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uario\OneDrive - Universidad Carlos III de Madrid\Year 3\Semester 1\Advanced knowledge of Spreadsheets\ss_finalproject\"/>
    </mc:Choice>
  </mc:AlternateContent>
  <xr:revisionPtr revIDLastSave="0" documentId="13_ncr:1_{3A4963AF-9808-49EF-9906-08303952ADFA}" xr6:coauthVersionLast="47" xr6:coauthVersionMax="47" xr10:uidLastSave="{00000000-0000-0000-0000-000000000000}"/>
  <bookViews>
    <workbookView xWindow="-110" yWindow="-110" windowWidth="19420" windowHeight="10420" activeTab="4" xr2:uid="{00000000-000D-0000-FFFF-FFFF00000000}"/>
  </bookViews>
  <sheets>
    <sheet name="DASHBOARD" sheetId="7" r:id="rId1"/>
    <sheet name="movie_metadata" sheetId="2" r:id="rId2"/>
    <sheet name="selected_data" sheetId="3" r:id="rId3"/>
    <sheet name="solver" sheetId="5" r:id="rId4"/>
    <sheet name="dashboard table" sheetId="9" r:id="rId5"/>
    <sheet name="Sheet1" sheetId="6" r:id="rId6"/>
    <sheet name="Pivot table" sheetId="8" r:id="rId7"/>
  </sheets>
  <definedNames>
    <definedName name="solver_adj" localSheetId="5" hidden="1">Sheet1!$D$2:$D$200</definedName>
    <definedName name="solver_adj" localSheetId="3" hidden="1">solver!$J$2:$J$201</definedName>
    <definedName name="solver_cvg" localSheetId="2" hidden="1">"0,0001"</definedName>
    <definedName name="solver_cvg" localSheetId="5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3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2" hidden="1">2</definedName>
    <definedName name="solver_drv" localSheetId="5" hidden="1">1</definedName>
    <definedName name="solver_drv" localSheetId="3" hidden="1">1</definedName>
    <definedName name="solver_eng" localSheetId="2" hidden="1">2</definedName>
    <definedName name="solver_eng" localSheetId="5" hidden="1">2</definedName>
    <definedName name="solver_eng" localSheetId="3" hidden="1">2</definedName>
    <definedName name="solver_est" localSheetId="2" hidden="1">1</definedName>
    <definedName name="solver_est" localSheetId="5" hidden="1">1</definedName>
    <definedName name="solver_est" localSheetId="3" hidden="1">1</definedName>
    <definedName name="solver_itr" localSheetId="2" hidden="1">2147483647</definedName>
    <definedName name="solver_itr" localSheetId="5" hidden="1">2147483647</definedName>
    <definedName name="solver_itr" localSheetId="3" hidden="1">2147483647</definedName>
    <definedName name="solver_lhs1" localSheetId="5" hidden="1">Sheet1!$D$2:$D$200</definedName>
    <definedName name="solver_lhs1" localSheetId="3" hidden="1">solver!$J$2:$J$201</definedName>
    <definedName name="solver_lhs2" localSheetId="5" hidden="1">Sheet1!$H$2</definedName>
    <definedName name="solver_lhs2" localSheetId="3" hidden="1">solver!$M$2</definedName>
    <definedName name="solver_lhs3" localSheetId="5" hidden="1">Sheet1!$H$4</definedName>
    <definedName name="solver_lhs3" localSheetId="3" hidden="1">solver!$M$3</definedName>
    <definedName name="solver_lhs4" localSheetId="3" hidden="1">solver!$M$3</definedName>
    <definedName name="solver_mip" localSheetId="2" hidden="1">2147483647</definedName>
    <definedName name="solver_mip" localSheetId="5" hidden="1">2147483647</definedName>
    <definedName name="solver_mip" localSheetId="3" hidden="1">2147483647</definedName>
    <definedName name="solver_mni" localSheetId="2" hidden="1">30</definedName>
    <definedName name="solver_mni" localSheetId="5" hidden="1">30</definedName>
    <definedName name="solver_mni" localSheetId="3" hidden="1">30</definedName>
    <definedName name="solver_mrt" localSheetId="2" hidden="1">"0,075"</definedName>
    <definedName name="solver_mrt" localSheetId="5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3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2" hidden="1">2</definedName>
    <definedName name="solver_msl" localSheetId="5" hidden="1">2</definedName>
    <definedName name="solver_msl" localSheetId="3" hidden="1">2</definedName>
    <definedName name="solver_neg" localSheetId="2" hidden="1">1</definedName>
    <definedName name="solver_neg" localSheetId="5" hidden="1">1</definedName>
    <definedName name="solver_neg" localSheetId="3" hidden="1">1</definedName>
    <definedName name="solver_nod" localSheetId="2" hidden="1">2147483647</definedName>
    <definedName name="solver_nod" localSheetId="5" hidden="1">2147483647</definedName>
    <definedName name="solver_nod" localSheetId="3" hidden="1">2147483647</definedName>
    <definedName name="solver_num" localSheetId="2" hidden="1">0</definedName>
    <definedName name="solver_num" localSheetId="5" hidden="1">3</definedName>
    <definedName name="solver_num" localSheetId="3" hidden="1">4</definedName>
    <definedName name="solver_nwt" localSheetId="2" hidden="1">1</definedName>
    <definedName name="solver_nwt" localSheetId="5" hidden="1">1</definedName>
    <definedName name="solver_nwt" localSheetId="3" hidden="1">1</definedName>
    <definedName name="solver_opt" localSheetId="2" hidden="1">selected_data!$N$8</definedName>
    <definedName name="solver_opt" localSheetId="5" hidden="1">Sheet1!$H$6</definedName>
    <definedName name="solver_opt" localSheetId="3" hidden="1">solver!$M$6</definedName>
    <definedName name="solver_pre" localSheetId="2" hidden="1">"0,000001"</definedName>
    <definedName name="solver_pre" localSheetId="5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3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2" hidden="1">2</definedName>
    <definedName name="solver_rbv" localSheetId="5" hidden="1">1</definedName>
    <definedName name="solver_rbv" localSheetId="3" hidden="1">1</definedName>
    <definedName name="solver_rel1" localSheetId="5" hidden="1">5</definedName>
    <definedName name="solver_rel1" localSheetId="3" hidden="1">5</definedName>
    <definedName name="solver_rel2" localSheetId="5" hidden="1">1</definedName>
    <definedName name="solver_rel2" localSheetId="3" hidden="1">1</definedName>
    <definedName name="solver_rel3" localSheetId="5" hidden="1">2</definedName>
    <definedName name="solver_rel3" localSheetId="3" hidden="1">1</definedName>
    <definedName name="solver_rel4" localSheetId="3" hidden="1">3</definedName>
    <definedName name="solver_rhs1" localSheetId="5" hidden="1">"binary"</definedName>
    <definedName name="solver_rhs1" localSheetId="3" hidden="1">"binario"</definedName>
    <definedName name="solver_rhs2" localSheetId="5" hidden="1">20000</definedName>
    <definedName name="solver_rhs2" localSheetId="3" hidden="1">solver!$P$2</definedName>
    <definedName name="solver_rhs3" localSheetId="5" hidden="1">10</definedName>
    <definedName name="solver_rhs3" localSheetId="3" hidden="1">solver!$P$3</definedName>
    <definedName name="solver_rhs4" localSheetId="3" hidden="1">1</definedName>
    <definedName name="solver_rlx" localSheetId="2" hidden="1">2</definedName>
    <definedName name="solver_rlx" localSheetId="5" hidden="1">2</definedName>
    <definedName name="solver_rlx" localSheetId="3" hidden="1">2</definedName>
    <definedName name="solver_rsd" localSheetId="2" hidden="1">0</definedName>
    <definedName name="solver_rsd" localSheetId="5" hidden="1">0</definedName>
    <definedName name="solver_rsd" localSheetId="3" hidden="1">0</definedName>
    <definedName name="solver_scl" localSheetId="2" hidden="1">2</definedName>
    <definedName name="solver_scl" localSheetId="5" hidden="1">1</definedName>
    <definedName name="solver_scl" localSheetId="3" hidden="1">1</definedName>
    <definedName name="solver_sho" localSheetId="2" hidden="1">2</definedName>
    <definedName name="solver_sho" localSheetId="5" hidden="1">2</definedName>
    <definedName name="solver_sho" localSheetId="3" hidden="1">2</definedName>
    <definedName name="solver_ssz" localSheetId="2" hidden="1">100</definedName>
    <definedName name="solver_ssz" localSheetId="5" hidden="1">100</definedName>
    <definedName name="solver_ssz" localSheetId="3" hidden="1">100</definedName>
    <definedName name="solver_tim" localSheetId="2" hidden="1">2147483647</definedName>
    <definedName name="solver_tim" localSheetId="5" hidden="1">2147483647</definedName>
    <definedName name="solver_tim" localSheetId="3" hidden="1">2147483647</definedName>
    <definedName name="solver_tol" localSheetId="2" hidden="1">0.01</definedName>
    <definedName name="solver_tol" localSheetId="5" hidden="1">1</definedName>
    <definedName name="solver_tol" localSheetId="3" hidden="1">1</definedName>
    <definedName name="solver_typ" localSheetId="2" hidden="1">1</definedName>
    <definedName name="solver_typ" localSheetId="5" hidden="1">1</definedName>
    <definedName name="solver_typ" localSheetId="3" hidden="1">1</definedName>
    <definedName name="solver_val" localSheetId="2" hidden="1">0</definedName>
    <definedName name="solver_val" localSheetId="5" hidden="1">0</definedName>
    <definedName name="solver_val" localSheetId="3" hidden="1">0</definedName>
    <definedName name="solver_ver" localSheetId="2" hidden="1">3</definedName>
    <definedName name="solver_ver" localSheetId="5" hidden="1">3</definedName>
    <definedName name="solver_ver" localSheetId="3" hidden="1">3</definedName>
  </definedNames>
  <calcPr calcId="191029"/>
  <pivotCaches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7" l="1"/>
  <c r="U1921" i="9"/>
  <c r="U1436" i="9"/>
  <c r="U1300" i="9"/>
  <c r="U641" i="9"/>
  <c r="U1435" i="9"/>
  <c r="U2633" i="9"/>
  <c r="U1158" i="9"/>
  <c r="U3045" i="9"/>
  <c r="U876" i="9"/>
  <c r="U355" i="9"/>
  <c r="U547" i="9"/>
  <c r="U640" i="9"/>
  <c r="U1920" i="9"/>
  <c r="U2632" i="9"/>
  <c r="U2354" i="9"/>
  <c r="U1919" i="9"/>
  <c r="U2959" i="9"/>
  <c r="U3138" i="9"/>
  <c r="U3137" i="9"/>
  <c r="U875" i="9"/>
  <c r="U3363" i="9"/>
  <c r="U639" i="9"/>
  <c r="U1918" i="9"/>
  <c r="U546" i="9"/>
  <c r="U1579" i="9"/>
  <c r="U1299" i="9"/>
  <c r="U1298" i="9"/>
  <c r="U3684" i="9"/>
  <c r="U1758" i="9"/>
  <c r="U3044" i="9"/>
  <c r="U638" i="9"/>
  <c r="U637" i="9"/>
  <c r="U740" i="9"/>
  <c r="U272" i="9"/>
  <c r="U2353" i="9"/>
  <c r="U3218" i="9"/>
  <c r="U1297" i="9"/>
  <c r="U2075" i="9"/>
  <c r="U445" i="9"/>
  <c r="U49" i="9"/>
  <c r="U163" i="9"/>
  <c r="U444" i="9"/>
  <c r="U3720" i="9"/>
  <c r="U1157" i="9"/>
  <c r="U217" i="9"/>
  <c r="U739" i="9"/>
  <c r="U1757" i="9"/>
  <c r="U1296" i="9"/>
  <c r="U636" i="9"/>
  <c r="U1156" i="9"/>
  <c r="U874" i="9"/>
  <c r="U3719" i="9"/>
  <c r="U1756" i="9"/>
  <c r="U3217" i="9"/>
  <c r="U1295" i="9"/>
  <c r="U873" i="9"/>
  <c r="U1755" i="9"/>
  <c r="U1917" i="9"/>
  <c r="U2074" i="9"/>
  <c r="U1015" i="9"/>
  <c r="U1434" i="9"/>
  <c r="U872" i="9"/>
  <c r="U2221" i="9"/>
  <c r="U3565" i="9"/>
  <c r="U738" i="9"/>
  <c r="U1916" i="9"/>
  <c r="U1155" i="9"/>
  <c r="U1754" i="9"/>
  <c r="U1154" i="9"/>
  <c r="U1433" i="9"/>
  <c r="U1915" i="9"/>
  <c r="U1753" i="9"/>
  <c r="U271" i="9"/>
  <c r="U3586" i="9"/>
  <c r="U354" i="9"/>
  <c r="U2631" i="9"/>
  <c r="U2352" i="9"/>
  <c r="U2630" i="9"/>
  <c r="U1432" i="9"/>
  <c r="U1014" i="9"/>
  <c r="U1153" i="9"/>
  <c r="U88" i="9"/>
  <c r="U2351" i="9"/>
  <c r="U1152" i="9"/>
  <c r="U1431" i="9"/>
  <c r="U635" i="9"/>
  <c r="U443" i="9"/>
  <c r="U2489" i="9"/>
  <c r="U1151" i="9"/>
  <c r="U442" i="9"/>
  <c r="U2861" i="9"/>
  <c r="U2220" i="9"/>
  <c r="U3043" i="9"/>
  <c r="U3770" i="9"/>
  <c r="U3802" i="9"/>
  <c r="U3755" i="9"/>
  <c r="U3615" i="9"/>
  <c r="U2219" i="9"/>
  <c r="U2629" i="9"/>
  <c r="U3042" i="9"/>
  <c r="U1752" i="9"/>
  <c r="U2958" i="9"/>
  <c r="U2488" i="9"/>
  <c r="U21" i="9"/>
  <c r="U1914" i="9"/>
  <c r="U3362" i="9"/>
  <c r="U2735" i="9"/>
  <c r="U2073" i="9"/>
  <c r="U871" i="9"/>
  <c r="U870" i="9"/>
  <c r="U2072" i="9"/>
  <c r="U1578" i="9"/>
  <c r="U737" i="9"/>
  <c r="U545" i="9"/>
  <c r="U1150" i="9"/>
  <c r="U441" i="9"/>
  <c r="U2860" i="9"/>
  <c r="U3041" i="9"/>
  <c r="U2628" i="9"/>
  <c r="U2071" i="9"/>
  <c r="U440" i="9"/>
  <c r="U3635" i="9"/>
  <c r="U1913" i="9"/>
  <c r="U3136" i="9"/>
  <c r="U162" i="9"/>
  <c r="U2218" i="9"/>
  <c r="U353" i="9"/>
  <c r="U1013" i="9"/>
  <c r="U3361" i="9"/>
  <c r="U1012" i="9"/>
  <c r="U1011" i="9"/>
  <c r="U87" i="9"/>
  <c r="U3410" i="9"/>
  <c r="U1912" i="9"/>
  <c r="U3564" i="9"/>
  <c r="U3216" i="9"/>
  <c r="U2350" i="9"/>
  <c r="U1294" i="9"/>
  <c r="U1430" i="9"/>
  <c r="U634" i="9"/>
  <c r="U2217" i="9"/>
  <c r="U2070" i="9"/>
  <c r="U1010" i="9"/>
  <c r="U1009" i="9"/>
  <c r="U633" i="9"/>
  <c r="U63" i="9"/>
  <c r="U3135" i="9"/>
  <c r="U2734" i="9"/>
  <c r="U1008" i="9"/>
  <c r="U2069" i="9"/>
  <c r="U2216" i="9"/>
  <c r="U632" i="9"/>
  <c r="U2215" i="9"/>
  <c r="U1149" i="9"/>
  <c r="U270" i="9"/>
  <c r="U3040" i="9"/>
  <c r="U113" i="9"/>
  <c r="U1293" i="9"/>
  <c r="U3754" i="9"/>
  <c r="U3409" i="9"/>
  <c r="U3134" i="9"/>
  <c r="U3731" i="9"/>
  <c r="U3801" i="9"/>
  <c r="U3466" i="9"/>
  <c r="U3788" i="9"/>
  <c r="U1751" i="9"/>
  <c r="U3293" i="9"/>
  <c r="U3703" i="9"/>
  <c r="U1429" i="9"/>
  <c r="U3215" i="9"/>
  <c r="U2627" i="9"/>
  <c r="U2733" i="9"/>
  <c r="U2626" i="9"/>
  <c r="U1577" i="9"/>
  <c r="U2214" i="9"/>
  <c r="U3133" i="9"/>
  <c r="U544" i="9"/>
  <c r="U869" i="9"/>
  <c r="U439" i="9"/>
  <c r="U112" i="9"/>
  <c r="U1750" i="9"/>
  <c r="U2625" i="9"/>
  <c r="U736" i="9"/>
  <c r="U1749" i="9"/>
  <c r="U1292" i="9"/>
  <c r="U1428" i="9"/>
  <c r="U2487" i="9"/>
  <c r="U1007" i="9"/>
  <c r="U1006" i="9"/>
  <c r="U2213" i="9"/>
  <c r="U1291" i="9"/>
  <c r="U438" i="9"/>
  <c r="U1005" i="9"/>
  <c r="U1576" i="9"/>
  <c r="U3132" i="9"/>
  <c r="U735" i="9"/>
  <c r="U1004" i="9"/>
  <c r="U631" i="9"/>
  <c r="U1748" i="9"/>
  <c r="U1003" i="9"/>
  <c r="U3292" i="9"/>
  <c r="U2486" i="9"/>
  <c r="U3683" i="9"/>
  <c r="U734" i="9"/>
  <c r="U733" i="9"/>
  <c r="U2732" i="9"/>
  <c r="U2859" i="9"/>
  <c r="U3760" i="9"/>
  <c r="U1290" i="9"/>
  <c r="U3496" i="9"/>
  <c r="U868" i="9"/>
  <c r="U1911" i="9"/>
  <c r="U3039" i="9"/>
  <c r="U1575" i="9"/>
  <c r="U161" i="9"/>
  <c r="U1747" i="9"/>
  <c r="U2624" i="9"/>
  <c r="U30" i="9"/>
  <c r="U543" i="9"/>
  <c r="U2623" i="9"/>
  <c r="U2858" i="9"/>
  <c r="U1574" i="9"/>
  <c r="U2485" i="9"/>
  <c r="U3730" i="9"/>
  <c r="U2622" i="9"/>
  <c r="U2731" i="9"/>
  <c r="U269" i="9"/>
  <c r="U9" i="9"/>
  <c r="U62" i="9"/>
  <c r="U2730" i="9"/>
  <c r="U1910" i="9"/>
  <c r="U352" i="9"/>
  <c r="U437" i="9"/>
  <c r="U732" i="9"/>
  <c r="U3214" i="9"/>
  <c r="U1148" i="9"/>
  <c r="U436" i="9"/>
  <c r="U1002" i="9"/>
  <c r="U3702" i="9"/>
  <c r="U2621" i="9"/>
  <c r="U111" i="9"/>
  <c r="U2484" i="9"/>
  <c r="U2620" i="9"/>
  <c r="U2068" i="9"/>
  <c r="U731" i="9"/>
  <c r="U1001" i="9"/>
  <c r="U160" i="9"/>
  <c r="U110" i="9"/>
  <c r="U1909" i="9"/>
  <c r="U1746" i="9"/>
  <c r="U435" i="9"/>
  <c r="U1289" i="9"/>
  <c r="U3777" i="9"/>
  <c r="U1147" i="9"/>
  <c r="U3465" i="9"/>
  <c r="U1745" i="9"/>
  <c r="U1744" i="9"/>
  <c r="U2349" i="9"/>
  <c r="U2067" i="9"/>
  <c r="U29" i="9"/>
  <c r="U2483" i="9"/>
  <c r="U2066" i="9"/>
  <c r="U1000" i="9"/>
  <c r="U2065" i="9"/>
  <c r="U2957" i="9"/>
  <c r="U1743" i="9"/>
  <c r="U268" i="9"/>
  <c r="U1573" i="9"/>
  <c r="U630" i="9"/>
  <c r="U999" i="9"/>
  <c r="U1742" i="9"/>
  <c r="U730" i="9"/>
  <c r="U1572" i="9"/>
  <c r="U1146" i="9"/>
  <c r="U729" i="9"/>
  <c r="U3291" i="9"/>
  <c r="U998" i="9"/>
  <c r="U997" i="9"/>
  <c r="U1427" i="9"/>
  <c r="U351" i="9"/>
  <c r="U1571" i="9"/>
  <c r="U2348" i="9"/>
  <c r="U2347" i="9"/>
  <c r="U629" i="9"/>
  <c r="U1741" i="9"/>
  <c r="U350" i="9"/>
  <c r="U3290" i="9"/>
  <c r="U3360" i="9"/>
  <c r="U867" i="9"/>
  <c r="U866" i="9"/>
  <c r="U1570" i="9"/>
  <c r="U3131" i="9"/>
  <c r="U996" i="9"/>
  <c r="U349" i="9"/>
  <c r="U628" i="9"/>
  <c r="U2857" i="9"/>
  <c r="U2956" i="9"/>
  <c r="U1288" i="9"/>
  <c r="U2212" i="9"/>
  <c r="U1145" i="9"/>
  <c r="U3759" i="9"/>
  <c r="U3758" i="9"/>
  <c r="U3655" i="9"/>
  <c r="U1287" i="9"/>
  <c r="U3038" i="9"/>
  <c r="U434" i="9"/>
  <c r="U1144" i="9"/>
  <c r="U3213" i="9"/>
  <c r="U348" i="9"/>
  <c r="U3464" i="9"/>
  <c r="U1908" i="9"/>
  <c r="U1907" i="9"/>
  <c r="U2856" i="9"/>
  <c r="U3634" i="9"/>
  <c r="U2955" i="9"/>
  <c r="U1740" i="9"/>
  <c r="U1286" i="9"/>
  <c r="U3614" i="9"/>
  <c r="U1569" i="9"/>
  <c r="U159" i="9"/>
  <c r="U1426" i="9"/>
  <c r="U3769" i="9"/>
  <c r="U216" i="9"/>
  <c r="U2064" i="9"/>
  <c r="U347" i="9"/>
  <c r="U3037" i="9"/>
  <c r="U3585" i="9"/>
  <c r="U3359" i="9"/>
  <c r="U1285" i="9"/>
  <c r="U2619" i="9"/>
  <c r="U728" i="9"/>
  <c r="U995" i="9"/>
  <c r="U1568" i="9"/>
  <c r="U158" i="9"/>
  <c r="U215" i="9"/>
  <c r="U994" i="9"/>
  <c r="U346" i="9"/>
  <c r="U1284" i="9"/>
  <c r="U48" i="9"/>
  <c r="U3358" i="9"/>
  <c r="U542" i="9"/>
  <c r="U541" i="9"/>
  <c r="U540" i="9"/>
  <c r="U1425" i="9"/>
  <c r="U3463" i="9"/>
  <c r="U627" i="9"/>
  <c r="U3212" i="9"/>
  <c r="U539" i="9"/>
  <c r="U157" i="9"/>
  <c r="U2729" i="9"/>
  <c r="U2855" i="9"/>
  <c r="U3584" i="9"/>
  <c r="U3036" i="9"/>
  <c r="U3718" i="9"/>
  <c r="U433" i="9"/>
  <c r="U3462" i="9"/>
  <c r="U1567" i="9"/>
  <c r="U1566" i="9"/>
  <c r="U2854" i="9"/>
  <c r="U2618" i="9"/>
  <c r="U2482" i="9"/>
  <c r="U1143" i="9"/>
  <c r="U3035" i="9"/>
  <c r="U1739" i="9"/>
  <c r="U538" i="9"/>
  <c r="U432" i="9"/>
  <c r="U1142" i="9"/>
  <c r="U537" i="9"/>
  <c r="U1141" i="9"/>
  <c r="U1283" i="9"/>
  <c r="U156" i="9"/>
  <c r="U536" i="9"/>
  <c r="U1140" i="9"/>
  <c r="U1738" i="9"/>
  <c r="U3613" i="9"/>
  <c r="U1424" i="9"/>
  <c r="U3534" i="9"/>
  <c r="U3461" i="9"/>
  <c r="U3460" i="9"/>
  <c r="U993" i="9"/>
  <c r="U3357" i="9"/>
  <c r="U345" i="9"/>
  <c r="U2853" i="9"/>
  <c r="U344" i="9"/>
  <c r="U1282" i="9"/>
  <c r="U1423" i="9"/>
  <c r="U1139" i="9"/>
  <c r="U3034" i="9"/>
  <c r="U214" i="9"/>
  <c r="U155" i="9"/>
  <c r="U3356" i="9"/>
  <c r="U86" i="9"/>
  <c r="U727" i="9"/>
  <c r="U1565" i="9"/>
  <c r="U2063" i="9"/>
  <c r="U213" i="9"/>
  <c r="U1281" i="9"/>
  <c r="U2481" i="9"/>
  <c r="U726" i="9"/>
  <c r="U2954" i="9"/>
  <c r="U3793" i="9"/>
  <c r="U2062" i="9"/>
  <c r="U2953" i="9"/>
  <c r="U1737" i="9"/>
  <c r="U3701" i="9"/>
  <c r="U725" i="9"/>
  <c r="U2728" i="9"/>
  <c r="U3355" i="9"/>
  <c r="U3354" i="9"/>
  <c r="U2617" i="9"/>
  <c r="U2346" i="9"/>
  <c r="U61" i="9"/>
  <c r="U3289" i="9"/>
  <c r="U1906" i="9"/>
  <c r="U865" i="9"/>
  <c r="U1422" i="9"/>
  <c r="U3288" i="9"/>
  <c r="U1138" i="9"/>
  <c r="U3353" i="9"/>
  <c r="U3352" i="9"/>
  <c r="U2727" i="9"/>
  <c r="U3654" i="9"/>
  <c r="U1421" i="9"/>
  <c r="U1280" i="9"/>
  <c r="U2061" i="9"/>
  <c r="U3771" i="9"/>
  <c r="U267" i="9"/>
  <c r="U3780" i="9"/>
  <c r="U2852" i="9"/>
  <c r="U992" i="9"/>
  <c r="U3672" i="9"/>
  <c r="U3351" i="9"/>
  <c r="U109" i="9"/>
  <c r="U2851" i="9"/>
  <c r="U3459" i="9"/>
  <c r="U3287" i="9"/>
  <c r="U1564" i="9"/>
  <c r="U3033" i="9"/>
  <c r="U724" i="9"/>
  <c r="U3286" i="9"/>
  <c r="U212" i="9"/>
  <c r="U723" i="9"/>
  <c r="U3032" i="9"/>
  <c r="U1905" i="9"/>
  <c r="U108" i="9"/>
  <c r="U343" i="9"/>
  <c r="U535" i="9"/>
  <c r="U991" i="9"/>
  <c r="U626" i="9"/>
  <c r="U722" i="9"/>
  <c r="U85" i="9"/>
  <c r="U1137" i="9"/>
  <c r="U20" i="9"/>
  <c r="U47" i="9"/>
  <c r="U2060" i="9"/>
  <c r="U1136" i="9"/>
  <c r="U534" i="9"/>
  <c r="U1736" i="9"/>
  <c r="U3776" i="9"/>
  <c r="U3350" i="9"/>
  <c r="U2211" i="9"/>
  <c r="U3031" i="9"/>
  <c r="U2059" i="9"/>
  <c r="U1279" i="9"/>
  <c r="U1563" i="9"/>
  <c r="U3408" i="9"/>
  <c r="U342" i="9"/>
  <c r="U107" i="9"/>
  <c r="U625" i="9"/>
  <c r="U2616" i="9"/>
  <c r="U3717" i="9"/>
  <c r="U1562" i="9"/>
  <c r="U2726" i="9"/>
  <c r="U624" i="9"/>
  <c r="U864" i="9"/>
  <c r="U341" i="9"/>
  <c r="U990" i="9"/>
  <c r="U1420" i="9"/>
  <c r="U1419" i="9"/>
  <c r="U1418" i="9"/>
  <c r="U1135" i="9"/>
  <c r="U1561" i="9"/>
  <c r="U1278" i="9"/>
  <c r="U1560" i="9"/>
  <c r="U2725" i="9"/>
  <c r="U106" i="9"/>
  <c r="U154" i="9"/>
  <c r="U266" i="9"/>
  <c r="U2724" i="9"/>
  <c r="U3583" i="9"/>
  <c r="U2615" i="9"/>
  <c r="U2952" i="9"/>
  <c r="U2058" i="9"/>
  <c r="U431" i="9"/>
  <c r="U2480" i="9"/>
  <c r="U2345" i="9"/>
  <c r="U1277" i="9"/>
  <c r="U2344" i="9"/>
  <c r="U2343" i="9"/>
  <c r="U2850" i="9"/>
  <c r="U1904" i="9"/>
  <c r="U1417" i="9"/>
  <c r="U3285" i="9"/>
  <c r="U1276" i="9"/>
  <c r="U3563" i="9"/>
  <c r="U46" i="9"/>
  <c r="U1416" i="9"/>
  <c r="U1903" i="9"/>
  <c r="U2057" i="9"/>
  <c r="U2951" i="9"/>
  <c r="U533" i="9"/>
  <c r="U863" i="9"/>
  <c r="U3792" i="9"/>
  <c r="U1134" i="9"/>
  <c r="U1735" i="9"/>
  <c r="U1734" i="9"/>
  <c r="U3582" i="9"/>
  <c r="U623" i="9"/>
  <c r="U3562" i="9"/>
  <c r="U2849" i="9"/>
  <c r="U1275" i="9"/>
  <c r="U3711" i="9"/>
  <c r="U3612" i="9"/>
  <c r="U3030" i="9"/>
  <c r="U1733" i="9"/>
  <c r="U211" i="9"/>
  <c r="U3710" i="9"/>
  <c r="U862" i="9"/>
  <c r="U1133" i="9"/>
  <c r="U3611" i="9"/>
  <c r="U532" i="9"/>
  <c r="U3130" i="9"/>
  <c r="U1132" i="9"/>
  <c r="U2614" i="9"/>
  <c r="U1732" i="9"/>
  <c r="U153" i="9"/>
  <c r="U340" i="9"/>
  <c r="U3495" i="9"/>
  <c r="U2479" i="9"/>
  <c r="U861" i="9"/>
  <c r="U2056" i="9"/>
  <c r="U2950" i="9"/>
  <c r="U531" i="9"/>
  <c r="U2613" i="9"/>
  <c r="U19" i="9"/>
  <c r="U2848" i="9"/>
  <c r="U860" i="9"/>
  <c r="U2055" i="9"/>
  <c r="U430" i="9"/>
  <c r="U1559" i="9"/>
  <c r="U339" i="9"/>
  <c r="U152" i="9"/>
  <c r="U989" i="9"/>
  <c r="U60" i="9"/>
  <c r="U721" i="9"/>
  <c r="U429" i="9"/>
  <c r="U1131" i="9"/>
  <c r="U1731" i="9"/>
  <c r="U2847" i="9"/>
  <c r="U988" i="9"/>
  <c r="U3029" i="9"/>
  <c r="U3211" i="9"/>
  <c r="U1730" i="9"/>
  <c r="U720" i="9"/>
  <c r="U1558" i="9"/>
  <c r="U2846" i="9"/>
  <c r="U210" i="9"/>
  <c r="U719" i="9"/>
  <c r="U3768" i="9"/>
  <c r="U2478" i="9"/>
  <c r="U2477" i="9"/>
  <c r="U859" i="9"/>
  <c r="U2612" i="9"/>
  <c r="U1130" i="9"/>
  <c r="U1129" i="9"/>
  <c r="U2342" i="9"/>
  <c r="U1274" i="9"/>
  <c r="U1273" i="9"/>
  <c r="U1557" i="9"/>
  <c r="U428" i="9"/>
  <c r="U1272" i="9"/>
  <c r="U2210" i="9"/>
  <c r="U3610" i="9"/>
  <c r="U718" i="9"/>
  <c r="U1556" i="9"/>
  <c r="U987" i="9"/>
  <c r="U427" i="9"/>
  <c r="U265" i="9"/>
  <c r="U2209" i="9"/>
  <c r="U1902" i="9"/>
  <c r="U1271" i="9"/>
  <c r="U3349" i="9"/>
  <c r="U426" i="9"/>
  <c r="U1415" i="9"/>
  <c r="U2845" i="9"/>
  <c r="U2611" i="9"/>
  <c r="U1555" i="9"/>
  <c r="U1414" i="9"/>
  <c r="U3407" i="9"/>
  <c r="U2341" i="9"/>
  <c r="U986" i="9"/>
  <c r="U2476" i="9"/>
  <c r="U2844" i="9"/>
  <c r="U530" i="9"/>
  <c r="U3729" i="9"/>
  <c r="U209" i="9"/>
  <c r="U425" i="9"/>
  <c r="U3533" i="9"/>
  <c r="U3348" i="9"/>
  <c r="U1901" i="9"/>
  <c r="U3633" i="9"/>
  <c r="U622" i="9"/>
  <c r="U858" i="9"/>
  <c r="U3406" i="9"/>
  <c r="U2610" i="9"/>
  <c r="U2475" i="9"/>
  <c r="U3129" i="9"/>
  <c r="U2208" i="9"/>
  <c r="U985" i="9"/>
  <c r="U3494" i="9"/>
  <c r="U3458" i="9"/>
  <c r="U717" i="9"/>
  <c r="U424" i="9"/>
  <c r="U716" i="9"/>
  <c r="U2054" i="9"/>
  <c r="U45" i="9"/>
  <c r="U3405" i="9"/>
  <c r="U208" i="9"/>
  <c r="U3493" i="9"/>
  <c r="U857" i="9"/>
  <c r="U3532" i="9"/>
  <c r="U1554" i="9"/>
  <c r="U3609" i="9"/>
  <c r="U529" i="9"/>
  <c r="U1128" i="9"/>
  <c r="U1900" i="9"/>
  <c r="U3653" i="9"/>
  <c r="U2949" i="9"/>
  <c r="U1413" i="9"/>
  <c r="U1899" i="9"/>
  <c r="U856" i="9"/>
  <c r="U1898" i="9"/>
  <c r="U1897" i="9"/>
  <c r="U528" i="9"/>
  <c r="U527" i="9"/>
  <c r="U3492" i="9"/>
  <c r="U3347" i="9"/>
  <c r="U2609" i="9"/>
  <c r="U984" i="9"/>
  <c r="U3531" i="9"/>
  <c r="U264" i="9"/>
  <c r="U1896" i="9"/>
  <c r="U1729" i="9"/>
  <c r="U263" i="9"/>
  <c r="U1127" i="9"/>
  <c r="U715" i="9"/>
  <c r="U1895" i="9"/>
  <c r="U423" i="9"/>
  <c r="U3128" i="9"/>
  <c r="U983" i="9"/>
  <c r="U84" i="9"/>
  <c r="U1894" i="9"/>
  <c r="U3805" i="9"/>
  <c r="U1412" i="9"/>
  <c r="U1728" i="9"/>
  <c r="U1126" i="9"/>
  <c r="U1125" i="9"/>
  <c r="U2608" i="9"/>
  <c r="U855" i="9"/>
  <c r="U2340" i="9"/>
  <c r="U3581" i="9"/>
  <c r="U2474" i="9"/>
  <c r="U2473" i="9"/>
  <c r="U1727" i="9"/>
  <c r="U3028" i="9"/>
  <c r="U3728" i="9"/>
  <c r="U1270" i="9"/>
  <c r="U2948" i="9"/>
  <c r="U982" i="9"/>
  <c r="U1726" i="9"/>
  <c r="U338" i="9"/>
  <c r="U3346" i="9"/>
  <c r="U1725" i="9"/>
  <c r="U3457" i="9"/>
  <c r="U981" i="9"/>
  <c r="U3608" i="9"/>
  <c r="U854" i="9"/>
  <c r="U714" i="9"/>
  <c r="U3210" i="9"/>
  <c r="U1124" i="9"/>
  <c r="U2843" i="9"/>
  <c r="U1269" i="9"/>
  <c r="U1553" i="9"/>
  <c r="U3404" i="9"/>
  <c r="U422" i="9"/>
  <c r="U2607" i="9"/>
  <c r="U1552" i="9"/>
  <c r="U2472" i="9"/>
  <c r="U3782" i="9"/>
  <c r="U2947" i="9"/>
  <c r="U980" i="9"/>
  <c r="U621" i="9"/>
  <c r="U1411" i="9"/>
  <c r="U262" i="9"/>
  <c r="U2207" i="9"/>
  <c r="U3456" i="9"/>
  <c r="U28" i="9"/>
  <c r="U1410" i="9"/>
  <c r="U2339" i="9"/>
  <c r="U713" i="9"/>
  <c r="U526" i="9"/>
  <c r="U2946" i="9"/>
  <c r="U337" i="9"/>
  <c r="U336" i="9"/>
  <c r="U151" i="9"/>
  <c r="U620" i="9"/>
  <c r="U150" i="9"/>
  <c r="U979" i="9"/>
  <c r="U978" i="9"/>
  <c r="U525" i="9"/>
  <c r="U421" i="9"/>
  <c r="U149" i="9"/>
  <c r="U420" i="9"/>
  <c r="U977" i="9"/>
  <c r="U1551" i="9"/>
  <c r="U1409" i="9"/>
  <c r="U1893" i="9"/>
  <c r="U712" i="9"/>
  <c r="U853" i="9"/>
  <c r="U419" i="9"/>
  <c r="U3745" i="9"/>
  <c r="U2842" i="9"/>
  <c r="U852" i="9"/>
  <c r="U2471" i="9"/>
  <c r="U1123" i="9"/>
  <c r="U1550" i="9"/>
  <c r="U335" i="9"/>
  <c r="U2338" i="9"/>
  <c r="U3284" i="9"/>
  <c r="U148" i="9"/>
  <c r="U2053" i="9"/>
  <c r="U105" i="9"/>
  <c r="U3127" i="9"/>
  <c r="U2206" i="9"/>
  <c r="U1268" i="9"/>
  <c r="U418" i="9"/>
  <c r="U851" i="9"/>
  <c r="U1408" i="9"/>
  <c r="U2723" i="9"/>
  <c r="U2841" i="9"/>
  <c r="U2052" i="9"/>
  <c r="U1724" i="9"/>
  <c r="U1122" i="9"/>
  <c r="U3799" i="9"/>
  <c r="U2337" i="9"/>
  <c r="U1267" i="9"/>
  <c r="U2336" i="9"/>
  <c r="U976" i="9"/>
  <c r="U2051" i="9"/>
  <c r="U619" i="9"/>
  <c r="U2205" i="9"/>
  <c r="U1892" i="9"/>
  <c r="U2335" i="9"/>
  <c r="U2334" i="9"/>
  <c r="U1549" i="9"/>
  <c r="U2050" i="9"/>
  <c r="U2470" i="9"/>
  <c r="U3806" i="9"/>
  <c r="U618" i="9"/>
  <c r="U2469" i="9"/>
  <c r="U2204" i="9"/>
  <c r="U524" i="9"/>
  <c r="U523" i="9"/>
  <c r="U2468" i="9"/>
  <c r="U1121" i="9"/>
  <c r="U1266" i="9"/>
  <c r="U2722" i="9"/>
  <c r="U334" i="9"/>
  <c r="U2606" i="9"/>
  <c r="U850" i="9"/>
  <c r="U1407" i="9"/>
  <c r="U1548" i="9"/>
  <c r="U3709" i="9"/>
  <c r="U975" i="9"/>
  <c r="U3403" i="9"/>
  <c r="U1547" i="9"/>
  <c r="U1546" i="9"/>
  <c r="U2049" i="9"/>
  <c r="U974" i="9"/>
  <c r="U711" i="9"/>
  <c r="U617" i="9"/>
  <c r="U849" i="9"/>
  <c r="U3027" i="9"/>
  <c r="U1265" i="9"/>
  <c r="U1545" i="9"/>
  <c r="U3530" i="9"/>
  <c r="U2605" i="9"/>
  <c r="U522" i="9"/>
  <c r="U417" i="9"/>
  <c r="U2604" i="9"/>
  <c r="U3" i="9"/>
  <c r="U1723" i="9"/>
  <c r="U616" i="9"/>
  <c r="U3753" i="9"/>
  <c r="U2467" i="9"/>
  <c r="U973" i="9"/>
  <c r="U1264" i="9"/>
  <c r="U207" i="9"/>
  <c r="U1722" i="9"/>
  <c r="U261" i="9"/>
  <c r="U2333" i="9"/>
  <c r="U2466" i="9"/>
  <c r="U3775" i="9"/>
  <c r="U2721" i="9"/>
  <c r="U972" i="9"/>
  <c r="U2720" i="9"/>
  <c r="U848" i="9"/>
  <c r="U3283" i="9"/>
  <c r="U521" i="9"/>
  <c r="U1721" i="9"/>
  <c r="U1406" i="9"/>
  <c r="U710" i="9"/>
  <c r="U2048" i="9"/>
  <c r="U1405" i="9"/>
  <c r="U147" i="9"/>
  <c r="U1891" i="9"/>
  <c r="U2203" i="9"/>
  <c r="U2719" i="9"/>
  <c r="U1404" i="9"/>
  <c r="U3209" i="9"/>
  <c r="U1544" i="9"/>
  <c r="U3126" i="9"/>
  <c r="U2202" i="9"/>
  <c r="U2047" i="9"/>
  <c r="U709" i="9"/>
  <c r="U416" i="9"/>
  <c r="U1543" i="9"/>
  <c r="U1403" i="9"/>
  <c r="U971" i="9"/>
  <c r="U970" i="9"/>
  <c r="U1890" i="9"/>
  <c r="U2718" i="9"/>
  <c r="U1120" i="9"/>
  <c r="U847" i="9"/>
  <c r="U846" i="9"/>
  <c r="U3345" i="9"/>
  <c r="U3455" i="9"/>
  <c r="U3282" i="9"/>
  <c r="U1402" i="9"/>
  <c r="U1119" i="9"/>
  <c r="U1118" i="9"/>
  <c r="U2332" i="9"/>
  <c r="U2046" i="9"/>
  <c r="U520" i="9"/>
  <c r="U1263" i="9"/>
  <c r="U3125" i="9"/>
  <c r="U1720" i="9"/>
  <c r="U3026" i="9"/>
  <c r="U2201" i="9"/>
  <c r="U1542" i="9"/>
  <c r="U708" i="9"/>
  <c r="U2603" i="9"/>
  <c r="U3402" i="9"/>
  <c r="U415" i="9"/>
  <c r="U3124" i="9"/>
  <c r="U2045" i="9"/>
  <c r="U519" i="9"/>
  <c r="U3752" i="9"/>
  <c r="U518" i="9"/>
  <c r="U146" i="9"/>
  <c r="U260" i="9"/>
  <c r="U2465" i="9"/>
  <c r="U206" i="9"/>
  <c r="U3123" i="9"/>
  <c r="U259" i="9"/>
  <c r="U8" i="9"/>
  <c r="U1719" i="9"/>
  <c r="U969" i="9"/>
  <c r="U1117" i="9"/>
  <c r="U2044" i="9"/>
  <c r="U205" i="9"/>
  <c r="U1262" i="9"/>
  <c r="U3804" i="9"/>
  <c r="U2043" i="9"/>
  <c r="U845" i="9"/>
  <c r="U3491" i="9"/>
  <c r="U1401" i="9"/>
  <c r="U844" i="9"/>
  <c r="U3025" i="9"/>
  <c r="U2042" i="9"/>
  <c r="U2041" i="9"/>
  <c r="U3682" i="9"/>
  <c r="U843" i="9"/>
  <c r="U1889" i="9"/>
  <c r="U2464" i="9"/>
  <c r="U517" i="9"/>
  <c r="U2602" i="9"/>
  <c r="U1888" i="9"/>
  <c r="U3281" i="9"/>
  <c r="U2200" i="9"/>
  <c r="U3024" i="9"/>
  <c r="U2463" i="9"/>
  <c r="U2040" i="9"/>
  <c r="U1261" i="9"/>
  <c r="U1718" i="9"/>
  <c r="U414" i="9"/>
  <c r="U3632" i="9"/>
  <c r="U1260" i="9"/>
  <c r="U1259" i="9"/>
  <c r="U1116" i="9"/>
  <c r="U3529" i="9"/>
  <c r="U2039" i="9"/>
  <c r="U204" i="9"/>
  <c r="U2038" i="9"/>
  <c r="U1717" i="9"/>
  <c r="U1541" i="9"/>
  <c r="U1258" i="9"/>
  <c r="U203" i="9"/>
  <c r="U1887" i="9"/>
  <c r="U615" i="9"/>
  <c r="U44" i="9"/>
  <c r="U1400" i="9"/>
  <c r="U1115" i="9"/>
  <c r="U614" i="9"/>
  <c r="U516" i="9"/>
  <c r="U3631" i="9"/>
  <c r="U258" i="9"/>
  <c r="U1399" i="9"/>
  <c r="U2601" i="9"/>
  <c r="U1716" i="9"/>
  <c r="U842" i="9"/>
  <c r="U1715" i="9"/>
  <c r="U2600" i="9"/>
  <c r="U3716" i="9"/>
  <c r="U3580" i="9"/>
  <c r="U2840" i="9"/>
  <c r="U3208" i="9"/>
  <c r="U3751" i="9"/>
  <c r="U3767" i="9"/>
  <c r="U2331" i="9"/>
  <c r="U1886" i="9"/>
  <c r="U2462" i="9"/>
  <c r="U841" i="9"/>
  <c r="U1885" i="9"/>
  <c r="U3490" i="9"/>
  <c r="U840" i="9"/>
  <c r="U3023" i="9"/>
  <c r="U3744" i="9"/>
  <c r="U1714" i="9"/>
  <c r="U3344" i="9"/>
  <c r="U968" i="9"/>
  <c r="U2037" i="9"/>
  <c r="U1713" i="9"/>
  <c r="U2461" i="9"/>
  <c r="U1398" i="9"/>
  <c r="U967" i="9"/>
  <c r="U3022" i="9"/>
  <c r="U1540" i="9"/>
  <c r="U966" i="9"/>
  <c r="U2330" i="9"/>
  <c r="U3401" i="9"/>
  <c r="U3561" i="9"/>
  <c r="U2036" i="9"/>
  <c r="U3766" i="9"/>
  <c r="U839" i="9"/>
  <c r="U3122" i="9"/>
  <c r="U1114" i="9"/>
  <c r="U257" i="9"/>
  <c r="U1113" i="9"/>
  <c r="U1884" i="9"/>
  <c r="U3207" i="9"/>
  <c r="U1257" i="9"/>
  <c r="U2035" i="9"/>
  <c r="U838" i="9"/>
  <c r="U3700" i="9"/>
  <c r="U1883" i="9"/>
  <c r="U1712" i="9"/>
  <c r="U3121" i="9"/>
  <c r="U202" i="9"/>
  <c r="U413" i="9"/>
  <c r="U2945" i="9"/>
  <c r="U2599" i="9"/>
  <c r="U27" i="9"/>
  <c r="U1711" i="9"/>
  <c r="U3400" i="9"/>
  <c r="U2717" i="9"/>
  <c r="U3671" i="9"/>
  <c r="U707" i="9"/>
  <c r="U3206" i="9"/>
  <c r="U3343" i="9"/>
  <c r="U2329" i="9"/>
  <c r="U1256" i="9"/>
  <c r="U2034" i="9"/>
  <c r="U333" i="9"/>
  <c r="U2944" i="9"/>
  <c r="U1255" i="9"/>
  <c r="U1112" i="9"/>
  <c r="U706" i="9"/>
  <c r="U1539" i="9"/>
  <c r="U1254" i="9"/>
  <c r="U2839" i="9"/>
  <c r="U3699" i="9"/>
  <c r="U2838" i="9"/>
  <c r="U705" i="9"/>
  <c r="U2716" i="9"/>
  <c r="U2598" i="9"/>
  <c r="U1111" i="9"/>
  <c r="U2460" i="9"/>
  <c r="U2033" i="9"/>
  <c r="U3205" i="9"/>
  <c r="U1710" i="9"/>
  <c r="U1882" i="9"/>
  <c r="U3652" i="9"/>
  <c r="U412" i="9"/>
  <c r="U2837" i="9"/>
  <c r="U1538" i="9"/>
  <c r="U2836" i="9"/>
  <c r="U3579" i="9"/>
  <c r="U3021" i="9"/>
  <c r="U3399" i="9"/>
  <c r="U965" i="9"/>
  <c r="U2032" i="9"/>
  <c r="U3204" i="9"/>
  <c r="U3489" i="9"/>
  <c r="U2943" i="9"/>
  <c r="U2031" i="9"/>
  <c r="U2030" i="9"/>
  <c r="U3120" i="9"/>
  <c r="U704" i="9"/>
  <c r="U1709" i="9"/>
  <c r="U3280" i="9"/>
  <c r="U83" i="9"/>
  <c r="U1397" i="9"/>
  <c r="U2597" i="9"/>
  <c r="U2942" i="9"/>
  <c r="U2328" i="9"/>
  <c r="U2715" i="9"/>
  <c r="U2459" i="9"/>
  <c r="U2029" i="9"/>
  <c r="U837" i="9"/>
  <c r="U613" i="9"/>
  <c r="U1396" i="9"/>
  <c r="U2596" i="9"/>
  <c r="U1253" i="9"/>
  <c r="U2835" i="9"/>
  <c r="U2199" i="9"/>
  <c r="U1252" i="9"/>
  <c r="U3488" i="9"/>
  <c r="U3203" i="9"/>
  <c r="U2834" i="9"/>
  <c r="U836" i="9"/>
  <c r="U2941" i="9"/>
  <c r="U2595" i="9"/>
  <c r="U2833" i="9"/>
  <c r="U1395" i="9"/>
  <c r="U2458" i="9"/>
  <c r="U82" i="9"/>
  <c r="U1881" i="9"/>
  <c r="U2028" i="9"/>
  <c r="U256" i="9"/>
  <c r="U81" i="9"/>
  <c r="U3279" i="9"/>
  <c r="U3202" i="9"/>
  <c r="U1394" i="9"/>
  <c r="U2714" i="9"/>
  <c r="U2198" i="9"/>
  <c r="U2940" i="9"/>
  <c r="U703" i="9"/>
  <c r="U1537" i="9"/>
  <c r="U3454" i="9"/>
  <c r="U2457" i="9"/>
  <c r="U702" i="9"/>
  <c r="U2456" i="9"/>
  <c r="U3278" i="9"/>
  <c r="U411" i="9"/>
  <c r="U410" i="9"/>
  <c r="U332" i="9"/>
  <c r="U3342" i="9"/>
  <c r="U515" i="9"/>
  <c r="U1110" i="9"/>
  <c r="U835" i="9"/>
  <c r="U834" i="9"/>
  <c r="U3341" i="9"/>
  <c r="U1536" i="9"/>
  <c r="U3453" i="9"/>
  <c r="U2327" i="9"/>
  <c r="U612" i="9"/>
  <c r="U3201" i="9"/>
  <c r="U2713" i="9"/>
  <c r="U3607" i="9"/>
  <c r="U833" i="9"/>
  <c r="U2712" i="9"/>
  <c r="U1393" i="9"/>
  <c r="U514" i="9"/>
  <c r="U701" i="9"/>
  <c r="U1109" i="9"/>
  <c r="U964" i="9"/>
  <c r="U1535" i="9"/>
  <c r="U611" i="9"/>
  <c r="U255" i="9"/>
  <c r="U3630" i="9"/>
  <c r="U201" i="9"/>
  <c r="U2711" i="9"/>
  <c r="U18" i="9"/>
  <c r="U963" i="9"/>
  <c r="U1880" i="9"/>
  <c r="U80" i="9"/>
  <c r="U3119" i="9"/>
  <c r="U1708" i="9"/>
  <c r="U409" i="9"/>
  <c r="U3606" i="9"/>
  <c r="U1108" i="9"/>
  <c r="U610" i="9"/>
  <c r="U2197" i="9"/>
  <c r="U2710" i="9"/>
  <c r="U2196" i="9"/>
  <c r="U962" i="9"/>
  <c r="U1534" i="9"/>
  <c r="U832" i="9"/>
  <c r="U2326" i="9"/>
  <c r="U609" i="9"/>
  <c r="U1533" i="9"/>
  <c r="U1107" i="9"/>
  <c r="U408" i="9"/>
  <c r="U1251" i="9"/>
  <c r="U1106" i="9"/>
  <c r="U1250" i="9"/>
  <c r="U1249" i="9"/>
  <c r="U1105" i="9"/>
  <c r="U3340" i="9"/>
  <c r="U3487" i="9"/>
  <c r="U3803" i="9"/>
  <c r="U2455" i="9"/>
  <c r="U2325" i="9"/>
  <c r="U2324" i="9"/>
  <c r="U2832" i="9"/>
  <c r="U3020" i="9"/>
  <c r="U1248" i="9"/>
  <c r="U2195" i="9"/>
  <c r="U1879" i="9"/>
  <c r="U513" i="9"/>
  <c r="U331" i="9"/>
  <c r="U3277" i="9"/>
  <c r="U2709" i="9"/>
  <c r="U59" i="9"/>
  <c r="U1878" i="9"/>
  <c r="U1247" i="9"/>
  <c r="U2323" i="9"/>
  <c r="U3339" i="9"/>
  <c r="U1707" i="9"/>
  <c r="U330" i="9"/>
  <c r="U2194" i="9"/>
  <c r="U3338" i="9"/>
  <c r="U1392" i="9"/>
  <c r="U512" i="9"/>
  <c r="U1246" i="9"/>
  <c r="U2027" i="9"/>
  <c r="U700" i="9"/>
  <c r="U329" i="9"/>
  <c r="U2831" i="9"/>
  <c r="U699" i="9"/>
  <c r="U200" i="9"/>
  <c r="U407" i="9"/>
  <c r="U2454" i="9"/>
  <c r="U3670" i="9"/>
  <c r="U3276" i="9"/>
  <c r="U2708" i="9"/>
  <c r="U1532" i="9"/>
  <c r="U1706" i="9"/>
  <c r="U3765" i="9"/>
  <c r="U1245" i="9"/>
  <c r="U1877" i="9"/>
  <c r="U1104" i="9"/>
  <c r="U1876" i="9"/>
  <c r="U608" i="9"/>
  <c r="U1531" i="9"/>
  <c r="U2026" i="9"/>
  <c r="U2025" i="9"/>
  <c r="U698" i="9"/>
  <c r="U1103" i="9"/>
  <c r="U1391" i="9"/>
  <c r="U406" i="9"/>
  <c r="U2322" i="9"/>
  <c r="U1875" i="9"/>
  <c r="U2830" i="9"/>
  <c r="U254" i="9"/>
  <c r="U1244" i="9"/>
  <c r="U199" i="9"/>
  <c r="U198" i="9"/>
  <c r="U1243" i="9"/>
  <c r="U145" i="9"/>
  <c r="U831" i="9"/>
  <c r="U2453" i="9"/>
  <c r="U1705" i="9"/>
  <c r="U2193" i="9"/>
  <c r="U1874" i="9"/>
  <c r="U1704" i="9"/>
  <c r="U197" i="9"/>
  <c r="U328" i="9"/>
  <c r="U697" i="9"/>
  <c r="U3452" i="9"/>
  <c r="U2594" i="9"/>
  <c r="U327" i="9"/>
  <c r="U196" i="9"/>
  <c r="U1390" i="9"/>
  <c r="U830" i="9"/>
  <c r="U1873" i="9"/>
  <c r="U3275" i="9"/>
  <c r="U1703" i="9"/>
  <c r="U3669" i="9"/>
  <c r="U1872" i="9"/>
  <c r="U3629" i="9"/>
  <c r="U2024" i="9"/>
  <c r="U1102" i="9"/>
  <c r="U3451" i="9"/>
  <c r="U195" i="9"/>
  <c r="U1101" i="9"/>
  <c r="U1100" i="9"/>
  <c r="U2829" i="9"/>
  <c r="U2321" i="9"/>
  <c r="U829" i="9"/>
  <c r="U3019" i="9"/>
  <c r="U1530" i="9"/>
  <c r="U828" i="9"/>
  <c r="U2828" i="9"/>
  <c r="U2593" i="9"/>
  <c r="U3118" i="9"/>
  <c r="U2939" i="9"/>
  <c r="U2707" i="9"/>
  <c r="U2592" i="9"/>
  <c r="U1702" i="9"/>
  <c r="U2192" i="9"/>
  <c r="U79" i="9"/>
  <c r="U2320" i="9"/>
  <c r="U253" i="9"/>
  <c r="U2023" i="9"/>
  <c r="U2938" i="9"/>
  <c r="U2591" i="9"/>
  <c r="U326" i="9"/>
  <c r="U405" i="9"/>
  <c r="U961" i="9"/>
  <c r="U3117" i="9"/>
  <c r="U3018" i="9"/>
  <c r="U2827" i="9"/>
  <c r="U2590" i="9"/>
  <c r="U3794" i="9"/>
  <c r="U2589" i="9"/>
  <c r="U3528" i="9"/>
  <c r="U404" i="9"/>
  <c r="U1529" i="9"/>
  <c r="U2588" i="9"/>
  <c r="U2826" i="9"/>
  <c r="U960" i="9"/>
  <c r="U2587" i="9"/>
  <c r="U827" i="9"/>
  <c r="U1528" i="9"/>
  <c r="U3200" i="9"/>
  <c r="U1527" i="9"/>
  <c r="U3017" i="9"/>
  <c r="U2586" i="9"/>
  <c r="U5" i="9"/>
  <c r="U2452" i="9"/>
  <c r="U194" i="9"/>
  <c r="U3809" i="9"/>
  <c r="U3743" i="9"/>
  <c r="U826" i="9"/>
  <c r="U144" i="9"/>
  <c r="U78" i="9"/>
  <c r="U959" i="9"/>
  <c r="U696" i="9"/>
  <c r="U3450" i="9"/>
  <c r="U695" i="9"/>
  <c r="U1526" i="9"/>
  <c r="U2825" i="9"/>
  <c r="U403" i="9"/>
  <c r="U402" i="9"/>
  <c r="U2022" i="9"/>
  <c r="U1242" i="9"/>
  <c r="U825" i="9"/>
  <c r="U1525" i="9"/>
  <c r="U2021" i="9"/>
  <c r="U3016" i="9"/>
  <c r="U3715" i="9"/>
  <c r="U1701" i="9"/>
  <c r="U1871" i="9"/>
  <c r="U2824" i="9"/>
  <c r="U511" i="9"/>
  <c r="U3274" i="9"/>
  <c r="U3273" i="9"/>
  <c r="U1241" i="9"/>
  <c r="U3272" i="9"/>
  <c r="U3651" i="9"/>
  <c r="U1389" i="9"/>
  <c r="U3015" i="9"/>
  <c r="U1388" i="9"/>
  <c r="U2706" i="9"/>
  <c r="U3527" i="9"/>
  <c r="U2020" i="9"/>
  <c r="U3605" i="9"/>
  <c r="U3486" i="9"/>
  <c r="U3628" i="9"/>
  <c r="U3014" i="9"/>
  <c r="U2823" i="9"/>
  <c r="U1870" i="9"/>
  <c r="U2191" i="9"/>
  <c r="U3485" i="9"/>
  <c r="U1700" i="9"/>
  <c r="U401" i="9"/>
  <c r="U3199" i="9"/>
  <c r="U1099" i="9"/>
  <c r="U3398" i="9"/>
  <c r="U2822" i="9"/>
  <c r="U3198" i="9"/>
  <c r="U1387" i="9"/>
  <c r="U958" i="9"/>
  <c r="U3197" i="9"/>
  <c r="U1386" i="9"/>
  <c r="U1385" i="9"/>
  <c r="U193" i="9"/>
  <c r="U694" i="9"/>
  <c r="U77" i="9"/>
  <c r="U607" i="9"/>
  <c r="U1524" i="9"/>
  <c r="U3013" i="9"/>
  <c r="U143" i="9"/>
  <c r="U2821" i="9"/>
  <c r="U3627" i="9"/>
  <c r="U3449" i="9"/>
  <c r="U2585" i="9"/>
  <c r="U2451" i="9"/>
  <c r="U1384" i="9"/>
  <c r="U2190" i="9"/>
  <c r="U1523" i="9"/>
  <c r="U957" i="9"/>
  <c r="U76" i="9"/>
  <c r="U2019" i="9"/>
  <c r="U2319" i="9"/>
  <c r="U3337" i="9"/>
  <c r="U1699" i="9"/>
  <c r="U956" i="9"/>
  <c r="U2318" i="9"/>
  <c r="U192" i="9"/>
  <c r="U2450" i="9"/>
  <c r="U510" i="9"/>
  <c r="U2018" i="9"/>
  <c r="U606" i="9"/>
  <c r="U3604" i="9"/>
  <c r="U955" i="9"/>
  <c r="U1869" i="9"/>
  <c r="U3336" i="9"/>
  <c r="U2449" i="9"/>
  <c r="U3335" i="9"/>
  <c r="U191" i="9"/>
  <c r="U3116" i="9"/>
  <c r="U1383" i="9"/>
  <c r="U3526" i="9"/>
  <c r="U3196" i="9"/>
  <c r="U1698" i="9"/>
  <c r="U1868" i="9"/>
  <c r="U1240" i="9"/>
  <c r="U104" i="9"/>
  <c r="U2820" i="9"/>
  <c r="U190" i="9"/>
  <c r="U3448" i="9"/>
  <c r="U3484" i="9"/>
  <c r="U3271" i="9"/>
  <c r="U3787" i="9"/>
  <c r="U2189" i="9"/>
  <c r="U1867" i="9"/>
  <c r="U3115" i="9"/>
  <c r="U1697" i="9"/>
  <c r="U1382" i="9"/>
  <c r="U1239" i="9"/>
  <c r="U2448" i="9"/>
  <c r="U3603" i="9"/>
  <c r="U3012" i="9"/>
  <c r="U3626" i="9"/>
  <c r="U1522" i="9"/>
  <c r="U2447" i="9"/>
  <c r="U2705" i="9"/>
  <c r="U509" i="9"/>
  <c r="U3525" i="9"/>
  <c r="U2317" i="9"/>
  <c r="U824" i="9"/>
  <c r="U3195" i="9"/>
  <c r="U2316" i="9"/>
  <c r="U2188" i="9"/>
  <c r="U3578" i="9"/>
  <c r="U1696" i="9"/>
  <c r="U3698" i="9"/>
  <c r="U3447" i="9"/>
  <c r="U2446" i="9"/>
  <c r="U3194" i="9"/>
  <c r="U252" i="9"/>
  <c r="U251" i="9"/>
  <c r="U1695" i="9"/>
  <c r="U400" i="9"/>
  <c r="U2445" i="9"/>
  <c r="U3708" i="9"/>
  <c r="U3560" i="9"/>
  <c r="U693" i="9"/>
  <c r="U954" i="9"/>
  <c r="U2187" i="9"/>
  <c r="U1694" i="9"/>
  <c r="U1238" i="9"/>
  <c r="U2704" i="9"/>
  <c r="U3602" i="9"/>
  <c r="U325" i="9"/>
  <c r="U508" i="9"/>
  <c r="U142" i="9"/>
  <c r="U2937" i="9"/>
  <c r="U3697" i="9"/>
  <c r="U2584" i="9"/>
  <c r="U1866" i="9"/>
  <c r="U1098" i="9"/>
  <c r="U3524" i="9"/>
  <c r="U58" i="9"/>
  <c r="U1521" i="9"/>
  <c r="U3446" i="9"/>
  <c r="U399" i="9"/>
  <c r="U3114" i="9"/>
  <c r="U3270" i="9"/>
  <c r="U398" i="9"/>
  <c r="U3011" i="9"/>
  <c r="U1381" i="9"/>
  <c r="U2186" i="9"/>
  <c r="U2444" i="9"/>
  <c r="U2017" i="9"/>
  <c r="U3334" i="9"/>
  <c r="U1097" i="9"/>
  <c r="U3269" i="9"/>
  <c r="U3483" i="9"/>
  <c r="U2185" i="9"/>
  <c r="U823" i="9"/>
  <c r="U3113" i="9"/>
  <c r="U605" i="9"/>
  <c r="U822" i="9"/>
  <c r="U1865" i="9"/>
  <c r="U692" i="9"/>
  <c r="U250" i="9"/>
  <c r="U2443" i="9"/>
  <c r="U2442" i="9"/>
  <c r="U2583" i="9"/>
  <c r="U141" i="9"/>
  <c r="U324" i="9"/>
  <c r="U1520" i="9"/>
  <c r="U2703" i="9"/>
  <c r="U189" i="9"/>
  <c r="U57" i="9"/>
  <c r="U249" i="9"/>
  <c r="U1380" i="9"/>
  <c r="U691" i="9"/>
  <c r="U2819" i="9"/>
  <c r="U604" i="9"/>
  <c r="U821" i="9"/>
  <c r="U2016" i="9"/>
  <c r="U1864" i="9"/>
  <c r="U2818" i="9"/>
  <c r="U3625" i="9"/>
  <c r="U1863" i="9"/>
  <c r="U3445" i="9"/>
  <c r="U820" i="9"/>
  <c r="U2441" i="9"/>
  <c r="U3650" i="9"/>
  <c r="U1237" i="9"/>
  <c r="U1693" i="9"/>
  <c r="U1862" i="9"/>
  <c r="U3786" i="9"/>
  <c r="U953" i="9"/>
  <c r="U952" i="9"/>
  <c r="U1519" i="9"/>
  <c r="U1861" i="9"/>
  <c r="U2702" i="9"/>
  <c r="U1236" i="9"/>
  <c r="U397" i="9"/>
  <c r="U3397" i="9"/>
  <c r="U3010" i="9"/>
  <c r="U951" i="9"/>
  <c r="U3774" i="9"/>
  <c r="U507" i="9"/>
  <c r="U3112" i="9"/>
  <c r="U3444" i="9"/>
  <c r="U950" i="9"/>
  <c r="U3333" i="9"/>
  <c r="U949" i="9"/>
  <c r="U3523" i="9"/>
  <c r="U248" i="9"/>
  <c r="U3193" i="9"/>
  <c r="U2817" i="9"/>
  <c r="U3559" i="9"/>
  <c r="U2184" i="9"/>
  <c r="U3268" i="9"/>
  <c r="U103" i="9"/>
  <c r="U3764" i="9"/>
  <c r="U3267" i="9"/>
  <c r="U2816" i="9"/>
  <c r="U323" i="9"/>
  <c r="U3558" i="9"/>
  <c r="U188" i="9"/>
  <c r="U2183" i="9"/>
  <c r="U2015" i="9"/>
  <c r="U322" i="9"/>
  <c r="U506" i="9"/>
  <c r="U819" i="9"/>
  <c r="U187" i="9"/>
  <c r="U505" i="9"/>
  <c r="U2315" i="9"/>
  <c r="U1096" i="9"/>
  <c r="U396" i="9"/>
  <c r="U690" i="9"/>
  <c r="U504" i="9"/>
  <c r="U2014" i="9"/>
  <c r="U1518" i="9"/>
  <c r="U3696" i="9"/>
  <c r="U3192" i="9"/>
  <c r="U1379" i="9"/>
  <c r="U2182" i="9"/>
  <c r="U503" i="9"/>
  <c r="U3779" i="9"/>
  <c r="U689" i="9"/>
  <c r="U3742" i="9"/>
  <c r="U3191" i="9"/>
  <c r="U2815" i="9"/>
  <c r="U2013" i="9"/>
  <c r="U1692" i="9"/>
  <c r="U2936" i="9"/>
  <c r="U3773" i="9"/>
  <c r="U3557" i="9"/>
  <c r="U603" i="9"/>
  <c r="U3522" i="9"/>
  <c r="U948" i="9"/>
  <c r="U688" i="9"/>
  <c r="U3111" i="9"/>
  <c r="U2181" i="9"/>
  <c r="U3110" i="9"/>
  <c r="U2440" i="9"/>
  <c r="U1517" i="9"/>
  <c r="U3109" i="9"/>
  <c r="U3108" i="9"/>
  <c r="U1691" i="9"/>
  <c r="U1690" i="9"/>
  <c r="U3443" i="9"/>
  <c r="U247" i="9"/>
  <c r="U246" i="9"/>
  <c r="U2314" i="9"/>
  <c r="U602" i="9"/>
  <c r="U2012" i="9"/>
  <c r="U3107" i="9"/>
  <c r="U245" i="9"/>
  <c r="U56" i="9"/>
  <c r="U502" i="9"/>
  <c r="U2701" i="9"/>
  <c r="U3649" i="9"/>
  <c r="U2313" i="9"/>
  <c r="U140" i="9"/>
  <c r="U2011" i="9"/>
  <c r="U2439" i="9"/>
  <c r="U501" i="9"/>
  <c r="U1689" i="9"/>
  <c r="U2438" i="9"/>
  <c r="U947" i="9"/>
  <c r="U2814" i="9"/>
  <c r="U321" i="9"/>
  <c r="U1095" i="9"/>
  <c r="U2180" i="9"/>
  <c r="U1688" i="9"/>
  <c r="U320" i="9"/>
  <c r="U3750" i="9"/>
  <c r="U818" i="9"/>
  <c r="U817" i="9"/>
  <c r="U1378" i="9"/>
  <c r="U244" i="9"/>
  <c r="U1235" i="9"/>
  <c r="U1687" i="9"/>
  <c r="U2813" i="9"/>
  <c r="U1094" i="9"/>
  <c r="U3190" i="9"/>
  <c r="U3009" i="9"/>
  <c r="U601" i="9"/>
  <c r="U3648" i="9"/>
  <c r="U2582" i="9"/>
  <c r="U3482" i="9"/>
  <c r="U2010" i="9"/>
  <c r="U3332" i="9"/>
  <c r="U946" i="9"/>
  <c r="U600" i="9"/>
  <c r="U3396" i="9"/>
  <c r="U3008" i="9"/>
  <c r="U1686" i="9"/>
  <c r="U1685" i="9"/>
  <c r="U500" i="9"/>
  <c r="U3481" i="9"/>
  <c r="U1516" i="9"/>
  <c r="U3106" i="9"/>
  <c r="U75" i="9"/>
  <c r="U2935" i="9"/>
  <c r="U2934" i="9"/>
  <c r="U1093" i="9"/>
  <c r="U1515" i="9"/>
  <c r="U3331" i="9"/>
  <c r="U243" i="9"/>
  <c r="U3330" i="9"/>
  <c r="U499" i="9"/>
  <c r="U816" i="9"/>
  <c r="U319" i="9"/>
  <c r="U2312" i="9"/>
  <c r="U815" i="9"/>
  <c r="U1684" i="9"/>
  <c r="U1234" i="9"/>
  <c r="U3714" i="9"/>
  <c r="U74" i="9"/>
  <c r="U318" i="9"/>
  <c r="U1860" i="9"/>
  <c r="U2581" i="9"/>
  <c r="U1233" i="9"/>
  <c r="U1092" i="9"/>
  <c r="U3007" i="9"/>
  <c r="U2311" i="9"/>
  <c r="U3772" i="9"/>
  <c r="U3006" i="9"/>
  <c r="U1683" i="9"/>
  <c r="U1859" i="9"/>
  <c r="U2437" i="9"/>
  <c r="U814" i="9"/>
  <c r="U813" i="9"/>
  <c r="U1377" i="9"/>
  <c r="U2179" i="9"/>
  <c r="U2178" i="9"/>
  <c r="U395" i="9"/>
  <c r="U2436" i="9"/>
  <c r="U394" i="9"/>
  <c r="U2700" i="9"/>
  <c r="U2310" i="9"/>
  <c r="U3005" i="9"/>
  <c r="U2309" i="9"/>
  <c r="U2177" i="9"/>
  <c r="U2009" i="9"/>
  <c r="U498" i="9"/>
  <c r="U1232" i="9"/>
  <c r="U26" i="9"/>
  <c r="U2008" i="9"/>
  <c r="U3741" i="9"/>
  <c r="U1091" i="9"/>
  <c r="U3266" i="9"/>
  <c r="U2580" i="9"/>
  <c r="U3695" i="9"/>
  <c r="U3105" i="9"/>
  <c r="U43" i="9"/>
  <c r="U3189" i="9"/>
  <c r="U945" i="9"/>
  <c r="U2812" i="9"/>
  <c r="U1514" i="9"/>
  <c r="U3004" i="9"/>
  <c r="U186" i="9"/>
  <c r="U687" i="9"/>
  <c r="U599" i="9"/>
  <c r="U3265" i="9"/>
  <c r="U3188" i="9"/>
  <c r="U3442" i="9"/>
  <c r="U2176" i="9"/>
  <c r="U2435" i="9"/>
  <c r="U1376" i="9"/>
  <c r="U3329" i="9"/>
  <c r="U2175" i="9"/>
  <c r="U1090" i="9"/>
  <c r="U598" i="9"/>
  <c r="U3785" i="9"/>
  <c r="U1231" i="9"/>
  <c r="U686" i="9"/>
  <c r="U3624" i="9"/>
  <c r="U1375" i="9"/>
  <c r="U55" i="9"/>
  <c r="U597" i="9"/>
  <c r="U1374" i="9"/>
  <c r="U3521" i="9"/>
  <c r="U1230" i="9"/>
  <c r="U1229" i="9"/>
  <c r="U1228" i="9"/>
  <c r="U2579" i="9"/>
  <c r="U2174" i="9"/>
  <c r="U3798" i="9"/>
  <c r="U944" i="9"/>
  <c r="U1089" i="9"/>
  <c r="U2007" i="9"/>
  <c r="U685" i="9"/>
  <c r="U3328" i="9"/>
  <c r="U2434" i="9"/>
  <c r="U3104" i="9"/>
  <c r="U3668" i="9"/>
  <c r="U3480" i="9"/>
  <c r="U3784" i="9"/>
  <c r="U1682" i="9"/>
  <c r="U2308" i="9"/>
  <c r="U3623" i="9"/>
  <c r="U3187" i="9"/>
  <c r="U3808" i="9"/>
  <c r="U943" i="9"/>
  <c r="U1513" i="9"/>
  <c r="U684" i="9"/>
  <c r="U1512" i="9"/>
  <c r="U2699" i="9"/>
  <c r="U1858" i="9"/>
  <c r="U2578" i="9"/>
  <c r="U683" i="9"/>
  <c r="U2307" i="9"/>
  <c r="U1088" i="9"/>
  <c r="U2173" i="9"/>
  <c r="U3667" i="9"/>
  <c r="U942" i="9"/>
  <c r="U3103" i="9"/>
  <c r="U1681" i="9"/>
  <c r="U2577" i="9"/>
  <c r="U1857" i="9"/>
  <c r="U1087" i="9"/>
  <c r="U2306" i="9"/>
  <c r="U596" i="9"/>
  <c r="U2433" i="9"/>
  <c r="U3556" i="9"/>
  <c r="U2576" i="9"/>
  <c r="U2698" i="9"/>
  <c r="U1856" i="9"/>
  <c r="U3003" i="9"/>
  <c r="U3807" i="9"/>
  <c r="U1855" i="9"/>
  <c r="U3327" i="9"/>
  <c r="U3102" i="9"/>
  <c r="U3395" i="9"/>
  <c r="U2933" i="9"/>
  <c r="U393" i="9"/>
  <c r="U497" i="9"/>
  <c r="U3707" i="9"/>
  <c r="U317" i="9"/>
  <c r="U1854" i="9"/>
  <c r="U2172" i="9"/>
  <c r="U812" i="9"/>
  <c r="U3479" i="9"/>
  <c r="U2811" i="9"/>
  <c r="U102" i="9"/>
  <c r="U595" i="9"/>
  <c r="U1373" i="9"/>
  <c r="U3264" i="9"/>
  <c r="U2810" i="9"/>
  <c r="U2305" i="9"/>
  <c r="U2809" i="9"/>
  <c r="U42" i="9"/>
  <c r="U2575" i="9"/>
  <c r="U1511" i="9"/>
  <c r="U3520" i="9"/>
  <c r="U3326" i="9"/>
  <c r="U3325" i="9"/>
  <c r="U1510" i="9"/>
  <c r="U3441" i="9"/>
  <c r="U2932" i="9"/>
  <c r="U2171" i="9"/>
  <c r="U2006" i="9"/>
  <c r="U2808" i="9"/>
  <c r="U1227" i="9"/>
  <c r="U1509" i="9"/>
  <c r="U2931" i="9"/>
  <c r="U73" i="9"/>
  <c r="U811" i="9"/>
  <c r="U2574" i="9"/>
  <c r="U3713" i="9"/>
  <c r="U496" i="9"/>
  <c r="U1372" i="9"/>
  <c r="U2005" i="9"/>
  <c r="U2304" i="9"/>
  <c r="U3186" i="9"/>
  <c r="U2303" i="9"/>
  <c r="U495" i="9"/>
  <c r="U3749" i="9"/>
  <c r="U1853" i="9"/>
  <c r="U3555" i="9"/>
  <c r="U941" i="9"/>
  <c r="U594" i="9"/>
  <c r="U1852" i="9"/>
  <c r="U593" i="9"/>
  <c r="U3748" i="9"/>
  <c r="U1680" i="9"/>
  <c r="U2302" i="9"/>
  <c r="U2432" i="9"/>
  <c r="U2431" i="9"/>
  <c r="U3185" i="9"/>
  <c r="U3478" i="9"/>
  <c r="U2573" i="9"/>
  <c r="U139" i="9"/>
  <c r="U1371" i="9"/>
  <c r="U3797" i="9"/>
  <c r="U1508" i="9"/>
  <c r="U2301" i="9"/>
  <c r="U2807" i="9"/>
  <c r="U3694" i="9"/>
  <c r="U3263" i="9"/>
  <c r="U592" i="9"/>
  <c r="U2930" i="9"/>
  <c r="U3791" i="9"/>
  <c r="U3554" i="9"/>
  <c r="U494" i="9"/>
  <c r="U242" i="9"/>
  <c r="U3647" i="9"/>
  <c r="U3002" i="9"/>
  <c r="U138" i="9"/>
  <c r="U2929" i="9"/>
  <c r="U1086" i="9"/>
  <c r="U810" i="9"/>
  <c r="U3262" i="9"/>
  <c r="U1226" i="9"/>
  <c r="U2928" i="9"/>
  <c r="U1085" i="9"/>
  <c r="U1370" i="9"/>
  <c r="U3519" i="9"/>
  <c r="U3601" i="9"/>
  <c r="U591" i="9"/>
  <c r="U3736" i="9"/>
  <c r="U3001" i="9"/>
  <c r="U1084" i="9"/>
  <c r="U1225" i="9"/>
  <c r="U25" i="9"/>
  <c r="U3184" i="9"/>
  <c r="U2170" i="9"/>
  <c r="U3577" i="9"/>
  <c r="U392" i="9"/>
  <c r="U1851" i="9"/>
  <c r="U41" i="9"/>
  <c r="U1507" i="9"/>
  <c r="U2927" i="9"/>
  <c r="U1679" i="9"/>
  <c r="U2926" i="9"/>
  <c r="U1083" i="9"/>
  <c r="U1678" i="9"/>
  <c r="U2572" i="9"/>
  <c r="U1082" i="9"/>
  <c r="U3600" i="9"/>
  <c r="U1850" i="9"/>
  <c r="U1506" i="9"/>
  <c r="U590" i="9"/>
  <c r="U316" i="9"/>
  <c r="U2300" i="9"/>
  <c r="U3553" i="9"/>
  <c r="U682" i="9"/>
  <c r="U315" i="9"/>
  <c r="U2806" i="9"/>
  <c r="U2299" i="9"/>
  <c r="U940" i="9"/>
  <c r="U2004" i="9"/>
  <c r="U809" i="9"/>
  <c r="U1505" i="9"/>
  <c r="U808" i="9"/>
  <c r="U3261" i="9"/>
  <c r="U2298" i="9"/>
  <c r="U2925" i="9"/>
  <c r="U2571" i="9"/>
  <c r="U314" i="9"/>
  <c r="U313" i="9"/>
  <c r="U3440" i="9"/>
  <c r="U3727" i="9"/>
  <c r="U2430" i="9"/>
  <c r="U3693" i="9"/>
  <c r="U3712" i="9"/>
  <c r="U1677" i="9"/>
  <c r="U3000" i="9"/>
  <c r="U2003" i="9"/>
  <c r="U3324" i="9"/>
  <c r="U2169" i="9"/>
  <c r="U2924" i="9"/>
  <c r="U1369" i="9"/>
  <c r="U1368" i="9"/>
  <c r="U1849" i="9"/>
  <c r="U2168" i="9"/>
  <c r="U2805" i="9"/>
  <c r="U2697" i="9"/>
  <c r="U2167" i="9"/>
  <c r="U3599" i="9"/>
  <c r="U681" i="9"/>
  <c r="U2002" i="9"/>
  <c r="U1848" i="9"/>
  <c r="U1224" i="9"/>
  <c r="U3101" i="9"/>
  <c r="U493" i="9"/>
  <c r="U2923" i="9"/>
  <c r="U807" i="9"/>
  <c r="U3552" i="9"/>
  <c r="U589" i="9"/>
  <c r="U2429" i="9"/>
  <c r="U1223" i="9"/>
  <c r="U2166" i="9"/>
  <c r="U1081" i="9"/>
  <c r="U1222" i="9"/>
  <c r="U1080" i="9"/>
  <c r="U1079" i="9"/>
  <c r="U1504" i="9"/>
  <c r="U2428" i="9"/>
  <c r="U2427" i="9"/>
  <c r="U1676" i="9"/>
  <c r="U2696" i="9"/>
  <c r="U939" i="9"/>
  <c r="U3439" i="9"/>
  <c r="U1675" i="9"/>
  <c r="U3783" i="9"/>
  <c r="U2922" i="9"/>
  <c r="U3100" i="9"/>
  <c r="U2570" i="9"/>
  <c r="U2569" i="9"/>
  <c r="U3260" i="9"/>
  <c r="U1847" i="9"/>
  <c r="U588" i="9"/>
  <c r="U185" i="9"/>
  <c r="U2568" i="9"/>
  <c r="U1078" i="9"/>
  <c r="U1077" i="9"/>
  <c r="U1674" i="9"/>
  <c r="U1503" i="9"/>
  <c r="U1502" i="9"/>
  <c r="U14" i="9"/>
  <c r="U2567" i="9"/>
  <c r="U938" i="9"/>
  <c r="U391" i="9"/>
  <c r="U101" i="9"/>
  <c r="U2001" i="9"/>
  <c r="U3438" i="9"/>
  <c r="U937" i="9"/>
  <c r="U1673" i="9"/>
  <c r="U3183" i="9"/>
  <c r="U3518" i="9"/>
  <c r="U3259" i="9"/>
  <c r="U3323" i="9"/>
  <c r="U3394" i="9"/>
  <c r="U2426" i="9"/>
  <c r="U3099" i="9"/>
  <c r="U806" i="9"/>
  <c r="U3322" i="9"/>
  <c r="U2425" i="9"/>
  <c r="U2297" i="9"/>
  <c r="U1846" i="9"/>
  <c r="U1367" i="9"/>
  <c r="U3598" i="9"/>
  <c r="U492" i="9"/>
  <c r="U936" i="9"/>
  <c r="U2000" i="9"/>
  <c r="U1672" i="9"/>
  <c r="U2999" i="9"/>
  <c r="U2921" i="9"/>
  <c r="U2566" i="9"/>
  <c r="U3321" i="9"/>
  <c r="U935" i="9"/>
  <c r="U805" i="9"/>
  <c r="U2565" i="9"/>
  <c r="U390" i="9"/>
  <c r="U3320" i="9"/>
  <c r="U2998" i="9"/>
  <c r="U1076" i="9"/>
  <c r="U1671" i="9"/>
  <c r="U312" i="9"/>
  <c r="U1501" i="9"/>
  <c r="U934" i="9"/>
  <c r="U1999" i="9"/>
  <c r="U3781" i="9"/>
  <c r="U1845" i="9"/>
  <c r="U3692" i="9"/>
  <c r="U3393" i="9"/>
  <c r="U3098" i="9"/>
  <c r="U241" i="9"/>
  <c r="U3517" i="9"/>
  <c r="U3691" i="9"/>
  <c r="U804" i="9"/>
  <c r="U2804" i="9"/>
  <c r="U1670" i="9"/>
  <c r="U2920" i="9"/>
  <c r="U2424" i="9"/>
  <c r="U2803" i="9"/>
  <c r="U2165" i="9"/>
  <c r="U3516" i="9"/>
  <c r="U1998" i="9"/>
  <c r="U389" i="9"/>
  <c r="U1075" i="9"/>
  <c r="U100" i="9"/>
  <c r="U803" i="9"/>
  <c r="U1366" i="9"/>
  <c r="U1074" i="9"/>
  <c r="U1221" i="9"/>
  <c r="U1500" i="9"/>
  <c r="U802" i="9"/>
  <c r="U3706" i="9"/>
  <c r="U1220" i="9"/>
  <c r="U3437" i="9"/>
  <c r="U3258" i="9"/>
  <c r="U1499" i="9"/>
  <c r="U3551" i="9"/>
  <c r="U3576" i="9"/>
  <c r="U2802" i="9"/>
  <c r="U3097" i="9"/>
  <c r="U3319" i="9"/>
  <c r="U3096" i="9"/>
  <c r="U3436" i="9"/>
  <c r="U3597" i="9"/>
  <c r="U1844" i="9"/>
  <c r="U801" i="9"/>
  <c r="U2296" i="9"/>
  <c r="U3095" i="9"/>
  <c r="U2164" i="9"/>
  <c r="U1498" i="9"/>
  <c r="U1365" i="9"/>
  <c r="U587" i="9"/>
  <c r="U1843" i="9"/>
  <c r="U800" i="9"/>
  <c r="U2695" i="9"/>
  <c r="U1364" i="9"/>
  <c r="U3550" i="9"/>
  <c r="U2" i="9"/>
  <c r="U3747" i="9"/>
  <c r="U3763" i="9"/>
  <c r="U586" i="9"/>
  <c r="U3318" i="9"/>
  <c r="U585" i="9"/>
  <c r="U584" i="9"/>
  <c r="U1997" i="9"/>
  <c r="U3596" i="9"/>
  <c r="U2295" i="9"/>
  <c r="U2163" i="9"/>
  <c r="U491" i="9"/>
  <c r="U2919" i="9"/>
  <c r="U3094" i="9"/>
  <c r="U3093" i="9"/>
  <c r="U2918" i="9"/>
  <c r="U1996" i="9"/>
  <c r="U1219" i="9"/>
  <c r="U3182" i="9"/>
  <c r="U1842" i="9"/>
  <c r="U1841" i="9"/>
  <c r="U2917" i="9"/>
  <c r="U3092" i="9"/>
  <c r="U3392" i="9"/>
  <c r="U137" i="9"/>
  <c r="U2564" i="9"/>
  <c r="U1995" i="9"/>
  <c r="U311" i="9"/>
  <c r="U1669" i="9"/>
  <c r="U72" i="9"/>
  <c r="U1840" i="9"/>
  <c r="U3477" i="9"/>
  <c r="U17" i="9"/>
  <c r="U933" i="9"/>
  <c r="U2801" i="9"/>
  <c r="U1497" i="9"/>
  <c r="U3575" i="9"/>
  <c r="U310" i="9"/>
  <c r="U932" i="9"/>
  <c r="U1994" i="9"/>
  <c r="U2916" i="9"/>
  <c r="U2563" i="9"/>
  <c r="U309" i="9"/>
  <c r="U2423" i="9"/>
  <c r="U2562" i="9"/>
  <c r="U3595" i="9"/>
  <c r="U799" i="9"/>
  <c r="U1668" i="9"/>
  <c r="U2422" i="9"/>
  <c r="U136" i="9"/>
  <c r="U240" i="9"/>
  <c r="U2694" i="9"/>
  <c r="U1218" i="9"/>
  <c r="U2693" i="9"/>
  <c r="U2915" i="9"/>
  <c r="U3515" i="9"/>
  <c r="U2421" i="9"/>
  <c r="U135" i="9"/>
  <c r="U7" i="9"/>
  <c r="U2561" i="9"/>
  <c r="U1667" i="9"/>
  <c r="U239" i="9"/>
  <c r="U2162" i="9"/>
  <c r="U99" i="9"/>
  <c r="U184" i="9"/>
  <c r="U1363" i="9"/>
  <c r="U1073" i="9"/>
  <c r="U583" i="9"/>
  <c r="U1993" i="9"/>
  <c r="U3391" i="9"/>
  <c r="U1496" i="9"/>
  <c r="U2560" i="9"/>
  <c r="U3666" i="9"/>
  <c r="U3390" i="9"/>
  <c r="U2161" i="9"/>
  <c r="U2692" i="9"/>
  <c r="U2997" i="9"/>
  <c r="U3622" i="9"/>
  <c r="U1072" i="9"/>
  <c r="U931" i="9"/>
  <c r="U3389" i="9"/>
  <c r="U1992" i="9"/>
  <c r="U1991" i="9"/>
  <c r="U3388" i="9"/>
  <c r="U308" i="9"/>
  <c r="U2420" i="9"/>
  <c r="U1990" i="9"/>
  <c r="U680" i="9"/>
  <c r="U1839" i="9"/>
  <c r="U582" i="9"/>
  <c r="U1217" i="9"/>
  <c r="U1216" i="9"/>
  <c r="U2691" i="9"/>
  <c r="U1989" i="9"/>
  <c r="U930" i="9"/>
  <c r="U1071" i="9"/>
  <c r="U2559" i="9"/>
  <c r="U3387" i="9"/>
  <c r="U2419" i="9"/>
  <c r="U2996" i="9"/>
  <c r="U2160" i="9"/>
  <c r="U2159" i="9"/>
  <c r="U2294" i="9"/>
  <c r="U1666" i="9"/>
  <c r="U3740" i="9"/>
  <c r="U1495" i="9"/>
  <c r="U2800" i="9"/>
  <c r="U2418" i="9"/>
  <c r="U2690" i="9"/>
  <c r="U1362" i="9"/>
  <c r="U388" i="9"/>
  <c r="U1361" i="9"/>
  <c r="U238" i="9"/>
  <c r="U307" i="9"/>
  <c r="U3091" i="9"/>
  <c r="U1070" i="9"/>
  <c r="U2995" i="9"/>
  <c r="U237" i="9"/>
  <c r="U1838" i="9"/>
  <c r="U306" i="9"/>
  <c r="U2689" i="9"/>
  <c r="U929" i="9"/>
  <c r="U1494" i="9"/>
  <c r="U679" i="9"/>
  <c r="U678" i="9"/>
  <c r="U3317" i="9"/>
  <c r="U677" i="9"/>
  <c r="U1215" i="9"/>
  <c r="U1837" i="9"/>
  <c r="U2994" i="9"/>
  <c r="U1836" i="9"/>
  <c r="U1988" i="9"/>
  <c r="U1214" i="9"/>
  <c r="U2914" i="9"/>
  <c r="U2558" i="9"/>
  <c r="U3514" i="9"/>
  <c r="U3257" i="9"/>
  <c r="U3256" i="9"/>
  <c r="U1665" i="9"/>
  <c r="U3316" i="9"/>
  <c r="U3549" i="9"/>
  <c r="U1360" i="9"/>
  <c r="U2417" i="9"/>
  <c r="U1359" i="9"/>
  <c r="U98" i="9"/>
  <c r="U305" i="9"/>
  <c r="U2416" i="9"/>
  <c r="U3513" i="9"/>
  <c r="U2557" i="9"/>
  <c r="U387" i="9"/>
  <c r="U2293" i="9"/>
  <c r="U1664" i="9"/>
  <c r="U1663" i="9"/>
  <c r="U1835" i="9"/>
  <c r="U2913" i="9"/>
  <c r="U1358" i="9"/>
  <c r="U1493" i="9"/>
  <c r="U1834" i="9"/>
  <c r="U798" i="9"/>
  <c r="U490" i="9"/>
  <c r="U3386" i="9"/>
  <c r="U676" i="9"/>
  <c r="U581" i="9"/>
  <c r="U1662" i="9"/>
  <c r="U304" i="9"/>
  <c r="U1357" i="9"/>
  <c r="U97" i="9"/>
  <c r="U2158" i="9"/>
  <c r="U2292" i="9"/>
  <c r="U2799" i="9"/>
  <c r="U489" i="9"/>
  <c r="U236" i="9"/>
  <c r="U183" i="9"/>
  <c r="U1069" i="9"/>
  <c r="U3512" i="9"/>
  <c r="U1356" i="9"/>
  <c r="U580" i="9"/>
  <c r="U3315" i="9"/>
  <c r="U3314" i="9"/>
  <c r="U386" i="9"/>
  <c r="U2912" i="9"/>
  <c r="U2157" i="9"/>
  <c r="U235" i="9"/>
  <c r="U1987" i="9"/>
  <c r="U1492" i="9"/>
  <c r="U2688" i="9"/>
  <c r="U579" i="9"/>
  <c r="U3548" i="9"/>
  <c r="U3090" i="9"/>
  <c r="U1213" i="9"/>
  <c r="U1833" i="9"/>
  <c r="U1068" i="9"/>
  <c r="U1986" i="9"/>
  <c r="U54" i="9"/>
  <c r="U234" i="9"/>
  <c r="U2556" i="9"/>
  <c r="U3089" i="9"/>
  <c r="U1491" i="9"/>
  <c r="U1212" i="9"/>
  <c r="U3547" i="9"/>
  <c r="U2555" i="9"/>
  <c r="U3546" i="9"/>
  <c r="U2156" i="9"/>
  <c r="U3790" i="9"/>
  <c r="U3181" i="9"/>
  <c r="U3690" i="9"/>
  <c r="U1661" i="9"/>
  <c r="U2155" i="9"/>
  <c r="U1211" i="9"/>
  <c r="U3088" i="9"/>
  <c r="U3435" i="9"/>
  <c r="U1660" i="9"/>
  <c r="U3594" i="9"/>
  <c r="U2911" i="9"/>
  <c r="U3180" i="9"/>
  <c r="U797" i="9"/>
  <c r="U2798" i="9"/>
  <c r="U1659" i="9"/>
  <c r="U3255" i="9"/>
  <c r="U3313" i="9"/>
  <c r="U2554" i="9"/>
  <c r="U2291" i="9"/>
  <c r="U3646" i="9"/>
  <c r="U675" i="9"/>
  <c r="U3179" i="9"/>
  <c r="U2415" i="9"/>
  <c r="U3385" i="9"/>
  <c r="U2797" i="9"/>
  <c r="U2414" i="9"/>
  <c r="U3434" i="9"/>
  <c r="U3178" i="9"/>
  <c r="U1210" i="9"/>
  <c r="U1355" i="9"/>
  <c r="U1490" i="9"/>
  <c r="U3757" i="9"/>
  <c r="U796" i="9"/>
  <c r="U1067" i="9"/>
  <c r="U1066" i="9"/>
  <c r="U3177" i="9"/>
  <c r="U1354" i="9"/>
  <c r="U1658" i="9"/>
  <c r="U2796" i="9"/>
  <c r="U2553" i="9"/>
  <c r="U3735" i="9"/>
  <c r="U1489" i="9"/>
  <c r="U1353" i="9"/>
  <c r="U1832" i="9"/>
  <c r="U488" i="9"/>
  <c r="U3789" i="9"/>
  <c r="U1209" i="9"/>
  <c r="U1831" i="9"/>
  <c r="U487" i="9"/>
  <c r="U3087" i="9"/>
  <c r="U2413" i="9"/>
  <c r="U486" i="9"/>
  <c r="U928" i="9"/>
  <c r="U1830" i="9"/>
  <c r="U578" i="9"/>
  <c r="U485" i="9"/>
  <c r="U674" i="9"/>
  <c r="U1829" i="9"/>
  <c r="U1985" i="9"/>
  <c r="U303" i="9"/>
  <c r="U1065" i="9"/>
  <c r="U577" i="9"/>
  <c r="U2290" i="9"/>
  <c r="U2154" i="9"/>
  <c r="U3433" i="9"/>
  <c r="U3254" i="9"/>
  <c r="U2552" i="9"/>
  <c r="U484" i="9"/>
  <c r="U2910" i="9"/>
  <c r="U385" i="9"/>
  <c r="U2551" i="9"/>
  <c r="U2795" i="9"/>
  <c r="U3253" i="9"/>
  <c r="U2794" i="9"/>
  <c r="U2687" i="9"/>
  <c r="U1352" i="9"/>
  <c r="U927" i="9"/>
  <c r="U2289" i="9"/>
  <c r="U1488" i="9"/>
  <c r="U3252" i="9"/>
  <c r="U673" i="9"/>
  <c r="U1351" i="9"/>
  <c r="U926" i="9"/>
  <c r="U672" i="9"/>
  <c r="U576" i="9"/>
  <c r="U1828" i="9"/>
  <c r="U2550" i="9"/>
  <c r="U3681" i="9"/>
  <c r="U2549" i="9"/>
  <c r="U233" i="9"/>
  <c r="U1657" i="9"/>
  <c r="U134" i="9"/>
  <c r="U182" i="9"/>
  <c r="U1208" i="9"/>
  <c r="U181" i="9"/>
  <c r="U24" i="9"/>
  <c r="U2412" i="9"/>
  <c r="U2411" i="9"/>
  <c r="U2288" i="9"/>
  <c r="U1487" i="9"/>
  <c r="U1656" i="9"/>
  <c r="U925" i="9"/>
  <c r="U483" i="9"/>
  <c r="U302" i="9"/>
  <c r="U1984" i="9"/>
  <c r="U1486" i="9"/>
  <c r="U924" i="9"/>
  <c r="U71" i="9"/>
  <c r="U2153" i="9"/>
  <c r="U2152" i="9"/>
  <c r="U923" i="9"/>
  <c r="U1350" i="9"/>
  <c r="U2548" i="9"/>
  <c r="U3176" i="9"/>
  <c r="U795" i="9"/>
  <c r="U2287" i="9"/>
  <c r="U1349" i="9"/>
  <c r="U133" i="9"/>
  <c r="U2286" i="9"/>
  <c r="U794" i="9"/>
  <c r="U922" i="9"/>
  <c r="U2285" i="9"/>
  <c r="U793" i="9"/>
  <c r="U2284" i="9"/>
  <c r="U40" i="9"/>
  <c r="U2547" i="9"/>
  <c r="U1348" i="9"/>
  <c r="U1347" i="9"/>
  <c r="U2793" i="9"/>
  <c r="U3312" i="9"/>
  <c r="U3739" i="9"/>
  <c r="U2283" i="9"/>
  <c r="U1485" i="9"/>
  <c r="U2792" i="9"/>
  <c r="U2151" i="9"/>
  <c r="U2282" i="9"/>
  <c r="U575" i="9"/>
  <c r="U1346" i="9"/>
  <c r="U1064" i="9"/>
  <c r="U2150" i="9"/>
  <c r="U1063" i="9"/>
  <c r="U574" i="9"/>
  <c r="U3645" i="9"/>
  <c r="U3086" i="9"/>
  <c r="U2410" i="9"/>
  <c r="U921" i="9"/>
  <c r="U2409" i="9"/>
  <c r="U1655" i="9"/>
  <c r="U1484" i="9"/>
  <c r="U2993" i="9"/>
  <c r="U1207" i="9"/>
  <c r="U3432" i="9"/>
  <c r="U2149" i="9"/>
  <c r="U1345" i="9"/>
  <c r="U482" i="9"/>
  <c r="U2686" i="9"/>
  <c r="U53" i="9"/>
  <c r="U2685" i="9"/>
  <c r="U1983" i="9"/>
  <c r="U1483" i="9"/>
  <c r="U1982" i="9"/>
  <c r="U3311" i="9"/>
  <c r="U3085" i="9"/>
  <c r="U1981" i="9"/>
  <c r="U3511" i="9"/>
  <c r="U3431" i="9"/>
  <c r="U3175" i="9"/>
  <c r="U481" i="9"/>
  <c r="U1062" i="9"/>
  <c r="U2992" i="9"/>
  <c r="U3084" i="9"/>
  <c r="U3310" i="9"/>
  <c r="U1061" i="9"/>
  <c r="U384" i="9"/>
  <c r="U3174" i="9"/>
  <c r="U3384" i="9"/>
  <c r="U792" i="9"/>
  <c r="U920" i="9"/>
  <c r="U3251" i="9"/>
  <c r="U1482" i="9"/>
  <c r="U1481" i="9"/>
  <c r="U2281" i="9"/>
  <c r="U2148" i="9"/>
  <c r="U180" i="9"/>
  <c r="U1344" i="9"/>
  <c r="U1343" i="9"/>
  <c r="U3593" i="9"/>
  <c r="U671" i="9"/>
  <c r="U3680" i="9"/>
  <c r="U2684" i="9"/>
  <c r="U3430" i="9"/>
  <c r="U2991" i="9"/>
  <c r="U3545" i="9"/>
  <c r="U1654" i="9"/>
  <c r="U3173" i="9"/>
  <c r="U791" i="9"/>
  <c r="U2683" i="9"/>
  <c r="U1480" i="9"/>
  <c r="U1653" i="9"/>
  <c r="U2990" i="9"/>
  <c r="U2408" i="9"/>
  <c r="U3726" i="9"/>
  <c r="U2280" i="9"/>
  <c r="U2407" i="9"/>
  <c r="U1980" i="9"/>
  <c r="U3429" i="9"/>
  <c r="U1979" i="9"/>
  <c r="U3476" i="9"/>
  <c r="U2406" i="9"/>
  <c r="U3621" i="9"/>
  <c r="U670" i="9"/>
  <c r="U3083" i="9"/>
  <c r="U3475" i="9"/>
  <c r="U1060" i="9"/>
  <c r="U2279" i="9"/>
  <c r="U2791" i="9"/>
  <c r="U1827" i="9"/>
  <c r="U2546" i="9"/>
  <c r="U1826" i="9"/>
  <c r="U3428" i="9"/>
  <c r="U2405" i="9"/>
  <c r="U1825" i="9"/>
  <c r="U2404" i="9"/>
  <c r="U2403" i="9"/>
  <c r="U3383" i="9"/>
  <c r="U2402" i="9"/>
  <c r="U1824" i="9"/>
  <c r="U790" i="9"/>
  <c r="U3309" i="9"/>
  <c r="U1479" i="9"/>
  <c r="U1478" i="9"/>
  <c r="U39" i="9"/>
  <c r="U3725" i="9"/>
  <c r="U3544" i="9"/>
  <c r="U2790" i="9"/>
  <c r="U3308" i="9"/>
  <c r="U1652" i="9"/>
  <c r="U3250" i="9"/>
  <c r="U2401" i="9"/>
  <c r="U669" i="9"/>
  <c r="U1651" i="9"/>
  <c r="U301" i="9"/>
  <c r="U2789" i="9"/>
  <c r="U3082" i="9"/>
  <c r="U3307" i="9"/>
  <c r="U1823" i="9"/>
  <c r="U3249" i="9"/>
  <c r="U2400" i="9"/>
  <c r="U383" i="9"/>
  <c r="U573" i="9"/>
  <c r="U2682" i="9"/>
  <c r="U1822" i="9"/>
  <c r="U1342" i="9"/>
  <c r="U2278" i="9"/>
  <c r="U919" i="9"/>
  <c r="U2147" i="9"/>
  <c r="U2277" i="9"/>
  <c r="U572" i="9"/>
  <c r="U2909" i="9"/>
  <c r="U2276" i="9"/>
  <c r="U2399" i="9"/>
  <c r="U70" i="9"/>
  <c r="U668" i="9"/>
  <c r="U2788" i="9"/>
  <c r="U2275" i="9"/>
  <c r="U1477" i="9"/>
  <c r="U789" i="9"/>
  <c r="U2989" i="9"/>
  <c r="U2146" i="9"/>
  <c r="U1476" i="9"/>
  <c r="U382" i="9"/>
  <c r="U1341" i="9"/>
  <c r="U3248" i="9"/>
  <c r="U381" i="9"/>
  <c r="U1650" i="9"/>
  <c r="U2787" i="9"/>
  <c r="U480" i="9"/>
  <c r="U1821" i="9"/>
  <c r="U918" i="9"/>
  <c r="U300" i="9"/>
  <c r="U3247" i="9"/>
  <c r="U3620" i="9"/>
  <c r="U3306" i="9"/>
  <c r="U299" i="9"/>
  <c r="U2681" i="9"/>
  <c r="U1475" i="9"/>
  <c r="U1649" i="9"/>
  <c r="U3246" i="9"/>
  <c r="U2545" i="9"/>
  <c r="U2988" i="9"/>
  <c r="U2145" i="9"/>
  <c r="U2144" i="9"/>
  <c r="U2398" i="9"/>
  <c r="U1340" i="9"/>
  <c r="U1206" i="9"/>
  <c r="U2274" i="9"/>
  <c r="U1205" i="9"/>
  <c r="U3382" i="9"/>
  <c r="U1339" i="9"/>
  <c r="U2544" i="9"/>
  <c r="U3081" i="9"/>
  <c r="U179" i="9"/>
  <c r="U132" i="9"/>
  <c r="U2680" i="9"/>
  <c r="U1204" i="9"/>
  <c r="U2987" i="9"/>
  <c r="U479" i="9"/>
  <c r="U380" i="9"/>
  <c r="U3381" i="9"/>
  <c r="U788" i="9"/>
  <c r="U1059" i="9"/>
  <c r="U1978" i="9"/>
  <c r="U3380" i="9"/>
  <c r="U2143" i="9"/>
  <c r="U2142" i="9"/>
  <c r="U96" i="9"/>
  <c r="U1820" i="9"/>
  <c r="U787" i="9"/>
  <c r="U2397" i="9"/>
  <c r="U2543" i="9"/>
  <c r="U1648" i="9"/>
  <c r="U3172" i="9"/>
  <c r="U3080" i="9"/>
  <c r="U3644" i="9"/>
  <c r="U2396" i="9"/>
  <c r="U3079" i="9"/>
  <c r="U478" i="9"/>
  <c r="U1338" i="9"/>
  <c r="U1977" i="9"/>
  <c r="U1819" i="9"/>
  <c r="U3427" i="9"/>
  <c r="U2986" i="9"/>
  <c r="U1976" i="9"/>
  <c r="U2542" i="9"/>
  <c r="U667" i="9"/>
  <c r="U2141" i="9"/>
  <c r="U3510" i="9"/>
  <c r="U3305" i="9"/>
  <c r="U178" i="9"/>
  <c r="U1203" i="9"/>
  <c r="U1647" i="9"/>
  <c r="U1058" i="9"/>
  <c r="U477" i="9"/>
  <c r="U1202" i="9"/>
  <c r="U2679" i="9"/>
  <c r="U1057" i="9"/>
  <c r="U786" i="9"/>
  <c r="U1337" i="9"/>
  <c r="U2395" i="9"/>
  <c r="U1336" i="9"/>
  <c r="U3426" i="9"/>
  <c r="U2908" i="9"/>
  <c r="U3643" i="9"/>
  <c r="U2786" i="9"/>
  <c r="U785" i="9"/>
  <c r="U2907" i="9"/>
  <c r="U3619" i="9"/>
  <c r="U2394" i="9"/>
  <c r="U1474" i="9"/>
  <c r="U3689" i="9"/>
  <c r="U3574" i="9"/>
  <c r="U2906" i="9"/>
  <c r="U2678" i="9"/>
  <c r="U2785" i="9"/>
  <c r="U3762" i="9"/>
  <c r="U2273" i="9"/>
  <c r="U1975" i="9"/>
  <c r="U2393" i="9"/>
  <c r="U3543" i="9"/>
  <c r="U52" i="9"/>
  <c r="U2784" i="9"/>
  <c r="U2905" i="9"/>
  <c r="U298" i="9"/>
  <c r="U3679" i="9"/>
  <c r="U476" i="9"/>
  <c r="U3425" i="9"/>
  <c r="U2783" i="9"/>
  <c r="U2140" i="9"/>
  <c r="U3592" i="9"/>
  <c r="U2392" i="9"/>
  <c r="U3705" i="9"/>
  <c r="U2782" i="9"/>
  <c r="U2391" i="9"/>
  <c r="U2390" i="9"/>
  <c r="U2139" i="9"/>
  <c r="U2541" i="9"/>
  <c r="U666" i="9"/>
  <c r="U2985" i="9"/>
  <c r="U1646" i="9"/>
  <c r="U1645" i="9"/>
  <c r="U3573" i="9"/>
  <c r="U3642" i="9"/>
  <c r="U3304" i="9"/>
  <c r="U3424" i="9"/>
  <c r="U1201" i="9"/>
  <c r="U2984" i="9"/>
  <c r="U3474" i="9"/>
  <c r="U1974" i="9"/>
  <c r="U1335" i="9"/>
  <c r="U2677" i="9"/>
  <c r="U2540" i="9"/>
  <c r="U2983" i="9"/>
  <c r="U2389" i="9"/>
  <c r="U917" i="9"/>
  <c r="U2904" i="9"/>
  <c r="U2781" i="9"/>
  <c r="U3572" i="9"/>
  <c r="U3423" i="9"/>
  <c r="U916" i="9"/>
  <c r="U1973" i="9"/>
  <c r="U2388" i="9"/>
  <c r="U2903" i="9"/>
  <c r="U1200" i="9"/>
  <c r="U3171" i="9"/>
  <c r="U3379" i="9"/>
  <c r="U3571" i="9"/>
  <c r="U2676" i="9"/>
  <c r="U915" i="9"/>
  <c r="U2902" i="9"/>
  <c r="U1056" i="9"/>
  <c r="U1334" i="9"/>
  <c r="U2901" i="9"/>
  <c r="U1818" i="9"/>
  <c r="U1972" i="9"/>
  <c r="U1473" i="9"/>
  <c r="U1817" i="9"/>
  <c r="U2780" i="9"/>
  <c r="U2138" i="9"/>
  <c r="U1644" i="9"/>
  <c r="U297" i="9"/>
  <c r="U2779" i="9"/>
  <c r="U2272" i="9"/>
  <c r="U38" i="9"/>
  <c r="U1333" i="9"/>
  <c r="U784" i="9"/>
  <c r="U379" i="9"/>
  <c r="U3378" i="9"/>
  <c r="U2539" i="9"/>
  <c r="U2538" i="9"/>
  <c r="U2137" i="9"/>
  <c r="U475" i="9"/>
  <c r="U3377" i="9"/>
  <c r="U2675" i="9"/>
  <c r="U2136" i="9"/>
  <c r="U914" i="9"/>
  <c r="U2537" i="9"/>
  <c r="U3591" i="9"/>
  <c r="U177" i="9"/>
  <c r="U2778" i="9"/>
  <c r="U1055" i="9"/>
  <c r="U1816" i="9"/>
  <c r="U131" i="9"/>
  <c r="U378" i="9"/>
  <c r="U296" i="9"/>
  <c r="U2777" i="9"/>
  <c r="U913" i="9"/>
  <c r="U783" i="9"/>
  <c r="U2982" i="9"/>
  <c r="U782" i="9"/>
  <c r="U571" i="9"/>
  <c r="U1199" i="9"/>
  <c r="U570" i="9"/>
  <c r="U2674" i="9"/>
  <c r="U665" i="9"/>
  <c r="U3170" i="9"/>
  <c r="U3422" i="9"/>
  <c r="U2135" i="9"/>
  <c r="U377" i="9"/>
  <c r="U295" i="9"/>
  <c r="U912" i="9"/>
  <c r="U474" i="9"/>
  <c r="U2900" i="9"/>
  <c r="U664" i="9"/>
  <c r="U3688" i="9"/>
  <c r="U3687" i="9"/>
  <c r="U2134" i="9"/>
  <c r="U294" i="9"/>
  <c r="U2133" i="9"/>
  <c r="U1643" i="9"/>
  <c r="U781" i="9"/>
  <c r="U911" i="9"/>
  <c r="U2387" i="9"/>
  <c r="U1815" i="9"/>
  <c r="U130" i="9"/>
  <c r="U3376" i="9"/>
  <c r="U1332" i="9"/>
  <c r="U1198" i="9"/>
  <c r="U910" i="9"/>
  <c r="U2271" i="9"/>
  <c r="U1814" i="9"/>
  <c r="U3303" i="9"/>
  <c r="U232" i="9"/>
  <c r="U473" i="9"/>
  <c r="U3704" i="9"/>
  <c r="U2536" i="9"/>
  <c r="U3245" i="9"/>
  <c r="U1813" i="9"/>
  <c r="U2899" i="9"/>
  <c r="U1971" i="9"/>
  <c r="U1970" i="9"/>
  <c r="U2270" i="9"/>
  <c r="U1969" i="9"/>
  <c r="U1197" i="9"/>
  <c r="U1812" i="9"/>
  <c r="U3244" i="9"/>
  <c r="U2776" i="9"/>
  <c r="U1196" i="9"/>
  <c r="U1195" i="9"/>
  <c r="U909" i="9"/>
  <c r="U1811" i="9"/>
  <c r="U1968" i="9"/>
  <c r="U1472" i="9"/>
  <c r="U3421" i="9"/>
  <c r="U1194" i="9"/>
  <c r="U2673" i="9"/>
  <c r="U780" i="9"/>
  <c r="U2672" i="9"/>
  <c r="U1471" i="9"/>
  <c r="U1470" i="9"/>
  <c r="U569" i="9"/>
  <c r="U3078" i="9"/>
  <c r="U2132" i="9"/>
  <c r="U568" i="9"/>
  <c r="U3169" i="9"/>
  <c r="U293" i="9"/>
  <c r="U376" i="9"/>
  <c r="U2269" i="9"/>
  <c r="U3509" i="9"/>
  <c r="U2131" i="9"/>
  <c r="U1967" i="9"/>
  <c r="U3243" i="9"/>
  <c r="U1193" i="9"/>
  <c r="U2671" i="9"/>
  <c r="U2670" i="9"/>
  <c r="U908" i="9"/>
  <c r="U1054" i="9"/>
  <c r="U2898" i="9"/>
  <c r="U3508" i="9"/>
  <c r="U1053" i="9"/>
  <c r="U2130" i="9"/>
  <c r="U1469" i="9"/>
  <c r="U3242" i="9"/>
  <c r="U2669" i="9"/>
  <c r="U3302" i="9"/>
  <c r="U3077" i="9"/>
  <c r="U1810" i="9"/>
  <c r="U779" i="9"/>
  <c r="U663" i="9"/>
  <c r="U1809" i="9"/>
  <c r="U2775" i="9"/>
  <c r="U2535" i="9"/>
  <c r="U1966" i="9"/>
  <c r="U1965" i="9"/>
  <c r="U2774" i="9"/>
  <c r="U2268" i="9"/>
  <c r="U2129" i="9"/>
  <c r="U1964" i="9"/>
  <c r="U2267" i="9"/>
  <c r="U3665" i="9"/>
  <c r="U1468" i="9"/>
  <c r="U3076" i="9"/>
  <c r="U2266" i="9"/>
  <c r="U3241" i="9"/>
  <c r="U1467" i="9"/>
  <c r="U907" i="9"/>
  <c r="U375" i="9"/>
  <c r="U3075" i="9"/>
  <c r="U3590" i="9"/>
  <c r="U1963" i="9"/>
  <c r="U906" i="9"/>
  <c r="U1052" i="9"/>
  <c r="U1051" i="9"/>
  <c r="U3375" i="9"/>
  <c r="U778" i="9"/>
  <c r="U374" i="9"/>
  <c r="U129" i="9"/>
  <c r="U3168" i="9"/>
  <c r="U1331" i="9"/>
  <c r="U662" i="9"/>
  <c r="U1642" i="9"/>
  <c r="U1962" i="9"/>
  <c r="U2981" i="9"/>
  <c r="U2897" i="9"/>
  <c r="U2386" i="9"/>
  <c r="U3167" i="9"/>
  <c r="U2265" i="9"/>
  <c r="U3542" i="9"/>
  <c r="U1466" i="9"/>
  <c r="U1808" i="9"/>
  <c r="U3570" i="9"/>
  <c r="U472" i="9"/>
  <c r="U905" i="9"/>
  <c r="U2980" i="9"/>
  <c r="U2264" i="9"/>
  <c r="U2896" i="9"/>
  <c r="U3618" i="9"/>
  <c r="U2128" i="9"/>
  <c r="U1465" i="9"/>
  <c r="U2534" i="9"/>
  <c r="U2668" i="9"/>
  <c r="U1192" i="9"/>
  <c r="U2667" i="9"/>
  <c r="U292" i="9"/>
  <c r="U1961" i="9"/>
  <c r="U2666" i="9"/>
  <c r="U2127" i="9"/>
  <c r="U661" i="9"/>
  <c r="U2126" i="9"/>
  <c r="U2125" i="9"/>
  <c r="U1050" i="9"/>
  <c r="U1464" i="9"/>
  <c r="U1641" i="9"/>
  <c r="U1330" i="9"/>
  <c r="U69" i="9"/>
  <c r="U471" i="9"/>
  <c r="U2263" i="9"/>
  <c r="U2773" i="9"/>
  <c r="U3734" i="9"/>
  <c r="U3166" i="9"/>
  <c r="U3074" i="9"/>
  <c r="U3507" i="9"/>
  <c r="U3541" i="9"/>
  <c r="U2124" i="9"/>
  <c r="U2385" i="9"/>
  <c r="U2895" i="9"/>
  <c r="U3420" i="9"/>
  <c r="U2665" i="9"/>
  <c r="U1463" i="9"/>
  <c r="U3419" i="9"/>
  <c r="U2772" i="9"/>
  <c r="U2384" i="9"/>
  <c r="U2664" i="9"/>
  <c r="U3073" i="9"/>
  <c r="U2123" i="9"/>
  <c r="U2894" i="9"/>
  <c r="U373" i="9"/>
  <c r="U1807" i="9"/>
  <c r="U3240" i="9"/>
  <c r="U567" i="9"/>
  <c r="U1640" i="9"/>
  <c r="U777" i="9"/>
  <c r="U176" i="9"/>
  <c r="U2979" i="9"/>
  <c r="U1960" i="9"/>
  <c r="U2122" i="9"/>
  <c r="U1959" i="9"/>
  <c r="U2771" i="9"/>
  <c r="U2770" i="9"/>
  <c r="U2383" i="9"/>
  <c r="U2262" i="9"/>
  <c r="U2533" i="9"/>
  <c r="U1958" i="9"/>
  <c r="U3678" i="9"/>
  <c r="U3664" i="9"/>
  <c r="U1957" i="9"/>
  <c r="U2121" i="9"/>
  <c r="U2663" i="9"/>
  <c r="U1806" i="9"/>
  <c r="U3746" i="9"/>
  <c r="U3641" i="9"/>
  <c r="U1956" i="9"/>
  <c r="U2769" i="9"/>
  <c r="U2382" i="9"/>
  <c r="U2768" i="9"/>
  <c r="U660" i="9"/>
  <c r="U2261" i="9"/>
  <c r="U3165" i="9"/>
  <c r="U2893" i="9"/>
  <c r="U776" i="9"/>
  <c r="U1639" i="9"/>
  <c r="U1955" i="9"/>
  <c r="U1805" i="9"/>
  <c r="U291" i="9"/>
  <c r="U2892" i="9"/>
  <c r="U1638" i="9"/>
  <c r="U2891" i="9"/>
  <c r="U775" i="9"/>
  <c r="U659" i="9"/>
  <c r="U1191" i="9"/>
  <c r="U2532" i="9"/>
  <c r="U1637" i="9"/>
  <c r="U2531" i="9"/>
  <c r="U2260" i="9"/>
  <c r="U3569" i="9"/>
  <c r="U1804" i="9"/>
  <c r="U2381" i="9"/>
  <c r="U95" i="9"/>
  <c r="U2978" i="9"/>
  <c r="U1190" i="9"/>
  <c r="U1803" i="9"/>
  <c r="U470" i="9"/>
  <c r="U3374" i="9"/>
  <c r="U3473" i="9"/>
  <c r="U658" i="9"/>
  <c r="U3072" i="9"/>
  <c r="U2380" i="9"/>
  <c r="U3472" i="9"/>
  <c r="U1049" i="9"/>
  <c r="U469" i="9"/>
  <c r="U2662" i="9"/>
  <c r="U2530" i="9"/>
  <c r="U1636" i="9"/>
  <c r="U1802" i="9"/>
  <c r="U1462" i="9"/>
  <c r="U468" i="9"/>
  <c r="U1048" i="9"/>
  <c r="U2120" i="9"/>
  <c r="U774" i="9"/>
  <c r="U1047" i="9"/>
  <c r="U2890" i="9"/>
  <c r="U2259" i="9"/>
  <c r="U1635" i="9"/>
  <c r="U372" i="9"/>
  <c r="U1189" i="9"/>
  <c r="U773" i="9"/>
  <c r="U1329" i="9"/>
  <c r="U1046" i="9"/>
  <c r="U231" i="9"/>
  <c r="U3589" i="9"/>
  <c r="U3071" i="9"/>
  <c r="U1954" i="9"/>
  <c r="U3164" i="9"/>
  <c r="U1953" i="9"/>
  <c r="U94" i="9"/>
  <c r="U657" i="9"/>
  <c r="U2119" i="9"/>
  <c r="U467" i="9"/>
  <c r="U3418" i="9"/>
  <c r="U2977" i="9"/>
  <c r="U2258" i="9"/>
  <c r="U2889" i="9"/>
  <c r="U656" i="9"/>
  <c r="U175" i="9"/>
  <c r="U2767" i="9"/>
  <c r="U2766" i="9"/>
  <c r="U466" i="9"/>
  <c r="U655" i="9"/>
  <c r="U1045" i="9"/>
  <c r="U1188" i="9"/>
  <c r="U3163" i="9"/>
  <c r="U465" i="9"/>
  <c r="U1044" i="9"/>
  <c r="U2765" i="9"/>
  <c r="U2379" i="9"/>
  <c r="U3796" i="9"/>
  <c r="U1461" i="9"/>
  <c r="U3070" i="9"/>
  <c r="U2118" i="9"/>
  <c r="U464" i="9"/>
  <c r="U2976" i="9"/>
  <c r="U371" i="9"/>
  <c r="U1634" i="9"/>
  <c r="U370" i="9"/>
  <c r="U2117" i="9"/>
  <c r="U3677" i="9"/>
  <c r="U2116" i="9"/>
  <c r="U3069" i="9"/>
  <c r="U3568" i="9"/>
  <c r="U2257" i="9"/>
  <c r="U3162" i="9"/>
  <c r="U1328" i="9"/>
  <c r="U654" i="9"/>
  <c r="U2888" i="9"/>
  <c r="U3068" i="9"/>
  <c r="U290" i="9"/>
  <c r="U1633" i="9"/>
  <c r="U2887" i="9"/>
  <c r="U2886" i="9"/>
  <c r="U1952" i="9"/>
  <c r="U2661" i="9"/>
  <c r="U2975" i="9"/>
  <c r="U904" i="9"/>
  <c r="U1460" i="9"/>
  <c r="U772" i="9"/>
  <c r="U2256" i="9"/>
  <c r="U2115" i="9"/>
  <c r="U2764" i="9"/>
  <c r="U1801" i="9"/>
  <c r="U2660" i="9"/>
  <c r="U2114" i="9"/>
  <c r="U1800" i="9"/>
  <c r="U2113" i="9"/>
  <c r="U2255" i="9"/>
  <c r="U174" i="9"/>
  <c r="U2112" i="9"/>
  <c r="U128" i="9"/>
  <c r="U1632" i="9"/>
  <c r="U2659" i="9"/>
  <c r="U2378" i="9"/>
  <c r="U173" i="9"/>
  <c r="U771" i="9"/>
  <c r="U3417" i="9"/>
  <c r="U903" i="9"/>
  <c r="U2658" i="9"/>
  <c r="U2254" i="9"/>
  <c r="U230" i="9"/>
  <c r="U2253" i="9"/>
  <c r="U3239" i="9"/>
  <c r="U1799" i="9"/>
  <c r="U3067" i="9"/>
  <c r="U770" i="9"/>
  <c r="U1798" i="9"/>
  <c r="U1187" i="9"/>
  <c r="U3373" i="9"/>
  <c r="U13" i="9"/>
  <c r="U2377" i="9"/>
  <c r="U3161" i="9"/>
  <c r="U2763" i="9"/>
  <c r="U3663" i="9"/>
  <c r="U2252" i="9"/>
  <c r="U2111" i="9"/>
  <c r="U3066" i="9"/>
  <c r="U566" i="9"/>
  <c r="U2762" i="9"/>
  <c r="U2761" i="9"/>
  <c r="U2251" i="9"/>
  <c r="U3567" i="9"/>
  <c r="U2657" i="9"/>
  <c r="U2974" i="9"/>
  <c r="U3738" i="9"/>
  <c r="U1631" i="9"/>
  <c r="U2110" i="9"/>
  <c r="U769" i="9"/>
  <c r="U3506" i="9"/>
  <c r="U127" i="9"/>
  <c r="U1630" i="9"/>
  <c r="U1951" i="9"/>
  <c r="U3724" i="9"/>
  <c r="U3160" i="9"/>
  <c r="U3540" i="9"/>
  <c r="U2529" i="9"/>
  <c r="U2528" i="9"/>
  <c r="U3065" i="9"/>
  <c r="U3505" i="9"/>
  <c r="U2656" i="9"/>
  <c r="U2376" i="9"/>
  <c r="U3539" i="9"/>
  <c r="U1327" i="9"/>
  <c r="U1797" i="9"/>
  <c r="U3064" i="9"/>
  <c r="U2527" i="9"/>
  <c r="U126" i="9"/>
  <c r="U1629" i="9"/>
  <c r="U1628" i="9"/>
  <c r="U2973" i="9"/>
  <c r="U3662" i="9"/>
  <c r="U229" i="9"/>
  <c r="U1627" i="9"/>
  <c r="U1626" i="9"/>
  <c r="U2526" i="9"/>
  <c r="U2655" i="9"/>
  <c r="U2760" i="9"/>
  <c r="U2972" i="9"/>
  <c r="U1796" i="9"/>
  <c r="U2250" i="9"/>
  <c r="U2109" i="9"/>
  <c r="U2525" i="9"/>
  <c r="U2524" i="9"/>
  <c r="U3504" i="9"/>
  <c r="U2375" i="9"/>
  <c r="U653" i="9"/>
  <c r="U3503" i="9"/>
  <c r="U1625" i="9"/>
  <c r="U2374" i="9"/>
  <c r="U3471" i="9"/>
  <c r="U289" i="9"/>
  <c r="U2523" i="9"/>
  <c r="U1459" i="9"/>
  <c r="U902" i="9"/>
  <c r="U2249" i="9"/>
  <c r="U2759" i="9"/>
  <c r="U1795" i="9"/>
  <c r="U2373" i="9"/>
  <c r="U3238" i="9"/>
  <c r="U3301" i="9"/>
  <c r="U2522" i="9"/>
  <c r="U2521" i="9"/>
  <c r="U2248" i="9"/>
  <c r="U2247" i="9"/>
  <c r="U1186" i="9"/>
  <c r="U1950" i="9"/>
  <c r="U1458" i="9"/>
  <c r="U3237" i="9"/>
  <c r="U2520" i="9"/>
  <c r="U3640" i="9"/>
  <c r="U369" i="9"/>
  <c r="U3470" i="9"/>
  <c r="U368" i="9"/>
  <c r="U3639" i="9"/>
  <c r="U1794" i="9"/>
  <c r="U768" i="9"/>
  <c r="U2885" i="9"/>
  <c r="U1185" i="9"/>
  <c r="U1949" i="9"/>
  <c r="U3159" i="9"/>
  <c r="U463" i="9"/>
  <c r="U1948" i="9"/>
  <c r="U1457" i="9"/>
  <c r="U1043" i="9"/>
  <c r="U1624" i="9"/>
  <c r="U2971" i="9"/>
  <c r="U2108" i="9"/>
  <c r="U3236" i="9"/>
  <c r="U2758" i="9"/>
  <c r="U3158" i="9"/>
  <c r="U1793" i="9"/>
  <c r="U2519" i="9"/>
  <c r="U1184" i="9"/>
  <c r="U3372" i="9"/>
  <c r="U1623" i="9"/>
  <c r="U3157" i="9"/>
  <c r="U1183" i="9"/>
  <c r="U125" i="9"/>
  <c r="U2246" i="9"/>
  <c r="U901" i="9"/>
  <c r="U228" i="9"/>
  <c r="U124" i="9"/>
  <c r="U2884" i="9"/>
  <c r="U37" i="9"/>
  <c r="U1042" i="9"/>
  <c r="U2245" i="9"/>
  <c r="U367" i="9"/>
  <c r="U3156" i="9"/>
  <c r="U2244" i="9"/>
  <c r="U227" i="9"/>
  <c r="U2757" i="9"/>
  <c r="U3723" i="9"/>
  <c r="U1456" i="9"/>
  <c r="U1792" i="9"/>
  <c r="U3661" i="9"/>
  <c r="U2518" i="9"/>
  <c r="U1326" i="9"/>
  <c r="U1791" i="9"/>
  <c r="U123" i="9"/>
  <c r="U2243" i="9"/>
  <c r="U2372" i="9"/>
  <c r="U565" i="9"/>
  <c r="U1041" i="9"/>
  <c r="U3416" i="9"/>
  <c r="U1947" i="9"/>
  <c r="U3538" i="9"/>
  <c r="U1325" i="9"/>
  <c r="U3415" i="9"/>
  <c r="U3469" i="9"/>
  <c r="U2970" i="9"/>
  <c r="U1040" i="9"/>
  <c r="U12" i="9"/>
  <c r="U2517" i="9"/>
  <c r="U2371" i="9"/>
  <c r="U1622" i="9"/>
  <c r="U2107" i="9"/>
  <c r="U3235" i="9"/>
  <c r="U1621" i="9"/>
  <c r="U2756" i="9"/>
  <c r="U2242" i="9"/>
  <c r="U1790" i="9"/>
  <c r="U3371" i="9"/>
  <c r="U767" i="9"/>
  <c r="U2106" i="9"/>
  <c r="U2105" i="9"/>
  <c r="U2654" i="9"/>
  <c r="U2516" i="9"/>
  <c r="U2653" i="9"/>
  <c r="U2104" i="9"/>
  <c r="U2103" i="9"/>
  <c r="U900" i="9"/>
  <c r="U1789" i="9"/>
  <c r="U1620" i="9"/>
  <c r="U1324" i="9"/>
  <c r="U1946" i="9"/>
  <c r="U462" i="9"/>
  <c r="U3155" i="9"/>
  <c r="U564" i="9"/>
  <c r="U461" i="9"/>
  <c r="U16" i="9"/>
  <c r="U652" i="9"/>
  <c r="U3154" i="9"/>
  <c r="U460" i="9"/>
  <c r="U2102" i="9"/>
  <c r="U1945" i="9"/>
  <c r="U23" i="9"/>
  <c r="U3234" i="9"/>
  <c r="U1182" i="9"/>
  <c r="U2370" i="9"/>
  <c r="U2755" i="9"/>
  <c r="U1039" i="9"/>
  <c r="U226" i="9"/>
  <c r="U2754" i="9"/>
  <c r="U2652" i="9"/>
  <c r="U899" i="9"/>
  <c r="U2101" i="9"/>
  <c r="U3063" i="9"/>
  <c r="U366" i="9"/>
  <c r="U1455" i="9"/>
  <c r="U3502" i="9"/>
  <c r="U2100" i="9"/>
  <c r="U3676" i="9"/>
  <c r="U1619" i="9"/>
  <c r="U3675" i="9"/>
  <c r="U2515" i="9"/>
  <c r="U3233" i="9"/>
  <c r="U2369" i="9"/>
  <c r="U2883" i="9"/>
  <c r="U3737" i="9"/>
  <c r="U3778" i="9"/>
  <c r="U1944" i="9"/>
  <c r="U2241" i="9"/>
  <c r="U2753" i="9"/>
  <c r="U2099" i="9"/>
  <c r="U3232" i="9"/>
  <c r="U3370" i="9"/>
  <c r="U3062" i="9"/>
  <c r="U3300" i="9"/>
  <c r="U1181" i="9"/>
  <c r="U365" i="9"/>
  <c r="U2240" i="9"/>
  <c r="U2239" i="9"/>
  <c r="U2238" i="9"/>
  <c r="U459" i="9"/>
  <c r="U2514" i="9"/>
  <c r="U898" i="9"/>
  <c r="U2368" i="9"/>
  <c r="U172" i="9"/>
  <c r="U2882" i="9"/>
  <c r="U2098" i="9"/>
  <c r="U1943" i="9"/>
  <c r="U1038" i="9"/>
  <c r="U3617" i="9"/>
  <c r="U3061" i="9"/>
  <c r="U3060" i="9"/>
  <c r="U1323" i="9"/>
  <c r="U2651" i="9"/>
  <c r="U1037" i="9"/>
  <c r="U2650" i="9"/>
  <c r="U1618" i="9"/>
  <c r="U68" i="9"/>
  <c r="U1788" i="9"/>
  <c r="U2649" i="9"/>
  <c r="U2881" i="9"/>
  <c r="U3153" i="9"/>
  <c r="U897" i="9"/>
  <c r="U896" i="9"/>
  <c r="U1617" i="9"/>
  <c r="U3299" i="9"/>
  <c r="U1942" i="9"/>
  <c r="U1036" i="9"/>
  <c r="U3616" i="9"/>
  <c r="U1322" i="9"/>
  <c r="U651" i="9"/>
  <c r="U1035" i="9"/>
  <c r="U51" i="9"/>
  <c r="U3588" i="9"/>
  <c r="U1787" i="9"/>
  <c r="U1034" i="9"/>
  <c r="U2097" i="9"/>
  <c r="U3059" i="9"/>
  <c r="U2237" i="9"/>
  <c r="U2648" i="9"/>
  <c r="U2752" i="9"/>
  <c r="U2513" i="9"/>
  <c r="U2096" i="9"/>
  <c r="U895" i="9"/>
  <c r="U2512" i="9"/>
  <c r="U3566" i="9"/>
  <c r="U2647" i="9"/>
  <c r="U3298" i="9"/>
  <c r="U1786" i="9"/>
  <c r="U1785" i="9"/>
  <c r="U2511" i="9"/>
  <c r="U1616" i="9"/>
  <c r="U2751" i="9"/>
  <c r="U1784" i="9"/>
  <c r="U1783" i="9"/>
  <c r="U1941" i="9"/>
  <c r="U766" i="9"/>
  <c r="U3231" i="9"/>
  <c r="U1782" i="9"/>
  <c r="U458" i="9"/>
  <c r="U2969" i="9"/>
  <c r="U1940" i="9"/>
  <c r="U2646" i="9"/>
  <c r="U1033" i="9"/>
  <c r="U2750" i="9"/>
  <c r="U3230" i="9"/>
  <c r="U765" i="9"/>
  <c r="U2645" i="9"/>
  <c r="U764" i="9"/>
  <c r="U3686" i="9"/>
  <c r="U3414" i="9"/>
  <c r="U1615" i="9"/>
  <c r="U1454" i="9"/>
  <c r="U1321" i="9"/>
  <c r="U650" i="9"/>
  <c r="U1614" i="9"/>
  <c r="U649" i="9"/>
  <c r="U225" i="9"/>
  <c r="U1320" i="9"/>
  <c r="U1939" i="9"/>
  <c r="U1319" i="9"/>
  <c r="U563" i="9"/>
  <c r="U2880" i="9"/>
  <c r="U1453" i="9"/>
  <c r="U3685" i="9"/>
  <c r="U2749" i="9"/>
  <c r="U288" i="9"/>
  <c r="U2748" i="9"/>
  <c r="U3756" i="9"/>
  <c r="U1613" i="9"/>
  <c r="U894" i="9"/>
  <c r="U1938" i="9"/>
  <c r="U2879" i="9"/>
  <c r="U36" i="9"/>
  <c r="U93" i="9"/>
  <c r="U3058" i="9"/>
  <c r="U3674" i="9"/>
  <c r="U287" i="9"/>
  <c r="U2644" i="9"/>
  <c r="U2968" i="9"/>
  <c r="U2643" i="9"/>
  <c r="U2878" i="9"/>
  <c r="U2642" i="9"/>
  <c r="U3057" i="9"/>
  <c r="U2877" i="9"/>
  <c r="U2967" i="9"/>
  <c r="U3795" i="9"/>
  <c r="U3369" i="9"/>
  <c r="U2876" i="9"/>
  <c r="U763" i="9"/>
  <c r="U2236" i="9"/>
  <c r="U2235" i="9"/>
  <c r="U2747" i="9"/>
  <c r="U3297" i="9"/>
  <c r="U1180" i="9"/>
  <c r="U2746" i="9"/>
  <c r="U1937" i="9"/>
  <c r="U3056" i="9"/>
  <c r="U2745" i="9"/>
  <c r="U762" i="9"/>
  <c r="U1612" i="9"/>
  <c r="U1781" i="9"/>
  <c r="U3413" i="9"/>
  <c r="U3368" i="9"/>
  <c r="U1179" i="9"/>
  <c r="U3587" i="9"/>
  <c r="U2966" i="9"/>
  <c r="U457" i="9"/>
  <c r="U1611" i="9"/>
  <c r="U3152" i="9"/>
  <c r="U3055" i="9"/>
  <c r="U2234" i="9"/>
  <c r="U3501" i="9"/>
  <c r="U3367" i="9"/>
  <c r="U1318" i="9"/>
  <c r="U893" i="9"/>
  <c r="U1780" i="9"/>
  <c r="U1452" i="9"/>
  <c r="U2095" i="9"/>
  <c r="U364" i="9"/>
  <c r="U2510" i="9"/>
  <c r="U761" i="9"/>
  <c r="U2233" i="9"/>
  <c r="U3054" i="9"/>
  <c r="U122" i="9"/>
  <c r="U1610" i="9"/>
  <c r="U1936" i="9"/>
  <c r="U3229" i="9"/>
  <c r="U3638" i="9"/>
  <c r="U2094" i="9"/>
  <c r="U1609" i="9"/>
  <c r="U2509" i="9"/>
  <c r="U892" i="9"/>
  <c r="U1451" i="9"/>
  <c r="U1178" i="9"/>
  <c r="U1935" i="9"/>
  <c r="U760" i="9"/>
  <c r="U1032" i="9"/>
  <c r="U1934" i="9"/>
  <c r="U1608" i="9"/>
  <c r="U2744" i="9"/>
  <c r="U363" i="9"/>
  <c r="U1177" i="9"/>
  <c r="U2508" i="9"/>
  <c r="U3660" i="9"/>
  <c r="U2093" i="9"/>
  <c r="U1031" i="9"/>
  <c r="U3500" i="9"/>
  <c r="U3659" i="9"/>
  <c r="U3228" i="9"/>
  <c r="U562" i="9"/>
  <c r="U3053" i="9"/>
  <c r="U3151" i="9"/>
  <c r="U1030" i="9"/>
  <c r="U1029" i="9"/>
  <c r="U2641" i="9"/>
  <c r="U759" i="9"/>
  <c r="U2367" i="9"/>
  <c r="U1607" i="9"/>
  <c r="U456" i="9"/>
  <c r="U1606" i="9"/>
  <c r="U2366" i="9"/>
  <c r="U1317" i="9"/>
  <c r="U1779" i="9"/>
  <c r="U758" i="9"/>
  <c r="U1316" i="9"/>
  <c r="U2365" i="9"/>
  <c r="U3537" i="9"/>
  <c r="U1450" i="9"/>
  <c r="U1028" i="9"/>
  <c r="U1027" i="9"/>
  <c r="U2875" i="9"/>
  <c r="U286" i="9"/>
  <c r="U2092" i="9"/>
  <c r="U285" i="9"/>
  <c r="U1933" i="9"/>
  <c r="U362" i="9"/>
  <c r="U1605" i="9"/>
  <c r="U2232" i="9"/>
  <c r="U757" i="9"/>
  <c r="U3637" i="9"/>
  <c r="U171" i="9"/>
  <c r="U1315" i="9"/>
  <c r="U3658" i="9"/>
  <c r="U1604" i="9"/>
  <c r="U2507" i="9"/>
  <c r="U3227" i="9"/>
  <c r="U1449" i="9"/>
  <c r="U1176" i="9"/>
  <c r="U3052" i="9"/>
  <c r="U1175" i="9"/>
  <c r="U2364" i="9"/>
  <c r="U1314" i="9"/>
  <c r="U3150" i="9"/>
  <c r="U2743" i="9"/>
  <c r="U2091" i="9"/>
  <c r="U2965" i="9"/>
  <c r="U648" i="9"/>
  <c r="U3499" i="9"/>
  <c r="U1026" i="9"/>
  <c r="U3051" i="9"/>
  <c r="U3149" i="9"/>
  <c r="U1025" i="9"/>
  <c r="U3468" i="9"/>
  <c r="U1448" i="9"/>
  <c r="U455" i="9"/>
  <c r="U454" i="9"/>
  <c r="U284" i="9"/>
  <c r="U1174" i="9"/>
  <c r="U561" i="9"/>
  <c r="U35" i="9"/>
  <c r="U3148" i="9"/>
  <c r="U756" i="9"/>
  <c r="U1173" i="9"/>
  <c r="U1172" i="9"/>
  <c r="U1778" i="9"/>
  <c r="U1777" i="9"/>
  <c r="U1447" i="9"/>
  <c r="U224" i="9"/>
  <c r="U755" i="9"/>
  <c r="U2742" i="9"/>
  <c r="U3050" i="9"/>
  <c r="U170" i="9"/>
  <c r="U2640" i="9"/>
  <c r="U3296" i="9"/>
  <c r="U1776" i="9"/>
  <c r="U453" i="9"/>
  <c r="U2741" i="9"/>
  <c r="U2231" i="9"/>
  <c r="U2964" i="9"/>
  <c r="U3147" i="9"/>
  <c r="U15" i="9"/>
  <c r="U6" i="9"/>
  <c r="U92" i="9"/>
  <c r="U1603" i="9"/>
  <c r="U1171" i="9"/>
  <c r="U1775" i="9"/>
  <c r="U1313" i="9"/>
  <c r="U3657" i="9"/>
  <c r="U361" i="9"/>
  <c r="U2363" i="9"/>
  <c r="U360" i="9"/>
  <c r="U3366" i="9"/>
  <c r="U1446" i="9"/>
  <c r="U452" i="9"/>
  <c r="U560" i="9"/>
  <c r="U2230" i="9"/>
  <c r="U754" i="9"/>
  <c r="U891" i="9"/>
  <c r="U1312" i="9"/>
  <c r="U3722" i="9"/>
  <c r="U1170" i="9"/>
  <c r="U3800" i="9"/>
  <c r="U3295" i="9"/>
  <c r="U2506" i="9"/>
  <c r="U3226" i="9"/>
  <c r="U1024" i="9"/>
  <c r="U2639" i="9"/>
  <c r="U3761" i="9"/>
  <c r="U1169" i="9"/>
  <c r="U559" i="9"/>
  <c r="U890" i="9"/>
  <c r="U3225" i="9"/>
  <c r="U91" i="9"/>
  <c r="U169" i="9"/>
  <c r="U2963" i="9"/>
  <c r="U2638" i="9"/>
  <c r="U1602" i="9"/>
  <c r="U2874" i="9"/>
  <c r="U1445" i="9"/>
  <c r="U3412" i="9"/>
  <c r="U1311" i="9"/>
  <c r="U1601" i="9"/>
  <c r="U753" i="9"/>
  <c r="U1310" i="9"/>
  <c r="U34" i="9"/>
  <c r="U2505" i="9"/>
  <c r="U1600" i="9"/>
  <c r="U3146" i="9"/>
  <c r="U2090" i="9"/>
  <c r="U889" i="9"/>
  <c r="U283" i="9"/>
  <c r="U1168" i="9"/>
  <c r="U33" i="9"/>
  <c r="U2962" i="9"/>
  <c r="U168" i="9"/>
  <c r="U647" i="9"/>
  <c r="U359" i="9"/>
  <c r="U32" i="9"/>
  <c r="U1932" i="9"/>
  <c r="U3636" i="9"/>
  <c r="U1309" i="9"/>
  <c r="U121" i="9"/>
  <c r="U1023" i="9"/>
  <c r="U2740" i="9"/>
  <c r="U888" i="9"/>
  <c r="U1022" i="9"/>
  <c r="U3721" i="9"/>
  <c r="U1444" i="9"/>
  <c r="U2873" i="9"/>
  <c r="U11" i="9"/>
  <c r="U887" i="9"/>
  <c r="U1599" i="9"/>
  <c r="U3733" i="9"/>
  <c r="U3224" i="9"/>
  <c r="U1021" i="9"/>
  <c r="U2872" i="9"/>
  <c r="U3223" i="9"/>
  <c r="U3145" i="9"/>
  <c r="U2362" i="9"/>
  <c r="U2871" i="9"/>
  <c r="U3498" i="9"/>
  <c r="U558" i="9"/>
  <c r="U2229" i="9"/>
  <c r="U1931" i="9"/>
  <c r="U2089" i="9"/>
  <c r="U1020" i="9"/>
  <c r="U1930" i="9"/>
  <c r="U2504" i="9"/>
  <c r="U2088" i="9"/>
  <c r="U3656" i="9"/>
  <c r="U2870" i="9"/>
  <c r="U282" i="9"/>
  <c r="U2739" i="9"/>
  <c r="U2503" i="9"/>
  <c r="U2637" i="9"/>
  <c r="U752" i="9"/>
  <c r="U1929" i="9"/>
  <c r="U1598" i="9"/>
  <c r="U120" i="9"/>
  <c r="U1597" i="9"/>
  <c r="U451" i="9"/>
  <c r="U1167" i="9"/>
  <c r="U2228" i="9"/>
  <c r="U3294" i="9"/>
  <c r="U2502" i="9"/>
  <c r="U2361" i="9"/>
  <c r="U1596" i="9"/>
  <c r="U1774" i="9"/>
  <c r="U3222" i="9"/>
  <c r="U1166" i="9"/>
  <c r="U3536" i="9"/>
  <c r="U1019" i="9"/>
  <c r="U3365" i="9"/>
  <c r="U167" i="9"/>
  <c r="U3049" i="9"/>
  <c r="U2087" i="9"/>
  <c r="U2501" i="9"/>
  <c r="U2086" i="9"/>
  <c r="U2636" i="9"/>
  <c r="U3732" i="9"/>
  <c r="U1595" i="9"/>
  <c r="U1773" i="9"/>
  <c r="U557" i="9"/>
  <c r="U2869" i="9"/>
  <c r="U556" i="9"/>
  <c r="U751" i="9"/>
  <c r="U555" i="9"/>
  <c r="U2085" i="9"/>
  <c r="U1772" i="9"/>
  <c r="U1594" i="9"/>
  <c r="U119" i="9"/>
  <c r="U3048" i="9"/>
  <c r="U554" i="9"/>
  <c r="U750" i="9"/>
  <c r="U2360" i="9"/>
  <c r="U1928" i="9"/>
  <c r="U3497" i="9"/>
  <c r="U1771" i="9"/>
  <c r="U281" i="9"/>
  <c r="U646" i="9"/>
  <c r="U2868" i="9"/>
  <c r="U2084" i="9"/>
  <c r="U1593" i="9"/>
  <c r="U1770" i="9"/>
  <c r="U1927" i="9"/>
  <c r="U1592" i="9"/>
  <c r="U3144" i="9"/>
  <c r="U450" i="9"/>
  <c r="U645" i="9"/>
  <c r="U449" i="9"/>
  <c r="U118" i="9"/>
  <c r="U1591" i="9"/>
  <c r="U886" i="9"/>
  <c r="U1926" i="9"/>
  <c r="U117" i="9"/>
  <c r="U1443" i="9"/>
  <c r="U1442" i="9"/>
  <c r="U2738" i="9"/>
  <c r="U3143" i="9"/>
  <c r="U644" i="9"/>
  <c r="U2083" i="9"/>
  <c r="U1308" i="9"/>
  <c r="U2082" i="9"/>
  <c r="U2635" i="9"/>
  <c r="U2867" i="9"/>
  <c r="U2961" i="9"/>
  <c r="U1769" i="9"/>
  <c r="U358" i="9"/>
  <c r="U3467" i="9"/>
  <c r="U3142" i="9"/>
  <c r="U223" i="9"/>
  <c r="U749" i="9"/>
  <c r="U166" i="9"/>
  <c r="U2500" i="9"/>
  <c r="U357" i="9"/>
  <c r="U2499" i="9"/>
  <c r="U748" i="9"/>
  <c r="U643" i="9"/>
  <c r="U885" i="9"/>
  <c r="U2227" i="9"/>
  <c r="U2498" i="9"/>
  <c r="U1768" i="9"/>
  <c r="U3141" i="9"/>
  <c r="U2497" i="9"/>
  <c r="U1307" i="9"/>
  <c r="U884" i="9"/>
  <c r="U1306" i="9"/>
  <c r="U2866" i="9"/>
  <c r="U1590" i="9"/>
  <c r="U3221" i="9"/>
  <c r="U2081" i="9"/>
  <c r="U1305" i="9"/>
  <c r="U3673" i="9"/>
  <c r="U747" i="9"/>
  <c r="U2359" i="9"/>
  <c r="U1767" i="9"/>
  <c r="U2865" i="9"/>
  <c r="U642" i="9"/>
  <c r="U2358" i="9"/>
  <c r="U2864" i="9"/>
  <c r="U3411" i="9"/>
  <c r="U1304" i="9"/>
  <c r="U1165" i="9"/>
  <c r="U1589" i="9"/>
  <c r="U116" i="9"/>
  <c r="U1018" i="9"/>
  <c r="U883" i="9"/>
  <c r="U448" i="9"/>
  <c r="U1588" i="9"/>
  <c r="U1587" i="9"/>
  <c r="U2737" i="9"/>
  <c r="U1586" i="9"/>
  <c r="U67" i="9"/>
  <c r="U165" i="9"/>
  <c r="U1585" i="9"/>
  <c r="U882" i="9"/>
  <c r="U2080" i="9"/>
  <c r="U447" i="9"/>
  <c r="U553" i="9"/>
  <c r="U3140" i="9"/>
  <c r="U1017" i="9"/>
  <c r="U2496" i="9"/>
  <c r="U2226" i="9"/>
  <c r="U1766" i="9"/>
  <c r="U746" i="9"/>
  <c r="U2495" i="9"/>
  <c r="U2079" i="9"/>
  <c r="U3047" i="9"/>
  <c r="U2494" i="9"/>
  <c r="U1765" i="9"/>
  <c r="U280" i="9"/>
  <c r="U279" i="9"/>
  <c r="U1584" i="9"/>
  <c r="U10" i="9"/>
  <c r="U22" i="9"/>
  <c r="U115" i="9"/>
  <c r="U2078" i="9"/>
  <c r="U90" i="9"/>
  <c r="U3139" i="9"/>
  <c r="U1764" i="9"/>
  <c r="U278" i="9"/>
  <c r="U222" i="9"/>
  <c r="U1925" i="9"/>
  <c r="U2077" i="9"/>
  <c r="U277" i="9"/>
  <c r="U2225" i="9"/>
  <c r="U446" i="9"/>
  <c r="U1164" i="9"/>
  <c r="U2493" i="9"/>
  <c r="U1163" i="9"/>
  <c r="U276" i="9"/>
  <c r="U66" i="9"/>
  <c r="U2863" i="9"/>
  <c r="U2492" i="9"/>
  <c r="U221" i="9"/>
  <c r="U3220" i="9"/>
  <c r="U1303" i="9"/>
  <c r="U3364" i="9"/>
  <c r="U3535" i="9"/>
  <c r="U552" i="9"/>
  <c r="U220" i="9"/>
  <c r="U1924" i="9"/>
  <c r="U65" i="9"/>
  <c r="U4" i="9"/>
  <c r="U745" i="9"/>
  <c r="U1302" i="9"/>
  <c r="U1763" i="9"/>
  <c r="U3219" i="9"/>
  <c r="U1441" i="9"/>
  <c r="U2862" i="9"/>
  <c r="U2357" i="9"/>
  <c r="U50" i="9"/>
  <c r="U551" i="9"/>
  <c r="U881" i="9"/>
  <c r="U2356" i="9"/>
  <c r="U2224" i="9"/>
  <c r="U1162" i="9"/>
  <c r="U1762" i="9"/>
  <c r="U744" i="9"/>
  <c r="U2223" i="9"/>
  <c r="U275" i="9"/>
  <c r="U164" i="9"/>
  <c r="U1161" i="9"/>
  <c r="U880" i="9"/>
  <c r="U1761" i="9"/>
  <c r="U64" i="9"/>
  <c r="U3046" i="9"/>
  <c r="U2222" i="9"/>
  <c r="U1440" i="9"/>
  <c r="U1583" i="9"/>
  <c r="U2076" i="9"/>
  <c r="U2960" i="9"/>
  <c r="U2634" i="9"/>
  <c r="U743" i="9"/>
  <c r="U1439" i="9"/>
  <c r="U1923" i="9"/>
  <c r="U879" i="9"/>
  <c r="U742" i="9"/>
  <c r="U274" i="9"/>
  <c r="U1160" i="9"/>
  <c r="U2736" i="9"/>
  <c r="U89" i="9"/>
  <c r="U356" i="9"/>
  <c r="U878" i="9"/>
  <c r="U2491" i="9"/>
  <c r="U219" i="9"/>
  <c r="U1582" i="9"/>
  <c r="U1159" i="9"/>
  <c r="U550" i="9"/>
  <c r="U1438" i="9"/>
  <c r="U1581" i="9"/>
  <c r="U114" i="9"/>
  <c r="U1760" i="9"/>
  <c r="U877" i="9"/>
  <c r="U1922" i="9"/>
  <c r="U741" i="9"/>
  <c r="U1580" i="9"/>
  <c r="U2490" i="9"/>
  <c r="U1301" i="9"/>
  <c r="U549" i="9"/>
  <c r="U548" i="9"/>
  <c r="U273" i="9"/>
  <c r="U2355" i="9"/>
  <c r="U1759" i="9"/>
  <c r="U31" i="9"/>
  <c r="U1437" i="9"/>
  <c r="U1016" i="9"/>
  <c r="U218" i="9"/>
  <c r="H6" i="6"/>
  <c r="H4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H2" i="6" s="1"/>
  <c r="C3" i="6"/>
  <c r="C2" i="6"/>
  <c r="M4" i="5"/>
  <c r="M2" i="5"/>
  <c r="M3" i="5"/>
  <c r="N4" i="3"/>
  <c r="K187" i="3"/>
  <c r="K919" i="3"/>
  <c r="K1330" i="3"/>
  <c r="K27" i="3"/>
  <c r="K1648" i="3"/>
  <c r="K2252" i="3"/>
  <c r="K232" i="3"/>
  <c r="K481" i="3"/>
  <c r="K482" i="3"/>
  <c r="K1195" i="3"/>
  <c r="K2390" i="3"/>
  <c r="K1471" i="3"/>
  <c r="K661" i="3"/>
  <c r="K1808" i="3"/>
  <c r="K789" i="3"/>
  <c r="K1649" i="3"/>
  <c r="K94" i="3"/>
  <c r="K1472" i="3"/>
  <c r="K1331" i="3"/>
  <c r="K484" i="3"/>
  <c r="K1054" i="3"/>
  <c r="K1473" i="3"/>
  <c r="K188" i="3"/>
  <c r="K2391" i="3"/>
  <c r="K790" i="3"/>
  <c r="K305" i="3"/>
  <c r="K74" i="3"/>
  <c r="K2641" i="3"/>
  <c r="K1055" i="3"/>
  <c r="K233" i="3"/>
  <c r="K662" i="3"/>
  <c r="K791" i="3"/>
  <c r="K1809" i="3"/>
  <c r="K1332" i="3"/>
  <c r="K663" i="3"/>
  <c r="K2535" i="3"/>
  <c r="K2874" i="3"/>
  <c r="K1966" i="3"/>
  <c r="K1474" i="3"/>
  <c r="K1333" i="3"/>
  <c r="K2111" i="3"/>
  <c r="K2966" i="3"/>
  <c r="K52" i="3"/>
  <c r="K1650" i="3"/>
  <c r="K792" i="3"/>
  <c r="K1056" i="3"/>
  <c r="K138" i="3"/>
  <c r="K234" i="3"/>
  <c r="K2112" i="3"/>
  <c r="K664" i="3"/>
  <c r="K1651" i="3"/>
  <c r="K1057" i="3"/>
  <c r="K2113" i="3"/>
  <c r="K2253" i="3"/>
  <c r="K793" i="3"/>
  <c r="K485" i="3"/>
  <c r="K43" i="3"/>
  <c r="K2254" i="3"/>
  <c r="K2774" i="3"/>
  <c r="K1334" i="3"/>
  <c r="K3152" i="3"/>
  <c r="K1652" i="3"/>
  <c r="K1196" i="3"/>
  <c r="K665" i="3"/>
  <c r="K4" i="3"/>
  <c r="K53" i="3"/>
  <c r="K1810" i="3"/>
  <c r="K189" i="3"/>
  <c r="K486" i="3"/>
  <c r="K3507" i="3"/>
  <c r="K3314" i="3"/>
  <c r="K1197" i="3"/>
  <c r="K3153" i="3"/>
  <c r="K190" i="3"/>
  <c r="K2392" i="3"/>
  <c r="K2775" i="3"/>
  <c r="K54" i="3"/>
  <c r="K235" i="3"/>
  <c r="K1058" i="3"/>
  <c r="K2393" i="3"/>
  <c r="K1059" i="3"/>
  <c r="K387" i="3"/>
  <c r="K2114" i="3"/>
  <c r="K236" i="3"/>
  <c r="K1967" i="3"/>
  <c r="K1811" i="3"/>
  <c r="K191" i="3"/>
  <c r="K237" i="3"/>
  <c r="K1653" i="3"/>
  <c r="K3064" i="3"/>
  <c r="K75" i="3"/>
  <c r="K1968" i="3"/>
  <c r="K95" i="3"/>
  <c r="K19" i="3"/>
  <c r="K9" i="3"/>
  <c r="K1475" i="3"/>
  <c r="K238" i="3"/>
  <c r="K239" i="3"/>
  <c r="K1654" i="3"/>
  <c r="K2394" i="3"/>
  <c r="K2968" i="3"/>
  <c r="K1969" i="3"/>
  <c r="K2395" i="3"/>
  <c r="K666" i="3"/>
  <c r="K1655" i="3"/>
  <c r="K2115" i="3"/>
  <c r="K2396" i="3"/>
  <c r="K920" i="3"/>
  <c r="K3065" i="3"/>
  <c r="K487" i="3"/>
  <c r="K388" i="3"/>
  <c r="K1970" i="3"/>
  <c r="K794" i="3"/>
  <c r="K1476" i="3"/>
  <c r="K139" i="3"/>
  <c r="K55" i="3"/>
  <c r="K1477" i="3"/>
  <c r="K2642" i="3"/>
  <c r="K1478" i="3"/>
  <c r="K1479" i="3"/>
  <c r="K389" i="3"/>
  <c r="K795" i="3"/>
  <c r="K921" i="3"/>
  <c r="K96" i="3"/>
  <c r="K1480" i="3"/>
  <c r="K1060" i="3"/>
  <c r="K1198" i="3"/>
  <c r="K3369" i="3"/>
  <c r="K2776" i="3"/>
  <c r="K2255" i="3"/>
  <c r="K569" i="3"/>
  <c r="K2777" i="3"/>
  <c r="K1656" i="3"/>
  <c r="K2256" i="3"/>
  <c r="K667" i="3"/>
  <c r="K3661" i="3"/>
  <c r="K1199" i="3"/>
  <c r="K1971" i="3"/>
  <c r="K3154" i="3"/>
  <c r="K1481" i="3"/>
  <c r="K2778" i="3"/>
  <c r="K1200" i="3"/>
  <c r="K796" i="3"/>
  <c r="K1201" i="3"/>
  <c r="K2397" i="3"/>
  <c r="K3066" i="3"/>
  <c r="K1657" i="3"/>
  <c r="K2398" i="3"/>
  <c r="K2116" i="3"/>
  <c r="K797" i="3"/>
  <c r="K570" i="3"/>
  <c r="K669" i="3"/>
  <c r="K2399" i="3"/>
  <c r="K306" i="3"/>
  <c r="K2400" i="3"/>
  <c r="K140" i="3"/>
  <c r="K670" i="3"/>
  <c r="K192" i="3"/>
  <c r="K3067" i="3"/>
  <c r="K3431" i="3"/>
  <c r="K307" i="3"/>
  <c r="K1658" i="3"/>
  <c r="K2875" i="3"/>
  <c r="K2779" i="3"/>
  <c r="K2536" i="3"/>
  <c r="K1972" i="3"/>
  <c r="K1202" i="3"/>
  <c r="K1973" i="3"/>
  <c r="K571" i="3"/>
  <c r="K3071" i="3"/>
  <c r="K2643" i="3"/>
  <c r="K1335" i="3"/>
  <c r="K1336" i="3"/>
  <c r="K97" i="3"/>
  <c r="K1812" i="3"/>
  <c r="K798" i="3"/>
  <c r="K1482" i="3"/>
  <c r="K98" i="3"/>
  <c r="K390" i="3"/>
  <c r="K572" i="3"/>
  <c r="K391" i="3"/>
  <c r="K3072" i="3"/>
  <c r="K1483" i="3"/>
  <c r="K1813" i="3"/>
  <c r="K1659" i="3"/>
  <c r="K1484" i="3"/>
  <c r="K1974" i="3"/>
  <c r="K2780" i="3"/>
  <c r="K573" i="3"/>
  <c r="K240" i="3"/>
  <c r="K1660" i="3"/>
  <c r="K3464" i="3"/>
  <c r="K1814" i="3"/>
  <c r="K2257" i="3"/>
  <c r="K671" i="3"/>
  <c r="K488" i="3"/>
  <c r="K2969" i="3"/>
  <c r="K99" i="3"/>
  <c r="K1485" i="3"/>
  <c r="K1661" i="3"/>
  <c r="K1975" i="3"/>
  <c r="K489" i="3"/>
  <c r="K672" i="3"/>
  <c r="K490" i="3"/>
  <c r="K2781" i="3"/>
  <c r="K491" i="3"/>
  <c r="K1662" i="3"/>
  <c r="K1486" i="3"/>
  <c r="K3724" i="3"/>
  <c r="K2537" i="3"/>
  <c r="K1976" i="3"/>
  <c r="K2401" i="3"/>
  <c r="K1977" i="3"/>
  <c r="K2970" i="3"/>
  <c r="K141" i="3"/>
  <c r="K3315" i="3"/>
  <c r="K922" i="3"/>
  <c r="K3508" i="3"/>
  <c r="K1061" i="3"/>
  <c r="K3155" i="3"/>
  <c r="K1663" i="3"/>
  <c r="K1487" i="3"/>
  <c r="K2258" i="3"/>
  <c r="K2402" i="3"/>
  <c r="K3236" i="3"/>
  <c r="K2117" i="3"/>
  <c r="K1062" i="3"/>
  <c r="K392" i="3"/>
  <c r="K1488" i="3"/>
  <c r="K100" i="3"/>
  <c r="K1489" i="3"/>
  <c r="K1815" i="3"/>
  <c r="K673" i="3"/>
  <c r="K2538" i="3"/>
  <c r="K2403" i="3"/>
  <c r="K2644" i="3"/>
  <c r="K241" i="3"/>
  <c r="K2782" i="3"/>
  <c r="K3644" i="3"/>
  <c r="K1978" i="3"/>
  <c r="K2404" i="3"/>
  <c r="K1816" i="3"/>
  <c r="K923" i="3"/>
  <c r="K1979" i="3"/>
  <c r="K1817" i="3"/>
  <c r="K2118" i="3"/>
  <c r="K492" i="3"/>
  <c r="K3465" i="3"/>
  <c r="K2783" i="3"/>
  <c r="K2259" i="3"/>
  <c r="K3073" i="3"/>
  <c r="K3157" i="3"/>
  <c r="K2784" i="3"/>
  <c r="K924" i="3"/>
  <c r="K3158" i="3"/>
  <c r="K3725" i="3"/>
  <c r="K1490" i="3"/>
  <c r="K799" i="3"/>
  <c r="K10" i="3"/>
  <c r="K2785" i="3"/>
  <c r="K1337" i="3"/>
  <c r="K3713" i="3"/>
  <c r="K925" i="3"/>
  <c r="K800" i="3"/>
  <c r="K2645" i="3"/>
  <c r="K926" i="3"/>
  <c r="K101" i="3"/>
  <c r="K1203" i="3"/>
  <c r="K3623" i="3"/>
  <c r="K1819" i="3"/>
  <c r="K28" i="3"/>
  <c r="K308" i="3"/>
  <c r="K574" i="3"/>
  <c r="K142" i="3"/>
  <c r="K2876" i="3"/>
  <c r="K29" i="3"/>
  <c r="K1063" i="3"/>
  <c r="K242" i="3"/>
  <c r="K801" i="3"/>
  <c r="K1980" i="3"/>
  <c r="K3074" i="3"/>
  <c r="K1491" i="3"/>
  <c r="K2405" i="3"/>
  <c r="K30" i="3"/>
  <c r="K1204" i="3"/>
  <c r="K674" i="3"/>
  <c r="K1492" i="3"/>
  <c r="K1205" i="3"/>
  <c r="K3370" i="3"/>
  <c r="K1338" i="3"/>
  <c r="K2786" i="3"/>
  <c r="K1493" i="3"/>
  <c r="K2539" i="3"/>
  <c r="K2877" i="3"/>
  <c r="K143" i="3"/>
  <c r="K76" i="3"/>
  <c r="K3159" i="3"/>
  <c r="K802" i="3"/>
  <c r="K493" i="3"/>
  <c r="K1064" i="3"/>
  <c r="K3756" i="3"/>
  <c r="K2540" i="3"/>
  <c r="K927" i="3"/>
  <c r="K3160" i="3"/>
  <c r="K2406" i="3"/>
  <c r="K3237" i="3"/>
  <c r="K3797" i="3"/>
  <c r="K1065" i="3"/>
  <c r="K3714" i="3"/>
  <c r="K1206" i="3"/>
  <c r="K803" i="3"/>
  <c r="K675" i="3"/>
  <c r="K2119" i="3"/>
  <c r="K494" i="3"/>
  <c r="K316" i="3"/>
  <c r="K1339" i="3"/>
  <c r="K3317" i="3"/>
  <c r="K309" i="3"/>
  <c r="K2260" i="3"/>
  <c r="K310" i="3"/>
  <c r="K3645" i="3"/>
  <c r="K1207" i="3"/>
  <c r="K1664" i="3"/>
  <c r="K1066" i="3"/>
  <c r="K1494" i="3"/>
  <c r="K77" i="3"/>
  <c r="K6" i="3"/>
  <c r="K14" i="3"/>
  <c r="K3075" i="3"/>
  <c r="K2878" i="3"/>
  <c r="K2120" i="3"/>
  <c r="K2646" i="3"/>
  <c r="K393" i="3"/>
  <c r="K1665" i="3"/>
  <c r="K3238" i="3"/>
  <c r="K2541" i="3"/>
  <c r="K144" i="3"/>
  <c r="K2971" i="3"/>
  <c r="K2647" i="3"/>
  <c r="K676" i="3"/>
  <c r="K193" i="3"/>
  <c r="K1340" i="3"/>
  <c r="K1666" i="3"/>
  <c r="K1667" i="3"/>
  <c r="K1068" i="3"/>
  <c r="K1069" i="3"/>
  <c r="K677" i="3"/>
  <c r="K3076" i="3"/>
  <c r="K31" i="3"/>
  <c r="K495" i="3"/>
  <c r="K1070" i="3"/>
  <c r="K243" i="3"/>
  <c r="K394" i="3"/>
  <c r="K395" i="3"/>
  <c r="K1341" i="3"/>
  <c r="K3432" i="3"/>
  <c r="K928" i="3"/>
  <c r="K3077" i="3"/>
  <c r="K2972" i="3"/>
  <c r="K929" i="3"/>
  <c r="K3466" i="3"/>
  <c r="K575" i="3"/>
  <c r="K2880" i="3"/>
  <c r="K365" i="3"/>
  <c r="K2648" i="3"/>
  <c r="K3078" i="3"/>
  <c r="K1208" i="3"/>
  <c r="K2261" i="3"/>
  <c r="K1071" i="3"/>
  <c r="K2973" i="3"/>
  <c r="K1072" i="3"/>
  <c r="K1342" i="3"/>
  <c r="K3163" i="3"/>
  <c r="K2407" i="3"/>
  <c r="K1495" i="3"/>
  <c r="K3646" i="3"/>
  <c r="K1209" i="3"/>
  <c r="K145" i="3"/>
  <c r="K3624" i="3"/>
  <c r="K678" i="3"/>
  <c r="K2121" i="3"/>
  <c r="K1496" i="3"/>
  <c r="K311" i="3"/>
  <c r="K1820" i="3"/>
  <c r="K244" i="3"/>
  <c r="K1981" i="3"/>
  <c r="K245" i="3"/>
  <c r="K2787" i="3"/>
  <c r="K930" i="3"/>
  <c r="K931" i="3"/>
  <c r="K1343" i="3"/>
  <c r="K3509" i="3"/>
  <c r="K2262" i="3"/>
  <c r="K1210" i="3"/>
  <c r="K679" i="3"/>
  <c r="K1668" i="3"/>
  <c r="K1211" i="3"/>
  <c r="K2263" i="3"/>
  <c r="K1497" i="3"/>
  <c r="K396" i="3"/>
  <c r="K1498" i="3"/>
  <c r="K2264" i="3"/>
  <c r="K680" i="3"/>
  <c r="K2544" i="3"/>
  <c r="K932" i="3"/>
  <c r="K933" i="3"/>
  <c r="K3079" i="3"/>
  <c r="K2974" i="3"/>
  <c r="K496" i="3"/>
  <c r="K3164" i="3"/>
  <c r="K3647" i="3"/>
  <c r="K3467" i="3"/>
  <c r="K934" i="3"/>
  <c r="K1982" i="3"/>
  <c r="K3648" i="3"/>
  <c r="K2408" i="3"/>
  <c r="K1073" i="3"/>
  <c r="K312" i="3"/>
  <c r="K2649" i="3"/>
  <c r="K1499" i="3"/>
  <c r="K1821" i="3"/>
  <c r="K935" i="3"/>
  <c r="K681" i="3"/>
  <c r="K1822" i="3"/>
  <c r="K1074" i="3"/>
  <c r="K1344" i="3"/>
  <c r="K804" i="3"/>
  <c r="K2409" i="3"/>
  <c r="K1500" i="3"/>
  <c r="K1983" i="3"/>
  <c r="K3625" i="3"/>
  <c r="K3166" i="3"/>
  <c r="K1823" i="3"/>
  <c r="K1501" i="3"/>
  <c r="K102" i="3"/>
  <c r="K2975" i="3"/>
  <c r="K2122" i="3"/>
  <c r="K682" i="3"/>
  <c r="K2410" i="3"/>
  <c r="K313" i="3"/>
  <c r="K1984" i="3"/>
  <c r="K1345" i="3"/>
  <c r="K1669" i="3"/>
  <c r="K805" i="3"/>
  <c r="K1212" i="3"/>
  <c r="K3318" i="3"/>
  <c r="K3469" i="3"/>
  <c r="K2123" i="3"/>
  <c r="K2976" i="3"/>
  <c r="K3080" i="3"/>
  <c r="K1502" i="3"/>
  <c r="K397" i="3"/>
  <c r="K2881" i="3"/>
  <c r="K3569" i="3"/>
  <c r="K1075" i="3"/>
  <c r="K3320" i="3"/>
  <c r="K3371" i="3"/>
  <c r="K1670" i="3"/>
  <c r="K1503" i="3"/>
  <c r="K683" i="3"/>
  <c r="K2650" i="3"/>
  <c r="K2977" i="3"/>
  <c r="K1824" i="3"/>
  <c r="K465" i="3"/>
  <c r="K1076" i="3"/>
  <c r="K3239" i="3"/>
  <c r="K2651" i="3"/>
  <c r="K2124" i="3"/>
  <c r="K2125" i="3"/>
  <c r="K684" i="3"/>
  <c r="K2788" i="3"/>
  <c r="K3321" i="3"/>
  <c r="K3792" i="3"/>
  <c r="K2882" i="3"/>
  <c r="K2789" i="3"/>
  <c r="K2978" i="3"/>
  <c r="K2545" i="3"/>
  <c r="K2790" i="3"/>
  <c r="K2546" i="3"/>
  <c r="K2884" i="3"/>
  <c r="K2547" i="3"/>
  <c r="K483" i="3"/>
  <c r="K3662" i="3"/>
  <c r="K2979" i="3"/>
  <c r="K78" i="3"/>
  <c r="K32" i="3"/>
  <c r="K2791" i="3"/>
  <c r="K1825" i="3"/>
  <c r="K806" i="3"/>
  <c r="K1504" i="3"/>
  <c r="K3751" i="3"/>
  <c r="K2652" i="3"/>
  <c r="K246" i="3"/>
  <c r="K2653" i="3"/>
  <c r="K3675" i="3"/>
  <c r="K1346" i="3"/>
  <c r="K2792" i="3"/>
  <c r="K497" i="3"/>
  <c r="K1213" i="3"/>
  <c r="K1826" i="3"/>
  <c r="K1214" i="3"/>
  <c r="K194" i="3"/>
  <c r="K576" i="3"/>
  <c r="K1505" i="3"/>
  <c r="K577" i="3"/>
  <c r="K1215" i="3"/>
  <c r="K1347" i="3"/>
  <c r="K1506" i="3"/>
  <c r="K3372" i="3"/>
  <c r="K3676" i="3"/>
  <c r="K685" i="3"/>
  <c r="K2548" i="3"/>
  <c r="K686" i="3"/>
  <c r="K3167" i="3"/>
  <c r="K2654" i="3"/>
  <c r="K936" i="3"/>
  <c r="K2549" i="3"/>
  <c r="K1827" i="3"/>
  <c r="K2885" i="3"/>
  <c r="K398" i="3"/>
  <c r="K1671" i="3"/>
  <c r="K3168" i="3"/>
  <c r="K687" i="3"/>
  <c r="K1828" i="3"/>
  <c r="K1672" i="3"/>
  <c r="K1673" i="3"/>
  <c r="K2655" i="3"/>
  <c r="K1507" i="3"/>
  <c r="K2411" i="3"/>
  <c r="K1674" i="3"/>
  <c r="K1675" i="3"/>
  <c r="K3240" i="3"/>
  <c r="K2550" i="3"/>
  <c r="K3545" i="3"/>
  <c r="K2412" i="3"/>
  <c r="K807" i="3"/>
  <c r="K1985" i="3"/>
  <c r="K2413" i="3"/>
  <c r="K2656" i="3"/>
  <c r="K2551" i="3"/>
  <c r="K2126" i="3"/>
  <c r="K2980" i="3"/>
  <c r="K1986" i="3"/>
  <c r="K937" i="3"/>
  <c r="K1676" i="3"/>
  <c r="K3570" i="3"/>
  <c r="K44" i="3"/>
  <c r="K938" i="3"/>
  <c r="K578" i="3"/>
  <c r="K1216" i="3"/>
  <c r="K3602" i="3"/>
  <c r="K939" i="3"/>
  <c r="K1829" i="3"/>
  <c r="K3241" i="3"/>
  <c r="K1508" i="3"/>
  <c r="K808" i="3"/>
  <c r="K809" i="3"/>
  <c r="K3081" i="3"/>
  <c r="K2793" i="3"/>
  <c r="K2552" i="3"/>
  <c r="K1677" i="3"/>
  <c r="K56" i="3"/>
  <c r="K1509" i="3"/>
  <c r="K2553" i="3"/>
  <c r="K940" i="3"/>
  <c r="K2554" i="3"/>
  <c r="K1217" i="3"/>
  <c r="K2981" i="3"/>
  <c r="K2982" i="3"/>
  <c r="K3603" i="3"/>
  <c r="K941" i="3"/>
  <c r="K1830" i="3"/>
  <c r="K1987" i="3"/>
  <c r="K2794" i="3"/>
  <c r="K146" i="3"/>
  <c r="K2265" i="3"/>
  <c r="K810" i="3"/>
  <c r="K2414" i="3"/>
  <c r="K399" i="3"/>
  <c r="K2127" i="3"/>
  <c r="K2128" i="3"/>
  <c r="K2129" i="3"/>
  <c r="K314" i="3"/>
  <c r="K1077" i="3"/>
  <c r="K3243" i="3"/>
  <c r="K2983" i="3"/>
  <c r="K3322" i="3"/>
  <c r="K3169" i="3"/>
  <c r="K1988" i="3"/>
  <c r="K2657" i="3"/>
  <c r="K2130" i="3"/>
  <c r="K1831" i="3"/>
  <c r="K3775" i="3"/>
  <c r="K3730" i="3"/>
  <c r="K2795" i="3"/>
  <c r="K2266" i="3"/>
  <c r="K3170" i="3"/>
  <c r="K2415" i="3"/>
  <c r="K3663" i="3"/>
  <c r="K1510" i="3"/>
  <c r="K3665" i="3"/>
  <c r="K1989" i="3"/>
  <c r="K3470" i="3"/>
  <c r="K1348" i="3"/>
  <c r="K315" i="3"/>
  <c r="K2984" i="3"/>
  <c r="K1990" i="3"/>
  <c r="K811" i="3"/>
  <c r="K2555" i="3"/>
  <c r="K2658" i="3"/>
  <c r="K195" i="3"/>
  <c r="K942" i="3"/>
  <c r="K2659" i="3"/>
  <c r="K2268" i="3"/>
  <c r="K1078" i="3"/>
  <c r="K3171" i="3"/>
  <c r="K20" i="3"/>
  <c r="K1832" i="3"/>
  <c r="K1991" i="3"/>
  <c r="K400" i="3"/>
  <c r="K3082" i="3"/>
  <c r="K579" i="3"/>
  <c r="K15" i="3"/>
  <c r="K401" i="3"/>
  <c r="K498" i="3"/>
  <c r="K3083" i="3"/>
  <c r="K402" i="3"/>
  <c r="K1833" i="3"/>
  <c r="K1218" i="3"/>
  <c r="K1511" i="3"/>
  <c r="K1678" i="3"/>
  <c r="K812" i="3"/>
  <c r="K1992" i="3"/>
  <c r="K1993" i="3"/>
  <c r="K2556" i="3"/>
  <c r="K2416" i="3"/>
  <c r="K2557" i="3"/>
  <c r="K1994" i="3"/>
  <c r="K1995" i="3"/>
  <c r="K688" i="3"/>
  <c r="K3323" i="3"/>
  <c r="K1679" i="3"/>
  <c r="K2131" i="3"/>
  <c r="K2660" i="3"/>
  <c r="K1512" i="3"/>
  <c r="K3172" i="3"/>
  <c r="K1996" i="3"/>
  <c r="K1513" i="3"/>
  <c r="K2269" i="3"/>
  <c r="K2417" i="3"/>
  <c r="K11" i="3"/>
  <c r="K943" i="3"/>
  <c r="K2886" i="3"/>
  <c r="K3433" i="3"/>
  <c r="K3373" i="3"/>
  <c r="K1219" i="3"/>
  <c r="K3510" i="3"/>
  <c r="K1834" i="3"/>
  <c r="K3374" i="3"/>
  <c r="K944" i="3"/>
  <c r="K499" i="3"/>
  <c r="K2270" i="3"/>
  <c r="K2132" i="3"/>
  <c r="K103" i="3"/>
  <c r="K1680" i="3"/>
  <c r="K1220" i="3"/>
  <c r="K668" i="3"/>
  <c r="K3649" i="3"/>
  <c r="K1681" i="3"/>
  <c r="K1349" i="3"/>
  <c r="K3715" i="3"/>
  <c r="K2661" i="3"/>
  <c r="K196" i="3"/>
  <c r="K2133" i="3"/>
  <c r="K3084" i="3"/>
  <c r="K317" i="3"/>
  <c r="K2134" i="3"/>
  <c r="K945" i="3"/>
  <c r="K33" i="3"/>
  <c r="K2796" i="3"/>
  <c r="K104" i="3"/>
  <c r="K197" i="3"/>
  <c r="K813" i="3"/>
  <c r="K2135" i="3"/>
  <c r="K105" i="3"/>
  <c r="K1079" i="3"/>
  <c r="K3085" i="3"/>
  <c r="K1514" i="3"/>
  <c r="K3324" i="3"/>
  <c r="K1080" i="3"/>
  <c r="K2418" i="3"/>
  <c r="K1682" i="3"/>
  <c r="K3086" i="3"/>
  <c r="K2662" i="3"/>
  <c r="K3173" i="3"/>
  <c r="K1997" i="3"/>
  <c r="K2887" i="3"/>
  <c r="K1515" i="3"/>
  <c r="K946" i="3"/>
  <c r="K1350" i="3"/>
  <c r="K1835" i="3"/>
  <c r="K403" i="3"/>
  <c r="K3087" i="3"/>
  <c r="K1836" i="3"/>
  <c r="K1081" i="3"/>
  <c r="K2797" i="3"/>
  <c r="K689" i="3"/>
  <c r="K1683" i="3"/>
  <c r="K3626" i="3"/>
  <c r="K318" i="3"/>
  <c r="K3434" i="3"/>
  <c r="K319" i="3"/>
  <c r="K3627" i="3"/>
  <c r="K2419" i="3"/>
  <c r="K3174" i="3"/>
  <c r="K1351" i="3"/>
  <c r="K1837" i="3"/>
  <c r="K1082" i="3"/>
  <c r="K2136" i="3"/>
  <c r="K2137" i="3"/>
  <c r="K2420" i="3"/>
  <c r="K2421" i="3"/>
  <c r="K3244" i="3"/>
  <c r="K3175" i="3"/>
  <c r="K2271" i="3"/>
  <c r="K1684" i="3"/>
  <c r="K2663" i="3"/>
  <c r="K2140" i="3"/>
  <c r="K814" i="3"/>
  <c r="K1352" i="3"/>
  <c r="K2422" i="3"/>
  <c r="K247" i="3"/>
  <c r="K3435" i="3"/>
  <c r="K2272" i="3"/>
  <c r="K1516" i="3"/>
  <c r="K3472" i="3"/>
  <c r="K580" i="3"/>
  <c r="K2273" i="3"/>
  <c r="K3474" i="3"/>
  <c r="K2423" i="3"/>
  <c r="K2424" i="3"/>
  <c r="K1998" i="3"/>
  <c r="K2141" i="3"/>
  <c r="K1685" i="3"/>
  <c r="K2889" i="3"/>
  <c r="K2664" i="3"/>
  <c r="K2558" i="3"/>
  <c r="K2425" i="3"/>
  <c r="K1517" i="3"/>
  <c r="K1518" i="3"/>
  <c r="K198" i="3"/>
  <c r="K3650" i="3"/>
  <c r="K2890" i="3"/>
  <c r="K1519" i="3"/>
  <c r="K1520" i="3"/>
  <c r="K106" i="3"/>
  <c r="K2426" i="3"/>
  <c r="K2986" i="3"/>
  <c r="K1686" i="3"/>
  <c r="K1221" i="3"/>
  <c r="K3511" i="3"/>
  <c r="K2274" i="3"/>
  <c r="K2559" i="3"/>
  <c r="K3475" i="3"/>
  <c r="K2987" i="3"/>
  <c r="K2427" i="3"/>
  <c r="K2428" i="3"/>
  <c r="K3512" i="3"/>
  <c r="K3088" i="3"/>
  <c r="K3716" i="3"/>
  <c r="K1838" i="3"/>
  <c r="K773" i="3"/>
  <c r="K107" i="3"/>
  <c r="K3477" i="3"/>
  <c r="K690" i="3"/>
  <c r="K1999" i="3"/>
  <c r="K1521" i="3"/>
  <c r="K3732" i="3"/>
  <c r="K2891" i="3"/>
  <c r="K2560" i="3"/>
  <c r="K3546" i="3"/>
  <c r="K2142" i="3"/>
  <c r="K2666" i="3"/>
  <c r="K2667" i="3"/>
  <c r="K500" i="3"/>
  <c r="K2988" i="3"/>
  <c r="K2000" i="3"/>
  <c r="K2143" i="3"/>
  <c r="K3651" i="3"/>
  <c r="K2668" i="3"/>
  <c r="K3090" i="3"/>
  <c r="K2275" i="3"/>
  <c r="K12" i="3"/>
  <c r="K3325" i="3"/>
  <c r="K1083" i="3"/>
  <c r="K1687" i="3"/>
  <c r="K691" i="3"/>
  <c r="K2989" i="3"/>
  <c r="K1688" i="3"/>
  <c r="K3177" i="3"/>
  <c r="K2144" i="3"/>
  <c r="K199" i="3"/>
  <c r="K2145" i="3"/>
  <c r="K2561" i="3"/>
  <c r="K815" i="3"/>
  <c r="K3375" i="3"/>
  <c r="K692" i="3"/>
  <c r="K147" i="3"/>
  <c r="K2276" i="3"/>
  <c r="K2562" i="3"/>
  <c r="K1522" i="3"/>
  <c r="K108" i="3"/>
  <c r="K2001" i="3"/>
  <c r="K148" i="3"/>
  <c r="K2146" i="3"/>
  <c r="K2002" i="3"/>
  <c r="K1689" i="3"/>
  <c r="K2003" i="3"/>
  <c r="K2563" i="3"/>
  <c r="K1690" i="3"/>
  <c r="K2670" i="3"/>
  <c r="K2004" i="3"/>
  <c r="K2147" i="3"/>
  <c r="K693" i="3"/>
  <c r="K1353" i="3"/>
  <c r="K816" i="3"/>
  <c r="K2892" i="3"/>
  <c r="K2564" i="3"/>
  <c r="K1839" i="3"/>
  <c r="K2798" i="3"/>
  <c r="K2799" i="3"/>
  <c r="K1523" i="3"/>
  <c r="K248" i="3"/>
  <c r="K2991" i="3"/>
  <c r="K2800" i="3"/>
  <c r="K581" i="3"/>
  <c r="K1222" i="3"/>
  <c r="K3091" i="3"/>
  <c r="K2149" i="3"/>
  <c r="K3547" i="3"/>
  <c r="K2992" i="3"/>
  <c r="K2005" i="3"/>
  <c r="K3666" i="3"/>
  <c r="K2006" i="3"/>
  <c r="K846" i="3"/>
  <c r="K1524" i="3"/>
  <c r="K320" i="3"/>
  <c r="K2893" i="3"/>
  <c r="K404" i="3"/>
  <c r="K2007" i="3"/>
  <c r="K2993" i="3"/>
  <c r="K1354" i="3"/>
  <c r="K3793" i="3"/>
  <c r="K2277" i="3"/>
  <c r="K2671" i="3"/>
  <c r="K947" i="3"/>
  <c r="K405" i="3"/>
  <c r="K3092" i="3"/>
  <c r="K1084" i="3"/>
  <c r="K948" i="3"/>
  <c r="K582" i="3"/>
  <c r="K406" i="3"/>
  <c r="K2672" i="3"/>
  <c r="K2673" i="3"/>
  <c r="K149" i="3"/>
  <c r="K583" i="3"/>
  <c r="K2801" i="3"/>
  <c r="K2150" i="3"/>
  <c r="K2894" i="3"/>
  <c r="K3376" i="3"/>
  <c r="K407" i="3"/>
  <c r="K2008" i="3"/>
  <c r="K584" i="3"/>
  <c r="K79" i="3"/>
  <c r="K1840" i="3"/>
  <c r="K3093" i="3"/>
  <c r="K1841" i="3"/>
  <c r="K2994" i="3"/>
  <c r="K3571" i="3"/>
  <c r="K200" i="3"/>
  <c r="K949" i="3"/>
  <c r="K1223" i="3"/>
  <c r="K694" i="3"/>
  <c r="K1085" i="3"/>
  <c r="K321" i="3"/>
  <c r="K1525" i="3"/>
  <c r="K2151" i="3"/>
  <c r="K2802" i="3"/>
  <c r="K950" i="3"/>
  <c r="K695" i="3"/>
  <c r="K2009" i="3"/>
  <c r="K951" i="3"/>
  <c r="K408" i="3"/>
  <c r="K1355" i="3"/>
  <c r="K1691" i="3"/>
  <c r="K1526" i="3"/>
  <c r="K2429" i="3"/>
  <c r="K2565" i="3"/>
  <c r="K409" i="3"/>
  <c r="K952" i="3"/>
  <c r="K3436" i="3"/>
  <c r="K2278" i="3"/>
  <c r="K2995" i="3"/>
  <c r="K585" i="3"/>
  <c r="K3437" i="3"/>
  <c r="K3326" i="3"/>
  <c r="K410" i="3"/>
  <c r="K1692" i="3"/>
  <c r="K1086" i="3"/>
  <c r="K2895" i="3"/>
  <c r="K80" i="3"/>
  <c r="K2279" i="3"/>
  <c r="K1693" i="3"/>
  <c r="K3548" i="3"/>
  <c r="K2152" i="3"/>
  <c r="K2430" i="3"/>
  <c r="K1527" i="3"/>
  <c r="K2431" i="3"/>
  <c r="K1087" i="3"/>
  <c r="K586" i="3"/>
  <c r="K696" i="3"/>
  <c r="K2803" i="3"/>
  <c r="K1528" i="3"/>
  <c r="K2804" i="3"/>
  <c r="K249" i="3"/>
  <c r="K1694" i="3"/>
  <c r="K1842" i="3"/>
  <c r="K1529" i="3"/>
  <c r="K697" i="3"/>
  <c r="K2805" i="3"/>
  <c r="K3094" i="3"/>
  <c r="K2153" i="3"/>
  <c r="K587" i="3"/>
  <c r="K2674" i="3"/>
  <c r="K2280" i="3"/>
  <c r="K2675" i="3"/>
  <c r="K1843" i="3"/>
  <c r="K3628" i="3"/>
  <c r="K3741" i="3"/>
  <c r="K1695" i="3"/>
  <c r="K2566" i="3"/>
  <c r="K2010" i="3"/>
  <c r="K1844" i="3"/>
  <c r="K3652" i="3"/>
  <c r="K3667" i="3"/>
  <c r="K1845" i="3"/>
  <c r="K2432" i="3"/>
  <c r="K2156" i="3"/>
  <c r="K2281" i="3"/>
  <c r="K2676" i="3"/>
  <c r="K2677" i="3"/>
  <c r="K1846" i="3"/>
  <c r="K2011" i="3"/>
  <c r="K1847" i="3"/>
  <c r="K2896" i="3"/>
  <c r="K150" i="3"/>
  <c r="K698" i="3"/>
  <c r="K1530" i="3"/>
  <c r="K501" i="3"/>
  <c r="K3178" i="3"/>
  <c r="K1696" i="3"/>
  <c r="K322" i="3"/>
  <c r="K2806" i="3"/>
  <c r="K2012" i="3"/>
  <c r="K2996" i="3"/>
  <c r="K2567" i="3"/>
  <c r="K2282" i="3"/>
  <c r="K2678" i="3"/>
  <c r="K3377" i="3"/>
  <c r="K1356" i="3"/>
  <c r="K2568" i="3"/>
  <c r="K3378" i="3"/>
  <c r="K2807" i="3"/>
  <c r="K2283" i="3"/>
  <c r="K2013" i="3"/>
  <c r="K3514" i="3"/>
  <c r="K3478" i="3"/>
  <c r="K2997" i="3"/>
  <c r="K3095" i="3"/>
  <c r="K3726" i="3"/>
  <c r="K2679" i="3"/>
  <c r="K2157" i="3"/>
  <c r="K411" i="3"/>
  <c r="K57" i="3"/>
  <c r="K1224" i="3"/>
  <c r="K1531" i="3"/>
  <c r="K1357" i="3"/>
  <c r="K953" i="3"/>
  <c r="K2014" i="3"/>
  <c r="K2015" i="3"/>
  <c r="K588" i="3"/>
  <c r="K2016" i="3"/>
  <c r="K2569" i="3"/>
  <c r="K1848" i="3"/>
  <c r="K250" i="3"/>
  <c r="K2570" i="3"/>
  <c r="K1088" i="3"/>
  <c r="K2571" i="3"/>
  <c r="K2433" i="3"/>
  <c r="K1358" i="3"/>
  <c r="K2017" i="3"/>
  <c r="K3605" i="3"/>
  <c r="K2808" i="3"/>
  <c r="K2158" i="3"/>
  <c r="K2897" i="3"/>
  <c r="K817" i="3"/>
  <c r="K412" i="3"/>
  <c r="K3549" i="3"/>
  <c r="K1697" i="3"/>
  <c r="K1359" i="3"/>
  <c r="K3515" i="3"/>
  <c r="K2159" i="3"/>
  <c r="K3096" i="3"/>
  <c r="K2284" i="3"/>
  <c r="K2809" i="3"/>
  <c r="K2898" i="3"/>
  <c r="K1849" i="3"/>
  <c r="K1532" i="3"/>
  <c r="K589" i="3"/>
  <c r="K1225" i="3"/>
  <c r="K3097" i="3"/>
  <c r="K109" i="3"/>
  <c r="K323" i="3"/>
  <c r="K699" i="3"/>
  <c r="K3327" i="3"/>
  <c r="K954" i="3"/>
  <c r="K955" i="3"/>
  <c r="K818" i="3"/>
  <c r="K1850" i="3"/>
  <c r="K3572" i="3"/>
  <c r="K2998" i="3"/>
  <c r="K324" i="3"/>
  <c r="K819" i="3"/>
  <c r="K1360" i="3"/>
  <c r="K3179" i="3"/>
  <c r="K2160" i="3"/>
  <c r="K2999" i="3"/>
  <c r="K1361" i="3"/>
  <c r="K3653" i="3"/>
  <c r="K2161" i="3"/>
  <c r="K1851" i="3"/>
  <c r="K2018" i="3"/>
  <c r="K2162" i="3"/>
  <c r="K2680" i="3"/>
  <c r="K1852" i="3"/>
  <c r="K1853" i="3"/>
  <c r="K2434" i="3"/>
  <c r="K2681" i="3"/>
  <c r="K1698" i="3"/>
  <c r="K590" i="3"/>
  <c r="K700" i="3"/>
  <c r="K1699" i="3"/>
  <c r="K3000" i="3"/>
  <c r="K3245" i="3"/>
  <c r="K2572" i="3"/>
  <c r="K3180" i="3"/>
  <c r="K1362" i="3"/>
  <c r="K2019" i="3"/>
  <c r="K956" i="3"/>
  <c r="K3479" i="3"/>
  <c r="K2810" i="3"/>
  <c r="K957" i="3"/>
  <c r="K820" i="3"/>
  <c r="K2573" i="3"/>
  <c r="K2574" i="3"/>
  <c r="K1067" i="3"/>
  <c r="K3181" i="3"/>
  <c r="K1854" i="3"/>
  <c r="K2020" i="3"/>
  <c r="K3480" i="3"/>
  <c r="K2163" i="3"/>
  <c r="K325" i="3"/>
  <c r="K251" i="3"/>
  <c r="K3098" i="3"/>
  <c r="K502" i="3"/>
  <c r="K2021" i="3"/>
  <c r="K3001" i="3"/>
  <c r="K503" i="3"/>
  <c r="K1363" i="3"/>
  <c r="K1364" i="3"/>
  <c r="K2576" i="3"/>
  <c r="K701" i="3"/>
  <c r="K2577" i="3"/>
  <c r="K1089" i="3"/>
  <c r="K3379" i="3"/>
  <c r="K1365" i="3"/>
  <c r="K1855" i="3"/>
  <c r="K1700" i="3"/>
  <c r="K821" i="3"/>
  <c r="K1090" i="3"/>
  <c r="K1091" i="3"/>
  <c r="K2682" i="3"/>
  <c r="K3182" i="3"/>
  <c r="K1701" i="3"/>
  <c r="K1092" i="3"/>
  <c r="K1856" i="3"/>
  <c r="K2164" i="3"/>
  <c r="K1857" i="3"/>
  <c r="K1858" i="3"/>
  <c r="K2811" i="3"/>
  <c r="K1702" i="3"/>
  <c r="K3183" i="3"/>
  <c r="K2435" i="3"/>
  <c r="K3694" i="3"/>
  <c r="K413" i="3"/>
  <c r="K1107" i="3"/>
  <c r="K3246" i="3"/>
  <c r="K1703" i="3"/>
  <c r="K2165" i="3"/>
  <c r="K1111" i="3"/>
  <c r="K1093" i="3"/>
  <c r="K1226" i="3"/>
  <c r="K3328" i="3"/>
  <c r="K110" i="3"/>
  <c r="K1704" i="3"/>
  <c r="K2285" i="3"/>
  <c r="K822" i="3"/>
  <c r="K702" i="3"/>
  <c r="K1533" i="3"/>
  <c r="K2022" i="3"/>
  <c r="K252" i="3"/>
  <c r="K2023" i="3"/>
  <c r="K3677" i="3"/>
  <c r="K3678" i="3"/>
  <c r="K591" i="3"/>
  <c r="K2812" i="3"/>
  <c r="K414" i="3"/>
  <c r="K823" i="3"/>
  <c r="K253" i="3"/>
  <c r="K326" i="3"/>
  <c r="K2024" i="3"/>
  <c r="K3380" i="3"/>
  <c r="K3099" i="3"/>
  <c r="K592" i="3"/>
  <c r="K2578" i="3"/>
  <c r="K504" i="3"/>
  <c r="K1094" i="3"/>
  <c r="K505" i="3"/>
  <c r="K703" i="3"/>
  <c r="K2899" i="3"/>
  <c r="K704" i="3"/>
  <c r="K824" i="3"/>
  <c r="K2684" i="3"/>
  <c r="K254" i="3"/>
  <c r="K327" i="3"/>
  <c r="K111" i="3"/>
  <c r="K1705" i="3"/>
  <c r="K958" i="3"/>
  <c r="K2685" i="3"/>
  <c r="K151" i="3"/>
  <c r="K3573" i="3"/>
  <c r="K2436" i="3"/>
  <c r="K825" i="3"/>
  <c r="K2025" i="3"/>
  <c r="K2579" i="3"/>
  <c r="K3329" i="3"/>
  <c r="K415" i="3"/>
  <c r="K2026" i="3"/>
  <c r="K2437" i="3"/>
  <c r="K2438" i="3"/>
  <c r="K3330" i="3"/>
  <c r="K328" i="3"/>
  <c r="K705" i="3"/>
  <c r="K1227" i="3"/>
  <c r="K34" i="3"/>
  <c r="K2166" i="3"/>
  <c r="K2687" i="3"/>
  <c r="K1169" i="3"/>
  <c r="K1534" i="3"/>
  <c r="K2027" i="3"/>
  <c r="K2688" i="3"/>
  <c r="K1706" i="3"/>
  <c r="K1366" i="3"/>
  <c r="K1860" i="3"/>
  <c r="K1707" i="3"/>
  <c r="K2813" i="3"/>
  <c r="K1228" i="3"/>
  <c r="K959" i="3"/>
  <c r="K2814" i="3"/>
  <c r="K826" i="3"/>
  <c r="K2580" i="3"/>
  <c r="K3550" i="3"/>
  <c r="K3331" i="3"/>
  <c r="K3100" i="3"/>
  <c r="K1095" i="3"/>
  <c r="K2815" i="3"/>
  <c r="K2286" i="3"/>
  <c r="K1861" i="3"/>
  <c r="K827" i="3"/>
  <c r="K3381" i="3"/>
  <c r="K3551" i="3"/>
  <c r="K2690" i="3"/>
  <c r="K2816" i="3"/>
  <c r="K828" i="3"/>
  <c r="K2287" i="3"/>
  <c r="K2900" i="3"/>
  <c r="K2439" i="3"/>
  <c r="K2581" i="3"/>
  <c r="K1230" i="3"/>
  <c r="K1862" i="3"/>
  <c r="K3438" i="3"/>
  <c r="K2901" i="3"/>
  <c r="K1096" i="3"/>
  <c r="K3382" i="3"/>
  <c r="K3247" i="3"/>
  <c r="K3629" i="3"/>
  <c r="K3552" i="3"/>
  <c r="K1535" i="3"/>
  <c r="K1536" i="3"/>
  <c r="K2902" i="3"/>
  <c r="K593" i="3"/>
  <c r="K2440" i="3"/>
  <c r="K2028" i="3"/>
  <c r="K2288" i="3"/>
  <c r="K2289" i="3"/>
  <c r="K2691" i="3"/>
  <c r="K3695" i="3"/>
  <c r="K2290" i="3"/>
  <c r="K3574" i="3"/>
  <c r="K2029" i="3"/>
  <c r="K2692" i="3"/>
  <c r="K3383" i="3"/>
  <c r="K416" i="3"/>
  <c r="K3668" i="3"/>
  <c r="K255" i="3"/>
  <c r="K2817" i="3"/>
  <c r="K2693" i="3"/>
  <c r="K1229" i="3"/>
  <c r="K3516" i="3"/>
  <c r="K2291" i="3"/>
  <c r="K1863" i="3"/>
  <c r="K2167" i="3"/>
  <c r="K3757" i="3"/>
  <c r="K2694" i="3"/>
  <c r="K2582" i="3"/>
  <c r="K2818" i="3"/>
  <c r="K3553" i="3"/>
  <c r="K3679" i="3"/>
  <c r="K1367" i="3"/>
  <c r="K2292" i="3"/>
  <c r="K3606" i="3"/>
  <c r="K2819" i="3"/>
  <c r="K706" i="3"/>
  <c r="K2695" i="3"/>
  <c r="K3631" i="3"/>
  <c r="K2820" i="3"/>
  <c r="K3384" i="3"/>
  <c r="K1231" i="3"/>
  <c r="K2293" i="3"/>
  <c r="K1232" i="3"/>
  <c r="K707" i="3"/>
  <c r="K1253" i="3"/>
  <c r="K1254" i="3"/>
  <c r="K1097" i="3"/>
  <c r="K417" i="3"/>
  <c r="K960" i="3"/>
  <c r="K1537" i="3"/>
  <c r="K1098" i="3"/>
  <c r="K152" i="3"/>
  <c r="K3248" i="3"/>
  <c r="K3481" i="3"/>
  <c r="K2030" i="3"/>
  <c r="K1264" i="3"/>
  <c r="K2441" i="3"/>
  <c r="K1864" i="3"/>
  <c r="K2903" i="3"/>
  <c r="K3385" i="3"/>
  <c r="K1708" i="3"/>
  <c r="K1270" i="3"/>
  <c r="K1233" i="3"/>
  <c r="K418" i="3"/>
  <c r="K3003" i="3"/>
  <c r="K2294" i="3"/>
  <c r="K3632" i="3"/>
  <c r="K3004" i="3"/>
  <c r="K3101" i="3"/>
  <c r="K1538" i="3"/>
  <c r="K2442" i="3"/>
  <c r="K2295" i="3"/>
  <c r="K708" i="3"/>
  <c r="K1709" i="3"/>
  <c r="K81" i="3"/>
  <c r="K2031" i="3"/>
  <c r="K2032" i="3"/>
  <c r="K3332" i="3"/>
  <c r="K1865" i="3"/>
  <c r="K961" i="3"/>
  <c r="K709" i="3"/>
  <c r="K3333" i="3"/>
  <c r="K329" i="3"/>
  <c r="K419" i="3"/>
  <c r="K2904" i="3"/>
  <c r="K1099" i="3"/>
  <c r="K2583" i="3"/>
  <c r="K112" i="3"/>
  <c r="K153" i="3"/>
  <c r="K3005" i="3"/>
  <c r="K2443" i="3"/>
  <c r="K1234" i="3"/>
  <c r="K3334" i="3"/>
  <c r="K1100" i="3"/>
  <c r="K2168" i="3"/>
  <c r="K1101" i="3"/>
  <c r="K1235" i="3"/>
  <c r="K2296" i="3"/>
  <c r="K2033" i="3"/>
  <c r="K2034" i="3"/>
  <c r="K2905" i="3"/>
  <c r="K2444" i="3"/>
  <c r="K3184" i="3"/>
  <c r="K1539" i="3"/>
  <c r="K1368" i="3"/>
  <c r="K2584" i="3"/>
  <c r="K256" i="3"/>
  <c r="K3249" i="3"/>
  <c r="K3607" i="3"/>
  <c r="K3185" i="3"/>
  <c r="K257" i="3"/>
  <c r="K1320" i="3"/>
  <c r="K1710" i="3"/>
  <c r="K420" i="3"/>
  <c r="K2696" i="3"/>
  <c r="K1540" i="3"/>
  <c r="K330" i="3"/>
  <c r="K3186" i="3"/>
  <c r="K1236" i="3"/>
  <c r="K331" i="3"/>
  <c r="K1369" i="3"/>
  <c r="K2035" i="3"/>
  <c r="K2906" i="3"/>
  <c r="K710" i="3"/>
  <c r="K1370" i="3"/>
  <c r="K2169" i="3"/>
  <c r="K2697" i="3"/>
  <c r="K594" i="3"/>
  <c r="K58" i="3"/>
  <c r="K2297" i="3"/>
  <c r="K2171" i="3"/>
  <c r="K2821" i="3"/>
  <c r="K506" i="3"/>
  <c r="K2172" i="3"/>
  <c r="K2036" i="3"/>
  <c r="K829" i="3"/>
  <c r="K2173" i="3"/>
  <c r="K1237" i="3"/>
  <c r="K1711" i="3"/>
  <c r="K2585" i="3"/>
  <c r="K507" i="3"/>
  <c r="K332" i="3"/>
  <c r="K2298" i="3"/>
  <c r="K3187" i="3"/>
  <c r="K1712" i="3"/>
  <c r="K3251" i="3"/>
  <c r="K3006" i="3"/>
  <c r="K2699" i="3"/>
  <c r="K258" i="3"/>
  <c r="K1541" i="3"/>
  <c r="K595" i="3"/>
  <c r="K2299" i="3"/>
  <c r="K3188" i="3"/>
  <c r="K1542" i="3"/>
  <c r="K3252" i="3"/>
  <c r="K2701" i="3"/>
  <c r="K3517" i="3"/>
  <c r="K3717" i="3"/>
  <c r="K35" i="3"/>
  <c r="K1371" i="3"/>
  <c r="K1372" i="3"/>
  <c r="K3253" i="3"/>
  <c r="K711" i="3"/>
  <c r="K1713" i="3"/>
  <c r="K2300" i="3"/>
  <c r="K3335" i="3"/>
  <c r="K2301" i="3"/>
  <c r="K2302" i="3"/>
  <c r="K1714" i="3"/>
  <c r="K2303" i="3"/>
  <c r="K3386" i="3"/>
  <c r="K1715" i="3"/>
  <c r="K2445" i="3"/>
  <c r="K1716" i="3"/>
  <c r="K2702" i="3"/>
  <c r="K2174" i="3"/>
  <c r="K962" i="3"/>
  <c r="K3439" i="3"/>
  <c r="K3007" i="3"/>
  <c r="K596" i="3"/>
  <c r="K3608" i="3"/>
  <c r="K2304" i="3"/>
  <c r="K3440" i="3"/>
  <c r="K1866" i="3"/>
  <c r="K3387" i="3"/>
  <c r="K1867" i="3"/>
  <c r="K2305" i="3"/>
  <c r="K2175" i="3"/>
  <c r="K3718" i="3"/>
  <c r="K2306" i="3"/>
  <c r="K2907" i="3"/>
  <c r="K1543" i="3"/>
  <c r="K1373" i="3"/>
  <c r="K2587" i="3"/>
  <c r="K712" i="3"/>
  <c r="K3102" i="3"/>
  <c r="K1544" i="3"/>
  <c r="K3518" i="3"/>
  <c r="K2908" i="3"/>
  <c r="K3388" i="3"/>
  <c r="K2588" i="3"/>
  <c r="K3670" i="3"/>
  <c r="K597" i="3"/>
  <c r="K3575" i="3"/>
  <c r="K1238" i="3"/>
  <c r="K1239" i="3"/>
  <c r="K154" i="3"/>
  <c r="K2037" i="3"/>
  <c r="K2176" i="3"/>
  <c r="K1374" i="3"/>
  <c r="K1375" i="3"/>
  <c r="K3189" i="3"/>
  <c r="K830" i="3"/>
  <c r="K713" i="3"/>
  <c r="K3336" i="3"/>
  <c r="K3103" i="3"/>
  <c r="K1425" i="3"/>
  <c r="K963" i="3"/>
  <c r="K3254" i="3"/>
  <c r="K3008" i="3"/>
  <c r="K2909" i="3"/>
  <c r="K964" i="3"/>
  <c r="K421" i="3"/>
  <c r="K3104" i="3"/>
  <c r="K3389" i="3"/>
  <c r="K3482" i="3"/>
  <c r="K1868" i="3"/>
  <c r="K3009" i="3"/>
  <c r="K3255" i="3"/>
  <c r="K1869" i="3"/>
  <c r="K1376" i="3"/>
  <c r="K1870" i="3"/>
  <c r="K2590" i="3"/>
  <c r="K45" i="3"/>
  <c r="K2591" i="3"/>
  <c r="K422" i="3"/>
  <c r="K1240" i="3"/>
  <c r="K2038" i="3"/>
  <c r="K3390" i="3"/>
  <c r="K1102" i="3"/>
  <c r="K2910" i="3"/>
  <c r="K1377" i="3"/>
  <c r="K1545" i="3"/>
  <c r="K2307" i="3"/>
  <c r="K831" i="3"/>
  <c r="K2308" i="3"/>
  <c r="K3010" i="3"/>
  <c r="K3633" i="3"/>
  <c r="K508" i="3"/>
  <c r="K965" i="3"/>
  <c r="K2039" i="3"/>
  <c r="K966" i="3"/>
  <c r="K1241" i="3"/>
  <c r="K509" i="3"/>
  <c r="K2177" i="3"/>
  <c r="K2040" i="3"/>
  <c r="K2703" i="3"/>
  <c r="K1378" i="3"/>
  <c r="K2178" i="3"/>
  <c r="K3733" i="3"/>
  <c r="K3256" i="3"/>
  <c r="K2704" i="3"/>
  <c r="K1242" i="3"/>
  <c r="K1243" i="3"/>
  <c r="K2446" i="3"/>
  <c r="K36" i="3"/>
  <c r="K2179" i="3"/>
  <c r="K714" i="3"/>
  <c r="K2180" i="3"/>
  <c r="K832" i="3"/>
  <c r="K715" i="3"/>
  <c r="K2181" i="3"/>
  <c r="K113" i="3"/>
  <c r="K1244" i="3"/>
  <c r="K2182" i="3"/>
  <c r="K716" i="3"/>
  <c r="K3105" i="3"/>
  <c r="K2447" i="3"/>
  <c r="K1245" i="3"/>
  <c r="K833" i="3"/>
  <c r="K2041" i="3"/>
  <c r="K2042" i="3"/>
  <c r="K59" i="3"/>
  <c r="K834" i="3"/>
  <c r="K1379" i="3"/>
  <c r="K1871" i="3"/>
  <c r="K259" i="3"/>
  <c r="K423" i="3"/>
  <c r="K835" i="3"/>
  <c r="K1546" i="3"/>
  <c r="K1380" i="3"/>
  <c r="K2183" i="3"/>
  <c r="K2309" i="3"/>
  <c r="K2310" i="3"/>
  <c r="K21" i="3"/>
  <c r="K155" i="3"/>
  <c r="K1103" i="3"/>
  <c r="K156" i="3"/>
  <c r="K114" i="3"/>
  <c r="K1547" i="3"/>
  <c r="K201" i="3"/>
  <c r="K2448" i="3"/>
  <c r="K3671" i="3"/>
  <c r="K2449" i="3"/>
  <c r="K1717" i="3"/>
  <c r="K510" i="3"/>
  <c r="K598" i="3"/>
  <c r="K836" i="3"/>
  <c r="K1246" i="3"/>
  <c r="K599" i="3"/>
  <c r="K3190" i="3"/>
  <c r="K1381" i="3"/>
  <c r="K2184" i="3"/>
  <c r="K837" i="3"/>
  <c r="K1247" i="3"/>
  <c r="K2592" i="3"/>
  <c r="K2705" i="3"/>
  <c r="K3191" i="3"/>
  <c r="K2706" i="3"/>
  <c r="K2450" i="3"/>
  <c r="K333" i="3"/>
  <c r="K2822" i="3"/>
  <c r="K424" i="3"/>
  <c r="K2451" i="3"/>
  <c r="K3192" i="3"/>
  <c r="K3391" i="3"/>
  <c r="K2043" i="3"/>
  <c r="K2185" i="3"/>
  <c r="K511" i="3"/>
  <c r="K967" i="3"/>
  <c r="K260" i="3"/>
  <c r="K1872" i="3"/>
  <c r="K1718" i="3"/>
  <c r="K600" i="3"/>
  <c r="K425" i="3"/>
  <c r="K512" i="3"/>
  <c r="K1719" i="3"/>
  <c r="K838" i="3"/>
  <c r="K426" i="3"/>
  <c r="K2311" i="3"/>
  <c r="K3011" i="3"/>
  <c r="K427" i="3"/>
  <c r="K1720" i="3"/>
  <c r="K1104" i="3"/>
  <c r="K3786" i="3"/>
  <c r="K428" i="3"/>
  <c r="K1721" i="3"/>
  <c r="K1248" i="3"/>
  <c r="K1382" i="3"/>
  <c r="K3727" i="3"/>
  <c r="K2452" i="3"/>
  <c r="K2707" i="3"/>
  <c r="K1548" i="3"/>
  <c r="K1249" i="3"/>
  <c r="K3106" i="3"/>
  <c r="K968" i="3"/>
  <c r="K969" i="3"/>
  <c r="K717" i="3"/>
  <c r="K3752" i="3"/>
  <c r="K1383" i="3"/>
  <c r="K1250" i="3"/>
  <c r="K1105" i="3"/>
  <c r="K3107" i="3"/>
  <c r="K3392" i="3"/>
  <c r="K2312" i="3"/>
  <c r="K2708" i="3"/>
  <c r="K3337" i="3"/>
  <c r="K2313" i="3"/>
  <c r="K3108" i="3"/>
  <c r="K601" i="3"/>
  <c r="K3634" i="3"/>
  <c r="K2186" i="3"/>
  <c r="K2453" i="3"/>
  <c r="K3258" i="3"/>
  <c r="K3193" i="3"/>
  <c r="K1549" i="3"/>
  <c r="K2709" i="3"/>
  <c r="K718" i="3"/>
  <c r="K3109" i="3"/>
  <c r="K2823" i="3"/>
  <c r="K3577" i="3"/>
  <c r="K1550" i="3"/>
  <c r="K3393" i="3"/>
  <c r="K3012" i="3"/>
  <c r="K1106" i="3"/>
  <c r="K2044" i="3"/>
  <c r="K1551" i="3"/>
  <c r="K3680" i="3"/>
  <c r="K3110" i="3"/>
  <c r="K3787" i="3"/>
  <c r="K2045" i="3"/>
  <c r="K3520" i="3"/>
  <c r="K2454" i="3"/>
  <c r="K3521" i="3"/>
  <c r="K1108" i="3"/>
  <c r="K1384" i="3"/>
  <c r="K3013" i="3"/>
  <c r="K2455" i="3"/>
  <c r="K202" i="3"/>
  <c r="K46" i="3"/>
  <c r="K1873" i="3"/>
  <c r="K970" i="3"/>
  <c r="K1722" i="3"/>
  <c r="K1109" i="3"/>
  <c r="K1613" i="3"/>
  <c r="K3522" i="3"/>
  <c r="K513" i="3"/>
  <c r="K1616" i="3"/>
  <c r="K1385" i="3"/>
  <c r="K1874" i="3"/>
  <c r="K203" i="3"/>
  <c r="K2046" i="3"/>
  <c r="K2824" i="3"/>
  <c r="K334" i="3"/>
  <c r="K3260" i="3"/>
  <c r="K3262" i="3"/>
  <c r="K514" i="3"/>
  <c r="K1251" i="3"/>
  <c r="K3483" i="3"/>
  <c r="K971" i="3"/>
  <c r="K157" i="3"/>
  <c r="K204" i="3"/>
  <c r="K429" i="3"/>
  <c r="K2710" i="3"/>
  <c r="K2187" i="3"/>
  <c r="K2047" i="3"/>
  <c r="K82" i="3"/>
  <c r="K1252" i="3"/>
  <c r="K261" i="3"/>
  <c r="K1552" i="3"/>
  <c r="K515" i="3"/>
  <c r="K602" i="3"/>
  <c r="K3338" i="3"/>
  <c r="K430" i="3"/>
  <c r="K719" i="3"/>
  <c r="K1723" i="3"/>
  <c r="K1386" i="3"/>
  <c r="K1255" i="3"/>
  <c r="K2825" i="3"/>
  <c r="K1724" i="3"/>
  <c r="K1553" i="3"/>
  <c r="K1554" i="3"/>
  <c r="K2188" i="3"/>
  <c r="K335" i="3"/>
  <c r="K2456" i="3"/>
  <c r="K3484" i="3"/>
  <c r="K2314" i="3"/>
  <c r="K262" i="3"/>
  <c r="K83" i="3"/>
  <c r="K1256" i="3"/>
  <c r="K2315" i="3"/>
  <c r="K1257" i="3"/>
  <c r="K3523" i="3"/>
  <c r="K3264" i="3"/>
  <c r="K1555" i="3"/>
  <c r="K3194" i="3"/>
  <c r="K3195" i="3"/>
  <c r="K3485" i="3"/>
  <c r="K2457" i="3"/>
  <c r="K2826" i="3"/>
  <c r="K1110" i="3"/>
  <c r="K1875" i="3"/>
  <c r="K1725" i="3"/>
  <c r="K2911" i="3"/>
  <c r="K1726" i="3"/>
  <c r="K1112" i="3"/>
  <c r="K603" i="3"/>
  <c r="K3265" i="3"/>
  <c r="K604" i="3"/>
  <c r="K605" i="3"/>
  <c r="K1387" i="3"/>
  <c r="K839" i="3"/>
  <c r="K2593" i="3"/>
  <c r="K263" i="3"/>
  <c r="K1727" i="3"/>
  <c r="K205" i="3"/>
  <c r="K2913" i="3"/>
  <c r="K972" i="3"/>
  <c r="K3014" i="3"/>
  <c r="K264" i="3"/>
  <c r="K206" i="3"/>
  <c r="K1258" i="3"/>
  <c r="K336" i="3"/>
  <c r="K1259" i="3"/>
  <c r="K2594" i="3"/>
  <c r="K2316" i="3"/>
  <c r="K2711" i="3"/>
  <c r="K1388" i="3"/>
  <c r="K3734" i="3"/>
  <c r="K1556" i="3"/>
  <c r="K2189" i="3"/>
  <c r="K2048" i="3"/>
  <c r="K2049" i="3"/>
  <c r="K2914" i="3"/>
  <c r="K2318" i="3"/>
  <c r="K3339" i="3"/>
  <c r="K2458" i="3"/>
  <c r="K973" i="3"/>
  <c r="K840" i="3"/>
  <c r="K1876" i="3"/>
  <c r="K2595" i="3"/>
  <c r="K1113" i="3"/>
  <c r="K1114" i="3"/>
  <c r="K516" i="3"/>
  <c r="K1728" i="3"/>
  <c r="K606" i="3"/>
  <c r="K1877" i="3"/>
  <c r="K2319" i="3"/>
  <c r="K265" i="3"/>
  <c r="K3340" i="3"/>
  <c r="K1878" i="3"/>
  <c r="K1879" i="3"/>
  <c r="K3341" i="3"/>
  <c r="K841" i="3"/>
  <c r="K974" i="3"/>
  <c r="K3609" i="3"/>
  <c r="K2915" i="3"/>
  <c r="K2596" i="3"/>
  <c r="K2050" i="3"/>
  <c r="K3343" i="3"/>
  <c r="K3654" i="3"/>
  <c r="K2459" i="3"/>
  <c r="K1389" i="3"/>
  <c r="K3344" i="3"/>
  <c r="K1880" i="3"/>
  <c r="K517" i="3"/>
  <c r="K1735" i="3"/>
  <c r="K1260" i="3"/>
  <c r="K158" i="3"/>
  <c r="K84" i="3"/>
  <c r="K2051" i="3"/>
  <c r="K207" i="3"/>
  <c r="K1557" i="3"/>
  <c r="K2460" i="3"/>
  <c r="K7" i="3"/>
  <c r="K115" i="3"/>
  <c r="K2320" i="3"/>
  <c r="K3486" i="3"/>
  <c r="K2827" i="3"/>
  <c r="K2597" i="3"/>
  <c r="K1115" i="3"/>
  <c r="K2598" i="3"/>
  <c r="K208" i="3"/>
  <c r="K116" i="3"/>
  <c r="K2321" i="3"/>
  <c r="K1558" i="3"/>
  <c r="K720" i="3"/>
  <c r="K3578" i="3"/>
  <c r="K2461" i="3"/>
  <c r="K2322" i="3"/>
  <c r="K266" i="3"/>
  <c r="K2462" i="3"/>
  <c r="K2828" i="3"/>
  <c r="K1881" i="3"/>
  <c r="K842" i="3"/>
  <c r="K267" i="3"/>
  <c r="K3554" i="3"/>
  <c r="K1390" i="3"/>
  <c r="K2712" i="3"/>
  <c r="K843" i="3"/>
  <c r="K16" i="3"/>
  <c r="K3441" i="3"/>
  <c r="K1729" i="3"/>
  <c r="K60" i="3"/>
  <c r="K1559" i="3"/>
  <c r="K268" i="3"/>
  <c r="K1882" i="3"/>
  <c r="K2463" i="3"/>
  <c r="K117" i="3"/>
  <c r="K3347" i="3"/>
  <c r="K3015" i="3"/>
  <c r="K2829" i="3"/>
  <c r="K1730" i="3"/>
  <c r="K1731" i="3"/>
  <c r="K3111" i="3"/>
  <c r="K1116" i="3"/>
  <c r="K1883" i="3"/>
  <c r="K2831" i="3"/>
  <c r="K3016" i="3"/>
  <c r="K3017" i="3"/>
  <c r="K2832" i="3"/>
  <c r="K431" i="3"/>
  <c r="K2052" i="3"/>
  <c r="K2190" i="3"/>
  <c r="K3579" i="3"/>
  <c r="K1884" i="3"/>
  <c r="K518" i="3"/>
  <c r="K519" i="3"/>
  <c r="K3266" i="3"/>
  <c r="K520" i="3"/>
  <c r="K3758" i="3"/>
  <c r="K3742" i="3"/>
  <c r="K2" i="3"/>
  <c r="N2" i="3" s="1"/>
  <c r="K3525" i="3"/>
  <c r="K1261" i="3"/>
  <c r="K2599" i="3"/>
  <c r="K721" i="3"/>
  <c r="K1732" i="3"/>
  <c r="K521" i="3"/>
  <c r="K1262" i="3"/>
  <c r="K1391" i="3"/>
  <c r="K2053" i="3"/>
  <c r="K3018" i="3"/>
  <c r="K2191" i="3"/>
  <c r="K722" i="3"/>
  <c r="K1733" i="3"/>
  <c r="K3580" i="3"/>
  <c r="K3394" i="3"/>
  <c r="K3019" i="3"/>
  <c r="K1818" i="3"/>
  <c r="K3020" i="3"/>
  <c r="K2713" i="3"/>
  <c r="K3555" i="3"/>
  <c r="K3526" i="3"/>
  <c r="K1392" i="3"/>
  <c r="K3197" i="3"/>
  <c r="K3396" i="3"/>
  <c r="K1117" i="3"/>
  <c r="K3696" i="3"/>
  <c r="K723" i="3"/>
  <c r="K1393" i="3"/>
  <c r="K1118" i="3"/>
  <c r="K975" i="3"/>
  <c r="K1263" i="3"/>
  <c r="K724" i="3"/>
  <c r="K85" i="3"/>
  <c r="K976" i="3"/>
  <c r="K337" i="3"/>
  <c r="K1885" i="3"/>
  <c r="K3488" i="3"/>
  <c r="K2054" i="3"/>
  <c r="K2714" i="3"/>
  <c r="K2323" i="3"/>
  <c r="K2833" i="3"/>
  <c r="K1560" i="3"/>
  <c r="K2715" i="3"/>
  <c r="K725" i="3"/>
  <c r="K3681" i="3"/>
  <c r="K3489" i="3"/>
  <c r="K209" i="3"/>
  <c r="K3021" i="3"/>
  <c r="K3348" i="3"/>
  <c r="K3682" i="3"/>
  <c r="K1734" i="3"/>
  <c r="K3778" i="3"/>
  <c r="K1886" i="3"/>
  <c r="K844" i="3"/>
  <c r="K1394" i="3"/>
  <c r="K269" i="3"/>
  <c r="K1561" i="3"/>
  <c r="K1859" i="3"/>
  <c r="K2916" i="3"/>
  <c r="K3267" i="3"/>
  <c r="K338" i="3"/>
  <c r="K2464" i="3"/>
  <c r="K726" i="3"/>
  <c r="K845" i="3"/>
  <c r="K3268" i="3"/>
  <c r="K2465" i="3"/>
  <c r="K2834" i="3"/>
  <c r="K2918" i="3"/>
  <c r="K1562" i="3"/>
  <c r="K1887" i="3"/>
  <c r="K847" i="3"/>
  <c r="K432" i="3"/>
  <c r="K3581" i="3"/>
  <c r="K1265" i="3"/>
  <c r="K1736" i="3"/>
  <c r="K2192" i="3"/>
  <c r="K2324" i="3"/>
  <c r="K3270" i="3"/>
  <c r="K727" i="3"/>
  <c r="K3022" i="3"/>
  <c r="K2325" i="3"/>
  <c r="K3349" i="3"/>
  <c r="K3271" i="3"/>
  <c r="K3198" i="3"/>
  <c r="K3490" i="3"/>
  <c r="K3112" i="3"/>
  <c r="K1563" i="3"/>
  <c r="K848" i="3"/>
  <c r="K3397" i="3"/>
  <c r="K1888" i="3"/>
  <c r="K1892" i="3"/>
  <c r="K339" i="3"/>
  <c r="K849" i="3"/>
  <c r="K2466" i="3"/>
  <c r="K13" i="3"/>
  <c r="K1395" i="3"/>
  <c r="K1396" i="3"/>
  <c r="K1564" i="3"/>
  <c r="K977" i="3"/>
  <c r="K978" i="3"/>
  <c r="K2467" i="3"/>
  <c r="K159" i="3"/>
  <c r="K522" i="3"/>
  <c r="K1737" i="3"/>
  <c r="K3199" i="3"/>
  <c r="K2468" i="3"/>
  <c r="K2469" i="3"/>
  <c r="K3023" i="3"/>
  <c r="K2835" i="3"/>
  <c r="K3780" i="3"/>
  <c r="K1565" i="3"/>
  <c r="K3399" i="3"/>
  <c r="K850" i="3"/>
  <c r="K2601" i="3"/>
  <c r="K1916" i="3"/>
  <c r="K2326" i="3"/>
  <c r="K2327" i="3"/>
  <c r="K1397" i="3"/>
  <c r="K979" i="3"/>
  <c r="K980" i="3"/>
  <c r="K1119" i="3"/>
  <c r="K981" i="3"/>
  <c r="K2055" i="3"/>
  <c r="K1120" i="3"/>
  <c r="K2328" i="3"/>
  <c r="K523" i="3"/>
  <c r="K3527" i="3"/>
  <c r="K728" i="3"/>
  <c r="K2836" i="3"/>
  <c r="K433" i="3"/>
  <c r="K3024" i="3"/>
  <c r="K1121" i="3"/>
  <c r="K1738" i="3"/>
  <c r="K1889" i="3"/>
  <c r="K607" i="3"/>
  <c r="K3584" i="3"/>
  <c r="K2056" i="3"/>
  <c r="K2602" i="3"/>
  <c r="K2716" i="3"/>
  <c r="K2057" i="3"/>
  <c r="K1739" i="3"/>
  <c r="K1266" i="3"/>
  <c r="K1267" i="3"/>
  <c r="K2837" i="3"/>
  <c r="K2058" i="3"/>
  <c r="K3272" i="3"/>
  <c r="K1890" i="3"/>
  <c r="K2919" i="3"/>
  <c r="K1566" i="3"/>
  <c r="K3703" i="3"/>
  <c r="K3683" i="3"/>
  <c r="K2329" i="3"/>
  <c r="K3719" i="3"/>
  <c r="K3400" i="3"/>
  <c r="K1956" i="3"/>
  <c r="K1957" i="3"/>
  <c r="K2470" i="3"/>
  <c r="K2839" i="3"/>
  <c r="K2193" i="3"/>
  <c r="K3200" i="3"/>
  <c r="K1962" i="3"/>
  <c r="K1398" i="3"/>
  <c r="K729" i="3"/>
  <c r="K1891" i="3"/>
  <c r="K851" i="3"/>
  <c r="K2194" i="3"/>
  <c r="K2717" i="3"/>
  <c r="K270" i="3"/>
  <c r="K608" i="3"/>
  <c r="K3528" i="3"/>
  <c r="K2195" i="3"/>
  <c r="K271" i="3"/>
  <c r="K524" i="3"/>
  <c r="K1399" i="3"/>
  <c r="K1740" i="3"/>
  <c r="K3585" i="3"/>
  <c r="K982" i="3"/>
  <c r="K2471" i="3"/>
  <c r="K1567" i="3"/>
  <c r="K983" i="3"/>
  <c r="K2840" i="3"/>
  <c r="K1568" i="3"/>
  <c r="K2841" i="3"/>
  <c r="K1400" i="3"/>
  <c r="K37" i="3"/>
  <c r="K1741" i="3"/>
  <c r="K340" i="3"/>
  <c r="K3556" i="3"/>
  <c r="K2059" i="3"/>
  <c r="K3113" i="3"/>
  <c r="K22" i="3"/>
  <c r="K1122" i="3"/>
  <c r="K984" i="3"/>
  <c r="K2920" i="3"/>
  <c r="K3728" i="3"/>
  <c r="K525" i="3"/>
  <c r="K3586" i="3"/>
  <c r="K3491" i="3"/>
  <c r="K1268" i="3"/>
  <c r="K985" i="3"/>
  <c r="K2842" i="3"/>
  <c r="K1123" i="3"/>
  <c r="K3201" i="3"/>
  <c r="K730" i="3"/>
  <c r="K986" i="3"/>
  <c r="K2843" i="3"/>
  <c r="K118" i="3"/>
  <c r="K2921" i="3"/>
  <c r="K3635" i="3"/>
  <c r="K210" i="3"/>
  <c r="K434" i="3"/>
  <c r="K3529" i="3"/>
  <c r="K3788" i="3"/>
  <c r="K2844" i="3"/>
  <c r="K526" i="3"/>
  <c r="K3202" i="3"/>
  <c r="K3684" i="3"/>
  <c r="K2718" i="3"/>
  <c r="K2196" i="3"/>
  <c r="K1401" i="3"/>
  <c r="K3794" i="3"/>
  <c r="K1269" i="3"/>
  <c r="K119" i="3"/>
  <c r="K2472" i="3"/>
  <c r="K3442" i="3"/>
  <c r="K3114" i="3"/>
  <c r="K2330" i="3"/>
  <c r="K2331" i="3"/>
  <c r="K2197" i="3"/>
  <c r="K1569" i="3"/>
  <c r="K3743" i="3"/>
  <c r="K527" i="3"/>
  <c r="K1742" i="3"/>
  <c r="K528" i="3"/>
  <c r="K852" i="3"/>
  <c r="K3531" i="3"/>
  <c r="K1743" i="3"/>
  <c r="K3744" i="3"/>
  <c r="K435" i="3"/>
  <c r="K2198" i="3"/>
  <c r="K3115" i="3"/>
  <c r="K2199" i="3"/>
  <c r="K1893" i="3"/>
  <c r="K1271" i="3"/>
  <c r="K436" i="3"/>
  <c r="K3704" i="3"/>
  <c r="K2473" i="3"/>
  <c r="K731" i="3"/>
  <c r="K61" i="3"/>
  <c r="K2845" i="3"/>
  <c r="K1402" i="3"/>
  <c r="K1124" i="3"/>
  <c r="K2719" i="3"/>
  <c r="K1894" i="3"/>
  <c r="K2060" i="3"/>
  <c r="K2846" i="3"/>
  <c r="K3401" i="3"/>
  <c r="K1403" i="3"/>
  <c r="K3273" i="3"/>
  <c r="K3274" i="3"/>
  <c r="K3492" i="3"/>
  <c r="K1404" i="3"/>
  <c r="K2474" i="3"/>
  <c r="K38" i="3"/>
  <c r="K2720" i="3"/>
  <c r="K2200" i="3"/>
  <c r="K2721" i="3"/>
  <c r="K3204" i="3"/>
  <c r="K1272" i="3"/>
  <c r="K529" i="3"/>
  <c r="K86" i="3"/>
  <c r="K2722" i="3"/>
  <c r="K3443" i="3"/>
  <c r="K732" i="3"/>
  <c r="K2061" i="3"/>
  <c r="K1744" i="3"/>
  <c r="K2078" i="3"/>
  <c r="K3698" i="3"/>
  <c r="K2080" i="3"/>
  <c r="K341" i="3"/>
  <c r="K2847" i="3"/>
  <c r="K3350" i="3"/>
  <c r="K3025" i="3"/>
  <c r="K3275" i="3"/>
  <c r="K1745" i="3"/>
  <c r="K3804" i="3"/>
  <c r="K2922" i="3"/>
  <c r="K1746" i="3"/>
  <c r="K2603" i="3"/>
  <c r="K2477" i="3"/>
  <c r="K3534" i="3"/>
  <c r="K2332" i="3"/>
  <c r="K530" i="3"/>
  <c r="K2201" i="3"/>
  <c r="K987" i="3"/>
  <c r="K1747" i="3"/>
  <c r="K2479" i="3"/>
  <c r="K1570" i="3"/>
  <c r="K3026" i="3"/>
  <c r="K853" i="3"/>
  <c r="K3656" i="3"/>
  <c r="K2062" i="3"/>
  <c r="K988" i="3"/>
  <c r="K2202" i="3"/>
  <c r="K609" i="3"/>
  <c r="K2481" i="3"/>
  <c r="K1748" i="3"/>
  <c r="K2604" i="3"/>
  <c r="K1405" i="3"/>
  <c r="K610" i="3"/>
  <c r="K1406" i="3"/>
  <c r="K854" i="3"/>
  <c r="K3807" i="3"/>
  <c r="K3116" i="3"/>
  <c r="K3610" i="3"/>
  <c r="K2203" i="3"/>
  <c r="K1571" i="3"/>
  <c r="K3781" i="3"/>
  <c r="K3444" i="3"/>
  <c r="K3657" i="3"/>
  <c r="K3027" i="3"/>
  <c r="K2333" i="3"/>
  <c r="K3276" i="3"/>
  <c r="K611" i="3"/>
  <c r="K1895" i="3"/>
  <c r="K989" i="3"/>
  <c r="K855" i="3"/>
  <c r="K3795" i="3"/>
  <c r="K2063" i="3"/>
  <c r="K2482" i="3"/>
  <c r="K1125" i="3"/>
  <c r="K1126" i="3"/>
  <c r="K1127" i="3"/>
  <c r="K3493" i="3"/>
  <c r="K1273" i="3"/>
  <c r="K531" i="3"/>
  <c r="K2138" i="3"/>
  <c r="K2139" i="3"/>
  <c r="K3611" i="3"/>
  <c r="K612" i="3"/>
  <c r="K1128" i="3"/>
  <c r="K3782" i="3"/>
  <c r="K532" i="3"/>
  <c r="K990" i="3"/>
  <c r="K2064" i="3"/>
  <c r="K3277" i="3"/>
  <c r="K2148" i="3"/>
  <c r="K2334" i="3"/>
  <c r="K2065" i="3"/>
  <c r="K3402" i="3"/>
  <c r="K3117" i="3"/>
  <c r="K3205" i="3"/>
  <c r="K2154" i="3"/>
  <c r="K2155" i="3"/>
  <c r="K160" i="3"/>
  <c r="K2923" i="3"/>
  <c r="K1407" i="3"/>
  <c r="K2723" i="3"/>
  <c r="K856" i="3"/>
  <c r="K3118" i="3"/>
  <c r="K39" i="3"/>
  <c r="K3028" i="3"/>
  <c r="K3685" i="3"/>
  <c r="K2483" i="3"/>
  <c r="K3206" i="3"/>
  <c r="K991" i="3"/>
  <c r="K3735" i="3"/>
  <c r="K1896" i="3"/>
  <c r="K2170" i="3"/>
  <c r="K1129" i="3"/>
  <c r="K437" i="3"/>
  <c r="K1897" i="3"/>
  <c r="K2066" i="3"/>
  <c r="K2204" i="3"/>
  <c r="K2924" i="3"/>
  <c r="K2205" i="3"/>
  <c r="K2605" i="3"/>
  <c r="K342" i="3"/>
  <c r="K2335" i="3"/>
  <c r="K343" i="3"/>
  <c r="K2067" i="3"/>
  <c r="K2068" i="3"/>
  <c r="K1274" i="3"/>
  <c r="K733" i="3"/>
  <c r="K734" i="3"/>
  <c r="K2336" i="3"/>
  <c r="K1749" i="3"/>
  <c r="K1572" i="3"/>
  <c r="K2925" i="3"/>
  <c r="K3768" i="3"/>
  <c r="K2206" i="3"/>
  <c r="K2926" i="3"/>
  <c r="K992" i="3"/>
  <c r="K1130" i="3"/>
  <c r="K2484" i="3"/>
  <c r="K1750" i="3"/>
  <c r="K272" i="3"/>
  <c r="K62" i="3"/>
  <c r="K3705" i="3"/>
  <c r="K1131" i="3"/>
  <c r="K1573" i="3"/>
  <c r="K735" i="3"/>
  <c r="K2207" i="3"/>
  <c r="K273" i="3"/>
  <c r="K736" i="3"/>
  <c r="K438" i="3"/>
  <c r="K3278" i="3"/>
  <c r="K211" i="3"/>
  <c r="K3279" i="3"/>
  <c r="K1408" i="3"/>
  <c r="K993" i="3"/>
  <c r="K2848" i="3"/>
  <c r="K2849" i="3"/>
  <c r="K63" i="3"/>
  <c r="K3029" i="3"/>
  <c r="K1409" i="3"/>
  <c r="K3445" i="3"/>
  <c r="K439" i="3"/>
  <c r="K1574" i="3"/>
  <c r="K1575" i="3"/>
  <c r="K2927" i="3"/>
  <c r="K3351" i="3"/>
  <c r="K533" i="3"/>
  <c r="K857" i="3"/>
  <c r="K3280" i="3"/>
  <c r="K1898" i="3"/>
  <c r="K3446" i="3"/>
  <c r="K2485" i="3"/>
  <c r="K3636" i="3"/>
  <c r="K534" i="3"/>
  <c r="K2928" i="3"/>
  <c r="K3119" i="3"/>
  <c r="K994" i="3"/>
  <c r="K2724" i="3"/>
  <c r="K1576" i="3"/>
  <c r="K1132" i="3"/>
  <c r="K212" i="3"/>
  <c r="K1275" i="3"/>
  <c r="K2240" i="3"/>
  <c r="K737" i="3"/>
  <c r="K3745" i="3"/>
  <c r="K274" i="3"/>
  <c r="K1577" i="3"/>
  <c r="K2069" i="3"/>
  <c r="K995" i="3"/>
  <c r="K2247" i="3"/>
  <c r="K2725" i="3"/>
  <c r="K858" i="3"/>
  <c r="K2337" i="3"/>
  <c r="K1578" i="3"/>
  <c r="K440" i="3"/>
  <c r="K2338" i="3"/>
  <c r="K1899" i="3"/>
  <c r="K120" i="3"/>
  <c r="K2208" i="3"/>
  <c r="K3637" i="3"/>
  <c r="K2606" i="3"/>
  <c r="K441" i="3"/>
  <c r="K47" i="3"/>
  <c r="K213" i="3"/>
  <c r="K3030" i="3"/>
  <c r="K1900" i="3"/>
  <c r="K535" i="3"/>
  <c r="K2209" i="3"/>
  <c r="K214" i="3"/>
  <c r="K2267" i="3"/>
  <c r="K3403" i="3"/>
  <c r="K1579" i="3"/>
  <c r="K1580" i="3"/>
  <c r="K3031" i="3"/>
  <c r="K3032" i="3"/>
  <c r="K1410" i="3"/>
  <c r="K2339" i="3"/>
  <c r="K3033" i="3"/>
  <c r="K2070" i="3"/>
  <c r="K3034" i="3"/>
  <c r="K613" i="3"/>
  <c r="K859" i="3"/>
  <c r="K3494" i="3"/>
  <c r="K536" i="3"/>
  <c r="K3535" i="3"/>
  <c r="K3769" i="3"/>
  <c r="K2850" i="3"/>
  <c r="K1581" i="3"/>
  <c r="K1901" i="3"/>
  <c r="K2726" i="3"/>
  <c r="K3120" i="3"/>
  <c r="K3736" i="3"/>
  <c r="K614" i="3"/>
  <c r="K3776" i="3"/>
  <c r="K442" i="3"/>
  <c r="K2071" i="3"/>
  <c r="K1276" i="3"/>
  <c r="K3122" i="3"/>
  <c r="K3686" i="3"/>
  <c r="K1411" i="3"/>
  <c r="K1902" i="3"/>
  <c r="K443" i="3"/>
  <c r="K615" i="3"/>
  <c r="K344" i="3"/>
  <c r="K996" i="3"/>
  <c r="K2210" i="3"/>
  <c r="K444" i="3"/>
  <c r="K161" i="3"/>
  <c r="K738" i="3"/>
  <c r="K445" i="3"/>
  <c r="K275" i="3"/>
  <c r="K1903" i="3"/>
  <c r="K2072" i="3"/>
  <c r="K162" i="3"/>
  <c r="K3536" i="3"/>
  <c r="K276" i="3"/>
  <c r="K2727" i="3"/>
  <c r="K3207" i="3"/>
  <c r="K3759" i="3"/>
  <c r="K2317" i="3"/>
  <c r="K3208" i="3"/>
  <c r="K2073" i="3"/>
  <c r="K3537" i="3"/>
  <c r="K2728" i="3"/>
  <c r="K3123" i="3"/>
  <c r="K215" i="3"/>
  <c r="K3495" i="3"/>
  <c r="K860" i="3"/>
  <c r="K3281" i="3"/>
  <c r="K861" i="3"/>
  <c r="K3405" i="3"/>
  <c r="K3035" i="3"/>
  <c r="K446" i="3"/>
  <c r="K3771" i="3"/>
  <c r="K862" i="3"/>
  <c r="K2930" i="3"/>
  <c r="K3352" i="3"/>
  <c r="K345" i="3"/>
  <c r="K1133" i="3"/>
  <c r="K2607" i="3"/>
  <c r="K1751" i="3"/>
  <c r="K1412" i="3"/>
  <c r="K863" i="3"/>
  <c r="K864" i="3"/>
  <c r="K3783" i="3"/>
  <c r="K1752" i="3"/>
  <c r="K1582" i="3"/>
  <c r="K1134" i="3"/>
  <c r="K3638" i="3"/>
  <c r="K2340" i="3"/>
  <c r="K739" i="3"/>
  <c r="K3406" i="3"/>
  <c r="K1753" i="3"/>
  <c r="K3612" i="3"/>
  <c r="K2729" i="3"/>
  <c r="K2353" i="3"/>
  <c r="K1904" i="3"/>
  <c r="K740" i="3"/>
  <c r="K537" i="3"/>
  <c r="K2730" i="3"/>
  <c r="K616" i="3"/>
  <c r="K1277" i="3"/>
  <c r="K2360" i="3"/>
  <c r="K48" i="3"/>
  <c r="K163" i="3"/>
  <c r="K2608" i="3"/>
  <c r="K1413" i="3"/>
  <c r="K277" i="3"/>
  <c r="K121" i="3"/>
  <c r="K2486" i="3"/>
  <c r="K2341" i="3"/>
  <c r="K2342" i="3"/>
  <c r="K216" i="3"/>
  <c r="K617" i="3"/>
  <c r="K1754" i="3"/>
  <c r="K741" i="3"/>
  <c r="K538" i="3"/>
  <c r="K3036" i="3"/>
  <c r="K742" i="3"/>
  <c r="K2074" i="3"/>
  <c r="K3447" i="3"/>
  <c r="K3209" i="3"/>
  <c r="K997" i="3"/>
  <c r="K3282" i="3"/>
  <c r="K1905" i="3"/>
  <c r="K2343" i="3"/>
  <c r="K2075" i="3"/>
  <c r="K1278" i="3"/>
  <c r="K2931" i="3"/>
  <c r="K346" i="3"/>
  <c r="K3210" i="3"/>
  <c r="K3037" i="3"/>
  <c r="K347" i="3"/>
  <c r="K3407" i="3"/>
  <c r="K1414" i="3"/>
  <c r="K49" i="3"/>
  <c r="K3496" i="3"/>
  <c r="K998" i="3"/>
  <c r="K1755" i="3"/>
  <c r="K2487" i="3"/>
  <c r="K3687" i="3"/>
  <c r="K2851" i="3"/>
  <c r="K122" i="3"/>
  <c r="K447" i="3"/>
  <c r="K278" i="3"/>
  <c r="K3587" i="3"/>
  <c r="K2609" i="3"/>
  <c r="K1135" i="3"/>
  <c r="K1583" i="3"/>
  <c r="K2076" i="3"/>
  <c r="K865" i="3"/>
  <c r="K618" i="3"/>
  <c r="K3538" i="3"/>
  <c r="K3699" i="3"/>
  <c r="K2344" i="3"/>
  <c r="K348" i="3"/>
  <c r="K1584" i="3"/>
  <c r="K217" i="3"/>
  <c r="K218" i="3"/>
  <c r="K3124" i="3"/>
  <c r="K2345" i="3"/>
  <c r="K3408" i="3"/>
  <c r="K3688" i="3"/>
  <c r="K1585" i="3"/>
  <c r="K3557" i="3"/>
  <c r="K2077" i="3"/>
  <c r="K2211" i="3"/>
  <c r="K3125" i="3"/>
  <c r="K743" i="3"/>
  <c r="K2212" i="3"/>
  <c r="K3497" i="3"/>
  <c r="K448" i="3"/>
  <c r="K2610" i="3"/>
  <c r="K2346" i="3"/>
  <c r="K1415" i="3"/>
  <c r="K3613" i="3"/>
  <c r="K2932" i="3"/>
  <c r="K3588" i="3"/>
  <c r="K2347" i="3"/>
  <c r="K1136" i="3"/>
  <c r="K1279" i="3"/>
  <c r="K1586" i="3"/>
  <c r="K3038" i="3"/>
  <c r="K1756" i="3"/>
  <c r="K2079" i="3"/>
  <c r="K3784" i="3"/>
  <c r="K3211" i="3"/>
  <c r="K3448" i="3"/>
  <c r="K3409" i="3"/>
  <c r="K164" i="3"/>
  <c r="K2731" i="3"/>
  <c r="K87" i="3"/>
  <c r="K1137" i="3"/>
  <c r="K1757" i="3"/>
  <c r="K1587" i="3"/>
  <c r="K3126" i="3"/>
  <c r="K3498" i="3"/>
  <c r="K1280" i="3"/>
  <c r="K3039" i="3"/>
  <c r="K165" i="3"/>
  <c r="K3283" i="3"/>
  <c r="K2348" i="3"/>
  <c r="K3284" i="3"/>
  <c r="K1758" i="3"/>
  <c r="K866" i="3"/>
  <c r="K3589" i="3"/>
  <c r="K539" i="3"/>
  <c r="K1906" i="3"/>
  <c r="K449" i="3"/>
  <c r="K2349" i="3"/>
  <c r="K166" i="3"/>
  <c r="K2213" i="3"/>
  <c r="K867" i="3"/>
  <c r="K1588" i="3"/>
  <c r="K3285" i="3"/>
  <c r="K2214" i="3"/>
  <c r="K1907" i="3"/>
  <c r="K2475" i="3"/>
  <c r="K2476" i="3"/>
  <c r="K1416" i="3"/>
  <c r="K2478" i="3"/>
  <c r="K1281" i="3"/>
  <c r="K2480" i="3"/>
  <c r="K2489" i="3"/>
  <c r="K3410" i="3"/>
  <c r="K3614" i="3"/>
  <c r="K2732" i="3"/>
  <c r="K123" i="3"/>
  <c r="K2933" i="3"/>
  <c r="K1417" i="3"/>
  <c r="K2488" i="3"/>
  <c r="K64" i="3"/>
  <c r="K619" i="3"/>
  <c r="K167" i="3"/>
  <c r="K1282" i="3"/>
  <c r="K1283" i="3"/>
  <c r="K3127" i="3"/>
  <c r="K868" i="3"/>
  <c r="K1284" i="3"/>
  <c r="K3128" i="3"/>
  <c r="K2733" i="3"/>
  <c r="K3354" i="3"/>
  <c r="K999" i="3"/>
  <c r="K3129" i="3"/>
  <c r="K349" i="3"/>
  <c r="K1589" i="3"/>
  <c r="K3449" i="3"/>
  <c r="K2081" i="3"/>
  <c r="K1759" i="3"/>
  <c r="K2734" i="3"/>
  <c r="K2934" i="3"/>
  <c r="K3615" i="3"/>
  <c r="K3452" i="3"/>
  <c r="K3590" i="3"/>
  <c r="K1908" i="3"/>
  <c r="K3499" i="3"/>
  <c r="K2611" i="3"/>
  <c r="K1285" i="3"/>
  <c r="K2935" i="3"/>
  <c r="K1286" i="3"/>
  <c r="K3639" i="3"/>
  <c r="K3212" i="3"/>
  <c r="K1138" i="3"/>
  <c r="K3213" i="3"/>
  <c r="K3214" i="3"/>
  <c r="K450" i="3"/>
  <c r="K2735" i="3"/>
  <c r="K1760" i="3"/>
  <c r="K1590" i="3"/>
  <c r="K3707" i="3"/>
  <c r="K2936" i="3"/>
  <c r="K1909" i="3"/>
  <c r="K1418" i="3"/>
  <c r="K744" i="3"/>
  <c r="K1139" i="3"/>
  <c r="K1910" i="3"/>
  <c r="K350" i="3"/>
  <c r="K351" i="3"/>
  <c r="K2736" i="3"/>
  <c r="K1419" i="3"/>
  <c r="K620" i="3"/>
  <c r="K3411" i="3"/>
  <c r="K621" i="3"/>
  <c r="K869" i="3"/>
  <c r="K2542" i="3"/>
  <c r="K2543" i="3"/>
  <c r="K745" i="3"/>
  <c r="K3737" i="3"/>
  <c r="K3809" i="3"/>
  <c r="K168" i="3"/>
  <c r="K2350" i="3"/>
  <c r="K5" i="3"/>
  <c r="K2490" i="3"/>
  <c r="K2937" i="3"/>
  <c r="K1420" i="3"/>
  <c r="K3130" i="3"/>
  <c r="K1421" i="3"/>
  <c r="K746" i="3"/>
  <c r="K2491" i="3"/>
  <c r="K870" i="3"/>
  <c r="K2737" i="3"/>
  <c r="K2492" i="3"/>
  <c r="K1422" i="3"/>
  <c r="K352" i="3"/>
  <c r="K3500" i="3"/>
  <c r="K2493" i="3"/>
  <c r="K3791" i="3"/>
  <c r="K2494" i="3"/>
  <c r="K2738" i="3"/>
  <c r="K2938" i="3"/>
  <c r="K3040" i="3"/>
  <c r="K871" i="3"/>
  <c r="K353" i="3"/>
  <c r="K279" i="3"/>
  <c r="K2495" i="3"/>
  <c r="K2852" i="3"/>
  <c r="K1911" i="3"/>
  <c r="K2575" i="3"/>
  <c r="K2215" i="3"/>
  <c r="K65" i="3"/>
  <c r="K2082" i="3"/>
  <c r="K1591" i="3"/>
  <c r="K2496" i="3"/>
  <c r="K2612" i="3"/>
  <c r="K2853" i="3"/>
  <c r="K3042" i="3"/>
  <c r="K2497" i="3"/>
  <c r="K2739" i="3"/>
  <c r="K2586" i="3"/>
  <c r="K1423" i="3"/>
  <c r="K2939" i="3"/>
  <c r="K2589" i="3"/>
  <c r="K2216" i="3"/>
  <c r="K2740" i="3"/>
  <c r="K1000" i="3"/>
  <c r="K1001" i="3"/>
  <c r="K169" i="3"/>
  <c r="K3412" i="3"/>
  <c r="K1002" i="3"/>
  <c r="K1912" i="3"/>
  <c r="K3616" i="3"/>
  <c r="K1761" i="3"/>
  <c r="K2600" i="3"/>
  <c r="K1592" i="3"/>
  <c r="K3215" i="3"/>
  <c r="K1762" i="3"/>
  <c r="K747" i="3"/>
  <c r="K1287" i="3"/>
  <c r="K170" i="3"/>
  <c r="K280" i="3"/>
  <c r="K2498" i="3"/>
  <c r="K3413" i="3"/>
  <c r="K622" i="3"/>
  <c r="K281" i="3"/>
  <c r="K171" i="3"/>
  <c r="K1593" i="3"/>
  <c r="K1763" i="3"/>
  <c r="K2083" i="3"/>
  <c r="K1594" i="3"/>
  <c r="K2351" i="3"/>
  <c r="K748" i="3"/>
  <c r="K2619" i="3"/>
  <c r="K1140" i="3"/>
  <c r="K172" i="3"/>
  <c r="K173" i="3"/>
  <c r="K1141" i="3"/>
  <c r="K2624" i="3"/>
  <c r="K2741" i="3"/>
  <c r="K1764" i="3"/>
  <c r="K2217" i="3"/>
  <c r="K354" i="3"/>
  <c r="K1288" i="3"/>
  <c r="K1003" i="3"/>
  <c r="K623" i="3"/>
  <c r="K1913" i="3"/>
  <c r="K1914" i="3"/>
  <c r="K1424" i="3"/>
  <c r="K540" i="3"/>
  <c r="K1765" i="3"/>
  <c r="K1004" i="3"/>
  <c r="K1766" i="3"/>
  <c r="K1142" i="3"/>
  <c r="K3760" i="3"/>
  <c r="K1595" i="3"/>
  <c r="K1426" i="3"/>
  <c r="K2613" i="3"/>
  <c r="K3216" i="3"/>
  <c r="K3658" i="3"/>
  <c r="K2352" i="3"/>
  <c r="K355" i="3"/>
  <c r="K174" i="3"/>
  <c r="K624" i="3"/>
  <c r="K2742" i="3"/>
  <c r="K282" i="3"/>
  <c r="K625" i="3"/>
  <c r="K1915" i="3"/>
  <c r="K1143" i="3"/>
  <c r="K451" i="3"/>
  <c r="K1289" i="3"/>
  <c r="K3286" i="3"/>
  <c r="K2084" i="3"/>
  <c r="K283" i="3"/>
  <c r="K1596" i="3"/>
  <c r="K3287" i="3"/>
  <c r="K2218" i="3"/>
  <c r="K1144" i="3"/>
  <c r="K1767" i="3"/>
  <c r="K2665" i="3"/>
  <c r="K2614" i="3"/>
  <c r="K3218" i="3"/>
  <c r="K284" i="3"/>
  <c r="K2669" i="3"/>
  <c r="K1768" i="3"/>
  <c r="K2085" i="3"/>
  <c r="K1145" i="3"/>
  <c r="K2940" i="3"/>
  <c r="K2743" i="3"/>
  <c r="K2219" i="3"/>
  <c r="K2220" i="3"/>
  <c r="K2354" i="3"/>
  <c r="K3800" i="3"/>
  <c r="K3453" i="3"/>
  <c r="K3288" i="3"/>
  <c r="K1005" i="3"/>
  <c r="K1146" i="3"/>
  <c r="K2683" i="3"/>
  <c r="K1006" i="3"/>
  <c r="K1147" i="3"/>
  <c r="K2686" i="3"/>
  <c r="K1007" i="3"/>
  <c r="K1427" i="3"/>
  <c r="K2689" i="3"/>
  <c r="K2221" i="3"/>
  <c r="K749" i="3"/>
  <c r="K1428" i="3"/>
  <c r="K872" i="3"/>
  <c r="K2086" i="3"/>
  <c r="K2615" i="3"/>
  <c r="K2087" i="3"/>
  <c r="K541" i="3"/>
  <c r="K2698" i="3"/>
  <c r="K3592" i="3"/>
  <c r="K2700" i="3"/>
  <c r="K1597" i="3"/>
  <c r="K3043" i="3"/>
  <c r="K66" i="3"/>
  <c r="K1769" i="3"/>
  <c r="K873" i="3"/>
  <c r="K17" i="3"/>
  <c r="K2616" i="3"/>
  <c r="K175" i="3"/>
  <c r="K3617" i="3"/>
  <c r="K219" i="3"/>
  <c r="K542" i="3"/>
  <c r="K1429" i="3"/>
  <c r="K874" i="3"/>
  <c r="K1008" i="3"/>
  <c r="K626" i="3"/>
  <c r="K452" i="3"/>
  <c r="K1290" i="3"/>
  <c r="K2617" i="3"/>
  <c r="K750" i="3"/>
  <c r="K3593" i="3"/>
  <c r="K2618" i="3"/>
  <c r="K3131" i="3"/>
  <c r="K543" i="3"/>
  <c r="K2222" i="3"/>
  <c r="K3415" i="3"/>
  <c r="K1430" i="3"/>
  <c r="K3289" i="3"/>
  <c r="K751" i="3"/>
  <c r="K752" i="3"/>
  <c r="K1009" i="3"/>
  <c r="K453" i="3"/>
  <c r="K3290" i="3"/>
  <c r="K285" i="3"/>
  <c r="K356" i="3"/>
  <c r="K357" i="3"/>
  <c r="K3219" i="3"/>
  <c r="K2355" i="3"/>
  <c r="K627" i="3"/>
  <c r="K2356" i="3"/>
  <c r="K3417" i="3"/>
  <c r="K1431" i="3"/>
  <c r="K628" i="3"/>
  <c r="K2854" i="3"/>
  <c r="K2088" i="3"/>
  <c r="K2745" i="3"/>
  <c r="K1291" i="3"/>
  <c r="K3132" i="3"/>
  <c r="K3220" i="3"/>
  <c r="K67" i="3"/>
  <c r="K220" i="3"/>
  <c r="K1917" i="3"/>
  <c r="K2752" i="3"/>
  <c r="K68" i="3"/>
  <c r="K2357" i="3"/>
  <c r="K1292" i="3"/>
  <c r="K2744" i="3"/>
  <c r="K2499" i="3"/>
  <c r="K2855" i="3"/>
  <c r="K753" i="3"/>
  <c r="K2746" i="3"/>
  <c r="K3133" i="3"/>
  <c r="K3454" i="3"/>
  <c r="K1148" i="3"/>
  <c r="K2089" i="3"/>
  <c r="K2747" i="3"/>
  <c r="K1149" i="3"/>
  <c r="K2500" i="3"/>
  <c r="K1293" i="3"/>
  <c r="K544" i="3"/>
  <c r="K754" i="3"/>
  <c r="K1918" i="3"/>
  <c r="K2358" i="3"/>
  <c r="K2620" i="3"/>
  <c r="K2223" i="3"/>
  <c r="K2856" i="3"/>
  <c r="K2501" i="3"/>
  <c r="K1294" i="3"/>
  <c r="K69" i="3"/>
  <c r="K3221" i="3"/>
  <c r="K1598" i="3"/>
  <c r="K629" i="3"/>
  <c r="K3044" i="3"/>
  <c r="K1919" i="3"/>
  <c r="K1920" i="3"/>
  <c r="K2857" i="3"/>
  <c r="K3455" i="3"/>
  <c r="K3134" i="3"/>
  <c r="K1921" i="3"/>
  <c r="K875" i="3"/>
  <c r="K3355" i="3"/>
  <c r="K2941" i="3"/>
  <c r="K3558" i="3"/>
  <c r="K2748" i="3"/>
  <c r="K1432" i="3"/>
  <c r="K2749" i="3"/>
  <c r="K358" i="3"/>
  <c r="K3640" i="3"/>
  <c r="K1770" i="3"/>
  <c r="K1599" i="3"/>
  <c r="K3135" i="3"/>
  <c r="K1922" i="3"/>
  <c r="K2359" i="3"/>
  <c r="K1010" i="3"/>
  <c r="K2502" i="3"/>
  <c r="K2621" i="3"/>
  <c r="K630" i="3"/>
  <c r="K2750" i="3"/>
  <c r="K3689" i="3"/>
  <c r="K2751" i="3"/>
  <c r="K1150" i="3"/>
  <c r="K1433" i="3"/>
  <c r="K631" i="3"/>
  <c r="K1011" i="3"/>
  <c r="K1151" i="3"/>
  <c r="K2858" i="3"/>
  <c r="K286" i="3"/>
  <c r="K1923" i="3"/>
  <c r="K1152" i="3"/>
  <c r="K2224" i="3"/>
  <c r="K3291" i="3"/>
  <c r="K3136" i="3"/>
  <c r="K632" i="3"/>
  <c r="K3659" i="3"/>
  <c r="K2622" i="3"/>
  <c r="K3356" i="3"/>
  <c r="K1600" i="3"/>
  <c r="K23" i="3"/>
  <c r="K2503" i="3"/>
  <c r="K2859" i="3"/>
  <c r="K2830" i="3"/>
  <c r="K176" i="3"/>
  <c r="K3045" i="3"/>
  <c r="K1601" i="3"/>
  <c r="K1771" i="3"/>
  <c r="K3690" i="3"/>
  <c r="K755" i="3"/>
  <c r="K1924" i="3"/>
  <c r="K2838" i="3"/>
  <c r="K3137" i="3"/>
  <c r="K1772" i="3"/>
  <c r="K1012" i="3"/>
  <c r="K221" i="3"/>
  <c r="K1013" i="3"/>
  <c r="K3046" i="3"/>
  <c r="K756" i="3"/>
  <c r="K3761" i="3"/>
  <c r="K1925" i="3"/>
  <c r="K3539" i="3"/>
  <c r="K3358" i="3"/>
  <c r="K2225" i="3"/>
  <c r="K876" i="3"/>
  <c r="K1434" i="3"/>
  <c r="K2942" i="3"/>
  <c r="K877" i="3"/>
  <c r="K1295" i="3"/>
  <c r="K2361" i="3"/>
  <c r="K1602" i="3"/>
  <c r="K1926" i="3"/>
  <c r="K878" i="3"/>
  <c r="K3293" i="3"/>
  <c r="K1603" i="3"/>
  <c r="K3738" i="3"/>
  <c r="K2943" i="3"/>
  <c r="K2864" i="3"/>
  <c r="K3456" i="3"/>
  <c r="K1773" i="3"/>
  <c r="K757" i="3"/>
  <c r="K2362" i="3"/>
  <c r="K1774" i="3"/>
  <c r="K2226" i="3"/>
  <c r="K3762" i="3"/>
  <c r="K3746" i="3"/>
  <c r="K3138" i="3"/>
  <c r="K2753" i="3"/>
  <c r="K3559" i="3"/>
  <c r="K3708" i="3"/>
  <c r="K2504" i="3"/>
  <c r="K1604" i="3"/>
  <c r="K2879" i="3"/>
  <c r="K1605" i="3"/>
  <c r="K2505" i="3"/>
  <c r="K1296" i="3"/>
  <c r="K2883" i="3"/>
  <c r="K3618" i="3"/>
  <c r="K454" i="3"/>
  <c r="K545" i="3"/>
  <c r="K1014" i="3"/>
  <c r="K2888" i="3"/>
  <c r="K40" i="3"/>
  <c r="K546" i="3"/>
  <c r="K1775" i="3"/>
  <c r="K177" i="3"/>
  <c r="K1153" i="3"/>
  <c r="K1435" i="3"/>
  <c r="K1606" i="3"/>
  <c r="K1927" i="3"/>
  <c r="K178" i="3"/>
  <c r="K1928" i="3"/>
  <c r="K3501" i="3"/>
  <c r="K1015" i="3"/>
  <c r="K1154" i="3"/>
  <c r="K1155" i="3"/>
  <c r="K3619" i="3"/>
  <c r="K359" i="3"/>
  <c r="K1607" i="3"/>
  <c r="K1156" i="3"/>
  <c r="K1929" i="3"/>
  <c r="K2363" i="3"/>
  <c r="K2944" i="3"/>
  <c r="K2090" i="3"/>
  <c r="K3222" i="3"/>
  <c r="K2912" i="3"/>
  <c r="K2506" i="3"/>
  <c r="K455" i="3"/>
  <c r="K2364" i="3"/>
  <c r="K1776" i="3"/>
  <c r="K2917" i="3"/>
  <c r="K3672" i="3"/>
  <c r="K1930" i="3"/>
  <c r="K1931" i="3"/>
  <c r="K2945" i="3"/>
  <c r="K758" i="3"/>
  <c r="K1297" i="3"/>
  <c r="K3457" i="3"/>
  <c r="K759" i="3"/>
  <c r="K1932" i="3"/>
  <c r="K3801" i="3"/>
  <c r="K1157" i="3"/>
  <c r="K2929" i="3"/>
  <c r="K1933" i="3"/>
  <c r="K1016" i="3"/>
  <c r="K879" i="3"/>
  <c r="K1608" i="3"/>
  <c r="K8" i="3"/>
  <c r="K222" i="3"/>
  <c r="K3047" i="3"/>
  <c r="K179" i="3"/>
  <c r="K2365" i="3"/>
  <c r="K223" i="3"/>
  <c r="K124" i="3"/>
  <c r="K456" i="3"/>
  <c r="K3747" i="3"/>
  <c r="K457" i="3"/>
  <c r="K1934" i="3"/>
  <c r="K3048" i="3"/>
  <c r="K360" i="3"/>
  <c r="K3360" i="3"/>
  <c r="K2507" i="3"/>
  <c r="K633" i="3"/>
  <c r="K1436" i="3"/>
  <c r="K2091" i="3"/>
  <c r="K2946" i="3"/>
  <c r="K1609" i="3"/>
  <c r="K3049" i="3"/>
  <c r="K1158" i="3"/>
  <c r="K458" i="3"/>
  <c r="K1935" i="3"/>
  <c r="K2227" i="3"/>
  <c r="K1017" i="3"/>
  <c r="K1018" i="3"/>
  <c r="K1298" i="3"/>
  <c r="K3223" i="3"/>
  <c r="K3418" i="3"/>
  <c r="K3294" i="3"/>
  <c r="K760" i="3"/>
  <c r="K761" i="3"/>
  <c r="K2967" i="3"/>
  <c r="K2623" i="3"/>
  <c r="K1777" i="3"/>
  <c r="K880" i="3"/>
  <c r="K881" i="3"/>
  <c r="K1299" i="3"/>
  <c r="K1437" i="3"/>
  <c r="K361" i="3"/>
  <c r="K634" i="3"/>
  <c r="K1936" i="3"/>
  <c r="K2092" i="3"/>
  <c r="K3050" i="3"/>
  <c r="K1438" i="3"/>
  <c r="K3139" i="3"/>
  <c r="K1300" i="3"/>
  <c r="K2625" i="3"/>
  <c r="K2093" i="3"/>
  <c r="K1778" i="3"/>
  <c r="K2985" i="3"/>
  <c r="K1301" i="3"/>
  <c r="K1937" i="3"/>
  <c r="K635" i="3"/>
  <c r="K1302" i="3"/>
  <c r="K2990" i="3"/>
  <c r="K459" i="3"/>
  <c r="K3225" i="3"/>
  <c r="K762" i="3"/>
  <c r="K2626" i="3"/>
  <c r="K882" i="3"/>
  <c r="K2627" i="3"/>
  <c r="K3772" i="3"/>
  <c r="K2366" i="3"/>
  <c r="K2228" i="3"/>
  <c r="K224" i="3"/>
  <c r="K1610" i="3"/>
  <c r="K3002" i="3"/>
  <c r="K1159" i="3"/>
  <c r="K883" i="3"/>
  <c r="K2367" i="3"/>
  <c r="K3748" i="3"/>
  <c r="K547" i="3"/>
  <c r="K1611" i="3"/>
  <c r="K3" i="3"/>
  <c r="K2508" i="3"/>
  <c r="K362" i="3"/>
  <c r="K460" i="3"/>
  <c r="K2509" i="3"/>
  <c r="K3502" i="3"/>
  <c r="K1439" i="3"/>
  <c r="K1160" i="3"/>
  <c r="K2947" i="3"/>
  <c r="K763" i="3"/>
  <c r="K548" i="3"/>
  <c r="K636" i="3"/>
  <c r="K884" i="3"/>
  <c r="K1938" i="3"/>
  <c r="K1440" i="3"/>
  <c r="K1441" i="3"/>
  <c r="K3362" i="3"/>
  <c r="K885" i="3"/>
  <c r="K3700" i="3"/>
  <c r="K1442" i="3"/>
  <c r="K1303" i="3"/>
  <c r="K764" i="3"/>
  <c r="K2510" i="3"/>
  <c r="K287" i="3"/>
  <c r="K2628" i="3"/>
  <c r="K1161" i="3"/>
  <c r="K1019" i="3"/>
  <c r="K2368" i="3"/>
  <c r="K461" i="3"/>
  <c r="K462" i="3"/>
  <c r="K2094" i="3"/>
  <c r="K2369" i="3"/>
  <c r="K3041" i="3"/>
  <c r="K3803" i="3"/>
  <c r="K2370" i="3"/>
  <c r="K1939" i="3"/>
  <c r="K1443" i="3"/>
  <c r="K2229" i="3"/>
  <c r="K2230" i="3"/>
  <c r="K1779" i="3"/>
  <c r="K2095" i="3"/>
  <c r="K549" i="3"/>
  <c r="K1940" i="3"/>
  <c r="K886" i="3"/>
  <c r="K2231" i="3"/>
  <c r="K3054" i="3"/>
  <c r="K2232" i="3"/>
  <c r="K3796" i="3"/>
  <c r="K1020" i="3"/>
  <c r="K1612" i="3"/>
  <c r="K1941" i="3"/>
  <c r="K2754" i="3"/>
  <c r="K2629" i="3"/>
  <c r="K1304" i="3"/>
  <c r="K765" i="3"/>
  <c r="K363" i="3"/>
  <c r="K1162" i="3"/>
  <c r="K2096" i="3"/>
  <c r="K3051" i="3"/>
  <c r="K3068" i="3"/>
  <c r="K3069" i="3"/>
  <c r="K3070" i="3"/>
  <c r="K3226" i="3"/>
  <c r="K2233" i="3"/>
  <c r="K288" i="3"/>
  <c r="K1444" i="3"/>
  <c r="K1021" i="3"/>
  <c r="K2371" i="3"/>
  <c r="K766" i="3"/>
  <c r="K2755" i="3"/>
  <c r="K3739" i="3"/>
  <c r="K364" i="3"/>
  <c r="K767" i="3"/>
  <c r="K637" i="3"/>
  <c r="K1780" i="3"/>
  <c r="K1305" i="3"/>
  <c r="K1445" i="3"/>
  <c r="K887" i="3"/>
  <c r="K366" i="3"/>
  <c r="K125" i="3"/>
  <c r="K3089" i="3"/>
  <c r="K463" i="3"/>
  <c r="K888" i="3"/>
  <c r="K889" i="3"/>
  <c r="K126" i="3"/>
  <c r="K550" i="3"/>
  <c r="K127" i="3"/>
  <c r="K289" i="3"/>
  <c r="K290" i="3"/>
  <c r="K2860" i="3"/>
  <c r="K464" i="3"/>
  <c r="K638" i="3"/>
  <c r="K2234" i="3"/>
  <c r="K1306" i="3"/>
  <c r="K24" i="3"/>
  <c r="K3419" i="3"/>
  <c r="K2097" i="3"/>
  <c r="K225" i="3"/>
  <c r="K1307" i="3"/>
  <c r="K551" i="3"/>
  <c r="K890" i="3"/>
  <c r="K2861" i="3"/>
  <c r="K3779" i="3"/>
  <c r="K2372" i="3"/>
  <c r="K1446" i="3"/>
  <c r="K2511" i="3"/>
  <c r="K367" i="3"/>
  <c r="K3363" i="3"/>
  <c r="K1447" i="3"/>
  <c r="K1163" i="3"/>
  <c r="K2756" i="3"/>
  <c r="K1022" i="3"/>
  <c r="K3121" i="3"/>
  <c r="K639" i="3"/>
  <c r="K768" i="3"/>
  <c r="K3594" i="3"/>
  <c r="K891" i="3"/>
  <c r="K3420" i="3"/>
  <c r="K1614" i="3"/>
  <c r="K3295" i="3"/>
  <c r="K291" i="3"/>
  <c r="K1615" i="3"/>
  <c r="K892" i="3"/>
  <c r="K2862" i="3"/>
  <c r="K1164" i="3"/>
  <c r="K3720" i="3"/>
  <c r="K2948" i="3"/>
  <c r="K1617" i="3"/>
  <c r="K2373" i="3"/>
  <c r="K2374" i="3"/>
  <c r="K3561" i="3"/>
  <c r="K2235" i="3"/>
  <c r="K3141" i="3"/>
  <c r="K2512" i="3"/>
  <c r="K3143" i="3"/>
  <c r="K3144" i="3"/>
  <c r="K1618" i="3"/>
  <c r="K1308" i="3"/>
  <c r="K3802" i="3"/>
  <c r="K3148" i="3"/>
  <c r="K70" i="3"/>
  <c r="K893" i="3"/>
  <c r="K3052" i="3"/>
  <c r="K368" i="3"/>
  <c r="K1781" i="3"/>
  <c r="K640" i="3"/>
  <c r="K1023" i="3"/>
  <c r="K3156" i="3"/>
  <c r="K1619" i="3"/>
  <c r="K1782" i="3"/>
  <c r="K226" i="3"/>
  <c r="K3503" i="3"/>
  <c r="K3161" i="3"/>
  <c r="K3162" i="3"/>
  <c r="K3296" i="3"/>
  <c r="K3458" i="3"/>
  <c r="K3165" i="3"/>
  <c r="K466" i="3"/>
  <c r="K1783" i="3"/>
  <c r="K1784" i="3"/>
  <c r="K769" i="3"/>
  <c r="K1785" i="3"/>
  <c r="K1309" i="3"/>
  <c r="K2863" i="3"/>
  <c r="K3641" i="3"/>
  <c r="K1786" i="3"/>
  <c r="K1024" i="3"/>
  <c r="K3176" i="3"/>
  <c r="K3595" i="3"/>
  <c r="K1448" i="3"/>
  <c r="K3504" i="3"/>
  <c r="K770" i="3"/>
  <c r="K3459" i="3"/>
  <c r="K180" i="3"/>
  <c r="K3364" i="3"/>
  <c r="K41" i="3"/>
  <c r="K1942" i="3"/>
  <c r="K641" i="3"/>
  <c r="K369" i="3"/>
  <c r="K642" i="3"/>
  <c r="K3421" i="3"/>
  <c r="K3460" i="3"/>
  <c r="K894" i="3"/>
  <c r="K2098" i="3"/>
  <c r="K3053" i="3"/>
  <c r="K2375" i="3"/>
  <c r="K2513" i="3"/>
  <c r="K3196" i="3"/>
  <c r="K771" i="3"/>
  <c r="K552" i="3"/>
  <c r="K3620" i="3"/>
  <c r="K1787" i="3"/>
  <c r="K3297" i="3"/>
  <c r="K3505" i="3"/>
  <c r="K3203" i="3"/>
  <c r="K181" i="3"/>
  <c r="K3721" i="3"/>
  <c r="K467" i="3"/>
  <c r="K2757" i="3"/>
  <c r="K2376" i="3"/>
  <c r="K895" i="3"/>
  <c r="K2236" i="3"/>
  <c r="K3365" i="3"/>
  <c r="K1310" i="3"/>
  <c r="K1449" i="3"/>
  <c r="K2514" i="3"/>
  <c r="K2758" i="3"/>
  <c r="K1311" i="3"/>
  <c r="K3217" i="3"/>
  <c r="K3298" i="3"/>
  <c r="K1165" i="3"/>
  <c r="K1788" i="3"/>
  <c r="K2099" i="3"/>
  <c r="K227" i="3"/>
  <c r="K370" i="3"/>
  <c r="K3224" i="3"/>
  <c r="K1450" i="3"/>
  <c r="K643" i="3"/>
  <c r="K3596" i="3"/>
  <c r="K2100" i="3"/>
  <c r="K1166" i="3"/>
  <c r="K371" i="3"/>
  <c r="K1451" i="3"/>
  <c r="K1167" i="3"/>
  <c r="K1168" i="3"/>
  <c r="K2237" i="3"/>
  <c r="K1025" i="3"/>
  <c r="K1026" i="3"/>
  <c r="K2515" i="3"/>
  <c r="K772" i="3"/>
  <c r="K2377" i="3"/>
  <c r="K2378" i="3"/>
  <c r="K3763" i="3"/>
  <c r="K3242" i="3"/>
  <c r="K182" i="3"/>
  <c r="K2759" i="3"/>
  <c r="K1452" i="3"/>
  <c r="K644" i="3"/>
  <c r="K1620" i="3"/>
  <c r="K3140" i="3"/>
  <c r="K2949" i="3"/>
  <c r="K3250" i="3"/>
  <c r="K2760" i="3"/>
  <c r="K1621" i="3"/>
  <c r="K1027" i="3"/>
  <c r="K372" i="3"/>
  <c r="K645" i="3"/>
  <c r="K50" i="3"/>
  <c r="K3257" i="3"/>
  <c r="K128" i="3"/>
  <c r="K3259" i="3"/>
  <c r="K1453" i="3"/>
  <c r="K3261" i="3"/>
  <c r="K1943" i="3"/>
  <c r="K3263" i="3"/>
  <c r="K2761" i="3"/>
  <c r="K18" i="3"/>
  <c r="K2516" i="3"/>
  <c r="K468" i="3"/>
  <c r="K2865" i="3"/>
  <c r="K3269" i="3"/>
  <c r="K774" i="3"/>
  <c r="K2379" i="3"/>
  <c r="K3461" i="3"/>
  <c r="K292" i="3"/>
  <c r="K129" i="3"/>
  <c r="K1622" i="3"/>
  <c r="K2517" i="3"/>
  <c r="K1028" i="3"/>
  <c r="K3055" i="3"/>
  <c r="K469" i="3"/>
  <c r="K3597" i="3"/>
  <c r="K1029" i="3"/>
  <c r="K775" i="3"/>
  <c r="K3701" i="3"/>
  <c r="K183" i="3"/>
  <c r="K1623" i="3"/>
  <c r="K2950" i="3"/>
  <c r="K3598" i="3"/>
  <c r="K3702" i="3"/>
  <c r="K1170" i="3"/>
  <c r="K2762" i="3"/>
  <c r="K3540" i="3"/>
  <c r="K3292" i="3"/>
  <c r="K3562" i="3"/>
  <c r="K1624" i="3"/>
  <c r="K1625" i="3"/>
  <c r="K1030" i="3"/>
  <c r="K3789" i="3"/>
  <c r="K776" i="3"/>
  <c r="K470" i="3"/>
  <c r="K2866" i="3"/>
  <c r="K1944" i="3"/>
  <c r="K1789" i="3"/>
  <c r="K1312" i="3"/>
  <c r="K3304" i="3"/>
  <c r="K3541" i="3"/>
  <c r="K1171" i="3"/>
  <c r="K3227" i="3"/>
  <c r="K1313" i="3"/>
  <c r="K1790" i="3"/>
  <c r="K2763" i="3"/>
  <c r="K2238" i="3"/>
  <c r="K2239" i="3"/>
  <c r="K1172" i="3"/>
  <c r="K2241" i="3"/>
  <c r="K2380" i="3"/>
  <c r="K3316" i="3"/>
  <c r="K1945" i="3"/>
  <c r="K2867" i="3"/>
  <c r="K3319" i="3"/>
  <c r="K3564" i="3"/>
  <c r="K2630" i="3"/>
  <c r="K228" i="3"/>
  <c r="K130" i="3"/>
  <c r="K88" i="3"/>
  <c r="K2631" i="3"/>
  <c r="K1454" i="3"/>
  <c r="K1173" i="3"/>
  <c r="K1455" i="3"/>
  <c r="K1031" i="3"/>
  <c r="K1314" i="3"/>
  <c r="K1315" i="3"/>
  <c r="K1316" i="3"/>
  <c r="K896" i="3"/>
  <c r="K293" i="3"/>
  <c r="K777" i="3"/>
  <c r="K553" i="3"/>
  <c r="K2632" i="3"/>
  <c r="K1456" i="3"/>
  <c r="K3709" i="3"/>
  <c r="K2518" i="3"/>
  <c r="K554" i="3"/>
  <c r="K3342" i="3"/>
  <c r="K294" i="3"/>
  <c r="K3366" i="3"/>
  <c r="K3345" i="3"/>
  <c r="K3346" i="3"/>
  <c r="K1946" i="3"/>
  <c r="K2951" i="3"/>
  <c r="K2101" i="3"/>
  <c r="K3299" i="3"/>
  <c r="K3773" i="3"/>
  <c r="K1626" i="3"/>
  <c r="K3353" i="3"/>
  <c r="K1032" i="3"/>
  <c r="K1947" i="3"/>
  <c r="K42" i="3"/>
  <c r="K3357" i="3"/>
  <c r="K1033" i="3"/>
  <c r="K3359" i="3"/>
  <c r="K646" i="3"/>
  <c r="K3361" i="3"/>
  <c r="K897" i="3"/>
  <c r="K471" i="3"/>
  <c r="K295" i="3"/>
  <c r="K89" i="3"/>
  <c r="K1791" i="3"/>
  <c r="K2952" i="3"/>
  <c r="K647" i="3"/>
  <c r="K184" i="3"/>
  <c r="K3228" i="3"/>
  <c r="K648" i="3"/>
  <c r="K2953" i="3"/>
  <c r="K1457" i="3"/>
  <c r="K3229" i="3"/>
  <c r="K3422" i="3"/>
  <c r="K2764" i="3"/>
  <c r="K90" i="3"/>
  <c r="K3300" i="3"/>
  <c r="K3660" i="3"/>
  <c r="K898" i="3"/>
  <c r="K2765" i="3"/>
  <c r="K3777" i="3"/>
  <c r="K229" i="3"/>
  <c r="K3767" i="3"/>
  <c r="K1948" i="3"/>
  <c r="K1174" i="3"/>
  <c r="K1317" i="3"/>
  <c r="K3642" i="3"/>
  <c r="K2633" i="3"/>
  <c r="K3301" i="3"/>
  <c r="K3302" i="3"/>
  <c r="K1034" i="3"/>
  <c r="K3230" i="3"/>
  <c r="K1318" i="3"/>
  <c r="K3395" i="3"/>
  <c r="K1792" i="3"/>
  <c r="K3231" i="3"/>
  <c r="K3398" i="3"/>
  <c r="K2242" i="3"/>
  <c r="K2519" i="3"/>
  <c r="K3303" i="3"/>
  <c r="K3305" i="3"/>
  <c r="K2634" i="3"/>
  <c r="K3404" i="3"/>
  <c r="K3691" i="3"/>
  <c r="K1627" i="3"/>
  <c r="K2868" i="3"/>
  <c r="K1949" i="3"/>
  <c r="K3790" i="3"/>
  <c r="K2869" i="3"/>
  <c r="K649" i="3"/>
  <c r="K2381" i="3"/>
  <c r="K1175" i="3"/>
  <c r="K3414" i="3"/>
  <c r="K1950" i="3"/>
  <c r="K3416" i="3"/>
  <c r="K650" i="3"/>
  <c r="K71" i="3"/>
  <c r="K3306" i="3"/>
  <c r="K131" i="3"/>
  <c r="K185" i="3"/>
  <c r="K2954" i="3"/>
  <c r="K1035" i="3"/>
  <c r="K1319" i="3"/>
  <c r="K1176" i="3"/>
  <c r="K296" i="3"/>
  <c r="K2766" i="3"/>
  <c r="K297" i="3"/>
  <c r="K3307" i="3"/>
  <c r="K3430" i="3"/>
  <c r="K3423" i="3"/>
  <c r="K3424" i="3"/>
  <c r="K3506" i="3"/>
  <c r="K1321" i="3"/>
  <c r="K3599" i="3"/>
  <c r="K1628" i="3"/>
  <c r="K1036" i="3"/>
  <c r="K472" i="3"/>
  <c r="K132" i="3"/>
  <c r="K1177" i="3"/>
  <c r="K1037" i="3"/>
  <c r="K473" i="3"/>
  <c r="K1038" i="3"/>
  <c r="K373" i="3"/>
  <c r="K474" i="3"/>
  <c r="K1629" i="3"/>
  <c r="K2955" i="3"/>
  <c r="K1039" i="3"/>
  <c r="K2382" i="3"/>
  <c r="K3450" i="3"/>
  <c r="K3451" i="3"/>
  <c r="K1458" i="3"/>
  <c r="K1459" i="3"/>
  <c r="K3425" i="3"/>
  <c r="K374" i="3"/>
  <c r="K3710" i="3"/>
  <c r="K2956" i="3"/>
  <c r="K3566" i="3"/>
  <c r="K2767" i="3"/>
  <c r="K2635" i="3"/>
  <c r="K133" i="3"/>
  <c r="K3462" i="3"/>
  <c r="K3142" i="3"/>
  <c r="K555" i="3"/>
  <c r="K3426" i="3"/>
  <c r="K1322" i="3"/>
  <c r="K475" i="3"/>
  <c r="K3468" i="3"/>
  <c r="K476" i="3"/>
  <c r="K3308" i="3"/>
  <c r="K3471" i="3"/>
  <c r="K1178" i="3"/>
  <c r="K3473" i="3"/>
  <c r="K899" i="3"/>
  <c r="K186" i="3"/>
  <c r="K3476" i="3"/>
  <c r="K1460" i="3"/>
  <c r="K900" i="3"/>
  <c r="K651" i="3"/>
  <c r="K2520" i="3"/>
  <c r="K1179" i="3"/>
  <c r="K3309" i="3"/>
  <c r="K3567" i="3"/>
  <c r="K2957" i="3"/>
  <c r="K298" i="3"/>
  <c r="K1951" i="3"/>
  <c r="K3487" i="3"/>
  <c r="K3764" i="3"/>
  <c r="K1323" i="3"/>
  <c r="K134" i="3"/>
  <c r="K1461" i="3"/>
  <c r="K3600" i="3"/>
  <c r="K1180" i="3"/>
  <c r="K1630" i="3"/>
  <c r="K2870" i="3"/>
  <c r="K3621" i="3"/>
  <c r="K2768" i="3"/>
  <c r="K1793" i="3"/>
  <c r="K1794" i="3"/>
  <c r="K3427" i="3"/>
  <c r="K299" i="3"/>
  <c r="K3145" i="3"/>
  <c r="K1040" i="3"/>
  <c r="K375" i="3"/>
  <c r="K2958" i="3"/>
  <c r="K1181" i="3"/>
  <c r="K3643" i="3"/>
  <c r="K3753" i="3"/>
  <c r="K3754" i="3"/>
  <c r="K1041" i="3"/>
  <c r="K2102" i="3"/>
  <c r="K1182" i="3"/>
  <c r="K3513" i="3"/>
  <c r="K2769" i="3"/>
  <c r="K556" i="3"/>
  <c r="K300" i="3"/>
  <c r="K901" i="3"/>
  <c r="K3056" i="3"/>
  <c r="K3519" i="3"/>
  <c r="K778" i="3"/>
  <c r="K779" i="3"/>
  <c r="K3310" i="3"/>
  <c r="K3232" i="3"/>
  <c r="K3524" i="3"/>
  <c r="K1631" i="3"/>
  <c r="K557" i="3"/>
  <c r="K2243" i="3"/>
  <c r="K2244" i="3"/>
  <c r="K1462" i="3"/>
  <c r="K3530" i="3"/>
  <c r="K1324" i="3"/>
  <c r="K3532" i="3"/>
  <c r="K3533" i="3"/>
  <c r="K3233" i="3"/>
  <c r="K652" i="3"/>
  <c r="K1042" i="3"/>
  <c r="K1463" i="3"/>
  <c r="K653" i="3"/>
  <c r="K1632" i="3"/>
  <c r="K902" i="3"/>
  <c r="K558" i="3"/>
  <c r="K1464" i="3"/>
  <c r="K3543" i="3"/>
  <c r="K1633" i="3"/>
  <c r="K2871" i="3"/>
  <c r="K1952" i="3"/>
  <c r="K903" i="3"/>
  <c r="K1953" i="3"/>
  <c r="K2383" i="3"/>
  <c r="K25" i="3"/>
  <c r="K1954" i="3"/>
  <c r="K2245" i="3"/>
  <c r="K1634" i="3"/>
  <c r="K1635" i="3"/>
  <c r="K3428" i="3"/>
  <c r="K1043" i="3"/>
  <c r="K3774" i="3"/>
  <c r="K1183" i="3"/>
  <c r="K376" i="3"/>
  <c r="K3560" i="3"/>
  <c r="K1795" i="3"/>
  <c r="K91" i="3"/>
  <c r="K3563" i="3"/>
  <c r="K904" i="3"/>
  <c r="K3565" i="3"/>
  <c r="K1955" i="3"/>
  <c r="K2521" i="3"/>
  <c r="K2384" i="3"/>
  <c r="K92" i="3"/>
  <c r="K2522" i="3"/>
  <c r="K3692" i="3"/>
  <c r="K905" i="3"/>
  <c r="K377" i="3"/>
  <c r="K1044" i="3"/>
  <c r="K3146" i="3"/>
  <c r="K3576" i="3"/>
  <c r="K378" i="3"/>
  <c r="K301" i="3"/>
  <c r="K1796" i="3"/>
  <c r="K2636" i="3"/>
  <c r="K51" i="3"/>
  <c r="K3582" i="3"/>
  <c r="K3583" i="3"/>
  <c r="K2637" i="3"/>
  <c r="K2523" i="3"/>
  <c r="K3722" i="3"/>
  <c r="K2385" i="3"/>
  <c r="K1465" i="3"/>
  <c r="K2770" i="3"/>
  <c r="K2524" i="3"/>
  <c r="K3591" i="3"/>
  <c r="K26" i="3"/>
  <c r="K2525" i="3"/>
  <c r="K1636" i="3"/>
  <c r="K135" i="3"/>
  <c r="K1466" i="3"/>
  <c r="K2959" i="3"/>
  <c r="K1797" i="3"/>
  <c r="K780" i="3"/>
  <c r="K3463" i="3"/>
  <c r="K1184" i="3"/>
  <c r="K3755" i="3"/>
  <c r="K2771" i="3"/>
  <c r="K3604" i="3"/>
  <c r="K654" i="3"/>
  <c r="K655" i="3"/>
  <c r="K3673" i="3"/>
  <c r="K2386" i="3"/>
  <c r="K3234" i="3"/>
  <c r="K906" i="3"/>
  <c r="K1637" i="3"/>
  <c r="K559" i="3"/>
  <c r="K907" i="3"/>
  <c r="K656" i="3"/>
  <c r="K3057" i="3"/>
  <c r="K1467" i="3"/>
  <c r="K908" i="3"/>
  <c r="K379" i="3"/>
  <c r="K1185" i="3"/>
  <c r="K2103" i="3"/>
  <c r="K909" i="3"/>
  <c r="K910" i="3"/>
  <c r="K2387" i="3"/>
  <c r="K1325" i="3"/>
  <c r="K1186" i="3"/>
  <c r="K1638" i="3"/>
  <c r="K657" i="3"/>
  <c r="K2526" i="3"/>
  <c r="K1639" i="3"/>
  <c r="K3630" i="3"/>
  <c r="K380" i="3"/>
  <c r="K781" i="3"/>
  <c r="K477" i="3"/>
  <c r="K3058" i="3"/>
  <c r="K2104" i="3"/>
  <c r="K1468" i="3"/>
  <c r="K2527" i="3"/>
  <c r="K2638" i="3"/>
  <c r="K2528" i="3"/>
  <c r="K3147" i="3"/>
  <c r="K1326" i="3"/>
  <c r="K3693" i="3"/>
  <c r="K3235" i="3"/>
  <c r="K1640" i="3"/>
  <c r="K3785" i="3"/>
  <c r="K3429" i="3"/>
  <c r="K3798" i="3"/>
  <c r="K3723" i="3"/>
  <c r="K3059" i="3"/>
  <c r="K3367" i="3"/>
  <c r="K3749" i="3"/>
  <c r="K1187" i="3"/>
  <c r="K93" i="3"/>
  <c r="K2960" i="3"/>
  <c r="K3655" i="3"/>
  <c r="K1045" i="3"/>
  <c r="K2105" i="3"/>
  <c r="K560" i="3"/>
  <c r="K2106" i="3"/>
  <c r="K1958" i="3"/>
  <c r="K911" i="3"/>
  <c r="K2639" i="3"/>
  <c r="K3060" i="3"/>
  <c r="K3664" i="3"/>
  <c r="K561" i="3"/>
  <c r="K912" i="3"/>
  <c r="K913" i="3"/>
  <c r="K1959" i="3"/>
  <c r="K3669" i="3"/>
  <c r="K562" i="3"/>
  <c r="K1327" i="3"/>
  <c r="K1188" i="3"/>
  <c r="K2246" i="3"/>
  <c r="K3149" i="3"/>
  <c r="K3542" i="3"/>
  <c r="K1798" i="3"/>
  <c r="K3368" i="3"/>
  <c r="K72" i="3"/>
  <c r="K914" i="3"/>
  <c r="K915" i="3"/>
  <c r="K3311" i="3"/>
  <c r="K916" i="3"/>
  <c r="K302" i="3"/>
  <c r="K2107" i="3"/>
  <c r="K136" i="3"/>
  <c r="K3061" i="3"/>
  <c r="K1799" i="3"/>
  <c r="K3622" i="3"/>
  <c r="K381" i="3"/>
  <c r="K1960" i="3"/>
  <c r="K2529" i="3"/>
  <c r="K2961" i="3"/>
  <c r="K2772" i="3"/>
  <c r="K382" i="3"/>
  <c r="K1046" i="3"/>
  <c r="K478" i="3"/>
  <c r="K3697" i="3"/>
  <c r="K1469" i="3"/>
  <c r="K1961" i="3"/>
  <c r="K782" i="3"/>
  <c r="K783" i="3"/>
  <c r="K1963" i="3"/>
  <c r="K2640" i="3"/>
  <c r="K3312" i="3"/>
  <c r="K1800" i="3"/>
  <c r="K3706" i="3"/>
  <c r="K2388" i="3"/>
  <c r="K2872" i="3"/>
  <c r="K1641" i="3"/>
  <c r="K2962" i="3"/>
  <c r="K2530" i="3"/>
  <c r="K2108" i="3"/>
  <c r="K3601" i="3"/>
  <c r="K3750" i="3"/>
  <c r="K3799" i="3"/>
  <c r="K3766" i="3"/>
  <c r="K2963" i="3"/>
  <c r="K2109" i="3"/>
  <c r="K2773" i="3"/>
  <c r="K383" i="3"/>
  <c r="K1047" i="3"/>
  <c r="K2389" i="3"/>
  <c r="K384" i="3"/>
  <c r="K563" i="3"/>
  <c r="K1328" i="3"/>
  <c r="K1048" i="3"/>
  <c r="K2248" i="3"/>
  <c r="K73" i="3"/>
  <c r="K3729" i="3"/>
  <c r="K917" i="3"/>
  <c r="K3731" i="3"/>
  <c r="K2531" i="3"/>
  <c r="K2249" i="3"/>
  <c r="K2532" i="3"/>
  <c r="K303" i="3"/>
  <c r="K3568" i="3"/>
  <c r="K230" i="3"/>
  <c r="K1642" i="3"/>
  <c r="K1801" i="3"/>
  <c r="K3740" i="3"/>
  <c r="K1049" i="3"/>
  <c r="K1643" i="3"/>
  <c r="K1050" i="3"/>
  <c r="K1802" i="3"/>
  <c r="K658" i="3"/>
  <c r="K3544" i="3"/>
  <c r="K2110" i="3"/>
  <c r="K784" i="3"/>
  <c r="K1329" i="3"/>
  <c r="K918" i="3"/>
  <c r="K1964" i="3"/>
  <c r="K1803" i="3"/>
  <c r="K1644" i="3"/>
  <c r="K785" i="3"/>
  <c r="K1189" i="3"/>
  <c r="K3150" i="3"/>
  <c r="K1645" i="3"/>
  <c r="K3711" i="3"/>
  <c r="K786" i="3"/>
  <c r="K1051" i="3"/>
  <c r="K564" i="3"/>
  <c r="K1190" i="3"/>
  <c r="K1646" i="3"/>
  <c r="K659" i="3"/>
  <c r="K3765" i="3"/>
  <c r="K1052" i="3"/>
  <c r="K3712" i="3"/>
  <c r="K385" i="3"/>
  <c r="K137" i="3"/>
  <c r="K3770" i="3"/>
  <c r="K386" i="3"/>
  <c r="K1965" i="3"/>
  <c r="K1191" i="3"/>
  <c r="K3151" i="3"/>
  <c r="K2250" i="3"/>
  <c r="K231" i="3"/>
  <c r="K660" i="3"/>
  <c r="K565" i="3"/>
  <c r="K566" i="3"/>
  <c r="K2964" i="3"/>
  <c r="K1647" i="3"/>
  <c r="K3674" i="3"/>
  <c r="K1192" i="3"/>
  <c r="K1193" i="3"/>
  <c r="K1470" i="3"/>
  <c r="K479" i="3"/>
  <c r="K1804" i="3"/>
  <c r="K567" i="3"/>
  <c r="K3313" i="3"/>
  <c r="K787" i="3"/>
  <c r="K3062" i="3"/>
  <c r="K3063" i="3"/>
  <c r="K2873" i="3"/>
  <c r="K1805" i="3"/>
  <c r="K2251" i="3"/>
  <c r="K2533" i="3"/>
  <c r="K1806" i="3"/>
  <c r="K568" i="3"/>
  <c r="K480" i="3"/>
  <c r="K304" i="3"/>
  <c r="K788" i="3"/>
  <c r="K2965" i="3"/>
  <c r="K1053" i="3"/>
  <c r="K2534" i="3"/>
  <c r="K3805" i="3"/>
  <c r="K3806" i="3"/>
  <c r="K1194" i="3"/>
  <c r="K3808" i="3"/>
  <c r="K1807" i="3"/>
  <c r="J187" i="3"/>
  <c r="J919" i="3"/>
  <c r="J1330" i="3"/>
  <c r="J27" i="3"/>
  <c r="J1648" i="3"/>
  <c r="J2252" i="3"/>
  <c r="J232" i="3"/>
  <c r="J481" i="3"/>
  <c r="J482" i="3"/>
  <c r="J1195" i="3"/>
  <c r="J2390" i="3"/>
  <c r="J1471" i="3"/>
  <c r="J661" i="3"/>
  <c r="J1808" i="3"/>
  <c r="J789" i="3"/>
  <c r="J1649" i="3"/>
  <c r="J94" i="3"/>
  <c r="J1472" i="3"/>
  <c r="J1331" i="3"/>
  <c r="J484" i="3"/>
  <c r="J1054" i="3"/>
  <c r="J1473" i="3"/>
  <c r="J188" i="3"/>
  <c r="J2391" i="3"/>
  <c r="J790" i="3"/>
  <c r="J305" i="3"/>
  <c r="J74" i="3"/>
  <c r="J2641" i="3"/>
  <c r="J1055" i="3"/>
  <c r="J233" i="3"/>
  <c r="J662" i="3"/>
  <c r="J791" i="3"/>
  <c r="J1809" i="3"/>
  <c r="J1332" i="3"/>
  <c r="J663" i="3"/>
  <c r="J2535" i="3"/>
  <c r="J2874" i="3"/>
  <c r="J1966" i="3"/>
  <c r="J1474" i="3"/>
  <c r="J1333" i="3"/>
  <c r="J2111" i="3"/>
  <c r="J2966" i="3"/>
  <c r="J52" i="3"/>
  <c r="J1650" i="3"/>
  <c r="J792" i="3"/>
  <c r="J1056" i="3"/>
  <c r="J138" i="3"/>
  <c r="J234" i="3"/>
  <c r="J2112" i="3"/>
  <c r="J664" i="3"/>
  <c r="J1651" i="3"/>
  <c r="J1057" i="3"/>
  <c r="J2113" i="3"/>
  <c r="J2253" i="3"/>
  <c r="J793" i="3"/>
  <c r="J485" i="3"/>
  <c r="J43" i="3"/>
  <c r="J2254" i="3"/>
  <c r="J2774" i="3"/>
  <c r="J1334" i="3"/>
  <c r="J3152" i="3"/>
  <c r="J1652" i="3"/>
  <c r="J1196" i="3"/>
  <c r="J665" i="3"/>
  <c r="J4" i="3"/>
  <c r="J53" i="3"/>
  <c r="J1810" i="3"/>
  <c r="J189" i="3"/>
  <c r="J486" i="3"/>
  <c r="J3507" i="3"/>
  <c r="J3314" i="3"/>
  <c r="J1197" i="3"/>
  <c r="J3153" i="3"/>
  <c r="J190" i="3"/>
  <c r="J2392" i="3"/>
  <c r="J2775" i="3"/>
  <c r="J54" i="3"/>
  <c r="J235" i="3"/>
  <c r="J1058" i="3"/>
  <c r="J2393" i="3"/>
  <c r="J1059" i="3"/>
  <c r="J387" i="3"/>
  <c r="J2114" i="3"/>
  <c r="J236" i="3"/>
  <c r="J1967" i="3"/>
  <c r="J1811" i="3"/>
  <c r="J191" i="3"/>
  <c r="J237" i="3"/>
  <c r="J1653" i="3"/>
  <c r="J3064" i="3"/>
  <c r="J75" i="3"/>
  <c r="J1968" i="3"/>
  <c r="J95" i="3"/>
  <c r="J19" i="3"/>
  <c r="J9" i="3"/>
  <c r="J1475" i="3"/>
  <c r="J238" i="3"/>
  <c r="J239" i="3"/>
  <c r="J1654" i="3"/>
  <c r="J2394" i="3"/>
  <c r="J2968" i="3"/>
  <c r="J1969" i="3"/>
  <c r="J2395" i="3"/>
  <c r="J666" i="3"/>
  <c r="J1655" i="3"/>
  <c r="J2115" i="3"/>
  <c r="J2396" i="3"/>
  <c r="J920" i="3"/>
  <c r="J3065" i="3"/>
  <c r="J487" i="3"/>
  <c r="J388" i="3"/>
  <c r="J1970" i="3"/>
  <c r="J794" i="3"/>
  <c r="J1476" i="3"/>
  <c r="J139" i="3"/>
  <c r="J55" i="3"/>
  <c r="J1477" i="3"/>
  <c r="J2642" i="3"/>
  <c r="J1478" i="3"/>
  <c r="J1479" i="3"/>
  <c r="J389" i="3"/>
  <c r="J795" i="3"/>
  <c r="J921" i="3"/>
  <c r="J96" i="3"/>
  <c r="J1480" i="3"/>
  <c r="J1060" i="3"/>
  <c r="J1198" i="3"/>
  <c r="J3369" i="3"/>
  <c r="J2776" i="3"/>
  <c r="J2255" i="3"/>
  <c r="J569" i="3"/>
  <c r="J2777" i="3"/>
  <c r="J1656" i="3"/>
  <c r="J2256" i="3"/>
  <c r="J667" i="3"/>
  <c r="J3661" i="3"/>
  <c r="J1199" i="3"/>
  <c r="J1971" i="3"/>
  <c r="J3154" i="3"/>
  <c r="J1481" i="3"/>
  <c r="J2778" i="3"/>
  <c r="J1200" i="3"/>
  <c r="J796" i="3"/>
  <c r="J1201" i="3"/>
  <c r="J2397" i="3"/>
  <c r="J3066" i="3"/>
  <c r="J1657" i="3"/>
  <c r="J2398" i="3"/>
  <c r="J2116" i="3"/>
  <c r="J797" i="3"/>
  <c r="J570" i="3"/>
  <c r="J669" i="3"/>
  <c r="J2399" i="3"/>
  <c r="J306" i="3"/>
  <c r="J2400" i="3"/>
  <c r="J140" i="3"/>
  <c r="J670" i="3"/>
  <c r="J192" i="3"/>
  <c r="J3067" i="3"/>
  <c r="J3431" i="3"/>
  <c r="J307" i="3"/>
  <c r="J1658" i="3"/>
  <c r="J2875" i="3"/>
  <c r="J2779" i="3"/>
  <c r="J2536" i="3"/>
  <c r="J1972" i="3"/>
  <c r="J1202" i="3"/>
  <c r="J1973" i="3"/>
  <c r="J571" i="3"/>
  <c r="J3071" i="3"/>
  <c r="J2643" i="3"/>
  <c r="J1335" i="3"/>
  <c r="J1336" i="3"/>
  <c r="J97" i="3"/>
  <c r="J1812" i="3"/>
  <c r="J798" i="3"/>
  <c r="J1482" i="3"/>
  <c r="J98" i="3"/>
  <c r="J390" i="3"/>
  <c r="J572" i="3"/>
  <c r="J391" i="3"/>
  <c r="J3072" i="3"/>
  <c r="J1483" i="3"/>
  <c r="J1813" i="3"/>
  <c r="J1659" i="3"/>
  <c r="J1484" i="3"/>
  <c r="J1974" i="3"/>
  <c r="J2780" i="3"/>
  <c r="J573" i="3"/>
  <c r="J240" i="3"/>
  <c r="J1660" i="3"/>
  <c r="J3464" i="3"/>
  <c r="J1814" i="3"/>
  <c r="J2257" i="3"/>
  <c r="J671" i="3"/>
  <c r="J488" i="3"/>
  <c r="J2969" i="3"/>
  <c r="J99" i="3"/>
  <c r="J1485" i="3"/>
  <c r="J1661" i="3"/>
  <c r="J1975" i="3"/>
  <c r="J489" i="3"/>
  <c r="J672" i="3"/>
  <c r="J490" i="3"/>
  <c r="J2781" i="3"/>
  <c r="J491" i="3"/>
  <c r="J1662" i="3"/>
  <c r="J1486" i="3"/>
  <c r="J3724" i="3"/>
  <c r="J2537" i="3"/>
  <c r="J1976" i="3"/>
  <c r="J2401" i="3"/>
  <c r="J1977" i="3"/>
  <c r="J2970" i="3"/>
  <c r="J141" i="3"/>
  <c r="J3315" i="3"/>
  <c r="J922" i="3"/>
  <c r="J3508" i="3"/>
  <c r="J1061" i="3"/>
  <c r="J3155" i="3"/>
  <c r="J1663" i="3"/>
  <c r="J1487" i="3"/>
  <c r="J2258" i="3"/>
  <c r="J2402" i="3"/>
  <c r="J3236" i="3"/>
  <c r="J2117" i="3"/>
  <c r="J1062" i="3"/>
  <c r="J392" i="3"/>
  <c r="J1488" i="3"/>
  <c r="J100" i="3"/>
  <c r="J1489" i="3"/>
  <c r="J1815" i="3"/>
  <c r="J673" i="3"/>
  <c r="J2538" i="3"/>
  <c r="J2403" i="3"/>
  <c r="J2644" i="3"/>
  <c r="J241" i="3"/>
  <c r="J2782" i="3"/>
  <c r="J3644" i="3"/>
  <c r="J1978" i="3"/>
  <c r="J2404" i="3"/>
  <c r="J1816" i="3"/>
  <c r="J923" i="3"/>
  <c r="J1979" i="3"/>
  <c r="J1817" i="3"/>
  <c r="J2118" i="3"/>
  <c r="J492" i="3"/>
  <c r="J3465" i="3"/>
  <c r="J2783" i="3"/>
  <c r="J2259" i="3"/>
  <c r="J3073" i="3"/>
  <c r="J3157" i="3"/>
  <c r="J2784" i="3"/>
  <c r="J924" i="3"/>
  <c r="J3158" i="3"/>
  <c r="J3725" i="3"/>
  <c r="J1490" i="3"/>
  <c r="J799" i="3"/>
  <c r="J10" i="3"/>
  <c r="J2785" i="3"/>
  <c r="J1337" i="3"/>
  <c r="J3713" i="3"/>
  <c r="J925" i="3"/>
  <c r="J800" i="3"/>
  <c r="J2645" i="3"/>
  <c r="J926" i="3"/>
  <c r="J101" i="3"/>
  <c r="J1203" i="3"/>
  <c r="J3623" i="3"/>
  <c r="J1819" i="3"/>
  <c r="J28" i="3"/>
  <c r="J308" i="3"/>
  <c r="J574" i="3"/>
  <c r="J142" i="3"/>
  <c r="J2876" i="3"/>
  <c r="J29" i="3"/>
  <c r="J1063" i="3"/>
  <c r="J242" i="3"/>
  <c r="J801" i="3"/>
  <c r="J1980" i="3"/>
  <c r="J3074" i="3"/>
  <c r="J1491" i="3"/>
  <c r="J2405" i="3"/>
  <c r="J30" i="3"/>
  <c r="J1204" i="3"/>
  <c r="J674" i="3"/>
  <c r="J1492" i="3"/>
  <c r="J1205" i="3"/>
  <c r="J3370" i="3"/>
  <c r="J1338" i="3"/>
  <c r="J2786" i="3"/>
  <c r="J1493" i="3"/>
  <c r="J2539" i="3"/>
  <c r="J2877" i="3"/>
  <c r="J143" i="3"/>
  <c r="J76" i="3"/>
  <c r="J3159" i="3"/>
  <c r="J802" i="3"/>
  <c r="J493" i="3"/>
  <c r="J1064" i="3"/>
  <c r="J3756" i="3"/>
  <c r="J2540" i="3"/>
  <c r="J927" i="3"/>
  <c r="J3160" i="3"/>
  <c r="J2406" i="3"/>
  <c r="J3237" i="3"/>
  <c r="J3797" i="3"/>
  <c r="J1065" i="3"/>
  <c r="J3714" i="3"/>
  <c r="J1206" i="3"/>
  <c r="J803" i="3"/>
  <c r="J675" i="3"/>
  <c r="J2119" i="3"/>
  <c r="J494" i="3"/>
  <c r="J316" i="3"/>
  <c r="J1339" i="3"/>
  <c r="J3317" i="3"/>
  <c r="J309" i="3"/>
  <c r="J2260" i="3"/>
  <c r="J310" i="3"/>
  <c r="J3645" i="3"/>
  <c r="J1207" i="3"/>
  <c r="J1664" i="3"/>
  <c r="J1066" i="3"/>
  <c r="J1494" i="3"/>
  <c r="J77" i="3"/>
  <c r="J6" i="3"/>
  <c r="J14" i="3"/>
  <c r="J3075" i="3"/>
  <c r="J2878" i="3"/>
  <c r="J2120" i="3"/>
  <c r="J2646" i="3"/>
  <c r="J393" i="3"/>
  <c r="J1665" i="3"/>
  <c r="J3238" i="3"/>
  <c r="J2541" i="3"/>
  <c r="J144" i="3"/>
  <c r="J2971" i="3"/>
  <c r="J2647" i="3"/>
  <c r="J676" i="3"/>
  <c r="J193" i="3"/>
  <c r="J1340" i="3"/>
  <c r="J1666" i="3"/>
  <c r="J1667" i="3"/>
  <c r="J1068" i="3"/>
  <c r="J1069" i="3"/>
  <c r="J677" i="3"/>
  <c r="J3076" i="3"/>
  <c r="J31" i="3"/>
  <c r="J495" i="3"/>
  <c r="J1070" i="3"/>
  <c r="J243" i="3"/>
  <c r="J394" i="3"/>
  <c r="J395" i="3"/>
  <c r="J1341" i="3"/>
  <c r="J3432" i="3"/>
  <c r="J928" i="3"/>
  <c r="J3077" i="3"/>
  <c r="J2972" i="3"/>
  <c r="J929" i="3"/>
  <c r="J3466" i="3"/>
  <c r="J575" i="3"/>
  <c r="J2880" i="3"/>
  <c r="J365" i="3"/>
  <c r="J2648" i="3"/>
  <c r="J3078" i="3"/>
  <c r="J1208" i="3"/>
  <c r="J2261" i="3"/>
  <c r="J1071" i="3"/>
  <c r="J2973" i="3"/>
  <c r="J1072" i="3"/>
  <c r="J1342" i="3"/>
  <c r="J3163" i="3"/>
  <c r="J2407" i="3"/>
  <c r="J1495" i="3"/>
  <c r="J3646" i="3"/>
  <c r="J1209" i="3"/>
  <c r="J145" i="3"/>
  <c r="J3624" i="3"/>
  <c r="J678" i="3"/>
  <c r="J2121" i="3"/>
  <c r="J1496" i="3"/>
  <c r="J311" i="3"/>
  <c r="J1820" i="3"/>
  <c r="J244" i="3"/>
  <c r="J1981" i="3"/>
  <c r="J245" i="3"/>
  <c r="J2787" i="3"/>
  <c r="J930" i="3"/>
  <c r="J931" i="3"/>
  <c r="J1343" i="3"/>
  <c r="J3509" i="3"/>
  <c r="J2262" i="3"/>
  <c r="J1210" i="3"/>
  <c r="J679" i="3"/>
  <c r="J1668" i="3"/>
  <c r="J1211" i="3"/>
  <c r="J2263" i="3"/>
  <c r="J1497" i="3"/>
  <c r="J396" i="3"/>
  <c r="J1498" i="3"/>
  <c r="J2264" i="3"/>
  <c r="J680" i="3"/>
  <c r="J2544" i="3"/>
  <c r="J932" i="3"/>
  <c r="J933" i="3"/>
  <c r="J3079" i="3"/>
  <c r="J2974" i="3"/>
  <c r="J496" i="3"/>
  <c r="J3164" i="3"/>
  <c r="J3647" i="3"/>
  <c r="J3467" i="3"/>
  <c r="J934" i="3"/>
  <c r="J1982" i="3"/>
  <c r="J3648" i="3"/>
  <c r="J2408" i="3"/>
  <c r="J1073" i="3"/>
  <c r="J312" i="3"/>
  <c r="J2649" i="3"/>
  <c r="J1499" i="3"/>
  <c r="J1821" i="3"/>
  <c r="J935" i="3"/>
  <c r="J681" i="3"/>
  <c r="J1822" i="3"/>
  <c r="J1074" i="3"/>
  <c r="J1344" i="3"/>
  <c r="J804" i="3"/>
  <c r="J2409" i="3"/>
  <c r="J1500" i="3"/>
  <c r="J1983" i="3"/>
  <c r="J3625" i="3"/>
  <c r="J3166" i="3"/>
  <c r="J1823" i="3"/>
  <c r="J1501" i="3"/>
  <c r="J102" i="3"/>
  <c r="J2975" i="3"/>
  <c r="J2122" i="3"/>
  <c r="J682" i="3"/>
  <c r="J2410" i="3"/>
  <c r="J313" i="3"/>
  <c r="J1984" i="3"/>
  <c r="J1345" i="3"/>
  <c r="J1669" i="3"/>
  <c r="J805" i="3"/>
  <c r="J1212" i="3"/>
  <c r="J3318" i="3"/>
  <c r="J3469" i="3"/>
  <c r="J2123" i="3"/>
  <c r="J2976" i="3"/>
  <c r="J3080" i="3"/>
  <c r="J1502" i="3"/>
  <c r="J397" i="3"/>
  <c r="J2881" i="3"/>
  <c r="J3569" i="3"/>
  <c r="J1075" i="3"/>
  <c r="J3320" i="3"/>
  <c r="J3371" i="3"/>
  <c r="J1670" i="3"/>
  <c r="J1503" i="3"/>
  <c r="J683" i="3"/>
  <c r="J2650" i="3"/>
  <c r="J2977" i="3"/>
  <c r="J1824" i="3"/>
  <c r="J465" i="3"/>
  <c r="J1076" i="3"/>
  <c r="J3239" i="3"/>
  <c r="J2651" i="3"/>
  <c r="J2124" i="3"/>
  <c r="J2125" i="3"/>
  <c r="J684" i="3"/>
  <c r="J2788" i="3"/>
  <c r="J3321" i="3"/>
  <c r="J3792" i="3"/>
  <c r="J2882" i="3"/>
  <c r="J2789" i="3"/>
  <c r="J2978" i="3"/>
  <c r="J2545" i="3"/>
  <c r="J2790" i="3"/>
  <c r="J2546" i="3"/>
  <c r="J2884" i="3"/>
  <c r="J2547" i="3"/>
  <c r="J483" i="3"/>
  <c r="J3662" i="3"/>
  <c r="J2979" i="3"/>
  <c r="J78" i="3"/>
  <c r="J32" i="3"/>
  <c r="J2791" i="3"/>
  <c r="J1825" i="3"/>
  <c r="J806" i="3"/>
  <c r="J1504" i="3"/>
  <c r="J3751" i="3"/>
  <c r="J2652" i="3"/>
  <c r="J246" i="3"/>
  <c r="J2653" i="3"/>
  <c r="J3675" i="3"/>
  <c r="J1346" i="3"/>
  <c r="J2792" i="3"/>
  <c r="J497" i="3"/>
  <c r="J1213" i="3"/>
  <c r="J1826" i="3"/>
  <c r="J1214" i="3"/>
  <c r="J194" i="3"/>
  <c r="J576" i="3"/>
  <c r="J1505" i="3"/>
  <c r="J577" i="3"/>
  <c r="J1215" i="3"/>
  <c r="J1347" i="3"/>
  <c r="J1506" i="3"/>
  <c r="J3372" i="3"/>
  <c r="J3676" i="3"/>
  <c r="J685" i="3"/>
  <c r="J2548" i="3"/>
  <c r="J686" i="3"/>
  <c r="J3167" i="3"/>
  <c r="J2654" i="3"/>
  <c r="J936" i="3"/>
  <c r="J2549" i="3"/>
  <c r="J1827" i="3"/>
  <c r="J2885" i="3"/>
  <c r="J398" i="3"/>
  <c r="J1671" i="3"/>
  <c r="J3168" i="3"/>
  <c r="J687" i="3"/>
  <c r="J1828" i="3"/>
  <c r="J1672" i="3"/>
  <c r="J1673" i="3"/>
  <c r="J2655" i="3"/>
  <c r="J1507" i="3"/>
  <c r="J2411" i="3"/>
  <c r="J1674" i="3"/>
  <c r="J1675" i="3"/>
  <c r="J3240" i="3"/>
  <c r="J2550" i="3"/>
  <c r="J3545" i="3"/>
  <c r="J2412" i="3"/>
  <c r="J807" i="3"/>
  <c r="J1985" i="3"/>
  <c r="J2413" i="3"/>
  <c r="J2656" i="3"/>
  <c r="J2551" i="3"/>
  <c r="J2126" i="3"/>
  <c r="J2980" i="3"/>
  <c r="J1986" i="3"/>
  <c r="J937" i="3"/>
  <c r="J1676" i="3"/>
  <c r="J3570" i="3"/>
  <c r="J44" i="3"/>
  <c r="J938" i="3"/>
  <c r="J578" i="3"/>
  <c r="J1216" i="3"/>
  <c r="J3602" i="3"/>
  <c r="J939" i="3"/>
  <c r="J1829" i="3"/>
  <c r="J3241" i="3"/>
  <c r="J1508" i="3"/>
  <c r="J808" i="3"/>
  <c r="J809" i="3"/>
  <c r="J3081" i="3"/>
  <c r="J2793" i="3"/>
  <c r="J2552" i="3"/>
  <c r="J1677" i="3"/>
  <c r="J56" i="3"/>
  <c r="J1509" i="3"/>
  <c r="J2553" i="3"/>
  <c r="J940" i="3"/>
  <c r="J2554" i="3"/>
  <c r="J1217" i="3"/>
  <c r="J2981" i="3"/>
  <c r="J2982" i="3"/>
  <c r="J3603" i="3"/>
  <c r="J941" i="3"/>
  <c r="J1830" i="3"/>
  <c r="J1987" i="3"/>
  <c r="J2794" i="3"/>
  <c r="J146" i="3"/>
  <c r="J2265" i="3"/>
  <c r="J810" i="3"/>
  <c r="J2414" i="3"/>
  <c r="J399" i="3"/>
  <c r="J2127" i="3"/>
  <c r="J2128" i="3"/>
  <c r="J2129" i="3"/>
  <c r="J314" i="3"/>
  <c r="J1077" i="3"/>
  <c r="J3243" i="3"/>
  <c r="J2983" i="3"/>
  <c r="J3322" i="3"/>
  <c r="J3169" i="3"/>
  <c r="J1988" i="3"/>
  <c r="J2657" i="3"/>
  <c r="J2130" i="3"/>
  <c r="J1831" i="3"/>
  <c r="J3775" i="3"/>
  <c r="J3730" i="3"/>
  <c r="J2795" i="3"/>
  <c r="J2266" i="3"/>
  <c r="J3170" i="3"/>
  <c r="J2415" i="3"/>
  <c r="J3663" i="3"/>
  <c r="J1510" i="3"/>
  <c r="J3665" i="3"/>
  <c r="J1989" i="3"/>
  <c r="J3470" i="3"/>
  <c r="J1348" i="3"/>
  <c r="J315" i="3"/>
  <c r="J2984" i="3"/>
  <c r="J1990" i="3"/>
  <c r="J811" i="3"/>
  <c r="J2555" i="3"/>
  <c r="J2658" i="3"/>
  <c r="J195" i="3"/>
  <c r="J942" i="3"/>
  <c r="J2659" i="3"/>
  <c r="J2268" i="3"/>
  <c r="J1078" i="3"/>
  <c r="J3171" i="3"/>
  <c r="J20" i="3"/>
  <c r="J1832" i="3"/>
  <c r="J1991" i="3"/>
  <c r="J400" i="3"/>
  <c r="J3082" i="3"/>
  <c r="J579" i="3"/>
  <c r="J15" i="3"/>
  <c r="J401" i="3"/>
  <c r="J498" i="3"/>
  <c r="J3083" i="3"/>
  <c r="J402" i="3"/>
  <c r="J1833" i="3"/>
  <c r="J1218" i="3"/>
  <c r="J1511" i="3"/>
  <c r="J1678" i="3"/>
  <c r="J812" i="3"/>
  <c r="J1992" i="3"/>
  <c r="J1993" i="3"/>
  <c r="J2556" i="3"/>
  <c r="J2416" i="3"/>
  <c r="J2557" i="3"/>
  <c r="J1994" i="3"/>
  <c r="J1995" i="3"/>
  <c r="J688" i="3"/>
  <c r="J3323" i="3"/>
  <c r="J1679" i="3"/>
  <c r="J2131" i="3"/>
  <c r="J2660" i="3"/>
  <c r="J1512" i="3"/>
  <c r="J3172" i="3"/>
  <c r="J1996" i="3"/>
  <c r="J1513" i="3"/>
  <c r="J2269" i="3"/>
  <c r="J2417" i="3"/>
  <c r="J11" i="3"/>
  <c r="J943" i="3"/>
  <c r="J2886" i="3"/>
  <c r="J3433" i="3"/>
  <c r="J3373" i="3"/>
  <c r="J1219" i="3"/>
  <c r="J3510" i="3"/>
  <c r="J1834" i="3"/>
  <c r="J3374" i="3"/>
  <c r="J944" i="3"/>
  <c r="J499" i="3"/>
  <c r="J2270" i="3"/>
  <c r="J2132" i="3"/>
  <c r="J103" i="3"/>
  <c r="J1680" i="3"/>
  <c r="J1220" i="3"/>
  <c r="J668" i="3"/>
  <c r="J3649" i="3"/>
  <c r="J1681" i="3"/>
  <c r="J1349" i="3"/>
  <c r="J3715" i="3"/>
  <c r="J2661" i="3"/>
  <c r="J196" i="3"/>
  <c r="J2133" i="3"/>
  <c r="J3084" i="3"/>
  <c r="J317" i="3"/>
  <c r="J2134" i="3"/>
  <c r="J945" i="3"/>
  <c r="J33" i="3"/>
  <c r="J2796" i="3"/>
  <c r="J104" i="3"/>
  <c r="J197" i="3"/>
  <c r="J813" i="3"/>
  <c r="J2135" i="3"/>
  <c r="J105" i="3"/>
  <c r="J1079" i="3"/>
  <c r="J3085" i="3"/>
  <c r="J1514" i="3"/>
  <c r="J3324" i="3"/>
  <c r="J1080" i="3"/>
  <c r="J2418" i="3"/>
  <c r="J1682" i="3"/>
  <c r="J3086" i="3"/>
  <c r="J2662" i="3"/>
  <c r="J3173" i="3"/>
  <c r="J1997" i="3"/>
  <c r="J2887" i="3"/>
  <c r="J1515" i="3"/>
  <c r="J946" i="3"/>
  <c r="J1350" i="3"/>
  <c r="J1835" i="3"/>
  <c r="J403" i="3"/>
  <c r="J3087" i="3"/>
  <c r="J1836" i="3"/>
  <c r="J1081" i="3"/>
  <c r="J2797" i="3"/>
  <c r="J689" i="3"/>
  <c r="J1683" i="3"/>
  <c r="J3626" i="3"/>
  <c r="J318" i="3"/>
  <c r="J3434" i="3"/>
  <c r="J319" i="3"/>
  <c r="J3627" i="3"/>
  <c r="J2419" i="3"/>
  <c r="J3174" i="3"/>
  <c r="J1351" i="3"/>
  <c r="J1837" i="3"/>
  <c r="J1082" i="3"/>
  <c r="J2136" i="3"/>
  <c r="J2137" i="3"/>
  <c r="J2420" i="3"/>
  <c r="J2421" i="3"/>
  <c r="J3244" i="3"/>
  <c r="J3175" i="3"/>
  <c r="J2271" i="3"/>
  <c r="J1684" i="3"/>
  <c r="J2663" i="3"/>
  <c r="J2140" i="3"/>
  <c r="J814" i="3"/>
  <c r="J1352" i="3"/>
  <c r="J2422" i="3"/>
  <c r="J247" i="3"/>
  <c r="J3435" i="3"/>
  <c r="J2272" i="3"/>
  <c r="J1516" i="3"/>
  <c r="J3472" i="3"/>
  <c r="J580" i="3"/>
  <c r="J2273" i="3"/>
  <c r="J3474" i="3"/>
  <c r="J2423" i="3"/>
  <c r="J2424" i="3"/>
  <c r="J1998" i="3"/>
  <c r="J2141" i="3"/>
  <c r="J1685" i="3"/>
  <c r="J2889" i="3"/>
  <c r="J2664" i="3"/>
  <c r="J2558" i="3"/>
  <c r="J2425" i="3"/>
  <c r="J1517" i="3"/>
  <c r="J1518" i="3"/>
  <c r="J198" i="3"/>
  <c r="J3650" i="3"/>
  <c r="J2890" i="3"/>
  <c r="J1519" i="3"/>
  <c r="J1520" i="3"/>
  <c r="J106" i="3"/>
  <c r="J2426" i="3"/>
  <c r="J2986" i="3"/>
  <c r="J1686" i="3"/>
  <c r="J1221" i="3"/>
  <c r="J3511" i="3"/>
  <c r="J2274" i="3"/>
  <c r="J2559" i="3"/>
  <c r="J3475" i="3"/>
  <c r="J2987" i="3"/>
  <c r="J2427" i="3"/>
  <c r="J2428" i="3"/>
  <c r="J3512" i="3"/>
  <c r="J3088" i="3"/>
  <c r="J3716" i="3"/>
  <c r="J1838" i="3"/>
  <c r="J773" i="3"/>
  <c r="J107" i="3"/>
  <c r="J3477" i="3"/>
  <c r="J690" i="3"/>
  <c r="J1999" i="3"/>
  <c r="J1521" i="3"/>
  <c r="J3732" i="3"/>
  <c r="J2891" i="3"/>
  <c r="J2560" i="3"/>
  <c r="J3546" i="3"/>
  <c r="J2142" i="3"/>
  <c r="J2666" i="3"/>
  <c r="J2667" i="3"/>
  <c r="J500" i="3"/>
  <c r="J2988" i="3"/>
  <c r="J2000" i="3"/>
  <c r="J2143" i="3"/>
  <c r="J3651" i="3"/>
  <c r="J2668" i="3"/>
  <c r="J3090" i="3"/>
  <c r="J2275" i="3"/>
  <c r="J12" i="3"/>
  <c r="J3325" i="3"/>
  <c r="J1083" i="3"/>
  <c r="J1687" i="3"/>
  <c r="J691" i="3"/>
  <c r="J2989" i="3"/>
  <c r="J1688" i="3"/>
  <c r="J3177" i="3"/>
  <c r="J2144" i="3"/>
  <c r="J199" i="3"/>
  <c r="J2145" i="3"/>
  <c r="J2561" i="3"/>
  <c r="J815" i="3"/>
  <c r="J3375" i="3"/>
  <c r="J692" i="3"/>
  <c r="J147" i="3"/>
  <c r="J2276" i="3"/>
  <c r="J2562" i="3"/>
  <c r="J1522" i="3"/>
  <c r="J108" i="3"/>
  <c r="J2001" i="3"/>
  <c r="J148" i="3"/>
  <c r="J2146" i="3"/>
  <c r="J2002" i="3"/>
  <c r="J1689" i="3"/>
  <c r="J2003" i="3"/>
  <c r="J2563" i="3"/>
  <c r="J1690" i="3"/>
  <c r="J2670" i="3"/>
  <c r="J2004" i="3"/>
  <c r="J2147" i="3"/>
  <c r="J693" i="3"/>
  <c r="J1353" i="3"/>
  <c r="J816" i="3"/>
  <c r="J2892" i="3"/>
  <c r="J2564" i="3"/>
  <c r="J1839" i="3"/>
  <c r="J2798" i="3"/>
  <c r="J2799" i="3"/>
  <c r="J1523" i="3"/>
  <c r="J248" i="3"/>
  <c r="J2991" i="3"/>
  <c r="J2800" i="3"/>
  <c r="J581" i="3"/>
  <c r="J1222" i="3"/>
  <c r="J3091" i="3"/>
  <c r="J2149" i="3"/>
  <c r="J3547" i="3"/>
  <c r="J2992" i="3"/>
  <c r="J2005" i="3"/>
  <c r="J3666" i="3"/>
  <c r="J2006" i="3"/>
  <c r="J846" i="3"/>
  <c r="J1524" i="3"/>
  <c r="J320" i="3"/>
  <c r="J2893" i="3"/>
  <c r="J404" i="3"/>
  <c r="J2007" i="3"/>
  <c r="J2993" i="3"/>
  <c r="J1354" i="3"/>
  <c r="J3793" i="3"/>
  <c r="J2277" i="3"/>
  <c r="J2671" i="3"/>
  <c r="J947" i="3"/>
  <c r="J405" i="3"/>
  <c r="J3092" i="3"/>
  <c r="J1084" i="3"/>
  <c r="J948" i="3"/>
  <c r="J582" i="3"/>
  <c r="J406" i="3"/>
  <c r="J2672" i="3"/>
  <c r="J2673" i="3"/>
  <c r="J149" i="3"/>
  <c r="J583" i="3"/>
  <c r="J2801" i="3"/>
  <c r="J2150" i="3"/>
  <c r="J2894" i="3"/>
  <c r="J3376" i="3"/>
  <c r="J407" i="3"/>
  <c r="J2008" i="3"/>
  <c r="J584" i="3"/>
  <c r="J79" i="3"/>
  <c r="J1840" i="3"/>
  <c r="J3093" i="3"/>
  <c r="J1841" i="3"/>
  <c r="J2994" i="3"/>
  <c r="J3571" i="3"/>
  <c r="J200" i="3"/>
  <c r="J949" i="3"/>
  <c r="J1223" i="3"/>
  <c r="J694" i="3"/>
  <c r="J1085" i="3"/>
  <c r="J321" i="3"/>
  <c r="J1525" i="3"/>
  <c r="J2151" i="3"/>
  <c r="J2802" i="3"/>
  <c r="J950" i="3"/>
  <c r="J695" i="3"/>
  <c r="J2009" i="3"/>
  <c r="J951" i="3"/>
  <c r="J408" i="3"/>
  <c r="J1355" i="3"/>
  <c r="J1691" i="3"/>
  <c r="J1526" i="3"/>
  <c r="J2429" i="3"/>
  <c r="J2565" i="3"/>
  <c r="J409" i="3"/>
  <c r="J952" i="3"/>
  <c r="J3436" i="3"/>
  <c r="J2278" i="3"/>
  <c r="J2995" i="3"/>
  <c r="J585" i="3"/>
  <c r="J3437" i="3"/>
  <c r="J3326" i="3"/>
  <c r="J410" i="3"/>
  <c r="J1692" i="3"/>
  <c r="J1086" i="3"/>
  <c r="J2895" i="3"/>
  <c r="J80" i="3"/>
  <c r="J2279" i="3"/>
  <c r="J1693" i="3"/>
  <c r="J3548" i="3"/>
  <c r="J2152" i="3"/>
  <c r="J2430" i="3"/>
  <c r="J1527" i="3"/>
  <c r="J2431" i="3"/>
  <c r="J1087" i="3"/>
  <c r="J586" i="3"/>
  <c r="J696" i="3"/>
  <c r="J2803" i="3"/>
  <c r="J1528" i="3"/>
  <c r="J2804" i="3"/>
  <c r="J249" i="3"/>
  <c r="J1694" i="3"/>
  <c r="J1842" i="3"/>
  <c r="J1529" i="3"/>
  <c r="J697" i="3"/>
  <c r="J2805" i="3"/>
  <c r="J3094" i="3"/>
  <c r="J2153" i="3"/>
  <c r="J587" i="3"/>
  <c r="J2674" i="3"/>
  <c r="J2280" i="3"/>
  <c r="J2675" i="3"/>
  <c r="J1843" i="3"/>
  <c r="J3628" i="3"/>
  <c r="J3741" i="3"/>
  <c r="J1695" i="3"/>
  <c r="J2566" i="3"/>
  <c r="J2010" i="3"/>
  <c r="J1844" i="3"/>
  <c r="J3652" i="3"/>
  <c r="J3667" i="3"/>
  <c r="J1845" i="3"/>
  <c r="J2432" i="3"/>
  <c r="J2156" i="3"/>
  <c r="J2281" i="3"/>
  <c r="J2676" i="3"/>
  <c r="J2677" i="3"/>
  <c r="J1846" i="3"/>
  <c r="J2011" i="3"/>
  <c r="J1847" i="3"/>
  <c r="J2896" i="3"/>
  <c r="J150" i="3"/>
  <c r="J698" i="3"/>
  <c r="J1530" i="3"/>
  <c r="J501" i="3"/>
  <c r="J3178" i="3"/>
  <c r="J1696" i="3"/>
  <c r="J322" i="3"/>
  <c r="J2806" i="3"/>
  <c r="J2012" i="3"/>
  <c r="J2996" i="3"/>
  <c r="J2567" i="3"/>
  <c r="J2282" i="3"/>
  <c r="J2678" i="3"/>
  <c r="J3377" i="3"/>
  <c r="J1356" i="3"/>
  <c r="J2568" i="3"/>
  <c r="J3378" i="3"/>
  <c r="J2807" i="3"/>
  <c r="J2283" i="3"/>
  <c r="J2013" i="3"/>
  <c r="J3514" i="3"/>
  <c r="J3478" i="3"/>
  <c r="J2997" i="3"/>
  <c r="J3095" i="3"/>
  <c r="J3726" i="3"/>
  <c r="J2679" i="3"/>
  <c r="J2157" i="3"/>
  <c r="J411" i="3"/>
  <c r="J57" i="3"/>
  <c r="J1224" i="3"/>
  <c r="J1531" i="3"/>
  <c r="J1357" i="3"/>
  <c r="J953" i="3"/>
  <c r="J2014" i="3"/>
  <c r="J2015" i="3"/>
  <c r="J588" i="3"/>
  <c r="J2016" i="3"/>
  <c r="J2569" i="3"/>
  <c r="J1848" i="3"/>
  <c r="J250" i="3"/>
  <c r="J2570" i="3"/>
  <c r="J1088" i="3"/>
  <c r="J2571" i="3"/>
  <c r="J2433" i="3"/>
  <c r="J1358" i="3"/>
  <c r="J2017" i="3"/>
  <c r="J3605" i="3"/>
  <c r="J2808" i="3"/>
  <c r="J2158" i="3"/>
  <c r="J2897" i="3"/>
  <c r="J817" i="3"/>
  <c r="J412" i="3"/>
  <c r="J3549" i="3"/>
  <c r="J1697" i="3"/>
  <c r="J1359" i="3"/>
  <c r="J3515" i="3"/>
  <c r="J2159" i="3"/>
  <c r="J3096" i="3"/>
  <c r="J2284" i="3"/>
  <c r="J2809" i="3"/>
  <c r="J2898" i="3"/>
  <c r="J1849" i="3"/>
  <c r="J1532" i="3"/>
  <c r="J589" i="3"/>
  <c r="J1225" i="3"/>
  <c r="J3097" i="3"/>
  <c r="J109" i="3"/>
  <c r="J323" i="3"/>
  <c r="J699" i="3"/>
  <c r="J3327" i="3"/>
  <c r="J954" i="3"/>
  <c r="J955" i="3"/>
  <c r="J818" i="3"/>
  <c r="J1850" i="3"/>
  <c r="J3572" i="3"/>
  <c r="J2998" i="3"/>
  <c r="J324" i="3"/>
  <c r="J819" i="3"/>
  <c r="J1360" i="3"/>
  <c r="J3179" i="3"/>
  <c r="J2160" i="3"/>
  <c r="J2999" i="3"/>
  <c r="J1361" i="3"/>
  <c r="J3653" i="3"/>
  <c r="J2161" i="3"/>
  <c r="J1851" i="3"/>
  <c r="J2018" i="3"/>
  <c r="J2162" i="3"/>
  <c r="J2680" i="3"/>
  <c r="J1852" i="3"/>
  <c r="J1853" i="3"/>
  <c r="J2434" i="3"/>
  <c r="J2681" i="3"/>
  <c r="J1698" i="3"/>
  <c r="J590" i="3"/>
  <c r="J700" i="3"/>
  <c r="J1699" i="3"/>
  <c r="J3000" i="3"/>
  <c r="J3245" i="3"/>
  <c r="J2572" i="3"/>
  <c r="J3180" i="3"/>
  <c r="J1362" i="3"/>
  <c r="J2019" i="3"/>
  <c r="J956" i="3"/>
  <c r="J3479" i="3"/>
  <c r="J2810" i="3"/>
  <c r="J957" i="3"/>
  <c r="J820" i="3"/>
  <c r="J2573" i="3"/>
  <c r="J2574" i="3"/>
  <c r="J1067" i="3"/>
  <c r="J3181" i="3"/>
  <c r="J1854" i="3"/>
  <c r="J2020" i="3"/>
  <c r="J3480" i="3"/>
  <c r="J2163" i="3"/>
  <c r="J325" i="3"/>
  <c r="J251" i="3"/>
  <c r="J3098" i="3"/>
  <c r="J502" i="3"/>
  <c r="J2021" i="3"/>
  <c r="J3001" i="3"/>
  <c r="J503" i="3"/>
  <c r="J1363" i="3"/>
  <c r="J1364" i="3"/>
  <c r="J2576" i="3"/>
  <c r="J701" i="3"/>
  <c r="J2577" i="3"/>
  <c r="J1089" i="3"/>
  <c r="J3379" i="3"/>
  <c r="J1365" i="3"/>
  <c r="J1855" i="3"/>
  <c r="J1700" i="3"/>
  <c r="J821" i="3"/>
  <c r="J1090" i="3"/>
  <c r="J1091" i="3"/>
  <c r="J2682" i="3"/>
  <c r="J3182" i="3"/>
  <c r="J1701" i="3"/>
  <c r="J1092" i="3"/>
  <c r="J1856" i="3"/>
  <c r="J2164" i="3"/>
  <c r="J1857" i="3"/>
  <c r="J1858" i="3"/>
  <c r="J2811" i="3"/>
  <c r="J1702" i="3"/>
  <c r="J3183" i="3"/>
  <c r="J2435" i="3"/>
  <c r="J3694" i="3"/>
  <c r="J413" i="3"/>
  <c r="J1107" i="3"/>
  <c r="J3246" i="3"/>
  <c r="J1703" i="3"/>
  <c r="J2165" i="3"/>
  <c r="J1111" i="3"/>
  <c r="J1093" i="3"/>
  <c r="J1226" i="3"/>
  <c r="J3328" i="3"/>
  <c r="J110" i="3"/>
  <c r="J1704" i="3"/>
  <c r="J2285" i="3"/>
  <c r="J822" i="3"/>
  <c r="J702" i="3"/>
  <c r="J1533" i="3"/>
  <c r="J2022" i="3"/>
  <c r="J252" i="3"/>
  <c r="J2023" i="3"/>
  <c r="J3677" i="3"/>
  <c r="J3678" i="3"/>
  <c r="J591" i="3"/>
  <c r="J2812" i="3"/>
  <c r="J414" i="3"/>
  <c r="J823" i="3"/>
  <c r="J253" i="3"/>
  <c r="J326" i="3"/>
  <c r="J2024" i="3"/>
  <c r="J3380" i="3"/>
  <c r="J3099" i="3"/>
  <c r="J592" i="3"/>
  <c r="J2578" i="3"/>
  <c r="J504" i="3"/>
  <c r="J1094" i="3"/>
  <c r="J505" i="3"/>
  <c r="J703" i="3"/>
  <c r="J2899" i="3"/>
  <c r="J704" i="3"/>
  <c r="J824" i="3"/>
  <c r="J2684" i="3"/>
  <c r="J254" i="3"/>
  <c r="J327" i="3"/>
  <c r="J111" i="3"/>
  <c r="J1705" i="3"/>
  <c r="J958" i="3"/>
  <c r="J2685" i="3"/>
  <c r="J151" i="3"/>
  <c r="J3573" i="3"/>
  <c r="J2436" i="3"/>
  <c r="J825" i="3"/>
  <c r="J2025" i="3"/>
  <c r="J2579" i="3"/>
  <c r="J3329" i="3"/>
  <c r="J415" i="3"/>
  <c r="J2026" i="3"/>
  <c r="J2437" i="3"/>
  <c r="J2438" i="3"/>
  <c r="J3330" i="3"/>
  <c r="J328" i="3"/>
  <c r="J705" i="3"/>
  <c r="J1227" i="3"/>
  <c r="J34" i="3"/>
  <c r="J2166" i="3"/>
  <c r="J2687" i="3"/>
  <c r="J1169" i="3"/>
  <c r="J1534" i="3"/>
  <c r="J2027" i="3"/>
  <c r="J2688" i="3"/>
  <c r="J1706" i="3"/>
  <c r="J1366" i="3"/>
  <c r="J1860" i="3"/>
  <c r="J1707" i="3"/>
  <c r="J2813" i="3"/>
  <c r="J1228" i="3"/>
  <c r="J959" i="3"/>
  <c r="J2814" i="3"/>
  <c r="J826" i="3"/>
  <c r="J2580" i="3"/>
  <c r="J3550" i="3"/>
  <c r="J3331" i="3"/>
  <c r="J3100" i="3"/>
  <c r="J1095" i="3"/>
  <c r="J2815" i="3"/>
  <c r="J2286" i="3"/>
  <c r="J1861" i="3"/>
  <c r="J827" i="3"/>
  <c r="J3381" i="3"/>
  <c r="J3551" i="3"/>
  <c r="J2690" i="3"/>
  <c r="J2816" i="3"/>
  <c r="J828" i="3"/>
  <c r="J2287" i="3"/>
  <c r="J2900" i="3"/>
  <c r="J2439" i="3"/>
  <c r="J2581" i="3"/>
  <c r="J1230" i="3"/>
  <c r="J1862" i="3"/>
  <c r="J3438" i="3"/>
  <c r="J2901" i="3"/>
  <c r="J1096" i="3"/>
  <c r="J3382" i="3"/>
  <c r="J3247" i="3"/>
  <c r="J3629" i="3"/>
  <c r="J3552" i="3"/>
  <c r="J1535" i="3"/>
  <c r="J1536" i="3"/>
  <c r="J2902" i="3"/>
  <c r="J593" i="3"/>
  <c r="J2440" i="3"/>
  <c r="J2028" i="3"/>
  <c r="J2288" i="3"/>
  <c r="J2289" i="3"/>
  <c r="J2691" i="3"/>
  <c r="J3695" i="3"/>
  <c r="J2290" i="3"/>
  <c r="J3574" i="3"/>
  <c r="J2029" i="3"/>
  <c r="J2692" i="3"/>
  <c r="J3383" i="3"/>
  <c r="J416" i="3"/>
  <c r="J3668" i="3"/>
  <c r="J255" i="3"/>
  <c r="J2817" i="3"/>
  <c r="J2693" i="3"/>
  <c r="J1229" i="3"/>
  <c r="J3516" i="3"/>
  <c r="J2291" i="3"/>
  <c r="J1863" i="3"/>
  <c r="J2167" i="3"/>
  <c r="J3757" i="3"/>
  <c r="J2694" i="3"/>
  <c r="J2582" i="3"/>
  <c r="J2818" i="3"/>
  <c r="J3553" i="3"/>
  <c r="J3679" i="3"/>
  <c r="J1367" i="3"/>
  <c r="J2292" i="3"/>
  <c r="J3606" i="3"/>
  <c r="J2819" i="3"/>
  <c r="J706" i="3"/>
  <c r="J2695" i="3"/>
  <c r="J3631" i="3"/>
  <c r="J2820" i="3"/>
  <c r="J3384" i="3"/>
  <c r="J1231" i="3"/>
  <c r="J2293" i="3"/>
  <c r="J1232" i="3"/>
  <c r="J707" i="3"/>
  <c r="J1253" i="3"/>
  <c r="J1254" i="3"/>
  <c r="J1097" i="3"/>
  <c r="J417" i="3"/>
  <c r="J960" i="3"/>
  <c r="J1537" i="3"/>
  <c r="J1098" i="3"/>
  <c r="J152" i="3"/>
  <c r="J3248" i="3"/>
  <c r="J3481" i="3"/>
  <c r="J2030" i="3"/>
  <c r="J1264" i="3"/>
  <c r="J2441" i="3"/>
  <c r="J1864" i="3"/>
  <c r="J2903" i="3"/>
  <c r="J3385" i="3"/>
  <c r="J1708" i="3"/>
  <c r="J1270" i="3"/>
  <c r="J1233" i="3"/>
  <c r="J418" i="3"/>
  <c r="J3003" i="3"/>
  <c r="J2294" i="3"/>
  <c r="J3632" i="3"/>
  <c r="J3004" i="3"/>
  <c r="J3101" i="3"/>
  <c r="J1538" i="3"/>
  <c r="J2442" i="3"/>
  <c r="J2295" i="3"/>
  <c r="J708" i="3"/>
  <c r="J1709" i="3"/>
  <c r="J81" i="3"/>
  <c r="J2031" i="3"/>
  <c r="J2032" i="3"/>
  <c r="J3332" i="3"/>
  <c r="J1865" i="3"/>
  <c r="J961" i="3"/>
  <c r="J709" i="3"/>
  <c r="J3333" i="3"/>
  <c r="J329" i="3"/>
  <c r="J419" i="3"/>
  <c r="J2904" i="3"/>
  <c r="J1099" i="3"/>
  <c r="J2583" i="3"/>
  <c r="J112" i="3"/>
  <c r="J153" i="3"/>
  <c r="J3005" i="3"/>
  <c r="J2443" i="3"/>
  <c r="J1234" i="3"/>
  <c r="J3334" i="3"/>
  <c r="J1100" i="3"/>
  <c r="J2168" i="3"/>
  <c r="J1101" i="3"/>
  <c r="J1235" i="3"/>
  <c r="J2296" i="3"/>
  <c r="J2033" i="3"/>
  <c r="J2034" i="3"/>
  <c r="J2905" i="3"/>
  <c r="J2444" i="3"/>
  <c r="J3184" i="3"/>
  <c r="J1539" i="3"/>
  <c r="J1368" i="3"/>
  <c r="J2584" i="3"/>
  <c r="J256" i="3"/>
  <c r="J3249" i="3"/>
  <c r="J3607" i="3"/>
  <c r="J3185" i="3"/>
  <c r="J257" i="3"/>
  <c r="J1320" i="3"/>
  <c r="J1710" i="3"/>
  <c r="J420" i="3"/>
  <c r="J2696" i="3"/>
  <c r="J1540" i="3"/>
  <c r="J330" i="3"/>
  <c r="J3186" i="3"/>
  <c r="J1236" i="3"/>
  <c r="J331" i="3"/>
  <c r="J1369" i="3"/>
  <c r="J2035" i="3"/>
  <c r="J2906" i="3"/>
  <c r="J710" i="3"/>
  <c r="J1370" i="3"/>
  <c r="J2169" i="3"/>
  <c r="J2697" i="3"/>
  <c r="J594" i="3"/>
  <c r="J58" i="3"/>
  <c r="J2297" i="3"/>
  <c r="J2171" i="3"/>
  <c r="J2821" i="3"/>
  <c r="J506" i="3"/>
  <c r="J2172" i="3"/>
  <c r="J2036" i="3"/>
  <c r="J829" i="3"/>
  <c r="J2173" i="3"/>
  <c r="J1237" i="3"/>
  <c r="J1711" i="3"/>
  <c r="J2585" i="3"/>
  <c r="J507" i="3"/>
  <c r="J332" i="3"/>
  <c r="J2298" i="3"/>
  <c r="J3187" i="3"/>
  <c r="J1712" i="3"/>
  <c r="J3251" i="3"/>
  <c r="J3006" i="3"/>
  <c r="J2699" i="3"/>
  <c r="J258" i="3"/>
  <c r="J1541" i="3"/>
  <c r="J595" i="3"/>
  <c r="J2299" i="3"/>
  <c r="J3188" i="3"/>
  <c r="J1542" i="3"/>
  <c r="J3252" i="3"/>
  <c r="J2701" i="3"/>
  <c r="J3517" i="3"/>
  <c r="J3717" i="3"/>
  <c r="J35" i="3"/>
  <c r="J1371" i="3"/>
  <c r="J1372" i="3"/>
  <c r="J3253" i="3"/>
  <c r="J711" i="3"/>
  <c r="J1713" i="3"/>
  <c r="J2300" i="3"/>
  <c r="J3335" i="3"/>
  <c r="J2301" i="3"/>
  <c r="J2302" i="3"/>
  <c r="J1714" i="3"/>
  <c r="J2303" i="3"/>
  <c r="J3386" i="3"/>
  <c r="J1715" i="3"/>
  <c r="J2445" i="3"/>
  <c r="J1716" i="3"/>
  <c r="J2702" i="3"/>
  <c r="J2174" i="3"/>
  <c r="J962" i="3"/>
  <c r="J3439" i="3"/>
  <c r="J3007" i="3"/>
  <c r="J596" i="3"/>
  <c r="J3608" i="3"/>
  <c r="J2304" i="3"/>
  <c r="J3440" i="3"/>
  <c r="J1866" i="3"/>
  <c r="J3387" i="3"/>
  <c r="J1867" i="3"/>
  <c r="J2305" i="3"/>
  <c r="J2175" i="3"/>
  <c r="J3718" i="3"/>
  <c r="J2306" i="3"/>
  <c r="J2907" i="3"/>
  <c r="J1543" i="3"/>
  <c r="J1373" i="3"/>
  <c r="J2587" i="3"/>
  <c r="J712" i="3"/>
  <c r="J3102" i="3"/>
  <c r="J1544" i="3"/>
  <c r="J3518" i="3"/>
  <c r="J2908" i="3"/>
  <c r="J3388" i="3"/>
  <c r="J2588" i="3"/>
  <c r="J3670" i="3"/>
  <c r="J597" i="3"/>
  <c r="J3575" i="3"/>
  <c r="J1238" i="3"/>
  <c r="J1239" i="3"/>
  <c r="J154" i="3"/>
  <c r="J2037" i="3"/>
  <c r="J2176" i="3"/>
  <c r="J1374" i="3"/>
  <c r="J1375" i="3"/>
  <c r="J3189" i="3"/>
  <c r="J830" i="3"/>
  <c r="J713" i="3"/>
  <c r="J3336" i="3"/>
  <c r="J3103" i="3"/>
  <c r="J1425" i="3"/>
  <c r="J963" i="3"/>
  <c r="J3254" i="3"/>
  <c r="J3008" i="3"/>
  <c r="J2909" i="3"/>
  <c r="J964" i="3"/>
  <c r="J421" i="3"/>
  <c r="J3104" i="3"/>
  <c r="J3389" i="3"/>
  <c r="J3482" i="3"/>
  <c r="J1868" i="3"/>
  <c r="J3009" i="3"/>
  <c r="J3255" i="3"/>
  <c r="J1869" i="3"/>
  <c r="J1376" i="3"/>
  <c r="J1870" i="3"/>
  <c r="J2590" i="3"/>
  <c r="J45" i="3"/>
  <c r="J2591" i="3"/>
  <c r="J422" i="3"/>
  <c r="J1240" i="3"/>
  <c r="J2038" i="3"/>
  <c r="J3390" i="3"/>
  <c r="J1102" i="3"/>
  <c r="J2910" i="3"/>
  <c r="J1377" i="3"/>
  <c r="J1545" i="3"/>
  <c r="J2307" i="3"/>
  <c r="J831" i="3"/>
  <c r="J2308" i="3"/>
  <c r="J3010" i="3"/>
  <c r="J3633" i="3"/>
  <c r="J508" i="3"/>
  <c r="J965" i="3"/>
  <c r="J2039" i="3"/>
  <c r="J966" i="3"/>
  <c r="J1241" i="3"/>
  <c r="J509" i="3"/>
  <c r="J2177" i="3"/>
  <c r="J2040" i="3"/>
  <c r="J2703" i="3"/>
  <c r="J1378" i="3"/>
  <c r="J2178" i="3"/>
  <c r="J3733" i="3"/>
  <c r="J3256" i="3"/>
  <c r="J2704" i="3"/>
  <c r="J1242" i="3"/>
  <c r="J1243" i="3"/>
  <c r="J2446" i="3"/>
  <c r="J36" i="3"/>
  <c r="J2179" i="3"/>
  <c r="J714" i="3"/>
  <c r="J2180" i="3"/>
  <c r="J832" i="3"/>
  <c r="J715" i="3"/>
  <c r="J2181" i="3"/>
  <c r="J113" i="3"/>
  <c r="J1244" i="3"/>
  <c r="J2182" i="3"/>
  <c r="J716" i="3"/>
  <c r="J3105" i="3"/>
  <c r="J2447" i="3"/>
  <c r="J1245" i="3"/>
  <c r="J833" i="3"/>
  <c r="J2041" i="3"/>
  <c r="J2042" i="3"/>
  <c r="J59" i="3"/>
  <c r="J834" i="3"/>
  <c r="J1379" i="3"/>
  <c r="J1871" i="3"/>
  <c r="J259" i="3"/>
  <c r="J423" i="3"/>
  <c r="J835" i="3"/>
  <c r="J1546" i="3"/>
  <c r="J1380" i="3"/>
  <c r="J2183" i="3"/>
  <c r="J2309" i="3"/>
  <c r="J2310" i="3"/>
  <c r="J21" i="3"/>
  <c r="J155" i="3"/>
  <c r="J1103" i="3"/>
  <c r="J156" i="3"/>
  <c r="J114" i="3"/>
  <c r="J1547" i="3"/>
  <c r="J201" i="3"/>
  <c r="J2448" i="3"/>
  <c r="J3671" i="3"/>
  <c r="J2449" i="3"/>
  <c r="J1717" i="3"/>
  <c r="J510" i="3"/>
  <c r="J598" i="3"/>
  <c r="J836" i="3"/>
  <c r="J1246" i="3"/>
  <c r="J599" i="3"/>
  <c r="J3190" i="3"/>
  <c r="J1381" i="3"/>
  <c r="J2184" i="3"/>
  <c r="J837" i="3"/>
  <c r="J1247" i="3"/>
  <c r="J2592" i="3"/>
  <c r="J2705" i="3"/>
  <c r="J3191" i="3"/>
  <c r="J2706" i="3"/>
  <c r="J2450" i="3"/>
  <c r="J333" i="3"/>
  <c r="J2822" i="3"/>
  <c r="J424" i="3"/>
  <c r="J2451" i="3"/>
  <c r="J3192" i="3"/>
  <c r="J3391" i="3"/>
  <c r="J2043" i="3"/>
  <c r="J2185" i="3"/>
  <c r="J511" i="3"/>
  <c r="J967" i="3"/>
  <c r="J260" i="3"/>
  <c r="J1872" i="3"/>
  <c r="J1718" i="3"/>
  <c r="J600" i="3"/>
  <c r="J425" i="3"/>
  <c r="J512" i="3"/>
  <c r="J1719" i="3"/>
  <c r="J838" i="3"/>
  <c r="J426" i="3"/>
  <c r="J2311" i="3"/>
  <c r="J3011" i="3"/>
  <c r="J427" i="3"/>
  <c r="J1720" i="3"/>
  <c r="J1104" i="3"/>
  <c r="J3786" i="3"/>
  <c r="J428" i="3"/>
  <c r="J1721" i="3"/>
  <c r="J1248" i="3"/>
  <c r="J1382" i="3"/>
  <c r="J3727" i="3"/>
  <c r="J2452" i="3"/>
  <c r="J2707" i="3"/>
  <c r="J1548" i="3"/>
  <c r="J1249" i="3"/>
  <c r="J3106" i="3"/>
  <c r="J968" i="3"/>
  <c r="J969" i="3"/>
  <c r="J717" i="3"/>
  <c r="J3752" i="3"/>
  <c r="J1383" i="3"/>
  <c r="J1250" i="3"/>
  <c r="J1105" i="3"/>
  <c r="J3107" i="3"/>
  <c r="J3392" i="3"/>
  <c r="J2312" i="3"/>
  <c r="J2708" i="3"/>
  <c r="J3337" i="3"/>
  <c r="J2313" i="3"/>
  <c r="J3108" i="3"/>
  <c r="J601" i="3"/>
  <c r="J3634" i="3"/>
  <c r="J2186" i="3"/>
  <c r="J2453" i="3"/>
  <c r="J3258" i="3"/>
  <c r="J3193" i="3"/>
  <c r="J1549" i="3"/>
  <c r="J2709" i="3"/>
  <c r="J718" i="3"/>
  <c r="J3109" i="3"/>
  <c r="J2823" i="3"/>
  <c r="J3577" i="3"/>
  <c r="J1550" i="3"/>
  <c r="J3393" i="3"/>
  <c r="J3012" i="3"/>
  <c r="J1106" i="3"/>
  <c r="J2044" i="3"/>
  <c r="J1551" i="3"/>
  <c r="J3680" i="3"/>
  <c r="J3110" i="3"/>
  <c r="J3787" i="3"/>
  <c r="J2045" i="3"/>
  <c r="J3520" i="3"/>
  <c r="J2454" i="3"/>
  <c r="J3521" i="3"/>
  <c r="J1108" i="3"/>
  <c r="J1384" i="3"/>
  <c r="J3013" i="3"/>
  <c r="J2455" i="3"/>
  <c r="J202" i="3"/>
  <c r="J46" i="3"/>
  <c r="J1873" i="3"/>
  <c r="J970" i="3"/>
  <c r="J1722" i="3"/>
  <c r="J1109" i="3"/>
  <c r="J1613" i="3"/>
  <c r="J3522" i="3"/>
  <c r="J513" i="3"/>
  <c r="J1616" i="3"/>
  <c r="J1385" i="3"/>
  <c r="J1874" i="3"/>
  <c r="J203" i="3"/>
  <c r="J2046" i="3"/>
  <c r="J2824" i="3"/>
  <c r="J334" i="3"/>
  <c r="J3260" i="3"/>
  <c r="J3262" i="3"/>
  <c r="J514" i="3"/>
  <c r="J1251" i="3"/>
  <c r="J3483" i="3"/>
  <c r="J971" i="3"/>
  <c r="J157" i="3"/>
  <c r="J204" i="3"/>
  <c r="J429" i="3"/>
  <c r="J2710" i="3"/>
  <c r="J2187" i="3"/>
  <c r="J2047" i="3"/>
  <c r="J82" i="3"/>
  <c r="J1252" i="3"/>
  <c r="J261" i="3"/>
  <c r="J1552" i="3"/>
  <c r="J515" i="3"/>
  <c r="J602" i="3"/>
  <c r="J3338" i="3"/>
  <c r="J430" i="3"/>
  <c r="J719" i="3"/>
  <c r="J1723" i="3"/>
  <c r="J1386" i="3"/>
  <c r="J1255" i="3"/>
  <c r="J2825" i="3"/>
  <c r="J1724" i="3"/>
  <c r="J1553" i="3"/>
  <c r="J1554" i="3"/>
  <c r="J2188" i="3"/>
  <c r="J335" i="3"/>
  <c r="J2456" i="3"/>
  <c r="J3484" i="3"/>
  <c r="J2314" i="3"/>
  <c r="J262" i="3"/>
  <c r="J83" i="3"/>
  <c r="J1256" i="3"/>
  <c r="J2315" i="3"/>
  <c r="J1257" i="3"/>
  <c r="J3523" i="3"/>
  <c r="J3264" i="3"/>
  <c r="J1555" i="3"/>
  <c r="J3194" i="3"/>
  <c r="J3195" i="3"/>
  <c r="J3485" i="3"/>
  <c r="J2457" i="3"/>
  <c r="J2826" i="3"/>
  <c r="J1110" i="3"/>
  <c r="J1875" i="3"/>
  <c r="J1725" i="3"/>
  <c r="J2911" i="3"/>
  <c r="J1726" i="3"/>
  <c r="J1112" i="3"/>
  <c r="J603" i="3"/>
  <c r="J3265" i="3"/>
  <c r="J604" i="3"/>
  <c r="J605" i="3"/>
  <c r="J1387" i="3"/>
  <c r="J839" i="3"/>
  <c r="J2593" i="3"/>
  <c r="J263" i="3"/>
  <c r="J1727" i="3"/>
  <c r="J205" i="3"/>
  <c r="J2913" i="3"/>
  <c r="J972" i="3"/>
  <c r="J3014" i="3"/>
  <c r="J264" i="3"/>
  <c r="J206" i="3"/>
  <c r="J1258" i="3"/>
  <c r="J336" i="3"/>
  <c r="J1259" i="3"/>
  <c r="J2594" i="3"/>
  <c r="J2316" i="3"/>
  <c r="J2711" i="3"/>
  <c r="J1388" i="3"/>
  <c r="J3734" i="3"/>
  <c r="J1556" i="3"/>
  <c r="J2189" i="3"/>
  <c r="J2048" i="3"/>
  <c r="J2049" i="3"/>
  <c r="J2914" i="3"/>
  <c r="J2318" i="3"/>
  <c r="J3339" i="3"/>
  <c r="J2458" i="3"/>
  <c r="J973" i="3"/>
  <c r="J840" i="3"/>
  <c r="J1876" i="3"/>
  <c r="J2595" i="3"/>
  <c r="J1113" i="3"/>
  <c r="J1114" i="3"/>
  <c r="J516" i="3"/>
  <c r="J1728" i="3"/>
  <c r="J606" i="3"/>
  <c r="J1877" i="3"/>
  <c r="J2319" i="3"/>
  <c r="J265" i="3"/>
  <c r="J3340" i="3"/>
  <c r="J1878" i="3"/>
  <c r="J1879" i="3"/>
  <c r="J3341" i="3"/>
  <c r="J841" i="3"/>
  <c r="J974" i="3"/>
  <c r="J3609" i="3"/>
  <c r="J2915" i="3"/>
  <c r="J2596" i="3"/>
  <c r="J2050" i="3"/>
  <c r="J3343" i="3"/>
  <c r="J3654" i="3"/>
  <c r="J2459" i="3"/>
  <c r="J1389" i="3"/>
  <c r="J3344" i="3"/>
  <c r="J1880" i="3"/>
  <c r="J517" i="3"/>
  <c r="J1735" i="3"/>
  <c r="J1260" i="3"/>
  <c r="J158" i="3"/>
  <c r="J84" i="3"/>
  <c r="J2051" i="3"/>
  <c r="J207" i="3"/>
  <c r="J1557" i="3"/>
  <c r="J2460" i="3"/>
  <c r="J7" i="3"/>
  <c r="J115" i="3"/>
  <c r="J2320" i="3"/>
  <c r="J3486" i="3"/>
  <c r="J2827" i="3"/>
  <c r="J2597" i="3"/>
  <c r="J1115" i="3"/>
  <c r="J2598" i="3"/>
  <c r="J208" i="3"/>
  <c r="J116" i="3"/>
  <c r="J2321" i="3"/>
  <c r="J1558" i="3"/>
  <c r="J720" i="3"/>
  <c r="J3578" i="3"/>
  <c r="J2461" i="3"/>
  <c r="J2322" i="3"/>
  <c r="J266" i="3"/>
  <c r="J2462" i="3"/>
  <c r="J2828" i="3"/>
  <c r="J1881" i="3"/>
  <c r="J842" i="3"/>
  <c r="J267" i="3"/>
  <c r="J3554" i="3"/>
  <c r="J1390" i="3"/>
  <c r="J2712" i="3"/>
  <c r="J843" i="3"/>
  <c r="J16" i="3"/>
  <c r="J3441" i="3"/>
  <c r="J1729" i="3"/>
  <c r="J60" i="3"/>
  <c r="J1559" i="3"/>
  <c r="J268" i="3"/>
  <c r="J1882" i="3"/>
  <c r="J2463" i="3"/>
  <c r="J117" i="3"/>
  <c r="J3347" i="3"/>
  <c r="J3015" i="3"/>
  <c r="J2829" i="3"/>
  <c r="J1730" i="3"/>
  <c r="J1731" i="3"/>
  <c r="J3111" i="3"/>
  <c r="J1116" i="3"/>
  <c r="J1883" i="3"/>
  <c r="J2831" i="3"/>
  <c r="J3016" i="3"/>
  <c r="J3017" i="3"/>
  <c r="J2832" i="3"/>
  <c r="J431" i="3"/>
  <c r="J2052" i="3"/>
  <c r="J2190" i="3"/>
  <c r="J3579" i="3"/>
  <c r="J1884" i="3"/>
  <c r="J518" i="3"/>
  <c r="J519" i="3"/>
  <c r="J3266" i="3"/>
  <c r="J520" i="3"/>
  <c r="J3758" i="3"/>
  <c r="J3742" i="3"/>
  <c r="J2" i="3"/>
  <c r="J3525" i="3"/>
  <c r="J1261" i="3"/>
  <c r="J2599" i="3"/>
  <c r="J721" i="3"/>
  <c r="J1732" i="3"/>
  <c r="J521" i="3"/>
  <c r="J1262" i="3"/>
  <c r="J1391" i="3"/>
  <c r="J2053" i="3"/>
  <c r="J3018" i="3"/>
  <c r="J2191" i="3"/>
  <c r="J722" i="3"/>
  <c r="J1733" i="3"/>
  <c r="J3580" i="3"/>
  <c r="J3394" i="3"/>
  <c r="J3019" i="3"/>
  <c r="J1818" i="3"/>
  <c r="J3020" i="3"/>
  <c r="J2713" i="3"/>
  <c r="J3555" i="3"/>
  <c r="J3526" i="3"/>
  <c r="J1392" i="3"/>
  <c r="J3197" i="3"/>
  <c r="J3396" i="3"/>
  <c r="J1117" i="3"/>
  <c r="J3696" i="3"/>
  <c r="J723" i="3"/>
  <c r="J1393" i="3"/>
  <c r="J1118" i="3"/>
  <c r="J975" i="3"/>
  <c r="J1263" i="3"/>
  <c r="J724" i="3"/>
  <c r="J85" i="3"/>
  <c r="J976" i="3"/>
  <c r="J337" i="3"/>
  <c r="J1885" i="3"/>
  <c r="J3488" i="3"/>
  <c r="J2054" i="3"/>
  <c r="J2714" i="3"/>
  <c r="J2323" i="3"/>
  <c r="J2833" i="3"/>
  <c r="J1560" i="3"/>
  <c r="J2715" i="3"/>
  <c r="J725" i="3"/>
  <c r="J3681" i="3"/>
  <c r="J3489" i="3"/>
  <c r="J209" i="3"/>
  <c r="J3021" i="3"/>
  <c r="J3348" i="3"/>
  <c r="J3682" i="3"/>
  <c r="J1734" i="3"/>
  <c r="J3778" i="3"/>
  <c r="J1886" i="3"/>
  <c r="J844" i="3"/>
  <c r="J1394" i="3"/>
  <c r="J269" i="3"/>
  <c r="J1561" i="3"/>
  <c r="J1859" i="3"/>
  <c r="J2916" i="3"/>
  <c r="J3267" i="3"/>
  <c r="J338" i="3"/>
  <c r="J2464" i="3"/>
  <c r="J726" i="3"/>
  <c r="J845" i="3"/>
  <c r="J3268" i="3"/>
  <c r="J2465" i="3"/>
  <c r="J2834" i="3"/>
  <c r="J2918" i="3"/>
  <c r="J1562" i="3"/>
  <c r="J1887" i="3"/>
  <c r="J847" i="3"/>
  <c r="J432" i="3"/>
  <c r="J3581" i="3"/>
  <c r="J1265" i="3"/>
  <c r="J1736" i="3"/>
  <c r="J2192" i="3"/>
  <c r="J2324" i="3"/>
  <c r="J3270" i="3"/>
  <c r="J727" i="3"/>
  <c r="J3022" i="3"/>
  <c r="J2325" i="3"/>
  <c r="J3349" i="3"/>
  <c r="J3271" i="3"/>
  <c r="J3198" i="3"/>
  <c r="J3490" i="3"/>
  <c r="J3112" i="3"/>
  <c r="J1563" i="3"/>
  <c r="J848" i="3"/>
  <c r="J3397" i="3"/>
  <c r="J1888" i="3"/>
  <c r="J1892" i="3"/>
  <c r="J339" i="3"/>
  <c r="J849" i="3"/>
  <c r="J2466" i="3"/>
  <c r="J13" i="3"/>
  <c r="J1395" i="3"/>
  <c r="J1396" i="3"/>
  <c r="J1564" i="3"/>
  <c r="J977" i="3"/>
  <c r="J978" i="3"/>
  <c r="J2467" i="3"/>
  <c r="J159" i="3"/>
  <c r="J522" i="3"/>
  <c r="J1737" i="3"/>
  <c r="J3199" i="3"/>
  <c r="J2468" i="3"/>
  <c r="J2469" i="3"/>
  <c r="J3023" i="3"/>
  <c r="J2835" i="3"/>
  <c r="J3780" i="3"/>
  <c r="J1565" i="3"/>
  <c r="J3399" i="3"/>
  <c r="J850" i="3"/>
  <c r="J2601" i="3"/>
  <c r="J1916" i="3"/>
  <c r="J2326" i="3"/>
  <c r="J2327" i="3"/>
  <c r="J1397" i="3"/>
  <c r="J979" i="3"/>
  <c r="J980" i="3"/>
  <c r="J1119" i="3"/>
  <c r="J981" i="3"/>
  <c r="J2055" i="3"/>
  <c r="J1120" i="3"/>
  <c r="J2328" i="3"/>
  <c r="J523" i="3"/>
  <c r="J3527" i="3"/>
  <c r="J728" i="3"/>
  <c r="J2836" i="3"/>
  <c r="J433" i="3"/>
  <c r="J3024" i="3"/>
  <c r="J1121" i="3"/>
  <c r="J1738" i="3"/>
  <c r="J1889" i="3"/>
  <c r="J607" i="3"/>
  <c r="J3584" i="3"/>
  <c r="J2056" i="3"/>
  <c r="J2602" i="3"/>
  <c r="J2716" i="3"/>
  <c r="J2057" i="3"/>
  <c r="J1739" i="3"/>
  <c r="J1266" i="3"/>
  <c r="J1267" i="3"/>
  <c r="J2837" i="3"/>
  <c r="J2058" i="3"/>
  <c r="J3272" i="3"/>
  <c r="J1890" i="3"/>
  <c r="J2919" i="3"/>
  <c r="J1566" i="3"/>
  <c r="J3703" i="3"/>
  <c r="J3683" i="3"/>
  <c r="J2329" i="3"/>
  <c r="J3719" i="3"/>
  <c r="J3400" i="3"/>
  <c r="J1956" i="3"/>
  <c r="J1957" i="3"/>
  <c r="J2470" i="3"/>
  <c r="J2839" i="3"/>
  <c r="J2193" i="3"/>
  <c r="J3200" i="3"/>
  <c r="J1962" i="3"/>
  <c r="J1398" i="3"/>
  <c r="J729" i="3"/>
  <c r="J1891" i="3"/>
  <c r="J851" i="3"/>
  <c r="J2194" i="3"/>
  <c r="J2717" i="3"/>
  <c r="J270" i="3"/>
  <c r="J608" i="3"/>
  <c r="J3528" i="3"/>
  <c r="J2195" i="3"/>
  <c r="J271" i="3"/>
  <c r="J524" i="3"/>
  <c r="J1399" i="3"/>
  <c r="J1740" i="3"/>
  <c r="J3585" i="3"/>
  <c r="J982" i="3"/>
  <c r="J2471" i="3"/>
  <c r="J1567" i="3"/>
  <c r="J983" i="3"/>
  <c r="J2840" i="3"/>
  <c r="J1568" i="3"/>
  <c r="J2841" i="3"/>
  <c r="J1400" i="3"/>
  <c r="J37" i="3"/>
  <c r="J1741" i="3"/>
  <c r="J340" i="3"/>
  <c r="J3556" i="3"/>
  <c r="J2059" i="3"/>
  <c r="J3113" i="3"/>
  <c r="J22" i="3"/>
  <c r="J1122" i="3"/>
  <c r="J984" i="3"/>
  <c r="J2920" i="3"/>
  <c r="J3728" i="3"/>
  <c r="J525" i="3"/>
  <c r="J3586" i="3"/>
  <c r="J3491" i="3"/>
  <c r="J1268" i="3"/>
  <c r="J985" i="3"/>
  <c r="J2842" i="3"/>
  <c r="J1123" i="3"/>
  <c r="J3201" i="3"/>
  <c r="J730" i="3"/>
  <c r="J986" i="3"/>
  <c r="J2843" i="3"/>
  <c r="J118" i="3"/>
  <c r="J2921" i="3"/>
  <c r="J3635" i="3"/>
  <c r="J210" i="3"/>
  <c r="J434" i="3"/>
  <c r="J3529" i="3"/>
  <c r="J3788" i="3"/>
  <c r="J2844" i="3"/>
  <c r="J526" i="3"/>
  <c r="J3202" i="3"/>
  <c r="J3684" i="3"/>
  <c r="J2718" i="3"/>
  <c r="J2196" i="3"/>
  <c r="J1401" i="3"/>
  <c r="J3794" i="3"/>
  <c r="J1269" i="3"/>
  <c r="J119" i="3"/>
  <c r="J2472" i="3"/>
  <c r="J3442" i="3"/>
  <c r="J3114" i="3"/>
  <c r="J2330" i="3"/>
  <c r="J2331" i="3"/>
  <c r="J2197" i="3"/>
  <c r="J1569" i="3"/>
  <c r="J3743" i="3"/>
  <c r="J527" i="3"/>
  <c r="J1742" i="3"/>
  <c r="J528" i="3"/>
  <c r="J852" i="3"/>
  <c r="J3531" i="3"/>
  <c r="J1743" i="3"/>
  <c r="J3744" i="3"/>
  <c r="J435" i="3"/>
  <c r="J2198" i="3"/>
  <c r="J3115" i="3"/>
  <c r="J2199" i="3"/>
  <c r="J1893" i="3"/>
  <c r="J1271" i="3"/>
  <c r="J436" i="3"/>
  <c r="J3704" i="3"/>
  <c r="J2473" i="3"/>
  <c r="J731" i="3"/>
  <c r="J61" i="3"/>
  <c r="J2845" i="3"/>
  <c r="J1402" i="3"/>
  <c r="J1124" i="3"/>
  <c r="J2719" i="3"/>
  <c r="J1894" i="3"/>
  <c r="J2060" i="3"/>
  <c r="J2846" i="3"/>
  <c r="J3401" i="3"/>
  <c r="J1403" i="3"/>
  <c r="J3273" i="3"/>
  <c r="J3274" i="3"/>
  <c r="J3492" i="3"/>
  <c r="J1404" i="3"/>
  <c r="J2474" i="3"/>
  <c r="J38" i="3"/>
  <c r="J2720" i="3"/>
  <c r="J2200" i="3"/>
  <c r="J2721" i="3"/>
  <c r="J3204" i="3"/>
  <c r="J1272" i="3"/>
  <c r="J529" i="3"/>
  <c r="J86" i="3"/>
  <c r="J2722" i="3"/>
  <c r="J3443" i="3"/>
  <c r="J732" i="3"/>
  <c r="J2061" i="3"/>
  <c r="J1744" i="3"/>
  <c r="J2078" i="3"/>
  <c r="J3698" i="3"/>
  <c r="J2080" i="3"/>
  <c r="J341" i="3"/>
  <c r="J2847" i="3"/>
  <c r="J3350" i="3"/>
  <c r="J3025" i="3"/>
  <c r="J3275" i="3"/>
  <c r="J1745" i="3"/>
  <c r="J3804" i="3"/>
  <c r="J2922" i="3"/>
  <c r="J1746" i="3"/>
  <c r="J2603" i="3"/>
  <c r="J2477" i="3"/>
  <c r="J3534" i="3"/>
  <c r="J2332" i="3"/>
  <c r="J530" i="3"/>
  <c r="J2201" i="3"/>
  <c r="J987" i="3"/>
  <c r="J1747" i="3"/>
  <c r="J2479" i="3"/>
  <c r="J1570" i="3"/>
  <c r="J3026" i="3"/>
  <c r="J853" i="3"/>
  <c r="J3656" i="3"/>
  <c r="J2062" i="3"/>
  <c r="J988" i="3"/>
  <c r="J2202" i="3"/>
  <c r="J609" i="3"/>
  <c r="J2481" i="3"/>
  <c r="J1748" i="3"/>
  <c r="J2604" i="3"/>
  <c r="J1405" i="3"/>
  <c r="J610" i="3"/>
  <c r="J1406" i="3"/>
  <c r="J854" i="3"/>
  <c r="J3807" i="3"/>
  <c r="J3116" i="3"/>
  <c r="J3610" i="3"/>
  <c r="J2203" i="3"/>
  <c r="J1571" i="3"/>
  <c r="J3781" i="3"/>
  <c r="J3444" i="3"/>
  <c r="J3657" i="3"/>
  <c r="J3027" i="3"/>
  <c r="J2333" i="3"/>
  <c r="J3276" i="3"/>
  <c r="J611" i="3"/>
  <c r="J1895" i="3"/>
  <c r="J989" i="3"/>
  <c r="J855" i="3"/>
  <c r="J3795" i="3"/>
  <c r="J2063" i="3"/>
  <c r="J2482" i="3"/>
  <c r="J1125" i="3"/>
  <c r="J1126" i="3"/>
  <c r="J1127" i="3"/>
  <c r="J3493" i="3"/>
  <c r="J1273" i="3"/>
  <c r="J531" i="3"/>
  <c r="J2138" i="3"/>
  <c r="J2139" i="3"/>
  <c r="J3611" i="3"/>
  <c r="J612" i="3"/>
  <c r="J1128" i="3"/>
  <c r="J3782" i="3"/>
  <c r="J532" i="3"/>
  <c r="J990" i="3"/>
  <c r="J2064" i="3"/>
  <c r="J3277" i="3"/>
  <c r="J2148" i="3"/>
  <c r="J2334" i="3"/>
  <c r="J2065" i="3"/>
  <c r="J3402" i="3"/>
  <c r="J3117" i="3"/>
  <c r="J3205" i="3"/>
  <c r="J2154" i="3"/>
  <c r="J2155" i="3"/>
  <c r="J160" i="3"/>
  <c r="J2923" i="3"/>
  <c r="J1407" i="3"/>
  <c r="J2723" i="3"/>
  <c r="J856" i="3"/>
  <c r="J3118" i="3"/>
  <c r="J39" i="3"/>
  <c r="J3028" i="3"/>
  <c r="J3685" i="3"/>
  <c r="J2483" i="3"/>
  <c r="J3206" i="3"/>
  <c r="J991" i="3"/>
  <c r="J3735" i="3"/>
  <c r="J1896" i="3"/>
  <c r="J2170" i="3"/>
  <c r="J1129" i="3"/>
  <c r="J437" i="3"/>
  <c r="J1897" i="3"/>
  <c r="J2066" i="3"/>
  <c r="J2204" i="3"/>
  <c r="J2924" i="3"/>
  <c r="J2205" i="3"/>
  <c r="J2605" i="3"/>
  <c r="J342" i="3"/>
  <c r="J2335" i="3"/>
  <c r="J343" i="3"/>
  <c r="J2067" i="3"/>
  <c r="J2068" i="3"/>
  <c r="J1274" i="3"/>
  <c r="J733" i="3"/>
  <c r="J734" i="3"/>
  <c r="J2336" i="3"/>
  <c r="J1749" i="3"/>
  <c r="J1572" i="3"/>
  <c r="J2925" i="3"/>
  <c r="J3768" i="3"/>
  <c r="J2206" i="3"/>
  <c r="J2926" i="3"/>
  <c r="J992" i="3"/>
  <c r="J1130" i="3"/>
  <c r="J2484" i="3"/>
  <c r="J1750" i="3"/>
  <c r="J272" i="3"/>
  <c r="J62" i="3"/>
  <c r="J3705" i="3"/>
  <c r="J1131" i="3"/>
  <c r="J1573" i="3"/>
  <c r="J735" i="3"/>
  <c r="J2207" i="3"/>
  <c r="J273" i="3"/>
  <c r="J736" i="3"/>
  <c r="J438" i="3"/>
  <c r="J3278" i="3"/>
  <c r="J211" i="3"/>
  <c r="J3279" i="3"/>
  <c r="J1408" i="3"/>
  <c r="J993" i="3"/>
  <c r="J2848" i="3"/>
  <c r="J2849" i="3"/>
  <c r="J63" i="3"/>
  <c r="J3029" i="3"/>
  <c r="J1409" i="3"/>
  <c r="J3445" i="3"/>
  <c r="J439" i="3"/>
  <c r="J1574" i="3"/>
  <c r="J1575" i="3"/>
  <c r="J2927" i="3"/>
  <c r="J3351" i="3"/>
  <c r="J533" i="3"/>
  <c r="J857" i="3"/>
  <c r="J3280" i="3"/>
  <c r="J1898" i="3"/>
  <c r="J3446" i="3"/>
  <c r="J2485" i="3"/>
  <c r="J3636" i="3"/>
  <c r="J534" i="3"/>
  <c r="J2928" i="3"/>
  <c r="J3119" i="3"/>
  <c r="J994" i="3"/>
  <c r="J2724" i="3"/>
  <c r="J1576" i="3"/>
  <c r="J1132" i="3"/>
  <c r="J212" i="3"/>
  <c r="J1275" i="3"/>
  <c r="J2240" i="3"/>
  <c r="J737" i="3"/>
  <c r="J3745" i="3"/>
  <c r="J274" i="3"/>
  <c r="J1577" i="3"/>
  <c r="J2069" i="3"/>
  <c r="J995" i="3"/>
  <c r="J2247" i="3"/>
  <c r="J2725" i="3"/>
  <c r="J858" i="3"/>
  <c r="J2337" i="3"/>
  <c r="J1578" i="3"/>
  <c r="J440" i="3"/>
  <c r="J2338" i="3"/>
  <c r="J1899" i="3"/>
  <c r="J120" i="3"/>
  <c r="J2208" i="3"/>
  <c r="J3637" i="3"/>
  <c r="J2606" i="3"/>
  <c r="J441" i="3"/>
  <c r="J47" i="3"/>
  <c r="J213" i="3"/>
  <c r="J3030" i="3"/>
  <c r="J1900" i="3"/>
  <c r="J535" i="3"/>
  <c r="J2209" i="3"/>
  <c r="J214" i="3"/>
  <c r="J2267" i="3"/>
  <c r="J3403" i="3"/>
  <c r="J1579" i="3"/>
  <c r="J1580" i="3"/>
  <c r="J3031" i="3"/>
  <c r="J3032" i="3"/>
  <c r="J1410" i="3"/>
  <c r="J2339" i="3"/>
  <c r="J3033" i="3"/>
  <c r="J2070" i="3"/>
  <c r="J3034" i="3"/>
  <c r="J613" i="3"/>
  <c r="J859" i="3"/>
  <c r="J3494" i="3"/>
  <c r="J536" i="3"/>
  <c r="J3535" i="3"/>
  <c r="J3769" i="3"/>
  <c r="J2850" i="3"/>
  <c r="J1581" i="3"/>
  <c r="J1901" i="3"/>
  <c r="J2726" i="3"/>
  <c r="J3120" i="3"/>
  <c r="J3736" i="3"/>
  <c r="J614" i="3"/>
  <c r="J3776" i="3"/>
  <c r="J442" i="3"/>
  <c r="J2071" i="3"/>
  <c r="J1276" i="3"/>
  <c r="J3122" i="3"/>
  <c r="J3686" i="3"/>
  <c r="J1411" i="3"/>
  <c r="J1902" i="3"/>
  <c r="J443" i="3"/>
  <c r="J615" i="3"/>
  <c r="J344" i="3"/>
  <c r="J996" i="3"/>
  <c r="J2210" i="3"/>
  <c r="J444" i="3"/>
  <c r="J161" i="3"/>
  <c r="J738" i="3"/>
  <c r="J445" i="3"/>
  <c r="J275" i="3"/>
  <c r="J1903" i="3"/>
  <c r="J2072" i="3"/>
  <c r="J162" i="3"/>
  <c r="J3536" i="3"/>
  <c r="J276" i="3"/>
  <c r="J2727" i="3"/>
  <c r="J3207" i="3"/>
  <c r="J3759" i="3"/>
  <c r="J2317" i="3"/>
  <c r="J3208" i="3"/>
  <c r="J2073" i="3"/>
  <c r="J3537" i="3"/>
  <c r="J2728" i="3"/>
  <c r="J3123" i="3"/>
  <c r="J215" i="3"/>
  <c r="J3495" i="3"/>
  <c r="J860" i="3"/>
  <c r="J3281" i="3"/>
  <c r="J861" i="3"/>
  <c r="J3405" i="3"/>
  <c r="J3035" i="3"/>
  <c r="J446" i="3"/>
  <c r="J3771" i="3"/>
  <c r="J862" i="3"/>
  <c r="J2930" i="3"/>
  <c r="J3352" i="3"/>
  <c r="J345" i="3"/>
  <c r="J1133" i="3"/>
  <c r="J2607" i="3"/>
  <c r="J1751" i="3"/>
  <c r="J1412" i="3"/>
  <c r="J863" i="3"/>
  <c r="J864" i="3"/>
  <c r="J3783" i="3"/>
  <c r="J1752" i="3"/>
  <c r="J1582" i="3"/>
  <c r="J1134" i="3"/>
  <c r="J3638" i="3"/>
  <c r="J2340" i="3"/>
  <c r="J739" i="3"/>
  <c r="J3406" i="3"/>
  <c r="J1753" i="3"/>
  <c r="J3612" i="3"/>
  <c r="J2729" i="3"/>
  <c r="J2353" i="3"/>
  <c r="J1904" i="3"/>
  <c r="J740" i="3"/>
  <c r="J537" i="3"/>
  <c r="J2730" i="3"/>
  <c r="J616" i="3"/>
  <c r="J1277" i="3"/>
  <c r="J2360" i="3"/>
  <c r="J48" i="3"/>
  <c r="J163" i="3"/>
  <c r="J2608" i="3"/>
  <c r="J1413" i="3"/>
  <c r="J277" i="3"/>
  <c r="J121" i="3"/>
  <c r="J2486" i="3"/>
  <c r="J2341" i="3"/>
  <c r="J2342" i="3"/>
  <c r="J216" i="3"/>
  <c r="J617" i="3"/>
  <c r="J1754" i="3"/>
  <c r="J741" i="3"/>
  <c r="J538" i="3"/>
  <c r="J3036" i="3"/>
  <c r="J742" i="3"/>
  <c r="J2074" i="3"/>
  <c r="J3447" i="3"/>
  <c r="J3209" i="3"/>
  <c r="J997" i="3"/>
  <c r="J3282" i="3"/>
  <c r="J1905" i="3"/>
  <c r="J2343" i="3"/>
  <c r="J2075" i="3"/>
  <c r="J1278" i="3"/>
  <c r="J2931" i="3"/>
  <c r="J346" i="3"/>
  <c r="J3210" i="3"/>
  <c r="J3037" i="3"/>
  <c r="J347" i="3"/>
  <c r="J3407" i="3"/>
  <c r="J1414" i="3"/>
  <c r="J49" i="3"/>
  <c r="J3496" i="3"/>
  <c r="J998" i="3"/>
  <c r="J1755" i="3"/>
  <c r="J2487" i="3"/>
  <c r="J3687" i="3"/>
  <c r="J2851" i="3"/>
  <c r="J122" i="3"/>
  <c r="J447" i="3"/>
  <c r="J278" i="3"/>
  <c r="J3587" i="3"/>
  <c r="J2609" i="3"/>
  <c r="J1135" i="3"/>
  <c r="J1583" i="3"/>
  <c r="J2076" i="3"/>
  <c r="J865" i="3"/>
  <c r="J618" i="3"/>
  <c r="J3538" i="3"/>
  <c r="J3699" i="3"/>
  <c r="J2344" i="3"/>
  <c r="J348" i="3"/>
  <c r="J1584" i="3"/>
  <c r="J217" i="3"/>
  <c r="J218" i="3"/>
  <c r="J3124" i="3"/>
  <c r="J2345" i="3"/>
  <c r="J3408" i="3"/>
  <c r="J3688" i="3"/>
  <c r="J1585" i="3"/>
  <c r="J3557" i="3"/>
  <c r="J2077" i="3"/>
  <c r="J2211" i="3"/>
  <c r="J3125" i="3"/>
  <c r="J743" i="3"/>
  <c r="J2212" i="3"/>
  <c r="J3497" i="3"/>
  <c r="J448" i="3"/>
  <c r="J2610" i="3"/>
  <c r="J2346" i="3"/>
  <c r="J1415" i="3"/>
  <c r="J3613" i="3"/>
  <c r="J2932" i="3"/>
  <c r="J3588" i="3"/>
  <c r="J2347" i="3"/>
  <c r="J1136" i="3"/>
  <c r="J1279" i="3"/>
  <c r="J1586" i="3"/>
  <c r="J3038" i="3"/>
  <c r="J1756" i="3"/>
  <c r="J2079" i="3"/>
  <c r="J3784" i="3"/>
  <c r="J3211" i="3"/>
  <c r="J3448" i="3"/>
  <c r="J3409" i="3"/>
  <c r="J164" i="3"/>
  <c r="J2731" i="3"/>
  <c r="J87" i="3"/>
  <c r="J1137" i="3"/>
  <c r="J1757" i="3"/>
  <c r="J1587" i="3"/>
  <c r="J3126" i="3"/>
  <c r="J3498" i="3"/>
  <c r="J1280" i="3"/>
  <c r="J3039" i="3"/>
  <c r="J165" i="3"/>
  <c r="J3283" i="3"/>
  <c r="J2348" i="3"/>
  <c r="J3284" i="3"/>
  <c r="J1758" i="3"/>
  <c r="J866" i="3"/>
  <c r="J3589" i="3"/>
  <c r="J539" i="3"/>
  <c r="J1906" i="3"/>
  <c r="J449" i="3"/>
  <c r="J2349" i="3"/>
  <c r="J166" i="3"/>
  <c r="J2213" i="3"/>
  <c r="J867" i="3"/>
  <c r="J1588" i="3"/>
  <c r="J3285" i="3"/>
  <c r="J2214" i="3"/>
  <c r="J1907" i="3"/>
  <c r="J2475" i="3"/>
  <c r="J2476" i="3"/>
  <c r="J1416" i="3"/>
  <c r="J2478" i="3"/>
  <c r="J1281" i="3"/>
  <c r="J2480" i="3"/>
  <c r="J2489" i="3"/>
  <c r="J3410" i="3"/>
  <c r="J3614" i="3"/>
  <c r="J2732" i="3"/>
  <c r="J123" i="3"/>
  <c r="J2933" i="3"/>
  <c r="J1417" i="3"/>
  <c r="J2488" i="3"/>
  <c r="J64" i="3"/>
  <c r="J619" i="3"/>
  <c r="J167" i="3"/>
  <c r="J1282" i="3"/>
  <c r="J1283" i="3"/>
  <c r="J3127" i="3"/>
  <c r="J868" i="3"/>
  <c r="J1284" i="3"/>
  <c r="J3128" i="3"/>
  <c r="J2733" i="3"/>
  <c r="J3354" i="3"/>
  <c r="J999" i="3"/>
  <c r="J3129" i="3"/>
  <c r="J349" i="3"/>
  <c r="J1589" i="3"/>
  <c r="J3449" i="3"/>
  <c r="J2081" i="3"/>
  <c r="J1759" i="3"/>
  <c r="J2734" i="3"/>
  <c r="J2934" i="3"/>
  <c r="J3615" i="3"/>
  <c r="J3452" i="3"/>
  <c r="J3590" i="3"/>
  <c r="J1908" i="3"/>
  <c r="J3499" i="3"/>
  <c r="J2611" i="3"/>
  <c r="J1285" i="3"/>
  <c r="J2935" i="3"/>
  <c r="J1286" i="3"/>
  <c r="J3639" i="3"/>
  <c r="J3212" i="3"/>
  <c r="J1138" i="3"/>
  <c r="J3213" i="3"/>
  <c r="J3214" i="3"/>
  <c r="J450" i="3"/>
  <c r="J2735" i="3"/>
  <c r="J1760" i="3"/>
  <c r="J1590" i="3"/>
  <c r="J3707" i="3"/>
  <c r="J2936" i="3"/>
  <c r="J1909" i="3"/>
  <c r="J1418" i="3"/>
  <c r="J744" i="3"/>
  <c r="J1139" i="3"/>
  <c r="J1910" i="3"/>
  <c r="J350" i="3"/>
  <c r="J351" i="3"/>
  <c r="J2736" i="3"/>
  <c r="J1419" i="3"/>
  <c r="J620" i="3"/>
  <c r="J3411" i="3"/>
  <c r="J621" i="3"/>
  <c r="J869" i="3"/>
  <c r="J2542" i="3"/>
  <c r="J2543" i="3"/>
  <c r="J745" i="3"/>
  <c r="J3737" i="3"/>
  <c r="J3809" i="3"/>
  <c r="J168" i="3"/>
  <c r="J2350" i="3"/>
  <c r="J5" i="3"/>
  <c r="J2490" i="3"/>
  <c r="J2937" i="3"/>
  <c r="J1420" i="3"/>
  <c r="J3130" i="3"/>
  <c r="J1421" i="3"/>
  <c r="J746" i="3"/>
  <c r="J2491" i="3"/>
  <c r="J870" i="3"/>
  <c r="J2737" i="3"/>
  <c r="J2492" i="3"/>
  <c r="J1422" i="3"/>
  <c r="J352" i="3"/>
  <c r="J3500" i="3"/>
  <c r="J2493" i="3"/>
  <c r="J3791" i="3"/>
  <c r="J2494" i="3"/>
  <c r="J2738" i="3"/>
  <c r="J2938" i="3"/>
  <c r="J3040" i="3"/>
  <c r="J871" i="3"/>
  <c r="J353" i="3"/>
  <c r="J279" i="3"/>
  <c r="J2495" i="3"/>
  <c r="J2852" i="3"/>
  <c r="J1911" i="3"/>
  <c r="J2575" i="3"/>
  <c r="J2215" i="3"/>
  <c r="J65" i="3"/>
  <c r="J2082" i="3"/>
  <c r="J1591" i="3"/>
  <c r="J2496" i="3"/>
  <c r="J2612" i="3"/>
  <c r="J2853" i="3"/>
  <c r="J3042" i="3"/>
  <c r="J2497" i="3"/>
  <c r="J2739" i="3"/>
  <c r="J2586" i="3"/>
  <c r="J1423" i="3"/>
  <c r="J2939" i="3"/>
  <c r="J2589" i="3"/>
  <c r="J2216" i="3"/>
  <c r="J2740" i="3"/>
  <c r="J1000" i="3"/>
  <c r="J1001" i="3"/>
  <c r="J169" i="3"/>
  <c r="J3412" i="3"/>
  <c r="J1002" i="3"/>
  <c r="J1912" i="3"/>
  <c r="J3616" i="3"/>
  <c r="J1761" i="3"/>
  <c r="J2600" i="3"/>
  <c r="J1592" i="3"/>
  <c r="J3215" i="3"/>
  <c r="J1762" i="3"/>
  <c r="J747" i="3"/>
  <c r="J1287" i="3"/>
  <c r="J170" i="3"/>
  <c r="J280" i="3"/>
  <c r="J2498" i="3"/>
  <c r="J3413" i="3"/>
  <c r="J622" i="3"/>
  <c r="J281" i="3"/>
  <c r="J171" i="3"/>
  <c r="J1593" i="3"/>
  <c r="J1763" i="3"/>
  <c r="J2083" i="3"/>
  <c r="J1594" i="3"/>
  <c r="J2351" i="3"/>
  <c r="J748" i="3"/>
  <c r="J2619" i="3"/>
  <c r="J1140" i="3"/>
  <c r="J172" i="3"/>
  <c r="J173" i="3"/>
  <c r="J1141" i="3"/>
  <c r="J2624" i="3"/>
  <c r="J2741" i="3"/>
  <c r="J1764" i="3"/>
  <c r="J2217" i="3"/>
  <c r="J354" i="3"/>
  <c r="J1288" i="3"/>
  <c r="J1003" i="3"/>
  <c r="J623" i="3"/>
  <c r="J1913" i="3"/>
  <c r="J1914" i="3"/>
  <c r="J1424" i="3"/>
  <c r="J540" i="3"/>
  <c r="J1765" i="3"/>
  <c r="J1004" i="3"/>
  <c r="J1766" i="3"/>
  <c r="J1142" i="3"/>
  <c r="J3760" i="3"/>
  <c r="J1595" i="3"/>
  <c r="J1426" i="3"/>
  <c r="J2613" i="3"/>
  <c r="J3216" i="3"/>
  <c r="J3658" i="3"/>
  <c r="J2352" i="3"/>
  <c r="J355" i="3"/>
  <c r="J174" i="3"/>
  <c r="J624" i="3"/>
  <c r="J2742" i="3"/>
  <c r="J282" i="3"/>
  <c r="J625" i="3"/>
  <c r="J1915" i="3"/>
  <c r="J1143" i="3"/>
  <c r="J451" i="3"/>
  <c r="J1289" i="3"/>
  <c r="J3286" i="3"/>
  <c r="J2084" i="3"/>
  <c r="J283" i="3"/>
  <c r="J1596" i="3"/>
  <c r="J3287" i="3"/>
  <c r="J2218" i="3"/>
  <c r="J1144" i="3"/>
  <c r="J1767" i="3"/>
  <c r="J2665" i="3"/>
  <c r="J2614" i="3"/>
  <c r="J3218" i="3"/>
  <c r="J284" i="3"/>
  <c r="J2669" i="3"/>
  <c r="J1768" i="3"/>
  <c r="J2085" i="3"/>
  <c r="J1145" i="3"/>
  <c r="J2940" i="3"/>
  <c r="J2743" i="3"/>
  <c r="J2219" i="3"/>
  <c r="J2220" i="3"/>
  <c r="J2354" i="3"/>
  <c r="J3800" i="3"/>
  <c r="J3453" i="3"/>
  <c r="J3288" i="3"/>
  <c r="J1005" i="3"/>
  <c r="J1146" i="3"/>
  <c r="J2683" i="3"/>
  <c r="J1006" i="3"/>
  <c r="J1147" i="3"/>
  <c r="J2686" i="3"/>
  <c r="J1007" i="3"/>
  <c r="J1427" i="3"/>
  <c r="J2689" i="3"/>
  <c r="J2221" i="3"/>
  <c r="J749" i="3"/>
  <c r="J1428" i="3"/>
  <c r="J872" i="3"/>
  <c r="J2086" i="3"/>
  <c r="J2615" i="3"/>
  <c r="J2087" i="3"/>
  <c r="J541" i="3"/>
  <c r="J2698" i="3"/>
  <c r="J3592" i="3"/>
  <c r="J2700" i="3"/>
  <c r="J1597" i="3"/>
  <c r="J3043" i="3"/>
  <c r="J66" i="3"/>
  <c r="J1769" i="3"/>
  <c r="J873" i="3"/>
  <c r="J17" i="3"/>
  <c r="J2616" i="3"/>
  <c r="J175" i="3"/>
  <c r="J3617" i="3"/>
  <c r="J219" i="3"/>
  <c r="J542" i="3"/>
  <c r="J1429" i="3"/>
  <c r="J874" i="3"/>
  <c r="J1008" i="3"/>
  <c r="J626" i="3"/>
  <c r="J452" i="3"/>
  <c r="J1290" i="3"/>
  <c r="J2617" i="3"/>
  <c r="J750" i="3"/>
  <c r="J3593" i="3"/>
  <c r="J2618" i="3"/>
  <c r="J3131" i="3"/>
  <c r="J543" i="3"/>
  <c r="J2222" i="3"/>
  <c r="J3415" i="3"/>
  <c r="J1430" i="3"/>
  <c r="J3289" i="3"/>
  <c r="J751" i="3"/>
  <c r="J752" i="3"/>
  <c r="J1009" i="3"/>
  <c r="J453" i="3"/>
  <c r="J3290" i="3"/>
  <c r="J285" i="3"/>
  <c r="J356" i="3"/>
  <c r="J357" i="3"/>
  <c r="J3219" i="3"/>
  <c r="J2355" i="3"/>
  <c r="J627" i="3"/>
  <c r="J2356" i="3"/>
  <c r="J3417" i="3"/>
  <c r="J1431" i="3"/>
  <c r="J628" i="3"/>
  <c r="J2854" i="3"/>
  <c r="J2088" i="3"/>
  <c r="J2745" i="3"/>
  <c r="J1291" i="3"/>
  <c r="J3132" i="3"/>
  <c r="J3220" i="3"/>
  <c r="J67" i="3"/>
  <c r="J220" i="3"/>
  <c r="J1917" i="3"/>
  <c r="J2752" i="3"/>
  <c r="J68" i="3"/>
  <c r="J2357" i="3"/>
  <c r="J1292" i="3"/>
  <c r="J2744" i="3"/>
  <c r="J2499" i="3"/>
  <c r="J2855" i="3"/>
  <c r="J753" i="3"/>
  <c r="J2746" i="3"/>
  <c r="J3133" i="3"/>
  <c r="J3454" i="3"/>
  <c r="J1148" i="3"/>
  <c r="J2089" i="3"/>
  <c r="J2747" i="3"/>
  <c r="J1149" i="3"/>
  <c r="J2500" i="3"/>
  <c r="J1293" i="3"/>
  <c r="J544" i="3"/>
  <c r="J754" i="3"/>
  <c r="J1918" i="3"/>
  <c r="J2358" i="3"/>
  <c r="J2620" i="3"/>
  <c r="J2223" i="3"/>
  <c r="J2856" i="3"/>
  <c r="J2501" i="3"/>
  <c r="J1294" i="3"/>
  <c r="J69" i="3"/>
  <c r="J3221" i="3"/>
  <c r="J1598" i="3"/>
  <c r="J629" i="3"/>
  <c r="J3044" i="3"/>
  <c r="J1919" i="3"/>
  <c r="J1920" i="3"/>
  <c r="J2857" i="3"/>
  <c r="J3455" i="3"/>
  <c r="J3134" i="3"/>
  <c r="J1921" i="3"/>
  <c r="J875" i="3"/>
  <c r="J3355" i="3"/>
  <c r="J2941" i="3"/>
  <c r="J3558" i="3"/>
  <c r="J2748" i="3"/>
  <c r="J1432" i="3"/>
  <c r="J2749" i="3"/>
  <c r="J358" i="3"/>
  <c r="J3640" i="3"/>
  <c r="J1770" i="3"/>
  <c r="J1599" i="3"/>
  <c r="J3135" i="3"/>
  <c r="J1922" i="3"/>
  <c r="J2359" i="3"/>
  <c r="J1010" i="3"/>
  <c r="J2502" i="3"/>
  <c r="J2621" i="3"/>
  <c r="J630" i="3"/>
  <c r="J2750" i="3"/>
  <c r="J3689" i="3"/>
  <c r="J2751" i="3"/>
  <c r="J1150" i="3"/>
  <c r="J1433" i="3"/>
  <c r="J631" i="3"/>
  <c r="J1011" i="3"/>
  <c r="J1151" i="3"/>
  <c r="J2858" i="3"/>
  <c r="J286" i="3"/>
  <c r="J1923" i="3"/>
  <c r="J1152" i="3"/>
  <c r="J2224" i="3"/>
  <c r="J3291" i="3"/>
  <c r="J3136" i="3"/>
  <c r="J632" i="3"/>
  <c r="J3659" i="3"/>
  <c r="J2622" i="3"/>
  <c r="J3356" i="3"/>
  <c r="J1600" i="3"/>
  <c r="J23" i="3"/>
  <c r="J2503" i="3"/>
  <c r="J2859" i="3"/>
  <c r="J2830" i="3"/>
  <c r="J176" i="3"/>
  <c r="J3045" i="3"/>
  <c r="J1601" i="3"/>
  <c r="J1771" i="3"/>
  <c r="J3690" i="3"/>
  <c r="J755" i="3"/>
  <c r="J1924" i="3"/>
  <c r="J2838" i="3"/>
  <c r="J3137" i="3"/>
  <c r="J1772" i="3"/>
  <c r="J1012" i="3"/>
  <c r="J221" i="3"/>
  <c r="J1013" i="3"/>
  <c r="J3046" i="3"/>
  <c r="J756" i="3"/>
  <c r="J3761" i="3"/>
  <c r="J1925" i="3"/>
  <c r="J3539" i="3"/>
  <c r="J3358" i="3"/>
  <c r="J2225" i="3"/>
  <c r="J876" i="3"/>
  <c r="J1434" i="3"/>
  <c r="J2942" i="3"/>
  <c r="J877" i="3"/>
  <c r="J1295" i="3"/>
  <c r="J2361" i="3"/>
  <c r="J1602" i="3"/>
  <c r="J1926" i="3"/>
  <c r="J878" i="3"/>
  <c r="J3293" i="3"/>
  <c r="J1603" i="3"/>
  <c r="J3738" i="3"/>
  <c r="J2943" i="3"/>
  <c r="J2864" i="3"/>
  <c r="J3456" i="3"/>
  <c r="J1773" i="3"/>
  <c r="J757" i="3"/>
  <c r="J2362" i="3"/>
  <c r="J1774" i="3"/>
  <c r="J2226" i="3"/>
  <c r="J3762" i="3"/>
  <c r="J3746" i="3"/>
  <c r="J3138" i="3"/>
  <c r="J2753" i="3"/>
  <c r="J3559" i="3"/>
  <c r="J3708" i="3"/>
  <c r="J2504" i="3"/>
  <c r="J1604" i="3"/>
  <c r="J2879" i="3"/>
  <c r="J1605" i="3"/>
  <c r="J2505" i="3"/>
  <c r="J1296" i="3"/>
  <c r="J2883" i="3"/>
  <c r="J3618" i="3"/>
  <c r="J454" i="3"/>
  <c r="J545" i="3"/>
  <c r="J1014" i="3"/>
  <c r="J2888" i="3"/>
  <c r="J40" i="3"/>
  <c r="J546" i="3"/>
  <c r="J1775" i="3"/>
  <c r="J177" i="3"/>
  <c r="J1153" i="3"/>
  <c r="J1435" i="3"/>
  <c r="J1606" i="3"/>
  <c r="J1927" i="3"/>
  <c r="J178" i="3"/>
  <c r="J1928" i="3"/>
  <c r="J3501" i="3"/>
  <c r="J1015" i="3"/>
  <c r="J1154" i="3"/>
  <c r="J1155" i="3"/>
  <c r="J3619" i="3"/>
  <c r="J359" i="3"/>
  <c r="J1607" i="3"/>
  <c r="J1156" i="3"/>
  <c r="J1929" i="3"/>
  <c r="J2363" i="3"/>
  <c r="J2944" i="3"/>
  <c r="J2090" i="3"/>
  <c r="J3222" i="3"/>
  <c r="J2912" i="3"/>
  <c r="J2506" i="3"/>
  <c r="J455" i="3"/>
  <c r="J2364" i="3"/>
  <c r="J1776" i="3"/>
  <c r="J2917" i="3"/>
  <c r="J3672" i="3"/>
  <c r="J1930" i="3"/>
  <c r="J1931" i="3"/>
  <c r="J2945" i="3"/>
  <c r="J758" i="3"/>
  <c r="J1297" i="3"/>
  <c r="J3457" i="3"/>
  <c r="J759" i="3"/>
  <c r="J1932" i="3"/>
  <c r="J3801" i="3"/>
  <c r="J1157" i="3"/>
  <c r="J2929" i="3"/>
  <c r="J1933" i="3"/>
  <c r="J1016" i="3"/>
  <c r="J879" i="3"/>
  <c r="J1608" i="3"/>
  <c r="J8" i="3"/>
  <c r="J222" i="3"/>
  <c r="J3047" i="3"/>
  <c r="J179" i="3"/>
  <c r="J2365" i="3"/>
  <c r="J223" i="3"/>
  <c r="J124" i="3"/>
  <c r="J456" i="3"/>
  <c r="J3747" i="3"/>
  <c r="J457" i="3"/>
  <c r="J1934" i="3"/>
  <c r="J3048" i="3"/>
  <c r="J360" i="3"/>
  <c r="J3360" i="3"/>
  <c r="J2507" i="3"/>
  <c r="J633" i="3"/>
  <c r="J1436" i="3"/>
  <c r="J2091" i="3"/>
  <c r="J2946" i="3"/>
  <c r="J1609" i="3"/>
  <c r="J3049" i="3"/>
  <c r="J1158" i="3"/>
  <c r="J458" i="3"/>
  <c r="J1935" i="3"/>
  <c r="J2227" i="3"/>
  <c r="J1017" i="3"/>
  <c r="J1018" i="3"/>
  <c r="J1298" i="3"/>
  <c r="J3223" i="3"/>
  <c r="J3418" i="3"/>
  <c r="J3294" i="3"/>
  <c r="J760" i="3"/>
  <c r="J761" i="3"/>
  <c r="J2967" i="3"/>
  <c r="J2623" i="3"/>
  <c r="J1777" i="3"/>
  <c r="J880" i="3"/>
  <c r="J881" i="3"/>
  <c r="J1299" i="3"/>
  <c r="J1437" i="3"/>
  <c r="J361" i="3"/>
  <c r="J634" i="3"/>
  <c r="J1936" i="3"/>
  <c r="J2092" i="3"/>
  <c r="J3050" i="3"/>
  <c r="J1438" i="3"/>
  <c r="J3139" i="3"/>
  <c r="J1300" i="3"/>
  <c r="J2625" i="3"/>
  <c r="J2093" i="3"/>
  <c r="J1778" i="3"/>
  <c r="J2985" i="3"/>
  <c r="J1301" i="3"/>
  <c r="J1937" i="3"/>
  <c r="J635" i="3"/>
  <c r="J1302" i="3"/>
  <c r="J2990" i="3"/>
  <c r="J459" i="3"/>
  <c r="J3225" i="3"/>
  <c r="J762" i="3"/>
  <c r="J2626" i="3"/>
  <c r="J882" i="3"/>
  <c r="J2627" i="3"/>
  <c r="J3772" i="3"/>
  <c r="J2366" i="3"/>
  <c r="J2228" i="3"/>
  <c r="J224" i="3"/>
  <c r="J1610" i="3"/>
  <c r="J3002" i="3"/>
  <c r="J1159" i="3"/>
  <c r="J883" i="3"/>
  <c r="J2367" i="3"/>
  <c r="J3748" i="3"/>
  <c r="J547" i="3"/>
  <c r="J1611" i="3"/>
  <c r="J3" i="3"/>
  <c r="J2508" i="3"/>
  <c r="J362" i="3"/>
  <c r="J460" i="3"/>
  <c r="J2509" i="3"/>
  <c r="J3502" i="3"/>
  <c r="J1439" i="3"/>
  <c r="J1160" i="3"/>
  <c r="J2947" i="3"/>
  <c r="J763" i="3"/>
  <c r="J548" i="3"/>
  <c r="J636" i="3"/>
  <c r="J884" i="3"/>
  <c r="J1938" i="3"/>
  <c r="J1440" i="3"/>
  <c r="J1441" i="3"/>
  <c r="J3362" i="3"/>
  <c r="J885" i="3"/>
  <c r="J3700" i="3"/>
  <c r="J1442" i="3"/>
  <c r="J1303" i="3"/>
  <c r="J764" i="3"/>
  <c r="J2510" i="3"/>
  <c r="J287" i="3"/>
  <c r="J2628" i="3"/>
  <c r="J1161" i="3"/>
  <c r="J1019" i="3"/>
  <c r="J2368" i="3"/>
  <c r="J461" i="3"/>
  <c r="J462" i="3"/>
  <c r="J2094" i="3"/>
  <c r="J2369" i="3"/>
  <c r="J3041" i="3"/>
  <c r="J3803" i="3"/>
  <c r="J2370" i="3"/>
  <c r="J1939" i="3"/>
  <c r="J1443" i="3"/>
  <c r="J2229" i="3"/>
  <c r="J2230" i="3"/>
  <c r="J1779" i="3"/>
  <c r="J2095" i="3"/>
  <c r="J549" i="3"/>
  <c r="J1940" i="3"/>
  <c r="J886" i="3"/>
  <c r="J2231" i="3"/>
  <c r="J3054" i="3"/>
  <c r="J2232" i="3"/>
  <c r="J3796" i="3"/>
  <c r="J1020" i="3"/>
  <c r="J1612" i="3"/>
  <c r="J1941" i="3"/>
  <c r="J2754" i="3"/>
  <c r="J2629" i="3"/>
  <c r="J1304" i="3"/>
  <c r="J765" i="3"/>
  <c r="J363" i="3"/>
  <c r="J1162" i="3"/>
  <c r="J2096" i="3"/>
  <c r="J3051" i="3"/>
  <c r="J3068" i="3"/>
  <c r="J3069" i="3"/>
  <c r="J3070" i="3"/>
  <c r="J3226" i="3"/>
  <c r="J2233" i="3"/>
  <c r="J288" i="3"/>
  <c r="J1444" i="3"/>
  <c r="J1021" i="3"/>
  <c r="J2371" i="3"/>
  <c r="J766" i="3"/>
  <c r="J2755" i="3"/>
  <c r="J3739" i="3"/>
  <c r="J364" i="3"/>
  <c r="J767" i="3"/>
  <c r="J637" i="3"/>
  <c r="J1780" i="3"/>
  <c r="J1305" i="3"/>
  <c r="J1445" i="3"/>
  <c r="J887" i="3"/>
  <c r="J366" i="3"/>
  <c r="J125" i="3"/>
  <c r="J3089" i="3"/>
  <c r="J463" i="3"/>
  <c r="J888" i="3"/>
  <c r="J889" i="3"/>
  <c r="J126" i="3"/>
  <c r="J550" i="3"/>
  <c r="J127" i="3"/>
  <c r="J289" i="3"/>
  <c r="J290" i="3"/>
  <c r="J2860" i="3"/>
  <c r="J464" i="3"/>
  <c r="J638" i="3"/>
  <c r="J2234" i="3"/>
  <c r="J1306" i="3"/>
  <c r="J24" i="3"/>
  <c r="J3419" i="3"/>
  <c r="J2097" i="3"/>
  <c r="J225" i="3"/>
  <c r="J1307" i="3"/>
  <c r="J551" i="3"/>
  <c r="J890" i="3"/>
  <c r="J2861" i="3"/>
  <c r="J3779" i="3"/>
  <c r="J2372" i="3"/>
  <c r="J1446" i="3"/>
  <c r="J2511" i="3"/>
  <c r="J367" i="3"/>
  <c r="J3363" i="3"/>
  <c r="J1447" i="3"/>
  <c r="J1163" i="3"/>
  <c r="J2756" i="3"/>
  <c r="J1022" i="3"/>
  <c r="J3121" i="3"/>
  <c r="J639" i="3"/>
  <c r="J768" i="3"/>
  <c r="J3594" i="3"/>
  <c r="J891" i="3"/>
  <c r="J3420" i="3"/>
  <c r="J1614" i="3"/>
  <c r="J3295" i="3"/>
  <c r="J291" i="3"/>
  <c r="J1615" i="3"/>
  <c r="J892" i="3"/>
  <c r="J2862" i="3"/>
  <c r="J1164" i="3"/>
  <c r="J3720" i="3"/>
  <c r="J2948" i="3"/>
  <c r="J1617" i="3"/>
  <c r="J2373" i="3"/>
  <c r="J2374" i="3"/>
  <c r="J3561" i="3"/>
  <c r="J2235" i="3"/>
  <c r="J3141" i="3"/>
  <c r="J2512" i="3"/>
  <c r="J3143" i="3"/>
  <c r="J3144" i="3"/>
  <c r="J1618" i="3"/>
  <c r="J1308" i="3"/>
  <c r="J3802" i="3"/>
  <c r="J3148" i="3"/>
  <c r="J70" i="3"/>
  <c r="J893" i="3"/>
  <c r="J3052" i="3"/>
  <c r="J368" i="3"/>
  <c r="J1781" i="3"/>
  <c r="J640" i="3"/>
  <c r="J1023" i="3"/>
  <c r="J3156" i="3"/>
  <c r="J1619" i="3"/>
  <c r="J1782" i="3"/>
  <c r="J226" i="3"/>
  <c r="J3503" i="3"/>
  <c r="J3161" i="3"/>
  <c r="J3162" i="3"/>
  <c r="J3296" i="3"/>
  <c r="J3458" i="3"/>
  <c r="J3165" i="3"/>
  <c r="J466" i="3"/>
  <c r="J1783" i="3"/>
  <c r="J1784" i="3"/>
  <c r="J769" i="3"/>
  <c r="J1785" i="3"/>
  <c r="J1309" i="3"/>
  <c r="J2863" i="3"/>
  <c r="J3641" i="3"/>
  <c r="J1786" i="3"/>
  <c r="J1024" i="3"/>
  <c r="J3176" i="3"/>
  <c r="J3595" i="3"/>
  <c r="J1448" i="3"/>
  <c r="J3504" i="3"/>
  <c r="J770" i="3"/>
  <c r="J3459" i="3"/>
  <c r="J180" i="3"/>
  <c r="J3364" i="3"/>
  <c r="J41" i="3"/>
  <c r="J1942" i="3"/>
  <c r="J641" i="3"/>
  <c r="J369" i="3"/>
  <c r="J642" i="3"/>
  <c r="J3421" i="3"/>
  <c r="J3460" i="3"/>
  <c r="J894" i="3"/>
  <c r="J2098" i="3"/>
  <c r="J3053" i="3"/>
  <c r="J2375" i="3"/>
  <c r="J2513" i="3"/>
  <c r="J3196" i="3"/>
  <c r="J771" i="3"/>
  <c r="J552" i="3"/>
  <c r="J3620" i="3"/>
  <c r="J1787" i="3"/>
  <c r="J3297" i="3"/>
  <c r="J3505" i="3"/>
  <c r="J3203" i="3"/>
  <c r="J181" i="3"/>
  <c r="J3721" i="3"/>
  <c r="J467" i="3"/>
  <c r="J2757" i="3"/>
  <c r="J2376" i="3"/>
  <c r="J895" i="3"/>
  <c r="J2236" i="3"/>
  <c r="J3365" i="3"/>
  <c r="J1310" i="3"/>
  <c r="J1449" i="3"/>
  <c r="J2514" i="3"/>
  <c r="J2758" i="3"/>
  <c r="J1311" i="3"/>
  <c r="J3217" i="3"/>
  <c r="J3298" i="3"/>
  <c r="J1165" i="3"/>
  <c r="J1788" i="3"/>
  <c r="J2099" i="3"/>
  <c r="J227" i="3"/>
  <c r="J370" i="3"/>
  <c r="J3224" i="3"/>
  <c r="J1450" i="3"/>
  <c r="J643" i="3"/>
  <c r="J3596" i="3"/>
  <c r="J2100" i="3"/>
  <c r="J1166" i="3"/>
  <c r="J371" i="3"/>
  <c r="J1451" i="3"/>
  <c r="J1167" i="3"/>
  <c r="J1168" i="3"/>
  <c r="J2237" i="3"/>
  <c r="J1025" i="3"/>
  <c r="J1026" i="3"/>
  <c r="J2515" i="3"/>
  <c r="J772" i="3"/>
  <c r="J2377" i="3"/>
  <c r="J2378" i="3"/>
  <c r="J3763" i="3"/>
  <c r="J3242" i="3"/>
  <c r="J182" i="3"/>
  <c r="J2759" i="3"/>
  <c r="J1452" i="3"/>
  <c r="J644" i="3"/>
  <c r="J1620" i="3"/>
  <c r="J3140" i="3"/>
  <c r="J2949" i="3"/>
  <c r="J3250" i="3"/>
  <c r="J2760" i="3"/>
  <c r="J1621" i="3"/>
  <c r="J1027" i="3"/>
  <c r="J372" i="3"/>
  <c r="J645" i="3"/>
  <c r="J50" i="3"/>
  <c r="J3257" i="3"/>
  <c r="J128" i="3"/>
  <c r="J3259" i="3"/>
  <c r="J1453" i="3"/>
  <c r="J3261" i="3"/>
  <c r="J1943" i="3"/>
  <c r="J3263" i="3"/>
  <c r="J2761" i="3"/>
  <c r="J18" i="3"/>
  <c r="J2516" i="3"/>
  <c r="J468" i="3"/>
  <c r="J2865" i="3"/>
  <c r="J3269" i="3"/>
  <c r="J774" i="3"/>
  <c r="J2379" i="3"/>
  <c r="J3461" i="3"/>
  <c r="J292" i="3"/>
  <c r="J129" i="3"/>
  <c r="J1622" i="3"/>
  <c r="J2517" i="3"/>
  <c r="J1028" i="3"/>
  <c r="J3055" i="3"/>
  <c r="J469" i="3"/>
  <c r="J3597" i="3"/>
  <c r="J1029" i="3"/>
  <c r="J775" i="3"/>
  <c r="J3701" i="3"/>
  <c r="J183" i="3"/>
  <c r="J1623" i="3"/>
  <c r="J2950" i="3"/>
  <c r="J3598" i="3"/>
  <c r="J3702" i="3"/>
  <c r="J1170" i="3"/>
  <c r="J2762" i="3"/>
  <c r="J3540" i="3"/>
  <c r="J3292" i="3"/>
  <c r="J3562" i="3"/>
  <c r="J1624" i="3"/>
  <c r="J1625" i="3"/>
  <c r="J1030" i="3"/>
  <c r="J3789" i="3"/>
  <c r="J776" i="3"/>
  <c r="J470" i="3"/>
  <c r="J2866" i="3"/>
  <c r="J1944" i="3"/>
  <c r="J1789" i="3"/>
  <c r="J1312" i="3"/>
  <c r="J3304" i="3"/>
  <c r="J3541" i="3"/>
  <c r="J1171" i="3"/>
  <c r="J3227" i="3"/>
  <c r="J1313" i="3"/>
  <c r="J1790" i="3"/>
  <c r="J2763" i="3"/>
  <c r="J2238" i="3"/>
  <c r="J2239" i="3"/>
  <c r="J1172" i="3"/>
  <c r="J2241" i="3"/>
  <c r="J2380" i="3"/>
  <c r="J3316" i="3"/>
  <c r="J1945" i="3"/>
  <c r="J2867" i="3"/>
  <c r="J3319" i="3"/>
  <c r="J3564" i="3"/>
  <c r="J2630" i="3"/>
  <c r="J228" i="3"/>
  <c r="J130" i="3"/>
  <c r="J88" i="3"/>
  <c r="J2631" i="3"/>
  <c r="J1454" i="3"/>
  <c r="J1173" i="3"/>
  <c r="J1455" i="3"/>
  <c r="J1031" i="3"/>
  <c r="J1314" i="3"/>
  <c r="J1315" i="3"/>
  <c r="J1316" i="3"/>
  <c r="J896" i="3"/>
  <c r="J293" i="3"/>
  <c r="J777" i="3"/>
  <c r="J553" i="3"/>
  <c r="J2632" i="3"/>
  <c r="J1456" i="3"/>
  <c r="J3709" i="3"/>
  <c r="J2518" i="3"/>
  <c r="J554" i="3"/>
  <c r="J3342" i="3"/>
  <c r="J294" i="3"/>
  <c r="J3366" i="3"/>
  <c r="J3345" i="3"/>
  <c r="J3346" i="3"/>
  <c r="J1946" i="3"/>
  <c r="J2951" i="3"/>
  <c r="J2101" i="3"/>
  <c r="J3299" i="3"/>
  <c r="J3773" i="3"/>
  <c r="J1626" i="3"/>
  <c r="J3353" i="3"/>
  <c r="J1032" i="3"/>
  <c r="J1947" i="3"/>
  <c r="J42" i="3"/>
  <c r="J3357" i="3"/>
  <c r="J1033" i="3"/>
  <c r="J3359" i="3"/>
  <c r="J646" i="3"/>
  <c r="J3361" i="3"/>
  <c r="J897" i="3"/>
  <c r="J471" i="3"/>
  <c r="J295" i="3"/>
  <c r="J89" i="3"/>
  <c r="J1791" i="3"/>
  <c r="J2952" i="3"/>
  <c r="J647" i="3"/>
  <c r="J184" i="3"/>
  <c r="J3228" i="3"/>
  <c r="J648" i="3"/>
  <c r="J2953" i="3"/>
  <c r="J1457" i="3"/>
  <c r="J3229" i="3"/>
  <c r="J3422" i="3"/>
  <c r="J2764" i="3"/>
  <c r="J90" i="3"/>
  <c r="J3300" i="3"/>
  <c r="J3660" i="3"/>
  <c r="J898" i="3"/>
  <c r="J2765" i="3"/>
  <c r="J3777" i="3"/>
  <c r="J229" i="3"/>
  <c r="J3767" i="3"/>
  <c r="J1948" i="3"/>
  <c r="J1174" i="3"/>
  <c r="J1317" i="3"/>
  <c r="J3642" i="3"/>
  <c r="J2633" i="3"/>
  <c r="J3301" i="3"/>
  <c r="J3302" i="3"/>
  <c r="J1034" i="3"/>
  <c r="J3230" i="3"/>
  <c r="J1318" i="3"/>
  <c r="J3395" i="3"/>
  <c r="J1792" i="3"/>
  <c r="J3231" i="3"/>
  <c r="J3398" i="3"/>
  <c r="J2242" i="3"/>
  <c r="J2519" i="3"/>
  <c r="J3303" i="3"/>
  <c r="J3305" i="3"/>
  <c r="J2634" i="3"/>
  <c r="J3404" i="3"/>
  <c r="J3691" i="3"/>
  <c r="J1627" i="3"/>
  <c r="J2868" i="3"/>
  <c r="J1949" i="3"/>
  <c r="J3790" i="3"/>
  <c r="J2869" i="3"/>
  <c r="J649" i="3"/>
  <c r="J2381" i="3"/>
  <c r="J1175" i="3"/>
  <c r="J3414" i="3"/>
  <c r="J1950" i="3"/>
  <c r="J3416" i="3"/>
  <c r="J650" i="3"/>
  <c r="J71" i="3"/>
  <c r="J3306" i="3"/>
  <c r="J131" i="3"/>
  <c r="J185" i="3"/>
  <c r="J2954" i="3"/>
  <c r="J1035" i="3"/>
  <c r="J1319" i="3"/>
  <c r="J1176" i="3"/>
  <c r="J296" i="3"/>
  <c r="J2766" i="3"/>
  <c r="J297" i="3"/>
  <c r="J3307" i="3"/>
  <c r="J3430" i="3"/>
  <c r="J3423" i="3"/>
  <c r="J3424" i="3"/>
  <c r="J3506" i="3"/>
  <c r="J1321" i="3"/>
  <c r="J3599" i="3"/>
  <c r="J1628" i="3"/>
  <c r="J1036" i="3"/>
  <c r="J472" i="3"/>
  <c r="J132" i="3"/>
  <c r="J1177" i="3"/>
  <c r="J1037" i="3"/>
  <c r="J473" i="3"/>
  <c r="J1038" i="3"/>
  <c r="J373" i="3"/>
  <c r="J474" i="3"/>
  <c r="J1629" i="3"/>
  <c r="J2955" i="3"/>
  <c r="J1039" i="3"/>
  <c r="J2382" i="3"/>
  <c r="J3450" i="3"/>
  <c r="J3451" i="3"/>
  <c r="J1458" i="3"/>
  <c r="J1459" i="3"/>
  <c r="J3425" i="3"/>
  <c r="J374" i="3"/>
  <c r="J3710" i="3"/>
  <c r="J2956" i="3"/>
  <c r="J3566" i="3"/>
  <c r="J2767" i="3"/>
  <c r="J2635" i="3"/>
  <c r="J133" i="3"/>
  <c r="J3462" i="3"/>
  <c r="J3142" i="3"/>
  <c r="J555" i="3"/>
  <c r="J3426" i="3"/>
  <c r="J1322" i="3"/>
  <c r="J475" i="3"/>
  <c r="J3468" i="3"/>
  <c r="J476" i="3"/>
  <c r="J3308" i="3"/>
  <c r="J3471" i="3"/>
  <c r="J1178" i="3"/>
  <c r="J3473" i="3"/>
  <c r="J899" i="3"/>
  <c r="J186" i="3"/>
  <c r="J3476" i="3"/>
  <c r="J1460" i="3"/>
  <c r="J900" i="3"/>
  <c r="J651" i="3"/>
  <c r="J2520" i="3"/>
  <c r="J1179" i="3"/>
  <c r="J3309" i="3"/>
  <c r="J3567" i="3"/>
  <c r="J2957" i="3"/>
  <c r="J298" i="3"/>
  <c r="J1951" i="3"/>
  <c r="J3487" i="3"/>
  <c r="J3764" i="3"/>
  <c r="J1323" i="3"/>
  <c r="J134" i="3"/>
  <c r="J1461" i="3"/>
  <c r="J3600" i="3"/>
  <c r="J1180" i="3"/>
  <c r="J1630" i="3"/>
  <c r="J2870" i="3"/>
  <c r="J3621" i="3"/>
  <c r="J2768" i="3"/>
  <c r="J1793" i="3"/>
  <c r="J1794" i="3"/>
  <c r="J3427" i="3"/>
  <c r="J299" i="3"/>
  <c r="J3145" i="3"/>
  <c r="J1040" i="3"/>
  <c r="J375" i="3"/>
  <c r="J2958" i="3"/>
  <c r="J1181" i="3"/>
  <c r="J3643" i="3"/>
  <c r="J3753" i="3"/>
  <c r="J3754" i="3"/>
  <c r="J1041" i="3"/>
  <c r="J2102" i="3"/>
  <c r="J1182" i="3"/>
  <c r="J3513" i="3"/>
  <c r="J2769" i="3"/>
  <c r="J556" i="3"/>
  <c r="J300" i="3"/>
  <c r="J901" i="3"/>
  <c r="J3056" i="3"/>
  <c r="J3519" i="3"/>
  <c r="J778" i="3"/>
  <c r="J779" i="3"/>
  <c r="J3310" i="3"/>
  <c r="J3232" i="3"/>
  <c r="J3524" i="3"/>
  <c r="J1631" i="3"/>
  <c r="J557" i="3"/>
  <c r="J2243" i="3"/>
  <c r="J2244" i="3"/>
  <c r="J1462" i="3"/>
  <c r="J3530" i="3"/>
  <c r="J1324" i="3"/>
  <c r="J3532" i="3"/>
  <c r="J3533" i="3"/>
  <c r="J3233" i="3"/>
  <c r="J652" i="3"/>
  <c r="J1042" i="3"/>
  <c r="J1463" i="3"/>
  <c r="J653" i="3"/>
  <c r="J1632" i="3"/>
  <c r="J902" i="3"/>
  <c r="J558" i="3"/>
  <c r="J1464" i="3"/>
  <c r="J3543" i="3"/>
  <c r="J1633" i="3"/>
  <c r="J2871" i="3"/>
  <c r="J1952" i="3"/>
  <c r="J903" i="3"/>
  <c r="J1953" i="3"/>
  <c r="J2383" i="3"/>
  <c r="J25" i="3"/>
  <c r="J1954" i="3"/>
  <c r="J2245" i="3"/>
  <c r="J1634" i="3"/>
  <c r="J1635" i="3"/>
  <c r="J3428" i="3"/>
  <c r="J1043" i="3"/>
  <c r="J3774" i="3"/>
  <c r="J1183" i="3"/>
  <c r="J376" i="3"/>
  <c r="J3560" i="3"/>
  <c r="J1795" i="3"/>
  <c r="J91" i="3"/>
  <c r="J3563" i="3"/>
  <c r="J904" i="3"/>
  <c r="J3565" i="3"/>
  <c r="J1955" i="3"/>
  <c r="J2521" i="3"/>
  <c r="J2384" i="3"/>
  <c r="J92" i="3"/>
  <c r="J2522" i="3"/>
  <c r="J3692" i="3"/>
  <c r="J905" i="3"/>
  <c r="J377" i="3"/>
  <c r="J1044" i="3"/>
  <c r="J3146" i="3"/>
  <c r="J3576" i="3"/>
  <c r="J378" i="3"/>
  <c r="J301" i="3"/>
  <c r="J1796" i="3"/>
  <c r="J2636" i="3"/>
  <c r="J51" i="3"/>
  <c r="J3582" i="3"/>
  <c r="J3583" i="3"/>
  <c r="J2637" i="3"/>
  <c r="J2523" i="3"/>
  <c r="J3722" i="3"/>
  <c r="J2385" i="3"/>
  <c r="J1465" i="3"/>
  <c r="J2770" i="3"/>
  <c r="J2524" i="3"/>
  <c r="J3591" i="3"/>
  <c r="J26" i="3"/>
  <c r="J2525" i="3"/>
  <c r="J1636" i="3"/>
  <c r="J135" i="3"/>
  <c r="J1466" i="3"/>
  <c r="J2959" i="3"/>
  <c r="J1797" i="3"/>
  <c r="J780" i="3"/>
  <c r="J3463" i="3"/>
  <c r="J1184" i="3"/>
  <c r="J3755" i="3"/>
  <c r="J2771" i="3"/>
  <c r="J3604" i="3"/>
  <c r="J654" i="3"/>
  <c r="J655" i="3"/>
  <c r="J3673" i="3"/>
  <c r="J2386" i="3"/>
  <c r="J3234" i="3"/>
  <c r="J906" i="3"/>
  <c r="J1637" i="3"/>
  <c r="J559" i="3"/>
  <c r="J907" i="3"/>
  <c r="J656" i="3"/>
  <c r="J3057" i="3"/>
  <c r="J1467" i="3"/>
  <c r="J908" i="3"/>
  <c r="J379" i="3"/>
  <c r="J1185" i="3"/>
  <c r="J2103" i="3"/>
  <c r="J909" i="3"/>
  <c r="J910" i="3"/>
  <c r="J2387" i="3"/>
  <c r="J1325" i="3"/>
  <c r="J1186" i="3"/>
  <c r="J1638" i="3"/>
  <c r="J657" i="3"/>
  <c r="J2526" i="3"/>
  <c r="J1639" i="3"/>
  <c r="J3630" i="3"/>
  <c r="J380" i="3"/>
  <c r="J781" i="3"/>
  <c r="J477" i="3"/>
  <c r="J3058" i="3"/>
  <c r="J2104" i="3"/>
  <c r="J1468" i="3"/>
  <c r="J2527" i="3"/>
  <c r="J2638" i="3"/>
  <c r="J2528" i="3"/>
  <c r="J3147" i="3"/>
  <c r="J1326" i="3"/>
  <c r="J3693" i="3"/>
  <c r="J3235" i="3"/>
  <c r="J1640" i="3"/>
  <c r="J3785" i="3"/>
  <c r="J3429" i="3"/>
  <c r="J3798" i="3"/>
  <c r="J3723" i="3"/>
  <c r="J3059" i="3"/>
  <c r="J3367" i="3"/>
  <c r="J3749" i="3"/>
  <c r="J1187" i="3"/>
  <c r="J93" i="3"/>
  <c r="J2960" i="3"/>
  <c r="J3655" i="3"/>
  <c r="J1045" i="3"/>
  <c r="J2105" i="3"/>
  <c r="J560" i="3"/>
  <c r="J2106" i="3"/>
  <c r="J1958" i="3"/>
  <c r="J911" i="3"/>
  <c r="J2639" i="3"/>
  <c r="J3060" i="3"/>
  <c r="J3664" i="3"/>
  <c r="J561" i="3"/>
  <c r="J912" i="3"/>
  <c r="J913" i="3"/>
  <c r="J1959" i="3"/>
  <c r="J3669" i="3"/>
  <c r="J562" i="3"/>
  <c r="J1327" i="3"/>
  <c r="J1188" i="3"/>
  <c r="J2246" i="3"/>
  <c r="J3149" i="3"/>
  <c r="J3542" i="3"/>
  <c r="J1798" i="3"/>
  <c r="J3368" i="3"/>
  <c r="J72" i="3"/>
  <c r="J914" i="3"/>
  <c r="J915" i="3"/>
  <c r="J3311" i="3"/>
  <c r="J916" i="3"/>
  <c r="J302" i="3"/>
  <c r="J2107" i="3"/>
  <c r="J136" i="3"/>
  <c r="J3061" i="3"/>
  <c r="J1799" i="3"/>
  <c r="J3622" i="3"/>
  <c r="J381" i="3"/>
  <c r="J1960" i="3"/>
  <c r="J2529" i="3"/>
  <c r="J2961" i="3"/>
  <c r="J2772" i="3"/>
  <c r="J382" i="3"/>
  <c r="J1046" i="3"/>
  <c r="J478" i="3"/>
  <c r="J3697" i="3"/>
  <c r="J1469" i="3"/>
  <c r="J1961" i="3"/>
  <c r="J782" i="3"/>
  <c r="J783" i="3"/>
  <c r="J1963" i="3"/>
  <c r="J2640" i="3"/>
  <c r="J3312" i="3"/>
  <c r="J1800" i="3"/>
  <c r="J3706" i="3"/>
  <c r="J2388" i="3"/>
  <c r="J2872" i="3"/>
  <c r="J1641" i="3"/>
  <c r="J2962" i="3"/>
  <c r="J2530" i="3"/>
  <c r="J2108" i="3"/>
  <c r="J3601" i="3"/>
  <c r="J3750" i="3"/>
  <c r="J3799" i="3"/>
  <c r="J3766" i="3"/>
  <c r="J2963" i="3"/>
  <c r="J2109" i="3"/>
  <c r="J2773" i="3"/>
  <c r="J383" i="3"/>
  <c r="J1047" i="3"/>
  <c r="J2389" i="3"/>
  <c r="J384" i="3"/>
  <c r="J563" i="3"/>
  <c r="J1328" i="3"/>
  <c r="J1048" i="3"/>
  <c r="J2248" i="3"/>
  <c r="J73" i="3"/>
  <c r="J3729" i="3"/>
  <c r="J917" i="3"/>
  <c r="J3731" i="3"/>
  <c r="J2531" i="3"/>
  <c r="J2249" i="3"/>
  <c r="J2532" i="3"/>
  <c r="J303" i="3"/>
  <c r="J3568" i="3"/>
  <c r="J230" i="3"/>
  <c r="J1642" i="3"/>
  <c r="J1801" i="3"/>
  <c r="J3740" i="3"/>
  <c r="J1049" i="3"/>
  <c r="J1643" i="3"/>
  <c r="J1050" i="3"/>
  <c r="J1802" i="3"/>
  <c r="J658" i="3"/>
  <c r="J3544" i="3"/>
  <c r="J2110" i="3"/>
  <c r="J784" i="3"/>
  <c r="J1329" i="3"/>
  <c r="J918" i="3"/>
  <c r="J1964" i="3"/>
  <c r="J1803" i="3"/>
  <c r="J1644" i="3"/>
  <c r="J785" i="3"/>
  <c r="J1189" i="3"/>
  <c r="J3150" i="3"/>
  <c r="J1645" i="3"/>
  <c r="J3711" i="3"/>
  <c r="J786" i="3"/>
  <c r="J1051" i="3"/>
  <c r="J564" i="3"/>
  <c r="J1190" i="3"/>
  <c r="J1646" i="3"/>
  <c r="J659" i="3"/>
  <c r="J3765" i="3"/>
  <c r="J1052" i="3"/>
  <c r="J3712" i="3"/>
  <c r="J385" i="3"/>
  <c r="J137" i="3"/>
  <c r="J3770" i="3"/>
  <c r="J386" i="3"/>
  <c r="J1965" i="3"/>
  <c r="J1191" i="3"/>
  <c r="J3151" i="3"/>
  <c r="J2250" i="3"/>
  <c r="J231" i="3"/>
  <c r="J660" i="3"/>
  <c r="J565" i="3"/>
  <c r="J566" i="3"/>
  <c r="J2964" i="3"/>
  <c r="J1647" i="3"/>
  <c r="J3674" i="3"/>
  <c r="J1192" i="3"/>
  <c r="J1193" i="3"/>
  <c r="J1470" i="3"/>
  <c r="J479" i="3"/>
  <c r="J1804" i="3"/>
  <c r="J567" i="3"/>
  <c r="J3313" i="3"/>
  <c r="J787" i="3"/>
  <c r="J3062" i="3"/>
  <c r="J3063" i="3"/>
  <c r="J2873" i="3"/>
  <c r="J1805" i="3"/>
  <c r="J2251" i="3"/>
  <c r="J2533" i="3"/>
  <c r="J1806" i="3"/>
  <c r="J568" i="3"/>
  <c r="J480" i="3"/>
  <c r="J304" i="3"/>
  <c r="J788" i="3"/>
  <c r="J2965" i="3"/>
  <c r="J1053" i="3"/>
  <c r="J2534" i="3"/>
  <c r="J3805" i="3"/>
  <c r="J3806" i="3"/>
  <c r="J1194" i="3"/>
  <c r="J3808" i="3"/>
  <c r="J1807" i="3"/>
  <c r="H187" i="3"/>
  <c r="H919" i="3"/>
  <c r="H1330" i="3"/>
  <c r="H27" i="3"/>
  <c r="H1648" i="3"/>
  <c r="H2252" i="3"/>
  <c r="H232" i="3"/>
  <c r="H481" i="3"/>
  <c r="H482" i="3"/>
  <c r="H1195" i="3"/>
  <c r="H2390" i="3"/>
  <c r="H1471" i="3"/>
  <c r="H661" i="3"/>
  <c r="H1808" i="3"/>
  <c r="H789" i="3"/>
  <c r="H1649" i="3"/>
  <c r="H94" i="3"/>
  <c r="H1472" i="3"/>
  <c r="H1331" i="3"/>
  <c r="H484" i="3"/>
  <c r="H1054" i="3"/>
  <c r="H1473" i="3"/>
  <c r="H188" i="3"/>
  <c r="H2391" i="3"/>
  <c r="H790" i="3"/>
  <c r="H305" i="3"/>
  <c r="H74" i="3"/>
  <c r="H2641" i="3"/>
  <c r="H1055" i="3"/>
  <c r="H233" i="3"/>
  <c r="H662" i="3"/>
  <c r="H791" i="3"/>
  <c r="H1809" i="3"/>
  <c r="H1332" i="3"/>
  <c r="H663" i="3"/>
  <c r="H2535" i="3"/>
  <c r="H2874" i="3"/>
  <c r="H1966" i="3"/>
  <c r="H1474" i="3"/>
  <c r="H1333" i="3"/>
  <c r="H2111" i="3"/>
  <c r="H2966" i="3"/>
  <c r="H52" i="3"/>
  <c r="H1650" i="3"/>
  <c r="H792" i="3"/>
  <c r="H1056" i="3"/>
  <c r="H138" i="3"/>
  <c r="H234" i="3"/>
  <c r="H2112" i="3"/>
  <c r="H664" i="3"/>
  <c r="H1651" i="3"/>
  <c r="H1057" i="3"/>
  <c r="H2113" i="3"/>
  <c r="H2253" i="3"/>
  <c r="H793" i="3"/>
  <c r="H485" i="3"/>
  <c r="H43" i="3"/>
  <c r="H2254" i="3"/>
  <c r="H2774" i="3"/>
  <c r="H1334" i="3"/>
  <c r="H3152" i="3"/>
  <c r="H1652" i="3"/>
  <c r="H1196" i="3"/>
  <c r="H665" i="3"/>
  <c r="H4" i="3"/>
  <c r="H53" i="3"/>
  <c r="H1810" i="3"/>
  <c r="H189" i="3"/>
  <c r="H486" i="3"/>
  <c r="H3507" i="3"/>
  <c r="H3314" i="3"/>
  <c r="H1197" i="3"/>
  <c r="H3153" i="3"/>
  <c r="H190" i="3"/>
  <c r="H2392" i="3"/>
  <c r="H2775" i="3"/>
  <c r="H54" i="3"/>
  <c r="H235" i="3"/>
  <c r="H1058" i="3"/>
  <c r="H2393" i="3"/>
  <c r="H1059" i="3"/>
  <c r="H387" i="3"/>
  <c r="H2114" i="3"/>
  <c r="H236" i="3"/>
  <c r="H1967" i="3"/>
  <c r="H1811" i="3"/>
  <c r="H191" i="3"/>
  <c r="H237" i="3"/>
  <c r="H1653" i="3"/>
  <c r="H3064" i="3"/>
  <c r="H75" i="3"/>
  <c r="H1968" i="3"/>
  <c r="H95" i="3"/>
  <c r="H19" i="3"/>
  <c r="H9" i="3"/>
  <c r="H1475" i="3"/>
  <c r="H238" i="3"/>
  <c r="H239" i="3"/>
  <c r="H1654" i="3"/>
  <c r="H2394" i="3"/>
  <c r="H2968" i="3"/>
  <c r="H1969" i="3"/>
  <c r="H2395" i="3"/>
  <c r="H666" i="3"/>
  <c r="H1655" i="3"/>
  <c r="H2115" i="3"/>
  <c r="H2396" i="3"/>
  <c r="H920" i="3"/>
  <c r="H3065" i="3"/>
  <c r="H487" i="3"/>
  <c r="H388" i="3"/>
  <c r="H1970" i="3"/>
  <c r="H794" i="3"/>
  <c r="H1476" i="3"/>
  <c r="H139" i="3"/>
  <c r="H55" i="3"/>
  <c r="H1477" i="3"/>
  <c r="H2642" i="3"/>
  <c r="H1478" i="3"/>
  <c r="H1479" i="3"/>
  <c r="H389" i="3"/>
  <c r="H795" i="3"/>
  <c r="H921" i="3"/>
  <c r="H96" i="3"/>
  <c r="H1480" i="3"/>
  <c r="H1060" i="3"/>
  <c r="H1198" i="3"/>
  <c r="H3369" i="3"/>
  <c r="H2776" i="3"/>
  <c r="H2255" i="3"/>
  <c r="H569" i="3"/>
  <c r="H2777" i="3"/>
  <c r="H1656" i="3"/>
  <c r="H2256" i="3"/>
  <c r="H667" i="3"/>
  <c r="H3661" i="3"/>
  <c r="H1199" i="3"/>
  <c r="H1971" i="3"/>
  <c r="H3154" i="3"/>
  <c r="H1481" i="3"/>
  <c r="H2778" i="3"/>
  <c r="H1200" i="3"/>
  <c r="H796" i="3"/>
  <c r="H1201" i="3"/>
  <c r="H2397" i="3"/>
  <c r="H3066" i="3"/>
  <c r="H1657" i="3"/>
  <c r="H2398" i="3"/>
  <c r="H2116" i="3"/>
  <c r="H797" i="3"/>
  <c r="H570" i="3"/>
  <c r="H669" i="3"/>
  <c r="H2399" i="3"/>
  <c r="H306" i="3"/>
  <c r="H2400" i="3"/>
  <c r="H140" i="3"/>
  <c r="H670" i="3"/>
  <c r="H192" i="3"/>
  <c r="H3067" i="3"/>
  <c r="H3431" i="3"/>
  <c r="H307" i="3"/>
  <c r="H1658" i="3"/>
  <c r="H2875" i="3"/>
  <c r="H2779" i="3"/>
  <c r="H2536" i="3"/>
  <c r="H1972" i="3"/>
  <c r="H1202" i="3"/>
  <c r="H1973" i="3"/>
  <c r="H571" i="3"/>
  <c r="H3071" i="3"/>
  <c r="H2643" i="3"/>
  <c r="H1335" i="3"/>
  <c r="H1336" i="3"/>
  <c r="H97" i="3"/>
  <c r="H1812" i="3"/>
  <c r="H798" i="3"/>
  <c r="H1482" i="3"/>
  <c r="H98" i="3"/>
  <c r="H390" i="3"/>
  <c r="H572" i="3"/>
  <c r="H391" i="3"/>
  <c r="H3072" i="3"/>
  <c r="H1483" i="3"/>
  <c r="H1813" i="3"/>
  <c r="H1659" i="3"/>
  <c r="H1484" i="3"/>
  <c r="H1974" i="3"/>
  <c r="H2780" i="3"/>
  <c r="H573" i="3"/>
  <c r="H240" i="3"/>
  <c r="H1660" i="3"/>
  <c r="H3464" i="3"/>
  <c r="H1814" i="3"/>
  <c r="H2257" i="3"/>
  <c r="H671" i="3"/>
  <c r="H488" i="3"/>
  <c r="H2969" i="3"/>
  <c r="H99" i="3"/>
  <c r="H1485" i="3"/>
  <c r="H1661" i="3"/>
  <c r="H1975" i="3"/>
  <c r="H489" i="3"/>
  <c r="H672" i="3"/>
  <c r="H490" i="3"/>
  <c r="H2781" i="3"/>
  <c r="H491" i="3"/>
  <c r="H1662" i="3"/>
  <c r="H1486" i="3"/>
  <c r="H3724" i="3"/>
  <c r="H2537" i="3"/>
  <c r="H1976" i="3"/>
  <c r="H2401" i="3"/>
  <c r="H1977" i="3"/>
  <c r="H2970" i="3"/>
  <c r="H141" i="3"/>
  <c r="H3315" i="3"/>
  <c r="H922" i="3"/>
  <c r="H3508" i="3"/>
  <c r="H1061" i="3"/>
  <c r="H3155" i="3"/>
  <c r="H1663" i="3"/>
  <c r="H1487" i="3"/>
  <c r="H2258" i="3"/>
  <c r="H2402" i="3"/>
  <c r="H3236" i="3"/>
  <c r="H2117" i="3"/>
  <c r="H1062" i="3"/>
  <c r="H392" i="3"/>
  <c r="H1488" i="3"/>
  <c r="H100" i="3"/>
  <c r="H1489" i="3"/>
  <c r="H1815" i="3"/>
  <c r="H673" i="3"/>
  <c r="H2538" i="3"/>
  <c r="H2403" i="3"/>
  <c r="H2644" i="3"/>
  <c r="H241" i="3"/>
  <c r="H2782" i="3"/>
  <c r="H3644" i="3"/>
  <c r="H1978" i="3"/>
  <c r="H2404" i="3"/>
  <c r="H1816" i="3"/>
  <c r="H923" i="3"/>
  <c r="H1979" i="3"/>
  <c r="H1817" i="3"/>
  <c r="H2118" i="3"/>
  <c r="H492" i="3"/>
  <c r="H3465" i="3"/>
  <c r="H2783" i="3"/>
  <c r="H2259" i="3"/>
  <c r="H3073" i="3"/>
  <c r="H3157" i="3"/>
  <c r="H2784" i="3"/>
  <c r="H924" i="3"/>
  <c r="H3158" i="3"/>
  <c r="H3725" i="3"/>
  <c r="H1490" i="3"/>
  <c r="H799" i="3"/>
  <c r="H10" i="3"/>
  <c r="H2785" i="3"/>
  <c r="H1337" i="3"/>
  <c r="H3713" i="3"/>
  <c r="H925" i="3"/>
  <c r="H800" i="3"/>
  <c r="H2645" i="3"/>
  <c r="H926" i="3"/>
  <c r="H101" i="3"/>
  <c r="H1203" i="3"/>
  <c r="H3623" i="3"/>
  <c r="H1819" i="3"/>
  <c r="H28" i="3"/>
  <c r="H308" i="3"/>
  <c r="H574" i="3"/>
  <c r="H142" i="3"/>
  <c r="H2876" i="3"/>
  <c r="H29" i="3"/>
  <c r="H1063" i="3"/>
  <c r="H242" i="3"/>
  <c r="H801" i="3"/>
  <c r="H1980" i="3"/>
  <c r="H3074" i="3"/>
  <c r="H1491" i="3"/>
  <c r="H2405" i="3"/>
  <c r="H30" i="3"/>
  <c r="H1204" i="3"/>
  <c r="H674" i="3"/>
  <c r="H1492" i="3"/>
  <c r="H1205" i="3"/>
  <c r="H3370" i="3"/>
  <c r="H1338" i="3"/>
  <c r="H2786" i="3"/>
  <c r="H1493" i="3"/>
  <c r="H2539" i="3"/>
  <c r="H2877" i="3"/>
  <c r="H143" i="3"/>
  <c r="H76" i="3"/>
  <c r="H3159" i="3"/>
  <c r="H802" i="3"/>
  <c r="H493" i="3"/>
  <c r="H1064" i="3"/>
  <c r="H3756" i="3"/>
  <c r="H2540" i="3"/>
  <c r="H927" i="3"/>
  <c r="H3160" i="3"/>
  <c r="H2406" i="3"/>
  <c r="H3237" i="3"/>
  <c r="H3797" i="3"/>
  <c r="H1065" i="3"/>
  <c r="H3714" i="3"/>
  <c r="H1206" i="3"/>
  <c r="H803" i="3"/>
  <c r="H675" i="3"/>
  <c r="H2119" i="3"/>
  <c r="H494" i="3"/>
  <c r="H316" i="3"/>
  <c r="H1339" i="3"/>
  <c r="H3317" i="3"/>
  <c r="H309" i="3"/>
  <c r="H2260" i="3"/>
  <c r="H310" i="3"/>
  <c r="H3645" i="3"/>
  <c r="H1207" i="3"/>
  <c r="H1664" i="3"/>
  <c r="H1066" i="3"/>
  <c r="H1494" i="3"/>
  <c r="H77" i="3"/>
  <c r="H6" i="3"/>
  <c r="H14" i="3"/>
  <c r="H3075" i="3"/>
  <c r="H2878" i="3"/>
  <c r="H2120" i="3"/>
  <c r="H2646" i="3"/>
  <c r="H393" i="3"/>
  <c r="H1665" i="3"/>
  <c r="H3238" i="3"/>
  <c r="H2541" i="3"/>
  <c r="H144" i="3"/>
  <c r="H2971" i="3"/>
  <c r="H2647" i="3"/>
  <c r="H676" i="3"/>
  <c r="H193" i="3"/>
  <c r="H1340" i="3"/>
  <c r="H1666" i="3"/>
  <c r="H1667" i="3"/>
  <c r="H1068" i="3"/>
  <c r="H1069" i="3"/>
  <c r="H677" i="3"/>
  <c r="H3076" i="3"/>
  <c r="H31" i="3"/>
  <c r="H495" i="3"/>
  <c r="H1070" i="3"/>
  <c r="H243" i="3"/>
  <c r="H394" i="3"/>
  <c r="H395" i="3"/>
  <c r="H1341" i="3"/>
  <c r="H3432" i="3"/>
  <c r="H928" i="3"/>
  <c r="H3077" i="3"/>
  <c r="H2972" i="3"/>
  <c r="H929" i="3"/>
  <c r="H3466" i="3"/>
  <c r="H575" i="3"/>
  <c r="H2880" i="3"/>
  <c r="H365" i="3"/>
  <c r="H2648" i="3"/>
  <c r="H3078" i="3"/>
  <c r="H1208" i="3"/>
  <c r="H2261" i="3"/>
  <c r="H1071" i="3"/>
  <c r="H2973" i="3"/>
  <c r="H1072" i="3"/>
  <c r="H1342" i="3"/>
  <c r="H3163" i="3"/>
  <c r="H2407" i="3"/>
  <c r="H1495" i="3"/>
  <c r="H3646" i="3"/>
  <c r="H1209" i="3"/>
  <c r="H145" i="3"/>
  <c r="H3624" i="3"/>
  <c r="H678" i="3"/>
  <c r="H2121" i="3"/>
  <c r="H1496" i="3"/>
  <c r="H311" i="3"/>
  <c r="H1820" i="3"/>
  <c r="H244" i="3"/>
  <c r="H1981" i="3"/>
  <c r="H245" i="3"/>
  <c r="H2787" i="3"/>
  <c r="H930" i="3"/>
  <c r="H931" i="3"/>
  <c r="H1343" i="3"/>
  <c r="H3509" i="3"/>
  <c r="H2262" i="3"/>
  <c r="H1210" i="3"/>
  <c r="H679" i="3"/>
  <c r="H1668" i="3"/>
  <c r="H1211" i="3"/>
  <c r="H2263" i="3"/>
  <c r="H1497" i="3"/>
  <c r="H396" i="3"/>
  <c r="H1498" i="3"/>
  <c r="H2264" i="3"/>
  <c r="H680" i="3"/>
  <c r="H2544" i="3"/>
  <c r="H932" i="3"/>
  <c r="H933" i="3"/>
  <c r="H3079" i="3"/>
  <c r="H2974" i="3"/>
  <c r="H496" i="3"/>
  <c r="H3164" i="3"/>
  <c r="H3647" i="3"/>
  <c r="H3467" i="3"/>
  <c r="H934" i="3"/>
  <c r="H1982" i="3"/>
  <c r="H3648" i="3"/>
  <c r="H2408" i="3"/>
  <c r="H1073" i="3"/>
  <c r="H312" i="3"/>
  <c r="H2649" i="3"/>
  <c r="H1499" i="3"/>
  <c r="H1821" i="3"/>
  <c r="H935" i="3"/>
  <c r="H681" i="3"/>
  <c r="H1822" i="3"/>
  <c r="H1074" i="3"/>
  <c r="H1344" i="3"/>
  <c r="H804" i="3"/>
  <c r="H2409" i="3"/>
  <c r="H1500" i="3"/>
  <c r="H1983" i="3"/>
  <c r="H3625" i="3"/>
  <c r="H3166" i="3"/>
  <c r="H1823" i="3"/>
  <c r="H1501" i="3"/>
  <c r="H102" i="3"/>
  <c r="H2975" i="3"/>
  <c r="H2122" i="3"/>
  <c r="H682" i="3"/>
  <c r="H2410" i="3"/>
  <c r="H313" i="3"/>
  <c r="H1984" i="3"/>
  <c r="H1345" i="3"/>
  <c r="H1669" i="3"/>
  <c r="H805" i="3"/>
  <c r="H1212" i="3"/>
  <c r="H3318" i="3"/>
  <c r="H3469" i="3"/>
  <c r="H2123" i="3"/>
  <c r="H2976" i="3"/>
  <c r="H3080" i="3"/>
  <c r="H1502" i="3"/>
  <c r="H397" i="3"/>
  <c r="H2881" i="3"/>
  <c r="H3569" i="3"/>
  <c r="H1075" i="3"/>
  <c r="H3320" i="3"/>
  <c r="H3371" i="3"/>
  <c r="H1670" i="3"/>
  <c r="H1503" i="3"/>
  <c r="H683" i="3"/>
  <c r="H2650" i="3"/>
  <c r="H2977" i="3"/>
  <c r="H1824" i="3"/>
  <c r="H465" i="3"/>
  <c r="H1076" i="3"/>
  <c r="H3239" i="3"/>
  <c r="H2651" i="3"/>
  <c r="H2124" i="3"/>
  <c r="H2125" i="3"/>
  <c r="H684" i="3"/>
  <c r="H2788" i="3"/>
  <c r="H3321" i="3"/>
  <c r="H3792" i="3"/>
  <c r="H2882" i="3"/>
  <c r="H2789" i="3"/>
  <c r="H2978" i="3"/>
  <c r="H2545" i="3"/>
  <c r="H2790" i="3"/>
  <c r="H2546" i="3"/>
  <c r="H2884" i="3"/>
  <c r="H2547" i="3"/>
  <c r="H483" i="3"/>
  <c r="H3662" i="3"/>
  <c r="H2979" i="3"/>
  <c r="H78" i="3"/>
  <c r="H32" i="3"/>
  <c r="H2791" i="3"/>
  <c r="H1825" i="3"/>
  <c r="H806" i="3"/>
  <c r="H1504" i="3"/>
  <c r="H3751" i="3"/>
  <c r="H2652" i="3"/>
  <c r="H246" i="3"/>
  <c r="H2653" i="3"/>
  <c r="H3675" i="3"/>
  <c r="H1346" i="3"/>
  <c r="H2792" i="3"/>
  <c r="H497" i="3"/>
  <c r="H1213" i="3"/>
  <c r="H1826" i="3"/>
  <c r="H1214" i="3"/>
  <c r="H194" i="3"/>
  <c r="H576" i="3"/>
  <c r="H1505" i="3"/>
  <c r="H577" i="3"/>
  <c r="H1215" i="3"/>
  <c r="H1347" i="3"/>
  <c r="H1506" i="3"/>
  <c r="H3372" i="3"/>
  <c r="H3676" i="3"/>
  <c r="H685" i="3"/>
  <c r="H2548" i="3"/>
  <c r="H686" i="3"/>
  <c r="H3167" i="3"/>
  <c r="H2654" i="3"/>
  <c r="H936" i="3"/>
  <c r="H2549" i="3"/>
  <c r="H1827" i="3"/>
  <c r="H2885" i="3"/>
  <c r="H398" i="3"/>
  <c r="H1671" i="3"/>
  <c r="H3168" i="3"/>
  <c r="H687" i="3"/>
  <c r="H1828" i="3"/>
  <c r="H1672" i="3"/>
  <c r="H1673" i="3"/>
  <c r="H2655" i="3"/>
  <c r="H1507" i="3"/>
  <c r="H2411" i="3"/>
  <c r="H1674" i="3"/>
  <c r="H1675" i="3"/>
  <c r="H3240" i="3"/>
  <c r="H2550" i="3"/>
  <c r="H3545" i="3"/>
  <c r="H2412" i="3"/>
  <c r="H807" i="3"/>
  <c r="H1985" i="3"/>
  <c r="H2413" i="3"/>
  <c r="H2656" i="3"/>
  <c r="H2551" i="3"/>
  <c r="H2126" i="3"/>
  <c r="H2980" i="3"/>
  <c r="H1986" i="3"/>
  <c r="H937" i="3"/>
  <c r="H1676" i="3"/>
  <c r="H3570" i="3"/>
  <c r="H44" i="3"/>
  <c r="H938" i="3"/>
  <c r="H578" i="3"/>
  <c r="H1216" i="3"/>
  <c r="H3602" i="3"/>
  <c r="H939" i="3"/>
  <c r="H1829" i="3"/>
  <c r="H3241" i="3"/>
  <c r="H1508" i="3"/>
  <c r="H808" i="3"/>
  <c r="H809" i="3"/>
  <c r="H3081" i="3"/>
  <c r="H2793" i="3"/>
  <c r="H2552" i="3"/>
  <c r="H1677" i="3"/>
  <c r="H56" i="3"/>
  <c r="H1509" i="3"/>
  <c r="H2553" i="3"/>
  <c r="H940" i="3"/>
  <c r="H2554" i="3"/>
  <c r="H1217" i="3"/>
  <c r="H2981" i="3"/>
  <c r="H2982" i="3"/>
  <c r="H3603" i="3"/>
  <c r="H941" i="3"/>
  <c r="H1830" i="3"/>
  <c r="H1987" i="3"/>
  <c r="H2794" i="3"/>
  <c r="H146" i="3"/>
  <c r="H2265" i="3"/>
  <c r="H810" i="3"/>
  <c r="H2414" i="3"/>
  <c r="H399" i="3"/>
  <c r="H2127" i="3"/>
  <c r="H2128" i="3"/>
  <c r="H2129" i="3"/>
  <c r="H314" i="3"/>
  <c r="H1077" i="3"/>
  <c r="H3243" i="3"/>
  <c r="H2983" i="3"/>
  <c r="H3322" i="3"/>
  <c r="H3169" i="3"/>
  <c r="H1988" i="3"/>
  <c r="H2657" i="3"/>
  <c r="H2130" i="3"/>
  <c r="H1831" i="3"/>
  <c r="H3775" i="3"/>
  <c r="H3730" i="3"/>
  <c r="H2795" i="3"/>
  <c r="H2266" i="3"/>
  <c r="H3170" i="3"/>
  <c r="H2415" i="3"/>
  <c r="H3663" i="3"/>
  <c r="H1510" i="3"/>
  <c r="H3665" i="3"/>
  <c r="H1989" i="3"/>
  <c r="H3470" i="3"/>
  <c r="H1348" i="3"/>
  <c r="H315" i="3"/>
  <c r="H2984" i="3"/>
  <c r="H1990" i="3"/>
  <c r="H811" i="3"/>
  <c r="H2555" i="3"/>
  <c r="H2658" i="3"/>
  <c r="H195" i="3"/>
  <c r="H942" i="3"/>
  <c r="H2659" i="3"/>
  <c r="H2268" i="3"/>
  <c r="H1078" i="3"/>
  <c r="H3171" i="3"/>
  <c r="H20" i="3"/>
  <c r="H1832" i="3"/>
  <c r="H1991" i="3"/>
  <c r="H400" i="3"/>
  <c r="H3082" i="3"/>
  <c r="H579" i="3"/>
  <c r="H15" i="3"/>
  <c r="H401" i="3"/>
  <c r="H498" i="3"/>
  <c r="H3083" i="3"/>
  <c r="H402" i="3"/>
  <c r="H1833" i="3"/>
  <c r="H1218" i="3"/>
  <c r="H1511" i="3"/>
  <c r="H1678" i="3"/>
  <c r="H812" i="3"/>
  <c r="H1992" i="3"/>
  <c r="H1993" i="3"/>
  <c r="H2556" i="3"/>
  <c r="H2416" i="3"/>
  <c r="H2557" i="3"/>
  <c r="H1994" i="3"/>
  <c r="H1995" i="3"/>
  <c r="H688" i="3"/>
  <c r="H3323" i="3"/>
  <c r="H1679" i="3"/>
  <c r="H2131" i="3"/>
  <c r="H2660" i="3"/>
  <c r="H1512" i="3"/>
  <c r="H3172" i="3"/>
  <c r="H1996" i="3"/>
  <c r="H1513" i="3"/>
  <c r="H2269" i="3"/>
  <c r="H2417" i="3"/>
  <c r="H11" i="3"/>
  <c r="H943" i="3"/>
  <c r="H2886" i="3"/>
  <c r="H3433" i="3"/>
  <c r="H3373" i="3"/>
  <c r="H1219" i="3"/>
  <c r="H3510" i="3"/>
  <c r="H1834" i="3"/>
  <c r="H3374" i="3"/>
  <c r="H944" i="3"/>
  <c r="H499" i="3"/>
  <c r="H2270" i="3"/>
  <c r="H2132" i="3"/>
  <c r="H103" i="3"/>
  <c r="H1680" i="3"/>
  <c r="H1220" i="3"/>
  <c r="H668" i="3"/>
  <c r="H3649" i="3"/>
  <c r="H1681" i="3"/>
  <c r="H1349" i="3"/>
  <c r="H3715" i="3"/>
  <c r="H2661" i="3"/>
  <c r="H196" i="3"/>
  <c r="H2133" i="3"/>
  <c r="H3084" i="3"/>
  <c r="H317" i="3"/>
  <c r="H2134" i="3"/>
  <c r="H945" i="3"/>
  <c r="H33" i="3"/>
  <c r="H2796" i="3"/>
  <c r="H104" i="3"/>
  <c r="H197" i="3"/>
  <c r="H813" i="3"/>
  <c r="H2135" i="3"/>
  <c r="H105" i="3"/>
  <c r="H1079" i="3"/>
  <c r="H3085" i="3"/>
  <c r="H1514" i="3"/>
  <c r="H3324" i="3"/>
  <c r="H1080" i="3"/>
  <c r="H2418" i="3"/>
  <c r="H1682" i="3"/>
  <c r="H3086" i="3"/>
  <c r="H2662" i="3"/>
  <c r="H3173" i="3"/>
  <c r="H1997" i="3"/>
  <c r="H2887" i="3"/>
  <c r="H1515" i="3"/>
  <c r="H946" i="3"/>
  <c r="H1350" i="3"/>
  <c r="H1835" i="3"/>
  <c r="H403" i="3"/>
  <c r="H3087" i="3"/>
  <c r="H1836" i="3"/>
  <c r="H1081" i="3"/>
  <c r="H2797" i="3"/>
  <c r="H689" i="3"/>
  <c r="H1683" i="3"/>
  <c r="H3626" i="3"/>
  <c r="H318" i="3"/>
  <c r="H3434" i="3"/>
  <c r="H319" i="3"/>
  <c r="H3627" i="3"/>
  <c r="H2419" i="3"/>
  <c r="H3174" i="3"/>
  <c r="H1351" i="3"/>
  <c r="H1837" i="3"/>
  <c r="H1082" i="3"/>
  <c r="H2136" i="3"/>
  <c r="H2137" i="3"/>
  <c r="H2420" i="3"/>
  <c r="H2421" i="3"/>
  <c r="H3244" i="3"/>
  <c r="H3175" i="3"/>
  <c r="H2271" i="3"/>
  <c r="H1684" i="3"/>
  <c r="H2663" i="3"/>
  <c r="H2140" i="3"/>
  <c r="H814" i="3"/>
  <c r="H1352" i="3"/>
  <c r="H2422" i="3"/>
  <c r="H247" i="3"/>
  <c r="H3435" i="3"/>
  <c r="H2272" i="3"/>
  <c r="H1516" i="3"/>
  <c r="H3472" i="3"/>
  <c r="H580" i="3"/>
  <c r="H2273" i="3"/>
  <c r="H3474" i="3"/>
  <c r="H2423" i="3"/>
  <c r="H2424" i="3"/>
  <c r="H1998" i="3"/>
  <c r="H2141" i="3"/>
  <c r="H1685" i="3"/>
  <c r="H2889" i="3"/>
  <c r="H2664" i="3"/>
  <c r="H2558" i="3"/>
  <c r="H2425" i="3"/>
  <c r="H1517" i="3"/>
  <c r="H1518" i="3"/>
  <c r="H198" i="3"/>
  <c r="H3650" i="3"/>
  <c r="H2890" i="3"/>
  <c r="H1519" i="3"/>
  <c r="H1520" i="3"/>
  <c r="H106" i="3"/>
  <c r="H2426" i="3"/>
  <c r="H2986" i="3"/>
  <c r="H1686" i="3"/>
  <c r="H1221" i="3"/>
  <c r="H3511" i="3"/>
  <c r="H2274" i="3"/>
  <c r="H2559" i="3"/>
  <c r="H3475" i="3"/>
  <c r="H2987" i="3"/>
  <c r="H2427" i="3"/>
  <c r="H2428" i="3"/>
  <c r="H3512" i="3"/>
  <c r="H3088" i="3"/>
  <c r="H3716" i="3"/>
  <c r="H1838" i="3"/>
  <c r="H773" i="3"/>
  <c r="H107" i="3"/>
  <c r="H3477" i="3"/>
  <c r="H690" i="3"/>
  <c r="H1999" i="3"/>
  <c r="H1521" i="3"/>
  <c r="H3732" i="3"/>
  <c r="H2891" i="3"/>
  <c r="H2560" i="3"/>
  <c r="H3546" i="3"/>
  <c r="H2142" i="3"/>
  <c r="H2666" i="3"/>
  <c r="H2667" i="3"/>
  <c r="H500" i="3"/>
  <c r="H2988" i="3"/>
  <c r="H2000" i="3"/>
  <c r="H2143" i="3"/>
  <c r="H3651" i="3"/>
  <c r="H2668" i="3"/>
  <c r="H3090" i="3"/>
  <c r="H2275" i="3"/>
  <c r="H12" i="3"/>
  <c r="H3325" i="3"/>
  <c r="H1083" i="3"/>
  <c r="H1687" i="3"/>
  <c r="H691" i="3"/>
  <c r="H2989" i="3"/>
  <c r="H1688" i="3"/>
  <c r="H3177" i="3"/>
  <c r="H2144" i="3"/>
  <c r="H199" i="3"/>
  <c r="H2145" i="3"/>
  <c r="H2561" i="3"/>
  <c r="H815" i="3"/>
  <c r="H3375" i="3"/>
  <c r="H692" i="3"/>
  <c r="H147" i="3"/>
  <c r="H2276" i="3"/>
  <c r="H2562" i="3"/>
  <c r="H1522" i="3"/>
  <c r="H108" i="3"/>
  <c r="H2001" i="3"/>
  <c r="H148" i="3"/>
  <c r="H2146" i="3"/>
  <c r="H2002" i="3"/>
  <c r="H1689" i="3"/>
  <c r="H2003" i="3"/>
  <c r="H2563" i="3"/>
  <c r="H1690" i="3"/>
  <c r="H2670" i="3"/>
  <c r="H2004" i="3"/>
  <c r="H2147" i="3"/>
  <c r="H693" i="3"/>
  <c r="H1353" i="3"/>
  <c r="H816" i="3"/>
  <c r="H2892" i="3"/>
  <c r="H2564" i="3"/>
  <c r="H1839" i="3"/>
  <c r="H2798" i="3"/>
  <c r="H2799" i="3"/>
  <c r="H1523" i="3"/>
  <c r="H248" i="3"/>
  <c r="H2991" i="3"/>
  <c r="H2800" i="3"/>
  <c r="H581" i="3"/>
  <c r="H1222" i="3"/>
  <c r="H3091" i="3"/>
  <c r="H2149" i="3"/>
  <c r="H3547" i="3"/>
  <c r="H2992" i="3"/>
  <c r="H2005" i="3"/>
  <c r="H3666" i="3"/>
  <c r="H2006" i="3"/>
  <c r="H846" i="3"/>
  <c r="H1524" i="3"/>
  <c r="H320" i="3"/>
  <c r="H2893" i="3"/>
  <c r="H404" i="3"/>
  <c r="H2007" i="3"/>
  <c r="H2993" i="3"/>
  <c r="H1354" i="3"/>
  <c r="H3793" i="3"/>
  <c r="H2277" i="3"/>
  <c r="H2671" i="3"/>
  <c r="H947" i="3"/>
  <c r="H405" i="3"/>
  <c r="H3092" i="3"/>
  <c r="H1084" i="3"/>
  <c r="H948" i="3"/>
  <c r="H582" i="3"/>
  <c r="H406" i="3"/>
  <c r="H2672" i="3"/>
  <c r="H2673" i="3"/>
  <c r="H149" i="3"/>
  <c r="H583" i="3"/>
  <c r="H2801" i="3"/>
  <c r="H2150" i="3"/>
  <c r="H2894" i="3"/>
  <c r="H3376" i="3"/>
  <c r="H407" i="3"/>
  <c r="H2008" i="3"/>
  <c r="H584" i="3"/>
  <c r="H79" i="3"/>
  <c r="H1840" i="3"/>
  <c r="H3093" i="3"/>
  <c r="H1841" i="3"/>
  <c r="H2994" i="3"/>
  <c r="H3571" i="3"/>
  <c r="H200" i="3"/>
  <c r="H949" i="3"/>
  <c r="H1223" i="3"/>
  <c r="H694" i="3"/>
  <c r="H1085" i="3"/>
  <c r="H321" i="3"/>
  <c r="H1525" i="3"/>
  <c r="H2151" i="3"/>
  <c r="H2802" i="3"/>
  <c r="H950" i="3"/>
  <c r="H695" i="3"/>
  <c r="H2009" i="3"/>
  <c r="H951" i="3"/>
  <c r="H408" i="3"/>
  <c r="H1355" i="3"/>
  <c r="H1691" i="3"/>
  <c r="H1526" i="3"/>
  <c r="H2429" i="3"/>
  <c r="H2565" i="3"/>
  <c r="H409" i="3"/>
  <c r="H952" i="3"/>
  <c r="H3436" i="3"/>
  <c r="H2278" i="3"/>
  <c r="H2995" i="3"/>
  <c r="H585" i="3"/>
  <c r="H3437" i="3"/>
  <c r="H3326" i="3"/>
  <c r="H410" i="3"/>
  <c r="H1692" i="3"/>
  <c r="H1086" i="3"/>
  <c r="H2895" i="3"/>
  <c r="H80" i="3"/>
  <c r="H2279" i="3"/>
  <c r="H1693" i="3"/>
  <c r="H3548" i="3"/>
  <c r="H2152" i="3"/>
  <c r="H2430" i="3"/>
  <c r="H1527" i="3"/>
  <c r="H2431" i="3"/>
  <c r="H1087" i="3"/>
  <c r="H586" i="3"/>
  <c r="H696" i="3"/>
  <c r="H2803" i="3"/>
  <c r="H1528" i="3"/>
  <c r="H2804" i="3"/>
  <c r="H249" i="3"/>
  <c r="H1694" i="3"/>
  <c r="H1842" i="3"/>
  <c r="H1529" i="3"/>
  <c r="H697" i="3"/>
  <c r="H2805" i="3"/>
  <c r="H3094" i="3"/>
  <c r="H2153" i="3"/>
  <c r="H587" i="3"/>
  <c r="H2674" i="3"/>
  <c r="H2280" i="3"/>
  <c r="H2675" i="3"/>
  <c r="H1843" i="3"/>
  <c r="H3628" i="3"/>
  <c r="H3741" i="3"/>
  <c r="H1695" i="3"/>
  <c r="H2566" i="3"/>
  <c r="H2010" i="3"/>
  <c r="H1844" i="3"/>
  <c r="H3652" i="3"/>
  <c r="H3667" i="3"/>
  <c r="H1845" i="3"/>
  <c r="H2432" i="3"/>
  <c r="H2156" i="3"/>
  <c r="H2281" i="3"/>
  <c r="H2676" i="3"/>
  <c r="H2677" i="3"/>
  <c r="H1846" i="3"/>
  <c r="H2011" i="3"/>
  <c r="H1847" i="3"/>
  <c r="H2896" i="3"/>
  <c r="H150" i="3"/>
  <c r="H698" i="3"/>
  <c r="H1530" i="3"/>
  <c r="H501" i="3"/>
  <c r="H3178" i="3"/>
  <c r="H1696" i="3"/>
  <c r="H322" i="3"/>
  <c r="H2806" i="3"/>
  <c r="H2012" i="3"/>
  <c r="H2996" i="3"/>
  <c r="H2567" i="3"/>
  <c r="H2282" i="3"/>
  <c r="H2678" i="3"/>
  <c r="H3377" i="3"/>
  <c r="H1356" i="3"/>
  <c r="H2568" i="3"/>
  <c r="H3378" i="3"/>
  <c r="H2807" i="3"/>
  <c r="H2283" i="3"/>
  <c r="H2013" i="3"/>
  <c r="H3514" i="3"/>
  <c r="H3478" i="3"/>
  <c r="H2997" i="3"/>
  <c r="H3095" i="3"/>
  <c r="H3726" i="3"/>
  <c r="H2679" i="3"/>
  <c r="H2157" i="3"/>
  <c r="H411" i="3"/>
  <c r="H57" i="3"/>
  <c r="H1224" i="3"/>
  <c r="H1531" i="3"/>
  <c r="H1357" i="3"/>
  <c r="H953" i="3"/>
  <c r="H2014" i="3"/>
  <c r="H2015" i="3"/>
  <c r="H588" i="3"/>
  <c r="H2016" i="3"/>
  <c r="H2569" i="3"/>
  <c r="H1848" i="3"/>
  <c r="H250" i="3"/>
  <c r="H2570" i="3"/>
  <c r="H1088" i="3"/>
  <c r="H2571" i="3"/>
  <c r="H2433" i="3"/>
  <c r="H1358" i="3"/>
  <c r="H2017" i="3"/>
  <c r="H3605" i="3"/>
  <c r="H2808" i="3"/>
  <c r="H2158" i="3"/>
  <c r="H2897" i="3"/>
  <c r="H817" i="3"/>
  <c r="H412" i="3"/>
  <c r="H3549" i="3"/>
  <c r="H1697" i="3"/>
  <c r="H1359" i="3"/>
  <c r="H3515" i="3"/>
  <c r="H2159" i="3"/>
  <c r="H3096" i="3"/>
  <c r="H2284" i="3"/>
  <c r="H2809" i="3"/>
  <c r="H2898" i="3"/>
  <c r="H1849" i="3"/>
  <c r="H1532" i="3"/>
  <c r="H589" i="3"/>
  <c r="H1225" i="3"/>
  <c r="H3097" i="3"/>
  <c r="H109" i="3"/>
  <c r="H323" i="3"/>
  <c r="H699" i="3"/>
  <c r="H3327" i="3"/>
  <c r="H954" i="3"/>
  <c r="H955" i="3"/>
  <c r="H818" i="3"/>
  <c r="H1850" i="3"/>
  <c r="H3572" i="3"/>
  <c r="H2998" i="3"/>
  <c r="H324" i="3"/>
  <c r="H819" i="3"/>
  <c r="H1360" i="3"/>
  <c r="H3179" i="3"/>
  <c r="H2160" i="3"/>
  <c r="H2999" i="3"/>
  <c r="H1361" i="3"/>
  <c r="H3653" i="3"/>
  <c r="H2161" i="3"/>
  <c r="H1851" i="3"/>
  <c r="H2018" i="3"/>
  <c r="H2162" i="3"/>
  <c r="H2680" i="3"/>
  <c r="H1852" i="3"/>
  <c r="H1853" i="3"/>
  <c r="H2434" i="3"/>
  <c r="H2681" i="3"/>
  <c r="H1698" i="3"/>
  <c r="H590" i="3"/>
  <c r="H700" i="3"/>
  <c r="H1699" i="3"/>
  <c r="H3000" i="3"/>
  <c r="H3245" i="3"/>
  <c r="H2572" i="3"/>
  <c r="H3180" i="3"/>
  <c r="H1362" i="3"/>
  <c r="H2019" i="3"/>
  <c r="H956" i="3"/>
  <c r="H3479" i="3"/>
  <c r="H2810" i="3"/>
  <c r="H957" i="3"/>
  <c r="H820" i="3"/>
  <c r="H2573" i="3"/>
  <c r="H2574" i="3"/>
  <c r="H1067" i="3"/>
  <c r="H3181" i="3"/>
  <c r="H1854" i="3"/>
  <c r="H2020" i="3"/>
  <c r="H3480" i="3"/>
  <c r="H2163" i="3"/>
  <c r="H325" i="3"/>
  <c r="H251" i="3"/>
  <c r="H3098" i="3"/>
  <c r="H502" i="3"/>
  <c r="H2021" i="3"/>
  <c r="H3001" i="3"/>
  <c r="H503" i="3"/>
  <c r="H1363" i="3"/>
  <c r="H1364" i="3"/>
  <c r="H2576" i="3"/>
  <c r="H701" i="3"/>
  <c r="H2577" i="3"/>
  <c r="H1089" i="3"/>
  <c r="H3379" i="3"/>
  <c r="H1365" i="3"/>
  <c r="H1855" i="3"/>
  <c r="H1700" i="3"/>
  <c r="H821" i="3"/>
  <c r="H1090" i="3"/>
  <c r="H1091" i="3"/>
  <c r="H2682" i="3"/>
  <c r="H3182" i="3"/>
  <c r="H1701" i="3"/>
  <c r="H1092" i="3"/>
  <c r="H1856" i="3"/>
  <c r="H2164" i="3"/>
  <c r="H1857" i="3"/>
  <c r="H1858" i="3"/>
  <c r="H2811" i="3"/>
  <c r="H1702" i="3"/>
  <c r="H3183" i="3"/>
  <c r="H2435" i="3"/>
  <c r="H3694" i="3"/>
  <c r="H413" i="3"/>
  <c r="H1107" i="3"/>
  <c r="H3246" i="3"/>
  <c r="H1703" i="3"/>
  <c r="H2165" i="3"/>
  <c r="H1111" i="3"/>
  <c r="H1093" i="3"/>
  <c r="H1226" i="3"/>
  <c r="H3328" i="3"/>
  <c r="H110" i="3"/>
  <c r="H1704" i="3"/>
  <c r="H2285" i="3"/>
  <c r="H822" i="3"/>
  <c r="H702" i="3"/>
  <c r="H1533" i="3"/>
  <c r="H2022" i="3"/>
  <c r="H252" i="3"/>
  <c r="H2023" i="3"/>
  <c r="H3677" i="3"/>
  <c r="H3678" i="3"/>
  <c r="H591" i="3"/>
  <c r="H2812" i="3"/>
  <c r="H414" i="3"/>
  <c r="H823" i="3"/>
  <c r="H253" i="3"/>
  <c r="H326" i="3"/>
  <c r="H2024" i="3"/>
  <c r="H3380" i="3"/>
  <c r="H3099" i="3"/>
  <c r="H592" i="3"/>
  <c r="H2578" i="3"/>
  <c r="H504" i="3"/>
  <c r="H1094" i="3"/>
  <c r="H505" i="3"/>
  <c r="H703" i="3"/>
  <c r="H2899" i="3"/>
  <c r="H704" i="3"/>
  <c r="H824" i="3"/>
  <c r="H2684" i="3"/>
  <c r="H254" i="3"/>
  <c r="H327" i="3"/>
  <c r="H111" i="3"/>
  <c r="H1705" i="3"/>
  <c r="H958" i="3"/>
  <c r="H2685" i="3"/>
  <c r="H151" i="3"/>
  <c r="H3573" i="3"/>
  <c r="H2436" i="3"/>
  <c r="H825" i="3"/>
  <c r="H2025" i="3"/>
  <c r="H2579" i="3"/>
  <c r="H3329" i="3"/>
  <c r="H415" i="3"/>
  <c r="H2026" i="3"/>
  <c r="H2437" i="3"/>
  <c r="H2438" i="3"/>
  <c r="H3330" i="3"/>
  <c r="H328" i="3"/>
  <c r="H705" i="3"/>
  <c r="H1227" i="3"/>
  <c r="H34" i="3"/>
  <c r="H2166" i="3"/>
  <c r="H2687" i="3"/>
  <c r="H1169" i="3"/>
  <c r="H1534" i="3"/>
  <c r="H2027" i="3"/>
  <c r="H2688" i="3"/>
  <c r="H1706" i="3"/>
  <c r="H1366" i="3"/>
  <c r="H1860" i="3"/>
  <c r="H1707" i="3"/>
  <c r="H2813" i="3"/>
  <c r="H1228" i="3"/>
  <c r="H959" i="3"/>
  <c r="H2814" i="3"/>
  <c r="H826" i="3"/>
  <c r="H2580" i="3"/>
  <c r="H3550" i="3"/>
  <c r="H3331" i="3"/>
  <c r="H3100" i="3"/>
  <c r="H1095" i="3"/>
  <c r="H2815" i="3"/>
  <c r="H2286" i="3"/>
  <c r="H1861" i="3"/>
  <c r="H827" i="3"/>
  <c r="H3381" i="3"/>
  <c r="H3551" i="3"/>
  <c r="H2690" i="3"/>
  <c r="H2816" i="3"/>
  <c r="H828" i="3"/>
  <c r="H2287" i="3"/>
  <c r="H2900" i="3"/>
  <c r="H2439" i="3"/>
  <c r="H2581" i="3"/>
  <c r="H1230" i="3"/>
  <c r="H1862" i="3"/>
  <c r="H3438" i="3"/>
  <c r="H2901" i="3"/>
  <c r="H1096" i="3"/>
  <c r="H3382" i="3"/>
  <c r="H3247" i="3"/>
  <c r="H3629" i="3"/>
  <c r="H3552" i="3"/>
  <c r="H1535" i="3"/>
  <c r="H1536" i="3"/>
  <c r="H2902" i="3"/>
  <c r="H593" i="3"/>
  <c r="H2440" i="3"/>
  <c r="H2028" i="3"/>
  <c r="H2288" i="3"/>
  <c r="H2289" i="3"/>
  <c r="H2691" i="3"/>
  <c r="H3695" i="3"/>
  <c r="H2290" i="3"/>
  <c r="H3574" i="3"/>
  <c r="H2029" i="3"/>
  <c r="H2692" i="3"/>
  <c r="H3383" i="3"/>
  <c r="H416" i="3"/>
  <c r="H3668" i="3"/>
  <c r="H255" i="3"/>
  <c r="H2817" i="3"/>
  <c r="H2693" i="3"/>
  <c r="H1229" i="3"/>
  <c r="H3516" i="3"/>
  <c r="H2291" i="3"/>
  <c r="H1863" i="3"/>
  <c r="H2167" i="3"/>
  <c r="H3757" i="3"/>
  <c r="H2694" i="3"/>
  <c r="H2582" i="3"/>
  <c r="H2818" i="3"/>
  <c r="H3553" i="3"/>
  <c r="H3679" i="3"/>
  <c r="H1367" i="3"/>
  <c r="H2292" i="3"/>
  <c r="H3606" i="3"/>
  <c r="H2819" i="3"/>
  <c r="H706" i="3"/>
  <c r="H2695" i="3"/>
  <c r="H3631" i="3"/>
  <c r="H2820" i="3"/>
  <c r="H3384" i="3"/>
  <c r="H1231" i="3"/>
  <c r="H2293" i="3"/>
  <c r="H1232" i="3"/>
  <c r="H707" i="3"/>
  <c r="H1253" i="3"/>
  <c r="H1254" i="3"/>
  <c r="H1097" i="3"/>
  <c r="H417" i="3"/>
  <c r="H960" i="3"/>
  <c r="H1537" i="3"/>
  <c r="H1098" i="3"/>
  <c r="H152" i="3"/>
  <c r="H3248" i="3"/>
  <c r="H3481" i="3"/>
  <c r="H2030" i="3"/>
  <c r="H1264" i="3"/>
  <c r="H2441" i="3"/>
  <c r="H1864" i="3"/>
  <c r="H2903" i="3"/>
  <c r="H3385" i="3"/>
  <c r="H1708" i="3"/>
  <c r="H1270" i="3"/>
  <c r="H1233" i="3"/>
  <c r="H418" i="3"/>
  <c r="H3003" i="3"/>
  <c r="H2294" i="3"/>
  <c r="H3632" i="3"/>
  <c r="H3004" i="3"/>
  <c r="H3101" i="3"/>
  <c r="H1538" i="3"/>
  <c r="H2442" i="3"/>
  <c r="H2295" i="3"/>
  <c r="H708" i="3"/>
  <c r="H1709" i="3"/>
  <c r="H81" i="3"/>
  <c r="H2031" i="3"/>
  <c r="H2032" i="3"/>
  <c r="H3332" i="3"/>
  <c r="H1865" i="3"/>
  <c r="H961" i="3"/>
  <c r="H709" i="3"/>
  <c r="H3333" i="3"/>
  <c r="H329" i="3"/>
  <c r="H419" i="3"/>
  <c r="H2904" i="3"/>
  <c r="H1099" i="3"/>
  <c r="H2583" i="3"/>
  <c r="H112" i="3"/>
  <c r="H153" i="3"/>
  <c r="H3005" i="3"/>
  <c r="H2443" i="3"/>
  <c r="H1234" i="3"/>
  <c r="H3334" i="3"/>
  <c r="H1100" i="3"/>
  <c r="H2168" i="3"/>
  <c r="H1101" i="3"/>
  <c r="H1235" i="3"/>
  <c r="H2296" i="3"/>
  <c r="H2033" i="3"/>
  <c r="H2034" i="3"/>
  <c r="H2905" i="3"/>
  <c r="H2444" i="3"/>
  <c r="H3184" i="3"/>
  <c r="H1539" i="3"/>
  <c r="H1368" i="3"/>
  <c r="H2584" i="3"/>
  <c r="H256" i="3"/>
  <c r="H3249" i="3"/>
  <c r="H3607" i="3"/>
  <c r="H3185" i="3"/>
  <c r="H257" i="3"/>
  <c r="H1320" i="3"/>
  <c r="H1710" i="3"/>
  <c r="H420" i="3"/>
  <c r="H2696" i="3"/>
  <c r="H1540" i="3"/>
  <c r="H330" i="3"/>
  <c r="H3186" i="3"/>
  <c r="H1236" i="3"/>
  <c r="H331" i="3"/>
  <c r="H1369" i="3"/>
  <c r="H2035" i="3"/>
  <c r="H2906" i="3"/>
  <c r="H710" i="3"/>
  <c r="H1370" i="3"/>
  <c r="H2169" i="3"/>
  <c r="H2697" i="3"/>
  <c r="H594" i="3"/>
  <c r="H58" i="3"/>
  <c r="H2297" i="3"/>
  <c r="H2171" i="3"/>
  <c r="H2821" i="3"/>
  <c r="H506" i="3"/>
  <c r="H2172" i="3"/>
  <c r="H2036" i="3"/>
  <c r="H829" i="3"/>
  <c r="H2173" i="3"/>
  <c r="H1237" i="3"/>
  <c r="H1711" i="3"/>
  <c r="H2585" i="3"/>
  <c r="H507" i="3"/>
  <c r="H332" i="3"/>
  <c r="H2298" i="3"/>
  <c r="H3187" i="3"/>
  <c r="H1712" i="3"/>
  <c r="H3251" i="3"/>
  <c r="H3006" i="3"/>
  <c r="H2699" i="3"/>
  <c r="H258" i="3"/>
  <c r="H1541" i="3"/>
  <c r="H595" i="3"/>
  <c r="H2299" i="3"/>
  <c r="H3188" i="3"/>
  <c r="H1542" i="3"/>
  <c r="H3252" i="3"/>
  <c r="H2701" i="3"/>
  <c r="H3517" i="3"/>
  <c r="H3717" i="3"/>
  <c r="H35" i="3"/>
  <c r="H1371" i="3"/>
  <c r="H1372" i="3"/>
  <c r="H3253" i="3"/>
  <c r="H711" i="3"/>
  <c r="H1713" i="3"/>
  <c r="H2300" i="3"/>
  <c r="H3335" i="3"/>
  <c r="H2301" i="3"/>
  <c r="H2302" i="3"/>
  <c r="H1714" i="3"/>
  <c r="H2303" i="3"/>
  <c r="H3386" i="3"/>
  <c r="H1715" i="3"/>
  <c r="H2445" i="3"/>
  <c r="H1716" i="3"/>
  <c r="H2702" i="3"/>
  <c r="H2174" i="3"/>
  <c r="H962" i="3"/>
  <c r="H3439" i="3"/>
  <c r="H3007" i="3"/>
  <c r="H596" i="3"/>
  <c r="H3608" i="3"/>
  <c r="H2304" i="3"/>
  <c r="H3440" i="3"/>
  <c r="H1866" i="3"/>
  <c r="H3387" i="3"/>
  <c r="H1867" i="3"/>
  <c r="H2305" i="3"/>
  <c r="H2175" i="3"/>
  <c r="H3718" i="3"/>
  <c r="H2306" i="3"/>
  <c r="H2907" i="3"/>
  <c r="H1543" i="3"/>
  <c r="H1373" i="3"/>
  <c r="H2587" i="3"/>
  <c r="H712" i="3"/>
  <c r="H3102" i="3"/>
  <c r="H1544" i="3"/>
  <c r="H3518" i="3"/>
  <c r="H2908" i="3"/>
  <c r="H3388" i="3"/>
  <c r="H2588" i="3"/>
  <c r="H3670" i="3"/>
  <c r="H597" i="3"/>
  <c r="H3575" i="3"/>
  <c r="H1238" i="3"/>
  <c r="H1239" i="3"/>
  <c r="H154" i="3"/>
  <c r="H2037" i="3"/>
  <c r="H2176" i="3"/>
  <c r="H1374" i="3"/>
  <c r="H1375" i="3"/>
  <c r="H3189" i="3"/>
  <c r="H830" i="3"/>
  <c r="H713" i="3"/>
  <c r="H3336" i="3"/>
  <c r="H3103" i="3"/>
  <c r="H1425" i="3"/>
  <c r="H963" i="3"/>
  <c r="H3254" i="3"/>
  <c r="H3008" i="3"/>
  <c r="H2909" i="3"/>
  <c r="H964" i="3"/>
  <c r="H421" i="3"/>
  <c r="H3104" i="3"/>
  <c r="H3389" i="3"/>
  <c r="H3482" i="3"/>
  <c r="H1868" i="3"/>
  <c r="H3009" i="3"/>
  <c r="H3255" i="3"/>
  <c r="H1869" i="3"/>
  <c r="H1376" i="3"/>
  <c r="H1870" i="3"/>
  <c r="H2590" i="3"/>
  <c r="H45" i="3"/>
  <c r="H2591" i="3"/>
  <c r="H422" i="3"/>
  <c r="H1240" i="3"/>
  <c r="H2038" i="3"/>
  <c r="H3390" i="3"/>
  <c r="H1102" i="3"/>
  <c r="H2910" i="3"/>
  <c r="H1377" i="3"/>
  <c r="H1545" i="3"/>
  <c r="H2307" i="3"/>
  <c r="H831" i="3"/>
  <c r="H2308" i="3"/>
  <c r="H3010" i="3"/>
  <c r="H3633" i="3"/>
  <c r="H508" i="3"/>
  <c r="H965" i="3"/>
  <c r="H2039" i="3"/>
  <c r="H966" i="3"/>
  <c r="H1241" i="3"/>
  <c r="H509" i="3"/>
  <c r="H2177" i="3"/>
  <c r="H2040" i="3"/>
  <c r="H2703" i="3"/>
  <c r="H1378" i="3"/>
  <c r="H2178" i="3"/>
  <c r="H3733" i="3"/>
  <c r="H3256" i="3"/>
  <c r="H2704" i="3"/>
  <c r="H1242" i="3"/>
  <c r="H1243" i="3"/>
  <c r="H2446" i="3"/>
  <c r="H36" i="3"/>
  <c r="H2179" i="3"/>
  <c r="H714" i="3"/>
  <c r="H2180" i="3"/>
  <c r="H832" i="3"/>
  <c r="H715" i="3"/>
  <c r="H2181" i="3"/>
  <c r="H113" i="3"/>
  <c r="H1244" i="3"/>
  <c r="H2182" i="3"/>
  <c r="H716" i="3"/>
  <c r="H3105" i="3"/>
  <c r="H2447" i="3"/>
  <c r="H1245" i="3"/>
  <c r="H833" i="3"/>
  <c r="H2041" i="3"/>
  <c r="H2042" i="3"/>
  <c r="H59" i="3"/>
  <c r="H834" i="3"/>
  <c r="H1379" i="3"/>
  <c r="H1871" i="3"/>
  <c r="H259" i="3"/>
  <c r="H423" i="3"/>
  <c r="H835" i="3"/>
  <c r="H1546" i="3"/>
  <c r="H1380" i="3"/>
  <c r="H2183" i="3"/>
  <c r="H2309" i="3"/>
  <c r="H2310" i="3"/>
  <c r="H21" i="3"/>
  <c r="H155" i="3"/>
  <c r="H1103" i="3"/>
  <c r="H156" i="3"/>
  <c r="H114" i="3"/>
  <c r="H1547" i="3"/>
  <c r="H201" i="3"/>
  <c r="H2448" i="3"/>
  <c r="H3671" i="3"/>
  <c r="H2449" i="3"/>
  <c r="H1717" i="3"/>
  <c r="H510" i="3"/>
  <c r="H598" i="3"/>
  <c r="H836" i="3"/>
  <c r="H1246" i="3"/>
  <c r="H599" i="3"/>
  <c r="H3190" i="3"/>
  <c r="H1381" i="3"/>
  <c r="H2184" i="3"/>
  <c r="H837" i="3"/>
  <c r="H1247" i="3"/>
  <c r="H2592" i="3"/>
  <c r="H2705" i="3"/>
  <c r="H3191" i="3"/>
  <c r="H2706" i="3"/>
  <c r="H2450" i="3"/>
  <c r="H333" i="3"/>
  <c r="H2822" i="3"/>
  <c r="H424" i="3"/>
  <c r="H2451" i="3"/>
  <c r="H3192" i="3"/>
  <c r="H3391" i="3"/>
  <c r="H2043" i="3"/>
  <c r="H2185" i="3"/>
  <c r="H511" i="3"/>
  <c r="H967" i="3"/>
  <c r="H260" i="3"/>
  <c r="H1872" i="3"/>
  <c r="H1718" i="3"/>
  <c r="H600" i="3"/>
  <c r="H425" i="3"/>
  <c r="H512" i="3"/>
  <c r="H1719" i="3"/>
  <c r="H838" i="3"/>
  <c r="H426" i="3"/>
  <c r="H2311" i="3"/>
  <c r="H3011" i="3"/>
  <c r="H427" i="3"/>
  <c r="H1720" i="3"/>
  <c r="H1104" i="3"/>
  <c r="H3786" i="3"/>
  <c r="H428" i="3"/>
  <c r="H1721" i="3"/>
  <c r="H1248" i="3"/>
  <c r="H1382" i="3"/>
  <c r="H3727" i="3"/>
  <c r="H2452" i="3"/>
  <c r="H2707" i="3"/>
  <c r="H1548" i="3"/>
  <c r="H1249" i="3"/>
  <c r="H3106" i="3"/>
  <c r="H968" i="3"/>
  <c r="H969" i="3"/>
  <c r="H717" i="3"/>
  <c r="H3752" i="3"/>
  <c r="H1383" i="3"/>
  <c r="H1250" i="3"/>
  <c r="H1105" i="3"/>
  <c r="H3107" i="3"/>
  <c r="H3392" i="3"/>
  <c r="H2312" i="3"/>
  <c r="H2708" i="3"/>
  <c r="H3337" i="3"/>
  <c r="H2313" i="3"/>
  <c r="H3108" i="3"/>
  <c r="H601" i="3"/>
  <c r="H3634" i="3"/>
  <c r="H2186" i="3"/>
  <c r="H2453" i="3"/>
  <c r="H3258" i="3"/>
  <c r="H3193" i="3"/>
  <c r="H1549" i="3"/>
  <c r="H2709" i="3"/>
  <c r="H718" i="3"/>
  <c r="H3109" i="3"/>
  <c r="H2823" i="3"/>
  <c r="H3577" i="3"/>
  <c r="H1550" i="3"/>
  <c r="H3393" i="3"/>
  <c r="H3012" i="3"/>
  <c r="H1106" i="3"/>
  <c r="H2044" i="3"/>
  <c r="H1551" i="3"/>
  <c r="H3680" i="3"/>
  <c r="H3110" i="3"/>
  <c r="H3787" i="3"/>
  <c r="H2045" i="3"/>
  <c r="H3520" i="3"/>
  <c r="H2454" i="3"/>
  <c r="H3521" i="3"/>
  <c r="H1108" i="3"/>
  <c r="H1384" i="3"/>
  <c r="H3013" i="3"/>
  <c r="H2455" i="3"/>
  <c r="H202" i="3"/>
  <c r="H46" i="3"/>
  <c r="H1873" i="3"/>
  <c r="H970" i="3"/>
  <c r="H1722" i="3"/>
  <c r="H1109" i="3"/>
  <c r="H1613" i="3"/>
  <c r="H3522" i="3"/>
  <c r="H513" i="3"/>
  <c r="H1616" i="3"/>
  <c r="H1385" i="3"/>
  <c r="H1874" i="3"/>
  <c r="H203" i="3"/>
  <c r="H2046" i="3"/>
  <c r="H2824" i="3"/>
  <c r="H334" i="3"/>
  <c r="H3260" i="3"/>
  <c r="H3262" i="3"/>
  <c r="H514" i="3"/>
  <c r="H1251" i="3"/>
  <c r="H3483" i="3"/>
  <c r="H971" i="3"/>
  <c r="H157" i="3"/>
  <c r="H204" i="3"/>
  <c r="H429" i="3"/>
  <c r="H2710" i="3"/>
  <c r="H2187" i="3"/>
  <c r="H2047" i="3"/>
  <c r="H82" i="3"/>
  <c r="H1252" i="3"/>
  <c r="H261" i="3"/>
  <c r="H1552" i="3"/>
  <c r="H515" i="3"/>
  <c r="H602" i="3"/>
  <c r="H3338" i="3"/>
  <c r="H430" i="3"/>
  <c r="H719" i="3"/>
  <c r="H1723" i="3"/>
  <c r="H1386" i="3"/>
  <c r="H1255" i="3"/>
  <c r="H2825" i="3"/>
  <c r="H1724" i="3"/>
  <c r="H1553" i="3"/>
  <c r="H1554" i="3"/>
  <c r="H2188" i="3"/>
  <c r="H335" i="3"/>
  <c r="H2456" i="3"/>
  <c r="H3484" i="3"/>
  <c r="H2314" i="3"/>
  <c r="H262" i="3"/>
  <c r="H83" i="3"/>
  <c r="H1256" i="3"/>
  <c r="H2315" i="3"/>
  <c r="H1257" i="3"/>
  <c r="H3523" i="3"/>
  <c r="H3264" i="3"/>
  <c r="H1555" i="3"/>
  <c r="H3194" i="3"/>
  <c r="H3195" i="3"/>
  <c r="H3485" i="3"/>
  <c r="H2457" i="3"/>
  <c r="H2826" i="3"/>
  <c r="H1110" i="3"/>
  <c r="H1875" i="3"/>
  <c r="H1725" i="3"/>
  <c r="H2911" i="3"/>
  <c r="H1726" i="3"/>
  <c r="H1112" i="3"/>
  <c r="H603" i="3"/>
  <c r="H3265" i="3"/>
  <c r="H604" i="3"/>
  <c r="H605" i="3"/>
  <c r="H1387" i="3"/>
  <c r="H839" i="3"/>
  <c r="H2593" i="3"/>
  <c r="H263" i="3"/>
  <c r="H1727" i="3"/>
  <c r="H205" i="3"/>
  <c r="H2913" i="3"/>
  <c r="H972" i="3"/>
  <c r="H3014" i="3"/>
  <c r="H264" i="3"/>
  <c r="H206" i="3"/>
  <c r="H1258" i="3"/>
  <c r="H336" i="3"/>
  <c r="H1259" i="3"/>
  <c r="H2594" i="3"/>
  <c r="H2316" i="3"/>
  <c r="H2711" i="3"/>
  <c r="H1388" i="3"/>
  <c r="H3734" i="3"/>
  <c r="H1556" i="3"/>
  <c r="H2189" i="3"/>
  <c r="H2048" i="3"/>
  <c r="H2049" i="3"/>
  <c r="H2914" i="3"/>
  <c r="H2318" i="3"/>
  <c r="H3339" i="3"/>
  <c r="H2458" i="3"/>
  <c r="H973" i="3"/>
  <c r="H840" i="3"/>
  <c r="H1876" i="3"/>
  <c r="H2595" i="3"/>
  <c r="H1113" i="3"/>
  <c r="H1114" i="3"/>
  <c r="H516" i="3"/>
  <c r="H1728" i="3"/>
  <c r="H606" i="3"/>
  <c r="H1877" i="3"/>
  <c r="H2319" i="3"/>
  <c r="H265" i="3"/>
  <c r="H3340" i="3"/>
  <c r="H1878" i="3"/>
  <c r="H1879" i="3"/>
  <c r="H3341" i="3"/>
  <c r="H841" i="3"/>
  <c r="H974" i="3"/>
  <c r="H3609" i="3"/>
  <c r="H2915" i="3"/>
  <c r="H2596" i="3"/>
  <c r="H2050" i="3"/>
  <c r="H3343" i="3"/>
  <c r="H3654" i="3"/>
  <c r="H2459" i="3"/>
  <c r="H1389" i="3"/>
  <c r="H3344" i="3"/>
  <c r="H1880" i="3"/>
  <c r="H517" i="3"/>
  <c r="H1735" i="3"/>
  <c r="H1260" i="3"/>
  <c r="H158" i="3"/>
  <c r="H84" i="3"/>
  <c r="H2051" i="3"/>
  <c r="H207" i="3"/>
  <c r="H1557" i="3"/>
  <c r="H2460" i="3"/>
  <c r="H7" i="3"/>
  <c r="H115" i="3"/>
  <c r="H2320" i="3"/>
  <c r="H3486" i="3"/>
  <c r="H2827" i="3"/>
  <c r="H2597" i="3"/>
  <c r="H1115" i="3"/>
  <c r="H2598" i="3"/>
  <c r="H208" i="3"/>
  <c r="H116" i="3"/>
  <c r="H2321" i="3"/>
  <c r="H1558" i="3"/>
  <c r="H720" i="3"/>
  <c r="H3578" i="3"/>
  <c r="H2461" i="3"/>
  <c r="H2322" i="3"/>
  <c r="H266" i="3"/>
  <c r="H2462" i="3"/>
  <c r="H2828" i="3"/>
  <c r="H1881" i="3"/>
  <c r="H842" i="3"/>
  <c r="H267" i="3"/>
  <c r="H3554" i="3"/>
  <c r="H1390" i="3"/>
  <c r="H2712" i="3"/>
  <c r="H843" i="3"/>
  <c r="H16" i="3"/>
  <c r="H3441" i="3"/>
  <c r="H1729" i="3"/>
  <c r="H60" i="3"/>
  <c r="H1559" i="3"/>
  <c r="H268" i="3"/>
  <c r="H1882" i="3"/>
  <c r="H2463" i="3"/>
  <c r="H117" i="3"/>
  <c r="H3347" i="3"/>
  <c r="H3015" i="3"/>
  <c r="H2829" i="3"/>
  <c r="H1730" i="3"/>
  <c r="H1731" i="3"/>
  <c r="H3111" i="3"/>
  <c r="H1116" i="3"/>
  <c r="H1883" i="3"/>
  <c r="H2831" i="3"/>
  <c r="H3016" i="3"/>
  <c r="H3017" i="3"/>
  <c r="H2832" i="3"/>
  <c r="H431" i="3"/>
  <c r="H2052" i="3"/>
  <c r="H2190" i="3"/>
  <c r="H3579" i="3"/>
  <c r="H1884" i="3"/>
  <c r="H518" i="3"/>
  <c r="H519" i="3"/>
  <c r="H3266" i="3"/>
  <c r="H520" i="3"/>
  <c r="H3758" i="3"/>
  <c r="H3742" i="3"/>
  <c r="H2" i="3"/>
  <c r="H3525" i="3"/>
  <c r="H1261" i="3"/>
  <c r="H2599" i="3"/>
  <c r="H721" i="3"/>
  <c r="H1732" i="3"/>
  <c r="H521" i="3"/>
  <c r="H1262" i="3"/>
  <c r="H1391" i="3"/>
  <c r="H2053" i="3"/>
  <c r="H3018" i="3"/>
  <c r="H2191" i="3"/>
  <c r="H722" i="3"/>
  <c r="H1733" i="3"/>
  <c r="H3580" i="3"/>
  <c r="H3394" i="3"/>
  <c r="H3019" i="3"/>
  <c r="H1818" i="3"/>
  <c r="H3020" i="3"/>
  <c r="H2713" i="3"/>
  <c r="H3555" i="3"/>
  <c r="H3526" i="3"/>
  <c r="H1392" i="3"/>
  <c r="H3197" i="3"/>
  <c r="H3396" i="3"/>
  <c r="H1117" i="3"/>
  <c r="H3696" i="3"/>
  <c r="H723" i="3"/>
  <c r="H1393" i="3"/>
  <c r="H1118" i="3"/>
  <c r="H975" i="3"/>
  <c r="H1263" i="3"/>
  <c r="H724" i="3"/>
  <c r="H85" i="3"/>
  <c r="H976" i="3"/>
  <c r="H337" i="3"/>
  <c r="H1885" i="3"/>
  <c r="H3488" i="3"/>
  <c r="H2054" i="3"/>
  <c r="H2714" i="3"/>
  <c r="H2323" i="3"/>
  <c r="H2833" i="3"/>
  <c r="H1560" i="3"/>
  <c r="H2715" i="3"/>
  <c r="H725" i="3"/>
  <c r="H3681" i="3"/>
  <c r="H3489" i="3"/>
  <c r="H209" i="3"/>
  <c r="H3021" i="3"/>
  <c r="H3348" i="3"/>
  <c r="H3682" i="3"/>
  <c r="H1734" i="3"/>
  <c r="H3778" i="3"/>
  <c r="H1886" i="3"/>
  <c r="H844" i="3"/>
  <c r="H1394" i="3"/>
  <c r="H269" i="3"/>
  <c r="H1561" i="3"/>
  <c r="H1859" i="3"/>
  <c r="H2916" i="3"/>
  <c r="H3267" i="3"/>
  <c r="H338" i="3"/>
  <c r="H2464" i="3"/>
  <c r="H726" i="3"/>
  <c r="H845" i="3"/>
  <c r="H3268" i="3"/>
  <c r="H2465" i="3"/>
  <c r="H2834" i="3"/>
  <c r="H2918" i="3"/>
  <c r="H1562" i="3"/>
  <c r="H1887" i="3"/>
  <c r="H847" i="3"/>
  <c r="H432" i="3"/>
  <c r="H3581" i="3"/>
  <c r="H1265" i="3"/>
  <c r="H1736" i="3"/>
  <c r="H2192" i="3"/>
  <c r="H2324" i="3"/>
  <c r="H3270" i="3"/>
  <c r="H727" i="3"/>
  <c r="H3022" i="3"/>
  <c r="H2325" i="3"/>
  <c r="H3349" i="3"/>
  <c r="H3271" i="3"/>
  <c r="H3198" i="3"/>
  <c r="H3490" i="3"/>
  <c r="H3112" i="3"/>
  <c r="H1563" i="3"/>
  <c r="H848" i="3"/>
  <c r="H3397" i="3"/>
  <c r="H1888" i="3"/>
  <c r="H1892" i="3"/>
  <c r="H339" i="3"/>
  <c r="H849" i="3"/>
  <c r="H2466" i="3"/>
  <c r="H13" i="3"/>
  <c r="H1395" i="3"/>
  <c r="H1396" i="3"/>
  <c r="H1564" i="3"/>
  <c r="H977" i="3"/>
  <c r="H978" i="3"/>
  <c r="H2467" i="3"/>
  <c r="H159" i="3"/>
  <c r="H522" i="3"/>
  <c r="H1737" i="3"/>
  <c r="H3199" i="3"/>
  <c r="H2468" i="3"/>
  <c r="H2469" i="3"/>
  <c r="H3023" i="3"/>
  <c r="H2835" i="3"/>
  <c r="H3780" i="3"/>
  <c r="H1565" i="3"/>
  <c r="H3399" i="3"/>
  <c r="H850" i="3"/>
  <c r="H2601" i="3"/>
  <c r="H1916" i="3"/>
  <c r="H2326" i="3"/>
  <c r="H2327" i="3"/>
  <c r="H1397" i="3"/>
  <c r="H979" i="3"/>
  <c r="H980" i="3"/>
  <c r="H1119" i="3"/>
  <c r="H981" i="3"/>
  <c r="H2055" i="3"/>
  <c r="H1120" i="3"/>
  <c r="H2328" i="3"/>
  <c r="H523" i="3"/>
  <c r="H3527" i="3"/>
  <c r="H728" i="3"/>
  <c r="H2836" i="3"/>
  <c r="H433" i="3"/>
  <c r="H3024" i="3"/>
  <c r="H1121" i="3"/>
  <c r="H1738" i="3"/>
  <c r="H1889" i="3"/>
  <c r="H607" i="3"/>
  <c r="H3584" i="3"/>
  <c r="H2056" i="3"/>
  <c r="H2602" i="3"/>
  <c r="H2716" i="3"/>
  <c r="H2057" i="3"/>
  <c r="H1739" i="3"/>
  <c r="H1266" i="3"/>
  <c r="H1267" i="3"/>
  <c r="H2837" i="3"/>
  <c r="H2058" i="3"/>
  <c r="H3272" i="3"/>
  <c r="H1890" i="3"/>
  <c r="H2919" i="3"/>
  <c r="H1566" i="3"/>
  <c r="H3703" i="3"/>
  <c r="H3683" i="3"/>
  <c r="H2329" i="3"/>
  <c r="H3719" i="3"/>
  <c r="H3400" i="3"/>
  <c r="H1956" i="3"/>
  <c r="H1957" i="3"/>
  <c r="H2470" i="3"/>
  <c r="H2839" i="3"/>
  <c r="H2193" i="3"/>
  <c r="H3200" i="3"/>
  <c r="H1962" i="3"/>
  <c r="H1398" i="3"/>
  <c r="H729" i="3"/>
  <c r="H1891" i="3"/>
  <c r="H851" i="3"/>
  <c r="H2194" i="3"/>
  <c r="H2717" i="3"/>
  <c r="H270" i="3"/>
  <c r="H608" i="3"/>
  <c r="H3528" i="3"/>
  <c r="H2195" i="3"/>
  <c r="H271" i="3"/>
  <c r="H524" i="3"/>
  <c r="H1399" i="3"/>
  <c r="H1740" i="3"/>
  <c r="H3585" i="3"/>
  <c r="H982" i="3"/>
  <c r="H2471" i="3"/>
  <c r="H1567" i="3"/>
  <c r="H983" i="3"/>
  <c r="H2840" i="3"/>
  <c r="H1568" i="3"/>
  <c r="H2841" i="3"/>
  <c r="H1400" i="3"/>
  <c r="H37" i="3"/>
  <c r="H1741" i="3"/>
  <c r="H340" i="3"/>
  <c r="H3556" i="3"/>
  <c r="H2059" i="3"/>
  <c r="H3113" i="3"/>
  <c r="H22" i="3"/>
  <c r="H1122" i="3"/>
  <c r="H984" i="3"/>
  <c r="H2920" i="3"/>
  <c r="H3728" i="3"/>
  <c r="H525" i="3"/>
  <c r="H3586" i="3"/>
  <c r="H3491" i="3"/>
  <c r="H1268" i="3"/>
  <c r="H985" i="3"/>
  <c r="H2842" i="3"/>
  <c r="H1123" i="3"/>
  <c r="H3201" i="3"/>
  <c r="H730" i="3"/>
  <c r="H986" i="3"/>
  <c r="H2843" i="3"/>
  <c r="H118" i="3"/>
  <c r="H2921" i="3"/>
  <c r="H3635" i="3"/>
  <c r="H210" i="3"/>
  <c r="H434" i="3"/>
  <c r="H3529" i="3"/>
  <c r="H3788" i="3"/>
  <c r="H2844" i="3"/>
  <c r="H526" i="3"/>
  <c r="H3202" i="3"/>
  <c r="H3684" i="3"/>
  <c r="H2718" i="3"/>
  <c r="H2196" i="3"/>
  <c r="H1401" i="3"/>
  <c r="H3794" i="3"/>
  <c r="H1269" i="3"/>
  <c r="H119" i="3"/>
  <c r="H2472" i="3"/>
  <c r="H3442" i="3"/>
  <c r="H3114" i="3"/>
  <c r="H2330" i="3"/>
  <c r="H2331" i="3"/>
  <c r="H2197" i="3"/>
  <c r="H1569" i="3"/>
  <c r="H3743" i="3"/>
  <c r="H527" i="3"/>
  <c r="H1742" i="3"/>
  <c r="H528" i="3"/>
  <c r="H852" i="3"/>
  <c r="H3531" i="3"/>
  <c r="H1743" i="3"/>
  <c r="H3744" i="3"/>
  <c r="H435" i="3"/>
  <c r="H2198" i="3"/>
  <c r="H3115" i="3"/>
  <c r="H2199" i="3"/>
  <c r="H1893" i="3"/>
  <c r="H1271" i="3"/>
  <c r="H436" i="3"/>
  <c r="H3704" i="3"/>
  <c r="H2473" i="3"/>
  <c r="H731" i="3"/>
  <c r="H61" i="3"/>
  <c r="H2845" i="3"/>
  <c r="H1402" i="3"/>
  <c r="H1124" i="3"/>
  <c r="H2719" i="3"/>
  <c r="H1894" i="3"/>
  <c r="H2060" i="3"/>
  <c r="H2846" i="3"/>
  <c r="H3401" i="3"/>
  <c r="H1403" i="3"/>
  <c r="H3273" i="3"/>
  <c r="H3274" i="3"/>
  <c r="H3492" i="3"/>
  <c r="H1404" i="3"/>
  <c r="H2474" i="3"/>
  <c r="H38" i="3"/>
  <c r="H2720" i="3"/>
  <c r="H2200" i="3"/>
  <c r="H2721" i="3"/>
  <c r="H3204" i="3"/>
  <c r="H1272" i="3"/>
  <c r="H529" i="3"/>
  <c r="H86" i="3"/>
  <c r="H2722" i="3"/>
  <c r="H3443" i="3"/>
  <c r="H732" i="3"/>
  <c r="H2061" i="3"/>
  <c r="H1744" i="3"/>
  <c r="H2078" i="3"/>
  <c r="H3698" i="3"/>
  <c r="H2080" i="3"/>
  <c r="H341" i="3"/>
  <c r="H2847" i="3"/>
  <c r="H3350" i="3"/>
  <c r="H3025" i="3"/>
  <c r="H3275" i="3"/>
  <c r="H1745" i="3"/>
  <c r="H3804" i="3"/>
  <c r="H2922" i="3"/>
  <c r="H1746" i="3"/>
  <c r="H2603" i="3"/>
  <c r="H2477" i="3"/>
  <c r="H3534" i="3"/>
  <c r="H2332" i="3"/>
  <c r="H530" i="3"/>
  <c r="H2201" i="3"/>
  <c r="H987" i="3"/>
  <c r="H1747" i="3"/>
  <c r="H2479" i="3"/>
  <c r="H1570" i="3"/>
  <c r="H3026" i="3"/>
  <c r="H853" i="3"/>
  <c r="H3656" i="3"/>
  <c r="H2062" i="3"/>
  <c r="H988" i="3"/>
  <c r="H2202" i="3"/>
  <c r="H609" i="3"/>
  <c r="H2481" i="3"/>
  <c r="H1748" i="3"/>
  <c r="H2604" i="3"/>
  <c r="H1405" i="3"/>
  <c r="H610" i="3"/>
  <c r="H1406" i="3"/>
  <c r="H854" i="3"/>
  <c r="H3807" i="3"/>
  <c r="H3116" i="3"/>
  <c r="H3610" i="3"/>
  <c r="H2203" i="3"/>
  <c r="H1571" i="3"/>
  <c r="H3781" i="3"/>
  <c r="H3444" i="3"/>
  <c r="H3657" i="3"/>
  <c r="H3027" i="3"/>
  <c r="H2333" i="3"/>
  <c r="H3276" i="3"/>
  <c r="H611" i="3"/>
  <c r="H1895" i="3"/>
  <c r="H989" i="3"/>
  <c r="H855" i="3"/>
  <c r="H3795" i="3"/>
  <c r="H2063" i="3"/>
  <c r="H2482" i="3"/>
  <c r="H1125" i="3"/>
  <c r="H1126" i="3"/>
  <c r="H1127" i="3"/>
  <c r="H3493" i="3"/>
  <c r="H1273" i="3"/>
  <c r="H531" i="3"/>
  <c r="H2138" i="3"/>
  <c r="H2139" i="3"/>
  <c r="H3611" i="3"/>
  <c r="H612" i="3"/>
  <c r="H1128" i="3"/>
  <c r="H3782" i="3"/>
  <c r="H532" i="3"/>
  <c r="H990" i="3"/>
  <c r="H2064" i="3"/>
  <c r="H3277" i="3"/>
  <c r="H2148" i="3"/>
  <c r="H2334" i="3"/>
  <c r="H2065" i="3"/>
  <c r="H3402" i="3"/>
  <c r="H3117" i="3"/>
  <c r="H3205" i="3"/>
  <c r="H2154" i="3"/>
  <c r="H2155" i="3"/>
  <c r="H160" i="3"/>
  <c r="H2923" i="3"/>
  <c r="H1407" i="3"/>
  <c r="H2723" i="3"/>
  <c r="H856" i="3"/>
  <c r="H3118" i="3"/>
  <c r="H39" i="3"/>
  <c r="H3028" i="3"/>
  <c r="H3685" i="3"/>
  <c r="H2483" i="3"/>
  <c r="H3206" i="3"/>
  <c r="H991" i="3"/>
  <c r="H3735" i="3"/>
  <c r="H1896" i="3"/>
  <c r="H2170" i="3"/>
  <c r="H1129" i="3"/>
  <c r="H437" i="3"/>
  <c r="H1897" i="3"/>
  <c r="H2066" i="3"/>
  <c r="H2204" i="3"/>
  <c r="H2924" i="3"/>
  <c r="H2205" i="3"/>
  <c r="H2605" i="3"/>
  <c r="H342" i="3"/>
  <c r="H2335" i="3"/>
  <c r="H343" i="3"/>
  <c r="H2067" i="3"/>
  <c r="H2068" i="3"/>
  <c r="H1274" i="3"/>
  <c r="H733" i="3"/>
  <c r="H734" i="3"/>
  <c r="H2336" i="3"/>
  <c r="H1749" i="3"/>
  <c r="H1572" i="3"/>
  <c r="H2925" i="3"/>
  <c r="H3768" i="3"/>
  <c r="H2206" i="3"/>
  <c r="H2926" i="3"/>
  <c r="H992" i="3"/>
  <c r="H1130" i="3"/>
  <c r="H2484" i="3"/>
  <c r="H1750" i="3"/>
  <c r="H272" i="3"/>
  <c r="H62" i="3"/>
  <c r="H3705" i="3"/>
  <c r="H1131" i="3"/>
  <c r="H1573" i="3"/>
  <c r="H735" i="3"/>
  <c r="H2207" i="3"/>
  <c r="H273" i="3"/>
  <c r="H736" i="3"/>
  <c r="H438" i="3"/>
  <c r="H3278" i="3"/>
  <c r="H211" i="3"/>
  <c r="H3279" i="3"/>
  <c r="H1408" i="3"/>
  <c r="H993" i="3"/>
  <c r="H2848" i="3"/>
  <c r="H2849" i="3"/>
  <c r="H63" i="3"/>
  <c r="H3029" i="3"/>
  <c r="H1409" i="3"/>
  <c r="H3445" i="3"/>
  <c r="H439" i="3"/>
  <c r="H1574" i="3"/>
  <c r="H1575" i="3"/>
  <c r="H2927" i="3"/>
  <c r="H3351" i="3"/>
  <c r="H533" i="3"/>
  <c r="H857" i="3"/>
  <c r="H3280" i="3"/>
  <c r="H1898" i="3"/>
  <c r="H3446" i="3"/>
  <c r="H2485" i="3"/>
  <c r="H3636" i="3"/>
  <c r="H534" i="3"/>
  <c r="H2928" i="3"/>
  <c r="H3119" i="3"/>
  <c r="H994" i="3"/>
  <c r="H2724" i="3"/>
  <c r="H1576" i="3"/>
  <c r="H1132" i="3"/>
  <c r="H212" i="3"/>
  <c r="H1275" i="3"/>
  <c r="H2240" i="3"/>
  <c r="H737" i="3"/>
  <c r="H3745" i="3"/>
  <c r="H274" i="3"/>
  <c r="H1577" i="3"/>
  <c r="H2069" i="3"/>
  <c r="H995" i="3"/>
  <c r="H2247" i="3"/>
  <c r="H2725" i="3"/>
  <c r="H858" i="3"/>
  <c r="H2337" i="3"/>
  <c r="H1578" i="3"/>
  <c r="H440" i="3"/>
  <c r="H2338" i="3"/>
  <c r="H1899" i="3"/>
  <c r="H120" i="3"/>
  <c r="H2208" i="3"/>
  <c r="H3637" i="3"/>
  <c r="H2606" i="3"/>
  <c r="H441" i="3"/>
  <c r="H47" i="3"/>
  <c r="H213" i="3"/>
  <c r="H3030" i="3"/>
  <c r="H1900" i="3"/>
  <c r="H535" i="3"/>
  <c r="H2209" i="3"/>
  <c r="H214" i="3"/>
  <c r="H2267" i="3"/>
  <c r="H3403" i="3"/>
  <c r="H1579" i="3"/>
  <c r="H1580" i="3"/>
  <c r="H3031" i="3"/>
  <c r="H3032" i="3"/>
  <c r="H1410" i="3"/>
  <c r="H2339" i="3"/>
  <c r="H3033" i="3"/>
  <c r="H2070" i="3"/>
  <c r="H3034" i="3"/>
  <c r="H613" i="3"/>
  <c r="H859" i="3"/>
  <c r="H3494" i="3"/>
  <c r="H536" i="3"/>
  <c r="H3535" i="3"/>
  <c r="H3769" i="3"/>
  <c r="H2850" i="3"/>
  <c r="H1581" i="3"/>
  <c r="H1901" i="3"/>
  <c r="H2726" i="3"/>
  <c r="H3120" i="3"/>
  <c r="H3736" i="3"/>
  <c r="H614" i="3"/>
  <c r="H3776" i="3"/>
  <c r="H442" i="3"/>
  <c r="H2071" i="3"/>
  <c r="H1276" i="3"/>
  <c r="H3122" i="3"/>
  <c r="H3686" i="3"/>
  <c r="H1411" i="3"/>
  <c r="H1902" i="3"/>
  <c r="H443" i="3"/>
  <c r="H615" i="3"/>
  <c r="H344" i="3"/>
  <c r="H996" i="3"/>
  <c r="H2210" i="3"/>
  <c r="H444" i="3"/>
  <c r="H161" i="3"/>
  <c r="H738" i="3"/>
  <c r="H445" i="3"/>
  <c r="H275" i="3"/>
  <c r="H1903" i="3"/>
  <c r="H2072" i="3"/>
  <c r="H162" i="3"/>
  <c r="H3536" i="3"/>
  <c r="H276" i="3"/>
  <c r="H2727" i="3"/>
  <c r="H3207" i="3"/>
  <c r="H3759" i="3"/>
  <c r="H2317" i="3"/>
  <c r="H3208" i="3"/>
  <c r="H2073" i="3"/>
  <c r="H3537" i="3"/>
  <c r="H2728" i="3"/>
  <c r="H3123" i="3"/>
  <c r="H215" i="3"/>
  <c r="H3495" i="3"/>
  <c r="H860" i="3"/>
  <c r="H3281" i="3"/>
  <c r="H861" i="3"/>
  <c r="H3405" i="3"/>
  <c r="H3035" i="3"/>
  <c r="H446" i="3"/>
  <c r="H3771" i="3"/>
  <c r="H862" i="3"/>
  <c r="H2930" i="3"/>
  <c r="H3352" i="3"/>
  <c r="H345" i="3"/>
  <c r="H1133" i="3"/>
  <c r="H2607" i="3"/>
  <c r="H1751" i="3"/>
  <c r="H1412" i="3"/>
  <c r="H863" i="3"/>
  <c r="H864" i="3"/>
  <c r="H3783" i="3"/>
  <c r="H1752" i="3"/>
  <c r="H1582" i="3"/>
  <c r="H1134" i="3"/>
  <c r="H3638" i="3"/>
  <c r="H2340" i="3"/>
  <c r="H739" i="3"/>
  <c r="H3406" i="3"/>
  <c r="H1753" i="3"/>
  <c r="H3612" i="3"/>
  <c r="H2729" i="3"/>
  <c r="H2353" i="3"/>
  <c r="H1904" i="3"/>
  <c r="H740" i="3"/>
  <c r="H537" i="3"/>
  <c r="H2730" i="3"/>
  <c r="H616" i="3"/>
  <c r="H1277" i="3"/>
  <c r="H2360" i="3"/>
  <c r="H48" i="3"/>
  <c r="H163" i="3"/>
  <c r="H2608" i="3"/>
  <c r="H1413" i="3"/>
  <c r="H277" i="3"/>
  <c r="H121" i="3"/>
  <c r="H2486" i="3"/>
  <c r="H2341" i="3"/>
  <c r="H2342" i="3"/>
  <c r="H216" i="3"/>
  <c r="H617" i="3"/>
  <c r="H1754" i="3"/>
  <c r="H741" i="3"/>
  <c r="H538" i="3"/>
  <c r="H3036" i="3"/>
  <c r="H742" i="3"/>
  <c r="H2074" i="3"/>
  <c r="H3447" i="3"/>
  <c r="H3209" i="3"/>
  <c r="H997" i="3"/>
  <c r="H3282" i="3"/>
  <c r="H1905" i="3"/>
  <c r="H2343" i="3"/>
  <c r="H2075" i="3"/>
  <c r="H1278" i="3"/>
  <c r="H2931" i="3"/>
  <c r="H346" i="3"/>
  <c r="H3210" i="3"/>
  <c r="H3037" i="3"/>
  <c r="H347" i="3"/>
  <c r="H3407" i="3"/>
  <c r="H1414" i="3"/>
  <c r="H49" i="3"/>
  <c r="H3496" i="3"/>
  <c r="H998" i="3"/>
  <c r="H1755" i="3"/>
  <c r="H2487" i="3"/>
  <c r="H3687" i="3"/>
  <c r="H2851" i="3"/>
  <c r="H122" i="3"/>
  <c r="H447" i="3"/>
  <c r="H278" i="3"/>
  <c r="H3587" i="3"/>
  <c r="H2609" i="3"/>
  <c r="H1135" i="3"/>
  <c r="H1583" i="3"/>
  <c r="H2076" i="3"/>
  <c r="H865" i="3"/>
  <c r="H618" i="3"/>
  <c r="H3538" i="3"/>
  <c r="H3699" i="3"/>
  <c r="H2344" i="3"/>
  <c r="H348" i="3"/>
  <c r="H1584" i="3"/>
  <c r="H217" i="3"/>
  <c r="H218" i="3"/>
  <c r="H3124" i="3"/>
  <c r="H2345" i="3"/>
  <c r="H3408" i="3"/>
  <c r="H3688" i="3"/>
  <c r="H1585" i="3"/>
  <c r="H3557" i="3"/>
  <c r="H2077" i="3"/>
  <c r="H2211" i="3"/>
  <c r="H3125" i="3"/>
  <c r="H743" i="3"/>
  <c r="H2212" i="3"/>
  <c r="H3497" i="3"/>
  <c r="H448" i="3"/>
  <c r="H2610" i="3"/>
  <c r="H2346" i="3"/>
  <c r="H1415" i="3"/>
  <c r="H3613" i="3"/>
  <c r="H2932" i="3"/>
  <c r="H3588" i="3"/>
  <c r="H2347" i="3"/>
  <c r="H1136" i="3"/>
  <c r="H1279" i="3"/>
  <c r="H1586" i="3"/>
  <c r="H3038" i="3"/>
  <c r="H1756" i="3"/>
  <c r="H2079" i="3"/>
  <c r="H3784" i="3"/>
  <c r="H3211" i="3"/>
  <c r="H3448" i="3"/>
  <c r="H3409" i="3"/>
  <c r="H164" i="3"/>
  <c r="H2731" i="3"/>
  <c r="H87" i="3"/>
  <c r="H1137" i="3"/>
  <c r="H1757" i="3"/>
  <c r="H1587" i="3"/>
  <c r="H3126" i="3"/>
  <c r="H3498" i="3"/>
  <c r="H1280" i="3"/>
  <c r="H3039" i="3"/>
  <c r="H165" i="3"/>
  <c r="H3283" i="3"/>
  <c r="H2348" i="3"/>
  <c r="H3284" i="3"/>
  <c r="H1758" i="3"/>
  <c r="H866" i="3"/>
  <c r="H3589" i="3"/>
  <c r="H539" i="3"/>
  <c r="H1906" i="3"/>
  <c r="H449" i="3"/>
  <c r="H2349" i="3"/>
  <c r="H166" i="3"/>
  <c r="H2213" i="3"/>
  <c r="H867" i="3"/>
  <c r="H1588" i="3"/>
  <c r="H3285" i="3"/>
  <c r="H2214" i="3"/>
  <c r="H1907" i="3"/>
  <c r="H2475" i="3"/>
  <c r="H2476" i="3"/>
  <c r="H1416" i="3"/>
  <c r="H2478" i="3"/>
  <c r="H1281" i="3"/>
  <c r="H2480" i="3"/>
  <c r="H2489" i="3"/>
  <c r="H3410" i="3"/>
  <c r="H3614" i="3"/>
  <c r="H2732" i="3"/>
  <c r="H123" i="3"/>
  <c r="H2933" i="3"/>
  <c r="H1417" i="3"/>
  <c r="H2488" i="3"/>
  <c r="H64" i="3"/>
  <c r="H619" i="3"/>
  <c r="H167" i="3"/>
  <c r="H1282" i="3"/>
  <c r="H1283" i="3"/>
  <c r="H3127" i="3"/>
  <c r="H868" i="3"/>
  <c r="H1284" i="3"/>
  <c r="H3128" i="3"/>
  <c r="H2733" i="3"/>
  <c r="H3354" i="3"/>
  <c r="H999" i="3"/>
  <c r="H3129" i="3"/>
  <c r="H349" i="3"/>
  <c r="H1589" i="3"/>
  <c r="H3449" i="3"/>
  <c r="H2081" i="3"/>
  <c r="H1759" i="3"/>
  <c r="H2734" i="3"/>
  <c r="H2934" i="3"/>
  <c r="H3615" i="3"/>
  <c r="H3452" i="3"/>
  <c r="H3590" i="3"/>
  <c r="H1908" i="3"/>
  <c r="H3499" i="3"/>
  <c r="H2611" i="3"/>
  <c r="H1285" i="3"/>
  <c r="H2935" i="3"/>
  <c r="H1286" i="3"/>
  <c r="H3639" i="3"/>
  <c r="H3212" i="3"/>
  <c r="H1138" i="3"/>
  <c r="H3213" i="3"/>
  <c r="H3214" i="3"/>
  <c r="H450" i="3"/>
  <c r="H2735" i="3"/>
  <c r="H1760" i="3"/>
  <c r="H1590" i="3"/>
  <c r="H3707" i="3"/>
  <c r="H2936" i="3"/>
  <c r="H1909" i="3"/>
  <c r="H1418" i="3"/>
  <c r="H744" i="3"/>
  <c r="H1139" i="3"/>
  <c r="H1910" i="3"/>
  <c r="H350" i="3"/>
  <c r="H351" i="3"/>
  <c r="H2736" i="3"/>
  <c r="H1419" i="3"/>
  <c r="H620" i="3"/>
  <c r="H3411" i="3"/>
  <c r="H621" i="3"/>
  <c r="H869" i="3"/>
  <c r="H2542" i="3"/>
  <c r="H2543" i="3"/>
  <c r="H745" i="3"/>
  <c r="H3737" i="3"/>
  <c r="H3809" i="3"/>
  <c r="H168" i="3"/>
  <c r="H2350" i="3"/>
  <c r="H5" i="3"/>
  <c r="H2490" i="3"/>
  <c r="H2937" i="3"/>
  <c r="H1420" i="3"/>
  <c r="H3130" i="3"/>
  <c r="H1421" i="3"/>
  <c r="H746" i="3"/>
  <c r="H2491" i="3"/>
  <c r="H870" i="3"/>
  <c r="H2737" i="3"/>
  <c r="H2492" i="3"/>
  <c r="H1422" i="3"/>
  <c r="H352" i="3"/>
  <c r="H3500" i="3"/>
  <c r="H2493" i="3"/>
  <c r="H3791" i="3"/>
  <c r="H2494" i="3"/>
  <c r="H2738" i="3"/>
  <c r="H2938" i="3"/>
  <c r="H3040" i="3"/>
  <c r="H871" i="3"/>
  <c r="H353" i="3"/>
  <c r="H279" i="3"/>
  <c r="H2495" i="3"/>
  <c r="H2852" i="3"/>
  <c r="H1911" i="3"/>
  <c r="H2575" i="3"/>
  <c r="H2215" i="3"/>
  <c r="H65" i="3"/>
  <c r="H2082" i="3"/>
  <c r="H1591" i="3"/>
  <c r="H2496" i="3"/>
  <c r="H2612" i="3"/>
  <c r="H2853" i="3"/>
  <c r="H3042" i="3"/>
  <c r="H2497" i="3"/>
  <c r="H2739" i="3"/>
  <c r="H2586" i="3"/>
  <c r="H1423" i="3"/>
  <c r="H2939" i="3"/>
  <c r="H2589" i="3"/>
  <c r="H2216" i="3"/>
  <c r="H2740" i="3"/>
  <c r="H1000" i="3"/>
  <c r="H1001" i="3"/>
  <c r="H169" i="3"/>
  <c r="H3412" i="3"/>
  <c r="H1002" i="3"/>
  <c r="H1912" i="3"/>
  <c r="H3616" i="3"/>
  <c r="H1761" i="3"/>
  <c r="H2600" i="3"/>
  <c r="H1592" i="3"/>
  <c r="H3215" i="3"/>
  <c r="H1762" i="3"/>
  <c r="H747" i="3"/>
  <c r="H1287" i="3"/>
  <c r="H170" i="3"/>
  <c r="H280" i="3"/>
  <c r="H2498" i="3"/>
  <c r="H3413" i="3"/>
  <c r="H622" i="3"/>
  <c r="H281" i="3"/>
  <c r="H171" i="3"/>
  <c r="H1593" i="3"/>
  <c r="H1763" i="3"/>
  <c r="H2083" i="3"/>
  <c r="H1594" i="3"/>
  <c r="H2351" i="3"/>
  <c r="H748" i="3"/>
  <c r="H2619" i="3"/>
  <c r="H1140" i="3"/>
  <c r="H172" i="3"/>
  <c r="H173" i="3"/>
  <c r="H1141" i="3"/>
  <c r="H2624" i="3"/>
  <c r="H2741" i="3"/>
  <c r="H1764" i="3"/>
  <c r="H2217" i="3"/>
  <c r="H354" i="3"/>
  <c r="H1288" i="3"/>
  <c r="H1003" i="3"/>
  <c r="H623" i="3"/>
  <c r="H1913" i="3"/>
  <c r="H1914" i="3"/>
  <c r="H1424" i="3"/>
  <c r="H540" i="3"/>
  <c r="H1765" i="3"/>
  <c r="H1004" i="3"/>
  <c r="H1766" i="3"/>
  <c r="H1142" i="3"/>
  <c r="H3760" i="3"/>
  <c r="H1595" i="3"/>
  <c r="H1426" i="3"/>
  <c r="H2613" i="3"/>
  <c r="H3216" i="3"/>
  <c r="H3658" i="3"/>
  <c r="H2352" i="3"/>
  <c r="H355" i="3"/>
  <c r="H174" i="3"/>
  <c r="H624" i="3"/>
  <c r="H2742" i="3"/>
  <c r="H282" i="3"/>
  <c r="H625" i="3"/>
  <c r="H1915" i="3"/>
  <c r="H1143" i="3"/>
  <c r="H451" i="3"/>
  <c r="H1289" i="3"/>
  <c r="H3286" i="3"/>
  <c r="H2084" i="3"/>
  <c r="H283" i="3"/>
  <c r="H1596" i="3"/>
  <c r="H3287" i="3"/>
  <c r="H2218" i="3"/>
  <c r="H1144" i="3"/>
  <c r="H1767" i="3"/>
  <c r="H2665" i="3"/>
  <c r="H2614" i="3"/>
  <c r="H3218" i="3"/>
  <c r="H284" i="3"/>
  <c r="H2669" i="3"/>
  <c r="H1768" i="3"/>
  <c r="H2085" i="3"/>
  <c r="H1145" i="3"/>
  <c r="H2940" i="3"/>
  <c r="H2743" i="3"/>
  <c r="H2219" i="3"/>
  <c r="H2220" i="3"/>
  <c r="H2354" i="3"/>
  <c r="H3800" i="3"/>
  <c r="H3453" i="3"/>
  <c r="H3288" i="3"/>
  <c r="H1005" i="3"/>
  <c r="H1146" i="3"/>
  <c r="H2683" i="3"/>
  <c r="H1006" i="3"/>
  <c r="H1147" i="3"/>
  <c r="H2686" i="3"/>
  <c r="H1007" i="3"/>
  <c r="H1427" i="3"/>
  <c r="H2689" i="3"/>
  <c r="H2221" i="3"/>
  <c r="H749" i="3"/>
  <c r="H1428" i="3"/>
  <c r="H872" i="3"/>
  <c r="H2086" i="3"/>
  <c r="H2615" i="3"/>
  <c r="H2087" i="3"/>
  <c r="H541" i="3"/>
  <c r="H2698" i="3"/>
  <c r="H3592" i="3"/>
  <c r="H2700" i="3"/>
  <c r="H1597" i="3"/>
  <c r="H3043" i="3"/>
  <c r="H66" i="3"/>
  <c r="H1769" i="3"/>
  <c r="H873" i="3"/>
  <c r="H17" i="3"/>
  <c r="H2616" i="3"/>
  <c r="H175" i="3"/>
  <c r="H3617" i="3"/>
  <c r="H219" i="3"/>
  <c r="H542" i="3"/>
  <c r="H1429" i="3"/>
  <c r="H874" i="3"/>
  <c r="H1008" i="3"/>
  <c r="H626" i="3"/>
  <c r="H452" i="3"/>
  <c r="H1290" i="3"/>
  <c r="H2617" i="3"/>
  <c r="H750" i="3"/>
  <c r="H3593" i="3"/>
  <c r="H2618" i="3"/>
  <c r="H3131" i="3"/>
  <c r="H543" i="3"/>
  <c r="H2222" i="3"/>
  <c r="H3415" i="3"/>
  <c r="H1430" i="3"/>
  <c r="H3289" i="3"/>
  <c r="H751" i="3"/>
  <c r="H752" i="3"/>
  <c r="H1009" i="3"/>
  <c r="H453" i="3"/>
  <c r="H3290" i="3"/>
  <c r="H285" i="3"/>
  <c r="H356" i="3"/>
  <c r="H357" i="3"/>
  <c r="H3219" i="3"/>
  <c r="H2355" i="3"/>
  <c r="H627" i="3"/>
  <c r="H2356" i="3"/>
  <c r="H3417" i="3"/>
  <c r="H1431" i="3"/>
  <c r="H628" i="3"/>
  <c r="H2854" i="3"/>
  <c r="H2088" i="3"/>
  <c r="H2745" i="3"/>
  <c r="H1291" i="3"/>
  <c r="H3132" i="3"/>
  <c r="H3220" i="3"/>
  <c r="H67" i="3"/>
  <c r="H220" i="3"/>
  <c r="H1917" i="3"/>
  <c r="H2752" i="3"/>
  <c r="H68" i="3"/>
  <c r="H2357" i="3"/>
  <c r="H1292" i="3"/>
  <c r="H2744" i="3"/>
  <c r="H2499" i="3"/>
  <c r="H2855" i="3"/>
  <c r="H753" i="3"/>
  <c r="H2746" i="3"/>
  <c r="H3133" i="3"/>
  <c r="H3454" i="3"/>
  <c r="H1148" i="3"/>
  <c r="H2089" i="3"/>
  <c r="H2747" i="3"/>
  <c r="H1149" i="3"/>
  <c r="H2500" i="3"/>
  <c r="H1293" i="3"/>
  <c r="H544" i="3"/>
  <c r="H754" i="3"/>
  <c r="H1918" i="3"/>
  <c r="H2358" i="3"/>
  <c r="H2620" i="3"/>
  <c r="H2223" i="3"/>
  <c r="H2856" i="3"/>
  <c r="H2501" i="3"/>
  <c r="H1294" i="3"/>
  <c r="H69" i="3"/>
  <c r="H3221" i="3"/>
  <c r="H1598" i="3"/>
  <c r="H629" i="3"/>
  <c r="H3044" i="3"/>
  <c r="H1919" i="3"/>
  <c r="H1920" i="3"/>
  <c r="H2857" i="3"/>
  <c r="H3455" i="3"/>
  <c r="H3134" i="3"/>
  <c r="H1921" i="3"/>
  <c r="H875" i="3"/>
  <c r="H3355" i="3"/>
  <c r="H2941" i="3"/>
  <c r="H3558" i="3"/>
  <c r="H2748" i="3"/>
  <c r="H1432" i="3"/>
  <c r="H2749" i="3"/>
  <c r="H358" i="3"/>
  <c r="H3640" i="3"/>
  <c r="H1770" i="3"/>
  <c r="H1599" i="3"/>
  <c r="H3135" i="3"/>
  <c r="H1922" i="3"/>
  <c r="H2359" i="3"/>
  <c r="H1010" i="3"/>
  <c r="H2502" i="3"/>
  <c r="H2621" i="3"/>
  <c r="H630" i="3"/>
  <c r="H2750" i="3"/>
  <c r="H3689" i="3"/>
  <c r="H2751" i="3"/>
  <c r="H1150" i="3"/>
  <c r="H1433" i="3"/>
  <c r="H631" i="3"/>
  <c r="H1011" i="3"/>
  <c r="H1151" i="3"/>
  <c r="H2858" i="3"/>
  <c r="H286" i="3"/>
  <c r="H1923" i="3"/>
  <c r="H1152" i="3"/>
  <c r="H2224" i="3"/>
  <c r="H3291" i="3"/>
  <c r="H3136" i="3"/>
  <c r="H632" i="3"/>
  <c r="H3659" i="3"/>
  <c r="H2622" i="3"/>
  <c r="H3356" i="3"/>
  <c r="H1600" i="3"/>
  <c r="H23" i="3"/>
  <c r="H2503" i="3"/>
  <c r="H2859" i="3"/>
  <c r="H2830" i="3"/>
  <c r="H176" i="3"/>
  <c r="H3045" i="3"/>
  <c r="H1601" i="3"/>
  <c r="H1771" i="3"/>
  <c r="H3690" i="3"/>
  <c r="H755" i="3"/>
  <c r="H1924" i="3"/>
  <c r="H2838" i="3"/>
  <c r="H3137" i="3"/>
  <c r="H1772" i="3"/>
  <c r="H1012" i="3"/>
  <c r="H221" i="3"/>
  <c r="H1013" i="3"/>
  <c r="H3046" i="3"/>
  <c r="H756" i="3"/>
  <c r="H3761" i="3"/>
  <c r="H1925" i="3"/>
  <c r="H3539" i="3"/>
  <c r="H3358" i="3"/>
  <c r="H2225" i="3"/>
  <c r="H876" i="3"/>
  <c r="H1434" i="3"/>
  <c r="H2942" i="3"/>
  <c r="H877" i="3"/>
  <c r="H1295" i="3"/>
  <c r="H2361" i="3"/>
  <c r="H1602" i="3"/>
  <c r="H1926" i="3"/>
  <c r="H878" i="3"/>
  <c r="H3293" i="3"/>
  <c r="H1603" i="3"/>
  <c r="H3738" i="3"/>
  <c r="H2943" i="3"/>
  <c r="H2864" i="3"/>
  <c r="H3456" i="3"/>
  <c r="H1773" i="3"/>
  <c r="H757" i="3"/>
  <c r="H2362" i="3"/>
  <c r="H1774" i="3"/>
  <c r="H2226" i="3"/>
  <c r="H3762" i="3"/>
  <c r="H3746" i="3"/>
  <c r="H3138" i="3"/>
  <c r="H2753" i="3"/>
  <c r="H3559" i="3"/>
  <c r="H3708" i="3"/>
  <c r="H2504" i="3"/>
  <c r="H1604" i="3"/>
  <c r="H2879" i="3"/>
  <c r="H1605" i="3"/>
  <c r="H2505" i="3"/>
  <c r="H1296" i="3"/>
  <c r="H2883" i="3"/>
  <c r="H3618" i="3"/>
  <c r="H454" i="3"/>
  <c r="H545" i="3"/>
  <c r="H1014" i="3"/>
  <c r="H2888" i="3"/>
  <c r="H40" i="3"/>
  <c r="H546" i="3"/>
  <c r="H1775" i="3"/>
  <c r="H177" i="3"/>
  <c r="H1153" i="3"/>
  <c r="H1435" i="3"/>
  <c r="H1606" i="3"/>
  <c r="H1927" i="3"/>
  <c r="H178" i="3"/>
  <c r="H1928" i="3"/>
  <c r="H3501" i="3"/>
  <c r="H1015" i="3"/>
  <c r="H1154" i="3"/>
  <c r="H1155" i="3"/>
  <c r="H3619" i="3"/>
  <c r="H359" i="3"/>
  <c r="H1607" i="3"/>
  <c r="H1156" i="3"/>
  <c r="H1929" i="3"/>
  <c r="H2363" i="3"/>
  <c r="H2944" i="3"/>
  <c r="H2090" i="3"/>
  <c r="H3222" i="3"/>
  <c r="H2912" i="3"/>
  <c r="H2506" i="3"/>
  <c r="H455" i="3"/>
  <c r="H2364" i="3"/>
  <c r="H1776" i="3"/>
  <c r="H2917" i="3"/>
  <c r="H3672" i="3"/>
  <c r="H1930" i="3"/>
  <c r="H1931" i="3"/>
  <c r="H2945" i="3"/>
  <c r="H758" i="3"/>
  <c r="H1297" i="3"/>
  <c r="H3457" i="3"/>
  <c r="H759" i="3"/>
  <c r="H1932" i="3"/>
  <c r="H3801" i="3"/>
  <c r="H1157" i="3"/>
  <c r="H2929" i="3"/>
  <c r="H1933" i="3"/>
  <c r="H1016" i="3"/>
  <c r="H879" i="3"/>
  <c r="H1608" i="3"/>
  <c r="H8" i="3"/>
  <c r="H222" i="3"/>
  <c r="H3047" i="3"/>
  <c r="H179" i="3"/>
  <c r="H2365" i="3"/>
  <c r="H223" i="3"/>
  <c r="H124" i="3"/>
  <c r="H456" i="3"/>
  <c r="H3747" i="3"/>
  <c r="H457" i="3"/>
  <c r="H1934" i="3"/>
  <c r="H3048" i="3"/>
  <c r="H360" i="3"/>
  <c r="H3360" i="3"/>
  <c r="H2507" i="3"/>
  <c r="H633" i="3"/>
  <c r="H1436" i="3"/>
  <c r="H2091" i="3"/>
  <c r="H2946" i="3"/>
  <c r="H1609" i="3"/>
  <c r="H3049" i="3"/>
  <c r="H1158" i="3"/>
  <c r="H458" i="3"/>
  <c r="H1935" i="3"/>
  <c r="H2227" i="3"/>
  <c r="H1017" i="3"/>
  <c r="H1018" i="3"/>
  <c r="H1298" i="3"/>
  <c r="H3223" i="3"/>
  <c r="H3418" i="3"/>
  <c r="H3294" i="3"/>
  <c r="H760" i="3"/>
  <c r="H761" i="3"/>
  <c r="H2967" i="3"/>
  <c r="H2623" i="3"/>
  <c r="H1777" i="3"/>
  <c r="H880" i="3"/>
  <c r="H881" i="3"/>
  <c r="H1299" i="3"/>
  <c r="H1437" i="3"/>
  <c r="H361" i="3"/>
  <c r="H634" i="3"/>
  <c r="H1936" i="3"/>
  <c r="H2092" i="3"/>
  <c r="H3050" i="3"/>
  <c r="H1438" i="3"/>
  <c r="H3139" i="3"/>
  <c r="H1300" i="3"/>
  <c r="H2625" i="3"/>
  <c r="H2093" i="3"/>
  <c r="H1778" i="3"/>
  <c r="H2985" i="3"/>
  <c r="H1301" i="3"/>
  <c r="H1937" i="3"/>
  <c r="H635" i="3"/>
  <c r="H1302" i="3"/>
  <c r="H2990" i="3"/>
  <c r="H459" i="3"/>
  <c r="H3225" i="3"/>
  <c r="H762" i="3"/>
  <c r="H2626" i="3"/>
  <c r="H882" i="3"/>
  <c r="H2627" i="3"/>
  <c r="H3772" i="3"/>
  <c r="H2366" i="3"/>
  <c r="H2228" i="3"/>
  <c r="H224" i="3"/>
  <c r="H1610" i="3"/>
  <c r="H3002" i="3"/>
  <c r="H1159" i="3"/>
  <c r="H883" i="3"/>
  <c r="H2367" i="3"/>
  <c r="H3748" i="3"/>
  <c r="H547" i="3"/>
  <c r="H1611" i="3"/>
  <c r="H3" i="3"/>
  <c r="H2508" i="3"/>
  <c r="H362" i="3"/>
  <c r="H460" i="3"/>
  <c r="H2509" i="3"/>
  <c r="H3502" i="3"/>
  <c r="H1439" i="3"/>
  <c r="H1160" i="3"/>
  <c r="H2947" i="3"/>
  <c r="H763" i="3"/>
  <c r="H548" i="3"/>
  <c r="H636" i="3"/>
  <c r="H884" i="3"/>
  <c r="H1938" i="3"/>
  <c r="H1440" i="3"/>
  <c r="H1441" i="3"/>
  <c r="H3362" i="3"/>
  <c r="H885" i="3"/>
  <c r="H3700" i="3"/>
  <c r="H1442" i="3"/>
  <c r="H1303" i="3"/>
  <c r="H764" i="3"/>
  <c r="H2510" i="3"/>
  <c r="H287" i="3"/>
  <c r="H2628" i="3"/>
  <c r="H1161" i="3"/>
  <c r="H1019" i="3"/>
  <c r="H2368" i="3"/>
  <c r="H461" i="3"/>
  <c r="H462" i="3"/>
  <c r="H2094" i="3"/>
  <c r="H2369" i="3"/>
  <c r="H3041" i="3"/>
  <c r="H3803" i="3"/>
  <c r="H2370" i="3"/>
  <c r="H1939" i="3"/>
  <c r="H1443" i="3"/>
  <c r="H2229" i="3"/>
  <c r="H2230" i="3"/>
  <c r="H1779" i="3"/>
  <c r="H2095" i="3"/>
  <c r="H549" i="3"/>
  <c r="H1940" i="3"/>
  <c r="H886" i="3"/>
  <c r="H2231" i="3"/>
  <c r="H3054" i="3"/>
  <c r="H2232" i="3"/>
  <c r="H3796" i="3"/>
  <c r="H1020" i="3"/>
  <c r="H1612" i="3"/>
  <c r="H1941" i="3"/>
  <c r="H2754" i="3"/>
  <c r="H2629" i="3"/>
  <c r="H1304" i="3"/>
  <c r="H765" i="3"/>
  <c r="H363" i="3"/>
  <c r="H1162" i="3"/>
  <c r="H2096" i="3"/>
  <c r="H3051" i="3"/>
  <c r="H3068" i="3"/>
  <c r="H3069" i="3"/>
  <c r="H3070" i="3"/>
  <c r="H3226" i="3"/>
  <c r="H2233" i="3"/>
  <c r="H288" i="3"/>
  <c r="H1444" i="3"/>
  <c r="H1021" i="3"/>
  <c r="H2371" i="3"/>
  <c r="H766" i="3"/>
  <c r="H2755" i="3"/>
  <c r="H3739" i="3"/>
  <c r="H364" i="3"/>
  <c r="H767" i="3"/>
  <c r="H637" i="3"/>
  <c r="H1780" i="3"/>
  <c r="H1305" i="3"/>
  <c r="H1445" i="3"/>
  <c r="H887" i="3"/>
  <c r="H366" i="3"/>
  <c r="H125" i="3"/>
  <c r="H3089" i="3"/>
  <c r="H463" i="3"/>
  <c r="H888" i="3"/>
  <c r="H889" i="3"/>
  <c r="H126" i="3"/>
  <c r="H550" i="3"/>
  <c r="H127" i="3"/>
  <c r="H289" i="3"/>
  <c r="H290" i="3"/>
  <c r="H2860" i="3"/>
  <c r="H464" i="3"/>
  <c r="H638" i="3"/>
  <c r="H2234" i="3"/>
  <c r="H1306" i="3"/>
  <c r="H24" i="3"/>
  <c r="H3419" i="3"/>
  <c r="H2097" i="3"/>
  <c r="H225" i="3"/>
  <c r="H1307" i="3"/>
  <c r="H551" i="3"/>
  <c r="H890" i="3"/>
  <c r="H2861" i="3"/>
  <c r="H3779" i="3"/>
  <c r="H2372" i="3"/>
  <c r="H1446" i="3"/>
  <c r="H2511" i="3"/>
  <c r="H367" i="3"/>
  <c r="H3363" i="3"/>
  <c r="H1447" i="3"/>
  <c r="H1163" i="3"/>
  <c r="H2756" i="3"/>
  <c r="H1022" i="3"/>
  <c r="H3121" i="3"/>
  <c r="H639" i="3"/>
  <c r="H768" i="3"/>
  <c r="H3594" i="3"/>
  <c r="H891" i="3"/>
  <c r="H3420" i="3"/>
  <c r="H1614" i="3"/>
  <c r="H3295" i="3"/>
  <c r="H291" i="3"/>
  <c r="H1615" i="3"/>
  <c r="H892" i="3"/>
  <c r="H2862" i="3"/>
  <c r="H1164" i="3"/>
  <c r="H3720" i="3"/>
  <c r="H2948" i="3"/>
  <c r="H1617" i="3"/>
  <c r="H2373" i="3"/>
  <c r="H2374" i="3"/>
  <c r="H3561" i="3"/>
  <c r="H2235" i="3"/>
  <c r="H3141" i="3"/>
  <c r="H2512" i="3"/>
  <c r="H3143" i="3"/>
  <c r="H3144" i="3"/>
  <c r="H1618" i="3"/>
  <c r="H1308" i="3"/>
  <c r="H3802" i="3"/>
  <c r="H3148" i="3"/>
  <c r="H70" i="3"/>
  <c r="H893" i="3"/>
  <c r="H3052" i="3"/>
  <c r="H368" i="3"/>
  <c r="H1781" i="3"/>
  <c r="H640" i="3"/>
  <c r="H1023" i="3"/>
  <c r="H3156" i="3"/>
  <c r="H1619" i="3"/>
  <c r="H1782" i="3"/>
  <c r="H226" i="3"/>
  <c r="H3503" i="3"/>
  <c r="H3161" i="3"/>
  <c r="H3162" i="3"/>
  <c r="H3296" i="3"/>
  <c r="H3458" i="3"/>
  <c r="H3165" i="3"/>
  <c r="H466" i="3"/>
  <c r="H1783" i="3"/>
  <c r="H1784" i="3"/>
  <c r="H769" i="3"/>
  <c r="H1785" i="3"/>
  <c r="H1309" i="3"/>
  <c r="H2863" i="3"/>
  <c r="H3641" i="3"/>
  <c r="H1786" i="3"/>
  <c r="H1024" i="3"/>
  <c r="H3176" i="3"/>
  <c r="H3595" i="3"/>
  <c r="H1448" i="3"/>
  <c r="H3504" i="3"/>
  <c r="H770" i="3"/>
  <c r="H3459" i="3"/>
  <c r="H180" i="3"/>
  <c r="H3364" i="3"/>
  <c r="H41" i="3"/>
  <c r="H1942" i="3"/>
  <c r="H641" i="3"/>
  <c r="H369" i="3"/>
  <c r="H642" i="3"/>
  <c r="H3421" i="3"/>
  <c r="H3460" i="3"/>
  <c r="H894" i="3"/>
  <c r="H2098" i="3"/>
  <c r="H3053" i="3"/>
  <c r="H2375" i="3"/>
  <c r="H2513" i="3"/>
  <c r="H3196" i="3"/>
  <c r="H771" i="3"/>
  <c r="H552" i="3"/>
  <c r="H3620" i="3"/>
  <c r="H1787" i="3"/>
  <c r="H3297" i="3"/>
  <c r="H3505" i="3"/>
  <c r="H3203" i="3"/>
  <c r="H181" i="3"/>
  <c r="H3721" i="3"/>
  <c r="H467" i="3"/>
  <c r="H2757" i="3"/>
  <c r="H2376" i="3"/>
  <c r="H895" i="3"/>
  <c r="H2236" i="3"/>
  <c r="H3365" i="3"/>
  <c r="H1310" i="3"/>
  <c r="H1449" i="3"/>
  <c r="H2514" i="3"/>
  <c r="H2758" i="3"/>
  <c r="H1311" i="3"/>
  <c r="H3217" i="3"/>
  <c r="H3298" i="3"/>
  <c r="H1165" i="3"/>
  <c r="H1788" i="3"/>
  <c r="H2099" i="3"/>
  <c r="H227" i="3"/>
  <c r="H370" i="3"/>
  <c r="H3224" i="3"/>
  <c r="H1450" i="3"/>
  <c r="H643" i="3"/>
  <c r="H3596" i="3"/>
  <c r="H2100" i="3"/>
  <c r="H1166" i="3"/>
  <c r="H371" i="3"/>
  <c r="H1451" i="3"/>
  <c r="H1167" i="3"/>
  <c r="H1168" i="3"/>
  <c r="H2237" i="3"/>
  <c r="H1025" i="3"/>
  <c r="H1026" i="3"/>
  <c r="H2515" i="3"/>
  <c r="H772" i="3"/>
  <c r="H2377" i="3"/>
  <c r="H2378" i="3"/>
  <c r="H3763" i="3"/>
  <c r="H3242" i="3"/>
  <c r="H182" i="3"/>
  <c r="H2759" i="3"/>
  <c r="H1452" i="3"/>
  <c r="H644" i="3"/>
  <c r="H1620" i="3"/>
  <c r="H3140" i="3"/>
  <c r="H2949" i="3"/>
  <c r="H3250" i="3"/>
  <c r="H2760" i="3"/>
  <c r="H1621" i="3"/>
  <c r="H1027" i="3"/>
  <c r="H372" i="3"/>
  <c r="H645" i="3"/>
  <c r="H50" i="3"/>
  <c r="H3257" i="3"/>
  <c r="H128" i="3"/>
  <c r="H3259" i="3"/>
  <c r="H1453" i="3"/>
  <c r="H3261" i="3"/>
  <c r="H1943" i="3"/>
  <c r="H3263" i="3"/>
  <c r="H2761" i="3"/>
  <c r="H18" i="3"/>
  <c r="H2516" i="3"/>
  <c r="H468" i="3"/>
  <c r="H2865" i="3"/>
  <c r="H3269" i="3"/>
  <c r="H774" i="3"/>
  <c r="H2379" i="3"/>
  <c r="H3461" i="3"/>
  <c r="H292" i="3"/>
  <c r="H129" i="3"/>
  <c r="H1622" i="3"/>
  <c r="H2517" i="3"/>
  <c r="H1028" i="3"/>
  <c r="H3055" i="3"/>
  <c r="H469" i="3"/>
  <c r="H3597" i="3"/>
  <c r="H1029" i="3"/>
  <c r="H775" i="3"/>
  <c r="H3701" i="3"/>
  <c r="H183" i="3"/>
  <c r="H1623" i="3"/>
  <c r="H2950" i="3"/>
  <c r="H3598" i="3"/>
  <c r="H3702" i="3"/>
  <c r="H1170" i="3"/>
  <c r="H2762" i="3"/>
  <c r="H3540" i="3"/>
  <c r="H3292" i="3"/>
  <c r="H3562" i="3"/>
  <c r="H1624" i="3"/>
  <c r="H1625" i="3"/>
  <c r="H1030" i="3"/>
  <c r="H3789" i="3"/>
  <c r="H776" i="3"/>
  <c r="H470" i="3"/>
  <c r="H2866" i="3"/>
  <c r="H1944" i="3"/>
  <c r="H1789" i="3"/>
  <c r="H1312" i="3"/>
  <c r="H3304" i="3"/>
  <c r="H3541" i="3"/>
  <c r="H1171" i="3"/>
  <c r="H3227" i="3"/>
  <c r="H1313" i="3"/>
  <c r="H1790" i="3"/>
  <c r="H2763" i="3"/>
  <c r="H2238" i="3"/>
  <c r="H2239" i="3"/>
  <c r="H1172" i="3"/>
  <c r="H2241" i="3"/>
  <c r="H2380" i="3"/>
  <c r="H3316" i="3"/>
  <c r="H1945" i="3"/>
  <c r="H2867" i="3"/>
  <c r="H3319" i="3"/>
  <c r="H3564" i="3"/>
  <c r="H2630" i="3"/>
  <c r="H228" i="3"/>
  <c r="H130" i="3"/>
  <c r="H88" i="3"/>
  <c r="H2631" i="3"/>
  <c r="H1454" i="3"/>
  <c r="H1173" i="3"/>
  <c r="H1455" i="3"/>
  <c r="H1031" i="3"/>
  <c r="H1314" i="3"/>
  <c r="H1315" i="3"/>
  <c r="H1316" i="3"/>
  <c r="H896" i="3"/>
  <c r="H293" i="3"/>
  <c r="H777" i="3"/>
  <c r="H553" i="3"/>
  <c r="H2632" i="3"/>
  <c r="H1456" i="3"/>
  <c r="H3709" i="3"/>
  <c r="H2518" i="3"/>
  <c r="H554" i="3"/>
  <c r="H3342" i="3"/>
  <c r="H294" i="3"/>
  <c r="H3366" i="3"/>
  <c r="H3345" i="3"/>
  <c r="H3346" i="3"/>
  <c r="H1946" i="3"/>
  <c r="H2951" i="3"/>
  <c r="H2101" i="3"/>
  <c r="H3299" i="3"/>
  <c r="H3773" i="3"/>
  <c r="H1626" i="3"/>
  <c r="H3353" i="3"/>
  <c r="H1032" i="3"/>
  <c r="H1947" i="3"/>
  <c r="H42" i="3"/>
  <c r="H3357" i="3"/>
  <c r="H1033" i="3"/>
  <c r="H3359" i="3"/>
  <c r="H646" i="3"/>
  <c r="H3361" i="3"/>
  <c r="H897" i="3"/>
  <c r="H471" i="3"/>
  <c r="H295" i="3"/>
  <c r="H89" i="3"/>
  <c r="H1791" i="3"/>
  <c r="H2952" i="3"/>
  <c r="H647" i="3"/>
  <c r="H184" i="3"/>
  <c r="H3228" i="3"/>
  <c r="H648" i="3"/>
  <c r="H2953" i="3"/>
  <c r="H1457" i="3"/>
  <c r="H3229" i="3"/>
  <c r="H3422" i="3"/>
  <c r="H2764" i="3"/>
  <c r="H90" i="3"/>
  <c r="H3300" i="3"/>
  <c r="H3660" i="3"/>
  <c r="H898" i="3"/>
  <c r="H2765" i="3"/>
  <c r="H3777" i="3"/>
  <c r="H229" i="3"/>
  <c r="H3767" i="3"/>
  <c r="H1948" i="3"/>
  <c r="H1174" i="3"/>
  <c r="H1317" i="3"/>
  <c r="H3642" i="3"/>
  <c r="H2633" i="3"/>
  <c r="H3301" i="3"/>
  <c r="H3302" i="3"/>
  <c r="H1034" i="3"/>
  <c r="H3230" i="3"/>
  <c r="H1318" i="3"/>
  <c r="H3395" i="3"/>
  <c r="H1792" i="3"/>
  <c r="H3231" i="3"/>
  <c r="H3398" i="3"/>
  <c r="H2242" i="3"/>
  <c r="H2519" i="3"/>
  <c r="H3303" i="3"/>
  <c r="H3305" i="3"/>
  <c r="H2634" i="3"/>
  <c r="H3404" i="3"/>
  <c r="H3691" i="3"/>
  <c r="H1627" i="3"/>
  <c r="H2868" i="3"/>
  <c r="H1949" i="3"/>
  <c r="H3790" i="3"/>
  <c r="H2869" i="3"/>
  <c r="H649" i="3"/>
  <c r="H2381" i="3"/>
  <c r="H1175" i="3"/>
  <c r="H3414" i="3"/>
  <c r="H1950" i="3"/>
  <c r="H3416" i="3"/>
  <c r="H650" i="3"/>
  <c r="H71" i="3"/>
  <c r="H3306" i="3"/>
  <c r="H131" i="3"/>
  <c r="H185" i="3"/>
  <c r="H2954" i="3"/>
  <c r="H1035" i="3"/>
  <c r="H1319" i="3"/>
  <c r="H1176" i="3"/>
  <c r="H296" i="3"/>
  <c r="H2766" i="3"/>
  <c r="H297" i="3"/>
  <c r="H3307" i="3"/>
  <c r="H3430" i="3"/>
  <c r="H3423" i="3"/>
  <c r="H3424" i="3"/>
  <c r="H3506" i="3"/>
  <c r="H1321" i="3"/>
  <c r="H3599" i="3"/>
  <c r="H1628" i="3"/>
  <c r="H1036" i="3"/>
  <c r="H472" i="3"/>
  <c r="H132" i="3"/>
  <c r="H1177" i="3"/>
  <c r="H1037" i="3"/>
  <c r="H473" i="3"/>
  <c r="H1038" i="3"/>
  <c r="H373" i="3"/>
  <c r="H474" i="3"/>
  <c r="H1629" i="3"/>
  <c r="H2955" i="3"/>
  <c r="H1039" i="3"/>
  <c r="H2382" i="3"/>
  <c r="H3450" i="3"/>
  <c r="H3451" i="3"/>
  <c r="H1458" i="3"/>
  <c r="H1459" i="3"/>
  <c r="H3425" i="3"/>
  <c r="H374" i="3"/>
  <c r="H3710" i="3"/>
  <c r="H2956" i="3"/>
  <c r="H3566" i="3"/>
  <c r="H2767" i="3"/>
  <c r="H2635" i="3"/>
  <c r="H133" i="3"/>
  <c r="H3462" i="3"/>
  <c r="H3142" i="3"/>
  <c r="H555" i="3"/>
  <c r="H3426" i="3"/>
  <c r="H1322" i="3"/>
  <c r="H475" i="3"/>
  <c r="H3468" i="3"/>
  <c r="H476" i="3"/>
  <c r="H3308" i="3"/>
  <c r="H3471" i="3"/>
  <c r="H1178" i="3"/>
  <c r="H3473" i="3"/>
  <c r="H899" i="3"/>
  <c r="H186" i="3"/>
  <c r="H3476" i="3"/>
  <c r="H1460" i="3"/>
  <c r="H900" i="3"/>
  <c r="H651" i="3"/>
  <c r="H2520" i="3"/>
  <c r="H1179" i="3"/>
  <c r="H3309" i="3"/>
  <c r="H3567" i="3"/>
  <c r="H2957" i="3"/>
  <c r="H298" i="3"/>
  <c r="H1951" i="3"/>
  <c r="H3487" i="3"/>
  <c r="H3764" i="3"/>
  <c r="H1323" i="3"/>
  <c r="H134" i="3"/>
  <c r="H1461" i="3"/>
  <c r="H3600" i="3"/>
  <c r="H1180" i="3"/>
  <c r="H1630" i="3"/>
  <c r="H2870" i="3"/>
  <c r="H3621" i="3"/>
  <c r="H2768" i="3"/>
  <c r="H1793" i="3"/>
  <c r="H1794" i="3"/>
  <c r="H3427" i="3"/>
  <c r="H299" i="3"/>
  <c r="H3145" i="3"/>
  <c r="H1040" i="3"/>
  <c r="H375" i="3"/>
  <c r="H2958" i="3"/>
  <c r="H1181" i="3"/>
  <c r="H3643" i="3"/>
  <c r="H3753" i="3"/>
  <c r="H3754" i="3"/>
  <c r="H1041" i="3"/>
  <c r="H2102" i="3"/>
  <c r="H1182" i="3"/>
  <c r="H3513" i="3"/>
  <c r="H2769" i="3"/>
  <c r="H556" i="3"/>
  <c r="H300" i="3"/>
  <c r="H901" i="3"/>
  <c r="H3056" i="3"/>
  <c r="H3519" i="3"/>
  <c r="H778" i="3"/>
  <c r="H779" i="3"/>
  <c r="H3310" i="3"/>
  <c r="H3232" i="3"/>
  <c r="H3524" i="3"/>
  <c r="H1631" i="3"/>
  <c r="H557" i="3"/>
  <c r="H2243" i="3"/>
  <c r="H2244" i="3"/>
  <c r="H1462" i="3"/>
  <c r="H3530" i="3"/>
  <c r="H1324" i="3"/>
  <c r="H3532" i="3"/>
  <c r="H3533" i="3"/>
  <c r="H3233" i="3"/>
  <c r="H652" i="3"/>
  <c r="H1042" i="3"/>
  <c r="H1463" i="3"/>
  <c r="H653" i="3"/>
  <c r="H1632" i="3"/>
  <c r="H902" i="3"/>
  <c r="H558" i="3"/>
  <c r="H1464" i="3"/>
  <c r="H3543" i="3"/>
  <c r="H1633" i="3"/>
  <c r="H2871" i="3"/>
  <c r="H1952" i="3"/>
  <c r="H903" i="3"/>
  <c r="H1953" i="3"/>
  <c r="H2383" i="3"/>
  <c r="H25" i="3"/>
  <c r="H1954" i="3"/>
  <c r="H2245" i="3"/>
  <c r="H1634" i="3"/>
  <c r="H1635" i="3"/>
  <c r="H3428" i="3"/>
  <c r="H1043" i="3"/>
  <c r="H3774" i="3"/>
  <c r="H1183" i="3"/>
  <c r="H376" i="3"/>
  <c r="H3560" i="3"/>
  <c r="H1795" i="3"/>
  <c r="H91" i="3"/>
  <c r="H3563" i="3"/>
  <c r="H904" i="3"/>
  <c r="H3565" i="3"/>
  <c r="H1955" i="3"/>
  <c r="H2521" i="3"/>
  <c r="H2384" i="3"/>
  <c r="H92" i="3"/>
  <c r="H2522" i="3"/>
  <c r="H3692" i="3"/>
  <c r="H905" i="3"/>
  <c r="H377" i="3"/>
  <c r="H1044" i="3"/>
  <c r="H3146" i="3"/>
  <c r="H3576" i="3"/>
  <c r="H378" i="3"/>
  <c r="H301" i="3"/>
  <c r="H1796" i="3"/>
  <c r="H2636" i="3"/>
  <c r="H51" i="3"/>
  <c r="H3582" i="3"/>
  <c r="H3583" i="3"/>
  <c r="H2637" i="3"/>
  <c r="H2523" i="3"/>
  <c r="H3722" i="3"/>
  <c r="H2385" i="3"/>
  <c r="H1465" i="3"/>
  <c r="H2770" i="3"/>
  <c r="H2524" i="3"/>
  <c r="H3591" i="3"/>
  <c r="H26" i="3"/>
  <c r="H2525" i="3"/>
  <c r="H1636" i="3"/>
  <c r="H135" i="3"/>
  <c r="H1466" i="3"/>
  <c r="H2959" i="3"/>
  <c r="H1797" i="3"/>
  <c r="H780" i="3"/>
  <c r="H3463" i="3"/>
  <c r="H1184" i="3"/>
  <c r="H3755" i="3"/>
  <c r="H2771" i="3"/>
  <c r="H3604" i="3"/>
  <c r="H654" i="3"/>
  <c r="H655" i="3"/>
  <c r="H3673" i="3"/>
  <c r="H2386" i="3"/>
  <c r="H3234" i="3"/>
  <c r="H906" i="3"/>
  <c r="H1637" i="3"/>
  <c r="H559" i="3"/>
  <c r="H907" i="3"/>
  <c r="H656" i="3"/>
  <c r="H3057" i="3"/>
  <c r="H1467" i="3"/>
  <c r="H908" i="3"/>
  <c r="H379" i="3"/>
  <c r="H1185" i="3"/>
  <c r="H2103" i="3"/>
  <c r="H909" i="3"/>
  <c r="H910" i="3"/>
  <c r="H2387" i="3"/>
  <c r="H1325" i="3"/>
  <c r="H1186" i="3"/>
  <c r="H1638" i="3"/>
  <c r="H657" i="3"/>
  <c r="H2526" i="3"/>
  <c r="H1639" i="3"/>
  <c r="H3630" i="3"/>
  <c r="H380" i="3"/>
  <c r="H781" i="3"/>
  <c r="H477" i="3"/>
  <c r="H3058" i="3"/>
  <c r="H2104" i="3"/>
  <c r="H1468" i="3"/>
  <c r="H2527" i="3"/>
  <c r="H2638" i="3"/>
  <c r="H2528" i="3"/>
  <c r="H3147" i="3"/>
  <c r="H1326" i="3"/>
  <c r="H3693" i="3"/>
  <c r="H3235" i="3"/>
  <c r="H1640" i="3"/>
  <c r="H3785" i="3"/>
  <c r="H3429" i="3"/>
  <c r="H3798" i="3"/>
  <c r="H3723" i="3"/>
  <c r="H3059" i="3"/>
  <c r="H3367" i="3"/>
  <c r="H3749" i="3"/>
  <c r="H1187" i="3"/>
  <c r="H93" i="3"/>
  <c r="H2960" i="3"/>
  <c r="H3655" i="3"/>
  <c r="H1045" i="3"/>
  <c r="H2105" i="3"/>
  <c r="H560" i="3"/>
  <c r="H2106" i="3"/>
  <c r="H1958" i="3"/>
  <c r="H911" i="3"/>
  <c r="H2639" i="3"/>
  <c r="H3060" i="3"/>
  <c r="H3664" i="3"/>
  <c r="H561" i="3"/>
  <c r="H912" i="3"/>
  <c r="H913" i="3"/>
  <c r="H1959" i="3"/>
  <c r="H3669" i="3"/>
  <c r="H562" i="3"/>
  <c r="H1327" i="3"/>
  <c r="H1188" i="3"/>
  <c r="H2246" i="3"/>
  <c r="H3149" i="3"/>
  <c r="H3542" i="3"/>
  <c r="H1798" i="3"/>
  <c r="H3368" i="3"/>
  <c r="H72" i="3"/>
  <c r="H914" i="3"/>
  <c r="H915" i="3"/>
  <c r="H3311" i="3"/>
  <c r="H916" i="3"/>
  <c r="H302" i="3"/>
  <c r="H2107" i="3"/>
  <c r="H136" i="3"/>
  <c r="H3061" i="3"/>
  <c r="H1799" i="3"/>
  <c r="H3622" i="3"/>
  <c r="H381" i="3"/>
  <c r="H1960" i="3"/>
  <c r="H2529" i="3"/>
  <c r="H2961" i="3"/>
  <c r="H2772" i="3"/>
  <c r="H382" i="3"/>
  <c r="H1046" i="3"/>
  <c r="H478" i="3"/>
  <c r="H3697" i="3"/>
  <c r="H1469" i="3"/>
  <c r="H1961" i="3"/>
  <c r="H782" i="3"/>
  <c r="H783" i="3"/>
  <c r="H1963" i="3"/>
  <c r="H2640" i="3"/>
  <c r="H3312" i="3"/>
  <c r="H1800" i="3"/>
  <c r="H3706" i="3"/>
  <c r="H2388" i="3"/>
  <c r="H2872" i="3"/>
  <c r="H1641" i="3"/>
  <c r="H2962" i="3"/>
  <c r="H2530" i="3"/>
  <c r="H2108" i="3"/>
  <c r="H3601" i="3"/>
  <c r="H3750" i="3"/>
  <c r="H3799" i="3"/>
  <c r="H3766" i="3"/>
  <c r="H2963" i="3"/>
  <c r="H2109" i="3"/>
  <c r="H2773" i="3"/>
  <c r="H383" i="3"/>
  <c r="H1047" i="3"/>
  <c r="H2389" i="3"/>
  <c r="H384" i="3"/>
  <c r="H563" i="3"/>
  <c r="H1328" i="3"/>
  <c r="H1048" i="3"/>
  <c r="H2248" i="3"/>
  <c r="H73" i="3"/>
  <c r="H3729" i="3"/>
  <c r="H917" i="3"/>
  <c r="H3731" i="3"/>
  <c r="H2531" i="3"/>
  <c r="H2249" i="3"/>
  <c r="H2532" i="3"/>
  <c r="H303" i="3"/>
  <c r="H3568" i="3"/>
  <c r="H230" i="3"/>
  <c r="H1642" i="3"/>
  <c r="H1801" i="3"/>
  <c r="H3740" i="3"/>
  <c r="H1049" i="3"/>
  <c r="H1643" i="3"/>
  <c r="H1050" i="3"/>
  <c r="H1802" i="3"/>
  <c r="H658" i="3"/>
  <c r="H3544" i="3"/>
  <c r="H2110" i="3"/>
  <c r="H784" i="3"/>
  <c r="H1329" i="3"/>
  <c r="H918" i="3"/>
  <c r="H1964" i="3"/>
  <c r="H1803" i="3"/>
  <c r="H1644" i="3"/>
  <c r="H785" i="3"/>
  <c r="H1189" i="3"/>
  <c r="H3150" i="3"/>
  <c r="H1645" i="3"/>
  <c r="H3711" i="3"/>
  <c r="H786" i="3"/>
  <c r="H1051" i="3"/>
  <c r="H564" i="3"/>
  <c r="H1190" i="3"/>
  <c r="H1646" i="3"/>
  <c r="H659" i="3"/>
  <c r="H3765" i="3"/>
  <c r="H1052" i="3"/>
  <c r="H3712" i="3"/>
  <c r="H385" i="3"/>
  <c r="H137" i="3"/>
  <c r="H3770" i="3"/>
  <c r="H386" i="3"/>
  <c r="H1965" i="3"/>
  <c r="H1191" i="3"/>
  <c r="H3151" i="3"/>
  <c r="H2250" i="3"/>
  <c r="H231" i="3"/>
  <c r="H660" i="3"/>
  <c r="H565" i="3"/>
  <c r="H566" i="3"/>
  <c r="H2964" i="3"/>
  <c r="H1647" i="3"/>
  <c r="H3674" i="3"/>
  <c r="H1192" i="3"/>
  <c r="H1193" i="3"/>
  <c r="H1470" i="3"/>
  <c r="H479" i="3"/>
  <c r="H1804" i="3"/>
  <c r="H567" i="3"/>
  <c r="H3313" i="3"/>
  <c r="H787" i="3"/>
  <c r="H3062" i="3"/>
  <c r="H3063" i="3"/>
  <c r="H2873" i="3"/>
  <c r="H1805" i="3"/>
  <c r="H2251" i="3"/>
  <c r="H2533" i="3"/>
  <c r="H1806" i="3"/>
  <c r="H568" i="3"/>
  <c r="H480" i="3"/>
  <c r="H304" i="3"/>
  <c r="H788" i="3"/>
  <c r="H2965" i="3"/>
  <c r="H1053" i="3"/>
  <c r="H2534" i="3"/>
  <c r="H3805" i="3"/>
  <c r="H3806" i="3"/>
  <c r="H1194" i="3"/>
  <c r="H3808" i="3"/>
  <c r="H1807" i="3"/>
  <c r="M6" i="5" l="1"/>
</calcChain>
</file>

<file path=xl/sharedStrings.xml><?xml version="1.0" encoding="utf-8"?>
<sst xmlns="http://schemas.openxmlformats.org/spreadsheetml/2006/main" count="99034" uniqueCount="18078">
  <si>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</si>
  <si>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</si>
  <si>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</si>
  <si>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</si>
  <si>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</si>
  <si>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</si>
  <si>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</si>
  <si>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</si>
  <si>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</si>
  <si>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</si>
  <si>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</si>
  <si>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</si>
  <si>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</si>
  <si>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</si>
  <si>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</si>
  <si>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</si>
  <si>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</si>
  <si>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</si>
  <si>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</si>
  <si>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</si>
  <si>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</si>
  <si>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</si>
  <si>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</si>
  <si>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</si>
  <si>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</si>
  <si>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</si>
  <si>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</si>
  <si>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</si>
  <si>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</si>
  <si>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</si>
  <si>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</si>
  <si>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</si>
  <si>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</si>
  <si>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</si>
  <si>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</si>
  <si>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</si>
  <si>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</si>
  <si>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</si>
  <si>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</si>
  <si>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</si>
  <si>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</si>
  <si>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</si>
  <si>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</si>
  <si>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</si>
  <si>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</si>
  <si>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</si>
  <si>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</si>
  <si>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</si>
  <si>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</si>
  <si>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</si>
  <si>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</si>
  <si>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</si>
  <si>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</si>
  <si>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</si>
  <si>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</si>
  <si>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</si>
  <si>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</si>
  <si>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</si>
  <si>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</si>
  <si>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</si>
  <si>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</si>
  <si>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</si>
  <si>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</si>
  <si>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</si>
  <si>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</si>
  <si>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</si>
  <si>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</si>
  <si>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</si>
  <si>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</si>
  <si>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</si>
  <si>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</si>
  <si>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</si>
  <si>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</si>
  <si>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</si>
  <si>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</si>
  <si>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</si>
  <si>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</si>
  <si>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</si>
  <si>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</si>
  <si>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</si>
  <si>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</si>
  <si>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</si>
  <si>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</si>
  <si>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</si>
  <si>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</si>
  <si>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</si>
  <si>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</si>
  <si>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</si>
  <si>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</si>
  <si>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</si>
  <si>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</si>
  <si>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</si>
  <si>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</si>
  <si>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</si>
  <si>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</si>
  <si>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</si>
  <si>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</si>
  <si>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</si>
  <si>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</si>
  <si>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</si>
  <si>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</si>
  <si>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</si>
  <si>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</si>
  <si>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</si>
  <si>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</si>
  <si>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</si>
  <si>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</si>
  <si>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</si>
  <si>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</si>
  <si>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</si>
  <si>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</si>
  <si>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</si>
  <si>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</si>
  <si>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</si>
  <si>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</si>
  <si>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</si>
  <si>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</si>
  <si>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</si>
  <si>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</si>
  <si>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</si>
  <si>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</si>
  <si>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</si>
  <si>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</si>
  <si>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</si>
  <si>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</si>
  <si>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</si>
  <si>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</si>
  <si>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</si>
  <si>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</si>
  <si>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</si>
  <si>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</si>
  <si>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</si>
  <si>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</si>
  <si>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</si>
  <si>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</si>
  <si>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</si>
  <si>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</si>
  <si>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</si>
  <si>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</si>
  <si>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</si>
  <si>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</si>
  <si>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</si>
  <si>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</si>
  <si>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</si>
  <si>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</si>
  <si>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</si>
  <si>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</si>
  <si>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</si>
  <si>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</si>
  <si>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</si>
  <si>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</si>
  <si>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</si>
  <si>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</si>
  <si>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</si>
  <si>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</si>
  <si>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</si>
  <si>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</si>
  <si>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</si>
  <si>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</si>
  <si>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</si>
  <si>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</si>
  <si>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</si>
  <si>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</si>
  <si>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</si>
  <si>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</si>
  <si>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</si>
  <si>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</si>
  <si>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</si>
  <si>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</si>
  <si>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</si>
  <si>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</si>
  <si>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</si>
  <si>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</si>
  <si>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</si>
  <si>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</si>
  <si>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</si>
  <si>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</si>
  <si>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</si>
  <si>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</si>
  <si>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</si>
  <si>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</si>
  <si>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</si>
  <si>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</si>
  <si>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</si>
  <si>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</si>
  <si>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</si>
  <si>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</si>
  <si>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</si>
  <si>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</si>
  <si>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</si>
  <si>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</si>
  <si>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</si>
  <si>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</si>
  <si>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</si>
  <si>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</si>
  <si>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</si>
  <si>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</si>
  <si>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</si>
  <si>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</si>
  <si>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</si>
  <si>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</si>
  <si>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</si>
  <si>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</si>
  <si>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</si>
  <si>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</si>
  <si>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</si>
  <si>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</si>
  <si>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</si>
  <si>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</si>
  <si>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</si>
  <si>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</si>
  <si>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</si>
  <si>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</si>
  <si>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</si>
  <si>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</si>
  <si>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</si>
  <si>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</si>
  <si>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</si>
  <si>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</si>
  <si>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</si>
  <si>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</si>
  <si>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</si>
  <si>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</si>
  <si>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</si>
  <si>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</si>
  <si>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</si>
  <si>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</si>
  <si>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</si>
  <si>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</si>
  <si>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</si>
  <si>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</si>
  <si>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</si>
  <si>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</si>
  <si>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</si>
  <si>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</si>
  <si>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</si>
  <si>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</si>
  <si>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</si>
  <si>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</si>
  <si>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</si>
  <si>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</si>
  <si>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</si>
  <si>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</si>
  <si>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</si>
  <si>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</si>
  <si>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</si>
  <si>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</si>
  <si>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</si>
  <si>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</si>
  <si>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</si>
  <si>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</si>
  <si>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</si>
  <si>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</si>
  <si>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</si>
  <si>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</si>
  <si>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</si>
  <si>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</si>
  <si>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</si>
  <si>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</si>
  <si>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</si>
  <si>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</si>
  <si>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</si>
  <si>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</si>
  <si>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</si>
  <si>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</si>
  <si>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</si>
  <si>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</si>
  <si>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</si>
  <si>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</si>
  <si>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</si>
  <si>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</si>
  <si>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</si>
  <si>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</si>
  <si>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</si>
  <si>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</si>
  <si>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</si>
  <si>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</si>
  <si>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</si>
  <si>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</si>
  <si>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</si>
  <si>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</si>
  <si>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</si>
  <si>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</si>
  <si>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</si>
  <si>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</si>
  <si>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</si>
  <si>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</si>
  <si>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</si>
  <si>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</si>
  <si>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</si>
  <si>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</si>
  <si>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</si>
  <si>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</si>
  <si>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</si>
  <si>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</si>
  <si>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</si>
  <si>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</si>
  <si>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</si>
  <si>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</si>
  <si>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</si>
  <si>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</si>
  <si>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</si>
  <si>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</si>
  <si>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</si>
  <si>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</si>
  <si>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</si>
  <si>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</si>
  <si>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</si>
  <si>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</si>
  <si>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</si>
  <si>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</si>
  <si>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</si>
  <si>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</si>
  <si>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</si>
  <si>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</si>
  <si>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</si>
  <si>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</si>
  <si>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</si>
  <si>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</si>
  <si>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</si>
  <si>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</si>
  <si>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</si>
  <si>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</si>
  <si>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</si>
  <si>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</si>
  <si>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</si>
  <si>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</si>
  <si>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</si>
  <si>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</si>
  <si>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</si>
  <si>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</si>
  <si>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</si>
  <si>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</si>
  <si>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</si>
  <si>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</si>
  <si>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</si>
  <si>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</si>
  <si>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</si>
  <si>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</si>
  <si>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</si>
  <si>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</si>
  <si>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</si>
  <si>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</si>
  <si>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</si>
  <si>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</si>
  <si>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</si>
  <si>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</si>
  <si>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</si>
  <si>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</si>
  <si>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</si>
  <si>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</si>
  <si>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</si>
  <si>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</si>
  <si>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</si>
  <si>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</si>
  <si>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</si>
  <si>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</si>
  <si>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</si>
  <si>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</si>
  <si>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</si>
  <si>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</si>
  <si>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</si>
  <si>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</si>
  <si>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</si>
  <si>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</si>
  <si>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</si>
  <si>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</si>
  <si>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</si>
  <si>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</si>
  <si>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</si>
  <si>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</si>
  <si>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</si>
  <si>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</si>
  <si>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</si>
  <si>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</si>
  <si>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</si>
  <si>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</si>
  <si>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</si>
  <si>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</si>
  <si>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</si>
  <si>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</si>
  <si>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</si>
  <si>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</si>
  <si>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</si>
  <si>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</si>
  <si>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</si>
  <si>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</si>
  <si>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</si>
  <si>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</si>
  <si>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</si>
  <si>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</si>
  <si>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</si>
  <si>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</si>
  <si>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</si>
  <si>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</si>
  <si>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</si>
  <si>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</si>
  <si>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</si>
  <si>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</si>
  <si>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</si>
  <si>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</si>
  <si>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</si>
  <si>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</si>
  <si>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</si>
  <si>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</si>
  <si>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</si>
  <si>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</si>
  <si>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</si>
  <si>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</si>
  <si>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</si>
  <si>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</si>
  <si>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</si>
  <si>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</si>
  <si>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</si>
  <si>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</si>
  <si>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</si>
  <si>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</si>
  <si>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</si>
  <si>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</si>
  <si>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</si>
  <si>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</si>
  <si>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</si>
  <si>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</si>
  <si>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</si>
  <si>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</si>
  <si>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</si>
  <si>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</si>
  <si>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</si>
  <si>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</si>
  <si>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</si>
  <si>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</si>
  <si>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</si>
  <si>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</si>
  <si>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</si>
  <si>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</si>
  <si>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</si>
  <si>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</si>
  <si>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</si>
  <si>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</si>
  <si>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</si>
  <si>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</si>
  <si>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</si>
  <si>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</si>
  <si>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</si>
  <si>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</si>
  <si>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</si>
  <si>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</si>
  <si>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</si>
  <si>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</si>
  <si>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</si>
  <si>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</si>
  <si>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</si>
  <si>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</si>
  <si>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</si>
  <si>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</si>
  <si>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</si>
  <si>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</si>
  <si>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</si>
  <si>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</si>
  <si>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</si>
  <si>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</si>
  <si>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</si>
  <si>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</si>
  <si>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</si>
  <si>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</si>
  <si>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</si>
  <si>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</si>
  <si>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</si>
  <si>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</si>
  <si>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</si>
  <si>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</si>
  <si>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</si>
  <si>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</si>
  <si>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</si>
  <si>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</si>
  <si>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</si>
  <si>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</si>
  <si>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</si>
  <si>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</si>
  <si>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</si>
  <si>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</si>
  <si>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</si>
  <si>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</si>
  <si>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</si>
  <si>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</si>
  <si>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</si>
  <si>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</si>
  <si>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</si>
  <si>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</si>
  <si>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</si>
  <si>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</si>
  <si>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</si>
  <si>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</si>
  <si>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</si>
  <si>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</si>
  <si>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</si>
  <si>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</si>
  <si>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</si>
  <si>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</si>
  <si>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</si>
  <si>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</si>
  <si>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</si>
  <si>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</si>
  <si>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</si>
  <si>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</si>
  <si>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</si>
  <si>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</si>
  <si>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</si>
  <si>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</si>
  <si>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</si>
  <si>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</si>
  <si>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</si>
  <si>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</si>
  <si>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</si>
  <si>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</si>
  <si>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</si>
  <si>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</si>
  <si>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</si>
  <si>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</si>
  <si>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</si>
  <si>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</si>
  <si>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</si>
  <si>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</si>
  <si>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</si>
  <si>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</si>
  <si>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</si>
  <si>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</si>
  <si>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</si>
  <si>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</si>
  <si>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</si>
  <si>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</si>
  <si>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</si>
  <si>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</si>
  <si>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</si>
  <si>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</si>
  <si>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</si>
  <si>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</si>
  <si>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</si>
  <si>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</si>
  <si>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</si>
  <si>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</si>
  <si>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</si>
  <si>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</si>
  <si>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</si>
  <si>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</si>
  <si>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</si>
  <si>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</si>
  <si>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</si>
  <si>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</si>
  <si>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</si>
  <si>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</si>
  <si>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</si>
  <si>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</si>
  <si>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</si>
  <si>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</si>
  <si>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</si>
  <si>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</si>
  <si>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</si>
  <si>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</si>
  <si>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</si>
  <si>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</si>
  <si>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</si>
  <si>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</si>
  <si>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</si>
  <si>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</si>
  <si>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</si>
  <si>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</si>
  <si>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</si>
  <si>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</si>
  <si>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</si>
  <si>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</si>
  <si>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</si>
  <si>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</si>
  <si>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</si>
  <si>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</si>
  <si>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</si>
  <si>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</si>
  <si>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</si>
  <si>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</si>
  <si>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</si>
  <si>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</si>
  <si>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</si>
  <si>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</si>
  <si>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</si>
  <si>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</si>
  <si>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</si>
  <si>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</si>
  <si>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</si>
  <si>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</si>
  <si>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</si>
  <si>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</si>
  <si>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</si>
  <si>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</si>
  <si>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</si>
  <si>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</si>
  <si>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</si>
  <si>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</si>
  <si>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</si>
  <si>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</si>
  <si>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</si>
  <si>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</si>
  <si>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</si>
  <si>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</si>
  <si>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</si>
  <si>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</si>
  <si>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</si>
  <si>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</si>
  <si>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</si>
  <si>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</si>
  <si>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</si>
  <si>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</si>
  <si>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</si>
  <si>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</si>
  <si>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</si>
  <si>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</si>
  <si>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</si>
  <si>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</si>
  <si>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</si>
  <si>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</si>
  <si>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</si>
  <si>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</si>
  <si>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</si>
  <si>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</si>
  <si>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</si>
  <si>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</si>
  <si>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</si>
  <si>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</si>
  <si>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</si>
  <si>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</si>
  <si>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</si>
  <si>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</si>
  <si>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</si>
  <si>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</si>
  <si>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</si>
  <si>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</si>
  <si>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</si>
  <si>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</si>
  <si>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</si>
  <si>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</si>
  <si>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</si>
  <si>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</si>
  <si>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</si>
  <si>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</si>
  <si>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</si>
  <si>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</si>
  <si>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</si>
  <si>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</si>
  <si>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</si>
  <si>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</si>
  <si>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</si>
  <si>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</si>
  <si>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</si>
  <si>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</si>
  <si>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</si>
  <si>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</si>
  <si>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</si>
  <si>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</si>
  <si>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</si>
  <si>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</si>
  <si>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</si>
  <si>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</si>
  <si>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</si>
  <si>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</si>
  <si>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</si>
  <si>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</si>
  <si>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</si>
  <si>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</si>
  <si>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</si>
  <si>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</si>
  <si>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</si>
  <si>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</si>
  <si>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</si>
  <si>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</si>
  <si>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</si>
  <si>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</si>
  <si>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</si>
  <si>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</si>
  <si>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</si>
  <si>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</si>
  <si>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</si>
  <si>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</si>
  <si>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</si>
  <si>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</si>
  <si>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</si>
  <si>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</si>
  <si>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</si>
  <si>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</si>
  <si>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</si>
  <si>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</si>
  <si>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</si>
  <si>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</si>
  <si>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</si>
  <si>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</si>
  <si>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</si>
  <si>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</si>
  <si>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</si>
  <si>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</si>
  <si>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</si>
  <si>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</si>
  <si>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</si>
  <si>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</si>
  <si>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</si>
  <si>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</si>
  <si>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</si>
  <si>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</si>
  <si>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</si>
  <si>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</si>
  <si>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</si>
  <si>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</si>
  <si>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</si>
  <si>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</si>
  <si>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</si>
  <si>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</si>
  <si>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</si>
  <si>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</si>
  <si>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</si>
  <si>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</si>
  <si>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</si>
  <si>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</si>
  <si>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</si>
  <si>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</si>
  <si>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</si>
  <si>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</si>
  <si>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</si>
  <si>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</si>
  <si>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</si>
  <si>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</si>
  <si>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</si>
  <si>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</si>
  <si>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</si>
  <si>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</si>
  <si>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</si>
  <si>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</si>
  <si>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</si>
  <si>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</si>
  <si>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</si>
  <si>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</si>
  <si>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</si>
  <si>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</si>
  <si>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</si>
  <si>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</si>
  <si>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</si>
  <si>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</si>
  <si>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</si>
  <si>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</si>
  <si>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</si>
  <si>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</si>
  <si>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</si>
  <si>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</si>
  <si>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</si>
  <si>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</si>
  <si>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</si>
  <si>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</si>
  <si>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</si>
  <si>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</si>
  <si>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</si>
  <si>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</si>
  <si>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</si>
  <si>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</si>
  <si>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</si>
  <si>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</si>
  <si>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</si>
  <si>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</si>
  <si>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</si>
  <si>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</si>
  <si>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</si>
  <si>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</si>
  <si>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</si>
  <si>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</si>
  <si>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</si>
  <si>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</si>
  <si>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</si>
  <si>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</si>
  <si>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</si>
  <si>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</si>
  <si>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</si>
  <si>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</si>
  <si>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</si>
  <si>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</si>
  <si>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</si>
  <si>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</si>
  <si>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</si>
  <si>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</si>
  <si>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</si>
  <si>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</si>
  <si>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</si>
  <si>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</si>
  <si>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</si>
  <si>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</si>
  <si>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</si>
  <si>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</si>
  <si>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</si>
  <si>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</si>
  <si>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</si>
  <si>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</si>
  <si>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</si>
  <si>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</si>
  <si>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</si>
  <si>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</si>
  <si>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</si>
  <si>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</si>
  <si>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</si>
  <si>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</si>
  <si>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</si>
  <si>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</si>
  <si>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</si>
  <si>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</si>
  <si>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</si>
  <si>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</si>
  <si>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</si>
  <si>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</si>
  <si>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</si>
  <si>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</si>
  <si>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</si>
  <si>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</si>
  <si>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</si>
  <si>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</si>
  <si>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</si>
  <si>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</si>
  <si>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</si>
  <si>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</si>
  <si>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</si>
  <si>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</si>
  <si>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</si>
  <si>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</si>
  <si>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</si>
  <si>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</si>
  <si>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</si>
  <si>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</si>
  <si>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</si>
  <si>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</si>
  <si>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</si>
  <si>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</si>
  <si>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</si>
  <si>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</si>
  <si>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</si>
  <si>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</si>
  <si>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</si>
  <si>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</si>
  <si>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</si>
  <si>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</si>
  <si>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</si>
  <si>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</si>
  <si>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</si>
  <si>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</si>
  <si>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</si>
  <si>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</si>
  <si>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</si>
  <si>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</si>
  <si>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</si>
  <si>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</si>
  <si>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</si>
  <si>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</si>
  <si>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</si>
  <si>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</si>
  <si>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</si>
  <si>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</si>
  <si>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</si>
  <si>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</si>
  <si>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</si>
  <si>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</si>
  <si>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</si>
  <si>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</si>
  <si>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</si>
  <si>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</si>
  <si>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</si>
  <si>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</si>
  <si>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</si>
  <si>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</si>
  <si>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</si>
  <si>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</si>
  <si>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</si>
  <si>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</si>
  <si>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</si>
  <si>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</si>
  <si>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</si>
  <si>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</si>
  <si>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</si>
  <si>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</si>
  <si>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</si>
  <si>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</si>
  <si>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</si>
  <si>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</si>
  <si>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</si>
  <si>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</si>
  <si>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</si>
  <si>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</si>
  <si>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</si>
  <si>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</si>
  <si>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</si>
  <si>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</si>
  <si>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</si>
  <si>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</si>
  <si>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</si>
  <si>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</si>
  <si>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</si>
  <si>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</si>
  <si>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</si>
  <si>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</si>
  <si>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</si>
  <si>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</si>
  <si>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</si>
  <si>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</si>
  <si>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</si>
  <si>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</si>
  <si>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</si>
  <si>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</si>
  <si>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</si>
  <si>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</si>
  <si>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</si>
  <si>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</si>
  <si>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</si>
  <si>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</si>
  <si>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</si>
  <si>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</si>
  <si>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</si>
  <si>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</si>
  <si>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</si>
  <si>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</si>
  <si>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</si>
  <si>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</si>
  <si>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</si>
  <si>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</si>
  <si>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</si>
  <si>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</si>
  <si>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</si>
  <si>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</si>
  <si>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</si>
  <si>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</si>
  <si>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</si>
  <si>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</si>
  <si>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</si>
  <si>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</si>
  <si>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</si>
  <si>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</si>
  <si>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</si>
  <si>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</si>
  <si>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</si>
  <si>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</si>
  <si>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</si>
  <si>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</si>
  <si>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</si>
  <si>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</si>
  <si>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</si>
  <si>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</si>
  <si>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</si>
  <si>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</si>
  <si>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</si>
  <si>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</si>
  <si>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</si>
  <si>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</si>
  <si>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</si>
  <si>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</si>
  <si>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</si>
  <si>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</si>
  <si>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</si>
  <si>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</si>
  <si>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</si>
  <si>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</si>
  <si>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</si>
  <si>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</si>
  <si>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</si>
  <si>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</si>
  <si>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</si>
  <si>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</si>
  <si>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</si>
  <si>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</si>
  <si>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</si>
  <si>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</si>
  <si>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</si>
  <si>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</si>
  <si>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</si>
  <si>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</si>
  <si>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</si>
  <si>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</si>
  <si>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</si>
  <si>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</si>
  <si>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</si>
  <si>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</si>
  <si>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</si>
  <si>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</si>
  <si>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</si>
  <si>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</si>
  <si>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</si>
  <si>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</si>
  <si>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</si>
  <si>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</si>
  <si>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</si>
  <si>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</si>
  <si>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</si>
  <si>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</si>
  <si>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</si>
  <si>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</si>
  <si>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</si>
  <si>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</si>
  <si>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</si>
  <si>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</si>
  <si>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</si>
  <si>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</si>
  <si>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</si>
  <si>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</si>
  <si>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</si>
  <si>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</si>
  <si>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</si>
  <si>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</si>
  <si>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</si>
  <si>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</si>
  <si>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</si>
  <si>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</si>
  <si>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</si>
  <si>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</si>
  <si>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</si>
  <si>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</si>
  <si>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</si>
  <si>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</si>
  <si>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</si>
  <si>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</si>
  <si>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</si>
  <si>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</si>
  <si>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</si>
  <si>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</si>
  <si>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</si>
  <si>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</si>
  <si>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</si>
  <si>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</si>
  <si>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</si>
  <si>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</si>
  <si>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</si>
  <si>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</si>
  <si>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</si>
  <si>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</si>
  <si>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</si>
  <si>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</si>
  <si>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</si>
  <si>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</si>
  <si>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</si>
  <si>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</si>
  <si>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</si>
  <si>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</si>
  <si>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</si>
  <si>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</si>
  <si>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</si>
  <si>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</si>
  <si>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</si>
  <si>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</si>
  <si>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</si>
  <si>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</si>
  <si>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</si>
  <si>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</si>
  <si>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</si>
  <si>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</si>
  <si>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</si>
  <si>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</si>
  <si>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</si>
  <si>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</si>
  <si>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</si>
  <si>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</si>
  <si>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</si>
  <si>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</si>
  <si>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</si>
  <si>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</si>
  <si>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</si>
  <si>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</si>
  <si>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</si>
  <si>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</si>
  <si>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</si>
  <si>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</si>
  <si>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</si>
  <si>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</si>
  <si>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</si>
  <si>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</si>
  <si>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</si>
  <si>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</si>
  <si>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</si>
  <si>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</si>
  <si>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</si>
  <si>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</si>
  <si>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</si>
  <si>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</si>
  <si>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</si>
  <si>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</si>
  <si>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</si>
  <si>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</si>
  <si>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</si>
  <si>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</si>
  <si>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</si>
  <si>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</si>
  <si>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</si>
  <si>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</si>
  <si>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</si>
  <si>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</si>
  <si>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</si>
  <si>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</si>
  <si>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</si>
  <si>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</si>
  <si>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</si>
  <si>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</si>
  <si>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</si>
  <si>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</si>
  <si>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</si>
  <si>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</si>
  <si>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</si>
  <si>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</si>
  <si>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</si>
  <si>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</si>
  <si>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</si>
  <si>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</si>
  <si>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</si>
  <si>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</si>
  <si>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</si>
  <si>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</si>
  <si>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</si>
  <si>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</si>
  <si>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</si>
  <si>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</si>
  <si>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</si>
  <si>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</si>
  <si>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</si>
  <si>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</si>
  <si>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</si>
  <si>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</si>
  <si>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</si>
  <si>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</si>
  <si>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</si>
  <si>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</si>
  <si>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</si>
  <si>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</si>
  <si>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</si>
  <si>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</si>
  <si>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</si>
  <si>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</si>
  <si>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</si>
  <si>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</si>
  <si>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</si>
  <si>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</si>
  <si>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</si>
  <si>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</si>
  <si>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</si>
  <si>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</si>
  <si>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</si>
  <si>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</si>
  <si>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</si>
  <si>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</si>
  <si>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</si>
  <si>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</si>
  <si>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</si>
  <si>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</si>
  <si>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</si>
  <si>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</si>
  <si>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</si>
  <si>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</si>
  <si>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</si>
  <si>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</si>
  <si>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</si>
  <si>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</si>
  <si>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</si>
  <si>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</si>
  <si>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</si>
  <si>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</si>
  <si>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</si>
  <si>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</si>
  <si>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</si>
  <si>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</si>
  <si>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</si>
  <si>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</si>
  <si>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</si>
  <si>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</si>
  <si>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</si>
  <si>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</si>
  <si>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</si>
  <si>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</si>
  <si>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</si>
  <si>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</si>
  <si>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</si>
  <si>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</si>
  <si>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</si>
  <si>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</si>
  <si>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</si>
  <si>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</si>
  <si>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</si>
  <si>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</si>
  <si>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</si>
  <si>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</si>
  <si>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</si>
  <si>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</si>
  <si>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</si>
  <si>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</si>
  <si>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</si>
  <si>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</si>
  <si>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</si>
  <si>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</si>
  <si>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</si>
  <si>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</si>
  <si>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</si>
  <si>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</si>
  <si>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</si>
  <si>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</si>
  <si>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</si>
  <si>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</si>
  <si>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</si>
  <si>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</si>
  <si>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</si>
  <si>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</si>
  <si>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</si>
  <si>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</si>
  <si>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</si>
  <si>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</si>
  <si>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</si>
  <si>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</si>
  <si>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</si>
  <si>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</si>
  <si>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</si>
  <si>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</si>
  <si>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</si>
  <si>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</si>
  <si>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</si>
  <si>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</si>
  <si>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</si>
  <si>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</si>
  <si>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</si>
  <si>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</si>
  <si>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</si>
  <si>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</si>
  <si>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</si>
  <si>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</si>
  <si>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</si>
  <si>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</si>
  <si>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</si>
  <si>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</si>
  <si>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</si>
  <si>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</si>
  <si>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</si>
  <si>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</si>
  <si>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</si>
  <si>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</si>
  <si>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</si>
  <si>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</si>
  <si>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</si>
  <si>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</si>
  <si>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</si>
  <si>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</si>
  <si>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</si>
  <si>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</si>
  <si>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</si>
  <si>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</si>
  <si>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</si>
  <si>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</si>
  <si>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</si>
  <si>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</si>
  <si>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</si>
  <si>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</si>
  <si>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</si>
  <si>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</si>
  <si>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</si>
  <si>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</si>
  <si>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</si>
  <si>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</si>
  <si>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</si>
  <si>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</si>
  <si>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</si>
  <si>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</si>
  <si>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</si>
  <si>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</si>
  <si>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</si>
  <si>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</si>
  <si>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</si>
  <si>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</si>
  <si>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</si>
  <si>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</si>
  <si>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</si>
  <si>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</si>
  <si>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</si>
  <si>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</si>
  <si>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</si>
  <si>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</si>
  <si>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</si>
  <si>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</si>
  <si>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</si>
  <si>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</si>
  <si>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</si>
  <si>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</si>
  <si>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</si>
  <si>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</si>
  <si>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</si>
  <si>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</si>
  <si>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</si>
  <si>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</si>
  <si>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</si>
  <si>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</si>
  <si>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</si>
  <si>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</si>
  <si>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</si>
  <si>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</si>
  <si>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</si>
  <si>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</si>
  <si>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</si>
  <si>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</si>
  <si>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</si>
  <si>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</si>
  <si>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</si>
  <si>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</si>
  <si>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</si>
  <si>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</si>
  <si>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</si>
  <si>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</si>
  <si>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</si>
  <si>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</si>
  <si>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</si>
  <si>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</si>
  <si>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</si>
  <si>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</si>
  <si>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</si>
  <si>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</si>
  <si>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</si>
  <si>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</si>
  <si>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</si>
  <si>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</si>
  <si>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</si>
  <si>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</si>
  <si>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</si>
  <si>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</si>
  <si>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</si>
  <si>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</si>
  <si>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</si>
  <si>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</si>
  <si>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</si>
  <si>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</si>
  <si>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</si>
  <si>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</si>
  <si>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</si>
  <si>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</si>
  <si>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</si>
  <si>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</si>
  <si>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</si>
  <si>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</si>
  <si>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</si>
  <si>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</si>
  <si>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</si>
  <si>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</si>
  <si>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</si>
  <si>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</si>
  <si>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</si>
  <si>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</si>
  <si>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</si>
  <si>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</si>
  <si>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</si>
  <si>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</si>
  <si>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</si>
  <si>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</si>
  <si>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</si>
  <si>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</si>
  <si>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</si>
  <si>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</si>
  <si>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</si>
  <si>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</si>
  <si>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</si>
  <si>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</si>
  <si>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</si>
  <si>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</si>
  <si>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</si>
  <si>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</si>
  <si>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</si>
  <si>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</si>
  <si>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</si>
  <si>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</si>
  <si>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</si>
  <si>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</si>
  <si>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</si>
  <si>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</si>
  <si>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</si>
  <si>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</si>
  <si>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</si>
  <si>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</si>
  <si>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</si>
  <si>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</si>
  <si>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</si>
  <si>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</si>
  <si>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</si>
  <si>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</si>
  <si>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</si>
  <si>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</si>
  <si>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</si>
  <si>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</si>
  <si>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</si>
  <si>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</si>
  <si>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</si>
  <si>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</si>
  <si>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</si>
  <si>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</si>
  <si>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</si>
  <si>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</si>
  <si>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</si>
  <si>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</si>
  <si>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</si>
  <si>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</si>
  <si>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</si>
  <si>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</si>
  <si>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</si>
  <si>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</si>
  <si>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</si>
  <si>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</si>
  <si>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</si>
  <si>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</si>
  <si>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</si>
  <si>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</si>
  <si>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</si>
  <si>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</si>
  <si>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</si>
  <si>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</si>
  <si>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</si>
  <si>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</si>
  <si>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</si>
  <si>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</si>
  <si>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</si>
  <si>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</si>
  <si>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</si>
  <si>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</si>
  <si>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</si>
  <si>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</si>
  <si>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</si>
  <si>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</si>
  <si>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</si>
  <si>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</si>
  <si>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</si>
  <si>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</si>
  <si>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</si>
  <si>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</si>
  <si>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</si>
  <si>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</si>
  <si>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</si>
  <si>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</si>
  <si>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</si>
  <si>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</si>
  <si>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</si>
  <si>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</si>
  <si>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</si>
  <si>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</si>
  <si>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</si>
  <si>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</si>
  <si>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</si>
  <si>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</si>
  <si>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</si>
  <si>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</si>
  <si>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</si>
  <si>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</si>
  <si>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</si>
  <si>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</si>
  <si>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</si>
  <si>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</si>
  <si>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</si>
  <si>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</si>
  <si>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</si>
  <si>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</si>
  <si>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</si>
  <si>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</si>
  <si>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</si>
  <si>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</si>
  <si>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</si>
  <si>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</si>
  <si>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</si>
  <si>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</si>
  <si>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</si>
  <si>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</si>
  <si>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</si>
  <si>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</si>
  <si>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</si>
  <si>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</si>
  <si>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</si>
  <si>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</si>
  <si>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</si>
  <si>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</si>
  <si>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</si>
  <si>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</si>
  <si>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</si>
  <si>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</si>
  <si>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</si>
  <si>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</si>
  <si>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</si>
  <si>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</si>
  <si>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</si>
  <si>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</si>
  <si>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</si>
  <si>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</si>
  <si>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</si>
  <si>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</si>
  <si>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</si>
  <si>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</si>
  <si>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</si>
  <si>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</si>
  <si>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</si>
  <si>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</si>
  <si>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</si>
  <si>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</si>
  <si>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</si>
  <si>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</si>
  <si>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</si>
  <si>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</si>
  <si>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</si>
  <si>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</si>
  <si>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</si>
  <si>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</si>
  <si>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</si>
  <si>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</si>
  <si>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</si>
  <si>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</si>
  <si>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</si>
  <si>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</si>
  <si>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</si>
  <si>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</si>
  <si>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</si>
  <si>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</si>
  <si>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</si>
  <si>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</si>
  <si>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</si>
  <si>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</si>
  <si>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</si>
  <si>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</si>
  <si>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</si>
  <si>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</si>
  <si>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</si>
  <si>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</si>
  <si>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</si>
  <si>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</si>
  <si>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</si>
  <si>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</si>
  <si>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</si>
  <si>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</si>
  <si>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</si>
  <si>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</si>
  <si>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</si>
  <si>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</si>
  <si>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</si>
  <si>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</si>
  <si>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</si>
  <si>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</si>
  <si>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</si>
  <si>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</si>
  <si>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</si>
  <si>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</si>
  <si>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</si>
  <si>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</si>
  <si>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</si>
  <si>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</si>
  <si>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</si>
  <si>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</si>
  <si>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</si>
  <si>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</si>
  <si>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</si>
  <si>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</si>
  <si>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</si>
  <si>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</si>
  <si>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</si>
  <si>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</si>
  <si>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</si>
  <si>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</si>
  <si>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</si>
  <si>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</si>
  <si>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</si>
  <si>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</si>
  <si>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</si>
  <si>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</si>
  <si>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</si>
  <si>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</si>
  <si>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</si>
  <si>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</si>
  <si>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</si>
  <si>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</si>
  <si>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</si>
  <si>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</si>
  <si>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</si>
  <si>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</si>
  <si>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</si>
  <si>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</si>
  <si>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</si>
  <si>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</si>
  <si>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</si>
  <si>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</si>
  <si>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</si>
  <si>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</si>
  <si>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</si>
  <si>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</si>
  <si>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</si>
  <si>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</si>
  <si>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</si>
  <si>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</si>
  <si>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</si>
  <si>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</si>
  <si>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</si>
  <si>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</si>
  <si>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</si>
  <si>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</si>
  <si>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</si>
  <si>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</si>
  <si>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</si>
  <si>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</si>
  <si>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</si>
  <si>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</si>
  <si>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</si>
  <si>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</si>
  <si>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</si>
  <si>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</si>
  <si>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</si>
  <si>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</si>
  <si>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</si>
  <si>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</si>
  <si>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</si>
  <si>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</si>
  <si>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</si>
  <si>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</si>
  <si>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</si>
  <si>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</si>
  <si>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</si>
  <si>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</si>
  <si>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</si>
  <si>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</si>
  <si>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</si>
  <si>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</si>
  <si>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</si>
  <si>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</si>
  <si>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</si>
  <si>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</si>
  <si>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</si>
  <si>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</si>
  <si>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</si>
  <si>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</si>
  <si>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</si>
  <si>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</si>
  <si>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</si>
  <si>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</si>
  <si>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</si>
  <si>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</si>
  <si>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</si>
  <si>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</si>
  <si>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</si>
  <si>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</si>
  <si>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</si>
  <si>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</si>
  <si>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</si>
  <si>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</si>
  <si>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</si>
  <si>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</si>
  <si>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</si>
  <si>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</si>
  <si>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</si>
  <si>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</si>
  <si>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</si>
  <si>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</si>
  <si>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</si>
  <si>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</si>
  <si>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</si>
  <si>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</si>
  <si>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</si>
  <si>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</si>
  <si>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</si>
  <si>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</si>
  <si>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</si>
  <si>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</si>
  <si>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</si>
  <si>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</si>
  <si>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</si>
  <si>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</si>
  <si>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</si>
  <si>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</si>
  <si>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</si>
  <si>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</si>
  <si>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</si>
  <si>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</si>
  <si>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</si>
  <si>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</si>
  <si>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</si>
  <si>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</si>
  <si>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</si>
  <si>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</si>
  <si>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</si>
  <si>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</si>
  <si>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</si>
  <si>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</si>
  <si>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</si>
  <si>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</si>
  <si>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</si>
  <si>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</si>
  <si>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</si>
  <si>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</si>
  <si>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</si>
  <si>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</si>
  <si>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</si>
  <si>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</si>
  <si>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</si>
  <si>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</si>
  <si>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</si>
  <si>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</si>
  <si>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</si>
  <si>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</si>
  <si>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</si>
  <si>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</si>
  <si>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</si>
  <si>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</si>
  <si>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</si>
  <si>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</si>
  <si>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</si>
  <si>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</si>
  <si>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</si>
  <si>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</si>
  <si>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</si>
  <si>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</si>
  <si>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</si>
  <si>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</si>
  <si>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</si>
  <si>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</si>
  <si>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</si>
  <si>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</si>
  <si>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</si>
  <si>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</si>
  <si>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</si>
  <si>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</si>
  <si>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</si>
  <si>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</si>
  <si>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</si>
  <si>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</si>
  <si>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</si>
  <si>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</si>
  <si>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</si>
  <si>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</si>
  <si>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</si>
  <si>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</si>
  <si>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</si>
  <si>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</si>
  <si>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</si>
  <si>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</si>
  <si>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</si>
  <si>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</si>
  <si>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</si>
  <si>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</si>
  <si>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</si>
  <si>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</si>
  <si>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</si>
  <si>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</si>
  <si>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</si>
  <si>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</si>
  <si>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</si>
  <si>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</si>
  <si>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</si>
  <si>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</si>
  <si>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</si>
  <si>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</si>
  <si>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</si>
  <si>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</si>
  <si>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</si>
  <si>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</si>
  <si>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</si>
  <si>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</si>
  <si>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</si>
  <si>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</si>
  <si>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</si>
  <si>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</si>
  <si>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</si>
  <si>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</si>
  <si>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</si>
  <si>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</si>
  <si>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</si>
  <si>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</si>
  <si>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</si>
  <si>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</si>
  <si>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</si>
  <si>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</si>
  <si>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</si>
  <si>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</si>
  <si>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</si>
  <si>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</si>
  <si>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</si>
  <si>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</si>
  <si>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</si>
  <si>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</si>
  <si>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</si>
  <si>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</si>
  <si>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</si>
  <si>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</si>
  <si>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</si>
  <si>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</si>
  <si>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</si>
  <si>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</si>
  <si>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</si>
  <si>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</si>
  <si>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</si>
  <si>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</si>
  <si>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</si>
  <si>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</si>
  <si>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</si>
  <si>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</si>
  <si>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</si>
  <si>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</si>
  <si>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</si>
  <si>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</si>
  <si>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</si>
  <si>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</si>
  <si>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</si>
  <si>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</si>
  <si>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</si>
  <si>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</si>
  <si>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</si>
  <si>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</si>
  <si>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</si>
  <si>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</si>
  <si>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</si>
  <si>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</si>
  <si>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</si>
  <si>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</si>
  <si>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</si>
  <si>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</si>
  <si>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</si>
  <si>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</si>
  <si>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</si>
  <si>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</si>
  <si>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</si>
  <si>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</si>
  <si>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</si>
  <si>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</si>
  <si>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</si>
  <si>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</si>
  <si>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</si>
  <si>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</si>
  <si>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</si>
  <si>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</si>
  <si>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</si>
  <si>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</si>
  <si>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</si>
  <si>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</si>
  <si>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</si>
  <si>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</si>
  <si>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</si>
  <si>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</si>
  <si>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</si>
  <si>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</si>
  <si>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</si>
  <si>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</si>
  <si>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</si>
  <si>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</si>
  <si>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</si>
  <si>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</si>
  <si>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</si>
  <si>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</si>
  <si>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</si>
  <si>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</si>
  <si>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</si>
  <si>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</si>
  <si>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</si>
  <si>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</si>
  <si>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</si>
  <si>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</si>
  <si>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</si>
  <si>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</si>
  <si>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</si>
  <si>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</si>
  <si>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</si>
  <si>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</si>
  <si>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</si>
  <si>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</si>
  <si>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</si>
  <si>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</si>
  <si>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</si>
  <si>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</si>
  <si>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</si>
  <si>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</si>
  <si>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</si>
  <si>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</si>
  <si>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</si>
  <si>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</si>
  <si>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</si>
  <si>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</si>
  <si>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</si>
  <si>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</si>
  <si>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</si>
  <si>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</si>
  <si>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</si>
  <si>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</si>
  <si>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</si>
  <si>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</si>
  <si>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</si>
  <si>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</si>
  <si>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</si>
  <si>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</si>
  <si>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</si>
  <si>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</si>
  <si>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</si>
  <si>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</si>
  <si>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</si>
  <si>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</si>
  <si>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</si>
  <si>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</si>
  <si>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</si>
  <si>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</si>
  <si>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</si>
  <si>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</si>
  <si>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</si>
  <si>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</si>
  <si>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</si>
  <si>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</si>
  <si>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</si>
  <si>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</si>
  <si>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</si>
  <si>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</si>
  <si>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</si>
  <si>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</si>
  <si>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</si>
  <si>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</si>
  <si>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</si>
  <si>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</si>
  <si>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</si>
  <si>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</si>
  <si>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</si>
  <si>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</si>
  <si>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</si>
  <si>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</si>
  <si>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</si>
  <si>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</si>
  <si>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</si>
  <si>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</si>
  <si>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</si>
  <si>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</si>
  <si>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</si>
  <si>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</si>
  <si>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</si>
  <si>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</si>
  <si>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</si>
  <si>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</si>
  <si>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</si>
  <si>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</si>
  <si>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</si>
  <si>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</si>
  <si>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</si>
  <si>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</si>
  <si>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</si>
  <si>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</si>
  <si>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</si>
  <si>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</si>
  <si>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</si>
  <si>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</si>
  <si>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</si>
  <si>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</si>
  <si>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</si>
  <si>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</si>
  <si>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</si>
  <si>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</si>
  <si>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</si>
  <si>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</si>
  <si>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</si>
  <si>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</si>
  <si>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</si>
  <si>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</si>
  <si>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</si>
  <si>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</si>
  <si>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</si>
  <si>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</si>
  <si>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</si>
  <si>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</si>
  <si>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</si>
  <si>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</si>
  <si>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</si>
  <si>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</si>
  <si>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</si>
  <si>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</si>
  <si>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</si>
  <si>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</si>
  <si>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</si>
  <si>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</si>
  <si>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</si>
  <si>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</si>
  <si>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</si>
  <si>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</si>
  <si>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</si>
  <si>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</si>
  <si>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</si>
  <si>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</si>
  <si>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</si>
  <si>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</si>
  <si>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</si>
  <si>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</si>
  <si>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</si>
  <si>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</si>
  <si>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</si>
  <si>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</si>
  <si>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</si>
  <si>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</si>
  <si>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</si>
  <si>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</si>
  <si>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</si>
  <si>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</si>
  <si>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</si>
  <si>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</si>
  <si>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</si>
  <si>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</si>
  <si>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</si>
  <si>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</si>
  <si>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</si>
  <si>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</si>
  <si>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</si>
  <si>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</si>
  <si>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</si>
  <si>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</si>
  <si>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</si>
  <si>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</si>
  <si>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</si>
  <si>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</si>
  <si>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</si>
  <si>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</si>
  <si>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</si>
  <si>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</si>
  <si>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</si>
  <si>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</si>
  <si>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</si>
  <si>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</si>
  <si>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</si>
  <si>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</si>
  <si>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</si>
  <si>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</si>
  <si>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</si>
  <si>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</si>
  <si>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</si>
  <si>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</si>
  <si>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</si>
  <si>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</si>
  <si>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</si>
  <si>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</si>
  <si>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</si>
  <si>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</si>
  <si>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</si>
  <si>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</si>
  <si>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</si>
  <si>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</si>
  <si>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</si>
  <si>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</si>
  <si>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</si>
  <si>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</si>
  <si>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</si>
  <si>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</si>
  <si>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</si>
  <si>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</si>
  <si>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</si>
  <si>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</si>
  <si>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</si>
  <si>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</si>
  <si>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</si>
  <si>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</si>
  <si>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</si>
  <si>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</si>
  <si>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</si>
  <si>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</si>
  <si>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</si>
  <si>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</si>
  <si>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</si>
  <si>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</si>
  <si>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</si>
  <si>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</si>
  <si>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</si>
  <si>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</si>
  <si>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</si>
  <si>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</si>
  <si>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</si>
  <si>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</si>
  <si>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</si>
  <si>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</si>
  <si>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</si>
  <si>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</si>
  <si>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</si>
  <si>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</si>
  <si>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</si>
  <si>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</si>
  <si>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</si>
  <si>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</si>
  <si>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</si>
  <si>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</si>
  <si>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</si>
  <si>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</si>
  <si>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</si>
  <si>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</si>
  <si>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</si>
  <si>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</si>
  <si>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</si>
  <si>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</si>
  <si>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</si>
  <si>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</si>
  <si>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</si>
  <si>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</si>
  <si>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</si>
  <si>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</si>
  <si>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</si>
  <si>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</si>
  <si>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</si>
  <si>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</si>
  <si>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</si>
  <si>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</si>
  <si>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</si>
  <si>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</si>
  <si>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</si>
  <si>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</si>
  <si>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</si>
  <si>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</si>
  <si>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</si>
  <si>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</si>
  <si>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</si>
  <si>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</si>
  <si>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</si>
  <si>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</si>
  <si>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</si>
  <si>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</si>
  <si>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</si>
  <si>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</si>
  <si>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</si>
  <si>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</si>
  <si>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</si>
  <si>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</si>
  <si>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</si>
  <si>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</si>
  <si>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</si>
  <si>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</si>
  <si>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</si>
  <si>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</si>
  <si>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</si>
  <si>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</si>
  <si>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</si>
  <si>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</si>
  <si>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</si>
  <si>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</si>
  <si>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</si>
  <si>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</si>
  <si>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</si>
  <si>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</si>
  <si>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</si>
  <si>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</si>
  <si>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</si>
  <si>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</si>
  <si>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</si>
  <si>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</si>
  <si>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</si>
  <si>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</si>
  <si>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</si>
  <si>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</si>
  <si>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</si>
  <si>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</si>
  <si>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</si>
  <si>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</si>
  <si>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</si>
  <si>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</si>
  <si>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</si>
  <si>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</si>
  <si>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</si>
  <si>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</si>
  <si>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</si>
  <si>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</si>
  <si>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</si>
  <si>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</si>
  <si>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</si>
  <si>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</si>
  <si>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</si>
  <si>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</si>
  <si>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</si>
  <si>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</si>
  <si>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</si>
  <si>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</si>
  <si>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</si>
  <si>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</si>
  <si>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</si>
  <si>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</si>
  <si>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</si>
  <si>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</si>
  <si>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</si>
  <si>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</si>
  <si>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</si>
  <si>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</si>
  <si>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</si>
  <si>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</si>
  <si>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</si>
  <si>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</si>
  <si>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</si>
  <si>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</si>
  <si>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</si>
  <si>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</si>
  <si>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</si>
  <si>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</si>
  <si>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</si>
  <si>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</si>
  <si>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</si>
  <si>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</si>
  <si>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</si>
  <si>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</si>
  <si>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</si>
  <si>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</si>
  <si>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</si>
  <si>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</si>
  <si>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</si>
  <si>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</si>
  <si>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</si>
  <si>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</si>
  <si>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</si>
  <si>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</si>
  <si>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</si>
  <si>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</si>
  <si>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</si>
  <si>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</si>
  <si>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</si>
  <si>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</si>
  <si>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</si>
  <si>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</si>
  <si>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</si>
  <si>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</si>
  <si>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</si>
  <si>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</si>
  <si>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</si>
  <si>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</si>
  <si>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</si>
  <si>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</si>
  <si>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</si>
  <si>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</si>
  <si>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</si>
  <si>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</si>
  <si>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</si>
  <si>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</si>
  <si>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</si>
  <si>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</si>
  <si>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</si>
  <si>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</si>
  <si>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</si>
  <si>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</si>
  <si>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</si>
  <si>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</si>
  <si>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</si>
  <si>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</si>
  <si>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</si>
  <si>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</si>
  <si>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</si>
  <si>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</si>
  <si>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</si>
  <si>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</si>
  <si>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</si>
  <si>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</si>
  <si>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</si>
  <si>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</si>
  <si>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</si>
  <si>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</si>
  <si>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</si>
  <si>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</si>
  <si>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</si>
  <si>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</si>
  <si>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</si>
  <si>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</si>
  <si>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</si>
  <si>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</si>
  <si>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</si>
  <si>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</si>
  <si>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</si>
  <si>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</si>
  <si>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</si>
  <si>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</si>
  <si>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</si>
  <si>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</si>
  <si>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</si>
  <si>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</si>
  <si>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</si>
  <si>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</si>
  <si>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</si>
  <si>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</si>
  <si>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</si>
  <si>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</si>
  <si>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</si>
  <si>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</si>
  <si>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</si>
  <si>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</si>
  <si>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</si>
  <si>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</si>
  <si>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</si>
  <si>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</si>
  <si>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</si>
  <si>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</si>
  <si>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</si>
  <si>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</si>
  <si>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</si>
  <si>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</si>
  <si>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</si>
  <si>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</si>
  <si>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</si>
  <si>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</si>
  <si>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</si>
  <si>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</si>
  <si>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</si>
  <si>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</si>
  <si>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</si>
  <si>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</si>
  <si>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</si>
  <si>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</si>
  <si>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</si>
  <si>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</si>
  <si>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</si>
  <si>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</si>
  <si>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</si>
  <si>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</si>
  <si>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</si>
  <si>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</si>
  <si>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</si>
  <si>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</si>
  <si>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</si>
  <si>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</si>
  <si>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</si>
  <si>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</si>
  <si>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</si>
  <si>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</si>
  <si>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</si>
  <si>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</si>
  <si>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</si>
  <si>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</si>
  <si>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</si>
  <si>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</si>
  <si>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</si>
  <si>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</si>
  <si>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</si>
  <si>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</si>
  <si>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</si>
  <si>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</si>
  <si>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</si>
  <si>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</si>
  <si>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</si>
  <si>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</si>
  <si>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</si>
  <si>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</si>
  <si>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</si>
  <si>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</si>
  <si>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</si>
  <si>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</si>
  <si>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</si>
  <si>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</si>
  <si>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</si>
  <si>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</si>
  <si>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</si>
  <si>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</si>
  <si>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</si>
  <si>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</si>
  <si>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</si>
  <si>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</si>
  <si>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</si>
  <si>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</si>
  <si>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</si>
  <si>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</si>
  <si>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</si>
  <si>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</si>
  <si>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</si>
  <si>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</si>
  <si>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</si>
  <si>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</si>
  <si>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</si>
  <si>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</si>
  <si>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</si>
  <si>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</si>
  <si>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</si>
  <si>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</si>
  <si>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</si>
  <si>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</si>
  <si>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</si>
  <si>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</si>
  <si>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</si>
  <si>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</si>
  <si>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</si>
  <si>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</si>
  <si>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</si>
  <si>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</si>
  <si>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</si>
  <si>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</si>
  <si>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</si>
  <si>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</si>
  <si>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</si>
  <si>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</si>
  <si>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</si>
  <si>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</si>
  <si>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</si>
  <si>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</si>
  <si>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</si>
  <si>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</si>
  <si>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</si>
  <si>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</si>
  <si>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</si>
  <si>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</si>
  <si>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</si>
  <si>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</si>
  <si>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</si>
  <si>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</si>
  <si>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</si>
  <si>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</si>
  <si>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</si>
  <si>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</si>
  <si>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</si>
  <si>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</si>
  <si>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</si>
  <si>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</si>
  <si>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</si>
  <si>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</si>
  <si>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</si>
  <si>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</si>
  <si>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</si>
  <si>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</si>
  <si>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</si>
  <si>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</si>
  <si>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</si>
  <si>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</si>
  <si>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</si>
  <si>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</si>
  <si>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</si>
  <si>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</si>
  <si>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</si>
  <si>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</si>
  <si>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</si>
  <si>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</si>
  <si>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</si>
  <si>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</si>
  <si>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</si>
  <si>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</si>
  <si>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</si>
  <si>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</si>
  <si>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</si>
  <si>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</si>
  <si>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</si>
  <si>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</si>
  <si>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</si>
  <si>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</si>
  <si>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</si>
  <si>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</si>
  <si>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</si>
  <si>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</si>
  <si>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</si>
  <si>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</si>
  <si>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</si>
  <si>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</si>
  <si>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</si>
  <si>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</si>
  <si>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</si>
  <si>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</si>
  <si>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</si>
  <si>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</si>
  <si>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</si>
  <si>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</si>
  <si>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</si>
  <si>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</si>
  <si>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</si>
  <si>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</si>
  <si>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</si>
  <si>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</si>
  <si>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</si>
  <si>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</si>
  <si>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</si>
  <si>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</si>
  <si>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</si>
  <si>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</si>
  <si>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</si>
  <si>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</si>
  <si>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</si>
  <si>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</si>
  <si>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</si>
  <si>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</si>
  <si>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</si>
  <si>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</si>
  <si>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</si>
  <si>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</si>
  <si>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</si>
  <si>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</si>
  <si>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</si>
  <si>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</si>
  <si>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</si>
  <si>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</si>
  <si>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</si>
  <si>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</si>
  <si>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</si>
  <si>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</si>
  <si>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</si>
  <si>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</si>
  <si>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</si>
  <si>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</si>
  <si>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</si>
  <si>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</si>
  <si>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</si>
  <si>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</si>
  <si>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</si>
  <si>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</si>
  <si>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</si>
  <si>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</si>
  <si>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</si>
  <si>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</si>
  <si>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</si>
  <si>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</si>
  <si>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</si>
  <si>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</si>
  <si>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</si>
  <si>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</si>
  <si>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</si>
  <si>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</si>
  <si>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</si>
  <si>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</si>
  <si>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</si>
  <si>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</si>
  <si>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</si>
  <si>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</si>
  <si>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</si>
  <si>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</si>
  <si>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</si>
  <si>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</si>
  <si>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</si>
  <si>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</si>
  <si>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</si>
  <si>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</si>
  <si>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</si>
  <si>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</si>
  <si>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</si>
  <si>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</si>
  <si>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</si>
  <si>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</si>
  <si>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</si>
  <si>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</si>
  <si>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</si>
  <si>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</si>
  <si>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</si>
  <si>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</si>
  <si>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</si>
  <si>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</si>
  <si>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</si>
  <si>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</si>
  <si>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</si>
  <si>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</si>
  <si>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</si>
  <si>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</si>
  <si>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</si>
  <si>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</si>
  <si>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</si>
  <si>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</si>
  <si>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</si>
  <si>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</si>
  <si>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</si>
  <si>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</si>
  <si>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</si>
  <si>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</si>
  <si>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</si>
  <si>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</si>
  <si>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</si>
  <si>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</si>
  <si>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</si>
  <si>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</si>
  <si>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</si>
  <si>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</si>
  <si>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</si>
  <si>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</si>
  <si>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</si>
  <si>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</si>
  <si>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</si>
  <si>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</si>
  <si>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</si>
  <si>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</si>
  <si>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</si>
  <si>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</si>
  <si>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</si>
  <si>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</si>
  <si>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</si>
  <si>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</si>
  <si>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</si>
  <si>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</si>
  <si>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</si>
  <si>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</si>
  <si>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</si>
  <si>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</si>
  <si>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</si>
  <si>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</si>
  <si>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</si>
  <si>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</si>
  <si>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</si>
  <si>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</si>
  <si>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</si>
  <si>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</si>
  <si>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</si>
  <si>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</si>
  <si>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</si>
  <si>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</si>
  <si>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</si>
  <si>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</si>
  <si>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</si>
  <si>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</si>
  <si>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</si>
  <si>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</si>
  <si>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</si>
  <si>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</si>
  <si>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</si>
  <si>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</si>
  <si>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</si>
  <si>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</si>
  <si>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</si>
  <si>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</si>
  <si>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</si>
  <si>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</si>
  <si>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</si>
  <si>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</si>
  <si>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</si>
  <si>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</si>
  <si>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</si>
  <si>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</si>
  <si>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</si>
  <si>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</si>
  <si>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</si>
  <si>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</si>
  <si>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</si>
  <si>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</si>
  <si>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</si>
  <si>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</si>
  <si>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</si>
  <si>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</si>
  <si>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</si>
  <si>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</si>
  <si>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</si>
  <si>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</si>
  <si>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</si>
  <si>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</si>
  <si>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</si>
  <si>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</si>
  <si>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</si>
  <si>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</si>
  <si>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</si>
  <si>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</si>
  <si>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</si>
  <si>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</si>
  <si>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</si>
  <si>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</si>
  <si>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</si>
  <si>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</si>
  <si>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</si>
  <si>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</si>
  <si>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</si>
  <si>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</si>
  <si>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</si>
  <si>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</si>
  <si>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</si>
  <si>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</si>
  <si>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</si>
  <si>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</si>
  <si>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</si>
  <si>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</si>
  <si>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</si>
  <si>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</si>
  <si>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</si>
  <si>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</si>
  <si>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</si>
  <si>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</si>
  <si>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</si>
  <si>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</si>
  <si>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</si>
  <si>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</si>
  <si>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</si>
  <si>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</si>
  <si>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</si>
  <si>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</si>
  <si>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</si>
  <si>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</si>
  <si>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</si>
  <si>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</si>
  <si>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</si>
  <si>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</si>
  <si>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</si>
  <si>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</si>
  <si>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</si>
  <si>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</si>
  <si>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</si>
  <si>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</si>
  <si>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</si>
  <si>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</si>
  <si>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</si>
  <si>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</si>
  <si>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</si>
  <si>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</si>
  <si>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</si>
  <si>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</si>
  <si>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</si>
  <si>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</si>
  <si>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</si>
  <si>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</si>
  <si>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</si>
  <si>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</si>
  <si>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</si>
  <si>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</si>
  <si>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</si>
  <si>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</si>
  <si>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</si>
  <si>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</si>
  <si>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</si>
  <si>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</si>
  <si>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</si>
  <si>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</si>
  <si>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</si>
  <si>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</si>
  <si>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</si>
  <si>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</si>
  <si>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</si>
  <si>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</si>
  <si>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</si>
  <si>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</si>
  <si>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</si>
  <si>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</si>
  <si>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</si>
  <si>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</si>
  <si>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</si>
  <si>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</si>
  <si>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</si>
  <si>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</si>
  <si>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</si>
  <si>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</si>
  <si>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</si>
  <si>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</si>
  <si>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</si>
  <si>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</si>
  <si>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</si>
  <si>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</si>
  <si>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</si>
  <si>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</si>
  <si>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</si>
  <si>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</si>
  <si>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</si>
  <si>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</si>
  <si>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</si>
  <si>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</si>
  <si>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</si>
  <si>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</si>
  <si>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</si>
  <si>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</si>
  <si>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</si>
  <si>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</si>
  <si>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</si>
  <si>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</si>
  <si>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</si>
  <si>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</si>
  <si>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</si>
  <si>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</si>
  <si>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</si>
  <si>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</si>
  <si>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</si>
  <si>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</si>
  <si>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</si>
  <si>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</si>
  <si>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</si>
  <si>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</si>
  <si>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</si>
  <si>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</si>
  <si>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</si>
  <si>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</si>
  <si>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</si>
  <si>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</si>
  <si>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</si>
  <si>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</si>
  <si>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</si>
  <si>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</si>
  <si>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</si>
  <si>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</si>
  <si>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</si>
  <si>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</si>
  <si>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</si>
  <si>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</si>
  <si>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</si>
  <si>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</si>
  <si>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</si>
  <si>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</si>
  <si>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</si>
  <si>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</si>
  <si>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</si>
  <si>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</si>
  <si>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</si>
  <si>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</si>
  <si>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</si>
  <si>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</si>
  <si>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</si>
  <si>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</si>
  <si>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</si>
  <si>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</si>
  <si>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</si>
  <si>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</si>
  <si>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</si>
  <si>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</si>
  <si>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</si>
  <si>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</si>
  <si>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</si>
  <si>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</si>
  <si>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</si>
  <si>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</si>
  <si>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</si>
  <si>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</si>
  <si>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</si>
  <si>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</si>
  <si>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</si>
  <si>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</si>
  <si>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</si>
  <si>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</si>
  <si>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</si>
  <si>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</si>
  <si>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</si>
  <si>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</si>
  <si>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</si>
  <si>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</si>
  <si>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</si>
  <si>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</si>
  <si>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</si>
  <si>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</si>
  <si>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</si>
  <si>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</si>
  <si>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</si>
  <si>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</si>
  <si>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</si>
  <si>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</si>
  <si>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</si>
  <si>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</si>
  <si>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</si>
  <si>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</si>
  <si>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</si>
  <si>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</si>
  <si>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</si>
  <si>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</si>
  <si>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</si>
  <si>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</si>
  <si>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</si>
  <si>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</si>
  <si>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</si>
  <si>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</si>
  <si>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</si>
  <si>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</si>
  <si>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</si>
  <si>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</si>
  <si>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</si>
  <si>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</si>
  <si>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</si>
  <si>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</si>
  <si>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</si>
  <si>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</si>
  <si>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</si>
  <si>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</si>
  <si>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</si>
  <si>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</si>
  <si>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</si>
  <si>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</si>
  <si>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</si>
  <si>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</si>
  <si>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</si>
  <si>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</si>
  <si>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</si>
  <si>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</si>
  <si>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</si>
  <si>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</si>
  <si>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</si>
  <si>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</si>
  <si>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</si>
  <si>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</si>
  <si>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</si>
  <si>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</si>
  <si>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</si>
  <si>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</si>
  <si>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</si>
  <si>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</si>
  <si>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</si>
  <si>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</si>
  <si>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</si>
  <si>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</si>
  <si>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</si>
  <si>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</si>
  <si>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</si>
  <si>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</si>
  <si>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</si>
  <si>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</si>
  <si>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</si>
  <si>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</si>
  <si>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</si>
  <si>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</si>
  <si>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</si>
  <si>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</si>
  <si>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</si>
  <si>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</si>
  <si>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</si>
  <si>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</si>
  <si>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</si>
  <si>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</si>
  <si>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</si>
  <si>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</si>
  <si>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</si>
  <si>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</si>
  <si>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</si>
  <si>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</si>
  <si>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</si>
  <si>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</si>
  <si>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</si>
  <si>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</si>
  <si>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</si>
  <si>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</si>
  <si>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</si>
  <si>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</si>
  <si>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</si>
  <si>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</si>
  <si>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</si>
  <si>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</si>
  <si>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</si>
  <si>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</si>
  <si>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</si>
  <si>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</si>
  <si>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</si>
  <si>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</si>
  <si>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</si>
  <si>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</si>
  <si>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</si>
  <si>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</si>
  <si>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</si>
  <si>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</si>
  <si>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</si>
  <si>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</si>
  <si>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</si>
  <si>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</si>
  <si>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</si>
  <si>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</si>
  <si>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</si>
  <si>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</si>
  <si>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</si>
  <si>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</si>
  <si>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</si>
  <si>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</si>
  <si>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</si>
  <si>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</si>
  <si>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</si>
  <si>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</si>
  <si>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</si>
  <si>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</si>
  <si>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</si>
  <si>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</si>
  <si>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</si>
  <si>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</si>
  <si>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</si>
  <si>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</si>
  <si>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</si>
  <si>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</si>
  <si>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</si>
  <si>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</si>
  <si>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</si>
  <si>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</si>
  <si>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</si>
  <si>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</si>
  <si>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</si>
  <si>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</si>
  <si>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</si>
  <si>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</si>
  <si>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</si>
  <si>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</si>
  <si>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</si>
  <si>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</si>
  <si>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</si>
  <si>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</si>
  <si>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</si>
  <si>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</si>
  <si>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</si>
  <si>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</si>
  <si>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</si>
  <si>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</si>
  <si>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</si>
  <si>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</si>
  <si>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</si>
  <si>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</si>
  <si>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</si>
  <si>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</si>
  <si>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</si>
  <si>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</si>
  <si>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</si>
  <si>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</si>
  <si>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</si>
  <si>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</si>
  <si>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</si>
  <si>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</si>
  <si>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</si>
  <si>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</si>
  <si>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</si>
  <si>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</si>
  <si>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</si>
  <si>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</si>
  <si>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</si>
  <si>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</si>
  <si>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</si>
  <si>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</si>
  <si>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</si>
  <si>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</si>
  <si>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</si>
  <si>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</si>
  <si>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</si>
  <si>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</si>
  <si>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</si>
  <si>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</si>
  <si>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</si>
  <si>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</si>
  <si>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</si>
  <si>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</si>
  <si>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</si>
  <si>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</si>
  <si>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</si>
  <si>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</si>
  <si>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</si>
  <si>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</si>
  <si>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</si>
  <si>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</si>
  <si>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</si>
  <si>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</si>
  <si>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</si>
  <si>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</si>
  <si>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</si>
  <si>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</si>
  <si>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</si>
  <si>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</si>
  <si>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</si>
  <si>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</si>
  <si>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</si>
  <si>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</si>
  <si>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</si>
  <si>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</si>
  <si>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</si>
  <si>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</si>
  <si>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</si>
  <si>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</si>
  <si>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</si>
  <si>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</si>
  <si>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</si>
  <si>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</si>
  <si>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</si>
  <si>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</si>
  <si>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</si>
  <si>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</si>
  <si>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</si>
  <si>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</si>
  <si>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</si>
  <si>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</si>
  <si>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</si>
  <si>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</si>
  <si>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</si>
  <si>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</si>
  <si>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</si>
  <si>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</si>
  <si>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</si>
  <si>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</si>
  <si>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</si>
  <si>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</si>
  <si>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</si>
  <si>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</si>
  <si>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</si>
  <si>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</si>
  <si>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</si>
  <si>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</si>
  <si>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</si>
  <si>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</si>
  <si>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</si>
  <si>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</si>
  <si>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</si>
  <si>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</si>
  <si>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</si>
  <si>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</si>
  <si>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</si>
  <si>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</si>
  <si>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</si>
  <si>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</si>
  <si>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</si>
  <si>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</si>
  <si>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</si>
  <si>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</si>
  <si>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</si>
  <si>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</si>
  <si>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</si>
  <si>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</si>
  <si>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</si>
  <si>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</si>
  <si>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</si>
  <si>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</si>
  <si>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</si>
  <si>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</si>
  <si>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</si>
  <si>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</si>
  <si>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</si>
  <si>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</si>
  <si>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</si>
  <si>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</si>
  <si>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</si>
  <si>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</si>
  <si>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</si>
  <si>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</si>
  <si>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</si>
  <si>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</si>
  <si>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</si>
  <si>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</si>
  <si>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</si>
  <si>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</si>
  <si>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</si>
  <si>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</si>
  <si>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</si>
  <si>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</si>
  <si>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</si>
  <si>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</si>
  <si>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</si>
  <si>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</si>
  <si>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</si>
  <si>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</si>
  <si>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</si>
  <si>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</si>
  <si>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</si>
  <si>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</si>
  <si>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</si>
  <si>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</si>
  <si>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</si>
  <si>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</si>
  <si>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</si>
  <si>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</si>
  <si>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</si>
  <si>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</si>
  <si>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</si>
  <si>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</si>
  <si>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</si>
  <si>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</si>
  <si>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</si>
  <si>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</si>
  <si>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</si>
  <si>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</si>
  <si>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</si>
  <si>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</si>
  <si>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</si>
  <si>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</si>
  <si>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</si>
  <si>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</si>
  <si>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</si>
  <si>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</si>
  <si>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</si>
  <si>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</si>
  <si>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</si>
  <si>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</si>
  <si>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</si>
  <si>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</si>
  <si>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</si>
  <si>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</si>
  <si>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</si>
  <si>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</si>
  <si>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</si>
  <si>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</si>
  <si>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</si>
  <si>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</si>
  <si>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</si>
  <si>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</si>
  <si>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</si>
  <si>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</si>
  <si>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</si>
  <si>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</si>
  <si>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</si>
  <si>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</si>
  <si>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</si>
  <si>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</si>
  <si>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</si>
  <si>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</si>
  <si>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</si>
  <si>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</si>
  <si>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</si>
  <si>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</si>
  <si>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</si>
  <si>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</si>
  <si>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</si>
  <si>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</si>
  <si>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</si>
  <si>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</si>
  <si>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</si>
  <si>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</si>
  <si>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</si>
  <si>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</si>
  <si>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</si>
  <si>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</si>
  <si>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</si>
  <si>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</si>
  <si>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</si>
  <si>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</si>
  <si>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</si>
  <si>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</si>
  <si>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</si>
  <si>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</si>
  <si>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</si>
  <si>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</si>
  <si>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</si>
  <si>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</si>
  <si>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</si>
  <si>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</si>
  <si>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</si>
  <si>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</si>
  <si>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</si>
  <si>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</si>
  <si>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</si>
  <si>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</si>
  <si>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</si>
  <si>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</si>
  <si>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</si>
  <si>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</si>
  <si>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</si>
  <si>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</si>
  <si>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</si>
  <si>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</si>
  <si>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</si>
  <si>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</si>
  <si>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</si>
  <si>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</si>
  <si>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</si>
  <si>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</si>
  <si>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</si>
  <si>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</si>
  <si>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</si>
  <si>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</si>
  <si>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</si>
  <si>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</si>
  <si>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</si>
  <si>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</si>
  <si>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</si>
  <si>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</si>
  <si>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</si>
  <si>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</si>
  <si>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</si>
  <si>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</si>
  <si>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</si>
  <si>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</si>
  <si>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</si>
  <si>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</si>
  <si>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</si>
  <si>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</si>
  <si>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</si>
  <si>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</si>
  <si>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</si>
  <si>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</si>
  <si>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</si>
  <si>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</si>
  <si>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</si>
  <si>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</si>
  <si>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</si>
  <si>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</si>
  <si>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</si>
  <si>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</si>
  <si>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</si>
  <si>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</si>
  <si>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</si>
  <si>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</si>
  <si>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</si>
  <si>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</si>
  <si>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</si>
  <si>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</si>
  <si>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</si>
  <si>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</si>
  <si>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</si>
  <si>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</si>
  <si>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</si>
  <si>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</si>
  <si>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</si>
  <si>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</si>
  <si>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</si>
  <si>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</si>
  <si>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</si>
  <si>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</si>
  <si>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</si>
  <si>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</si>
  <si>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</si>
  <si>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</si>
  <si>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</si>
  <si>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</si>
  <si>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</si>
  <si>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</si>
  <si>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</si>
  <si>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</si>
  <si>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</si>
  <si>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</si>
  <si>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</si>
  <si>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</si>
  <si>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</si>
  <si>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</si>
  <si>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</si>
  <si>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</si>
  <si>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</si>
  <si>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</si>
  <si>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</si>
  <si>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</si>
  <si>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</si>
  <si>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</si>
  <si>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</si>
  <si>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</si>
  <si>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</si>
  <si>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</si>
  <si>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</si>
  <si>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</si>
  <si>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</si>
  <si>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</si>
  <si>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</si>
  <si>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</si>
  <si>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</si>
  <si>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</si>
  <si>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</si>
  <si>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</si>
  <si>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</si>
  <si>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</si>
  <si>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</si>
  <si>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</si>
  <si>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</si>
  <si>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</si>
  <si>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</si>
  <si>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</si>
  <si>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</si>
  <si>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</si>
  <si>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</si>
  <si>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</si>
  <si>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</si>
  <si>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</si>
  <si>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</si>
  <si>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</si>
  <si>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</si>
  <si>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</si>
  <si>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</si>
  <si>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</si>
  <si>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</si>
  <si>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</si>
  <si>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</si>
  <si>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</si>
  <si>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</si>
  <si>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</si>
  <si>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</si>
  <si>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</si>
  <si>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</si>
  <si>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</si>
  <si>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</si>
  <si>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</si>
  <si>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</si>
  <si>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</si>
  <si>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</si>
  <si>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</si>
  <si>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</si>
  <si>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</si>
  <si>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</si>
  <si>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</si>
  <si>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</si>
  <si>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</si>
  <si>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</si>
  <si>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</si>
  <si>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</si>
  <si>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</si>
  <si>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</si>
  <si>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</si>
  <si>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</si>
  <si>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</si>
  <si>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</si>
  <si>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</si>
  <si>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</si>
  <si>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</si>
  <si>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</si>
  <si>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</si>
  <si>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</si>
  <si>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</si>
  <si>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</si>
  <si>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</si>
  <si>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</si>
  <si>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</si>
  <si>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</si>
  <si>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</si>
  <si>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</si>
  <si>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</si>
  <si>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</si>
  <si>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</si>
  <si>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</si>
  <si>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</si>
  <si>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</si>
  <si>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</si>
  <si>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</si>
  <si>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</si>
  <si>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</si>
  <si>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</si>
  <si>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</si>
  <si>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</si>
  <si>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</si>
  <si>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</si>
  <si>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</si>
  <si>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</si>
  <si>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</si>
  <si>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</si>
  <si>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</si>
  <si>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</si>
  <si>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</si>
  <si>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</si>
  <si>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</si>
  <si>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</si>
  <si>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</si>
  <si>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</si>
  <si>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</si>
  <si>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</si>
  <si>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</si>
  <si>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</si>
  <si>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</si>
  <si>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</si>
  <si>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</si>
  <si>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</si>
  <si>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</si>
  <si>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</si>
  <si>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</si>
  <si>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</si>
  <si>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</si>
  <si>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</si>
  <si>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</si>
  <si>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</si>
  <si>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</si>
  <si>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</si>
  <si>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</si>
  <si>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</si>
  <si>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</si>
  <si>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</si>
  <si>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</si>
  <si>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</si>
  <si>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</si>
  <si>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</si>
  <si>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</si>
  <si>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</si>
  <si>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</si>
  <si>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</si>
  <si>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</si>
  <si>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</si>
  <si>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</si>
  <si>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</si>
  <si>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</si>
  <si>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</si>
  <si>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</si>
  <si>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</si>
  <si>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</si>
  <si>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</si>
  <si>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</si>
  <si>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</si>
  <si>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</si>
  <si>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</si>
  <si>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</si>
  <si>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</si>
  <si>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</si>
  <si>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</si>
  <si>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</si>
  <si>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</si>
  <si>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</si>
  <si>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</si>
  <si>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</si>
  <si>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</si>
  <si>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</si>
  <si>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</si>
  <si>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</si>
  <si>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</si>
  <si>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</si>
  <si>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</si>
  <si>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</si>
  <si>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</si>
  <si>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</si>
  <si>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</si>
  <si>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</si>
  <si>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</si>
  <si>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</si>
  <si>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</si>
  <si>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</si>
  <si>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</si>
  <si>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</si>
  <si>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</si>
  <si>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</si>
  <si>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</si>
  <si>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</si>
  <si>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</si>
  <si>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</si>
  <si>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</si>
  <si>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</si>
  <si>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</si>
  <si>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</si>
  <si>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</si>
  <si>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</si>
  <si>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</si>
  <si>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</si>
  <si>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</si>
  <si>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</si>
  <si>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</si>
  <si>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</si>
  <si>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</si>
  <si>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</si>
  <si>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</si>
  <si>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</si>
  <si>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</si>
  <si>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</si>
  <si>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</si>
  <si>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</si>
  <si>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</si>
  <si>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</si>
  <si>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</si>
  <si>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</si>
  <si>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</si>
  <si>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</si>
  <si>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</si>
  <si>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</si>
  <si>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</si>
  <si>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</si>
  <si>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</si>
  <si>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</si>
  <si>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</si>
  <si>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</si>
  <si>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</si>
  <si>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</si>
  <si>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</si>
  <si>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</si>
  <si>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</si>
  <si>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</si>
  <si>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</si>
  <si>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</si>
  <si>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</si>
  <si>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</si>
  <si>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</si>
  <si>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</si>
  <si>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</si>
  <si>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</si>
  <si>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</si>
  <si>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</si>
  <si>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</si>
  <si>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</si>
  <si>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</si>
  <si>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</si>
  <si>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</si>
  <si>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</si>
  <si>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</si>
  <si>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</si>
  <si>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</si>
  <si>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</si>
  <si>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</si>
  <si>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</si>
  <si>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</si>
  <si>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</si>
  <si>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</si>
  <si>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</si>
  <si>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</si>
  <si>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</si>
  <si>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</si>
  <si>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</si>
  <si>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</si>
  <si>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</si>
  <si>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</si>
  <si>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</si>
  <si>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</si>
  <si>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</si>
  <si>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</si>
  <si>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</si>
  <si>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</si>
  <si>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</si>
  <si>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</si>
  <si>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</si>
  <si>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</si>
  <si>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</si>
  <si>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</si>
  <si>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</si>
  <si>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</si>
  <si>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</si>
  <si>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</si>
  <si>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</si>
  <si>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</si>
  <si>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</si>
  <si>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</si>
  <si>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</si>
  <si>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</si>
  <si>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</si>
  <si>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</si>
  <si>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</si>
  <si>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</si>
  <si>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</si>
  <si>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</si>
  <si>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</si>
  <si>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</si>
  <si>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</si>
  <si>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</si>
  <si>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</si>
  <si>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</si>
  <si>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</si>
  <si>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</si>
  <si>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</si>
  <si>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</si>
  <si>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</si>
  <si>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</si>
  <si>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</si>
  <si>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</si>
  <si>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</si>
  <si>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</si>
  <si>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</si>
  <si>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</si>
  <si>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</si>
  <si>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</si>
  <si>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</si>
  <si>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</si>
  <si>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</si>
  <si>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</si>
  <si>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</si>
  <si>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</si>
  <si>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</si>
  <si>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</si>
  <si>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</si>
  <si>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</si>
  <si>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</si>
  <si>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</si>
  <si>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</si>
  <si>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</si>
  <si>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</si>
  <si>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</si>
  <si>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</si>
  <si>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</si>
  <si>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</si>
  <si>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</si>
  <si>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</si>
  <si>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</si>
  <si>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</si>
  <si>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</si>
  <si>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</si>
  <si>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</si>
  <si>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</si>
  <si>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</si>
  <si>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</si>
  <si>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</si>
  <si>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</si>
  <si>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</si>
  <si>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</si>
  <si>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</si>
  <si>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</si>
  <si>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</si>
  <si>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</si>
  <si>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</si>
  <si>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</si>
  <si>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</si>
  <si>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</si>
  <si>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</si>
  <si>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</si>
  <si>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</si>
  <si>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</si>
  <si>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</si>
  <si>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</si>
  <si>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</si>
  <si>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</si>
  <si>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</si>
  <si>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</si>
  <si>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</si>
  <si>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</si>
  <si>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</si>
  <si>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</si>
  <si>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</si>
  <si>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</si>
  <si>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</si>
  <si>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</si>
  <si>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</si>
  <si>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</si>
  <si>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</si>
  <si>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</si>
  <si>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</si>
  <si>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</si>
  <si>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</si>
  <si>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</si>
  <si>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</si>
  <si>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</si>
  <si>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</si>
  <si>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</si>
  <si>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</si>
  <si>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</si>
  <si>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</si>
  <si>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</si>
  <si>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</si>
  <si>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</si>
  <si>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</si>
  <si>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</si>
  <si>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</si>
  <si>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</si>
  <si>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</si>
  <si>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</si>
  <si>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</si>
  <si>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</si>
  <si>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</si>
  <si>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</si>
  <si>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</si>
  <si>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</si>
  <si>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</si>
  <si>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</si>
  <si>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</si>
  <si>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</si>
  <si>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</si>
  <si>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</si>
  <si>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</si>
  <si>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</si>
  <si>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</si>
  <si>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</si>
  <si>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</si>
  <si>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</si>
  <si>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</si>
  <si>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</si>
  <si>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</si>
  <si>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</si>
  <si>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</si>
  <si>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</si>
  <si>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</si>
  <si>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</si>
  <si>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</si>
  <si>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</si>
  <si>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</si>
  <si>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</si>
  <si>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</si>
  <si>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</si>
  <si>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</si>
  <si>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</si>
  <si>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</si>
  <si>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</si>
  <si>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</si>
  <si>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</si>
  <si>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</si>
  <si>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</si>
  <si>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</si>
  <si>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</si>
  <si>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</si>
  <si>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</si>
  <si>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</si>
  <si>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</si>
  <si>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</si>
  <si>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</si>
  <si>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</si>
  <si>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</si>
  <si>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</si>
  <si>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</si>
  <si>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</si>
  <si>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</si>
  <si>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</si>
  <si>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</si>
  <si>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</si>
  <si>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</si>
  <si>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</si>
  <si>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</si>
  <si>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</si>
  <si>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</si>
  <si>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</si>
  <si>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</si>
  <si>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</si>
  <si>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</si>
  <si>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</si>
  <si>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</si>
  <si>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</si>
  <si>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</si>
  <si>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</si>
  <si>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</si>
  <si>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</si>
  <si>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</si>
  <si>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</si>
  <si>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</si>
  <si>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</si>
  <si>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</si>
  <si>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</si>
  <si>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</si>
  <si>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</si>
  <si>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</si>
  <si>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</si>
  <si>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</si>
  <si>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</si>
  <si>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</si>
  <si>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</si>
  <si>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</si>
  <si>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</si>
  <si>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</si>
  <si>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</si>
  <si>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</si>
  <si>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</si>
  <si>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</si>
  <si>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</si>
  <si>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</si>
  <si>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</si>
  <si>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</si>
  <si>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</si>
  <si>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</si>
  <si>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</si>
  <si>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</si>
  <si>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</si>
  <si>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</si>
  <si>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</si>
  <si>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</si>
  <si>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</si>
  <si>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</si>
  <si>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</si>
  <si>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</si>
  <si>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</si>
  <si>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</si>
  <si>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</si>
  <si>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</si>
  <si>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</si>
  <si>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</si>
  <si>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</si>
  <si>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</si>
  <si>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</si>
  <si>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</si>
  <si>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</si>
  <si>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</si>
  <si>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</si>
  <si>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</si>
  <si>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</si>
  <si>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</si>
  <si>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</si>
  <si>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</si>
  <si>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</si>
  <si>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</si>
  <si>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</si>
  <si>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</si>
  <si>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</si>
  <si>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</si>
  <si>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</si>
  <si>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</si>
  <si>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</si>
  <si>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</si>
  <si>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</si>
  <si>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</si>
  <si>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</si>
  <si>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</si>
  <si>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</si>
  <si>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</si>
  <si>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</si>
  <si>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</si>
  <si>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</si>
  <si>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</si>
  <si>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</si>
  <si>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</si>
  <si>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</si>
  <si>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</si>
  <si>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</si>
  <si>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</si>
  <si>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</si>
  <si>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</si>
  <si>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</si>
  <si>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</si>
  <si>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</si>
  <si>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</si>
  <si>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</si>
  <si>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</si>
  <si>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</si>
  <si>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</si>
  <si>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</si>
  <si>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</si>
  <si>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</si>
  <si>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</si>
  <si>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</si>
  <si>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</si>
  <si>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</si>
  <si>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</si>
  <si>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</si>
  <si>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</si>
  <si>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</si>
  <si>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</si>
  <si>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</si>
  <si>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</si>
  <si>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</si>
  <si>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</si>
  <si>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</si>
  <si>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</si>
  <si>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</si>
  <si>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</si>
  <si>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</si>
  <si>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</si>
  <si>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</si>
  <si>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</si>
  <si>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</si>
  <si>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</si>
  <si>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</si>
  <si>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</si>
  <si>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</si>
  <si>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</si>
  <si>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</si>
  <si>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</si>
  <si>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</si>
  <si>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</si>
  <si>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</si>
  <si>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</si>
  <si>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</si>
  <si>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</si>
  <si>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</si>
  <si>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</si>
  <si>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</si>
  <si>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</si>
  <si>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</si>
  <si>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</si>
  <si>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</si>
  <si>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</si>
  <si>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</si>
  <si>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</si>
  <si>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</si>
  <si>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</si>
  <si>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</si>
  <si>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</si>
  <si>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</si>
  <si>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</si>
  <si>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</si>
  <si>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</si>
  <si>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</si>
  <si>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</si>
  <si>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</si>
  <si>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</si>
  <si>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</si>
  <si>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</si>
  <si>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</si>
  <si>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</si>
  <si>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</si>
  <si>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</si>
  <si>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</si>
  <si>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</si>
  <si>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</si>
  <si>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</si>
  <si>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</si>
  <si>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</si>
  <si>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</si>
  <si>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</si>
  <si>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</si>
  <si>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</si>
  <si>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</si>
  <si>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</si>
  <si>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</si>
  <si>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</si>
  <si>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</si>
  <si>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</si>
  <si>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</si>
  <si>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</si>
  <si>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</si>
  <si>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</si>
  <si>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</si>
  <si>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</si>
  <si>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</si>
  <si>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</si>
  <si>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</si>
  <si>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</si>
  <si>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</si>
  <si>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</si>
  <si>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</si>
  <si>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</si>
  <si>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</si>
  <si>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</si>
  <si>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</si>
  <si>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</si>
  <si>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</si>
  <si>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</si>
  <si>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</si>
  <si>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</si>
  <si>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</si>
  <si>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</si>
  <si>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</si>
  <si>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</si>
  <si>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</si>
  <si>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</si>
  <si>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</si>
  <si>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</si>
  <si>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</si>
  <si>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</si>
  <si>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</si>
  <si>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</si>
  <si>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</si>
  <si>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</si>
  <si>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</si>
  <si>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</si>
  <si>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</si>
  <si>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</si>
  <si>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</si>
  <si>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</si>
  <si>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</si>
  <si>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</si>
  <si>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</si>
  <si>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</si>
  <si>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</si>
  <si>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</si>
  <si>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</si>
  <si>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</si>
  <si>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</si>
  <si>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</si>
  <si>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</si>
  <si>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</si>
  <si>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</si>
  <si>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</si>
  <si>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</si>
  <si>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</si>
  <si>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</si>
  <si>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</si>
  <si>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</si>
  <si>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</si>
  <si>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</si>
  <si>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</si>
  <si>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</si>
  <si>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</si>
  <si>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</si>
  <si>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</si>
  <si>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</si>
  <si>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</si>
  <si>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</si>
  <si>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</si>
  <si>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</si>
  <si>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</si>
  <si>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</si>
  <si>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</si>
  <si>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</si>
  <si>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</si>
  <si>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</si>
  <si>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</si>
  <si>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</si>
  <si>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</si>
  <si>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</si>
  <si>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</si>
  <si>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</si>
  <si>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</si>
  <si>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</si>
  <si>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</si>
  <si>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</si>
  <si>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</si>
  <si>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</si>
  <si>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</si>
  <si>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</si>
  <si>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</si>
  <si>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</si>
  <si>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</si>
  <si>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</si>
  <si>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</si>
  <si>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</si>
  <si>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</si>
  <si>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</si>
  <si>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</si>
  <si>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</si>
  <si>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</si>
  <si>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</si>
  <si>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</si>
  <si>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</si>
  <si>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</si>
  <si>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</si>
  <si>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</si>
  <si>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</si>
  <si>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</si>
  <si>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</si>
  <si>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</si>
  <si>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</si>
  <si>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</si>
  <si>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</si>
  <si>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</si>
  <si>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</si>
  <si>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</si>
  <si>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</si>
  <si>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</si>
  <si>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</si>
  <si>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</si>
  <si>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</si>
  <si>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</si>
  <si>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</si>
  <si>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</si>
  <si>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</si>
  <si>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</si>
  <si>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</si>
  <si>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</si>
  <si>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</si>
  <si>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</si>
  <si>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</si>
  <si>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</si>
  <si>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</si>
  <si>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</si>
  <si>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</si>
  <si>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</si>
  <si>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</si>
  <si>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</si>
  <si>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</si>
  <si>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</si>
  <si>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</si>
  <si>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</si>
  <si>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</si>
  <si>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</si>
  <si>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</si>
  <si>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</si>
  <si>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</si>
  <si>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</si>
  <si>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</si>
  <si>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</si>
  <si>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</si>
  <si>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</si>
  <si>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</si>
  <si>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</si>
  <si>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</si>
  <si>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</si>
  <si>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</si>
  <si>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</si>
  <si>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</si>
  <si>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</si>
  <si>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</si>
  <si>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</si>
  <si>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</si>
  <si>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</si>
  <si>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</si>
  <si>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</si>
  <si>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</si>
  <si>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</si>
  <si>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</si>
  <si>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</si>
  <si>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</si>
  <si>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</si>
  <si>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</si>
  <si>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</si>
  <si>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</si>
  <si>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</si>
  <si>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</si>
  <si>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</si>
  <si>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</si>
  <si>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</si>
  <si>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</si>
  <si>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</si>
  <si>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</si>
  <si>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</si>
  <si>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</si>
  <si>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</si>
  <si>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</si>
  <si>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</si>
  <si>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</si>
  <si>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</si>
  <si>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</si>
  <si>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</si>
  <si>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</si>
  <si>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</si>
  <si>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</si>
  <si>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</si>
  <si>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</si>
  <si>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</si>
  <si>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</si>
  <si>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</si>
  <si>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</si>
  <si>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</si>
  <si>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</si>
  <si>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</si>
  <si>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</si>
  <si>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</si>
  <si>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</si>
  <si>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</si>
  <si>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</si>
  <si>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</si>
  <si>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</si>
  <si>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</si>
  <si>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</si>
  <si>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</si>
  <si>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</si>
  <si>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</si>
  <si>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</si>
  <si>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</si>
  <si>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</si>
  <si>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</si>
  <si>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</si>
  <si>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</si>
  <si>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</si>
  <si>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</si>
  <si>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</si>
  <si>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</si>
  <si>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</si>
  <si>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</si>
  <si>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</si>
  <si>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</si>
  <si>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</si>
  <si>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</si>
  <si>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</si>
  <si>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</si>
  <si>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</si>
  <si>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</si>
  <si>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</si>
  <si>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</si>
  <si>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</si>
  <si>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</si>
  <si>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</si>
  <si>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</si>
  <si>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</si>
  <si>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</si>
  <si>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</si>
  <si>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</si>
  <si>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</si>
  <si>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</si>
  <si>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</si>
  <si>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</si>
  <si>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</si>
  <si>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</si>
  <si>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</si>
  <si>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</si>
  <si>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</si>
  <si>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</si>
  <si>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</si>
  <si>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</si>
  <si>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</si>
  <si>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</si>
  <si>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</si>
  <si>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</si>
  <si>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</si>
  <si>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</si>
  <si>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</si>
  <si>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</si>
  <si>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</si>
  <si>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</si>
  <si>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</si>
  <si>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</si>
  <si>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</si>
  <si>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</si>
  <si>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</si>
  <si>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</si>
  <si>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</si>
  <si>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</si>
  <si>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</si>
  <si>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</si>
  <si>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</si>
  <si>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</si>
  <si>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</si>
  <si>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</si>
  <si>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</si>
  <si>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</si>
  <si>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</si>
  <si>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</si>
  <si>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</si>
  <si>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</si>
  <si>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</si>
  <si>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</si>
  <si>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</si>
  <si>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</si>
  <si>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</si>
  <si>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</si>
  <si>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</si>
  <si>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</si>
  <si>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</si>
  <si>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</si>
  <si>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</si>
  <si>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</si>
  <si>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</si>
  <si>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</si>
  <si>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</si>
  <si>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</si>
  <si>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</si>
  <si>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</si>
  <si>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</si>
  <si>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</si>
  <si>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</si>
  <si>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</si>
  <si>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</si>
  <si>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</si>
  <si>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</si>
  <si>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</si>
  <si>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</si>
  <si>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</si>
  <si>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</si>
  <si>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</si>
  <si>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</si>
  <si>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</si>
  <si>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</si>
  <si>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</si>
  <si>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</si>
  <si>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</si>
  <si>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</si>
  <si>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</si>
  <si>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</si>
  <si>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</si>
  <si>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</si>
  <si>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</si>
  <si>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</si>
  <si>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</si>
  <si>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</si>
  <si>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</si>
  <si>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</si>
  <si>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</si>
  <si>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</si>
  <si>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</si>
  <si>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</si>
  <si>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</si>
  <si>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</si>
  <si>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</si>
  <si>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</si>
  <si>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</si>
  <si>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</si>
  <si>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</si>
  <si>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</si>
  <si>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</si>
  <si>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</si>
  <si>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</si>
  <si>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</si>
  <si>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</si>
  <si>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</si>
  <si>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</si>
  <si>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</si>
  <si>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</si>
  <si>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</si>
  <si>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</si>
  <si>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</si>
  <si>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</si>
  <si>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</si>
  <si>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</si>
  <si>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</si>
  <si>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</si>
  <si>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</si>
  <si>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</si>
  <si>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</si>
  <si>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</si>
  <si>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</si>
  <si>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</si>
  <si>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</si>
  <si>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</si>
  <si>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</si>
  <si>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</si>
  <si>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</si>
  <si>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</si>
  <si>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</si>
  <si>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</si>
  <si>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</si>
  <si>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</si>
  <si>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</si>
  <si>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</si>
  <si>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</si>
  <si>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</si>
  <si>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</si>
  <si>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</si>
  <si>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</si>
  <si>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</si>
  <si>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</si>
  <si>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</si>
  <si>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</si>
  <si>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</si>
  <si>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</si>
  <si>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</si>
  <si>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</si>
  <si>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</si>
  <si>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</si>
  <si>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</si>
  <si>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</si>
  <si>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</si>
  <si>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</si>
  <si>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</si>
  <si>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</si>
  <si>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</si>
  <si>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</si>
  <si>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</si>
  <si>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</si>
  <si>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</si>
  <si>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</si>
  <si>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</si>
  <si>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</si>
  <si>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</si>
  <si>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</si>
  <si>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</si>
  <si>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</si>
  <si>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</si>
  <si>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</si>
  <si>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</si>
  <si>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</si>
  <si>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</si>
  <si>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</si>
  <si>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</si>
  <si>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</si>
  <si>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</si>
  <si>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</si>
  <si>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</si>
  <si>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</si>
  <si>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</si>
  <si>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</si>
  <si>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</si>
  <si>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</si>
  <si>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</si>
  <si>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</si>
  <si>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</si>
  <si>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</si>
  <si>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</si>
  <si>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</si>
  <si>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</si>
  <si>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</si>
  <si>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</si>
  <si>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</si>
  <si>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</si>
  <si>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</si>
  <si>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</si>
  <si>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</si>
  <si>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</si>
  <si>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</si>
  <si>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</si>
  <si>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</si>
  <si>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</si>
  <si>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</si>
  <si>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</si>
  <si>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</si>
  <si>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</si>
  <si>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</si>
  <si>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</si>
  <si>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</si>
  <si>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</si>
  <si>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</si>
  <si>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</si>
  <si>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</si>
  <si>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</si>
  <si>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</si>
  <si>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</si>
  <si>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</si>
  <si>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</si>
  <si>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</si>
  <si>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</si>
  <si>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</si>
  <si>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</si>
  <si>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</si>
  <si>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</si>
  <si>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</si>
  <si>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</si>
  <si>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</si>
  <si>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</si>
  <si>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</si>
  <si>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</si>
  <si>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</si>
  <si>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</si>
  <si>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</si>
  <si>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</si>
  <si>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</si>
  <si>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</si>
  <si>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</si>
  <si>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</si>
  <si>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</si>
  <si>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</si>
  <si>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</si>
  <si>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</si>
  <si>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</si>
  <si>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</si>
  <si>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</si>
  <si>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</si>
  <si>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</si>
  <si>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</si>
  <si>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</si>
  <si>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</si>
  <si>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</si>
  <si>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</si>
  <si>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</si>
  <si>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</si>
  <si>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</si>
  <si>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</si>
  <si>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</si>
  <si>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</si>
  <si>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</si>
  <si>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</si>
  <si>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</si>
  <si>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</si>
  <si>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</si>
  <si>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</si>
  <si>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</si>
  <si>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</si>
  <si>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</si>
  <si>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</si>
  <si>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</si>
  <si>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</si>
  <si>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</si>
  <si>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</si>
  <si>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</si>
  <si>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</si>
  <si>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</si>
  <si>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</si>
  <si>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</si>
  <si>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</si>
  <si>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</si>
  <si>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</si>
  <si>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</si>
  <si>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</si>
  <si>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</si>
  <si>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</si>
  <si>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</si>
  <si>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</si>
  <si>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</si>
  <si>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</si>
  <si>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</si>
  <si>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</si>
  <si>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</si>
  <si>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</si>
  <si>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</si>
  <si>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</si>
  <si>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</si>
  <si>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</si>
  <si>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</si>
  <si>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</si>
  <si>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</si>
  <si>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</si>
  <si>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</si>
  <si>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</si>
  <si>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</si>
  <si>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</si>
  <si>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</si>
  <si>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</si>
  <si>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</si>
  <si>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</si>
  <si>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</si>
  <si>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</si>
  <si>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</si>
  <si>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</si>
  <si>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</si>
  <si>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</si>
  <si>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</si>
  <si>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</si>
  <si>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</si>
  <si>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</si>
  <si>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</si>
  <si>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</si>
  <si>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</si>
  <si>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</si>
  <si>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</si>
  <si>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</si>
  <si>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</si>
  <si>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</si>
  <si>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</si>
  <si>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</si>
  <si>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</si>
  <si>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</si>
  <si>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</si>
  <si>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</si>
  <si>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</si>
  <si>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</si>
  <si>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</si>
  <si>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</si>
  <si>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</si>
  <si>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</si>
  <si>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</si>
  <si>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</si>
  <si>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</si>
  <si>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</si>
  <si>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</si>
  <si>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</si>
  <si>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</si>
  <si>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</si>
  <si>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</si>
  <si>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</si>
  <si>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</si>
  <si>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</si>
  <si>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</si>
  <si>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</si>
  <si>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</si>
  <si>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</si>
  <si>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</si>
  <si>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</si>
  <si>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</si>
  <si>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</si>
  <si>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</si>
  <si>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</si>
  <si>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</si>
  <si>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</si>
  <si>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</si>
  <si>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</si>
  <si>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</si>
  <si>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</si>
  <si>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</si>
  <si>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</si>
  <si>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</si>
  <si>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</si>
  <si>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</si>
  <si>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</si>
  <si>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</si>
  <si>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</si>
  <si>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</si>
  <si>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</si>
  <si>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</si>
  <si>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</si>
  <si>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</si>
  <si>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</si>
  <si>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</si>
  <si>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</si>
  <si>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</si>
  <si>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</si>
  <si>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</si>
  <si>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</si>
  <si>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</si>
  <si>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</si>
  <si>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</si>
  <si>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</si>
  <si>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</si>
  <si>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</si>
  <si>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</si>
  <si>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</si>
  <si>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</si>
  <si>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</si>
  <si>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</si>
  <si>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</si>
  <si>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</si>
  <si>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</si>
  <si>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</si>
  <si>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</si>
  <si>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</si>
  <si>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</si>
  <si>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</si>
  <si>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</si>
  <si>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</si>
  <si>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</si>
  <si>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</si>
  <si>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</si>
  <si>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</si>
  <si>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</si>
  <si>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</si>
  <si>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</si>
  <si>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</si>
  <si>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</si>
  <si>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</si>
  <si>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</si>
  <si>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</si>
  <si>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</si>
  <si>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</si>
  <si>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</si>
  <si>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</si>
  <si>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</si>
  <si>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</si>
  <si>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</si>
  <si>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</si>
  <si>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</si>
  <si>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</si>
  <si>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</si>
  <si>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</si>
  <si>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</si>
  <si>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</si>
  <si>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</si>
  <si>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</si>
  <si>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</si>
  <si>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</si>
  <si>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</si>
  <si>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</si>
  <si>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</si>
  <si>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</si>
  <si>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</si>
  <si>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</si>
  <si>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</si>
  <si>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</si>
  <si>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</si>
  <si>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</si>
  <si>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</si>
  <si>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</si>
  <si>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</si>
  <si>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</si>
  <si>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</si>
  <si>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</si>
  <si>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</si>
  <si>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</si>
  <si>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</si>
  <si>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</si>
  <si>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</si>
  <si>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</si>
  <si>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</si>
  <si>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</si>
  <si>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</si>
  <si>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</si>
  <si>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</si>
  <si>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</si>
  <si>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</si>
  <si>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</si>
  <si>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</si>
  <si>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</si>
  <si>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</si>
  <si>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</si>
  <si>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</si>
  <si>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</si>
  <si>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</si>
  <si>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</si>
  <si>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</si>
  <si>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</si>
  <si>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</si>
  <si>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</si>
  <si>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</si>
  <si>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</si>
  <si>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</si>
  <si>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</si>
  <si>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</si>
  <si>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</si>
  <si>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</si>
  <si>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</si>
  <si>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</si>
  <si>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</si>
  <si>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</si>
  <si>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</si>
  <si>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</si>
  <si>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</si>
  <si>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</si>
  <si>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</si>
  <si>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</si>
  <si>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</si>
  <si>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</si>
  <si>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</si>
  <si>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</si>
  <si>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</si>
  <si>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</si>
  <si>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</si>
  <si>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</si>
  <si>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</si>
  <si>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</si>
  <si>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</si>
  <si>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</si>
  <si>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</si>
  <si>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</si>
  <si>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</si>
  <si>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</si>
  <si>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</si>
  <si>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</si>
  <si>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</si>
  <si>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</si>
  <si>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</si>
  <si>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</si>
  <si>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</si>
  <si>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</si>
  <si>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</si>
  <si>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</si>
  <si>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</si>
  <si>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</si>
  <si>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</si>
  <si>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</si>
  <si>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</si>
  <si>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</si>
  <si>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</si>
  <si>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</si>
  <si>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</si>
  <si>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</si>
  <si>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</si>
  <si>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</si>
  <si>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</si>
  <si>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</si>
  <si>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</si>
  <si>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</si>
  <si>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</si>
  <si>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</si>
  <si>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</si>
  <si>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</si>
  <si>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</si>
  <si>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</si>
  <si>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</si>
  <si>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</si>
  <si>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</si>
  <si>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</si>
  <si>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</si>
  <si>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</si>
  <si>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</si>
  <si>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</si>
  <si>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</si>
  <si>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</si>
  <si>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</si>
  <si>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</si>
  <si>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</si>
  <si>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</si>
  <si>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</si>
  <si>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</si>
  <si>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</si>
  <si>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</si>
  <si>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</si>
  <si>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</si>
  <si>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</si>
  <si>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</si>
  <si>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</si>
  <si>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</si>
  <si>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</si>
  <si>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</si>
  <si>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</si>
  <si>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</si>
  <si>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</si>
  <si>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</si>
  <si>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</si>
  <si>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</si>
  <si>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</si>
  <si>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</si>
  <si>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</si>
  <si>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</si>
  <si>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</si>
  <si>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</si>
  <si>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</si>
  <si>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</si>
  <si>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</si>
  <si>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</si>
  <si>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</si>
  <si>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</si>
  <si>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</si>
  <si>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</si>
  <si>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</si>
  <si>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</si>
  <si>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</si>
  <si>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</si>
  <si>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</si>
  <si>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</si>
  <si>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</si>
  <si>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</si>
  <si>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</si>
  <si>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</si>
  <si>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</si>
  <si>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</si>
  <si>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</si>
  <si>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</si>
  <si>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</si>
  <si>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</si>
  <si>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</si>
  <si>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</si>
  <si>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</si>
  <si>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</si>
  <si>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</si>
  <si>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</si>
  <si>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</si>
  <si>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</si>
  <si>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</si>
  <si>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</si>
  <si>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</si>
  <si>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</si>
  <si>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</si>
  <si>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</si>
  <si>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</si>
  <si>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</si>
  <si>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</si>
  <si>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</si>
  <si>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</si>
  <si>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</si>
  <si>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</si>
  <si>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</si>
  <si>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</si>
  <si>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</si>
  <si>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</si>
  <si>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</si>
  <si>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</si>
  <si>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</si>
  <si>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</si>
  <si>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</si>
  <si>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</si>
  <si>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</si>
  <si>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</si>
  <si>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</si>
  <si>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</si>
  <si>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</si>
  <si>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</si>
  <si>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</si>
  <si>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</si>
  <si>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</si>
  <si>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</si>
  <si>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</si>
  <si>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</si>
  <si>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</si>
  <si>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</si>
  <si>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</si>
  <si>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</si>
  <si>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</si>
  <si>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</si>
  <si>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</si>
  <si>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</si>
  <si>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</si>
  <si>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</si>
  <si>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</si>
  <si>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</si>
  <si>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</si>
  <si>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</si>
  <si>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</si>
  <si>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</si>
  <si>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</si>
  <si>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</si>
  <si>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</si>
  <si>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</si>
  <si>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</si>
  <si>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</si>
  <si>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</si>
  <si>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</si>
  <si>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</si>
  <si>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</si>
  <si>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</si>
  <si>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</si>
  <si>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</si>
  <si>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</si>
  <si>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</si>
  <si>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</si>
  <si>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</si>
  <si>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</si>
  <si>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</si>
  <si>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</si>
  <si>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</si>
  <si>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</si>
  <si>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</si>
  <si>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</si>
  <si>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</si>
  <si>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</si>
  <si>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</si>
  <si>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</si>
  <si>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</si>
  <si>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</si>
  <si>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</si>
  <si>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</si>
  <si>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</si>
  <si>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</si>
  <si>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</si>
  <si>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</si>
  <si>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</si>
  <si>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</si>
  <si>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</si>
  <si>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</si>
  <si>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</si>
  <si>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</si>
  <si>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</si>
  <si>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</si>
  <si>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</si>
  <si>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</si>
  <si>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</si>
  <si>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</si>
  <si>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</si>
  <si>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</si>
  <si>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</si>
  <si>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</si>
  <si>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</si>
  <si>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</si>
  <si>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</si>
  <si>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</si>
  <si>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</si>
  <si>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</si>
  <si>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</si>
  <si>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</si>
  <si>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</si>
  <si>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</si>
  <si>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</si>
  <si>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</si>
  <si>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</si>
  <si>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</si>
  <si>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</si>
  <si>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</si>
  <si>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</si>
  <si>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</si>
  <si>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</si>
  <si>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</si>
  <si>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</si>
  <si>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</si>
  <si>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</si>
  <si>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</si>
  <si>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</si>
  <si>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</si>
  <si>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</si>
  <si>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</si>
  <si>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</si>
  <si>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</si>
  <si>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</si>
  <si>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</si>
  <si>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</si>
  <si>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</si>
  <si>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</si>
  <si>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</si>
  <si>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</si>
  <si>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</si>
  <si>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</si>
  <si>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</si>
  <si>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</si>
  <si>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</si>
  <si>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</si>
  <si>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</si>
  <si>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</si>
  <si>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</si>
  <si>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</si>
  <si>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</si>
  <si>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</si>
  <si>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</si>
  <si>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</si>
  <si>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</si>
  <si>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</si>
  <si>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</si>
  <si>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</si>
  <si>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</si>
  <si>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</si>
  <si>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</si>
  <si>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</si>
  <si>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</si>
  <si>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</si>
  <si>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</si>
  <si>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</si>
  <si>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</si>
  <si>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</si>
  <si>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</si>
  <si>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</si>
  <si>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</si>
  <si>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</si>
  <si>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</si>
  <si>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</si>
  <si>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</si>
  <si>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</si>
  <si>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</si>
  <si>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</si>
  <si>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</si>
  <si>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</si>
  <si>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</si>
  <si>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</si>
  <si>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</si>
  <si>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</si>
  <si>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</si>
  <si>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</si>
  <si>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</si>
  <si>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</si>
  <si>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</si>
  <si>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</si>
  <si>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</si>
  <si>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</si>
  <si>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</si>
  <si>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</si>
  <si>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</si>
  <si>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</si>
  <si>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</si>
  <si>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</si>
  <si>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</si>
  <si>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</si>
  <si>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</si>
  <si>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</si>
  <si>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</si>
  <si>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</si>
  <si>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</si>
  <si>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</si>
  <si>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</si>
  <si>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</si>
  <si>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</si>
  <si>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</si>
  <si>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</si>
  <si>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</si>
  <si>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</si>
  <si>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</si>
  <si>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</si>
  <si>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</si>
  <si>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</si>
  <si>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</si>
  <si>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</si>
  <si>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</si>
  <si>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</si>
  <si>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</si>
  <si>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</si>
  <si>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</si>
  <si>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</si>
  <si>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</si>
  <si>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</si>
  <si>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</si>
  <si>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</si>
  <si>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</si>
  <si>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</si>
  <si>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</si>
  <si>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</si>
  <si>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</si>
  <si>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</si>
  <si>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</si>
  <si>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</si>
  <si>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</si>
  <si>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</si>
  <si>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</si>
  <si>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</si>
  <si>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</si>
  <si>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</si>
  <si>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</si>
  <si>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</si>
  <si>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</si>
  <si>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</si>
  <si>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</si>
  <si>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</si>
  <si>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</si>
  <si>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</si>
  <si>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</si>
  <si>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</si>
  <si>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</si>
  <si>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</si>
  <si>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</si>
  <si>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</si>
  <si>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</si>
  <si>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</si>
  <si>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</si>
  <si>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</si>
  <si>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</si>
  <si>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</si>
  <si>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</si>
  <si>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</si>
  <si>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</si>
  <si>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</si>
  <si>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</si>
  <si>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</si>
  <si>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</si>
  <si>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</si>
  <si>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</si>
  <si>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</si>
  <si>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</si>
  <si>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</si>
  <si>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</si>
  <si>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</si>
  <si>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</si>
  <si>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</si>
  <si>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</si>
  <si>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</si>
  <si>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</si>
  <si>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</si>
  <si>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</si>
  <si>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</si>
  <si>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</si>
  <si>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</si>
  <si>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</si>
  <si>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</si>
  <si>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</si>
  <si>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</si>
  <si>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</si>
  <si>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</si>
  <si>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</si>
  <si>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</si>
  <si>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</si>
  <si>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</si>
  <si>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</si>
  <si>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</si>
  <si>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</si>
  <si>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</si>
  <si>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</si>
  <si>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</si>
  <si>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</si>
  <si>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</si>
  <si>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</si>
  <si>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</si>
  <si>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</si>
  <si>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</si>
  <si>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</si>
  <si>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</si>
  <si>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</si>
  <si>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</si>
  <si>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</si>
  <si>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</si>
  <si>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</si>
  <si>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</si>
  <si>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</si>
  <si>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</si>
  <si>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</si>
  <si>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</si>
  <si>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</si>
  <si>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</si>
  <si>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</si>
  <si>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</si>
  <si>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</si>
  <si>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</si>
  <si>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</si>
  <si>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</si>
  <si>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</si>
  <si>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</si>
  <si>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</si>
  <si>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</si>
  <si>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</si>
  <si>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</si>
  <si>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</si>
  <si>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</si>
  <si>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</si>
  <si>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</si>
  <si>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</si>
  <si>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</si>
  <si>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</si>
  <si>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</si>
  <si>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</si>
  <si>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</si>
  <si>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</si>
  <si>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</si>
  <si>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</si>
  <si>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</si>
  <si>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</si>
  <si>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</si>
  <si>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</si>
  <si>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</si>
  <si>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</si>
  <si>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</si>
  <si>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</si>
  <si>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</si>
  <si>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</si>
  <si>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</si>
  <si>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</si>
  <si>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</si>
  <si>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</si>
  <si>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</si>
  <si>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</si>
  <si>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</si>
  <si>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</si>
  <si>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</si>
  <si>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</si>
  <si>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</si>
  <si>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</si>
  <si>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</si>
  <si>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</si>
  <si>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</si>
  <si>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</si>
  <si>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</si>
  <si>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</si>
  <si>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</si>
  <si>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</si>
  <si>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</si>
  <si>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</si>
  <si>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</si>
  <si>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</si>
  <si>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</si>
  <si>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</si>
  <si>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</si>
  <si>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</si>
  <si>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</si>
  <si>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</si>
  <si>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</si>
  <si>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</si>
  <si>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</si>
  <si>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</si>
  <si>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</si>
  <si>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</si>
  <si>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</si>
  <si>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</si>
  <si>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</si>
  <si>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</si>
  <si>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</si>
  <si>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</si>
  <si>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</si>
  <si>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</si>
  <si>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</si>
  <si>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</si>
  <si>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</si>
  <si>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</si>
  <si>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</si>
  <si>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</si>
  <si>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</si>
  <si>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</si>
  <si>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</si>
  <si>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</si>
  <si>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</si>
  <si>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</si>
  <si>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</si>
  <si>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</si>
  <si>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</si>
  <si>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</si>
  <si>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</si>
  <si>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</si>
  <si>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</si>
  <si>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</si>
  <si>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</si>
  <si>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</si>
  <si>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</si>
  <si>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</si>
  <si>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</si>
  <si>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</si>
  <si>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</si>
  <si>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</si>
  <si>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</si>
  <si>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</si>
  <si>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</si>
  <si>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</si>
  <si>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</si>
  <si>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</si>
  <si>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</si>
  <si>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</si>
  <si>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</si>
  <si>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</si>
  <si>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</si>
  <si>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</si>
  <si>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</si>
  <si>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</si>
  <si>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</si>
  <si>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</si>
  <si>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</si>
  <si>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</si>
  <si>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</si>
  <si>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</si>
  <si>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</si>
  <si>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</si>
  <si>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</si>
  <si>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</si>
  <si>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</si>
  <si>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</si>
  <si>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</si>
  <si>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</si>
  <si>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</si>
  <si>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</si>
  <si>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</si>
  <si>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</si>
  <si>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</si>
  <si>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</si>
  <si>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</si>
  <si>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</si>
  <si>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</si>
  <si>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</si>
  <si>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</si>
  <si>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</si>
  <si>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</si>
  <si>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</si>
  <si>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</si>
  <si>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</si>
  <si>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</si>
  <si>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</si>
  <si>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</si>
  <si>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</si>
  <si>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</si>
  <si>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</si>
  <si>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</si>
  <si>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</si>
  <si>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</si>
  <si>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</si>
  <si>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</si>
  <si>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</si>
  <si>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</si>
  <si>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</si>
  <si>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</si>
  <si>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</si>
  <si>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</si>
  <si>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</si>
  <si>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</si>
  <si>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</si>
  <si>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</si>
  <si>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</si>
  <si>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</si>
  <si>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</si>
  <si>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</si>
  <si>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</si>
  <si>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</si>
  <si>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</si>
  <si>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</si>
  <si>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</si>
  <si>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</si>
  <si>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</si>
  <si>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</si>
  <si>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</si>
  <si>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</si>
  <si>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</si>
  <si>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</si>
  <si>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</si>
  <si>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</si>
  <si>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</si>
  <si>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</si>
  <si>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</si>
  <si>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</si>
  <si>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</si>
  <si>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</si>
  <si>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</si>
  <si>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</si>
  <si>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</si>
  <si>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</si>
  <si>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</si>
  <si>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</si>
  <si>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</si>
  <si>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</si>
  <si>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</si>
  <si>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</si>
  <si>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</si>
  <si>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</si>
  <si>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</si>
  <si>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</si>
  <si>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</si>
  <si>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</si>
  <si>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</si>
  <si>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</si>
  <si>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</si>
  <si>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</si>
  <si>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</si>
  <si>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</si>
  <si>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</si>
  <si>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</si>
  <si>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</si>
  <si>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</si>
  <si>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</si>
  <si>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</si>
  <si>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</si>
  <si>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</si>
  <si>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</si>
  <si>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</si>
  <si>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</si>
  <si>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</si>
  <si>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</si>
  <si>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</si>
  <si>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</si>
  <si>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</si>
  <si>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</si>
  <si>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</si>
  <si>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</si>
  <si>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</si>
  <si>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</si>
  <si>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</si>
  <si>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</si>
  <si>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</si>
  <si>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</si>
  <si>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</si>
  <si>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</si>
  <si>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</si>
  <si>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</si>
  <si>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</si>
  <si>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</si>
  <si>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</si>
  <si>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</si>
  <si>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</si>
  <si>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</si>
  <si>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</si>
  <si>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</si>
  <si>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</si>
  <si>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</si>
  <si>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</si>
  <si>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</si>
  <si>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</si>
  <si>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</si>
  <si>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</si>
  <si>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</si>
  <si>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</si>
  <si>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</si>
  <si>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</si>
  <si>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</si>
  <si>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</si>
  <si>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</si>
  <si>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</si>
  <si>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</si>
  <si>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</si>
  <si>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</si>
  <si>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</si>
  <si>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</si>
  <si>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</si>
  <si>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</si>
  <si>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</si>
  <si>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</si>
  <si>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</si>
  <si>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</si>
  <si>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</si>
  <si>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</si>
  <si>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</si>
  <si>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</si>
  <si>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</si>
  <si>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</si>
  <si>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</si>
  <si>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</si>
  <si>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</si>
  <si>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</si>
  <si>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</si>
  <si>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</si>
  <si>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</si>
  <si>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</si>
  <si>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</si>
  <si>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</si>
  <si>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</si>
  <si>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</si>
  <si>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</si>
  <si>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</si>
  <si>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</si>
  <si>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</si>
  <si>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</si>
  <si>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</si>
  <si>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</si>
  <si>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</si>
  <si>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</si>
  <si>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</si>
  <si>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</si>
  <si>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</si>
  <si>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</si>
  <si>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</si>
  <si>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</si>
  <si>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</si>
  <si>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</si>
  <si>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</si>
  <si>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</si>
  <si>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</si>
  <si>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</si>
  <si>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</si>
  <si>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</si>
  <si>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</si>
  <si>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</si>
  <si>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</si>
  <si>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</si>
  <si>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</si>
  <si>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</si>
  <si>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</si>
  <si>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</si>
  <si>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</si>
  <si>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</si>
  <si>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</si>
  <si>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</si>
  <si>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</si>
  <si>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</si>
  <si>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</si>
  <si>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</si>
  <si>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</si>
  <si>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</si>
  <si>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</si>
  <si>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</si>
  <si>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</si>
  <si>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</si>
  <si>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</si>
  <si>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</si>
  <si>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</si>
  <si>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</si>
  <si>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</si>
  <si>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</si>
  <si>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</si>
  <si>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</si>
  <si>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</si>
  <si>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</si>
  <si>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</si>
  <si>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</si>
  <si>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</si>
  <si>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</si>
  <si>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</si>
  <si>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</si>
  <si>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</si>
  <si>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</si>
  <si>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</si>
  <si>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</si>
  <si>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</si>
  <si>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</si>
  <si>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</si>
  <si>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</si>
  <si>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</si>
  <si>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</si>
  <si>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</si>
  <si>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</si>
  <si>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</si>
  <si>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</si>
  <si>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</si>
  <si>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</si>
  <si>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</si>
  <si>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</si>
  <si>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</si>
  <si>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</si>
  <si>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</si>
  <si>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</si>
  <si>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</si>
  <si>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</si>
  <si>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</si>
  <si>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</si>
  <si>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</si>
  <si>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</si>
  <si>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</si>
  <si>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</si>
  <si>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</si>
  <si>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</si>
  <si>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</si>
  <si>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</si>
  <si>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</si>
  <si>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</si>
  <si>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</si>
  <si>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</si>
  <si>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</si>
  <si>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</si>
  <si>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</si>
  <si>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</si>
  <si>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</si>
  <si>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</si>
  <si>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</si>
  <si>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</si>
  <si>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</si>
  <si>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</si>
  <si>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</si>
  <si>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</si>
  <si>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</si>
  <si>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</si>
  <si>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</si>
  <si>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</si>
  <si>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</si>
  <si>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</si>
  <si>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</si>
  <si>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</si>
  <si>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</si>
  <si>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</si>
  <si>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</si>
  <si>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</si>
  <si>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</si>
  <si>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</si>
  <si>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</si>
  <si>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</si>
  <si>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</si>
  <si>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</si>
  <si>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</si>
  <si>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</si>
  <si>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</si>
  <si>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</si>
  <si>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</si>
  <si>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</si>
  <si>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</si>
  <si>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</si>
  <si>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</si>
  <si>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</si>
  <si>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</si>
  <si>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</si>
  <si>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</si>
  <si>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</si>
  <si>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</si>
  <si>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</si>
  <si>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</si>
  <si>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</si>
  <si>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</si>
  <si>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</si>
  <si>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</si>
  <si>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</si>
  <si>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</si>
  <si>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</si>
  <si>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</si>
  <si>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</si>
  <si>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</si>
  <si>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</si>
  <si>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</si>
  <si>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</si>
  <si>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</si>
  <si>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</si>
  <si>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</si>
  <si>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</si>
  <si>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</si>
  <si>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</si>
  <si>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</si>
  <si>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</si>
  <si>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</si>
  <si>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</si>
  <si>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</si>
  <si>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</si>
  <si>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</si>
  <si>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</si>
  <si>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</si>
  <si>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</si>
  <si>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</si>
  <si>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</si>
  <si>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</si>
  <si>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</si>
  <si>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</si>
  <si>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</si>
  <si>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</si>
  <si>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</si>
  <si>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</si>
  <si>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</si>
  <si>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</si>
  <si>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</si>
  <si>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</si>
  <si>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</si>
  <si>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</si>
  <si>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</si>
  <si>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</si>
  <si>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</si>
  <si>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</si>
  <si>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</si>
  <si>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</si>
  <si>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</si>
  <si>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</si>
  <si>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</si>
  <si>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</si>
  <si>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</si>
  <si>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</si>
  <si>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</si>
  <si>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</si>
  <si>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</si>
  <si>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</si>
  <si>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</si>
  <si>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</si>
  <si>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</si>
  <si>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</si>
  <si>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</si>
  <si>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</si>
  <si>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</si>
  <si>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</si>
  <si>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</si>
  <si>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</si>
  <si>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</si>
  <si>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</si>
  <si>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</si>
  <si>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</si>
  <si>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</si>
  <si>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</si>
  <si>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</si>
  <si>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</si>
  <si>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</si>
  <si>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</si>
  <si>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</si>
  <si>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</si>
  <si>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</si>
  <si>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</si>
  <si>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</si>
  <si>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</si>
  <si>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</si>
  <si>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</si>
  <si>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</si>
  <si>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</si>
  <si>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</si>
  <si>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</si>
  <si>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</si>
  <si>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</si>
  <si>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</si>
  <si>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</si>
  <si>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</si>
  <si>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</si>
  <si>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</si>
  <si>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</si>
  <si>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</si>
  <si>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</si>
  <si>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</si>
  <si>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</si>
  <si>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</si>
  <si>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</si>
  <si>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</si>
  <si>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</si>
  <si>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</si>
  <si>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</si>
  <si>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</si>
  <si>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</si>
  <si>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</si>
  <si>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</si>
  <si>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</si>
  <si>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</si>
  <si>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</si>
  <si>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</si>
  <si>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</si>
  <si>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</si>
  <si>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</si>
  <si>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</si>
  <si>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</si>
  <si>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</si>
  <si>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</si>
  <si>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</si>
  <si>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</si>
  <si>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</si>
  <si>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</si>
  <si>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</si>
  <si>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</si>
  <si>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</si>
  <si>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</si>
  <si>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</si>
  <si>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</si>
  <si>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</si>
  <si>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</si>
  <si>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</si>
  <si>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</si>
  <si>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</si>
  <si>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</si>
  <si>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</si>
  <si>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</si>
  <si>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</si>
  <si>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</si>
  <si>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</si>
  <si>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</si>
  <si>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</si>
  <si>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</si>
  <si>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</si>
  <si>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</si>
  <si>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</si>
  <si>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</si>
  <si>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</si>
  <si>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</si>
  <si>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</si>
  <si>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</si>
  <si>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</si>
  <si>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</si>
  <si>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</si>
  <si>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</si>
  <si>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</si>
  <si>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</si>
  <si>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</si>
  <si>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</si>
  <si>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</si>
  <si>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</si>
  <si>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</si>
  <si>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</si>
  <si>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</si>
  <si>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</si>
  <si>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</si>
  <si>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</si>
  <si>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</si>
  <si>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</si>
  <si>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</si>
  <si>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</si>
  <si>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</si>
  <si>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</si>
  <si>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</si>
  <si>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</si>
  <si>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</si>
  <si>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</si>
  <si>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</si>
  <si>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</si>
  <si>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</si>
  <si>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</si>
  <si>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</si>
  <si>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</si>
  <si>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</si>
  <si>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</si>
  <si>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</si>
  <si>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</si>
  <si>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</si>
  <si>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</si>
  <si>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</si>
  <si>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</si>
  <si>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</si>
  <si>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</si>
  <si>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</si>
  <si>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</si>
  <si>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</si>
  <si>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</si>
  <si>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</si>
  <si>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</si>
  <si>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</si>
  <si>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</si>
  <si>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</si>
  <si>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</si>
  <si>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</si>
  <si>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</si>
  <si>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</si>
  <si>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</si>
  <si>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</si>
  <si>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</si>
  <si>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</si>
  <si>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</si>
  <si>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</si>
  <si>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</si>
  <si>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</si>
  <si>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</si>
  <si>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</si>
  <si>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</si>
  <si>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</si>
  <si>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</si>
  <si>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</si>
  <si>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</si>
  <si>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</si>
  <si>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</si>
  <si>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</si>
  <si>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</si>
  <si>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</si>
  <si>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</si>
  <si>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</si>
  <si>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</si>
  <si>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</si>
  <si>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</si>
  <si>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</si>
  <si>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</si>
  <si>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</si>
  <si>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</si>
  <si>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</si>
  <si>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</si>
  <si>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</si>
  <si>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</si>
  <si>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</si>
  <si>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</si>
  <si>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</si>
  <si>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</si>
  <si>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</si>
  <si>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</si>
  <si>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</si>
  <si>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</si>
  <si>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</si>
  <si>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</si>
  <si>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</si>
  <si>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</si>
  <si>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</si>
  <si>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</si>
  <si>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</si>
  <si>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</si>
  <si>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</si>
  <si>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</si>
  <si>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</si>
  <si>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</si>
  <si>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</si>
  <si>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</si>
  <si>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</si>
  <si>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</si>
  <si>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</si>
  <si>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</si>
  <si>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</si>
  <si>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</si>
  <si>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</si>
  <si>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</si>
  <si>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</si>
  <si>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</si>
  <si>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</si>
  <si>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</si>
  <si>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</si>
  <si>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</si>
  <si>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</si>
  <si>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</si>
  <si>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</si>
  <si>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</si>
  <si>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</si>
  <si>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</si>
  <si>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</si>
  <si>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</si>
  <si>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</si>
  <si>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</si>
  <si>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</si>
  <si>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</si>
  <si>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</si>
  <si>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</si>
  <si>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</si>
  <si>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</si>
  <si>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</si>
  <si>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</si>
  <si>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</si>
  <si>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</si>
  <si>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</si>
  <si>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</si>
  <si>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</si>
  <si>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</si>
  <si>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</si>
  <si>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</si>
  <si>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</si>
  <si>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</si>
  <si>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</si>
  <si>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</si>
  <si>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</si>
  <si>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</si>
  <si>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</si>
  <si>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</si>
  <si>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</si>
  <si>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</si>
  <si>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</si>
  <si>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</si>
  <si>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</si>
  <si>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</si>
  <si>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</si>
  <si>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</si>
  <si>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</si>
  <si>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</si>
  <si>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</si>
  <si>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</si>
  <si>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</si>
  <si>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</si>
  <si>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</si>
  <si>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</si>
  <si>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</si>
  <si>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</si>
  <si>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</si>
  <si>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</si>
  <si>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</si>
  <si>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</si>
  <si>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</si>
  <si>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</si>
  <si>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</si>
  <si>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</si>
  <si>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</si>
  <si>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</si>
  <si>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</si>
  <si>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</si>
  <si>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</si>
  <si>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</si>
  <si>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</si>
  <si>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</si>
  <si>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</si>
  <si>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</si>
  <si>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</si>
  <si>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</si>
  <si>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</si>
  <si>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</si>
  <si>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</si>
  <si>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</si>
  <si>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</si>
  <si>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</si>
  <si>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</si>
  <si>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</si>
  <si>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</si>
  <si>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</si>
  <si>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</si>
  <si>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</si>
  <si>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</si>
  <si>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</si>
  <si>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</si>
  <si>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</si>
  <si>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</si>
  <si>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</si>
  <si>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</si>
  <si>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</si>
  <si>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</si>
  <si>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</si>
  <si>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</si>
  <si>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</si>
  <si>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</si>
  <si>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</si>
  <si>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</si>
  <si>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</si>
  <si>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</si>
  <si>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</si>
  <si>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</si>
  <si>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</si>
  <si>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</si>
  <si>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</si>
  <si>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</si>
  <si>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</si>
  <si>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</si>
  <si>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</si>
  <si>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</si>
  <si>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</si>
  <si>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</si>
  <si>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</si>
  <si>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</si>
  <si>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</si>
  <si>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</si>
  <si>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</si>
  <si>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</si>
  <si>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</si>
  <si>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</si>
  <si>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</si>
  <si>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</si>
  <si>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</si>
  <si>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</si>
  <si>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</si>
  <si>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</si>
  <si>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</si>
  <si>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</si>
  <si>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</si>
  <si>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</si>
  <si>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</si>
  <si>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</si>
  <si>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</si>
  <si>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</si>
  <si>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</si>
  <si>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</si>
  <si>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</si>
  <si>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</si>
  <si>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</si>
  <si>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</si>
  <si>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</si>
  <si>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</si>
  <si>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</si>
  <si>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</si>
  <si>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</si>
  <si>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</si>
  <si>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</si>
  <si>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</si>
  <si>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</si>
  <si>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</si>
  <si>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</si>
  <si>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</si>
  <si>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</si>
  <si>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</si>
  <si>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</si>
  <si>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</si>
  <si>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</si>
  <si>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</si>
  <si>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</si>
  <si>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</si>
  <si>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</si>
  <si>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</si>
  <si>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</si>
  <si>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</si>
  <si>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</si>
  <si>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</si>
  <si>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</si>
  <si>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</si>
  <si>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</si>
  <si>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</si>
  <si>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</si>
  <si>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</si>
  <si>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</si>
  <si>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</si>
  <si>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</si>
  <si>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</si>
  <si>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</si>
  <si>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</si>
  <si>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</si>
  <si>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</si>
  <si>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</si>
  <si>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</si>
  <si>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</si>
  <si>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</si>
  <si>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</si>
  <si>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</si>
  <si>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</si>
  <si>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</si>
  <si>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</si>
  <si>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</si>
  <si>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</si>
  <si>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</si>
  <si>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</si>
  <si>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</si>
  <si>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</si>
  <si>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</si>
  <si>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</si>
  <si>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</si>
  <si>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</si>
  <si>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</si>
  <si>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</si>
  <si>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</si>
  <si>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</si>
  <si>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</si>
  <si>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</si>
  <si>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</si>
  <si>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</si>
  <si>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</si>
  <si>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</si>
  <si>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</si>
  <si>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</si>
  <si>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</si>
  <si>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</si>
  <si>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</si>
  <si>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</si>
  <si>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</si>
  <si>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</si>
  <si>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</si>
  <si>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</si>
  <si>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</si>
  <si>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</si>
  <si>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</si>
  <si>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</si>
  <si>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</si>
  <si>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</si>
  <si>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</si>
  <si>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</si>
  <si>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</si>
  <si>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</si>
  <si>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</si>
  <si>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</si>
  <si>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</si>
  <si>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</si>
  <si>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</si>
  <si>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</si>
  <si>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</si>
  <si>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</si>
  <si>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</si>
  <si>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</si>
  <si>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</si>
  <si>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</si>
  <si>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</si>
  <si>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</si>
  <si>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</si>
  <si>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</si>
  <si>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</si>
  <si>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</si>
  <si>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</si>
  <si>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</si>
  <si>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</si>
  <si>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</si>
  <si>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</si>
  <si>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</si>
  <si>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</si>
  <si>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</si>
  <si>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</si>
  <si>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</si>
  <si>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</si>
  <si>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</si>
  <si>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</si>
  <si>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</si>
  <si>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</si>
  <si>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</si>
  <si>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</si>
  <si>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</si>
  <si>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</si>
  <si>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</si>
  <si>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</si>
  <si>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</si>
  <si>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</si>
  <si>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</si>
  <si>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</si>
  <si>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</si>
  <si>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</si>
  <si>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</si>
  <si>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</si>
  <si>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</si>
  <si>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</si>
  <si>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</si>
  <si>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</si>
  <si>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</si>
  <si>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</si>
  <si>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</si>
  <si>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</si>
  <si>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</si>
  <si>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</si>
  <si>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</si>
  <si>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</si>
  <si>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</si>
  <si>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</si>
  <si>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</si>
  <si>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</si>
  <si>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</si>
  <si>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</si>
  <si>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</si>
  <si>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</si>
  <si>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</si>
  <si>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</si>
  <si>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</si>
  <si>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</si>
  <si>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</si>
  <si>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</si>
  <si>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</si>
  <si>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</si>
  <si>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</si>
  <si>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</si>
  <si>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</si>
  <si>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</si>
  <si>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</si>
  <si>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</si>
  <si>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</si>
  <si>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</si>
  <si>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</si>
  <si>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</si>
  <si>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</si>
  <si>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</si>
  <si>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</si>
  <si>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</si>
  <si>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</si>
  <si>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</si>
  <si>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</si>
  <si>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</si>
  <si>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</si>
  <si>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</si>
  <si>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</si>
  <si>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</si>
  <si>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</si>
  <si>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</si>
  <si>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</si>
  <si>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</si>
  <si>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</si>
  <si>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</si>
  <si>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</si>
  <si>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</si>
  <si>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</si>
  <si>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</si>
  <si>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</si>
  <si>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</si>
  <si>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</si>
  <si>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</si>
  <si>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</si>
  <si>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</si>
  <si>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</si>
  <si>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</si>
  <si>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</si>
  <si>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</si>
  <si>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</si>
  <si>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</si>
  <si>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</si>
  <si>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</si>
  <si>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</si>
  <si>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</si>
  <si>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</si>
  <si>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</si>
  <si>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</si>
  <si>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</si>
  <si>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</si>
  <si>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</si>
  <si>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</si>
  <si>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</si>
  <si>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</si>
  <si>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</si>
  <si>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</si>
  <si>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</si>
  <si>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</si>
  <si>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</si>
  <si>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</si>
  <si>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</si>
  <si>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</si>
  <si>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</si>
  <si>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</si>
  <si>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</si>
  <si>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</si>
  <si>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</si>
  <si>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</si>
  <si>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</si>
  <si>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</si>
  <si>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</si>
  <si>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</si>
  <si>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</si>
  <si>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</si>
  <si>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</si>
  <si>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</si>
  <si>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</si>
  <si>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</si>
  <si>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</si>
  <si>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</si>
  <si>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</si>
  <si>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</si>
  <si>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</si>
  <si>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</si>
  <si>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</si>
  <si>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</si>
  <si>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</si>
  <si>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</si>
  <si>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</si>
  <si>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</si>
  <si>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</si>
  <si>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</si>
  <si>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</si>
  <si>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</si>
  <si>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</si>
  <si>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</si>
  <si>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</si>
  <si>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</si>
  <si>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</si>
  <si>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</si>
  <si>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</si>
  <si>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</si>
  <si>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</si>
  <si>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</si>
  <si>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</si>
  <si>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</si>
  <si>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</si>
  <si>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</si>
  <si>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</si>
  <si>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</si>
  <si>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</si>
  <si>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</si>
  <si>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</si>
  <si>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</si>
  <si>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</si>
  <si>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</si>
  <si>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</si>
  <si>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</si>
  <si>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</si>
  <si>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</si>
  <si>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</si>
  <si>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</si>
  <si>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</si>
  <si>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</si>
  <si>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</si>
  <si>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</si>
  <si>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</si>
  <si>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</si>
  <si>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</si>
  <si>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</si>
  <si>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</si>
  <si>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</si>
  <si>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</si>
  <si>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</si>
  <si>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</si>
  <si>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</si>
  <si>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</si>
  <si>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</si>
  <si>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</si>
  <si>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</si>
  <si>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</si>
  <si>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</si>
  <si>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</si>
  <si>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</si>
  <si>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</si>
  <si>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</si>
  <si>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</si>
  <si>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</si>
  <si>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</si>
  <si>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</si>
  <si>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</si>
  <si>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</si>
  <si>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</si>
  <si>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</si>
  <si>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</si>
  <si>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</si>
  <si>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</si>
  <si>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</si>
  <si>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</si>
  <si>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</si>
  <si>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</si>
  <si>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</si>
  <si>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</si>
  <si>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</si>
  <si>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</si>
  <si>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</si>
  <si>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</si>
  <si>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</si>
  <si>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</si>
  <si>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</si>
  <si>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</si>
  <si>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</si>
  <si>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</si>
  <si>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</si>
  <si>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</si>
  <si>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</si>
  <si>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</si>
  <si>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</si>
  <si>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</si>
  <si>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</si>
  <si>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</si>
  <si>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</si>
  <si>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</si>
  <si>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</si>
  <si>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</si>
  <si>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</si>
  <si>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</si>
  <si>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</si>
  <si>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</si>
  <si>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</si>
  <si>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</si>
  <si>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</si>
  <si>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</si>
  <si>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</si>
  <si>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</si>
  <si>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</si>
  <si>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</si>
  <si>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</si>
  <si>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</si>
  <si>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</si>
  <si>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</si>
  <si>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</si>
  <si>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</si>
  <si>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</si>
  <si>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</si>
  <si>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</si>
  <si>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</si>
  <si>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</si>
  <si>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</si>
  <si>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</si>
  <si>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</si>
  <si>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</si>
  <si>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</si>
  <si>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</si>
  <si>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</si>
  <si>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</si>
  <si>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</si>
  <si>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</si>
  <si>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</si>
  <si>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</si>
  <si>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</si>
  <si>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</si>
  <si>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</si>
  <si>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</si>
  <si>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</si>
  <si>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</si>
  <si>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</si>
  <si>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</si>
  <si>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</si>
  <si>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</si>
  <si>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</si>
  <si>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</si>
  <si>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</si>
  <si>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</si>
  <si>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</si>
  <si>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</si>
  <si>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</si>
  <si>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</si>
  <si>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</si>
  <si>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</si>
  <si>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</si>
  <si>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</si>
  <si>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</si>
  <si>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</si>
  <si>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</si>
  <si>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</si>
  <si>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</si>
  <si>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</si>
  <si>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</si>
  <si>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</si>
  <si>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</si>
  <si>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</si>
  <si>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</si>
  <si>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</si>
  <si>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</si>
  <si>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</si>
  <si>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</si>
  <si>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</si>
  <si>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</si>
  <si>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</si>
  <si>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</si>
  <si>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</si>
  <si>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</si>
  <si>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</si>
  <si>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</si>
  <si>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</si>
  <si>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</si>
  <si>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</si>
  <si>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</si>
  <si>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</si>
  <si>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</si>
  <si>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</si>
  <si>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</si>
  <si>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</si>
  <si>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</si>
  <si>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</si>
  <si>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</si>
  <si>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</si>
  <si>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</si>
  <si>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</si>
  <si>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</si>
  <si>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</si>
  <si>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</si>
  <si>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</si>
  <si>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</si>
  <si>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</si>
  <si>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</si>
  <si>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</si>
  <si>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</si>
  <si>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</si>
  <si>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</si>
  <si>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</si>
  <si>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</si>
  <si>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</si>
  <si>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</si>
  <si>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</si>
  <si>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</si>
  <si>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</si>
  <si>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</si>
  <si>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</si>
  <si>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</si>
  <si>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</si>
  <si>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</si>
  <si>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</si>
  <si>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</si>
  <si>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</si>
  <si>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</si>
  <si>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</si>
  <si>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</si>
  <si>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</si>
  <si>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</si>
  <si>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</si>
  <si>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</si>
  <si>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</si>
  <si>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</si>
  <si>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</si>
  <si>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</si>
  <si>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</si>
  <si>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</si>
  <si>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</si>
  <si>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</si>
  <si>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</si>
  <si>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</si>
  <si>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</si>
  <si>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</si>
  <si>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</si>
  <si>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</si>
  <si>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</si>
  <si>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</si>
  <si>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</si>
  <si>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</si>
  <si>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</si>
  <si>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</si>
  <si>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</si>
  <si>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</si>
  <si>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</si>
  <si>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</si>
  <si>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</si>
  <si>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</si>
  <si>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</si>
  <si>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</si>
  <si>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</si>
  <si>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</si>
  <si>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</si>
  <si>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</si>
  <si>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</si>
  <si>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</si>
  <si>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</si>
  <si>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</si>
  <si>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</si>
  <si>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</si>
  <si>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</si>
  <si>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</si>
  <si>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</si>
  <si>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</si>
  <si>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</si>
  <si>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</si>
  <si>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</si>
  <si>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</si>
  <si>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</si>
  <si>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</si>
  <si>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</si>
  <si>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</si>
  <si>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</si>
  <si>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</si>
  <si>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</si>
  <si>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</si>
  <si>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</si>
  <si>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</si>
  <si>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</si>
  <si>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</si>
  <si>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</si>
  <si>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</si>
  <si>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</si>
  <si>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</si>
  <si>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</si>
  <si>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</si>
  <si>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</si>
  <si>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</si>
  <si>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</si>
  <si>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</si>
  <si>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</si>
  <si>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</si>
  <si>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</si>
  <si>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</si>
  <si>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</si>
  <si>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</si>
  <si>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</si>
  <si>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</si>
  <si>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</si>
  <si>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</si>
  <si>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</si>
  <si>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</si>
  <si>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</si>
  <si>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</si>
  <si>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</si>
  <si>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</si>
  <si>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</si>
  <si>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</si>
  <si>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</si>
  <si>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</si>
  <si>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</si>
  <si>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</si>
  <si>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</si>
  <si>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</si>
  <si>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</si>
  <si>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</si>
  <si>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</si>
  <si>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</si>
  <si>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</si>
  <si>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</si>
  <si>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</si>
  <si>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</si>
  <si>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</si>
  <si>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</si>
  <si>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</si>
  <si>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</si>
  <si>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</si>
  <si>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</si>
  <si>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</si>
  <si>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</si>
  <si>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</si>
  <si>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</si>
  <si>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</si>
  <si>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</si>
  <si>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</si>
  <si>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</si>
  <si>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</si>
  <si>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</si>
  <si>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</si>
  <si>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</si>
  <si>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</si>
  <si>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</si>
  <si>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</si>
  <si>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</si>
  <si>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</si>
  <si>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</si>
  <si>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</si>
  <si>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</si>
  <si>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</si>
  <si>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</si>
  <si>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</si>
  <si>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</si>
  <si>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</si>
  <si>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</si>
  <si>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</si>
  <si>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</si>
  <si>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</si>
  <si>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</si>
  <si>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</si>
  <si>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</si>
  <si>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</si>
  <si>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</si>
  <si>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</si>
  <si>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</si>
  <si>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</si>
  <si>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</si>
  <si>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</si>
  <si>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</si>
  <si>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</si>
  <si>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</si>
  <si>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</si>
  <si>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</si>
  <si>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</si>
  <si>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</si>
  <si>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</si>
  <si>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</si>
  <si>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</si>
  <si>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</si>
  <si>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</si>
  <si>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</si>
  <si>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</si>
  <si>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</si>
  <si>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</si>
  <si>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</si>
  <si>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</si>
  <si>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</si>
  <si>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</si>
  <si>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</si>
  <si>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</si>
  <si>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</si>
  <si>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</si>
  <si>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</si>
  <si>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</si>
  <si>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</si>
  <si>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</si>
  <si>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</si>
  <si>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</si>
  <si>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</si>
  <si>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</si>
  <si>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</si>
  <si>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</si>
  <si>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</si>
  <si>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</si>
  <si>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</si>
  <si>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</si>
  <si>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</si>
  <si>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</si>
  <si>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</si>
  <si>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</si>
  <si>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</si>
  <si>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</si>
  <si>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</si>
  <si>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</si>
  <si>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</si>
  <si>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</si>
  <si>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</si>
  <si>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</si>
  <si>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</si>
  <si>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</si>
  <si>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</si>
  <si>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</si>
  <si>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</si>
  <si>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</si>
  <si>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</si>
  <si>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</si>
  <si>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</si>
  <si>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</si>
  <si>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</si>
  <si>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</si>
  <si>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</si>
  <si>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</si>
  <si>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</si>
  <si>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</si>
  <si>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</si>
  <si>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</si>
  <si>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</si>
  <si>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</si>
  <si>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</si>
  <si>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</si>
  <si>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</si>
  <si>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</si>
  <si>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</si>
  <si>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</si>
  <si>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</si>
  <si>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</si>
  <si>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</si>
  <si>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</si>
  <si>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</si>
  <si>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</si>
  <si>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</si>
  <si>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</si>
  <si>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</si>
  <si>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</si>
  <si>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</si>
  <si>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</si>
  <si>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</si>
  <si>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</si>
  <si>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</si>
  <si>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</si>
  <si>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</si>
  <si>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</si>
  <si>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</si>
  <si>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</si>
  <si>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</si>
  <si>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</si>
  <si>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</si>
  <si>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</si>
  <si>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</si>
  <si>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</si>
  <si>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</si>
  <si>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</si>
  <si>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</si>
  <si>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</si>
  <si>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</si>
  <si>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</si>
  <si>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</si>
  <si>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</si>
  <si>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</si>
  <si>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</si>
  <si>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</si>
  <si>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</si>
  <si>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</si>
  <si>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</si>
  <si>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</si>
  <si>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</si>
  <si>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</si>
  <si>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</si>
  <si>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</si>
  <si>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</si>
  <si>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</si>
  <si>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</si>
  <si>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</si>
  <si>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</si>
  <si>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</si>
  <si>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</si>
  <si>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</si>
  <si>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</si>
  <si>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</si>
  <si>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</si>
  <si>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</si>
  <si>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</si>
  <si>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</si>
  <si>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</si>
  <si>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</si>
  <si>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</si>
  <si>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</si>
  <si>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</si>
  <si>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</si>
  <si>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</si>
  <si>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</si>
  <si>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</si>
  <si>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</si>
  <si>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</si>
  <si>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</si>
  <si>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</si>
  <si>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</si>
  <si>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</si>
  <si>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</si>
  <si>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</si>
  <si>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</si>
  <si>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</si>
  <si>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</si>
  <si>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</si>
  <si>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</si>
  <si>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</si>
  <si>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</si>
  <si>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</si>
  <si>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</si>
  <si>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</si>
  <si>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</si>
  <si>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</si>
  <si>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</si>
  <si>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</si>
  <si>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</si>
  <si>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</si>
  <si>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</si>
  <si>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</si>
  <si>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</si>
  <si>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</si>
  <si>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</si>
  <si>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</si>
  <si>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</si>
  <si>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</si>
  <si>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</si>
  <si>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</si>
  <si>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</si>
  <si>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</si>
  <si>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</si>
  <si>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</si>
  <si>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</si>
  <si>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</si>
  <si>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</si>
  <si>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</si>
  <si>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</si>
  <si>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</si>
  <si>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</si>
  <si>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</si>
  <si>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</si>
  <si>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</si>
  <si>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</si>
  <si>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</si>
  <si>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</si>
  <si>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</si>
  <si>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</si>
  <si>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</si>
  <si>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</si>
  <si>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</si>
  <si>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</si>
  <si>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</si>
  <si>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</si>
  <si>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</si>
  <si>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</si>
  <si>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</si>
  <si>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</si>
  <si>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</si>
  <si>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</si>
  <si>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</si>
  <si>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</si>
  <si>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</si>
  <si>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</si>
  <si>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</si>
  <si>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</si>
  <si>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</si>
  <si>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</si>
  <si>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</si>
  <si>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</si>
  <si>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</si>
  <si>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</si>
  <si>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</si>
  <si>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</si>
  <si>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</si>
  <si>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</si>
  <si>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</si>
  <si>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</si>
  <si>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</si>
  <si>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</si>
  <si>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</si>
  <si>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</si>
  <si>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</si>
  <si>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</si>
  <si>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</si>
  <si>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</si>
  <si>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</si>
  <si>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</si>
  <si>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</si>
  <si>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</si>
  <si>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</si>
  <si>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</si>
  <si>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</si>
  <si>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</si>
  <si>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</si>
  <si>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</si>
  <si>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</si>
  <si>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</si>
  <si>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</si>
  <si>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</si>
  <si>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</si>
  <si>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</si>
  <si>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</si>
  <si>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</si>
  <si>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</si>
  <si>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</si>
  <si>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</si>
  <si>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</si>
  <si>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</si>
  <si>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</si>
  <si>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</si>
  <si>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</si>
  <si>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</si>
  <si>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</si>
  <si>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</si>
  <si>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</si>
  <si>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</si>
  <si>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</si>
  <si>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</si>
  <si>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</si>
  <si>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</si>
  <si>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</si>
  <si>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</si>
  <si>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</si>
  <si>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</si>
  <si>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</si>
  <si>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</si>
  <si>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</si>
  <si>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</si>
  <si>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</si>
  <si>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</si>
  <si>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</si>
  <si>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</si>
  <si>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</si>
  <si>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</si>
  <si>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</si>
  <si>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</si>
  <si>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</si>
  <si>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</si>
  <si>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</si>
  <si>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</si>
  <si>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</si>
  <si>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</si>
  <si>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</si>
  <si>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</si>
  <si>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</si>
  <si>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</si>
  <si>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</si>
  <si>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</si>
  <si>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</si>
  <si>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</si>
  <si>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</si>
  <si>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</si>
  <si>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</si>
  <si>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</si>
  <si>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</si>
  <si>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</si>
  <si>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</si>
  <si>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</si>
  <si>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</si>
  <si>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</si>
  <si>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</si>
  <si>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</si>
  <si>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</si>
  <si>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</si>
  <si>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</si>
  <si>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</si>
  <si>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</si>
  <si>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</si>
  <si>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</si>
  <si>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</si>
  <si>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</si>
  <si>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</si>
  <si>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</si>
  <si>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</si>
  <si>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</si>
  <si>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</si>
  <si>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</si>
  <si>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</si>
  <si>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</si>
  <si>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</si>
  <si>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</si>
  <si>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</si>
  <si>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</si>
  <si>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</si>
  <si>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</si>
  <si>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</si>
  <si>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</si>
  <si>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</si>
  <si>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</si>
  <si>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</si>
  <si>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</si>
  <si>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</si>
  <si>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</si>
  <si>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</si>
  <si>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</si>
  <si>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</si>
  <si>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</si>
  <si>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</si>
  <si>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</si>
  <si>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</si>
  <si>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</si>
  <si>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</si>
  <si>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</si>
  <si>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</si>
  <si>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</si>
  <si>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</si>
  <si>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</si>
  <si>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</si>
  <si>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</si>
  <si>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</si>
  <si>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</si>
  <si>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</si>
  <si>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</si>
  <si>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</si>
  <si>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</si>
  <si>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</si>
  <si>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</si>
  <si>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</si>
  <si>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</si>
  <si>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</si>
  <si>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</si>
  <si>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</si>
  <si>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</si>
  <si>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</si>
  <si>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</si>
  <si>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</si>
  <si>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</si>
  <si>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</si>
  <si>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</si>
  <si>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</si>
  <si>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</si>
  <si>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</si>
  <si>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</si>
  <si>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</si>
  <si>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</si>
  <si>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</si>
  <si>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</si>
  <si>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</si>
  <si>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</si>
  <si>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</si>
  <si>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</si>
  <si>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</si>
  <si>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</si>
  <si>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</si>
  <si>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</si>
  <si>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</si>
  <si>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</si>
  <si>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</si>
  <si>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</si>
  <si>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</si>
  <si>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</si>
  <si>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</si>
  <si>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</si>
  <si>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</si>
  <si>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</si>
  <si>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</si>
  <si>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</si>
  <si>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</si>
  <si>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</si>
  <si>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</si>
  <si>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</si>
  <si>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</si>
  <si>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</si>
  <si>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</si>
  <si>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</si>
  <si>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</si>
  <si>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</si>
  <si>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</si>
  <si>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</si>
  <si>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</si>
  <si>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</si>
  <si>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</si>
  <si>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</si>
  <si>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</si>
  <si>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</si>
  <si>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</si>
  <si>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</si>
  <si>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</si>
  <si>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</si>
  <si>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</si>
  <si>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</si>
  <si>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</si>
  <si>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</si>
  <si>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</si>
  <si>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</si>
  <si>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</si>
  <si>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</si>
  <si>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</si>
  <si>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</si>
  <si>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</si>
  <si>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</si>
  <si>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</si>
  <si>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</si>
  <si>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</si>
  <si>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</si>
  <si>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</si>
  <si>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</si>
  <si>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</si>
  <si>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</si>
  <si>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</si>
  <si>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</si>
  <si>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</si>
  <si>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</si>
  <si>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</si>
  <si>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</si>
  <si>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</si>
  <si>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</si>
  <si>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</si>
  <si>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</si>
  <si>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</si>
  <si>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</si>
  <si>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</si>
  <si>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</si>
  <si>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</si>
  <si>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</si>
  <si>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</si>
  <si>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</si>
  <si>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</si>
  <si>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</si>
  <si>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</si>
  <si>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</si>
  <si>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</si>
  <si>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</si>
  <si>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</si>
  <si>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</si>
  <si>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</si>
  <si>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</si>
  <si>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</si>
  <si>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</si>
  <si>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</si>
  <si>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</si>
  <si>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</si>
  <si>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</si>
  <si>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</si>
  <si>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</si>
  <si>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</si>
  <si>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</si>
  <si>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</si>
  <si>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</si>
  <si>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</si>
  <si>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</si>
  <si>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</si>
  <si>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</si>
  <si>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</si>
  <si>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</si>
  <si>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</si>
  <si>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</si>
  <si>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</si>
  <si>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</si>
  <si>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</si>
  <si>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</si>
  <si>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</si>
  <si>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</si>
  <si>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</si>
  <si>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</si>
  <si>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</si>
  <si>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</si>
  <si>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</si>
  <si>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</si>
  <si>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</si>
  <si>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</si>
  <si>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</si>
  <si>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</si>
  <si>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</si>
  <si>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</si>
  <si>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</si>
  <si>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</si>
  <si>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</si>
  <si>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</si>
  <si>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</si>
  <si>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</si>
  <si>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</si>
  <si>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</si>
  <si>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</si>
  <si>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</si>
  <si>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</si>
  <si>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</si>
  <si>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</si>
  <si>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</si>
  <si>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</si>
  <si>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</si>
  <si>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</si>
  <si>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</si>
  <si>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</si>
  <si>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</si>
  <si>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</si>
  <si>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</si>
  <si>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</si>
  <si>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</si>
  <si>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</si>
  <si>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</si>
  <si>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</si>
  <si>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</si>
  <si>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</si>
  <si>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</si>
  <si>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</si>
  <si>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</si>
  <si>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</si>
  <si>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</si>
  <si>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</si>
  <si>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</si>
  <si>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</si>
  <si>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</si>
  <si>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</si>
  <si>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</si>
  <si>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</si>
  <si>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</si>
  <si>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</si>
  <si>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</si>
  <si>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</si>
  <si>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</si>
  <si>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</si>
  <si>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</si>
  <si>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</si>
  <si>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</si>
  <si>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</si>
  <si>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</si>
  <si>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</si>
  <si>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</si>
  <si>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</si>
  <si>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</si>
  <si>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</si>
  <si>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</si>
  <si>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</si>
  <si>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</si>
  <si>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</si>
  <si>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</si>
  <si>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</si>
  <si>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</si>
  <si>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</si>
  <si>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</si>
  <si>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</si>
  <si>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</si>
  <si>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</si>
  <si>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</si>
  <si>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</si>
  <si>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</si>
  <si>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</si>
  <si>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</si>
  <si>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</si>
  <si>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</si>
  <si>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</si>
  <si>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</si>
  <si>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</si>
  <si>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</si>
  <si>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</si>
  <si>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</si>
  <si>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</si>
  <si>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</si>
  <si>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</si>
  <si>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</si>
  <si>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</si>
  <si>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</si>
  <si>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</si>
  <si>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</si>
  <si>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</si>
  <si>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</si>
  <si>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</si>
  <si>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</si>
  <si>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</si>
  <si>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</si>
  <si>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</si>
  <si>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</si>
  <si>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</si>
  <si>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</si>
  <si>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</si>
  <si>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</si>
  <si>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</si>
  <si>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</si>
  <si>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</si>
  <si>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</si>
  <si>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</si>
  <si>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</si>
  <si>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</si>
  <si>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</si>
  <si>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</si>
  <si>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</si>
  <si>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</si>
  <si>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</si>
  <si>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</si>
  <si>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</si>
  <si>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</si>
  <si>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</si>
  <si>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</si>
  <si>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</si>
  <si>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</si>
  <si>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</si>
  <si>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</si>
  <si>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</si>
  <si>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</si>
  <si>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</si>
  <si>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</si>
  <si>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</si>
  <si>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</si>
  <si>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</si>
  <si>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</si>
  <si>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</si>
  <si>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</si>
  <si>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</si>
  <si>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</si>
  <si>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</si>
  <si>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</si>
  <si>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</si>
  <si>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</si>
  <si>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</si>
  <si>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</si>
  <si>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</si>
  <si>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</si>
  <si>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</si>
  <si>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</si>
  <si>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</si>
  <si>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</si>
  <si>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</si>
  <si>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</si>
  <si>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</si>
  <si>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</si>
  <si>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</si>
  <si>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</si>
  <si>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</si>
  <si>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</si>
  <si>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</si>
  <si>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</si>
  <si>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</si>
  <si>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</si>
  <si>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</si>
  <si>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</si>
  <si>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</si>
  <si>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</si>
  <si>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</si>
  <si>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</si>
  <si>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</si>
  <si>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</si>
  <si>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</si>
  <si>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</si>
  <si>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</si>
  <si>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</si>
  <si>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</si>
  <si>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</si>
  <si>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</si>
  <si>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</si>
  <si>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</si>
  <si>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</si>
  <si>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</si>
  <si>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</si>
  <si>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</si>
  <si>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</si>
  <si>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</si>
  <si>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</si>
  <si>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</si>
  <si>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</si>
  <si>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</si>
  <si>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</si>
  <si>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</si>
  <si>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</si>
  <si>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</si>
  <si>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</si>
  <si>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</si>
  <si>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</si>
  <si>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</si>
  <si>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</si>
  <si>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</si>
  <si>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</si>
  <si>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</si>
  <si>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</si>
  <si>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</si>
  <si>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</si>
  <si>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</si>
  <si>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</si>
  <si>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</si>
  <si>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</si>
  <si>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</si>
  <si>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</si>
  <si>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</si>
  <si>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</si>
  <si>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</si>
  <si>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</si>
  <si>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</si>
  <si>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</si>
  <si>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</si>
  <si>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</si>
  <si>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</si>
  <si>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</si>
  <si>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</si>
  <si>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</si>
  <si>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</si>
  <si>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</si>
  <si>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</si>
  <si>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</si>
  <si>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</si>
  <si>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</si>
  <si>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</si>
  <si>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</si>
  <si>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</si>
  <si>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</si>
  <si>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</si>
  <si>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</si>
  <si>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</si>
  <si>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</si>
  <si>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</si>
  <si>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</si>
  <si>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</si>
  <si>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</si>
  <si>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</si>
  <si>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</si>
  <si>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</si>
  <si>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</si>
  <si>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</si>
  <si>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</si>
  <si>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</si>
  <si>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</si>
  <si>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</si>
  <si>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</si>
  <si>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</si>
  <si>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</si>
  <si>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</si>
  <si>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</si>
  <si>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</si>
  <si>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</si>
  <si>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</si>
  <si>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</si>
  <si>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</si>
  <si>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</si>
  <si>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</si>
  <si>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</si>
  <si>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</si>
  <si>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</si>
  <si>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</si>
  <si>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</si>
  <si>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</si>
  <si>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</si>
  <si>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</si>
  <si>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</si>
  <si>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</si>
  <si>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</si>
  <si>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</si>
  <si>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</si>
  <si>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</si>
  <si>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</si>
  <si>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</si>
  <si>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</si>
  <si>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</si>
  <si>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</si>
  <si>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</si>
  <si>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</si>
  <si>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</si>
  <si>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</si>
  <si>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</si>
  <si>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</si>
  <si>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</si>
  <si>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</si>
  <si>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</si>
  <si>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</si>
  <si>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</si>
  <si>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</si>
  <si>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</si>
  <si>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</si>
  <si>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</si>
  <si>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</si>
  <si>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</si>
  <si>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</si>
  <si>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</si>
  <si>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</si>
  <si>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</si>
  <si>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</si>
  <si>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</si>
  <si>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</si>
  <si>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</si>
  <si>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</si>
  <si>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</si>
  <si>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</si>
  <si>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</si>
  <si>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</si>
  <si>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</si>
  <si>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</si>
  <si>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</si>
  <si>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</si>
  <si>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</si>
  <si>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</si>
  <si>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</si>
  <si>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</si>
  <si>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</si>
  <si>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</si>
  <si>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</si>
  <si>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</si>
  <si>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</si>
  <si>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</si>
  <si>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</si>
  <si>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</si>
  <si>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</si>
  <si>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</si>
  <si>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</si>
  <si>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</si>
  <si>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</si>
  <si>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</si>
  <si>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</si>
  <si>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</si>
  <si>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</si>
  <si>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</si>
  <si>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</si>
  <si>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</si>
  <si>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</si>
  <si>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</si>
  <si>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</si>
  <si>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</si>
  <si>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</si>
  <si>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</si>
  <si>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</si>
  <si>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</si>
  <si>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</si>
  <si>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</si>
  <si>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</si>
  <si>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</si>
  <si>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</si>
  <si>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</si>
  <si>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</si>
  <si>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</si>
  <si>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</si>
  <si>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</si>
  <si>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</si>
  <si>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</si>
  <si>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</si>
  <si>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</si>
  <si>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</si>
  <si>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</si>
  <si>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</si>
  <si>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</si>
  <si>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</si>
  <si>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</si>
  <si>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</si>
  <si>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</si>
  <si>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</si>
  <si>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</si>
  <si>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</si>
  <si>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</si>
  <si>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</si>
  <si>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</si>
  <si>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</si>
  <si>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</si>
  <si>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</si>
  <si>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</si>
  <si>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</si>
  <si>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</si>
  <si>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</si>
  <si>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</si>
  <si>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</si>
  <si>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</si>
  <si>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</si>
  <si>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</si>
  <si>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</si>
  <si>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</si>
  <si>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</si>
  <si>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</si>
  <si>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</si>
  <si>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</si>
  <si>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</si>
  <si>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</si>
  <si>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</si>
  <si>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</si>
  <si>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</si>
  <si>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</si>
  <si>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</si>
  <si>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</si>
  <si>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</si>
  <si>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</si>
  <si>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</si>
  <si>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</si>
  <si>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</si>
  <si>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</si>
  <si>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</si>
  <si>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</si>
  <si>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</si>
  <si>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</si>
  <si>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</si>
  <si>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</si>
  <si>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</si>
  <si>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</si>
  <si>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</si>
  <si>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</si>
  <si>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</si>
  <si>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</si>
  <si>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</si>
  <si>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</si>
  <si>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</si>
  <si>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</si>
  <si>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</si>
  <si>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</si>
  <si>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</si>
  <si>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</si>
  <si>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</si>
  <si>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</si>
  <si>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</si>
  <si>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</si>
  <si>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</si>
  <si>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</si>
  <si>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</si>
  <si>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</si>
  <si>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</si>
  <si>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</si>
  <si>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</si>
  <si>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</si>
  <si>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</si>
  <si>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</si>
  <si>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</si>
  <si>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</si>
  <si>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</si>
  <si>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</si>
  <si>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</si>
  <si>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</si>
  <si>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</si>
  <si>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</si>
  <si>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</si>
  <si>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</si>
  <si>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</si>
  <si>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</si>
  <si>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</si>
  <si>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</si>
  <si>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</si>
  <si>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</si>
  <si>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</si>
  <si>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</si>
  <si>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</si>
  <si>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</si>
  <si>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</si>
  <si>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</si>
  <si>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</si>
  <si>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</si>
  <si>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</si>
  <si>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</si>
  <si>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</si>
  <si>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</si>
  <si>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</si>
  <si>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</si>
  <si>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</si>
  <si>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</si>
  <si>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</si>
  <si>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</si>
  <si>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</si>
  <si>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</si>
  <si>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</si>
  <si>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</si>
  <si>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</si>
  <si>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</si>
  <si>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</si>
  <si>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</si>
  <si>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</si>
  <si>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</si>
  <si>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</si>
  <si>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</si>
  <si>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</si>
  <si>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</si>
  <si>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</si>
  <si>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</si>
  <si>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</si>
  <si>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</si>
  <si>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</si>
  <si>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</si>
  <si>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</si>
  <si>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</si>
  <si>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</si>
  <si>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</si>
  <si>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</si>
  <si>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</si>
  <si>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</si>
  <si>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</si>
  <si>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</si>
  <si>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</si>
  <si>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</si>
  <si>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</si>
  <si>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</si>
  <si>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</si>
  <si>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</si>
  <si>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</si>
  <si>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</si>
  <si>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</si>
  <si>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</si>
  <si>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</si>
  <si>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</si>
  <si>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</si>
  <si>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</si>
  <si>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</si>
  <si>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</si>
  <si>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</si>
  <si>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</si>
  <si>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</si>
  <si>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</si>
  <si>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</si>
  <si>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</si>
  <si>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</si>
  <si>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</si>
  <si>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</si>
  <si>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</si>
  <si>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</si>
  <si>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</si>
  <si>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</si>
  <si>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</si>
  <si>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</si>
  <si>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</si>
  <si>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</si>
  <si>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</si>
  <si>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</si>
  <si>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</si>
  <si>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</si>
  <si>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</si>
  <si>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</si>
  <si>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</si>
  <si>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</si>
  <si>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</si>
  <si>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</si>
  <si>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</si>
  <si>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</si>
  <si>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</si>
  <si>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</si>
  <si>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</si>
  <si>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</si>
  <si>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</si>
  <si>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</si>
  <si>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</si>
  <si>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</si>
  <si>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</si>
  <si>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</si>
  <si>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</si>
  <si>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</si>
  <si>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</si>
  <si>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</si>
  <si>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</si>
  <si>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</si>
  <si>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</si>
  <si>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</si>
  <si>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</si>
  <si>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</si>
  <si>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</si>
  <si>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</si>
  <si>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</si>
  <si>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</si>
  <si>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</si>
  <si>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</si>
  <si>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</si>
  <si>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</si>
  <si>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</si>
  <si>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</si>
  <si>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</si>
  <si>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</si>
  <si>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</si>
  <si>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</si>
  <si>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</si>
  <si>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</si>
  <si>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</si>
  <si>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</si>
  <si>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</si>
  <si>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</si>
  <si>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</si>
  <si>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</si>
  <si>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</si>
  <si>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</si>
  <si>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</si>
  <si>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</si>
  <si>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</si>
  <si>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</si>
  <si>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</si>
  <si>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</si>
  <si>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</si>
  <si>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</si>
  <si>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</si>
  <si>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</si>
  <si>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</si>
  <si>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</si>
  <si>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</si>
  <si>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</si>
  <si>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</si>
  <si>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</si>
  <si>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</si>
  <si>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</si>
  <si>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</si>
  <si>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</si>
  <si>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</si>
  <si>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</si>
  <si>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</si>
  <si>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</si>
  <si>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</si>
  <si>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</si>
  <si>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</si>
  <si>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</si>
  <si>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</si>
  <si>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</si>
  <si>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</si>
  <si>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</si>
  <si>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</si>
  <si>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</si>
  <si>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</si>
  <si>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</si>
  <si>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</si>
  <si>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</si>
  <si>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</si>
  <si>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</si>
  <si>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</si>
  <si>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</si>
  <si>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</si>
  <si>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</si>
  <si>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</si>
  <si>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</si>
  <si>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</si>
  <si>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</si>
  <si>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</si>
  <si>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</si>
  <si>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</si>
  <si>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</si>
  <si>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</si>
  <si>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</si>
  <si>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</si>
  <si>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</si>
  <si>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</si>
  <si>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</si>
  <si>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</si>
  <si>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</si>
  <si>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</si>
  <si>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</si>
  <si>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</si>
  <si>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</si>
  <si>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</si>
  <si>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</si>
  <si>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</si>
  <si>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</si>
  <si>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</si>
  <si>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</si>
  <si>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</si>
  <si>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</si>
  <si>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</si>
  <si>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</si>
  <si>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</si>
  <si>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</si>
  <si>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</si>
  <si>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</si>
  <si>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</si>
  <si>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</si>
  <si>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</si>
  <si>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</si>
  <si>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</si>
  <si>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</si>
  <si>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</si>
  <si>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</si>
  <si>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</si>
  <si>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</si>
  <si>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</si>
  <si>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</si>
  <si>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</si>
  <si>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</si>
  <si>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</si>
  <si>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</si>
  <si>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</si>
  <si>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</si>
  <si>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</si>
  <si>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</si>
  <si>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</si>
  <si>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</si>
  <si>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</si>
  <si>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</si>
  <si>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</si>
  <si>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</si>
  <si>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</si>
  <si>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</si>
  <si>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</si>
  <si>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</si>
  <si>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</si>
  <si>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</si>
  <si>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</si>
  <si>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</si>
  <si>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</si>
  <si>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</si>
  <si>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</si>
  <si>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</si>
  <si>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</si>
  <si>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</si>
  <si>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</si>
  <si>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</si>
  <si>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</si>
  <si>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</si>
  <si>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</si>
  <si>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</si>
  <si>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</si>
  <si>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</si>
  <si>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</si>
  <si>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</si>
  <si>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</si>
  <si>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</si>
  <si>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</si>
  <si>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</si>
  <si>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</si>
  <si>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</si>
  <si>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</si>
  <si>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</si>
  <si>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</si>
  <si>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</si>
  <si>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</si>
  <si>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</si>
  <si>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</si>
  <si>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</si>
  <si>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</si>
  <si>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</si>
  <si>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</si>
  <si>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</si>
  <si>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</si>
  <si>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</si>
  <si>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</si>
  <si>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</si>
  <si>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</si>
  <si>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</si>
  <si>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</si>
  <si>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</si>
  <si>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</si>
  <si>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</si>
  <si>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</si>
  <si>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</si>
  <si>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</si>
  <si>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</si>
  <si>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</si>
  <si>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</si>
  <si>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</si>
  <si>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</si>
  <si>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</si>
  <si>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</si>
  <si>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</si>
  <si>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</si>
  <si>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</si>
  <si>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</si>
  <si>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</si>
  <si>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</si>
  <si>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</si>
  <si>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</si>
  <si>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</si>
  <si>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</si>
  <si>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</si>
  <si>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</si>
  <si>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</si>
  <si>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</si>
  <si>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</si>
  <si>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</si>
  <si>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</si>
  <si>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</si>
  <si>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</si>
  <si>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</si>
  <si>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</si>
  <si>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</si>
  <si>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</si>
  <si>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</si>
  <si>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</si>
  <si>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</si>
  <si>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</si>
  <si>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</si>
  <si>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</si>
  <si>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</si>
  <si>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</si>
  <si>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</si>
  <si>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</si>
  <si>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</si>
  <si>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</si>
  <si>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</si>
  <si>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</si>
  <si>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</si>
  <si>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</si>
  <si>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</si>
  <si>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</si>
  <si>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</si>
  <si>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</si>
  <si>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</si>
  <si>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</si>
  <si>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</si>
  <si>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</si>
  <si>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</si>
  <si>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</si>
  <si>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</si>
  <si>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</si>
  <si>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</si>
  <si>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</si>
  <si>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</si>
  <si>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</si>
  <si>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</si>
  <si>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</si>
  <si>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</si>
  <si>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</si>
  <si>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</si>
  <si>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</si>
  <si>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</si>
  <si>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</si>
  <si>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</si>
  <si>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</si>
  <si>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</si>
  <si>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</si>
  <si>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</si>
  <si>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</si>
  <si>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</si>
  <si>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</si>
  <si>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</si>
  <si>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</si>
  <si>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</si>
  <si>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</si>
  <si>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</si>
  <si>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</si>
  <si>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</si>
  <si>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</si>
  <si>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</si>
  <si>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</si>
  <si>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</si>
  <si>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</si>
  <si>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</si>
  <si>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</si>
  <si>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</si>
  <si>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</si>
  <si>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</si>
  <si>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</si>
  <si>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</si>
  <si>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</si>
  <si>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</si>
  <si>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</si>
  <si>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</si>
  <si>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</si>
  <si>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</si>
  <si>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</si>
  <si>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</si>
  <si>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</si>
  <si>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</si>
  <si>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</si>
  <si>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</si>
  <si>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</si>
  <si>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</si>
  <si>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</si>
  <si>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</si>
  <si>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</si>
  <si>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</si>
  <si>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</si>
  <si>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</si>
  <si>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</si>
  <si>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</si>
  <si>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</si>
  <si>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</si>
  <si>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</si>
  <si>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</si>
  <si>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</si>
  <si>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</si>
  <si>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</si>
  <si>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</si>
  <si>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</si>
  <si>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</si>
  <si>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</si>
  <si>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</si>
  <si>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</si>
  <si>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</si>
  <si>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</si>
  <si>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</si>
  <si>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</si>
  <si>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</si>
  <si>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</si>
  <si>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</si>
  <si>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</si>
  <si>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</si>
  <si>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</si>
  <si>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</si>
  <si>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</si>
  <si>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</si>
  <si>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</si>
  <si>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</si>
  <si>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</si>
  <si>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</si>
  <si>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</si>
  <si>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</si>
  <si>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</si>
  <si>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</si>
  <si>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</si>
  <si>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</si>
  <si>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</si>
  <si>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</si>
  <si>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</si>
  <si>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</si>
  <si>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</si>
  <si>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</si>
  <si>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</si>
  <si>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</si>
  <si>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</si>
  <si>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</si>
  <si>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</si>
  <si>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</si>
  <si>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</si>
  <si>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</si>
  <si>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</si>
  <si>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</si>
  <si>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</si>
  <si>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</si>
  <si>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</si>
  <si>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</si>
  <si>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</si>
  <si>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</si>
  <si>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</si>
  <si>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</si>
  <si>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</si>
  <si>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</si>
  <si>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</si>
  <si>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</si>
  <si>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</si>
  <si>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</si>
  <si>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</si>
  <si>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</si>
  <si>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</si>
  <si>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</si>
  <si>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</si>
  <si>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</si>
  <si>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</si>
  <si>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</si>
  <si>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</si>
  <si>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</si>
  <si>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</si>
  <si>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</si>
  <si>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</si>
  <si>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</si>
  <si>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</si>
  <si>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</si>
  <si>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</si>
  <si>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</si>
  <si>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</si>
  <si>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</si>
  <si>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</si>
  <si>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</si>
  <si>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</si>
  <si>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</si>
  <si>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</si>
  <si>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</si>
  <si>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</si>
  <si>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</si>
  <si>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</si>
  <si>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</si>
  <si>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</si>
  <si>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</si>
  <si>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</si>
  <si>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</si>
  <si>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</si>
  <si>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</si>
  <si>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</si>
  <si>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</si>
  <si>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</si>
  <si>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</si>
  <si>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</si>
  <si>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</si>
  <si>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</si>
  <si>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</si>
  <si>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</si>
  <si>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</si>
  <si>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</si>
  <si>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</si>
  <si>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</si>
  <si>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</si>
  <si>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</si>
  <si>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</si>
  <si>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</si>
  <si>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</si>
  <si>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</si>
  <si>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</si>
  <si>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</si>
  <si>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</si>
  <si>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</si>
  <si>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</si>
  <si>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</si>
  <si>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</si>
  <si>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</si>
  <si>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</si>
  <si>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</si>
  <si>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</si>
  <si>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</si>
  <si>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</si>
  <si>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</si>
  <si>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</si>
  <si>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</si>
  <si>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</si>
  <si>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</si>
  <si>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</si>
  <si>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</si>
  <si>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</si>
  <si>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</si>
  <si>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</si>
  <si>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</si>
  <si>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</si>
  <si>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</si>
  <si>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</si>
  <si>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</si>
  <si>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</si>
  <si>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</si>
  <si>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</si>
  <si>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</si>
  <si>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</si>
  <si>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</si>
  <si>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</si>
  <si>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</si>
  <si>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</si>
  <si>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</si>
  <si>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</si>
  <si>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</si>
  <si>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</si>
  <si>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</si>
  <si>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</si>
  <si>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</si>
  <si>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</si>
  <si>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</si>
  <si>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</si>
  <si>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</si>
  <si>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</si>
  <si>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</si>
  <si>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</si>
  <si>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</si>
  <si>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</si>
  <si>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</si>
  <si>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</si>
  <si>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</si>
  <si>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</si>
  <si>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</si>
  <si>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</si>
  <si>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</si>
  <si>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</si>
  <si>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</si>
  <si>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</si>
  <si>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</si>
  <si>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</si>
  <si>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</si>
  <si>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</si>
  <si>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</si>
  <si>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</si>
  <si>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</si>
  <si>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</si>
  <si>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</si>
  <si>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</si>
  <si>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</si>
  <si>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</si>
  <si>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</si>
  <si>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</si>
  <si>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</si>
  <si>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</si>
  <si>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</si>
  <si>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</si>
  <si>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</si>
  <si>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</si>
  <si>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</si>
  <si>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</si>
  <si>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</si>
  <si>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</si>
  <si>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</si>
  <si>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</si>
  <si>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</si>
  <si>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</si>
  <si>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</si>
  <si>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</si>
  <si>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</si>
  <si>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</si>
  <si>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</si>
  <si>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</si>
  <si>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</si>
  <si>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</si>
  <si>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</si>
  <si>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</si>
  <si>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</si>
  <si>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</si>
  <si>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</si>
  <si>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</si>
  <si>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</si>
  <si>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</si>
  <si>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</si>
  <si>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</si>
  <si>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</si>
  <si>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</si>
  <si>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</si>
  <si>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</si>
  <si>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</si>
  <si>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</si>
  <si>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</si>
  <si>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</si>
  <si>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</si>
  <si>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</si>
  <si>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</si>
  <si>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</si>
  <si>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</si>
  <si>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</si>
  <si>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</si>
  <si>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</si>
  <si>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</si>
  <si>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</si>
  <si>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</si>
  <si>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</si>
  <si>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</si>
  <si>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</si>
  <si>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</si>
  <si>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</si>
  <si>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</si>
  <si>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</si>
  <si>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</si>
  <si>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</si>
  <si>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</si>
  <si>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</si>
  <si>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</si>
  <si>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</si>
  <si>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</si>
  <si>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</si>
  <si>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</si>
  <si>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</si>
  <si>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</si>
  <si>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</si>
  <si>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</si>
  <si>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</si>
  <si>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</si>
  <si>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</si>
  <si>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</si>
  <si>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</si>
  <si>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</si>
  <si>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</si>
  <si>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</si>
  <si>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</si>
  <si>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</si>
  <si>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</si>
  <si>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</si>
  <si>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</si>
  <si>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</si>
  <si>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</si>
  <si>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</si>
  <si>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</si>
  <si>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</si>
  <si>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</si>
  <si>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</si>
  <si>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</si>
  <si>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</si>
  <si>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</si>
  <si>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</si>
  <si>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</si>
  <si>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</si>
  <si>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</si>
  <si>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</si>
  <si>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</si>
  <si>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</si>
  <si>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</si>
  <si>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</si>
  <si>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</si>
  <si>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</si>
  <si>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</si>
  <si>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</si>
  <si>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</si>
  <si>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</si>
  <si>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</si>
  <si>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</si>
  <si>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</si>
  <si>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</si>
  <si>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</si>
  <si>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</si>
  <si>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</si>
  <si>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</si>
  <si>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</si>
  <si>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</si>
  <si>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</si>
  <si>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</si>
  <si>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</si>
  <si>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</si>
  <si>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</si>
  <si>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</si>
  <si>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</si>
  <si>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</si>
  <si>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</si>
  <si>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</si>
  <si>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</si>
  <si>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</si>
  <si>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</si>
  <si>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</si>
  <si>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</si>
  <si>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</si>
  <si>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</si>
  <si>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</si>
  <si>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</si>
  <si>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</si>
  <si>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</si>
  <si>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</si>
  <si>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</si>
  <si>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</si>
  <si>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</si>
  <si>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</si>
  <si>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</si>
  <si>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</si>
  <si>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</si>
  <si>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</si>
  <si>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</si>
  <si>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</si>
  <si>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</si>
  <si>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</si>
  <si>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</si>
  <si>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</si>
  <si>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</si>
  <si>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</si>
  <si>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</si>
  <si>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</si>
  <si>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</si>
  <si>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</si>
  <si>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</si>
  <si>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</si>
  <si>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</si>
  <si>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</si>
  <si>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</si>
  <si>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</si>
  <si>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</si>
  <si>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</si>
  <si>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</si>
  <si>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</si>
  <si>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</si>
  <si>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</si>
  <si>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</si>
  <si>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</si>
  <si>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</si>
  <si>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</si>
  <si>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</si>
  <si>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</si>
  <si>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</si>
  <si>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</si>
  <si>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</si>
  <si>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</si>
  <si>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</si>
  <si>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</si>
  <si>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</si>
  <si>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</si>
  <si>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</si>
  <si>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</si>
  <si>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</si>
  <si>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</si>
  <si>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</si>
  <si>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</si>
  <si>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</si>
  <si>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</si>
  <si>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</si>
  <si>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</si>
  <si>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</si>
  <si>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</si>
  <si>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</si>
  <si>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</si>
  <si>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</si>
  <si>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</si>
  <si>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</si>
  <si>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</si>
  <si>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</si>
  <si>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</si>
  <si>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</si>
  <si>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</si>
  <si>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</si>
  <si>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</si>
  <si>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</si>
  <si>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</si>
  <si>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</si>
  <si>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</si>
  <si>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</si>
  <si>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</si>
  <si>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</si>
  <si>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</si>
  <si>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</si>
  <si>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</si>
  <si>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</si>
  <si>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</si>
  <si>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</si>
  <si>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</si>
  <si>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</si>
  <si>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</si>
  <si>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</si>
  <si>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</si>
  <si>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</si>
  <si>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</si>
  <si>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</si>
  <si>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</si>
  <si>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</si>
  <si>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</si>
  <si>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</si>
  <si>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</si>
  <si>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</si>
  <si>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</si>
  <si>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</si>
  <si>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</si>
  <si>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</si>
  <si>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</si>
  <si>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</si>
  <si>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</si>
  <si>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</si>
  <si>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</si>
  <si>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</si>
  <si>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</si>
  <si>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</si>
  <si>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</si>
  <si>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</si>
  <si>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</si>
  <si>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</si>
  <si>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</si>
  <si>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</si>
  <si>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</si>
  <si>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</si>
  <si>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</si>
  <si>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</si>
  <si>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</si>
  <si>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</si>
  <si>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</si>
  <si>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</si>
  <si>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</si>
  <si>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</si>
  <si>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</si>
  <si>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</si>
  <si>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</si>
  <si>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</si>
  <si>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</si>
  <si>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</si>
  <si>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</si>
  <si>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</si>
  <si>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</si>
  <si>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</si>
  <si>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</si>
  <si>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</si>
  <si>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</si>
  <si>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</si>
  <si>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</si>
  <si>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</si>
  <si>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</si>
  <si>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</si>
  <si>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</si>
  <si>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</si>
  <si>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</si>
  <si>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</si>
  <si>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</si>
  <si>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</si>
  <si>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</si>
  <si>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</si>
  <si>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</si>
  <si>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</si>
  <si>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</si>
  <si>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</si>
  <si>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</si>
  <si>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</si>
  <si>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</si>
  <si>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</si>
  <si>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</si>
  <si>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</si>
  <si>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</si>
  <si>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</si>
  <si>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</si>
  <si>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</si>
  <si>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</si>
  <si>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</si>
  <si>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</si>
  <si>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</si>
  <si>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</si>
  <si>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</si>
  <si>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</si>
  <si>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</si>
  <si>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</si>
  <si>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</si>
  <si>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</si>
  <si>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</si>
  <si>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</si>
  <si>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</si>
  <si>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</si>
  <si>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</si>
  <si>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</si>
  <si>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</si>
  <si>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</si>
  <si>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</si>
  <si>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</si>
  <si>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</si>
  <si>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</si>
  <si>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</si>
  <si>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</si>
  <si>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</si>
  <si>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</si>
  <si>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</si>
  <si>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</si>
  <si>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</si>
  <si>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</si>
  <si>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</si>
  <si>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</si>
  <si>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</si>
  <si>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</si>
  <si>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</si>
  <si>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</si>
  <si>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</si>
  <si>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</si>
  <si>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</si>
  <si>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</si>
  <si>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</si>
  <si>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</si>
  <si>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</si>
  <si>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</si>
  <si>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</si>
  <si>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</si>
  <si>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</si>
  <si>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</si>
  <si>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</si>
  <si>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</si>
  <si>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</si>
  <si>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</si>
  <si>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</si>
  <si>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</si>
  <si>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</si>
  <si>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</si>
  <si>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</si>
  <si>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</si>
  <si>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</si>
  <si>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</si>
  <si>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</si>
  <si>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</si>
  <si>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</si>
  <si>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</si>
  <si>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</si>
  <si>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</si>
  <si>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</si>
  <si>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</si>
  <si>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</si>
  <si>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</si>
  <si>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</si>
  <si>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</si>
  <si>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</si>
  <si>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</si>
  <si>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</si>
  <si>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</si>
  <si>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</si>
  <si>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</si>
  <si>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</si>
  <si>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</si>
  <si>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</si>
  <si>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</si>
  <si>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</si>
  <si>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</si>
  <si>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</si>
  <si>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</si>
  <si>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</si>
  <si>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</si>
  <si>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</si>
  <si>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</si>
  <si>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</si>
  <si>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</si>
  <si>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</si>
  <si>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</si>
  <si>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</si>
  <si>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</si>
  <si>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</si>
  <si>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</si>
  <si>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</si>
  <si>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</si>
  <si>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</si>
  <si>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</si>
  <si>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</si>
  <si>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</si>
  <si>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</si>
  <si>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</si>
  <si>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</si>
  <si>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</si>
  <si>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</si>
  <si>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</si>
  <si>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</si>
  <si>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</si>
  <si>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</si>
  <si>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</si>
  <si>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</si>
  <si>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</si>
  <si>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</si>
  <si>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</si>
  <si>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</si>
  <si>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</si>
  <si>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</si>
  <si>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</si>
  <si>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</si>
  <si>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</si>
  <si>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</si>
  <si>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</si>
  <si>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</si>
  <si>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</si>
  <si>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</si>
  <si>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</si>
  <si>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</si>
  <si>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</si>
  <si>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</si>
  <si>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</si>
  <si>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</si>
  <si>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</si>
  <si>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</si>
  <si>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</si>
  <si>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</si>
  <si>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</si>
  <si>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</si>
  <si>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</si>
  <si>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</si>
  <si>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</si>
  <si>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</si>
  <si>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</si>
  <si>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</si>
  <si>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</si>
  <si>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</si>
  <si>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</si>
  <si>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</si>
  <si>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</si>
  <si>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</si>
  <si>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</si>
  <si>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</si>
  <si>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</si>
  <si>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</si>
  <si>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</si>
  <si>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</si>
  <si>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</si>
  <si>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</si>
  <si>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</si>
  <si>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</si>
  <si>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</si>
  <si>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</si>
  <si>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</si>
  <si>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</si>
  <si>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</si>
  <si>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</si>
  <si>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</si>
  <si>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</si>
  <si>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</si>
  <si>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</si>
  <si>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</si>
  <si>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</si>
  <si>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</si>
  <si>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</si>
  <si>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</si>
  <si>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</si>
  <si>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</si>
  <si>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</si>
  <si>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</si>
  <si>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</si>
  <si>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</si>
  <si>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</si>
  <si>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</si>
  <si>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</si>
  <si>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</si>
  <si>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</si>
  <si>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</si>
  <si>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</si>
  <si>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</si>
  <si>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</si>
  <si>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</si>
  <si>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</si>
  <si>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</si>
  <si>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</si>
  <si>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</si>
  <si>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</si>
  <si>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</si>
  <si>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</si>
  <si>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</si>
  <si>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</si>
  <si>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</si>
  <si>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</si>
  <si>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</si>
  <si>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</si>
  <si>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</si>
  <si>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</si>
  <si>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</si>
  <si>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</si>
  <si>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</si>
  <si>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</si>
  <si>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</si>
  <si>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</si>
  <si>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</si>
  <si>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</si>
  <si>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</si>
  <si>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</si>
  <si>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</si>
  <si>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</si>
  <si>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</si>
  <si>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</si>
  <si>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</si>
  <si>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</si>
  <si>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</si>
  <si>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</si>
  <si>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</si>
  <si>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</si>
  <si>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</si>
  <si>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</si>
  <si>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</si>
  <si>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</si>
  <si>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</si>
  <si>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</si>
  <si>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</si>
  <si>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</si>
  <si>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</si>
  <si>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</si>
  <si>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</si>
  <si>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</si>
  <si>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</si>
  <si>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</si>
  <si>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</si>
  <si>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</si>
  <si>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</si>
  <si>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</si>
  <si>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</si>
  <si>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</si>
  <si>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</si>
  <si>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</si>
  <si>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</si>
  <si>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</si>
  <si>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</si>
  <si>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</si>
  <si>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</si>
  <si>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</si>
  <si>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</si>
  <si>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</si>
  <si>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</si>
  <si>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</si>
  <si>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</si>
  <si>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</si>
  <si>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</si>
  <si>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</si>
  <si>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</si>
  <si>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</si>
  <si>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</si>
  <si>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</si>
  <si>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</si>
  <si>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</si>
  <si>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</si>
  <si>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</si>
  <si>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</si>
  <si>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</si>
  <si>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</si>
  <si>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</si>
  <si>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</si>
  <si>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</si>
  <si>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</si>
  <si>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</si>
  <si>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</si>
  <si>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</si>
  <si>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</si>
  <si>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</si>
  <si>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</si>
  <si>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</si>
  <si>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</si>
  <si>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</si>
  <si>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</si>
  <si>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</si>
  <si>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</si>
  <si>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</si>
  <si>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</si>
  <si>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</si>
  <si>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</si>
  <si>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</si>
  <si>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</si>
  <si>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</si>
  <si>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</si>
  <si>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</si>
  <si>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</si>
  <si>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</si>
  <si>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</si>
  <si>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</si>
  <si>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</si>
  <si>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</si>
  <si>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</si>
  <si>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</si>
  <si>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</si>
  <si>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</si>
  <si>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</si>
  <si>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</si>
  <si>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</si>
  <si>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</si>
  <si>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</si>
  <si>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</si>
  <si>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</si>
  <si>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</si>
  <si>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</si>
  <si>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</si>
  <si>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</si>
  <si>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</si>
  <si>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</si>
  <si>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</si>
  <si>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</si>
  <si>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</si>
  <si>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</si>
  <si>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</si>
  <si>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</si>
  <si>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</si>
  <si>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</si>
  <si>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</si>
  <si>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</si>
  <si>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</si>
  <si>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</si>
  <si>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</si>
  <si>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</si>
  <si>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</si>
  <si>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</si>
  <si>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</si>
  <si>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</si>
  <si>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</si>
  <si>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</si>
  <si>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</si>
  <si>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</si>
  <si>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</si>
  <si>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</si>
  <si>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</si>
  <si>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</si>
  <si>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</si>
  <si>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</si>
  <si>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</si>
  <si>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</si>
  <si>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</si>
  <si>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</si>
  <si>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</si>
  <si>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</si>
  <si>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</si>
  <si>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</si>
  <si>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</si>
  <si>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</si>
  <si>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</si>
  <si>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</si>
  <si>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</si>
  <si>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</si>
  <si>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</si>
  <si>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</si>
  <si>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</si>
  <si>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</si>
  <si>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</si>
  <si>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</si>
  <si>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</si>
  <si>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</si>
  <si>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</si>
  <si>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</si>
  <si>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</si>
  <si>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</si>
  <si>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</si>
  <si>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</si>
  <si>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</si>
  <si>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</si>
  <si>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</si>
  <si>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</si>
  <si>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</si>
  <si>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</si>
  <si>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</si>
  <si>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</si>
  <si>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</si>
  <si>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</si>
  <si>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</si>
  <si>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</si>
  <si>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</si>
  <si>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</si>
  <si>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</si>
  <si>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</si>
  <si>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</si>
  <si>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</si>
  <si>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</si>
  <si>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</si>
  <si>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</si>
  <si>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</si>
  <si>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</si>
  <si>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</si>
  <si>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</si>
  <si>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</si>
  <si>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</si>
  <si>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</si>
  <si>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</si>
  <si>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</si>
  <si>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</si>
  <si>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</si>
  <si>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</si>
  <si>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</si>
  <si>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</si>
  <si>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</si>
  <si>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</si>
  <si>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</si>
  <si>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</si>
  <si>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</si>
  <si>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</si>
  <si>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</si>
  <si>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</si>
  <si>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</si>
  <si>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</si>
  <si>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</si>
  <si>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</si>
  <si>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</si>
  <si>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</si>
  <si>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</si>
  <si>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</si>
  <si>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</si>
  <si>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</si>
  <si>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</si>
  <si>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</si>
  <si>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</si>
  <si>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</si>
  <si>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</si>
  <si>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</si>
  <si>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</si>
  <si>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</si>
  <si>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</si>
  <si>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</si>
  <si>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</si>
  <si>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</si>
  <si>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</si>
  <si>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</si>
  <si>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</si>
  <si>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</si>
  <si>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</si>
  <si>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</si>
  <si>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</si>
  <si>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</si>
  <si>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</si>
  <si>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</si>
  <si>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</si>
  <si>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</si>
  <si>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</si>
  <si>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</si>
  <si>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</si>
  <si>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</si>
  <si>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</si>
  <si>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</si>
  <si>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</si>
  <si>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</si>
  <si>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</si>
  <si>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</si>
  <si>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</si>
  <si>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</si>
  <si>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</si>
  <si>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</si>
  <si>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</si>
  <si>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</si>
  <si>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</si>
  <si>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</si>
  <si>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</si>
  <si>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</si>
  <si>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</si>
  <si>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</si>
  <si>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</si>
  <si>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</si>
  <si>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</si>
  <si>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</si>
  <si>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</si>
  <si>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</si>
  <si>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</si>
  <si>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</si>
  <si>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</si>
  <si>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</si>
  <si>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</si>
  <si>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</si>
  <si>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</si>
  <si>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</si>
  <si>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</si>
  <si>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</si>
  <si>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</si>
  <si>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</si>
  <si>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</si>
  <si>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</si>
  <si>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</si>
  <si>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</si>
  <si>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</si>
  <si>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</si>
  <si>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</si>
  <si>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</si>
  <si>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</si>
  <si>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</si>
  <si>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</si>
  <si>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</si>
  <si>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</si>
  <si>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</si>
  <si>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</si>
  <si>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</si>
  <si>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</si>
  <si>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</si>
  <si>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</si>
  <si>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</si>
  <si>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</si>
  <si>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</si>
  <si>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</si>
  <si>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</si>
  <si>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</si>
  <si>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</si>
  <si>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</si>
  <si>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</si>
  <si>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</si>
  <si>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</si>
  <si>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</si>
  <si>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</si>
  <si>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</si>
  <si>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</si>
  <si>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</si>
  <si>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</si>
  <si>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</si>
  <si>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</si>
  <si>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</si>
  <si>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</si>
  <si>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</si>
  <si>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</si>
  <si>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</si>
  <si>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</si>
  <si>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</si>
  <si>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</si>
  <si>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</si>
  <si>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</si>
  <si>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</si>
  <si>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</si>
  <si>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</si>
  <si>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</si>
  <si>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</si>
  <si>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</si>
  <si>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</si>
  <si>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</si>
  <si>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</si>
  <si>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</si>
  <si>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</si>
  <si>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</si>
  <si>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</si>
  <si>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</si>
  <si>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</si>
  <si>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</si>
  <si>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</si>
  <si>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</si>
  <si>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</si>
  <si>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</si>
  <si>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</si>
  <si>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</si>
  <si>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</si>
  <si>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</si>
  <si>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</si>
  <si>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</si>
  <si>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</si>
  <si>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</si>
  <si>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</si>
  <si>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</si>
  <si>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</si>
  <si>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</si>
  <si>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</si>
  <si>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</si>
  <si>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</si>
  <si>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</si>
  <si>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</si>
  <si>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</si>
  <si>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</si>
  <si>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</si>
  <si>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</si>
  <si>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</si>
  <si>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</si>
  <si>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</si>
  <si>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</si>
  <si>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</si>
  <si>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</si>
  <si>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</si>
  <si>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</si>
  <si>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</si>
  <si>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</si>
  <si>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</si>
  <si>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</si>
  <si>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</si>
  <si>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</si>
  <si>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</si>
  <si>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</si>
  <si>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</si>
  <si>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</si>
  <si>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</si>
  <si>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</si>
  <si>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</si>
  <si>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</si>
  <si>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</si>
  <si>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</si>
  <si>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</si>
  <si>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</si>
  <si>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</si>
  <si>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</si>
  <si>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</si>
  <si>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</si>
  <si>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</si>
  <si>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</si>
  <si>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</si>
  <si>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</si>
  <si>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</si>
  <si>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</si>
  <si>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</si>
  <si>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</si>
  <si>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</si>
  <si>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</si>
  <si>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</si>
  <si>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</si>
  <si>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</si>
  <si>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</si>
  <si>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</si>
  <si>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</si>
  <si>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</si>
  <si>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</si>
  <si>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</si>
  <si>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</si>
  <si>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</si>
  <si>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</si>
  <si>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</si>
  <si>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</si>
  <si>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</si>
  <si>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</si>
  <si>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</si>
  <si>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</si>
  <si>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</si>
  <si>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</si>
  <si>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</si>
  <si>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</si>
  <si>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</si>
  <si>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</si>
  <si>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</si>
  <si>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</si>
  <si>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</si>
  <si>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</si>
  <si>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</si>
  <si>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</si>
  <si>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</si>
  <si>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</si>
  <si>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</si>
  <si>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</si>
  <si>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</si>
  <si>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</si>
  <si>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</si>
  <si>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</si>
  <si>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</si>
  <si>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</si>
  <si>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</si>
  <si>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</si>
  <si>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</si>
  <si>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</si>
  <si>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</si>
  <si>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</si>
  <si>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</si>
  <si>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</si>
  <si>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</si>
  <si>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</si>
  <si>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</si>
  <si>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</si>
  <si>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</si>
  <si>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</si>
  <si>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</si>
  <si>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</si>
  <si>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</si>
  <si>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</si>
  <si>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</si>
  <si>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</si>
  <si>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</si>
  <si>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</si>
  <si>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</si>
  <si>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</si>
  <si>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</si>
  <si>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</si>
  <si>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</si>
  <si>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</si>
  <si>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</si>
  <si>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</si>
  <si>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</si>
  <si>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</si>
  <si>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</si>
  <si>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</si>
  <si>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</si>
  <si>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</si>
  <si>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</si>
  <si>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</si>
  <si>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</si>
  <si>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</si>
  <si>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</si>
  <si>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</si>
  <si>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</si>
  <si>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</si>
  <si>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</si>
  <si>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</si>
  <si>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</si>
  <si>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</si>
  <si>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</si>
  <si>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</si>
  <si>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</si>
  <si>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</si>
  <si>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</si>
  <si>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</si>
  <si>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</si>
  <si>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</si>
  <si>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</si>
  <si>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</si>
  <si>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</si>
  <si>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</si>
  <si>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</si>
  <si>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</si>
  <si>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</si>
  <si>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</si>
  <si>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</si>
  <si>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</si>
  <si>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</si>
  <si>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</si>
  <si>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</si>
  <si>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</si>
  <si>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</si>
  <si>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</si>
  <si>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</si>
  <si>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</si>
  <si>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</si>
  <si>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</si>
  <si>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</si>
  <si>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</si>
  <si>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</si>
  <si>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</si>
  <si>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</si>
  <si>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</si>
  <si>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</si>
  <si>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</si>
  <si>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</si>
  <si>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</si>
  <si>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</si>
  <si>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</si>
  <si>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</si>
  <si>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</si>
  <si>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</si>
  <si>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</si>
  <si>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</si>
  <si>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</si>
  <si>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</si>
  <si>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</si>
  <si>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</si>
  <si>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</si>
  <si>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</si>
  <si>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</si>
  <si>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</si>
  <si>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</si>
  <si>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</si>
  <si>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</si>
  <si>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</si>
  <si>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</si>
  <si>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</si>
  <si>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</si>
  <si>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</si>
  <si>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</si>
  <si>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</si>
  <si>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</si>
  <si>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</si>
  <si>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</si>
  <si>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</si>
  <si>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</si>
  <si>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</si>
  <si>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</si>
  <si>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</si>
  <si>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</si>
  <si>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</si>
  <si>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</si>
  <si>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</si>
  <si>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</si>
  <si>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</si>
  <si>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</si>
  <si>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</si>
  <si>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</si>
  <si>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</si>
  <si>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</si>
  <si>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</si>
  <si>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</si>
  <si>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</si>
  <si>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</si>
  <si>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</si>
  <si>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</si>
  <si>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</si>
  <si>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</si>
  <si>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</si>
  <si>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</si>
  <si>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</si>
  <si>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</si>
  <si>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</si>
  <si>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</si>
  <si>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</si>
  <si>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</si>
  <si>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</si>
  <si>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</si>
  <si>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</si>
  <si>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</si>
  <si>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</si>
  <si>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</si>
  <si>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</si>
  <si>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</si>
  <si>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</si>
  <si>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</si>
  <si>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</si>
  <si>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</si>
  <si>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</si>
  <si>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</si>
  <si>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</si>
  <si>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</si>
  <si>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</si>
  <si>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</si>
  <si>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</si>
  <si>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</si>
  <si>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</si>
  <si>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</si>
  <si>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</si>
  <si>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</si>
  <si>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</si>
  <si>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</si>
  <si>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</si>
  <si>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</si>
  <si>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</si>
  <si>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</si>
  <si>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</si>
  <si>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</si>
  <si>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</si>
  <si>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</si>
  <si>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</si>
  <si>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</si>
  <si>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</si>
  <si>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</si>
  <si>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</si>
  <si>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</si>
  <si>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</si>
  <si>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</si>
  <si>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</si>
  <si>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</si>
  <si>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</si>
  <si>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</si>
  <si>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</si>
  <si>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</si>
  <si>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</si>
  <si>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</si>
  <si>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</si>
  <si>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</si>
  <si>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</si>
  <si>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</si>
  <si>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</si>
  <si>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</si>
  <si>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</si>
  <si>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</si>
  <si>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</si>
  <si>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</si>
  <si>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</si>
  <si>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</si>
  <si>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</si>
  <si>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</si>
  <si>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</si>
  <si>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</si>
  <si>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</si>
  <si>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</si>
  <si>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</si>
  <si>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</si>
  <si>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</si>
  <si>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</si>
  <si>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</si>
  <si>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</si>
  <si>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</si>
  <si>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</si>
  <si>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</si>
  <si>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</si>
  <si>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</si>
  <si>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</si>
  <si>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</si>
  <si>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</si>
  <si>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</si>
  <si>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</si>
  <si>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</si>
  <si>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</si>
  <si>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</si>
  <si>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</si>
  <si>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</si>
  <si>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</si>
  <si>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</si>
  <si>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</si>
  <si>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</si>
  <si>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</si>
  <si>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</si>
  <si>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</si>
  <si>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</si>
  <si>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</si>
  <si>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</si>
  <si>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</si>
  <si>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</si>
  <si>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</si>
  <si>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</si>
  <si>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</si>
  <si>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</si>
  <si>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</si>
  <si>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</si>
  <si>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</si>
  <si>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</si>
  <si>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</si>
  <si>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</si>
  <si>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</si>
  <si>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</si>
  <si>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</si>
  <si>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</si>
  <si>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</si>
  <si>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</si>
  <si>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</si>
  <si>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</si>
  <si>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</si>
  <si>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</si>
  <si>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</si>
  <si>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</si>
  <si>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</si>
  <si>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</si>
  <si>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</si>
  <si>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</si>
  <si>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</si>
  <si>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</si>
  <si>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</si>
  <si>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</si>
  <si>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</si>
  <si>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</si>
  <si>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</si>
  <si>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</si>
  <si>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</si>
  <si>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</si>
  <si>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</si>
  <si>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</si>
  <si>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</si>
  <si>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</si>
  <si>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</si>
  <si>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</si>
  <si>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</si>
  <si>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</si>
  <si>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</si>
  <si>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</si>
  <si>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</si>
  <si>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</si>
  <si>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</si>
  <si>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</si>
  <si>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</si>
  <si>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</si>
  <si>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</si>
  <si>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</si>
  <si>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</si>
  <si>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</si>
  <si>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</si>
  <si>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</si>
  <si>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</si>
  <si>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</si>
  <si>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</si>
  <si>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</si>
  <si>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</si>
  <si>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</si>
  <si>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</si>
  <si>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</si>
  <si>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</si>
  <si>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</si>
  <si>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</si>
  <si>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</si>
  <si>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</si>
  <si>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</si>
  <si>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</si>
  <si>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</si>
  <si>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</si>
  <si>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</si>
  <si>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</si>
  <si>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</si>
  <si>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</si>
  <si>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</si>
  <si>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</si>
  <si>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</si>
  <si>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</si>
  <si>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</si>
  <si>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</si>
  <si>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</si>
  <si>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</si>
  <si>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</si>
  <si>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</si>
  <si>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</si>
  <si>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</si>
  <si>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</si>
  <si>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</si>
  <si>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</si>
  <si>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</si>
  <si>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</si>
  <si>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</si>
  <si>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</si>
  <si>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</si>
  <si>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</si>
  <si>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</si>
  <si>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</si>
  <si>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</si>
  <si>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</si>
  <si>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</si>
  <si>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</si>
  <si>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</si>
  <si>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</si>
  <si>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</si>
  <si>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</si>
  <si>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</si>
  <si>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</si>
  <si>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</si>
  <si>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</si>
  <si>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</si>
  <si>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</si>
  <si>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</si>
  <si>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</si>
  <si>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</si>
  <si>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</si>
  <si>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</si>
  <si>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</si>
  <si>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</si>
  <si>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</si>
  <si>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</si>
  <si>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</si>
  <si>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</si>
  <si>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</si>
  <si>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</si>
  <si>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</si>
  <si>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</si>
  <si>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</si>
  <si>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</si>
  <si>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</si>
  <si>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</si>
  <si>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</si>
  <si>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</si>
  <si>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</si>
  <si>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</si>
  <si>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</si>
  <si>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</si>
  <si>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</si>
  <si>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</si>
  <si>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</si>
  <si>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</si>
  <si>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</si>
  <si>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</si>
  <si>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</si>
  <si>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</si>
  <si>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</si>
  <si>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</si>
  <si>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</si>
  <si>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</si>
  <si>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</si>
  <si>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</si>
  <si>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</si>
  <si>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</si>
  <si>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</si>
  <si>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</si>
  <si>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</si>
  <si>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</si>
  <si>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</si>
  <si>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</si>
  <si>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</si>
  <si>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</si>
  <si>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</si>
  <si>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</si>
  <si>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</si>
  <si>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</si>
  <si>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</si>
  <si>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</si>
  <si>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</si>
  <si>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</si>
  <si>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</si>
  <si>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</si>
  <si>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</si>
  <si>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</si>
  <si>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</si>
  <si>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</si>
  <si>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</si>
  <si>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</si>
  <si>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</si>
  <si>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</si>
  <si>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</si>
  <si>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</si>
  <si>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</si>
  <si>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</si>
  <si>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</si>
  <si>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</si>
  <si>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</si>
  <si>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</si>
  <si>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</si>
  <si>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</si>
  <si>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</si>
  <si>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</si>
  <si>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</si>
  <si>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</si>
  <si>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</si>
  <si>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</si>
  <si>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</si>
  <si>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</si>
  <si>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</si>
  <si>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</si>
  <si>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</si>
  <si>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</si>
  <si>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</si>
  <si>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</si>
  <si>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</si>
  <si>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</si>
  <si>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</si>
  <si>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</si>
  <si>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</si>
  <si>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</si>
  <si>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</si>
  <si>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</si>
  <si>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</si>
  <si>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</si>
  <si>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</si>
  <si>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</si>
  <si>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</si>
  <si>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</si>
  <si>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</si>
  <si>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</si>
  <si>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</si>
  <si>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</si>
  <si>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</si>
  <si>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</si>
  <si>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</si>
  <si>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</si>
  <si>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</si>
  <si>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</si>
  <si>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</si>
  <si>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</si>
  <si>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</si>
  <si>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</si>
  <si>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</si>
  <si>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</si>
  <si>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</si>
  <si>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</si>
  <si>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</si>
  <si>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</si>
  <si>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</si>
  <si>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</si>
  <si>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</si>
  <si>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</si>
  <si>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</si>
  <si>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</si>
  <si>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</si>
  <si>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</si>
  <si>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</si>
  <si>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</si>
  <si>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</si>
  <si>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</si>
  <si>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</si>
  <si>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</si>
  <si>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</si>
  <si>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</si>
  <si>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</si>
  <si>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</si>
  <si>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</si>
  <si>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</si>
  <si>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</si>
  <si>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</si>
  <si>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</si>
  <si>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</si>
  <si>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</si>
  <si>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</si>
  <si>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</si>
  <si>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</si>
  <si>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</si>
  <si>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</si>
  <si>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</si>
  <si>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</si>
  <si>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</si>
  <si>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</si>
  <si>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</si>
  <si>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</si>
  <si>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</si>
  <si>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</si>
  <si>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</si>
  <si>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</si>
  <si>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</si>
  <si>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</si>
  <si>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</si>
  <si>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</si>
  <si>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</si>
  <si>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</si>
  <si>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</si>
  <si>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</si>
  <si>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</si>
  <si>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</si>
  <si>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</si>
  <si>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</si>
  <si>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</si>
  <si>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</si>
  <si>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</si>
  <si>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</si>
  <si>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</si>
  <si>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</si>
  <si>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</si>
  <si>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</si>
  <si>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</si>
  <si>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</si>
  <si>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</si>
  <si>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</si>
  <si>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</si>
  <si>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</si>
  <si>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</si>
  <si>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</si>
  <si>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</si>
  <si>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</si>
  <si>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</si>
  <si>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</si>
  <si>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</si>
  <si>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</si>
  <si>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</si>
  <si>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</si>
  <si>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</si>
  <si>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</si>
  <si>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</si>
  <si>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</si>
  <si>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</si>
  <si>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</si>
  <si>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</si>
  <si>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</si>
  <si>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</si>
  <si>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</si>
  <si>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</si>
  <si>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</si>
  <si>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</si>
  <si>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</si>
  <si>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</si>
  <si>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</si>
  <si>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</si>
  <si>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</si>
  <si>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</si>
  <si>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</si>
  <si>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</si>
  <si>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</si>
  <si>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</si>
  <si>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</si>
  <si>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</si>
  <si>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</si>
  <si>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</si>
  <si>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</si>
  <si>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</si>
  <si>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</si>
  <si>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</si>
  <si>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</si>
  <si>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</si>
  <si>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</si>
  <si>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</si>
  <si>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</si>
  <si>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</si>
  <si>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</si>
  <si>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</si>
  <si>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</si>
  <si>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</si>
  <si>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</si>
  <si>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</si>
  <si>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</si>
  <si>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</si>
  <si>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</si>
  <si>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</si>
  <si>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</si>
  <si>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</si>
  <si>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</si>
  <si>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</si>
  <si>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</si>
  <si>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</si>
  <si>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</si>
  <si>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</si>
  <si>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</si>
  <si>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</si>
  <si>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</si>
  <si>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</si>
  <si>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</si>
  <si>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</si>
  <si>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</si>
  <si>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</si>
  <si>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</si>
  <si>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</si>
  <si>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</si>
  <si>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</si>
  <si>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</si>
  <si>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</si>
  <si>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</si>
  <si>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</si>
  <si>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</si>
  <si>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</si>
  <si>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</si>
  <si>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</si>
  <si>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</si>
  <si>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</si>
  <si>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</si>
  <si>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</si>
  <si>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</si>
  <si>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</si>
  <si>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</si>
  <si>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</si>
  <si>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</si>
  <si>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</si>
  <si>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</si>
  <si>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</si>
  <si>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</si>
  <si>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</si>
  <si>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</si>
  <si>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</si>
  <si>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</si>
  <si>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</si>
  <si>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</si>
  <si>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</si>
  <si>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</si>
  <si>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</si>
  <si>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</si>
  <si>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</si>
  <si>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</si>
  <si>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</si>
  <si>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</si>
  <si>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</si>
  <si>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</si>
  <si>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</si>
  <si>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</si>
  <si>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</si>
  <si>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</si>
  <si>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</si>
  <si>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</si>
  <si>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</si>
  <si>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</si>
  <si>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</si>
  <si>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</si>
  <si>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</si>
  <si>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</si>
  <si>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</si>
  <si>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</si>
  <si>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</si>
  <si>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</si>
  <si>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</si>
  <si>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</si>
  <si>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</si>
  <si>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</si>
  <si>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</si>
  <si>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</si>
  <si>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</si>
  <si>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</si>
  <si>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</si>
  <si>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</si>
  <si>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</si>
  <si>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</si>
  <si>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</si>
  <si>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</si>
  <si>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</si>
  <si>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</si>
  <si>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</si>
  <si>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</si>
  <si>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</si>
  <si>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</si>
  <si>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</si>
  <si>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</si>
  <si>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</si>
  <si>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</si>
  <si>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</si>
  <si>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</si>
  <si>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</si>
  <si>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</si>
  <si>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</si>
  <si>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</si>
  <si>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</si>
  <si>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</si>
  <si>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</si>
  <si>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</si>
  <si>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</si>
  <si>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</si>
  <si>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</si>
  <si>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</si>
  <si>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</si>
  <si>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</si>
  <si>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</si>
  <si>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</si>
  <si>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</si>
  <si>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</si>
  <si>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</si>
  <si>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</si>
  <si>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</si>
  <si>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</si>
  <si>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</si>
  <si>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</si>
  <si>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</si>
  <si>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</si>
  <si>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</si>
  <si>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</si>
  <si>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</si>
  <si>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</si>
  <si>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</si>
  <si>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</si>
  <si>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</si>
  <si>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</si>
  <si>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</si>
  <si>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</si>
  <si>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</si>
  <si>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</si>
  <si>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</si>
  <si>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</si>
  <si>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</si>
  <si>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</si>
  <si>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</si>
  <si>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</si>
  <si>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</si>
  <si>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</si>
  <si>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</si>
  <si>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</si>
  <si>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</si>
  <si>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</si>
  <si>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</si>
  <si>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</si>
  <si>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</si>
  <si>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</si>
  <si>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</si>
  <si>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</si>
  <si>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</si>
  <si>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</si>
  <si>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</si>
  <si>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</si>
  <si>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</si>
  <si>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</si>
  <si>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</si>
  <si>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</si>
  <si>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</si>
  <si>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</si>
  <si>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</si>
  <si>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</si>
  <si>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</si>
  <si>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</si>
  <si>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</si>
  <si>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</si>
  <si>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</si>
  <si>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</si>
  <si>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</si>
  <si>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</si>
  <si>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</si>
  <si>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</si>
  <si>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</si>
  <si>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</si>
  <si>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</si>
  <si>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</si>
  <si>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</si>
  <si>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</si>
  <si>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</si>
  <si>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</si>
  <si>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</si>
  <si>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</si>
  <si>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</si>
  <si>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</si>
  <si>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</si>
  <si>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</si>
  <si>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</si>
  <si>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</si>
  <si>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</si>
  <si>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</si>
  <si>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</si>
  <si>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</si>
  <si>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</si>
  <si>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</si>
  <si>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</si>
  <si>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</si>
  <si>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</si>
  <si>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</si>
  <si>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</si>
  <si>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</si>
  <si>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</si>
  <si>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</si>
  <si>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</si>
  <si>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</si>
  <si>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</si>
  <si>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</si>
  <si>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</si>
  <si>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</si>
  <si>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</si>
  <si>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</si>
  <si>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</si>
  <si>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</si>
  <si>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</si>
  <si>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</si>
  <si>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</si>
  <si>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</si>
  <si>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</si>
  <si>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</si>
  <si>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</si>
  <si>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</si>
  <si>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</si>
  <si>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</si>
  <si>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</si>
  <si>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</si>
  <si>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</si>
  <si>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</si>
  <si>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</si>
  <si>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</si>
  <si>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</si>
  <si>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</si>
  <si>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</si>
  <si>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</si>
  <si>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</si>
  <si>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</si>
  <si>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</si>
  <si>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</si>
  <si>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</si>
  <si>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</si>
  <si>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</si>
  <si>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</si>
  <si>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</si>
  <si>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</si>
  <si>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</si>
  <si>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</si>
  <si>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</si>
  <si>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</si>
  <si>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</si>
  <si>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</si>
  <si>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</si>
  <si>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</si>
  <si>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</si>
  <si>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</si>
  <si>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</si>
  <si>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</si>
  <si>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</si>
  <si>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</si>
  <si>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</si>
  <si>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</si>
  <si>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</si>
  <si>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</si>
  <si>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</si>
  <si>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</si>
  <si>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</si>
  <si>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</si>
  <si>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</si>
  <si>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</si>
  <si>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</si>
  <si>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</si>
  <si>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</si>
  <si>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</si>
  <si>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</si>
  <si>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</si>
  <si>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</si>
  <si>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</si>
  <si>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</si>
  <si>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</si>
  <si>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</si>
  <si>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</si>
  <si>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</si>
  <si>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</si>
  <si>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</si>
  <si>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</si>
  <si>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</si>
  <si>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</si>
  <si>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</si>
  <si>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</si>
  <si>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</si>
  <si>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</si>
  <si>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</si>
  <si>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</si>
  <si>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</si>
  <si>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</si>
  <si>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</si>
  <si>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</si>
  <si>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</si>
  <si>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</si>
  <si>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</si>
  <si>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</si>
  <si>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</si>
  <si>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</si>
  <si>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</si>
  <si>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</si>
  <si>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</si>
  <si>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</si>
  <si>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</si>
  <si>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</si>
  <si>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</si>
  <si>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</si>
  <si>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</si>
  <si>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</si>
  <si>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</si>
  <si>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</si>
  <si>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</si>
  <si>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</si>
  <si>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</si>
  <si>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</si>
  <si>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</si>
  <si>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</si>
  <si>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</si>
  <si>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</si>
  <si>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</si>
  <si>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</si>
  <si>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</si>
  <si>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</si>
  <si>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</si>
  <si>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</si>
  <si>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</si>
  <si>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</si>
  <si>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</si>
  <si>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</si>
  <si>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</si>
  <si>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</si>
  <si>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</si>
  <si>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Lee Marvin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</si>
  <si>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</si>
  <si>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</si>
  <si>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</si>
  <si>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</si>
  <si>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</si>
  <si>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</si>
  <si>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</si>
  <si>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</si>
  <si>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</si>
  <si>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</si>
  <si>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</si>
  <si>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</si>
  <si>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</si>
  <si>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</si>
  <si>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</si>
  <si>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</si>
  <si>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</si>
  <si>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</si>
  <si>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</si>
  <si>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</si>
  <si>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</si>
  <si>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</si>
  <si>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</si>
  <si>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</si>
  <si>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</si>
  <si>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</si>
  <si>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</si>
  <si>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</si>
  <si>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</si>
  <si>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</si>
  <si>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</si>
  <si>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</si>
  <si>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</si>
  <si>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</si>
  <si>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</si>
  <si>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</si>
  <si>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</si>
  <si>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</si>
  <si>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</si>
  <si>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</si>
  <si>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</si>
  <si>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</si>
  <si>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</si>
  <si>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</si>
  <si>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</si>
  <si>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</si>
  <si>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</si>
  <si>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</si>
  <si>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</si>
  <si>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</si>
  <si>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</si>
  <si>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</si>
  <si>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</si>
  <si>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</si>
  <si>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</si>
  <si>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</si>
  <si>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</si>
  <si>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</si>
  <si>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</si>
  <si>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</si>
  <si>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</si>
  <si>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</si>
  <si>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</si>
  <si>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</si>
  <si>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</si>
  <si>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</si>
  <si>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</si>
  <si>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</si>
  <si>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</si>
  <si>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</si>
  <si>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</si>
  <si>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</si>
  <si>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</si>
  <si>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</si>
  <si>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</si>
  <si>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</si>
  <si>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</si>
  <si>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</si>
  <si>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</si>
  <si>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</si>
  <si>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</si>
  <si>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</si>
  <si>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</si>
  <si>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</si>
  <si>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</si>
  <si>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</si>
  <si>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</si>
  <si>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</si>
  <si>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</si>
  <si>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</si>
  <si>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</si>
  <si>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</si>
  <si>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</si>
  <si>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</si>
  <si>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</si>
  <si>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</si>
  <si>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</si>
  <si>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</si>
  <si>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</si>
  <si>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</si>
  <si>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</si>
  <si>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</si>
  <si>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</si>
  <si>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</si>
  <si>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</si>
  <si>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</si>
  <si>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</si>
  <si>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</si>
  <si>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</si>
  <si>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</si>
  <si>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</si>
  <si>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</si>
  <si>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</si>
  <si>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</si>
  <si>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</si>
  <si>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</si>
  <si>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</si>
  <si>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</si>
  <si>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</si>
  <si>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</si>
  <si>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</si>
  <si>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</si>
  <si>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</si>
  <si>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</si>
  <si>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</si>
  <si>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</si>
  <si>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</si>
  <si>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</si>
  <si>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</si>
  <si>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</si>
  <si>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</si>
  <si>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</si>
  <si>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</si>
  <si>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</si>
  <si>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</si>
  <si>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</si>
  <si>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</si>
  <si>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</si>
  <si>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</si>
  <si>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</si>
  <si>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</si>
  <si>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</si>
  <si>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</si>
  <si>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</si>
  <si>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</si>
  <si>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</si>
  <si>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</si>
  <si>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</si>
  <si>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</si>
  <si>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</si>
  <si>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</si>
  <si>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</si>
  <si>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</si>
  <si>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</si>
  <si>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</si>
  <si>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</si>
  <si>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</si>
  <si>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</si>
  <si>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</si>
  <si>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</si>
  <si>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</si>
  <si>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</si>
  <si>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</si>
  <si>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</si>
  <si>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</si>
  <si>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</si>
  <si>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</si>
  <si>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</si>
  <si>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</si>
  <si>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</si>
  <si>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</si>
  <si>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</si>
  <si>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</si>
  <si>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</si>
  <si>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</si>
  <si>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</si>
  <si>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</si>
  <si>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</si>
  <si>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</si>
  <si>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</si>
  <si>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</si>
  <si>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</si>
  <si>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</si>
  <si>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</si>
  <si>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</si>
  <si>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</si>
  <si>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</si>
  <si>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</si>
  <si>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</si>
  <si>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</si>
  <si>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</si>
  <si>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</si>
  <si>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</si>
  <si>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</si>
  <si>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</si>
  <si>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</si>
  <si>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</si>
  <si>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</si>
  <si>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</si>
  <si>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</si>
  <si>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</si>
  <si>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</si>
  <si>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</si>
  <si>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</si>
  <si>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</si>
  <si>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</si>
  <si>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</si>
  <si>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</si>
  <si>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</si>
  <si>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</si>
  <si>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</si>
  <si>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</si>
  <si>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</si>
  <si>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</si>
  <si>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</si>
  <si>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</si>
  <si>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</si>
  <si>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</si>
  <si>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</si>
  <si>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</si>
  <si>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</si>
  <si>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</si>
  <si>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</si>
  <si>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</si>
  <si>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</si>
  <si>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</si>
  <si>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</si>
  <si>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</si>
  <si>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</si>
  <si>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</si>
  <si>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</si>
  <si>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</si>
  <si>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</si>
  <si>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</si>
  <si>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</si>
  <si>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</si>
  <si>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</si>
  <si>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</si>
  <si>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</si>
  <si>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</si>
  <si>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</si>
  <si>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</si>
  <si>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</si>
  <si>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</si>
  <si>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</si>
  <si>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</si>
  <si>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</si>
  <si>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</si>
  <si>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</si>
  <si>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</si>
  <si>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</si>
  <si>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</si>
  <si>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</si>
  <si>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</si>
  <si>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</si>
  <si>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</si>
  <si>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</si>
  <si>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</si>
  <si>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</si>
  <si>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</si>
  <si>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</si>
  <si>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</si>
  <si>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</si>
  <si>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</si>
  <si>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</si>
  <si>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</si>
  <si>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</si>
  <si>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</si>
  <si>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</si>
  <si>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</si>
  <si>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</si>
  <si>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</si>
  <si>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</si>
  <si>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</si>
  <si>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</si>
  <si>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</si>
  <si>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</si>
  <si>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</si>
  <si>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</si>
  <si>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</si>
  <si>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</si>
  <si>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</si>
  <si>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</si>
  <si>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</si>
  <si>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</si>
  <si>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</si>
  <si>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</si>
  <si>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</si>
  <si>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</si>
  <si>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</si>
  <si>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</si>
  <si>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</si>
  <si>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</si>
  <si>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</si>
  <si>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</si>
  <si>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</si>
  <si>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</si>
  <si>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</si>
  <si>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</si>
  <si>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</si>
  <si>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</si>
  <si>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</si>
  <si>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</si>
  <si>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</si>
  <si>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</si>
  <si>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</si>
  <si>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</si>
  <si>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</si>
  <si>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</si>
  <si>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</si>
  <si>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</si>
  <si>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</si>
  <si>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</si>
  <si>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</si>
  <si>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</si>
  <si>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</si>
  <si>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</si>
  <si>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</si>
  <si>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</si>
  <si>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</si>
  <si>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</si>
  <si>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</si>
  <si>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</si>
  <si>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</si>
  <si>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</si>
  <si>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</si>
  <si>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</si>
  <si>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</si>
  <si>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</si>
  <si>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</si>
  <si>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</si>
  <si>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</si>
  <si>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</si>
  <si>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</si>
  <si>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</si>
  <si>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</si>
  <si>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</si>
  <si>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</si>
  <si>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</si>
  <si>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</si>
  <si>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</si>
  <si>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</si>
  <si>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</si>
  <si>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</si>
  <si>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</si>
  <si>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</si>
  <si>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</si>
  <si>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</si>
  <si>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</si>
  <si>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</si>
  <si>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</si>
  <si>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</si>
  <si>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</si>
  <si>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</si>
  <si>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</si>
  <si>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</si>
  <si>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</si>
  <si>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</si>
  <si>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</si>
  <si>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</si>
  <si>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</si>
  <si>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</si>
  <si>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</si>
  <si>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</si>
  <si>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</si>
  <si>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</si>
  <si>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</si>
  <si>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</si>
  <si>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</si>
  <si>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</si>
  <si>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</si>
  <si>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</si>
  <si>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</si>
  <si>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</si>
  <si>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</si>
  <si>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</si>
  <si>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</si>
  <si>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</si>
  <si>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</si>
  <si>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</si>
  <si>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</si>
  <si>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</si>
  <si>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</si>
  <si>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</si>
  <si>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</si>
  <si>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</si>
  <si>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</si>
  <si>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</si>
  <si>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</si>
  <si>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</si>
  <si>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</si>
  <si>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</si>
  <si>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</si>
  <si>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</si>
  <si>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</si>
  <si>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</si>
  <si>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</si>
  <si>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</si>
  <si>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</si>
  <si>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</si>
  <si>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</si>
  <si>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</si>
  <si>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</si>
  <si>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</si>
  <si>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</si>
  <si>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</si>
  <si>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</si>
  <si>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</si>
  <si>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</si>
  <si>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</si>
  <si>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</si>
  <si>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</si>
  <si>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</si>
  <si>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</si>
  <si>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</si>
  <si>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</si>
  <si>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</si>
  <si>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</si>
  <si>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</si>
  <si>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</si>
  <si>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</si>
  <si>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</si>
  <si>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</si>
  <si>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</si>
  <si>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</si>
  <si>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</si>
  <si>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</si>
  <si>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</si>
  <si>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</si>
  <si>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</si>
  <si>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</si>
  <si>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</si>
  <si>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</si>
  <si>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</si>
  <si>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</si>
  <si>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</si>
  <si>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</si>
  <si>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</si>
  <si>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</si>
  <si>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</si>
  <si>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</si>
  <si>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</si>
  <si>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</si>
  <si>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</si>
  <si>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</si>
  <si>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</si>
  <si>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</si>
  <si>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</si>
  <si>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</si>
  <si>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</si>
  <si>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</si>
  <si>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</si>
  <si>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</si>
  <si>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</si>
  <si>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</si>
  <si>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</si>
  <si>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</si>
  <si>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</si>
  <si>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</si>
  <si>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</si>
  <si>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</si>
  <si>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</si>
  <si>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</si>
  <si>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</si>
  <si>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</si>
  <si>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</si>
  <si>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</si>
  <si>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</si>
  <si>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</si>
  <si>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</si>
  <si>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</si>
  <si>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</si>
  <si>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</si>
  <si>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</si>
  <si>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</si>
  <si>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</si>
  <si>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</si>
  <si>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</si>
  <si>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</si>
  <si>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</si>
  <si>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</si>
  <si>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</si>
  <si>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</si>
  <si>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</si>
  <si>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</si>
  <si>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</si>
  <si>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</si>
  <si>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</si>
  <si>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</si>
  <si>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</si>
  <si>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</si>
  <si>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</si>
  <si>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</si>
  <si>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</si>
  <si>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</si>
  <si>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</si>
  <si>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</si>
  <si>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</si>
  <si>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</si>
  <si>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</si>
  <si>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</si>
  <si>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</si>
  <si>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</si>
  <si>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</si>
  <si>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</si>
  <si>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</si>
  <si>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</si>
  <si>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</si>
  <si>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</si>
  <si>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</si>
  <si>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</si>
  <si>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</si>
  <si>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</si>
  <si>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</si>
  <si>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</si>
  <si>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</si>
  <si>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</si>
  <si>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</si>
  <si>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</si>
  <si>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</si>
  <si>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</si>
  <si>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</si>
  <si>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</si>
  <si>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</si>
  <si>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</si>
  <si>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</si>
  <si>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</si>
  <si>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</si>
  <si>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</si>
  <si>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</si>
  <si>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</si>
  <si>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</si>
  <si>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</si>
  <si>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</si>
  <si>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</si>
  <si>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</si>
  <si>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</si>
  <si>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</si>
  <si>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</si>
  <si>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</si>
  <si>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</si>
  <si>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</si>
  <si>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</si>
  <si>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</si>
  <si>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</si>
  <si>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</si>
  <si>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</si>
  <si>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</si>
  <si>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</si>
  <si>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</si>
  <si>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</si>
  <si>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</si>
  <si>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</si>
  <si>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</si>
  <si>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</si>
  <si>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</si>
  <si>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</si>
  <si>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</si>
  <si>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</si>
  <si>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</si>
  <si>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</si>
  <si>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</si>
  <si>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</si>
  <si>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</si>
  <si>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</si>
  <si>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</si>
  <si>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</si>
  <si>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</si>
  <si>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</si>
  <si>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</si>
  <si>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</si>
  <si>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</si>
  <si>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</si>
  <si>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</si>
  <si>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</si>
  <si>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</si>
  <si>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</si>
  <si>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</si>
  <si>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</si>
  <si>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</si>
  <si>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</si>
  <si>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</si>
  <si>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</si>
  <si>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</si>
  <si>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</si>
  <si>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</si>
  <si>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</si>
  <si>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</si>
  <si>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</si>
  <si>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</si>
  <si>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</si>
  <si>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</si>
  <si>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</si>
  <si>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</si>
  <si>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</si>
  <si>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</si>
  <si>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</si>
  <si>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</si>
  <si>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</si>
  <si>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</si>
  <si>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</si>
  <si>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</si>
  <si>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</si>
  <si>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</si>
  <si>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</si>
  <si>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</si>
  <si>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</si>
  <si>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</si>
  <si>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</si>
  <si>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</si>
  <si>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</si>
  <si>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</si>
  <si>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</si>
  <si>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</si>
  <si>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</si>
  <si>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</si>
  <si>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</si>
  <si>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</si>
  <si>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</si>
  <si>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</si>
  <si>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</si>
  <si>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</si>
  <si>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</si>
  <si>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</si>
  <si>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</si>
  <si>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</si>
  <si>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</si>
  <si>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</si>
  <si>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</si>
  <si>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</si>
  <si>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</si>
  <si>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</si>
  <si>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</si>
  <si>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</si>
  <si>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</si>
  <si>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</si>
  <si>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</si>
  <si>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</si>
  <si>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</si>
  <si>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</si>
  <si>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</si>
  <si>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</si>
  <si>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</si>
  <si>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</si>
  <si>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</si>
  <si>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</si>
  <si>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</si>
  <si>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</si>
  <si>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</si>
  <si>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</si>
  <si>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</si>
  <si>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</si>
  <si>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</si>
  <si>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</si>
  <si>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</si>
  <si>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</si>
  <si>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</si>
  <si>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</si>
  <si>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</si>
  <si>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</si>
  <si>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</si>
  <si>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</si>
  <si>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</si>
  <si>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</si>
  <si>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</si>
  <si>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</si>
  <si>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</si>
  <si>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</si>
  <si>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</si>
  <si>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</si>
  <si>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</si>
  <si>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</si>
  <si>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</si>
  <si>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</si>
  <si>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</si>
  <si>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</si>
  <si>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</si>
  <si>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</si>
  <si>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</si>
  <si>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</si>
  <si>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</si>
  <si>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</si>
  <si>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</si>
  <si>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</si>
  <si>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</si>
  <si>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</si>
  <si>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</si>
  <si>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</si>
  <si>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</si>
  <si>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</si>
  <si>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</si>
  <si>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</si>
  <si>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</si>
  <si>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</si>
  <si>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</si>
  <si>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</si>
  <si>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</si>
  <si>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</si>
  <si>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</si>
  <si>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</si>
  <si>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</si>
  <si>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</si>
  <si>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</si>
  <si>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</si>
  <si>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</si>
  <si>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</si>
  <si>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</si>
  <si>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</si>
  <si>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</si>
  <si>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</si>
  <si>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</si>
  <si>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</si>
  <si>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</si>
  <si>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</si>
  <si>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</si>
  <si>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</si>
  <si>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</si>
  <si>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</si>
  <si>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</si>
  <si>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</si>
  <si>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</si>
  <si>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</si>
  <si>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</si>
  <si>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</si>
  <si>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</si>
  <si>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</si>
  <si>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</si>
  <si>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</si>
  <si>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</si>
  <si>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</si>
  <si>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</si>
  <si>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</si>
  <si>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</si>
  <si>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</si>
  <si>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</si>
  <si>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</si>
  <si>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</si>
  <si>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</si>
  <si>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</si>
  <si>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</si>
  <si>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</si>
  <si>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</si>
  <si>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</si>
  <si>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</si>
  <si>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</si>
  <si>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</si>
  <si>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</si>
  <si>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</si>
  <si>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</si>
  <si>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</si>
  <si>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</si>
  <si>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</si>
  <si>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</si>
  <si>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</si>
  <si>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</si>
  <si>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</si>
  <si>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</si>
  <si>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</si>
  <si>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</si>
  <si>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</si>
  <si>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</si>
  <si>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</si>
  <si>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</si>
  <si>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</si>
  <si>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</si>
  <si>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</si>
  <si>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</si>
  <si>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</si>
  <si>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</si>
  <si>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</si>
  <si>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</si>
  <si>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</si>
  <si>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</si>
  <si>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</si>
  <si>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</si>
  <si>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</si>
  <si>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</si>
  <si>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</si>
  <si>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</si>
  <si>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</si>
  <si>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</si>
  <si>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</si>
  <si>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</si>
  <si>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</si>
  <si>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</si>
  <si>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</si>
  <si>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</si>
  <si>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</si>
  <si>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</si>
  <si>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</si>
  <si>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</si>
  <si>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</si>
  <si>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</si>
  <si>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</si>
  <si>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</si>
  <si>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</si>
  <si>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</si>
  <si>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</si>
  <si>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</si>
  <si>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</si>
  <si>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</si>
  <si>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</si>
  <si>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</si>
  <si>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</si>
  <si>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</si>
  <si>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</si>
  <si>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</si>
  <si>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</si>
  <si>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</si>
  <si>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</si>
  <si>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</si>
  <si>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</si>
  <si>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</si>
  <si>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</si>
  <si>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</si>
  <si>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</si>
  <si>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</si>
  <si>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</si>
  <si>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</si>
  <si>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</si>
  <si>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</si>
  <si>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</si>
  <si>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</si>
  <si>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</si>
  <si>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</si>
  <si>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</si>
  <si>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</si>
  <si>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</si>
  <si>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</si>
  <si>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</si>
  <si>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</si>
  <si>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</si>
  <si>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</si>
  <si>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</si>
  <si>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</si>
  <si>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</si>
  <si>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</si>
  <si>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</si>
  <si>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</si>
  <si>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</si>
  <si>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</si>
  <si>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</si>
  <si>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</si>
  <si>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</si>
  <si>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</si>
  <si>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</si>
  <si>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</si>
  <si>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</si>
  <si>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</si>
  <si>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</si>
  <si>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</si>
  <si>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</si>
  <si>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</si>
  <si>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</si>
  <si>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</si>
  <si>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</si>
  <si>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</si>
  <si>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</si>
  <si>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</si>
  <si>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</si>
  <si>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</si>
  <si>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</si>
  <si>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</si>
  <si>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</si>
  <si>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</si>
  <si>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</si>
  <si>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</si>
  <si>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</si>
  <si>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</si>
  <si>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</si>
  <si>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</si>
  <si>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</si>
  <si>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</si>
  <si>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</si>
  <si>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</si>
  <si>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</si>
  <si>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</si>
  <si>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</si>
  <si>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</si>
  <si>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</si>
  <si>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</si>
  <si>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</si>
  <si>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</si>
  <si>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</si>
  <si>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</si>
  <si>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</si>
  <si>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</si>
  <si>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</si>
  <si>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</si>
  <si>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</si>
  <si>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</si>
  <si>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</si>
  <si>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</si>
  <si>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</si>
  <si>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</si>
  <si>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</si>
  <si>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</si>
  <si>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</si>
  <si>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</si>
  <si>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</si>
  <si>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</si>
  <si>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</si>
  <si>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</si>
  <si>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</si>
  <si>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</si>
  <si>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</si>
  <si>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</si>
  <si>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</si>
  <si>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</si>
  <si>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</si>
  <si>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</si>
  <si>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</si>
  <si>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</si>
  <si>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</si>
  <si>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</si>
  <si>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</si>
  <si>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</si>
  <si>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</si>
  <si>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</si>
  <si>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</si>
  <si>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</si>
  <si>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</si>
  <si>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</si>
  <si>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</si>
  <si>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</si>
  <si>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</si>
  <si>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</si>
  <si>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</si>
  <si>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</si>
  <si>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</si>
  <si>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</si>
  <si>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</si>
  <si>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</si>
  <si>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</si>
  <si>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</si>
  <si>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</si>
  <si>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</si>
  <si>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</si>
  <si>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</si>
  <si>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</si>
  <si>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</si>
  <si>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</si>
  <si>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</si>
  <si>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</si>
  <si>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</si>
  <si>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</si>
  <si>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</si>
  <si>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</si>
  <si>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</si>
  <si>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</si>
  <si>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</si>
  <si>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</si>
  <si>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</si>
  <si>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</si>
  <si>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</si>
  <si>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</si>
  <si>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</si>
  <si>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</si>
  <si>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</si>
  <si>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</si>
  <si>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</si>
  <si>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</si>
  <si>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</si>
  <si>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</si>
  <si>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</si>
  <si>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</si>
  <si>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</si>
  <si>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</si>
  <si>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</si>
  <si>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</si>
  <si>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</si>
  <si>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</si>
  <si>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</si>
  <si>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</si>
  <si>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</si>
  <si>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</si>
  <si>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</si>
  <si>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</si>
  <si>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</si>
  <si>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</si>
  <si>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</si>
  <si>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</si>
  <si>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</si>
  <si>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</si>
  <si>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</si>
  <si>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</si>
  <si>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</si>
  <si>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</si>
  <si>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</si>
  <si>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</si>
  <si>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</si>
  <si>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</si>
  <si>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</si>
  <si>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</si>
  <si>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</si>
  <si>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</si>
  <si>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</si>
  <si>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</si>
  <si>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</si>
  <si>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</si>
  <si>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</si>
  <si>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</si>
  <si>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</si>
  <si>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</si>
  <si>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</si>
  <si>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</si>
  <si>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</si>
  <si>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</si>
  <si>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</si>
  <si>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</si>
  <si>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</si>
  <si>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</si>
  <si>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</si>
  <si>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</si>
  <si>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</si>
  <si>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</si>
  <si>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</si>
  <si>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</si>
  <si>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</si>
  <si>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</si>
  <si>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</si>
  <si>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</si>
  <si>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</si>
  <si>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</si>
  <si>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</si>
  <si>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</si>
  <si>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</si>
  <si>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</si>
  <si>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</si>
  <si>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</si>
  <si>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</si>
  <si>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</si>
  <si>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</si>
  <si>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</si>
  <si>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</si>
  <si>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</si>
  <si>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</si>
  <si>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</si>
  <si>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</si>
  <si>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</si>
  <si>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</si>
  <si>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</si>
  <si>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</si>
  <si>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</si>
  <si>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</si>
  <si>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</si>
  <si>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</si>
  <si>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</si>
  <si>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</si>
  <si>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</si>
  <si>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</si>
  <si>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</si>
  <si>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</si>
  <si>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</si>
  <si>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</si>
  <si>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</si>
  <si>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</si>
  <si>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</si>
  <si>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</si>
  <si>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</si>
  <si>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</si>
  <si>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</si>
  <si>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</si>
  <si>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</si>
  <si>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</si>
  <si>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</si>
  <si>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</si>
  <si>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</si>
  <si>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</si>
  <si>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</si>
  <si>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</si>
  <si>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</si>
  <si>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</si>
  <si>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</si>
  <si>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</si>
  <si>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</si>
  <si>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</si>
  <si>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</si>
  <si>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</si>
  <si>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</si>
  <si>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</si>
  <si>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</si>
  <si>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</si>
  <si>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</si>
  <si>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</si>
  <si>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</si>
  <si>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</si>
  <si>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</si>
  <si>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</si>
  <si>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</si>
  <si>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</si>
  <si>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</si>
  <si>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</si>
  <si>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</si>
  <si>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</si>
  <si>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</si>
  <si>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</si>
  <si>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</si>
  <si>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</si>
  <si>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</si>
  <si>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</si>
  <si>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</si>
  <si>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</si>
  <si>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</si>
  <si>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</si>
  <si>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</si>
  <si>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</si>
  <si>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</si>
  <si>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</si>
  <si>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</si>
  <si>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</si>
  <si>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</si>
  <si>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</si>
  <si>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</si>
  <si>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</si>
  <si>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</si>
  <si>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</si>
  <si>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</si>
  <si>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</si>
  <si>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</si>
  <si>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</si>
  <si>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</si>
  <si>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</si>
  <si>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</si>
  <si>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</si>
  <si>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</si>
  <si>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</si>
  <si>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</si>
  <si>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</si>
  <si>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</si>
  <si>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</si>
  <si>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</si>
  <si>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</si>
  <si>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</si>
  <si>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</si>
  <si>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</si>
  <si>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</si>
  <si>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</si>
  <si>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</si>
  <si>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</si>
  <si>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</si>
  <si>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</si>
  <si>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</si>
  <si>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</si>
  <si>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</si>
  <si>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</si>
  <si>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</si>
  <si>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</si>
  <si>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</si>
  <si>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</si>
  <si>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</si>
  <si>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</si>
  <si>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</si>
  <si>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</si>
  <si>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</si>
  <si>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</si>
  <si>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</si>
  <si>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</si>
  <si>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</si>
  <si>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</si>
  <si>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</si>
  <si>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</si>
  <si>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</si>
  <si>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</si>
  <si>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</si>
  <si>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</si>
  <si>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</si>
  <si>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</si>
  <si>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</si>
  <si>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</si>
  <si>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</si>
  <si>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</si>
  <si>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</si>
  <si>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</si>
  <si>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</si>
  <si>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</si>
  <si>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</si>
  <si>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</si>
  <si>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</si>
  <si>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</si>
  <si>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</si>
  <si>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</si>
  <si>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</si>
  <si>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</si>
  <si>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</si>
  <si>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</si>
  <si>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</si>
  <si>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</si>
  <si>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</si>
  <si>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</si>
  <si>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</si>
  <si>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</si>
  <si>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</si>
  <si>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</si>
  <si>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</si>
  <si>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</si>
  <si>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</si>
  <si>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</si>
  <si>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</si>
  <si>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</si>
  <si>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</si>
  <si>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</si>
  <si>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</si>
  <si>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</si>
  <si>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</si>
  <si>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</si>
  <si>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</si>
  <si>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</si>
  <si>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</si>
  <si>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</si>
  <si>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</si>
  <si>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</si>
  <si>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</si>
  <si>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</si>
  <si>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</si>
  <si>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</si>
  <si>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</si>
  <si>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</si>
  <si>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</si>
  <si>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</si>
  <si>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</si>
  <si>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</si>
  <si>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</si>
  <si>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</si>
  <si>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</si>
  <si>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</si>
  <si>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</si>
  <si>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</si>
  <si>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</si>
  <si>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</si>
  <si>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</si>
  <si>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</si>
  <si>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</si>
  <si>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</si>
  <si>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</si>
  <si>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</si>
  <si>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</si>
  <si>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</si>
  <si>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</si>
  <si>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</si>
  <si>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</si>
  <si>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</si>
  <si>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</si>
  <si>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</si>
  <si>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</si>
  <si>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</si>
  <si>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</si>
  <si>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</si>
  <si>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</si>
  <si>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</si>
  <si>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</si>
  <si>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</si>
  <si>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</si>
  <si>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</si>
  <si>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</si>
  <si>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</si>
  <si>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</si>
  <si>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</si>
  <si>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</si>
  <si>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</si>
  <si>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</si>
  <si>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</si>
  <si>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</si>
  <si>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</si>
  <si>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</si>
  <si>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</si>
  <si>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</si>
  <si>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</si>
  <si>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</si>
  <si>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</si>
  <si>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</si>
  <si>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</si>
  <si>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</si>
  <si>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</si>
  <si>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</si>
  <si>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</si>
  <si>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</si>
  <si>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</si>
  <si>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</si>
  <si>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</si>
  <si>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</si>
  <si>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</si>
  <si>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</si>
  <si>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</si>
  <si>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</si>
  <si>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</si>
  <si>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</si>
  <si>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</si>
  <si>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</si>
  <si>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</si>
  <si>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</si>
  <si>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</si>
  <si>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</si>
  <si>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</si>
  <si>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</si>
  <si>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</si>
  <si>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</si>
  <si>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</si>
  <si>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</si>
  <si>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</si>
  <si>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</si>
  <si>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</si>
  <si>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</si>
  <si>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</si>
  <si>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</si>
  <si>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</si>
  <si>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</si>
  <si>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</si>
  <si>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</si>
  <si>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</si>
  <si>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</si>
  <si>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</si>
  <si>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</si>
  <si>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</si>
  <si>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</si>
  <si>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</si>
  <si>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</si>
  <si>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</si>
  <si>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</si>
  <si>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</si>
  <si>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</si>
  <si>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</si>
  <si>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</si>
  <si>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</si>
  <si>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</si>
  <si>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</si>
  <si>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</si>
  <si>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</si>
  <si>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</si>
  <si>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</si>
  <si>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</si>
  <si>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</si>
  <si>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</si>
  <si>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</si>
  <si>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</si>
  <si>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</si>
  <si>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</si>
  <si>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</si>
  <si>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</si>
  <si>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</si>
  <si>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</si>
  <si>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</si>
  <si>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</si>
  <si>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</si>
  <si>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</si>
  <si>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</si>
  <si>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</si>
  <si>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</si>
  <si>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</si>
  <si>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</si>
  <si>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</si>
  <si>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</si>
  <si>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</si>
  <si>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</si>
  <si>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</si>
  <si>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</si>
  <si>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</si>
  <si>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</si>
  <si>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</si>
  <si>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</si>
  <si>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</si>
  <si>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</si>
  <si>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</si>
  <si>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</si>
  <si>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</si>
  <si>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</si>
  <si>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</si>
  <si>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</si>
  <si>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</si>
  <si>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</si>
  <si>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</si>
  <si>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</si>
  <si>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</si>
  <si>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</si>
  <si>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</si>
  <si>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</si>
  <si>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</si>
  <si>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</si>
  <si>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</si>
  <si>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</si>
  <si>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</si>
  <si>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</si>
  <si>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</si>
  <si>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</si>
  <si>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</si>
  <si>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</si>
  <si>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</si>
  <si>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</si>
  <si>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</si>
  <si>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</si>
  <si>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</si>
  <si>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</si>
  <si>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</si>
  <si>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</si>
  <si>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</si>
  <si>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</si>
  <si>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</si>
  <si>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</si>
  <si>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</si>
  <si>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</si>
  <si>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</si>
  <si>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</si>
  <si>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</si>
  <si>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</si>
  <si>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</si>
  <si>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</si>
  <si>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</si>
  <si>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</si>
  <si>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</si>
  <si>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</si>
  <si>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</si>
  <si>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</si>
  <si>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</si>
  <si>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</si>
  <si>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</si>
  <si>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</si>
  <si>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</si>
  <si>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</si>
  <si>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</si>
  <si>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</si>
  <si>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</si>
  <si>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</si>
  <si>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</si>
  <si>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</si>
  <si>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</si>
  <si>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</si>
  <si>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</si>
  <si>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</si>
  <si>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</si>
  <si>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</si>
  <si>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</si>
  <si>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</si>
  <si>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</si>
  <si>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</si>
  <si>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</si>
  <si>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</si>
  <si>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</si>
  <si>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</si>
  <si>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</si>
  <si>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</si>
  <si>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</si>
  <si>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</si>
  <si>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</si>
  <si>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</si>
  <si>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</si>
  <si>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</si>
  <si>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</si>
  <si>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</si>
  <si>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</si>
  <si>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</si>
  <si>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</si>
  <si>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</si>
  <si>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</si>
  <si>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</si>
  <si>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</si>
  <si>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</si>
  <si>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</si>
  <si>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</si>
  <si>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</si>
  <si>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</si>
  <si>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</si>
  <si>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</si>
  <si>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</si>
  <si>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</si>
  <si>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</si>
  <si>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</si>
  <si>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</si>
  <si>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</si>
  <si>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</si>
  <si>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</si>
  <si>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</si>
  <si>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</si>
  <si>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</si>
  <si>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</si>
  <si>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</si>
  <si>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</si>
  <si>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</si>
  <si>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</si>
  <si>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</si>
  <si>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</si>
  <si>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</si>
  <si>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</si>
  <si>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</si>
  <si>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</si>
  <si>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</si>
  <si>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</si>
  <si>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</si>
  <si>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</si>
  <si>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</si>
  <si>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</si>
  <si>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</si>
  <si>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</si>
  <si>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</si>
  <si>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</si>
  <si>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</si>
  <si>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</si>
  <si>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</si>
  <si>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</si>
  <si>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</si>
  <si>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</si>
  <si>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</si>
  <si>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</si>
  <si>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</si>
  <si>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</si>
  <si>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</si>
  <si>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</si>
  <si>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</si>
  <si>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</si>
  <si>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</si>
  <si>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</si>
  <si>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</si>
  <si>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</si>
  <si>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</si>
  <si>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</si>
  <si>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</si>
  <si>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</si>
  <si>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</si>
  <si>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</si>
  <si>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</si>
  <si>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</si>
  <si>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</si>
  <si>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</si>
  <si>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</si>
  <si>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</si>
  <si>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</si>
  <si>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</si>
  <si>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</si>
  <si>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</si>
  <si>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</si>
  <si>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</si>
  <si>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</si>
  <si>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</si>
  <si>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</si>
  <si>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</si>
  <si>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</si>
  <si>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</si>
  <si>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</si>
  <si>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</si>
  <si>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</si>
  <si>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</si>
  <si>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</si>
  <si>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</si>
  <si>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</si>
  <si>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</si>
  <si>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</si>
  <si>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</si>
  <si>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</si>
  <si>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</si>
  <si>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</si>
  <si>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</si>
  <si>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</si>
  <si>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</si>
  <si>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</si>
  <si>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</si>
  <si>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</si>
  <si>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</si>
  <si>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</si>
  <si>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</si>
  <si>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</si>
  <si>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</si>
  <si>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</si>
  <si>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</si>
  <si>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</si>
  <si>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</si>
  <si>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</si>
  <si>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</si>
  <si>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</si>
  <si>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</si>
  <si>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</si>
  <si>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</si>
  <si>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</si>
  <si>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</si>
  <si>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</si>
  <si>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</si>
  <si>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</si>
  <si>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</si>
  <si>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</si>
  <si>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</si>
  <si>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</si>
  <si>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</si>
  <si>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</si>
  <si>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</si>
  <si>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</si>
  <si>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</si>
  <si>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</si>
  <si>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</si>
  <si>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</si>
  <si>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</si>
  <si>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</si>
  <si>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</si>
  <si>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</si>
  <si>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</si>
  <si>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</si>
  <si>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</si>
  <si>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</si>
  <si>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</si>
  <si>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</si>
  <si>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</si>
  <si>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</si>
  <si>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</si>
  <si>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</si>
  <si>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</si>
  <si>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</si>
  <si>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</si>
  <si>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</si>
  <si>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</si>
  <si>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</si>
  <si>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</si>
  <si>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</si>
  <si>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</si>
  <si>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</si>
  <si>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</si>
  <si>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</si>
  <si>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</si>
  <si>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</si>
  <si>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</si>
  <si>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</si>
  <si>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</si>
  <si>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</si>
  <si>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</si>
  <si>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</si>
  <si>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</si>
  <si>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</si>
  <si>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</si>
  <si>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</si>
  <si>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</si>
  <si>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</si>
  <si>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</si>
  <si>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</si>
  <si>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</si>
  <si>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</si>
  <si>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</si>
  <si>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</si>
  <si>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</si>
  <si>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</si>
  <si>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</si>
  <si>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</si>
  <si>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</si>
  <si>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</si>
  <si>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</si>
  <si>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</si>
  <si>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</si>
  <si>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</si>
  <si>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</si>
  <si>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</si>
  <si>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</si>
  <si>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</si>
  <si>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</si>
  <si>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</si>
  <si>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</si>
  <si>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</si>
  <si>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</si>
  <si>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</si>
  <si>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</si>
  <si>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</si>
  <si>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</si>
  <si>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</si>
  <si>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</si>
  <si>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</si>
  <si>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</si>
  <si>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</si>
  <si>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</si>
  <si>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</si>
  <si>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</si>
  <si>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</si>
  <si>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</si>
  <si>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</si>
  <si>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</si>
  <si>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</si>
  <si>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</si>
  <si>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</si>
  <si>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</si>
  <si>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</si>
  <si>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</si>
  <si>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</si>
  <si>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</si>
  <si>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</si>
  <si>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</si>
  <si>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</si>
  <si>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</si>
  <si>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</si>
  <si>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</si>
  <si>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</si>
  <si>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</si>
  <si>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</si>
  <si>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</si>
  <si>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</si>
  <si>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</si>
  <si>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</si>
  <si>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</si>
  <si>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</si>
  <si>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</si>
  <si>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</si>
  <si>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</si>
  <si>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</si>
  <si>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</si>
  <si>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</si>
  <si>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</si>
  <si>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</si>
  <si>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</si>
  <si>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</si>
  <si>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</si>
  <si>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</si>
  <si>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</si>
  <si>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</si>
  <si>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</si>
  <si>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</si>
  <si>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</si>
  <si>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</si>
  <si>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</si>
  <si>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</si>
  <si>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</si>
  <si>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</si>
  <si>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</si>
  <si>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</si>
  <si>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</si>
  <si>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</si>
  <si>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</si>
  <si>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</si>
  <si>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</si>
  <si>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</si>
  <si>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</si>
  <si>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</si>
  <si>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</si>
  <si>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</si>
  <si>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</si>
  <si>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</si>
  <si>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</si>
  <si>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</si>
  <si>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</si>
  <si>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</si>
  <si>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</si>
  <si>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</si>
  <si>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</si>
  <si>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</si>
  <si>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</si>
  <si>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</si>
  <si>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</si>
  <si>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</si>
  <si>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</si>
  <si>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</si>
  <si>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</si>
  <si>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</si>
  <si>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</si>
  <si>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</si>
  <si>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</si>
  <si>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</si>
  <si>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</si>
  <si>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</si>
  <si>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</si>
  <si>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</si>
  <si>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</si>
  <si>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</si>
  <si>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</si>
  <si>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</si>
  <si>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</si>
  <si>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</si>
  <si>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</si>
  <si>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</si>
  <si>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</si>
  <si>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</si>
  <si>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</si>
  <si>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</si>
  <si>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</si>
  <si>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</si>
  <si>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</si>
  <si>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</si>
  <si>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</si>
  <si>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</si>
  <si>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</si>
  <si>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</si>
  <si>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</si>
  <si>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</si>
  <si>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</si>
  <si>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</si>
  <si>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</si>
  <si>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</si>
  <si>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</si>
  <si>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</si>
  <si>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</si>
  <si>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</si>
  <si>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</si>
  <si>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</si>
  <si>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</si>
  <si>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</si>
  <si>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</si>
  <si>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</si>
  <si>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</si>
  <si>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</si>
  <si>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</si>
  <si>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</si>
  <si>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</si>
  <si>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</si>
  <si>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</si>
  <si>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</si>
  <si>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</si>
  <si>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</si>
  <si>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</si>
  <si>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</si>
  <si>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</si>
  <si>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</si>
  <si>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</si>
  <si>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</si>
  <si>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</si>
  <si>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</si>
  <si>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</si>
  <si>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</si>
  <si>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</si>
  <si>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</si>
  <si>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</si>
  <si>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</si>
  <si>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</si>
  <si>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</si>
  <si>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</si>
  <si>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</si>
  <si>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</si>
  <si>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</si>
  <si>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</si>
  <si>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</si>
  <si>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</si>
  <si>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</si>
  <si>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</si>
  <si>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</si>
  <si>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</si>
  <si>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</si>
  <si>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</si>
  <si>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</si>
  <si>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</si>
  <si>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</si>
  <si>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</si>
  <si>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</si>
  <si>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</si>
  <si>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</si>
  <si>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</si>
  <si>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</si>
  <si>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</si>
  <si>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</si>
  <si>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</si>
  <si>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</si>
  <si>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</si>
  <si>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</si>
  <si>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</si>
  <si>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</si>
  <si>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</si>
  <si>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</si>
  <si>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</si>
  <si>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</si>
  <si>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</si>
  <si>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</si>
  <si>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</si>
  <si>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</si>
  <si>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</si>
  <si>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</si>
  <si>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</si>
  <si>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</si>
  <si>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</si>
  <si>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</si>
  <si>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</si>
  <si>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</si>
  <si>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</si>
  <si>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</si>
  <si>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</si>
  <si>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</si>
  <si>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</si>
  <si>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</si>
  <si>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</si>
  <si>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</si>
  <si>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</si>
  <si>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</si>
  <si>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</si>
  <si>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</si>
  <si>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</si>
  <si>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</si>
  <si>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</si>
  <si>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</si>
  <si>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</si>
  <si>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</si>
  <si>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</si>
  <si>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</si>
  <si>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</si>
  <si>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</si>
  <si>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</si>
  <si>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</si>
  <si>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</si>
  <si>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</si>
  <si>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</si>
  <si>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</si>
  <si>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</si>
  <si>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</si>
  <si>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</si>
  <si>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</si>
  <si>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</si>
  <si>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</si>
  <si>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</si>
  <si>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</si>
  <si>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</si>
  <si>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</si>
  <si>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</si>
  <si>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</si>
  <si>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</si>
  <si>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</si>
  <si>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</si>
  <si>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</si>
  <si>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</si>
  <si>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</si>
  <si>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</si>
  <si>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</si>
  <si>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</si>
  <si>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</si>
  <si>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</si>
  <si>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</si>
  <si>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</si>
  <si>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</si>
  <si>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</si>
  <si>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</si>
  <si>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</si>
  <si>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</si>
  <si>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</si>
  <si>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</si>
  <si>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</si>
  <si>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</si>
  <si>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</si>
  <si>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</si>
  <si>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</si>
  <si>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</si>
  <si>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</si>
  <si>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</si>
  <si>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</si>
  <si>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</si>
  <si>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</si>
  <si>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</si>
  <si>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</si>
  <si>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</si>
  <si>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</si>
  <si>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</si>
  <si>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</si>
  <si>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</si>
  <si>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</si>
  <si>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</si>
  <si>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</si>
  <si>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</si>
  <si>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</si>
  <si>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</si>
  <si>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</si>
  <si>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</si>
  <si>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</si>
  <si>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</si>
  <si>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</si>
  <si>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</si>
  <si>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</si>
  <si>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</si>
  <si>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</si>
  <si>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</si>
  <si>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</si>
  <si>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</si>
  <si>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</si>
  <si>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</si>
  <si>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</si>
  <si>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</si>
  <si>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</si>
  <si>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</si>
  <si>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</si>
  <si>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</si>
  <si>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</si>
  <si>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</si>
  <si>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</si>
  <si>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</si>
  <si>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</si>
  <si>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</si>
  <si>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</si>
  <si>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</si>
  <si>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</si>
  <si>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</si>
  <si>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</si>
  <si>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</si>
  <si>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</si>
  <si>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</si>
  <si>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</si>
  <si>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</si>
  <si>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</si>
  <si>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</si>
  <si>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</si>
  <si>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</si>
  <si>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</si>
  <si>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</si>
  <si>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</si>
  <si>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</si>
  <si>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</si>
  <si>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</si>
  <si>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</si>
  <si>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</si>
  <si>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</si>
  <si>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</si>
  <si>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</si>
  <si>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</si>
  <si>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</si>
  <si>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</si>
  <si>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</si>
  <si>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</si>
  <si>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</si>
  <si>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</si>
  <si>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</si>
  <si>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</si>
  <si>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</si>
  <si>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</si>
  <si>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</si>
  <si>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</si>
  <si>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</si>
  <si>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</si>
  <si>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</si>
  <si>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</si>
  <si>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</si>
  <si>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</si>
  <si>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</si>
  <si>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</si>
  <si>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</si>
  <si>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</si>
  <si>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</si>
  <si>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</si>
  <si>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</si>
  <si>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</si>
  <si>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</si>
  <si>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</si>
  <si>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</si>
  <si>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</si>
  <si>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</si>
  <si>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</si>
  <si>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</si>
  <si>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</si>
  <si>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</si>
  <si>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</si>
  <si>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</si>
  <si>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</si>
  <si>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</si>
  <si>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</si>
  <si>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</si>
  <si>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</si>
  <si>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</si>
  <si>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</si>
  <si>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</si>
  <si>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</si>
  <si>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</si>
  <si>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</si>
  <si>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</si>
  <si>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</si>
  <si>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</si>
  <si>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</si>
  <si>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</si>
  <si>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</si>
  <si>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</si>
  <si>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</si>
  <si>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</si>
  <si>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</si>
  <si>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</si>
  <si>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</si>
  <si>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</si>
  <si>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</si>
  <si>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</si>
  <si>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</si>
  <si>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</si>
  <si>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</si>
  <si>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</si>
  <si>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</si>
  <si>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</si>
  <si>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</si>
  <si>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</si>
  <si>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</si>
  <si>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</si>
  <si>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</si>
  <si>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</si>
  <si>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</si>
  <si>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</si>
  <si>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</si>
  <si>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</si>
  <si>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</si>
  <si>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</si>
  <si>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</si>
  <si>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</si>
  <si>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</si>
  <si>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</si>
  <si>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</si>
  <si>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</si>
  <si>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</si>
  <si>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</si>
  <si>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</si>
  <si>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</si>
  <si>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</si>
  <si>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</si>
  <si>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</si>
  <si>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</si>
  <si>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</si>
  <si>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</si>
  <si>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</si>
  <si>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</si>
  <si>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</si>
  <si>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</si>
  <si>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</si>
  <si>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</si>
  <si>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</si>
  <si>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</si>
  <si>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</si>
  <si>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</si>
  <si>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</si>
  <si>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</si>
  <si>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</si>
  <si>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</si>
  <si>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</si>
  <si>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</si>
  <si>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</si>
  <si>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</si>
  <si>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</si>
  <si>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</si>
  <si>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</si>
  <si>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</si>
  <si>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</si>
  <si>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</si>
  <si>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</si>
  <si>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</si>
  <si>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</si>
  <si>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</si>
  <si>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</si>
  <si>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</si>
  <si>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</si>
  <si>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</si>
  <si>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</si>
  <si>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</si>
  <si>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</si>
  <si>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</si>
  <si>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</si>
  <si>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</si>
  <si>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</si>
  <si>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</si>
  <si>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</si>
  <si>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</si>
  <si>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</si>
  <si>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</si>
  <si>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</si>
  <si>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</si>
  <si>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</si>
  <si>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</si>
  <si>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</si>
  <si>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</si>
  <si>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</si>
  <si>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</si>
  <si>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</si>
  <si>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</si>
  <si>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</si>
  <si>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</si>
  <si>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</si>
  <si>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</si>
  <si>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</si>
  <si>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</si>
  <si>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</si>
  <si>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</si>
  <si>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</si>
  <si>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</si>
  <si>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</si>
  <si>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</si>
  <si>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</si>
  <si>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</si>
  <si>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</si>
  <si>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</si>
  <si>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</si>
  <si>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</si>
  <si>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</si>
  <si>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</si>
  <si>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</si>
  <si>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</si>
  <si>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</si>
  <si>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</si>
  <si>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</si>
  <si>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</si>
  <si>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</si>
  <si>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</si>
  <si>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</si>
  <si>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</si>
  <si>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</si>
  <si>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</si>
  <si>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</si>
  <si>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</si>
  <si>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</si>
  <si>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</si>
  <si>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</si>
  <si>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</si>
  <si>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</si>
  <si>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</si>
  <si>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</si>
  <si>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</si>
  <si>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</si>
  <si>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</si>
  <si>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</si>
  <si>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</si>
  <si>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</si>
  <si>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</si>
  <si>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</si>
  <si>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</si>
  <si>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</si>
  <si>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</si>
  <si>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</si>
  <si>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</si>
  <si>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</si>
  <si>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</si>
  <si>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</si>
  <si>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</si>
  <si>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</si>
  <si>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</si>
  <si>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</si>
  <si>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</si>
  <si>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</si>
  <si>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</si>
  <si>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</si>
  <si>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</si>
  <si>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</si>
  <si>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</si>
  <si>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</si>
  <si>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</si>
  <si>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</si>
  <si>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</si>
  <si>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</si>
  <si>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</si>
  <si>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</si>
  <si>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</si>
  <si>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</si>
  <si>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</si>
  <si>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</si>
  <si>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</si>
  <si>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</si>
  <si>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</si>
  <si>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</si>
  <si>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</si>
  <si>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</si>
  <si>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</si>
  <si>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</si>
  <si>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</si>
  <si>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</si>
  <si>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</si>
  <si>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</si>
  <si>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</si>
  <si>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</si>
  <si>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</si>
  <si>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</si>
  <si>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</si>
  <si>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</si>
  <si>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</si>
  <si>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</si>
  <si>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</si>
  <si>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</si>
  <si>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</si>
  <si>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</si>
  <si>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</si>
  <si>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</si>
  <si>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</si>
  <si>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</si>
  <si>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</si>
  <si>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</si>
  <si>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</si>
  <si>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</si>
  <si>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</si>
  <si>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</si>
  <si>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</si>
  <si>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</si>
  <si>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</si>
  <si>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</si>
  <si>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</si>
  <si>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</si>
  <si>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</si>
  <si>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</si>
  <si>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</si>
  <si>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</si>
  <si>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</si>
  <si>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</si>
  <si>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</si>
  <si>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</si>
  <si>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</si>
  <si>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</si>
  <si>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</si>
  <si>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</si>
  <si>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</si>
  <si>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</si>
  <si>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</si>
  <si>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</si>
  <si>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</si>
  <si>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</si>
  <si>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</si>
  <si>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</si>
  <si>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</si>
  <si>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</si>
  <si>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</si>
  <si>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</si>
  <si>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</si>
  <si>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</si>
  <si>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</si>
  <si>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</si>
  <si>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</si>
  <si>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</si>
  <si>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</si>
  <si>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</si>
  <si>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</si>
  <si>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</si>
  <si>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</si>
  <si>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</si>
  <si>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</si>
  <si>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</si>
  <si>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</si>
  <si>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</si>
  <si>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</si>
  <si>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</si>
  <si>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</si>
  <si>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</si>
  <si>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</si>
  <si>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</si>
  <si>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</si>
  <si>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</si>
  <si>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</si>
  <si>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</si>
  <si>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</si>
  <si>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</si>
  <si>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</si>
  <si>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</si>
  <si>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</si>
  <si>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</si>
  <si>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</si>
  <si>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</si>
  <si>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</si>
  <si>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</si>
  <si>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</si>
  <si>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</si>
  <si>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</si>
  <si>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</si>
  <si>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</si>
  <si>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</si>
  <si>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</si>
  <si>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</si>
  <si>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</si>
  <si>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</si>
  <si>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</si>
  <si>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</si>
  <si>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</si>
  <si>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</si>
  <si>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</si>
  <si>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</si>
  <si>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</si>
  <si>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</si>
  <si>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</si>
  <si>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</si>
  <si>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</si>
  <si>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</si>
  <si>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</si>
  <si>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</si>
  <si>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</si>
  <si>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</si>
  <si>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</si>
  <si>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</si>
  <si>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</si>
  <si>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</si>
  <si>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</si>
  <si>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</si>
  <si>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</si>
  <si>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</si>
  <si>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</si>
  <si>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</si>
  <si>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</si>
  <si>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</si>
  <si>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</si>
  <si>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</si>
  <si>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</si>
  <si>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</si>
  <si>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</si>
  <si>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</si>
  <si>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</si>
  <si>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</si>
  <si>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</si>
  <si>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</si>
  <si>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</si>
  <si>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</si>
  <si>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</si>
  <si>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</si>
  <si>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</si>
  <si>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</si>
  <si>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</si>
  <si>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</si>
  <si>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</si>
  <si>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</si>
  <si>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</si>
  <si>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</si>
  <si>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</si>
  <si>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</si>
  <si>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</si>
  <si>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</si>
  <si>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</si>
  <si>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</si>
  <si>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</si>
  <si>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</si>
  <si>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</si>
  <si>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</si>
  <si>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</si>
  <si>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</si>
  <si>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</si>
  <si>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</si>
  <si>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</si>
  <si>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</si>
  <si>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</si>
  <si>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</si>
  <si>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</si>
  <si>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</si>
  <si>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</si>
  <si>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</si>
  <si>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</si>
  <si>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</si>
  <si>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</si>
  <si>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</si>
  <si>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</si>
  <si>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</si>
  <si>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</si>
  <si>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</si>
  <si>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</si>
  <si>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</si>
  <si>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</si>
  <si>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</si>
  <si>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</si>
  <si>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</si>
  <si>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</si>
  <si>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</si>
  <si>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</si>
  <si>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</si>
  <si>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</si>
  <si>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</si>
  <si>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</si>
  <si>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</si>
  <si>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</si>
  <si>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</si>
  <si>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</si>
  <si>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</si>
  <si>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</si>
  <si>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</si>
  <si>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</si>
  <si>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</si>
  <si>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</si>
  <si>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</si>
  <si>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</si>
  <si>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</si>
  <si>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</si>
  <si>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</si>
  <si>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</si>
  <si>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</si>
  <si>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</si>
  <si>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</si>
  <si>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</si>
  <si>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</si>
  <si>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</si>
  <si>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</si>
  <si>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</si>
  <si>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</si>
  <si>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</si>
  <si>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</si>
  <si>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</si>
  <si>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</si>
  <si>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</si>
  <si>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</si>
  <si>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</si>
  <si>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</si>
  <si>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</si>
  <si>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</si>
  <si>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</si>
  <si>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</si>
  <si>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</si>
  <si>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</si>
  <si>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</si>
  <si>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</si>
  <si>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</si>
  <si>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</si>
  <si>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</si>
  <si>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</si>
  <si>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</si>
  <si>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</si>
  <si>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</si>
  <si>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</si>
  <si>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</si>
  <si>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</si>
  <si>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</si>
  <si>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</si>
  <si>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</si>
  <si>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</si>
  <si>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</si>
  <si>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</si>
  <si>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</si>
  <si>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</si>
  <si>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</si>
  <si>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</si>
  <si>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</si>
  <si>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</si>
  <si>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</si>
  <si>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</si>
  <si>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</si>
  <si>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</si>
  <si>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</si>
  <si>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</si>
  <si>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</si>
  <si>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</si>
  <si>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</si>
  <si>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</si>
  <si>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</si>
  <si>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</si>
  <si>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</si>
  <si>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</si>
  <si>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</si>
  <si>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</si>
  <si>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</si>
  <si>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</si>
  <si>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</si>
  <si>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</si>
  <si>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</si>
  <si>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</si>
  <si>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</si>
  <si>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</si>
  <si>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</si>
  <si>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</si>
  <si>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</si>
  <si>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</si>
  <si>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</si>
  <si>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</si>
  <si>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</si>
  <si>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</si>
  <si>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</si>
  <si>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</si>
  <si>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</si>
  <si>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</si>
  <si>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</si>
  <si>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</si>
  <si>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</si>
  <si>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</si>
  <si>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</si>
  <si>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</si>
  <si>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</si>
  <si>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</si>
  <si>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</si>
  <si>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</si>
  <si>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</si>
  <si>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</si>
  <si>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</si>
  <si>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</si>
  <si>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</si>
  <si>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</si>
  <si>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</si>
  <si>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</si>
  <si>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</si>
  <si>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</si>
  <si>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</si>
  <si>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</si>
  <si>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</si>
  <si>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</si>
  <si>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</si>
  <si>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</si>
  <si>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</si>
  <si>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</si>
  <si>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</si>
  <si>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</si>
  <si>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</si>
  <si>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</si>
  <si>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</si>
  <si>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</si>
  <si>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</si>
  <si>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</si>
  <si>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</si>
  <si>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</si>
  <si>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</si>
  <si>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</si>
  <si>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</si>
  <si>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</si>
  <si>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</si>
  <si>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</si>
  <si>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</si>
  <si>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</si>
  <si>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</si>
  <si>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</si>
  <si>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</si>
  <si>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</si>
  <si>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</si>
  <si>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</si>
  <si>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</si>
  <si>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</si>
  <si>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</si>
  <si>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</si>
  <si>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</si>
  <si>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</si>
  <si>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</si>
  <si>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</si>
  <si>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</si>
  <si>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</si>
  <si>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</si>
  <si>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</si>
  <si>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</si>
  <si>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</si>
  <si>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</si>
  <si>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</si>
  <si>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</si>
  <si>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</si>
  <si>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</si>
  <si>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</si>
  <si>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</si>
  <si>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</si>
  <si>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</si>
  <si>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</si>
  <si>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</si>
  <si>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</si>
  <si>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</si>
  <si>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</si>
  <si>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</si>
  <si>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</si>
  <si>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</si>
  <si>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</si>
  <si>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</si>
  <si>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</si>
  <si>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</si>
  <si>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</si>
  <si>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</si>
  <si>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</si>
  <si>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</si>
  <si>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</si>
  <si>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</si>
  <si>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</si>
  <si>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</si>
  <si>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</si>
  <si>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</si>
  <si>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</si>
  <si>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</si>
  <si>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</si>
  <si>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</si>
  <si>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</si>
  <si>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</si>
  <si>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</si>
  <si>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</si>
  <si>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</si>
  <si>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</si>
  <si>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</si>
  <si>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</si>
  <si>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</si>
  <si>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</si>
  <si>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</si>
  <si>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</si>
  <si>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</si>
  <si>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</si>
  <si>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</si>
  <si>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</si>
  <si>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</si>
  <si>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</si>
  <si>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</si>
  <si>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</si>
  <si>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</si>
  <si>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</si>
  <si>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</si>
  <si>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</si>
  <si>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</si>
  <si>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</si>
  <si>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</si>
  <si>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</si>
  <si>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</si>
  <si>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</si>
  <si>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</si>
  <si>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</si>
  <si>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</si>
  <si>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</si>
  <si>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</si>
  <si>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</si>
  <si>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</si>
  <si>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</si>
  <si>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</si>
  <si>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</si>
  <si>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</si>
  <si>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</si>
  <si>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</si>
  <si>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</si>
  <si>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</si>
  <si>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</si>
  <si>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</si>
  <si>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</si>
  <si>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</si>
  <si>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</si>
  <si>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</si>
  <si>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</si>
  <si>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</si>
  <si>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</si>
  <si>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</si>
  <si>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</si>
  <si>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</si>
  <si>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</si>
  <si>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</si>
  <si>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</si>
  <si>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</si>
  <si>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</si>
  <si>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</si>
  <si>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</si>
  <si>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</si>
  <si>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</si>
  <si>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</si>
  <si>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</si>
  <si>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</si>
  <si>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</si>
  <si>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</si>
  <si>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</si>
  <si>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</si>
  <si>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</si>
  <si>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</si>
  <si>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</si>
  <si>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</si>
  <si>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</si>
  <si>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</si>
  <si>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</si>
  <si>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</si>
  <si>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</si>
  <si>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</si>
  <si>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</si>
  <si>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</si>
  <si>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</si>
  <si>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</si>
  <si>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</si>
  <si>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</si>
  <si>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</si>
  <si>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</si>
  <si>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</si>
  <si>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</si>
  <si>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</si>
  <si>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</si>
  <si>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</si>
  <si>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</si>
  <si>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</si>
  <si>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</si>
  <si>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</si>
  <si>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</si>
  <si>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</si>
  <si>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</si>
  <si>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</si>
  <si>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</si>
  <si>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</si>
  <si>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</si>
  <si>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</si>
  <si>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</si>
  <si>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</si>
  <si>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</si>
  <si>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</si>
  <si>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</si>
  <si>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</si>
  <si>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</si>
  <si>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</si>
  <si>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</si>
  <si>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</si>
  <si>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</si>
  <si>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</si>
  <si>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</si>
  <si>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</si>
  <si>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</si>
  <si>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</si>
  <si>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</si>
  <si>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</si>
  <si>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</si>
  <si>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</si>
  <si>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</si>
  <si>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</si>
  <si>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</si>
  <si>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</si>
  <si>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</si>
  <si>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</si>
  <si>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</si>
  <si>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</si>
  <si>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</si>
  <si>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</si>
  <si>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</si>
  <si>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</si>
  <si>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</si>
  <si>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</si>
  <si>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</si>
  <si>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</si>
  <si>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</si>
  <si>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</si>
  <si>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</si>
  <si>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</si>
  <si>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</si>
  <si>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</si>
  <si>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</si>
  <si>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</si>
  <si>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</si>
  <si>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</si>
  <si>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</si>
  <si>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</si>
  <si>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</si>
  <si>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</si>
  <si>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</si>
  <si>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</si>
  <si>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</si>
  <si>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</si>
  <si>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</si>
  <si>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</si>
  <si>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</si>
  <si>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</si>
  <si>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</si>
  <si>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</si>
  <si>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</si>
  <si>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</si>
  <si>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</si>
  <si>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</si>
  <si>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</si>
  <si>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</si>
  <si>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</si>
  <si>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</si>
  <si>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</si>
  <si>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</si>
  <si>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</si>
  <si>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</si>
  <si>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</si>
  <si>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</si>
  <si>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</si>
  <si>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</si>
  <si>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</si>
  <si>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</si>
  <si>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</si>
  <si>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</si>
  <si>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</si>
  <si>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</si>
  <si>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</si>
  <si>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</si>
  <si>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</si>
  <si>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</si>
  <si>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</si>
  <si>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</si>
  <si>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</si>
  <si>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</si>
  <si>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</si>
  <si>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</si>
  <si>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</si>
  <si>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</si>
  <si>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</si>
  <si>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</si>
  <si>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</si>
  <si>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</si>
  <si>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</si>
  <si>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</si>
  <si>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</si>
  <si>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</si>
  <si>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</si>
  <si>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</si>
  <si>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</si>
  <si>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</si>
  <si>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</si>
  <si>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</si>
  <si>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</si>
  <si>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</si>
  <si>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</si>
  <si>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</si>
  <si>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</si>
  <si>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</si>
  <si>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</si>
  <si>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</si>
  <si>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</si>
  <si>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</si>
  <si>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</si>
  <si>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</si>
  <si>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</si>
  <si>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</si>
  <si>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</si>
  <si>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</si>
  <si>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</si>
  <si>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</si>
  <si>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</si>
  <si>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</si>
  <si>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</si>
  <si>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</si>
  <si>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</si>
  <si>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</si>
  <si>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</si>
  <si>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</si>
  <si>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</si>
  <si>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</si>
  <si>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</si>
  <si>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</si>
  <si>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</si>
  <si>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</si>
  <si>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</si>
  <si>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</si>
  <si>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</si>
  <si>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</si>
  <si>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</si>
  <si>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</si>
  <si>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</si>
  <si>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</si>
  <si>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</si>
  <si>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</si>
  <si>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</si>
  <si>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</si>
  <si>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</si>
  <si>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</si>
  <si>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</si>
  <si>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</si>
  <si>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</si>
  <si>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</si>
  <si>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</si>
  <si>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</si>
  <si>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</si>
  <si>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</si>
  <si>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</si>
  <si>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</si>
  <si>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</si>
  <si>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</si>
  <si>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</si>
  <si>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</si>
  <si>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</si>
  <si>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</si>
  <si>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</si>
  <si>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</si>
  <si>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</si>
  <si>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</si>
  <si>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</si>
  <si>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</si>
  <si>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</si>
  <si>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</si>
  <si>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</si>
  <si>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</si>
  <si>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</si>
  <si>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</si>
  <si>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</si>
  <si>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</si>
  <si>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</si>
  <si>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</si>
  <si>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</si>
  <si>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</si>
  <si>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</si>
  <si>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</si>
  <si>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</si>
  <si>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</si>
  <si>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</si>
  <si>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</si>
  <si>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</si>
  <si>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</si>
  <si>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</si>
  <si>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</si>
  <si>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</si>
  <si>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</si>
  <si>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</si>
  <si>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</si>
  <si>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</si>
  <si>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</si>
  <si>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</si>
  <si>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</si>
  <si>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</si>
  <si>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</si>
  <si>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</si>
  <si>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</si>
  <si>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</si>
  <si>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</si>
  <si>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</si>
  <si>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</si>
  <si>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</si>
  <si>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</si>
  <si>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</si>
  <si>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</si>
  <si>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</si>
  <si>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</si>
  <si>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</si>
  <si>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</si>
  <si>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</si>
  <si>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</si>
  <si>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</si>
  <si>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</si>
  <si>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</si>
  <si>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</si>
  <si>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</si>
  <si>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</si>
  <si>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</si>
  <si>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</si>
  <si>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</si>
  <si>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</si>
  <si>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</si>
  <si>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</si>
  <si>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</si>
  <si>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</si>
  <si>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</si>
  <si>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</si>
  <si>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</si>
  <si>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</si>
  <si>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</si>
  <si>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</si>
  <si>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</si>
  <si>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</si>
  <si>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</si>
  <si>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</si>
  <si>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</si>
  <si>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</si>
  <si>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</si>
  <si>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</si>
  <si>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</si>
  <si>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</si>
  <si>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</si>
  <si>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</si>
  <si>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</si>
  <si>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</si>
  <si>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</si>
  <si>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</si>
  <si>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</si>
  <si>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</si>
  <si>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</si>
  <si>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</si>
  <si>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</si>
  <si>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</si>
  <si>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</si>
  <si>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</si>
  <si>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</si>
  <si>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</si>
  <si>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</si>
  <si>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</si>
  <si>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</si>
  <si>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</si>
  <si>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</si>
  <si>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</si>
  <si>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</si>
  <si>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</si>
  <si>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</si>
  <si>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</si>
  <si>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</si>
  <si>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</si>
  <si>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</si>
  <si>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</si>
  <si>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</si>
  <si>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</si>
  <si>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</si>
  <si>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</si>
  <si>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</si>
  <si>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</si>
  <si>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</si>
  <si>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</si>
  <si>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</si>
  <si>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</si>
  <si>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</si>
  <si>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</si>
  <si>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</si>
  <si>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</si>
  <si>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</si>
  <si>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</si>
  <si>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</si>
  <si>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</si>
  <si>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</si>
  <si>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</si>
  <si>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</si>
  <si>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</si>
  <si>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</si>
  <si>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</si>
  <si>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</si>
  <si>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</si>
  <si>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</si>
  <si>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</si>
  <si>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</si>
  <si>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</si>
  <si>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</si>
  <si>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</si>
  <si>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</si>
  <si>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</si>
  <si>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</si>
  <si>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</si>
  <si>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</si>
  <si>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</si>
  <si>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</si>
  <si>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</si>
  <si>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</si>
  <si>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</si>
  <si>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</si>
  <si>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</si>
  <si>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</si>
  <si>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</si>
  <si>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</si>
  <si>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</si>
  <si>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</si>
  <si>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</si>
  <si>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</si>
  <si>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</si>
  <si>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</si>
  <si>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</si>
  <si>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</si>
  <si>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</si>
  <si>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</si>
  <si>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</si>
  <si>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</si>
  <si>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</si>
  <si>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</si>
  <si>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</si>
  <si>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</si>
  <si>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</si>
  <si>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</si>
  <si>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</si>
  <si>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</si>
  <si>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</si>
  <si>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</si>
  <si>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</si>
  <si>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</si>
  <si>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</si>
  <si>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</si>
  <si>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</si>
  <si>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</si>
  <si>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</si>
  <si>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</si>
  <si>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</si>
  <si>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</si>
  <si>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</si>
  <si>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</si>
  <si>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</si>
  <si>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</si>
  <si>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</si>
  <si>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</si>
  <si>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</si>
  <si>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</si>
  <si>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</si>
  <si>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</si>
  <si>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</si>
  <si>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</si>
  <si>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</si>
  <si>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</si>
  <si>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</si>
  <si>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</si>
  <si>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</si>
  <si>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</si>
  <si>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</si>
  <si>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</si>
  <si>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</si>
  <si>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</si>
  <si>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</si>
  <si>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</si>
  <si>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</si>
  <si>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</si>
  <si>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</si>
  <si>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</si>
  <si>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</si>
  <si>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</si>
  <si>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</si>
  <si>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</si>
  <si>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</si>
  <si>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</si>
  <si>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</si>
  <si>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</si>
  <si>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</si>
  <si>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</si>
  <si>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</si>
  <si>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</si>
  <si>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</si>
  <si>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</si>
  <si>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</si>
  <si>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</si>
  <si>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</si>
  <si>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</si>
  <si>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</si>
  <si>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</si>
  <si>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</si>
  <si>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</si>
  <si>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</si>
  <si>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</si>
  <si>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</si>
  <si>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</si>
  <si>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</si>
  <si>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</si>
  <si>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</si>
  <si>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</si>
  <si>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</si>
  <si>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</si>
  <si>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</si>
  <si>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</si>
  <si>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</si>
  <si>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</si>
  <si>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</si>
  <si>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</si>
  <si>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</si>
  <si>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</si>
  <si>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</si>
  <si>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</si>
  <si>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</si>
  <si>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</si>
  <si>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</si>
  <si>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</si>
  <si>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</si>
  <si>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</si>
  <si>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</si>
  <si>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</si>
  <si>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</si>
  <si>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</si>
  <si>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</si>
  <si>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</si>
  <si>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</si>
  <si>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</si>
  <si>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</si>
  <si>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</si>
  <si>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</si>
  <si>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</si>
  <si>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</si>
  <si>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</si>
  <si>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</si>
  <si>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</si>
  <si>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</si>
  <si>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</si>
  <si>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</si>
  <si>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</si>
  <si>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</si>
  <si>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</si>
  <si>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</si>
  <si>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</si>
  <si>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</si>
  <si>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</si>
  <si>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</si>
  <si>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</si>
  <si>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</si>
  <si>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</si>
  <si>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</si>
  <si>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</si>
  <si>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</si>
  <si>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</si>
  <si>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</si>
  <si>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</si>
  <si>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</si>
  <si>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</si>
  <si>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</si>
  <si>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</si>
  <si>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</si>
  <si>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</si>
  <si>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</si>
  <si>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</si>
  <si>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</si>
  <si>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</si>
  <si>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</si>
  <si>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</si>
  <si>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</si>
  <si>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</si>
  <si>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</si>
  <si>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</si>
  <si>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</si>
  <si>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</si>
  <si>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</si>
  <si>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</si>
  <si>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</si>
  <si>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</si>
  <si>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</si>
  <si>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</si>
  <si>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</si>
  <si>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</si>
  <si>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</si>
  <si>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</si>
  <si>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</si>
  <si>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</si>
  <si>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</si>
  <si>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</si>
  <si>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</si>
  <si>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</si>
  <si>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</si>
  <si>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</si>
  <si>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</si>
  <si>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</si>
  <si>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</si>
  <si>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</si>
  <si>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</si>
  <si>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</si>
  <si>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</si>
  <si>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</si>
  <si>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</si>
  <si>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</si>
  <si>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</si>
  <si>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</si>
  <si>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</si>
  <si>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</si>
  <si>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</si>
  <si>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</si>
  <si>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</si>
  <si>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</si>
  <si>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</si>
  <si>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</si>
  <si>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</si>
  <si>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</si>
  <si>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</si>
  <si>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</si>
  <si>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</si>
  <si>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</si>
  <si>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</si>
  <si>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</si>
  <si>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</si>
  <si>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</si>
  <si>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</si>
  <si>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</si>
  <si>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</si>
  <si>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</si>
  <si>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</si>
  <si>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</si>
  <si>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</si>
  <si>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</si>
  <si>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</si>
  <si>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</si>
  <si>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</si>
  <si>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</si>
  <si>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</si>
  <si>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</si>
  <si>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</si>
  <si>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</si>
  <si>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</si>
  <si>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</si>
  <si>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</si>
  <si>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</si>
  <si>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</si>
  <si>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</si>
  <si>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</si>
  <si>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</si>
  <si>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</si>
  <si>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</si>
  <si>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</si>
  <si>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</si>
  <si>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</si>
  <si>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</si>
  <si>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</si>
  <si>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</si>
  <si>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</si>
  <si>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</si>
  <si>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</si>
  <si>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</si>
  <si>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</si>
  <si>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</si>
  <si>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</si>
  <si>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</si>
  <si>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</si>
  <si>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</si>
  <si>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</si>
  <si>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</si>
  <si>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</si>
  <si>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</si>
  <si>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</si>
  <si>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</si>
  <si>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</si>
  <si>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</si>
  <si>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</si>
  <si>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</si>
  <si>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</si>
  <si>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</si>
  <si>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</si>
  <si>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</si>
  <si>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</si>
  <si>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</si>
  <si>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</si>
  <si>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</si>
  <si>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</si>
  <si>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</si>
  <si>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</si>
  <si>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</si>
  <si>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</si>
  <si>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</si>
  <si>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</si>
  <si>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</si>
  <si>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</si>
  <si>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</si>
  <si>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</si>
  <si>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</si>
  <si>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</si>
  <si>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</si>
  <si>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</si>
  <si>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</si>
  <si>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</si>
  <si>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</si>
  <si>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</si>
  <si>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</si>
  <si>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</si>
  <si>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</si>
  <si>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</si>
  <si>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</si>
  <si>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</si>
  <si>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</si>
  <si>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</si>
  <si>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</si>
  <si>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</si>
  <si>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</si>
  <si>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</si>
  <si>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</si>
  <si>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</si>
  <si>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</si>
  <si>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</si>
  <si>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</si>
  <si>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</si>
  <si>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</si>
  <si>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</si>
  <si>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</si>
  <si>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</si>
  <si>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</si>
  <si>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</si>
  <si>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</si>
  <si>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</si>
  <si>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</si>
  <si>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</si>
  <si>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</si>
  <si>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</si>
  <si>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</si>
  <si>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</si>
  <si>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</si>
  <si>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</si>
  <si>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</si>
  <si>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</si>
  <si>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</si>
  <si>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</si>
  <si>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</si>
  <si>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</si>
  <si>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</si>
  <si>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</si>
  <si>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</si>
  <si>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</si>
  <si>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</si>
  <si>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</si>
  <si>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</si>
  <si>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</si>
  <si>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</si>
  <si>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</si>
  <si>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</si>
  <si>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</si>
  <si>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</si>
  <si>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</si>
  <si>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</si>
  <si>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</si>
  <si>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</si>
  <si>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</si>
  <si>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</si>
  <si>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</si>
  <si>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</si>
  <si>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</si>
  <si>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</si>
  <si>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</si>
  <si>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</si>
  <si>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</si>
  <si>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</si>
  <si>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</si>
  <si>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</si>
  <si>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</si>
  <si>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</si>
  <si>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</si>
  <si>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</si>
  <si>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</si>
  <si>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</si>
  <si>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</si>
  <si>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</si>
  <si>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</si>
  <si>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</si>
  <si>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</si>
  <si>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</si>
  <si>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</si>
  <si>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</si>
  <si>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</si>
  <si>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</si>
  <si>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</si>
  <si>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</si>
  <si>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</si>
  <si>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</si>
  <si>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</si>
  <si>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</si>
  <si>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</si>
  <si>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</si>
  <si>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</si>
  <si>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</si>
  <si>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</si>
  <si>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</si>
  <si>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</si>
  <si>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</si>
  <si>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</si>
  <si>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</si>
  <si>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</si>
  <si>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</si>
  <si>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</si>
  <si>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</si>
  <si>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</si>
  <si>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</si>
  <si>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</si>
  <si>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</si>
  <si>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</si>
  <si>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</si>
  <si>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</si>
  <si>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</si>
  <si>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</si>
  <si>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</si>
  <si>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</si>
  <si>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</si>
  <si>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</si>
  <si>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</si>
  <si>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</si>
  <si>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</si>
  <si>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</si>
  <si>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</si>
  <si>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</si>
  <si>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</si>
  <si>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</si>
  <si>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</si>
  <si>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</si>
  <si>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</si>
  <si>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</si>
  <si>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</si>
  <si>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</si>
  <si>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</si>
  <si>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</si>
  <si>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</si>
  <si>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</si>
  <si>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</si>
  <si>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</si>
  <si>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</si>
  <si>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</si>
  <si>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</si>
  <si>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</si>
  <si>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</si>
  <si>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</si>
  <si>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</si>
  <si>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</si>
  <si>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</si>
  <si>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</si>
  <si>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</si>
  <si>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</si>
  <si>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</si>
  <si>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</si>
  <si>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</si>
  <si>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</si>
  <si>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</si>
  <si>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</si>
  <si>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</si>
  <si>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</si>
  <si>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</si>
  <si>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</si>
  <si>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</si>
  <si>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</si>
  <si>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</si>
  <si>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</si>
  <si>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</si>
  <si>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</si>
  <si>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</si>
  <si>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</si>
  <si>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</si>
  <si>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</si>
  <si>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</si>
  <si>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</si>
  <si>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</si>
  <si>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</si>
  <si>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</si>
  <si>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</si>
  <si>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</si>
  <si>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</si>
  <si>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</si>
  <si>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</si>
  <si>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</si>
  <si>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</si>
  <si>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</si>
  <si>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</si>
  <si>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</si>
  <si>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</si>
  <si>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</si>
  <si>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</si>
  <si>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</si>
  <si>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</si>
  <si>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</si>
  <si>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</si>
  <si>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</si>
  <si>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</si>
  <si>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</si>
  <si>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</si>
  <si>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</si>
  <si>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</si>
  <si>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</si>
  <si>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</si>
  <si>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</si>
  <si>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</si>
  <si>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</si>
  <si>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</si>
  <si>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</si>
  <si>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</si>
  <si>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</si>
  <si>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</si>
  <si>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</si>
  <si>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</si>
  <si>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</si>
  <si>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</si>
  <si>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</si>
  <si>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</si>
  <si>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</si>
  <si>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</si>
  <si>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</si>
  <si>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</si>
  <si>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</si>
  <si>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</si>
  <si>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</si>
  <si>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</si>
  <si>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</si>
  <si>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</si>
  <si>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</si>
  <si>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</si>
  <si>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</si>
  <si>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</si>
  <si>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</si>
  <si>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</si>
  <si>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</si>
  <si>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</si>
  <si>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</si>
  <si>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</si>
  <si>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</si>
  <si>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</si>
  <si>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</si>
  <si>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</si>
  <si>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</si>
  <si>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</si>
  <si>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</si>
  <si>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</si>
  <si>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</si>
  <si>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</si>
  <si>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</si>
  <si>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</si>
  <si>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</si>
  <si>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</si>
  <si>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</si>
  <si>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</si>
  <si>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</si>
  <si>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</si>
  <si>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</si>
  <si>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</si>
  <si>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</si>
  <si>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</si>
  <si>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</si>
  <si>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</si>
  <si>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</si>
  <si>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</si>
  <si>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</si>
  <si>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</si>
  <si>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</si>
  <si>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</si>
  <si>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</si>
  <si>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</si>
  <si>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</si>
  <si>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</si>
  <si>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</si>
  <si>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</si>
  <si>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</si>
  <si>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</si>
  <si>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</si>
  <si>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</si>
  <si>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</si>
  <si>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</si>
  <si>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</si>
  <si>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</si>
  <si>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</si>
  <si>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</si>
  <si>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</si>
  <si>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</si>
  <si>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</si>
  <si>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</si>
  <si>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</si>
  <si>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</si>
  <si>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</si>
  <si>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</si>
  <si>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</si>
  <si>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</si>
  <si>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</si>
  <si>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</si>
  <si>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</si>
  <si>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</si>
  <si>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</si>
  <si>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</si>
  <si>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</si>
  <si>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</si>
  <si>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</si>
  <si>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</si>
  <si>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</si>
  <si>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</si>
  <si>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</si>
  <si>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</si>
  <si>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</si>
  <si>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</si>
  <si>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</si>
  <si>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</si>
  <si>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</si>
  <si>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</si>
  <si>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</si>
  <si>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</si>
  <si>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</si>
  <si>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</si>
  <si>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</si>
  <si>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</si>
  <si>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</si>
  <si>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</si>
  <si>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</si>
  <si>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</si>
  <si>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</si>
  <si>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</si>
  <si>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</si>
  <si>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</si>
  <si>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</si>
  <si>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</si>
  <si>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</si>
  <si>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</si>
  <si>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</si>
  <si>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</si>
  <si>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</si>
  <si>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</si>
  <si>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</si>
  <si>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</si>
  <si>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</si>
  <si>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</si>
  <si>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</si>
  <si>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</si>
  <si>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</si>
  <si>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</si>
  <si>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</si>
  <si>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</si>
  <si>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</si>
  <si>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</si>
  <si>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</si>
  <si>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</si>
  <si>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</si>
  <si>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</si>
  <si>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</si>
  <si>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</si>
  <si>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</si>
  <si>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</si>
  <si>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</si>
  <si>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</si>
  <si>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</si>
  <si>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</si>
  <si>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</si>
  <si>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</si>
  <si>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</si>
  <si>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</si>
  <si>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</si>
  <si>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</si>
  <si>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</si>
  <si>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</si>
  <si>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</si>
  <si>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</si>
  <si>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</si>
  <si>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</si>
  <si>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</si>
  <si>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</si>
  <si>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</si>
  <si>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</si>
  <si>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</si>
  <si>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</si>
  <si>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</si>
  <si>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</si>
  <si>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</si>
  <si>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</si>
  <si>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</si>
  <si>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</si>
  <si>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</si>
  <si>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</si>
  <si>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</si>
  <si>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</si>
  <si>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</si>
  <si>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</si>
  <si>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</si>
  <si>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</si>
  <si>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</si>
  <si>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</si>
  <si>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</si>
  <si>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</si>
  <si>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</si>
  <si>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</si>
  <si>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</si>
  <si>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</si>
  <si>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</si>
  <si>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</si>
  <si>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</si>
  <si>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</si>
  <si>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</si>
  <si>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</si>
  <si>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</si>
  <si>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</si>
  <si>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</si>
  <si>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</si>
  <si>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</si>
  <si>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</si>
  <si>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</si>
  <si>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</si>
  <si>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</si>
  <si>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</si>
  <si>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</si>
  <si>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</si>
  <si>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</si>
  <si>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</si>
  <si>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</si>
  <si>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</si>
  <si>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</si>
  <si>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</si>
  <si>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</si>
  <si>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</si>
  <si>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</si>
  <si>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</si>
  <si>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</si>
  <si>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</si>
  <si>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</si>
  <si>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</si>
  <si>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</si>
  <si>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</si>
  <si>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</si>
  <si>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</si>
  <si>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</si>
  <si>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</si>
  <si>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</si>
  <si>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</si>
  <si>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</si>
  <si>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</si>
  <si>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</si>
  <si>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</si>
  <si>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</si>
  <si>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</si>
  <si>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</si>
  <si>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</si>
  <si>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</si>
  <si>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</si>
  <si>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</si>
  <si>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</si>
  <si>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</si>
  <si>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</si>
  <si>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</si>
  <si>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</si>
  <si>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</si>
  <si>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</si>
  <si>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</si>
  <si>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</si>
  <si>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</si>
  <si>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</si>
  <si>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</si>
  <si>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</si>
  <si>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</si>
  <si>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</si>
  <si>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</si>
  <si>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</si>
  <si>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</si>
  <si>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</si>
  <si>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</si>
  <si>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</si>
  <si>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</si>
  <si>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</si>
  <si>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</si>
  <si>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</si>
  <si>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</si>
  <si>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</si>
  <si>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</si>
  <si>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</si>
  <si>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</si>
  <si>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</si>
  <si>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</si>
  <si>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</si>
  <si>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</si>
  <si>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</si>
  <si>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</si>
  <si>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</si>
  <si>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</si>
  <si>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</si>
  <si>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</si>
  <si>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</si>
  <si>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</si>
  <si>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</si>
  <si>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</si>
  <si>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</si>
  <si>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</si>
  <si>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</si>
  <si>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</si>
  <si>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</si>
  <si>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</si>
  <si>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</si>
  <si>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</si>
  <si>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</si>
  <si>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</si>
  <si>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</si>
  <si>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</si>
  <si>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</si>
  <si>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</si>
  <si>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</si>
  <si>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</si>
  <si>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</si>
  <si>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</si>
  <si>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</si>
  <si>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</si>
  <si>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</si>
  <si>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</si>
  <si>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</si>
  <si>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</si>
  <si>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</si>
  <si>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</si>
  <si>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</si>
  <si>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</si>
  <si>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</si>
  <si>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</si>
  <si>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</si>
  <si>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</si>
  <si>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</si>
  <si>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</si>
  <si>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</si>
  <si>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</si>
  <si>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</si>
  <si>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</si>
  <si>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</si>
  <si>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</si>
  <si>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</si>
  <si>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</si>
  <si>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</si>
  <si>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</si>
  <si>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</si>
  <si>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</si>
  <si>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</si>
  <si>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</si>
  <si>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</si>
  <si>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</si>
  <si>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</si>
  <si>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</si>
  <si>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</si>
  <si>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</si>
  <si>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</si>
  <si>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</si>
  <si>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</si>
  <si>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</si>
  <si>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</si>
  <si>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</si>
  <si>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</si>
  <si>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</si>
  <si>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</si>
  <si>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</si>
  <si>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</si>
  <si>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</si>
  <si>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</si>
  <si>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</si>
  <si>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</si>
  <si>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</si>
  <si>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</si>
  <si>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</si>
  <si>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</si>
  <si>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</si>
  <si>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</si>
  <si>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</si>
  <si>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</si>
  <si>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</si>
  <si>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</si>
  <si>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</si>
  <si>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</si>
  <si>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</si>
  <si>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</si>
  <si>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</si>
  <si>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</si>
  <si>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</si>
  <si>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</si>
  <si>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</si>
  <si>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</si>
  <si>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</si>
  <si>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</si>
  <si>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</si>
  <si>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</si>
  <si>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</si>
  <si>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</si>
  <si>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</si>
  <si>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</si>
  <si>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</si>
  <si>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</si>
  <si>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</si>
  <si>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</si>
  <si>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</si>
  <si>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</si>
  <si>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</si>
  <si>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</si>
  <si>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</si>
  <si>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</si>
  <si>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</si>
  <si>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</si>
  <si>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</si>
  <si>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</si>
  <si>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</si>
  <si>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</si>
  <si>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</si>
  <si>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</si>
  <si>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</si>
  <si>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</si>
  <si>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</si>
  <si>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</si>
  <si>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</si>
  <si>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</si>
  <si>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</si>
  <si>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</si>
  <si>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</si>
  <si>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</si>
  <si>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</si>
  <si>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</si>
  <si>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</si>
  <si>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</si>
  <si>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</si>
  <si>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</si>
  <si>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</si>
  <si>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</si>
  <si>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</si>
  <si>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</si>
  <si>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</si>
  <si>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</si>
  <si>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</si>
  <si>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</si>
  <si>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</si>
  <si>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</si>
  <si>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</si>
  <si>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</si>
  <si>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</si>
  <si>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</si>
  <si>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</si>
  <si>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</si>
  <si>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</si>
  <si>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</si>
  <si>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</si>
  <si>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</si>
  <si>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</si>
  <si>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</si>
  <si>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</si>
  <si>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</si>
  <si>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</si>
  <si>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</si>
  <si>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</si>
  <si>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</si>
  <si>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</si>
  <si>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</si>
  <si>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</si>
  <si>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</si>
  <si>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</si>
  <si>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</si>
  <si>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</si>
  <si>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</si>
  <si>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</si>
  <si>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</si>
  <si>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</si>
  <si>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</si>
  <si>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</si>
  <si>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</si>
  <si>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</si>
  <si>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</si>
  <si>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</si>
  <si>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</si>
  <si>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</si>
  <si>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</si>
  <si>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</si>
  <si>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</si>
  <si>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</si>
  <si>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</si>
  <si>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</si>
  <si>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</si>
  <si>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</si>
  <si>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</si>
  <si>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</si>
  <si>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</si>
  <si>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</si>
  <si>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</si>
  <si>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</si>
  <si>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</si>
  <si>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</si>
  <si>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</si>
  <si>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</si>
  <si>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</si>
  <si>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</si>
  <si>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</si>
  <si>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</si>
  <si>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</si>
  <si>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</si>
  <si>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</si>
  <si>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</si>
  <si>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</si>
  <si>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</si>
  <si>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</si>
  <si>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</si>
  <si>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</si>
  <si>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</si>
  <si>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</si>
  <si>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</si>
  <si>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</si>
  <si>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</si>
  <si>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</si>
  <si>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</si>
  <si>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</si>
  <si>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</si>
  <si>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</si>
  <si>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</si>
  <si>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</si>
  <si>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</si>
  <si>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</si>
  <si>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</si>
  <si>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</si>
  <si>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</si>
  <si>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</si>
  <si>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</si>
  <si>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</si>
  <si>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</si>
  <si>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</si>
  <si>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</si>
  <si>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</si>
  <si>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</si>
  <si>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</si>
  <si>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</si>
  <si>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</si>
  <si>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</si>
  <si>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</si>
  <si>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</si>
  <si>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</si>
  <si>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</si>
  <si>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</si>
  <si>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</si>
  <si>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</si>
  <si>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</si>
  <si>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</si>
  <si>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</si>
  <si>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</si>
  <si>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</si>
  <si>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</si>
  <si>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</si>
  <si>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</si>
  <si>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</si>
  <si>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</si>
  <si>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</si>
  <si>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</si>
  <si>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</si>
  <si>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</si>
  <si>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</si>
  <si>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</si>
  <si>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</si>
  <si>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</si>
  <si>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</si>
  <si>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</si>
  <si>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</si>
  <si>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</si>
  <si>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</si>
  <si>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</si>
  <si>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</si>
  <si>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</si>
  <si>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</si>
  <si>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</si>
  <si>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</si>
  <si>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</si>
  <si>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</si>
  <si>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</si>
  <si>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</si>
  <si>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</si>
  <si>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</si>
  <si>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</si>
  <si>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</si>
  <si>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</si>
  <si>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</si>
  <si>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</si>
  <si>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</si>
  <si>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</si>
  <si>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</si>
  <si>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</si>
  <si>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</si>
  <si>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</si>
  <si>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</si>
  <si>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</si>
  <si>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</si>
  <si>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</si>
  <si>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</si>
  <si>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</si>
  <si>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</si>
  <si>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</si>
  <si>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</si>
  <si>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</si>
  <si>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</si>
  <si>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</si>
  <si>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</si>
  <si>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</si>
  <si>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</si>
  <si>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</si>
  <si>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</si>
  <si>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</si>
  <si>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</si>
  <si>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</si>
  <si>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</si>
  <si>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</si>
  <si>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</si>
  <si>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</si>
  <si>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</si>
  <si>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</si>
  <si>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</si>
  <si>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</si>
  <si>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</si>
  <si>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</si>
  <si>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</si>
  <si>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</si>
  <si>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</si>
  <si>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</si>
  <si>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</si>
  <si>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</si>
  <si>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</si>
  <si>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</si>
  <si>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</si>
  <si>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</si>
  <si>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</si>
  <si>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</si>
  <si>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</si>
  <si>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</si>
  <si>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</si>
  <si>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</si>
  <si>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</si>
  <si>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</si>
  <si>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</si>
  <si>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</si>
  <si>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</si>
  <si>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</si>
  <si>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</si>
  <si>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</si>
  <si>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</si>
  <si>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</si>
  <si>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</si>
  <si>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</si>
  <si>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</si>
  <si>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</si>
  <si>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</si>
  <si>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</si>
  <si>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</si>
  <si>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</si>
  <si>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</si>
  <si>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</si>
  <si>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</si>
  <si>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</si>
  <si>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</si>
  <si>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</si>
  <si>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</si>
  <si>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</si>
  <si>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</si>
  <si>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</si>
  <si>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</si>
  <si>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</si>
  <si>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</si>
  <si>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</si>
  <si>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</si>
  <si>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</si>
  <si>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</si>
  <si>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</si>
  <si>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</si>
  <si>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</si>
  <si>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</si>
  <si>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</si>
  <si>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</si>
  <si>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</si>
  <si>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</si>
  <si>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</si>
  <si>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</si>
  <si>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</si>
  <si>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</si>
  <si>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</si>
  <si>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</si>
  <si>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</si>
  <si>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</si>
  <si>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</si>
  <si>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</si>
  <si>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</si>
  <si>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</si>
  <si>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</si>
  <si>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</si>
  <si>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</si>
  <si>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</si>
  <si>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</si>
  <si>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</si>
  <si>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</si>
  <si>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</si>
  <si>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</si>
  <si>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</si>
  <si>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</si>
  <si>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</si>
  <si>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</si>
  <si>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</si>
  <si>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</si>
  <si>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</si>
  <si>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</si>
  <si>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</si>
  <si>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</si>
  <si>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</si>
  <si>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</si>
  <si>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</si>
  <si>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</si>
  <si>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</si>
  <si>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</si>
  <si>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</si>
  <si>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</si>
  <si>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</si>
  <si>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</si>
  <si>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</si>
  <si>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</si>
  <si>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</si>
  <si>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</si>
  <si>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</si>
  <si>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</si>
  <si>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</si>
  <si>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</si>
  <si>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</si>
  <si>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</si>
  <si>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</si>
  <si>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</si>
  <si>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</si>
  <si>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</si>
  <si>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</si>
  <si>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</si>
  <si>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</si>
  <si>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</si>
  <si>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</si>
  <si>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</si>
  <si>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</si>
  <si>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</si>
  <si>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</si>
  <si>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</si>
  <si>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</si>
  <si>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</si>
  <si>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</si>
  <si>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</si>
  <si>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</si>
  <si>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</si>
  <si>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</si>
  <si>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</si>
  <si>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</si>
  <si>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</si>
  <si>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</si>
  <si>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</si>
  <si>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</si>
  <si>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</si>
  <si>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</si>
  <si>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</si>
  <si>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</si>
  <si>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</si>
  <si>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</si>
  <si>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</si>
  <si>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</si>
  <si>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</si>
  <si>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</si>
  <si>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</si>
  <si>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</si>
  <si>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</si>
  <si>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</si>
  <si>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</si>
  <si>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</si>
  <si>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</si>
  <si>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</si>
  <si>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</si>
  <si>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</si>
  <si>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</si>
  <si>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</si>
  <si>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</si>
  <si>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</si>
  <si>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</si>
  <si>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</si>
  <si>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</si>
  <si>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</si>
  <si>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</si>
  <si>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</si>
  <si>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</si>
  <si>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</si>
  <si>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</si>
  <si>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</si>
  <si>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</si>
  <si>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</si>
  <si>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</si>
  <si>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</si>
  <si>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</si>
  <si>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</si>
  <si>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</si>
  <si>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</si>
  <si>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</si>
  <si>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</si>
  <si>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</si>
  <si>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</si>
  <si>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</si>
  <si>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</si>
  <si>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</si>
  <si>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</si>
  <si>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</si>
  <si>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</si>
  <si>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</si>
  <si>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</si>
  <si>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</si>
  <si>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</si>
  <si>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</si>
  <si>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</si>
  <si>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</si>
  <si>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</si>
  <si>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</si>
  <si>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</si>
  <si>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</si>
  <si>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</si>
  <si>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</si>
  <si>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</si>
  <si>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</si>
  <si>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</si>
  <si>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</si>
  <si>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</si>
  <si>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</si>
  <si>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</si>
  <si>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</si>
  <si>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</si>
  <si>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</si>
  <si>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</si>
  <si>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</si>
  <si>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</si>
  <si>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</si>
  <si>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</si>
  <si>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</si>
  <si>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</si>
  <si>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</si>
  <si>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</si>
  <si>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</si>
  <si>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</si>
  <si>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</si>
  <si>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</si>
  <si>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</si>
  <si>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</si>
  <si>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</si>
  <si>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</si>
  <si>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</si>
  <si>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</si>
  <si>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</si>
  <si>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</si>
  <si>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</si>
  <si>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</si>
  <si>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</si>
  <si>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</si>
  <si>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</si>
  <si>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</si>
  <si>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</si>
  <si>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</si>
  <si>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</si>
  <si>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</si>
  <si>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</si>
  <si>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</si>
  <si>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</si>
  <si>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</si>
  <si>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</si>
  <si>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</si>
  <si>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</si>
  <si>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</si>
  <si>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</si>
  <si>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</si>
  <si>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</si>
  <si>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</si>
  <si>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</si>
  <si>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</si>
  <si>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</si>
  <si>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</si>
  <si>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</si>
  <si>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</si>
  <si>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</si>
  <si>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</si>
  <si>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</si>
  <si>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</si>
  <si>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</si>
  <si>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</si>
  <si>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</si>
  <si>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</si>
  <si>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</si>
  <si>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</si>
  <si>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</si>
  <si>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</si>
  <si>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</si>
  <si>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</si>
  <si>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</si>
  <si>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</si>
  <si>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</si>
  <si>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</si>
  <si>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</si>
  <si>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</si>
  <si>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</si>
  <si>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</si>
  <si>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</si>
  <si>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</si>
  <si>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</si>
  <si>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</si>
  <si>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</si>
  <si>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</si>
  <si>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</si>
  <si>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</si>
  <si>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</si>
  <si>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</si>
  <si>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</si>
  <si>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</si>
  <si>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</si>
  <si>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</si>
  <si>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</si>
  <si>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</si>
  <si>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</si>
  <si>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</si>
  <si>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</si>
  <si>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</si>
  <si>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</si>
  <si>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</si>
  <si>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</si>
  <si>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</si>
  <si>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</si>
  <si>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</si>
  <si>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</si>
  <si>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</si>
  <si>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</si>
  <si>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</si>
  <si>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</si>
  <si>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</si>
  <si>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</si>
  <si>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</si>
  <si>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</si>
  <si>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</si>
  <si>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</si>
  <si>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</si>
  <si>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</si>
  <si>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</si>
  <si>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</si>
  <si>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</si>
  <si>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</si>
  <si>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</si>
  <si>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</si>
  <si>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</si>
  <si>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</si>
  <si>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</si>
  <si>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</si>
  <si>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</si>
  <si>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</si>
  <si>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</si>
  <si>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</si>
  <si>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</si>
  <si>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</si>
  <si>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</si>
  <si>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</si>
  <si>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</si>
  <si>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</si>
  <si>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</si>
  <si>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</si>
  <si>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</si>
  <si>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</si>
  <si>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</si>
  <si>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</si>
  <si>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</si>
  <si>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</si>
  <si>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</si>
  <si>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</si>
  <si>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</si>
  <si>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</si>
  <si>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</si>
  <si>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</si>
  <si>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</si>
  <si>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</si>
  <si>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</si>
  <si>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</si>
  <si>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</si>
  <si>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</si>
  <si>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</si>
  <si>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</si>
  <si>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</si>
  <si>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</si>
  <si>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</si>
  <si>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</si>
  <si>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</si>
  <si>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</si>
  <si>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</si>
  <si>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</si>
  <si>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</si>
  <si>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</si>
  <si>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</si>
  <si>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</si>
  <si>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</si>
  <si>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</si>
  <si>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</si>
  <si>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</si>
  <si>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</si>
  <si>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</si>
  <si>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</si>
  <si>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</si>
  <si>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</si>
  <si>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</si>
  <si>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</si>
  <si>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</si>
  <si>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</si>
  <si>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</si>
  <si>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</si>
  <si>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</si>
  <si>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</si>
  <si>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</si>
  <si>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</si>
  <si>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</si>
  <si>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</si>
  <si>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</si>
  <si>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</si>
  <si>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</si>
  <si>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</si>
  <si>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</si>
  <si>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</si>
  <si>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</si>
  <si>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</si>
  <si>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</si>
  <si>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</si>
  <si>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</si>
  <si>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</si>
  <si>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</si>
  <si>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</si>
  <si>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</si>
  <si>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</si>
  <si>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</si>
  <si>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</si>
  <si>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</si>
  <si>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</si>
  <si>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</si>
  <si>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</si>
  <si>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</si>
  <si>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</si>
  <si>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</si>
  <si>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</si>
  <si>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</si>
  <si>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</si>
  <si>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</si>
  <si>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</si>
  <si>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</si>
  <si>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</si>
  <si>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</si>
  <si>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</si>
  <si>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</si>
  <si>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</si>
  <si>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</si>
  <si>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</si>
  <si>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</si>
  <si>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</si>
  <si>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</si>
  <si>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</si>
  <si>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</si>
  <si>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</si>
  <si>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</si>
  <si>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</si>
  <si>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</si>
  <si>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</si>
  <si>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</si>
  <si>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</si>
  <si>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</si>
  <si>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</si>
  <si>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</si>
  <si>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</si>
  <si>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</si>
  <si>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</si>
  <si>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</si>
  <si>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</si>
  <si>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</si>
  <si>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</si>
  <si>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</si>
  <si>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</si>
  <si>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</si>
  <si>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</si>
  <si>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</si>
  <si>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</si>
  <si>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</si>
  <si>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</si>
  <si>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</si>
  <si>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</si>
  <si>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</si>
  <si>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</si>
  <si>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</si>
  <si>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</si>
  <si>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</si>
  <si>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</si>
  <si>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</si>
  <si>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</si>
  <si>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</si>
  <si>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</si>
  <si>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</si>
  <si>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</si>
  <si>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</si>
  <si>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</si>
  <si>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</si>
  <si>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</si>
  <si>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</si>
  <si>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</si>
  <si>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</si>
  <si>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</si>
  <si>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</si>
  <si>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</si>
  <si>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</si>
  <si>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</si>
  <si>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</si>
  <si>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</si>
  <si>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</si>
  <si>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</si>
  <si>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</si>
  <si>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</si>
  <si>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</si>
  <si>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</si>
  <si>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</si>
  <si>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</si>
  <si>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</si>
  <si>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</si>
  <si>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</si>
  <si>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</si>
  <si>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</si>
  <si>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</si>
  <si>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</si>
  <si>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</si>
  <si>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</si>
  <si>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</si>
  <si>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</si>
  <si>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</si>
  <si>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</si>
  <si>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</si>
  <si>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</si>
  <si>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</si>
  <si>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</si>
  <si>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</si>
  <si>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</si>
  <si>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</si>
  <si>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</si>
  <si>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</si>
  <si>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</si>
  <si>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</si>
  <si>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</si>
  <si>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</si>
  <si>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</si>
  <si>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</si>
  <si>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</si>
  <si>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</si>
  <si>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</si>
  <si>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</si>
  <si>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</si>
  <si>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</si>
  <si>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</si>
  <si>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</si>
  <si>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</si>
  <si>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</si>
  <si>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</si>
  <si>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</si>
  <si>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</si>
  <si>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</si>
  <si>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</si>
  <si>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</si>
  <si>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</si>
  <si>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</si>
  <si>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</si>
  <si>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</si>
  <si>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</si>
  <si>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</si>
  <si>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</si>
  <si>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</si>
  <si>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</si>
  <si>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</si>
  <si>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</si>
  <si>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</si>
  <si>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</si>
  <si>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</si>
  <si>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</si>
  <si>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</si>
  <si>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</si>
  <si>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</si>
  <si>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</si>
  <si>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</si>
  <si>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</si>
  <si>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</si>
  <si>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</si>
  <si>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</si>
  <si>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</si>
  <si>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</si>
  <si>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</si>
  <si>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</si>
  <si>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</si>
  <si>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</si>
  <si>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</si>
  <si>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</si>
  <si>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</si>
  <si>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</si>
  <si>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</si>
  <si>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</si>
  <si>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</si>
  <si>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</si>
  <si>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</si>
  <si>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</si>
  <si>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</si>
  <si>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</si>
  <si>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</si>
  <si>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</si>
  <si>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</si>
  <si>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</si>
  <si>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</si>
  <si>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</si>
  <si>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</si>
  <si>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</si>
  <si>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</si>
  <si>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</si>
  <si>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</si>
  <si>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</si>
  <si>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</si>
  <si>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</si>
  <si>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</si>
  <si>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</si>
  <si>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</si>
  <si>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</si>
  <si>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</si>
  <si>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</si>
  <si>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</si>
  <si>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</si>
  <si>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</si>
  <si>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</si>
  <si>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</si>
  <si>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</si>
  <si>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</si>
  <si>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</si>
  <si>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</si>
  <si>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</si>
  <si>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</si>
  <si>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</si>
  <si>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</si>
  <si>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</si>
  <si>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</si>
  <si>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</si>
  <si>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</si>
  <si>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</si>
  <si>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</si>
  <si>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</si>
  <si>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</si>
  <si>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</si>
  <si>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</si>
  <si>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</si>
  <si>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</si>
  <si>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</si>
  <si>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</si>
  <si>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</si>
  <si>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</si>
  <si>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</si>
  <si>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</si>
  <si>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</si>
  <si>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</si>
  <si>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</si>
  <si>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</si>
  <si>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</si>
  <si>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</si>
  <si>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</si>
  <si>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</si>
  <si>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</si>
  <si>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</si>
  <si>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</si>
  <si>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</si>
  <si>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</si>
  <si>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</si>
  <si>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</si>
  <si>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</si>
  <si>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</si>
  <si>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</si>
  <si>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</si>
  <si>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</si>
  <si>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</si>
  <si>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</si>
  <si>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</si>
  <si>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</si>
  <si>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</si>
  <si>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</si>
  <si>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</si>
  <si>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</si>
  <si>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</si>
  <si>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</si>
  <si>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</si>
  <si>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</si>
  <si>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</si>
  <si>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</si>
  <si>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</si>
  <si>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</si>
  <si>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</si>
  <si>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</si>
  <si>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</si>
  <si>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</si>
  <si>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</si>
  <si>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</si>
  <si>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</si>
  <si>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</si>
  <si>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</si>
  <si>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</si>
  <si>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</si>
  <si>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</si>
  <si>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</si>
  <si>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</si>
  <si>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</si>
  <si>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</si>
  <si>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</si>
  <si>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</si>
  <si>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</si>
  <si>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</si>
  <si>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</si>
  <si>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</si>
  <si>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</si>
  <si>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</si>
  <si>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</si>
  <si>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</si>
  <si>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</si>
  <si>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</si>
  <si>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</si>
  <si>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</si>
  <si>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</si>
  <si>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</si>
  <si>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</si>
  <si>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</si>
  <si>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</si>
  <si>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</si>
  <si>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</si>
  <si>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</si>
  <si>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</si>
  <si>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</si>
  <si>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</si>
  <si>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</si>
  <si>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</si>
  <si>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</si>
  <si>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</si>
  <si>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</si>
  <si>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</si>
  <si>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</si>
  <si>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</si>
  <si>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</si>
  <si>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</si>
  <si>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</si>
  <si>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</si>
  <si>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</si>
  <si>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</si>
  <si>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</si>
  <si>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</si>
  <si>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</si>
  <si>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</si>
  <si>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</si>
  <si>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</si>
  <si>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</si>
  <si>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</si>
  <si>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</si>
  <si>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</si>
  <si>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</si>
  <si>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</si>
  <si>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</si>
  <si>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</si>
  <si>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</si>
  <si>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</si>
  <si>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</si>
  <si>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</si>
  <si>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</si>
  <si>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</si>
  <si>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</si>
  <si>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</si>
  <si>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</si>
  <si>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</si>
  <si>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</si>
  <si>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</si>
  <si>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</si>
  <si>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</si>
  <si>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</si>
  <si>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</si>
  <si>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</si>
  <si>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</si>
  <si>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</si>
  <si>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</si>
  <si>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</si>
  <si>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</si>
  <si>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</si>
  <si>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</si>
  <si>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</si>
  <si>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</si>
  <si>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</si>
  <si>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</si>
  <si>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</si>
  <si>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</si>
  <si>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</si>
  <si>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</si>
  <si>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</si>
  <si>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</si>
  <si>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</si>
  <si>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</si>
  <si>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</si>
  <si>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</si>
  <si>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</si>
  <si>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</si>
  <si>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</si>
  <si>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</si>
  <si>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</si>
  <si>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</si>
  <si>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</si>
  <si>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</si>
  <si>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</si>
  <si>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</si>
  <si>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</si>
  <si>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</si>
  <si>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</si>
  <si>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</si>
  <si>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</si>
  <si>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</si>
  <si>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</si>
  <si>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</si>
  <si>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</si>
  <si>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</si>
  <si>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</si>
  <si>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</si>
  <si>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</si>
  <si>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</si>
  <si>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</si>
  <si>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</si>
  <si>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</si>
  <si>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</si>
  <si>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</si>
  <si>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</si>
  <si>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</si>
  <si>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</si>
  <si>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</si>
  <si>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</si>
  <si>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</si>
  <si>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</si>
  <si>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</si>
  <si>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</si>
  <si>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</si>
  <si>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</si>
  <si>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</si>
  <si>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</si>
  <si>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</si>
  <si>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</si>
  <si>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</si>
  <si>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</si>
  <si>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</si>
  <si>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</si>
  <si>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</si>
  <si>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</si>
  <si>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</si>
  <si>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</si>
  <si>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</si>
  <si>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</si>
  <si>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</si>
  <si>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</si>
  <si>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</si>
  <si>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</si>
  <si>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</si>
  <si>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</si>
  <si>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</si>
  <si>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</si>
  <si>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</si>
  <si>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</si>
  <si>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</si>
  <si>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</si>
  <si>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</si>
  <si>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</si>
  <si>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</si>
  <si>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</si>
  <si>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</si>
  <si>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</si>
  <si>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</si>
  <si>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</si>
  <si>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</si>
  <si>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</si>
  <si>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</si>
  <si>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</si>
  <si>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</si>
  <si>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</si>
  <si>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</si>
  <si>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</si>
  <si>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</si>
  <si>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</si>
  <si>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</si>
  <si>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</si>
  <si>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</si>
  <si>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</si>
  <si>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</si>
  <si>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</si>
  <si>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</si>
  <si>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</si>
  <si>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</si>
  <si>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</si>
  <si>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</si>
  <si>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</si>
  <si>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</si>
  <si>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</si>
  <si>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</si>
  <si>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</si>
  <si>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</si>
  <si>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</si>
  <si>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</si>
  <si>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</si>
  <si>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</si>
  <si>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</si>
  <si>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</si>
  <si>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</si>
  <si>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</si>
  <si>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</si>
  <si>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</si>
  <si>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</si>
  <si>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</si>
  <si>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</si>
  <si>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</si>
  <si>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</si>
  <si>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</si>
  <si>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</si>
  <si>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</si>
  <si>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</si>
  <si>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</si>
  <si>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</si>
  <si>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</si>
  <si>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</si>
  <si>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</si>
  <si>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</si>
  <si>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</si>
  <si>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</si>
  <si>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</si>
  <si>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</si>
  <si>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</si>
  <si>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</si>
  <si>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</si>
  <si>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</si>
  <si>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</si>
  <si>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</si>
  <si>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</si>
  <si>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</si>
  <si>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</si>
  <si>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</si>
  <si>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</si>
  <si>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</si>
  <si>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</si>
  <si>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</si>
  <si>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</si>
  <si>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</si>
  <si>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</si>
  <si>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</si>
  <si>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</si>
  <si>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</si>
  <si>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</si>
  <si>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</si>
  <si>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</si>
  <si>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</si>
  <si>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</si>
  <si>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</si>
  <si>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</si>
  <si>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</si>
  <si>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</si>
  <si>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</si>
  <si>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</si>
  <si>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</si>
  <si>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</si>
  <si>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</si>
  <si>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</si>
  <si>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</si>
  <si>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</si>
  <si>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</si>
  <si>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</si>
  <si>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</si>
  <si>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</si>
  <si>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</si>
  <si>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</si>
  <si>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</si>
  <si>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</si>
  <si>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</si>
  <si>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</si>
  <si>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</si>
  <si>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</si>
  <si>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</si>
  <si>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</si>
  <si>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</si>
  <si>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</si>
  <si>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</si>
  <si>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</si>
  <si>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</si>
  <si>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</si>
  <si>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</si>
  <si>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</si>
  <si>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</si>
  <si>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</si>
  <si>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</si>
  <si>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</si>
  <si>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</si>
  <si>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</si>
  <si>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</si>
  <si>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</si>
  <si>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</si>
  <si>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</si>
  <si>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</si>
  <si>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</si>
  <si>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</si>
  <si>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</si>
  <si>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</si>
  <si>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</si>
  <si>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</si>
  <si>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</si>
  <si>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</si>
  <si>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</si>
  <si>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</si>
  <si>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</si>
  <si>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</si>
  <si>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</si>
  <si>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</si>
  <si>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</si>
  <si>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</si>
  <si>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</si>
  <si>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</si>
  <si>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</si>
  <si>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</si>
  <si>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</si>
  <si>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</si>
  <si>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</si>
  <si>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</si>
  <si>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</si>
  <si>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</si>
  <si>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</si>
  <si>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</si>
  <si>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</si>
  <si>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</si>
  <si>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</si>
  <si>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</si>
  <si>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</si>
  <si>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</si>
  <si>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</si>
  <si>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</si>
  <si>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</si>
  <si>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</si>
  <si>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</si>
  <si>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</si>
  <si>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</si>
  <si>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</si>
  <si>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</si>
  <si>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</si>
  <si>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</si>
  <si>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</si>
  <si>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</si>
  <si>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</si>
  <si>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</si>
  <si>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</si>
  <si>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</si>
  <si>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</si>
  <si>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</si>
  <si>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</si>
  <si>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</si>
  <si>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</si>
  <si>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</si>
  <si>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</si>
  <si>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</si>
  <si>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</si>
  <si>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</si>
  <si>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</si>
  <si>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</si>
  <si>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</si>
  <si>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</si>
  <si>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</si>
  <si>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</si>
  <si>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</si>
  <si>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</si>
  <si>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</si>
  <si>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</si>
  <si>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</si>
  <si>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</si>
  <si>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</si>
  <si>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</si>
  <si>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</si>
  <si>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</si>
  <si>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</si>
  <si>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</si>
  <si>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</si>
  <si>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</si>
  <si>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</si>
  <si>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</si>
  <si>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</si>
  <si>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</si>
  <si>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</si>
  <si>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</si>
  <si>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</si>
  <si>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</si>
  <si>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</si>
  <si>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</si>
  <si>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</si>
  <si>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</si>
  <si>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</si>
  <si>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</si>
  <si>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</si>
  <si>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</si>
  <si>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</si>
  <si>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</si>
  <si>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</si>
  <si>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</si>
  <si>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</si>
  <si>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</si>
  <si>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</si>
  <si>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</si>
  <si>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</si>
  <si>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</si>
  <si>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</si>
  <si>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</si>
  <si>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</si>
  <si>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</si>
  <si>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</si>
  <si>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</si>
  <si>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</si>
  <si>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</si>
  <si>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</si>
  <si>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</si>
  <si>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</si>
  <si>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</si>
  <si>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</si>
  <si>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</si>
  <si>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</si>
  <si>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</si>
  <si>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</si>
  <si>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</si>
  <si>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</si>
  <si>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</si>
  <si>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</si>
  <si>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</si>
  <si>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</si>
  <si>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</si>
  <si>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</si>
  <si>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</si>
  <si>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</si>
  <si>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</si>
  <si>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</si>
  <si>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</si>
  <si>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</si>
  <si>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</si>
  <si>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</si>
  <si>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</si>
  <si>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</si>
  <si>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</si>
  <si>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</si>
  <si>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</si>
  <si>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</si>
  <si>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</si>
  <si>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</si>
  <si>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</si>
  <si>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</si>
  <si>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</si>
  <si>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</si>
  <si>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</si>
  <si>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</si>
  <si>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</si>
  <si>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</si>
  <si>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</si>
  <si>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</si>
  <si>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</si>
  <si>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</si>
  <si>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</si>
  <si>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</si>
  <si>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</si>
  <si>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</si>
  <si>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</si>
  <si>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</si>
  <si>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</si>
  <si>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</si>
  <si>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</si>
  <si>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</si>
  <si>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</si>
  <si>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</si>
  <si>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</si>
  <si>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</si>
  <si>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</si>
  <si>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</si>
  <si>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</si>
  <si>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</si>
  <si>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</si>
  <si>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</si>
  <si>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</si>
  <si>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</si>
  <si>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</si>
  <si>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</si>
  <si>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</si>
  <si>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</si>
  <si>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</si>
  <si>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</si>
  <si>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</si>
  <si>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</si>
  <si>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</si>
  <si>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</si>
  <si>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</si>
  <si>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</si>
  <si>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</si>
  <si>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</si>
  <si>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</si>
  <si>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</si>
  <si>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</si>
  <si>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</si>
  <si>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</si>
  <si>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</si>
  <si>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</si>
  <si>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</si>
  <si>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</si>
  <si>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</si>
  <si>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</si>
  <si>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</si>
  <si>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</si>
  <si>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</si>
  <si>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</si>
  <si>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</si>
  <si>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</si>
  <si>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</si>
  <si>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</si>
  <si>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</si>
  <si>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</si>
  <si>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</si>
  <si>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</si>
  <si>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</si>
  <si>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</si>
  <si>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</si>
  <si>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</si>
  <si>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</si>
  <si>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</si>
  <si>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</si>
  <si>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</si>
  <si>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</si>
  <si>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</si>
  <si>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</si>
  <si>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</si>
  <si>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</si>
  <si>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</si>
  <si>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</si>
  <si>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</si>
  <si>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</si>
  <si>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</si>
  <si>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</si>
  <si>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</si>
  <si>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</si>
  <si>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</si>
  <si>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</si>
  <si>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</si>
  <si>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</si>
  <si>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</si>
  <si>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</si>
  <si>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</si>
  <si>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</si>
  <si>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</si>
  <si>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</si>
  <si>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</si>
  <si>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</si>
  <si>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</si>
  <si>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</si>
  <si>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</si>
  <si>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</si>
  <si>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</si>
  <si>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</si>
  <si>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</si>
  <si>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</si>
  <si>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</si>
  <si>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</si>
  <si>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</si>
  <si>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</si>
  <si>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</si>
  <si>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</si>
  <si>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</si>
  <si>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</si>
  <si>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</si>
  <si>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</si>
  <si>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</si>
  <si>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</si>
  <si>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</si>
  <si>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</si>
  <si>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</si>
  <si>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</si>
  <si>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</si>
  <si>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</si>
  <si>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</si>
  <si>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</si>
  <si>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</si>
  <si>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</si>
  <si>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</si>
  <si>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</si>
  <si>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</si>
  <si>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</si>
  <si>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</si>
  <si>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</si>
  <si>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</si>
  <si>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</si>
  <si>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</si>
  <si>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</si>
  <si>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</si>
  <si>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</si>
  <si>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</si>
  <si>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Drama|Horror|Mystery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</si>
  <si>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</si>
  <si>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</si>
  <si>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</si>
  <si>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</si>
  <si>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</si>
  <si>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</si>
  <si>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</si>
  <si>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</si>
  <si>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</si>
  <si>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</si>
  <si>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</si>
  <si>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</si>
  <si>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</si>
  <si>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</si>
  <si>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</si>
  <si>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</si>
  <si>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</si>
  <si>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</si>
  <si>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</si>
  <si>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</si>
  <si>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</si>
  <si>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</si>
  <si>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</si>
  <si>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</si>
  <si>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</si>
  <si>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</si>
  <si>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</si>
  <si>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</si>
  <si>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</si>
  <si>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</si>
  <si>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</si>
  <si>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</si>
  <si>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</si>
  <si>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</si>
  <si>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</si>
  <si>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</si>
  <si>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</si>
  <si>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</si>
  <si>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</si>
  <si>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</si>
  <si>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</si>
  <si>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</si>
  <si>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</si>
  <si>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</si>
  <si>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</si>
  <si>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</si>
  <si>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</si>
  <si>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</si>
  <si>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</si>
  <si>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</si>
  <si>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</si>
  <si>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</si>
  <si>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</si>
  <si>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</si>
  <si>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</si>
  <si>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</si>
  <si>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</si>
  <si>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</si>
  <si>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</si>
  <si>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</si>
  <si>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</si>
  <si>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</si>
  <si>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</si>
  <si>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</si>
  <si>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</si>
  <si>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</si>
  <si>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</si>
  <si>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</si>
  <si>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</si>
  <si>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</si>
  <si>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</si>
  <si>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</si>
  <si>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</si>
  <si>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</si>
  <si>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</si>
  <si>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</si>
  <si>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</si>
  <si>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</si>
  <si>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</si>
  <si>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</si>
  <si>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</si>
  <si>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</si>
  <si>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</si>
  <si>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</si>
  <si>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</si>
  <si>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</si>
  <si>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</si>
  <si>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</si>
  <si>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</si>
  <si>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</si>
  <si>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</si>
  <si>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</si>
  <si>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</si>
  <si>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</si>
  <si>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</si>
  <si>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</si>
  <si>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</si>
  <si>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</si>
  <si>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</si>
  <si>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</si>
  <si>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</si>
  <si>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</si>
  <si>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</si>
  <si>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</si>
  <si>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</si>
  <si>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</si>
  <si>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</si>
  <si>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</si>
  <si>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</si>
  <si>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</si>
  <si>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</si>
  <si>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</si>
  <si>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</si>
  <si>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</si>
  <si>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</si>
  <si>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</si>
  <si>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</si>
  <si>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</si>
  <si>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</si>
  <si>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</si>
  <si>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</si>
  <si>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</si>
  <si>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</si>
  <si>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</si>
  <si>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</si>
  <si>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</si>
  <si>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</si>
  <si>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</si>
  <si>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</si>
  <si>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</si>
  <si>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</si>
  <si>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</si>
  <si>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</si>
  <si>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</si>
  <si>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</si>
  <si>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</si>
  <si>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</si>
  <si>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</si>
  <si>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</si>
  <si>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</si>
  <si>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</si>
  <si>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</si>
  <si>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</si>
  <si>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</si>
  <si>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</si>
  <si>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</si>
  <si>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</si>
  <si>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</si>
  <si>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</si>
  <si>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</si>
  <si>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</si>
  <si>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</si>
  <si>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</si>
  <si>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</si>
  <si>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</si>
  <si>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</si>
  <si>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</si>
  <si>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</si>
  <si>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</si>
  <si>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</si>
  <si>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</si>
  <si>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</si>
  <si>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</si>
  <si>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</si>
  <si>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</si>
  <si>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</si>
  <si>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</si>
  <si>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</si>
  <si>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</si>
  <si>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</si>
  <si>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</si>
  <si>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</si>
  <si>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</si>
  <si>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</si>
  <si>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</si>
  <si>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</si>
  <si>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</si>
  <si>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</si>
  <si>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</si>
  <si>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</si>
  <si>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</si>
  <si>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</si>
  <si>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</si>
  <si>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</si>
  <si>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</si>
  <si>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</si>
  <si>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</si>
  <si>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</si>
  <si>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</si>
  <si>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</si>
  <si>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</si>
  <si>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</si>
  <si>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</si>
  <si>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</si>
  <si>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</si>
  <si>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</si>
  <si>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</si>
  <si>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</si>
  <si>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</si>
  <si>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</si>
  <si>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</si>
  <si>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</si>
  <si>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</si>
  <si>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</si>
  <si>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</si>
  <si>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</si>
  <si>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</si>
  <si>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</si>
  <si>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</si>
  <si>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</si>
  <si>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</si>
  <si>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</si>
  <si>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</si>
  <si>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</si>
  <si>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</si>
  <si>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</si>
  <si>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</si>
  <si>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</si>
  <si>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</si>
  <si>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</si>
  <si>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</si>
  <si>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</si>
  <si>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</si>
  <si>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</si>
  <si>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</si>
  <si>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</si>
  <si>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</si>
  <si>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</si>
  <si>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</si>
  <si>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</si>
  <si>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</si>
  <si>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</si>
  <si>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</si>
  <si>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</si>
  <si>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</si>
  <si>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</si>
  <si>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</si>
  <si>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</si>
  <si>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</si>
  <si>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</si>
  <si>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</si>
  <si>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</si>
  <si>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</si>
  <si>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</si>
  <si>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</si>
  <si>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</si>
  <si>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</si>
  <si>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</si>
  <si>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</si>
  <si>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</si>
  <si>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</si>
  <si>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</si>
  <si>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</si>
  <si>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</si>
  <si>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</si>
  <si>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</si>
  <si>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</si>
  <si>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</si>
  <si>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</si>
  <si>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</si>
  <si>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</si>
  <si>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</si>
  <si>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</si>
  <si>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</si>
  <si>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</si>
  <si>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</si>
  <si>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</si>
  <si>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</si>
  <si>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</si>
  <si>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</si>
  <si>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</si>
  <si>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</si>
  <si>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</si>
  <si>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</si>
  <si>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</si>
  <si>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</si>
  <si>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</si>
  <si>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</si>
  <si>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</si>
  <si>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</si>
  <si>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</si>
  <si>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</si>
  <si>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</si>
  <si>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</si>
  <si>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</si>
  <si>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</si>
  <si>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</si>
  <si>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</si>
  <si>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</si>
  <si>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</si>
  <si>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</si>
  <si>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</si>
  <si>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</si>
  <si>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</si>
  <si>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</si>
  <si>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</si>
  <si>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</si>
  <si>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</si>
  <si>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</si>
  <si>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</si>
  <si>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</si>
  <si>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</si>
  <si>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</si>
  <si>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</si>
  <si>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</si>
  <si>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</si>
  <si>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</si>
  <si>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</si>
  <si>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</si>
  <si>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</si>
  <si>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</si>
  <si>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</si>
  <si>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</si>
  <si>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</si>
  <si>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</si>
  <si>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</si>
  <si>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</si>
  <si>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</si>
  <si>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</si>
  <si>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</si>
  <si>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</si>
  <si>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</si>
  <si>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</si>
  <si>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</si>
  <si>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</si>
  <si>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</si>
  <si>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</si>
  <si>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</si>
  <si>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</si>
  <si>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</si>
  <si>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</si>
  <si>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</si>
  <si>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</si>
  <si>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</si>
  <si>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</si>
  <si>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</si>
  <si>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</si>
  <si>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</si>
  <si>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</si>
  <si>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</si>
  <si>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</si>
  <si>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</si>
  <si>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</si>
  <si>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</si>
  <si>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</si>
  <si>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</si>
  <si>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</si>
  <si>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</si>
  <si>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</si>
  <si>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</si>
  <si>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</si>
  <si>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</si>
  <si>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</si>
  <si>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</si>
  <si>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</si>
  <si>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</si>
  <si>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</si>
  <si>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</si>
  <si>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</si>
  <si>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</si>
  <si>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</si>
  <si>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</si>
  <si>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</si>
  <si>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</si>
  <si>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</si>
  <si>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</si>
  <si>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</si>
  <si>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</si>
  <si>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</si>
  <si>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</si>
  <si>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</si>
  <si>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</si>
  <si>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</si>
  <si>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</si>
  <si>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</si>
  <si>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</si>
  <si>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</si>
  <si>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</si>
  <si>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</si>
  <si>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</si>
  <si>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</si>
  <si>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</si>
  <si>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</si>
  <si>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</si>
  <si>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</si>
  <si>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</si>
  <si>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</si>
  <si>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</si>
  <si>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</si>
  <si>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</si>
  <si>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</si>
  <si>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</si>
  <si>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</si>
  <si>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</si>
  <si>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</si>
  <si>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</si>
  <si>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</si>
  <si>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</si>
  <si>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</si>
  <si>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</si>
  <si>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</si>
  <si>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</si>
  <si>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</si>
  <si>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</si>
  <si>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</si>
  <si>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</si>
  <si>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</si>
  <si>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</si>
  <si>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</si>
  <si>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</si>
  <si>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</si>
  <si>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</si>
  <si>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</si>
  <si>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</si>
  <si>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</si>
  <si>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</si>
  <si>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</si>
  <si>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</si>
  <si>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</si>
  <si>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</si>
  <si>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</si>
  <si>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</si>
  <si>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</si>
  <si>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</si>
  <si>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</si>
  <si>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</si>
  <si>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</si>
  <si>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</si>
  <si>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</si>
  <si>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</si>
  <si>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</si>
  <si>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</si>
  <si>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</si>
  <si>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</si>
  <si>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</si>
  <si>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</si>
  <si>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</si>
  <si>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</si>
  <si>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</si>
  <si>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</si>
  <si>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</si>
  <si>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</si>
  <si>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</si>
  <si>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</si>
  <si>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</si>
  <si>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</si>
  <si>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</si>
  <si>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</si>
  <si>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</si>
  <si>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</si>
  <si>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</si>
  <si>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</si>
  <si>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</si>
  <si>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</si>
  <si>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</si>
  <si>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</si>
  <si>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</si>
  <si>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</si>
  <si>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</si>
  <si>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</si>
  <si>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</si>
  <si>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</si>
  <si>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</si>
  <si>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</si>
  <si>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</si>
  <si>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</si>
  <si>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</si>
  <si>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</si>
  <si>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</si>
  <si>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</si>
  <si>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</si>
  <si>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</si>
  <si>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</si>
  <si>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</si>
  <si>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</si>
  <si>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</si>
  <si>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</si>
  <si>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</si>
  <si>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</si>
  <si>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</si>
  <si>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</si>
  <si>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</si>
  <si>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</si>
  <si>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</si>
  <si>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</si>
  <si>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</si>
  <si>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</si>
  <si>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</si>
  <si>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</si>
  <si>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</si>
  <si>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</si>
  <si>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</si>
  <si>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</si>
  <si>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</si>
  <si>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</si>
  <si>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</si>
  <si>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</si>
  <si>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</si>
  <si>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</si>
  <si>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</si>
  <si>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</si>
  <si>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</si>
  <si>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</si>
  <si>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</si>
  <si>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</si>
  <si>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</si>
  <si>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</si>
  <si>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</si>
  <si>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</si>
  <si>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</si>
  <si>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</si>
  <si>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</si>
  <si>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</si>
  <si>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</si>
  <si>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</si>
  <si>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</si>
  <si>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</si>
  <si>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</si>
  <si>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</si>
  <si>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</si>
  <si>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</si>
  <si>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</si>
  <si>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</si>
  <si>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</si>
  <si>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</si>
  <si>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</si>
  <si>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</si>
  <si>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</si>
  <si>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</si>
  <si>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</si>
  <si>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</si>
  <si>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</si>
  <si>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</si>
  <si>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</si>
  <si>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</si>
  <si>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</si>
  <si>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</si>
  <si>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</si>
  <si>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</si>
  <si>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</si>
  <si>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</si>
  <si>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</si>
  <si>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</si>
  <si>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</si>
  <si>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</si>
  <si>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</si>
  <si>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</si>
  <si>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</si>
  <si>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</si>
  <si>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</si>
  <si>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</si>
  <si>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</si>
  <si>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</si>
  <si>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</si>
  <si>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</si>
  <si>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</si>
  <si>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</si>
  <si>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</si>
  <si>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</si>
  <si>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</si>
  <si>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</si>
  <si>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</si>
  <si>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</si>
  <si>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</si>
  <si>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</si>
  <si>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</si>
  <si>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</si>
  <si>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</si>
  <si>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</si>
  <si>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</si>
  <si>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</si>
  <si>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</si>
  <si>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</si>
  <si>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</si>
  <si>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</si>
  <si>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</si>
  <si>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</si>
  <si>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</si>
  <si>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</si>
  <si>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</si>
  <si>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</si>
  <si>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</si>
  <si>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</si>
  <si>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</si>
  <si>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</si>
  <si>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</si>
  <si>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</si>
  <si>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</si>
  <si>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</si>
  <si>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</si>
  <si>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</si>
  <si>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</si>
  <si>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</si>
  <si>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</si>
  <si>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</si>
  <si>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</si>
  <si>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</si>
  <si>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</si>
  <si>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</si>
  <si>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</si>
  <si>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</si>
  <si>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</si>
  <si>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</si>
  <si>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</si>
  <si>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</si>
  <si>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</si>
  <si>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</si>
  <si>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</si>
  <si>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</si>
  <si>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</si>
  <si>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</si>
  <si>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</si>
  <si>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</si>
  <si>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</si>
  <si>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</si>
  <si>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</si>
  <si>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</si>
  <si>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</si>
  <si>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</si>
  <si>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</si>
  <si>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</si>
  <si>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</si>
  <si>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</si>
  <si>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</si>
  <si>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</si>
  <si>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</si>
  <si>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</si>
  <si>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</si>
  <si>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</si>
  <si>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</si>
  <si>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</si>
  <si>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</si>
  <si>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</si>
  <si>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</si>
  <si>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</si>
  <si>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</si>
  <si>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</si>
  <si>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</si>
  <si>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</si>
  <si>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</si>
  <si>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</si>
  <si>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</si>
  <si>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</si>
  <si>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</si>
  <si>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</si>
  <si>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</si>
  <si>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</si>
  <si>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</si>
  <si>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</si>
  <si>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</si>
  <si>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</si>
  <si>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</si>
  <si>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</si>
  <si>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</si>
  <si>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</si>
  <si>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</si>
  <si>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</si>
  <si>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</si>
  <si>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</si>
  <si>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</si>
  <si>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</si>
  <si>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</si>
  <si>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</si>
  <si>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</si>
  <si>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</si>
  <si>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</si>
  <si>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</si>
  <si>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</si>
  <si>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</si>
  <si>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</si>
  <si>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</si>
  <si>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</si>
  <si>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</si>
  <si>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</si>
  <si>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</si>
  <si>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</si>
  <si>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</si>
  <si>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</si>
  <si>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</si>
  <si>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</si>
  <si>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</si>
  <si>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</si>
  <si>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</si>
  <si>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</si>
  <si>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</si>
  <si>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</si>
  <si>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</si>
  <si>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</si>
  <si>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</si>
  <si>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</si>
  <si>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</si>
  <si>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</si>
  <si>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</si>
  <si>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</si>
  <si>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</si>
  <si>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</si>
  <si>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</si>
  <si>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</si>
  <si>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</si>
  <si>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</si>
  <si>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</si>
  <si>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</si>
  <si>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</si>
  <si>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</si>
  <si>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</si>
  <si>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</si>
  <si>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</si>
  <si>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</si>
  <si>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</si>
  <si>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</si>
  <si>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</si>
  <si>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</si>
  <si>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</si>
  <si>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</si>
  <si>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</si>
  <si>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</si>
  <si>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</si>
  <si>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</si>
  <si>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</si>
  <si>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</si>
  <si>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</si>
  <si>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</si>
  <si>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</si>
  <si>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</si>
  <si>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</si>
  <si>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</si>
  <si>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</si>
  <si>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</si>
  <si>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</si>
  <si>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</si>
  <si>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</si>
  <si>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</si>
  <si>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</si>
  <si>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</si>
  <si>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</si>
  <si>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</si>
  <si>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</si>
  <si>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</si>
  <si>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</si>
  <si>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</si>
  <si>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</si>
  <si>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</si>
  <si>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</si>
  <si>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</si>
  <si>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</si>
  <si>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</si>
  <si>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</si>
  <si>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</si>
  <si>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</si>
  <si>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</si>
  <si>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</si>
  <si>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</si>
  <si>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</si>
  <si>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</si>
  <si>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</si>
  <si>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</si>
  <si>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</si>
  <si>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</si>
  <si>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</si>
  <si>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</si>
  <si>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</si>
  <si>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</si>
  <si>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</si>
  <si>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</si>
  <si>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</si>
  <si>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</si>
  <si>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</si>
  <si>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</si>
  <si>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</si>
  <si>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</si>
  <si>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</si>
  <si>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</si>
  <si>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</si>
  <si>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</si>
  <si>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</si>
  <si>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</si>
  <si>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</si>
  <si>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</si>
  <si>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</si>
  <si>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</si>
  <si>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</si>
  <si>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</si>
  <si>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</si>
  <si>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</si>
  <si>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</si>
  <si>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</si>
  <si>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</si>
  <si>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</si>
  <si>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</si>
  <si>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</si>
  <si>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</si>
  <si>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</si>
  <si>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</si>
  <si>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</si>
  <si>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</si>
  <si>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</si>
  <si>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</si>
  <si>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</si>
  <si>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</si>
  <si>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</si>
  <si>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</si>
  <si>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</si>
  <si>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</si>
  <si>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</si>
  <si>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</si>
  <si>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</si>
  <si>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</si>
  <si>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</si>
  <si>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</si>
  <si>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</si>
  <si>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</si>
  <si>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</si>
  <si>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</si>
  <si>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</si>
  <si>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</si>
  <si>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</si>
  <si>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</si>
  <si>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</si>
  <si>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</si>
  <si>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</si>
  <si>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</si>
  <si>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</si>
  <si>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</si>
  <si>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</si>
  <si>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</si>
  <si>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</si>
  <si>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</si>
  <si>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</si>
  <si>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</si>
  <si>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</si>
  <si>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</si>
  <si>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</si>
  <si>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</si>
  <si>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</si>
  <si>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</si>
  <si>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</si>
  <si>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</si>
  <si>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</si>
  <si>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</si>
  <si>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</si>
  <si>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</si>
  <si>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</si>
  <si>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</si>
  <si>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</si>
  <si>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</si>
  <si>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</si>
  <si>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</si>
  <si>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</si>
  <si>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</si>
  <si>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</si>
  <si>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</si>
  <si>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</si>
  <si>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</si>
  <si>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</si>
  <si>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</si>
  <si>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</si>
  <si>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</si>
  <si>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</si>
  <si>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</si>
  <si>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</si>
  <si>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</si>
  <si>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</si>
  <si>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</si>
  <si>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</si>
  <si>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</si>
  <si>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</si>
  <si>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</si>
  <si>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</si>
  <si>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</si>
  <si>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</si>
  <si>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</si>
  <si>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</si>
  <si>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</si>
  <si>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</si>
  <si>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</si>
  <si>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</si>
  <si>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</si>
  <si>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</si>
  <si>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</si>
  <si>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</si>
  <si>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</si>
  <si>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</si>
  <si>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</si>
  <si>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</si>
  <si>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</si>
  <si>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</si>
  <si>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</si>
  <si>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</si>
  <si>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</si>
  <si>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</si>
  <si>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</si>
  <si>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</si>
  <si>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</si>
  <si>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</si>
  <si>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</si>
  <si>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</si>
  <si>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</si>
  <si>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</si>
  <si>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</si>
  <si>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</si>
  <si>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</si>
  <si>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</si>
  <si>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</si>
  <si>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</si>
  <si>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</si>
  <si>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</si>
  <si>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</si>
  <si>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</si>
  <si>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</si>
  <si>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</si>
  <si>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</si>
  <si>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</si>
  <si>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</si>
  <si>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</si>
  <si>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</si>
  <si>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</si>
  <si>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</si>
  <si>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</si>
  <si>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</si>
  <si>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</si>
  <si>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</si>
  <si>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</si>
  <si>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</si>
  <si>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</si>
  <si>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</si>
  <si>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</si>
  <si>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</si>
  <si>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</si>
  <si>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</si>
  <si>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</si>
  <si>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</si>
  <si>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</si>
  <si>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</si>
  <si>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</si>
  <si>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</si>
  <si>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</si>
  <si>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</si>
  <si>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</si>
  <si>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</si>
  <si>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</si>
  <si>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</si>
  <si>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</si>
  <si>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</si>
  <si>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</si>
  <si>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</si>
  <si>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</si>
  <si>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</si>
  <si>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</si>
  <si>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</si>
  <si>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</si>
  <si>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</si>
  <si>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</si>
  <si>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</si>
  <si>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</si>
  <si>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</si>
  <si>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</si>
  <si>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</si>
  <si>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</si>
  <si>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</si>
  <si>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</si>
  <si>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</si>
  <si>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</si>
  <si>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</si>
  <si>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</si>
  <si>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</si>
  <si>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</si>
  <si>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</si>
  <si>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</si>
  <si>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</si>
  <si>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</si>
  <si>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</si>
  <si>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</si>
  <si>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</si>
  <si>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</si>
  <si>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</si>
  <si>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</si>
  <si>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</si>
  <si>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</si>
  <si>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</si>
  <si>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</si>
  <si>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</si>
  <si>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</si>
  <si>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</si>
  <si>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</si>
  <si>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</si>
  <si>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</si>
  <si>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</si>
  <si>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</si>
  <si>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</si>
  <si>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</si>
  <si>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</si>
  <si>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</si>
  <si>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</si>
  <si>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</si>
  <si>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</si>
  <si>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</si>
  <si>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</si>
  <si>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</si>
  <si>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</si>
  <si>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</si>
  <si>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</si>
  <si>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</si>
  <si>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</si>
  <si>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</si>
  <si>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</si>
  <si>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</si>
  <si>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</si>
  <si>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</si>
  <si>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</si>
  <si>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</si>
  <si>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</si>
  <si>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</si>
  <si>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</si>
  <si>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</si>
  <si>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</si>
  <si>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</si>
  <si>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</si>
  <si>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</si>
  <si>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</si>
  <si>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</si>
  <si>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</si>
  <si>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</si>
  <si>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</si>
  <si>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</si>
  <si>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</si>
  <si>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</si>
  <si>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</si>
  <si>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</si>
  <si>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</si>
  <si>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</si>
  <si>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</si>
  <si>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</si>
  <si>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</si>
  <si>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</si>
  <si>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</si>
  <si>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</si>
  <si>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</si>
  <si>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The Last Five Years </t>
  </si>
  <si>
    <t>Charly Bivona</t>
  </si>
  <si>
    <t>based on play|number in title</t>
  </si>
  <si>
    <t>http://www.imdb.com/title/tt2474024/?ref_=fn_tt_tt_1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</si>
  <si>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</si>
  <si>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</si>
  <si>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</si>
  <si>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</si>
  <si>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</si>
  <si>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</si>
  <si>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</si>
  <si>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</si>
  <si>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</si>
  <si>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</si>
  <si>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</si>
  <si>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</si>
  <si>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</si>
  <si>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</si>
  <si>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</si>
  <si>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</si>
  <si>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</si>
  <si>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</si>
  <si>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</si>
  <si>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</si>
  <si>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</si>
  <si>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</si>
  <si>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</si>
  <si>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</si>
  <si>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</si>
  <si>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</si>
  <si>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</si>
  <si>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</si>
  <si>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</si>
  <si>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</si>
  <si>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</si>
  <si>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</si>
  <si>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</si>
  <si>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</si>
  <si>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</si>
  <si>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</si>
  <si>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</si>
  <si>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</si>
  <si>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</si>
  <si>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</si>
  <si>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</si>
  <si>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</si>
  <si>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</si>
  <si>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</si>
  <si>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</si>
  <si>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</si>
  <si>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</si>
  <si>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</si>
  <si>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</si>
  <si>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</si>
  <si>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</si>
  <si>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</si>
  <si>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</si>
  <si>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</si>
  <si>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</si>
  <si>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</si>
  <si>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</si>
  <si>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</si>
  <si>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</si>
  <si>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</si>
  <si>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</si>
  <si>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</si>
  <si>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</si>
  <si>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</si>
  <si>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</si>
  <si>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</si>
  <si>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</si>
  <si>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</si>
  <si>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</si>
  <si>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</si>
  <si>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</si>
  <si>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</si>
  <si>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</si>
  <si>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</si>
  <si>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</si>
  <si>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</si>
  <si>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</si>
  <si>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</si>
  <si>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</si>
  <si>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</si>
  <si>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</si>
  <si>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</si>
  <si>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</si>
  <si>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</si>
  <si>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</si>
  <si>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</si>
  <si>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</si>
  <si>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</si>
  <si>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</si>
  <si>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</si>
  <si>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</si>
  <si>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</si>
  <si>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</si>
  <si>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</si>
  <si>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</si>
  <si>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</si>
  <si>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</si>
  <si>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</si>
  <si>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</si>
  <si>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</si>
  <si>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</si>
  <si>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</si>
  <si>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</si>
  <si>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</si>
  <si>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</si>
  <si>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</si>
  <si>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</si>
  <si>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</si>
  <si>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</si>
  <si>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</si>
  <si>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</si>
  <si>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</si>
  <si>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</si>
  <si>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</si>
  <si>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</si>
  <si>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Humphrey Bogart</t>
  </si>
  <si>
    <t>Tony Krantz</t>
  </si>
  <si>
    <t>Sublime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</si>
  <si>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</si>
  <si>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</si>
  <si>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</si>
  <si>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</si>
  <si>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</si>
  <si>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</si>
  <si>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</si>
  <si>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</si>
  <si>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</si>
  <si>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</si>
  <si>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</si>
  <si>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</si>
  <si>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</si>
  <si>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</si>
  <si>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</si>
  <si>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</si>
  <si>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</si>
  <si>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</si>
  <si>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</si>
  <si>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</si>
  <si>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</si>
  <si>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</si>
  <si>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</si>
  <si>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</si>
  <si>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</si>
  <si>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</si>
  <si>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</si>
  <si>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</si>
  <si>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</si>
  <si>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</si>
  <si>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</si>
  <si>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</si>
  <si>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</si>
  <si>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</si>
  <si>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</si>
  <si>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</si>
  <si>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</si>
  <si>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</si>
  <si>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</si>
  <si>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</si>
  <si>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</si>
  <si>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</si>
  <si>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</si>
  <si>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</si>
  <si>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</si>
  <si>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</si>
  <si>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</si>
  <si>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</si>
  <si>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</si>
  <si>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</si>
  <si>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</si>
  <si>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</si>
  <si>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</si>
  <si>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</si>
  <si>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</si>
  <si>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</si>
  <si>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</si>
  <si>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</si>
  <si>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</si>
  <si>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</si>
  <si>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</si>
  <si>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</si>
  <si>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</si>
  <si>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</si>
  <si>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</si>
  <si>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</si>
  <si>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</si>
  <si>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</si>
  <si>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</si>
  <si>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</si>
  <si>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</si>
  <si>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</si>
  <si>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</si>
  <si>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</si>
  <si>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</si>
  <si>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</si>
  <si>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</si>
  <si>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</si>
  <si>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</si>
  <si>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</si>
  <si>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</si>
  <si>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</si>
  <si>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</si>
  <si>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</si>
  <si>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</si>
  <si>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</si>
  <si>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</si>
  <si>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</si>
  <si>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</si>
  <si>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</si>
  <si>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</si>
  <si>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</si>
  <si>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</si>
  <si>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</si>
  <si>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</si>
  <si>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</si>
  <si>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</si>
  <si>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</si>
  <si>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</si>
  <si>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</si>
  <si>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</si>
  <si>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</si>
  <si>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</si>
  <si>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</si>
  <si>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</si>
  <si>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</si>
  <si>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</si>
  <si>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</si>
  <si>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</si>
  <si>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</si>
  <si>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</si>
  <si>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</si>
  <si>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</si>
  <si>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</si>
  <si>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</si>
  <si>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</si>
  <si>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</si>
  <si>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</si>
  <si>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</si>
  <si>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</si>
  <si>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</si>
  <si>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</si>
  <si>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</si>
  <si>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</si>
  <si>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</si>
  <si>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</si>
  <si>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</si>
  <si>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</si>
  <si>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</si>
  <si>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</si>
  <si>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</si>
  <si>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</si>
  <si>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</si>
  <si>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</si>
  <si>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</si>
  <si>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</si>
  <si>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</si>
  <si>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</si>
  <si>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</si>
  <si>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</si>
  <si>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</si>
  <si>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</si>
  <si>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</si>
  <si>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</si>
  <si>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</si>
  <si>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</si>
  <si>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</si>
  <si>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</si>
  <si>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</si>
  <si>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</si>
  <si>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</si>
  <si>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</si>
  <si>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</si>
  <si>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</si>
  <si>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</si>
  <si>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</si>
  <si>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</si>
  <si>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</si>
  <si>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</si>
  <si>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</si>
  <si>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Timothy Woodward Jr.</t>
  </si>
  <si>
    <t>Katrina Law</t>
  </si>
  <si>
    <t>Checkmate </t>
  </si>
  <si>
    <t>http://www.imdb.com/title/tt3781616/?ref_=fn_tt_tt_1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</si>
  <si>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</si>
  <si>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</si>
  <si>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</si>
  <si>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</si>
  <si>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</si>
  <si>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</si>
  <si>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</si>
  <si>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</si>
  <si>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</si>
  <si>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</si>
  <si>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</si>
  <si>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</si>
  <si>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</si>
  <si>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</si>
  <si>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</si>
  <si>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</si>
  <si>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</si>
  <si>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</si>
  <si>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</si>
  <si>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</si>
  <si>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</si>
  <si>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</si>
  <si>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</si>
  <si>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</si>
  <si>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</si>
  <si>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</si>
  <si>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</si>
  <si>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</si>
  <si>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</si>
  <si>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</si>
  <si>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</si>
  <si>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</si>
  <si>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</si>
  <si>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</si>
  <si>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</si>
  <si>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</si>
  <si>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</si>
  <si>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</si>
  <si>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</si>
  <si>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</si>
  <si>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</si>
  <si>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</si>
  <si>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</si>
  <si>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</si>
  <si>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</si>
  <si>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</si>
  <si>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</si>
  <si>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</si>
  <si>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</si>
  <si>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</si>
  <si>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</si>
  <si>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</si>
  <si>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</si>
  <si>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</si>
  <si>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</si>
  <si>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</si>
  <si>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</si>
  <si>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</si>
  <si>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</si>
  <si>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</si>
  <si>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</si>
  <si>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</si>
  <si>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</si>
  <si>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</si>
  <si>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</si>
  <si>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</si>
  <si>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</si>
  <si>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</si>
  <si>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</si>
  <si>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</si>
  <si>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</si>
  <si>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</si>
  <si>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</si>
  <si>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</si>
  <si>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</si>
  <si>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</si>
  <si>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</si>
  <si>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</si>
  <si>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</si>
  <si>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</si>
  <si>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</si>
  <si>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</si>
  <si>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</si>
  <si>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</si>
  <si>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</si>
  <si>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</si>
  <si>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</si>
  <si>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</si>
  <si>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</si>
  <si>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</si>
  <si>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</si>
  <si>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</si>
  <si>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</si>
  <si>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</si>
  <si>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</si>
  <si>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</si>
  <si>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</si>
  <si>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</si>
  <si>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</si>
  <si>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</si>
  <si>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</si>
  <si>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</si>
  <si>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</si>
  <si>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</si>
  <si>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</si>
  <si>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</si>
  <si>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</si>
  <si>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</si>
  <si>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</si>
  <si>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</si>
  <si>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</si>
  <si>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</si>
  <si>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</si>
  <si>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</si>
  <si>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</si>
  <si>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</si>
  <si>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</si>
  <si>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</si>
  <si>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</si>
  <si>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</si>
  <si>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</si>
  <si>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</si>
  <si>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</si>
  <si>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</si>
  <si>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</si>
  <si>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</si>
  <si>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</si>
  <si>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</si>
  <si>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</si>
  <si>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</si>
  <si>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</si>
  <si>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</si>
  <si>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</si>
  <si>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</si>
  <si>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</si>
  <si>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</si>
  <si>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</si>
  <si>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</si>
  <si>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</si>
  <si>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</si>
  <si>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</si>
  <si>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</si>
  <si>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</si>
  <si>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</si>
  <si>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</si>
  <si>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</si>
  <si>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</si>
  <si>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</si>
  <si>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</si>
  <si>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</si>
  <si>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</si>
  <si>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</si>
  <si>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</si>
  <si>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</si>
  <si>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</si>
  <si>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</si>
  <si>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</si>
  <si>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</si>
  <si>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</si>
  <si>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</si>
  <si>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</si>
  <si>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</si>
  <si>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</si>
  <si>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</si>
  <si>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</si>
  <si>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</si>
  <si>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</si>
  <si>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</si>
  <si>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</si>
  <si>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</si>
  <si>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</si>
  <si>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</si>
  <si>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</si>
  <si>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</si>
  <si>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</si>
  <si>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</si>
  <si>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</si>
  <si>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</si>
  <si>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</si>
  <si>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</si>
  <si>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</si>
  <si>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</si>
  <si>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</si>
  <si>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</si>
  <si>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</si>
  <si>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</si>
  <si>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</si>
  <si>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</si>
  <si>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</si>
  <si>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</si>
  <si>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</si>
  <si>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</si>
  <si>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</si>
  <si>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</si>
  <si>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</si>
  <si>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</si>
  <si>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</si>
  <si>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</si>
  <si>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</si>
  <si>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</si>
  <si>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</si>
  <si>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</si>
  <si>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</si>
  <si>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</si>
  <si>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</si>
  <si>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</si>
  <si>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</si>
  <si>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</si>
  <si>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</si>
  <si>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</si>
  <si>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</si>
  <si>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</si>
  <si>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</si>
  <si>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</si>
  <si>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</si>
  <si>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</si>
  <si>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</si>
  <si>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</si>
  <si>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</si>
  <si>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</si>
  <si>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</si>
  <si>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</si>
  <si>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</si>
  <si>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</si>
  <si>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</si>
  <si>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</si>
  <si>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</si>
  <si>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</si>
  <si>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</si>
  <si>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</si>
  <si>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</si>
  <si>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</si>
  <si>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</si>
  <si>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</si>
  <si>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</si>
  <si>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</si>
  <si>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</si>
  <si>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</si>
  <si>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</si>
  <si>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</si>
  <si>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</si>
  <si>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</si>
  <si>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</si>
  <si>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</si>
  <si>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</si>
  <si>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</si>
  <si>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</si>
  <si>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</si>
  <si>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</si>
  <si>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</si>
  <si>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</si>
  <si>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</si>
  <si>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</si>
  <si>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</si>
  <si>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</si>
  <si>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</si>
  <si>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</si>
  <si>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</si>
  <si>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</si>
  <si>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</si>
  <si>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</si>
  <si>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</si>
  <si>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</si>
  <si>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</si>
  <si>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</si>
  <si>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</si>
  <si>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</si>
  <si>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</si>
  <si>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</si>
  <si>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</si>
  <si>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</si>
  <si>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</si>
  <si>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</si>
  <si>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</si>
  <si>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</si>
  <si>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</si>
  <si>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</si>
  <si>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</si>
  <si>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</si>
  <si>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</si>
  <si>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</si>
  <si>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</si>
  <si>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</si>
  <si>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</si>
  <si>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</si>
  <si>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</si>
  <si>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</si>
  <si>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</si>
  <si>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</si>
  <si>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</si>
  <si>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</si>
  <si>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</si>
  <si>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</si>
  <si>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</si>
  <si>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</si>
  <si>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</si>
  <si>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</si>
  <si>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</si>
  <si>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</si>
  <si>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</si>
  <si>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</si>
  <si>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</si>
  <si>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</si>
  <si>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</si>
  <si>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</si>
  <si>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</si>
  <si>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</si>
  <si>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</si>
  <si>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</si>
  <si>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</si>
  <si>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</si>
  <si>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</si>
  <si>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</si>
  <si>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</si>
  <si>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</si>
  <si>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</si>
  <si>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</si>
  <si>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</si>
  <si>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</si>
  <si>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</si>
  <si>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</si>
  <si>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</si>
  <si>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</si>
  <si>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</si>
  <si>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</si>
  <si>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</si>
  <si>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</si>
  <si>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</si>
  <si>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</si>
  <si>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</si>
  <si>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</si>
  <si>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</si>
  <si>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</si>
  <si>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</si>
  <si>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</si>
  <si>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</si>
  <si>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</si>
  <si>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</si>
  <si>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</si>
  <si>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</si>
  <si>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</si>
  <si>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</si>
  <si>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</si>
  <si>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</si>
  <si>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</si>
  <si>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</si>
  <si>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</si>
  <si>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</si>
  <si>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</si>
  <si>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</si>
  <si>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</si>
  <si>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</si>
  <si>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</si>
  <si>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</si>
  <si>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</si>
  <si>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</si>
  <si>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</si>
  <si>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</si>
  <si>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</si>
  <si>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</si>
  <si>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</si>
  <si>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</si>
  <si>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</si>
  <si>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</si>
  <si>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</si>
  <si>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</si>
  <si>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</si>
  <si>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</si>
  <si>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</si>
  <si>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</si>
  <si>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</si>
  <si>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</si>
  <si>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</si>
  <si>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</si>
  <si>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</si>
  <si>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</si>
  <si>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</si>
  <si>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</si>
  <si>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</si>
  <si>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</si>
  <si>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</si>
  <si>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</si>
  <si>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</si>
  <si>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</si>
  <si>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</si>
  <si>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</si>
  <si>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</si>
  <si>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</si>
  <si>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</si>
  <si>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</si>
  <si>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</si>
  <si>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</si>
  <si>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</si>
  <si>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</si>
  <si>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</si>
  <si>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</si>
  <si>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</si>
  <si>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</si>
  <si>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</si>
  <si>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</si>
  <si>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</si>
  <si>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</si>
  <si>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</si>
  <si>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</si>
  <si>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</si>
  <si>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</si>
  <si>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</si>
  <si>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</si>
  <si>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</si>
  <si>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</si>
  <si>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</si>
  <si>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</si>
  <si>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</si>
  <si>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</si>
  <si>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</si>
  <si>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</si>
  <si>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</si>
  <si>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</si>
  <si>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</si>
  <si>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</si>
  <si>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</si>
  <si>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</si>
  <si>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</si>
  <si>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</si>
  <si>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</si>
  <si>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</si>
  <si>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</si>
  <si>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</si>
  <si>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</si>
  <si>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</si>
  <si>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</si>
  <si>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</si>
  <si>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</si>
  <si>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</si>
  <si>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</si>
  <si>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</si>
  <si>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</si>
  <si>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</si>
  <si>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</si>
  <si>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</si>
  <si>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</si>
  <si>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</si>
  <si>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</si>
  <si>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</si>
  <si>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</si>
  <si>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</si>
  <si>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</si>
  <si>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</si>
  <si>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</si>
  <si>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</si>
  <si>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</si>
  <si>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</si>
  <si>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</si>
  <si>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</si>
  <si>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</si>
  <si>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</si>
  <si>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</si>
  <si>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</si>
  <si>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</si>
  <si>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</si>
  <si>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</si>
  <si>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</si>
  <si>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</si>
  <si>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</si>
  <si>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</si>
  <si>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</si>
  <si>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</si>
  <si>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</si>
  <si>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</si>
  <si>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</si>
  <si>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</si>
  <si>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</si>
  <si>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</si>
  <si>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</si>
  <si>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</si>
  <si>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</si>
  <si>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</si>
  <si>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</si>
  <si>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</si>
  <si>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</si>
  <si>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</si>
  <si>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</si>
  <si>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</si>
  <si>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</si>
  <si>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</si>
  <si>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</si>
  <si>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</si>
  <si>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</si>
  <si>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</si>
  <si>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</si>
  <si>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</si>
  <si>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</si>
  <si>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</si>
  <si>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</si>
  <si>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</si>
  <si>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</si>
  <si>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</si>
  <si>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</si>
  <si>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</si>
  <si>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</si>
  <si>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</si>
  <si>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</si>
  <si>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</si>
  <si>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</si>
  <si>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</si>
  <si>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</si>
  <si>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</si>
  <si>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</si>
  <si>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</si>
  <si>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</si>
  <si>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</si>
  <si>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</si>
  <si>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</si>
  <si>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</si>
  <si>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</si>
  <si>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</si>
  <si>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</si>
  <si>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</si>
  <si>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</si>
  <si>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</si>
  <si>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</si>
  <si>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</si>
  <si>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</si>
  <si>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</si>
  <si>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</si>
  <si>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</si>
  <si>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</si>
  <si>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</si>
  <si>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</si>
  <si>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</si>
  <si>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</si>
  <si>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</si>
  <si>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</si>
  <si>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</si>
  <si>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</si>
  <si>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</si>
  <si>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</si>
  <si>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</si>
  <si>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</si>
  <si>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</si>
  <si>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</si>
  <si>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</si>
  <si>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</si>
  <si>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</si>
  <si>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</si>
  <si>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</si>
  <si>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</si>
  <si>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</si>
  <si>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</si>
  <si>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</si>
  <si>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</si>
  <si>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</si>
  <si>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</si>
  <si>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</si>
  <si>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</si>
  <si>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</si>
  <si>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</si>
  <si>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</si>
  <si>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</si>
  <si>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</si>
  <si>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</si>
  <si>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</si>
  <si>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</si>
  <si>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</si>
  <si>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</si>
  <si>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</si>
  <si>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</si>
  <si>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</si>
  <si>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</si>
  <si>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</si>
  <si>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</si>
  <si>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</si>
  <si>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</si>
  <si>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</si>
  <si>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</si>
  <si>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</si>
  <si>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</si>
  <si>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</si>
  <si>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</si>
  <si>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</si>
  <si>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</si>
  <si>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</si>
  <si>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</si>
  <si>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</si>
  <si>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</si>
  <si>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</si>
  <si>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</si>
  <si>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</si>
  <si>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</si>
  <si>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</si>
  <si>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</si>
  <si>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</si>
  <si>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</si>
  <si>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</si>
  <si>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</si>
  <si>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</si>
  <si>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</si>
  <si>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</si>
  <si>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</si>
  <si>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</si>
  <si>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</si>
  <si>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</si>
  <si>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</si>
  <si>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</si>
  <si>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</si>
  <si>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</si>
  <si>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</si>
  <si>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</si>
  <si>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</si>
  <si>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</si>
  <si>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</si>
  <si>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</si>
  <si>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</si>
  <si>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</si>
  <si>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</si>
  <si>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</si>
  <si>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</si>
  <si>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</si>
  <si>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</si>
  <si>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</si>
  <si>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</si>
  <si>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</si>
  <si>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</si>
  <si>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</si>
  <si>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</si>
  <si>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</si>
  <si>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</si>
  <si>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</si>
  <si>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</si>
  <si>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</si>
  <si>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</si>
  <si>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</si>
  <si>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</si>
  <si>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</si>
  <si>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</si>
  <si>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</si>
  <si>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</si>
  <si>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</si>
  <si>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</si>
  <si>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</si>
  <si>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</si>
  <si>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</si>
  <si>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</si>
  <si>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</si>
  <si>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</si>
  <si>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</si>
  <si>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</si>
  <si>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</si>
  <si>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</si>
  <si>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</si>
  <si>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</si>
  <si>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</si>
  <si>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</si>
  <si>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</si>
  <si>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</si>
  <si>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</si>
  <si>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</si>
  <si>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</si>
  <si>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</si>
  <si>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</si>
  <si>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</si>
  <si>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</si>
  <si>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</si>
  <si>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</si>
  <si>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</si>
  <si>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</si>
  <si>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</si>
  <si>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</si>
  <si>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</si>
  <si>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</si>
  <si>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</si>
  <si>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</si>
  <si>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</si>
  <si>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</si>
  <si>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</si>
  <si>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</si>
  <si>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</si>
  <si>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</si>
  <si>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</si>
  <si>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</si>
  <si>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</si>
  <si>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</si>
  <si>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</si>
  <si>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</si>
  <si>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</si>
  <si>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</si>
  <si>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</si>
  <si>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</si>
  <si>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</si>
  <si>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</si>
  <si>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</si>
  <si>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</si>
  <si>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</si>
  <si>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</si>
  <si>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</si>
  <si>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</si>
  <si>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</si>
  <si>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</si>
  <si>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</si>
  <si>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</si>
  <si>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</si>
  <si>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</si>
  <si>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</si>
  <si>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</si>
  <si>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</si>
  <si>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</si>
  <si>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</si>
  <si>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</si>
  <si>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</si>
  <si>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</si>
  <si>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</si>
  <si>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</si>
  <si>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</si>
  <si>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</si>
  <si>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</si>
  <si>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</si>
  <si>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</si>
  <si>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</si>
  <si>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</si>
  <si>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</si>
  <si>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</si>
  <si>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</si>
  <si>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</si>
  <si>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</si>
  <si>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</si>
  <si>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</si>
  <si>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</si>
  <si>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</si>
  <si>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</si>
  <si>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</si>
  <si>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</si>
  <si>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</si>
  <si>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</si>
  <si>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</si>
  <si>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</si>
  <si>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</si>
  <si>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</si>
  <si>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</si>
  <si>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</si>
  <si>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</si>
  <si>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</si>
  <si>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</si>
  <si>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</si>
  <si>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</si>
  <si>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</si>
  <si>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</si>
  <si>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</si>
  <si>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</si>
  <si>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</si>
  <si>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</si>
  <si>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</si>
  <si>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</si>
  <si>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</si>
  <si>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</si>
  <si>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</si>
  <si>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</si>
  <si>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</si>
  <si>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</si>
  <si>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</si>
  <si>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</si>
  <si>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</si>
  <si>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</si>
  <si>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</si>
  <si>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</si>
  <si>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</si>
  <si>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</si>
  <si>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</si>
  <si>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</si>
  <si>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</si>
  <si>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</si>
  <si>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</si>
  <si>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</si>
  <si>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</si>
  <si>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</si>
  <si>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</si>
  <si>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</si>
  <si>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</si>
  <si>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</si>
  <si>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</si>
  <si>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</si>
  <si>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</si>
  <si>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</si>
  <si>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</si>
  <si>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</si>
  <si>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</si>
  <si>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</si>
  <si>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</si>
  <si>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</si>
  <si>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</si>
  <si>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</si>
  <si>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</si>
  <si>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</si>
  <si>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</si>
  <si>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</si>
  <si>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</si>
  <si>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</si>
  <si>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</si>
  <si>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</si>
  <si>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</si>
  <si>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</si>
  <si>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</si>
  <si>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</si>
  <si>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</si>
  <si>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</si>
  <si>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</si>
  <si>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</si>
  <si>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</si>
  <si>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</si>
  <si>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</si>
  <si>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</si>
  <si>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</si>
  <si>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</si>
  <si>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</si>
  <si>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</si>
  <si>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</si>
  <si>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</si>
  <si>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</si>
  <si>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</si>
  <si>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</si>
  <si>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</si>
  <si>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</si>
  <si>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</si>
  <si>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</si>
  <si>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</si>
  <si>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</si>
  <si>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</si>
  <si>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</si>
  <si>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</si>
  <si>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</si>
  <si>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</si>
  <si>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</si>
  <si>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</si>
  <si>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</si>
  <si>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</si>
  <si>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</si>
  <si>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</si>
  <si>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</si>
  <si>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</si>
  <si>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</si>
  <si>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</si>
  <si>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</si>
  <si>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</si>
  <si>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</si>
  <si>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</si>
  <si>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</si>
  <si>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</si>
  <si>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</si>
  <si>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</si>
  <si>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</si>
  <si>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</si>
  <si>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</si>
  <si>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</si>
  <si>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</si>
  <si>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</si>
  <si>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</si>
  <si>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</si>
  <si>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</si>
  <si>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</si>
  <si>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</si>
  <si>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</si>
  <si>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</si>
  <si>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</si>
  <si>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</si>
  <si>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</si>
  <si>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</si>
  <si>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</si>
  <si>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</si>
  <si>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</si>
  <si>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</si>
  <si>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</si>
  <si>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</si>
  <si>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</si>
  <si>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</si>
  <si>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</si>
  <si>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</si>
  <si>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</si>
  <si>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</si>
  <si>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</si>
  <si>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</si>
  <si>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</si>
  <si>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</si>
  <si>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</si>
  <si>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</si>
  <si>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</si>
  <si>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</si>
  <si>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</si>
  <si>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</si>
  <si>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</si>
  <si>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</si>
  <si>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</si>
  <si>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</si>
  <si>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</si>
  <si>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</si>
  <si>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</si>
  <si>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</si>
  <si>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</si>
  <si>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</si>
  <si>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</si>
  <si>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</si>
  <si>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</si>
  <si>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</si>
  <si>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</si>
  <si>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</si>
  <si>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</si>
  <si>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</si>
  <si>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</si>
  <si>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</si>
  <si>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</si>
  <si>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</si>
  <si>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</si>
  <si>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</si>
  <si>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</si>
  <si>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</si>
  <si>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</si>
  <si>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</si>
  <si>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</si>
  <si>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</si>
  <si>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</si>
  <si>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</si>
  <si>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</si>
  <si>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</si>
  <si>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</si>
  <si>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</si>
  <si>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</si>
  <si>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</si>
  <si>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</si>
  <si>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</si>
  <si>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</si>
  <si>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</si>
  <si>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</si>
  <si>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</si>
  <si>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</si>
  <si>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</si>
  <si>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</si>
  <si>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</si>
  <si>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</si>
  <si>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</si>
  <si>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</si>
  <si>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</si>
  <si>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</si>
  <si>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</si>
  <si>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</si>
  <si>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</si>
  <si>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</si>
  <si>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</si>
  <si>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</si>
  <si>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</si>
  <si>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</si>
  <si>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</si>
  <si>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</si>
  <si>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</si>
  <si>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</si>
  <si>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</si>
  <si>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</si>
  <si>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</si>
  <si>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</si>
  <si>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</si>
  <si>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</si>
  <si>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</si>
  <si>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</si>
  <si>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</si>
  <si>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</si>
  <si>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</si>
  <si>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</si>
  <si>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</si>
  <si>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</si>
  <si>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</si>
  <si>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</si>
  <si>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</si>
  <si>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</si>
  <si>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</si>
  <si>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</si>
  <si>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</si>
  <si>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</si>
  <si>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</si>
  <si>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</si>
  <si>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</si>
  <si>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</si>
  <si>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</si>
  <si>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</si>
  <si>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</si>
  <si>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</si>
  <si>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</si>
  <si>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</si>
  <si>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</si>
  <si>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</si>
  <si>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</si>
  <si>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</si>
  <si>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</si>
  <si>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</si>
  <si>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</si>
  <si>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</si>
  <si>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</si>
  <si>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</si>
  <si>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</si>
  <si>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</si>
  <si>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</si>
  <si>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</si>
  <si>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</si>
  <si>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</si>
  <si>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</si>
  <si>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</si>
  <si>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</si>
  <si>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</si>
  <si>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</si>
  <si>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</si>
  <si>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</si>
  <si>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</si>
  <si>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</si>
  <si>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</si>
  <si>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</si>
  <si>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</si>
  <si>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</si>
  <si>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</si>
  <si>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</si>
  <si>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</si>
  <si>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</si>
  <si>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</si>
  <si>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</si>
  <si>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</si>
  <si>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</si>
  <si>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</si>
  <si>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</si>
  <si>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</si>
  <si>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</si>
  <si>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</si>
  <si>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</si>
  <si>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</si>
  <si>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</si>
  <si>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</si>
  <si>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</si>
  <si>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</si>
  <si>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</si>
  <si>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</si>
  <si>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</si>
  <si>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</si>
  <si>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</si>
  <si>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</si>
  <si>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</si>
  <si>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</si>
  <si>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</si>
  <si>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</si>
  <si>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</si>
  <si>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</si>
  <si>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</si>
  <si>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</si>
  <si>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</si>
  <si>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</si>
  <si>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</si>
  <si>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</si>
  <si>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</si>
  <si>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</si>
  <si>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</si>
  <si>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</si>
  <si>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</si>
  <si>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</si>
  <si>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</si>
  <si>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</si>
  <si>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</si>
  <si>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</si>
  <si>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</si>
  <si>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</si>
  <si>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</si>
  <si>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</si>
  <si>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</si>
  <si>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</si>
  <si>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</si>
  <si>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</si>
  <si>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</si>
  <si>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</si>
  <si>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</si>
  <si>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</si>
  <si>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</si>
  <si>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</si>
  <si>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</si>
  <si>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</si>
  <si>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</si>
  <si>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</si>
  <si>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</si>
  <si>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</si>
  <si>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</si>
  <si>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</si>
  <si>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</si>
  <si>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</si>
  <si>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</si>
  <si>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</si>
  <si>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</si>
  <si>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</si>
  <si>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</si>
  <si>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</si>
  <si>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</si>
  <si>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</si>
  <si>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</si>
  <si>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</si>
  <si>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</si>
  <si>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</si>
  <si>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</si>
  <si>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</si>
  <si>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</si>
  <si>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</si>
  <si>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</si>
  <si>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</si>
  <si>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</si>
  <si>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</si>
  <si>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</si>
  <si>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</si>
  <si>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</si>
  <si>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</si>
  <si>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</si>
  <si>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</si>
  <si>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</si>
  <si>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</si>
  <si>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</si>
  <si>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</si>
  <si>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</si>
  <si>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</si>
  <si>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</si>
  <si>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</si>
  <si>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</si>
  <si>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</si>
  <si>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</si>
  <si>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</si>
  <si>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</si>
  <si>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</si>
  <si>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</si>
  <si>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</si>
  <si>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</si>
  <si>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</si>
  <si>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</si>
  <si>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</si>
  <si>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</si>
  <si>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</si>
  <si>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</si>
  <si>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</si>
  <si>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</si>
  <si>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</si>
  <si>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</si>
  <si>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</si>
  <si>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</si>
  <si>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</si>
  <si>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</si>
  <si>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</si>
  <si>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</si>
  <si>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</si>
  <si>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</si>
  <si>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</si>
  <si>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</si>
  <si>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</si>
  <si>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</si>
  <si>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</si>
  <si>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</si>
  <si>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</si>
  <si>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</si>
  <si>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</si>
  <si>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</si>
  <si>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</si>
  <si>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</si>
  <si>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</si>
  <si>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</si>
  <si>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</si>
  <si>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</si>
  <si>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</si>
  <si>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</si>
  <si>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</si>
  <si>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</si>
  <si>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</si>
  <si>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</si>
  <si>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</si>
  <si>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</si>
  <si>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</si>
  <si>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</si>
  <si>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</si>
  <si>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</si>
  <si>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</si>
  <si>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</si>
  <si>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</si>
  <si>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</si>
  <si>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</si>
  <si>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</si>
  <si>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</si>
  <si>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</si>
  <si>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</si>
  <si>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</si>
  <si>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</si>
  <si>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</si>
  <si>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</si>
  <si>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</si>
  <si>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</si>
  <si>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</si>
  <si>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</si>
  <si>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</si>
  <si>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</si>
  <si>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</si>
  <si>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</si>
  <si>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</si>
  <si>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</si>
  <si>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</si>
  <si>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Net Gain</t>
  </si>
  <si>
    <t>Cinema Spending</t>
  </si>
  <si>
    <t>Movie Selected</t>
  </si>
  <si>
    <t>Max Spending</t>
  </si>
  <si>
    <t>Sum of Spending</t>
  </si>
  <si>
    <t>Maximize satisfaction</t>
  </si>
  <si>
    <t>Max Movies</t>
  </si>
  <si>
    <t>Number of Movies</t>
  </si>
  <si>
    <t>Score</t>
  </si>
  <si>
    <t>Total satisfaction</t>
  </si>
  <si>
    <t>Number of movies</t>
  </si>
  <si>
    <t>Max</t>
  </si>
  <si>
    <t>profitable?</t>
  </si>
  <si>
    <t>Movies</t>
  </si>
  <si>
    <t>Etiquetas de fila</t>
  </si>
  <si>
    <t>Total general</t>
  </si>
  <si>
    <t>Cuenta de movie_title</t>
  </si>
  <si>
    <t>CHECK HOW MANY MOVIES STAR YOUR FAVORITE ACTOR</t>
  </si>
  <si>
    <t>BROWSE MOVIES BY AGE RATING</t>
  </si>
  <si>
    <t>(Todas)</t>
  </si>
  <si>
    <t>Select an 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</si>
</sst>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42" applyNumberFormat="1" applyFont="1"/>
    <xf numFmtId="0" fontId="0" fillId="0" borderId="10" xfId="0" applyFont="1" applyBorder="1"/>
    <xf numFmtId="0" fontId="0" fillId="33" borderId="10" xfId="0" applyFont="1" applyFill="1" applyBorder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13" fillId="34" borderId="11" xfId="0" applyFont="1" applyFill="1" applyBorder="1"/>
    <xf numFmtId="0" fontId="0" fillId="33" borderId="12" xfId="0" applyFont="1" applyFill="1" applyBorder="1"/>
    <xf numFmtId="0" fontId="0" fillId="33" borderId="12" xfId="0" applyNumberFormat="1" applyFont="1" applyFill="1" applyBorder="1"/>
    <xf numFmtId="164" fontId="0" fillId="0" borderId="0" xfId="43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3" fillId="9" borderId="0" xfId="18" applyFont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3" builtinId="4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7"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903.746623379629" createdVersion="8" refreshedVersion="8" minRefreshableVersion="3" recordCount="3808" xr:uid="{3B1CAD8C-11BA-40E1-9490-F8037542E987}">
  <cacheSource type="worksheet">
    <worksheetSource name="Table19"/>
  </cacheSource>
  <cacheFields count="21">
    <cacheField name="movie_title" numFmtId="0">
      <sharedItems count="3707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The Veil "/>
        <s v="Ben-Hur "/>
        <s v="A Man for All Seasons "/>
        <s v="Network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Lords of London "/>
        <s v="High Anxiety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30 Nights of Paranormal Activity with the Devil Inside the Girl with the Dragon Tattoo "/>
        <s v="Never Back Down 2: The Beatdown "/>
        <s v="Point Blank "/>
        <s v="Iguana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Donovan's Reef "/>
        <s v="A Guy Named Joe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Jack Brooks: Monster Slayer "/>
        <s v="The Best Years of Our Lives "/>
        <s v="Elling "/>
        <s v="The Timber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Last Five Years "/>
        <s v="London "/>
        <s v="Sherrybaby "/>
        <s v="Gangster's Paradise: Jerusalema "/>
        <s v="Nine Dead "/>
        <s v="Bananas "/>
        <s v="The Lady from Shanghai "/>
        <s v="The Ghastly Love of Johnny X "/>
        <s v="A Funny Thing Happened on the Way to the Forum "/>
        <s v="The Legend of Hell's Gate: An American Conspiracy "/>
        <s v="The Walking Deceased "/>
        <s v="Shark Lake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Sublime "/>
        <s v="Dysfunctional Friends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Closer to the Moon "/>
        <s v="Checkmate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Rebecca "/>
        <s v="Friday the 13th Part 2 "/>
        <s v="Da Sweet Blood of Jesus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Crowsnest "/>
        <s v="Airborne "/>
        <s v="Waiting... "/>
        <s v="From a Whisper to a Scream "/>
        <s v="Beyond the Black Rainbow "/>
        <s v="The Raid: Redemption "/>
        <s v="Casablanca "/>
        <s v="Lake Mungo "/>
        <s v="Silent Running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Loving Annabelle "/>
        <s v="Frat Party "/>
        <s v="ZMD: Zombies of Mass Destruction "/>
        <s v="Snow White: A Deadly Summer "/>
        <s v="Doc Holliday's Revenge "/>
        <s v="Truth or Die "/>
        <s v="Fear Clinic "/>
        <s v="Zombie Hunter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The Maid's Room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Girls Gone Dead "/>
        <s v="Subconscious "/>
        <s v="Rodeo Girl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Shotgun Stories "/>
        <s v="Along the Roadside "/>
        <s v="Burn "/>
        <s v="Urbania "/>
        <s v="The Beast from 20,000 Fathoms "/>
        <s v="Swingers "/>
        <s v="A Fistful of Dollars "/>
        <s v="Super Hybrid "/>
        <s v="The Trials of Darryl Hunt "/>
        <s v="Archaeology of a Woman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The Work and the Story "/>
        <s v="Facing the Giants "/>
        <s v="The Gallows "/>
        <s v="Hollywood Shuffle "/>
        <s v="The Lost Skeleton of Cadavra "/>
        <s v="Cheap Thrills "/>
        <s v="The Past is a Grotesque Animal "/>
        <s v="Pi "/>
        <s v="20 Dates "/>
        <s v="Super Size Me "/>
        <s v="The FP "/>
        <s v="Happy Christmas "/>
        <s v="Absentia "/>
        <s v="The Brothers McMullen "/>
        <s v="Tiny Furniture "/>
        <s v="The Signal "/>
        <s v="This Is Martin Bonner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title_year" numFmtId="0">
      <sharedItems containsSemiMixedTypes="0" containsString="0" containsNumber="1" containsInteger="1" minValue="1927" maxValue="2016"/>
    </cacheField>
    <cacheField name="director_name" numFmtId="0">
      <sharedItems/>
    </cacheField>
    <cacheField name="actor_1_name" numFmtId="0">
      <sharedItems/>
    </cacheField>
    <cacheField name="actor_2_name" numFmtId="0">
      <sharedItems/>
    </cacheField>
    <cacheField name="actor_3_name" numFmtId="0">
      <sharedItems/>
    </cacheField>
    <cacheField name="content_rating" numFmtId="0">
      <sharedItems containsBlank="1" count="13">
        <s v="PG-13"/>
        <s v="PG"/>
        <s v="G"/>
        <s v="R"/>
        <s v="Approved"/>
        <s v="NC-17"/>
        <s v="X"/>
        <s v="Not Rated"/>
        <s v="Unrated"/>
        <s v="M"/>
        <s v="GP"/>
        <s v="Passed"/>
        <m/>
      </sharedItems>
    </cacheField>
    <cacheField name="budget" numFmtId="164">
      <sharedItems containsString="0" containsBlank="1" containsNumber="1" containsInteger="1" minValue="218" maxValue="12215500000"/>
    </cacheField>
    <cacheField name="gross" numFmtId="164">
      <sharedItems containsString="0" containsBlank="1" containsNumber="1" containsInteger="1" minValue="162" maxValue="760505847"/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duration" numFmtId="0">
      <sharedItems containsSemiMixedTypes="0" containsString="0" containsNumber="1" containsInteger="1" minValue="37" maxValue="330"/>
    </cacheField>
    <cacheField name="genres" numFmtId="0">
      <sharedItems/>
    </cacheField>
    <cacheField name="plot_keywords" numFmtId="0">
      <sharedItems containsBlank="1"/>
    </cacheField>
    <cacheField name="imdb_score" numFmtId="0">
      <sharedItems containsSemiMixedTypes="0" containsString="0" containsNumber="1" minValue="1.6" maxValue="9.3000000000000007"/>
    </cacheField>
    <cacheField name="num_critic_for_reviews" numFmtId="0">
      <sharedItems containsSemiMixedTypes="0" containsString="0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  <cacheField name="num_voted_users" numFmtId="0">
      <sharedItems containsSemiMixedTypes="0" containsString="0" containsNumber="1" containsInteger="1" minValue="1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color" numFmtId="0">
      <sharedItems count="2">
        <s v="Color"/>
        <s v=" Black and White"/>
      </sharedItems>
    </cacheField>
    <cacheField name="aspect_ratio" numFmtId="0">
      <sharedItems containsString="0" containsBlank="1" containsNumber="1" minValue="1.18" maxValue="16"/>
    </cacheField>
    <cacheField name="profitable?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8">
  <r>
    <x v="0"/>
    <n v="2009"/>
    <s v="James Cameron"/>
    <s v="CCH Pounder"/>
    <s v="Joel David Moore"/>
    <s v="Wes Studi"/>
    <x v="0"/>
    <n v="237000000"/>
    <n v="760505847"/>
    <x v="0"/>
    <n v="178"/>
    <s v="Action|Adventure|Fantasy|Sci-Fi"/>
    <s v="avatar|future|marine|native|paraplegic"/>
    <n v="7.9"/>
    <n v="723"/>
    <n v="3054"/>
    <n v="886204"/>
    <n v="4834"/>
    <x v="0"/>
    <n v="1.78"/>
    <x v="0"/>
  </r>
  <r>
    <x v="1"/>
    <n v="2007"/>
    <s v="Gore Verbinski"/>
    <s v="Johnny Depp"/>
    <s v="Orlando Bloom"/>
    <s v="Jack Davenport"/>
    <x v="0"/>
    <n v="300000000"/>
    <n v="309404152"/>
    <x v="0"/>
    <n v="169"/>
    <s v="Action|Adventure|Fantasy"/>
    <s v="goddess|marriage ceremony|marriage proposal|pirate|singapore"/>
    <n v="7.1"/>
    <n v="302"/>
    <n v="1238"/>
    <n v="471220"/>
    <n v="48350"/>
    <x v="0"/>
    <n v="2.35"/>
    <x v="0"/>
  </r>
  <r>
    <x v="2"/>
    <n v="2015"/>
    <s v="Sam Mendes"/>
    <s v="Christoph Waltz"/>
    <s v="Rory Kinnear"/>
    <s v="Stephanie Sigman"/>
    <x v="0"/>
    <n v="245000000"/>
    <n v="200074175"/>
    <x v="1"/>
    <n v="148"/>
    <s v="Action|Adventure|Thriller"/>
    <s v="bomb|espionage|sequel|spy|terrorist"/>
    <n v="6.8"/>
    <n v="602"/>
    <n v="994"/>
    <n v="275868"/>
    <n v="11700"/>
    <x v="0"/>
    <n v="2.35"/>
    <x v="1"/>
  </r>
  <r>
    <x v="3"/>
    <n v="2012"/>
    <s v="Christopher Nolan"/>
    <s v="Tom Hardy"/>
    <s v="Christian Bale"/>
    <s v="Joseph Gordon-Levitt"/>
    <x v="0"/>
    <n v="250000000"/>
    <n v="448130642"/>
    <x v="0"/>
    <n v="164"/>
    <s v="Action|Thriller"/>
    <s v="deception|imprisonment|lawlessness|police officer|terrorist plot"/>
    <n v="8.5"/>
    <n v="813"/>
    <n v="2701"/>
    <n v="1144337"/>
    <n v="106759"/>
    <x v="0"/>
    <n v="2.35"/>
    <x v="0"/>
  </r>
  <r>
    <x v="4"/>
    <n v="2012"/>
    <s v="Andrew Stanton"/>
    <s v="Daryl Sabara"/>
    <s v="Samantha Morton"/>
    <s v="Polly Walker"/>
    <x v="0"/>
    <n v="263700000"/>
    <n v="73058679"/>
    <x v="0"/>
    <n v="132"/>
    <s v="Action|Adventure|Sci-Fi"/>
    <s v="alien|american civil war|male nipple|mars|princess"/>
    <n v="6.6"/>
    <n v="462"/>
    <n v="738"/>
    <n v="212204"/>
    <n v="1873"/>
    <x v="0"/>
    <n v="2.35"/>
    <x v="1"/>
  </r>
  <r>
    <x v="5"/>
    <n v="2007"/>
    <s v="Sam Raimi"/>
    <s v="J.K. Simmons"/>
    <s v="James Franco"/>
    <s v="Kirsten Dunst"/>
    <x v="0"/>
    <n v="258000000"/>
    <n v="336530303"/>
    <x v="0"/>
    <n v="156"/>
    <s v="Action|Adventure|Romance"/>
    <s v="sandman|spider man|symbiote|venom|villain"/>
    <n v="6.2"/>
    <n v="392"/>
    <n v="1902"/>
    <n v="383056"/>
    <n v="46055"/>
    <x v="0"/>
    <n v="2.35"/>
    <x v="0"/>
  </r>
  <r>
    <x v="6"/>
    <n v="2010"/>
    <s v="Nathan Greno"/>
    <s v="Brad Garrett"/>
    <s v="Donna Murphy"/>
    <s v="M.C. Gainey"/>
    <x v="1"/>
    <n v="260000000"/>
    <n v="200807262"/>
    <x v="0"/>
    <n v="100"/>
    <s v="Adventure|Animation|Comedy|Family|Fantasy|Musical|Romance"/>
    <s v="17th century|based on fairy tale|disney|flower|tower"/>
    <n v="7.8"/>
    <n v="324"/>
    <n v="387"/>
    <n v="294810"/>
    <n v="2036"/>
    <x v="0"/>
    <n v="1.85"/>
    <x v="1"/>
  </r>
  <r>
    <x v="7"/>
    <n v="2015"/>
    <s v="Joss Whedon"/>
    <s v="Chris Hemsworth"/>
    <s v="Robert Downey Jr."/>
    <s v="Scarlett Johansson"/>
    <x v="0"/>
    <n v="250000000"/>
    <n v="458991599"/>
    <x v="0"/>
    <n v="141"/>
    <s v="Action|Adventure|Sci-Fi"/>
    <s v="artificial intelligence|based on comic book|captain america|marvel cinematic universe|superhero"/>
    <n v="7.5"/>
    <n v="635"/>
    <n v="1117"/>
    <n v="462669"/>
    <n v="92000"/>
    <x v="0"/>
    <n v="2.35"/>
    <x v="0"/>
  </r>
  <r>
    <x v="8"/>
    <n v="2009"/>
    <s v="David Yates"/>
    <s v="Alan Rickman"/>
    <s v="Daniel Radcliffe"/>
    <s v="Rupert Grint"/>
    <x v="1"/>
    <n v="250000000"/>
    <n v="301956980"/>
    <x v="1"/>
    <n v="153"/>
    <s v="Adventure|Family|Fantasy|Mystery"/>
    <s v="blood|book|love|potion|professor"/>
    <n v="7.5"/>
    <n v="375"/>
    <n v="973"/>
    <n v="321795"/>
    <n v="58753"/>
    <x v="0"/>
    <n v="2.35"/>
    <x v="0"/>
  </r>
  <r>
    <x v="9"/>
    <n v="2016"/>
    <s v="Zack Snyder"/>
    <s v="Henry Cavill"/>
    <s v="Lauren Cohan"/>
    <s v="Alan D. Purwin"/>
    <x v="0"/>
    <n v="250000000"/>
    <n v="330249062"/>
    <x v="0"/>
    <n v="183"/>
    <s v="Action|Adventure|Sci-Fi"/>
    <s v="based on comic book|batman|sequel to a reboot|superhero|superman"/>
    <n v="6.9"/>
    <n v="673"/>
    <n v="3018"/>
    <n v="371639"/>
    <n v="24450"/>
    <x v="0"/>
    <n v="2.35"/>
    <x v="0"/>
  </r>
  <r>
    <x v="10"/>
    <n v="2006"/>
    <s v="Bryan Singer"/>
    <s v="Kevin Spacey"/>
    <s v="Marlon Brando"/>
    <s v="Frank Langella"/>
    <x v="0"/>
    <n v="209000000"/>
    <n v="200069408"/>
    <x v="0"/>
    <n v="169"/>
    <s v="Action|Adventure|Sci-Fi"/>
    <s v="crystal|epic|lex luthor|lois lane|return to earth"/>
    <n v="6.1"/>
    <n v="434"/>
    <n v="2367"/>
    <n v="240396"/>
    <n v="29991"/>
    <x v="0"/>
    <n v="2.35"/>
    <x v="1"/>
  </r>
  <r>
    <x v="11"/>
    <n v="2008"/>
    <s v="Marc Forster"/>
    <s v="Giancarlo Giannini"/>
    <s v="Mathieu Amalric"/>
    <s v="Rory Kinnear"/>
    <x v="0"/>
    <n v="200000000"/>
    <n v="168368427"/>
    <x v="1"/>
    <n v="106"/>
    <s v="Action|Adventure"/>
    <s v="action hero|attempted rape|bond girl|official james bond series|revenge"/>
    <n v="6.7"/>
    <n v="403"/>
    <n v="1243"/>
    <n v="330784"/>
    <n v="2023"/>
    <x v="0"/>
    <n v="2.35"/>
    <x v="1"/>
  </r>
  <r>
    <x v="12"/>
    <n v="2006"/>
    <s v="Gore Verbinski"/>
    <s v="Johnny Depp"/>
    <s v="Orlando Bloom"/>
    <s v="Jack Davenport"/>
    <x v="0"/>
    <n v="225000000"/>
    <n v="423032628"/>
    <x v="0"/>
    <n v="151"/>
    <s v="Action|Adventure|Fantasy"/>
    <s v="box office hit|giant squid|heart|liar's dice|monster"/>
    <n v="7.3"/>
    <n v="313"/>
    <n v="1832"/>
    <n v="522040"/>
    <n v="48486"/>
    <x v="0"/>
    <n v="2.35"/>
    <x v="0"/>
  </r>
  <r>
    <x v="13"/>
    <n v="2013"/>
    <s v="Gore Verbinski"/>
    <s v="Johnny Depp"/>
    <s v="Ruth Wilson"/>
    <s v="Tom Wilkinson"/>
    <x v="0"/>
    <n v="215000000"/>
    <n v="89289910"/>
    <x v="0"/>
    <n v="150"/>
    <s v="Action|Adventure|Western"/>
    <s v="horse|outlaw|texas|texas ranger|train"/>
    <n v="6.5"/>
    <n v="450"/>
    <n v="711"/>
    <n v="181792"/>
    <n v="45757"/>
    <x v="0"/>
    <n v="2.35"/>
    <x v="1"/>
  </r>
  <r>
    <x v="14"/>
    <n v="2013"/>
    <s v="Zack Snyder"/>
    <s v="Henry Cavill"/>
    <s v="Christopher Meloni"/>
    <s v="Harry Lennix"/>
    <x v="0"/>
    <n v="225000000"/>
    <n v="291021565"/>
    <x v="0"/>
    <n v="143"/>
    <s v="Action|Adventure|Fantasy|Sci-Fi"/>
    <s v="based on comic book|british actor playing american character|final battle|origin of hero|reboot"/>
    <n v="7.2"/>
    <n v="733"/>
    <n v="2536"/>
    <n v="548573"/>
    <n v="20495"/>
    <x v="0"/>
    <n v="2.35"/>
    <x v="0"/>
  </r>
  <r>
    <x v="15"/>
    <n v="2008"/>
    <s v="Andrew Adamson"/>
    <s v="Peter Dinklage"/>
    <s v="Pierfrancesco Favino"/>
    <s v="Damián Alcázar"/>
    <x v="1"/>
    <n v="225000000"/>
    <n v="141614023"/>
    <x v="0"/>
    <n v="150"/>
    <s v="Action|Adventure|Family|Fantasy"/>
    <s v="brother brother relationship|brother sister relationship|good versus evil|king|narnia"/>
    <n v="6.6"/>
    <n v="258"/>
    <n v="438"/>
    <n v="149922"/>
    <n v="22697"/>
    <x v="0"/>
    <n v="2.35"/>
    <x v="1"/>
  </r>
  <r>
    <x v="16"/>
    <n v="2012"/>
    <s v="Joss Whedon"/>
    <s v="Chris Hemsworth"/>
    <s v="Robert Downey Jr."/>
    <s v="Scarlett Johansson"/>
    <x v="0"/>
    <n v="220000000"/>
    <n v="623279547"/>
    <x v="0"/>
    <n v="173"/>
    <s v="Action|Adventure|Sci-Fi"/>
    <s v="alien invasion|assassin|battle|iron man|soldier"/>
    <n v="8.1"/>
    <n v="703"/>
    <n v="1722"/>
    <n v="995415"/>
    <n v="87697"/>
    <x v="0"/>
    <n v="1.85"/>
    <x v="0"/>
  </r>
  <r>
    <x v="17"/>
    <n v="2011"/>
    <s v="Rob Marshall"/>
    <s v="Johnny Depp"/>
    <s v="Sam Claflin"/>
    <s v="Stephen Graham"/>
    <x v="0"/>
    <n v="250000000"/>
    <n v="241063875"/>
    <x v="0"/>
    <n v="136"/>
    <s v="Action|Adventure|Fantasy"/>
    <s v="blackbeard|captain|pirate|revenge|soldier"/>
    <n v="6.7"/>
    <n v="448"/>
    <n v="484"/>
    <n v="370704"/>
    <n v="54083"/>
    <x v="0"/>
    <n v="2.35"/>
    <x v="1"/>
  </r>
  <r>
    <x v="18"/>
    <n v="2012"/>
    <s v="Barry Sonnenfeld"/>
    <s v="Will Smith"/>
    <s v="Michael Stuhlbarg"/>
    <s v="Nicole Scherzinger"/>
    <x v="0"/>
    <n v="225000000"/>
    <n v="179020854"/>
    <x v="0"/>
    <n v="106"/>
    <s v="Action|Adventure|Comedy|Family|Fantasy|Sci-Fi"/>
    <s v="alien|criminal|m.i.b.|maximum security prison|prison"/>
    <n v="6.8"/>
    <n v="451"/>
    <n v="341"/>
    <n v="268154"/>
    <n v="12572"/>
    <x v="0"/>
    <n v="1.85"/>
    <x v="1"/>
  </r>
  <r>
    <x v="19"/>
    <n v="2014"/>
    <s v="Peter Jackson"/>
    <s v="Aidan Turner"/>
    <s v="Adam Brown"/>
    <s v="James Nesbitt"/>
    <x v="0"/>
    <n v="250000000"/>
    <n v="255108370"/>
    <x v="2"/>
    <n v="164"/>
    <s v="Adventure|Fantasy"/>
    <s v="army|elf|hobbit|middle earth|orc"/>
    <n v="7.5"/>
    <n v="422"/>
    <n v="802"/>
    <n v="354228"/>
    <n v="9152"/>
    <x v="0"/>
    <n v="2.35"/>
    <x v="0"/>
  </r>
  <r>
    <x v="20"/>
    <n v="2012"/>
    <s v="Marc Webb"/>
    <s v="Emma Stone"/>
    <s v="Andrew Garfield"/>
    <s v="Chris Zylka"/>
    <x v="0"/>
    <n v="230000000"/>
    <n v="262030663"/>
    <x v="0"/>
    <n v="153"/>
    <s v="Action|Adventure|Fantasy"/>
    <s v="lizard|outcast|spider|spider man|teenager"/>
    <n v="7"/>
    <n v="599"/>
    <n v="1225"/>
    <n v="451803"/>
    <n v="28489"/>
    <x v="0"/>
    <n v="2.35"/>
    <x v="0"/>
  </r>
  <r>
    <x v="21"/>
    <n v="2010"/>
    <s v="Ridley Scott"/>
    <s v="Mark Addy"/>
    <s v="William Hurt"/>
    <s v="Scott Grimes"/>
    <x v="0"/>
    <n v="200000000"/>
    <n v="105219735"/>
    <x v="0"/>
    <n v="156"/>
    <s v="Action|Adventure|Drama|History"/>
    <s v="1190s|archer|england|king of england|robin hood"/>
    <n v="6.7"/>
    <n v="343"/>
    <n v="546"/>
    <n v="211765"/>
    <n v="3244"/>
    <x v="0"/>
    <n v="2.35"/>
    <x v="1"/>
  </r>
  <r>
    <x v="22"/>
    <n v="2013"/>
    <s v="Peter Jackson"/>
    <s v="Aidan Turner"/>
    <s v="Adam Brown"/>
    <s v="James Nesbitt"/>
    <x v="0"/>
    <n v="225000000"/>
    <n v="258355354"/>
    <x v="0"/>
    <n v="186"/>
    <s v="Adventure|Fantasy"/>
    <s v="dwarf|elf|lake town|mountain|sword and sorcery"/>
    <n v="7.9"/>
    <n v="509"/>
    <n v="951"/>
    <n v="483540"/>
    <n v="9152"/>
    <x v="0"/>
    <n v="2.35"/>
    <x v="0"/>
  </r>
  <r>
    <x v="23"/>
    <n v="2007"/>
    <s v="Chris Weitz"/>
    <s v="Christopher Lee"/>
    <s v="Eva Green"/>
    <s v="Kristin Scott Thomas"/>
    <x v="0"/>
    <n v="180000000"/>
    <n v="70083519"/>
    <x v="0"/>
    <n v="113"/>
    <s v="Adventure|Family|Fantasy"/>
    <s v="children|epic|friend|girl|quest"/>
    <n v="6.1"/>
    <n v="251"/>
    <n v="666"/>
    <n v="149019"/>
    <n v="24106"/>
    <x v="0"/>
    <n v="2.35"/>
    <x v="1"/>
  </r>
  <r>
    <x v="24"/>
    <n v="2005"/>
    <s v="Peter Jackson"/>
    <s v="Naomi Watts"/>
    <s v="Thomas Kretschmann"/>
    <s v="Evan Parke"/>
    <x v="0"/>
    <n v="207000000"/>
    <n v="218051260"/>
    <x v="2"/>
    <n v="201"/>
    <s v="Action|Adventure|Drama|Romance"/>
    <s v="animal name in title|ape abducts a woman|gorilla|island|king kong"/>
    <n v="7.2"/>
    <n v="446"/>
    <n v="2618"/>
    <n v="316018"/>
    <n v="7123"/>
    <x v="0"/>
    <n v="2.35"/>
    <x v="0"/>
  </r>
  <r>
    <x v="25"/>
    <n v="1997"/>
    <s v="James Cameron"/>
    <s v="Leonardo DiCaprio"/>
    <s v="Kate Winslet"/>
    <s v="Gloria Stuart"/>
    <x v="0"/>
    <n v="200000000"/>
    <n v="658672302"/>
    <x v="0"/>
    <n v="194"/>
    <s v="Drama|Romance"/>
    <s v="artist|love|ship|titanic|wet"/>
    <n v="7.7"/>
    <n v="315"/>
    <n v="2528"/>
    <n v="793059"/>
    <n v="45223"/>
    <x v="0"/>
    <n v="2.35"/>
    <x v="0"/>
  </r>
  <r>
    <x v="26"/>
    <n v="2016"/>
    <s v="Anthony Russo"/>
    <s v="Robert Downey Jr."/>
    <s v="Scarlett Johansson"/>
    <s v="Chris Evans"/>
    <x v="0"/>
    <n v="250000000"/>
    <n v="407197282"/>
    <x v="0"/>
    <n v="147"/>
    <s v="Action|Adventure|Sci-Fi"/>
    <s v="based on comic book|knife|marvel cinematic universe|returning character killed off|superhero"/>
    <n v="8.1999999999999993"/>
    <n v="516"/>
    <n v="1022"/>
    <n v="272670"/>
    <n v="64798"/>
    <x v="0"/>
    <n v="2.35"/>
    <x v="0"/>
  </r>
  <r>
    <x v="27"/>
    <n v="2012"/>
    <s v="Peter Berg"/>
    <s v="Liam Neeson"/>
    <s v="Alexander Skarsgård"/>
    <s v="Tadanobu Asano"/>
    <x v="0"/>
    <n v="209000000"/>
    <n v="65173160"/>
    <x v="0"/>
    <n v="131"/>
    <s v="Action|Adventure|Sci-Fi|Thriller"/>
    <s v="box office flop|hawaii|naval|oahu hawaii|ship"/>
    <n v="5.9"/>
    <n v="377"/>
    <n v="751"/>
    <n v="202382"/>
    <n v="26679"/>
    <x v="0"/>
    <n v="2.35"/>
    <x v="1"/>
  </r>
  <r>
    <x v="28"/>
    <n v="2015"/>
    <s v="Colin Trevorrow"/>
    <s v="Bryce Dallas Howard"/>
    <s v="Judy Greer"/>
    <s v="Omar Sy"/>
    <x v="0"/>
    <n v="150000000"/>
    <n v="652177271"/>
    <x v="0"/>
    <n v="124"/>
    <s v="Action|Adventure|Sci-Fi|Thriller"/>
    <s v="dinosaur|disaster film|experiment gone wrong|jurassic park|velociraptor"/>
    <n v="7"/>
    <n v="644"/>
    <n v="1290"/>
    <n v="418214"/>
    <n v="8458"/>
    <x v="0"/>
    <n v="2"/>
    <x v="0"/>
  </r>
  <r>
    <x v="29"/>
    <n v="2012"/>
    <s v="Sam Mendes"/>
    <s v="Albert Finney"/>
    <s v="Helen McCrory"/>
    <s v="Rory Kinnear"/>
    <x v="0"/>
    <n v="200000000"/>
    <n v="304360277"/>
    <x v="1"/>
    <n v="143"/>
    <s v="Action|Adventure|Thriller"/>
    <s v="brawl|childhood home|computer cracker|intelligence agency|terrorist cell"/>
    <n v="7.8"/>
    <n v="750"/>
    <n v="1498"/>
    <n v="522030"/>
    <n v="2039"/>
    <x v="0"/>
    <n v="2.35"/>
    <x v="0"/>
  </r>
  <r>
    <x v="30"/>
    <n v="2004"/>
    <s v="Sam Raimi"/>
    <s v="J.K. Simmons"/>
    <s v="James Franco"/>
    <s v="Kirsten Dunst"/>
    <x v="0"/>
    <n v="200000000"/>
    <n v="373377893"/>
    <x v="0"/>
    <n v="135"/>
    <s v="Action|Adventure|Fantasy|Romance"/>
    <s v="death|doctor|scientist|super villain|tentacle"/>
    <n v="7.3"/>
    <n v="300"/>
    <n v="1303"/>
    <n v="411164"/>
    <n v="43388"/>
    <x v="0"/>
    <n v="2.35"/>
    <x v="0"/>
  </r>
  <r>
    <x v="31"/>
    <n v="2013"/>
    <s v="Shane Black"/>
    <s v="Robert Downey Jr."/>
    <s v="Jon Favreau"/>
    <s v="Don Cheadle"/>
    <x v="0"/>
    <n v="200000000"/>
    <n v="408992272"/>
    <x v="0"/>
    <n v="195"/>
    <s v="Action|Adventure|Sci-Fi"/>
    <s v="armor|explosion|human bomb|missile attack|terrorist"/>
    <n v="7.2"/>
    <n v="608"/>
    <n v="1187"/>
    <n v="557489"/>
    <n v="30426"/>
    <x v="0"/>
    <n v="2.35"/>
    <x v="0"/>
  </r>
  <r>
    <x v="32"/>
    <n v="2010"/>
    <s v="Tim Burton"/>
    <s v="Johnny Depp"/>
    <s v="Alan Rickman"/>
    <s v="Anne Hathaway"/>
    <x v="1"/>
    <n v="200000000"/>
    <n v="334185206"/>
    <x v="0"/>
    <n v="108"/>
    <s v="Adventure|Family|Fantasy"/>
    <s v="alice in wonderland|mistaking reality for dream|queen|shrinking|shrinking potion"/>
    <n v="6.5"/>
    <n v="451"/>
    <n v="736"/>
    <n v="306320"/>
    <n v="79957"/>
    <x v="0"/>
    <n v="1.85"/>
    <x v="0"/>
  </r>
  <r>
    <x v="33"/>
    <n v="2006"/>
    <s v="Brett Ratner"/>
    <s v="Hugh Jackman"/>
    <s v="Kelsey Grammer"/>
    <s v="Daniel Cudmore"/>
    <x v="0"/>
    <n v="210000000"/>
    <n v="234360014"/>
    <x v="3"/>
    <n v="104"/>
    <s v="Action|Adventure|Fantasy|Sci-Fi|Thriller"/>
    <s v="battle|mutant|outrage|walking through a wall|x men"/>
    <n v="6.8"/>
    <n v="334"/>
    <n v="1912"/>
    <n v="383427"/>
    <n v="21714"/>
    <x v="0"/>
    <n v="2.35"/>
    <x v="0"/>
  </r>
  <r>
    <x v="34"/>
    <n v="2013"/>
    <s v="Dan Scanlon"/>
    <s v="Steve Buscemi"/>
    <s v="Tyler Labine"/>
    <s v="Sean Hayes"/>
    <x v="2"/>
    <n v="200000000"/>
    <n v="268488329"/>
    <x v="0"/>
    <n v="104"/>
    <s v="Adventure|Animation|Comedy|Family|Fantasy"/>
    <s v="cheating|fraternity|monster|singing in a car|university"/>
    <n v="7.3"/>
    <n v="376"/>
    <n v="265"/>
    <n v="235025"/>
    <n v="14863"/>
    <x v="0"/>
    <n v="1.85"/>
    <x v="0"/>
  </r>
  <r>
    <x v="35"/>
    <n v="2009"/>
    <s v="Michael Bay"/>
    <s v="Glenn Morshower"/>
    <s v="Kevin Dunn"/>
    <s v="Ramon Rodriguez"/>
    <x v="0"/>
    <n v="200000000"/>
    <n v="402076689"/>
    <x v="0"/>
    <n v="150"/>
    <s v="Action|Adventure|Sci-Fi"/>
    <s v="autobot|decepticon|machine|sun|symbol"/>
    <n v="6"/>
    <n v="366"/>
    <n v="1439"/>
    <n v="323207"/>
    <n v="3218"/>
    <x v="0"/>
    <n v="2.35"/>
    <x v="0"/>
  </r>
  <r>
    <x v="36"/>
    <n v="2014"/>
    <s v="Michael Bay"/>
    <s v="Bingbing Li"/>
    <s v="Sophia Myles"/>
    <s v="Kelsey Grammer"/>
    <x v="0"/>
    <n v="210000000"/>
    <n v="245428137"/>
    <x v="0"/>
    <n v="165"/>
    <s v="Action|Adventure|Sci-Fi"/>
    <s v="blockbuster|bumblebee the character|semi truck and trailer|texas|truck"/>
    <n v="5.7"/>
    <n v="378"/>
    <n v="918"/>
    <n v="242420"/>
    <n v="3988"/>
    <x v="0"/>
    <n v="2.35"/>
    <x v="0"/>
  </r>
  <r>
    <x v="37"/>
    <n v="2013"/>
    <s v="Sam Raimi"/>
    <s v="Tim Holmes"/>
    <s v="Mila Kunis"/>
    <s v="James Franco"/>
    <x v="1"/>
    <n v="215000000"/>
    <n v="234903076"/>
    <x v="0"/>
    <n v="130"/>
    <s v="Adventure|Family|Fantasy"/>
    <s v="circus|magic|magician|oz|witch"/>
    <n v="6.4"/>
    <n v="525"/>
    <n v="511"/>
    <n v="175409"/>
    <n v="73441"/>
    <x v="0"/>
    <n v="2.35"/>
    <x v="0"/>
  </r>
  <r>
    <x v="38"/>
    <n v="2014"/>
    <s v="Marc Webb"/>
    <s v="Emma Stone"/>
    <s v="Andrew Garfield"/>
    <s v="B.J. Novak"/>
    <x v="0"/>
    <n v="200000000"/>
    <n v="202853933"/>
    <x v="0"/>
    <n v="142"/>
    <s v="Action|Adventure|Fantasy|Sci-Fi"/>
    <s v="costumed hero|death of girlfriend|masked vigilante|returning character killed off|teenager"/>
    <n v="6.7"/>
    <n v="495"/>
    <n v="1067"/>
    <n v="321227"/>
    <n v="28631"/>
    <x v="0"/>
    <n v="2.35"/>
    <x v="0"/>
  </r>
  <r>
    <x v="39"/>
    <n v="2010"/>
    <s v="Joseph Kosinski"/>
    <s v="Jeff Bridges"/>
    <s v="Olivia Wilde"/>
    <s v="James Frain"/>
    <x v="1"/>
    <n v="170000000"/>
    <n v="172051787"/>
    <x v="0"/>
    <n v="125"/>
    <s v="Action|Adventure|Sci-Fi"/>
    <s v="arcade|bridge|disappearance|escape|warrior"/>
    <n v="6.8"/>
    <n v="469"/>
    <n v="665"/>
    <n v="264183"/>
    <n v="25550"/>
    <x v="0"/>
    <n v="2.35"/>
    <x v="0"/>
  </r>
  <r>
    <x v="40"/>
    <n v="2011"/>
    <s v="John Lasseter"/>
    <s v="Joe Mantegna"/>
    <s v="Thomas Kretschmann"/>
    <s v="Eddie Izzard"/>
    <x v="2"/>
    <n v="200000000"/>
    <n v="191450875"/>
    <x v="0"/>
    <n v="106"/>
    <s v="Adventure|Animation|Comedy|Family|Sport"/>
    <s v="best friend|car race|conspiracy|gadget car|spy"/>
    <n v="6.3"/>
    <n v="304"/>
    <n v="283"/>
    <n v="101178"/>
    <n v="4482"/>
    <x v="0"/>
    <n v="2.35"/>
    <x v="1"/>
  </r>
  <r>
    <x v="41"/>
    <n v="2011"/>
    <s v="Martin Campbell"/>
    <s v="Ryan Reynolds"/>
    <s v="Temuera Morrison"/>
    <s v="Taika Waititi"/>
    <x v="0"/>
    <n v="200000000"/>
    <n v="116593191"/>
    <x v="0"/>
    <n v="123"/>
    <s v="Action|Adventure|Sci-Fi"/>
    <s v="autopsy|lantern|planet|ring|test pilot"/>
    <n v="5.6"/>
    <n v="436"/>
    <n v="550"/>
    <n v="223393"/>
    <n v="17657"/>
    <x v="0"/>
    <n v="2.35"/>
    <x v="1"/>
  </r>
  <r>
    <x v="42"/>
    <n v="2010"/>
    <s v="Lee Unkrich"/>
    <s v="Tom Hanks"/>
    <s v="John Ratzenberger"/>
    <s v="Don Rickles"/>
    <x v="2"/>
    <n v="200000000"/>
    <n v="414984497"/>
    <x v="0"/>
    <n v="103"/>
    <s v="Adventure|Animation|Comedy|Family|Fantasy"/>
    <s v="college|day care|escape|teddy bear|toy"/>
    <n v="8.3000000000000007"/>
    <n v="453"/>
    <n v="733"/>
    <n v="544884"/>
    <n v="19085"/>
    <x v="0"/>
    <n v="1.85"/>
    <x v="0"/>
  </r>
  <r>
    <x v="43"/>
    <n v="2009"/>
    <s v="McG"/>
    <s v="Christian Bale"/>
    <s v="Bryce Dallas Howard"/>
    <s v="Common"/>
    <x v="0"/>
    <n v="200000000"/>
    <n v="125320003"/>
    <x v="0"/>
    <n v="118"/>
    <s v="Action|Adventure|Sci-Fi"/>
    <s v="death row|future|machine|rescue|skynet"/>
    <n v="6.6"/>
    <n v="422"/>
    <n v="974"/>
    <n v="286095"/>
    <n v="27468"/>
    <x v="0"/>
    <n v="2.35"/>
    <x v="1"/>
  </r>
  <r>
    <x v="44"/>
    <n v="2015"/>
    <s v="James Wan"/>
    <s v="Jason Statham"/>
    <s v="Paul Walker"/>
    <s v="Vin Diesel"/>
    <x v="0"/>
    <n v="190000000"/>
    <n v="350034110"/>
    <x v="0"/>
    <n v="140"/>
    <s v="Action|Crime|Thriller"/>
    <s v="car falling off a cliff|hospital|revenge|star died before release|terrorist"/>
    <n v="7.2"/>
    <n v="424"/>
    <n v="657"/>
    <n v="278232"/>
    <n v="79150"/>
    <x v="0"/>
    <n v="2.35"/>
    <x v="0"/>
  </r>
  <r>
    <x v="45"/>
    <n v="2013"/>
    <s v="Marc Forster"/>
    <s v="Peter Capaldi"/>
    <s v="Brad Pitt"/>
    <s v="Mireille Enos"/>
    <x v="0"/>
    <n v="190000000"/>
    <n v="202351611"/>
    <x v="0"/>
    <n v="123"/>
    <s v="Action|Adventure|Horror|Sci-Fi|Thriller"/>
    <s v="chaos|disease|infection|pandemic|zombie"/>
    <n v="7"/>
    <n v="654"/>
    <n v="995"/>
    <n v="465019"/>
    <n v="32392"/>
    <x v="0"/>
    <n v="2.35"/>
    <x v="0"/>
  </r>
  <r>
    <x v="46"/>
    <n v="2014"/>
    <s v="Bryan Singer"/>
    <s v="Jennifer Lawrence"/>
    <s v="Peter Dinklage"/>
    <s v="Hugh Jackman"/>
    <x v="0"/>
    <n v="200000000"/>
    <n v="233914986"/>
    <x v="0"/>
    <n v="149"/>
    <s v="Action|Adventure|Fantasy|Sci-Fi|Thriller"/>
    <s v="dystopia|super strength|supernatural power|time paradox|time travel"/>
    <n v="8"/>
    <n v="539"/>
    <n v="752"/>
    <n v="514125"/>
    <n v="91434"/>
    <x v="0"/>
    <n v="2.35"/>
    <x v="0"/>
  </r>
  <r>
    <x v="47"/>
    <n v="2013"/>
    <s v="J.J. Abrams"/>
    <s v="Benedict Cumberbatch"/>
    <s v="Bruce Greenwood"/>
    <s v="Noel Clarke"/>
    <x v="0"/>
    <n v="190000000"/>
    <n v="228756232"/>
    <x v="0"/>
    <n v="132"/>
    <s v="Action|Adventure|Sci-Fi"/>
    <s v="admiral|captain|manhunt|mission|space"/>
    <n v="7.8"/>
    <n v="590"/>
    <n v="1171"/>
    <n v="395573"/>
    <n v="21411"/>
    <x v="0"/>
    <n v="2.35"/>
    <x v="0"/>
  </r>
  <r>
    <x v="48"/>
    <n v="2013"/>
    <s v="Bryan Singer"/>
    <s v="Eddie Marsan"/>
    <s v="Ewen Bremner"/>
    <s v="Ralph Brown"/>
    <x v="0"/>
    <n v="195000000"/>
    <n v="65171860"/>
    <x v="0"/>
    <n v="114"/>
    <s v="Adventure|Fantasy"/>
    <s v="bean|giant|king|no opening credits|princess"/>
    <n v="6.3"/>
    <n v="338"/>
    <n v="205"/>
    <n v="106416"/>
    <n v="1766"/>
    <x v="0"/>
    <n v="2.35"/>
    <x v="1"/>
  </r>
  <r>
    <x v="49"/>
    <n v="2013"/>
    <s v="Baz Luhrmann"/>
    <s v="Leonardo DiCaprio"/>
    <s v="Elizabeth Debicki"/>
    <s v="Steve Bisley"/>
    <x v="0"/>
    <n v="105000000"/>
    <n v="144812796"/>
    <x v="4"/>
    <n v="143"/>
    <s v="Drama|Romance"/>
    <s v="ingratitude|mansion|party|title appears in writing|tragedy"/>
    <n v="7.3"/>
    <n v="490"/>
    <n v="753"/>
    <n v="362912"/>
    <n v="29770"/>
    <x v="0"/>
    <n v="2.35"/>
    <x v="0"/>
  </r>
  <r>
    <x v="50"/>
    <n v="2010"/>
    <s v="Mike Newell"/>
    <s v="Jake Gyllenhaal"/>
    <s v="Richard Coyle"/>
    <s v="Reece Ritchie"/>
    <x v="0"/>
    <n v="200000000"/>
    <n v="90755643"/>
    <x v="0"/>
    <n v="116"/>
    <s v="Action|Adventure|Fantasy|Romance"/>
    <s v="alamut|dagger|king|persia|princess"/>
    <n v="6.6"/>
    <n v="306"/>
    <n v="453"/>
    <n v="222403"/>
    <n v="16149"/>
    <x v="0"/>
    <n v="2.35"/>
    <x v="1"/>
  </r>
  <r>
    <x v="51"/>
    <n v="2013"/>
    <s v="Guillermo del Toro"/>
    <s v="Charlie Hunnam"/>
    <s v="Clifton Collins Jr."/>
    <s v="Larry Joe Campbell"/>
    <x v="0"/>
    <n v="190000000"/>
    <n v="101785482"/>
    <x v="0"/>
    <n v="131"/>
    <s v="Action|Adventure|Sci-Fi"/>
    <s v="giant monster|kaiju|pilot|portal|robot"/>
    <n v="7"/>
    <n v="575"/>
    <n v="1106"/>
    <n v="381148"/>
    <n v="19166"/>
    <x v="0"/>
    <n v="1.85"/>
    <x v="1"/>
  </r>
  <r>
    <x v="52"/>
    <n v="2011"/>
    <s v="Michael Bay"/>
    <s v="Glenn Morshower"/>
    <s v="Lester Speight"/>
    <s v="Kevin Dunn"/>
    <x v="0"/>
    <n v="195000000"/>
    <n v="352358779"/>
    <x v="0"/>
    <n v="154"/>
    <s v="Action|Adventure|Sci-Fi"/>
    <s v="autobot|decepticon|job interview|moon|spacecraft"/>
    <n v="6.3"/>
    <n v="428"/>
    <n v="899"/>
    <n v="326180"/>
    <n v="2593"/>
    <x v="0"/>
    <n v="2.35"/>
    <x v="0"/>
  </r>
  <r>
    <x v="53"/>
    <n v="2008"/>
    <s v="Steven Spielberg"/>
    <s v="Harrison Ford"/>
    <s v="Ray Winstone"/>
    <s v="Jim Broadbent"/>
    <x v="0"/>
    <n v="185000000"/>
    <n v="317011114"/>
    <x v="0"/>
    <n v="122"/>
    <s v="Action|Adventure|Fantasy"/>
    <s v="cult figure|femme fatale|indiana jones|unsubtitled foreign language|year 1957"/>
    <n v="6.2"/>
    <n v="470"/>
    <n v="2054"/>
    <n v="333847"/>
    <n v="14959"/>
    <x v="0"/>
    <n v="2.35"/>
    <x v="0"/>
  </r>
  <r>
    <x v="54"/>
    <n v="2012"/>
    <s v="Mark Andrews"/>
    <s v="Kelly Macdonald"/>
    <s v="John Ratzenberger"/>
    <s v="Julie Walters"/>
    <x v="1"/>
    <n v="185000000"/>
    <n v="237282182"/>
    <x v="0"/>
    <n v="93"/>
    <s v="Adventure|Animation|Comedy|Family|Fantasy"/>
    <s v="archery|coming of age|female warrior|princess|rebellious daughter"/>
    <n v="7.2"/>
    <n v="488"/>
    <n v="428"/>
    <n v="273556"/>
    <n v="5005"/>
    <x v="0"/>
    <n v="2.35"/>
    <x v="0"/>
  </r>
  <r>
    <x v="55"/>
    <n v="2016"/>
    <s v="Justin Lin"/>
    <s v="Sofia Boutella"/>
    <s v="Melissa Roxburgh"/>
    <s v="Lydia Wilson"/>
    <x v="0"/>
    <n v="185000000"/>
    <n v="130468626"/>
    <x v="0"/>
    <n v="122"/>
    <s v="Action|Adventure|Sci-Fi|Thriller"/>
    <s v="hatred|sequel|space opera|star trek|third part"/>
    <n v="7.5"/>
    <n v="322"/>
    <n v="432"/>
    <n v="53607"/>
    <n v="1327"/>
    <x v="0"/>
    <n v="2.35"/>
    <x v="1"/>
  </r>
  <r>
    <x v="56"/>
    <n v="2008"/>
    <s v="Andrew Stanton"/>
    <s v="John Ratzenberger"/>
    <s v="Fred Willard"/>
    <s v="Jeff Garlin"/>
    <x v="2"/>
    <n v="180000000"/>
    <n v="223806889"/>
    <x v="0"/>
    <n v="98"/>
    <s v="Adventure|Animation|Family|Sci-Fi"/>
    <s v="earth|obesity|plant|robot|soil"/>
    <n v="8.4"/>
    <n v="421"/>
    <n v="1043"/>
    <n v="718837"/>
    <n v="2975"/>
    <x v="0"/>
    <n v="2.35"/>
    <x v="0"/>
  </r>
  <r>
    <x v="57"/>
    <n v="2007"/>
    <s v="Brett Ratner"/>
    <s v="Tzi Ma"/>
    <s v="Dana Ivey"/>
    <s v="Noémie Lenoir"/>
    <x v="0"/>
    <n v="140000000"/>
    <n v="140080850"/>
    <x v="0"/>
    <n v="91"/>
    <s v="Action|Comedy|Crime|Thriller"/>
    <s v="ambassador|assassination|chinese|french|triad"/>
    <n v="6.2"/>
    <n v="162"/>
    <n v="221"/>
    <n v="121084"/>
    <n v="1125"/>
    <x v="0"/>
    <n v="2.35"/>
    <x v="0"/>
  </r>
  <r>
    <x v="58"/>
    <n v="2009"/>
    <s v="Roland Emmerich"/>
    <s v="Oliver Platt"/>
    <s v="Liam James"/>
    <s v="Tom McCarthy"/>
    <x v="0"/>
    <n v="200000000"/>
    <n v="166112167"/>
    <x v="0"/>
    <n v="158"/>
    <s v="Action|Adventure|Sci-Fi"/>
    <s v="ark|catastrophe|geologist|president|writer"/>
    <n v="5.8"/>
    <n v="367"/>
    <n v="1055"/>
    <n v="283418"/>
    <n v="2144"/>
    <x v="0"/>
    <n v="2.35"/>
    <x v="1"/>
  </r>
  <r>
    <x v="59"/>
    <n v="2009"/>
    <s v="Robert Zemeckis"/>
    <s v="Robin Wright"/>
    <s v="Colin Firth"/>
    <s v="Gary Oldman"/>
    <x v="1"/>
    <n v="200000000"/>
    <n v="137850096"/>
    <x v="0"/>
    <n v="96"/>
    <s v="Animation|Drama|Family|Fantasy"/>
    <s v="charles dickens|christmas|christmas eve|ghost|scrooge"/>
    <n v="6.8"/>
    <n v="240"/>
    <n v="249"/>
    <n v="72809"/>
    <n v="48878"/>
    <x v="0"/>
    <n v="2.35"/>
    <x v="1"/>
  </r>
  <r>
    <x v="60"/>
    <n v="2015"/>
    <s v="Lana Wachowski"/>
    <s v="Channing Tatum"/>
    <s v="Mila Kunis"/>
    <s v="Eddie Redmayne"/>
    <x v="0"/>
    <n v="176000000"/>
    <n v="47375327"/>
    <x v="0"/>
    <n v="127"/>
    <s v="Action|Adventure|Sci-Fi"/>
    <s v="box office flop|critically bashed|planet earth|space opera|woman in bra and panties"/>
    <n v="5.4"/>
    <n v="384"/>
    <n v="720"/>
    <n v="139593"/>
    <n v="47334"/>
    <x v="0"/>
    <n v="2.35"/>
    <x v="1"/>
  </r>
  <r>
    <x v="61"/>
    <n v="2016"/>
    <s v="David Yates"/>
    <s v="Christoph Waltz"/>
    <s v="Alexander Skarsgård"/>
    <s v="Casper Crump"/>
    <x v="0"/>
    <n v="180000000"/>
    <n v="124051759"/>
    <x v="0"/>
    <n v="110"/>
    <s v="Action|Adventure|Drama|Romance"/>
    <s v="africa|capture|jungle|male objectification|tarzan"/>
    <n v="6.6"/>
    <n v="248"/>
    <n v="239"/>
    <n v="42372"/>
    <n v="21175"/>
    <x v="0"/>
    <n v="2.35"/>
    <x v="1"/>
  </r>
  <r>
    <x v="62"/>
    <n v="2005"/>
    <s v="Andrew Adamson"/>
    <s v="Jim Broadbent"/>
    <s v="Kiran Shah"/>
    <s v="Shane Rangi"/>
    <x v="1"/>
    <n v="180000000"/>
    <n v="291709845"/>
    <x v="0"/>
    <n v="150"/>
    <s v="Adventure|Family|Fantasy"/>
    <s v="hide and seek|lion|magic|professor|snow"/>
    <n v="6.9"/>
    <n v="284"/>
    <n v="1463"/>
    <n v="286506"/>
    <n v="1317"/>
    <x v="0"/>
    <n v="2.35"/>
    <x v="0"/>
  </r>
  <r>
    <x v="63"/>
    <n v="2016"/>
    <s v="Bryan Singer"/>
    <s v="Jennifer Lawrence"/>
    <s v="Michael Fassbender"/>
    <s v="Tye Sheridan"/>
    <x v="0"/>
    <n v="178000000"/>
    <n v="154985087"/>
    <x v="0"/>
    <n v="144"/>
    <s v="Action|Adventure|Sci-Fi"/>
    <s v="mutant|superhero|superhero team|x men|year 1983"/>
    <n v="7.3"/>
    <n v="396"/>
    <n v="622"/>
    <n v="148379"/>
    <n v="49684"/>
    <x v="0"/>
    <n v="2.35"/>
    <x v="1"/>
  </r>
  <r>
    <x v="64"/>
    <n v="2008"/>
    <s v="Christopher Nolan"/>
    <s v="Christian Bale"/>
    <s v="Heath Ledger"/>
    <s v="Morgan Freeman"/>
    <x v="0"/>
    <n v="185000000"/>
    <n v="533316061"/>
    <x v="0"/>
    <n v="152"/>
    <s v="Action|Crime|Drama|Thriller"/>
    <s v="based on comic book|dc comics|psychopath|star died before release|urban setting"/>
    <n v="9"/>
    <n v="645"/>
    <n v="4667"/>
    <n v="1676169"/>
    <n v="57802"/>
    <x v="0"/>
    <n v="2.35"/>
    <x v="0"/>
  </r>
  <r>
    <x v="65"/>
    <n v="2009"/>
    <s v="Pete Docter"/>
    <s v="John Ratzenberger"/>
    <s v="Delroy Lindo"/>
    <s v="Jess Harnell"/>
    <x v="1"/>
    <n v="175000000"/>
    <n v="292979556"/>
    <x v="0"/>
    <n v="96"/>
    <s v="Adventure|Animation|Comedy|Family"/>
    <s v="balloon|house|promise|retirement|skeleton"/>
    <n v="8.3000000000000007"/>
    <n v="408"/>
    <n v="704"/>
    <n v="665575"/>
    <n v="2635"/>
    <x v="0"/>
    <n v="1.85"/>
    <x v="0"/>
  </r>
  <r>
    <x v="66"/>
    <n v="2009"/>
    <s v="Rob Letterman"/>
    <s v="Amy Poehler"/>
    <s v="Rainn Wilson"/>
    <s v="Stephen Colbert"/>
    <x v="1"/>
    <n v="175000000"/>
    <n v="198332128"/>
    <x v="0"/>
    <n v="94"/>
    <s v="Action|Adventure|Animation|Comedy|Family|Sci-Fi"/>
    <s v="alien|alien invasion|alien space craft|giant|giantess"/>
    <n v="6.5"/>
    <n v="219"/>
    <n v="187"/>
    <n v="114553"/>
    <n v="2579"/>
    <x v="0"/>
    <n v="2.35"/>
    <x v="0"/>
  </r>
  <r>
    <x v="67"/>
    <n v="2008"/>
    <s v="Jon Favreau"/>
    <s v="Robert Downey Jr."/>
    <s v="Jeff Bridges"/>
    <s v="Jon Favreau"/>
    <x v="0"/>
    <n v="140000000"/>
    <n v="318298180"/>
    <x v="0"/>
    <n v="126"/>
    <s v="Action|Adventure|Sci-Fi"/>
    <s v="afghanistan|billionaire|inventor|playboy|u.s. air force"/>
    <n v="7.9"/>
    <n v="486"/>
    <n v="1055"/>
    <n v="696338"/>
    <n v="39252"/>
    <x v="0"/>
    <n v="2.35"/>
    <x v="0"/>
  </r>
  <r>
    <x v="68"/>
    <n v="2011"/>
    <s v="Martin Scorsese"/>
    <s v="Chloë Grace Moretz"/>
    <s v="Christopher Lee"/>
    <s v="Ray Winstone"/>
    <x v="1"/>
    <n v="170000000"/>
    <n v="73820094"/>
    <x v="0"/>
    <n v="126"/>
    <s v="Adventure|Drama|Family|Mystery"/>
    <s v="automaton|mechanical|railway station|steampunk|train"/>
    <n v="7.5"/>
    <n v="682"/>
    <n v="678"/>
    <n v="245333"/>
    <n v="36017"/>
    <x v="0"/>
    <n v="1.85"/>
    <x v="1"/>
  </r>
  <r>
    <x v="69"/>
    <n v="1999"/>
    <s v="Barry Sonnenfeld"/>
    <s v="Will Smith"/>
    <s v="Salma Hayek"/>
    <s v="Bai Ling"/>
    <x v="0"/>
    <n v="170000000"/>
    <n v="113745408"/>
    <x v="0"/>
    <n v="106"/>
    <s v="Action|Comedy|Sci-Fi|Western"/>
    <s v="buddy movie|general|inventor|steampunk|utah"/>
    <n v="4.8"/>
    <n v="85"/>
    <n v="648"/>
    <n v="129601"/>
    <n v="15870"/>
    <x v="0"/>
    <n v="1.85"/>
    <x v="1"/>
  </r>
  <r>
    <x v="70"/>
    <n v="2008"/>
    <s v="Rob Cohen"/>
    <s v="Jet Li"/>
    <s v="Brendan Fraser"/>
    <s v="Russell Wong"/>
    <x v="0"/>
    <n v="145000000"/>
    <n v="102176165"/>
    <x v="0"/>
    <n v="112"/>
    <s v="Action|Adventure|Fantasy|Horror|Thriller"/>
    <s v="army|china|emperor|mummy|shangri la"/>
    <n v="5.2"/>
    <n v="264"/>
    <n v="501"/>
    <n v="117927"/>
    <n v="9131"/>
    <x v="0"/>
    <n v="2.35"/>
    <x v="1"/>
  </r>
  <r>
    <x v="71"/>
    <n v="2016"/>
    <s v="David Ayer"/>
    <s v="Will Smith"/>
    <s v="Robin Atkin Downes"/>
    <s v="Ike Barinholtz"/>
    <x v="0"/>
    <n v="175000000"/>
    <n v="161087183"/>
    <x v="0"/>
    <n v="123"/>
    <s v="Action|Adventure|Comedy|Sci-Fi"/>
    <s v="based on comic book|critically bashed|father daughter relationship|reference to superman|super villain"/>
    <n v="6.9"/>
    <n v="418"/>
    <n v="971"/>
    <n v="118992"/>
    <n v="11287"/>
    <x v="0"/>
    <n v="2.35"/>
    <x v="1"/>
  </r>
  <r>
    <x v="72"/>
    <n v="2007"/>
    <s v="Tom Shadyac"/>
    <s v="Jimmy Bennett"/>
    <s v="Morgan Freeman"/>
    <s v="Steve Carell"/>
    <x v="1"/>
    <n v="175000000"/>
    <n v="100289690"/>
    <x v="0"/>
    <n v="96"/>
    <s v="Comedy|Family|Fantasy"/>
    <s v="ark|change|congressman|depiction of god|flood"/>
    <n v="5.4"/>
    <n v="186"/>
    <n v="257"/>
    <n v="115099"/>
    <n v="108016"/>
    <x v="0"/>
    <n v="2.35"/>
    <x v="1"/>
  </r>
  <r>
    <x v="73"/>
    <n v="2014"/>
    <s v="Doug Liman"/>
    <s v="Tom Cruise"/>
    <s v="Lara Pulver"/>
    <s v="Noah Taylor"/>
    <x v="0"/>
    <n v="178000000"/>
    <n v="100189501"/>
    <x v="0"/>
    <n v="113"/>
    <s v="Action|Adventure|Sci-Fi"/>
    <s v="alien|combat|dying repeatedly|end of the world|time loop"/>
    <n v="7.9"/>
    <n v="585"/>
    <n v="741"/>
    <n v="431620"/>
    <n v="12652"/>
    <x v="0"/>
    <n v="2.35"/>
    <x v="1"/>
  </r>
  <r>
    <x v="74"/>
    <n v="1995"/>
    <s v="Kevin Reynolds"/>
    <s v="Jeanne Tripplehorn"/>
    <s v="Rick Aviles"/>
    <s v="Zakes Mokae"/>
    <x v="0"/>
    <n v="175000000"/>
    <n v="88246220"/>
    <x v="0"/>
    <n v="176"/>
    <s v="Action|Adventure|Sci-Fi|Thriller"/>
    <s v="future|sail|sea|smoker|water"/>
    <n v="6.1"/>
    <n v="91"/>
    <n v="309"/>
    <n v="144337"/>
    <n v="1004"/>
    <x v="0"/>
    <n v="1.85"/>
    <x v="1"/>
  </r>
  <r>
    <x v="75"/>
    <n v="2009"/>
    <s v="Stephen Sommers"/>
    <s v="Joseph Gordon-Levitt"/>
    <s v="Dennis Quaid"/>
    <s v="Leo Howard"/>
    <x v="0"/>
    <n v="175000000"/>
    <n v="150167630"/>
    <x v="0"/>
    <n v="118"/>
    <s v="Action|Adventure|Sci-Fi|Thriller"/>
    <s v="cobra|gi joe|snake|train|warhead"/>
    <n v="5.8"/>
    <n v="250"/>
    <n v="534"/>
    <n v="174578"/>
    <n v="26683"/>
    <x v="0"/>
    <n v="2.35"/>
    <x v="1"/>
  </r>
  <r>
    <x v="76"/>
    <n v="2015"/>
    <s v="Pete Docter"/>
    <s v="Amy Poehler"/>
    <s v="Mindy Kaling"/>
    <s v="Phyllis Smith"/>
    <x v="1"/>
    <n v="175000000"/>
    <n v="356454367"/>
    <x v="0"/>
    <n v="95"/>
    <s v="Adventure|Animation|Comedy|Drama|Family|Fantasy"/>
    <s v="anger|joy|memory|running away|sadness"/>
    <n v="8.3000000000000007"/>
    <n v="536"/>
    <n v="773"/>
    <n v="345198"/>
    <n v="2944"/>
    <x v="0"/>
    <n v="1.85"/>
    <x v="0"/>
  </r>
  <r>
    <x v="77"/>
    <n v="2016"/>
    <s v="Jon Favreau"/>
    <s v="Scarlett Johansson"/>
    <s v="Bill Murray"/>
    <s v="Garry Shandling"/>
    <x v="1"/>
    <n v="175000000"/>
    <n v="362645141"/>
    <x v="1"/>
    <n v="106"/>
    <s v="Adventure|Drama|Family|Fantasy"/>
    <s v="fire|jungle|remake|tiger|wolf"/>
    <n v="7.8"/>
    <n v="370"/>
    <n v="398"/>
    <n v="106072"/>
    <n v="32921"/>
    <x v="0"/>
    <n v="1.85"/>
    <x v="0"/>
  </r>
  <r>
    <x v="78"/>
    <n v="2010"/>
    <s v="Jon Favreau"/>
    <s v="Robert Downey Jr."/>
    <s v="Scarlett Johansson"/>
    <s v="Jon Favreau"/>
    <x v="0"/>
    <n v="200000000"/>
    <n v="312057433"/>
    <x v="0"/>
    <n v="124"/>
    <s v="Action|Adventure|Sci-Fi"/>
    <s v="hammer|military|monaco|revenge|tony stark"/>
    <n v="7"/>
    <n v="453"/>
    <n v="723"/>
    <n v="522371"/>
    <n v="48638"/>
    <x v="0"/>
    <n v="2.35"/>
    <x v="0"/>
  </r>
  <r>
    <x v="79"/>
    <n v="2012"/>
    <s v="Rupert Sanders"/>
    <s v="Chris Hemsworth"/>
    <s v="Kristen Stewart"/>
    <s v="Sam Claflin"/>
    <x v="0"/>
    <n v="170000000"/>
    <n v="155111815"/>
    <x v="0"/>
    <n v="132"/>
    <s v="Action|Adventure|Drama|Fantasy"/>
    <s v="evil queen|fairy tale|magic|queen|snow white"/>
    <n v="6.1"/>
    <n v="416"/>
    <n v="710"/>
    <n v="228554"/>
    <n v="72881"/>
    <x v="0"/>
    <n v="2.35"/>
    <x v="1"/>
  </r>
  <r>
    <x v="80"/>
    <n v="2014"/>
    <s v="Robert Stromberg"/>
    <s v="Angelina Jolie Pitt"/>
    <s v="Sharlto Copley"/>
    <s v="Sam Riley"/>
    <x v="1"/>
    <n v="180000000"/>
    <n v="241407328"/>
    <x v="0"/>
    <n v="97"/>
    <s v="Action|Adventure|Family|Fantasy|Romance"/>
    <s v="curse|dark fantasy|fairy|king|kingdom"/>
    <n v="7"/>
    <n v="401"/>
    <n v="634"/>
    <n v="252257"/>
    <n v="15516"/>
    <x v="0"/>
    <n v="2.35"/>
    <x v="0"/>
  </r>
  <r>
    <x v="81"/>
    <n v="2014"/>
    <s v="Matt Reeves"/>
    <s v="Gary Oldman"/>
    <s v="Judy Greer"/>
    <s v="Kodi Smit-McPhee"/>
    <x v="0"/>
    <n v="170000000"/>
    <n v="208543795"/>
    <x v="0"/>
    <n v="130"/>
    <s v="Action|Adventure|Drama|Sci-Fi"/>
    <s v="ape|dam|leader|post apocalypse|sequel"/>
    <n v="7.6"/>
    <n v="521"/>
    <n v="620"/>
    <n v="317542"/>
    <n v="14363"/>
    <x v="0"/>
    <n v="1.85"/>
    <x v="0"/>
  </r>
  <r>
    <x v="82"/>
    <n v="2013"/>
    <s v="Carl Rinsch"/>
    <s v="Keanu Reeves"/>
    <s v="Cary-Hiroyuki Tagawa"/>
    <s v="Jin Akanishi"/>
    <x v="0"/>
    <n v="175000000"/>
    <n v="38297305"/>
    <x v="0"/>
    <n v="128"/>
    <s v="Action|Adventure|Drama|Fantasy"/>
    <s v="box office flop|ronin|samurai|shogun|tournament"/>
    <n v="6.3"/>
    <n v="218"/>
    <n v="324"/>
    <n v="116994"/>
    <n v="20965"/>
    <x v="0"/>
    <n v="2.35"/>
    <x v="1"/>
  </r>
  <r>
    <x v="83"/>
    <n v="2014"/>
    <s v="Anthony Russo"/>
    <s v="Scarlett Johansson"/>
    <s v="Chris Evans"/>
    <s v="Hayley Atwell"/>
    <x v="0"/>
    <n v="170000000"/>
    <n v="259746958"/>
    <x v="0"/>
    <n v="136"/>
    <s v="Action|Adventure|Sci-Fi"/>
    <s v="conspiracy|heroism|megalomaniac|super soldier|world domination"/>
    <n v="7.8"/>
    <n v="576"/>
    <n v="742"/>
    <n v="496749"/>
    <n v="36188"/>
    <x v="0"/>
    <n v="2.35"/>
    <x v="0"/>
  </r>
  <r>
    <x v="84"/>
    <n v="2010"/>
    <s v="Mike Mitchell"/>
    <s v="Jon Hamm"/>
    <s v="Kathy Griffin"/>
    <s v="Mary Kay Place"/>
    <x v="1"/>
    <n v="165000000"/>
    <n v="238371987"/>
    <x v="0"/>
    <n v="93"/>
    <s v="Adventure|Animation|Comedy|Family|Fantasy"/>
    <s v="alternate world|fairy tale parody|female warrior|ogre|true love"/>
    <n v="6.4"/>
    <n v="226"/>
    <n v="173"/>
    <n v="138661"/>
    <n v="4628"/>
    <x v="0"/>
    <n v="2.35"/>
    <x v="0"/>
  </r>
  <r>
    <x v="85"/>
    <n v="2015"/>
    <s v="Brad Bird"/>
    <s v="Judy Greer"/>
    <s v="Chris Bauer"/>
    <s v="Thomas Robinson"/>
    <x v="1"/>
    <n v="190000000"/>
    <n v="93417865"/>
    <x v="0"/>
    <n v="130"/>
    <s v="Action|Adventure|Family|Mystery|Sci-Fi"/>
    <s v="boy genius|futuristic city|inventor|teenage girl|time travel"/>
    <n v="6.5"/>
    <n v="443"/>
    <n v="497"/>
    <n v="128306"/>
    <n v="5046"/>
    <x v="0"/>
    <n v="2.2000000000000002"/>
    <x v="1"/>
  </r>
  <r>
    <x v="86"/>
    <n v="2014"/>
    <s v="Don Hall"/>
    <s v="Damon Wayans Jr."/>
    <s v="Daniel Henney"/>
    <s v="Abraham Benrubi"/>
    <x v="1"/>
    <n v="165000000"/>
    <n v="222487711"/>
    <x v="0"/>
    <n v="102"/>
    <s v="Action|Adventure|Animation|Comedy|Drama|Family|Sci-Fi"/>
    <s v="high tech|martial arts|masked man|robot|superhero"/>
    <n v="7.9"/>
    <n v="384"/>
    <n v="433"/>
    <n v="279093"/>
    <n v="2963"/>
    <x v="0"/>
    <n v="2.39"/>
    <x v="0"/>
  </r>
  <r>
    <x v="87"/>
    <n v="2012"/>
    <s v="Rich Moore"/>
    <s v="Jack McBrayer"/>
    <s v="Sarah Silverman"/>
    <s v="Joe Lo Truglio"/>
    <x v="1"/>
    <n v="165000000"/>
    <n v="189412677"/>
    <x v="0"/>
    <n v="101"/>
    <s v="Adventure|Animation|Comedy|Family|Sci-Fi"/>
    <s v="arcade|candy|glitch|king|medal"/>
    <n v="7.8"/>
    <n v="377"/>
    <n v="345"/>
    <n v="272534"/>
    <n v="4451"/>
    <x v="0"/>
    <n v="2.35"/>
    <x v="0"/>
  </r>
  <r>
    <x v="88"/>
    <n v="2004"/>
    <s v="Robert Zemeckis"/>
    <s v="Tom Hanks"/>
    <s v="Eddie Deezen"/>
    <s v="Peter Scolari"/>
    <x v="2"/>
    <n v="165000000"/>
    <n v="665426"/>
    <x v="0"/>
    <n v="100"/>
    <s v="Adventure|Animation|Family|Fantasy"/>
    <s v="boy|christmas|christmas eve|north pole|train"/>
    <n v="6.6"/>
    <n v="188"/>
    <n v="444"/>
    <n v="120798"/>
    <n v="16264"/>
    <x v="0"/>
    <n v="2.35"/>
    <x v="1"/>
  </r>
  <r>
    <x v="89"/>
    <n v="2016"/>
    <s v="Roland Emmerich"/>
    <s v="Vivica A. Fox"/>
    <s v="Sela Ward"/>
    <s v="Judd Hirsch"/>
    <x v="0"/>
    <n v="165000000"/>
    <n v="102315545"/>
    <x v="0"/>
    <n v="120"/>
    <s v="Action|Adventure|Sci-Fi"/>
    <s v="alien|battle|defense|independence day|mothership"/>
    <n v="5.5"/>
    <n v="286"/>
    <n v="520"/>
    <n v="58137"/>
    <n v="3233"/>
    <x v="0"/>
    <n v="2.35"/>
    <x v="1"/>
  </r>
  <r>
    <x v="90"/>
    <n v="2010"/>
    <s v="Dean DeBlois"/>
    <s v="Gerard Butler"/>
    <s v="America Ferrera"/>
    <s v="Craig Ferguson"/>
    <x v="1"/>
    <n v="165000000"/>
    <n v="217387997"/>
    <x v="0"/>
    <n v="98"/>
    <s v="Adventure|Animation|Family|Fantasy"/>
    <s v="dragon|island|training|viking|village"/>
    <n v="8.1999999999999993"/>
    <n v="288"/>
    <n v="492"/>
    <n v="485430"/>
    <n v="20453"/>
    <x v="0"/>
    <n v="2.35"/>
    <x v="0"/>
  </r>
  <r>
    <x v="91"/>
    <n v="2003"/>
    <s v="Jonathan Mostow"/>
    <s v="Nick Stahl"/>
    <s v="M.C. Gainey"/>
    <s v="Carolyn Hennesy"/>
    <x v="3"/>
    <n v="200000000"/>
    <n v="150350192"/>
    <x v="0"/>
    <n v="109"/>
    <s v="Action|Sci-Fi"/>
    <s v="drifter|exploding truck|future|machine|skynet"/>
    <n v="6.4"/>
    <n v="280"/>
    <n v="1676"/>
    <n v="305340"/>
    <n v="1769"/>
    <x v="0"/>
    <n v="2.35"/>
    <x v="1"/>
  </r>
  <r>
    <x v="92"/>
    <n v="2014"/>
    <s v="James Gunn"/>
    <s v="Bradley Cooper"/>
    <s v="Vin Diesel"/>
    <s v="Djimon Hounsou"/>
    <x v="0"/>
    <n v="170000000"/>
    <n v="333130696"/>
    <x v="0"/>
    <n v="121"/>
    <s v="Action|Adventure|Sci-Fi"/>
    <s v="bounty hunter|outer space|raccoon|talking animal|tree"/>
    <n v="8.1"/>
    <n v="653"/>
    <n v="1097"/>
    <n v="682155"/>
    <n v="32438"/>
    <x v="0"/>
    <n v="2.35"/>
    <x v="0"/>
  </r>
  <r>
    <x v="93"/>
    <n v="2014"/>
    <s v="Christopher Nolan"/>
    <s v="Matthew McConaughey"/>
    <s v="Anne Hathaway"/>
    <s v="Mackenzie Foy"/>
    <x v="0"/>
    <n v="165000000"/>
    <n v="187991439"/>
    <x v="0"/>
    <n v="169"/>
    <s v="Adventure|Drama|Sci-Fi"/>
    <s v="black hole|father daughter relationship|saving the world|space travel|wormhole"/>
    <n v="8.6"/>
    <n v="712"/>
    <n v="2725"/>
    <n v="928227"/>
    <n v="31488"/>
    <x v="0"/>
    <n v="2.35"/>
    <x v="0"/>
  </r>
  <r>
    <x v="94"/>
    <n v="2010"/>
    <s v="Christopher Nolan"/>
    <s v="Leonardo DiCaprio"/>
    <s v="Tom Hardy"/>
    <s v="Joseph Gordon-Levitt"/>
    <x v="0"/>
    <n v="160000000"/>
    <n v="292568851"/>
    <x v="0"/>
    <n v="148"/>
    <s v="Action|Adventure|Sci-Fi|Thriller"/>
    <s v="ambiguous ending|corporate espionage|dream|subconscious|thief"/>
    <n v="8.8000000000000007"/>
    <n v="642"/>
    <n v="2803"/>
    <n v="1468200"/>
    <n v="81115"/>
    <x v="0"/>
    <n v="2.35"/>
    <x v="0"/>
  </r>
  <r>
    <x v="95"/>
    <n v="2001"/>
    <s v="Rob Cohen"/>
    <s v="Paul Walker"/>
    <s v="Vin Diesel"/>
    <s v="Jordana Brewster"/>
    <x v="0"/>
    <n v="38000000"/>
    <n v="144512310"/>
    <x v="0"/>
    <n v="106"/>
    <s v="Action|Crime|Thriller"/>
    <s v="eighteen wheeler|illegal street racing|truck|trucker|undercover cop"/>
    <n v="6.7"/>
    <n v="187"/>
    <n v="988"/>
    <n v="272223"/>
    <n v="45327"/>
    <x v="0"/>
    <n v="2.35"/>
    <x v="0"/>
  </r>
  <r>
    <x v="96"/>
    <n v="2008"/>
    <s v="David Fincher"/>
    <s v="Brad Pitt"/>
    <s v="Jason Flemyng"/>
    <s v="Julia Ormond"/>
    <x v="0"/>
    <n v="150000000"/>
    <n v="127490802"/>
    <x v="0"/>
    <n v="166"/>
    <s v="Drama|Fantasy|Romance"/>
    <s v="deformed baby|diary|lingerie slip|older man younger woman relationship|premature aging"/>
    <n v="7.8"/>
    <n v="362"/>
    <n v="822"/>
    <n v="459346"/>
    <n v="13333"/>
    <x v="0"/>
    <n v="2.35"/>
    <x v="1"/>
  </r>
  <r>
    <x v="97"/>
    <n v="2011"/>
    <s v="Matthew Vaughn"/>
    <s v="Jennifer Lawrence"/>
    <s v="Michael Fassbender"/>
    <s v="Oliver Platt"/>
    <x v="0"/>
    <n v="160000000"/>
    <n v="146405371"/>
    <x v="0"/>
    <n v="132"/>
    <s v="Action|Adventure|Sci-Fi"/>
    <s v="cia|cia agent|mutant|nuclear war|professor"/>
    <n v="7.8"/>
    <n v="500"/>
    <n v="698"/>
    <n v="518537"/>
    <n v="50983"/>
    <x v="0"/>
    <n v="2.35"/>
    <x v="1"/>
  </r>
  <r>
    <x v="98"/>
    <n v="2015"/>
    <s v="Francis Lawrence"/>
    <s v="Jennifer Lawrence"/>
    <s v="Philip Seymour Hoffman"/>
    <s v="Josh Hutcherson"/>
    <x v="0"/>
    <n v="160000000"/>
    <n v="281666058"/>
    <x v="0"/>
    <n v="137"/>
    <s v="Adventure|Sci-Fi"/>
    <s v="death of sister|dystopia|execution|rebellion|revolution"/>
    <n v="6.6"/>
    <n v="389"/>
    <n v="383"/>
    <n v="166137"/>
    <n v="81385"/>
    <x v="0"/>
    <n v="2.35"/>
    <x v="0"/>
  </r>
  <r>
    <x v="99"/>
    <n v="2010"/>
    <s v="Jon Turteltaub"/>
    <s v="Nicolas Cage"/>
    <s v="Omar Benson Miller"/>
    <s v="Robert Capron"/>
    <x v="1"/>
    <n v="150000000"/>
    <n v="63143812"/>
    <x v="0"/>
    <n v="109"/>
    <s v="Action|Adventure|Family|Fantasy"/>
    <s v="chosen one|enchanted object|love|spell|training"/>
    <n v="6.1"/>
    <n v="235"/>
    <n v="238"/>
    <n v="124185"/>
    <n v="13388"/>
    <x v="0"/>
    <n v="2.35"/>
    <x v="1"/>
  </r>
  <r>
    <x v="100"/>
    <n v="2006"/>
    <s v="Wolfgang Petersen"/>
    <s v="Jimmy Bennett"/>
    <s v="Mike Vogel"/>
    <s v="Andre Braugher"/>
    <x v="0"/>
    <n v="160000000"/>
    <n v="60655503"/>
    <x v="0"/>
    <n v="98"/>
    <s v="Action|Adventure|Drama|Thriller"/>
    <s v="cruise|escape|ocean|passenger|water"/>
    <n v="5.6"/>
    <n v="231"/>
    <n v="629"/>
    <n v="82380"/>
    <n v="92456"/>
    <x v="0"/>
    <n v="2.35"/>
    <x v="1"/>
  </r>
  <r>
    <x v="101"/>
    <n v="2016"/>
    <s v="James Bobin"/>
    <s v="Johnny Depp"/>
    <s v="Alan Rickman"/>
    <s v="Anne Hathaway"/>
    <x v="1"/>
    <n v="170000000"/>
    <n v="76846624"/>
    <x v="0"/>
    <n v="113"/>
    <s v="Adventure|Family|Fantasy"/>
    <s v="clock|dark fantasy|mad hatter|queen|sequel"/>
    <n v="6.4"/>
    <n v="218"/>
    <n v="131"/>
    <n v="21352"/>
    <n v="80806"/>
    <x v="0"/>
    <n v="1.85"/>
    <x v="1"/>
  </r>
  <r>
    <x v="102"/>
    <n v="2007"/>
    <s v="Chris Miller"/>
    <s v="Justin Timberlake"/>
    <s v="Eric Idle"/>
    <s v="Rupert Everett"/>
    <x v="1"/>
    <n v="160000000"/>
    <n v="320706665"/>
    <x v="0"/>
    <n v="93"/>
    <s v="Adventure|Animation|Comedy|Family|Fantasy"/>
    <s v="disney spoof|fairy tale|prince|princess|tough guy"/>
    <n v="6.1"/>
    <n v="227"/>
    <n v="326"/>
    <n v="211971"/>
    <n v="4705"/>
    <x v="0"/>
    <n v="1.85"/>
    <x v="0"/>
  </r>
  <r>
    <x v="103"/>
    <n v="2016"/>
    <s v="Duncan Jones"/>
    <s v="Dominic Cooper"/>
    <s v="Callum Rennie"/>
    <s v="Ruth Negga"/>
    <x v="0"/>
    <n v="160000000"/>
    <n v="46978995"/>
    <x v="0"/>
    <n v="123"/>
    <s v="Action|Adventure|Fantasy"/>
    <s v="based on video game|fictional language|fictional war|orc|sword and sorcery"/>
    <n v="7.3"/>
    <n v="275"/>
    <n v="781"/>
    <n v="111609"/>
    <n v="5505"/>
    <x v="0"/>
    <n v="2.35"/>
    <x v="1"/>
  </r>
  <r>
    <x v="104"/>
    <n v="2015"/>
    <s v="Alan Taylor"/>
    <s v="J.K. Simmons"/>
    <s v="Emilia Clarke"/>
    <s v="Matt Smith"/>
    <x v="0"/>
    <n v="155000000"/>
    <n v="89732035"/>
    <x v="0"/>
    <n v="126"/>
    <s v="Action|Adventure|Sci-Fi"/>
    <s v="alternate timeline|cyborg|future|robot|time machine"/>
    <n v="6.6"/>
    <n v="474"/>
    <n v="867"/>
    <n v="188457"/>
    <n v="38873"/>
    <x v="0"/>
    <n v="2.35"/>
    <x v="1"/>
  </r>
  <r>
    <x v="105"/>
    <n v="2010"/>
    <s v="Michael Apted"/>
    <s v="Bruce Spence"/>
    <s v="Shane Rangi"/>
    <s v="Laura Brent"/>
    <x v="1"/>
    <n v="155000000"/>
    <n v="104383624"/>
    <x v="0"/>
    <n v="113"/>
    <s v="Adventure|Family|Fantasy"/>
    <s v="dragon|king|mouse|quest|warrior"/>
    <n v="6.3"/>
    <n v="228"/>
    <n v="227"/>
    <n v="106446"/>
    <n v="764"/>
    <x v="0"/>
    <n v="1.78"/>
    <x v="1"/>
  </r>
  <r>
    <x v="106"/>
    <n v="2001"/>
    <s v="Michael Bay"/>
    <s v="Jennifer Garner"/>
    <s v="Jaime King"/>
    <s v="Mako"/>
    <x v="0"/>
    <n v="140000000"/>
    <n v="198539855"/>
    <x v="0"/>
    <n v="184"/>
    <s v="Action|Drama|History|Romance|War"/>
    <s v="air raid|black smoke|japanese military|japanese navy|sunday"/>
    <n v="6.1"/>
    <n v="191"/>
    <n v="1999"/>
    <n v="254111"/>
    <n v="5401"/>
    <x v="1"/>
    <n v="2.35"/>
    <x v="0"/>
  </r>
  <r>
    <x v="107"/>
    <n v="2007"/>
    <s v="Michael Bay"/>
    <s v="Zack Ward"/>
    <s v="Michael O'Neill"/>
    <s v="Kevin Dunn"/>
    <x v="0"/>
    <n v="150000000"/>
    <n v="318759914"/>
    <x v="0"/>
    <n v="144"/>
    <s v="Action|Adventure|Sci-Fi"/>
    <s v="alien contact|autobot|decepticon|robot vs. robot|teenage hero"/>
    <n v="7.1"/>
    <n v="396"/>
    <n v="1782"/>
    <n v="513158"/>
    <n v="2333"/>
    <x v="0"/>
    <n v="2.35"/>
    <x v="0"/>
  </r>
  <r>
    <x v="108"/>
    <n v="2004"/>
    <s v="Oliver Stone"/>
    <s v="Anthony Hopkins"/>
    <s v="Angelina Jolie Pitt"/>
    <s v="Brian Blessed"/>
    <x v="3"/>
    <n v="155000000"/>
    <n v="34293771"/>
    <x v="5"/>
    <n v="206"/>
    <s v="Action|Adventure|Biography|Drama|History|Romance|War"/>
    <s v="ancient greece|conquest|greek|greek myth|king"/>
    <n v="5.5"/>
    <n v="248"/>
    <n v="1390"/>
    <n v="138863"/>
    <n v="24598"/>
    <x v="0"/>
    <n v="2.35"/>
    <x v="1"/>
  </r>
  <r>
    <x v="109"/>
    <n v="2007"/>
    <s v="David Yates"/>
    <s v="Robert Pattinson"/>
    <s v="Daniel Radcliffe"/>
    <s v="Fiona Shaw"/>
    <x v="0"/>
    <n v="150000000"/>
    <n v="292000866"/>
    <x v="1"/>
    <n v="138"/>
    <s v="Adventure|Family|Fantasy|Mystery"/>
    <s v="battle|magic|school|teacher|wizard"/>
    <n v="7.5"/>
    <n v="329"/>
    <n v="1108"/>
    <n v="355137"/>
    <n v="33433"/>
    <x v="0"/>
    <n v="2.35"/>
    <x v="0"/>
  </r>
  <r>
    <x v="110"/>
    <n v="2005"/>
    <s v="Mike Newell"/>
    <s v="Robert Pattinson"/>
    <s v="Daniel Radcliffe"/>
    <s v="Rupert Grint"/>
    <x v="0"/>
    <n v="150000000"/>
    <n v="289994397"/>
    <x v="1"/>
    <n v="157"/>
    <s v="Adventure|Family|Fantasy|Mystery"/>
    <s v="fire|goblet|magic|tournament|wizard"/>
    <n v="7.6"/>
    <n v="295"/>
    <n v="1896"/>
    <n v="385670"/>
    <n v="53413"/>
    <x v="0"/>
    <n v="2.35"/>
    <x v="0"/>
  </r>
  <r>
    <x v="111"/>
    <n v="2008"/>
    <s v="Peter Berg"/>
    <s v="Will Smith"/>
    <s v="Charlize Theron"/>
    <s v="Eddie Marsan"/>
    <x v="0"/>
    <n v="150000000"/>
    <n v="227946274"/>
    <x v="0"/>
    <n v="102"/>
    <s v="Action|Drama"/>
    <s v="bully comeuppance|destruction|prison|superhero|tough girl"/>
    <n v="6.4"/>
    <n v="318"/>
    <n v="590"/>
    <n v="343648"/>
    <n v="21584"/>
    <x v="0"/>
    <n v="2.35"/>
    <x v="0"/>
  </r>
  <r>
    <x v="112"/>
    <n v="2007"/>
    <s v="Francis Lawrence"/>
    <s v="Will Smith"/>
    <s v="Alice Braga"/>
    <s v="Willow Smith"/>
    <x v="0"/>
    <n v="150000000"/>
    <n v="256386216"/>
    <x v="0"/>
    <n v="104"/>
    <s v="Drama|Horror|Sci-Fi"/>
    <s v="new york city|pandemic|post apocalypse|survivalist|virus"/>
    <n v="7.2"/>
    <n v="323"/>
    <n v="1413"/>
    <n v="530870"/>
    <n v="13076"/>
    <x v="0"/>
    <n v="2.35"/>
    <x v="0"/>
  </r>
  <r>
    <x v="113"/>
    <n v="2005"/>
    <s v="Tim Burton"/>
    <s v="Johnny Depp"/>
    <s v="Christopher Lee"/>
    <s v="David Kelly"/>
    <x v="1"/>
    <n v="150000000"/>
    <n v="206456431"/>
    <x v="0"/>
    <n v="115"/>
    <s v="Adventure|Comedy|Family|Fantasy"/>
    <s v="chocolate|diminution|miniaturization|physical flexability|ticket"/>
    <n v="6.7"/>
    <n v="276"/>
    <n v="1361"/>
    <n v="320284"/>
    <n v="57844"/>
    <x v="0"/>
    <n v="1.85"/>
    <x v="0"/>
  </r>
  <r>
    <x v="114"/>
    <n v="2007"/>
    <s v="Brad Bird"/>
    <s v="Janeane Garofalo"/>
    <s v="John Ratzenberger"/>
    <s v="Brian Dennehy"/>
    <x v="2"/>
    <n v="150000000"/>
    <n v="206435493"/>
    <x v="0"/>
    <n v="111"/>
    <s v="Animation|Comedy|Family|Fantasy"/>
    <s v="chef|food|french|rat|restaurant"/>
    <n v="8"/>
    <n v="318"/>
    <n v="626"/>
    <n v="473887"/>
    <n v="4764"/>
    <x v="0"/>
    <n v="2.35"/>
    <x v="0"/>
  </r>
  <r>
    <x v="115"/>
    <n v="2005"/>
    <s v="Christopher Nolan"/>
    <s v="Christian Bale"/>
    <s v="Liam Neeson"/>
    <s v="Morgan Freeman"/>
    <x v="0"/>
    <n v="150000000"/>
    <n v="205343774"/>
    <x v="0"/>
    <n v="128"/>
    <s v="Action|Adventure"/>
    <s v="armored car|gangster|gotham|mixed martial arts|social decay"/>
    <n v="8.3000000000000007"/>
    <n v="478"/>
    <n v="2685"/>
    <n v="980946"/>
    <n v="59558"/>
    <x v="0"/>
    <n v="2.35"/>
    <x v="0"/>
  </r>
  <r>
    <x v="116"/>
    <n v="2008"/>
    <s v="Eric Darnell"/>
    <s v="Bernie Mac"/>
    <s v="Jada Pinkett Smith"/>
    <s v="Cedric the Entertainer"/>
    <x v="1"/>
    <n v="150000000"/>
    <n v="179982968"/>
    <x v="0"/>
    <n v="89"/>
    <s v="Action|Adventure|Animation|Comedy|Family"/>
    <s v="africa|madagascar|new york city|sequel|zoo"/>
    <n v="6.7"/>
    <n v="167"/>
    <n v="119"/>
    <n v="146019"/>
    <n v="3285"/>
    <x v="0"/>
    <n v="1.85"/>
    <x v="0"/>
  </r>
  <r>
    <x v="117"/>
    <n v="2009"/>
    <s v="Shawn Levy"/>
    <s v="Robin Williams"/>
    <s v="Rami Malek"/>
    <s v="Steve Coogan"/>
    <x v="1"/>
    <n v="150000000"/>
    <n v="177243721"/>
    <x v="0"/>
    <n v="105"/>
    <s v="Adventure|Comedy|Family|Fantasy"/>
    <s v="hdtv|motorcycle|museum|security guard|tyrannosaurus rex"/>
    <n v="5.9"/>
    <n v="185"/>
    <n v="209"/>
    <n v="130272"/>
    <n v="54039"/>
    <x v="0"/>
    <n v="2.35"/>
    <x v="0"/>
  </r>
  <r>
    <x v="118"/>
    <n v="2009"/>
    <s v="Gavin Hood"/>
    <s v="Hugh Jackman"/>
    <s v="Ryan Reynolds"/>
    <s v="Dominic Monaghan"/>
    <x v="0"/>
    <n v="150000000"/>
    <n v="179883016"/>
    <x v="0"/>
    <n v="119"/>
    <s v="Action|Adventure|Fantasy|Sci-Fi|Thriller"/>
    <s v="army|civil war|claw fight|commando|wolverine the character"/>
    <n v="6.7"/>
    <n v="350"/>
    <n v="641"/>
    <n v="361924"/>
    <n v="40054"/>
    <x v="0"/>
    <n v="2.35"/>
    <x v="0"/>
  </r>
  <r>
    <x v="119"/>
    <n v="2003"/>
    <s v="Lana Wachowski"/>
    <s v="Essie Davis"/>
    <s v="Collin Chou"/>
    <s v="Nona Gaye"/>
    <x v="3"/>
    <n v="150000000"/>
    <n v="139259759"/>
    <x v="4"/>
    <n v="129"/>
    <s v="Action|Sci-Fi"/>
    <s v="battle|epic|fight|future|machine"/>
    <n v="6.7"/>
    <n v="245"/>
    <n v="2121"/>
    <n v="364948"/>
    <n v="1062"/>
    <x v="0"/>
    <n v="2.35"/>
    <x v="1"/>
  </r>
  <r>
    <x v="120"/>
    <n v="2013"/>
    <s v="Chris Buck"/>
    <s v="Josh Gad"/>
    <s v="Maurice LaMarche"/>
    <s v="Livvy Stubenrauch"/>
    <x v="1"/>
    <n v="150000000"/>
    <n v="400736600"/>
    <x v="0"/>
    <n v="102"/>
    <s v="Adventure|Animation|Comedy|Family|Fantasy|Musical"/>
    <s v="magic|sister love|sister sister relationship|snow|snowman"/>
    <n v="7.6"/>
    <n v="406"/>
    <n v="904"/>
    <n v="421658"/>
    <n v="2582"/>
    <x v="0"/>
    <n v="2.2400000000000002"/>
    <x v="0"/>
  </r>
  <r>
    <x v="121"/>
    <n v="2003"/>
    <s v="Lana Wachowski"/>
    <s v="Steve Bastoni"/>
    <s v="Daniel Bernhardt"/>
    <s v="Helmut Bakaitis"/>
    <x v="3"/>
    <n v="150000000"/>
    <n v="281492479"/>
    <x v="0"/>
    <n v="138"/>
    <s v="Action|Sci-Fi"/>
    <s v="car motorcycle chase|one against many|oracle|prophecy|stylized violence"/>
    <n v="7.2"/>
    <n v="275"/>
    <n v="2789"/>
    <n v="421818"/>
    <n v="534"/>
    <x v="0"/>
    <n v="2.35"/>
    <x v="0"/>
  </r>
  <r>
    <x v="122"/>
    <n v="2013"/>
    <s v="Alan Taylor"/>
    <s v="Chris Hemsworth"/>
    <s v="Natalie Portman"/>
    <s v="Anthony Hopkins"/>
    <x v="0"/>
    <n v="170000000"/>
    <n v="206360018"/>
    <x v="0"/>
    <n v="112"/>
    <s v="Action|Adventure|Fantasy"/>
    <s v="arrest|portal|thor|warrior|weapon"/>
    <n v="7.1"/>
    <n v="486"/>
    <n v="532"/>
    <n v="414070"/>
    <n v="59803"/>
    <x v="0"/>
    <n v="2.35"/>
    <x v="0"/>
  </r>
  <r>
    <x v="123"/>
    <n v="2015"/>
    <s v="George Miller"/>
    <s v="Tom Hardy"/>
    <s v="Charlize Theron"/>
    <s v="Zoë Kravitz"/>
    <x v="3"/>
    <n v="150000000"/>
    <n v="153629485"/>
    <x v="4"/>
    <n v="120"/>
    <s v="Action|Adventure|Sci-Fi|Thriller"/>
    <s v="australia|desert|escape|on the run|post apocalypse"/>
    <n v="8.1"/>
    <n v="739"/>
    <n v="1588"/>
    <n v="552503"/>
    <n v="40025"/>
    <x v="0"/>
    <n v="2.35"/>
    <x v="0"/>
  </r>
  <r>
    <x v="124"/>
    <n v="2009"/>
    <s v="Ron Howard"/>
    <s v="Tom Hanks"/>
    <s v="Ayelet Zurer"/>
    <s v="Armin Mueller-Stahl"/>
    <x v="0"/>
    <n v="150000000"/>
    <n v="133375846"/>
    <x v="0"/>
    <n v="146"/>
    <s v="Mystery|Thriller"/>
    <s v="conclave|illuminati|murder|reference to bernini|reference to raphael"/>
    <n v="6.7"/>
    <n v="298"/>
    <n v="435"/>
    <n v="207839"/>
    <n v="16948"/>
    <x v="0"/>
    <n v="2.35"/>
    <x v="1"/>
  </r>
  <r>
    <x v="125"/>
    <n v="2011"/>
    <s v="Kenneth Branagh"/>
    <s v="Chris Hemsworth"/>
    <s v="Natalie Portman"/>
    <s v="Anthony Hopkins"/>
    <x v="0"/>
    <n v="150000000"/>
    <n v="181015141"/>
    <x v="0"/>
    <n v="115"/>
    <s v="Action|Adventure|Fantasy"/>
    <s v="battle|marvel cinematic universe|scientist|thor|throne"/>
    <n v="7"/>
    <n v="516"/>
    <n v="738"/>
    <n v="536314"/>
    <n v="60059"/>
    <x v="0"/>
    <n v="2.35"/>
    <x v="0"/>
  </r>
  <r>
    <x v="126"/>
    <n v="2008"/>
    <s v="Byron Howard"/>
    <s v="Chloë Grace Moretz"/>
    <s v="Diedrich Bader"/>
    <s v="James Lipton"/>
    <x v="1"/>
    <n v="150000000"/>
    <n v="114053579"/>
    <x v="0"/>
    <n v="96"/>
    <s v="Adventure|Animation|Comedy|Drama|Family"/>
    <s v="cat|dog|hamster|new york city|superpower"/>
    <n v="6.9"/>
    <n v="225"/>
    <n v="178"/>
    <n v="146766"/>
    <n v="20007"/>
    <x v="0"/>
    <n v="1.85"/>
    <x v="1"/>
  </r>
  <r>
    <x v="127"/>
    <n v="2009"/>
    <s v="Hoyt Yeatman"/>
    <s v="Kelli Garner"/>
    <s v="Piper Mackenzie Harris"/>
    <s v="Niecy Nash"/>
    <x v="1"/>
    <n v="150000000"/>
    <n v="119420252"/>
    <x v="0"/>
    <n v="88"/>
    <s v="Action|Adventure|Animation|Comedy|Family|Fantasy|Sci-Fi"/>
    <s v="fbi director|guinea pig|household appliance|secret agent|talking mouse"/>
    <n v="5.0999999999999996"/>
    <n v="145"/>
    <n v="90"/>
    <n v="33042"/>
    <n v="2217"/>
    <x v="0"/>
    <n v="2.35"/>
    <x v="1"/>
  </r>
  <r>
    <x v="128"/>
    <n v="2012"/>
    <s v="Jonathan Liebesman"/>
    <s v="Liam Neeson"/>
    <s v="Edgar Ramírez"/>
    <s v="Lily James"/>
    <x v="0"/>
    <n v="150000000"/>
    <n v="83640426"/>
    <x v="0"/>
    <n v="99"/>
    <s v="Action|Adventure|Fantasy"/>
    <s v="ares|hades|titan|underworld|zeus"/>
    <n v="5.8"/>
    <n v="310"/>
    <n v="253"/>
    <n v="152826"/>
    <n v="16184"/>
    <x v="0"/>
    <n v="1.85"/>
    <x v="1"/>
  </r>
  <r>
    <x v="129"/>
    <n v="2012"/>
    <s v="Tim Burton"/>
    <s v="Johnny Depp"/>
    <s v="Chloë Grace Moretz"/>
    <s v="Christopher Lee"/>
    <x v="0"/>
    <n v="100000000"/>
    <n v="79711678"/>
    <x v="0"/>
    <n v="113"/>
    <s v="Comedy|Fantasy|Horror"/>
    <s v="camera shot of feet|cartoon on tv|female stockinged feet|female stockinged soles|foot closeup"/>
    <n v="6.2"/>
    <n v="526"/>
    <n v="479"/>
    <n v="199039"/>
    <n v="80849"/>
    <x v="0"/>
    <n v="1.85"/>
    <x v="1"/>
  </r>
  <r>
    <x v="130"/>
    <n v="2015"/>
    <s v="Christopher McQuarrie"/>
    <s v="Tom Cruise"/>
    <s v="Jeremy Renner"/>
    <s v="Sean Harris"/>
    <x v="0"/>
    <n v="150000000"/>
    <n v="195000874"/>
    <x v="6"/>
    <n v="131"/>
    <s v="Action|Adventure|Thriller"/>
    <s v="capture|computer hacker|mission|rogue agent|spy"/>
    <n v="7.4"/>
    <n v="465"/>
    <n v="440"/>
    <n v="232187"/>
    <n v="21840"/>
    <x v="0"/>
    <n v="2.35"/>
    <x v="0"/>
  </r>
  <r>
    <x v="131"/>
    <n v="2010"/>
    <s v="Joe Johnston"/>
    <s v="Anthony Hopkins"/>
    <s v="Simon Merrells"/>
    <s v="Art Malik"/>
    <x v="3"/>
    <n v="150000000"/>
    <n v="61937495"/>
    <x v="0"/>
    <n v="119"/>
    <s v="Drama|Fantasy|Horror|Thriller"/>
    <s v="asylum|death|full moon|transformation|werewolf"/>
    <n v="5.8"/>
    <n v="357"/>
    <n v="432"/>
    <n v="89442"/>
    <n v="13071"/>
    <x v="0"/>
    <n v="1.85"/>
    <x v="1"/>
  </r>
  <r>
    <x v="61"/>
    <n v="2016"/>
    <s v="David Yates"/>
    <s v="Christoph Waltz"/>
    <s v="Alexander Skarsgård"/>
    <s v="Casper Crump"/>
    <x v="0"/>
    <n v="180000000"/>
    <n v="124051759"/>
    <x v="0"/>
    <n v="110"/>
    <s v="Action|Adventure|Drama|Romance"/>
    <s v="africa|capture|jungle|male objectification|tarzan"/>
    <n v="6.6"/>
    <n v="248"/>
    <n v="239"/>
    <n v="42372"/>
    <n v="21175"/>
    <x v="0"/>
    <n v="2.35"/>
    <x v="1"/>
  </r>
  <r>
    <x v="132"/>
    <n v="2007"/>
    <s v="Steve Hickner"/>
    <s v="Matthew Broderick"/>
    <s v="Oprah Winfrey"/>
    <s v="Rip Torn"/>
    <x v="1"/>
    <n v="150000000"/>
    <n v="126597121"/>
    <x v="0"/>
    <n v="91"/>
    <s v="Adventure|Animation|Comedy|Family"/>
    <s v="bee|dream sequence|egg|scatological humor|squashed bug"/>
    <n v="6.2"/>
    <n v="194"/>
    <n v="206"/>
    <n v="105902"/>
    <n v="6576"/>
    <x v="0"/>
    <n v="1.85"/>
    <x v="1"/>
  </r>
  <r>
    <x v="133"/>
    <n v="2011"/>
    <s v="Jennifer Yuh Nelson"/>
    <s v="Angelina Jolie Pitt"/>
    <s v="Gary Oldman"/>
    <s v="Mike Bell"/>
    <x v="1"/>
    <n v="150000000"/>
    <n v="165230261"/>
    <x v="0"/>
    <n v="90"/>
    <s v="Action|Adventure|Animation|Comedy|Family"/>
    <s v="china|kung fu|panda|peacock|tigress"/>
    <n v="7.3"/>
    <n v="284"/>
    <n v="209"/>
    <n v="182718"/>
    <n v="21015"/>
    <x v="0"/>
    <n v="2.35"/>
    <x v="0"/>
  </r>
  <r>
    <x v="134"/>
    <n v="2010"/>
    <s v="M. Night Shyamalan"/>
    <s v="Seychelle Gabriel"/>
    <s v="Noah Ringer"/>
    <s v="Aasif Mandvi"/>
    <x v="1"/>
    <n v="150000000"/>
    <n v="131564731"/>
    <x v="0"/>
    <n v="103"/>
    <s v="Action|Adventure|Family|Fantasy"/>
    <s v="avatar|fire|kingdom|tribe|water"/>
    <n v="4.2"/>
    <n v="280"/>
    <n v="1382"/>
    <n v="118951"/>
    <n v="2857"/>
    <x v="0"/>
    <n v="2.35"/>
    <x v="1"/>
  </r>
  <r>
    <x v="135"/>
    <n v="2006"/>
    <s v="J.J. Abrams"/>
    <s v="Philip Seymour Hoffman"/>
    <s v="Tom Cruise"/>
    <s v="Eddie Marsan"/>
    <x v="0"/>
    <n v="150000000"/>
    <n v="133382309"/>
    <x v="0"/>
    <n v="124"/>
    <s v="Action|Adventure|Thriller"/>
    <s v="arms dealer|fictional government agency|mission|rescue|vatican"/>
    <n v="6.9"/>
    <n v="310"/>
    <n v="871"/>
    <n v="256695"/>
    <n v="34817"/>
    <x v="0"/>
    <n v="2.35"/>
    <x v="1"/>
  </r>
  <r>
    <x v="136"/>
    <n v="2013"/>
    <s v="Roland Emmerich"/>
    <s v="Channing Tatum"/>
    <s v="Jake Weber"/>
    <s v="Matt Craven"/>
    <x v="0"/>
    <n v="150000000"/>
    <n v="73103784"/>
    <x v="0"/>
    <n v="131"/>
    <s v="Action|Drama|Thriller"/>
    <s v="black u.s. president|president|secret service|tour|white house"/>
    <n v="6.4"/>
    <n v="339"/>
    <n v="434"/>
    <n v="164238"/>
    <n v="18204"/>
    <x v="0"/>
    <n v="2.35"/>
    <x v="1"/>
  </r>
  <r>
    <x v="137"/>
    <n v="2011"/>
    <s v="Simon Wells"/>
    <s v="Elisabeth Harnois"/>
    <s v="Dan Fogler"/>
    <s v="Tom Everett Scott"/>
    <x v="1"/>
    <n v="150000000"/>
    <n v="21379315"/>
    <x v="0"/>
    <n v="88"/>
    <s v="Action|Adventure|Animation|Comedy|Family|Sci-Fi"/>
    <s v="boy|martian|rescue|robot|sexism"/>
    <n v="5.4"/>
    <n v="132"/>
    <n v="112"/>
    <n v="17590"/>
    <n v="2652"/>
    <x v="0"/>
    <n v="2.35"/>
    <x v="1"/>
  </r>
  <r>
    <x v="138"/>
    <n v="2006"/>
    <s v="David Bowers"/>
    <s v="Hugh Jackman"/>
    <s v="Kate Winslet"/>
    <s v="David Suchet"/>
    <x v="1"/>
    <n v="149000000"/>
    <n v="64459316"/>
    <x v="1"/>
    <n v="85"/>
    <s v="Adventure|Animation|Comedy|Family"/>
    <s v="boat|frog|rat|sewer|toad"/>
    <n v="6.7"/>
    <n v="135"/>
    <n v="122"/>
    <n v="85086"/>
    <n v="35161"/>
    <x v="0"/>
    <n v="1.85"/>
    <x v="1"/>
  </r>
  <r>
    <x v="139"/>
    <n v="2015"/>
    <s v="Joe Wright"/>
    <s v="Hugh Jackman"/>
    <s v="Cara Delevingne"/>
    <s v="Nonso Anozie"/>
    <x v="1"/>
    <n v="150000000"/>
    <n v="34964818"/>
    <x v="0"/>
    <n v="111"/>
    <s v="Adventure|Family|Fantasy"/>
    <s v="1940s|child hero|fantasy world|orphan|reference to peter pan"/>
    <n v="5.8"/>
    <n v="256"/>
    <n v="186"/>
    <n v="39956"/>
    <n v="21393"/>
    <x v="0"/>
    <n v="2.35"/>
    <x v="1"/>
  </r>
  <r>
    <x v="140"/>
    <n v="2014"/>
    <s v="Rob Minkoff"/>
    <s v="Ty Burrell"/>
    <s v="Zach Callison"/>
    <s v="Karan Brar"/>
    <x v="1"/>
    <n v="145000000"/>
    <n v="111505642"/>
    <x v="0"/>
    <n v="92"/>
    <s v="Adventure|Animation|Comedy|Family|Sci-Fi"/>
    <s v="dog|father son relationship|inventor|talking dog|time travel"/>
    <n v="6.9"/>
    <n v="196"/>
    <n v="130"/>
    <n v="47900"/>
    <n v="5810"/>
    <x v="0"/>
    <n v="1.85"/>
    <x v="1"/>
  </r>
  <r>
    <x v="141"/>
    <n v="2004"/>
    <s v="Wolfgang Petersen"/>
    <s v="Brad Pitt"/>
    <s v="Orlando Bloom"/>
    <s v="Julian Glover"/>
    <x v="3"/>
    <n v="175000000"/>
    <n v="133228348"/>
    <x v="0"/>
    <n v="196"/>
    <s v="Adventure"/>
    <s v="greek|mythology|prince|trojan|troy"/>
    <n v="7.2"/>
    <n v="220"/>
    <n v="1694"/>
    <n v="381672"/>
    <n v="17944"/>
    <x v="0"/>
    <n v="2.35"/>
    <x v="1"/>
  </r>
  <r>
    <x v="142"/>
    <n v="2012"/>
    <s v="Eric Darnell"/>
    <s v="Jada Pinkett Smith"/>
    <s v="Martin Short"/>
    <s v="Cedric the Entertainer"/>
    <x v="1"/>
    <n v="145000000"/>
    <n v="216366733"/>
    <x v="0"/>
    <n v="93"/>
    <s v="Adventure|Animation|Comedy|Family"/>
    <s v="animal|circus|island name in title|lemur|penguin"/>
    <n v="6.9"/>
    <n v="211"/>
    <n v="154"/>
    <n v="119213"/>
    <n v="2444"/>
    <x v="0"/>
    <n v="1.85"/>
    <x v="0"/>
  </r>
  <r>
    <x v="143"/>
    <n v="2002"/>
    <s v="Lee Tamahori"/>
    <s v="Toby Stephens"/>
    <s v="Colin Salmon"/>
    <s v="Rick Yune"/>
    <x v="0"/>
    <n v="142000000"/>
    <n v="160201106"/>
    <x v="1"/>
    <n v="133"/>
    <s v="Action|Adventure|Thriller"/>
    <s v="catfight|clinic|colonel|diamond|patricide"/>
    <n v="6.1"/>
    <n v="264"/>
    <n v="1185"/>
    <n v="169914"/>
    <n v="2538"/>
    <x v="1"/>
    <n v="2.35"/>
    <x v="0"/>
  </r>
  <r>
    <x v="144"/>
    <n v="2016"/>
    <s v="Paul Feig"/>
    <s v="Ed Begley Jr."/>
    <s v="Kate McKinnon"/>
    <s v="Zach Woods"/>
    <x v="0"/>
    <n v="144000000"/>
    <n v="118099659"/>
    <x v="0"/>
    <n v="116"/>
    <s v="Action|Comedy|Fantasy|Sci-Fi"/>
    <s v="ghost|ghostbuster|ghostbusters|male objectification|reboot"/>
    <n v="5.5"/>
    <n v="464"/>
    <n v="1211"/>
    <n v="69757"/>
    <n v="2097"/>
    <x v="0"/>
    <n v="2.35"/>
    <x v="1"/>
  </r>
  <r>
    <x v="145"/>
    <n v="1998"/>
    <s v="Michael Bay"/>
    <s v="Bruce Willis"/>
    <s v="Steve Buscemi"/>
    <s v="Will Patton"/>
    <x v="0"/>
    <n v="140000000"/>
    <n v="201573391"/>
    <x v="0"/>
    <n v="153"/>
    <s v="Action|Adventure|Sci-Fi|Thriller"/>
    <s v="asteroid|astronaut|bomb|meteorite|outer space"/>
    <n v="6.6"/>
    <n v="167"/>
    <n v="1171"/>
    <n v="322395"/>
    <n v="26029"/>
    <x v="0"/>
    <n v="2.35"/>
    <x v="0"/>
  </r>
  <r>
    <x v="146"/>
    <n v="2002"/>
    <s v="Barry Sonnenfeld"/>
    <s v="Will Smith"/>
    <s v="Rosario Dawson"/>
    <s v="Rip Torn"/>
    <x v="0"/>
    <n v="140000000"/>
    <n v="190418803"/>
    <x v="0"/>
    <n v="88"/>
    <s v="Action|Adventure|Comedy|Family|Fantasy|Mystery|Sci-Fi"/>
    <s v="alien|lingerie|lingerie model|m.i.b.|pug"/>
    <n v="6.1"/>
    <n v="208"/>
    <n v="606"/>
    <n v="270207"/>
    <n v="14823"/>
    <x v="0"/>
    <n v="1.85"/>
    <x v="0"/>
  </r>
  <r>
    <x v="147"/>
    <n v="2007"/>
    <s v="Robert Zemeckis"/>
    <s v="Robin Wright"/>
    <s v="Anthony Hopkins"/>
    <s v="Sebastian Roché"/>
    <x v="0"/>
    <n v="150000000"/>
    <n v="82161969"/>
    <x v="0"/>
    <n v="115"/>
    <s v="Action|Adventure|Animation|Fantasy"/>
    <s v="creature|demon|king|reward|warrior"/>
    <n v="6.3"/>
    <n v="287"/>
    <n v="505"/>
    <n v="142440"/>
    <n v="31523"/>
    <x v="0"/>
    <n v="2.35"/>
    <x v="1"/>
  </r>
  <r>
    <x v="148"/>
    <n v="2016"/>
    <s v="Alessandro Carloni"/>
    <s v="J.K. Simmons"/>
    <s v="Angelina Jolie Pitt"/>
    <s v="Wayne Knight"/>
    <x v="1"/>
    <n v="145000000"/>
    <n v="143523463"/>
    <x v="0"/>
    <n v="95"/>
    <s v="Action|Adventure|Animation|Comedy|Family"/>
    <s v="china|kung fu|panda|pig|village"/>
    <n v="7.2"/>
    <n v="210"/>
    <n v="145"/>
    <n v="64322"/>
    <n v="36095"/>
    <x v="0"/>
    <n v="2.35"/>
    <x v="1"/>
  </r>
  <r>
    <x v="149"/>
    <n v="2011"/>
    <s v="Brad Bird"/>
    <s v="Tom Cruise"/>
    <s v="Jeremy Renner"/>
    <s v="Michael Nyqvist"/>
    <x v="0"/>
    <n v="145000000"/>
    <n v="209364921"/>
    <x v="0"/>
    <n v="133"/>
    <s v="Action|Adventure|Thriller"/>
    <s v="dubai|kremlin|race against time|russian|terrorist"/>
    <n v="7.4"/>
    <n v="432"/>
    <n v="512"/>
    <n v="365104"/>
    <n v="21768"/>
    <x v="0"/>
    <n v="2.35"/>
    <x v="0"/>
  </r>
  <r>
    <x v="150"/>
    <n v="2012"/>
    <s v="Peter Ramsey"/>
    <s v="Hugh Jackman"/>
    <s v="Kamil McFadden"/>
    <s v="Khamani Griffin"/>
    <x v="1"/>
    <n v="145000000"/>
    <n v="103400692"/>
    <x v="0"/>
    <n v="97"/>
    <s v="Adventure|Animation|Family|Fantasy"/>
    <s v="belief|box office hit|children|new york city|tooth"/>
    <n v="7.3"/>
    <n v="256"/>
    <n v="174"/>
    <n v="123553"/>
    <n v="20645"/>
    <x v="0"/>
    <n v="1.85"/>
    <x v="1"/>
  </r>
  <r>
    <x v="151"/>
    <n v="2005"/>
    <s v="Dean Parisot"/>
    <s v="John Michael Higgins"/>
    <s v="Richard Burgi"/>
    <s v="David Herman"/>
    <x v="0"/>
    <n v="100000000"/>
    <n v="110332737"/>
    <x v="0"/>
    <n v="90"/>
    <s v="Comedy|Crime"/>
    <s v="animal abuse|ceo|heist|suburb|unemployment"/>
    <n v="6.1"/>
    <n v="135"/>
    <n v="258"/>
    <n v="110788"/>
    <n v="1997"/>
    <x v="0"/>
    <n v="2.35"/>
    <x v="0"/>
  </r>
  <r>
    <x v="152"/>
    <n v="2003"/>
    <s v="Edward Zwick"/>
    <s v="Tom Cruise"/>
    <s v="Tony Goldwyn"/>
    <s v="Chad Lindberg"/>
    <x v="3"/>
    <n v="140000000"/>
    <n v="111110575"/>
    <x v="0"/>
    <n v="154"/>
    <s v="Action|Drama|History|War"/>
    <s v="captain|emperor|honor|japan|samurai"/>
    <n v="7.7"/>
    <n v="190"/>
    <n v="928"/>
    <n v="317166"/>
    <n v="11945"/>
    <x v="0"/>
    <n v="2.35"/>
    <x v="1"/>
  </r>
  <r>
    <x v="153"/>
    <n v="2014"/>
    <s v="Ridley Scott"/>
    <s v="Christian Bale"/>
    <s v="María Valverde"/>
    <s v="Ben Mendelsohn"/>
    <x v="0"/>
    <n v="140000000"/>
    <n v="65007045"/>
    <x v="1"/>
    <n v="150"/>
    <s v="Action|Adventure|Drama"/>
    <s v="egypt|exodus|moses|pharaoh|plague"/>
    <n v="6.1"/>
    <n v="314"/>
    <n v="657"/>
    <n v="128682"/>
    <n v="26490"/>
    <x v="0"/>
    <n v="2.35"/>
    <x v="1"/>
  </r>
  <r>
    <x v="154"/>
    <n v="2009"/>
    <s v="J.J. Abrams"/>
    <s v="Chris Hemsworth"/>
    <s v="Leonard Nimoy"/>
    <s v="Bruce Greenwood"/>
    <x v="0"/>
    <n v="150000000"/>
    <n v="257704099"/>
    <x v="0"/>
    <n v="127"/>
    <s v="Action|Adventure|Sci-Fi"/>
    <s v="box office hit|future|lifted by the throat|star trek|vulcan"/>
    <n v="8"/>
    <n v="518"/>
    <n v="1559"/>
    <n v="504419"/>
    <n v="39284"/>
    <x v="0"/>
    <n v="2.35"/>
    <x v="0"/>
  </r>
  <r>
    <x v="155"/>
    <n v="2002"/>
    <s v="Sam Raimi"/>
    <s v="J.K. Simmons"/>
    <s v="James Franco"/>
    <s v="Kirsten Dunst"/>
    <x v="0"/>
    <n v="139000000"/>
    <n v="403706375"/>
    <x v="0"/>
    <n v="121"/>
    <s v="Action|Adventure|Fantasy|Romance"/>
    <s v="evil|goblin|spider|spider man|superhero"/>
    <n v="7.3"/>
    <n v="291"/>
    <n v="2012"/>
    <n v="544665"/>
    <n v="40484"/>
    <x v="0"/>
    <n v="1.85"/>
    <x v="0"/>
  </r>
  <r>
    <x v="156"/>
    <n v="2014"/>
    <s v="Dean DeBlois"/>
    <s v="Gerard Butler"/>
    <s v="Djimon Hounsou"/>
    <s v="America Ferrera"/>
    <x v="1"/>
    <n v="145000000"/>
    <n v="176997107"/>
    <x v="0"/>
    <n v="102"/>
    <s v="Action|Adventure|Animation|Comedy|Family|Fantasy"/>
    <s v="dragon|father son relationship|husband wife relationship|mother son relationship|viking"/>
    <n v="7.9"/>
    <n v="292"/>
    <n v="343"/>
    <n v="221128"/>
    <n v="23378"/>
    <x v="0"/>
    <n v="2.35"/>
    <x v="0"/>
  </r>
  <r>
    <x v="157"/>
    <n v="2016"/>
    <s v="Alex Proyas"/>
    <s v="Gerard Butler"/>
    <s v="Elodie Yung"/>
    <s v="Bryan Brown"/>
    <x v="0"/>
    <n v="140000000"/>
    <n v="31141074"/>
    <x v="0"/>
    <n v="126"/>
    <s v="Action|Adventure|Fantasy"/>
    <s v="ancient egypt|egypt|egyptian|egyptian god|egyptian goddess"/>
    <n v="5.5"/>
    <n v="184"/>
    <n v="273"/>
    <n v="51892"/>
    <n v="19769"/>
    <x v="0"/>
    <n v="2.35"/>
    <x v="1"/>
  </r>
  <r>
    <x v="158"/>
    <n v="2005"/>
    <s v="Rob Cohen"/>
    <s v="Sam Shepard"/>
    <s v="Joe Morton"/>
    <s v="Richard Roxburgh"/>
    <x v="0"/>
    <n v="135000000"/>
    <n v="31704416"/>
    <x v="0"/>
    <n v="121"/>
    <s v="Action|Adventure|Sci-Fi|Thriller"/>
    <s v="artificial intelligence|box office flop|fighter jet|navy|pilot"/>
    <n v="5"/>
    <n v="145"/>
    <n v="388"/>
    <n v="45455"/>
    <n v="2705"/>
    <x v="0"/>
    <n v="2.35"/>
    <x v="1"/>
  </r>
  <r>
    <x v="159"/>
    <n v="2009"/>
    <s v="Zack Snyder"/>
    <s v="Matt Frewer"/>
    <s v="Billy Crudup"/>
    <s v="Stephen McHattie"/>
    <x v="3"/>
    <n v="130000000"/>
    <n v="107503316"/>
    <x v="0"/>
    <n v="215"/>
    <s v="Action|Drama|Mystery|Sci-Fi"/>
    <s v="conspiracy|cynicism|false promise of the american dream|male full frontal nudity|male nudity"/>
    <n v="7.7"/>
    <n v="451"/>
    <n v="1229"/>
    <n v="392474"/>
    <n v="2530"/>
    <x v="0"/>
    <n v="2.35"/>
    <x v="1"/>
  </r>
  <r>
    <x v="160"/>
    <n v="1998"/>
    <s v="Richard Donner"/>
    <s v="Jet Li"/>
    <s v="Rene Russo"/>
    <s v="Darlene Love"/>
    <x v="3"/>
    <n v="140000000"/>
    <n v="129734803"/>
    <x v="0"/>
    <n v="127"/>
    <s v="Action|Crime|Thriller"/>
    <s v="kung fu|lapd|martial arts|private investigator|triad"/>
    <n v="6.6"/>
    <n v="141"/>
    <n v="287"/>
    <n v="127497"/>
    <n v="6171"/>
    <x v="0"/>
    <n v="2.35"/>
    <x v="1"/>
  </r>
  <r>
    <x v="161"/>
    <n v="2003"/>
    <s v="Ang Lee"/>
    <s v="Kevin Rankin"/>
    <s v="Regi Davis"/>
    <s v="Celia Weston"/>
    <x v="0"/>
    <n v="137000000"/>
    <n v="132122995"/>
    <x v="0"/>
    <n v="138"/>
    <s v="Action|Sci-Fi"/>
    <s v="1980s|c 130 hercules|monster|panzer|san francisco california"/>
    <n v="5.7"/>
    <n v="267"/>
    <n v="1445"/>
    <n v="212106"/>
    <n v="1814"/>
    <x v="0"/>
    <n v="1.85"/>
    <x v="1"/>
  </r>
  <r>
    <x v="162"/>
    <n v="2013"/>
    <s v="Jon M. Chu"/>
    <s v="Channing Tatum"/>
    <s v="Dwayne Johnson"/>
    <s v="Elodie Yung"/>
    <x v="0"/>
    <n v="130000000"/>
    <n v="122512052"/>
    <x v="0"/>
    <n v="122"/>
    <s v="Action|Adventure|Sci-Fi|Thriller"/>
    <s v="general|gi joe|martial arts|ninja|president"/>
    <n v="5.8"/>
    <n v="351"/>
    <n v="288"/>
    <n v="146352"/>
    <n v="31958"/>
    <x v="0"/>
    <n v="2.35"/>
    <x v="1"/>
  </r>
  <r>
    <x v="163"/>
    <n v="2005"/>
    <s v="Breck Eisner"/>
    <s v="Matthew McConaughey"/>
    <s v="Rainn Wilson"/>
    <s v="Delroy Lindo"/>
    <x v="0"/>
    <n v="130000000"/>
    <n v="68642452"/>
    <x v="1"/>
    <n v="124"/>
    <s v="Action|Adventure|Comedy|Thriller"/>
    <s v="beach|civil war|desert|dictator|ship"/>
    <n v="6"/>
    <n v="163"/>
    <n v="463"/>
    <n v="77673"/>
    <n v="13073"/>
    <x v="0"/>
    <n v="2.35"/>
    <x v="1"/>
  </r>
  <r>
    <x v="164"/>
    <n v="2001"/>
    <s v="Hironobu Sakaguchi"/>
    <s v="Steve Buscemi"/>
    <s v="Ming-Na Wen"/>
    <s v="Jean Simmons"/>
    <x v="0"/>
    <n v="137000000"/>
    <n v="32131830"/>
    <x v="0"/>
    <n v="106"/>
    <s v="Action|Adventure|Animation|Fantasy|Romance|Sci-Fi"/>
    <s v="general|military|scientist|soldier|year 2065"/>
    <n v="6.4"/>
    <n v="166"/>
    <n v="788"/>
    <n v="72259"/>
    <n v="15015"/>
    <x v="0"/>
    <n v="1.85"/>
    <x v="1"/>
  </r>
  <r>
    <x v="165"/>
    <n v="2011"/>
    <s v="Joe Johnston"/>
    <s v="Chris Evans"/>
    <s v="Dominic Cooper"/>
    <s v="Hayley Atwell"/>
    <x v="0"/>
    <n v="140000000"/>
    <n v="176636816"/>
    <x v="0"/>
    <n v="124"/>
    <s v="Action|Adventure|Sci-Fi"/>
    <s v="arctic|captain america|scientist|tesseract|war bond"/>
    <n v="6.9"/>
    <n v="510"/>
    <n v="679"/>
    <n v="508818"/>
    <n v="19761"/>
    <x v="0"/>
    <n v="2.35"/>
    <x v="0"/>
  </r>
  <r>
    <x v="166"/>
    <n v="1999"/>
    <s v="Michael Apted"/>
    <s v="Colin Salmon"/>
    <s v="Maria Grazia Cucinotta"/>
    <s v="Desmond Llewelyn"/>
    <x v="0"/>
    <n v="135000000"/>
    <n v="126930660"/>
    <x v="1"/>
    <n v="128"/>
    <s v="Action|Adventure|Thriller"/>
    <s v="british|oil|scientist|terrorist|tycoon"/>
    <n v="6.4"/>
    <n v="197"/>
    <n v="683"/>
    <n v="157519"/>
    <n v="2037"/>
    <x v="0"/>
    <n v="2.35"/>
    <x v="1"/>
  </r>
  <r>
    <x v="167"/>
    <n v="2003"/>
    <s v="Peter Weir"/>
    <s v="James D'Arcy"/>
    <s v="Lee Ingleby"/>
    <s v="David Threlfall"/>
    <x v="0"/>
    <n v="150000000"/>
    <n v="93926386"/>
    <x v="0"/>
    <n v="138"/>
    <s v="Action|Adventure|Drama|History|War"/>
    <s v="1800s|napoleonic wars|pursuit|royal navy|ship"/>
    <n v="7.4"/>
    <n v="244"/>
    <n v="684"/>
    <n v="168207"/>
    <n v="1205"/>
    <x v="0"/>
    <n v="2.35"/>
    <x v="1"/>
  </r>
  <r>
    <x v="168"/>
    <n v="2012"/>
    <s v="Bill Condon"/>
    <s v="Robert Pattinson"/>
    <s v="Kristen Stewart"/>
    <s v="Taylor Lautner"/>
    <x v="0"/>
    <n v="120000000"/>
    <n v="292298923"/>
    <x v="0"/>
    <n v="115"/>
    <s v="Adventure|Drama|Fantasy|Romance"/>
    <s v="battle|friend|super strength|vampire|vision"/>
    <n v="5.5"/>
    <n v="322"/>
    <n v="329"/>
    <n v="185394"/>
    <n v="59177"/>
    <x v="0"/>
    <n v="2.35"/>
    <x v="0"/>
  </r>
  <r>
    <x v="169"/>
    <n v="2011"/>
    <s v="George Miller"/>
    <s v="Robin Williams"/>
    <s v="Brad Pitt"/>
    <s v="Common"/>
    <x v="1"/>
    <n v="135000000"/>
    <n v="63992328"/>
    <x v="4"/>
    <n v="100"/>
    <s v="Animation|Comedy|Family|Musical"/>
    <s v="3d|antarctica|krill|penguin|sequel"/>
    <n v="5.9"/>
    <n v="156"/>
    <n v="79"/>
    <n v="32399"/>
    <n v="62644"/>
    <x v="0"/>
    <n v="2.35"/>
    <x v="1"/>
  </r>
  <r>
    <x v="170"/>
    <n v="2008"/>
    <s v="Louis Leterrier"/>
    <s v="Ty Burrell"/>
    <s v="Peter Mensah"/>
    <s v="William Hurt"/>
    <x v="0"/>
    <n v="150000000"/>
    <n v="134518390"/>
    <x v="0"/>
    <n v="135"/>
    <s v="Action|Adventure|Sci-Fi"/>
    <s v="antidote|cure|hulk|marvel cinematic universe|opening action scene"/>
    <n v="6.8"/>
    <n v="354"/>
    <n v="643"/>
    <n v="326286"/>
    <n v="5811"/>
    <x v="0"/>
    <n v="2.35"/>
    <x v="1"/>
  </r>
  <r>
    <x v="171"/>
    <n v="2016"/>
    <s v="Steven Spielberg"/>
    <s v="Mark Rylance"/>
    <s v="Penelope Wilton"/>
    <s v="Rafe Spall"/>
    <x v="1"/>
    <n v="140000000"/>
    <n v="52792307"/>
    <x v="1"/>
    <n v="117"/>
    <s v="Adventure|Family|Fantasy"/>
    <s v="cannibal|evil brother|giant|london england|queen"/>
    <n v="6.8"/>
    <n v="252"/>
    <n v="106"/>
    <n v="12572"/>
    <n v="1950"/>
    <x v="0"/>
    <n v="2.35"/>
    <x v="1"/>
  </r>
  <r>
    <x v="172"/>
    <n v="2015"/>
    <s v="Alejandro G. Iñárritu"/>
    <s v="Leonardo DiCaprio"/>
    <s v="Tom Hardy"/>
    <s v="Lukas Haas"/>
    <x v="3"/>
    <n v="135000000"/>
    <n v="183635922"/>
    <x v="0"/>
    <n v="156"/>
    <s v="Adventure|Drama|Thriller|Western"/>
    <s v="bear attack|cauterizing a wound|native american|revenge|survival"/>
    <n v="8.1"/>
    <n v="556"/>
    <n v="1188"/>
    <n v="406020"/>
    <n v="57108"/>
    <x v="0"/>
    <n v="2.35"/>
    <x v="0"/>
  </r>
  <r>
    <x v="173"/>
    <n v="2013"/>
    <s v="David Soren"/>
    <s v="Ryan Reynolds"/>
    <s v="Snoop Dogg"/>
    <s v="Ben Schwartz"/>
    <x v="1"/>
    <n v="135000000"/>
    <n v="83024900"/>
    <x v="0"/>
    <n v="96"/>
    <s v="Adventure|Animation|Comedy|Family|Sport"/>
    <s v="accident|freak accident|race|snail|underdog"/>
    <n v="6.5"/>
    <n v="166"/>
    <n v="90"/>
    <n v="62424"/>
    <n v="17416"/>
    <x v="0"/>
    <n v="2.35"/>
    <x v="1"/>
  </r>
  <r>
    <x v="174"/>
    <n v="2011"/>
    <s v="Gore Verbinski"/>
    <s v="Johnny Depp"/>
    <s v="Ray Winstone"/>
    <s v="Stephen Root"/>
    <x v="1"/>
    <n v="135000000"/>
    <n v="123207194"/>
    <x v="0"/>
    <n v="107"/>
    <s v="Adventure|Animation|Comedy|Family|Western"/>
    <s v="chameleon|lizard|sheriff|water|western town"/>
    <n v="7.2"/>
    <n v="362"/>
    <n v="337"/>
    <n v="183208"/>
    <n v="43291"/>
    <x v="0"/>
    <n v="2.35"/>
    <x v="1"/>
  </r>
  <r>
    <x v="175"/>
    <n v="2014"/>
    <s v="Eric Darnell"/>
    <s v="Benedict Cumberbatch"/>
    <s v="Annet Mahendru"/>
    <s v="Andy Richter"/>
    <x v="1"/>
    <n v="132000000"/>
    <n v="83348920"/>
    <x v="0"/>
    <n v="92"/>
    <s v="Adventure|Animation|Comedy|Family"/>
    <s v="little girl|park|spy|statue of liberty|television van"/>
    <n v="6.7"/>
    <n v="153"/>
    <n v="118"/>
    <n v="60230"/>
    <n v="19963"/>
    <x v="0"/>
    <n v="1.85"/>
    <x v="1"/>
  </r>
  <r>
    <x v="176"/>
    <n v="2007"/>
    <s v="Paul Greengrass"/>
    <s v="Matt Damon"/>
    <s v="Edgar Ramírez"/>
    <s v="Albert Finney"/>
    <x v="0"/>
    <n v="110000000"/>
    <n v="227137090"/>
    <x v="0"/>
    <n v="115"/>
    <s v="Action|Mystery|Thriller"/>
    <s v="action hero|cia|dark past|flashback|memory"/>
    <n v="8.1"/>
    <n v="329"/>
    <n v="820"/>
    <n v="491077"/>
    <n v="17369"/>
    <x v="0"/>
    <n v="2.35"/>
    <x v="0"/>
  </r>
  <r>
    <x v="177"/>
    <n v="2008"/>
    <s v="Mark Osborne"/>
    <s v="Angelina Jolie Pitt"/>
    <s v="Wayne Knight"/>
    <s v="Dan Fogler"/>
    <x v="1"/>
    <n v="130000000"/>
    <n v="215395021"/>
    <x v="0"/>
    <n v="92"/>
    <s v="Action|Adventure|Animation|Comedy|Family"/>
    <s v="kung fu|kung fu master|master|panda|snow leopard"/>
    <n v="7.6"/>
    <n v="266"/>
    <n v="360"/>
    <n v="307029"/>
    <n v="12754"/>
    <x v="0"/>
    <n v="2.35"/>
    <x v="0"/>
  </r>
  <r>
    <x v="178"/>
    <n v="2015"/>
    <s v="Peyton Reed"/>
    <s v="Judy Greer"/>
    <s v="Hayley Atwell"/>
    <s v="T.I."/>
    <x v="0"/>
    <n v="130000000"/>
    <n v="180191634"/>
    <x v="0"/>
    <n v="117"/>
    <s v="Action|Adventure|Comedy|Sci-Fi"/>
    <s v="ant|chinatown san francisco|heist|sabotage|vault"/>
    <n v="7.4"/>
    <n v="517"/>
    <n v="549"/>
    <n v="313866"/>
    <n v="5730"/>
    <x v="0"/>
    <n v="1.85"/>
    <x v="0"/>
  </r>
  <r>
    <x v="179"/>
    <n v="2013"/>
    <s v="Francis Lawrence"/>
    <s v="Jennifer Lawrence"/>
    <s v="Josh Hutcherson"/>
    <s v="Sandra Ellis Lafferty"/>
    <x v="0"/>
    <n v="130000000"/>
    <n v="424645577"/>
    <x v="0"/>
    <n v="146"/>
    <s v="Adventure|Sci-Fi|Thriller"/>
    <s v="president|snow|television|tour|uprising"/>
    <n v="7.6"/>
    <n v="502"/>
    <n v="706"/>
    <n v="498397"/>
    <n v="49355"/>
    <x v="0"/>
    <n v="2.35"/>
    <x v="0"/>
  </r>
  <r>
    <x v="168"/>
    <n v="2012"/>
    <s v="Bill Condon"/>
    <s v="Robert Pattinson"/>
    <s v="Kristen Stewart"/>
    <s v="Taylor Lautner"/>
    <x v="0"/>
    <n v="120000000"/>
    <n v="292298923"/>
    <x v="0"/>
    <n v="115"/>
    <s v="Adventure|Drama|Fantasy|Romance"/>
    <s v="battle|friend|super strength|vampire|vision"/>
    <n v="5.5"/>
    <n v="322"/>
    <n v="329"/>
    <n v="185394"/>
    <n v="59177"/>
    <x v="0"/>
    <n v="2.35"/>
    <x v="0"/>
  </r>
  <r>
    <x v="180"/>
    <n v="2015"/>
    <s v="Tim Johnson"/>
    <s v="Jim Parsons"/>
    <s v="Matt Jones"/>
    <s v="April Winchell"/>
    <x v="1"/>
    <n v="135000000"/>
    <n v="177343675"/>
    <x v="0"/>
    <n v="94"/>
    <s v="Adventure|Animation|Comedy|Family|Fantasy|Sci-Fi"/>
    <s v="alien friendship|alien invasion|australia|flying car|mother daughter relationship"/>
    <n v="6.7"/>
    <n v="165"/>
    <n v="214"/>
    <n v="70121"/>
    <n v="17883"/>
    <x v="0"/>
    <n v="1.85"/>
    <x v="0"/>
  </r>
  <r>
    <x v="181"/>
    <n v="2005"/>
    <s v="Steven Spielberg"/>
    <s v="Tom Cruise"/>
    <s v="Lisa Ann Walter"/>
    <s v="Rick Gonzalez"/>
    <x v="0"/>
    <n v="132000000"/>
    <n v="234277056"/>
    <x v="0"/>
    <n v="116"/>
    <s v="Adventure|Sci-Fi|Thriller"/>
    <s v="alien|fight|storm|survival|tripod"/>
    <n v="6.5"/>
    <n v="401"/>
    <n v="2741"/>
    <n v="334345"/>
    <n v="12758"/>
    <x v="0"/>
    <n v="1.85"/>
    <x v="0"/>
  </r>
  <r>
    <x v="182"/>
    <n v="2003"/>
    <s v="Michael Bay"/>
    <s v="Will Smith"/>
    <s v="Henry Rollins"/>
    <s v="Jordi Mollà"/>
    <x v="3"/>
    <n v="130000000"/>
    <n v="138396624"/>
    <x v="0"/>
    <n v="147"/>
    <s v="Action|Comedy|Crime|Thriller"/>
    <s v="cuba|dea|drugs|money|undercover"/>
    <n v="6.6"/>
    <n v="94"/>
    <n v="511"/>
    <n v="178126"/>
    <n v="12954"/>
    <x v="0"/>
    <n v="2.35"/>
    <x v="0"/>
  </r>
  <r>
    <x v="183"/>
    <n v="2011"/>
    <s v="Chris Miller"/>
    <s v="Salma Hayek"/>
    <s v="Constance Marie"/>
    <s v="Amy Sedaris"/>
    <x v="1"/>
    <n v="130000000"/>
    <n v="149234747"/>
    <x v="0"/>
    <n v="90"/>
    <s v="Action|Adventure|Animation|Comedy|Family|Fantasy"/>
    <s v="betrayal|egg|friend|goose|hero"/>
    <n v="6.7"/>
    <n v="246"/>
    <n v="137"/>
    <n v="114287"/>
    <n v="5046"/>
    <x v="0"/>
    <n v="2.35"/>
    <x v="0"/>
  </r>
  <r>
    <x v="184"/>
    <n v="2010"/>
    <s v="Phillip Noyce"/>
    <s v="Angelina Jolie Pitt"/>
    <s v="Andre Braugher"/>
    <s v="August Diehl"/>
    <x v="0"/>
    <n v="110000000"/>
    <n v="118311368"/>
    <x v="0"/>
    <n v="101"/>
    <s v="Action|Crime|Mystery|Thriller"/>
    <s v="cia|on the run|russian|russian spy|strong female lead"/>
    <n v="6.4"/>
    <n v="330"/>
    <n v="514"/>
    <n v="245621"/>
    <n v="12406"/>
    <x v="0"/>
    <n v="2.35"/>
    <x v="0"/>
  </r>
  <r>
    <x v="185"/>
    <n v="2014"/>
    <s v="Darren Aronofsky"/>
    <s v="Anthony Hopkins"/>
    <s v="Emma Watson"/>
    <s v="Logan Lerman"/>
    <x v="0"/>
    <n v="125000000"/>
    <n v="101160529"/>
    <x v="0"/>
    <n v="138"/>
    <s v="Action|Adventure|Drama"/>
    <s v="ark|flood|noah's ark|water|wrath of god"/>
    <n v="5.8"/>
    <n v="434"/>
    <n v="1240"/>
    <n v="200022"/>
    <n v="32355"/>
    <x v="0"/>
    <n v="1.85"/>
    <x v="1"/>
  </r>
  <r>
    <x v="186"/>
    <n v="2011"/>
    <s v="Steven Spielberg"/>
    <s v="Toby Jones"/>
    <s v="Mackenzie Crook"/>
    <s v="Tony Curran"/>
    <x v="1"/>
    <n v="135000000"/>
    <n v="77564037"/>
    <x v="0"/>
    <n v="107"/>
    <s v="Action|Adventure|Family|Mystery"/>
    <s v="captain|morocco|ship|tintin|treasure"/>
    <n v="7.4"/>
    <n v="440"/>
    <n v="447"/>
    <n v="177383"/>
    <n v="4631"/>
    <x v="0"/>
    <n v="2.35"/>
    <x v="1"/>
  </r>
  <r>
    <x v="187"/>
    <n v="2004"/>
    <s v="Alfonso Cuarón"/>
    <s v="Daniel Radcliffe"/>
    <s v="Gary Oldman"/>
    <s v="Rupert Grint"/>
    <x v="1"/>
    <n v="130000000"/>
    <n v="249358727"/>
    <x v="1"/>
    <n v="142"/>
    <s v="Adventure|Family|Fantasy|Mystery"/>
    <s v="magic|muggle|serial killer|traitor|wizard"/>
    <n v="7.8"/>
    <n v="274"/>
    <n v="1504"/>
    <n v="382255"/>
    <n v="33284"/>
    <x v="0"/>
    <n v="2.35"/>
    <x v="0"/>
  </r>
  <r>
    <x v="188"/>
    <n v="2008"/>
    <s v="Baz Luhrmann"/>
    <s v="Essie Davis"/>
    <s v="Bryan Brown"/>
    <s v="Eddie Baroo"/>
    <x v="0"/>
    <n v="130000000"/>
    <n v="49551662"/>
    <x v="4"/>
    <n v="165"/>
    <s v="Adventure|Drama|Romance|War"/>
    <s v="australia|cattle|darwin|drover|japanese"/>
    <n v="6.6"/>
    <n v="245"/>
    <n v="450"/>
    <n v="102338"/>
    <n v="921"/>
    <x v="0"/>
    <n v="2.35"/>
    <x v="1"/>
  </r>
  <r>
    <x v="189"/>
    <n v="2013"/>
    <s v="M. Night Shyamalan"/>
    <s v="Will Smith"/>
    <s v="Zoë Kravitz"/>
    <s v="Glenn Morshower"/>
    <x v="0"/>
    <n v="130000000"/>
    <n v="60522097"/>
    <x v="0"/>
    <n v="100"/>
    <s v="Action|Adventure|Sci-Fi"/>
    <s v="box office flop|father son team|fear|race against time|real life father and son playing father and son"/>
    <n v="4.9000000000000004"/>
    <n v="349"/>
    <n v="744"/>
    <n v="158720"/>
    <n v="14168"/>
    <x v="0"/>
    <n v="2.35"/>
    <x v="1"/>
  </r>
  <r>
    <x v="190"/>
    <n v="2000"/>
    <s v="Eric Leighton"/>
    <s v="Alfre Woodard"/>
    <s v="D.B. Sweeney"/>
    <s v="Della Reese"/>
    <x v="1"/>
    <n v="127500000"/>
    <n v="137748063"/>
    <x v="0"/>
    <n v="82"/>
    <s v="Adventure|Animation|Family|Thriller"/>
    <s v="egg|iguanodon|lemur|meteor|nesting grounds"/>
    <n v="6.5"/>
    <n v="145"/>
    <n v="241"/>
    <n v="38438"/>
    <n v="2945"/>
    <x v="0"/>
    <n v="1.85"/>
    <x v="0"/>
  </r>
  <r>
    <x v="191"/>
    <n v="2014"/>
    <s v="Shawn Levy"/>
    <s v="Robin Williams"/>
    <s v="Rami Malek"/>
    <s v="Steve Coogan"/>
    <x v="1"/>
    <n v="127000000"/>
    <n v="113733726"/>
    <x v="0"/>
    <n v="98"/>
    <s v="Adventure|Comedy|Family|Fantasy"/>
    <s v="museum|museum of natural history manhattan new york city|night watchman|star died before release|tablet"/>
    <n v="6.2"/>
    <n v="154"/>
    <n v="126"/>
    <n v="67223"/>
    <n v="53587"/>
    <x v="0"/>
    <n v="1.85"/>
    <x v="1"/>
  </r>
  <r>
    <x v="192"/>
    <n v="2010"/>
    <s v="Tom McGrath"/>
    <s v="J.K. Simmons"/>
    <s v="Brad Pitt"/>
    <s v="Will Ferrell"/>
    <x v="1"/>
    <n v="130000000"/>
    <n v="148337537"/>
    <x v="0"/>
    <n v="95"/>
    <s v="Action|Animation|Comedy|Family|Sci-Fi"/>
    <s v="battle|city|planet|prison|superhero"/>
    <n v="7.3"/>
    <n v="233"/>
    <n v="187"/>
    <n v="172754"/>
    <n v="46120"/>
    <x v="0"/>
    <n v="2.35"/>
    <x v="0"/>
  </r>
  <r>
    <x v="193"/>
    <n v="2001"/>
    <s v="Chris Columbus"/>
    <s v="Daniel Radcliffe"/>
    <s v="Fiona Shaw"/>
    <s v="Verne Troyer"/>
    <x v="1"/>
    <n v="125000000"/>
    <n v="317557891"/>
    <x v="1"/>
    <n v="159"/>
    <s v="Adventure|Family|Fantasy"/>
    <s v="based on novel|birthday|evil wizard|quidditch|wizard"/>
    <n v="7.5"/>
    <n v="258"/>
    <n v="1571"/>
    <n v="444683"/>
    <n v="13191"/>
    <x v="0"/>
    <n v="2.35"/>
    <x v="0"/>
  </r>
  <r>
    <x v="194"/>
    <n v="2013"/>
    <s v="Robert Schwentke"/>
    <s v="Ryan Reynolds"/>
    <s v="Jeff Bridges"/>
    <s v="Stephanie Szostak"/>
    <x v="0"/>
    <n v="130000000"/>
    <n v="33592415"/>
    <x v="0"/>
    <n v="96"/>
    <s v="Action|Comedy|Fantasy"/>
    <s v="drug dealer|gold|partner|police|undead"/>
    <n v="5.6"/>
    <n v="208"/>
    <n v="210"/>
    <n v="91640"/>
    <n v="31549"/>
    <x v="0"/>
    <n v="2.35"/>
    <x v="1"/>
  </r>
  <r>
    <x v="195"/>
    <n v="2003"/>
    <s v="Gore Verbinski"/>
    <s v="Johnny Depp"/>
    <s v="Orlando Bloom"/>
    <s v="Jack Davenport"/>
    <x v="0"/>
    <n v="140000000"/>
    <n v="305388685"/>
    <x v="0"/>
    <n v="143"/>
    <s v="Action|Adventure|Fantasy"/>
    <s v="caribbean|curse|governor|pirate|undead"/>
    <n v="8.1"/>
    <n v="271"/>
    <n v="2113"/>
    <n v="809474"/>
    <n v="48184"/>
    <x v="0"/>
    <n v="2.35"/>
    <x v="0"/>
  </r>
  <r>
    <x v="196"/>
    <n v="2014"/>
    <s v="Francis Lawrence"/>
    <s v="Jennifer Lawrence"/>
    <s v="Philip Seymour Hoffman"/>
    <s v="Josh Hutcherson"/>
    <x v="0"/>
    <n v="125000000"/>
    <n v="337103873"/>
    <x v="0"/>
    <n v="123"/>
    <s v="Adventure|Sci-Fi|Thriller"/>
    <s v="based on young adult novel|manipulation|rebellion|symbol|uprising"/>
    <n v="6.7"/>
    <n v="403"/>
    <n v="591"/>
    <n v="305008"/>
    <n v="81385"/>
    <x v="0"/>
    <n v="2.35"/>
    <x v="0"/>
  </r>
  <r>
    <x v="197"/>
    <n v="2006"/>
    <s v="Ron Howard"/>
    <s v="Tom Hanks"/>
    <s v="Seth Gabel"/>
    <s v="Jürgen Prochnow"/>
    <x v="0"/>
    <n v="125000000"/>
    <n v="217536138"/>
    <x v="0"/>
    <n v="174"/>
    <s v="Mystery|Thriller"/>
    <s v="based on supposedly true story|holy grail|mary magdalene|opus dei|secret"/>
    <n v="6.6"/>
    <n v="294"/>
    <n v="1966"/>
    <n v="314253"/>
    <n v="16008"/>
    <x v="0"/>
    <n v="2.35"/>
    <x v="0"/>
  </r>
  <r>
    <x v="198"/>
    <n v="2014"/>
    <s v="Carlos Saldanha"/>
    <s v="Miguel Ferrer"/>
    <s v="Rachel Crow"/>
    <s v="Jeffrey Garcia"/>
    <x v="2"/>
    <n v="103000000"/>
    <n v="131536019"/>
    <x v="0"/>
    <n v="101"/>
    <s v="Adventure|Animation|Comedy|Family|Musical"/>
    <s v="amazon|bird|father in law|jungle|no opening credits"/>
    <n v="6.4"/>
    <n v="159"/>
    <n v="99"/>
    <n v="58498"/>
    <n v="1031"/>
    <x v="0"/>
    <n v="2.35"/>
    <x v="0"/>
  </r>
  <r>
    <x v="199"/>
    <n v="2003"/>
    <s v="Bryan Singer"/>
    <s v="Hugh Jackman"/>
    <s v="Bruce Davison"/>
    <s v="Aaron Stanford"/>
    <x v="0"/>
    <n v="110000000"/>
    <n v="214948780"/>
    <x v="3"/>
    <n v="134"/>
    <s v="Action|Adventure|Fantasy|Sci-Fi|Thriller"/>
    <s v="mutant|prison|professor|school|x men"/>
    <n v="7.5"/>
    <n v="289"/>
    <n v="1055"/>
    <n v="405973"/>
    <n v="20952"/>
    <x v="0"/>
    <n v="2.35"/>
    <x v="0"/>
  </r>
  <r>
    <x v="200"/>
    <n v="2011"/>
    <s v="Justin Lin"/>
    <s v="Paul Walker"/>
    <s v="Vin Diesel"/>
    <s v="Dwayne Johnson"/>
    <x v="0"/>
    <n v="125000000"/>
    <n v="209805005"/>
    <x v="0"/>
    <n v="132"/>
    <s v="Action|Crime|Thriller"/>
    <s v="drug lord|drugs|federal agent|heist|police"/>
    <n v="7.3"/>
    <n v="342"/>
    <n v="366"/>
    <n v="284792"/>
    <n v="55345"/>
    <x v="0"/>
    <n v="2.35"/>
    <x v="0"/>
  </r>
  <r>
    <x v="201"/>
    <n v="2011"/>
    <s v="Guy Ritchie"/>
    <s v="Robert Downey Jr."/>
    <s v="Eddie Marsan"/>
    <s v="Paul Anderson"/>
    <x v="0"/>
    <n v="125000000"/>
    <n v="186830669"/>
    <x v="0"/>
    <n v="129"/>
    <s v="Action|Adventure|Crime|Mystery|Thriller"/>
    <s v="factory|gypsy|investigation|sherlock holmes|train"/>
    <n v="7.5"/>
    <n v="382"/>
    <n v="412"/>
    <n v="338635"/>
    <n v="22403"/>
    <x v="0"/>
    <n v="2.35"/>
    <x v="0"/>
  </r>
  <r>
    <x v="202"/>
    <n v="2010"/>
    <s v="Louis Leterrier"/>
    <s v="Liam Neeson"/>
    <s v="Jason Flemyng"/>
    <s v="Alexa Davalos"/>
    <x v="0"/>
    <n v="125000000"/>
    <n v="163192114"/>
    <x v="0"/>
    <n v="106"/>
    <s v="Action|Adventure|Fantasy"/>
    <s v="famous line|hand to hand combat|kraken|rape|zeus"/>
    <n v="5.8"/>
    <n v="344"/>
    <n v="637"/>
    <n v="229679"/>
    <n v="18003"/>
    <x v="0"/>
    <n v="2.35"/>
    <x v="0"/>
  </r>
  <r>
    <x v="203"/>
    <n v="1990"/>
    <s v="Paul Verhoeven"/>
    <s v="Ronny Cox"/>
    <s v="Rachel Ticotin"/>
    <s v="Marshall Bell"/>
    <x v="3"/>
    <n v="65000000"/>
    <n v="119412921"/>
    <x v="0"/>
    <n v="113"/>
    <s v="Action|Sci-Fi"/>
    <s v="ambiguous ending|false memory|implanted memory|memory|space colony"/>
    <n v="7.5"/>
    <n v="196"/>
    <n v="391"/>
    <n v="240241"/>
    <n v="1441"/>
    <x v="0"/>
    <n v="1.85"/>
    <x v="0"/>
  </r>
  <r>
    <x v="204"/>
    <n v="1999"/>
    <s v="John McTiernan"/>
    <s v="Tony Curran"/>
    <s v="Vladimir Kulich"/>
    <s v="Clive Russell"/>
    <x v="3"/>
    <n v="85000000"/>
    <n v="32694788"/>
    <x v="0"/>
    <n v="102"/>
    <s v="Action|Adventure|History"/>
    <s v="arab|battle|combat|viking|warrior"/>
    <n v="6.6"/>
    <n v="85"/>
    <n v="546"/>
    <n v="101411"/>
    <n v="1815"/>
    <x v="0"/>
    <n v="2.35"/>
    <x v="1"/>
  </r>
  <r>
    <x v="205"/>
    <n v="2012"/>
    <s v="Tony Gilroy"/>
    <s v="Jeremy Renner"/>
    <s v="Scott Glenn"/>
    <s v="Stacy Keach"/>
    <x v="0"/>
    <n v="125000000"/>
    <n v="113165635"/>
    <x v="0"/>
    <n v="135"/>
    <s v="Action|Adventure|Thriller"/>
    <s v="assassin|cia|drone|pill|wolf"/>
    <n v="6.7"/>
    <n v="436"/>
    <n v="504"/>
    <n v="229823"/>
    <n v="12175"/>
    <x v="0"/>
    <n v="2.35"/>
    <x v="1"/>
  </r>
  <r>
    <x v="206"/>
    <n v="1997"/>
    <s v="Joel Schumacher"/>
    <s v="Michael Gough"/>
    <s v="Vivica A. Fox"/>
    <s v="John Glover"/>
    <x v="0"/>
    <n v="125000000"/>
    <n v="107285004"/>
    <x v="0"/>
    <n v="125"/>
    <s v="Action"/>
    <s v="butler|critically bashed|cure|freeze|gotham"/>
    <n v="3.7"/>
    <n v="183"/>
    <n v="1018"/>
    <n v="189855"/>
    <n v="2699"/>
    <x v="0"/>
    <n v="1.85"/>
    <x v="1"/>
  </r>
  <r>
    <x v="207"/>
    <n v="2000"/>
    <s v="Ron Howard"/>
    <s v="Clint Howard"/>
    <s v="T.J. Thyne"/>
    <s v="Molly Shannon"/>
    <x v="1"/>
    <n v="123000000"/>
    <n v="260031035"/>
    <x v="0"/>
    <n v="110"/>
    <s v="Comedy|Family|Fantasy"/>
    <s v="box office hit|christmas|materialism|public humiliation|snowflake"/>
    <n v="6"/>
    <n v="175"/>
    <n v="482"/>
    <n v="141414"/>
    <n v="4146"/>
    <x v="0"/>
    <n v="1.85"/>
    <x v="0"/>
  </r>
  <r>
    <x v="208"/>
    <n v="2004"/>
    <s v="Roland Emmerich"/>
    <s v="Jake Gyllenhaal"/>
    <s v="Dennis Quaid"/>
    <s v="Sela Ward"/>
    <x v="0"/>
    <n v="125000000"/>
    <n v="186739919"/>
    <x v="0"/>
    <n v="124"/>
    <s v="Action|Adventure|Sci-Fi|Thriller"/>
    <s v="climate|end of the world|global warming|natural disaster|weather"/>
    <n v="6.4"/>
    <n v="239"/>
    <n v="1159"/>
    <n v="333248"/>
    <n v="20553"/>
    <x v="0"/>
    <n v="2.35"/>
    <x v="0"/>
  </r>
  <r>
    <x v="209"/>
    <n v="2000"/>
    <s v="John Woo"/>
    <s v="Tom Cruise"/>
    <s v="Dougray Scott"/>
    <s v="Richard Roxburgh"/>
    <x v="0"/>
    <n v="125000000"/>
    <n v="215397307"/>
    <x v="0"/>
    <n v="123"/>
    <s v="Action|Adventure|Thriller"/>
    <s v="cure|mission|terrorist|thief|virus"/>
    <n v="6.1"/>
    <n v="237"/>
    <n v="1426"/>
    <n v="242188"/>
    <n v="11930"/>
    <x v="0"/>
    <n v="2.35"/>
    <x v="0"/>
  </r>
  <r>
    <x v="210"/>
    <n v="2000"/>
    <s v="Wolfgang Petersen"/>
    <s v="Karen Allen"/>
    <s v="Mary Elizabeth Mastrantonio"/>
    <s v="Bob Gunton"/>
    <x v="0"/>
    <n v="140000000"/>
    <n v="182618434"/>
    <x v="0"/>
    <n v="130"/>
    <s v="Action|Adventure|Drama|Thriller"/>
    <s v="death|fish|fishing|sea|storm"/>
    <n v="6.4"/>
    <n v="231"/>
    <n v="779"/>
    <n v="133076"/>
    <n v="2684"/>
    <x v="0"/>
    <n v="2.35"/>
    <x v="0"/>
  </r>
  <r>
    <x v="211"/>
    <n v="2007"/>
    <s v="Tim Story"/>
    <s v="Chris Evans"/>
    <s v="Ioan Gruffudd"/>
    <s v="Andre Braugher"/>
    <x v="1"/>
    <n v="130000000"/>
    <n v="131920333"/>
    <x v="0"/>
    <n v="92"/>
    <s v="Action|Adventure|Sci-Fi|Thriller"/>
    <s v="fantastic four|space|strong female character|strong female lead|superheroine"/>
    <n v="5.6"/>
    <n v="262"/>
    <n v="436"/>
    <n v="213275"/>
    <n v="15302"/>
    <x v="0"/>
    <n v="2.35"/>
    <x v="0"/>
  </r>
  <r>
    <x v="212"/>
    <n v="2012"/>
    <s v="Ang Lee"/>
    <s v="Suraj Sharma"/>
    <s v="Rafe Spall"/>
    <s v="Tabu"/>
    <x v="1"/>
    <n v="120000000"/>
    <n v="124976634"/>
    <x v="0"/>
    <n v="127"/>
    <s v="Adventure|Drama|Fantasy"/>
    <s v="animal|faith|india|journey|tiger"/>
    <n v="8"/>
    <n v="552"/>
    <n v="755"/>
    <n v="440084"/>
    <n v="2121"/>
    <x v="0"/>
    <n v="1.85"/>
    <x v="0"/>
  </r>
  <r>
    <x v="213"/>
    <n v="2007"/>
    <s v="Mark Steven Johnson"/>
    <s v="Nicolas Cage"/>
    <s v="Matt Long"/>
    <s v="Peter Fonda"/>
    <x v="0"/>
    <n v="110000000"/>
    <n v="115802596"/>
    <x v="0"/>
    <n v="123"/>
    <s v="Action|Fantasy|Thriller"/>
    <s v="blackheart|devil|father|ghost|mephistopheles"/>
    <n v="5.2"/>
    <n v="276"/>
    <n v="681"/>
    <n v="182661"/>
    <n v="14017"/>
    <x v="0"/>
    <n v="2.35"/>
    <x v="0"/>
  </r>
  <r>
    <x v="214"/>
    <n v="2016"/>
    <s v="Paul Greengrass"/>
    <s v="Matt Damon"/>
    <s v="Riz Ahmed"/>
    <s v="Ato Essandoh"/>
    <x v="0"/>
    <n v="120000000"/>
    <n v="108521835"/>
    <x v="1"/>
    <n v="123"/>
    <s v="Action|Thriller"/>
    <s v="black ops|chase|cia|cia agent|repeated scene"/>
    <n v="7.1"/>
    <n v="267"/>
    <n v="297"/>
    <n v="40123"/>
    <n v="13752"/>
    <x v="0"/>
    <n v="2.35"/>
    <x v="1"/>
  </r>
  <r>
    <x v="215"/>
    <n v="2003"/>
    <s v="McG"/>
    <s v="Demi Moore"/>
    <s v="Bernie Mac"/>
    <s v="Justin Theroux"/>
    <x v="0"/>
    <n v="120000000"/>
    <n v="100685880"/>
    <x v="0"/>
    <n v="107"/>
    <s v="Action|Adventure|Comedy|Crime"/>
    <s v="fbi|murder|ring|witness protection|witness protection program"/>
    <n v="4.8"/>
    <n v="102"/>
    <n v="554"/>
    <n v="100821"/>
    <n v="4046"/>
    <x v="0"/>
    <n v="2.35"/>
    <x v="1"/>
  </r>
  <r>
    <x v="216"/>
    <n v="2012"/>
    <s v="Ridley Scott"/>
    <s v="Michael Fassbender"/>
    <s v="Charlize Theron"/>
    <s v="Sean Harris"/>
    <x v="3"/>
    <n v="130000000"/>
    <n v="126464904"/>
    <x v="0"/>
    <n v="124"/>
    <s v="Adventure|Mystery|Sci-Fi"/>
    <s v="cave painting|medical scanner|planet|pregnant with an alien fetus|suspended animation"/>
    <n v="7"/>
    <n v="775"/>
    <n v="2326"/>
    <n v="456260"/>
    <n v="24098"/>
    <x v="0"/>
    <n v="2.35"/>
    <x v="1"/>
  </r>
  <r>
    <x v="217"/>
    <n v="2002"/>
    <s v="Rob Minkoff"/>
    <s v="Nathan Lane"/>
    <s v="Brad Garrett"/>
    <s v="Melanie Griffith"/>
    <x v="1"/>
    <n v="120000000"/>
    <n v="64736114"/>
    <x v="0"/>
    <n v="77"/>
    <s v="Adventure|Animation|Comedy|Family|Fantasy"/>
    <s v="anthropomorphic mouse|falcon|marshmallow|second part|soccer"/>
    <n v="5.4"/>
    <n v="71"/>
    <n v="69"/>
    <n v="36471"/>
    <n v="2682"/>
    <x v="0"/>
    <n v="1.85"/>
    <x v="1"/>
  </r>
  <r>
    <x v="218"/>
    <n v="2013"/>
    <s v="Neill Blomkamp"/>
    <s v="Matt Damon"/>
    <s v="Sharlto Copley"/>
    <s v="Alice Braga"/>
    <x v="3"/>
    <n v="115000000"/>
    <n v="93050117"/>
    <x v="0"/>
    <n v="109"/>
    <s v="Action|Drama|Sci-Fi|Thriller"/>
    <s v="christ figure|class differences|messiah|saviour|social commentary"/>
    <n v="6.6"/>
    <n v="476"/>
    <n v="814"/>
    <n v="338087"/>
    <n v="17689"/>
    <x v="0"/>
    <n v="2.35"/>
    <x v="1"/>
  </r>
  <r>
    <x v="219"/>
    <n v="2004"/>
    <s v="David Twohy"/>
    <s v="Vin Diesel"/>
    <s v="Alexa Davalos"/>
    <s v="Christina Cox"/>
    <x v="0"/>
    <n v="105000000"/>
    <n v="57637485"/>
    <x v="0"/>
    <n v="134"/>
    <s v="Action|Adventure|Sci-Fi|Thriller"/>
    <s v="bounty hunter|escape|necromonger|planet|warrior"/>
    <n v="6.7"/>
    <n v="207"/>
    <n v="666"/>
    <n v="183909"/>
    <n v="17159"/>
    <x v="0"/>
    <n v="2.35"/>
    <x v="1"/>
  </r>
  <r>
    <x v="220"/>
    <n v="2014"/>
    <s v="José Padilha"/>
    <s v="Gary Oldman"/>
    <s v="Abbie Cornish"/>
    <s v="Jennifer Ehle"/>
    <x v="0"/>
    <n v="100000000"/>
    <n v="58607007"/>
    <x v="0"/>
    <n v="117"/>
    <s v="Action|Crime|Sci-Fi|Thriller"/>
    <s v="law enforcement|police|robocop|robot|technology"/>
    <n v="6.2"/>
    <n v="492"/>
    <n v="630"/>
    <n v="182899"/>
    <n v="14161"/>
    <x v="0"/>
    <n v="2.35"/>
    <x v="1"/>
  </r>
  <r>
    <x v="221"/>
    <n v="2008"/>
    <s v="Lana Wachowski"/>
    <s v="Scott Porter"/>
    <s v="Kick Gurry"/>
    <s v="Nicholas Elia"/>
    <x v="1"/>
    <n v="120000000"/>
    <n v="43929341"/>
    <x v="0"/>
    <n v="135"/>
    <s v="Action|Family|Sport"/>
    <s v="based on anime|based on cartoon|gadget car|racer|speed"/>
    <n v="6.1"/>
    <n v="284"/>
    <n v="414"/>
    <n v="57873"/>
    <n v="902"/>
    <x v="0"/>
    <n v="2.35"/>
    <x v="1"/>
  </r>
  <r>
    <x v="222"/>
    <n v="2010"/>
    <s v="James L. Brooks"/>
    <s v="Shelley Conn"/>
    <s v="Domenick Lombardozzi"/>
    <s v="Teyonah Parris"/>
    <x v="0"/>
    <n v="120000000"/>
    <n v="30212620"/>
    <x v="0"/>
    <n v="121"/>
    <s v="Comedy|Drama|Romance"/>
    <s v="embarrassment|falling in love|love|love triangle|revelation"/>
    <n v="5.3"/>
    <n v="168"/>
    <n v="196"/>
    <n v="35066"/>
    <n v="993"/>
    <x v="0"/>
    <n v="1.85"/>
    <x v="1"/>
  </r>
  <r>
    <x v="223"/>
    <n v="2010"/>
    <s v="James Mangold"/>
    <s v="Tom Cruise"/>
    <s v="Marc Blucas"/>
    <s v="Jordi Mollà"/>
    <x v="0"/>
    <n v="117000000"/>
    <n v="76418654"/>
    <x v="0"/>
    <n v="117"/>
    <s v="Action|Comedy|Romance"/>
    <s v="chase|fbi|garage|spy|surveillance"/>
    <n v="6.3"/>
    <n v="283"/>
    <n v="348"/>
    <n v="148280"/>
    <n v="12731"/>
    <x v="0"/>
    <n v="2.35"/>
    <x v="1"/>
  </r>
  <r>
    <x v="224"/>
    <n v="2013"/>
    <s v="Joseph Kosinski"/>
    <s v="Morgan Freeman"/>
    <s v="Tom Cruise"/>
    <s v="Zoë Bell"/>
    <x v="0"/>
    <n v="120000000"/>
    <n v="89021735"/>
    <x v="0"/>
    <n v="124"/>
    <s v="Action|Adventure|Mystery|Sci-Fi"/>
    <s v="cabin in the woods|drone|flying through a thunderstorm|post apocalypse|sex in a pool"/>
    <n v="7"/>
    <n v="539"/>
    <n v="892"/>
    <n v="387436"/>
    <n v="22004"/>
    <x v="0"/>
    <n v="2.35"/>
    <x v="1"/>
  </r>
  <r>
    <x v="225"/>
    <n v="2005"/>
    <s v="George Lucas"/>
    <s v="Natalie Portman"/>
    <s v="Christopher Lee"/>
    <s v="Hayden Christensen"/>
    <x v="0"/>
    <n v="113000000"/>
    <n v="380262555"/>
    <x v="0"/>
    <n v="140"/>
    <s v="Action|Adventure|Fantasy|Sci-Fi"/>
    <s v="elongated cry of no|friends become enemies|kicked in the butt|robotic midwife|vision"/>
    <n v="7.6"/>
    <n v="359"/>
    <n v="3286"/>
    <n v="520104"/>
    <n v="44042"/>
    <x v="0"/>
    <n v="2.35"/>
    <x v="0"/>
  </r>
  <r>
    <x v="226"/>
    <n v="2002"/>
    <s v="George Lucas"/>
    <s v="Natalie Portman"/>
    <s v="Christopher Lee"/>
    <s v="Hayden Christensen"/>
    <x v="1"/>
    <n v="115000000"/>
    <n v="310675583"/>
    <x v="0"/>
    <n v="142"/>
    <s v="Action|Adventure|Fantasy|Sci-Fi"/>
    <s v="martial arts|murdered before giving protagonist information|part computer animation|prequel|prequel to cult film"/>
    <n v="6.7"/>
    <n v="284"/>
    <n v="3516"/>
    <n v="464310"/>
    <n v="42990"/>
    <x v="0"/>
    <n v="1.78"/>
    <x v="0"/>
  </r>
  <r>
    <x v="227"/>
    <n v="2001"/>
    <s v="Pete Docter"/>
    <s v="Steve Buscemi"/>
    <s v="John Ratzenberger"/>
    <s v="James Coburn"/>
    <x v="2"/>
    <n v="115000000"/>
    <n v="289907418"/>
    <x v="0"/>
    <n v="92"/>
    <s v="Adventure|Animation|Comedy|Family|Fantasy"/>
    <s v="friend|little girl|monster|rival|scream"/>
    <n v="8.1"/>
    <n v="250"/>
    <n v="593"/>
    <n v="585659"/>
    <n v="15013"/>
    <x v="0"/>
    <n v="1.85"/>
    <x v="0"/>
  </r>
  <r>
    <x v="228"/>
    <n v="2013"/>
    <s v="James Mangold"/>
    <s v="Hugh Jackman"/>
    <s v="Tao Okamoto"/>
    <s v="Rila Fukushima"/>
    <x v="0"/>
    <n v="120000000"/>
    <n v="132550960"/>
    <x v="0"/>
    <n v="138"/>
    <s v="Action|Adventure|Sci-Fi|Thriller"/>
    <s v="healing power|marvel comics|mecha|regeneration|self healing"/>
    <n v="6.7"/>
    <n v="440"/>
    <n v="533"/>
    <n v="328067"/>
    <n v="23755"/>
    <x v="0"/>
    <n v="2.35"/>
    <x v="0"/>
  </r>
  <r>
    <x v="229"/>
    <n v="1999"/>
    <s v="George Lucas"/>
    <s v="Natalie Portman"/>
    <s v="Liam Neeson"/>
    <s v="Ian McDiarmid"/>
    <x v="1"/>
    <n v="115000000"/>
    <n v="474544677"/>
    <x v="0"/>
    <n v="136"/>
    <s v="Action|Adventure|Fantasy|Sci-Fi"/>
    <s v="alien|character says i have a bad feeling about this|hand to hand combat|seven word title|wilhelm scream"/>
    <n v="6.5"/>
    <n v="320"/>
    <n v="3597"/>
    <n v="534658"/>
    <n v="37723"/>
    <x v="0"/>
    <n v="2.35"/>
    <x v="0"/>
  </r>
  <r>
    <x v="230"/>
    <n v="2013"/>
    <s v="Kirk De Micco"/>
    <s v="Ryan Reynolds"/>
    <s v="Emma Stone"/>
    <s v="Nicolas Cage"/>
    <x v="1"/>
    <n v="135000000"/>
    <n v="187165546"/>
    <x v="0"/>
    <n v="98"/>
    <s v="Adventure|Animation|Comedy|Family|Fantasy"/>
    <s v="cave|caveman|journey|strict father|survival"/>
    <n v="7.3"/>
    <n v="257"/>
    <n v="195"/>
    <n v="150618"/>
    <n v="43286"/>
    <x v="0"/>
    <n v="2.35"/>
    <x v="0"/>
  </r>
  <r>
    <x v="231"/>
    <n v="2002"/>
    <s v="John Woo"/>
    <s v="Nicolas Cage"/>
    <s v="Roger Willie"/>
    <s v="Noah Emmerich"/>
    <x v="3"/>
    <n v="115000000"/>
    <n v="40911830"/>
    <x v="0"/>
    <n v="153"/>
    <s v="Action|Drama|War"/>
    <s v="code|duty|steel helmet|u.s. marine|u.s. soldier"/>
    <n v="6"/>
    <n v="152"/>
    <n v="454"/>
    <n v="55994"/>
    <n v="15046"/>
    <x v="0"/>
    <n v="2.35"/>
    <x v="1"/>
  </r>
  <r>
    <x v="232"/>
    <n v="2016"/>
    <s v="Cedric Nicolas-Troyan"/>
    <s v="Chris Hemsworth"/>
    <s v="Sam Claflin"/>
    <s v="Charlize Theron"/>
    <x v="0"/>
    <n v="115000000"/>
    <n v="47952020"/>
    <x v="0"/>
    <n v="120"/>
    <s v="Action|Adventure|Drama|Fantasy"/>
    <s v="based on fairy tale|dark fantasy|fairy tale|second part|sequel"/>
    <n v="6.1"/>
    <n v="231"/>
    <n v="134"/>
    <n v="37750"/>
    <n v="46719"/>
    <x v="0"/>
    <n v="2.35"/>
    <x v="1"/>
  </r>
  <r>
    <x v="233"/>
    <n v="2014"/>
    <s v="Jonathan Liebesman"/>
    <s v="Noel Fisher"/>
    <s v="Danny Woodburn"/>
    <s v="Jeremy Howard"/>
    <x v="0"/>
    <n v="125000000"/>
    <n v="190871240"/>
    <x v="0"/>
    <n v="101"/>
    <s v="Action|Adventure|Comedy|Sci-Fi"/>
    <s v="18 wheeler|mutant|ninja|sewer|turtle"/>
    <n v="5.9"/>
    <n v="348"/>
    <n v="491"/>
    <n v="167085"/>
    <n v="2690"/>
    <x v="0"/>
    <n v="2.35"/>
    <x v="0"/>
  </r>
  <r>
    <x v="234"/>
    <n v="2013"/>
    <s v="Alfonso Cuarón"/>
    <s v="Phaldut Sharma"/>
    <s v="Basher Savage"/>
    <s v="Amy Warren"/>
    <x v="0"/>
    <n v="100000000"/>
    <n v="274084951"/>
    <x v="1"/>
    <n v="91"/>
    <s v="Adventure|Drama|Sci-Fi|Thriller"/>
    <s v="box office hit|long take|sole survivor|space|space station"/>
    <n v="7.8"/>
    <n v="738"/>
    <n v="1885"/>
    <n v="582917"/>
    <n v="87"/>
    <x v="0"/>
    <n v="2.35"/>
    <x v="0"/>
  </r>
  <r>
    <x v="235"/>
    <n v="1997"/>
    <s v="Roger Donaldson"/>
    <s v="Jamie Renée Smith"/>
    <s v="Grant Heslov"/>
    <s v="Tzi Ma"/>
    <x v="0"/>
    <n v="116000000"/>
    <n v="67155742"/>
    <x v="0"/>
    <n v="108"/>
    <s v="Action|Adventure|Thriller"/>
    <s v="ash|escape|lava|mayor|volcano"/>
    <n v="5.8"/>
    <n v="93"/>
    <n v="277"/>
    <n v="62271"/>
    <n v="1569"/>
    <x v="0"/>
    <n v="2.35"/>
    <x v="1"/>
  </r>
  <r>
    <x v="236"/>
    <n v="2015"/>
    <s v="Josh Trank"/>
    <s v="Tim Blake Nelson"/>
    <s v="Reg E. Cathey"/>
    <s v="Tim Heidecker"/>
    <x v="0"/>
    <n v="120000000"/>
    <n v="56114221"/>
    <x v="0"/>
    <n v="100"/>
    <s v="Action|Adventure|Sci-Fi"/>
    <s v="box office flop|critically bashed|portal|teleportation|troubled production"/>
    <n v="4.3"/>
    <n v="369"/>
    <n v="695"/>
    <n v="110486"/>
    <n v="1261"/>
    <x v="0"/>
    <n v="2.35"/>
    <x v="1"/>
  </r>
  <r>
    <x v="237"/>
    <n v="2006"/>
    <s v="Shawn Levy"/>
    <s v="Robin Williams"/>
    <s v="Rami Malek"/>
    <s v="Steve Coogan"/>
    <x v="1"/>
    <n v="110000000"/>
    <n v="250863268"/>
    <x v="0"/>
    <n v="108"/>
    <s v="Action|Adventure|Comedy|Family|Fantasy"/>
    <s v="chaos|museum|museum of natural history|night watchman|watchman"/>
    <n v="6.4"/>
    <n v="179"/>
    <n v="444"/>
    <n v="234480"/>
    <n v="55486"/>
    <x v="0"/>
    <n v="1.85"/>
    <x v="0"/>
  </r>
  <r>
    <x v="238"/>
    <n v="2015"/>
    <s v="Brad Peyton"/>
    <s v="Dwayne Johnson"/>
    <s v="Ioan Gruffudd"/>
    <s v="Archie Panjabi"/>
    <x v="0"/>
    <n v="110000000"/>
    <n v="155181732"/>
    <x v="0"/>
    <n v="114"/>
    <s v="Action|Adventure|Drama|Thriller"/>
    <s v="disaster movie|earthquake|journey|natural disaster|san andreas fault"/>
    <n v="6.1"/>
    <n v="358"/>
    <n v="499"/>
    <n v="147497"/>
    <n v="16718"/>
    <x v="0"/>
    <n v="2.35"/>
    <x v="0"/>
  </r>
  <r>
    <x v="239"/>
    <n v="1997"/>
    <s v="Roger Spottiswoode"/>
    <s v="Vincent Schiavelli"/>
    <s v="Colin Salmon"/>
    <s v="Joe Don Baker"/>
    <x v="0"/>
    <n v="110000000"/>
    <n v="125332007"/>
    <x v="1"/>
    <n v="119"/>
    <s v="Action|Adventure|Thriller"/>
    <s v="ex boyfriend ex girlfriend relationship|media tycoon|megalomaniac|official james bond series|world war three"/>
    <n v="6.5"/>
    <n v="160"/>
    <n v="328"/>
    <n v="149680"/>
    <n v="2958"/>
    <x v="0"/>
    <n v="2.35"/>
    <x v="0"/>
  </r>
  <r>
    <x v="240"/>
    <n v="2000"/>
    <s v="Roland Emmerich"/>
    <s v="Heath Ledger"/>
    <s v="Adam Baldwin"/>
    <s v="Tom Wilkinson"/>
    <x v="3"/>
    <n v="110000000"/>
    <n v="113330342"/>
    <x v="0"/>
    <n v="142"/>
    <s v="Action|Drama|History|War"/>
    <s v="american revolution|british|french|hero|standoff"/>
    <n v="7.1"/>
    <n v="192"/>
    <n v="1144"/>
    <n v="207613"/>
    <n v="19454"/>
    <x v="0"/>
    <n v="2.35"/>
    <x v="0"/>
  </r>
  <r>
    <x v="241"/>
    <n v="2004"/>
    <s v="Steven Soderbergh"/>
    <s v="Brad Pitt"/>
    <s v="Julia Roberts"/>
    <s v="Mini Anden"/>
    <x v="0"/>
    <n v="110000000"/>
    <n v="125531634"/>
    <x v="0"/>
    <n v="125"/>
    <s v="Crime|Thriller"/>
    <s v="father daughter relationship|heist|pretending to be pregnant|sequel|thief"/>
    <n v="6.4"/>
    <n v="198"/>
    <n v="627"/>
    <n v="284852"/>
    <n v="19359"/>
    <x v="0"/>
    <n v="2.35"/>
    <x v="0"/>
  </r>
  <r>
    <x v="242"/>
    <n v="2005"/>
    <s v="Doug Liman"/>
    <s v="Brad Pitt"/>
    <s v="Angelina Jolie Pitt"/>
    <s v="Stephanie March"/>
    <x v="0"/>
    <n v="120000000"/>
    <n v="186336103"/>
    <x v="0"/>
    <n v="126"/>
    <s v="Action|Comedy|Crime|Romance|Thriller"/>
    <s v="assassin|marriage|secret agent|suburb|target"/>
    <n v="6.5"/>
    <n v="233"/>
    <n v="798"/>
    <n v="348861"/>
    <n v="22722"/>
    <x v="0"/>
    <n v="2.35"/>
    <x v="0"/>
  </r>
  <r>
    <x v="243"/>
    <n v="2015"/>
    <s v="Robert Schwentke"/>
    <s v="Kate Winslet"/>
    <s v="Theo James"/>
    <s v="Mekhi Phifer"/>
    <x v="0"/>
    <n v="110000000"/>
    <n v="129995817"/>
    <x v="0"/>
    <n v="119"/>
    <s v="Adventure|Sci-Fi|Thriller"/>
    <s v="action heroine|falling from height|mind control|trainhopping|truth serum"/>
    <n v="6.3"/>
    <n v="263"/>
    <n v="258"/>
    <n v="154621"/>
    <n v="22622"/>
    <x v="0"/>
    <n v="2.35"/>
    <x v="0"/>
  </r>
  <r>
    <x v="244"/>
    <n v="2004"/>
    <s v="Martin Scorsese"/>
    <s v="Leonardo DiCaprio"/>
    <s v="Adam Scott"/>
    <s v="Frances Conroy"/>
    <x v="0"/>
    <n v="110000000"/>
    <n v="102608827"/>
    <x v="0"/>
    <n v="170"/>
    <s v="Biography|Drama"/>
    <s v="1920s|aviation|fight|spruce goose|test flight"/>
    <n v="7.5"/>
    <n v="267"/>
    <n v="799"/>
    <n v="264318"/>
    <n v="34582"/>
    <x v="1"/>
    <n v="2.35"/>
    <x v="1"/>
  </r>
  <r>
    <x v="245"/>
    <n v="2010"/>
    <s v="Rob Letterman"/>
    <s v="James Corden"/>
    <s v="Catherine Tate"/>
    <s v="Olly Alexander"/>
    <x v="1"/>
    <n v="112000000"/>
    <n v="42776259"/>
    <x v="0"/>
    <n v="85"/>
    <s v="Adventure|Comedy|Family|Fantasy"/>
    <s v="bermuda triangle|box office hit|shipwrecked|travel|travel writer"/>
    <n v="4.9000000000000004"/>
    <n v="184"/>
    <n v="121"/>
    <n v="53160"/>
    <n v="1173"/>
    <x v="0"/>
    <n v="2.35"/>
    <x v="1"/>
  </r>
  <r>
    <x v="246"/>
    <n v="2011"/>
    <s v="Michel Gondry"/>
    <s v="Christoph Waltz"/>
    <s v="Tom Wilkinson"/>
    <s v="Chad L. Coleman"/>
    <x v="0"/>
    <n v="120000000"/>
    <n v="98780042"/>
    <x v="0"/>
    <n v="119"/>
    <s v="Action|Comedy|Crime|Sci-Fi|Thriller"/>
    <s v="heir|kung fu|party|playboy|superhero"/>
    <n v="5.8"/>
    <n v="447"/>
    <n v="443"/>
    <n v="136019"/>
    <n v="13391"/>
    <x v="0"/>
    <n v="2.35"/>
    <x v="1"/>
  </r>
  <r>
    <x v="247"/>
    <n v="2014"/>
    <s v="Noam Murro"/>
    <s v="Eva Green"/>
    <s v="Sullivan Stapleton"/>
    <s v="Peter Mensah"/>
    <x v="3"/>
    <n v="110000000"/>
    <n v="106369117"/>
    <x v="0"/>
    <n v="102"/>
    <s v="Action|Drama|Fantasy|War"/>
    <s v="army|commander|female rear nudity|greek|navy"/>
    <n v="6.2"/>
    <n v="366"/>
    <n v="523"/>
    <n v="225273"/>
    <n v="10583"/>
    <x v="0"/>
    <n v="2.35"/>
    <x v="1"/>
  </r>
  <r>
    <x v="248"/>
    <n v="2011"/>
    <s v="Raja Gosnell"/>
    <s v="Mahadeo Shivraj"/>
    <s v="Tim Gunn"/>
    <s v="Madison McKinley"/>
    <x v="1"/>
    <n v="110000000"/>
    <n v="142614158"/>
    <x v="0"/>
    <n v="103"/>
    <s v="Adventure|Animation|Comedy|Family|Fantasy"/>
    <s v="blue|new york|new york city|no opening credits|smurf"/>
    <n v="5.5"/>
    <n v="172"/>
    <n v="153"/>
    <n v="66593"/>
    <n v="692"/>
    <x v="0"/>
    <n v="1.78"/>
    <x v="0"/>
  </r>
  <r>
    <x v="249"/>
    <n v="2004"/>
    <s v="Will Finn"/>
    <s v="Steve Buscemi"/>
    <s v="Roseanne Barr"/>
    <s v="G.W. Bailey"/>
    <x v="1"/>
    <n v="110000000"/>
    <n v="50026353"/>
    <x v="0"/>
    <n v="76"/>
    <s v="Animation|Comedy|Family|Music|Western"/>
    <s v="cattle|cow|dairy farm|farm|rustler"/>
    <n v="5.4"/>
    <n v="104"/>
    <n v="88"/>
    <n v="13581"/>
    <n v="13607"/>
    <x v="0"/>
    <n v="1.78"/>
    <x v="1"/>
  </r>
  <r>
    <x v="250"/>
    <n v="2016"/>
    <s v="Robert Schwentke"/>
    <s v="Naomi Watts"/>
    <s v="Theo James"/>
    <s v="Zoë Kravitz"/>
    <x v="0"/>
    <n v="110000000"/>
    <n v="66002193"/>
    <x v="0"/>
    <n v="120"/>
    <s v="Action|Adventure|Mystery|Sci-Fi|Thriller"/>
    <s v="based on young adult novel|dystopia|genetic experimentation|strong female character|strong female lead"/>
    <n v="5.8"/>
    <n v="181"/>
    <n v="144"/>
    <n v="44296"/>
    <n v="12452"/>
    <x v="0"/>
    <n v="2.35"/>
    <x v="1"/>
  </r>
  <r>
    <x v="251"/>
    <n v="2011"/>
    <s v="Shawn Levy"/>
    <s v="Hugh Jackman"/>
    <s v="Torey Michael Adkins"/>
    <s v="Olga Fonda"/>
    <x v="0"/>
    <n v="110000000"/>
    <n v="85463309"/>
    <x v="0"/>
    <n v="127"/>
    <s v="Action|Drama|Sci-Fi|Sport"/>
    <s v="arena|boxing|boxing movie|robot|robot battle"/>
    <n v="7.1"/>
    <n v="327"/>
    <n v="426"/>
    <n v="254841"/>
    <n v="22254"/>
    <x v="0"/>
    <n v="2.35"/>
    <x v="1"/>
  </r>
  <r>
    <x v="252"/>
    <n v="2013"/>
    <s v="Raja Gosnell"/>
    <s v="Jacob Tremblay"/>
    <s v="Nancy O'Dell"/>
    <s v="Vanessa Matsui"/>
    <x v="1"/>
    <n v="105000000"/>
    <n v="71017784"/>
    <x v="0"/>
    <n v="105"/>
    <s v="Adventure|Animation|Comedy|Family|Fantasy"/>
    <s v="based on cartoon|box office hit|no opening credits|sequel|smurf"/>
    <n v="5.4"/>
    <n v="125"/>
    <n v="59"/>
    <n v="27257"/>
    <n v="914"/>
    <x v="0"/>
    <n v="1.85"/>
    <x v="1"/>
  </r>
  <r>
    <x v="253"/>
    <n v="1997"/>
    <s v="Jan de Bont"/>
    <s v="Jason Patric"/>
    <s v="Temuera Morrison"/>
    <s v="Lois Chiles"/>
    <x v="0"/>
    <n v="160000000"/>
    <n v="48068396"/>
    <x v="0"/>
    <n v="121"/>
    <s v="Action|Crime|Romance|Thriller"/>
    <s v="collision course|computer|cruise|diamonds|ship run aground"/>
    <n v="3.7"/>
    <n v="79"/>
    <n v="248"/>
    <n v="60573"/>
    <n v="2027"/>
    <x v="0"/>
    <n v="2.35"/>
    <x v="1"/>
  </r>
  <r>
    <x v="254"/>
    <n v="2013"/>
    <s v="Gavin Hood"/>
    <s v="Harrison Ford"/>
    <s v="Moises Arias"/>
    <s v="Aramis Knight"/>
    <x v="0"/>
    <n v="110000000"/>
    <n v="61656849"/>
    <x v="0"/>
    <n v="114"/>
    <s v="Action|Sci-Fi"/>
    <s v="alien|future|manipulation|simulation|training"/>
    <n v="6.7"/>
    <n v="326"/>
    <n v="554"/>
    <n v="184561"/>
    <n v="12908"/>
    <x v="0"/>
    <n v="2.35"/>
    <x v="1"/>
  </r>
  <r>
    <x v="255"/>
    <n v="2007"/>
    <s v="Len Wiseman"/>
    <s v="Bruce Willis"/>
    <s v="Jonathan Sadowski"/>
    <s v="Cyril Raffaelli"/>
    <x v="0"/>
    <n v="110000000"/>
    <n v="134520804"/>
    <x v="0"/>
    <n v="129"/>
    <s v="Action|Adventure|Thriller"/>
    <s v="fbi|hacker|independence day|police|terrorist"/>
    <n v="7.2"/>
    <n v="354"/>
    <n v="782"/>
    <n v="336235"/>
    <n v="13961"/>
    <x v="0"/>
    <n v="2.35"/>
    <x v="0"/>
  </r>
  <r>
    <x v="256"/>
    <n v="2001"/>
    <s v="Peter Jackson"/>
    <s v="Christopher Lee"/>
    <s v="Orlando Bloom"/>
    <s v="Billy Boyd"/>
    <x v="0"/>
    <n v="93000000"/>
    <n v="313837577"/>
    <x v="2"/>
    <n v="171"/>
    <s v="Action|Adventure|Drama|Fantasy"/>
    <s v="elf|hobbit|middle earth|quest|ring"/>
    <n v="8.8000000000000007"/>
    <n v="297"/>
    <n v="5060"/>
    <n v="1238746"/>
    <n v="22342"/>
    <x v="0"/>
    <n v="2.35"/>
    <x v="0"/>
  </r>
  <r>
    <x v="257"/>
    <n v="2004"/>
    <s v="Frank Coraci"/>
    <s v="Jim Broadbent"/>
    <s v="Steve Coogan"/>
    <s v="Cécile De France"/>
    <x v="1"/>
    <n v="110000000"/>
    <n v="24004159"/>
    <x v="0"/>
    <n v="120"/>
    <s v="Action|Adventure|Comedy"/>
    <s v="19th century|around the world|inventor|martial arts|train"/>
    <n v="5.8"/>
    <n v="188"/>
    <n v="191"/>
    <n v="68720"/>
    <n v="3175"/>
    <x v="0"/>
    <n v="2.35"/>
    <x v="1"/>
  </r>
  <r>
    <x v="258"/>
    <n v="2001"/>
    <s v="Michael Mann"/>
    <s v="Will Smith"/>
    <s v="Jada Pinkett Smith"/>
    <s v="Joe Morton"/>
    <x v="3"/>
    <n v="107000000"/>
    <n v="58183966"/>
    <x v="0"/>
    <n v="165"/>
    <s v="Biography|Drama|Sport"/>
    <s v="african american protagonist|african americans|boxing gym|gym|rumble in the jungle"/>
    <n v="6.8"/>
    <n v="174"/>
    <n v="386"/>
    <n v="79186"/>
    <n v="14196"/>
    <x v="1"/>
    <n v="2.35"/>
    <x v="1"/>
  </r>
  <r>
    <x v="259"/>
    <n v="2003"/>
    <s v="Bo Welch"/>
    <s v="Sean Hayes"/>
    <s v="Kelly Preston"/>
    <s v="Spencer Breslin"/>
    <x v="1"/>
    <n v="109000000"/>
    <n v="100446895"/>
    <x v="0"/>
    <n v="82"/>
    <s v="Adventure|Comedy|Family|Fantasy"/>
    <s v="based on cult comic book|cat|home alone|imagination|talking cat"/>
    <n v="3.8"/>
    <n v="109"/>
    <n v="456"/>
    <n v="36033"/>
    <n v="2762"/>
    <x v="0"/>
    <n v="1.85"/>
    <x v="1"/>
  </r>
  <r>
    <x v="260"/>
    <n v="2004"/>
    <s v="Alex Proyas"/>
    <s v="Will Smith"/>
    <s v="Bruce Greenwood"/>
    <s v="Chi McBride"/>
    <x v="0"/>
    <n v="120000000"/>
    <n v="144795350"/>
    <x v="0"/>
    <n v="115"/>
    <s v="Action|Mystery|Sci-Fi|Thriller"/>
    <s v="humanoid robot|man versus machine|prosthetic limb|robot as pathos|robot vs. robot"/>
    <n v="7.1"/>
    <n v="225"/>
    <n v="789"/>
    <n v="387632"/>
    <n v="12068"/>
    <x v="0"/>
    <n v="2.35"/>
    <x v="0"/>
  </r>
  <r>
    <x v="261"/>
    <n v="2005"/>
    <s v="Ridley Scott"/>
    <s v="Liam Neeson"/>
    <s v="Orlando Bloom"/>
    <s v="Philip Glenister"/>
    <x v="3"/>
    <n v="130000000"/>
    <n v="47396698"/>
    <x v="0"/>
    <n v="194"/>
    <s v="Action|Adventure|Drama|History|War"/>
    <s v="12th century|crusader|jerusalem|knight|medieval times"/>
    <n v="7.2"/>
    <n v="239"/>
    <n v="942"/>
    <n v="217373"/>
    <n v="19600"/>
    <x v="0"/>
    <n v="2.35"/>
    <x v="1"/>
  </r>
  <r>
    <x v="262"/>
    <n v="1999"/>
    <s v="Rob Minkoff"/>
    <s v="Chazz Palminteri"/>
    <s v="Nathan Lane"/>
    <s v="Jeffrey Jones"/>
    <x v="1"/>
    <n v="133000000"/>
    <n v="140015224"/>
    <x v="5"/>
    <n v="84"/>
    <s v="Adventure|Comedy|Family|Fantasy"/>
    <s v="box office hit|cat|first part|mouse|orphanage"/>
    <n v="5.9"/>
    <n v="101"/>
    <n v="179"/>
    <n v="94172"/>
    <n v="3382"/>
    <x v="0"/>
    <n v="1.85"/>
    <x v="0"/>
  </r>
  <r>
    <x v="263"/>
    <n v="2009"/>
    <s v="Ron Clements"/>
    <s v="Oprah Winfrey"/>
    <s v="Jenifer Lewis"/>
    <s v="Anika Noni Rose"/>
    <x v="2"/>
    <n v="105000000"/>
    <n v="104374107"/>
    <x v="0"/>
    <n v="97"/>
    <s v="Animation|Family|Fantasy|Musical|Romance"/>
    <s v="amphibian|dream|frog|frog prince|waitress"/>
    <n v="7.1"/>
    <n v="228"/>
    <n v="214"/>
    <n v="89351"/>
    <n v="2480"/>
    <x v="0"/>
    <n v="1.85"/>
    <x v="1"/>
  </r>
  <r>
    <x v="264"/>
    <n v="2015"/>
    <s v="Ridley Scott"/>
    <s v="Matt Damon"/>
    <s v="Donald Glover"/>
    <s v="Benedict Wong"/>
    <x v="0"/>
    <n v="108000000"/>
    <n v="228430993"/>
    <x v="0"/>
    <n v="151"/>
    <s v="Adventure|Drama|Sci-Fi"/>
    <s v="astronaut|international cooperation|left for dead|nasa|space habitat"/>
    <n v="8.1"/>
    <n v="568"/>
    <n v="1023"/>
    <n v="472488"/>
    <n v="14831"/>
    <x v="0"/>
    <n v="2.35"/>
    <x v="0"/>
  </r>
  <r>
    <x v="265"/>
    <n v="2005"/>
    <s v="Michael Bay"/>
    <s v="Scarlett Johansson"/>
    <s v="Steve Buscemi"/>
    <s v="Djimon Hounsou"/>
    <x v="0"/>
    <n v="126000000"/>
    <n v="35799026"/>
    <x v="0"/>
    <n v="136"/>
    <s v="Action|Adventure|Romance|Sci-Fi|Thriller"/>
    <s v="clone|environment|escape|island|lottery"/>
    <n v="6.9"/>
    <n v="257"/>
    <n v="899"/>
    <n v="263329"/>
    <n v="34839"/>
    <x v="0"/>
    <n v="2.35"/>
    <x v="1"/>
  </r>
  <r>
    <x v="266"/>
    <n v="2001"/>
    <s v="Peter Chelsom"/>
    <s v="Del Zamora"/>
    <s v="Warren Beatty"/>
    <s v="Garry Shandling"/>
    <x v="3"/>
    <n v="90000000"/>
    <n v="6712451"/>
    <x v="7"/>
    <n v="104"/>
    <s v="Comedy|Romance"/>
    <s v="anniversary|architect|cellist|friend|hardware store"/>
    <n v="4.4000000000000004"/>
    <n v="62"/>
    <n v="89"/>
    <n v="4102"/>
    <n v="3133"/>
    <x v="0"/>
    <n v="1.85"/>
    <x v="1"/>
  </r>
  <r>
    <x v="267"/>
    <n v="2000"/>
    <s v="Dominic Sena"/>
    <s v="Nicolas Cage"/>
    <s v="Angelina Jolie Pitt"/>
    <s v="Robert Duvall"/>
    <x v="0"/>
    <n v="90000000"/>
    <n v="101643008"/>
    <x v="0"/>
    <n v="127"/>
    <s v="Action|Crime|Thriller"/>
    <s v="auto theft|brother|car|theft|thief"/>
    <n v="6.5"/>
    <n v="175"/>
    <n v="498"/>
    <n v="218341"/>
    <n v="29069"/>
    <x v="0"/>
    <n v="2.35"/>
    <x v="0"/>
  </r>
  <r>
    <x v="268"/>
    <n v="2000"/>
    <s v="Ridley Scott"/>
    <s v="Djimon Hounsou"/>
    <s v="Connie Nielsen"/>
    <s v="Oliver Reed"/>
    <x v="3"/>
    <n v="103000000"/>
    <n v="187670866"/>
    <x v="0"/>
    <n v="171"/>
    <s v="Action|Drama|Romance"/>
    <s v="battlefield|blood|combat|gladiator|roman empire"/>
    <n v="8.5"/>
    <n v="265"/>
    <n v="2368"/>
    <n v="982637"/>
    <n v="6521"/>
    <x v="0"/>
    <n v="2.35"/>
    <x v="0"/>
  </r>
  <r>
    <x v="269"/>
    <n v="2002"/>
    <s v="Steven Spielberg"/>
    <s v="Tom Cruise"/>
    <s v="Frank Grillo"/>
    <s v="Jessica Capshaw"/>
    <x v="0"/>
    <n v="102000000"/>
    <n v="132014112"/>
    <x v="0"/>
    <n v="145"/>
    <s v="Action|Mystery|Sci-Fi|Thriller"/>
    <s v="future|murder|neo noir|washington d.c.|year 2054"/>
    <n v="7.7"/>
    <n v="252"/>
    <n v="1331"/>
    <n v="399651"/>
    <n v="12546"/>
    <x v="0"/>
    <n v="2.35"/>
    <x v="0"/>
  </r>
  <r>
    <x v="270"/>
    <n v="2002"/>
    <s v="Chris Columbus"/>
    <s v="Daniel Radcliffe"/>
    <s v="Rupert Grint"/>
    <s v="Emma Watson"/>
    <x v="1"/>
    <n v="100000000"/>
    <n v="261970615"/>
    <x v="1"/>
    <n v="174"/>
    <s v="Adventure|Family|Fantasy|Mystery"/>
    <s v="bildungsroman|flying broom|invisibility cloak|monster|wizardry"/>
    <n v="7.4"/>
    <n v="232"/>
    <n v="858"/>
    <n v="387616"/>
    <n v="35672"/>
    <x v="0"/>
    <n v="2.35"/>
    <x v="0"/>
  </r>
  <r>
    <x v="271"/>
    <n v="2006"/>
    <s v="Martin Campbell"/>
    <s v="Eva Green"/>
    <s v="Tobias Menzies"/>
    <s v="Ivana Milicevic"/>
    <x v="0"/>
    <n v="150000000"/>
    <n v="167007184"/>
    <x v="1"/>
    <n v="144"/>
    <s v="Action|Adventure|Thriller"/>
    <s v="casino|espionage|free running|james bond|terrorist"/>
    <n v="8"/>
    <n v="400"/>
    <n v="2301"/>
    <n v="470483"/>
    <n v="9125"/>
    <x v="1"/>
    <n v="2.35"/>
    <x v="0"/>
  </r>
  <r>
    <x v="272"/>
    <n v="2001"/>
    <s v="Tim Burton"/>
    <s v="Cary-Hiroyuki Tagawa"/>
    <s v="Estella Warren"/>
    <s v="Erick Avari"/>
    <x v="0"/>
    <n v="100000000"/>
    <n v="180011740"/>
    <x v="0"/>
    <n v="119"/>
    <s v="Action|Adventure|Sci-Fi|Thriller"/>
    <s v="astronaut|cage|planet|wilhelm scream|year 2029"/>
    <n v="5.7"/>
    <n v="230"/>
    <n v="1368"/>
    <n v="177725"/>
    <n v="2776"/>
    <x v="0"/>
    <n v="2.35"/>
    <x v="0"/>
  </r>
  <r>
    <x v="273"/>
    <n v="1991"/>
    <s v="James Cameron"/>
    <s v="Joe Morton"/>
    <s v="Jenette Goldstein"/>
    <s v="S. Epatha Merkerson"/>
    <x v="3"/>
    <n v="102000000"/>
    <n v="204843350"/>
    <x v="0"/>
    <n v="153"/>
    <s v="Action|Sci-Fi"/>
    <s v="future|liquid metal|multiple cameos|sexy woman|time travel"/>
    <n v="8.5"/>
    <n v="210"/>
    <n v="983"/>
    <n v="744891"/>
    <n v="2829"/>
    <x v="0"/>
    <n v="2.35"/>
    <x v="0"/>
  </r>
  <r>
    <x v="274"/>
    <n v="2009"/>
    <s v="Michael Mann"/>
    <s v="Johnny Depp"/>
    <s v="Christian Bale"/>
    <s v="Stephen Graham"/>
    <x v="3"/>
    <n v="100000000"/>
    <n v="97030725"/>
    <x v="0"/>
    <n v="140"/>
    <s v="Biography|Crime|Drama|History|Romance"/>
    <s v="1930s|bank|celebrity criminal|fbi|public enemy number one"/>
    <n v="7"/>
    <n v="357"/>
    <n v="585"/>
    <n v="230931"/>
    <n v="64599"/>
    <x v="0"/>
    <n v="2.35"/>
    <x v="1"/>
  </r>
  <r>
    <x v="275"/>
    <n v="2007"/>
    <s v="Ridley Scott"/>
    <s v="Denzel Washington"/>
    <s v="Ruby Dee"/>
    <s v="RZA"/>
    <x v="3"/>
    <n v="100000000"/>
    <n v="130127620"/>
    <x v="0"/>
    <n v="176"/>
    <s v="Biography|Crime|Drama"/>
    <s v="death|heroin|popcorn|smuggling|vietnam"/>
    <n v="7.8"/>
    <n v="300"/>
    <n v="458"/>
    <n v="324671"/>
    <n v="20354"/>
    <x v="0"/>
    <n v="1.85"/>
    <x v="0"/>
  </r>
  <r>
    <x v="276"/>
    <n v="1994"/>
    <s v="James Cameron"/>
    <s v="Jamie Lee Curtis"/>
    <s v="Tia Carrere"/>
    <s v="Tom Arnold"/>
    <x v="3"/>
    <n v="115000000"/>
    <n v="146282411"/>
    <x v="0"/>
    <n v="141"/>
    <s v="Action|Comedy|Thriller"/>
    <s v="espionage|secret agent|secret mission|spy|spy film"/>
    <n v="7.2"/>
    <n v="94"/>
    <n v="351"/>
    <n v="190439"/>
    <n v="4528"/>
    <x v="0"/>
    <n v="2.35"/>
    <x v="0"/>
  </r>
  <r>
    <x v="277"/>
    <n v="2009"/>
    <s v="Tony Scott"/>
    <s v="Denzel Washington"/>
    <s v="Ramon Rodriguez"/>
    <s v="Michael Rispoli"/>
    <x v="3"/>
    <n v="100000000"/>
    <n v="65452312"/>
    <x v="0"/>
    <n v="106"/>
    <s v="Action|Crime|Thriller"/>
    <s v="hijack|hostage|ransom|subway|train"/>
    <n v="6.4"/>
    <n v="267"/>
    <n v="285"/>
    <n v="149998"/>
    <n v="19906"/>
    <x v="0"/>
    <n v="2.35"/>
    <x v="1"/>
  </r>
  <r>
    <x v="278"/>
    <n v="2010"/>
    <s v="Paul Weitz"/>
    <s v="Robert De Niro"/>
    <s v="Blythe Danner"/>
    <s v="Teri Polo"/>
    <x v="0"/>
    <n v="100000000"/>
    <n v="148383780"/>
    <x v="0"/>
    <n v="98"/>
    <s v="Comedy|Romance"/>
    <s v="birthday|critically bashed|male nurse|nurse|suspicion"/>
    <n v="5.5"/>
    <n v="180"/>
    <n v="152"/>
    <n v="85531"/>
    <n v="24082"/>
    <x v="0"/>
    <n v="1.85"/>
    <x v="0"/>
  </r>
  <r>
    <x v="279"/>
    <n v="2010"/>
    <s v="Adam McKay"/>
    <s v="Dwayne Johnson"/>
    <s v="Will Ferrell"/>
    <s v="Derek Jeter"/>
    <x v="0"/>
    <n v="100000000"/>
    <n v="119219978"/>
    <x v="0"/>
    <n v="116"/>
    <s v="Action|Comedy|Crime"/>
    <s v="capitalist|detective|investigation|new york city|police"/>
    <n v="6.7"/>
    <n v="265"/>
    <n v="316"/>
    <n v="189806"/>
    <n v="20233"/>
    <x v="0"/>
    <n v="2.35"/>
    <x v="0"/>
  </r>
  <r>
    <x v="280"/>
    <n v="1996"/>
    <s v="Chuck Russell"/>
    <s v="Vanessa Williams"/>
    <s v="James Coburn"/>
    <s v="Roma Maffia"/>
    <x v="3"/>
    <n v="100000000"/>
    <n v="101228120"/>
    <x v="0"/>
    <n v="115"/>
    <s v="Action|Drama|Mystery|Thriller"/>
    <s v="assassination attempt|corporate crime|rogue agent|witness|witness protection program"/>
    <n v="6.1"/>
    <n v="81"/>
    <n v="131"/>
    <n v="84424"/>
    <n v="3454"/>
    <x v="0"/>
    <n v="2.35"/>
    <x v="0"/>
  </r>
  <r>
    <x v="281"/>
    <n v="2012"/>
    <s v="Quentin Tarantino"/>
    <s v="Leonardo DiCaprio"/>
    <s v="Christoph Waltz"/>
    <s v="Ato Essandoh"/>
    <x v="3"/>
    <n v="100000000"/>
    <n v="162804648"/>
    <x v="0"/>
    <n v="165"/>
    <s v="Drama|Western"/>
    <s v="dynamite|historically inaccurate|ku klux klan|n word|slavery"/>
    <n v="8.5"/>
    <n v="765"/>
    <n v="1193"/>
    <n v="955174"/>
    <n v="40978"/>
    <x v="0"/>
    <n v="2.35"/>
    <x v="0"/>
  </r>
  <r>
    <x v="282"/>
    <n v="1996"/>
    <s v="Gary Trousdale"/>
    <s v="Demi Moore"/>
    <s v="Jason Alexander"/>
    <s v="Bill Fagerbakke"/>
    <x v="2"/>
    <n v="100000000"/>
    <n v="100117603"/>
    <x v="0"/>
    <n v="91"/>
    <s v="Animation|Drama|Family|Musical|Romance"/>
    <s v="15th century|cathedral|gypsy|paris|victor hugo"/>
    <n v="6.9"/>
    <n v="80"/>
    <n v="230"/>
    <n v="102933"/>
    <n v="4842"/>
    <x v="0"/>
    <n v="1.78"/>
    <x v="0"/>
  </r>
  <r>
    <x v="283"/>
    <n v="2000"/>
    <s v="Mark Dindal"/>
    <s v="Eartha Kitt"/>
    <s v="Wendie Malick"/>
    <s v="John Fiedler"/>
    <x v="2"/>
    <n v="100000000"/>
    <n v="89296573"/>
    <x v="0"/>
    <n v="78"/>
    <s v="Adventure|Animation|Comedy|Family|Fantasy"/>
    <s v="antidote|disney|emperor|first part|llama"/>
    <n v="7.3"/>
    <n v="141"/>
    <n v="297"/>
    <n v="128285"/>
    <n v="2039"/>
    <x v="0"/>
    <n v="1.66"/>
    <x v="1"/>
  </r>
  <r>
    <x v="284"/>
    <n v="2012"/>
    <s v="Simon West"/>
    <s v="Jason Statham"/>
    <s v="Sylvester Stallone"/>
    <s v="Bruce Willis"/>
    <x v="3"/>
    <n v="92000000"/>
    <n v="85017401"/>
    <x v="0"/>
    <n v="103"/>
    <s v="Action|Adventure|Thriller"/>
    <s v="church|hostage|mine|plutonium|revenge"/>
    <n v="6.7"/>
    <n v="383"/>
    <n v="474"/>
    <n v="246803"/>
    <n v="57881"/>
    <x v="0"/>
    <n v="2.35"/>
    <x v="1"/>
  </r>
  <r>
    <x v="285"/>
    <n v="2004"/>
    <s v="Jon Turteltaub"/>
    <s v="Nicolas Cage"/>
    <s v="Armando Riesco"/>
    <s v="Annie Parisse"/>
    <x v="1"/>
    <n v="100000000"/>
    <n v="173005002"/>
    <x v="0"/>
    <n v="131"/>
    <s v="Action|Adventure|Comedy|Family|Mystery"/>
    <s v="declaration of independence|secret society|treasure|treasure hunt|treasure hunter"/>
    <n v="6.9"/>
    <n v="193"/>
    <n v="692"/>
    <n v="255447"/>
    <n v="13679"/>
    <x v="0"/>
    <n v="2.35"/>
    <x v="0"/>
  </r>
  <r>
    <x v="286"/>
    <n v="2006"/>
    <s v="Stefen Fangmeier"/>
    <s v="Djimon Hounsou"/>
    <s v="Ed Speleers"/>
    <s v="Gary Lewis"/>
    <x v="1"/>
    <n v="100000000"/>
    <n v="75030163"/>
    <x v="0"/>
    <n v="104"/>
    <s v="Action|Adventure|Family|Fantasy"/>
    <s v="dragon|dragon rider|fictional war|sword and fantasy|teenage hero"/>
    <n v="5.0999999999999996"/>
    <n v="170"/>
    <n v="1690"/>
    <n v="108076"/>
    <n v="4487"/>
    <x v="1"/>
    <n v="2.35"/>
    <x v="1"/>
  </r>
  <r>
    <x v="287"/>
    <n v="2009"/>
    <s v="Spike Jonze"/>
    <s v="Catherine O'Hara"/>
    <s v="Ryan Corr"/>
    <s v="Max Records"/>
    <x v="1"/>
    <n v="100000000"/>
    <n v="77222184"/>
    <x v="5"/>
    <n v="101"/>
    <s v="Adventure|Drama|Family|Fantasy"/>
    <s v="based on children's book|creature|igloo|imagination|king"/>
    <n v="6.8"/>
    <n v="333"/>
    <n v="388"/>
    <n v="87677"/>
    <n v="1738"/>
    <x v="0"/>
    <n v="2.35"/>
    <x v="1"/>
  </r>
  <r>
    <x v="139"/>
    <n v="2015"/>
    <s v="Joe Wright"/>
    <s v="Hugh Jackman"/>
    <s v="Cara Delevingne"/>
    <s v="Nonso Anozie"/>
    <x v="1"/>
    <n v="150000000"/>
    <n v="34964818"/>
    <x v="0"/>
    <n v="111"/>
    <s v="Adventure|Family|Fantasy"/>
    <s v="1940s|child hero|fantasy world|orphan|reference to peter pan"/>
    <n v="5.8"/>
    <n v="256"/>
    <n v="186"/>
    <n v="39956"/>
    <n v="21393"/>
    <x v="0"/>
    <n v="2.35"/>
    <x v="1"/>
  </r>
  <r>
    <x v="288"/>
    <n v="2013"/>
    <s v="Chris Wedge"/>
    <s v="Josh Hutcherson"/>
    <s v="Emma Kenney"/>
    <s v="Troy Evans"/>
    <x v="1"/>
    <n v="100000000"/>
    <n v="107515297"/>
    <x v="0"/>
    <n v="102"/>
    <s v="Adventure|Animation|Family|Fantasy"/>
    <s v="father daughter relationship|forest|miniature person|shrinking|sword and fantasy"/>
    <n v="6.7"/>
    <n v="203"/>
    <n v="113"/>
    <n v="85833"/>
    <n v="14552"/>
    <x v="0"/>
    <n v="2.35"/>
    <x v="0"/>
  </r>
  <r>
    <x v="289"/>
    <n v="2010"/>
    <s v="Florian Henckel von Donnersmarck"/>
    <s v="Johnny Depp"/>
    <s v="Angelina Jolie Pitt"/>
    <s v="Rufus Sewell"/>
    <x v="0"/>
    <n v="100000000"/>
    <n v="67631157"/>
    <x v="0"/>
    <n v="103"/>
    <s v="Action|Romance|Thriller"/>
    <s v="police surveillance|surveillance van|tailing a suspect|tourist|venice italy"/>
    <n v="6"/>
    <n v="321"/>
    <n v="374"/>
    <n v="176598"/>
    <n v="55175"/>
    <x v="0"/>
    <n v="2.35"/>
    <x v="1"/>
  </r>
  <r>
    <x v="290"/>
    <n v="1999"/>
    <s v="Peter Hyams"/>
    <s v="CCH Pounder"/>
    <s v="Mark Margolis"/>
    <s v="Udo Kier"/>
    <x v="3"/>
    <n v="83000000"/>
    <n v="66862068"/>
    <x v="0"/>
    <n v="121"/>
    <s v="Action|Fantasy|Horror|Mystery"/>
    <s v="atheist|ex cop|female masturbation|female nudity|lucifer"/>
    <n v="5.7"/>
    <n v="174"/>
    <n v="524"/>
    <n v="89509"/>
    <n v="3903"/>
    <x v="0"/>
    <n v="2.35"/>
    <x v="1"/>
  </r>
  <r>
    <x v="291"/>
    <n v="2006"/>
    <s v="Edward Zwick"/>
    <s v="Leonardo DiCaprio"/>
    <s v="Djimon Hounsou"/>
    <s v="Stephen Collins"/>
    <x v="3"/>
    <n v="100000000"/>
    <n v="57366262"/>
    <x v="5"/>
    <n v="143"/>
    <s v="Adventure|Drama|Thriller"/>
    <s v="diamond|elephant|fisherman|rebel|sierra leone"/>
    <n v="8"/>
    <n v="166"/>
    <n v="657"/>
    <n v="400292"/>
    <n v="33160"/>
    <x v="0"/>
    <n v="2.35"/>
    <x v="1"/>
  </r>
  <r>
    <x v="292"/>
    <n v="2013"/>
    <s v="Martin Scorsese"/>
    <s v="Leonardo DiCaprio"/>
    <s v="Matthew McConaughey"/>
    <s v="Jon Favreau"/>
    <x v="3"/>
    <n v="100000000"/>
    <n v="116866727"/>
    <x v="0"/>
    <n v="240"/>
    <s v="Biography|Comedy|Crime|Drama"/>
    <s v="based on true story|fellatio|female rear nudity|sex in an airplane|stockbroker"/>
    <n v="8.1999999999999993"/>
    <n v="606"/>
    <n v="1138"/>
    <n v="780588"/>
    <n v="46057"/>
    <x v="0"/>
    <n v="2.35"/>
    <x v="0"/>
  </r>
  <r>
    <x v="293"/>
    <n v="1995"/>
    <s v="Joel Schumacher"/>
    <s v="Michael Gough"/>
    <s v="Rene Auberjonois"/>
    <s v="Debi Mazar"/>
    <x v="0"/>
    <n v="100000000"/>
    <n v="184031112"/>
    <x v="0"/>
    <n v="121"/>
    <s v="Action|Adventure|Fantasy"/>
    <s v="love|necktie|partner|rock music|tuxedo"/>
    <n v="5.4"/>
    <n v="144"/>
    <n v="539"/>
    <n v="190786"/>
    <n v="2880"/>
    <x v="0"/>
    <n v="1.85"/>
    <x v="0"/>
  </r>
  <r>
    <x v="294"/>
    <n v="1997"/>
    <s v="Paul Verhoeven"/>
    <s v="Jake Busey"/>
    <s v="Patrick Muldoon"/>
    <s v="Seth Gilliam"/>
    <x v="3"/>
    <n v="105000000"/>
    <n v="54700065"/>
    <x v="0"/>
    <n v="129"/>
    <s v="Action|Sci-Fi|War"/>
    <s v="alien|federation|future|military|planet"/>
    <n v="7.2"/>
    <n v="192"/>
    <n v="1049"/>
    <n v="221521"/>
    <n v="2031"/>
    <x v="0"/>
    <n v="1.85"/>
    <x v="1"/>
  </r>
  <r>
    <x v="295"/>
    <n v="2012"/>
    <s v="Tom Tykwer"/>
    <s v="Tom Hanks"/>
    <s v="Jim Sturgess"/>
    <s v="Jim Broadbent"/>
    <x v="3"/>
    <n v="102000000"/>
    <n v="27098580"/>
    <x v="5"/>
    <n v="172"/>
    <s v="Drama|Sci-Fi"/>
    <s v="composer|future|letter|nonlinear timeline|nursing home"/>
    <n v="7.5"/>
    <n v="511"/>
    <n v="828"/>
    <n v="284825"/>
    <n v="22686"/>
    <x v="0"/>
    <n v="2.35"/>
    <x v="1"/>
  </r>
  <r>
    <x v="296"/>
    <n v="2010"/>
    <s v="Zack Snyder"/>
    <s v="Abbie Cornish"/>
    <s v="Richard Roxburgh"/>
    <s v="Anthony LaPaglia"/>
    <x v="1"/>
    <n v="80000000"/>
    <n v="55673333"/>
    <x v="0"/>
    <n v="101"/>
    <s v="Action|Adventure|Animation|Family|Fantasy"/>
    <s v="barn owl|escape|owl|ruler|soldier"/>
    <n v="7"/>
    <n v="188"/>
    <n v="160"/>
    <n v="65785"/>
    <n v="4286"/>
    <x v="0"/>
    <n v="2.35"/>
    <x v="1"/>
  </r>
  <r>
    <x v="297"/>
    <n v="2004"/>
    <s v="Pitof"/>
    <s v="Frances Conroy"/>
    <s v="Christopher Heyerdahl"/>
    <s v="Alex Borstein"/>
    <x v="0"/>
    <n v="100000000"/>
    <n v="40198710"/>
    <x v="0"/>
    <n v="87"/>
    <s v="Action|Crime|Fantasy|Romance|Thriller"/>
    <s v="based on cult comic book|bechdel test passed|cat|detective|radical transformation"/>
    <n v="3.3"/>
    <n v="212"/>
    <n v="660"/>
    <n v="87451"/>
    <n v="3144"/>
    <x v="0"/>
    <n v="2.35"/>
    <x v="1"/>
  </r>
  <r>
    <x v="298"/>
    <n v="2014"/>
    <s v="Brett Ratner"/>
    <s v="Dwayne Johnson"/>
    <s v="Rufus Sewell"/>
    <s v="Ingrid Bolsø Berdal"/>
    <x v="0"/>
    <n v="100000000"/>
    <n v="72660029"/>
    <x v="0"/>
    <n v="101"/>
    <s v="Action|Adventure"/>
    <s v="army|greek mythology|hercules|king|mercenary"/>
    <n v="6"/>
    <n v="245"/>
    <n v="269"/>
    <n v="115687"/>
    <n v="16235"/>
    <x v="0"/>
    <n v="2.35"/>
    <x v="1"/>
  </r>
  <r>
    <x v="299"/>
    <n v="2002"/>
    <s v="Ron Clements"/>
    <s v="Joseph Gordon-Levitt"/>
    <s v="Martin Short"/>
    <s v="Michael Wincott"/>
    <x v="1"/>
    <n v="140000000"/>
    <n v="38120554"/>
    <x v="0"/>
    <n v="95"/>
    <s v="Adventure|Animation|Family|Sci-Fi"/>
    <s v="alien|cyborg|pirate|planet|treasure"/>
    <n v="7.1"/>
    <n v="127"/>
    <n v="217"/>
    <n v="71527"/>
    <n v="26940"/>
    <x v="0"/>
    <n v="1.5"/>
    <x v="1"/>
  </r>
  <r>
    <x v="300"/>
    <n v="2009"/>
    <s v="Brad Silberling"/>
    <s v="Will Ferrell"/>
    <s v="Anna Friel"/>
    <s v="Bobb'e J. Thompson"/>
    <x v="0"/>
    <n v="100000000"/>
    <n v="49392095"/>
    <x v="0"/>
    <n v="102"/>
    <s v="Adventure|Comedy|Sci-Fi"/>
    <s v="human versus dinosaur|lizard|primate|time travel|tyrannosaurus rex"/>
    <n v="5.4"/>
    <n v="167"/>
    <n v="224"/>
    <n v="52029"/>
    <n v="10552"/>
    <x v="0"/>
    <n v="1.85"/>
    <x v="1"/>
  </r>
  <r>
    <x v="301"/>
    <n v="2014"/>
    <s v="Patrick Hughes"/>
    <s v="Jason Statham"/>
    <s v="Sylvester Stallone"/>
    <s v="Harrison Ford"/>
    <x v="0"/>
    <n v="90000000"/>
    <n v="39292022"/>
    <x v="0"/>
    <n v="131"/>
    <s v="Action|Adventure|Thriller"/>
    <s v="battle|fight|mission|pg 13 sequel to r rated franchise|rescue"/>
    <n v="6.1"/>
    <n v="320"/>
    <n v="351"/>
    <n v="127258"/>
    <n v="52610"/>
    <x v="0"/>
    <n v="2.35"/>
    <x v="1"/>
  </r>
  <r>
    <x v="302"/>
    <n v="2015"/>
    <s v="Ericson Core"/>
    <s v="Ray Winstone"/>
    <s v="Edgar Ramírez"/>
    <s v="Delroy Lindo"/>
    <x v="0"/>
    <n v="105000000"/>
    <n v="28772222"/>
    <x v="0"/>
    <n v="114"/>
    <s v="Action|Crime|Sport|Thriller"/>
    <s v="athlete|extreme sports|fbi|fbi agent|heist"/>
    <n v="5.3"/>
    <n v="163"/>
    <n v="163"/>
    <n v="33953"/>
    <n v="3962"/>
    <x v="0"/>
    <n v="2.35"/>
    <x v="1"/>
  </r>
  <r>
    <x v="303"/>
    <n v="2005"/>
    <s v="Lawrence Guterman"/>
    <s v="Jamie Kennedy"/>
    <s v="Traylor Howard"/>
    <s v="Ben Stein"/>
    <x v="1"/>
    <n v="84000000"/>
    <n v="17010646"/>
    <x v="0"/>
    <n v="94"/>
    <s v="Comedy|Family|Fantasy"/>
    <s v="baby|cartoon on tv|cartoonist|dog|mask"/>
    <n v="2.2000000000000002"/>
    <n v="78"/>
    <n v="239"/>
    <n v="40751"/>
    <n v="1195"/>
    <x v="0"/>
    <n v="1.85"/>
    <x v="1"/>
  </r>
  <r>
    <x v="304"/>
    <n v="2015"/>
    <s v="Ron Howard"/>
    <s v="Chris Hemsworth"/>
    <s v="Benjamin Walker"/>
    <s v="Frank Dillane"/>
    <x v="0"/>
    <n v="100000000"/>
    <n v="24985612"/>
    <x v="0"/>
    <n v="122"/>
    <s v="Action|Adventure|Biography|Drama|History|Thriller"/>
    <s v="emaciation|ship|starvation|vomiting|whale"/>
    <n v="7"/>
    <n v="289"/>
    <n v="161"/>
    <n v="71782"/>
    <n v="28328"/>
    <x v="0"/>
    <n v="1.85"/>
    <x v="1"/>
  </r>
  <r>
    <x v="305"/>
    <n v="2002"/>
    <s v="Ron Underwood"/>
    <s v="Rosario Dawson"/>
    <s v="Randy Quaid"/>
    <s v="Burt Young"/>
    <x v="0"/>
    <n v="100000000"/>
    <n v="4411102"/>
    <x v="0"/>
    <n v="95"/>
    <s v="Action|Comedy|Sci-Fi"/>
    <s v="casino|future|laser gun|moon|nightclub"/>
    <n v="3.8"/>
    <n v="66"/>
    <n v="164"/>
    <n v="20295"/>
    <n v="6161"/>
    <x v="0"/>
    <n v="1.85"/>
    <x v="1"/>
  </r>
  <r>
    <x v="306"/>
    <n v="2010"/>
    <s v="Paul Greengrass"/>
    <s v="Matt Damon"/>
    <s v="Sean Huze"/>
    <s v="Igal Naor"/>
    <x v="3"/>
    <n v="100000000"/>
    <n v="35024475"/>
    <x v="8"/>
    <n v="115"/>
    <s v="Action|Drama|Thriller|War"/>
    <s v="cia|iraq|iraqi|political military conspiracy|weapon of mass destruction"/>
    <n v="6.9"/>
    <n v="266"/>
    <n v="261"/>
    <n v="110364"/>
    <n v="13761"/>
    <x v="0"/>
    <n v="2.35"/>
    <x v="1"/>
  </r>
  <r>
    <x v="307"/>
    <n v="2015"/>
    <s v="Steve Martino"/>
    <s v="Francesca Capaldi"/>
    <s v="Venus Schultheis"/>
    <s v="Bill Melendez"/>
    <x v="2"/>
    <n v="99000000"/>
    <n v="130174897"/>
    <x v="0"/>
    <n v="88"/>
    <s v="Adventure|Animation|Comedy|Family"/>
    <s v="dog|girl|imagination|peanuts|red hair"/>
    <n v="7.2"/>
    <n v="208"/>
    <n v="155"/>
    <n v="27918"/>
    <n v="309"/>
    <x v="0"/>
    <n v="1.85"/>
    <x v="0"/>
  </r>
  <r>
    <x v="308"/>
    <n v="1997"/>
    <s v="David Mamet"/>
    <s v="Ben Gazzara"/>
    <s v="Felicity Huffman"/>
    <s v="Campbell Scott"/>
    <x v="1"/>
    <n v="10000000"/>
    <n v="10200000"/>
    <x v="0"/>
    <n v="110"/>
    <s v="Drama|Mystery|Thriller"/>
    <s v="brother sister relationship|extradition|fbi|japanese tourist|secret"/>
    <n v="7.3"/>
    <n v="97"/>
    <n v="263"/>
    <n v="18697"/>
    <n v="1722"/>
    <x v="0"/>
    <n v="1.85"/>
    <x v="0"/>
  </r>
  <r>
    <x v="309"/>
    <n v="2001"/>
    <s v="Stephen Sommers"/>
    <s v="Dwayne Johnson"/>
    <s v="Brendan Fraser"/>
    <s v="Patricia Velasquez"/>
    <x v="0"/>
    <n v="98000000"/>
    <n v="202007640"/>
    <x v="0"/>
    <n v="130"/>
    <s v="Action|Adventure|Fantasy|Thriller"/>
    <s v="ancient egypt|bracelet|king|scorpion|son"/>
    <n v="6.3"/>
    <n v="202"/>
    <n v="890"/>
    <n v="248045"/>
    <n v="15972"/>
    <x v="0"/>
    <n v="2.35"/>
    <x v="0"/>
  </r>
  <r>
    <x v="310"/>
    <n v="2002"/>
    <s v="Martin Scorsese"/>
    <s v="Leonardo DiCaprio"/>
    <s v="Liam Neeson"/>
    <s v="Jim Broadbent"/>
    <x v="3"/>
    <n v="100000000"/>
    <n v="77679638"/>
    <x v="0"/>
    <n v="216"/>
    <s v="Crime|Drama"/>
    <s v="butcher|civil war|gangster|new york city|revenge"/>
    <n v="7.5"/>
    <n v="233"/>
    <n v="1166"/>
    <n v="314033"/>
    <n v="47657"/>
    <x v="0"/>
    <n v="2.35"/>
    <x v="1"/>
  </r>
  <r>
    <x v="311"/>
    <n v="2011"/>
    <s v="Yimou Zhang"/>
    <s v="Christian Bale"/>
    <s v="Ni Ni"/>
    <s v="Shigeo Kobayashi"/>
    <x v="3"/>
    <n v="94000000"/>
    <n v="9213"/>
    <x v="6"/>
    <n v="146"/>
    <s v="Drama|History|Romance|War"/>
    <s v="abusive stepfather|attempted rape|food shortage|sexual abuse|starving child"/>
    <n v="7.6"/>
    <n v="136"/>
    <n v="130"/>
    <n v="38690"/>
    <n v="23240"/>
    <x v="0"/>
    <n v="2.35"/>
    <x v="1"/>
  </r>
  <r>
    <x v="312"/>
    <n v="2007"/>
    <s v="Ash Brannon"/>
    <s v="Jeff Bridges"/>
    <s v="Zooey Deschanel"/>
    <s v="Jon Heder"/>
    <x v="1"/>
    <n v="100000000"/>
    <n v="58867694"/>
    <x v="0"/>
    <n v="85"/>
    <s v="Animation|Comedy|Family|Sport"/>
    <s v="chicken|competition|island|penguin|surfing"/>
    <n v="6.8"/>
    <n v="154"/>
    <n v="112"/>
    <n v="54077"/>
    <n v="25590"/>
    <x v="0"/>
    <n v="1.85"/>
    <x v="1"/>
  </r>
  <r>
    <x v="313"/>
    <n v="2004"/>
    <s v="Frank Oz"/>
    <s v="Jon Lovitz"/>
    <s v="Matthew Broderick"/>
    <s v="Roger Bart"/>
    <x v="0"/>
    <n v="90000000"/>
    <n v="59475623"/>
    <x v="0"/>
    <n v="93"/>
    <s v="Comedy|Sci-Fi|Thriller"/>
    <s v="community|connecticut|fem bot|tv producer|writer"/>
    <n v="5.2"/>
    <n v="169"/>
    <n v="407"/>
    <n v="49739"/>
    <n v="13748"/>
    <x v="0"/>
    <n v="1.85"/>
    <x v="1"/>
  </r>
  <r>
    <x v="314"/>
    <n v="2001"/>
    <s v="Ridley Scott"/>
    <s v="Ioan Gruffudd"/>
    <s v="Sam Shepard"/>
    <s v="Ewen Bremner"/>
    <x v="3"/>
    <n v="92000000"/>
    <n v="108638745"/>
    <x v="0"/>
    <n v="152"/>
    <s v="Drama|History|War"/>
    <s v="army|helicopter|somali|somalia|warlord"/>
    <n v="7.7"/>
    <n v="200"/>
    <n v="1103"/>
    <n v="292022"/>
    <n v="4270"/>
    <x v="0"/>
    <n v="2.35"/>
    <x v="0"/>
  </r>
  <r>
    <x v="315"/>
    <n v="2012"/>
    <s v="Jay Roach"/>
    <s v="Will Ferrell"/>
    <s v="Thomas Middleditch"/>
    <s v="Katherine LaNasa"/>
    <x v="3"/>
    <n v="95000000"/>
    <n v="86897182"/>
    <x v="0"/>
    <n v="85"/>
    <s v="Comedy"/>
    <s v="campaigning|congressman|north carolina|title at the end|u.s. congressman"/>
    <n v="6.2"/>
    <n v="255"/>
    <n v="177"/>
    <n v="106790"/>
    <n v="9271"/>
    <x v="0"/>
    <n v="1.85"/>
    <x v="1"/>
  </r>
  <r>
    <x v="316"/>
    <n v="1997"/>
    <s v="Luc Besson"/>
    <s v="Milla Jovovich"/>
    <s v="Bruce Willis"/>
    <s v="Gary Oldman"/>
    <x v="0"/>
    <n v="93000000"/>
    <n v="63540020"/>
    <x v="8"/>
    <n v="126"/>
    <s v="Action|Adventure|Sci-Fi"/>
    <s v="1910s|alien|artificially created woman|love|taxi driver"/>
    <n v="7.7"/>
    <n v="173"/>
    <n v="742"/>
    <n v="343274"/>
    <n v="39319"/>
    <x v="0"/>
    <n v="2.35"/>
    <x v="1"/>
  </r>
  <r>
    <x v="317"/>
    <n v="2010"/>
    <s v="Michael Patrick King"/>
    <s v="Chris Noth"/>
    <s v="Liza Minnelli"/>
    <s v="Kristin Davis"/>
    <x v="3"/>
    <n v="100000000"/>
    <n v="95328937"/>
    <x v="0"/>
    <n v="146"/>
    <s v="Comedy|Drama|Romance"/>
    <s v="abu dhabi|box office hit|muslim|nanny|united arab emirates"/>
    <n v="4.3"/>
    <n v="221"/>
    <n v="293"/>
    <n v="59581"/>
    <n v="4555"/>
    <x v="0"/>
    <n v="1.85"/>
    <x v="1"/>
  </r>
  <r>
    <x v="318"/>
    <n v="2000"/>
    <s v="Bibo Bergeron"/>
    <s v="Frank Welker"/>
    <s v="Rosie Perez"/>
    <s v="Elton John"/>
    <x v="1"/>
    <n v="95000000"/>
    <n v="50802661"/>
    <x v="0"/>
    <n v="89"/>
    <s v="Adventure|Animation|Comedy|Family|Romance"/>
    <s v="adventurer|el dorado|gold|high priest|implied sex"/>
    <n v="6.9"/>
    <n v="82"/>
    <n v="139"/>
    <n v="58300"/>
    <n v="3372"/>
    <x v="0"/>
    <n v="1.85"/>
    <x v="1"/>
  </r>
  <r>
    <x v="319"/>
    <n v="2012"/>
    <s v="Steve Martino"/>
    <s v="Peter Dinklage"/>
    <s v="Josh Gad"/>
    <s v="Drake"/>
    <x v="1"/>
    <n v="95000000"/>
    <n v="161317423"/>
    <x v="0"/>
    <n v="88"/>
    <s v="Adventure|Animation|Comedy|Family"/>
    <s v="acorn|herd|iceberg|ocean|pirate"/>
    <n v="6.6"/>
    <n v="233"/>
    <n v="139"/>
    <n v="145321"/>
    <n v="25354"/>
    <x v="0"/>
    <n v="2.35"/>
    <x v="0"/>
  </r>
  <r>
    <x v="320"/>
    <n v="2015"/>
    <s v="Kenneth Branagh"/>
    <s v="Hayley Atwell"/>
    <s v="Derek Jacobi"/>
    <s v="Lily James"/>
    <x v="1"/>
    <n v="95000000"/>
    <n v="201148159"/>
    <x v="0"/>
    <n v="105"/>
    <s v="Drama|Family|Fantasy|Romance"/>
    <s v="dress|duke|fairy godmother|fairy tale|pumpkin"/>
    <n v="7"/>
    <n v="343"/>
    <n v="322"/>
    <n v="103737"/>
    <n v="4671"/>
    <x v="0"/>
    <n v="2.35"/>
    <x v="0"/>
  </r>
  <r>
    <x v="321"/>
    <n v="2009"/>
    <s v="Peter Jackson"/>
    <s v="Michael Imperioli"/>
    <s v="AJ Michalka"/>
    <s v="Tom McCarthy"/>
    <x v="0"/>
    <n v="65000000"/>
    <n v="43982842"/>
    <x v="0"/>
    <n v="135"/>
    <s v="Drama|Fantasy|Thriller"/>
    <s v="1970s|afterlife|heaven|pedophile|rape"/>
    <n v="6.7"/>
    <n v="308"/>
    <n v="593"/>
    <n v="125109"/>
    <n v="2370"/>
    <x v="0"/>
    <n v="2.35"/>
    <x v="1"/>
  </r>
  <r>
    <x v="322"/>
    <n v="2003"/>
    <s v="Andrew Stanton"/>
    <s v="Alexander Gould"/>
    <s v="Stephen Root"/>
    <s v="Brad Garrett"/>
    <x v="2"/>
    <n v="94000000"/>
    <n v="380838870"/>
    <x v="0"/>
    <n v="100"/>
    <s v="Adventure|Animation|Comedy|Family"/>
    <s v="great barrier reef|protective father|separation from family|shark|short term memory loss"/>
    <n v="8.1999999999999993"/>
    <n v="301"/>
    <n v="866"/>
    <n v="692482"/>
    <n v="5641"/>
    <x v="0"/>
    <n v="1.85"/>
    <x v="0"/>
  </r>
  <r>
    <x v="323"/>
    <n v="2003"/>
    <s v="Peter Jackson"/>
    <s v="Orlando Bloom"/>
    <s v="Billy Boyd"/>
    <s v="Bernard Hill"/>
    <x v="0"/>
    <n v="94000000"/>
    <n v="377019252"/>
    <x v="0"/>
    <n v="192"/>
    <s v="Action|Adventure|Drama|Fantasy"/>
    <s v="battle|epic|king|orc|ring"/>
    <n v="8.9"/>
    <n v="328"/>
    <n v="3189"/>
    <n v="1215718"/>
    <n v="6434"/>
    <x v="0"/>
    <n v="2.35"/>
    <x v="0"/>
  </r>
  <r>
    <x v="324"/>
    <n v="2002"/>
    <s v="Peter Jackson"/>
    <s v="Christopher Lee"/>
    <s v="Orlando Bloom"/>
    <s v="Billy Boyd"/>
    <x v="0"/>
    <n v="94000000"/>
    <n v="340478898"/>
    <x v="0"/>
    <n v="172"/>
    <s v="Action|Adventure|Drama|Fantasy"/>
    <s v="epic|evil wizard|middle earth|ring|wizard"/>
    <n v="8.6999999999999993"/>
    <n v="294"/>
    <n v="2417"/>
    <n v="1100446"/>
    <n v="23052"/>
    <x v="0"/>
    <n v="2.35"/>
    <x v="0"/>
  </r>
  <r>
    <x v="325"/>
    <n v="2014"/>
    <s v="Sergey Bodrov"/>
    <s v="Jeff Bridges"/>
    <s v="Djimon Hounsou"/>
    <s v="Olivia Williams"/>
    <x v="0"/>
    <n v="95000000"/>
    <n v="17176900"/>
    <x v="0"/>
    <n v="102"/>
    <s v="Action|Adventure|Fantasy"/>
    <s v="apprentice|demon|exorcism|master apprentice relationship|witch"/>
    <n v="5.5"/>
    <n v="175"/>
    <n v="154"/>
    <n v="54501"/>
    <n v="17098"/>
    <x v="0"/>
    <n v="2.35"/>
    <x v="1"/>
  </r>
  <r>
    <x v="326"/>
    <n v="2001"/>
    <s v="Simon West"/>
    <s v="Angelina Jolie Pitt"/>
    <s v="Noah Taylor"/>
    <s v="Chris Barrie"/>
    <x v="0"/>
    <n v="115000000"/>
    <n v="131144183"/>
    <x v="0"/>
    <n v="100"/>
    <s v="Action|Adventure|Fantasy|Thriller"/>
    <s v="illuminati|planetary alignment|time|tomb|tomb raider"/>
    <n v="5.7"/>
    <n v="199"/>
    <n v="824"/>
    <n v="157016"/>
    <n v="12150"/>
    <x v="0"/>
    <n v="2.35"/>
    <x v="0"/>
  </r>
  <r>
    <x v="327"/>
    <n v="2014"/>
    <s v="Wally Pfister"/>
    <s v="Johnny Depp"/>
    <s v="Morgan Freeman"/>
    <s v="Clifton Collins Jr."/>
    <x v="0"/>
    <n v="100000000"/>
    <n v="23014504"/>
    <x v="1"/>
    <n v="119"/>
    <s v="Drama|Mystery|Romance|Sci-Fi|Thriller"/>
    <s v="artificial intelligence|consciousness|power outage|scientist|technology"/>
    <n v="6.3"/>
    <n v="355"/>
    <n v="462"/>
    <n v="172707"/>
    <n v="54031"/>
    <x v="0"/>
    <n v="2.35"/>
    <x v="1"/>
  </r>
  <r>
    <x v="328"/>
    <n v="2001"/>
    <s v="Joe Johnston"/>
    <s v="Michael Jeter"/>
    <s v="Trevor Morgan"/>
    <s v="Alessandro Nivola"/>
    <x v="0"/>
    <n v="93000000"/>
    <n v="181166115"/>
    <x v="0"/>
    <n v="92"/>
    <s v="Action|Adventure|Sci-Fi|Thriller"/>
    <s v="dinosaur|island|jurassic park|paleontologist|search"/>
    <n v="5.9"/>
    <n v="198"/>
    <n v="1236"/>
    <n v="219501"/>
    <n v="2574"/>
    <x v="0"/>
    <n v="1.85"/>
    <x v="0"/>
  </r>
  <r>
    <x v="329"/>
    <n v="2011"/>
    <s v="Rupert Wyatt"/>
    <s v="James Franco"/>
    <s v="David Oyelowo"/>
    <s v="Tyler Labine"/>
    <x v="0"/>
    <n v="93000000"/>
    <n v="176740650"/>
    <x v="0"/>
    <n v="105"/>
    <s v="Action|Drama|Sci-Fi|Thriller"/>
    <s v="alzheimer's disease|ape|chimpanzee|fire|when animals attack"/>
    <n v="7.6"/>
    <n v="529"/>
    <n v="646"/>
    <n v="403836"/>
    <n v="13118"/>
    <x v="0"/>
    <n v="2.35"/>
    <x v="0"/>
  </r>
  <r>
    <x v="330"/>
    <n v="2008"/>
    <s v="Mark Waters"/>
    <s v="Martin Short"/>
    <s v="Tod Fennell"/>
    <s v="Joan Plowright"/>
    <x v="1"/>
    <n v="90000000"/>
    <n v="71148699"/>
    <x v="0"/>
    <n v="107"/>
    <s v="Adventure|Family|Fantasy"/>
    <s v="actor playing multiple roles|brownie the creature|closing credits sequence|family relationships|magical creature"/>
    <n v="6.6"/>
    <n v="198"/>
    <n v="125"/>
    <n v="68935"/>
    <n v="1614"/>
    <x v="0"/>
    <n v="2.35"/>
    <x v="1"/>
  </r>
  <r>
    <x v="331"/>
    <n v="2013"/>
    <s v="John Moore"/>
    <s v="Bruce Willis"/>
    <s v="Cole Hauser"/>
    <s v="Megalyn Echikunwoke"/>
    <x v="3"/>
    <n v="92000000"/>
    <n v="67344392"/>
    <x v="0"/>
    <n v="101"/>
    <s v="Action|Thriller"/>
    <s v="bomb|cia|courthouse|escape|russian"/>
    <n v="5.3"/>
    <n v="412"/>
    <n v="503"/>
    <n v="165618"/>
    <n v="15481"/>
    <x v="0"/>
    <n v="1.85"/>
    <x v="1"/>
  </r>
  <r>
    <x v="332"/>
    <n v="2004"/>
    <s v="John Lee Hancock"/>
    <s v="Dennis Quaid"/>
    <s v="Marc Blucas"/>
    <s v="Jordi Mollà"/>
    <x v="0"/>
    <n v="107000000"/>
    <n v="22406362"/>
    <x v="0"/>
    <n v="137"/>
    <s v="Drama|History|War|Western"/>
    <s v="army|dictator|general|texan|texas"/>
    <n v="6"/>
    <n v="106"/>
    <n v="267"/>
    <n v="16832"/>
    <n v="5780"/>
    <x v="0"/>
    <n v="2.35"/>
    <x v="1"/>
  </r>
  <r>
    <x v="333"/>
    <n v="2004"/>
    <s v="Brad Bird"/>
    <s v="Holly Hunter"/>
    <s v="Craig T. Nelson"/>
    <s v="Lou Romano"/>
    <x v="1"/>
    <n v="92000000"/>
    <n v="261437578"/>
    <x v="0"/>
    <n v="115"/>
    <s v="Action|Adventure|Animation|Family"/>
    <s v="hero|island|lawsuit|secret|superhero"/>
    <n v="8"/>
    <n v="283"/>
    <n v="815"/>
    <n v="479166"/>
    <n v="1901"/>
    <x v="0"/>
    <n v="2.35"/>
    <x v="0"/>
  </r>
  <r>
    <x v="334"/>
    <n v="1995"/>
    <s v="Renny Harlin"/>
    <s v="Christopher Masterson"/>
    <s v="Frank Langella"/>
    <s v="Matthew Modine"/>
    <x v="0"/>
    <n v="98000000"/>
    <n v="11000000"/>
    <x v="0"/>
    <n v="124"/>
    <s v="Action|Adventure|Comedy"/>
    <s v="latin|pirate|pirate ship|treasure|treasure map"/>
    <n v="5.6"/>
    <n v="61"/>
    <n v="169"/>
    <n v="21102"/>
    <n v="3611"/>
    <x v="0"/>
    <n v="2.35"/>
    <x v="1"/>
  </r>
  <r>
    <x v="335"/>
    <n v="2010"/>
    <s v="Chris Columbus"/>
    <s v="Logan Lerman"/>
    <s v="Rosario Dawson"/>
    <s v="Steve Coogan"/>
    <x v="1"/>
    <n v="95000000"/>
    <n v="88761720"/>
    <x v="1"/>
    <n v="118"/>
    <s v="Adventure|Family|Fantasy"/>
    <s v="greek|lightning|lightning bolt|poseidon|teenager"/>
    <n v="5.9"/>
    <n v="217"/>
    <n v="419"/>
    <n v="141179"/>
    <n v="14024"/>
    <x v="0"/>
    <n v="2.35"/>
    <x v="1"/>
  </r>
  <r>
    <x v="336"/>
    <n v="1997"/>
    <s v="Barry Sonnenfeld"/>
    <s v="Will Smith"/>
    <s v="Rip Torn"/>
    <s v="Linda Fiorentino"/>
    <x v="0"/>
    <n v="90000000"/>
    <n v="250147615"/>
    <x v="0"/>
    <n v="98"/>
    <s v="Adventure|Comedy|Family|Mystery|Sci-Fi"/>
    <s v="alien|box office hit|flying saucer|laser gun|wisecrack humor"/>
    <n v="7.3"/>
    <n v="175"/>
    <n v="289"/>
    <n v="403014"/>
    <n v="12998"/>
    <x v="0"/>
    <n v="1.85"/>
    <x v="0"/>
  </r>
  <r>
    <x v="337"/>
    <n v="1999"/>
    <s v="John Lasseter"/>
    <s v="Tom Hanks"/>
    <s v="John Ratzenberger"/>
    <s v="Wayne Knight"/>
    <x v="2"/>
    <n v="90000000"/>
    <n v="245823397"/>
    <x v="0"/>
    <n v="82"/>
    <s v="Adventure|Animation|Comedy|Family|Fantasy"/>
    <s v="collector|dog|friend|rescue|toy"/>
    <n v="7.9"/>
    <n v="191"/>
    <n v="515"/>
    <n v="385871"/>
    <n v="21275"/>
    <x v="0"/>
    <n v="1.85"/>
    <x v="0"/>
  </r>
  <r>
    <x v="338"/>
    <n v="2010"/>
    <s v="Tony Scott"/>
    <s v="Denzel Washington"/>
    <s v="Rosario Dawson"/>
    <s v="Ethan Suplee"/>
    <x v="0"/>
    <n v="100000000"/>
    <n v="81557479"/>
    <x v="0"/>
    <n v="98"/>
    <s v="Action|Thriller"/>
    <s v="freight train|race against time|runaway train|train|train engineer"/>
    <n v="6.8"/>
    <n v="316"/>
    <n v="326"/>
    <n v="149947"/>
    <n v="25780"/>
    <x v="0"/>
    <n v="2.35"/>
    <x v="1"/>
  </r>
  <r>
    <x v="339"/>
    <n v="2001"/>
    <s v="Brett Ratner"/>
    <s v="Mei Melançon"/>
    <s v="John Lone"/>
    <s v="Harris Yulin"/>
    <x v="0"/>
    <n v="90000000"/>
    <n v="226138454"/>
    <x v="0"/>
    <n v="90"/>
    <s v="Action|Comedy|Crime|Thriller"/>
    <s v="boat|gang|hong kong|triad|vacation"/>
    <n v="6.6"/>
    <n v="127"/>
    <n v="394"/>
    <n v="160440"/>
    <n v="664"/>
    <x v="0"/>
    <n v="2.35"/>
    <x v="0"/>
  </r>
  <r>
    <x v="340"/>
    <n v="2000"/>
    <s v="Robert Zemeckis"/>
    <s v="Harrison Ford"/>
    <s v="Amber Valletta"/>
    <s v="Miranda Otto"/>
    <x v="0"/>
    <n v="100000000"/>
    <n v="155370362"/>
    <x v="0"/>
    <n v="130"/>
    <s v="Drama|Fantasy|Horror|Mystery|Thriller"/>
    <s v="ghost|haunted house|research|secret|vermont"/>
    <n v="6.6"/>
    <n v="185"/>
    <n v="683"/>
    <n v="98403"/>
    <n v="12890"/>
    <x v="0"/>
    <n v="2.35"/>
    <x v="0"/>
  </r>
  <r>
    <x v="341"/>
    <n v="2009"/>
    <s v="Phil Lord"/>
    <s v="Will Forte"/>
    <s v="Bobb'e J. Thompson"/>
    <s v="Al Roker"/>
    <x v="1"/>
    <n v="100000000"/>
    <n v="124870275"/>
    <x v="0"/>
    <n v="90"/>
    <s v="Animation|Comedy|Family|Sci-Fi"/>
    <s v="food|giant food|mayor|sardine|weather"/>
    <n v="7"/>
    <n v="191"/>
    <n v="156"/>
    <n v="152601"/>
    <n v="1227"/>
    <x v="0"/>
    <n v="2.35"/>
    <x v="0"/>
  </r>
  <r>
    <x v="342"/>
    <n v="2009"/>
    <s v="Carlos Saldanha"/>
    <s v="Denis Leary"/>
    <s v="Maile Flanagan"/>
    <s v="Kelly Keaton"/>
    <x v="1"/>
    <n v="90000000"/>
    <n v="196573705"/>
    <x v="0"/>
    <n v="94"/>
    <s v="Action|Adventure|Animation|Comedy|Family"/>
    <s v="egg|lost world|rescue|squirrel|weasel"/>
    <n v="7"/>
    <n v="188"/>
    <n v="132"/>
    <n v="166791"/>
    <n v="1258"/>
    <x v="0"/>
    <n v="1.85"/>
    <x v="0"/>
  </r>
  <r>
    <x v="343"/>
    <n v="2013"/>
    <s v="Ben Stiller"/>
    <s v="Adam Scott"/>
    <s v="Adrian Martinez"/>
    <s v="Joey Slotnick"/>
    <x v="1"/>
    <n v="90000000"/>
    <n v="58229120"/>
    <x v="0"/>
    <n v="114"/>
    <s v="Adventure|Comedy|Drama|Fantasy|Romance"/>
    <s v="daydream|life magazine|magazine|photographer|snow leopard"/>
    <n v="7.3"/>
    <n v="362"/>
    <n v="515"/>
    <n v="236421"/>
    <n v="5095"/>
    <x v="0"/>
    <n v="2.35"/>
    <x v="1"/>
  </r>
  <r>
    <x v="344"/>
    <n v="2000"/>
    <s v="McG"/>
    <s v="Bill Murray"/>
    <s v="LL Cool J"/>
    <s v="Kelly Lynch"/>
    <x v="0"/>
    <n v="92000000"/>
    <n v="125305545"/>
    <x v="0"/>
    <n v="94"/>
    <s v="Action|Adventure|Comedy|Crime|Thriller"/>
    <s v="booty shake|box office hit|duct tape over mouth|first part|martial arts"/>
    <n v="5.5"/>
    <n v="181"/>
    <n v="643"/>
    <n v="145350"/>
    <n v="15419"/>
    <x v="0"/>
    <n v="2.35"/>
    <x v="0"/>
  </r>
  <r>
    <x v="345"/>
    <n v="2006"/>
    <s v="Martin Scorsese"/>
    <s v="Leonardo DiCaprio"/>
    <s v="Matt Damon"/>
    <s v="Ray Winstone"/>
    <x v="3"/>
    <n v="90000000"/>
    <n v="132373442"/>
    <x v="0"/>
    <n v="151"/>
    <s v="Crime|Drama|Thriller"/>
    <s v="boston|mole|police|undercover|undercover cop"/>
    <n v="8.5"/>
    <n v="352"/>
    <n v="2054"/>
    <n v="873649"/>
    <n v="45648"/>
    <x v="0"/>
    <n v="2.35"/>
    <x v="0"/>
  </r>
  <r>
    <x v="346"/>
    <n v="1998"/>
    <s v="Tony Bancroft"/>
    <s v="Ming-Na Wen"/>
    <s v="Harvey Fierstein"/>
    <s v="June Foray"/>
    <x v="2"/>
    <n v="90000000"/>
    <n v="120618403"/>
    <x v="0"/>
    <n v="88"/>
    <s v="Adventure|Animation|Family|Fantasy|Musical|War"/>
    <s v="based on poem|based on true story|china|one word title|the huns"/>
    <n v="7.5"/>
    <n v="143"/>
    <n v="222"/>
    <n v="171792"/>
    <n v="4478"/>
    <x v="0"/>
    <n v="1.66"/>
    <x v="0"/>
  </r>
  <r>
    <x v="347"/>
    <n v="2008"/>
    <s v="Ben Stiller"/>
    <s v="Robert Downey Jr."/>
    <s v="Steve Coogan"/>
    <s v="Brandon T. Jackson"/>
    <x v="3"/>
    <n v="92000000"/>
    <n v="110416702"/>
    <x v="0"/>
    <n v="121"/>
    <s v="Action|Comedy"/>
    <s v="film director|parody|spoof|vietnam|written and directed by cast member"/>
    <n v="7"/>
    <n v="308"/>
    <n v="577"/>
    <n v="307539"/>
    <n v="23484"/>
    <x v="0"/>
    <n v="2.35"/>
    <x v="0"/>
  </r>
  <r>
    <x v="348"/>
    <n v="2011"/>
    <s v="David Fincher"/>
    <s v="Robin Wright"/>
    <s v="Goran Visnjic"/>
    <s v="Joely Richardson"/>
    <x v="3"/>
    <n v="90000000"/>
    <n v="102515793"/>
    <x v="0"/>
    <n v="158"/>
    <s v="Crime|Drama|Mystery|Thriller"/>
    <s v="computer hacker|hacker|investigation|journalist|punk"/>
    <n v="7.8"/>
    <n v="517"/>
    <n v="632"/>
    <n v="330152"/>
    <n v="20388"/>
    <x v="0"/>
    <n v="2.35"/>
    <x v="0"/>
  </r>
  <r>
    <x v="349"/>
    <n v="1995"/>
    <s v="John McTiernan"/>
    <s v="Bruce Willis"/>
    <s v="Aldis Hodge"/>
    <s v="Kevin Chamberlin"/>
    <x v="3"/>
    <n v="90000000"/>
    <n v="100012500"/>
    <x v="0"/>
    <n v="128"/>
    <s v="Action|Adventure|Thriller"/>
    <s v="bomb|detective|new york city|police|terrorist"/>
    <n v="7.6"/>
    <n v="148"/>
    <n v="346"/>
    <n v="299258"/>
    <n v="14274"/>
    <x v="0"/>
    <n v="2.35"/>
    <x v="0"/>
  </r>
  <r>
    <x v="350"/>
    <n v="2009"/>
    <s v="Guy Ritchie"/>
    <s v="Robert Downey Jr."/>
    <s v="Eddie Marsan"/>
    <s v="Robert Maillet"/>
    <x v="0"/>
    <n v="90000000"/>
    <n v="209019489"/>
    <x v="0"/>
    <n v="128"/>
    <s v="Action|Adventure|Crime|Mystery|Thriller"/>
    <s v="black magic|bridge construction|professor moriarty|scotland yard inspector|sherlock holmes"/>
    <n v="7.6"/>
    <n v="415"/>
    <n v="621"/>
    <n v="477300"/>
    <n v="23996"/>
    <x v="0"/>
    <n v="1.85"/>
    <x v="0"/>
  </r>
  <r>
    <x v="351"/>
    <n v="2001"/>
    <s v="Gary Trousdale"/>
    <s v="Leonard Nimoy"/>
    <s v="Jim Varney"/>
    <s v="Cree Summer"/>
    <x v="1"/>
    <n v="120000000"/>
    <n v="84037039"/>
    <x v="0"/>
    <n v="95"/>
    <s v="Action|Adventure|Animation|Family|Fantasy|Sci-Fi"/>
    <s v="atlantis|crew|expedition|journal|museum"/>
    <n v="6.8"/>
    <n v="146"/>
    <n v="289"/>
    <n v="72591"/>
    <n v="15237"/>
    <x v="0"/>
    <n v="2.35"/>
    <x v="1"/>
  </r>
  <r>
    <x v="352"/>
    <n v="2015"/>
    <s v="Walt Becker"/>
    <s v="Bella Thorne"/>
    <s v="Joshua Mikel"/>
    <s v="Jesse McCartney"/>
    <x v="1"/>
    <n v="90000000"/>
    <n v="85884815"/>
    <x v="0"/>
    <n v="92"/>
    <s v="Adventure|Animation|Comedy|Family|Fantasy|Music"/>
    <s v="chipmunk|highway travel|on the road|plane|road movie"/>
    <n v="5"/>
    <n v="70"/>
    <n v="53"/>
    <n v="9418"/>
    <n v="38450"/>
    <x v="0"/>
    <n v="1.85"/>
    <x v="1"/>
  </r>
  <r>
    <x v="353"/>
    <n v="2008"/>
    <s v="Bryan Singer"/>
    <s v="Tom Cruise"/>
    <s v="Tom Wilkinson"/>
    <s v="Thomas Kretschmann"/>
    <x v="0"/>
    <n v="75000000"/>
    <n v="83077470"/>
    <x v="0"/>
    <n v="121"/>
    <s v="Drama|History|Thriller|War"/>
    <s v="american actor playing foreigner|assassination|conspiracy|military|nazis"/>
    <n v="7.1"/>
    <n v="269"/>
    <n v="440"/>
    <n v="183247"/>
    <n v="14165"/>
    <x v="0"/>
    <n v="1.85"/>
    <x v="0"/>
  </r>
  <r>
    <x v="354"/>
    <n v="2008"/>
    <s v="Dennis Dugan"/>
    <s v="Adam Sandler"/>
    <s v="Sayed Badreya"/>
    <s v="Kevin Nealon"/>
    <x v="0"/>
    <n v="90000000"/>
    <n v="100018837"/>
    <x v="0"/>
    <n v="113"/>
    <s v="Action|Comedy"/>
    <s v="hair stylist|jew|landlord|muslim|palestinian"/>
    <n v="5.5"/>
    <n v="198"/>
    <n v="380"/>
    <n v="156348"/>
    <n v="13446"/>
    <x v="0"/>
    <n v="1.85"/>
    <x v="0"/>
  </r>
  <r>
    <x v="355"/>
    <n v="2015"/>
    <s v="Chris Columbus"/>
    <s v="Peter Dinklage"/>
    <s v="Adam Sandler"/>
    <s v="Josh Gad"/>
    <x v="0"/>
    <n v="88000000"/>
    <n v="78747585"/>
    <x v="0"/>
    <n v="106"/>
    <s v="Action|Animation|Comedy|Sci-Fi"/>
    <s v="alien|arcade game|chase|driving in reverse|video gamer"/>
    <n v="5.6"/>
    <n v="253"/>
    <n v="342"/>
    <n v="89770"/>
    <n v="35367"/>
    <x v="0"/>
    <n v="2.35"/>
    <x v="1"/>
  </r>
  <r>
    <x v="356"/>
    <n v="2001"/>
    <s v="Steven Spielberg"/>
    <s v="Haley Joel Osment"/>
    <s v="William Hurt"/>
    <s v="Kevin Sussman"/>
    <x v="0"/>
    <n v="100000000"/>
    <n v="78616689"/>
    <x v="0"/>
    <n v="146"/>
    <s v="Adventure|Drama|Sci-Fi"/>
    <s v="affection|boy|fairy|future|robot"/>
    <n v="7.1"/>
    <n v="281"/>
    <n v="2153"/>
    <n v="238747"/>
    <n v="6217"/>
    <x v="0"/>
    <n v="1.85"/>
    <x v="1"/>
  </r>
  <r>
    <x v="357"/>
    <n v="2003"/>
    <s v="Rob Minkoff"/>
    <s v="Marsha Thomason"/>
    <s v="Rachael Harris"/>
    <s v="Marc John Jefferies"/>
    <x v="1"/>
    <n v="90000000"/>
    <n v="75817994"/>
    <x v="0"/>
    <n v="88"/>
    <s v="Comedy|Family|Fantasy|Horror|Mystery"/>
    <s v="arachnophobia|crystal ball|ghost|haunted house|thunderstorm"/>
    <n v="4.9000000000000004"/>
    <n v="122"/>
    <n v="179"/>
    <n v="32049"/>
    <n v="2622"/>
    <x v="0"/>
    <n v="2.35"/>
    <x v="1"/>
  </r>
  <r>
    <x v="358"/>
    <n v="1997"/>
    <s v="Robert Zemeckis"/>
    <s v="Matthew McConaughey"/>
    <s v="Tom Skerritt"/>
    <s v="Larry King"/>
    <x v="1"/>
    <n v="90000000"/>
    <n v="100853835"/>
    <x v="0"/>
    <n v="150"/>
    <s v="Drama|Mystery|Sci-Fi|Thriller"/>
    <s v="message from outer space|religion|religion versus science|scientist|universe"/>
    <n v="7.4"/>
    <n v="159"/>
    <n v="611"/>
    <n v="200556"/>
    <n v="12289"/>
    <x v="0"/>
    <n v="2.35"/>
    <x v="0"/>
  </r>
  <r>
    <x v="359"/>
    <n v="2000"/>
    <s v="Paul Verhoeven"/>
    <s v="Greg Grunberg"/>
    <s v="Kim Dickens"/>
    <s v="Joey Slotnick"/>
    <x v="3"/>
    <n v="95000000"/>
    <n v="73209340"/>
    <x v="0"/>
    <n v="119"/>
    <s v="Action|Horror|Sci-Fi|Thriller"/>
    <s v="experiment|research|scientist|suburb|surrealism"/>
    <n v="5.7"/>
    <n v="180"/>
    <n v="628"/>
    <n v="101834"/>
    <n v="2356"/>
    <x v="0"/>
    <n v="1.85"/>
    <x v="1"/>
  </r>
  <r>
    <x v="360"/>
    <n v="2005"/>
    <s v="Sydney Pollack"/>
    <s v="Curtiss Cook"/>
    <s v="George Harris"/>
    <s v="Michael Wright"/>
    <x v="0"/>
    <n v="80000000"/>
    <n v="72515360"/>
    <x v="1"/>
    <n v="128"/>
    <s v="Crime|Mystery|Thriller"/>
    <s v="african|assassination|dialect|interpreter|threat"/>
    <n v="6.4"/>
    <n v="227"/>
    <n v="411"/>
    <n v="86152"/>
    <n v="2100"/>
    <x v="0"/>
    <n v="2.35"/>
    <x v="1"/>
  </r>
  <r>
    <x v="361"/>
    <n v="2013"/>
    <s v="Thor Freudenthal"/>
    <s v="Logan Lerman"/>
    <s v="Leven Rambin"/>
    <s v="Brandon T. Jackson"/>
    <x v="1"/>
    <n v="90000000"/>
    <n v="68558662"/>
    <x v="0"/>
    <n v="106"/>
    <s v="Adventure|Family|Fantasy"/>
    <s v="golden fleece|half brother|magical tree|sea|tree"/>
    <n v="5.9"/>
    <n v="183"/>
    <n v="204"/>
    <n v="86627"/>
    <n v="10882"/>
    <x v="0"/>
    <n v="2.35"/>
    <x v="1"/>
  </r>
  <r>
    <x v="362"/>
    <n v="2003"/>
    <s v="Jan de Bont"/>
    <s v="Gerard Butler"/>
    <s v="Angelina Jolie Pitt"/>
    <s v="Djimon Hounsou"/>
    <x v="0"/>
    <n v="95000000"/>
    <n v="65653758"/>
    <x v="0"/>
    <n v="117"/>
    <s v="Action|Adventure|Fantasy"/>
    <s v="duology|female hero|female lead|orb|pandora's box"/>
    <n v="5.5"/>
    <n v="157"/>
    <n v="316"/>
    <n v="102747"/>
    <n v="33154"/>
    <x v="0"/>
    <n v="2.35"/>
    <x v="1"/>
  </r>
  <r>
    <x v="363"/>
    <n v="2016"/>
    <s v="Jon M. Chu"/>
    <s v="Daniel Radcliffe"/>
    <s v="Morgan Freeman"/>
    <s v="Sanaa Lathan"/>
    <x v="0"/>
    <n v="90000000"/>
    <n v="64685359"/>
    <x v="0"/>
    <n v="129"/>
    <s v="Action|Adventure|Comedy|Crime|Mystery|Thriller"/>
    <s v="card trick|london england|magician|rain machine|rooftop"/>
    <n v="6.9"/>
    <n v="196"/>
    <n v="139"/>
    <n v="40862"/>
    <n v="23031"/>
    <x v="0"/>
    <n v="2.35"/>
    <x v="1"/>
  </r>
  <r>
    <x v="364"/>
    <n v="1997"/>
    <s v="Phillip Noyce"/>
    <s v="Alun Armstrong"/>
    <s v="Michael Byrne"/>
    <s v="Velibor Topic"/>
    <x v="0"/>
    <n v="68000000"/>
    <n v="61355436"/>
    <x v="0"/>
    <n v="116"/>
    <s v="Action|Adventure|Romance|Sci-Fi|Thriller"/>
    <s v="cold fusion|disguise|energy|fusion|the saint"/>
    <n v="6.2"/>
    <n v="64"/>
    <n v="184"/>
    <n v="52136"/>
    <n v="475"/>
    <x v="0"/>
    <n v="2.35"/>
    <x v="1"/>
  </r>
  <r>
    <x v="365"/>
    <n v="2001"/>
    <s v="Tony Scott"/>
    <s v="Brad Pitt"/>
    <s v="Stephen Dillane"/>
    <s v="Catherine McCormack"/>
    <x v="3"/>
    <n v="92000000"/>
    <n v="26871"/>
    <x v="5"/>
    <n v="114"/>
    <s v="Action|Crime|Thriller"/>
    <s v="china|cia|cold war|friendship|retirement"/>
    <n v="7"/>
    <n v="142"/>
    <n v="361"/>
    <n v="121259"/>
    <n v="12499"/>
    <x v="0"/>
    <n v="2.35"/>
    <x v="1"/>
  </r>
  <r>
    <x v="366"/>
    <n v="2000"/>
    <s v="Brian De Palma"/>
    <s v="Don Cheadle"/>
    <s v="Connie Nielsen"/>
    <s v="Kim Delaney"/>
    <x v="1"/>
    <n v="90000000"/>
    <n v="60874615"/>
    <x v="0"/>
    <n v="114"/>
    <s v="Adventure|Sci-Fi|Thriller"/>
    <s v="astronaut|mars|mars the planet|outer space|zero gravity"/>
    <n v="5.6"/>
    <n v="181"/>
    <n v="949"/>
    <n v="60467"/>
    <n v="4902"/>
    <x v="0"/>
    <n v="2.35"/>
    <x v="1"/>
  </r>
  <r>
    <x v="367"/>
    <n v="2011"/>
    <s v="Carlos Saldanha"/>
    <s v="Anne Hathaway"/>
    <s v="Wanda Sykes"/>
    <s v="Will.i.am"/>
    <x v="2"/>
    <n v="90000000"/>
    <n v="143618384"/>
    <x v="0"/>
    <n v="96"/>
    <s v="Adventure|Animation|Comedy|Family|Musical"/>
    <s v="bird|brazilian|cockatoo|macaw|minnesota"/>
    <n v="7"/>
    <n v="240"/>
    <n v="186"/>
    <n v="165333"/>
    <n v="12071"/>
    <x v="0"/>
    <n v="2.35"/>
    <x v="0"/>
  </r>
  <r>
    <x v="368"/>
    <n v="1999"/>
    <s v="Chris Columbus"/>
    <s v="Robin Williams"/>
    <s v="Oliver Platt"/>
    <s v="John Michael Higgins"/>
    <x v="1"/>
    <n v="100000000"/>
    <n v="58220776"/>
    <x v="0"/>
    <n v="132"/>
    <s v="Comedy|Drama|Sci-Fi"/>
    <s v="23rd century|android|artificial intelligence|dual role|robot"/>
    <n v="6.8"/>
    <n v="93"/>
    <n v="362"/>
    <n v="87785"/>
    <n v="55254"/>
    <x v="0"/>
    <n v="1.85"/>
    <x v="1"/>
  </r>
  <r>
    <x v="369"/>
    <n v="1997"/>
    <s v="Mick Jackson"/>
    <s v="Don Cheadle"/>
    <s v="Anne Heche"/>
    <s v="Gaby Hoffmann"/>
    <x v="0"/>
    <n v="90000000"/>
    <n v="47474112"/>
    <x v="0"/>
    <n v="104"/>
    <s v="Action|Drama|Sci-Fi|Thriller"/>
    <s v="earthquake|fire|lava|rescue|volcano"/>
    <n v="5.4"/>
    <n v="84"/>
    <n v="181"/>
    <n v="58227"/>
    <n v="5062"/>
    <x v="0"/>
    <n v="1.85"/>
    <x v="1"/>
  </r>
  <r>
    <x v="370"/>
    <n v="1997"/>
    <s v="Alan J. Pakula"/>
    <s v="Harrison Ford"/>
    <s v="Brad Pitt"/>
    <s v="Natascha McElhone"/>
    <x v="3"/>
    <n v="86000000"/>
    <n v="42877165"/>
    <x v="0"/>
    <n v="111"/>
    <s v="Action|Crime|Drama|Thriller"/>
    <s v="friendship|murder|northern ireland|police officer|terrorist"/>
    <n v="6.1"/>
    <n v="66"/>
    <n v="114"/>
    <n v="45602"/>
    <n v="26088"/>
    <x v="0"/>
    <n v="2.35"/>
    <x v="1"/>
  </r>
  <r>
    <x v="371"/>
    <n v="2002"/>
    <s v="Kathryn Bigelow"/>
    <s v="Liam Neeson"/>
    <s v="Christian Camargo"/>
    <s v="Lex Shrapnel"/>
    <x v="0"/>
    <n v="100000000"/>
    <n v="35168677"/>
    <x v="1"/>
    <n v="138"/>
    <s v="Drama|History|Thriller|War"/>
    <s v="courage|radiation sickness|radioactive contamination|sea|test launch"/>
    <n v="6.7"/>
    <n v="136"/>
    <n v="278"/>
    <n v="49311"/>
    <n v="15149"/>
    <x v="0"/>
    <n v="2.35"/>
    <x v="1"/>
  </r>
  <r>
    <x v="236"/>
    <n v="2015"/>
    <s v="Josh Trank"/>
    <s v="Tim Blake Nelson"/>
    <s v="Reg E. Cathey"/>
    <s v="Tim Heidecker"/>
    <x v="0"/>
    <n v="120000000"/>
    <n v="56114221"/>
    <x v="0"/>
    <n v="100"/>
    <s v="Action|Adventure|Sci-Fi"/>
    <s v="box office flop|critically bashed|portal|teleportation|troubled production"/>
    <n v="4.3"/>
    <n v="369"/>
    <n v="695"/>
    <n v="110486"/>
    <n v="1261"/>
    <x v="0"/>
    <n v="2.35"/>
    <x v="1"/>
  </r>
  <r>
    <x v="372"/>
    <n v="1982"/>
    <s v="John Milius"/>
    <s v="William Smith"/>
    <s v="Mako"/>
    <s v="Sandahl Bergman"/>
    <x v="3"/>
    <n v="20000000"/>
    <n v="37567440"/>
    <x v="0"/>
    <n v="129"/>
    <s v="Adventure|Fantasy"/>
    <s v="actual animal killed|cult|evil sorcerer|gladiator|warlord"/>
    <n v="6.9"/>
    <n v="166"/>
    <n v="337"/>
    <n v="113065"/>
    <n v="2024"/>
    <x v="0"/>
    <n v="2.35"/>
    <x v="0"/>
  </r>
  <r>
    <x v="373"/>
    <n v="2005"/>
    <s v="Ron Howard"/>
    <s v="Paddy Considine"/>
    <s v="Bruce McGill"/>
    <s v="Rosemarie DeWitt"/>
    <x v="0"/>
    <n v="88000000"/>
    <n v="61644321"/>
    <x v="0"/>
    <n v="144"/>
    <s v="Biography|Drama|Sport"/>
    <s v="boxer|boxing|dream|great depression|love"/>
    <n v="8"/>
    <n v="201"/>
    <n v="529"/>
    <n v="148238"/>
    <n v="2523"/>
    <x v="0"/>
    <n v="2.35"/>
    <x v="1"/>
  </r>
  <r>
    <x v="374"/>
    <n v="2010"/>
    <s v="Andrey Konchalovskiy"/>
    <s v="Shirley Henderson"/>
    <s v="Nathan Lane"/>
    <s v="Richard E. Grant"/>
    <x v="1"/>
    <n v="90000000"/>
    <n v="190562"/>
    <x v="1"/>
    <n v="110"/>
    <s v="Action|Family|Fantasy|Musical"/>
    <s v="box office flop|christmas|christmas eve|critically bashed|toy comes to life"/>
    <n v="4.4000000000000004"/>
    <n v="47"/>
    <n v="24"/>
    <n v="2508"/>
    <n v="2728"/>
    <x v="0"/>
    <n v="2.35"/>
    <x v="1"/>
  </r>
  <r>
    <x v="375"/>
    <n v="2003"/>
    <s v="Gary Ross"/>
    <s v="Jeff Bridges"/>
    <s v="Michael Angarano"/>
    <s v="Michael O'Neill"/>
    <x v="0"/>
    <n v="87000000"/>
    <n v="120147445"/>
    <x v="0"/>
    <n v="140"/>
    <s v="Drama|History|Sport"/>
    <s v="horse|horse racing|jockey|limp|seabiscuit"/>
    <n v="7.3"/>
    <n v="175"/>
    <n v="455"/>
    <n v="57661"/>
    <n v="13808"/>
    <x v="1"/>
    <n v="2.35"/>
    <x v="0"/>
  </r>
  <r>
    <x v="376"/>
    <n v="1996"/>
    <s v="Jan de Bont"/>
    <s v="Philip Seymour Hoffman"/>
    <s v="Alan Ruck"/>
    <s v="Jami Gertz"/>
    <x v="0"/>
    <n v="92000000"/>
    <n v="241688385"/>
    <x v="0"/>
    <n v="113"/>
    <s v="Action|Adventure|Drama|Thriller"/>
    <s v="device|disaster|divorce|storm|tornado"/>
    <n v="6.3"/>
    <n v="114"/>
    <n v="395"/>
    <n v="144053"/>
    <n v="26239"/>
    <x v="0"/>
    <n v="2.35"/>
    <x v="0"/>
  </r>
  <r>
    <x v="95"/>
    <n v="2001"/>
    <s v="Rob Cohen"/>
    <s v="Paul Walker"/>
    <s v="Vin Diesel"/>
    <s v="Jordana Brewster"/>
    <x v="0"/>
    <n v="38000000"/>
    <n v="144512310"/>
    <x v="0"/>
    <n v="106"/>
    <s v="Action|Crime|Thriller"/>
    <s v="eighteen wheeler|illegal street racing|truck|trucker|undercover cop"/>
    <n v="6.7"/>
    <n v="187"/>
    <n v="988"/>
    <n v="272223"/>
    <n v="45327"/>
    <x v="0"/>
    <n v="2.35"/>
    <x v="0"/>
  </r>
  <r>
    <x v="377"/>
    <n v="2000"/>
    <s v="Robert Zemeckis"/>
    <s v="Tom Hanks"/>
    <s v="Paul Sanchez"/>
    <s v="Nick Searcy"/>
    <x v="0"/>
    <n v="90000000"/>
    <n v="233630478"/>
    <x v="0"/>
    <n v="143"/>
    <s v="Adventure|Drama|Romance"/>
    <s v="christmas|island|love|survival|talking to inanimate object"/>
    <n v="7.7"/>
    <n v="221"/>
    <n v="1051"/>
    <n v="394317"/>
    <n v="15838"/>
    <x v="0"/>
    <n v="1.85"/>
    <x v="0"/>
  </r>
  <r>
    <x v="378"/>
    <n v="2006"/>
    <s v="George Miller"/>
    <s v="Robin Williams"/>
    <s v="Hugh Jackman"/>
    <s v="Elizabeth Daily"/>
    <x v="1"/>
    <n v="100000000"/>
    <n v="197992827"/>
    <x v="0"/>
    <n v="108"/>
    <s v="Animation|Comedy|Family|Music|Romance"/>
    <s v="dance|emperor penguin|friend|penguin|song"/>
    <n v="6.5"/>
    <n v="206"/>
    <n v="548"/>
    <n v="132501"/>
    <n v="70996"/>
    <x v="0"/>
    <n v="2.35"/>
    <x v="0"/>
  </r>
  <r>
    <x v="379"/>
    <n v="2004"/>
    <s v="Paul Greengrass"/>
    <s v="Matt Damon"/>
    <s v="Joan Allen"/>
    <s v="Oksana Akinshina"/>
    <x v="0"/>
    <n v="75000000"/>
    <n v="176049130"/>
    <x v="0"/>
    <n v="108"/>
    <s v="Action|Mystery|Thriller"/>
    <s v="assassin|car chase|cia|hidden truth|one against many"/>
    <n v="7.8"/>
    <n v="239"/>
    <n v="806"/>
    <n v="348232"/>
    <n v="14161"/>
    <x v="0"/>
    <n v="2.35"/>
    <x v="0"/>
  </r>
  <r>
    <x v="380"/>
    <n v="1997"/>
    <s v="Wolfgang Petersen"/>
    <s v="Harrison Ford"/>
    <s v="Gary Oldman"/>
    <s v="Dean Stockwell"/>
    <x v="3"/>
    <n v="85000000"/>
    <n v="172620724"/>
    <x v="0"/>
    <n v="124"/>
    <s v="Action|Adventure|Drama|Thriller"/>
    <s v="ex soldier|hijacker|hostage|president|terrorist"/>
    <n v="6.4"/>
    <n v="142"/>
    <n v="393"/>
    <n v="146134"/>
    <n v="23603"/>
    <x v="0"/>
    <n v="2.35"/>
    <x v="0"/>
  </r>
  <r>
    <x v="381"/>
    <n v="2001"/>
    <s v="Steven Soderbergh"/>
    <s v="Brad Pitt"/>
    <s v="Bernie Mac"/>
    <s v="Elliott Gould"/>
    <x v="0"/>
    <n v="85000000"/>
    <n v="183405771"/>
    <x v="0"/>
    <n v="116"/>
    <s v="Crime|Thriller"/>
    <s v="card dealer|casino|criminal mastermind|recruiting|ulcer"/>
    <n v="7.8"/>
    <n v="186"/>
    <n v="845"/>
    <n v="402645"/>
    <n v="13028"/>
    <x v="0"/>
    <n v="2.35"/>
    <x v="0"/>
  </r>
  <r>
    <x v="382"/>
    <n v="2011"/>
    <s v="Paul W.S. Anderson"/>
    <s v="Milla Jovovich"/>
    <s v="Logan Lerman"/>
    <s v="Orlando Bloom"/>
    <x v="0"/>
    <n v="75000000"/>
    <n v="20315324"/>
    <x v="5"/>
    <n v="110"/>
    <s v="Action|Adventure|Romance"/>
    <s v="box office flop|cardinal richelieu|critically bashed|duel|musketeer"/>
    <n v="5.8"/>
    <n v="228"/>
    <n v="254"/>
    <n v="88542"/>
    <n v="27694"/>
    <x v="0"/>
    <n v="2.35"/>
    <x v="1"/>
  </r>
  <r>
    <x v="383"/>
    <n v="2012"/>
    <s v="Genndy Tartakovsky"/>
    <s v="Steve Buscemi"/>
    <s v="Adam Sandler"/>
    <s v="Jon Lovitz"/>
    <x v="1"/>
    <n v="85000000"/>
    <n v="148313048"/>
    <x v="0"/>
    <n v="91"/>
    <s v="Animation|Comedy|Family|Fantasy"/>
    <s v="dracula|hotel|invisible man|monster|transylvania"/>
    <n v="7.1"/>
    <n v="256"/>
    <n v="168"/>
    <n v="164148"/>
    <n v="37142"/>
    <x v="0"/>
    <n v="1.85"/>
    <x v="0"/>
  </r>
  <r>
    <x v="384"/>
    <n v="2007"/>
    <s v="Kevin Lima"/>
    <s v="Jeff Bennett"/>
    <s v="Teala Dunn"/>
    <s v="Fred Tatasciore"/>
    <x v="1"/>
    <n v="85000000"/>
    <n v="127706877"/>
    <x v="0"/>
    <n v="107"/>
    <s v="Animation|Comedy|Family|Fantasy|Musical|Romance"/>
    <s v="fairy tale|lawyer|love|new york|prince"/>
    <n v="7.1"/>
    <n v="222"/>
    <n v="399"/>
    <n v="142496"/>
    <n v="662"/>
    <x v="0"/>
    <n v="2.35"/>
    <x v="0"/>
  </r>
  <r>
    <x v="385"/>
    <n v="2012"/>
    <s v="Daniel Espinosa"/>
    <s v="Denzel Washington"/>
    <s v="Ryan Reynolds"/>
    <s v="Sam Shepard"/>
    <x v="3"/>
    <n v="85000000"/>
    <n v="126149655"/>
    <x v="0"/>
    <n v="115"/>
    <s v="Action|Crime|Mystery|Thriller"/>
    <s v="cia|cia agent|consulate|on the run|safe house"/>
    <n v="6.8"/>
    <n v="298"/>
    <n v="276"/>
    <n v="166693"/>
    <n v="36237"/>
    <x v="0"/>
    <n v="2.35"/>
    <x v="0"/>
  </r>
  <r>
    <x v="386"/>
    <n v="2000"/>
    <s v="Kevin Lima"/>
    <s v="Ioan Gruffudd"/>
    <s v="Eric Idle"/>
    <s v="Jim Carter"/>
    <x v="2"/>
    <n v="85000000"/>
    <n v="66941559"/>
    <x v="0"/>
    <n v="100"/>
    <s v="Adventure|Comedy|Family"/>
    <s v="dog|parole|parole officer|prison|puppy"/>
    <n v="4.8"/>
    <n v="84"/>
    <n v="77"/>
    <n v="26413"/>
    <n v="4182"/>
    <x v="0"/>
    <n v="1.85"/>
    <x v="1"/>
  </r>
  <r>
    <x v="387"/>
    <n v="2011"/>
    <s v="Brett Ratner"/>
    <s v="Matthew Broderick"/>
    <s v="Gabourey Sidibe"/>
    <s v="Judd Hirsch"/>
    <x v="0"/>
    <n v="75000000"/>
    <n v="78009155"/>
    <x v="0"/>
    <n v="104"/>
    <s v="Action|Comedy|Crime"/>
    <s v="apartment|fbi|fraud|heist|manager"/>
    <n v="6.2"/>
    <n v="236"/>
    <n v="194"/>
    <n v="110073"/>
    <n v="3768"/>
    <x v="0"/>
    <n v="2.35"/>
    <x v="0"/>
  </r>
  <r>
    <x v="388"/>
    <n v="2006"/>
    <s v="Nancy Meyers"/>
    <s v="Kate Winslet"/>
    <s v="Rufus Sewell"/>
    <s v="Sarah Parish"/>
    <x v="0"/>
    <n v="85000000"/>
    <n v="63224849"/>
    <x v="0"/>
    <n v="138"/>
    <s v="Comedy|Romance"/>
    <s v="book|composer|house|love|self esteem"/>
    <n v="6.9"/>
    <n v="157"/>
    <n v="483"/>
    <n v="182757"/>
    <n v="17423"/>
    <x v="0"/>
    <n v="1.85"/>
    <x v="1"/>
  </r>
  <r>
    <x v="389"/>
    <n v="1998"/>
    <s v="Tony Scott"/>
    <s v="Will Smith"/>
    <s v="Jake Busey"/>
    <s v="Lisa Bonet"/>
    <x v="3"/>
    <n v="90000000"/>
    <n v="111544445"/>
    <x v="0"/>
    <n v="140"/>
    <s v="Action|Crime|Drama|Mystery|Thriller"/>
    <s v="congressman|lawyer|nsa|on the run|surveillance"/>
    <n v="7.3"/>
    <n v="81"/>
    <n v="415"/>
    <n v="188116"/>
    <n v="11951"/>
    <x v="0"/>
    <n v="2.35"/>
    <x v="0"/>
  </r>
  <r>
    <x v="390"/>
    <n v="2009"/>
    <s v="Nancy Meyers"/>
    <s v="Meryl Streep"/>
    <s v="Hunter Parrish"/>
    <s v="Zoe Kazan"/>
    <x v="3"/>
    <n v="85000000"/>
    <n v="112703470"/>
    <x v="0"/>
    <n v="120"/>
    <s v="Comedy|Drama|Romance"/>
    <s v="affair|divorce|graduation|vomiting|watching television"/>
    <n v="6.6"/>
    <n v="187"/>
    <n v="214"/>
    <n v="69860"/>
    <n v="15226"/>
    <x v="0"/>
    <n v="1.85"/>
    <x v="0"/>
  </r>
  <r>
    <x v="391"/>
    <n v="2007"/>
    <s v="Steven Soderbergh"/>
    <s v="Al Pacino"/>
    <s v="Matt Damon"/>
    <s v="Brad Pitt"/>
    <x v="0"/>
    <n v="85000000"/>
    <n v="117144465"/>
    <x v="0"/>
    <n v="122"/>
    <s v="Crime|Thriller"/>
    <s v="casino|heist|manmade earthquake|revenge|tunnel boring machine"/>
    <n v="6.9"/>
    <n v="238"/>
    <n v="288"/>
    <n v="256928"/>
    <n v="43499"/>
    <x v="0"/>
    <n v="2.35"/>
    <x v="0"/>
  </r>
  <r>
    <x v="392"/>
    <n v="2006"/>
    <s v="Roger Allers"/>
    <s v="Jon Favreau"/>
    <s v="Debra Messing"/>
    <s v="Jane Krakowski"/>
    <x v="1"/>
    <n v="85000000"/>
    <n v="84303558"/>
    <x v="0"/>
    <n v="83"/>
    <s v="Adventure|Animation|Comedy|Family"/>
    <s v="bear|deer|forest|grizzly bear|hunter"/>
    <n v="6.2"/>
    <n v="107"/>
    <n v="100"/>
    <n v="65270"/>
    <n v="6081"/>
    <x v="0"/>
    <n v="1.85"/>
    <x v="1"/>
  </r>
  <r>
    <x v="393"/>
    <n v="2014"/>
    <s v="Neil Burger"/>
    <s v="Kate Winslet"/>
    <s v="Theo James"/>
    <s v="Mekhi Phifer"/>
    <x v="0"/>
    <n v="85000000"/>
    <n v="150832203"/>
    <x v="0"/>
    <n v="139"/>
    <s v="Adventure|Mystery|Sci-Fi"/>
    <s v="army|brother sister relationship|dystopia|father son relationship|narrated by character"/>
    <n v="6.7"/>
    <n v="459"/>
    <n v="713"/>
    <n v="341058"/>
    <n v="22226"/>
    <x v="0"/>
    <n v="2.35"/>
    <x v="0"/>
  </r>
  <r>
    <x v="394"/>
    <n v="2001"/>
    <s v="Jean-Jacques Annaud"/>
    <s v="Bob Hoskins"/>
    <s v="Gabriel Thomson"/>
    <s v="Clemens Schick"/>
    <x v="3"/>
    <n v="68000000"/>
    <n v="51396781"/>
    <x v="0"/>
    <n v="131"/>
    <s v="Drama|History|War"/>
    <s v="battle|german|russian|sniper|stalingrad"/>
    <n v="7.6"/>
    <n v="187"/>
    <n v="662"/>
    <n v="188887"/>
    <n v="5103"/>
    <x v="0"/>
    <n v="2.35"/>
    <x v="1"/>
  </r>
  <r>
    <x v="395"/>
    <n v="2003"/>
    <s v="Peter Berg"/>
    <s v="Dwayne Johnson"/>
    <s v="Rosario Dawson"/>
    <s v="Ewen Bremner"/>
    <x v="0"/>
    <n v="85000000"/>
    <n v="47592825"/>
    <x v="0"/>
    <n v="104"/>
    <s v="Action|Adventure|Comedy|Thriller"/>
    <s v="amazon|bounty hunter|fight|hunter|jungle"/>
    <n v="6.7"/>
    <n v="151"/>
    <n v="255"/>
    <n v="82731"/>
    <n v="16930"/>
    <x v="0"/>
    <n v="2.35"/>
    <x v="1"/>
  </r>
  <r>
    <x v="396"/>
    <n v="1993"/>
    <s v="John McTiernan"/>
    <s v="F. Murray Abraham"/>
    <s v="Tom Noonan"/>
    <s v="Joan Plowright"/>
    <x v="0"/>
    <n v="70000000"/>
    <n v="50016394"/>
    <x v="0"/>
    <n v="130"/>
    <s v="Action|Adventure|Comedy|Fantasy"/>
    <s v="action hero|hero|magic|ticket|video store"/>
    <n v="6.2"/>
    <n v="80"/>
    <n v="257"/>
    <n v="106528"/>
    <n v="2407"/>
    <x v="0"/>
    <n v="2.35"/>
    <x v="1"/>
  </r>
  <r>
    <x v="397"/>
    <n v="2005"/>
    <s v="Rob Marshall"/>
    <s v="Li Gong"/>
    <s v="Mako"/>
    <s v="Karl Yune"/>
    <x v="0"/>
    <n v="85000000"/>
    <n v="57010853"/>
    <x v="0"/>
    <n v="145"/>
    <s v="Drama|Romance"/>
    <s v="coming of age|geisha|japan|jealousy|love"/>
    <n v="7.3"/>
    <n v="229"/>
    <n v="548"/>
    <n v="119286"/>
    <n v="2380"/>
    <x v="0"/>
    <n v="2.35"/>
    <x v="1"/>
  </r>
  <r>
    <x v="398"/>
    <n v="2006"/>
    <s v="Justin Lin"/>
    <s v="Amber Stevens West"/>
    <s v="Zachery Ty Bryan"/>
    <s v="Nikki Griffin"/>
    <x v="0"/>
    <n v="85000000"/>
    <n v="62494975"/>
    <x v="0"/>
    <n v="104"/>
    <s v="Action|Crime|Thriller"/>
    <s v="car|challenge|drift racing|drifting|tokyo japan"/>
    <n v="6"/>
    <n v="158"/>
    <n v="378"/>
    <n v="179500"/>
    <n v="1235"/>
    <x v="0"/>
    <n v="2.35"/>
    <x v="1"/>
  </r>
  <r>
    <x v="399"/>
    <n v="2011"/>
    <s v="Sarah Smith"/>
    <s v="Jim Broadbent"/>
    <s v="Imelda Staunton"/>
    <s v="Michael Palin"/>
    <x v="1"/>
    <n v="100000000"/>
    <n v="46440491"/>
    <x v="1"/>
    <n v="97"/>
    <s v="Adventure|Animation|Comedy|Family|Fantasy"/>
    <s v="christmas|christmas eve|elf|high tech|resentment"/>
    <n v="7.1"/>
    <n v="190"/>
    <n v="78"/>
    <n v="35446"/>
    <n v="2707"/>
    <x v="0"/>
    <n v="1.85"/>
    <x v="1"/>
  </r>
  <r>
    <x v="400"/>
    <n v="1998"/>
    <s v="Martin Brest"/>
    <s v="Anthony Hopkins"/>
    <s v="Brad Pitt"/>
    <s v="Jake Weber"/>
    <x v="0"/>
    <n v="90000000"/>
    <n v="44606335"/>
    <x v="0"/>
    <n v="178"/>
    <s v="Drama|Fantasy|Romance"/>
    <s v="birthday|death|death personified|fear of death|wealth"/>
    <n v="7.1"/>
    <n v="98"/>
    <n v="703"/>
    <n v="169023"/>
    <n v="23950"/>
    <x v="0"/>
    <n v="1.85"/>
    <x v="1"/>
  </r>
  <r>
    <x v="401"/>
    <n v="2002"/>
    <s v="Andrew Davis"/>
    <s v="Raymond Cruz"/>
    <s v="Rick Worthy"/>
    <s v="Jsu Garcia"/>
    <x v="3"/>
    <n v="85000000"/>
    <n v="40048332"/>
    <x v="0"/>
    <n v="108"/>
    <s v="Action|Drama|Thriller"/>
    <s v="bare chested boy|car explosion|colombia|explosion|terrorism"/>
    <n v="5.5"/>
    <n v="135"/>
    <n v="339"/>
    <n v="61417"/>
    <n v="1460"/>
    <x v="0"/>
    <n v="1.85"/>
    <x v="1"/>
  </r>
  <r>
    <x v="402"/>
    <n v="2012"/>
    <s v="Tarsem Singh"/>
    <s v="Julia Roberts"/>
    <s v="Nathan Lane"/>
    <s v="Danny Woodburn"/>
    <x v="1"/>
    <n v="85000000"/>
    <n v="64933670"/>
    <x v="0"/>
    <n v="106"/>
    <s v="Adventure|Comedy|Drama|Family|Fantasy"/>
    <s v="kingdom|prince|princess|queen|snow"/>
    <n v="5.6"/>
    <n v="382"/>
    <n v="208"/>
    <n v="70838"/>
    <n v="11454"/>
    <x v="0"/>
    <n v="1.85"/>
    <x v="1"/>
  </r>
  <r>
    <x v="403"/>
    <n v="2010"/>
    <s v="Edgar Wright"/>
    <s v="Anna Kendrick"/>
    <s v="Kieran Culkin"/>
    <s v="Ellen Wong"/>
    <x v="0"/>
    <n v="60000000"/>
    <n v="31494270"/>
    <x v="0"/>
    <n v="112"/>
    <s v="Action|Comedy|Fantasy|Romance"/>
    <s v="band|dating|high school|hipster|rock band"/>
    <n v="7.5"/>
    <n v="393"/>
    <n v="522"/>
    <n v="273921"/>
    <n v="12687"/>
    <x v="0"/>
    <n v="1.85"/>
    <x v="1"/>
  </r>
  <r>
    <x v="404"/>
    <n v="2003"/>
    <s v="Jon Amiel"/>
    <s v="Glenn Morshower"/>
    <s v="Tchéky Karyo"/>
    <s v="Rekha Sharma"/>
    <x v="0"/>
    <n v="60000000"/>
    <n v="31111260"/>
    <x v="0"/>
    <n v="135"/>
    <s v="Action|Adventure|Sci-Fi|Thriller"/>
    <s v="core|earth|natural disaster|pacemaker|scientist"/>
    <n v="5.4"/>
    <n v="149"/>
    <n v="466"/>
    <n v="77029"/>
    <n v="1439"/>
    <x v="0"/>
    <n v="2.35"/>
    <x v="1"/>
  </r>
  <r>
    <x v="405"/>
    <n v="2000"/>
    <s v="Peter Segal"/>
    <s v="Larry Miller"/>
    <s v="Janet Jackson"/>
    <s v="Chris Elliott"/>
    <x v="0"/>
    <n v="65000000"/>
    <n v="123307945"/>
    <x v="0"/>
    <n v="109"/>
    <s v="Comedy|Romance|Sci-Fi"/>
    <s v="alter ego|marriage|professor|scientist|serum"/>
    <n v="4.3"/>
    <n v="94"/>
    <n v="171"/>
    <n v="39391"/>
    <n v="2818"/>
    <x v="0"/>
    <n v="1.85"/>
    <x v="0"/>
  </r>
  <r>
    <x v="406"/>
    <n v="2002"/>
    <s v="Raja Gosnell"/>
    <s v="Sarah Michelle Gellar"/>
    <s v="Linda Cardellini"/>
    <s v="Miguel A. Núñez Jr."/>
    <x v="1"/>
    <n v="84000000"/>
    <n v="153288182"/>
    <x v="0"/>
    <n v="86"/>
    <s v="Adventure|Comedy|Mystery"/>
    <s v="amusement park|island|motorcycle|scooby doo|tough girl"/>
    <n v="4.9000000000000004"/>
    <n v="138"/>
    <n v="521"/>
    <n v="71424"/>
    <n v="6355"/>
    <x v="0"/>
    <n v="1.85"/>
    <x v="0"/>
  </r>
  <r>
    <x v="407"/>
    <n v="2012"/>
    <s v="Pete Travis"/>
    <s v="Wood Harris"/>
    <s v="Jason Cope"/>
    <s v="Rakie Ayola"/>
    <x v="3"/>
    <n v="35000000"/>
    <n v="13401683"/>
    <x v="1"/>
    <n v="95"/>
    <s v="Action|Sci-Fi"/>
    <s v="brutality|dark humor|female antagonist|female warrior|post apocalypse"/>
    <n v="7.1"/>
    <n v="432"/>
    <n v="588"/>
    <n v="203458"/>
    <n v="578"/>
    <x v="0"/>
    <n v="2.35"/>
    <x v="1"/>
  </r>
  <r>
    <x v="408"/>
    <n v="2006"/>
    <s v="Frank Coraci"/>
    <s v="Adam Sandler"/>
    <s v="Cameron Monaghan"/>
    <s v="Julie Kavner"/>
    <x v="0"/>
    <n v="70000000"/>
    <n v="137340146"/>
    <x v="0"/>
    <n v="107"/>
    <s v="Comedy|Drama|Fantasy|Romance"/>
    <s v="architect|frozen time|obese man|remote control|stopped time"/>
    <n v="6.4"/>
    <n v="173"/>
    <n v="685"/>
    <n v="246492"/>
    <n v="12700"/>
    <x v="0"/>
    <n v="1.85"/>
    <x v="0"/>
  </r>
  <r>
    <x v="409"/>
    <n v="2010"/>
    <s v="Brad Peyton"/>
    <s v="Jack McBrayer"/>
    <s v="Sean Hayes"/>
    <s v="Katt Williams"/>
    <x v="1"/>
    <n v="85000000"/>
    <n v="43575716"/>
    <x v="0"/>
    <n v="82"/>
    <s v="Action|Comedy|Family|Fantasy"/>
    <s v="cartoon on tv|cat|dog|kitty|special agent"/>
    <n v="4.3"/>
    <n v="91"/>
    <n v="63"/>
    <n v="10233"/>
    <n v="3326"/>
    <x v="0"/>
    <n v="1.85"/>
    <x v="1"/>
  </r>
  <r>
    <x v="410"/>
    <n v="2008"/>
    <s v="Doug Liman"/>
    <s v="Kristen Stewart"/>
    <s v="Hayden Christensen"/>
    <s v="Tom Hulce"/>
    <x v="0"/>
    <n v="85000000"/>
    <n v="80170146"/>
    <x v="0"/>
    <n v="88"/>
    <s v="Action|Adventure|Sci-Fi|Thriller"/>
    <s v="bank|based on novel|ice|teleportation|vault"/>
    <n v="6.1"/>
    <n v="238"/>
    <n v="488"/>
    <n v="243053"/>
    <n v="21863"/>
    <x v="0"/>
    <n v="2.35"/>
    <x v="1"/>
  </r>
  <r>
    <x v="411"/>
    <n v="2008"/>
    <s v="Guillermo del Toro"/>
    <s v="Seth MacFarlane"/>
    <s v="Iván Kamarás"/>
    <s v="Brian Steele"/>
    <x v="0"/>
    <n v="85000000"/>
    <n v="75754670"/>
    <x v="0"/>
    <n v="120"/>
    <s v="Action|Adventure|Fantasy|Horror|Sci-Fi"/>
    <s v="creature|elf|prince|rebellion|superhero"/>
    <n v="7"/>
    <n v="345"/>
    <n v="342"/>
    <n v="208422"/>
    <n v="3632"/>
    <x v="0"/>
    <n v="1.85"/>
    <x v="1"/>
  </r>
  <r>
    <x v="412"/>
    <n v="2007"/>
    <s v="David Fincher"/>
    <s v="Robert Downey Jr."/>
    <s v="Jake Gyllenhaal"/>
    <s v="Anthony Edwards"/>
    <x v="3"/>
    <n v="65000000"/>
    <n v="33048353"/>
    <x v="0"/>
    <n v="162"/>
    <s v="Crime|Drama|History|Mystery|Thriller"/>
    <s v="cartoonist|reporter|serial killer|zodiac|zodiac killer"/>
    <n v="7.7"/>
    <n v="377"/>
    <n v="589"/>
    <n v="301279"/>
    <n v="36928"/>
    <x v="0"/>
    <n v="2.35"/>
    <x v="1"/>
  </r>
  <r>
    <x v="413"/>
    <n v="2000"/>
    <s v="Roger Spottiswoode"/>
    <s v="Robert Duvall"/>
    <s v="Michael Rapaport"/>
    <s v="Tony Goldwyn"/>
    <x v="0"/>
    <n v="82000000"/>
    <n v="34543701"/>
    <x v="0"/>
    <n v="123"/>
    <s v="Action|Mystery|Sci-Fi|Thriller"/>
    <s v="clone|cloning|future|laser gun|murder"/>
    <n v="5.9"/>
    <n v="170"/>
    <n v="289"/>
    <n v="100001"/>
    <n v="5839"/>
    <x v="0"/>
    <n v="2.35"/>
    <x v="1"/>
  </r>
  <r>
    <x v="414"/>
    <n v="2003"/>
    <s v="Tom Shadyac"/>
    <s v="Morgan Freeman"/>
    <s v="Steve Carell"/>
    <s v="Lisa Ann Walter"/>
    <x v="0"/>
    <n v="81000000"/>
    <n v="242589580"/>
    <x v="0"/>
    <n v="101"/>
    <s v="Comedy|Drama"/>
    <s v="answer to prayer|breast expansion|pleading with god|supernatural power|walking on water"/>
    <n v="6.7"/>
    <n v="191"/>
    <n v="604"/>
    <n v="296904"/>
    <n v="21276"/>
    <x v="0"/>
    <n v="1.85"/>
    <x v="0"/>
  </r>
  <r>
    <x v="415"/>
    <n v="2010"/>
    <s v="Sylvester Stallone"/>
    <s v="Jason Statham"/>
    <s v="Sylvester Stallone"/>
    <s v="Jet Li"/>
    <x v="3"/>
    <n v="80000000"/>
    <n v="102981571"/>
    <x v="0"/>
    <n v="113"/>
    <s v="Action|Adventure|Thriller"/>
    <s v="action hero|assassination attempt|explosion|machine gun|rescue mission"/>
    <n v="6.5"/>
    <n v="424"/>
    <n v="741"/>
    <n v="270226"/>
    <n v="46355"/>
    <x v="0"/>
    <n v="2.35"/>
    <x v="0"/>
  </r>
  <r>
    <x v="416"/>
    <n v="1996"/>
    <s v="Brian De Palma"/>
    <s v="Tom Cruise"/>
    <s v="Kristin Scott Thomas"/>
    <s v="Vanessa Redgrave"/>
    <x v="0"/>
    <n v="80000000"/>
    <n v="180965237"/>
    <x v="0"/>
    <n v="110"/>
    <s v="Action|Adventure|Thriller"/>
    <s v="disguise|mission|spy|stealing|traitor"/>
    <n v="7.1"/>
    <n v="154"/>
    <n v="378"/>
    <n v="300542"/>
    <n v="12760"/>
    <x v="0"/>
    <n v="2.35"/>
    <x v="0"/>
  </r>
  <r>
    <x v="417"/>
    <n v="2012"/>
    <s v="Gary Ross"/>
    <s v="Jennifer Lawrence"/>
    <s v="Josh Hutcherson"/>
    <s v="Anthony Reynolds"/>
    <x v="0"/>
    <n v="78000000"/>
    <n v="407999255"/>
    <x v="0"/>
    <n v="142"/>
    <s v="Adventure|Drama|Sci-Fi|Thriller"/>
    <s v="fight to the death|game|massacre|self survival|suicide attempt"/>
    <n v="7.3"/>
    <n v="673"/>
    <n v="1959"/>
    <n v="701607"/>
    <n v="49942"/>
    <x v="0"/>
    <n v="2.35"/>
    <x v="0"/>
  </r>
  <r>
    <x v="418"/>
    <n v="2011"/>
    <s v="Todd Phillips"/>
    <s v="Bradley Cooper"/>
    <s v="Mason Lee"/>
    <s v="Mike Tyson"/>
    <x v="3"/>
    <n v="80000000"/>
    <n v="254455986"/>
    <x v="0"/>
    <n v="102"/>
    <s v="Comedy"/>
    <s v="hotel|male frontal nudity|pubic hair|thailand|wedding"/>
    <n v="6.5"/>
    <n v="383"/>
    <n v="402"/>
    <n v="375879"/>
    <n v="16143"/>
    <x v="0"/>
    <n v="2.35"/>
    <x v="0"/>
  </r>
  <r>
    <x v="419"/>
    <n v="1992"/>
    <s v="Tim Burton"/>
    <s v="Michael Gough"/>
    <s v="Vincent Schiavelli"/>
    <s v="Andrew Bryniarski"/>
    <x v="0"/>
    <n v="80000000"/>
    <n v="162831698"/>
    <x v="0"/>
    <n v="126"/>
    <s v="Action"/>
    <s v="box office hit|dc comics|gotham|mayor|penguin"/>
    <n v="7"/>
    <n v="153"/>
    <n v="610"/>
    <n v="215255"/>
    <n v="2899"/>
    <x v="0"/>
    <n v="1.85"/>
    <x v="0"/>
  </r>
  <r>
    <x v="420"/>
    <n v="2006"/>
    <s v="Tim Johnson"/>
    <s v="Bruce Willis"/>
    <s v="Steve Carell"/>
    <s v="Catherine O'Hara"/>
    <x v="1"/>
    <n v="80000000"/>
    <n v="155019340"/>
    <x v="0"/>
    <n v="83"/>
    <s v="Adventure|Animation|Comedy|Family"/>
    <s v="bear|food|forest|raccoon|turtle"/>
    <n v="6.8"/>
    <n v="166"/>
    <n v="250"/>
    <n v="127345"/>
    <n v="22813"/>
    <x v="0"/>
    <n v="1.85"/>
    <x v="0"/>
  </r>
  <r>
    <x v="421"/>
    <n v="2002"/>
    <s v="Dean DeBlois"/>
    <s v="Tia Carrere"/>
    <s v="Jason Scott Lee"/>
    <s v="David Ogden Stiers"/>
    <x v="1"/>
    <n v="80000000"/>
    <n v="145771527"/>
    <x v="0"/>
    <n v="85"/>
    <s v="Adventure|Animation|Comedy|Drama|Family|Fantasy|Sci-Fi"/>
    <s v="alien|escape|fugitive|hawaii|social worker"/>
    <n v="7.2"/>
    <n v="180"/>
    <n v="367"/>
    <n v="117212"/>
    <n v="3112"/>
    <x v="0"/>
    <n v="1.66"/>
    <x v="0"/>
  </r>
  <r>
    <x v="422"/>
    <n v="1998"/>
    <s v="Mimi Leder"/>
    <s v="Morgan Freeman"/>
    <s v="Jon Favreau"/>
    <s v="Robert Duvall"/>
    <x v="0"/>
    <n v="75000000"/>
    <n v="140459099"/>
    <x v="0"/>
    <n v="120"/>
    <s v="Action|Drama|Romance|Sci-Fi|Thriller"/>
    <s v="astronomer|comet|mission|president|secretary"/>
    <n v="6.1"/>
    <n v="125"/>
    <n v="493"/>
    <n v="135601"/>
    <n v="22750"/>
    <x v="0"/>
    <n v="2.35"/>
    <x v="0"/>
  </r>
  <r>
    <x v="423"/>
    <n v="2013"/>
    <s v="Dean Parisot"/>
    <s v="Bruce Willis"/>
    <s v="Anthony Hopkins"/>
    <s v="Garrick Hagon"/>
    <x v="0"/>
    <n v="84000000"/>
    <n v="53215979"/>
    <x v="0"/>
    <n v="116"/>
    <s v="Action|Comedy|Crime|Thriller"/>
    <s v="cia|cia agent|rescue|russian|team"/>
    <n v="6.7"/>
    <n v="234"/>
    <n v="205"/>
    <n v="125036"/>
    <n v="25220"/>
    <x v="0"/>
    <n v="2.35"/>
    <x v="1"/>
  </r>
  <r>
    <x v="424"/>
    <n v="2005"/>
    <s v="Peter Segal"/>
    <s v="Adam Sandler"/>
    <s v="Steve Reevis"/>
    <s v="Dalip Singh"/>
    <x v="0"/>
    <n v="82000000"/>
    <n v="158115031"/>
    <x v="0"/>
    <n v="113"/>
    <s v="Comedy|Crime|Sport"/>
    <s v="coach|convict|football|prison|warden"/>
    <n v="6.4"/>
    <n v="134"/>
    <n v="316"/>
    <n v="130070"/>
    <n v="13693"/>
    <x v="0"/>
    <n v="2.35"/>
    <x v="0"/>
  </r>
  <r>
    <x v="425"/>
    <n v="2011"/>
    <s v="Mike Mitchell"/>
    <s v="Amy Poehler"/>
    <s v="Jesse McCartney"/>
    <s v="Lauren Gottlieb"/>
    <x v="2"/>
    <n v="75000000"/>
    <n v="133103929"/>
    <x v="0"/>
    <n v="87"/>
    <s v="Adventure|Animation|Comedy|Family|Fantasy|Music"/>
    <s v="chipmunk|cruise ship|football ball|overboard|tennis ball"/>
    <n v="4.4000000000000004"/>
    <n v="91"/>
    <n v="56"/>
    <n v="22838"/>
    <n v="4073"/>
    <x v="0"/>
    <n v="1.85"/>
    <x v="0"/>
  </r>
  <r>
    <x v="426"/>
    <n v="2013"/>
    <s v="Dennis Dugan"/>
    <s v="Steve Buscemi"/>
    <s v="Adam Sandler"/>
    <s v="Jon Lovitz"/>
    <x v="0"/>
    <n v="80000000"/>
    <n v="133668525"/>
    <x v="0"/>
    <n v="101"/>
    <s v="Comedy"/>
    <s v="belching|number in title|party|reference to nicki minaj|sneezing"/>
    <n v="5.4"/>
    <n v="139"/>
    <n v="255"/>
    <n v="107817"/>
    <n v="39269"/>
    <x v="0"/>
    <n v="1.85"/>
    <x v="0"/>
  </r>
  <r>
    <x v="427"/>
    <n v="2008"/>
    <s v="Peter Segal"/>
    <s v="Bill Murray"/>
    <s v="Dwayne Johnson"/>
    <s v="Anne Hathaway"/>
    <x v="0"/>
    <n v="80000000"/>
    <n v="130313314"/>
    <x v="0"/>
    <n v="110"/>
    <s v="Action|Adventure|Comedy"/>
    <s v="airplane|misunderstanding|obese woman|overweight woman|spy"/>
    <n v="6.5"/>
    <n v="265"/>
    <n v="380"/>
    <n v="168172"/>
    <n v="44798"/>
    <x v="0"/>
    <n v="1.85"/>
    <x v="0"/>
  </r>
  <r>
    <x v="428"/>
    <n v="2003"/>
    <s v="Nancy Meyers"/>
    <s v="Keanu Reeves"/>
    <s v="Jon Favreau"/>
    <s v="Paul Michael Glaser"/>
    <x v="0"/>
    <n v="80000000"/>
    <n v="124590960"/>
    <x v="0"/>
    <n v="128"/>
    <s v="Comedy|Drama|Romance"/>
    <s v="beach|dating|doctor|heart attack|weekend"/>
    <n v="6.7"/>
    <n v="145"/>
    <n v="402"/>
    <n v="91092"/>
    <n v="22679"/>
    <x v="0"/>
    <n v="1.85"/>
    <x v="0"/>
  </r>
  <r>
    <x v="429"/>
    <n v="2010"/>
    <s v="Martin Scorsese"/>
    <s v="Leonardo DiCaprio"/>
    <s v="Joseph Sikora"/>
    <s v="Nellie Sciutto"/>
    <x v="3"/>
    <n v="80000000"/>
    <n v="127968405"/>
    <x v="0"/>
    <n v="138"/>
    <s v="Mystery|Thriller"/>
    <s v="female prisoner|plot twist|self delusion|surprise ending|year 1954"/>
    <n v="8.1"/>
    <n v="490"/>
    <n v="964"/>
    <n v="786092"/>
    <n v="29585"/>
    <x v="0"/>
    <n v="2.35"/>
    <x v="0"/>
  </r>
  <r>
    <x v="430"/>
    <n v="2008"/>
    <s v="Seth Gordon"/>
    <s v="Jon Favreau"/>
    <s v="Robert Duvall"/>
    <s v="Katy Mixon"/>
    <x v="0"/>
    <n v="80000000"/>
    <n v="120136047"/>
    <x v="5"/>
    <n v="88"/>
    <s v="Comedy|Drama|Romance"/>
    <s v="airport|christmas|news broadcast|tv broadcast|tv news"/>
    <n v="5.6"/>
    <n v="141"/>
    <n v="124"/>
    <n v="48500"/>
    <n v="9913"/>
    <x v="0"/>
    <n v="1.85"/>
    <x v="0"/>
  </r>
  <r>
    <x v="431"/>
    <n v="2005"/>
    <s v="Chris Wedge"/>
    <s v="Jim Broadbent"/>
    <s v="Drew Carey"/>
    <s v="Paula Abdul"/>
    <x v="1"/>
    <n v="75000000"/>
    <n v="128200012"/>
    <x v="0"/>
    <n v="91"/>
    <s v="Adventure|Animation|Comedy|Family|Sci-Fi"/>
    <s v="actor voicing multiple characters|box office hit|coffee|plate|robot"/>
    <n v="6.3"/>
    <n v="163"/>
    <n v="269"/>
    <n v="103022"/>
    <n v="1804"/>
    <x v="0"/>
    <n v="1.85"/>
    <x v="0"/>
  </r>
  <r>
    <x v="432"/>
    <n v="1997"/>
    <s v="John Woo"/>
    <s v="Nicolas Cage"/>
    <s v="CCH Pounder"/>
    <s v="Joan Allen"/>
    <x v="3"/>
    <n v="80000000"/>
    <n v="112225777"/>
    <x v="0"/>
    <n v="138"/>
    <s v="Action|Crime|Sci-Fi|Thriller"/>
    <s v="death of child|face|face transplant|prison|terrorist"/>
    <n v="7.3"/>
    <n v="155"/>
    <n v="535"/>
    <n v="283967"/>
    <n v="17087"/>
    <x v="0"/>
    <n v="2.35"/>
    <x v="0"/>
  </r>
  <r>
    <x v="433"/>
    <n v="2008"/>
    <s v="Adam Shankman"/>
    <s v="Adam Sandler"/>
    <s v="Carmen Electra"/>
    <s v="Kathryn Joosten"/>
    <x v="1"/>
    <n v="80000000"/>
    <n v="109993847"/>
    <x v="0"/>
    <n v="99"/>
    <s v="Comedy|Family|Fantasy|Romance"/>
    <s v="2000s|bedtime story|elephant|handyman|tween girl"/>
    <n v="6.1"/>
    <n v="144"/>
    <n v="116"/>
    <n v="72326"/>
    <n v="12831"/>
    <x v="0"/>
    <n v="2.35"/>
    <x v="0"/>
  </r>
  <r>
    <x v="434"/>
    <n v="2002"/>
    <s v="Sam Mendes"/>
    <s v="Tom Hanks"/>
    <s v="Jennifer Jason Leigh"/>
    <s v="Liam Aiken"/>
    <x v="3"/>
    <n v="80000000"/>
    <n v="104054514"/>
    <x v="0"/>
    <n v="117"/>
    <s v="Crime|Drama|Thriller"/>
    <s v="1930s|blood|gun|on the run|revenge"/>
    <n v="7.7"/>
    <n v="226"/>
    <n v="1009"/>
    <n v="200359"/>
    <n v="16828"/>
    <x v="0"/>
    <n v="2.35"/>
    <x v="0"/>
  </r>
  <r>
    <x v="435"/>
    <n v="2011"/>
    <s v="Dennis Dugan"/>
    <s v="Adam Sandler"/>
    <s v="Bailee Madison"/>
    <s v="Kevin Nealon"/>
    <x v="0"/>
    <n v="80000000"/>
    <n v="103028109"/>
    <x v="0"/>
    <n v="117"/>
    <s v="Comedy|Romance"/>
    <s v="chick flick|hawaii|love|plastic surgeon|woman wearing a string bikini"/>
    <n v="6.4"/>
    <n v="204"/>
    <n v="203"/>
    <n v="172878"/>
    <n v="16325"/>
    <x v="0"/>
    <n v="1.85"/>
    <x v="0"/>
  </r>
  <r>
    <x v="436"/>
    <n v="1997"/>
    <s v="Simon West"/>
    <s v="Steve Buscemi"/>
    <s v="Monica Potter"/>
    <s v="Dave Chappelle"/>
    <x v="3"/>
    <n v="75000000"/>
    <n v="101087161"/>
    <x v="0"/>
    <n v="123"/>
    <s v="Action|Crime|Thriller"/>
    <s v="army rangers|convict|criminal|escape|prison"/>
    <n v="6.8"/>
    <n v="139"/>
    <n v="339"/>
    <n v="225282"/>
    <n v="15362"/>
    <x v="0"/>
    <n v="2.35"/>
    <x v="0"/>
  </r>
  <r>
    <x v="437"/>
    <n v="2008"/>
    <s v="D.J. Caruso"/>
    <s v="Rosario Dawson"/>
    <s v="Ethan Embry"/>
    <s v="Cameron Boyce"/>
    <x v="0"/>
    <n v="80000000"/>
    <n v="101111837"/>
    <x v="0"/>
    <n v="118"/>
    <s v="Action|Mystery|Thriller"/>
    <s v="audio surveillance|death|pentagon|technology|twin brother"/>
    <n v="6.6"/>
    <n v="215"/>
    <n v="318"/>
    <n v="150764"/>
    <n v="5637"/>
    <x v="0"/>
    <n v="2.35"/>
    <x v="0"/>
  </r>
  <r>
    <x v="438"/>
    <n v="2003"/>
    <s v="Anthony Minghella"/>
    <s v="Philip Seymour Hoffman"/>
    <s v="Natalie Portman"/>
    <s v="Charlie Hunnam"/>
    <x v="3"/>
    <n v="79000000"/>
    <n v="95632614"/>
    <x v="0"/>
    <n v="154"/>
    <s v="Adventure|Drama|History|Romance|War"/>
    <s v="civil war|mountain|soldier|well|wounded soldier"/>
    <n v="7.2"/>
    <n v="198"/>
    <n v="674"/>
    <n v="118483"/>
    <n v="61110"/>
    <x v="0"/>
    <n v="2.35"/>
    <x v="0"/>
  </r>
  <r>
    <x v="439"/>
    <n v="2010"/>
    <s v="Albert Hughes"/>
    <s v="Denzel Washington"/>
    <s v="Mila Kunis"/>
    <s v="Gary Oldman"/>
    <x v="3"/>
    <n v="80000000"/>
    <n v="94822707"/>
    <x v="0"/>
    <n v="118"/>
    <s v="Action|Adventure|Drama|Thriller"/>
    <s v="blind|book|long take|post apocalypse|water"/>
    <n v="6.9"/>
    <n v="325"/>
    <n v="560"/>
    <n v="227072"/>
    <n v="44797"/>
    <x v="0"/>
    <n v="2.35"/>
    <x v="0"/>
  </r>
  <r>
    <x v="440"/>
    <n v="1997"/>
    <s v="Les Mayfield"/>
    <s v="Robin Williams"/>
    <s v="Jodi Benson"/>
    <s v="Sam Lloyd"/>
    <x v="1"/>
    <n v="80000000"/>
    <n v="92969824"/>
    <x v="0"/>
    <n v="90"/>
    <s v="Comedy|Family|Sci-Fi"/>
    <s v="college|flubber|flying rubber|professor|wedding"/>
    <n v="5.2"/>
    <n v="53"/>
    <n v="64"/>
    <n v="63625"/>
    <n v="50005"/>
    <x v="0"/>
    <n v="1.85"/>
    <x v="0"/>
  </r>
  <r>
    <x v="441"/>
    <n v="1999"/>
    <s v="Jan de Bont"/>
    <s v="Liam Neeson"/>
    <s v="Lili Taylor"/>
    <s v="Virginia Madsen"/>
    <x v="0"/>
    <n v="80000000"/>
    <n v="91188905"/>
    <x v="0"/>
    <n v="113"/>
    <s v="Fantasy|Horror|Mystery|Thriller"/>
    <s v="greenhouse|haunted house|horror movie remake|mansion|old house"/>
    <n v="4.9000000000000004"/>
    <n v="167"/>
    <n v="805"/>
    <n v="58184"/>
    <n v="17786"/>
    <x v="0"/>
    <n v="2.35"/>
    <x v="0"/>
  </r>
  <r>
    <x v="442"/>
    <n v="1996"/>
    <s v="Joe Pytka"/>
    <s v="Bill Murray"/>
    <s v="Wayne Knight"/>
    <s v="Michael Jordan"/>
    <x v="1"/>
    <n v="80000000"/>
    <n v="90443603"/>
    <x v="0"/>
    <n v="88"/>
    <s v="Adventure|Animation|Comedy|Family|Fantasy|Sci-Fi|Sport"/>
    <s v="alien|basketball|basketball game|cult film|monstars"/>
    <n v="6.3"/>
    <n v="46"/>
    <n v="123"/>
    <n v="112167"/>
    <n v="15001"/>
    <x v="0"/>
    <n v="1.77"/>
    <x v="0"/>
  </r>
  <r>
    <x v="443"/>
    <n v="2006"/>
    <s v="Shawn Levy"/>
    <s v="Roger Rees"/>
    <s v="Henry Czerny"/>
    <s v="William Abadie"/>
    <x v="1"/>
    <n v="65000000"/>
    <n v="82226474"/>
    <x v="0"/>
    <n v="93"/>
    <s v="Adventure|Comedy|Crime|Family|Mystery"/>
    <s v="diamond|france|investigation|pink panther|soccer"/>
    <n v="5.6"/>
    <n v="147"/>
    <n v="424"/>
    <n v="65499"/>
    <n v="1267"/>
    <x v="0"/>
    <n v="1.85"/>
    <x v="0"/>
  </r>
  <r>
    <x v="444"/>
    <n v="2008"/>
    <s v="Scott Derrickson"/>
    <s v="Keanu Reeves"/>
    <s v="Jon Hamm"/>
    <s v="Juan Riedinger"/>
    <x v="0"/>
    <n v="80000000"/>
    <n v="79363785"/>
    <x v="0"/>
    <n v="104"/>
    <s v="Drama|Sci-Fi|Thriller"/>
    <s v="alien|earth|giant robot|military|scientist"/>
    <n v="5.5"/>
    <n v="276"/>
    <n v="698"/>
    <n v="139423"/>
    <n v="22194"/>
    <x v="0"/>
    <n v="2.35"/>
    <x v="1"/>
  </r>
  <r>
    <x v="445"/>
    <n v="1997"/>
    <s v="Richard Donner"/>
    <s v="Julia Roberts"/>
    <s v="Alex McArthur"/>
    <s v="Michael Potts"/>
    <x v="3"/>
    <n v="75000000"/>
    <n v="76081498"/>
    <x v="0"/>
    <n v="135"/>
    <s v="Action|Crime|Mystery|Romance|Thriller"/>
    <s v="conspiracy|fbi|mk ultra|newsletter|taxi"/>
    <n v="6.7"/>
    <n v="80"/>
    <n v="162"/>
    <n v="76099"/>
    <n v="8355"/>
    <x v="0"/>
    <n v="2.35"/>
    <x v="0"/>
  </r>
  <r>
    <x v="446"/>
    <n v="2014"/>
    <s v="David Ayer"/>
    <s v="Brad Pitt"/>
    <s v="Logan Lerman"/>
    <s v="Jim Parrack"/>
    <x v="3"/>
    <n v="68000000"/>
    <n v="85707116"/>
    <x v="0"/>
    <n v="134"/>
    <s v="Action|Drama|War"/>
    <s v="battle|battlefield|brutality|combat|tank"/>
    <n v="7.6"/>
    <n v="406"/>
    <n v="701"/>
    <n v="303185"/>
    <n v="20411"/>
    <x v="0"/>
    <n v="2.35"/>
    <x v="0"/>
  </r>
  <r>
    <x v="447"/>
    <n v="1998"/>
    <s v="Ivan Reitman"/>
    <s v="Harrison Ford"/>
    <s v="Anne Heche"/>
    <s v="Amy Sedaris"/>
    <x v="0"/>
    <n v="70000000"/>
    <n v="74329966"/>
    <x v="0"/>
    <n v="98"/>
    <s v="Action|Adventure|Comedy|Romance"/>
    <s v="airplane|island|pilot|storm|thunderstorm"/>
    <n v="5.7"/>
    <n v="97"/>
    <n v="164"/>
    <n v="60910"/>
    <n v="12729"/>
    <x v="0"/>
    <n v="2.35"/>
    <x v="0"/>
  </r>
  <r>
    <x v="448"/>
    <n v="2010"/>
    <s v="Eric Brevig"/>
    <s v="Justin Timberlake"/>
    <s v="Tom Cavanagh"/>
    <s v="Josh Robert Thompson"/>
    <x v="1"/>
    <n v="80000000"/>
    <n v="100169068"/>
    <x v="0"/>
    <n v="80"/>
    <s v="Adventure|Animation|Comedy|Family"/>
    <s v="bear|mayor|park|sabotage|yogi bear"/>
    <n v="4.5999999999999996"/>
    <n v="143"/>
    <n v="100"/>
    <n v="16385"/>
    <n v="4394"/>
    <x v="0"/>
    <n v="1.85"/>
    <x v="0"/>
  </r>
  <r>
    <x v="449"/>
    <n v="2002"/>
    <s v="Kelly Asbury"/>
    <s v="Matt Damon"/>
    <s v="Charles Napier"/>
    <s v="Zahn McClarnon"/>
    <x v="2"/>
    <n v="80000000"/>
    <n v="73215310"/>
    <x v="0"/>
    <n v="83"/>
    <s v="Adventure|Animation|Family|Western"/>
    <s v="cavalry|escape|herd|stallion|wild stallion"/>
    <n v="7"/>
    <n v="106"/>
    <n v="216"/>
    <n v="44143"/>
    <n v="14261"/>
    <x v="0"/>
    <n v="2.35"/>
    <x v="1"/>
  </r>
  <r>
    <x v="450"/>
    <n v="2011"/>
    <s v="Frank Coraci"/>
    <s v="Rosario Dawson"/>
    <s v="Leslie Bibb"/>
    <s v="Nicholas Turturro"/>
    <x v="1"/>
    <n v="80000000"/>
    <n v="80360866"/>
    <x v="0"/>
    <n v="102"/>
    <s v="Comedy|Family|Romance"/>
    <s v="champagne bottle|coca cola|jewelry box|red bull|zoo"/>
    <n v="5.2"/>
    <n v="178"/>
    <n v="127"/>
    <n v="44662"/>
    <n v="5392"/>
    <x v="0"/>
    <n v="2.35"/>
    <x v="0"/>
  </r>
  <r>
    <x v="451"/>
    <n v="1998"/>
    <s v="Stephen Hopkins"/>
    <s v="Gary Oldman"/>
    <s v="William Hurt"/>
    <s v="June Lockhart"/>
    <x v="0"/>
    <n v="80000000"/>
    <n v="69102910"/>
    <x v="0"/>
    <n v="130"/>
    <s v="Action|Adventure|Family|Sci-Fi|Thriller"/>
    <s v="based on tv series|remake|robot|scientist|spaceship"/>
    <n v="5.0999999999999996"/>
    <n v="102"/>
    <n v="370"/>
    <n v="58402"/>
    <n v="12186"/>
    <x v="0"/>
    <n v="2.35"/>
    <x v="1"/>
  </r>
  <r>
    <x v="452"/>
    <n v="2004"/>
    <s v="Jonathan Demme"/>
    <s v="Denzel Washington"/>
    <s v="Dorian Missick"/>
    <s v="Jose Pablo Cantillo"/>
    <x v="3"/>
    <n v="80000000"/>
    <n v="65948711"/>
    <x v="0"/>
    <n v="129"/>
    <s v="Drama|Mystery|Sci-Fi|Thriller"/>
    <s v="brainwashed assassin|conspiracy|critically acclaimed|mother son relationship|soldier"/>
    <n v="6.6"/>
    <n v="209"/>
    <n v="363"/>
    <n v="86422"/>
    <n v="20056"/>
    <x v="0"/>
    <n v="1.85"/>
    <x v="1"/>
  </r>
  <r>
    <x v="453"/>
    <n v="2015"/>
    <s v="Genndy Tartakovsky"/>
    <s v="Steve Buscemi"/>
    <s v="Adam Sandler"/>
    <s v="Fran Drescher"/>
    <x v="1"/>
    <n v="80000000"/>
    <n v="169692572"/>
    <x v="0"/>
    <n v="89"/>
    <s v="Animation|Comedy|Family|Fantasy"/>
    <s v="california|dracula|hotel|transylvania|vampire"/>
    <n v="6.7"/>
    <n v="152"/>
    <n v="97"/>
    <n v="56501"/>
    <n v="26839"/>
    <x v="0"/>
    <n v="1.85"/>
    <x v="0"/>
  </r>
  <r>
    <x v="454"/>
    <n v="1999"/>
    <s v="James Algar"/>
    <s v="Quincy Jones"/>
    <s v="Penn Jillette"/>
    <s v="Russi Taylor"/>
    <x v="2"/>
    <n v="80000000"/>
    <n v="60507228"/>
    <x v="0"/>
    <n v="74"/>
    <s v="Animation|Family|Fantasy|Music"/>
    <s v="abstract|ark|disney|fairy tale|piano"/>
    <n v="7.3"/>
    <n v="129"/>
    <n v="186"/>
    <n v="27543"/>
    <n v="814"/>
    <x v="0"/>
    <n v="1.78"/>
    <x v="1"/>
  </r>
  <r>
    <x v="455"/>
    <n v="2002"/>
    <s v="Simon Wells"/>
    <s v="Mark Addy"/>
    <s v="Alan Young"/>
    <s v="Josh Stamberg"/>
    <x v="0"/>
    <n v="80000000"/>
    <n v="56684819"/>
    <x v="0"/>
    <n v="96"/>
    <s v="Action|Adventure|Sci-Fi"/>
    <s v="hunter|scientist|time machine|time travel|time travel romance"/>
    <n v="5.9"/>
    <n v="124"/>
    <n v="615"/>
    <n v="103787"/>
    <n v="1919"/>
    <x v="0"/>
    <n v="2.35"/>
    <x v="1"/>
  </r>
  <r>
    <x v="456"/>
    <n v="1998"/>
    <s v="Ron Underwood"/>
    <s v="Charlize Theron"/>
    <s v="Mika Boorem"/>
    <s v="David Paymer"/>
    <x v="1"/>
    <n v="90000000"/>
    <n v="50628009"/>
    <x v="0"/>
    <n v="114"/>
    <s v="Action|Adventure|Family|Fantasy|Thriller"/>
    <s v="animal|california|gorilla|hunter|poacher"/>
    <n v="5.6"/>
    <n v="35"/>
    <n v="88"/>
    <n v="22955"/>
    <n v="10731"/>
    <x v="0"/>
    <n v="1.85"/>
    <x v="1"/>
  </r>
  <r>
    <x v="457"/>
    <n v="2001"/>
    <s v="Dominic Sena"/>
    <s v="Hugh Jackman"/>
    <s v="Don Cheadle"/>
    <s v="Sam Shepard"/>
    <x v="3"/>
    <n v="80000000"/>
    <n v="69772969"/>
    <x v="0"/>
    <n v="99"/>
    <s v="Action|Crime|Thriller"/>
    <s v="computer|secret agent|terrorism|told in flashback|wearing a sound wire"/>
    <n v="6.5"/>
    <n v="166"/>
    <n v="543"/>
    <n v="155532"/>
    <n v="25942"/>
    <x v="0"/>
    <n v="2.35"/>
    <x v="1"/>
  </r>
  <r>
    <x v="458"/>
    <n v="2005"/>
    <s v="Martin Campbell"/>
    <s v="Michael Emerson"/>
    <s v="Nick Chinlund"/>
    <s v="Adrian Alonso"/>
    <x v="1"/>
    <n v="75000000"/>
    <n v="45356386"/>
    <x v="0"/>
    <n v="129"/>
    <s v="Action|Adventure|Western"/>
    <s v="california|fight|hero|mask|zorro"/>
    <n v="5.9"/>
    <n v="137"/>
    <n v="244"/>
    <n v="71574"/>
    <n v="2864"/>
    <x v="0"/>
    <n v="2.35"/>
    <x v="1"/>
  </r>
  <r>
    <x v="459"/>
    <n v="1998"/>
    <s v="Vincent Ward"/>
    <s v="Robin Williams"/>
    <s v="Annabella Sciorra"/>
    <s v="Rosalind Chao"/>
    <x v="0"/>
    <n v="85000000"/>
    <n v="55350897"/>
    <x v="0"/>
    <n v="113"/>
    <s v="Drama|Fantasy|Romance"/>
    <s v="heaven|hell|soul|soul mate|suicide"/>
    <n v="7"/>
    <n v="121"/>
    <n v="619"/>
    <n v="83560"/>
    <n v="49631"/>
    <x v="0"/>
    <n v="2.35"/>
    <x v="1"/>
  </r>
  <r>
    <x v="460"/>
    <n v="2000"/>
    <s v="Steven Brill"/>
    <s v="Adam Sandler"/>
    <s v="Jon Lovitz"/>
    <s v="Michael McKean"/>
    <x v="0"/>
    <n v="80000000"/>
    <n v="39442871"/>
    <x v="0"/>
    <n v="90"/>
    <s v="Comedy|Fantasy"/>
    <s v="angel|devil|flask|hell|the devil"/>
    <n v="5.3"/>
    <n v="87"/>
    <n v="237"/>
    <n v="80639"/>
    <n v="25190"/>
    <x v="0"/>
    <n v="1.85"/>
    <x v="1"/>
  </r>
  <r>
    <x v="461"/>
    <n v="2005"/>
    <s v="Terry Gilliam"/>
    <s v="Matt Damon"/>
    <s v="Heath Ledger"/>
    <s v="Mackenzie Crook"/>
    <x v="0"/>
    <n v="88000000"/>
    <n v="37899638"/>
    <x v="0"/>
    <n v="118"/>
    <s v="Action|Adventure|Comedy|Fantasy|Thriller"/>
    <s v="creature|curse|exorcism|girl|village"/>
    <n v="5.9"/>
    <n v="233"/>
    <n v="492"/>
    <n v="98472"/>
    <n v="27114"/>
    <x v="0"/>
    <n v="1.85"/>
    <x v="1"/>
  </r>
  <r>
    <x v="462"/>
    <n v="1996"/>
    <s v="Tim Burton"/>
    <s v="Natalie Portman"/>
    <s v="Martin Short"/>
    <s v="Lukas Haas"/>
    <x v="0"/>
    <n v="70000000"/>
    <n v="37754208"/>
    <x v="0"/>
    <n v="106"/>
    <s v="Action|Comedy|Sci-Fi"/>
    <s v="alien|general|martian|president|weapon"/>
    <n v="6.3"/>
    <n v="132"/>
    <n v="405"/>
    <n v="172217"/>
    <n v="22590"/>
    <x v="0"/>
    <n v="2.35"/>
    <x v="1"/>
  </r>
  <r>
    <x v="463"/>
    <n v="2009"/>
    <s v="Jonathan Mostow"/>
    <s v="Bruce Willis"/>
    <s v="Devin Ratray"/>
    <s v="Boris Kodjoe"/>
    <x v="0"/>
    <n v="80000000"/>
    <n v="38542418"/>
    <x v="0"/>
    <n v="89"/>
    <s v="Action|Sci-Fi|Thriller"/>
    <s v="android|fbi agent|future|murder|robot"/>
    <n v="6.3"/>
    <n v="258"/>
    <n v="252"/>
    <n v="151424"/>
    <n v="18132"/>
    <x v="0"/>
    <n v="2.35"/>
    <x v="1"/>
  </r>
  <r>
    <x v="464"/>
    <n v="2000"/>
    <s v="Roger Donaldson"/>
    <s v="Bruce Greenwood"/>
    <s v="Jon Foster"/>
    <s v="Bruce Thomas"/>
    <x v="0"/>
    <n v="80000000"/>
    <n v="34566746"/>
    <x v="0"/>
    <n v="145"/>
    <s v="Drama|History|Thriller"/>
    <s v="blockade|crisis|cuba|missile|president"/>
    <n v="7.3"/>
    <n v="162"/>
    <n v="315"/>
    <n v="45231"/>
    <n v="1825"/>
    <x v="0"/>
    <n v="1.85"/>
    <x v="1"/>
  </r>
  <r>
    <x v="465"/>
    <n v="1996"/>
    <s v="Rob Cohen"/>
    <s v="Sylvester Stallone"/>
    <s v="Viggo Mortensen"/>
    <s v="Amy Brenneman"/>
    <x v="0"/>
    <n v="80000000"/>
    <n v="32885565"/>
    <x v="0"/>
    <n v="114"/>
    <s v="Action|Adventure|Drama|Thriller"/>
    <s v="collapsing tunnel|explosion|new jersey|tunnel|weimaraner"/>
    <n v="5.8"/>
    <n v="61"/>
    <n v="101"/>
    <n v="53132"/>
    <n v="25126"/>
    <x v="0"/>
    <n v="1.85"/>
    <x v="1"/>
  </r>
  <r>
    <x v="466"/>
    <n v="2013"/>
    <s v="Barry Cook"/>
    <s v="Charlie Rowe"/>
    <s v="Tiya Sircar"/>
    <s v="Madison Rothschild"/>
    <x v="1"/>
    <n v="80000000"/>
    <n v="36073232"/>
    <x v="0"/>
    <n v="87"/>
    <s v="Adventure|Animation|Family"/>
    <s v="brother|dinosaur|head butt|hero|orphan"/>
    <n v="5.2"/>
    <n v="113"/>
    <n v="66"/>
    <n v="8913"/>
    <n v="1971"/>
    <x v="0"/>
    <n v="2.35"/>
    <x v="1"/>
  </r>
  <r>
    <x v="467"/>
    <n v="2000"/>
    <s v="Roger Christian"/>
    <s v="Richard Tyson"/>
    <s v="Michael Byrne"/>
    <s v="John Topor"/>
    <x v="0"/>
    <n v="44000000"/>
    <n v="21471685"/>
    <x v="0"/>
    <n v="119"/>
    <s v="Action|Adventure|Sci-Fi"/>
    <s v="alien|bad acting|pulp fiction|resistance fighter|voyager golden record"/>
    <n v="2.4"/>
    <n v="174"/>
    <n v="1308"/>
    <n v="65464"/>
    <n v="971"/>
    <x v="0"/>
    <n v="2.35"/>
    <x v="1"/>
  </r>
  <r>
    <x v="468"/>
    <n v="2003"/>
    <s v="Joe Dante"/>
    <s v="Brendan Fraser"/>
    <s v="Jenna Elfman"/>
    <s v="Heather Locklear"/>
    <x v="1"/>
    <n v="80000000"/>
    <n v="20950820"/>
    <x v="5"/>
    <n v="91"/>
    <s v="Adventure|Animation|Comedy|Family|Fantasy|Sci-Fi"/>
    <s v="diamond|duck|monkey|spy|stuntman"/>
    <n v="5.7"/>
    <n v="101"/>
    <n v="160"/>
    <n v="24183"/>
    <n v="5593"/>
    <x v="0"/>
    <n v="2.35"/>
    <x v="1"/>
  </r>
  <r>
    <x v="469"/>
    <n v="2009"/>
    <s v="Rob Marshall"/>
    <s v="Fergie"/>
    <s v="Elio Germano"/>
    <s v="Andrea Di Stefano"/>
    <x v="0"/>
    <n v="80000000"/>
    <n v="19673424"/>
    <x v="0"/>
    <n v="118"/>
    <s v="Drama|Musical|Romance"/>
    <s v="based on stage musical based on film|child abuse|film director|italian|mistress"/>
    <n v="5.8"/>
    <n v="205"/>
    <n v="232"/>
    <n v="37446"/>
    <n v="619"/>
    <x v="1"/>
    <n v="2.35"/>
    <x v="1"/>
  </r>
  <r>
    <x v="470"/>
    <n v="2003"/>
    <s v="Richard Donner"/>
    <s v="Paul Walker"/>
    <s v="Gerard Butler"/>
    <s v="Ethan Embry"/>
    <x v="0"/>
    <n v="80000000"/>
    <n v="19480739"/>
    <x v="0"/>
    <n v="116"/>
    <s v="Action|Adventure|Sci-Fi"/>
    <s v="castle|france|professor|student|time machine"/>
    <n v="5.6"/>
    <n v="123"/>
    <n v="457"/>
    <n v="53057"/>
    <n v="43887"/>
    <x v="0"/>
    <n v="2.35"/>
    <x v="1"/>
  </r>
  <r>
    <x v="471"/>
    <n v="1997"/>
    <s v="Kevin Costner"/>
    <s v="Olivia Williams"/>
    <s v="Brian Anthony Wilson"/>
    <s v="Larenz Tate"/>
    <x v="3"/>
    <n v="80000000"/>
    <n v="17593391"/>
    <x v="0"/>
    <n v="177"/>
    <s v="Action|Adventure|Drama|Sci-Fi"/>
    <s v="drifter|escape|hope|postman|usa"/>
    <n v="6"/>
    <n v="79"/>
    <n v="376"/>
    <n v="56403"/>
    <n v="4346"/>
    <x v="0"/>
    <n v="2.35"/>
    <x v="1"/>
  </r>
  <r>
    <x v="472"/>
    <n v="1998"/>
    <s v="George Miller"/>
    <s v="Adam Goldberg"/>
    <s v="Elizabeth Daily"/>
    <s v="Glenne Headly"/>
    <x v="2"/>
    <n v="80000000"/>
    <n v="18318000"/>
    <x v="4"/>
    <n v="97"/>
    <s v="Adventure|Comedy|Drama|Family|Fantasy"/>
    <s v="animal|farm|farmer|hotel|pig"/>
    <n v="5.8"/>
    <n v="61"/>
    <n v="216"/>
    <n v="24868"/>
    <n v="2521"/>
    <x v="0"/>
    <n v="1.85"/>
    <x v="1"/>
  </r>
  <r>
    <x v="473"/>
    <n v="2015"/>
    <s v="Breck Eisner"/>
    <s v="Vin Diesel"/>
    <s v="Joseph Gilgun"/>
    <s v="Lotte Verbeek"/>
    <x v="0"/>
    <n v="90000000"/>
    <n v="27356090"/>
    <x v="0"/>
    <n v="106"/>
    <s v="Action|Adventure|Fantasy"/>
    <s v="box office flop|burned to death|magic|witch|witch hunter"/>
    <n v="6"/>
    <n v="202"/>
    <n v="117"/>
    <n v="58752"/>
    <n v="16922"/>
    <x v="0"/>
    <n v="2.35"/>
    <x v="1"/>
  </r>
  <r>
    <x v="474"/>
    <n v="2000"/>
    <s v="Antony Hoffman"/>
    <s v="Bob Neill"/>
    <s v="Val Kilmer"/>
    <s v="Tom Sizemore"/>
    <x v="0"/>
    <n v="70000000"/>
    <n v="17473245"/>
    <x v="0"/>
    <n v="106"/>
    <s v="Action|Sci-Fi|Thriller"/>
    <s v="astronaut|mars|robot|robot as menace|survival"/>
    <n v="5.7"/>
    <n v="145"/>
    <n v="348"/>
    <n v="47612"/>
    <n v="2"/>
    <x v="0"/>
    <n v="2.35"/>
    <x v="1"/>
  </r>
  <r>
    <x v="475"/>
    <n v="2006"/>
    <s v="Luc Besson"/>
    <s v="Mia Farrow"/>
    <s v="Adam LeFevre"/>
    <s v="Penny Balfour"/>
    <x v="1"/>
    <n v="86000000"/>
    <n v="15131330"/>
    <x v="8"/>
    <n v="94"/>
    <s v="Adventure|Animation|Family|Fantasy"/>
    <s v="boy|debt|garden|princess|treasure"/>
    <n v="6"/>
    <n v="101"/>
    <n v="64"/>
    <n v="25843"/>
    <n v="683"/>
    <x v="0"/>
    <n v="2.35"/>
    <x v="1"/>
  </r>
  <r>
    <x v="476"/>
    <n v="2009"/>
    <s v="Jacques Perrin"/>
    <s v="Pedro Armendáriz Jr."/>
    <s v="Jacques Perrin"/>
    <s v="Rie Miyazawa"/>
    <x v="2"/>
    <n v="40000000"/>
    <n v="19406406"/>
    <x v="8"/>
    <n v="104"/>
    <s v="Documentary|Drama"/>
    <s v="damselfish|ocean habitat|ocean life|razorfish|spider crab"/>
    <n v="7.8"/>
    <n v="113"/>
    <n v="42"/>
    <n v="7630"/>
    <n v="152"/>
    <x v="0"/>
    <n v="2.35"/>
    <x v="1"/>
  </r>
  <r>
    <x v="477"/>
    <n v="2005"/>
    <s v="Peter Hyams"/>
    <s v="David Oyelowo"/>
    <s v="Catherine McCormack"/>
    <s v="Jemima Rooper"/>
    <x v="0"/>
    <n v="52000000"/>
    <n v="1891821"/>
    <x v="1"/>
    <n v="102"/>
    <s v="Action|Adventure|Horror|Sci-Fi|Thriller"/>
    <s v="butterfly|hunter|time|time travel|wave"/>
    <n v="4.2"/>
    <n v="113"/>
    <n v="301"/>
    <n v="16474"/>
    <n v="1890"/>
    <x v="0"/>
    <n v="2.35"/>
    <x v="1"/>
  </r>
  <r>
    <x v="478"/>
    <n v="2014"/>
    <s v="Paul W.S. Anderson"/>
    <s v="Sasha Roiz"/>
    <s v="Currie Graham"/>
    <s v="Dylan Schombing"/>
    <x v="0"/>
    <n v="80000000"/>
    <n v="23219748"/>
    <x v="3"/>
    <n v="105"/>
    <s v="Action|Adventure|Drama|History|Romance"/>
    <s v="arena|lava bomb|mount vesuvius|pompeii|slave"/>
    <n v="5.6"/>
    <n v="272"/>
    <n v="308"/>
    <n v="84508"/>
    <n v="1099"/>
    <x v="0"/>
    <n v="2.35"/>
    <x v="1"/>
  </r>
  <r>
    <x v="479"/>
    <n v="2001"/>
    <s v="Ron Howard"/>
    <s v="Adam Goldberg"/>
    <s v="Austin Pendleton"/>
    <s v="Judd Hirsch"/>
    <x v="0"/>
    <n v="58000000"/>
    <n v="170708996"/>
    <x v="0"/>
    <n v="135"/>
    <s v="Biography|Drama"/>
    <s v="conspiracy|cryptography|mathematician|mental illness|nobel prize"/>
    <n v="8.1999999999999993"/>
    <n v="205"/>
    <n v="1171"/>
    <n v="610568"/>
    <n v="2827"/>
    <x v="0"/>
    <n v="1.85"/>
    <x v="0"/>
  </r>
  <r>
    <x v="480"/>
    <n v="1994"/>
    <s v="Roger Allers"/>
    <s v="Matthew Broderick"/>
    <s v="Nathan Lane"/>
    <s v="Niketa Calame"/>
    <x v="2"/>
    <n v="45000000"/>
    <n v="422783777"/>
    <x v="0"/>
    <n v="73"/>
    <s v="Adventure|Animation|Drama|Family|Musical"/>
    <s v="king|prince|scar|uncle|unnecessary guilt"/>
    <n v="8.5"/>
    <n v="186"/>
    <n v="656"/>
    <n v="644348"/>
    <n v="6458"/>
    <x v="0"/>
    <n v="1.66"/>
    <x v="0"/>
  </r>
  <r>
    <x v="481"/>
    <n v="2012"/>
    <s v="Brad Peyton"/>
    <s v="Josh Hutcherson"/>
    <s v="Dwayne Johnson"/>
    <s v="Kristin Davis"/>
    <x v="1"/>
    <n v="79000000"/>
    <n v="103812241"/>
    <x v="0"/>
    <n v="94"/>
    <s v="Action|Adventure|Comedy|Family|Fantasy|Sci-Fi"/>
    <s v="gold|hurricane|island|mountain|mysterious island"/>
    <n v="5.8"/>
    <n v="178"/>
    <n v="133"/>
    <n v="67296"/>
    <n v="27842"/>
    <x v="0"/>
    <n v="1.85"/>
    <x v="0"/>
  </r>
  <r>
    <x v="482"/>
    <n v="2013"/>
    <s v="Cody Cameron"/>
    <s v="Will Forte"/>
    <s v="Khamani Griffin"/>
    <s v="Melissa Sturm"/>
    <x v="1"/>
    <n v="78000000"/>
    <n v="119793567"/>
    <x v="0"/>
    <n v="95"/>
    <s v="Animation|Comedy|Family|Fantasy|Sci-Fi"/>
    <s v="food|inventor|island|orangutan|scientist"/>
    <n v="6.5"/>
    <n v="169"/>
    <n v="85"/>
    <n v="64387"/>
    <n v="848"/>
    <x v="0"/>
    <n v="2.35"/>
    <x v="0"/>
  </r>
  <r>
    <x v="483"/>
    <n v="2002"/>
    <s v="Brett Ratner"/>
    <s v="Philip Seymour Hoffman"/>
    <s v="Anthony Hopkins"/>
    <s v="Emily Watson"/>
    <x v="3"/>
    <n v="78000000"/>
    <n v="92930005"/>
    <x v="5"/>
    <n v="124"/>
    <s v="Crime|Drama|Thriller"/>
    <s v="criminal profile|fbi agent|madman|tabloid reporter|tragic villain"/>
    <n v="7.2"/>
    <n v="210"/>
    <n v="764"/>
    <n v="204063"/>
    <n v="35867"/>
    <x v="0"/>
    <n v="2.35"/>
    <x v="0"/>
  </r>
  <r>
    <x v="484"/>
    <n v="2004"/>
    <s v="Joe Johnston"/>
    <s v="J.K. Simmons"/>
    <s v="Viggo Mortensen"/>
    <s v="Peter Mensah"/>
    <x v="0"/>
    <n v="100000000"/>
    <n v="67286731"/>
    <x v="0"/>
    <n v="136"/>
    <s v="Action|Adventure|Western"/>
    <s v="arab|cowboy|horse|race|sheik"/>
    <n v="6.7"/>
    <n v="140"/>
    <n v="345"/>
    <n v="67856"/>
    <n v="36925"/>
    <x v="0"/>
    <n v="2.35"/>
    <x v="1"/>
  </r>
  <r>
    <x v="485"/>
    <n v="2011"/>
    <s v="Dennis Dugan"/>
    <s v="Al Pacino"/>
    <s v="Adam Sandler"/>
    <s v="Tim Meadows"/>
    <x v="1"/>
    <n v="79000000"/>
    <n v="74158157"/>
    <x v="0"/>
    <n v="91"/>
    <s v="Comedy"/>
    <s v="advertising|advertising executive|commercial|protective male|twins"/>
    <n v="3.4"/>
    <n v="156"/>
    <n v="264"/>
    <n v="60370"/>
    <n v="27405"/>
    <x v="0"/>
    <n v="1.85"/>
    <x v="1"/>
  </r>
  <r>
    <x v="486"/>
    <n v="2003"/>
    <s v="John Singleton"/>
    <s v="Paul Walker"/>
    <s v="Cole Hauser"/>
    <s v="Mo Gallini"/>
    <x v="0"/>
    <n v="76000000"/>
    <n v="127083765"/>
    <x v="0"/>
    <n v="107"/>
    <s v="Action|Crime|Thriller"/>
    <s v="bust|racing|shotgun|street racing|undercover agent"/>
    <n v="5.9"/>
    <n v="150"/>
    <n v="370"/>
    <n v="191912"/>
    <n v="25296"/>
    <x v="0"/>
    <n v="2.35"/>
    <x v="0"/>
  </r>
  <r>
    <x v="487"/>
    <n v="2015"/>
    <s v="Mark Osborne"/>
    <s v="Jeff Bridges"/>
    <s v="James Franco"/>
    <s v="Mackenzie Foy"/>
    <x v="1"/>
    <n v="81200000"/>
    <n v="1339152"/>
    <x v="8"/>
    <n v="108"/>
    <s v="Adventure|Animation|Drama|Family|Fantasy"/>
    <s v="aviator|based on book|girl|little girl|the little prince"/>
    <n v="7.8"/>
    <n v="119"/>
    <n v="64"/>
    <n v="28276"/>
    <n v="30230"/>
    <x v="0"/>
    <n v="2.35"/>
    <x v="1"/>
  </r>
  <r>
    <x v="488"/>
    <n v="2007"/>
    <s v="Oliver Hirschbiegel"/>
    <s v="Roger Rees"/>
    <s v="Veronica Cartwright"/>
    <s v="Jeremy Northam"/>
    <x v="0"/>
    <n v="80000000"/>
    <n v="15071514"/>
    <x v="0"/>
    <n v="99"/>
    <s v="Sci-Fi|Thriller"/>
    <s v="alien|epidemic|psychiatrist|space shuttle|virus"/>
    <n v="5.9"/>
    <n v="232"/>
    <n v="273"/>
    <n v="65037"/>
    <n v="2323"/>
    <x v="0"/>
    <n v="1.85"/>
    <x v="1"/>
  </r>
  <r>
    <x v="489"/>
    <n v="2000"/>
    <s v="Des McAnuff"/>
    <s v="Robert De Niro"/>
    <s v="Janeane Garofalo"/>
    <s v="Jonathan Winters"/>
    <x v="1"/>
    <n v="76000000"/>
    <n v="26000610"/>
    <x v="0"/>
    <n v="92"/>
    <s v="Adventure|Animation|Comedy|Family|Fantasy"/>
    <s v="deforestation|fbi|lighthouse|moose|squirrel"/>
    <n v="4.0999999999999996"/>
    <n v="49"/>
    <n v="197"/>
    <n v="16611"/>
    <n v="28050"/>
    <x v="0"/>
    <n v="1.85"/>
    <x v="1"/>
  </r>
  <r>
    <x v="490"/>
    <n v="2016"/>
    <s v="Yarrow Cheney"/>
    <s v="Steve Coogan"/>
    <s v="Eric Stonestreet"/>
    <s v="Albert Brooks"/>
    <x v="1"/>
    <n v="75000000"/>
    <n v="323505540"/>
    <x v="9"/>
    <n v="87"/>
    <s v="Animation|Comedy|Family"/>
    <s v="animal control|lost animal|mongrel|pet|terrier"/>
    <n v="6.8"/>
    <n v="165"/>
    <n v="155"/>
    <n v="24407"/>
    <n v="4782"/>
    <x v="0"/>
    <n v="1.85"/>
    <x v="0"/>
  </r>
  <r>
    <x v="491"/>
    <n v="2003"/>
    <s v="Stephen Norrington"/>
    <s v="Jason Flemyng"/>
    <s v="Max Ryan"/>
    <s v="Tony Curran"/>
    <x v="0"/>
    <n v="78000000"/>
    <n v="66462600"/>
    <x v="0"/>
    <n v="110"/>
    <s v="Action|Adventure|Fantasy|Sci-Fi"/>
    <s v="box office flop|captain nemo|dorian gray|invisible man|steampunk"/>
    <n v="5.8"/>
    <n v="202"/>
    <n v="786"/>
    <n v="141533"/>
    <n v="4714"/>
    <x v="1"/>
    <n v="2.35"/>
    <x v="1"/>
  </r>
  <r>
    <x v="492"/>
    <n v="2013"/>
    <s v="Pierre Coffin"/>
    <s v="Steve Carell"/>
    <s v="Miranda Cosgrove"/>
    <s v="Steve Coogan"/>
    <x v="1"/>
    <n v="76000000"/>
    <n v="368049635"/>
    <x v="0"/>
    <n v="98"/>
    <s v="Animation|Comedy|Family|Sci-Fi"/>
    <s v="dating|minion|overprotective father|undercover spy|woman agent"/>
    <n v="7.5"/>
    <n v="306"/>
    <n v="284"/>
    <n v="286877"/>
    <n v="11905"/>
    <x v="0"/>
    <n v="1.85"/>
    <x v="0"/>
  </r>
  <r>
    <x v="493"/>
    <n v="1996"/>
    <s v="Roland Emmerich"/>
    <s v="Will Smith"/>
    <s v="Adam Baldwin"/>
    <s v="Mary McDonnell"/>
    <x v="0"/>
    <n v="75000000"/>
    <n v="306124059"/>
    <x v="0"/>
    <n v="154"/>
    <s v="Action|Adventure|Sci-Fi"/>
    <s v="alien|area 51|military|spacecraft|spaceship"/>
    <n v="6.9"/>
    <n v="185"/>
    <n v="856"/>
    <n v="430055"/>
    <n v="16785"/>
    <x v="0"/>
    <n v="2.35"/>
    <x v="0"/>
  </r>
  <r>
    <x v="494"/>
    <n v="1997"/>
    <s v="Steven Spielberg"/>
    <s v="Ariana Richards"/>
    <s v="Richard Schiff"/>
    <s v="Vanessa Lee Chester"/>
    <x v="0"/>
    <n v="73000000"/>
    <n v="229074524"/>
    <x v="0"/>
    <n v="129"/>
    <s v="Action|Adventure|Sci-Fi"/>
    <s v="capture|dinosaur|island|jurassic|jurassic park"/>
    <n v="6.5"/>
    <n v="177"/>
    <n v="552"/>
    <n v="278362"/>
    <n v="1635"/>
    <x v="0"/>
    <n v="1.85"/>
    <x v="0"/>
  </r>
  <r>
    <x v="495"/>
    <n v="2005"/>
    <s v="Eric Darnell"/>
    <s v="Jada Pinkett Smith"/>
    <s v="Cedric the Entertainer"/>
    <s v="Andy Richter"/>
    <x v="1"/>
    <n v="75000000"/>
    <n v="193136719"/>
    <x v="0"/>
    <n v="86"/>
    <s v="Adventure|Animation|Comedy|Family"/>
    <s v="escape|jungle|lemur|madagascar|zoo"/>
    <n v="6.9"/>
    <n v="181"/>
    <n v="385"/>
    <n v="266636"/>
    <n v="1777"/>
    <x v="0"/>
    <n v="1.85"/>
    <x v="0"/>
  </r>
  <r>
    <x v="496"/>
    <n v="2006"/>
    <s v="Alfonso Cuarón"/>
    <s v="Charlie Hunnam"/>
    <s v="Danny Huston"/>
    <s v="Rita Davies"/>
    <x v="3"/>
    <n v="76000000"/>
    <n v="35286428"/>
    <x v="0"/>
    <n v="109"/>
    <s v="Drama|Sci-Fi|Thriller"/>
    <s v="chaos|england|long take|survival|violence"/>
    <n v="7.9"/>
    <n v="372"/>
    <n v="1206"/>
    <n v="361767"/>
    <n v="16479"/>
    <x v="0"/>
    <n v="1.85"/>
    <x v="1"/>
  </r>
  <r>
    <x v="497"/>
    <n v="2000"/>
    <s v="Bryan Singer"/>
    <s v="Hugh Jackman"/>
    <s v="Tyler Mane"/>
    <s v="Bruce Davison"/>
    <x v="0"/>
    <n v="75000000"/>
    <n v="157299717"/>
    <x v="0"/>
    <n v="104"/>
    <s v="Action|Adventure|Sci-Fi"/>
    <s v="first part|mutant|professor|superhero|superhero team"/>
    <n v="7.4"/>
    <n v="290"/>
    <n v="1401"/>
    <n v="452928"/>
    <n v="21397"/>
    <x v="0"/>
    <n v="2.35"/>
    <x v="0"/>
  </r>
  <r>
    <x v="498"/>
    <n v="2008"/>
    <s v="Timur Bekmambetov"/>
    <s v="Angelina Jolie Pitt"/>
    <s v="Morgan Freeman"/>
    <s v="Common"/>
    <x v="3"/>
    <n v="75000000"/>
    <n v="134568845"/>
    <x v="0"/>
    <n v="110"/>
    <s v="Action|Crime|Fantasy|Thriller"/>
    <s v="assassin|bobble head doll|femme fatale|rejuvenation|strong female lead"/>
    <n v="6.7"/>
    <n v="316"/>
    <n v="713"/>
    <n v="299852"/>
    <n v="25763"/>
    <x v="0"/>
    <n v="2.35"/>
    <x v="0"/>
  </r>
  <r>
    <x v="499"/>
    <n v="1996"/>
    <s v="Michael Bay"/>
    <s v="Nicolas Cage"/>
    <s v="Michael Biehn"/>
    <s v="Bokeem Woodbine"/>
    <x v="3"/>
    <n v="75000000"/>
    <n v="134006721"/>
    <x v="0"/>
    <n v="136"/>
    <s v="Action|Adventure|Thriller"/>
    <s v="alcatraz|fbi|general|hostage|rocket"/>
    <n v="7.4"/>
    <n v="122"/>
    <n v="415"/>
    <n v="259492"/>
    <n v="15999"/>
    <x v="0"/>
    <n v="2.35"/>
    <x v="0"/>
  </r>
  <r>
    <x v="500"/>
    <n v="2006"/>
    <s v="Carlos Saldanha"/>
    <s v="Denis Leary"/>
    <s v="Ray Romano"/>
    <s v="Jay Leno"/>
    <x v="1"/>
    <n v="80000000"/>
    <n v="195329763"/>
    <x v="0"/>
    <n v="115"/>
    <s v="Action|Adventure|Animation|Comedy|Family|Fantasy"/>
    <s v="flood|mammoth|no opening credits|squirrel|valley"/>
    <n v="6.9"/>
    <n v="164"/>
    <n v="253"/>
    <n v="194249"/>
    <n v="1815"/>
    <x v="0"/>
    <n v="1.85"/>
    <x v="0"/>
  </r>
  <r>
    <x v="501"/>
    <n v="2004"/>
    <s v="Peter Segal"/>
    <s v="Adam Sandler"/>
    <s v="Peter Dante"/>
    <s v="Allen Covert"/>
    <x v="0"/>
    <n v="75000000"/>
    <n v="120776832"/>
    <x v="0"/>
    <n v="99"/>
    <s v="Comedy|Romance"/>
    <s v="dream|hawaii|hawaiian shirt|short term memory loss|veterinarian"/>
    <n v="6.8"/>
    <n v="147"/>
    <n v="456"/>
    <n v="266103"/>
    <n v="12952"/>
    <x v="0"/>
    <n v="2.35"/>
    <x v="0"/>
  </r>
  <r>
    <x v="502"/>
    <n v="2007"/>
    <s v="Adam Shankman"/>
    <s v="Jerry Stiller"/>
    <s v="Elijah Kelley"/>
    <s v="Paul Dooley"/>
    <x v="1"/>
    <n v="75000000"/>
    <n v="118823091"/>
    <x v="0"/>
    <n v="117"/>
    <s v="Comedy|Drama|Family|Music|Musical|Romance"/>
    <s v="audition|best friend|dance|friend|tv dance show"/>
    <n v="6.7"/>
    <n v="219"/>
    <n v="401"/>
    <n v="98693"/>
    <n v="1673"/>
    <x v="0"/>
    <n v="2.35"/>
    <x v="0"/>
  </r>
  <r>
    <x v="503"/>
    <n v="2004"/>
    <s v="Renny Harlin"/>
    <s v="James D'Arcy"/>
    <s v="Alan Ford"/>
    <s v="Izabella Scorupco"/>
    <x v="3"/>
    <n v="50000000"/>
    <n v="41814863"/>
    <x v="0"/>
    <n v="125"/>
    <s v="Horror|Mystery|Thriller"/>
    <s v="archeologist|church|excavation|faith|relic"/>
    <n v="5.0999999999999996"/>
    <n v="167"/>
    <n v="308"/>
    <n v="28635"/>
    <n v="1970"/>
    <x v="0"/>
    <n v="2"/>
    <x v="1"/>
  </r>
  <r>
    <x v="504"/>
    <n v="1999"/>
    <s v="David Kellogg"/>
    <s v="Matthew Broderick"/>
    <s v="Rene Auberjonois"/>
    <s v="Rupert Everett"/>
    <x v="1"/>
    <n v="75000000"/>
    <n v="97360069"/>
    <x v="0"/>
    <n v="110"/>
    <s v="Action|Adventure|Comedy|Family|Sci-Fi"/>
    <s v="actor playing multiple roles|claw|gadget|inspector|police"/>
    <n v="4.0999999999999996"/>
    <n v="70"/>
    <n v="231"/>
    <n v="36491"/>
    <n v="5320"/>
    <x v="0"/>
    <n v="1.85"/>
    <x v="0"/>
  </r>
  <r>
    <x v="505"/>
    <n v="2013"/>
    <s v="Louis Leterrier"/>
    <s v="Morgan Freeman"/>
    <s v="Common"/>
    <s v="Michael Kelly"/>
    <x v="0"/>
    <n v="75000000"/>
    <n v="117698894"/>
    <x v="0"/>
    <n v="125"/>
    <s v="Crime|Mystery|Thriller"/>
    <s v="bank|fbi|heist|interpol|magician"/>
    <n v="7.3"/>
    <n v="384"/>
    <n v="629"/>
    <n v="447979"/>
    <n v="13312"/>
    <x v="0"/>
    <n v="2.35"/>
    <x v="0"/>
  </r>
  <r>
    <x v="506"/>
    <n v="2010"/>
    <s v="Dennis Dugan"/>
    <s v="Steve Buscemi"/>
    <s v="Adam Sandler"/>
    <s v="Salma Hayek"/>
    <x v="0"/>
    <n v="80000000"/>
    <n v="162001186"/>
    <x v="0"/>
    <n v="102"/>
    <s v="Comedy"/>
    <s v="basketball|coach|daughter|high school|high school basketball"/>
    <n v="6"/>
    <n v="179"/>
    <n v="311"/>
    <n v="181443"/>
    <n v="28497"/>
    <x v="0"/>
    <n v="1.85"/>
    <x v="0"/>
  </r>
  <r>
    <x v="507"/>
    <n v="2004"/>
    <s v="Steven Spielberg"/>
    <s v="Tom Hanks"/>
    <s v="Chi McBride"/>
    <s v="Barry Shabaka Henley"/>
    <x v="0"/>
    <n v="60000000"/>
    <n v="77032279"/>
    <x v="0"/>
    <n v="128"/>
    <s v="Comedy|Drama"/>
    <s v="airport|construction site|fish out of water|flight attendant|man without a country"/>
    <n v="7.3"/>
    <n v="151"/>
    <n v="596"/>
    <n v="303864"/>
    <n v="16199"/>
    <x v="0"/>
    <n v="1.85"/>
    <x v="0"/>
  </r>
  <r>
    <x v="508"/>
    <n v="2009"/>
    <s v="Thor Freudenthal"/>
    <s v="Don Cheadle"/>
    <s v="Kevin Dillon"/>
    <s v="Yvette Nicole Brown"/>
    <x v="1"/>
    <n v="35000000"/>
    <n v="73023275"/>
    <x v="0"/>
    <n v="100"/>
    <s v="Comedy|Family"/>
    <s v="abandoned hotel|dog|foster home|overalls|playing with a dog"/>
    <n v="5.4"/>
    <n v="107"/>
    <n v="57"/>
    <n v="16271"/>
    <n v="5174"/>
    <x v="0"/>
    <n v="1.85"/>
    <x v="0"/>
  </r>
  <r>
    <x v="509"/>
    <n v="2000"/>
    <s v="Martin Campbell"/>
    <s v="Nicholas Lea"/>
    <s v="Scott Glenn"/>
    <s v="Ben Mendelsohn"/>
    <x v="0"/>
    <n v="75000000"/>
    <n v="68473360"/>
    <x v="0"/>
    <n v="124"/>
    <s v="Action|Adventure|Drama|Thriller"/>
    <s v="death|die hard scenario|k2|rescue|urination"/>
    <n v="5.9"/>
    <n v="134"/>
    <n v="379"/>
    <n v="49536"/>
    <n v="3424"/>
    <x v="0"/>
    <n v="1.85"/>
    <x v="1"/>
  </r>
  <r>
    <x v="510"/>
    <n v="2007"/>
    <s v="Mike Nichols"/>
    <s v="Philip Seymour Hoffman"/>
    <s v="Tom Hanks"/>
    <s v="Jud Tylor"/>
    <x v="3"/>
    <n v="75000000"/>
    <n v="66636385"/>
    <x v="0"/>
    <n v="102"/>
    <s v="Biography|Comedy|Drama|History"/>
    <s v="afghanistan|arms dealer|based on true story|cia|texas"/>
    <n v="7.1"/>
    <n v="269"/>
    <n v="289"/>
    <n v="88451"/>
    <n v="60646"/>
    <x v="0"/>
    <n v="1.85"/>
    <x v="1"/>
  </r>
  <r>
    <x v="511"/>
    <n v="2004"/>
    <s v="Bibo Bergeron"/>
    <s v="Robert De Niro"/>
    <s v="Martin Scorsese"/>
    <s v="Angelina Jolie Pitt"/>
    <x v="1"/>
    <n v="75000000"/>
    <n v="160762022"/>
    <x v="0"/>
    <n v="90"/>
    <s v="Adventure|Animation|Comedy|Family"/>
    <s v="anchor|fish|mobster|shark|vegetarian"/>
    <n v="6"/>
    <n v="143"/>
    <n v="288"/>
    <n v="132415"/>
    <n v="63165"/>
    <x v="0"/>
    <n v="1.85"/>
    <x v="0"/>
  </r>
  <r>
    <x v="512"/>
    <n v="2006"/>
    <s v="Bill Condon"/>
    <s v="Loretta Devine"/>
    <s v="Jennifer Hudson"/>
    <s v="Anika Noni Rose"/>
    <x v="0"/>
    <n v="70000000"/>
    <n v="103338338"/>
    <x v="0"/>
    <n v="130"/>
    <s v="Drama|Music|Musical"/>
    <s v="1960s|fire|pop chart|singer|trio"/>
    <n v="6.5"/>
    <n v="241"/>
    <n v="503"/>
    <n v="55901"/>
    <n v="2856"/>
    <x v="0"/>
    <n v="2.35"/>
    <x v="0"/>
  </r>
  <r>
    <x v="513"/>
    <n v="2005"/>
    <s v="F. Gary Gray"/>
    <s v="Dwayne Johnson"/>
    <s v="Christina Milian"/>
    <s v="Debi Mazar"/>
    <x v="0"/>
    <n v="53000000"/>
    <n v="55808744"/>
    <x v="0"/>
    <n v="118"/>
    <s v="Comedy|Crime|Music"/>
    <s v="concert|mobster|russian|sequel|widow"/>
    <n v="5.7"/>
    <n v="161"/>
    <n v="323"/>
    <n v="59435"/>
    <n v="15889"/>
    <x v="0"/>
    <n v="2.4"/>
    <x v="0"/>
  </r>
  <r>
    <x v="514"/>
    <n v="2005"/>
    <s v="Steven Spielberg"/>
    <s v="Ayelet Zurer"/>
    <s v="Moritz Bleibtreu"/>
    <s v="Mathieu Amalric"/>
    <x v="3"/>
    <n v="70000000"/>
    <n v="47379090"/>
    <x v="8"/>
    <n v="163"/>
    <s v="Drama|History|Thriller"/>
    <s v="arab|black september|israel|jew|munich olympics"/>
    <n v="7.6"/>
    <n v="298"/>
    <n v="824"/>
    <n v="176936"/>
    <n v="2529"/>
    <x v="0"/>
    <n v="2.35"/>
    <x v="1"/>
  </r>
  <r>
    <x v="515"/>
    <n v="2003"/>
    <s v="Antoine Fuqua"/>
    <s v="Bruce Willis"/>
    <s v="Tom Skerritt"/>
    <s v="Cole Hauser"/>
    <x v="3"/>
    <n v="70000000"/>
    <n v="43426961"/>
    <x v="0"/>
    <n v="142"/>
    <s v="Action|Drama|Thriller|War"/>
    <s v="dictator|doctor|jungle|rebel|refugee"/>
    <n v="6.6"/>
    <n v="89"/>
    <n v="394"/>
    <n v="93494"/>
    <n v="16580"/>
    <x v="0"/>
    <n v="2.35"/>
    <x v="1"/>
  </r>
  <r>
    <x v="516"/>
    <n v="2010"/>
    <s v="Robert Luketic"/>
    <s v="Tom Selleck"/>
    <s v="Lisa Ann Walter"/>
    <s v="Catherine O'Hara"/>
    <x v="0"/>
    <n v="75000000"/>
    <n v="47000485"/>
    <x v="0"/>
    <n v="100"/>
    <s v="Action|Comedy|Romance|Thriller"/>
    <s v="hired killer|marriage|neighbor|on the run|store clerk"/>
    <n v="5.4"/>
    <n v="140"/>
    <n v="120"/>
    <n v="72867"/>
    <n v="25206"/>
    <x v="0"/>
    <n v="2.35"/>
    <x v="1"/>
  </r>
  <r>
    <x v="517"/>
    <n v="2015"/>
    <s v="Guy Ritchie"/>
    <s v="Henry Cavill"/>
    <s v="Elizabeth Debicki"/>
    <s v="Christian Berkel"/>
    <x v="0"/>
    <n v="75000000"/>
    <n v="45434443"/>
    <x v="0"/>
    <n v="116"/>
    <s v="Action|Adventure|Comedy"/>
    <s v="box office flop|cia agent|criminal organization|kgb agent|nuclear bomb"/>
    <n v="7.3"/>
    <n v="362"/>
    <n v="360"/>
    <n v="175960"/>
    <n v="15735"/>
    <x v="0"/>
    <n v="2.35"/>
    <x v="1"/>
  </r>
  <r>
    <x v="518"/>
    <n v="2004"/>
    <s v="James L. Brooks"/>
    <s v="Adam Sandler"/>
    <s v="Paz Vega"/>
    <s v="Sarah Steele"/>
    <x v="0"/>
    <n v="80000000"/>
    <n v="42044321"/>
    <x v="0"/>
    <n v="131"/>
    <s v="Comedy|Drama|Romance"/>
    <s v="chef|college|housekeeper|letter|mexico"/>
    <n v="6.5"/>
    <n v="124"/>
    <n v="342"/>
    <n v="65668"/>
    <n v="12522"/>
    <x v="0"/>
    <n v="1.85"/>
    <x v="1"/>
  </r>
  <r>
    <x v="519"/>
    <n v="2006"/>
    <s v="Gil Kenan"/>
    <s v="Steve Buscemi"/>
    <s v="Jon Heder"/>
    <s v="Catherine O'Hara"/>
    <x v="1"/>
    <n v="75000000"/>
    <n v="73661010"/>
    <x v="0"/>
    <n v="91"/>
    <s v="Animation|Comedy|Family|Fantasy|Mystery"/>
    <s v="babysitter|halloween|house|neighbor|suburb"/>
    <n v="6.6"/>
    <n v="190"/>
    <n v="229"/>
    <n v="71137"/>
    <n v="17299"/>
    <x v="0"/>
    <n v="2.35"/>
    <x v="1"/>
  </r>
  <r>
    <x v="520"/>
    <n v="2001"/>
    <s v="Barry Levinson"/>
    <s v="Bruce Willis"/>
    <s v="Brían F. O'Byrne"/>
    <s v="Azura Skye"/>
    <x v="0"/>
    <n v="80000000"/>
    <n v="41523271"/>
    <x v="0"/>
    <n v="123"/>
    <s v="Comedy|Crime|Drama|Romance"/>
    <s v="bank manager|hypochondriac|love triangle|prison|television"/>
    <n v="6.6"/>
    <n v="132"/>
    <n v="261"/>
    <n v="57038"/>
    <n v="13934"/>
    <x v="0"/>
    <n v="2.35"/>
    <x v="1"/>
  </r>
  <r>
    <x v="521"/>
    <n v="1995"/>
    <s v="Jerry Zucker"/>
    <s v="Julia Ormond"/>
    <s v="Ben Cross"/>
    <s v="John Gielgud"/>
    <x v="0"/>
    <n v="55000000"/>
    <n v="37600435"/>
    <x v="0"/>
    <n v="134"/>
    <s v="Action|Adventure|Romance|Thriller"/>
    <s v="battle|king|king arthur|knight|marriage"/>
    <n v="5.9"/>
    <n v="53"/>
    <n v="180"/>
    <n v="55350"/>
    <n v="1695"/>
    <x v="0"/>
    <n v="1.85"/>
    <x v="1"/>
  </r>
  <r>
    <x v="522"/>
    <n v="1999"/>
    <s v="Andy Tennant"/>
    <s v="Bai Ling"/>
    <s v="Geoffrey Palmer"/>
    <s v="Randall Duk Kim"/>
    <x v="0"/>
    <n v="75000000"/>
    <n v="39251128"/>
    <x v="0"/>
    <n v="148"/>
    <s v="Drama|History|Romance"/>
    <s v="1860s|children|king|schoolteacher|siam"/>
    <n v="6.7"/>
    <n v="91"/>
    <n v="217"/>
    <n v="31080"/>
    <n v="804"/>
    <x v="0"/>
    <n v="2.35"/>
    <x v="1"/>
  </r>
  <r>
    <x v="523"/>
    <n v="2011"/>
    <s v="Tarsem Singh"/>
    <s v="Henry Cavill"/>
    <s v="Daniel Sharman"/>
    <s v="Steve Byers"/>
    <x v="3"/>
    <n v="75000000"/>
    <n v="83503161"/>
    <x v="0"/>
    <n v="110"/>
    <s v="Action|Drama|Fantasy|Romance"/>
    <s v="burned alive|castration|olympus|torture|torture device"/>
    <n v="6.1"/>
    <n v="284"/>
    <n v="405"/>
    <n v="138190"/>
    <n v="16691"/>
    <x v="0"/>
    <n v="1.85"/>
    <x v="0"/>
  </r>
  <r>
    <x v="524"/>
    <n v="2005"/>
    <s v="Florent-Emilio Siri"/>
    <s v="Jimmy Bennett"/>
    <s v="Bruce Willis"/>
    <s v="Ransford Doherty"/>
    <x v="3"/>
    <n v="52000000"/>
    <n v="34636443"/>
    <x v="0"/>
    <n v="113"/>
    <s v="Action|Crime|Drama|Mystery|Thriller"/>
    <s v="california|hostage|hostage negotiator|organized crime|police"/>
    <n v="6.6"/>
    <n v="152"/>
    <n v="288"/>
    <n v="93790"/>
    <n v="103354"/>
    <x v="0"/>
    <n v="2.35"/>
    <x v="1"/>
  </r>
  <r>
    <x v="525"/>
    <n v="2000"/>
    <s v="Don Bluth"/>
    <s v="Matt Damon"/>
    <s v="Janeane Garofalo"/>
    <s v="Nathan Lane"/>
    <x v="1"/>
    <n v="75000000"/>
    <n v="22751979"/>
    <x v="0"/>
    <n v="94"/>
    <s v="Action|Adventure|Animation|Family|Sci-Fi"/>
    <s v="alien|captain|escape|pilot|scientist"/>
    <n v="6.6"/>
    <n v="131"/>
    <n v="377"/>
    <n v="52244"/>
    <n v="15857"/>
    <x v="0"/>
    <n v="2.35"/>
    <x v="1"/>
  </r>
  <r>
    <x v="526"/>
    <n v="2003"/>
    <s v="Ron Shelton"/>
    <s v="Harrison Ford"/>
    <s v="Bruce Greenwood"/>
    <s v="Lena Olin"/>
    <x v="0"/>
    <n v="75000000"/>
    <n v="30013346"/>
    <x v="0"/>
    <n v="116"/>
    <s v="Action|Comedy|Crime|Thriller"/>
    <s v="audition|kissing while having sex|machismo|murder|sex"/>
    <n v="5.3"/>
    <n v="132"/>
    <n v="254"/>
    <n v="31293"/>
    <n v="14028"/>
    <x v="0"/>
    <n v="2.35"/>
    <x v="1"/>
  </r>
  <r>
    <x v="527"/>
    <n v="1998"/>
    <s v="Paul W.S. Anderson"/>
    <s v="Connie Nielsen"/>
    <s v="Sean Pertwee"/>
    <s v="Jason Scott Lee"/>
    <x v="3"/>
    <n v="75000000"/>
    <n v="14567883"/>
    <x v="1"/>
    <n v="99"/>
    <s v="Action|Drama|Sci-Fi"/>
    <s v="crash survivor|planet|sergeant|soldier|survivor"/>
    <n v="6"/>
    <n v="67"/>
    <n v="373"/>
    <n v="44248"/>
    <n v="2542"/>
    <x v="0"/>
    <n v="2.35"/>
    <x v="1"/>
  </r>
  <r>
    <x v="528"/>
    <n v="2001"/>
    <s v="Henry Selick"/>
    <s v="Brendan Fraser"/>
    <s v="Bridget Fonda"/>
    <s v="Megan Mullally"/>
    <x v="0"/>
    <n v="75000000"/>
    <n v="5409517"/>
    <x v="0"/>
    <n v="93"/>
    <s v="Animation|Comedy|Fantasy"/>
    <s v="carnival|coma|death|monkey|nightmare"/>
    <n v="4.7"/>
    <n v="74"/>
    <n v="171"/>
    <n v="14280"/>
    <n v="5580"/>
    <x v="0"/>
    <n v="1.85"/>
    <x v="1"/>
  </r>
  <r>
    <x v="529"/>
    <n v="2004"/>
    <s v="John Moore"/>
    <s v="Dennis Quaid"/>
    <s v="Tony Curran"/>
    <s v="Miranda Otto"/>
    <x v="0"/>
    <n v="45000000"/>
    <n v="21009180"/>
    <x v="0"/>
    <n v="113"/>
    <s v="Action|Adventure|Drama|Thriller"/>
    <s v="captain|desert|rescue|stranded|survivor"/>
    <n v="6.1"/>
    <n v="114"/>
    <n v="222"/>
    <n v="45815"/>
    <n v="4397"/>
    <x v="0"/>
    <n v="2.35"/>
    <x v="1"/>
  </r>
  <r>
    <x v="530"/>
    <n v="2000"/>
    <s v="M. Night Shyamalan"/>
    <s v="Robin Wright"/>
    <s v="Bruce Willis"/>
    <s v="Michael Kelly"/>
    <x v="0"/>
    <n v="75000000"/>
    <n v="94999143"/>
    <x v="0"/>
    <n v="106"/>
    <s v="Drama|Mystery|Sci-Fi|Thriller"/>
    <s v="child with gun|comic book|invulnerability|superhero|train crash"/>
    <n v="7.2"/>
    <n v="294"/>
    <n v="1344"/>
    <n v="245152"/>
    <n v="33645"/>
    <x v="0"/>
    <n v="2.35"/>
    <x v="0"/>
  </r>
  <r>
    <x v="531"/>
    <n v="2015"/>
    <s v="Kyle Balda"/>
    <s v="Steve Carell"/>
    <s v="Jon Hamm"/>
    <s v="Steve Coogan"/>
    <x v="1"/>
    <n v="74000000"/>
    <n v="336029560"/>
    <x v="0"/>
    <n v="91"/>
    <s v="Action|Animation|Comedy|Family|Sci-Fi"/>
    <s v="antarctica|minion|queen|super villain|villain"/>
    <n v="6.4"/>
    <n v="308"/>
    <n v="275"/>
    <n v="142403"/>
    <n v="13616"/>
    <x v="0"/>
    <n v="1.85"/>
    <x v="0"/>
  </r>
  <r>
    <x v="532"/>
    <n v="2011"/>
    <s v="Zack Snyder"/>
    <s v="Jon Hamm"/>
    <s v="Abbie Cornish"/>
    <s v="Scott Glenn"/>
    <x v="0"/>
    <n v="82000000"/>
    <n v="36381716"/>
    <x v="0"/>
    <n v="128"/>
    <s v="Action|Fantasy"/>
    <s v="alternate reality|escape|girl gang|prostitution|samurai"/>
    <n v="6.1"/>
    <n v="435"/>
    <n v="918"/>
    <n v="197584"/>
    <n v="7067"/>
    <x v="0"/>
    <n v="2.35"/>
    <x v="1"/>
  </r>
  <r>
    <x v="533"/>
    <n v="1998"/>
    <s v="Brian De Palma"/>
    <s v="Nicolas Cage"/>
    <s v="Mike Starr"/>
    <s v="John Heard"/>
    <x v="3"/>
    <n v="69000000"/>
    <n v="55585389"/>
    <x v="0"/>
    <n v="98"/>
    <s v="Crime|Mystery|Thriller"/>
    <s v="assassination|boxing|casino|conspiracy|long take"/>
    <n v="5.9"/>
    <n v="117"/>
    <n v="241"/>
    <n v="64121"/>
    <n v="15269"/>
    <x v="0"/>
    <n v="2.35"/>
    <x v="1"/>
  </r>
  <r>
    <x v="534"/>
    <n v="1998"/>
    <s v="Barry Levinson"/>
    <s v="Peter Coyote"/>
    <s v="James Pickens Jr."/>
    <s v="Huey Lewis"/>
    <x v="0"/>
    <n v="75000000"/>
    <n v="36976367"/>
    <x v="0"/>
    <n v="134"/>
    <s v="Drama|Mystery|Sci-Fi|Thriller"/>
    <s v="manifestation|ocean|spacecraft|spaceship|sphere"/>
    <n v="6"/>
    <n v="108"/>
    <n v="274"/>
    <n v="81611"/>
    <n v="1044"/>
    <x v="0"/>
    <n v="2.35"/>
    <x v="1"/>
  </r>
  <r>
    <x v="535"/>
    <n v="2016"/>
    <s v="Clay Kaytis"/>
    <s v="Peter Dinklage"/>
    <s v="Josh Gad"/>
    <s v="Keegan-Michael Key"/>
    <x v="1"/>
    <n v="73000000"/>
    <n v="107225164"/>
    <x v="0"/>
    <n v="97"/>
    <s v="Action|Animation|Comedy|Family"/>
    <s v="butt|downward duck|fish|kingfisher|pig"/>
    <n v="6.3"/>
    <n v="141"/>
    <n v="126"/>
    <n v="27130"/>
    <n v="24350"/>
    <x v="0"/>
    <n v="1.85"/>
    <x v="0"/>
  </r>
  <r>
    <x v="536"/>
    <n v="2008"/>
    <s v="Andy Tennant"/>
    <s v="Matthew McConaughey"/>
    <s v="Ray Winstone"/>
    <s v="Alexis Dziena"/>
    <x v="0"/>
    <n v="70000000"/>
    <n v="70224196"/>
    <x v="0"/>
    <n v="112"/>
    <s v="Action|Adventure|Comedy|Romance|Thriller"/>
    <s v="debt|rapper|treasure|treasure hunter|yacht"/>
    <n v="5.6"/>
    <n v="176"/>
    <n v="138"/>
    <n v="59352"/>
    <n v="13827"/>
    <x v="0"/>
    <n v="2.35"/>
    <x v="0"/>
  </r>
  <r>
    <x v="537"/>
    <n v="2009"/>
    <s v="Judd Apatow"/>
    <s v="Adam Sandler"/>
    <s v="RZA"/>
    <s v="Maude Apatow"/>
    <x v="3"/>
    <n v="75000000"/>
    <n v="51814190"/>
    <x v="0"/>
    <n v="153"/>
    <s v="Comedy|Drama"/>
    <s v="breasts|comedian|craigslist|infidelity|stand up comedian"/>
    <n v="6.4"/>
    <n v="230"/>
    <n v="301"/>
    <n v="100837"/>
    <n v="11852"/>
    <x v="0"/>
    <n v="1.85"/>
    <x v="1"/>
  </r>
  <r>
    <x v="538"/>
    <n v="2007"/>
    <s v="Peter Berg"/>
    <s v="Jennifer Garner"/>
    <s v="Frances Fisher"/>
    <s v="Tim McGraw"/>
    <x v="3"/>
    <n v="70000000"/>
    <n v="47456450"/>
    <x v="0"/>
    <n v="110"/>
    <s v="Action|Drama|Thriller"/>
    <s v="al qaeda|bomb making|fbi|saudi arabia|stabbed in the crotch"/>
    <n v="7.1"/>
    <n v="234"/>
    <n v="289"/>
    <n v="101386"/>
    <n v="5187"/>
    <x v="0"/>
    <n v="2.35"/>
    <x v="1"/>
  </r>
  <r>
    <x v="539"/>
    <n v="2006"/>
    <s v="Adam McKay"/>
    <s v="Will Ferrell"/>
    <s v="Leslie Bibb"/>
    <s v="Gary Cole"/>
    <x v="0"/>
    <n v="73000000"/>
    <n v="148213377"/>
    <x v="0"/>
    <n v="122"/>
    <s v="Action|Comedy|Sport"/>
    <s v="car racing|french|friend|nascar|racing"/>
    <n v="6.6"/>
    <n v="164"/>
    <n v="437"/>
    <n v="130776"/>
    <n v="12410"/>
    <x v="0"/>
    <n v="2.35"/>
    <x v="0"/>
  </r>
  <r>
    <x v="540"/>
    <n v="2001"/>
    <s v="Steve Carr"/>
    <s v="Raven-Symoné"/>
    <s v="Jeffrey Jones"/>
    <s v="Kevin Pollak"/>
    <x v="1"/>
    <n v="72000000"/>
    <n v="112950721"/>
    <x v="0"/>
    <n v="87"/>
    <s v="Comedy|Family|Fantasy"/>
    <s v="bear|doctor|false accusation|man with glasses|second part"/>
    <n v="4.5999999999999996"/>
    <n v="91"/>
    <n v="79"/>
    <n v="33884"/>
    <n v="3287"/>
    <x v="0"/>
    <n v="2.35"/>
    <x v="0"/>
  </r>
  <r>
    <x v="541"/>
    <n v="1995"/>
    <s v="Mel Gibson"/>
    <s v="Mhairi Calvey"/>
    <s v="Patrick McGoohan"/>
    <s v="James Robinson"/>
    <x v="3"/>
    <n v="72000000"/>
    <n v="75600000"/>
    <x v="0"/>
    <n v="178"/>
    <s v="Biography|Drama|History|War"/>
    <s v="14th century|legend|revolt|scotland|tyranny"/>
    <n v="8.4"/>
    <n v="132"/>
    <n v="1065"/>
    <n v="736638"/>
    <n v="1976"/>
    <x v="0"/>
    <n v="2.35"/>
    <x v="0"/>
  </r>
  <r>
    <x v="542"/>
    <n v="2005"/>
    <s v="Sam Mendes"/>
    <s v="Jake Gyllenhaal"/>
    <s v="Brian Geraghty"/>
    <s v="James Morrison"/>
    <x v="3"/>
    <n v="70000000"/>
    <n v="62647540"/>
    <x v="5"/>
    <n v="125"/>
    <s v="Action|Drama|War"/>
    <s v="american abroad|gulf war|u.s. military|u.s. soldier|usmc"/>
    <n v="7.1"/>
    <n v="262"/>
    <n v="657"/>
    <n v="143525"/>
    <n v="15850"/>
    <x v="0"/>
    <n v="2.35"/>
    <x v="1"/>
  </r>
  <r>
    <x v="543"/>
    <n v="2007"/>
    <s v="David Silverman"/>
    <s v="Albert Brooks"/>
    <s v="Yeardley Smith"/>
    <s v="Marcia Wallace"/>
    <x v="0"/>
    <n v="75000000"/>
    <n v="183132370"/>
    <x v="0"/>
    <n v="87"/>
    <s v="Adventure|Animation|Comedy"/>
    <s v="alaska|dome|lake|pig|the simpsons"/>
    <n v="7.4"/>
    <n v="299"/>
    <n v="763"/>
    <n v="259083"/>
    <n v="3086"/>
    <x v="0"/>
    <n v="2.35"/>
    <x v="0"/>
  </r>
  <r>
    <x v="544"/>
    <n v="2001"/>
    <s v="Frank Darabont"/>
    <s v="Martin Landau"/>
    <s v="Hal Holbrook"/>
    <s v="Jeffrey DeMunn"/>
    <x v="1"/>
    <n v="72000000"/>
    <n v="27796042"/>
    <x v="0"/>
    <n v="152"/>
    <s v="Drama|Romance"/>
    <s v="amnesia|california|communist|small town|writer"/>
    <n v="6.9"/>
    <n v="128"/>
    <n v="376"/>
    <n v="45031"/>
    <n v="4310"/>
    <x v="0"/>
    <n v="1.85"/>
    <x v="1"/>
  </r>
  <r>
    <x v="545"/>
    <n v="2001"/>
    <s v="Renny Harlin"/>
    <s v="Sylvester Stallone"/>
    <s v="Estella Warren"/>
    <s v="Cristián de la Fuente"/>
    <x v="0"/>
    <n v="72000000"/>
    <n v="32616869"/>
    <x v="0"/>
    <n v="116"/>
    <s v="Action|Drama|Sport"/>
    <s v="car race|german|race car|race car driver|rookie"/>
    <n v="4.5"/>
    <n v="109"/>
    <n v="346"/>
    <n v="34435"/>
    <n v="14780"/>
    <x v="0"/>
    <n v="2.35"/>
    <x v="1"/>
  </r>
  <r>
    <x v="546"/>
    <n v="2004"/>
    <s v="Jean-Jacques Annaud"/>
    <s v="David Gant"/>
    <s v="Jean-Claude Dreyfus"/>
    <s v="Oanh Nguyen"/>
    <x v="1"/>
    <n v="59660000"/>
    <n v="18947630"/>
    <x v="8"/>
    <n v="109"/>
    <s v="Adventure|Drama|Family"/>
    <s v="circus|death of protagonist|jungle|killing an animal|tiger"/>
    <n v="7.1"/>
    <n v="88"/>
    <n v="124"/>
    <n v="11798"/>
    <n v="55"/>
    <x v="0"/>
    <n v="2.35"/>
    <x v="1"/>
  </r>
  <r>
    <x v="547"/>
    <n v="2004"/>
    <s v="M. Night Shyamalan"/>
    <s v="Bryce Dallas Howard"/>
    <s v="Judy Greer"/>
    <s v="William Hurt"/>
    <x v="0"/>
    <n v="60000000"/>
    <n v="114195633"/>
    <x v="0"/>
    <n v="108"/>
    <s v="Drama|Mystery|Romance|Thriller"/>
    <s v="creature|pact|plot twist|village|woods"/>
    <n v="6.5"/>
    <n v="261"/>
    <n v="2003"/>
    <n v="193770"/>
    <n v="7273"/>
    <x v="0"/>
    <n v="1.85"/>
    <x v="0"/>
  </r>
  <r>
    <x v="548"/>
    <n v="1998"/>
    <s v="Betty Thomas"/>
    <s v="Oliver Platt"/>
    <s v="Raven-Symoné"/>
    <s v="Peter Boyle"/>
    <x v="0"/>
    <n v="71500000"/>
    <n v="144156464"/>
    <x v="0"/>
    <n v="85"/>
    <s v="Comedy|Family|Fantasy"/>
    <s v="box office hit|doctor|dog|first part|tiger"/>
    <n v="5.3"/>
    <n v="73"/>
    <n v="98"/>
    <n v="74343"/>
    <n v="4166"/>
    <x v="0"/>
    <n v="1.85"/>
    <x v="0"/>
  </r>
  <r>
    <x v="549"/>
    <n v="2002"/>
    <s v="M. Night Shyamalan"/>
    <s v="Rory Culkin"/>
    <s v="Merritt Wever"/>
    <s v="Cherry Jones"/>
    <x v="0"/>
    <n v="72000000"/>
    <n v="227965690"/>
    <x v="0"/>
    <n v="106"/>
    <s v="Drama|Sci-Fi|Thriller"/>
    <s v="crop circle|faith|farm|glass of water|loss of faith"/>
    <n v="6.7"/>
    <n v="208"/>
    <n v="2335"/>
    <n v="271592"/>
    <n v="1675"/>
    <x v="0"/>
    <n v="1.85"/>
    <x v="0"/>
  </r>
  <r>
    <x v="550"/>
    <n v="2004"/>
    <s v="Andrew Adamson"/>
    <s v="Rupert Everett"/>
    <s v="Jennifer Saunders"/>
    <s v="Conrad Vernon"/>
    <x v="1"/>
    <n v="150000000"/>
    <n v="436471036"/>
    <x v="0"/>
    <n v="93"/>
    <s v="Adventure|Animation|Comedy|Family|Fantasy|Romance"/>
    <s v="drag queen|physical appearance|princess|queen|sequel"/>
    <n v="7.2"/>
    <n v="205"/>
    <n v="483"/>
    <n v="314630"/>
    <n v="1148"/>
    <x v="0"/>
    <n v="1.85"/>
    <x v="0"/>
  </r>
  <r>
    <x v="551"/>
    <n v="2006"/>
    <s v="John Lasseter"/>
    <s v="John Ratzenberger"/>
    <s v="Cheech Marin"/>
    <s v="George Carlin"/>
    <x v="2"/>
    <n v="120000000"/>
    <n v="244052771"/>
    <x v="0"/>
    <n v="117"/>
    <s v="Adventure|Animation|Comedy|Family|Sport"/>
    <s v="car|desert|route 66|tow truck|truck"/>
    <n v="7.2"/>
    <n v="256"/>
    <n v="584"/>
    <n v="263853"/>
    <n v="4905"/>
    <x v="0"/>
    <n v="2.35"/>
    <x v="0"/>
  </r>
  <r>
    <x v="552"/>
    <n v="1999"/>
    <s v="Garry Marshall"/>
    <s v="Julia Roberts"/>
    <s v="Christopher Meloni"/>
    <s v="Hector Elizondo"/>
    <x v="1"/>
    <n v="70000000"/>
    <n v="152149590"/>
    <x v="0"/>
    <n v="116"/>
    <s v="Comedy|Romance"/>
    <s v="bride|columnist|journalist|maryland|wedding"/>
    <n v="5.5"/>
    <n v="103"/>
    <n v="255"/>
    <n v="74274"/>
    <n v="12790"/>
    <x v="0"/>
    <n v="2.35"/>
    <x v="0"/>
  </r>
  <r>
    <x v="553"/>
    <n v="2002"/>
    <s v="Rob Cohen"/>
    <s v="Vin Diesel"/>
    <s v="Eve"/>
    <s v="Leila Arcieri"/>
    <x v="0"/>
    <n v="70000000"/>
    <n v="141204016"/>
    <x v="0"/>
    <n v="132"/>
    <s v="Action|Adventure|Thriller"/>
    <s v="agent|nsa|nsa agent|prague|russian"/>
    <n v="5.8"/>
    <n v="191"/>
    <n v="737"/>
    <n v="142569"/>
    <n v="14790"/>
    <x v="0"/>
    <n v="2.35"/>
    <x v="0"/>
  </r>
  <r>
    <x v="554"/>
    <n v="2015"/>
    <s v="Paul Tibbitt"/>
    <s v="Tim Conway"/>
    <s v="Billy West"/>
    <s v="Eddie Deezen"/>
    <x v="1"/>
    <n v="74000000"/>
    <n v="162495848"/>
    <x v="0"/>
    <n v="92"/>
    <s v="Adventure|Animation|Comedy|Family|Fantasy"/>
    <s v="book|magic|pirate|plankton|time machine"/>
    <n v="6"/>
    <n v="147"/>
    <n v="133"/>
    <n v="34359"/>
    <n v="5217"/>
    <x v="0"/>
    <n v="1.85"/>
    <x v="0"/>
  </r>
  <r>
    <x v="555"/>
    <n v="1996"/>
    <s v="Ron Howard"/>
    <s v="Lili Taylor"/>
    <s v="Delroy Lindo"/>
    <s v="Rene Russo"/>
    <x v="3"/>
    <n v="80000000"/>
    <n v="136448821"/>
    <x v="0"/>
    <n v="139"/>
    <s v="Crime|Thriller"/>
    <s v="bounty|fbi|millionaire|money|ransom"/>
    <n v="6.6"/>
    <n v="79"/>
    <n v="158"/>
    <n v="98989"/>
    <n v="3667"/>
    <x v="0"/>
    <n v="1.85"/>
    <x v="0"/>
  </r>
  <r>
    <x v="556"/>
    <n v="2009"/>
    <s v="Quentin Tarantino"/>
    <s v="Michael Fassbender"/>
    <s v="Brad Pitt"/>
    <s v="Christoph Waltz"/>
    <x v="3"/>
    <n v="75000000"/>
    <n v="120523073"/>
    <x v="0"/>
    <n v="153"/>
    <s v="Adventure|Drama|War"/>
    <s v="france|german|nazis|revenge|scalping"/>
    <n v="8.3000000000000007"/>
    <n v="486"/>
    <n v="1527"/>
    <n v="885175"/>
    <n v="36741"/>
    <x v="0"/>
    <n v="2.35"/>
    <x v="0"/>
  </r>
  <r>
    <x v="557"/>
    <n v="1991"/>
    <s v="Steven Spielberg"/>
    <s v="Robin Williams"/>
    <s v="Julia Roberts"/>
    <s v="Bob Hoskins"/>
    <x v="1"/>
    <n v="70000000"/>
    <n v="119654900"/>
    <x v="0"/>
    <n v="142"/>
    <s v="Adventure|Comedy|Family|Fantasy"/>
    <s v="1990s|caught in a net|children|duel|hero"/>
    <n v="6.7"/>
    <n v="75"/>
    <n v="363"/>
    <n v="182802"/>
    <n v="64259"/>
    <x v="0"/>
    <n v="2.35"/>
    <x v="0"/>
  </r>
  <r>
    <x v="298"/>
    <n v="2014"/>
    <s v="Brett Ratner"/>
    <s v="Dwayne Johnson"/>
    <s v="Rufus Sewell"/>
    <s v="Ingrid Bolsø Berdal"/>
    <x v="0"/>
    <n v="100000000"/>
    <n v="72660029"/>
    <x v="0"/>
    <n v="101"/>
    <s v="Action|Adventure"/>
    <s v="army|greek mythology|hercules|king|mercenary"/>
    <n v="6"/>
    <n v="245"/>
    <n v="269"/>
    <n v="115687"/>
    <n v="16235"/>
    <x v="0"/>
    <n v="2.35"/>
    <x v="1"/>
  </r>
  <r>
    <x v="558"/>
    <n v="1990"/>
    <s v="Renny Harlin"/>
    <s v="Bruce Willis"/>
    <s v="John Amos"/>
    <s v="Franco Nero"/>
    <x v="3"/>
    <n v="70000000"/>
    <n v="117541000"/>
    <x v="0"/>
    <n v="124"/>
    <s v="Action|Thriller"/>
    <s v="airport|fuel|plane|police|terrorist"/>
    <n v="7.1"/>
    <n v="142"/>
    <n v="316"/>
    <n v="269858"/>
    <n v="16595"/>
    <x v="0"/>
    <n v="2.35"/>
    <x v="0"/>
  </r>
  <r>
    <x v="559"/>
    <n v="2003"/>
    <s v="Clark Johnson"/>
    <s v="Jeremy Renner"/>
    <s v="Josh Charles"/>
    <s v="LL Cool J"/>
    <x v="0"/>
    <n v="80000000"/>
    <n v="116643346"/>
    <x v="0"/>
    <n v="117"/>
    <s v="Action|Adventure|Crime|Thriller"/>
    <s v="hostage|police|prison|swat team|training"/>
    <n v="6"/>
    <n v="144"/>
    <n v="340"/>
    <n v="119807"/>
    <n v="14486"/>
    <x v="0"/>
    <n v="2.35"/>
    <x v="0"/>
  </r>
  <r>
    <x v="560"/>
    <n v="2001"/>
    <s v="Cameron Crowe"/>
    <s v="Tom Cruise"/>
    <s v="Ivana Milicevic"/>
    <s v="Noah Taylor"/>
    <x v="3"/>
    <n v="68000000"/>
    <n v="100614858"/>
    <x v="0"/>
    <n v="141"/>
    <s v="Fantasy|Mystery|Romance|Sci-Fi|Thriller"/>
    <s v="death|dream|love|lynchian|reality"/>
    <n v="6.9"/>
    <n v="153"/>
    <n v="1248"/>
    <n v="206776"/>
    <n v="11458"/>
    <x v="0"/>
    <n v="1.85"/>
    <x v="0"/>
  </r>
  <r>
    <x v="561"/>
    <n v="2006"/>
    <s v="M. Night Shyamalan"/>
    <s v="Bryce Dallas Howard"/>
    <s v="Freddy Rodríguez"/>
    <s v="Bob Balaban"/>
    <x v="0"/>
    <n v="70000000"/>
    <n v="42272747"/>
    <x v="0"/>
    <n v="110"/>
    <s v="Drama|Fantasy|Mystery|Thriller"/>
    <s v="apartment|bedtime story|eagle|stuttering|swimming pool"/>
    <n v="5.6"/>
    <n v="284"/>
    <n v="1040"/>
    <n v="78635"/>
    <n v="5609"/>
    <x v="0"/>
    <n v="1.85"/>
    <x v="1"/>
  </r>
  <r>
    <x v="562"/>
    <n v="2004"/>
    <s v="Paul W.S. Anderson"/>
    <s v="Sanaa Lathan"/>
    <s v="Colin Salmon"/>
    <s v="Raoul Bova"/>
    <x v="0"/>
    <n v="60000000"/>
    <n v="80281096"/>
    <x v="0"/>
    <n v="109"/>
    <s v="Action|Horror|Sci-Fi|Thriller"/>
    <s v="alien|antarctica|predator|pyramid|satellite"/>
    <n v="5.6"/>
    <n v="247"/>
    <n v="1283"/>
    <n v="143628"/>
    <n v="3222"/>
    <x v="0"/>
    <n v="2.35"/>
    <x v="0"/>
  </r>
  <r>
    <x v="563"/>
    <n v="2009"/>
    <s v="Betty Thomas"/>
    <s v="Amy Poehler"/>
    <s v="Bridgit Mendler"/>
    <s v="Jesse McCartney"/>
    <x v="1"/>
    <n v="75000000"/>
    <n v="219613391"/>
    <x v="0"/>
    <n v="88"/>
    <s v="Animation|Comedy|Family|Fantasy|Music"/>
    <s v="adidas|chipmunk|hospital|school|waste container"/>
    <n v="4.5"/>
    <n v="107"/>
    <n v="98"/>
    <n v="31649"/>
    <n v="5227"/>
    <x v="0"/>
    <n v="1.85"/>
    <x v="0"/>
  </r>
  <r>
    <x v="564"/>
    <n v="2002"/>
    <s v="Randall Wallace"/>
    <s v="Jon Hamm"/>
    <s v="Marc Blucas"/>
    <s v="Chris Klein"/>
    <x v="3"/>
    <n v="75000000"/>
    <n v="78120196"/>
    <x v="0"/>
    <n v="124"/>
    <s v="Action|Drama|History|War"/>
    <s v="air cavalry|battle|major|soldier|vietnamese"/>
    <n v="7.1"/>
    <n v="141"/>
    <n v="742"/>
    <n v="103241"/>
    <n v="6181"/>
    <x v="0"/>
    <n v="2.35"/>
    <x v="0"/>
  </r>
  <r>
    <x v="565"/>
    <n v="2013"/>
    <s v="Antoine Fuqua"/>
    <s v="Gerard Butler"/>
    <s v="Morgan Freeman"/>
    <s v="Radha Mitchell"/>
    <x v="3"/>
    <n v="70000000"/>
    <n v="98895417"/>
    <x v="0"/>
    <n v="119"/>
    <s v="Action|Thriller"/>
    <s v="political thriller|politics|president|speaker of the house|u.s. president"/>
    <n v="6.5"/>
    <n v="358"/>
    <n v="698"/>
    <n v="203154"/>
    <n v="31782"/>
    <x v="0"/>
    <n v="2.35"/>
    <x v="0"/>
  </r>
  <r>
    <x v="566"/>
    <n v="1998"/>
    <s v="Jonathan Frakes"/>
    <s v="LeVar Burton"/>
    <s v="Jonathan Frakes"/>
    <s v="Michael Dorn"/>
    <x v="1"/>
    <n v="58000000"/>
    <n v="70117571"/>
    <x v="0"/>
    <n v="103"/>
    <s v="Action|Adventure|Sci-Fi|Thriller"/>
    <s v="alien|captain|commander|conspiracy|planet"/>
    <n v="6.4"/>
    <n v="160"/>
    <n v="515"/>
    <n v="56741"/>
    <n v="6207"/>
    <x v="0"/>
    <n v="2.35"/>
    <x v="0"/>
  </r>
  <r>
    <x v="567"/>
    <n v="2011"/>
    <s v="Jonathan Liebesman"/>
    <s v="Noel Fisher"/>
    <s v="Jim Parrack"/>
    <s v="Ramon Rodriguez"/>
    <x v="0"/>
    <n v="70000000"/>
    <n v="83552429"/>
    <x v="0"/>
    <n v="116"/>
    <s v="Action|Sci-Fi"/>
    <s v="alien|extraterrestrial|invasion|marine|mission"/>
    <n v="5.8"/>
    <n v="355"/>
    <n v="800"/>
    <n v="154955"/>
    <n v="4001"/>
    <x v="0"/>
    <n v="2.35"/>
    <x v="0"/>
  </r>
  <r>
    <x v="568"/>
    <n v="2003"/>
    <s v="Tim Burton"/>
    <s v="Steve Buscemi"/>
    <s v="Alison Lohman"/>
    <s v="Albert Finney"/>
    <x v="0"/>
    <n v="70000000"/>
    <n v="66257002"/>
    <x v="0"/>
    <n v="125"/>
    <s v="Adventure|Drama|Fantasy"/>
    <s v="dog saved from a fire|flashback|growing up|multiple narrators|traveling salesman"/>
    <n v="8"/>
    <n v="235"/>
    <n v="816"/>
    <n v="350698"/>
    <n v="16138"/>
    <x v="0"/>
    <n v="1.37"/>
    <x v="1"/>
  </r>
  <r>
    <x v="569"/>
    <n v="1994"/>
    <s v="Mike Nichols"/>
    <s v="David Hyde Pierce"/>
    <s v="Peter Gerety"/>
    <s v="Ron Rifkin"/>
    <x v="3"/>
    <n v="70000000"/>
    <n v="65012000"/>
    <x v="0"/>
    <n v="125"/>
    <s v="Drama|Horror|Romance|Thriller"/>
    <s v="blood|publisher|publishing house|werewolf|wolf"/>
    <n v="6.2"/>
    <n v="59"/>
    <n v="137"/>
    <n v="43559"/>
    <n v="1439"/>
    <x v="0"/>
    <n v="1.85"/>
    <x v="1"/>
  </r>
  <r>
    <x v="570"/>
    <n v="2011"/>
    <s v="Steven Spielberg"/>
    <s v="Jeremy Irvine"/>
    <s v="Benedict Cumberbatch"/>
    <s v="Eddie Marsan"/>
    <x v="0"/>
    <n v="66000000"/>
    <n v="79883359"/>
    <x v="0"/>
    <n v="146"/>
    <s v="Drama|War"/>
    <s v="barbed wire|british|cavalry|horse|world war one"/>
    <n v="7.2"/>
    <n v="388"/>
    <n v="488"/>
    <n v="116159"/>
    <n v="46726"/>
    <x v="1"/>
    <n v="2.35"/>
    <x v="0"/>
  </r>
  <r>
    <x v="571"/>
    <n v="2014"/>
    <s v="George Clooney"/>
    <s v="Bill Murray"/>
    <s v="Matt Damon"/>
    <s v="Bob Balaban"/>
    <x v="0"/>
    <n v="70000000"/>
    <n v="78031620"/>
    <x v="0"/>
    <n v="118"/>
    <s v="Drama|War"/>
    <s v="art|art expert|nazi stolen art|soldier|world war two"/>
    <n v="6.1"/>
    <n v="371"/>
    <n v="403"/>
    <n v="102248"/>
    <n v="27674"/>
    <x v="0"/>
    <n v="2.35"/>
    <x v="0"/>
  </r>
  <r>
    <x v="572"/>
    <n v="1989"/>
    <s v="James Cameron"/>
    <s v="Michael Biehn"/>
    <s v="Todd Graff"/>
    <s v="Mary Elizabeth Mastrantonio"/>
    <x v="0"/>
    <n v="69500000"/>
    <n v="54222000"/>
    <x v="0"/>
    <n v="171"/>
    <s v="Adventure|Drama|Sci-Fi|Thriller"/>
    <s v="alien|estranged couple|ocean|submarine|underwater"/>
    <n v="7.6"/>
    <n v="82"/>
    <n v="380"/>
    <n v="131217"/>
    <n v="4074"/>
    <x v="0"/>
    <n v="2.35"/>
    <x v="1"/>
  </r>
  <r>
    <x v="573"/>
    <n v="2010"/>
    <s v="Oliver Stone"/>
    <s v="Frank Langella"/>
    <s v="Austin Pendleton"/>
    <s v="John Buffalo Mailer"/>
    <x v="0"/>
    <n v="70000000"/>
    <n v="52474616"/>
    <x v="0"/>
    <n v="136"/>
    <s v="Drama"/>
    <s v="corporate greed|crisis|economy|greed|mentor"/>
    <n v="6.3"/>
    <n v="297"/>
    <n v="245"/>
    <n v="84118"/>
    <n v="1579"/>
    <x v="0"/>
    <n v="2.35"/>
    <x v="1"/>
  </r>
  <r>
    <x v="574"/>
    <n v="2014"/>
    <s v="Gary Shore"/>
    <s v="Dominic Cooper"/>
    <s v="Sarah Gadon"/>
    <s v="Zach McGowan"/>
    <x v="0"/>
    <n v="70000000"/>
    <n v="55942830"/>
    <x v="0"/>
    <n v="92"/>
    <s v="Action|Drama|Fantasy|Horror|War"/>
    <s v="death of wife|dracula|tarantula|turk|vampire"/>
    <n v="6.3"/>
    <n v="261"/>
    <n v="423"/>
    <n v="138582"/>
    <n v="5178"/>
    <x v="0"/>
    <n v="2.35"/>
    <x v="1"/>
  </r>
  <r>
    <x v="575"/>
    <n v="1998"/>
    <s v="Edward Zwick"/>
    <s v="Denzel Washington"/>
    <s v="Bruce Willis"/>
    <s v="Mark Valley"/>
    <x v="3"/>
    <n v="70000000"/>
    <n v="40932372"/>
    <x v="0"/>
    <n v="116"/>
    <s v="Action|Thriller"/>
    <s v="abduction|martial law|military|new york city|terrorist"/>
    <n v="6.3"/>
    <n v="120"/>
    <n v="281"/>
    <n v="58023"/>
    <n v="32563"/>
    <x v="0"/>
    <n v="2.35"/>
    <x v="1"/>
  </r>
  <r>
    <x v="576"/>
    <n v="2007"/>
    <s v="Matthew Vaughn"/>
    <s v="Henry Cavill"/>
    <s v="David Kelly"/>
    <s v="Nathaniel Parker"/>
    <x v="0"/>
    <n v="70000000"/>
    <n v="38345403"/>
    <x v="1"/>
    <n v="127"/>
    <s v="Adventure|Family|Fantasy|Romance"/>
    <s v="king|magic|one word title|pirate|village"/>
    <n v="7.7"/>
    <n v="228"/>
    <n v="492"/>
    <n v="212085"/>
    <n v="16034"/>
    <x v="0"/>
    <n v="2.35"/>
    <x v="1"/>
  </r>
  <r>
    <x v="577"/>
    <n v="1997"/>
    <s v="Jean-Jacques Annaud"/>
    <s v="Brad Pitt"/>
    <s v="Mako"/>
    <s v="Victor Wong"/>
    <x v="0"/>
    <n v="70000000"/>
    <n v="37901509"/>
    <x v="0"/>
    <n v="136"/>
    <s v="Adventure|Biography|Drama|History|War"/>
    <s v="austria|dalai lama|himalaya|mountain|tibet"/>
    <n v="7"/>
    <n v="76"/>
    <n v="119"/>
    <n v="96385"/>
    <n v="12226"/>
    <x v="0"/>
    <n v="2.35"/>
    <x v="1"/>
  </r>
  <r>
    <x v="578"/>
    <n v="2011"/>
    <s v="Ron Howard"/>
    <s v="Channing Tatum"/>
    <s v="Clint Howard"/>
    <s v="Chelcie Ross"/>
    <x v="0"/>
    <n v="70000000"/>
    <n v="48430355"/>
    <x v="0"/>
    <n v="111"/>
    <s v="Comedy|Drama"/>
    <s v="best friend|friend|investigation|secret|two word title"/>
    <n v="5.3"/>
    <n v="185"/>
    <n v="141"/>
    <n v="43709"/>
    <n v="18510"/>
    <x v="0"/>
    <n v="2.35"/>
    <x v="1"/>
  </r>
  <r>
    <x v="579"/>
    <n v="2002"/>
    <s v="Joel Schumacher"/>
    <s v="Anthony Hopkins"/>
    <s v="Brooke Smith"/>
    <s v="Garcelle Beauvais"/>
    <x v="0"/>
    <n v="70000000"/>
    <n v="30157016"/>
    <x v="0"/>
    <n v="116"/>
    <s v="Action|Adventure|Comedy|Thriller"/>
    <s v="cia|cia agent|terrorist|twin|twin brother"/>
    <n v="5.6"/>
    <n v="128"/>
    <n v="189"/>
    <n v="39659"/>
    <n v="12993"/>
    <x v="0"/>
    <n v="2.35"/>
    <x v="1"/>
  </r>
  <r>
    <x v="580"/>
    <n v="2005"/>
    <s v="Andrzej Bartkowiak"/>
    <s v="Dwayne Johnson"/>
    <s v="Ben Daniels"/>
    <s v="Dexter Fletcher"/>
    <x v="3"/>
    <n v="60000000"/>
    <n v="28031250"/>
    <x v="1"/>
    <n v="113"/>
    <s v="Action|Adventure|Horror|Sci-Fi"/>
    <s v="commando unit|extra chromosome|first person shooter|special forces|teleportation"/>
    <n v="5.2"/>
    <n v="237"/>
    <n v="814"/>
    <n v="88146"/>
    <n v="13517"/>
    <x v="0"/>
    <n v="2.35"/>
    <x v="1"/>
  </r>
  <r>
    <x v="581"/>
    <n v="2002"/>
    <s v="Betty Thomas"/>
    <s v="Gary Cole"/>
    <s v="Phill Lewis"/>
    <s v="Tate Taylor"/>
    <x v="0"/>
    <n v="70000000"/>
    <n v="33105600"/>
    <x v="0"/>
    <n v="97"/>
    <s v="Action|Adventure|Comedy|Thriller"/>
    <s v="boxer|espionage|spy|stealth|top secret"/>
    <n v="5.4"/>
    <n v="105"/>
    <n v="141"/>
    <n v="41663"/>
    <n v="1576"/>
    <x v="0"/>
    <n v="1.37"/>
    <x v="1"/>
  </r>
  <r>
    <x v="582"/>
    <n v="2012"/>
    <s v="Måns Mårlind"/>
    <s v="Theo James"/>
    <s v="Stephen Rea"/>
    <s v="Sandrine Holt"/>
    <x v="3"/>
    <n v="70000000"/>
    <n v="62321039"/>
    <x v="0"/>
    <n v="88"/>
    <s v="Action|Fantasy|Horror"/>
    <s v="battle|cryogenics|detective|scientist|vampire"/>
    <n v="6.4"/>
    <n v="242"/>
    <n v="271"/>
    <n v="117096"/>
    <n v="5861"/>
    <x v="0"/>
    <n v="2.35"/>
    <x v="1"/>
  </r>
  <r>
    <x v="583"/>
    <n v="2012"/>
    <s v="Adam Shankman"/>
    <s v="James Martin Kelly"/>
    <s v="Shane Hartline"/>
    <s v="Celina Beach"/>
    <x v="0"/>
    <n v="75000000"/>
    <n v="38509342"/>
    <x v="0"/>
    <n v="136"/>
    <s v="Comedy|Drama|Musical|Romance"/>
    <s v="concert|love|music industry|panties|pole dancer"/>
    <n v="5.9"/>
    <n v="360"/>
    <n v="356"/>
    <n v="61995"/>
    <n v="712"/>
    <x v="0"/>
    <n v="2.35"/>
    <x v="1"/>
  </r>
  <r>
    <x v="584"/>
    <n v="2002"/>
    <s v="Gregory Hoblit"/>
    <s v="Bruce Willis"/>
    <s v="Cole Hauser"/>
    <s v="Rory Cochrane"/>
    <x v="3"/>
    <n v="60000000"/>
    <n v="19076815"/>
    <x v="0"/>
    <n v="125"/>
    <s v="Drama|War"/>
    <s v="colonel|honor|lieutenant|pilot|racism"/>
    <n v="6.3"/>
    <n v="112"/>
    <n v="196"/>
    <n v="43651"/>
    <n v="15916"/>
    <x v="0"/>
    <n v="2.35"/>
    <x v="1"/>
  </r>
  <r>
    <x v="585"/>
    <n v="2011"/>
    <s v="Gary McKendry"/>
    <s v="Jason Statham"/>
    <s v="Robert De Niro"/>
    <s v="Ben Mendelsohn"/>
    <x v="3"/>
    <n v="35000000"/>
    <n v="25093607"/>
    <x v="1"/>
    <n v="116"/>
    <s v="Action|Crime|Thriller"/>
    <s v="australia|death|mentor|revenge|secret society"/>
    <n v="6.5"/>
    <n v="189"/>
    <n v="157"/>
    <n v="105556"/>
    <n v="49608"/>
    <x v="0"/>
    <n v="2.35"/>
    <x v="1"/>
  </r>
  <r>
    <x v="586"/>
    <n v="2002"/>
    <s v="John McTiernan"/>
    <s v="LL Cool J"/>
    <s v="Chris Klein"/>
    <s v="Andrew Bryniarski"/>
    <x v="3"/>
    <n v="70000000"/>
    <n v="18990542"/>
    <x v="0"/>
    <n v="98"/>
    <s v="Action|Sci-Fi|Sport"/>
    <s v="ball|blood|skating|song|year 2005"/>
    <n v="3"/>
    <n v="151"/>
    <n v="289"/>
    <n v="22264"/>
    <n v="2763"/>
    <x v="0"/>
    <n v="2.35"/>
    <x v="1"/>
  </r>
  <r>
    <x v="587"/>
    <n v="2002"/>
    <s v="Wych Kaosayananda"/>
    <s v="Talisa Soto"/>
    <s v="Sandrine Holt"/>
    <s v="Gregg Henry"/>
    <x v="3"/>
    <n v="70000000"/>
    <n v="14294842"/>
    <x v="0"/>
    <n v="91"/>
    <s v="Action|Crime|Sci-Fi|Thriller"/>
    <s v="blood splatter|camera shot from inside human body|combat|die hard scenario|fbi"/>
    <n v="3.6"/>
    <n v="92"/>
    <n v="277"/>
    <n v="16761"/>
    <n v="1846"/>
    <x v="0"/>
    <n v="2.35"/>
    <x v="1"/>
  </r>
  <r>
    <x v="588"/>
    <n v="1998"/>
    <s v="Mikael Salomon"/>
    <s v="Morgan Freeman"/>
    <s v="Minnie Driver"/>
    <s v="Randy Quaid"/>
    <x v="3"/>
    <n v="70000000"/>
    <n v="19819494"/>
    <x v="0"/>
    <n v="97"/>
    <s v="Action|Crime|Drama|Thriller"/>
    <s v="dam|flood|money|police|sheriff"/>
    <n v="5.8"/>
    <n v="79"/>
    <n v="126"/>
    <n v="26893"/>
    <n v="13628"/>
    <x v="0"/>
    <n v="2.35"/>
    <x v="1"/>
  </r>
  <r>
    <x v="589"/>
    <n v="2001"/>
    <s v="Bobby Farrelly"/>
    <s v="Ron Howard"/>
    <s v="Brandy Norwood"/>
    <s v="David Hyde Pierce"/>
    <x v="1"/>
    <n v="70000000"/>
    <n v="13596911"/>
    <x v="0"/>
    <n v="95"/>
    <s v="Action|Adventure|Animation|Comedy|Crime|Family|Fantasy"/>
    <s v="blood|body|egg|virus|white blood cell"/>
    <n v="6.2"/>
    <n v="81"/>
    <n v="123"/>
    <n v="25572"/>
    <n v="3734"/>
    <x v="0"/>
    <n v="2.35"/>
    <x v="1"/>
  </r>
  <r>
    <x v="590"/>
    <n v="2015"/>
    <s v="Michael Mann"/>
    <s v="Chris Hemsworth"/>
    <s v="Archie Kao"/>
    <s v="Brandon Molale"/>
    <x v="3"/>
    <n v="70000000"/>
    <n v="7097125"/>
    <x v="0"/>
    <n v="133"/>
    <s v="Action|Crime|Drama|Mystery|Thriller"/>
    <s v="chinese|computer|cybercrime|hacker|one word title"/>
    <n v="5.4"/>
    <n v="261"/>
    <n v="207"/>
    <n v="38983"/>
    <n v="28129"/>
    <x v="0"/>
    <n v="2.35"/>
    <x v="1"/>
  </r>
  <r>
    <x v="591"/>
    <n v="2004"/>
    <s v="Kerry Conran"/>
    <s v="Angelina Jolie Pitt"/>
    <s v="Laurence Olivier"/>
    <s v="Bai Ling"/>
    <x v="1"/>
    <n v="70000000"/>
    <n v="37760080"/>
    <x v="0"/>
    <n v="106"/>
    <s v="Action|Adventure|Mystery|Sci-Fi|Thriller"/>
    <s v="captain|pilot|reporter|robot|scientist"/>
    <n v="6.1"/>
    <n v="197"/>
    <n v="618"/>
    <n v="72868"/>
    <n v="12871"/>
    <x v="0"/>
    <n v="1.85"/>
    <x v="1"/>
  </r>
  <r>
    <x v="592"/>
    <n v="2006"/>
    <s v="Michael Caton-Jones"/>
    <s v="Charlotte Rampling"/>
    <s v="Indira Varma"/>
    <s v="Neil Maskell"/>
    <x v="3"/>
    <n v="70000000"/>
    <n v="5851188"/>
    <x v="1"/>
    <n v="116"/>
    <s v="Crime|Mystery|Thriller"/>
    <s v="drugs|murder|psychiatrist|scotland yard|sex"/>
    <n v="4.2"/>
    <n v="159"/>
    <n v="313"/>
    <n v="31124"/>
    <n v="1899"/>
    <x v="0"/>
    <n v="2.35"/>
    <x v="1"/>
  </r>
  <r>
    <x v="593"/>
    <n v="2013"/>
    <s v="Mikael Håfström"/>
    <s v="Sylvester Stallone"/>
    <s v="50 Cent"/>
    <s v="Matt Gerald"/>
    <x v="3"/>
    <n v="50000000"/>
    <n v="25121291"/>
    <x v="0"/>
    <n v="115"/>
    <s v="Action|Crime|Mystery|Sci-Fi|Thriller"/>
    <s v="cia agent|escape|muslim|prison|ship"/>
    <n v="6.7"/>
    <n v="286"/>
    <n v="279"/>
    <n v="177653"/>
    <n v="15708"/>
    <x v="0"/>
    <n v="2.35"/>
    <x v="1"/>
  </r>
  <r>
    <x v="594"/>
    <n v="2014"/>
    <s v="Renny Harlin"/>
    <s v="Roxanne McKee"/>
    <s v="Luke Newberry"/>
    <s v="Gaia Weiss"/>
    <x v="0"/>
    <n v="70000000"/>
    <n v="18821279"/>
    <x v="0"/>
    <n v="99"/>
    <s v="Action|Adventure|Fantasy"/>
    <s v="ancient greece|forbidden love|hercules|king|slavery"/>
    <n v="4.2"/>
    <n v="156"/>
    <n v="202"/>
    <n v="44891"/>
    <n v="1520"/>
    <x v="0"/>
    <n v="2.35"/>
    <x v="1"/>
  </r>
  <r>
    <x v="595"/>
    <n v="2002"/>
    <s v="Phil Alden Robinson"/>
    <s v="Morgan Freeman"/>
    <s v="Bruce McGill"/>
    <s v="Philip Baker Hall"/>
    <x v="0"/>
    <n v="68000000"/>
    <n v="118471320"/>
    <x v="0"/>
    <n v="124"/>
    <s v="Action|Drama|Thriller"/>
    <s v="analyst|cia|nuclear bomb|nuclear weapons|russia"/>
    <n v="6.4"/>
    <n v="176"/>
    <n v="568"/>
    <n v="86504"/>
    <n v="12556"/>
    <x v="0"/>
    <n v="2.35"/>
    <x v="0"/>
  </r>
  <r>
    <x v="596"/>
    <n v="2010"/>
    <s v="David Slade"/>
    <s v="Robert Pattinson"/>
    <s v="Kristen Stewart"/>
    <s v="Anna Kendrick"/>
    <x v="0"/>
    <n v="68000000"/>
    <n v="300523113"/>
    <x v="0"/>
    <n v="124"/>
    <s v="Adventure|Drama|Fantasy|Romance"/>
    <s v="friendship|graduation|revenge|vampire|werewolf"/>
    <n v="4.9000000000000004"/>
    <n v="293"/>
    <n v="498"/>
    <n v="184637"/>
    <n v="52547"/>
    <x v="0"/>
    <n v="2.35"/>
    <x v="0"/>
  </r>
  <r>
    <x v="597"/>
    <n v="2001"/>
    <s v="Frank Oz"/>
    <s v="Robert De Niro"/>
    <s v="Marlon Brando"/>
    <s v="Gary Farmer"/>
    <x v="3"/>
    <n v="68000000"/>
    <n v="71069884"/>
    <x v="0"/>
    <n v="124"/>
    <s v="Crime|Drama|Thriller"/>
    <s v="partner|running|scepter|surveillance|thief"/>
    <n v="6.8"/>
    <n v="141"/>
    <n v="445"/>
    <n v="101899"/>
    <n v="32871"/>
    <x v="0"/>
    <n v="2.35"/>
    <x v="0"/>
  </r>
  <r>
    <x v="598"/>
    <n v="2010"/>
    <s v="Pierre Coffin"/>
    <s v="Steve Carell"/>
    <s v="Miranda Cosgrove"/>
    <s v="Jack McBrayer"/>
    <x v="1"/>
    <n v="69000000"/>
    <n v="251501645"/>
    <x v="0"/>
    <n v="87"/>
    <s v="Animation|Comedy|Family"/>
    <s v="girl|minion|moon|pyramid|white picket fence"/>
    <n v="7.7"/>
    <n v="304"/>
    <n v="296"/>
    <n v="385943"/>
    <n v="11608"/>
    <x v="0"/>
    <n v="1.85"/>
    <x v="0"/>
  </r>
  <r>
    <x v="599"/>
    <n v="1995"/>
    <s v="Joseph Ruben"/>
    <s v="Vincent Pastore"/>
    <s v="Robert Blake"/>
    <s v="Aida Turturro"/>
    <x v="3"/>
    <n v="68000000"/>
    <n v="35324232"/>
    <x v="0"/>
    <n v="105"/>
    <s v="Action|Comedy|Crime|Drama|Thriller"/>
    <s v="bare breasts|breast|loan shark|subway|train"/>
    <n v="5.6"/>
    <n v="40"/>
    <n v="62"/>
    <n v="32224"/>
    <n v="1132"/>
    <x v="0"/>
    <n v="2.35"/>
    <x v="1"/>
  </r>
  <r>
    <x v="600"/>
    <n v="2015"/>
    <s v="Seth MacFarlane"/>
    <s v="Liam Neeson"/>
    <s v="Morgan Freeman"/>
    <s v="Seth MacFarlane"/>
    <x v="3"/>
    <n v="68000000"/>
    <n v="81257500"/>
    <x v="0"/>
    <n v="125"/>
    <s v="Comedy"/>
    <s v="baby|f word|fight|lawyer|marriage"/>
    <n v="6.4"/>
    <n v="280"/>
    <n v="229"/>
    <n v="117739"/>
    <n v="30010"/>
    <x v="0"/>
    <n v="2.35"/>
    <x v="0"/>
  </r>
  <r>
    <x v="601"/>
    <n v="2009"/>
    <s v="Alejandro Amenábar"/>
    <s v="Max Minghella"/>
    <s v="Ashraf Barhom"/>
    <s v="Rupert Evans"/>
    <x v="3"/>
    <n v="70000000"/>
    <n v="617840"/>
    <x v="10"/>
    <n v="141"/>
    <s v="Adventure|Drama|History|Romance"/>
    <s v="christian|love|philosophy|prefect|slave"/>
    <n v="7.2"/>
    <n v="180"/>
    <n v="172"/>
    <n v="52496"/>
    <n v="1829"/>
    <x v="0"/>
    <n v="2.35"/>
    <x v="1"/>
  </r>
  <r>
    <x v="602"/>
    <n v="1999"/>
    <s v="Kinka Usher"/>
    <s v="Janeane Garofalo"/>
    <s v="Wes Studi"/>
    <s v="Eddie Izzard"/>
    <x v="0"/>
    <n v="65000000"/>
    <n v="29655590"/>
    <x v="0"/>
    <n v="121"/>
    <s v="Action|Comedy|Fantasy|Sci-Fi"/>
    <s v="bowling|rajah|sphinx|spleen|superhero"/>
    <n v="6"/>
    <n v="125"/>
    <n v="435"/>
    <n v="53970"/>
    <n v="3986"/>
    <x v="0"/>
    <n v="1.85"/>
    <x v="1"/>
  </r>
  <r>
    <x v="603"/>
    <n v="2011"/>
    <s v="Bobby Farrelly"/>
    <s v="Jenna Fischer"/>
    <s v="Larry Joe Campbell"/>
    <s v="Stephen Merchant"/>
    <x v="3"/>
    <n v="36000000"/>
    <n v="45045037"/>
    <x v="0"/>
    <n v="111"/>
    <s v="Comedy|Romance"/>
    <s v="drugged food|female frontal nudity|male frontal nudity|male nudity|marriage"/>
    <n v="5.9"/>
    <n v="237"/>
    <n v="143"/>
    <n v="103230"/>
    <n v="3393"/>
    <x v="0"/>
    <n v="2.35"/>
    <x v="0"/>
  </r>
  <r>
    <x v="604"/>
    <n v="1999"/>
    <s v="Michael Mann"/>
    <s v="Al Pacino"/>
    <s v="Rip Torn"/>
    <s v="Debi Mazar"/>
    <x v="3"/>
    <n v="68000000"/>
    <n v="28965197"/>
    <x v="0"/>
    <n v="157"/>
    <s v="Biography|Drama|Thriller"/>
    <s v="cbs|cbs news|research|tobacco|whistleblower"/>
    <n v="7.9"/>
    <n v="209"/>
    <n v="521"/>
    <n v="133526"/>
    <n v="18216"/>
    <x v="0"/>
    <n v="2.35"/>
    <x v="1"/>
  </r>
  <r>
    <x v="605"/>
    <n v="2008"/>
    <s v="Ridley Scott"/>
    <s v="Leonardo DiCaprio"/>
    <s v="Simon McBurney"/>
    <s v="Michael Gaston"/>
    <x v="3"/>
    <n v="70000000"/>
    <n v="39380442"/>
    <x v="0"/>
    <n v="128"/>
    <s v="Action|Drama|Thriller"/>
    <s v="cia|jordan|middle east|spy|terrorist"/>
    <n v="7.1"/>
    <n v="238"/>
    <n v="263"/>
    <n v="174248"/>
    <n v="29824"/>
    <x v="0"/>
    <n v="2.35"/>
    <x v="1"/>
  </r>
  <r>
    <x v="606"/>
    <n v="2012"/>
    <s v="Timur Bekmambetov"/>
    <s v="Rufus Sewell"/>
    <s v="Dominic Cooper"/>
    <s v="Benjamin Walker"/>
    <x v="3"/>
    <n v="69000000"/>
    <n v="37516013"/>
    <x v="0"/>
    <n v="105"/>
    <s v="Action|Fantasy|Horror"/>
    <s v="chopping down a tree|hanging upside down|shopkeeper|vampire|vampire hunter"/>
    <n v="5.9"/>
    <n v="393"/>
    <n v="348"/>
    <n v="128629"/>
    <n v="8281"/>
    <x v="0"/>
    <n v="2.35"/>
    <x v="1"/>
  </r>
  <r>
    <x v="607"/>
    <n v="1999"/>
    <s v="Jon Amiel"/>
    <s v="Will Patton"/>
    <s v="Kevin McNally"/>
    <s v="Maury Chaykin"/>
    <x v="0"/>
    <n v="66000000"/>
    <n v="87704396"/>
    <x v="0"/>
    <n v="113"/>
    <s v="Action|Crime|Romance|Thriller"/>
    <s v="art thief|insurance|mask|master thief|reference to iron maiden"/>
    <n v="6.2"/>
    <n v="138"/>
    <n v="274"/>
    <n v="88132"/>
    <n v="1302"/>
    <x v="0"/>
    <n v="2.35"/>
    <x v="0"/>
  </r>
  <r>
    <x v="608"/>
    <n v="1998"/>
    <s v="Rob Bowman"/>
    <s v="Martin Landau"/>
    <s v="Mitch Pileggi"/>
    <s v="Jeffrey DeMunn"/>
    <x v="0"/>
    <n v="66000000"/>
    <n v="83892374"/>
    <x v="0"/>
    <n v="121"/>
    <s v="Drama|Mystery|Sci-Fi|Thriller"/>
    <s v="agent|alien|bomb|fbi|government"/>
    <n v="7"/>
    <n v="142"/>
    <n v="297"/>
    <n v="85720"/>
    <n v="4230"/>
    <x v="0"/>
    <n v="2.35"/>
    <x v="0"/>
  </r>
  <r>
    <x v="609"/>
    <n v="2007"/>
    <s v="Doug Lefler"/>
    <s v="Colin Firth"/>
    <s v="Nonso Anozie"/>
    <s v="Owen Teale"/>
    <x v="0"/>
    <n v="35000000"/>
    <n v="5932060"/>
    <x v="1"/>
    <n v="102"/>
    <s v="Action|Adventure|Fantasy|War"/>
    <s v="5th century|boy|capri|roman legion|soldier"/>
    <n v="5.4"/>
    <n v="90"/>
    <n v="174"/>
    <n v="29285"/>
    <n v="14625"/>
    <x v="0"/>
    <n v="2.35"/>
    <x v="1"/>
  </r>
  <r>
    <x v="610"/>
    <n v="1998"/>
    <s v="Steven Spielberg"/>
    <s v="Tom Hanks"/>
    <s v="Vin Diesel"/>
    <s v="Matt Damon"/>
    <x v="3"/>
    <n v="70000000"/>
    <n v="216119491"/>
    <x v="0"/>
    <n v="169"/>
    <s v="Action|Drama|War"/>
    <s v="army|invasion|killed in action|normandy|soldier"/>
    <n v="8.6"/>
    <n v="219"/>
    <n v="2277"/>
    <n v="881236"/>
    <n v="44998"/>
    <x v="0"/>
    <n v="1.85"/>
    <x v="0"/>
  </r>
  <r>
    <x v="611"/>
    <n v="2014"/>
    <s v="Scott Waugh"/>
    <s v="Rami Malek"/>
    <s v="Dominic Cooper"/>
    <s v="Ramon Rodriguez"/>
    <x v="0"/>
    <n v="66000000"/>
    <n v="43568507"/>
    <x v="0"/>
    <n v="132"/>
    <s v="Action|Crime|Drama|Thriller"/>
    <s v="cross country|custom car|illegal street racing|police officer crushed|street racing"/>
    <n v="6.5"/>
    <n v="327"/>
    <n v="346"/>
    <n v="136954"/>
    <n v="7081"/>
    <x v="0"/>
    <n v="2.35"/>
    <x v="1"/>
  </r>
  <r>
    <x v="612"/>
    <n v="2000"/>
    <s v="Nancy Meyers"/>
    <s v="Judy Greer"/>
    <s v="Lisa Edelstein"/>
    <s v="Loretta Devine"/>
    <x v="0"/>
    <n v="70000000"/>
    <n v="182805123"/>
    <x v="0"/>
    <n v="127"/>
    <s v="Comedy|Fantasy|Romance"/>
    <s v="advertising|battle of the sexes|ex husband ex wife relationship|pantyhose|telepathy"/>
    <n v="6.4"/>
    <n v="149"/>
    <n v="395"/>
    <n v="158864"/>
    <n v="5838"/>
    <x v="0"/>
    <n v="1.37"/>
    <x v="0"/>
  </r>
  <r>
    <x v="613"/>
    <n v="2002"/>
    <s v="Chris Wedge"/>
    <s v="Goran Visnjic"/>
    <s v="Stephen Root"/>
    <s v="Denis Leary"/>
    <x v="1"/>
    <n v="59000000"/>
    <n v="176387405"/>
    <x v="0"/>
    <n v="103"/>
    <s v="Adventure|Animation|Comedy|Family"/>
    <s v="baby|ice|ice age|sleeping|sloth"/>
    <n v="7.6"/>
    <n v="193"/>
    <n v="467"/>
    <n v="328159"/>
    <n v="5437"/>
    <x v="0"/>
    <n v="1.85"/>
    <x v="0"/>
  </r>
  <r>
    <x v="614"/>
    <n v="2003"/>
    <s v="Lawrence Kasdan"/>
    <s v="Morgan Freeman"/>
    <s v="Michael O'Neill"/>
    <s v="Reece Thompson"/>
    <x v="3"/>
    <n v="68000000"/>
    <n v="33685268"/>
    <x v="0"/>
    <n v="136"/>
    <s v="Drama|Horror|Sci-Fi|Thriller"/>
    <s v="alien|friend|maine|military|woods"/>
    <n v="5.5"/>
    <n v="175"/>
    <n v="662"/>
    <n v="75573"/>
    <n v="12194"/>
    <x v="0"/>
    <n v="2.35"/>
    <x v="1"/>
  </r>
  <r>
    <x v="615"/>
    <n v="2012"/>
    <s v="Steven Spielberg"/>
    <s v="Joseph Gordon-Levitt"/>
    <s v="Hal Holbrook"/>
    <s v="Bruce McGill"/>
    <x v="0"/>
    <n v="65000000"/>
    <n v="182204440"/>
    <x v="0"/>
    <n v="150"/>
    <s v="Biography|Drama|History|War"/>
    <s v="cultural conflict|politics|president|slavery|u.s. president"/>
    <n v="7.4"/>
    <n v="538"/>
    <n v="720"/>
    <n v="197412"/>
    <n v="25517"/>
    <x v="0"/>
    <n v="2.35"/>
    <x v="0"/>
  </r>
  <r>
    <x v="616"/>
    <n v="1999"/>
    <s v="Lana Wachowski"/>
    <s v="Keanu Reeves"/>
    <s v="Marcus Chong"/>
    <s v="Gloria Foster"/>
    <x v="3"/>
    <n v="63000000"/>
    <n v="171383253"/>
    <x v="0"/>
    <n v="136"/>
    <s v="Action|Sci-Fi"/>
    <s v="artificial reality|computer|matrix|questioning reality|simulated reality"/>
    <n v="8.6999999999999993"/>
    <n v="313"/>
    <n v="3646"/>
    <n v="1217752"/>
    <n v="18563"/>
    <x v="0"/>
    <n v="2.35"/>
    <x v="0"/>
  </r>
  <r>
    <x v="617"/>
    <n v="1995"/>
    <s v="Ron Howard"/>
    <s v="Tom Hanks"/>
    <s v="Miko Hughes"/>
    <s v="Kathleen Quinlan"/>
    <x v="1"/>
    <n v="62000000"/>
    <n v="172071312"/>
    <x v="0"/>
    <n v="140"/>
    <s v="Adventure|Drama|History"/>
    <s v="cape kennedy|news footage|reference to christopher columbus|rocket|trapped in space"/>
    <n v="7.6"/>
    <n v="159"/>
    <n v="296"/>
    <n v="208817"/>
    <n v="17171"/>
    <x v="0"/>
    <n v="2.35"/>
    <x v="0"/>
  </r>
  <r>
    <x v="203"/>
    <n v="1990"/>
    <s v="Paul Verhoeven"/>
    <s v="Ronny Cox"/>
    <s v="Rachel Ticotin"/>
    <s v="Marshall Bell"/>
    <x v="3"/>
    <n v="65000000"/>
    <n v="119412921"/>
    <x v="0"/>
    <n v="113"/>
    <s v="Action|Sci-Fi"/>
    <s v="ambiguous ending|false memory|implanted memory|memory|space colony"/>
    <n v="7.5"/>
    <n v="196"/>
    <n v="391"/>
    <n v="240241"/>
    <n v="1441"/>
    <x v="0"/>
    <n v="1.85"/>
    <x v="0"/>
  </r>
  <r>
    <x v="618"/>
    <n v="2002"/>
    <s v="Michael Lembeck"/>
    <s v="Judge Reinhold"/>
    <s v="Aisha Tyler"/>
    <s v="Eric Lloyd"/>
    <x v="2"/>
    <n v="60000000"/>
    <n v="139225854"/>
    <x v="0"/>
    <n v="104"/>
    <s v="Comedy|Family|Fantasy"/>
    <s v="christmas|magic|santa claus|son|toy"/>
    <n v="5.5"/>
    <n v="80"/>
    <n v="116"/>
    <n v="34561"/>
    <n v="5265"/>
    <x v="0"/>
    <n v="1.85"/>
    <x v="0"/>
  </r>
  <r>
    <x v="619"/>
    <n v="2012"/>
    <s v="Tom Hooper"/>
    <s v="Hugh Jackman"/>
    <s v="Eddie Redmayne"/>
    <s v="Anne Hathaway"/>
    <x v="0"/>
    <n v="61000000"/>
    <n v="148775460"/>
    <x v="0"/>
    <n v="158"/>
    <s v="Drama|Musical|Romance"/>
    <s v="barricade|innkeeper|parole|rebellion|student"/>
    <n v="7.6"/>
    <n v="488"/>
    <n v="845"/>
    <n v="243834"/>
    <n v="46204"/>
    <x v="0"/>
    <n v="1.85"/>
    <x v="0"/>
  </r>
  <r>
    <x v="620"/>
    <n v="1998"/>
    <s v="Nora Ephron"/>
    <s v="Tom Hanks"/>
    <s v="Jean Stapleton"/>
    <s v="Dave Chappelle"/>
    <x v="1"/>
    <n v="65000000"/>
    <n v="115731542"/>
    <x v="0"/>
    <n v="119"/>
    <s v="Comedy|Drama|Romance"/>
    <s v="bookstore|competing businesses|instant messaging|new york city|shop owner"/>
    <n v="6.5"/>
    <n v="153"/>
    <n v="556"/>
    <n v="151812"/>
    <n v="17768"/>
    <x v="0"/>
    <n v="1.85"/>
    <x v="0"/>
  </r>
  <r>
    <x v="621"/>
    <n v="2008"/>
    <s v="Adam McKay"/>
    <s v="Will Ferrell"/>
    <s v="Adam Scott"/>
    <s v="Andrea Savage"/>
    <x v="3"/>
    <n v="65000000"/>
    <n v="100468793"/>
    <x v="0"/>
    <n v="106"/>
    <s v="Comedy"/>
    <s v="dream|friendship|karaoke|love|slacker"/>
    <n v="6.9"/>
    <n v="173"/>
    <n v="277"/>
    <n v="212499"/>
    <n v="11264"/>
    <x v="0"/>
    <n v="2.35"/>
    <x v="0"/>
  </r>
  <r>
    <x v="622"/>
    <n v="1998"/>
    <s v="Martin Campbell"/>
    <s v="Anthony Hopkins"/>
    <s v="Tony Amendola"/>
    <s v="Stuart Wilson"/>
    <x v="0"/>
    <n v="65000000"/>
    <n v="93771072"/>
    <x v="0"/>
    <n v="136"/>
    <s v="Action|Adventure|Comedy|Romance|Thriller|Western"/>
    <s v="19th century|california|revenge|training|zorro"/>
    <n v="6.7"/>
    <n v="156"/>
    <n v="318"/>
    <n v="135404"/>
    <n v="12396"/>
    <x v="0"/>
    <n v="2.35"/>
    <x v="0"/>
  </r>
  <r>
    <x v="623"/>
    <n v="2010"/>
    <s v="Todd Phillips"/>
    <s v="Robert Downey Jr."/>
    <s v="RZA"/>
    <s v="Matt Walsh"/>
    <x v="3"/>
    <n v="65000000"/>
    <n v="100448498"/>
    <x v="0"/>
    <n v="95"/>
    <s v="Comedy|Drama"/>
    <s v="actor|aspiring actor|birth|misadventure|suitcase"/>
    <n v="6.6"/>
    <n v="307"/>
    <n v="285"/>
    <n v="272789"/>
    <n v="23018"/>
    <x v="0"/>
    <n v="2.35"/>
    <x v="0"/>
  </r>
  <r>
    <x v="624"/>
    <n v="2014"/>
    <s v="Angelina Jolie Pitt"/>
    <s v="Finn Wittrock"/>
    <s v="Jack O'Connell"/>
    <s v="Alex Russell"/>
    <x v="0"/>
    <n v="65000000"/>
    <n v="115603980"/>
    <x v="0"/>
    <n v="137"/>
    <s v="Biography|Drama|Sport|War"/>
    <s v="emaciation|male nudity|plane crash|prisoner of war|torture"/>
    <n v="7.2"/>
    <n v="322"/>
    <n v="351"/>
    <n v="103589"/>
    <n v="2938"/>
    <x v="0"/>
    <n v="2.35"/>
    <x v="0"/>
  </r>
  <r>
    <x v="625"/>
    <n v="2000"/>
    <s v="Clint Eastwood"/>
    <s v="Clint Eastwood"/>
    <s v="Courtney B. Vance"/>
    <s v="William Devane"/>
    <x v="0"/>
    <n v="65000000"/>
    <n v="90454043"/>
    <x v="0"/>
    <n v="130"/>
    <s v="Action|Adventure|Thriller"/>
    <s v="nasa|old age|satellite|space|space shuttle"/>
    <n v="6.4"/>
    <n v="169"/>
    <n v="326"/>
    <n v="60165"/>
    <n v="17771"/>
    <x v="1"/>
    <n v="2.35"/>
    <x v="0"/>
  </r>
  <r>
    <x v="626"/>
    <n v="1993"/>
    <s v="Renny Harlin"/>
    <s v="Sylvester Stallone"/>
    <s v="Leon"/>
    <s v="Janine Turner"/>
    <x v="3"/>
    <n v="70000000"/>
    <n v="84049211"/>
    <x v="0"/>
    <n v="124"/>
    <s v="Action|Adventure|Thriller"/>
    <s v="money|mountain|rocky mountains|snow|suitcase"/>
    <n v="6.4"/>
    <n v="74"/>
    <n v="172"/>
    <n v="96096"/>
    <n v="15229"/>
    <x v="0"/>
    <n v="2.35"/>
    <x v="0"/>
  </r>
  <r>
    <x v="627"/>
    <n v="1996"/>
    <s v="John Woo"/>
    <s v="Delroy Lindo"/>
    <s v="Samantha Mathis"/>
    <s v="Bob Gunton"/>
    <x v="3"/>
    <n v="50000000"/>
    <n v="70450000"/>
    <x v="0"/>
    <n v="108"/>
    <s v="Action|Crime|Thriller"/>
    <s v="captain|desert|major|park ranger|utah"/>
    <n v="6"/>
    <n v="72"/>
    <n v="189"/>
    <n v="77390"/>
    <n v="2913"/>
    <x v="0"/>
    <n v="2.35"/>
    <x v="0"/>
  </r>
  <r>
    <x v="628"/>
    <n v="2000"/>
    <s v="Jon Turteltaub"/>
    <s v="Bruce Willis"/>
    <s v="Lily Tomlin"/>
    <s v="Daniel von Bargen"/>
    <x v="1"/>
    <n v="60000000"/>
    <n v="69688384"/>
    <x v="0"/>
    <n v="104"/>
    <s v="Comedy|Family|Fantasy"/>
    <s v="altering history|cartoon on tv|childhood|image consultant|one two combo"/>
    <n v="6.1"/>
    <n v="86"/>
    <n v="139"/>
    <n v="34473"/>
    <n v="16452"/>
    <x v="0"/>
    <n v="1.85"/>
    <x v="0"/>
  </r>
  <r>
    <x v="629"/>
    <n v="2006"/>
    <s v="Oliver Stone"/>
    <s v="Nicolas Cage"/>
    <s v="Jay Hernandez"/>
    <s v="Armando Riesco"/>
    <x v="0"/>
    <n v="63000000"/>
    <n v="70236496"/>
    <x v="0"/>
    <n v="129"/>
    <s v="Drama|History|Thriller"/>
    <s v="based on true story|police|rescue|rubble|trapped"/>
    <n v="6"/>
    <n v="242"/>
    <n v="564"/>
    <n v="67395"/>
    <n v="14421"/>
    <x v="0"/>
    <n v="1.85"/>
    <x v="0"/>
  </r>
  <r>
    <x v="630"/>
    <n v="2003"/>
    <s v="Mike Newell"/>
    <s v="Julia Roberts"/>
    <s v="Kirsten Dunst"/>
    <s v="Marian Seldes"/>
    <x v="0"/>
    <n v="65000000"/>
    <n v="63695760"/>
    <x v="0"/>
    <n v="117"/>
    <s v="Drama"/>
    <s v="art|college|school|student|wellesley college"/>
    <n v="6.4"/>
    <n v="141"/>
    <n v="264"/>
    <n v="61490"/>
    <n v="12850"/>
    <x v="0"/>
    <n v="1.85"/>
    <x v="1"/>
  </r>
  <r>
    <x v="631"/>
    <n v="2012"/>
    <s v="Larry Charles"/>
    <s v="Sayed Badreya"/>
    <s v="Aasif Mandvi"/>
    <s v="Horatio Sanz"/>
    <x v="3"/>
    <n v="65000000"/>
    <n v="59617068"/>
    <x v="0"/>
    <n v="99"/>
    <s v="Comedy|Romance"/>
    <s v="dictator|hotel|oil|overalls|sunglasses"/>
    <n v="6.4"/>
    <n v="313"/>
    <n v="310"/>
    <n v="213863"/>
    <n v="1375"/>
    <x v="0"/>
    <n v="2.35"/>
    <x v="1"/>
  </r>
  <r>
    <x v="632"/>
    <n v="1999"/>
    <s v="Stanley Kubrick"/>
    <s v="Tom Cruise"/>
    <s v="Vinessa Shaw"/>
    <s v="Sydney Pollack"/>
    <x v="3"/>
    <n v="65000000"/>
    <n v="55637680"/>
    <x v="1"/>
    <n v="159"/>
    <s v="Drama|Mystery|Thriller"/>
    <s v="doctor|orgy|party|pianist|sexual fantasy"/>
    <n v="7.3"/>
    <n v="280"/>
    <n v="1500"/>
    <n v="227071"/>
    <n v="11424"/>
    <x v="0"/>
    <n v="1.66"/>
    <x v="1"/>
  </r>
  <r>
    <x v="633"/>
    <n v="2014"/>
    <s v="Will Gluck"/>
    <s v="Quvenzhané Wallis"/>
    <s v="Dorian Missick"/>
    <s v="David Zayas"/>
    <x v="1"/>
    <n v="65000000"/>
    <n v="85911262"/>
    <x v="0"/>
    <n v="118"/>
    <s v="Comedy|Drama|Family|Musical"/>
    <s v="billionaire|business tycoon|mayoral candidate|penthouse|reference to star trek"/>
    <n v="5.2"/>
    <n v="176"/>
    <n v="213"/>
    <n v="24735"/>
    <n v="4796"/>
    <x v="0"/>
    <n v="2.39"/>
    <x v="0"/>
  </r>
  <r>
    <x v="634"/>
    <n v="2015"/>
    <s v="Glenn Ficarra"/>
    <s v="Will Smith"/>
    <s v="Adrian Martinez"/>
    <s v="Gerald McRaney"/>
    <x v="3"/>
    <n v="50100000"/>
    <n v="53846915"/>
    <x v="0"/>
    <n v="105"/>
    <s v="Comedy|Crime|Drama|Romance"/>
    <s v="con artist|con man|deception|rivalry|seduction"/>
    <n v="6.6"/>
    <n v="279"/>
    <n v="221"/>
    <n v="149337"/>
    <n v="11943"/>
    <x v="0"/>
    <n v="1.85"/>
    <x v="0"/>
  </r>
  <r>
    <x v="635"/>
    <n v="2012"/>
    <s v="McG"/>
    <s v="Tom Hardy"/>
    <s v="Abigail Spencer"/>
    <s v="Warren Christie"/>
    <x v="0"/>
    <n v="65000000"/>
    <n v="54758461"/>
    <x v="0"/>
    <n v="103"/>
    <s v="Action|Comedy|Romance"/>
    <s v="best friend|cia|cia agent|dating|undercover"/>
    <n v="6.3"/>
    <n v="241"/>
    <n v="238"/>
    <n v="147641"/>
    <n v="29808"/>
    <x v="0"/>
    <n v="2.35"/>
    <x v="1"/>
  </r>
  <r>
    <x v="636"/>
    <n v="2004"/>
    <s v="David S. Goyer"/>
    <s v="Ryan Reynolds"/>
    <s v="Natasha Lyonne"/>
    <s v="John Michael Higgins"/>
    <x v="3"/>
    <n v="65000000"/>
    <n v="52397389"/>
    <x v="0"/>
    <n v="122"/>
    <s v="Action|Adventure|Fantasy|Horror|Sci-Fi|Thriller"/>
    <s v="blade|blood|dracula|vampire hunter|vampire slayer"/>
    <n v="5.9"/>
    <n v="185"/>
    <n v="514"/>
    <n v="132954"/>
    <n v="19764"/>
    <x v="0"/>
    <n v="2.35"/>
    <x v="1"/>
  </r>
  <r>
    <x v="637"/>
    <n v="1998"/>
    <s v="Mike Nichols"/>
    <s v="Maura Tierney"/>
    <s v="Adrian Lester"/>
    <s v="Paul Guilfoyle"/>
    <x v="3"/>
    <n v="65000000"/>
    <n v="38966057"/>
    <x v="8"/>
    <n v="143"/>
    <s v="Comedy|Drama"/>
    <s v="campaigning|candidate|election|governor|president"/>
    <n v="6.7"/>
    <n v="117"/>
    <n v="157"/>
    <n v="23940"/>
    <n v="1409"/>
    <x v="0"/>
    <n v="2.35"/>
    <x v="1"/>
  </r>
  <r>
    <x v="638"/>
    <n v="2012"/>
    <s v="Paul W.S. Anderson"/>
    <s v="Milla Jovovich"/>
    <s v="Boris Kodjoe"/>
    <s v="Bingbing Li"/>
    <x v="3"/>
    <n v="65000000"/>
    <n v="42345531"/>
    <x v="5"/>
    <n v="96"/>
    <s v="Action|Horror|Sci-Fi|Thriller"/>
    <s v="corporation|fight|rescue|umbrella|zombie"/>
    <n v="5.4"/>
    <n v="239"/>
    <n v="423"/>
    <n v="104831"/>
    <n v="17913"/>
    <x v="0"/>
    <n v="2.35"/>
    <x v="1"/>
  </r>
  <r>
    <x v="639"/>
    <n v="2008"/>
    <s v="Paul W.S. Anderson"/>
    <s v="Jason Statham"/>
    <s v="Max Ryan"/>
    <s v="Joan Allen"/>
    <x v="3"/>
    <n v="45000000"/>
    <n v="36064910"/>
    <x v="0"/>
    <n v="111"/>
    <s v="Action|Sci-Fi|Thriller"/>
    <s v="armored car|car|murder|prison|warden"/>
    <n v="6.4"/>
    <n v="230"/>
    <n v="211"/>
    <n v="166610"/>
    <n v="28643"/>
    <x v="0"/>
    <n v="2.35"/>
    <x v="1"/>
  </r>
  <r>
    <x v="640"/>
    <n v="1996"/>
    <s v="Renny Harlin"/>
    <s v="Melina Kanakaredes"/>
    <s v="Craig Bierko"/>
    <s v="Yvonne Zima"/>
    <x v="3"/>
    <n v="65000000"/>
    <n v="33328051"/>
    <x v="0"/>
    <n v="121"/>
    <s v="Action|Crime|Drama|Mystery|Thriller"/>
    <s v="amnesia|chase|foot chase|strong female character|vomiting"/>
    <n v="6.7"/>
    <n v="94"/>
    <n v="285"/>
    <n v="60508"/>
    <n v="1531"/>
    <x v="0"/>
    <n v="2.35"/>
    <x v="1"/>
  </r>
  <r>
    <x v="641"/>
    <n v="2000"/>
    <s v="Taylor Hackford"/>
    <s v="Pamela Reed"/>
    <s v="Alun Armstrong"/>
    <s v="Michael Kitchen"/>
    <x v="3"/>
    <n v="65000000"/>
    <n v="32598931"/>
    <x v="0"/>
    <n v="135"/>
    <s v="Action|Drama|Thriller"/>
    <s v="jungle|pipeline|prisoner|ransom|south america"/>
    <n v="6.2"/>
    <n v="134"/>
    <n v="265"/>
    <n v="49300"/>
    <n v="1013"/>
    <x v="0"/>
    <n v="2.35"/>
    <x v="1"/>
  </r>
  <r>
    <x v="642"/>
    <n v="2005"/>
    <s v="Jon Favreau"/>
    <s v="Kristen Stewart"/>
    <s v="Josh Hutcherson"/>
    <s v="Jonah Bobo"/>
    <x v="1"/>
    <n v="65000000"/>
    <n v="28045540"/>
    <x v="0"/>
    <n v="101"/>
    <s v="Action|Adventure|Comedy|Family|Fantasy|Sci-Fi"/>
    <s v="2000s|coke|meeting future self|reference to spongebob squarepants|sony"/>
    <n v="6.1"/>
    <n v="136"/>
    <n v="202"/>
    <n v="67707"/>
    <n v="32232"/>
    <x v="0"/>
    <n v="1.85"/>
    <x v="1"/>
  </r>
  <r>
    <x v="643"/>
    <n v="1999"/>
    <s v="David Fincher"/>
    <s v="Brad Pitt"/>
    <s v="Meat Loaf"/>
    <s v="Eugenie Bondurant"/>
    <x v="3"/>
    <n v="63000000"/>
    <n v="37023395"/>
    <x v="0"/>
    <n v="151"/>
    <s v="Drama"/>
    <s v="anti establishment|dark humor|fighting|multiple personality disorder|surprise ending"/>
    <n v="8.8000000000000007"/>
    <n v="315"/>
    <n v="2968"/>
    <n v="1347461"/>
    <n v="13209"/>
    <x v="0"/>
    <n v="2.35"/>
    <x v="1"/>
  </r>
  <r>
    <x v="644"/>
    <n v="2006"/>
    <s v="McG"/>
    <s v="Matthew McConaughey"/>
    <s v="Kimberly Williams-Paisley"/>
    <s v="Brian Geraghty"/>
    <x v="1"/>
    <n v="65000000"/>
    <n v="43532294"/>
    <x v="0"/>
    <n v="131"/>
    <s v="Drama|Sport"/>
    <s v="coach|football|football team|marshall university|university"/>
    <n v="7.1"/>
    <n v="96"/>
    <n v="175"/>
    <n v="46951"/>
    <n v="12088"/>
    <x v="0"/>
    <n v="2.35"/>
    <x v="1"/>
  </r>
  <r>
    <x v="645"/>
    <n v="1991"/>
    <s v="Michael Lehmann"/>
    <s v="Bruce Willis"/>
    <s v="James Coburn"/>
    <s v="Richard E. Grant"/>
    <x v="3"/>
    <n v="70000000"/>
    <n v="17218080"/>
    <x v="0"/>
    <n v="100"/>
    <s v="Action|Adventure|Comedy"/>
    <s v="blackmail|burglar|critically bashed|leonardo da vinci|prison"/>
    <n v="5.7"/>
    <n v="60"/>
    <n v="249"/>
    <n v="43376"/>
    <n v="15944"/>
    <x v="0"/>
    <n v="1.85"/>
    <x v="1"/>
  </r>
  <r>
    <x v="646"/>
    <n v="2000"/>
    <s v="Nora Ephron"/>
    <s v="Michael Rapaport"/>
    <s v="Michael Moore"/>
    <s v="Richard Schiff"/>
    <x v="3"/>
    <n v="65000000"/>
    <n v="10014234"/>
    <x v="8"/>
    <n v="105"/>
    <s v="Comedy|Crime"/>
    <s v="celebrity|lottery|murder|snowmobile|weatherman"/>
    <n v="5"/>
    <n v="60"/>
    <n v="69"/>
    <n v="8560"/>
    <n v="3580"/>
    <x v="0"/>
    <n v="1.85"/>
    <x v="1"/>
  </r>
  <r>
    <x v="647"/>
    <n v="2014"/>
    <s v="Stuart Beattie"/>
    <s v="Caitlin Stasey"/>
    <s v="Kevin Grevioux"/>
    <s v="Miranda Otto"/>
    <x v="0"/>
    <n v="65000000"/>
    <n v="19059018"/>
    <x v="4"/>
    <n v="92"/>
    <s v="Action|Fantasy|Sci-Fi|Thriller"/>
    <s v="army|creature|demon|frankenstein|gargoyle"/>
    <n v="5.0999999999999996"/>
    <n v="308"/>
    <n v="194"/>
    <n v="65709"/>
    <n v="3165"/>
    <x v="0"/>
    <n v="2.35"/>
    <x v="1"/>
  </r>
  <r>
    <x v="648"/>
    <n v="2005"/>
    <s v="Roman Polanski"/>
    <s v="Ian McNeice"/>
    <s v="Barney Clark"/>
    <s v="Tony Noble"/>
    <x v="0"/>
    <n v="50000000"/>
    <n v="1987287"/>
    <x v="1"/>
    <n v="130"/>
    <s v="Crime|Drama"/>
    <s v="boy|character name in title|orphan|pickpocket|workhouse"/>
    <n v="6.9"/>
    <n v="127"/>
    <n v="138"/>
    <n v="25474"/>
    <n v="450"/>
    <x v="0"/>
    <n v="2.35"/>
    <x v="1"/>
  </r>
  <r>
    <x v="649"/>
    <n v="2005"/>
    <s v="Rob Bowman"/>
    <s v="Jennifer Garner"/>
    <s v="Cary-Hiroyuki Tagawa"/>
    <s v="Goran Visnjic"/>
    <x v="0"/>
    <n v="43000000"/>
    <n v="24407944"/>
    <x v="3"/>
    <n v="100"/>
    <s v="Action|Crime|Fantasy|Thriller"/>
    <s v="assassin|battle|heroine|martial arts|spin off"/>
    <n v="4.8"/>
    <n v="196"/>
    <n v="380"/>
    <n v="71202"/>
    <n v="7048"/>
    <x v="0"/>
    <n v="2.35"/>
    <x v="1"/>
  </r>
  <r>
    <x v="650"/>
    <n v="2014"/>
    <s v="Frank Miller"/>
    <s v="Joseph Gordon-Levitt"/>
    <s v="Bruce Willis"/>
    <s v="Eva Green"/>
    <x v="3"/>
    <n v="65000000"/>
    <n v="13750556"/>
    <x v="0"/>
    <n v="102"/>
    <s v="Action|Crime|Thriller"/>
    <s v="box office flop|female frontal nudity|female rear nudity|jackpot|rescue"/>
    <n v="6.5"/>
    <n v="339"/>
    <n v="239"/>
    <n v="111102"/>
    <n v="49433"/>
    <x v="1"/>
    <n v="1.85"/>
    <x v="1"/>
  </r>
  <r>
    <x v="651"/>
    <n v="1999"/>
    <s v="Sydney Pollack"/>
    <s v="Harrison Ford"/>
    <s v="Kristin Scott Thomas"/>
    <s v="Bill Cobbs"/>
    <x v="3"/>
    <n v="64000000"/>
    <n v="31054924"/>
    <x v="0"/>
    <n v="133"/>
    <s v="Drama|Mystery|Romance"/>
    <s v="death|plane crash|police|police sergeant|politician"/>
    <n v="5.0999999999999996"/>
    <n v="96"/>
    <n v="290"/>
    <n v="17025"/>
    <n v="16710"/>
    <x v="0"/>
    <n v="1.85"/>
    <x v="1"/>
  </r>
  <r>
    <x v="652"/>
    <n v="2015"/>
    <s v="Baltasar Kormákur"/>
    <s v="Michael Kelly"/>
    <s v="Martin Henderson"/>
    <s v="Tom Goodman-Hill"/>
    <x v="0"/>
    <n v="55000000"/>
    <n v="43247140"/>
    <x v="1"/>
    <n v="121"/>
    <s v="Adventure|Biography|Drama|History|Sport|Thriller"/>
    <s v="blizzard|mount everest|mountain|mountain climbing|snow"/>
    <n v="7.1"/>
    <n v="361"/>
    <n v="265"/>
    <n v="134625"/>
    <n v="2131"/>
    <x v="0"/>
    <n v="2.35"/>
    <x v="1"/>
  </r>
  <r>
    <x v="653"/>
    <n v="2006"/>
    <s v="Tom Tykwer"/>
    <s v="Michael Smiley"/>
    <s v="David Calder"/>
    <s v="Simon Chandler"/>
    <x v="3"/>
    <n v="50000000"/>
    <n v="2208939"/>
    <x v="5"/>
    <n v="147"/>
    <s v="Crime|Drama|Fantasy"/>
    <s v="18th century|perfume|scent|sense of smell|smell"/>
    <n v="7.5"/>
    <n v="226"/>
    <n v="482"/>
    <n v="190490"/>
    <n v="253"/>
    <x v="0"/>
    <n v="2.35"/>
    <x v="1"/>
  </r>
  <r>
    <x v="654"/>
    <n v="2002"/>
    <s v="Jay Roach"/>
    <s v="Verne Troyer"/>
    <s v="Josh Zuckerman"/>
    <s v="Robert Wagner"/>
    <x v="0"/>
    <n v="63000000"/>
    <n v="213079163"/>
    <x v="0"/>
    <n v="94"/>
    <s v="Action|Comedy|Crime"/>
    <s v="fem bot|prison|seductive fembot|spy|time travel"/>
    <n v="6.2"/>
    <n v="194"/>
    <n v="795"/>
    <n v="162909"/>
    <n v="2725"/>
    <x v="0"/>
    <n v="2.35"/>
    <x v="0"/>
  </r>
  <r>
    <x v="655"/>
    <n v="2009"/>
    <s v="David Bowers"/>
    <s v="Nicolas Cage"/>
    <s v="Charlize Theron"/>
    <s v="Dee Bradley Baker"/>
    <x v="1"/>
    <n v="65000000"/>
    <n v="19548064"/>
    <x v="11"/>
    <n v="94"/>
    <s v="Action|Animation|Comedy|Family|Sci-Fi"/>
    <s v="betrayal|futuristic|gladiator|robot|scientist"/>
    <n v="6.3"/>
    <n v="138"/>
    <n v="77"/>
    <n v="25681"/>
    <n v="23365"/>
    <x v="0"/>
    <n v="2.35"/>
    <x v="1"/>
  </r>
  <r>
    <x v="656"/>
    <n v="1993"/>
    <s v="Steven Spielberg"/>
    <s v="Wayne Knight"/>
    <s v="Ariana Richards"/>
    <s v="Bob Peck"/>
    <x v="0"/>
    <n v="63000000"/>
    <n v="356784000"/>
    <x v="0"/>
    <n v="127"/>
    <s v="Adventure|Sci-Fi|Thriller"/>
    <s v="dinosaur|jurassic park|survival|theme park|tyrannosaurus rex"/>
    <n v="8.1"/>
    <n v="308"/>
    <n v="895"/>
    <n v="613473"/>
    <n v="2129"/>
    <x v="0"/>
    <n v="1.85"/>
    <x v="0"/>
  </r>
  <r>
    <x v="657"/>
    <n v="1994"/>
    <s v="Lawrence Kasdan"/>
    <s v="Dennis Quaid"/>
    <s v="Catherine O'Hara"/>
    <s v="Isabella Rossellini"/>
    <x v="0"/>
    <n v="63000000"/>
    <n v="25052000"/>
    <x v="0"/>
    <n v="212"/>
    <s v="Adventure|Biography|Crime|Drama|Western"/>
    <s v="historically inaccurate|name calling|penis slur|vomiting|wyatt earp"/>
    <n v="6.6"/>
    <n v="40"/>
    <n v="145"/>
    <n v="35314"/>
    <n v="5708"/>
    <x v="0"/>
    <n v="2.35"/>
    <x v="1"/>
  </r>
  <r>
    <x v="658"/>
    <n v="1994"/>
    <s v="Phillip Noyce"/>
    <s v="Harrison Ford"/>
    <s v="Dean Jones"/>
    <s v="Raymond Cruz"/>
    <x v="0"/>
    <n v="62000000"/>
    <n v="122012710"/>
    <x v="0"/>
    <n v="141"/>
    <s v="Action|Crime|Drama|Thriller"/>
    <s v="cia|colombia|colombian drug cartel|drugs|president"/>
    <n v="6.9"/>
    <n v="42"/>
    <n v="133"/>
    <n v="69663"/>
    <n v="14178"/>
    <x v="0"/>
    <n v="2.35"/>
    <x v="0"/>
  </r>
  <r>
    <x v="659"/>
    <n v="2015"/>
    <s v="Daniel Lee"/>
    <s v="Si Won Choi"/>
    <s v="Peng Lin"/>
    <s v="Sung-jun Yoo"/>
    <x v="3"/>
    <n v="65000000"/>
    <n v="72413"/>
    <x v="6"/>
    <n v="103"/>
    <s v="Action|Adventure|Drama|History"/>
    <s v="child fugitive|final battle|martial art|silk road|sword"/>
    <n v="6.1"/>
    <n v="68"/>
    <n v="86"/>
    <n v="11584"/>
    <n v="58"/>
    <x v="0"/>
    <n v="2.35"/>
    <x v="1"/>
  </r>
  <r>
    <x v="660"/>
    <n v="2006"/>
    <s v="Keenen Ivory Wayans"/>
    <s v="Chazz Palminteri"/>
    <s v="Brittany Daniel"/>
    <s v="John Witherspoon"/>
    <x v="0"/>
    <n v="64000000"/>
    <n v="58255287"/>
    <x v="0"/>
    <n v="98"/>
    <s v="Comedy|Crime"/>
    <s v="diamond|infant|parody|spoof|sports violence"/>
    <n v="4.3"/>
    <n v="78"/>
    <n v="187"/>
    <n v="39471"/>
    <n v="6334"/>
    <x v="0"/>
    <n v="1.85"/>
    <x v="1"/>
  </r>
  <r>
    <x v="661"/>
    <n v="2000"/>
    <s v="Jonathan Mostow"/>
    <s v="Matthew McConaughey"/>
    <s v="Thomas Kretschmann"/>
    <s v="David Keith"/>
    <x v="0"/>
    <n v="62000000"/>
    <n v="77086030"/>
    <x v="8"/>
    <n v="116"/>
    <s v="Action|War"/>
    <s v="battle|historically inaccurate|submarine movie|u boat|world war two"/>
    <n v="6.6"/>
    <n v="178"/>
    <n v="602"/>
    <n v="65297"/>
    <n v="14931"/>
    <x v="0"/>
    <n v="2.35"/>
    <x v="0"/>
  </r>
  <r>
    <x v="662"/>
    <n v="1995"/>
    <s v="Rob Reiner"/>
    <s v="Shawna Waldron"/>
    <s v="Samantha Mathis"/>
    <s v="Wendie Malick"/>
    <x v="0"/>
    <n v="62000000"/>
    <n v="65000000"/>
    <x v="0"/>
    <n v="114"/>
    <s v="Comedy|Drama|Romance"/>
    <s v="lobbyist|president|senator|state dinner|widower"/>
    <n v="6.8"/>
    <n v="75"/>
    <n v="214"/>
    <n v="43027"/>
    <n v="2668"/>
    <x v="0"/>
    <n v="2.35"/>
    <x v="0"/>
  </r>
  <r>
    <x v="663"/>
    <n v="2008"/>
    <s v="Marco Schnabel"/>
    <s v="Justin Timberlake"/>
    <s v="Romany Malco"/>
    <s v="Verne Troyer"/>
    <x v="0"/>
    <n v="62000000"/>
    <n v="32178777"/>
    <x v="0"/>
    <n v="87"/>
    <s v="Comedy|Romance|Sport"/>
    <s v="bloopers during credits|bucket of popcorn|chastity belt|guru|toronto maple leafs"/>
    <n v="3.8"/>
    <n v="150"/>
    <n v="250"/>
    <n v="43300"/>
    <n v="6658"/>
    <x v="0"/>
    <n v="2.35"/>
    <x v="1"/>
  </r>
  <r>
    <x v="664"/>
    <n v="2001"/>
    <s v="Demian Lichtenstein"/>
    <s v="Jon Lovitz"/>
    <s v="Bokeem Woodbine"/>
    <s v="Ice-T"/>
    <x v="3"/>
    <n v="42000000"/>
    <n v="15738632"/>
    <x v="0"/>
    <n v="125"/>
    <s v="Action|Comedy|Crime|Thriller"/>
    <s v="casino|elvis impersonator|gun|heist|rascal"/>
    <n v="5.9"/>
    <n v="113"/>
    <n v="399"/>
    <n v="38076"/>
    <n v="14536"/>
    <x v="0"/>
    <n v="2.35"/>
    <x v="1"/>
  </r>
  <r>
    <x v="665"/>
    <n v="2015"/>
    <s v="Quentin Tarantino"/>
    <s v="Craig Stark"/>
    <s v="Jennifer Jason Leigh"/>
    <s v="Zoë Bell"/>
    <x v="3"/>
    <n v="44000000"/>
    <n v="54116191"/>
    <x v="0"/>
    <n v="187"/>
    <s v="Crime|Drama|Mystery|Thriller|Western"/>
    <s v="blizzard|blood vomiting|bounty hunter|murder|shot in the crotch"/>
    <n v="7.9"/>
    <n v="596"/>
    <n v="1018"/>
    <n v="272839"/>
    <n v="49912"/>
    <x v="0"/>
    <n v="2.76"/>
    <x v="0"/>
  </r>
  <r>
    <x v="666"/>
    <n v="2007"/>
    <s v="Josh Gordon"/>
    <s v="Will Ferrell"/>
    <s v="Amy Poehler"/>
    <s v="Jon Heder"/>
    <x v="0"/>
    <n v="61000000"/>
    <n v="118153533"/>
    <x v="0"/>
    <n v="93"/>
    <s v="Comedy|Sport"/>
    <s v="competition|fight|ice|jock strap|nintendo game boy advance"/>
    <n v="6.3"/>
    <n v="191"/>
    <n v="246"/>
    <n v="129995"/>
    <n v="13232"/>
    <x v="0"/>
    <n v="1.85"/>
    <x v="0"/>
  </r>
  <r>
    <x v="667"/>
    <n v="2011"/>
    <s v="Tim Hill"/>
    <s v="Gary Cole"/>
    <s v="Elizabeth Perkins"/>
    <s v="Chelsea Handler"/>
    <x v="1"/>
    <n v="63000000"/>
    <n v="108012170"/>
    <x v="0"/>
    <n v="95"/>
    <s v="Adventure|Animation|Comedy|Family|Fantasy"/>
    <s v="drummer|easter|easter bunny|piaggio vespa gtv 250|slacker"/>
    <n v="5.5"/>
    <n v="156"/>
    <n v="82"/>
    <n v="24089"/>
    <n v="2558"/>
    <x v="0"/>
    <n v="1.85"/>
    <x v="0"/>
  </r>
  <r>
    <x v="668"/>
    <n v="2006"/>
    <s v="Zack Snyder"/>
    <s v="Gerard Butler"/>
    <s v="Michael Fassbender"/>
    <s v="Vincent Regan"/>
    <x v="3"/>
    <n v="65000000"/>
    <n v="210592590"/>
    <x v="0"/>
    <n v="117"/>
    <s v="Action|Drama|Fantasy|War"/>
    <s v="battle|epic|greece|spartan|warrior"/>
    <n v="7.7"/>
    <n v="460"/>
    <n v="2073"/>
    <n v="607235"/>
    <n v="32360"/>
    <x v="0"/>
    <n v="2.35"/>
    <x v="0"/>
  </r>
  <r>
    <x v="669"/>
    <n v="2004"/>
    <s v="Jay Roach"/>
    <s v="Robert De Niro"/>
    <s v="Blythe Danner"/>
    <s v="Teri Polo"/>
    <x v="0"/>
    <n v="80000000"/>
    <n v="279167575"/>
    <x v="0"/>
    <n v="106"/>
    <s v="Comedy|Romance"/>
    <s v="bare butt|defecation|father in law son in law relationship|nurse|sexual innuendo in title"/>
    <n v="6.3"/>
    <n v="141"/>
    <n v="428"/>
    <n v="211296"/>
    <n v="24938"/>
    <x v="0"/>
    <n v="1.85"/>
    <x v="0"/>
  </r>
  <r>
    <x v="670"/>
    <n v="2008"/>
    <s v="David Frankel"/>
    <s v="Eric Dane"/>
    <s v="Kathleen Turner"/>
    <s v="Haley Bennett"/>
    <x v="1"/>
    <n v="60000000"/>
    <n v="143151473"/>
    <x v="0"/>
    <n v="115"/>
    <s v="Comedy|Drama|Family"/>
    <s v="box office hit|dog|dog movie|florida|pet name in title"/>
    <n v="7.1"/>
    <n v="180"/>
    <n v="320"/>
    <n v="116681"/>
    <n v="4811"/>
    <x v="0"/>
    <n v="2.35"/>
    <x v="0"/>
  </r>
  <r>
    <x v="671"/>
    <n v="1999"/>
    <s v="Frank Darabont"/>
    <s v="Tom Hanks"/>
    <s v="Jeffrey DeMunn"/>
    <s v="Michael Jeter"/>
    <x v="3"/>
    <n v="60000000"/>
    <n v="136801374"/>
    <x v="0"/>
    <n v="189"/>
    <s v="Crime|Drama|Fantasy|Mystery"/>
    <s v="1930s|death row inmate|healing|prison guard|southern u.s."/>
    <n v="8.5"/>
    <n v="186"/>
    <n v="1377"/>
    <n v="782610"/>
    <n v="17716"/>
    <x v="0"/>
    <n v="1.85"/>
    <x v="0"/>
  </r>
  <r>
    <x v="672"/>
    <n v="2005"/>
    <s v="Mark Dindal"/>
    <s v="Catherine O'Hara"/>
    <s v="Fred Willard"/>
    <s v="Amy Sedaris"/>
    <x v="2"/>
    <n v="150000000"/>
    <n v="135381507"/>
    <x v="0"/>
    <n v="81"/>
    <s v="Adventure|Animation|Comedy|Family|Sci-Fi"/>
    <s v="alien invasion|chicken|fish|friend|panic"/>
    <n v="5.8"/>
    <n v="161"/>
    <n v="251"/>
    <n v="63912"/>
    <n v="2252"/>
    <x v="0"/>
    <n v="1.85"/>
    <x v="1"/>
  </r>
  <r>
    <x v="673"/>
    <n v="2014"/>
    <s v="David Fincher"/>
    <s v="Patrick Fugit"/>
    <s v="Sela Ward"/>
    <s v="Emily Ratajkowski"/>
    <x v="3"/>
    <n v="61000000"/>
    <n v="167735396"/>
    <x v="0"/>
    <n v="149"/>
    <s v="Crime|Drama|Mystery|Thriller"/>
    <s v="based on novel|disappearance|missing person|missing wife|murder suspect"/>
    <n v="8.1"/>
    <n v="568"/>
    <n v="1127"/>
    <n v="569841"/>
    <n v="4348"/>
    <x v="0"/>
    <n v="2.35"/>
    <x v="0"/>
  </r>
  <r>
    <x v="674"/>
    <n v="2002"/>
    <s v="Doug Liman"/>
    <s v="Matt Damon"/>
    <s v="Josh Hamilton"/>
    <s v="Nicky Naudé"/>
    <x v="0"/>
    <n v="60000000"/>
    <n v="121468960"/>
    <x v="0"/>
    <n v="119"/>
    <s v="Action|Mystery|Thriller"/>
    <s v="amnesia|assassin|money|political thriller|three word title"/>
    <n v="7.9"/>
    <n v="249"/>
    <n v="849"/>
    <n v="407601"/>
    <n v="13249"/>
    <x v="0"/>
    <n v="2.35"/>
    <x v="0"/>
  </r>
  <r>
    <x v="675"/>
    <n v="1995"/>
    <s v="Martin Campbell"/>
    <s v="Izabella Scorupco"/>
    <s v="Joe Don Baker"/>
    <s v="Tchéky Karyo"/>
    <x v="0"/>
    <n v="58000000"/>
    <n v="106635996"/>
    <x v="1"/>
    <n v="130"/>
    <s v="Action|Adventure|Thriller"/>
    <s v="agent|cossack|official james bond series|russia|russian"/>
    <n v="7.2"/>
    <n v="137"/>
    <n v="416"/>
    <n v="199025"/>
    <n v="1784"/>
    <x v="0"/>
    <n v="2.35"/>
    <x v="0"/>
  </r>
  <r>
    <x v="676"/>
    <n v="1999"/>
    <s v="Simon West"/>
    <s v="Daniel von Bargen"/>
    <s v="Timothy Hutton"/>
    <s v="Clarence Williams III"/>
    <x v="3"/>
    <n v="95000000"/>
    <n v="102678089"/>
    <x v="0"/>
    <n v="116"/>
    <s v="Drama|Mystery|Thriller"/>
    <s v="army cid|cover up|military|murder|woman in military"/>
    <n v="6.3"/>
    <n v="113"/>
    <n v="274"/>
    <n v="42705"/>
    <n v="2321"/>
    <x v="0"/>
    <n v="2.35"/>
    <x v="0"/>
  </r>
  <r>
    <x v="677"/>
    <n v="1998"/>
    <s v="Peter Weir"/>
    <s v="Natascha McElhone"/>
    <s v="Noah Emmerich"/>
    <s v="Peter Krause"/>
    <x v="1"/>
    <n v="60000000"/>
    <n v="125603360"/>
    <x v="0"/>
    <n v="103"/>
    <s v="Comedy|Drama|Sci-Fi"/>
    <s v="controlled environment|fictional reality show|hidden camera|innocence lost|simulated reality"/>
    <n v="8.1"/>
    <n v="213"/>
    <n v="877"/>
    <n v="667983"/>
    <n v="3698"/>
    <x v="0"/>
    <n v="1.85"/>
    <x v="0"/>
  </r>
  <r>
    <x v="678"/>
    <n v="1998"/>
    <s v="Brenda Chapman"/>
    <s v="Martin Short"/>
    <s v="Aria Noelle Curzon"/>
    <s v="Eden Riegel"/>
    <x v="1"/>
    <n v="70000000"/>
    <n v="101217900"/>
    <x v="0"/>
    <n v="99"/>
    <s v="Adventure|Animation|Biography|Drama|Family|Fantasy|Musical"/>
    <s v="ancient egypt|hebrew|nudity|pharaoh|title directed by female"/>
    <n v="7"/>
    <n v="120"/>
    <n v="353"/>
    <n v="91093"/>
    <n v="1195"/>
    <x v="0"/>
    <n v="1.85"/>
    <x v="0"/>
  </r>
  <r>
    <x v="679"/>
    <n v="2003"/>
    <s v="Steve Carr"/>
    <s v="Anjelica Huston"/>
    <s v="Lisa Edelstein"/>
    <s v="Jeff Garlin"/>
    <x v="1"/>
    <n v="60000000"/>
    <n v="104148781"/>
    <x v="0"/>
    <n v="92"/>
    <s v="Comedy|Family"/>
    <s v="bloopers during credits|breakfast cereal|department store ride|face painting|sponge bob square pants slippers"/>
    <n v="5.5"/>
    <n v="81"/>
    <n v="116"/>
    <n v="49486"/>
    <n v="4050"/>
    <x v="0"/>
    <n v="1.85"/>
    <x v="0"/>
  </r>
  <r>
    <x v="680"/>
    <n v="2013"/>
    <s v="Baltasar Kormákur"/>
    <s v="Denzel Washington"/>
    <s v="Patrick Fischler"/>
    <s v="Fred Ward"/>
    <x v="3"/>
    <n v="61000000"/>
    <n v="75573300"/>
    <x v="0"/>
    <n v="109"/>
    <s v="Action|Comedy|Crime|Drama|Thriller"/>
    <s v="close up of breasts|female nudity|fugitive|money|undercover"/>
    <n v="6.7"/>
    <n v="265"/>
    <n v="172"/>
    <n v="156898"/>
    <n v="20148"/>
    <x v="0"/>
    <n v="2.35"/>
    <x v="0"/>
  </r>
  <r>
    <x v="681"/>
    <n v="2001"/>
    <s v="Lawrence Guterman"/>
    <s v="Carol Ann Susi"/>
    <s v="Elizabeth Perkins"/>
    <s v="Miriam Margolyes"/>
    <x v="1"/>
    <n v="60000000"/>
    <n v="93375151"/>
    <x v="0"/>
    <n v="87"/>
    <s v="Action|Comedy|Family|Fantasy"/>
    <s v="cartoon on tv|cat|dog|scientist|secret agent"/>
    <n v="5.2"/>
    <n v="105"/>
    <n v="235"/>
    <n v="46031"/>
    <n v="4171"/>
    <x v="0"/>
    <n v="1.85"/>
    <x v="0"/>
  </r>
  <r>
    <x v="682"/>
    <n v="2003"/>
    <s v="F. Gary Gray"/>
    <s v="Jason Statham"/>
    <s v="Charlize Theron"/>
    <s v="Jimmy Shubert"/>
    <x v="0"/>
    <n v="60000000"/>
    <n v="106126012"/>
    <x v="0"/>
    <n v="111"/>
    <s v="Action|Crime|Thriller"/>
    <s v="gold|heist|revenge|traffic jam|venice italy"/>
    <n v="7"/>
    <n v="155"/>
    <n v="497"/>
    <n v="285623"/>
    <n v="35084"/>
    <x v="0"/>
    <n v="2.35"/>
    <x v="0"/>
  </r>
  <r>
    <x v="683"/>
    <n v="2002"/>
    <s v="Marc Lawrence"/>
    <s v="Dorian Missick"/>
    <s v="Alicia Witt"/>
    <s v="Dana Ivey"/>
    <x v="0"/>
    <n v="60000000"/>
    <n v="93307796"/>
    <x v="0"/>
    <n v="101"/>
    <s v="Comedy|Romance"/>
    <s v="developer|divorce|lawyer|love|new york city"/>
    <n v="6.1"/>
    <n v="118"/>
    <n v="269"/>
    <n v="85673"/>
    <n v="2636"/>
    <x v="0"/>
    <n v="1.85"/>
    <x v="0"/>
  </r>
  <r>
    <x v="684"/>
    <n v="1998"/>
    <s v="Eric Darnell"/>
    <s v="Sylvester Stallone"/>
    <s v="Woody Allen"/>
    <s v="Anne Bancroft"/>
    <x v="1"/>
    <n v="105000000"/>
    <n v="90646554"/>
    <x v="0"/>
    <n v="83"/>
    <s v="Adventure|Animation|Comedy|Family"/>
    <s v="ant|friend|princess|soldier|worker"/>
    <n v="6.6"/>
    <n v="131"/>
    <n v="289"/>
    <n v="124641"/>
    <n v="25788"/>
    <x v="0"/>
    <n v="1.85"/>
    <x v="1"/>
  </r>
  <r>
    <x v="685"/>
    <n v="2009"/>
    <s v="Peter Billingsley"/>
    <s v="Jon Favreau"/>
    <s v="Kristin Davis"/>
    <s v="Tasha Smith"/>
    <x v="0"/>
    <n v="60000000"/>
    <n v="109176215"/>
    <x v="0"/>
    <n v="113"/>
    <s v="Comedy"/>
    <s v="couple|island|marriage|tropical|voyeurism"/>
    <n v="5.5"/>
    <n v="166"/>
    <n v="144"/>
    <n v="83506"/>
    <n v="8172"/>
    <x v="0"/>
    <n v="1.85"/>
    <x v="0"/>
  </r>
  <r>
    <x v="686"/>
    <n v="1990"/>
    <s v="Tony Scott"/>
    <s v="Tom Cruise"/>
    <s v="Robert Duvall"/>
    <s v="Randy Quaid"/>
    <x v="0"/>
    <n v="60000000"/>
    <n v="82670733"/>
    <x v="0"/>
    <n v="107"/>
    <s v="Action|Drama|Sport"/>
    <s v="driver|hot shot|racing|stock car driver|team"/>
    <n v="5.9"/>
    <n v="60"/>
    <n v="97"/>
    <n v="60476"/>
    <n v="14006"/>
    <x v="0"/>
    <n v="2.35"/>
    <x v="0"/>
  </r>
  <r>
    <x v="687"/>
    <n v="2005"/>
    <s v="Adam Shankman"/>
    <s v="Taylor Lautner"/>
    <s v="Tom Welling"/>
    <s v="Alyson Stoner"/>
    <x v="1"/>
    <n v="60000000"/>
    <n v="82569532"/>
    <x v="0"/>
    <n v="94"/>
    <s v="Adventure|Comedy|Family"/>
    <s v="children|competition|rival|second part|vacation"/>
    <n v="5.4"/>
    <n v="77"/>
    <n v="128"/>
    <n v="42737"/>
    <n v="20348"/>
    <x v="0"/>
    <n v="2.35"/>
    <x v="0"/>
  </r>
  <r>
    <x v="688"/>
    <n v="2015"/>
    <s v="Wes Ball"/>
    <s v="Ki Hong Lee"/>
    <s v="Lili Taylor"/>
    <s v="Rosa Salazar"/>
    <x v="0"/>
    <n v="61000000"/>
    <n v="81687587"/>
    <x v="0"/>
    <n v="132"/>
    <s v="Action|Sci-Fi|Thriller"/>
    <s v="desert|disease|escape|resistance|virus"/>
    <n v="6.4"/>
    <n v="249"/>
    <n v="360"/>
    <n v="138246"/>
    <n v="2517"/>
    <x v="0"/>
    <n v="2.35"/>
    <x v="0"/>
  </r>
  <r>
    <x v="689"/>
    <n v="2010"/>
    <s v="Ryan Murphy"/>
    <s v="James Franco"/>
    <s v="Julia Roberts"/>
    <s v="Billy Crudup"/>
    <x v="0"/>
    <n v="60000000"/>
    <n v="80574010"/>
    <x v="0"/>
    <n v="140"/>
    <s v="Drama|Romance"/>
    <s v="divorce|emotional balance|female protagonist|indonesia|inner peace"/>
    <n v="5.7"/>
    <n v="213"/>
    <n v="302"/>
    <n v="63493"/>
    <n v="20440"/>
    <x v="0"/>
    <n v="1.85"/>
    <x v="0"/>
  </r>
  <r>
    <x v="690"/>
    <n v="2000"/>
    <s v="Brett Ratner"/>
    <s v="Nicolas Cage"/>
    <s v="Don Cheadle"/>
    <s v="Amber Valletta"/>
    <x v="0"/>
    <n v="60000000"/>
    <n v="75764085"/>
    <x v="0"/>
    <n v="125"/>
    <s v="Comedy|Drama|Fantasy|Romance"/>
    <s v="bowling|christmas|parallel universe|salesman|unfaithfulness"/>
    <n v="6.7"/>
    <n v="121"/>
    <n v="322"/>
    <n v="85844"/>
    <n v="16646"/>
    <x v="0"/>
    <n v="2.35"/>
    <x v="0"/>
  </r>
  <r>
    <x v="691"/>
    <n v="2010"/>
    <s v="Robert Schwentke"/>
    <s v="Bruce Willis"/>
    <s v="Morgan Freeman"/>
    <s v="Jaqueline Fleming"/>
    <x v="0"/>
    <n v="58000000"/>
    <n v="90356857"/>
    <x v="0"/>
    <n v="111"/>
    <s v="Action|Comedy|Crime|Thriller"/>
    <s v="cia|female assassin|interrogation|office cubicle|spy"/>
    <n v="7.1"/>
    <n v="315"/>
    <n v="328"/>
    <n v="238916"/>
    <n v="24928"/>
    <x v="0"/>
    <n v="2.35"/>
    <x v="0"/>
  </r>
  <r>
    <x v="692"/>
    <n v="1999"/>
    <s v="Oliver Stone"/>
    <s v="Al Pacino"/>
    <s v="Dennis Quaid"/>
    <s v="LL Cool J"/>
    <x v="3"/>
    <n v="55000000"/>
    <n v="75530832"/>
    <x v="0"/>
    <n v="156"/>
    <s v="Drama|Sport"/>
    <s v="breasts|coach|football|in medias res|vomiting"/>
    <n v="6.8"/>
    <n v="171"/>
    <n v="452"/>
    <n v="97047"/>
    <n v="20761"/>
    <x v="0"/>
    <n v="2.35"/>
    <x v="0"/>
  </r>
  <r>
    <x v="693"/>
    <n v="1998"/>
    <s v="Robert Redford"/>
    <s v="Scarlett Johansson"/>
    <s v="Kristin Scott Thomas"/>
    <s v="Jessalyn Gilsig"/>
    <x v="0"/>
    <n v="60000000"/>
    <n v="75370763"/>
    <x v="0"/>
    <n v="170"/>
    <s v="Drama|Romance|Western"/>
    <s v="grace|groom|horse|montana|western u.s."/>
    <n v="6.5"/>
    <n v="96"/>
    <n v="263"/>
    <n v="32353"/>
    <n v="20683"/>
    <x v="0"/>
    <n v="1.85"/>
    <x v="0"/>
  </r>
  <r>
    <x v="694"/>
    <n v="2004"/>
    <s v="Michael Mann"/>
    <s v="Tom Cruise"/>
    <s v="Jada Pinkett Smith"/>
    <s v="Debi Mazar"/>
    <x v="3"/>
    <n v="65000000"/>
    <n v="100003492"/>
    <x v="0"/>
    <n v="120"/>
    <s v="Crime|Drama|Thriller"/>
    <s v="city by night|contract killer|driving at night|los angeles california|taxi"/>
    <n v="7.6"/>
    <n v="299"/>
    <n v="836"/>
    <n v="293662"/>
    <n v="13581"/>
    <x v="0"/>
    <n v="2.35"/>
    <x v="0"/>
  </r>
  <r>
    <x v="695"/>
    <n v="2002"/>
    <s v="Chuck Russell"/>
    <s v="Dwayne Johnson"/>
    <s v="Roger Rees"/>
    <s v="Bernard Hill"/>
    <x v="0"/>
    <n v="60000000"/>
    <n v="90341670"/>
    <x v="0"/>
    <n v="100"/>
    <s v="Action|Adventure|Fantasy|Thriller"/>
    <s v="desert|king|showdown|sorceress|warrior"/>
    <n v="5.5"/>
    <n v="167"/>
    <n v="432"/>
    <n v="102129"/>
    <n v="14611"/>
    <x v="0"/>
    <n v="2.35"/>
    <x v="0"/>
  </r>
  <r>
    <x v="696"/>
    <n v="2004"/>
    <s v="Jay Russell"/>
    <s v="Billy Burke"/>
    <s v="Jay Hernandez"/>
    <s v="Jacinda Barrett"/>
    <x v="0"/>
    <n v="55000000"/>
    <n v="74540762"/>
    <x v="0"/>
    <n v="115"/>
    <s v="Action|Drama|Thriller"/>
    <s v="death of husband|fire|firefighter|funeral|main character dies"/>
    <n v="6.5"/>
    <n v="125"/>
    <n v="323"/>
    <n v="48753"/>
    <n v="4496"/>
    <x v="0"/>
    <n v="1.85"/>
    <x v="0"/>
  </r>
  <r>
    <x v="697"/>
    <n v="2012"/>
    <s v="Christopher McQuarrie"/>
    <s v="Tom Cruise"/>
    <s v="Robert Duvall"/>
    <s v="David Oyelowo"/>
    <x v="0"/>
    <n v="60000000"/>
    <n v="80033643"/>
    <x v="0"/>
    <n v="130"/>
    <s v="Action|Crime|Mystery|Thriller"/>
    <s v="coma|mysterious villain|police chase|shooting range|sniper"/>
    <n v="7"/>
    <n v="387"/>
    <n v="448"/>
    <n v="226570"/>
    <n v="16385"/>
    <x v="0"/>
    <n v="2.35"/>
    <x v="0"/>
  </r>
  <r>
    <x v="698"/>
    <n v="1999"/>
    <s v="Renny Harlin"/>
    <s v="LL Cool J"/>
    <s v="Michael Rapaport"/>
    <s v="Saffron Burrows"/>
    <x v="3"/>
    <n v="60000000"/>
    <n v="73648142"/>
    <x v="0"/>
    <n v="105"/>
    <s v="Action|Sci-Fi|Thriller"/>
    <s v="alzheimer's disease|experiment|human versus shark|research|underwater headquarters"/>
    <n v="5.8"/>
    <n v="199"/>
    <n v="643"/>
    <n v="99043"/>
    <n v="3697"/>
    <x v="0"/>
    <n v="2.35"/>
    <x v="0"/>
  </r>
  <r>
    <x v="699"/>
    <n v="2009"/>
    <s v="Kenny Ortega"/>
    <s v="Misha Gabriel Hamilton"/>
    <s v="Mekia Cox"/>
    <s v="Judith Hill"/>
    <x v="1"/>
    <n v="60000000"/>
    <n v="71844424"/>
    <x v="0"/>
    <n v="111"/>
    <s v="Documentary|Music"/>
    <s v="2000s|box office hit|comeback|rehearsal|year 2009"/>
    <n v="7.3"/>
    <n v="136"/>
    <n v="223"/>
    <n v="33158"/>
    <n v="679"/>
    <x v="0"/>
    <n v="1.78"/>
    <x v="0"/>
  </r>
  <r>
    <x v="700"/>
    <n v="2011"/>
    <s v="Steven Soderbergh"/>
    <s v="Matt Damon"/>
    <s v="Monique Gabriela Curnen"/>
    <s v="Griffin Kane"/>
    <x v="0"/>
    <n v="60000000"/>
    <n v="75638743"/>
    <x v="0"/>
    <n v="106"/>
    <s v="Drama|Thriller"/>
    <s v="contagion|cure|infection|panic|virus"/>
    <n v="6.6"/>
    <n v="436"/>
    <n v="411"/>
    <n v="180479"/>
    <n v="13634"/>
    <x v="0"/>
    <n v="1.85"/>
    <x v="0"/>
  </r>
  <r>
    <x v="701"/>
    <n v="2003"/>
    <s v="David McNally"/>
    <s v="Estella Warren"/>
    <s v="Dyan Cannon"/>
    <s v="Bill Hunter"/>
    <x v="1"/>
    <n v="60000000"/>
    <n v="66734992"/>
    <x v="0"/>
    <n v="89"/>
    <s v="Action|Adventure|Comedy|Crime"/>
    <s v="australia|body paint|kangaroo|mob|money"/>
    <n v="4.4000000000000004"/>
    <n v="73"/>
    <n v="181"/>
    <n v="23476"/>
    <n v="1233"/>
    <x v="0"/>
    <n v="2.35"/>
    <x v="0"/>
  </r>
  <r>
    <x v="702"/>
    <n v="2009"/>
    <s v="Henry Selick"/>
    <s v="Jennifer Saunders"/>
    <s v="Dawn French"/>
    <s v="John Hodgman"/>
    <x v="1"/>
    <n v="60000000"/>
    <n v="75280058"/>
    <x v="0"/>
    <n v="100"/>
    <s v="Animation|Family|Fantasy"/>
    <s v="dream|new home|parallel worlds|scissors|secret door"/>
    <n v="7.7"/>
    <n v="310"/>
    <n v="279"/>
    <n v="143121"/>
    <n v="647"/>
    <x v="1"/>
    <n v="1.85"/>
    <x v="0"/>
  </r>
  <r>
    <x v="703"/>
    <n v="2008"/>
    <s v="M. Night Shyamalan"/>
    <s v="Zooey Deschanel"/>
    <s v="Alan Ruck"/>
    <s v="Kristen Connolly"/>
    <x v="3"/>
    <n v="48000000"/>
    <n v="64505912"/>
    <x v="0"/>
    <n v="91"/>
    <s v="Sci-Fi|Thriller"/>
    <s v="bee|nature|park|school|teacher"/>
    <n v="5"/>
    <n v="323"/>
    <n v="1264"/>
    <n v="163130"/>
    <n v="13654"/>
    <x v="0"/>
    <n v="1.85"/>
    <x v="0"/>
  </r>
  <r>
    <x v="704"/>
    <n v="2004"/>
    <s v="Tony Scott"/>
    <s v="Denzel Washington"/>
    <s v="Radha Mitchell"/>
    <s v="Giancarlo Giannini"/>
    <x v="3"/>
    <n v="70000000"/>
    <n v="77862546"/>
    <x v="0"/>
    <n v="146"/>
    <s v="Action|Crime|Drama|Thriller"/>
    <s v="bodyguard|journalist|kidnapping|mexico|police corruption"/>
    <n v="7.7"/>
    <n v="171"/>
    <n v="690"/>
    <n v="266310"/>
    <n v="20454"/>
    <x v="0"/>
    <n v="2.35"/>
    <x v="0"/>
  </r>
  <r>
    <x v="705"/>
    <n v="2006"/>
    <s v="Brian Robbins"/>
    <s v="Robert Downey Jr."/>
    <s v="Joel David Moore"/>
    <s v="Kristin Davis"/>
    <x v="1"/>
    <n v="50000000"/>
    <n v="61112916"/>
    <x v="0"/>
    <n v="98"/>
    <s v="Comedy|Family|Fantasy"/>
    <s v="animal as human|dog movie|elevator|human becoming an animal|sheepdog"/>
    <n v="4.4000000000000004"/>
    <n v="76"/>
    <n v="83"/>
    <n v="14888"/>
    <n v="24664"/>
    <x v="0"/>
    <n v="2.35"/>
    <x v="0"/>
  </r>
  <r>
    <x v="706"/>
    <n v="2004"/>
    <s v="Todd Phillips"/>
    <s v="Snoop Dogg"/>
    <s v="Carmen Electra"/>
    <s v="Fred Williamson"/>
    <x v="0"/>
    <n v="60000000"/>
    <n v="88200225"/>
    <x v="0"/>
    <n v="101"/>
    <s v="Comedy|Crime"/>
    <s v="cocaine|cop|criminal|partner|police"/>
    <n v="6.1"/>
    <n v="173"/>
    <n v="308"/>
    <n v="120795"/>
    <n v="3943"/>
    <x v="0"/>
    <n v="2.35"/>
    <x v="0"/>
  </r>
  <r>
    <x v="707"/>
    <n v="1996"/>
    <s v="Brian Levant"/>
    <s v="Jim Belushi"/>
    <s v="Harvey Korman"/>
    <s v="Jake Lloyd"/>
    <x v="1"/>
    <n v="60000000"/>
    <n v="60573641"/>
    <x v="0"/>
    <n v="94"/>
    <s v="Comedy|Family"/>
    <s v="action figure|christmas|hero|karate|toy"/>
    <n v="5.4"/>
    <n v="81"/>
    <n v="162"/>
    <n v="68406"/>
    <n v="4530"/>
    <x v="0"/>
    <n v="1.85"/>
    <x v="0"/>
  </r>
  <r>
    <x v="708"/>
    <n v="2004"/>
    <s v="Guillermo del Toro"/>
    <s v="James Babson"/>
    <s v="Rupert Evans"/>
    <s v="Brian Steele"/>
    <x v="0"/>
    <n v="66000000"/>
    <n v="59035104"/>
    <x v="0"/>
    <n v="132"/>
    <s v="Action|Fantasy|Horror|Sci-Fi"/>
    <s v="assassin|demon|hero|nazi|superhero"/>
    <n v="6.8"/>
    <n v="242"/>
    <n v="597"/>
    <n v="244566"/>
    <n v="1112"/>
    <x v="0"/>
    <n v="1.85"/>
    <x v="1"/>
  </r>
  <r>
    <x v="709"/>
    <n v="1998"/>
    <s v="Steven Zaillian"/>
    <s v="Robert Duvall"/>
    <s v="Kathleen Quinlan"/>
    <s v="Sydney Pollack"/>
    <x v="0"/>
    <n v="60000000"/>
    <n v="56702901"/>
    <x v="0"/>
    <n v="115"/>
    <s v="Drama"/>
    <s v="1980s|law firm|lawsuit|lawyer|toxic waste"/>
    <n v="6.5"/>
    <n v="110"/>
    <n v="181"/>
    <n v="23302"/>
    <n v="4713"/>
    <x v="0"/>
    <n v="2.35"/>
    <x v="1"/>
  </r>
  <r>
    <x v="710"/>
    <n v="2012"/>
    <s v="Chris Butler"/>
    <s v="Anna Kendrick"/>
    <s v="Kodi Smit-McPhee"/>
    <s v="Elaine Stritch"/>
    <x v="1"/>
    <n v="60000000"/>
    <n v="55994557"/>
    <x v="0"/>
    <n v="92"/>
    <s v="Adventure|Animation|Comedy|Family|Fantasy"/>
    <s v="curse|ghost|outcast|witch|zombie"/>
    <n v="7"/>
    <n v="328"/>
    <n v="176"/>
    <n v="72287"/>
    <n v="13597"/>
    <x v="0"/>
    <n v="2.35"/>
    <x v="1"/>
  </r>
  <r>
    <x v="711"/>
    <n v="1997"/>
    <s v="Michael Caton-Jones"/>
    <s v="J.K. Simmons"/>
    <s v="Bruce Willis"/>
    <s v="Sophie Okonedo"/>
    <x v="3"/>
    <n v="60000000"/>
    <n v="54910560"/>
    <x v="0"/>
    <n v="124"/>
    <s v="Action|Adventure|Crime|Thriller"/>
    <s v="assassin|fbi|ira|jackal|russian"/>
    <n v="6.3"/>
    <n v="83"/>
    <n v="227"/>
    <n v="88225"/>
    <n v="38227"/>
    <x v="0"/>
    <n v="2.35"/>
    <x v="1"/>
  </r>
  <r>
    <x v="712"/>
    <n v="2003"/>
    <s v="John Woo"/>
    <s v="Ivana Milicevic"/>
    <s v="Joe Morton"/>
    <s v="Callum Rennie"/>
    <x v="0"/>
    <n v="60000000"/>
    <n v="53789313"/>
    <x v="0"/>
    <n v="119"/>
    <s v="Action|Mystery|Sci-Fi|Thriller"/>
    <s v="anti hero|babe scientist|engineer|memory|money"/>
    <n v="6.3"/>
    <n v="196"/>
    <n v="347"/>
    <n v="89816"/>
    <n v="3637"/>
    <x v="0"/>
    <n v="2.35"/>
    <x v="1"/>
  </r>
  <r>
    <x v="713"/>
    <n v="1996"/>
    <s v="Jon Avnet"/>
    <s v="Joe Mantegna"/>
    <s v="Stockard Channing"/>
    <s v="Raymond Cruz"/>
    <x v="0"/>
    <n v="60000000"/>
    <n v="51045801"/>
    <x v="0"/>
    <n v="124"/>
    <s v="Drama|Romance"/>
    <s v="journalism|news anchor|newscast|newscaster|tv journalism"/>
    <n v="6.1"/>
    <n v="34"/>
    <n v="54"/>
    <n v="11370"/>
    <n v="3653"/>
    <x v="0"/>
    <n v="1.85"/>
    <x v="1"/>
  </r>
  <r>
    <x v="714"/>
    <n v="2008"/>
    <s v="Sam Fell"/>
    <s v="Emma Watson"/>
    <s v="Matthew Broderick"/>
    <s v="Frank Langella"/>
    <x v="2"/>
    <n v="60000000"/>
    <n v="50818750"/>
    <x v="1"/>
    <n v="93"/>
    <s v="Adventure|Animation|Comedy|Family|Fantasy"/>
    <s v="book|darkness|dungeon|princess|rat"/>
    <n v="6.1"/>
    <n v="118"/>
    <n v="106"/>
    <n v="31209"/>
    <n v="13403"/>
    <x v="0"/>
    <n v="2.35"/>
    <x v="1"/>
  </r>
  <r>
    <x v="715"/>
    <n v="2002"/>
    <s v="Kevin Donovan"/>
    <s v="Romany Malco"/>
    <s v="Debi Mazar"/>
    <s v="Ritchie Coster"/>
    <x v="0"/>
    <n v="60000000"/>
    <n v="50189179"/>
    <x v="0"/>
    <n v="98"/>
    <s v="Action|Comedy|Sci-Fi"/>
    <s v="chauffeur|hospital|secret agent|spying|tuxedo"/>
    <n v="5.3"/>
    <n v="81"/>
    <n v="207"/>
    <n v="61966"/>
    <n v="2018"/>
    <x v="0"/>
    <n v="1.85"/>
    <x v="1"/>
  </r>
  <r>
    <x v="716"/>
    <n v="1995"/>
    <s v="Geoff Murphy"/>
    <s v="Peter Greene"/>
    <s v="Brenda Bakke"/>
    <s v="Patrick Kilpatrick"/>
    <x v="3"/>
    <n v="60000000"/>
    <n v="50024083"/>
    <x v="0"/>
    <n v="92"/>
    <s v="Action|Thriller"/>
    <s v="colorado|niece|satellite|terrorist|train"/>
    <n v="5.4"/>
    <n v="47"/>
    <n v="126"/>
    <n v="35918"/>
    <n v="2318"/>
    <x v="0"/>
    <n v="1.85"/>
    <x v="1"/>
  </r>
  <r>
    <x v="717"/>
    <n v="2014"/>
    <s v="Kenneth Branagh"/>
    <s v="Colm Feore"/>
    <s v="Nonso Anozie"/>
    <s v="Gemma Chan"/>
    <x v="0"/>
    <n v="60000000"/>
    <n v="50549107"/>
    <x v="0"/>
    <n v="105"/>
    <s v="Action|Drama|Thriller"/>
    <s v="covert analyst|marine|russian|spy|stock market"/>
    <n v="6.2"/>
    <n v="313"/>
    <n v="289"/>
    <n v="99035"/>
    <n v="1411"/>
    <x v="0"/>
    <n v="2.35"/>
    <x v="1"/>
  </r>
  <r>
    <x v="718"/>
    <n v="2015"/>
    <s v="David O. Russell"/>
    <s v="Jennifer Lawrence"/>
    <s v="Robert De Niro"/>
    <s v="Bradley Cooper"/>
    <x v="0"/>
    <n v="60000000"/>
    <n v="56443482"/>
    <x v="0"/>
    <n v="124"/>
    <s v="Biography|Comedy|Drama"/>
    <s v="based on real person|female inventor|mop|sales pitch|woman holding a shotgun"/>
    <n v="6.6"/>
    <n v="315"/>
    <n v="256"/>
    <n v="75329"/>
    <n v="75793"/>
    <x v="0"/>
    <n v="1.85"/>
    <x v="1"/>
  </r>
  <r>
    <x v="719"/>
    <n v="2016"/>
    <s v="Babak Najafi"/>
    <s v="Gerard Butler"/>
    <s v="Radha Mitchell"/>
    <s v="Julian Kostov"/>
    <x v="3"/>
    <n v="60000000"/>
    <n v="62401264"/>
    <x v="1"/>
    <n v="99"/>
    <s v="Action|Crime|Drama|Thriller"/>
    <s v="british|funeral|good versus evil|mole|sequel"/>
    <n v="5.9"/>
    <n v="225"/>
    <n v="323"/>
    <n v="69484"/>
    <n v="20276"/>
    <x v="0"/>
    <n v="2.35"/>
    <x v="0"/>
  </r>
  <r>
    <x v="720"/>
    <n v="1997"/>
    <s v="Jean-Pierre Jeunet"/>
    <s v="Gary Dourdan"/>
    <s v="Michael Wincott"/>
    <s v="Raymond Cruz"/>
    <x v="3"/>
    <n v="75000000"/>
    <n v="47748610"/>
    <x v="0"/>
    <n v="116"/>
    <s v="Action|Horror|Sci-Fi"/>
    <s v="alien|blood|breeding|clone|scientist"/>
    <n v="6.3"/>
    <n v="223"/>
    <n v="656"/>
    <n v="170179"/>
    <n v="3090"/>
    <x v="0"/>
    <n v="2.35"/>
    <x v="1"/>
  </r>
  <r>
    <x v="721"/>
    <n v="2007"/>
    <s v="Antoine Fuqua"/>
    <s v="Tate Donovan"/>
    <s v="Ned Beatty"/>
    <s v="Louis Ferreira"/>
    <x v="3"/>
    <n v="61000000"/>
    <n v="46975183"/>
    <x v="0"/>
    <n v="124"/>
    <s v="Action|Crime|Drama|Mystery|Thriller"/>
    <s v="colonel|ethiopia|marksman|on the run|rangefinder"/>
    <n v="7.2"/>
    <n v="198"/>
    <n v="338"/>
    <n v="256213"/>
    <n v="1640"/>
    <x v="0"/>
    <n v="2.35"/>
    <x v="1"/>
  </r>
  <r>
    <x v="722"/>
    <n v="2014"/>
    <s v="Graham Annable"/>
    <s v="Isaac Hempstead Wright"/>
    <s v="Dee Bradley Baker"/>
    <s v="Tracy Morgan"/>
    <x v="1"/>
    <n v="60000000"/>
    <n v="50807639"/>
    <x v="0"/>
    <n v="96"/>
    <s v="Adventure|Animation|Comedy|Family|Fantasy"/>
    <s v="chase|puppet animation|red hat|stop motion animation|troll"/>
    <n v="6.8"/>
    <n v="219"/>
    <n v="122"/>
    <n v="40883"/>
    <n v="3151"/>
    <x v="0"/>
    <n v="1.85"/>
    <x v="1"/>
  </r>
  <r>
    <x v="723"/>
    <n v="1998"/>
    <s v="Griffin Dunne"/>
    <s v="Goran Visnjic"/>
    <s v="Dianne Wiest"/>
    <s v="Stockard Channing"/>
    <x v="0"/>
    <n v="48000000"/>
    <n v="46611204"/>
    <x v="0"/>
    <n v="104"/>
    <s v="Comedy|Drama|Fantasy|Romance"/>
    <s v="curse|death|island|love|magic"/>
    <n v="6.1"/>
    <n v="92"/>
    <n v="257"/>
    <n v="55749"/>
    <n v="4294"/>
    <x v="0"/>
    <n v="2.35"/>
    <x v="1"/>
  </r>
  <r>
    <x v="724"/>
    <n v="2014"/>
    <s v="Phil Lord"/>
    <s v="Morgan Freeman"/>
    <s v="Will Ferrell"/>
    <s v="Alison Brie"/>
    <x v="1"/>
    <n v="60000000"/>
    <n v="257756197"/>
    <x v="4"/>
    <n v="100"/>
    <s v="Action|Adventure|Animation|Comedy|Family|Fantasy"/>
    <s v="based on toy|dual personality|evil businessman|good cop bad cop|lego"/>
    <n v="7.8"/>
    <n v="435"/>
    <n v="471"/>
    <n v="246698"/>
    <n v="22128"/>
    <x v="0"/>
    <n v="2.35"/>
    <x v="0"/>
  </r>
  <r>
    <x v="725"/>
    <n v="2005"/>
    <s v="John Pasquin"/>
    <s v="Eileen Brennan"/>
    <s v="Diedrich Bader"/>
    <s v="Treat Williams"/>
    <x v="0"/>
    <n v="45000000"/>
    <n v="48472213"/>
    <x v="0"/>
    <n v="115"/>
    <s v="Action|Comedy|Crime"/>
    <s v="bodyguard|fbi|fbi agent|female protagonist|undercover"/>
    <n v="5"/>
    <n v="111"/>
    <n v="156"/>
    <n v="51252"/>
    <n v="4305"/>
    <x v="0"/>
    <n v="2.35"/>
    <x v="0"/>
  </r>
  <r>
    <x v="726"/>
    <n v="2002"/>
    <s v="Rob Bowman"/>
    <s v="Christian Bale"/>
    <s v="Gerard Butler"/>
    <s v="Matthew McConaughey"/>
    <x v="0"/>
    <n v="60000000"/>
    <n v="43060566"/>
    <x v="0"/>
    <n v="101"/>
    <s v="Action|Adventure|Fantasy|Sci-Fi|Thriller"/>
    <s v="castle|dragon|fire breathing dragon|militia|survival"/>
    <n v="6.2"/>
    <n v="138"/>
    <n v="569"/>
    <n v="107859"/>
    <n v="53024"/>
    <x v="0"/>
    <n v="2.35"/>
    <x v="1"/>
  </r>
  <r>
    <x v="727"/>
    <n v="2013"/>
    <s v="Ruben Fleischer"/>
    <s v="Ryan Gosling"/>
    <s v="Brandon Molale"/>
    <s v="Wade Williams"/>
    <x v="3"/>
    <n v="60000000"/>
    <n v="45996718"/>
    <x v="0"/>
    <n v="113"/>
    <s v="Action|Crime|Drama|Thriller"/>
    <s v="good versus evil|machine gun|mobster|police vigilantism|year 1949"/>
    <n v="6.7"/>
    <n v="415"/>
    <n v="264"/>
    <n v="173530"/>
    <n v="34738"/>
    <x v="0"/>
    <n v="2.35"/>
    <x v="1"/>
  </r>
  <r>
    <x v="728"/>
    <n v="2009"/>
    <s v="Harold Ramis"/>
    <s v="Olivia Wilde"/>
    <s v="Oliver Platt"/>
    <s v="Xander Berkeley"/>
    <x v="0"/>
    <n v="60000000"/>
    <n v="43337279"/>
    <x v="0"/>
    <n v="100"/>
    <s v="Adventure|Comedy"/>
    <s v="abraham|hunter|princess|sodom|tribe"/>
    <n v="4.9000000000000004"/>
    <n v="170"/>
    <n v="203"/>
    <n v="76770"/>
    <n v="12258"/>
    <x v="0"/>
    <n v="1.85"/>
    <x v="1"/>
  </r>
  <r>
    <x v="729"/>
    <n v="2009"/>
    <s v="Clint Eastwood"/>
    <s v="Matt Damon"/>
    <s v="Morgan Freeman"/>
    <s v="Leleti Khumalo"/>
    <x v="0"/>
    <n v="60000000"/>
    <n v="37479778"/>
    <x v="0"/>
    <n v="134"/>
    <s v="Biography|Drama|History|Sport"/>
    <s v="apartheid|nation|nelson mandela|president|rugby"/>
    <n v="7.4"/>
    <n v="306"/>
    <n v="259"/>
    <n v="124222"/>
    <n v="24458"/>
    <x v="0"/>
    <n v="2.35"/>
    <x v="1"/>
  </r>
  <r>
    <x v="730"/>
    <n v="2009"/>
    <s v="Tony Gilroy"/>
    <s v="Julia Roberts"/>
    <s v="Tom Wilkinson"/>
    <s v="Denis O'Hare"/>
    <x v="0"/>
    <n v="60000000"/>
    <n v="40559930"/>
    <x v="0"/>
    <n v="125"/>
    <s v="Comedy|Crime|Romance|Thriller"/>
    <s v="ceo|dubai|product|rivalry|spy"/>
    <n v="6.2"/>
    <n v="211"/>
    <n v="184"/>
    <n v="41727"/>
    <n v="10623"/>
    <x v="0"/>
    <n v="2.35"/>
    <x v="1"/>
  </r>
  <r>
    <x v="731"/>
    <n v="1999"/>
    <s v="Donald Petrie"/>
    <s v="Steven Anthony Lawrence"/>
    <s v="Ray Walston"/>
    <s v="Michael Lerner"/>
    <x v="1"/>
    <n v="65000000"/>
    <n v="36830057"/>
    <x v="0"/>
    <n v="94"/>
    <s v="Comedy|Family|Sci-Fi"/>
    <s v="alien|hidden camera|martian|reporter|spaceship"/>
    <n v="4.9000000000000004"/>
    <n v="49"/>
    <n v="73"/>
    <n v="10883"/>
    <n v="2151"/>
    <x v="0"/>
    <n v="1.85"/>
    <x v="1"/>
  </r>
  <r>
    <x v="732"/>
    <n v="2006"/>
    <s v="Clark Johnson"/>
    <s v="Blair Brown"/>
    <s v="David Rasche"/>
    <s v="Martin Donovan"/>
    <x v="0"/>
    <n v="60000000"/>
    <n v="36279230"/>
    <x v="0"/>
    <n v="107"/>
    <s v="Action|Crime|Thriller"/>
    <s v="first lady|framed|investigation|president|secret service"/>
    <n v="6.1"/>
    <n v="161"/>
    <n v="213"/>
    <n v="42144"/>
    <n v="1352"/>
    <x v="0"/>
    <n v="2.35"/>
    <x v="1"/>
  </r>
  <r>
    <x v="733"/>
    <n v="2009"/>
    <s v="Jorge Blanco"/>
    <s v="Dwayne Johnson"/>
    <s v="Gary Oldman"/>
    <s v="James Corden"/>
    <x v="1"/>
    <n v="70000000"/>
    <n v="42194060"/>
    <x v="10"/>
    <n v="91"/>
    <s v="Adventure|Animation|Comedy|Family|Sci-Fi"/>
    <s v="alien|alien planet|astronaut|planet|teenager"/>
    <n v="6.1"/>
    <n v="156"/>
    <n v="72"/>
    <n v="41259"/>
    <n v="22668"/>
    <x v="0"/>
    <n v="2.35"/>
    <x v="1"/>
  </r>
  <r>
    <x v="734"/>
    <n v="2002"/>
    <s v="Stuart Baird"/>
    <s v="Tom Hardy"/>
    <s v="LeVar Burton"/>
    <s v="Jonathan Frakes"/>
    <x v="0"/>
    <n v="60000000"/>
    <n v="43119879"/>
    <x v="0"/>
    <n v="116"/>
    <s v="Action|Adventure|Sci-Fi|Thriller"/>
    <s v="earth|federation|romulan|slave|space"/>
    <n v="6.4"/>
    <n v="172"/>
    <n v="842"/>
    <n v="58450"/>
    <n v="31224"/>
    <x v="0"/>
    <n v="2.35"/>
    <x v="1"/>
  </r>
  <r>
    <x v="735"/>
    <n v="2003"/>
    <s v="Joel Coen"/>
    <s v="Cedric the Entertainer"/>
    <s v="Paul Adelstein"/>
    <s v="Julia Duffy"/>
    <x v="0"/>
    <n v="60000000"/>
    <n v="35096190"/>
    <x v="0"/>
    <n v="100"/>
    <s v="Comedy|Crime|Romance"/>
    <s v="attorney|divorce|marriage|real estate|screwball comedy"/>
    <n v="6.3"/>
    <n v="161"/>
    <n v="322"/>
    <n v="76560"/>
    <n v="1395"/>
    <x v="0"/>
    <n v="1.85"/>
    <x v="1"/>
  </r>
  <r>
    <x v="736"/>
    <n v="2010"/>
    <s v="Martin Campbell"/>
    <s v="Bojana Novakovic"/>
    <s v="Ray Winstone"/>
    <s v="Denis O'Hare"/>
    <x v="3"/>
    <n v="80000000"/>
    <n v="43290977"/>
    <x v="1"/>
    <n v="117"/>
    <s v="Crime|Drama|Mystery|Thriller"/>
    <s v="activist|detective|father daughter relationship|investigation|vigilantism"/>
    <n v="6.6"/>
    <n v="258"/>
    <n v="256"/>
    <n v="75201"/>
    <n v="7053"/>
    <x v="0"/>
    <n v="2.35"/>
    <x v="1"/>
  </r>
  <r>
    <x v="737"/>
    <n v="1997"/>
    <s v="Peter Hyams"/>
    <s v="John Kapelos"/>
    <s v="Penelope Ann Miller"/>
    <s v="Chi Muoi Lo"/>
    <x v="3"/>
    <n v="40000000"/>
    <n v="33927476"/>
    <x v="1"/>
    <n v="110"/>
    <s v="Horror|Mystery|Sci-Fi|Thriller"/>
    <s v="fire|helicopter|museum|police sergeant|relic"/>
    <n v="5.7"/>
    <n v="95"/>
    <n v="165"/>
    <n v="19176"/>
    <n v="1976"/>
    <x v="0"/>
    <n v="2.35"/>
    <x v="1"/>
  </r>
  <r>
    <x v="738"/>
    <n v="2002"/>
    <s v="Harold Ramis"/>
    <s v="Robert De Niro"/>
    <s v="Cathy Moriarty"/>
    <s v="Joe Viterelli"/>
    <x v="3"/>
    <n v="60000000"/>
    <n v="32122249"/>
    <x v="0"/>
    <n v="96"/>
    <s v="Comedy|Crime"/>
    <s v="blonde|mafia|mental illness|prison|second part"/>
    <n v="5.9"/>
    <n v="105"/>
    <n v="138"/>
    <n v="69319"/>
    <n v="22889"/>
    <x v="0"/>
    <n v="1.85"/>
    <x v="1"/>
  </r>
  <r>
    <x v="739"/>
    <n v="2008"/>
    <s v="Jon Avnet"/>
    <s v="Robert De Niro"/>
    <s v="Al Pacino"/>
    <s v="50 Cent"/>
    <x v="3"/>
    <n v="60000000"/>
    <n v="40076438"/>
    <x v="0"/>
    <n v="101"/>
    <s v="Action|Crime|Drama|Mystery|Thriller"/>
    <s v="blood splatter|execution|new york city|nypd|serial killer"/>
    <n v="6"/>
    <n v="198"/>
    <n v="248"/>
    <n v="73368"/>
    <n v="38809"/>
    <x v="0"/>
    <n v="2.35"/>
    <x v="1"/>
  </r>
  <r>
    <x v="740"/>
    <n v="1998"/>
    <s v="Harold Becker"/>
    <s v="Bruce Willis"/>
    <s v="Miko Hughes"/>
    <s v="Carrie Preston"/>
    <x v="3"/>
    <n v="60000000"/>
    <n v="32940507"/>
    <x v="0"/>
    <n v="111"/>
    <s v="Action|Crime|Drama|Thriller"/>
    <s v="autistic child|boy|child in danger|fbi|nsa"/>
    <n v="6.1"/>
    <n v="79"/>
    <n v="127"/>
    <n v="54314"/>
    <n v="16536"/>
    <x v="0"/>
    <n v="2.35"/>
    <x v="1"/>
  </r>
  <r>
    <x v="741"/>
    <n v="2009"/>
    <s v="Joe Wright"/>
    <s v="Robert Downey Jr."/>
    <s v="Stephen Root"/>
    <s v="Rachael Harris"/>
    <x v="0"/>
    <n v="60000000"/>
    <n v="31670931"/>
    <x v="1"/>
    <n v="117"/>
    <s v="Biography|Drama|Music"/>
    <s v="columnist|journalist|los angeles times|musician|wearing a traffic cone as a hat"/>
    <n v="6.7"/>
    <n v="210"/>
    <n v="143"/>
    <n v="44099"/>
    <n v="23745"/>
    <x v="0"/>
    <n v="2.35"/>
    <x v="1"/>
  </r>
  <r>
    <x v="742"/>
    <n v="2000"/>
    <s v="Robert Redford"/>
    <s v="Matt Damon"/>
    <s v="Will Smith"/>
    <s v="Charlize Theron"/>
    <x v="0"/>
    <n v="60000000"/>
    <n v="30695227"/>
    <x v="0"/>
    <n v="126"/>
    <s v="Drama|Fantasy|Sport"/>
    <s v="caddy|game|golf|golf course|golfer"/>
    <n v="6.7"/>
    <n v="125"/>
    <n v="267"/>
    <n v="45296"/>
    <n v="34774"/>
    <x v="0"/>
    <n v="1.85"/>
    <x v="1"/>
  </r>
  <r>
    <x v="743"/>
    <n v="2000"/>
    <s v="Cameron Crowe"/>
    <s v="Philip Seymour Hoffman"/>
    <s v="Zooey Deschanel"/>
    <s v="Michael Angarano"/>
    <x v="3"/>
    <n v="60000000"/>
    <n v="32522352"/>
    <x v="0"/>
    <n v="152"/>
    <s v="Adventure|Comedy|Drama|Music"/>
    <s v="band|magazine|rolling stone magazine|smoking marijuana|tour"/>
    <n v="7.9"/>
    <n v="149"/>
    <n v="822"/>
    <n v="207287"/>
    <n v="36897"/>
    <x v="0"/>
    <n v="1.85"/>
    <x v="1"/>
  </r>
  <r>
    <x v="744"/>
    <n v="2005"/>
    <s v="Lee Tamahori"/>
    <s v="Sunny Mabrey"/>
    <s v="Nona Gaye"/>
    <s v="Xzibit"/>
    <x v="0"/>
    <n v="87000000"/>
    <n v="26082914"/>
    <x v="0"/>
    <n v="101"/>
    <s v="Action|Adventure|Crime|Thriller"/>
    <s v="coup d'etat|mutiny|president|u.s. navy|washington d.c."/>
    <n v="4.3"/>
    <n v="77"/>
    <n v="213"/>
    <n v="51349"/>
    <n v="993"/>
    <x v="0"/>
    <n v="2.35"/>
    <x v="1"/>
  </r>
  <r>
    <x v="745"/>
    <n v="2011"/>
    <s v="Scott Stewart"/>
    <s v="Josh Wingate"/>
    <s v="Alan Dale"/>
    <s v="Jacob Hopkins"/>
    <x v="0"/>
    <n v="60000000"/>
    <n v="29136626"/>
    <x v="0"/>
    <n v="87"/>
    <s v="Action|Fantasy|Horror|Sci-Fi|Thriller"/>
    <s v="church|priest|sheriff|vampire|warrior"/>
    <n v="5.7"/>
    <n v="225"/>
    <n v="233"/>
    <n v="97089"/>
    <n v="1417"/>
    <x v="0"/>
    <n v="2.35"/>
    <x v="1"/>
  </r>
  <r>
    <x v="746"/>
    <n v="2003"/>
    <s v="Patrick Gilmore"/>
    <s v="Brad Pitt"/>
    <s v="Adriano Giannini"/>
    <s v="Timothy West"/>
    <x v="1"/>
    <n v="60000000"/>
    <n v="26288320"/>
    <x v="0"/>
    <n v="85"/>
    <s v="Adventure|Animation|Comedy|Drama|Family|Fantasy|Romance"/>
    <s v="book|framed|goddess|prince|sinbad"/>
    <n v="6.7"/>
    <n v="98"/>
    <n v="91"/>
    <n v="36144"/>
    <n v="11301"/>
    <x v="0"/>
    <n v="1.66"/>
    <x v="1"/>
  </r>
  <r>
    <x v="747"/>
    <n v="1997"/>
    <s v="Paul W.S. Anderson"/>
    <s v="Sean Pertwee"/>
    <s v="Joely Richardson"/>
    <s v="Kathleen Quinlan"/>
    <x v="3"/>
    <n v="60000000"/>
    <n v="26616590"/>
    <x v="1"/>
    <n v="130"/>
    <s v="Horror|Sci-Fi|Thriller"/>
    <s v="solar system|space|spaceship|starship|year 2047"/>
    <n v="6.7"/>
    <n v="172"/>
    <n v="857"/>
    <n v="120416"/>
    <n v="2525"/>
    <x v="0"/>
    <n v="2.35"/>
    <x v="1"/>
  </r>
  <r>
    <x v="16"/>
    <n v="2012"/>
    <s v="Joss Whedon"/>
    <s v="Chris Hemsworth"/>
    <s v="Robert Downey Jr."/>
    <s v="Scarlett Johansson"/>
    <x v="0"/>
    <n v="220000000"/>
    <n v="623279547"/>
    <x v="0"/>
    <n v="173"/>
    <s v="Action|Adventure|Sci-Fi"/>
    <s v="alien invasion|assassin|battle|iron man|soldier"/>
    <n v="8.1"/>
    <n v="703"/>
    <n v="1722"/>
    <n v="995415"/>
    <n v="87697"/>
    <x v="0"/>
    <n v="1.85"/>
    <x v="0"/>
  </r>
  <r>
    <x v="748"/>
    <n v="2002"/>
    <s v="Tom Shadyac"/>
    <s v="Joe Morton"/>
    <s v="Susanna Thompson"/>
    <s v="Matt Craven"/>
    <x v="0"/>
    <n v="60000000"/>
    <n v="30063805"/>
    <x v="0"/>
    <n v="104"/>
    <s v="Drama|Fantasy|Mystery|Romance|Thriller"/>
    <s v="death|doctor|grave|patient|venezuela"/>
    <n v="6.1"/>
    <n v="117"/>
    <n v="243"/>
    <n v="31788"/>
    <n v="2109"/>
    <x v="0"/>
    <n v="2.35"/>
    <x v="1"/>
  </r>
  <r>
    <x v="749"/>
    <n v="2006"/>
    <s v="Brian De Palma"/>
    <s v="Scarlett Johansson"/>
    <s v="Mia Kirshner"/>
    <s v="Mike Starr"/>
    <x v="3"/>
    <n v="50000000"/>
    <n v="22518325"/>
    <x v="5"/>
    <n v="121"/>
    <s v="Crime|Drama|Mystery|Thriller"/>
    <s v="black dahlia|boxer|corpse|death|partner"/>
    <n v="5.6"/>
    <n v="240"/>
    <n v="644"/>
    <n v="63363"/>
    <n v="22833"/>
    <x v="0"/>
    <n v="2.35"/>
    <x v="1"/>
  </r>
  <r>
    <x v="750"/>
    <n v="2006"/>
    <s v="Tony Bill"/>
    <s v="James Franco"/>
    <s v="Tyler Labine"/>
    <s v="Philip Winchester"/>
    <x v="0"/>
    <n v="60000000"/>
    <n v="13082288"/>
    <x v="1"/>
    <n v="140"/>
    <s v="Action|Adventure|Drama|History|Romance|War"/>
    <s v="american|france|military|pilot|training"/>
    <n v="6.6"/>
    <n v="123"/>
    <n v="247"/>
    <n v="35565"/>
    <n v="12634"/>
    <x v="1"/>
    <n v="2.35"/>
    <x v="1"/>
  </r>
  <r>
    <x v="751"/>
    <n v="2001"/>
    <s v="Rod Lurie"/>
    <s v="Clifton Collins Jr."/>
    <s v="Delroy Lindo"/>
    <s v="Michael Irby"/>
    <x v="3"/>
    <n v="60000000"/>
    <n v="18208078"/>
    <x v="0"/>
    <n v="131"/>
    <s v="Action|Drama|Thriller"/>
    <s v="colonel|general|military|prison|three star general"/>
    <n v="6.9"/>
    <n v="110"/>
    <n v="281"/>
    <n v="57100"/>
    <n v="3012"/>
    <x v="0"/>
    <n v="2.35"/>
    <x v="1"/>
  </r>
  <r>
    <x v="752"/>
    <n v="2000"/>
    <s v="Walter Hill"/>
    <s v="Robert Forster"/>
    <s v="Wilson Cruz"/>
    <s v="Vanessa Marshall"/>
    <x v="0"/>
    <n v="65000000"/>
    <n v="14218868"/>
    <x v="0"/>
    <n v="91"/>
    <s v="Horror|Sci-Fi|Thriller"/>
    <s v="deep space|distress signal|explosion|mining|rescue"/>
    <n v="4.8"/>
    <n v="100"/>
    <n v="282"/>
    <n v="14596"/>
    <n v="1262"/>
    <x v="0"/>
    <n v="2.35"/>
    <x v="1"/>
  </r>
  <r>
    <x v="753"/>
    <n v="2014"/>
    <s v="Akiva Goldsman"/>
    <s v="Matt Bomer"/>
    <s v="William Hurt"/>
    <s v="Kevin Corrigan"/>
    <x v="0"/>
    <n v="60000000"/>
    <n v="22451"/>
    <x v="0"/>
    <n v="118"/>
    <s v="Drama|Fantasy|Mystery|Romance"/>
    <s v="black and white photograph|drawing with blood|falling through ice|playing piano|red haired woman"/>
    <n v="6.2"/>
    <n v="189"/>
    <n v="126"/>
    <n v="41288"/>
    <n v="22447"/>
    <x v="0"/>
    <n v="2.35"/>
    <x v="1"/>
  </r>
  <r>
    <x v="754"/>
    <n v="2013"/>
    <s v="Harald Zwart"/>
    <s v="Aidan Turner"/>
    <s v="Kevin Zegers"/>
    <s v="CCH Pounder"/>
    <x v="0"/>
    <n v="60000000"/>
    <n v="31165421"/>
    <x v="0"/>
    <n v="130"/>
    <s v="Fantasy|Horror|Mystery|Romance"/>
    <s v="battle|demon|magic|secret|warrior"/>
    <n v="6"/>
    <n v="212"/>
    <n v="457"/>
    <n v="107028"/>
    <n v="10247"/>
    <x v="0"/>
    <n v="2.35"/>
    <x v="1"/>
  </r>
  <r>
    <x v="755"/>
    <n v="2008"/>
    <s v="Brian Robbins"/>
    <s v="Marc Blucas"/>
    <s v="Mike O'Malley"/>
    <s v="Shawn Christian"/>
    <x v="1"/>
    <n v="60000000"/>
    <n v="11802056"/>
    <x v="0"/>
    <n v="90"/>
    <s v="Adventure|Comedy|Family|Romance|Sci-Fi"/>
    <s v="alien|mutiny|orb|planet|spaceship"/>
    <n v="4.9000000000000004"/>
    <n v="127"/>
    <n v="109"/>
    <n v="31640"/>
    <n v="1865"/>
    <x v="0"/>
    <n v="1.85"/>
    <x v="1"/>
  </r>
  <r>
    <x v="756"/>
    <n v="2005"/>
    <s v="Walter Salles"/>
    <s v="Dougray Scott"/>
    <s v="Camryn Manheim"/>
    <s v="Ariel Gade"/>
    <x v="0"/>
    <n v="30000000"/>
    <n v="25472967"/>
    <x v="0"/>
    <n v="103"/>
    <s v="Drama|Horror|Thriller"/>
    <s v="apartment|hello kitty|school|teacher|water"/>
    <n v="5.6"/>
    <n v="196"/>
    <n v="411"/>
    <n v="44966"/>
    <n v="1467"/>
    <x v="0"/>
    <n v="2.35"/>
    <x v="1"/>
  </r>
  <r>
    <x v="757"/>
    <n v="1999"/>
    <s v="Ron Howard"/>
    <s v="Matthew McConaughey"/>
    <s v="Adam Goldberg"/>
    <s v="Clint Howard"/>
    <x v="0"/>
    <n v="55000000"/>
    <n v="22362500"/>
    <x v="0"/>
    <n v="122"/>
    <s v="Comedy|Drama"/>
    <s v="female removes her clothes|one word title|producer|television|video store"/>
    <n v="6.1"/>
    <n v="115"/>
    <n v="195"/>
    <n v="35599"/>
    <n v="15275"/>
    <x v="0"/>
    <n v="1.85"/>
    <x v="1"/>
  </r>
  <r>
    <x v="758"/>
    <n v="2008"/>
    <s v="Iain Softley"/>
    <s v="Brendan Fraser"/>
    <s v="Stephen Graham"/>
    <s v="Jamie Foreman"/>
    <x v="1"/>
    <n v="60000000"/>
    <n v="17281832"/>
    <x v="5"/>
    <n v="106"/>
    <s v="Adventure|Family|Fantasy"/>
    <s v="book|escape|girl|overalls|villain"/>
    <n v="6.1"/>
    <n v="161"/>
    <n v="110"/>
    <n v="60232"/>
    <n v="5329"/>
    <x v="0"/>
    <n v="2.35"/>
    <x v="1"/>
  </r>
  <r>
    <x v="759"/>
    <n v="2008"/>
    <s v="Frank Miller"/>
    <s v="Scarlett Johansson"/>
    <s v="Jaime King"/>
    <s v="Louis Lombardi"/>
    <x v="0"/>
    <n v="60000000"/>
    <n v="19781879"/>
    <x v="0"/>
    <n v="103"/>
    <s v="Action|Crime|Fantasy|Thriller"/>
    <s v="female star appears nude|pants falling down|samurai|white rat|woman in a towel"/>
    <n v="4.8"/>
    <n v="223"/>
    <n v="290"/>
    <n v="53864"/>
    <n v="20881"/>
    <x v="0"/>
    <n v="2.35"/>
    <x v="1"/>
  </r>
  <r>
    <x v="760"/>
    <n v="2015"/>
    <s v="David Koepp"/>
    <s v="Johnny Depp"/>
    <s v="Olivia Munn"/>
    <s v="Ulrich Thomsen"/>
    <x v="3"/>
    <n v="60000000"/>
    <n v="7605668"/>
    <x v="1"/>
    <n v="107"/>
    <s v="Action|Comedy|Mystery|Romance"/>
    <s v="art dealer|fake painting|macguffin|moustache|stolen painting"/>
    <n v="5.5"/>
    <n v="181"/>
    <n v="188"/>
    <n v="47320"/>
    <n v="42683"/>
    <x v="0"/>
    <n v="2.35"/>
    <x v="1"/>
  </r>
  <r>
    <x v="761"/>
    <n v="2007"/>
    <s v="Uwe Boll"/>
    <s v="Jason Statham"/>
    <s v="Mike Dopud"/>
    <s v="Tania Saulnier"/>
    <x v="0"/>
    <n v="60000000"/>
    <n v="4535117"/>
    <x v="5"/>
    <n v="156"/>
    <s v="Action|Adventure|Fantasy|Thriller"/>
    <s v="farmer|king|krug|rescue|wizard"/>
    <n v="3.8"/>
    <n v="140"/>
    <n v="368"/>
    <n v="38398"/>
    <n v="26564"/>
    <x v="0"/>
    <n v="2.35"/>
    <x v="1"/>
  </r>
  <r>
    <x v="762"/>
    <n v="2003"/>
    <s v="Martin Campbell"/>
    <s v="Angelina Jolie Pitt"/>
    <s v="Teri Polo"/>
    <s v="Noah Emmerich"/>
    <x v="3"/>
    <n v="35000000"/>
    <n v="4426297"/>
    <x v="0"/>
    <n v="127"/>
    <s v="Adventure|Drama|Romance|War"/>
    <s v="africa|american|border|doctor|well"/>
    <n v="6.5"/>
    <n v="54"/>
    <n v="156"/>
    <n v="22570"/>
    <n v="12947"/>
    <x v="0"/>
    <n v="2.35"/>
    <x v="1"/>
  </r>
  <r>
    <x v="763"/>
    <n v="2005"/>
    <s v="John Dahl"/>
    <s v="James Franco"/>
    <s v="Clayne Crawford"/>
    <s v="Paolo Montalban"/>
    <x v="3"/>
    <n v="80000000"/>
    <n v="10166502"/>
    <x v="0"/>
    <n v="132"/>
    <s v="Action|Drama|War"/>
    <s v="american|lieutenant colonel|mission|rescue|soldier"/>
    <n v="6.7"/>
    <n v="81"/>
    <n v="183"/>
    <n v="18209"/>
    <n v="12133"/>
    <x v="1"/>
    <n v="2.35"/>
    <x v="1"/>
  </r>
  <r>
    <x v="764"/>
    <n v="2016"/>
    <s v="Tim Miller"/>
    <s v="Ryan Reynolds"/>
    <s v="Ed Skrein"/>
    <s v="Stefan Kapicic"/>
    <x v="3"/>
    <n v="58000000"/>
    <n v="363024263"/>
    <x v="0"/>
    <n v="108"/>
    <s v="Action|Adventure|Comedy|Romance|Sci-Fi"/>
    <s v="based on comic book|breaking the fourth wall|mercenary|mutant|self healing"/>
    <n v="8.1"/>
    <n v="579"/>
    <n v="1058"/>
    <n v="479047"/>
    <n v="18239"/>
    <x v="0"/>
    <n v="2.35"/>
    <x v="0"/>
  </r>
  <r>
    <x v="765"/>
    <n v="1998"/>
    <s v="Stephen Herek"/>
    <s v="Kelly Preston"/>
    <s v="Morgan Fairchild"/>
    <s v="Eric McCormack"/>
    <x v="1"/>
    <n v="60000000"/>
    <n v="12065985"/>
    <x v="0"/>
    <n v="114"/>
    <s v="Comedy|Drama"/>
    <s v="1990s|evangelist|professional rivalry|swimming pool|televangelist"/>
    <n v="4.9000000000000004"/>
    <n v="56"/>
    <n v="88"/>
    <n v="16260"/>
    <n v="2367"/>
    <x v="0"/>
    <n v="2.35"/>
    <x v="1"/>
  </r>
  <r>
    <x v="766"/>
    <n v="2014"/>
    <s v="Clint Eastwood"/>
    <s v="Bradley Cooper"/>
    <s v="Leonard Roberts"/>
    <s v="Keir O'Donnell"/>
    <x v="3"/>
    <n v="58800000"/>
    <n v="350123553"/>
    <x v="0"/>
    <n v="133"/>
    <s v="Action|Biography|Drama|History|Thriller|War"/>
    <s v="assassin|death of child|iraq|sniper|sniper rifle"/>
    <n v="7.3"/>
    <n v="490"/>
    <n v="916"/>
    <n v="325264"/>
    <n v="16277"/>
    <x v="0"/>
    <n v="2.35"/>
    <x v="0"/>
  </r>
  <r>
    <x v="767"/>
    <n v="2015"/>
    <s v="Rob Letterman"/>
    <s v="Odeya Rush"/>
    <s v="Dylan Minnette"/>
    <s v="Ken Marino"/>
    <x v="1"/>
    <n v="58000000"/>
    <n v="80021740"/>
    <x v="0"/>
    <n v="103"/>
    <s v="Adventure|Comedy|Family|Fantasy|Horror"/>
    <s v="based on book|blob|ferris wheel|manuscript|monster"/>
    <n v="6.4"/>
    <n v="218"/>
    <n v="154"/>
    <n v="47968"/>
    <n v="5497"/>
    <x v="0"/>
    <n v="2.35"/>
    <x v="0"/>
  </r>
  <r>
    <x v="768"/>
    <n v="2005"/>
    <s v="Mark Waters"/>
    <s v="Jon Heder"/>
    <s v="Ivana Milicevic"/>
    <s v="Willie Garson"/>
    <x v="0"/>
    <n v="58000000"/>
    <n v="48291624"/>
    <x v="0"/>
    <n v="95"/>
    <s v="Comedy|Fantasy|Romance"/>
    <s v="apartment|architect|coma|doctor|spirit"/>
    <n v="6.7"/>
    <n v="142"/>
    <n v="263"/>
    <n v="82819"/>
    <n v="2876"/>
    <x v="0"/>
    <n v="1.85"/>
    <x v="1"/>
  </r>
  <r>
    <x v="769"/>
    <n v="2000"/>
    <s v="Brian Levant"/>
    <s v="Taylor Negron"/>
    <s v="Mark Addy"/>
    <s v="Danny Woodburn"/>
    <x v="1"/>
    <n v="60000000"/>
    <n v="35231365"/>
    <x v="0"/>
    <n v="90"/>
    <s v="Comedy|Family|Romance|Sci-Fi"/>
    <s v="based on tv series|love|prequel|the flintstones|title appears in song"/>
    <n v="3.6"/>
    <n v="57"/>
    <n v="85"/>
    <n v="15517"/>
    <n v="6299"/>
    <x v="0"/>
    <n v="1.85"/>
    <x v="1"/>
  </r>
  <r>
    <x v="770"/>
    <n v="1988"/>
    <s v="Peter MacDonald"/>
    <s v="Sylvester Stallone"/>
    <s v="Kurtwood Smith"/>
    <s v="Richard Crenna"/>
    <x v="3"/>
    <n v="63000000"/>
    <n v="53715611"/>
    <x v="0"/>
    <n v="87"/>
    <s v="Action|Adventure|Thriller|War"/>
    <s v="afghanistan|colonel|rambo|rescue|soviet"/>
    <n v="5.7"/>
    <n v="84"/>
    <n v="171"/>
    <n v="92106"/>
    <n v="14574"/>
    <x v="0"/>
    <n v="2.35"/>
    <x v="1"/>
  </r>
  <r>
    <x v="771"/>
    <n v="2008"/>
    <s v="George Clooney"/>
    <s v="Robert Baker"/>
    <s v="Malcolm Goodwin"/>
    <s v="Matt Bushell"/>
    <x v="0"/>
    <n v="58000000"/>
    <n v="31199215"/>
    <x v="0"/>
    <n v="114"/>
    <s v="Comedy|Drama|Romance|Sport"/>
    <s v="college football|fight|football|hero|surrender"/>
    <n v="6"/>
    <n v="186"/>
    <n v="120"/>
    <n v="27664"/>
    <n v="589"/>
    <x v="0"/>
    <n v="1.85"/>
    <x v="1"/>
  </r>
  <r>
    <x v="772"/>
    <n v="2009"/>
    <s v="Marc Lawrence"/>
    <s v="Michael Kelly"/>
    <s v="Kim Shaw"/>
    <s v="Kevin Brown"/>
    <x v="0"/>
    <n v="58000000"/>
    <n v="29580087"/>
    <x v="0"/>
    <n v="103"/>
    <s v="Comedy|Drama|Romance"/>
    <s v="fbi|murder|witness|witness protection|wyoming"/>
    <n v="4.7"/>
    <n v="133"/>
    <n v="121"/>
    <n v="29523"/>
    <n v="3150"/>
    <x v="0"/>
    <n v="2.35"/>
    <x v="1"/>
  </r>
  <r>
    <x v="773"/>
    <n v="2013"/>
    <s v="Shawn Levy"/>
    <s v="Josh Gad"/>
    <s v="Jessica Szohr"/>
    <s v="Rob Riggle"/>
    <x v="0"/>
    <n v="58000000"/>
    <n v="44665963"/>
    <x v="0"/>
    <n v="125"/>
    <s v="Comedy"/>
    <s v="actor's picture shown in credits|animated credits|google|internship|still images in end credits"/>
    <n v="6.3"/>
    <n v="246"/>
    <n v="281"/>
    <n v="159931"/>
    <n v="5081"/>
    <x v="0"/>
    <n v="2.35"/>
    <x v="1"/>
  </r>
  <r>
    <x v="774"/>
    <n v="2010"/>
    <s v="Paul W.S. Anderson"/>
    <s v="Milla Jovovich"/>
    <s v="Boris Kodjoe"/>
    <s v="Shawn Roberts"/>
    <x v="3"/>
    <n v="60000000"/>
    <n v="60128566"/>
    <x v="5"/>
    <n v="97"/>
    <s v="Action|Adventure|Horror|Sci-Fi"/>
    <s v="alaska|female gunfighter|mutation|ship|siege"/>
    <n v="5.9"/>
    <n v="253"/>
    <n v="410"/>
    <n v="131447"/>
    <n v="16098"/>
    <x v="0"/>
    <n v="2.35"/>
    <x v="0"/>
  </r>
  <r>
    <x v="775"/>
    <n v="2012"/>
    <s v="Anthony Hemingway"/>
    <s v="David Oyelowo"/>
    <s v="Nate Parker"/>
    <s v="Tristan Mack Wilds"/>
    <x v="0"/>
    <n v="58000000"/>
    <n v="49875589"/>
    <x v="0"/>
    <n v="125"/>
    <s v="Action|Adventure|Drama|History|War"/>
    <s v="african american|battle|italy|tuskegee airmen|world war two"/>
    <n v="5.9"/>
    <n v="144"/>
    <n v="273"/>
    <n v="28807"/>
    <n v="4416"/>
    <x v="0"/>
    <n v="2.35"/>
    <x v="1"/>
  </r>
  <r>
    <x v="776"/>
    <n v="1997"/>
    <s v="Taylor Hackford"/>
    <s v="Keanu Reeves"/>
    <s v="Al Pacino"/>
    <s v="Charlize Theron"/>
    <x v="3"/>
    <n v="57000000"/>
    <n v="60984028"/>
    <x v="0"/>
    <n v="136"/>
    <s v="Drama|Mystery|Thriller"/>
    <s v="deal with the devil|lawyer|money|reality|supernatural power"/>
    <n v="7.5"/>
    <n v="117"/>
    <n v="431"/>
    <n v="259519"/>
    <n v="45271"/>
    <x v="0"/>
    <n v="2.35"/>
    <x v="0"/>
  </r>
  <r>
    <x v="777"/>
    <n v="2012"/>
    <s v="Sean Anders"/>
    <s v="Adam Sandler"/>
    <s v="Leighton Meester"/>
    <s v="Will Forte"/>
    <x v="3"/>
    <n v="70000000"/>
    <n v="36931089"/>
    <x v="0"/>
    <n v="116"/>
    <s v="Comedy"/>
    <s v="argument|reference to vanilla ice|statutory rape|teacher student relationship|teacher student sex"/>
    <n v="5.6"/>
    <n v="157"/>
    <n v="198"/>
    <n v="70681"/>
    <n v="16484"/>
    <x v="0"/>
    <n v="2.35"/>
    <x v="1"/>
  </r>
  <r>
    <x v="778"/>
    <n v="1996"/>
    <s v="Rob Cohen"/>
    <s v="Dennis Quaid"/>
    <s v="Brian Thompson"/>
    <s v="Terry O'Neill"/>
    <x v="0"/>
    <n v="57000000"/>
    <n v="51317350"/>
    <x v="0"/>
    <n v="103"/>
    <s v="Action|Adventure|Fantasy"/>
    <s v="dragon|england|human dragon relationship|king|knight"/>
    <n v="6.4"/>
    <n v="60"/>
    <n v="139"/>
    <n v="78343"/>
    <n v="2710"/>
    <x v="0"/>
    <n v="2.35"/>
    <x v="1"/>
  </r>
  <r>
    <x v="779"/>
    <n v="2004"/>
    <s v="Brett Ratner"/>
    <s v="Salma Hayek"/>
    <s v="Don Cheadle"/>
    <s v="Chris Penn"/>
    <x v="0"/>
    <n v="58000000"/>
    <n v="28328132"/>
    <x v="0"/>
    <n v="97"/>
    <s v="Action|Comedy|Crime|Drama"/>
    <s v="diamond|fbi|fbi agent|island|thief"/>
    <n v="6.3"/>
    <n v="117"/>
    <n v="147"/>
    <n v="38298"/>
    <n v="9814"/>
    <x v="0"/>
    <n v="2.35"/>
    <x v="1"/>
  </r>
  <r>
    <x v="780"/>
    <n v="2011"/>
    <s v="Mark Neveldine"/>
    <s v="Nicolas Cage"/>
    <s v="Spencer Wilding"/>
    <s v="Christopher Lambert"/>
    <x v="0"/>
    <n v="57000000"/>
    <n v="51774002"/>
    <x v="0"/>
    <n v="96"/>
    <s v="Action|Fantasy|Thriller"/>
    <s v="deal with the devil|devil|eastern europe|ghost rider|monk"/>
    <n v="4.3"/>
    <n v="287"/>
    <n v="331"/>
    <n v="87745"/>
    <n v="16121"/>
    <x v="0"/>
    <n v="2.35"/>
    <x v="1"/>
  </r>
  <r>
    <x v="781"/>
    <n v="2001"/>
    <s v="John Madden"/>
    <s v="Christian Bale"/>
    <s v="Irene Papas"/>
    <s v="Mihalis Giannatos"/>
    <x v="3"/>
    <n v="57000000"/>
    <n v="25528495"/>
    <x v="1"/>
    <n v="131"/>
    <s v="Drama|Music|Romance|War"/>
    <s v="captain|greek|island|italian|love"/>
    <n v="5.9"/>
    <n v="96"/>
    <n v="220"/>
    <n v="28099"/>
    <n v="23325"/>
    <x v="0"/>
    <n v="2.35"/>
    <x v="1"/>
  </r>
  <r>
    <x v="782"/>
    <n v="2005"/>
    <s v="Adam Shankman"/>
    <s v="Vin Diesel"/>
    <s v="Brad Garrett"/>
    <s v="Tate Donovan"/>
    <x v="1"/>
    <n v="56000000"/>
    <n v="113006880"/>
    <x v="3"/>
    <n v="95"/>
    <s v="Action|Comedy|Drama|Family|Thriller"/>
    <s v="bodyguard|death of husband|male nanny|nanny|wrestling match"/>
    <n v="5.5"/>
    <n v="125"/>
    <n v="225"/>
    <n v="66308"/>
    <n v="16884"/>
    <x v="0"/>
    <n v="2.35"/>
    <x v="0"/>
  </r>
  <r>
    <x v="783"/>
    <n v="2004"/>
    <s v="Kevin Bray"/>
    <s v="Dwayne Johnson"/>
    <s v="Ashley Scott"/>
    <s v="Michael Bowen"/>
    <x v="0"/>
    <n v="56000000"/>
    <n v="45860039"/>
    <x v="0"/>
    <n v="86"/>
    <s v="Action|Crime"/>
    <s v="casino|football|sheriff|special forces|violence"/>
    <n v="6.2"/>
    <n v="117"/>
    <n v="221"/>
    <n v="53118"/>
    <n v="14146"/>
    <x v="0"/>
    <n v="2.35"/>
    <x v="1"/>
  </r>
  <r>
    <x v="784"/>
    <n v="1994"/>
    <s v="Robert Zemeckis"/>
    <s v="Tom Hanks"/>
    <s v="Siobhan Fallon Hogan"/>
    <s v="Sam Anderson"/>
    <x v="0"/>
    <n v="55000000"/>
    <n v="329691196"/>
    <x v="0"/>
    <n v="142"/>
    <s v="Comedy|Drama"/>
    <s v="amputee|love|vietnam|vietnam war|war hero"/>
    <n v="8.8000000000000007"/>
    <n v="149"/>
    <n v="1398"/>
    <n v="1251222"/>
    <n v="15700"/>
    <x v="1"/>
    <n v="2.35"/>
    <x v="0"/>
  </r>
  <r>
    <x v="785"/>
    <n v="2007"/>
    <s v="Tim Hill"/>
    <s v="Jesse McCartney"/>
    <s v="Beth Riesgraf"/>
    <s v="Matthew Gray Gubler"/>
    <x v="1"/>
    <n v="60000000"/>
    <n v="217326336"/>
    <x v="0"/>
    <n v="92"/>
    <s v="Animation|Comedy|Family|Fantasy|Music"/>
    <s v="based on cartoon|chipmunk|concert|fart joke|talking animal"/>
    <n v="5.2"/>
    <n v="131"/>
    <n v="146"/>
    <n v="57276"/>
    <n v="2847"/>
    <x v="0"/>
    <n v="1.85"/>
    <x v="0"/>
  </r>
  <r>
    <x v="786"/>
    <n v="2000"/>
    <s v="Jay Roach"/>
    <s v="Robert De Niro"/>
    <s v="Blythe Danner"/>
    <s v="Teri Polo"/>
    <x v="0"/>
    <n v="55000000"/>
    <n v="166225040"/>
    <x v="0"/>
    <n v="108"/>
    <s v="Comedy"/>
    <s v="cat|cia|jewish|male nurse|nurse"/>
    <n v="7"/>
    <n v="150"/>
    <n v="507"/>
    <n v="260442"/>
    <n v="24286"/>
    <x v="0"/>
    <n v="1.85"/>
    <x v="0"/>
  </r>
  <r>
    <x v="787"/>
    <n v="1995"/>
    <s v="Mike Gabriel"/>
    <s v="Christian Bale"/>
    <s v="Frank Welker"/>
    <s v="Irene Bedard"/>
    <x v="2"/>
    <n v="55000000"/>
    <n v="141600000"/>
    <x v="0"/>
    <n v="84"/>
    <s v="Adventure|Animation|Drama|Family|History|Musical|Romance"/>
    <s v="actor playing multiple roles|love|one word title|unsubtitled foreign language|virginia"/>
    <n v="6.6"/>
    <n v="92"/>
    <n v="216"/>
    <n v="119675"/>
    <n v="26754"/>
    <x v="0"/>
    <n v="1.78"/>
    <x v="0"/>
  </r>
  <r>
    <x v="788"/>
    <n v="1978"/>
    <s v="Richard Donner"/>
    <s v="Marlon Brando"/>
    <s v="Margot Kidder"/>
    <s v="Ned Beatty"/>
    <x v="1"/>
    <n v="55000000"/>
    <n v="134218018"/>
    <x v="0"/>
    <n v="188"/>
    <s v="Action|Adventure|Drama|Romance|Sci-Fi"/>
    <s v="1970s|clark kent|planet|superhero|year 1978"/>
    <n v="7.3"/>
    <n v="169"/>
    <n v="497"/>
    <n v="126357"/>
    <n v="12940"/>
    <x v="0"/>
    <n v="2.35"/>
    <x v="0"/>
  </r>
  <r>
    <x v="789"/>
    <n v="1996"/>
    <s v="Tom Shadyac"/>
    <s v="Jada Pinkett Smith"/>
    <s v="James Coburn"/>
    <s v="Dave Chappelle"/>
    <x v="0"/>
    <n v="54000000"/>
    <n v="128769345"/>
    <x v="0"/>
    <n v="95"/>
    <s v="Comedy|Romance|Sci-Fi"/>
    <s v="face slap|formula|overweight|professor|teacher"/>
    <n v="5.6"/>
    <n v="57"/>
    <n v="99"/>
    <n v="86556"/>
    <n v="3155"/>
    <x v="0"/>
    <n v="1.85"/>
    <x v="0"/>
  </r>
  <r>
    <x v="790"/>
    <n v="2005"/>
    <s v="Andy Tennant"/>
    <s v="Will Smith"/>
    <s v="Michael Rapaport"/>
    <s v="Kevin Sussman"/>
    <x v="0"/>
    <n v="70000000"/>
    <n v="177575142"/>
    <x v="0"/>
    <n v="118"/>
    <s v="Comedy|Romance"/>
    <s v="advice|friendship|gossip|newspaper|quitting a job"/>
    <n v="6.6"/>
    <n v="171"/>
    <n v="372"/>
    <n v="244840"/>
    <n v="13426"/>
    <x v="0"/>
    <n v="2.35"/>
    <x v="0"/>
  </r>
  <r>
    <x v="791"/>
    <n v="1997"/>
    <s v="Sam Weisman"/>
    <s v="Brendan Fraser"/>
    <s v="Abraham Benrubi"/>
    <s v="Holland Taylor"/>
    <x v="1"/>
    <n v="55000000"/>
    <n v="105263257"/>
    <x v="0"/>
    <n v="92"/>
    <s v="Action|Adventure|Comedy|Family|Romance"/>
    <s v="animal companion|heiress|hero|jungle|male objectification"/>
    <n v="5.4"/>
    <n v="53"/>
    <n v="103"/>
    <n v="56168"/>
    <n v="4518"/>
    <x v="0"/>
    <n v="1.85"/>
    <x v="0"/>
  </r>
  <r>
    <x v="792"/>
    <n v="2003"/>
    <s v="Jesse Dylan"/>
    <s v="Alyson Hannigan"/>
    <s v="Thomas Ian Nicholas"/>
    <s v="Fred Willard"/>
    <x v="3"/>
    <n v="55000000"/>
    <n v="104354205"/>
    <x v="0"/>
    <n v="74"/>
    <s v="Comedy|Romance"/>
    <s v="bachelor party|blow job|breasts|friend|wedding"/>
    <n v="6.3"/>
    <n v="153"/>
    <n v="332"/>
    <n v="162331"/>
    <n v="5713"/>
    <x v="0"/>
    <n v="2.35"/>
    <x v="0"/>
  </r>
  <r>
    <x v="793"/>
    <n v="2013"/>
    <s v="Paul Greengrass"/>
    <s v="Tom Hanks"/>
    <s v="Chris Mulkey"/>
    <s v="Michael Chernus"/>
    <x v="0"/>
    <n v="55000000"/>
    <n v="107100855"/>
    <x v="0"/>
    <n v="134"/>
    <s v="Biography|Drama|Thriller"/>
    <s v="hijacking|hostage|leader|ship|somalia"/>
    <n v="7.9"/>
    <n v="491"/>
    <n v="527"/>
    <n v="323353"/>
    <n v="16281"/>
    <x v="0"/>
    <n v="2.35"/>
    <x v="0"/>
  </r>
  <r>
    <x v="794"/>
    <n v="2010"/>
    <s v="Shawn Levy"/>
    <s v="Mila Kunis"/>
    <s v="James Franco"/>
    <s v="Steve Carell"/>
    <x v="0"/>
    <n v="55000000"/>
    <n v="98711404"/>
    <x v="0"/>
    <n v="101"/>
    <s v="Comedy|Crime|Romance|Thriller"/>
    <s v="city|new york city|night|reservation|restaurant"/>
    <n v="6.3"/>
    <n v="247"/>
    <n v="207"/>
    <n v="127571"/>
    <n v="39822"/>
    <x v="0"/>
    <n v="2.35"/>
    <x v="0"/>
  </r>
  <r>
    <x v="795"/>
    <n v="1995"/>
    <s v="Brad Silberling"/>
    <s v="Eric Idle"/>
    <s v="Fred Rogers"/>
    <s v="Cathy Moriarty"/>
    <x v="1"/>
    <n v="50000000"/>
    <n v="100328194"/>
    <x v="0"/>
    <n v="100"/>
    <s v="Comedy|Family|Fantasy"/>
    <s v="casper|friendly ghost|ghost|maine|mansion"/>
    <n v="6"/>
    <n v="26"/>
    <n v="92"/>
    <n v="85903"/>
    <n v="2638"/>
    <x v="0"/>
    <n v="1.85"/>
    <x v="0"/>
  </r>
  <r>
    <x v="796"/>
    <n v="2014"/>
    <s v="Antoine Fuqua"/>
    <s v="Denzel Washington"/>
    <s v="Chloë Grace Moretz"/>
    <s v="James Wilcox"/>
    <x v="3"/>
    <n v="55000000"/>
    <n v="101530738"/>
    <x v="0"/>
    <n v="132"/>
    <s v="Action|Crime|Thriller"/>
    <s v="assassin|ex soldier|gangster|hanged man|mysterious past"/>
    <n v="7.2"/>
    <n v="292"/>
    <n v="436"/>
    <n v="229574"/>
    <n v="37605"/>
    <x v="0"/>
    <n v="2.35"/>
    <x v="0"/>
  </r>
  <r>
    <x v="797"/>
    <n v="2002"/>
    <s v="Wayne Wang"/>
    <s v="Bob Hoskins"/>
    <s v="Frances Conroy"/>
    <s v="Natasha Richardson"/>
    <x v="0"/>
    <n v="55000000"/>
    <n v="93815117"/>
    <x v="0"/>
    <n v="105"/>
    <s v="Comedy|Drama|Romance"/>
    <s v="hotel|maid|new york city|place name in title|the bronx"/>
    <n v="5.0999999999999996"/>
    <n v="114"/>
    <n v="242"/>
    <n v="68417"/>
    <n v="7184"/>
    <x v="0"/>
    <n v="2.35"/>
    <x v="0"/>
  </r>
  <r>
    <x v="798"/>
    <n v="1995"/>
    <s v="Tony Scott"/>
    <s v="Denzel Washington"/>
    <s v="Viggo Mortensen"/>
    <s v="Ricky Schroder"/>
    <x v="3"/>
    <n v="53000000"/>
    <n v="91400000"/>
    <x v="0"/>
    <n v="123"/>
    <s v="Action|Drama|Thriller|War"/>
    <s v="alabama|mutiny|order|radio|submarine"/>
    <n v="7.3"/>
    <n v="82"/>
    <n v="194"/>
    <n v="81026"/>
    <n v="30132"/>
    <x v="0"/>
    <n v="2.35"/>
    <x v="0"/>
  </r>
  <r>
    <x v="799"/>
    <n v="2006"/>
    <s v="Gabriele Muccino"/>
    <s v="Will Smith"/>
    <s v="Kurt Fuller"/>
    <s v="James Karen"/>
    <x v="0"/>
    <n v="55000000"/>
    <n v="162586036"/>
    <x v="0"/>
    <n v="117"/>
    <s v="Biography|Drama"/>
    <s v="bus|intern|internship|salesman|stockbroker"/>
    <n v="8"/>
    <n v="201"/>
    <n v="611"/>
    <n v="338383"/>
    <n v="11036"/>
    <x v="0"/>
    <n v="2.35"/>
    <x v="0"/>
  </r>
  <r>
    <x v="800"/>
    <n v="2005"/>
    <s v="Robert Schwentke"/>
    <s v="Erika Christensen"/>
    <s v="Michael Irby"/>
    <s v="Haley Ramm"/>
    <x v="0"/>
    <n v="55000000"/>
    <n v="89706988"/>
    <x v="0"/>
    <n v="98"/>
    <s v="Drama|Mystery|Thriller"/>
    <s v="captain|flight|flight attendant|plane|search"/>
    <n v="6.2"/>
    <n v="231"/>
    <n v="600"/>
    <n v="126746"/>
    <n v="2287"/>
    <x v="0"/>
    <n v="2.35"/>
    <x v="0"/>
  </r>
  <r>
    <x v="801"/>
    <n v="1994"/>
    <s v="Barry Levinson"/>
    <s v="Demi Moore"/>
    <s v="Dylan Baker"/>
    <s v="Roma Maffia"/>
    <x v="3"/>
    <n v="55000000"/>
    <n v="83000000"/>
    <x v="0"/>
    <n v="128"/>
    <s v="Drama|Thriller"/>
    <s v="computer|marriage|non statutory female on male rape|promotion|sexual harassment"/>
    <n v="6"/>
    <n v="55"/>
    <n v="95"/>
    <n v="36587"/>
    <n v="3888"/>
    <x v="0"/>
    <n v="2.35"/>
    <x v="0"/>
  </r>
  <r>
    <x v="802"/>
    <n v="1998"/>
    <s v="Brad Silberling"/>
    <s v="Nicolas Cage"/>
    <s v="Andre Braugher"/>
    <s v="Colm Feore"/>
    <x v="0"/>
    <n v="55000000"/>
    <n v="78745923"/>
    <x v="5"/>
    <n v="114"/>
    <s v="Drama|Fantasy|Romance"/>
    <s v="angel|doctor|fall|heart surgeon|hospital"/>
    <n v="6.7"/>
    <n v="110"/>
    <n v="322"/>
    <n v="94407"/>
    <n v="13905"/>
    <x v="0"/>
    <n v="2.35"/>
    <x v="0"/>
  </r>
  <r>
    <x v="803"/>
    <n v="2003"/>
    <s v="Quentin Tarantino"/>
    <s v="David Carradine"/>
    <s v="Vivica A. Fox"/>
    <s v="Chiaki Kuriyama"/>
    <x v="3"/>
    <n v="30000000"/>
    <n v="70098138"/>
    <x v="0"/>
    <n v="111"/>
    <s v="Action"/>
    <s v="bride|coma|japan|revenge|sword"/>
    <n v="8.1"/>
    <n v="354"/>
    <n v="2105"/>
    <n v="735784"/>
    <n v="3983"/>
    <x v="1"/>
    <n v="2.35"/>
    <x v="0"/>
  </r>
  <r>
    <x v="804"/>
    <n v="1999"/>
    <s v="Frank Oz"/>
    <s v="Robert Downey Jr."/>
    <s v="Adam Alexi-Malle"/>
    <s v="Jamie Kennedy"/>
    <x v="0"/>
    <n v="55000000"/>
    <n v="66365290"/>
    <x v="0"/>
    <n v="85"/>
    <s v="Comedy"/>
    <s v="film within a film|filmmaking|guerrilla filmmaking|making of a movie|scientology parody"/>
    <n v="6.4"/>
    <n v="140"/>
    <n v="358"/>
    <n v="56874"/>
    <n v="22458"/>
    <x v="0"/>
    <n v="1.37"/>
    <x v="0"/>
  </r>
  <r>
    <x v="805"/>
    <n v="2004"/>
    <s v="Quentin Tarantino"/>
    <s v="Vivica A. Fox"/>
    <s v="Michael Parks"/>
    <s v="Michael Bowen"/>
    <x v="3"/>
    <n v="30000000"/>
    <n v="66207920"/>
    <x v="0"/>
    <n v="137"/>
    <s v="Action|Crime|Drama|Thriller"/>
    <s v="assassin|assassination|bride|death|vengeance"/>
    <n v="8"/>
    <n v="304"/>
    <n v="935"/>
    <n v="512749"/>
    <n v="1959"/>
    <x v="1"/>
    <n v="2.35"/>
    <x v="0"/>
  </r>
  <r>
    <x v="806"/>
    <n v="1989"/>
    <s v="Andrey Konchalovskiy"/>
    <s v="Sylvester Stallone"/>
    <s v="Jack Palance"/>
    <s v="Brion James"/>
    <x v="3"/>
    <n v="55000000"/>
    <n v="63408614"/>
    <x v="0"/>
    <n v="97"/>
    <s v="Action|Comedy|Crime|Thriller"/>
    <s v="1980s|80s action|escape|plea bargain|prison"/>
    <n v="6.3"/>
    <n v="45"/>
    <n v="149"/>
    <n v="75365"/>
    <n v="14432"/>
    <x v="0"/>
    <n v="2.35"/>
    <x v="0"/>
  </r>
  <r>
    <x v="807"/>
    <n v="1992"/>
    <s v="Robert Zemeckis"/>
    <s v="Bruce Willis"/>
    <s v="Meryl Streep"/>
    <s v="Isabella Rossellini"/>
    <x v="0"/>
    <n v="55000000"/>
    <n v="58422650"/>
    <x v="0"/>
    <n v="104"/>
    <s v="Comedy|Fantasy|Horror"/>
    <s v="plastic surgeon|rejuvenation|revenge|rival|rivalry"/>
    <n v="6.4"/>
    <n v="49"/>
    <n v="173"/>
    <n v="78974"/>
    <n v="25599"/>
    <x v="0"/>
    <n v="1.85"/>
    <x v="0"/>
  </r>
  <r>
    <x v="808"/>
    <n v="2000"/>
    <s v="Tom Dey"/>
    <s v="Xander Berkeley"/>
    <s v="Jason Connery"/>
    <s v="Kate Luyben"/>
    <x v="0"/>
    <n v="55000000"/>
    <n v="56932305"/>
    <x v="0"/>
    <n v="110"/>
    <s v="Action|Adventure|Comedy|Western"/>
    <s v="19th century|chinese|princess|rescue|travel"/>
    <n v="6.6"/>
    <n v="146"/>
    <n v="293"/>
    <n v="96690"/>
    <n v="939"/>
    <x v="0"/>
    <n v="2.35"/>
    <x v="0"/>
  </r>
  <r>
    <x v="809"/>
    <n v="1996"/>
    <s v="Stuart Baird"/>
    <s v="Oliver Platt"/>
    <s v="Joe Morton"/>
    <s v="J.T. Walsh"/>
    <x v="3"/>
    <n v="55000000"/>
    <n v="68750000"/>
    <x v="0"/>
    <n v="133"/>
    <s v="Action|Adventure|Thriller"/>
    <s v="bomb|hostage|military|plane|terrorist"/>
    <n v="6.4"/>
    <n v="60"/>
    <n v="144"/>
    <n v="40858"/>
    <n v="2916"/>
    <x v="0"/>
    <n v="2.35"/>
    <x v="0"/>
  </r>
  <r>
    <x v="810"/>
    <n v="2011"/>
    <s v="Mark Waters"/>
    <s v="Madeline Carroll"/>
    <s v="Ophelia Lovibond"/>
    <s v="Philip Baker Hall"/>
    <x v="1"/>
    <n v="55000000"/>
    <n v="68218041"/>
    <x v="0"/>
    <n v="94"/>
    <s v="Comedy|Family|Fantasy"/>
    <s v="father|penguin|snowglobe|son|winter"/>
    <n v="6"/>
    <n v="189"/>
    <n v="108"/>
    <n v="67191"/>
    <n v="2820"/>
    <x v="0"/>
    <n v="1.85"/>
    <x v="0"/>
  </r>
  <r>
    <x v="811"/>
    <n v="2008"/>
    <s v="Rob Minkoff"/>
    <s v="Jet Li"/>
    <s v="Thomas McDonell"/>
    <s v="Michael Angarano"/>
    <x v="0"/>
    <n v="55000000"/>
    <n v="25040293"/>
    <x v="0"/>
    <n v="104"/>
    <s v="Action|Adventure|Fantasy"/>
    <s v="monkey king|staff|teenager|urination|warrior"/>
    <n v="6.6"/>
    <n v="206"/>
    <n v="279"/>
    <n v="88049"/>
    <n v="7247"/>
    <x v="0"/>
    <n v="2.35"/>
    <x v="1"/>
  </r>
  <r>
    <x v="812"/>
    <n v="2013"/>
    <s v="Jimmy Hayward"/>
    <s v="Amy Poehler"/>
    <s v="Carlos Ponce"/>
    <s v="Dan Fogler"/>
    <x v="1"/>
    <n v="55000000"/>
    <n v="55747724"/>
    <x v="0"/>
    <n v="91"/>
    <s v="Adventure|Animation|Comedy|Family"/>
    <s v="chipmunk|hunting dog|sabotage|thanksgiving|turkey the bird"/>
    <n v="5.9"/>
    <n v="118"/>
    <n v="73"/>
    <n v="18042"/>
    <n v="3104"/>
    <x v="0"/>
    <n v="1.85"/>
    <x v="0"/>
  </r>
  <r>
    <x v="813"/>
    <n v="1992"/>
    <s v="David Fincher"/>
    <s v="Charles S. Dutton"/>
    <s v="Holt McCallany"/>
    <s v="Paul McGann"/>
    <x v="3"/>
    <n v="50000000"/>
    <n v="55473600"/>
    <x v="0"/>
    <n v="145"/>
    <s v="Action|Horror|Sci-Fi"/>
    <s v="alien|crash|planet|prison|survivor"/>
    <n v="6.4"/>
    <n v="210"/>
    <n v="776"/>
    <n v="207686"/>
    <n v="1543"/>
    <x v="0"/>
    <n v="2.35"/>
    <x v="0"/>
  </r>
  <r>
    <x v="814"/>
    <n v="1996"/>
    <s v="Alan Parker"/>
    <s v="Andrea Corr"/>
    <s v="Jimmy Nail"/>
    <s v="Peter Polycarpou"/>
    <x v="1"/>
    <n v="55000000"/>
    <n v="49994804"/>
    <x v="0"/>
    <n v="135"/>
    <s v="Biography|Drama|History|Musical"/>
    <s v="actress|argentina|military|politics|singer"/>
    <n v="6.3"/>
    <n v="76"/>
    <n v="194"/>
    <n v="29205"/>
    <n v="164"/>
    <x v="0"/>
    <n v="2.35"/>
    <x v="1"/>
  </r>
  <r>
    <x v="815"/>
    <n v="1998"/>
    <s v="John Frankenheimer"/>
    <s v="Robert De Niro"/>
    <s v="Natascha McElhone"/>
    <s v="Michael Lonsdale"/>
    <x v="3"/>
    <n v="55000000"/>
    <n v="41609593"/>
    <x v="1"/>
    <n v="122"/>
    <s v="Action|Adventure|Crime|Thriller"/>
    <s v="case|ex kgb|ronin|russian|suitcase"/>
    <n v="7.3"/>
    <n v="149"/>
    <n v="572"/>
    <n v="145422"/>
    <n v="24270"/>
    <x v="0"/>
    <n v="2.35"/>
    <x v="1"/>
  </r>
  <r>
    <x v="816"/>
    <n v="1996"/>
    <s v="Stephen Hopkins"/>
    <s v="Tom Wilkinson"/>
    <s v="Bernard Hill"/>
    <s v="Om Puri"/>
    <x v="3"/>
    <n v="55000000"/>
    <n v="38553833"/>
    <x v="0"/>
    <n v="110"/>
    <s v="Adventure|Drama|Horror|Thriller"/>
    <s v="bridge|engineer|hunter|lion|railway"/>
    <n v="6.8"/>
    <n v="62"/>
    <n v="155"/>
    <n v="46239"/>
    <n v="1752"/>
    <x v="0"/>
    <n v="2.35"/>
    <x v="1"/>
  </r>
  <r>
    <x v="817"/>
    <n v="2014"/>
    <s v="Paul King"/>
    <s v="Julie Walters"/>
    <s v="Matt Lucas"/>
    <s v="Sally Hawkins"/>
    <x v="1"/>
    <n v="55000000"/>
    <n v="76137505"/>
    <x v="1"/>
    <n v="95"/>
    <s v="Animation|Comedy|Family|Fantasy"/>
    <s v="bear|ear wax cleaning|fake newsreel|paddington station london|taxidermist"/>
    <n v="7.2"/>
    <n v="224"/>
    <n v="174"/>
    <n v="49207"/>
    <n v="3697"/>
    <x v="0"/>
    <n v="2.35"/>
    <x v="0"/>
  </r>
  <r>
    <x v="818"/>
    <n v="2012"/>
    <s v="Akiva Schaffer"/>
    <s v="Will Forte"/>
    <s v="Nicholas Braun"/>
    <s v="Rosemarie DeWitt"/>
    <x v="3"/>
    <n v="68000000"/>
    <n v="34350553"/>
    <x v="0"/>
    <n v="102"/>
    <s v="Action|Comedy|Sci-Fi"/>
    <s v="alien|escape|manager|neighborhood watch|ohio"/>
    <n v="5.7"/>
    <n v="265"/>
    <n v="207"/>
    <n v="104066"/>
    <n v="2488"/>
    <x v="0"/>
    <n v="2.35"/>
    <x v="1"/>
  </r>
  <r>
    <x v="819"/>
    <n v="2003"/>
    <s v="William Friedkin"/>
    <s v="Connie Nielsen"/>
    <s v="Jenna Boyd"/>
    <s v="Rex Linn"/>
    <x v="3"/>
    <n v="55000000"/>
    <n v="34238611"/>
    <x v="0"/>
    <n v="94"/>
    <s v="Action|Crime|Drama|Thriller"/>
    <s v="capture|combat|fbi|hunter|special forces"/>
    <n v="6"/>
    <n v="135"/>
    <n v="321"/>
    <n v="35830"/>
    <n v="2248"/>
    <x v="0"/>
    <n v="1.85"/>
    <x v="1"/>
  </r>
  <r>
    <x v="820"/>
    <n v="1999"/>
    <s v="Jon Turteltaub"/>
    <s v="Anthony Hopkins"/>
    <s v="Maura Tierney"/>
    <s v="John Ashton"/>
    <x v="3"/>
    <n v="55000000"/>
    <n v="34098563"/>
    <x v="0"/>
    <n v="126"/>
    <s v="Drama|Thriller"/>
    <s v="africa|anthropologist|murder|poacher|psychiatrist"/>
    <n v="6.5"/>
    <n v="100"/>
    <n v="232"/>
    <n v="27191"/>
    <n v="13406"/>
    <x v="0"/>
    <n v="2.35"/>
    <x v="1"/>
  </r>
  <r>
    <x v="821"/>
    <n v="2003"/>
    <s v="Bobby Farrelly"/>
    <s v="Matt Damon"/>
    <s v="Terence Bernie Hines"/>
    <s v="Seymour Cassel"/>
    <x v="0"/>
    <n v="55000000"/>
    <n v="33828318"/>
    <x v="0"/>
    <n v="118"/>
    <s v="Comedy"/>
    <s v="actor|conjoined twins|cook|internet|short order cook"/>
    <n v="5.8"/>
    <n v="123"/>
    <n v="154"/>
    <n v="44453"/>
    <n v="14036"/>
    <x v="0"/>
    <n v="2.35"/>
    <x v="1"/>
  </r>
  <r>
    <x v="822"/>
    <n v="2008"/>
    <s v="Kent Alterman"/>
    <s v="Will Ferrell"/>
    <s v="Maura Tierney"/>
    <s v="Matt Walsh"/>
    <x v="3"/>
    <n v="55000000"/>
    <n v="33472850"/>
    <x v="0"/>
    <n v="99"/>
    <s v="Comedy|Sport"/>
    <s v="flint michigan|merger|michigan|nba|team"/>
    <n v="5.8"/>
    <n v="164"/>
    <n v="119"/>
    <n v="67005"/>
    <n v="10026"/>
    <x v="0"/>
    <n v="2.35"/>
    <x v="1"/>
  </r>
  <r>
    <x v="823"/>
    <n v="2012"/>
    <s v="Peter Lord"/>
    <s v="Salma Hayek"/>
    <s v="Russell Tovey"/>
    <s v="Brian Blessed"/>
    <x v="1"/>
    <n v="55000000"/>
    <n v="31051126"/>
    <x v="1"/>
    <n v="88"/>
    <s v="Adventure|Animation|Comedy|Family"/>
    <s v="charles darwin|cutlass|pirate|queen victoria|scientist"/>
    <n v="6.7"/>
    <n v="238"/>
    <n v="101"/>
    <n v="36877"/>
    <n v="6254"/>
    <x v="0"/>
    <n v="2.35"/>
    <x v="1"/>
  </r>
  <r>
    <x v="824"/>
    <n v="2008"/>
    <s v="Clint Eastwood"/>
    <s v="Angelina Jolie Pitt"/>
    <s v="Michael Kelly"/>
    <s v="Colm Feore"/>
    <x v="3"/>
    <n v="55000000"/>
    <n v="35707327"/>
    <x v="0"/>
    <n v="141"/>
    <s v="Crime|Drama|Mystery|Thriller"/>
    <s v="execution by hanging|los angeles police department|miscarriage of justice|missing child|wrongful conviction"/>
    <n v="7.8"/>
    <n v="264"/>
    <n v="387"/>
    <n v="199056"/>
    <n v="12840"/>
    <x v="0"/>
    <n v="2.35"/>
    <x v="1"/>
  </r>
  <r>
    <x v="825"/>
    <n v="1996"/>
    <s v="Andrew Davis"/>
    <s v="Keanu Reeves"/>
    <s v="Morgan Freeman"/>
    <s v="Kevin Dunn"/>
    <x v="0"/>
    <n v="50000000"/>
    <n v="20550712"/>
    <x v="0"/>
    <n v="107"/>
    <s v="Action|Drama|Sci-Fi|Thriller"/>
    <s v="cold fusion|die hard scenario|man with glasses|on the run|outrunning explosion"/>
    <n v="5.6"/>
    <n v="47"/>
    <n v="95"/>
    <n v="40346"/>
    <n v="31014"/>
    <x v="0"/>
    <n v="1.85"/>
    <x v="1"/>
  </r>
  <r>
    <x v="826"/>
    <n v="1996"/>
    <s v="Tony Scott"/>
    <s v="Robert De Niro"/>
    <s v="Kurt Fuller"/>
    <s v="Ellen Barkin"/>
    <x v="3"/>
    <n v="55000000"/>
    <n v="18573791"/>
    <x v="0"/>
    <n v="116"/>
    <s v="Action|Drama|Sport|Thriller"/>
    <s v="baseball|fan|obsession|salesman|san francisco giants"/>
    <n v="5.8"/>
    <n v="50"/>
    <n v="89"/>
    <n v="38533"/>
    <n v="24618"/>
    <x v="0"/>
    <n v="2.35"/>
    <x v="1"/>
  </r>
  <r>
    <x v="827"/>
    <n v="2004"/>
    <s v="Joel Schumacher"/>
    <s v="Gerard Butler"/>
    <s v="Minnie Driver"/>
    <s v="Miranda Richardson"/>
    <x v="0"/>
    <n v="70000000"/>
    <n v="51225796"/>
    <x v="1"/>
    <n v="143"/>
    <s v="Drama|Musical|Romance|Thriller"/>
    <s v="based on stage musical based on novel|disfigurement|mask|opera|singer"/>
    <n v="7.4"/>
    <n v="153"/>
    <n v="2047"/>
    <n v="96654"/>
    <n v="20660"/>
    <x v="1"/>
    <n v="2.35"/>
    <x v="1"/>
  </r>
  <r>
    <x v="828"/>
    <n v="2007"/>
    <s v="Shekhar Kapur"/>
    <s v="Eddie Redmayne"/>
    <s v="Abbie Cornish"/>
    <s v="Jordi Mollà"/>
    <x v="0"/>
    <n v="55000000"/>
    <n v="16264475"/>
    <x v="1"/>
    <n v="114"/>
    <s v="Biography|Drama|History|War"/>
    <s v="court|intrigue|queen|spain|virgin"/>
    <n v="6.9"/>
    <n v="202"/>
    <n v="216"/>
    <n v="54787"/>
    <n v="16899"/>
    <x v="0"/>
    <n v="1.85"/>
    <x v="1"/>
  </r>
  <r>
    <x v="829"/>
    <n v="2005"/>
    <s v="Karyn Kusama"/>
    <s v="Charlize Theron"/>
    <s v="Sophie Okonedo"/>
    <s v="Paterson Joseph"/>
    <x v="0"/>
    <n v="62000000"/>
    <n v="25857987"/>
    <x v="0"/>
    <n v="93"/>
    <s v="Action|Sci-Fi"/>
    <s v="based on cult favorite|disease|female hero|female protagonist|future"/>
    <n v="5.5"/>
    <n v="178"/>
    <n v="532"/>
    <n v="110614"/>
    <n v="10185"/>
    <x v="0"/>
    <n v="2.35"/>
    <x v="1"/>
  </r>
  <r>
    <x v="830"/>
    <n v="2003"/>
    <s v="Ron Maxwell"/>
    <s v="Billy Campbell"/>
    <s v="Bruce Boxleitner"/>
    <s v="John Castle"/>
    <x v="0"/>
    <n v="56000000"/>
    <n v="12870569"/>
    <x v="0"/>
    <n v="280"/>
    <s v="Drama|History|War"/>
    <s v="confederacy|hero|prequel|stonewall jackson|war hero"/>
    <n v="6.3"/>
    <n v="84"/>
    <n v="497"/>
    <n v="13215"/>
    <n v="1671"/>
    <x v="0"/>
    <n v="2.35"/>
    <x v="1"/>
  </r>
  <r>
    <x v="831"/>
    <n v="1997"/>
    <s v="Robert Butler"/>
    <s v="Hector Elizondo"/>
    <s v="Lauren Holly"/>
    <s v="Jeffrey DeMunn"/>
    <x v="3"/>
    <n v="71000000"/>
    <n v="11466088"/>
    <x v="0"/>
    <n v="100"/>
    <s v="Action|Thriller"/>
    <s v="airplane|christmas|marshal|pilot|u.s. marshal"/>
    <n v="4.7"/>
    <n v="44"/>
    <n v="84"/>
    <n v="8983"/>
    <n v="3952"/>
    <x v="0"/>
    <n v="2.35"/>
    <x v="1"/>
  </r>
  <r>
    <x v="832"/>
    <n v="2009"/>
    <s v="Karey Kirkpatrick"/>
    <s v="Stephen Root"/>
    <s v="Ronny Cox"/>
    <s v="Richard Schiff"/>
    <x v="1"/>
    <n v="55000000"/>
    <n v="16088610"/>
    <x v="0"/>
    <n v="107"/>
    <s v="Comedy|Drama|Family|Fantasy"/>
    <s v="blanket|competition|family relationships|feather|sleepover"/>
    <n v="5.6"/>
    <n v="93"/>
    <n v="39"/>
    <n v="10417"/>
    <n v="3742"/>
    <x v="0"/>
    <n v="2.35"/>
    <x v="1"/>
  </r>
  <r>
    <x v="833"/>
    <n v="2014"/>
    <s v="James Bobin"/>
    <s v="Ty Burrell"/>
    <s v="Tina Fey"/>
    <s v="Hugh Bonneville"/>
    <x v="1"/>
    <n v="50000000"/>
    <n v="51178893"/>
    <x v="0"/>
    <n v="119"/>
    <s v="Adventure|Comedy|Crime|Family|Musical"/>
    <s v="europe|frog|gulag|prison break|puppet"/>
    <n v="6.4"/>
    <n v="277"/>
    <n v="110"/>
    <n v="24285"/>
    <n v="6089"/>
    <x v="0"/>
    <n v="1.85"/>
    <x v="0"/>
  </r>
  <r>
    <x v="834"/>
    <n v="2004"/>
    <s v="Jonathan Frakes"/>
    <s v="Sophia Myles"/>
    <s v="Philip Winchester"/>
    <s v="Brady Corbet"/>
    <x v="1"/>
    <n v="57000000"/>
    <n v="6768055"/>
    <x v="1"/>
    <n v="95"/>
    <s v="Action|Adventure|Comedy|Family|Sci-Fi"/>
    <s v="astronaut|island|lady penelope|rescue|the hood"/>
    <n v="4.2"/>
    <n v="76"/>
    <n v="229"/>
    <n v="11148"/>
    <n v="2260"/>
    <x v="0"/>
    <n v="1.85"/>
    <x v="1"/>
  </r>
  <r>
    <x v="835"/>
    <n v="2010"/>
    <s v="Steve Antin"/>
    <s v="Eric Dane"/>
    <s v="Peter Gallagher"/>
    <s v="David Walton"/>
    <x v="0"/>
    <n v="55000000"/>
    <n v="39440655"/>
    <x v="0"/>
    <n v="119"/>
    <s v="Drama|Music|Musical|Romance"/>
    <s v="burlesque|dancer|iowa|small town girl|stage"/>
    <n v="6.4"/>
    <n v="197"/>
    <n v="222"/>
    <n v="61680"/>
    <n v="4315"/>
    <x v="0"/>
    <n v="2.35"/>
    <x v="1"/>
  </r>
  <r>
    <x v="836"/>
    <n v="2004"/>
    <s v="Jean-Pierre Jeunet"/>
    <s v="Denis Lavant"/>
    <s v="André Dussollier"/>
    <s v="Albert Dupontel"/>
    <x v="3"/>
    <n v="47000000"/>
    <n v="6167817"/>
    <x v="8"/>
    <n v="133"/>
    <s v="Drama|Mystery|Romance|War"/>
    <s v="court martial|death|girl|no man's land|soldier"/>
    <n v="7.7"/>
    <n v="186"/>
    <n v="239"/>
    <n v="62607"/>
    <n v="405"/>
    <x v="0"/>
    <n v="2.35"/>
    <x v="1"/>
  </r>
  <r>
    <x v="837"/>
    <n v="2002"/>
    <s v="Guillermo del Toro"/>
    <s v="Norman Reedus"/>
    <s v="Thomas Kretschmann"/>
    <s v="Tony Curran"/>
    <x v="3"/>
    <n v="54000000"/>
    <n v="81645152"/>
    <x v="0"/>
    <n v="117"/>
    <s v="Action|Horror|Sci-Fi|Thriller"/>
    <s v="blade the character|cult film|mutation|vampire|warrior"/>
    <n v="6.7"/>
    <n v="224"/>
    <n v="559"/>
    <n v="158267"/>
    <n v="15371"/>
    <x v="0"/>
    <n v="1.85"/>
    <x v="0"/>
  </r>
  <r>
    <x v="838"/>
    <n v="2008"/>
    <s v="Gabriele Muccino"/>
    <s v="Will Smith"/>
    <s v="Rosario Dawson"/>
    <s v="Madison Pettis"/>
    <x v="0"/>
    <n v="55000000"/>
    <n v="69951824"/>
    <x v="0"/>
    <n v="123"/>
    <s v="Drama|Romance"/>
    <s v="boyfriend girlfriend relationship|heart|main character dies|organ donor|redemption"/>
    <n v="7.7"/>
    <n v="202"/>
    <n v="599"/>
    <n v="232710"/>
    <n v="14727"/>
    <x v="0"/>
    <n v="2.35"/>
    <x v="0"/>
  </r>
  <r>
    <x v="839"/>
    <n v="2012"/>
    <s v="Walter Hill"/>
    <s v="Sylvester Stallone"/>
    <s v="Jason Momoa"/>
    <s v="Jon Seda"/>
    <x v="3"/>
    <n v="55000000"/>
    <n v="9483821"/>
    <x v="0"/>
    <n v="92"/>
    <s v="Action|Thriller"/>
    <s v="bar|bullet|corruption|detective|lawyer"/>
    <n v="5.7"/>
    <n v="279"/>
    <n v="131"/>
    <n v="39247"/>
    <n v="25418"/>
    <x v="0"/>
    <n v="1.85"/>
    <x v="1"/>
  </r>
  <r>
    <x v="840"/>
    <n v="1990"/>
    <s v="Francis Ford Coppola"/>
    <s v="Al Pacino"/>
    <s v="Joe Mantegna"/>
    <s v="Bridget Fonda"/>
    <x v="3"/>
    <n v="54000000"/>
    <n v="66676062"/>
    <x v="0"/>
    <n v="170"/>
    <s v="Crime|Drama"/>
    <s v="1970s|family relationships|mob hit|opera|repeating history"/>
    <n v="7.6"/>
    <n v="110"/>
    <n v="545"/>
    <n v="267980"/>
    <n v="16949"/>
    <x v="0"/>
    <n v="1.85"/>
    <x v="0"/>
  </r>
  <r>
    <x v="841"/>
    <n v="2005"/>
    <s v="Cameron Crowe"/>
    <s v="Orlando Bloom"/>
    <s v="Kirsten Dunst"/>
    <s v="Judy Greer"/>
    <x v="0"/>
    <n v="57000000"/>
    <n v="26838389"/>
    <x v="0"/>
    <n v="123"/>
    <s v="Comedy|Drama|Romance"/>
    <s v="flight|flight attendant|kentucky|shoes|travel"/>
    <n v="6.4"/>
    <n v="190"/>
    <n v="495"/>
    <n v="58658"/>
    <n v="12700"/>
    <x v="0"/>
    <n v="1.85"/>
    <x v="1"/>
  </r>
  <r>
    <x v="842"/>
    <n v="2006"/>
    <s v="Anthony Russo"/>
    <s v="Todd Stashwick"/>
    <s v="Billy Gardell"/>
    <s v="Amanda Detmer"/>
    <x v="0"/>
    <n v="54000000"/>
    <n v="75604320"/>
    <x v="0"/>
    <n v="110"/>
    <s v="Comedy|Romance"/>
    <s v="best friend|foot fetish|houseguest|newlywed|wedding"/>
    <n v="5.6"/>
    <n v="136"/>
    <n v="195"/>
    <n v="68417"/>
    <n v="847"/>
    <x v="0"/>
    <n v="1.85"/>
    <x v="0"/>
  </r>
  <r>
    <x v="843"/>
    <n v="1980"/>
    <s v="Richard Lester"/>
    <s v="Margot Kidder"/>
    <s v="Ned Beatty"/>
    <s v="Jackie Cooper"/>
    <x v="1"/>
    <n v="54000000"/>
    <n v="108200000"/>
    <x v="0"/>
    <n v="116"/>
    <s v="Action|Adventure|Romance|Sci-Fi"/>
    <s v="alien invasion|based on comic book|flying superhero|phantom zone|revenge"/>
    <n v="6.8"/>
    <n v="121"/>
    <n v="269"/>
    <n v="76331"/>
    <n v="2908"/>
    <x v="0"/>
    <n v="2.35"/>
    <x v="0"/>
  </r>
  <r>
    <x v="844"/>
    <n v="2003"/>
    <s v="Martin Brest"/>
    <s v="Todd Giebenhain"/>
    <s v="Lenny Venito"/>
    <s v="David Backus"/>
    <x v="3"/>
    <n v="54000000"/>
    <n v="5660084"/>
    <x v="0"/>
    <n v="121"/>
    <s v="Comedy|Crime|Romance"/>
    <s v="gangster|hospital|lesbian|mob|thug"/>
    <n v="2.4"/>
    <n v="131"/>
    <n v="418"/>
    <n v="41620"/>
    <n v="286"/>
    <x v="0"/>
    <n v="2.35"/>
    <x v="1"/>
  </r>
  <r>
    <x v="845"/>
    <n v="2006"/>
    <s v="Steven Zaillian"/>
    <s v="Kate Winslet"/>
    <s v="Anthony Hopkins"/>
    <s v="Kevin Dunn"/>
    <x v="0"/>
    <n v="55000000"/>
    <n v="7221458"/>
    <x v="5"/>
    <n v="128"/>
    <s v="Drama|Thriller"/>
    <s v="governor|journalist|louisiana|mistress|politician"/>
    <n v="6.2"/>
    <n v="127"/>
    <n v="178"/>
    <n v="20740"/>
    <n v="27614"/>
    <x v="1"/>
    <n v="1.85"/>
    <x v="1"/>
  </r>
  <r>
    <x v="846"/>
    <n v="2000"/>
    <s v="John Singleton"/>
    <s v="Christian Bale"/>
    <s v="Vanessa Williams"/>
    <s v="Daniel von Bargen"/>
    <x v="3"/>
    <n v="46000000"/>
    <n v="70327868"/>
    <x v="5"/>
    <n v="99"/>
    <s v="Action|Crime|Thriller"/>
    <s v="blaxploitation|detective|drugs|shaft|trial"/>
    <n v="5.9"/>
    <n v="160"/>
    <n v="301"/>
    <n v="58416"/>
    <n v="26527"/>
    <x v="0"/>
    <n v="2.35"/>
    <x v="0"/>
  </r>
  <r>
    <x v="847"/>
    <n v="1997"/>
    <s v="Don Bluth"/>
    <s v="Kirsten Dunst"/>
    <s v="Kelsey Grammer"/>
    <s v="Bernadette Peters"/>
    <x v="2"/>
    <n v="50000000"/>
    <n v="58297830"/>
    <x v="0"/>
    <n v="94"/>
    <s v="Adventure|Animation|Drama|Family|Fantasy|Musical|Mystery|Romance"/>
    <s v="amnesia|reference to anastasia romanov|romanov|russia|russian revolution"/>
    <n v="7.1"/>
    <n v="78"/>
    <n v="191"/>
    <n v="86347"/>
    <n v="6017"/>
    <x v="0"/>
    <n v="2.35"/>
    <x v="0"/>
  </r>
  <r>
    <x v="848"/>
    <n v="2001"/>
    <s v="Baz Luhrmann"/>
    <s v="Jim Broadbent"/>
    <s v="Kylie Minogue"/>
    <s v="Richard Roxburgh"/>
    <x v="0"/>
    <n v="52500000"/>
    <n v="57386369"/>
    <x v="0"/>
    <n v="127"/>
    <s v="Drama|Musical|Romance"/>
    <s v="death of main character|eiffel tower paris|jealousy|tragedy|two suitors"/>
    <n v="7.6"/>
    <n v="209"/>
    <n v="2319"/>
    <n v="224013"/>
    <n v="2601"/>
    <x v="1"/>
    <n v="2.35"/>
    <x v="0"/>
  </r>
  <r>
    <x v="849"/>
    <n v="2001"/>
    <s v="Harold Becker"/>
    <s v="Steve Buscemi"/>
    <s v="Teri Polo"/>
    <s v="Matt O'Leary"/>
    <x v="0"/>
    <n v="53000000"/>
    <n v="45207112"/>
    <x v="0"/>
    <n v="89"/>
    <s v="Crime|Mystery|Thriller"/>
    <s v="amateur detective|boat builder|boy|stepfather|witness"/>
    <n v="5.5"/>
    <n v="98"/>
    <n v="190"/>
    <n v="21283"/>
    <n v="13390"/>
    <x v="0"/>
    <n v="2.35"/>
    <x v="1"/>
  </r>
  <r>
    <x v="850"/>
    <n v="2015"/>
    <s v="Scott Cooper"/>
    <s v="Johnny Depp"/>
    <s v="Benedict Cumberbatch"/>
    <s v="Adam Scott"/>
    <x v="3"/>
    <n v="53000000"/>
    <n v="62563543"/>
    <x v="0"/>
    <n v="123"/>
    <s v="Biography|Crime|Drama"/>
    <s v="based on true story|boston massachusetts|fbi agent|gangster|true crime"/>
    <n v="7"/>
    <n v="391"/>
    <n v="289"/>
    <n v="115216"/>
    <n v="63769"/>
    <x v="0"/>
    <n v="2.35"/>
    <x v="0"/>
  </r>
  <r>
    <x v="851"/>
    <n v="2006"/>
    <s v="Clint Eastwood"/>
    <s v="Paul Walker"/>
    <s v="Chris Bauer"/>
    <s v="Tom McCarthy"/>
    <x v="3"/>
    <n v="90000000"/>
    <n v="33574332"/>
    <x v="0"/>
    <n v="135"/>
    <s v="Drama|History|War"/>
    <s v="imperial japan|japan|japanese army|japanese soldier|world war two"/>
    <n v="7.1"/>
    <n v="279"/>
    <n v="415"/>
    <n v="101221"/>
    <n v="24468"/>
    <x v="0"/>
    <n v="2.35"/>
    <x v="1"/>
  </r>
  <r>
    <x v="852"/>
    <n v="2009"/>
    <s v="F. Gary Gray"/>
    <s v="Gerard Butler"/>
    <s v="Leslie Bibb"/>
    <s v="Michael Kelly"/>
    <x v="3"/>
    <n v="50000000"/>
    <n v="73343413"/>
    <x v="0"/>
    <n v="118"/>
    <s v="Crime|Drama|Thriller"/>
    <s v="attorney|deal|district attorney|investigation|justice"/>
    <n v="7.4"/>
    <n v="216"/>
    <n v="429"/>
    <n v="217480"/>
    <n v="22517"/>
    <x v="0"/>
    <n v="2.35"/>
    <x v="0"/>
  </r>
  <r>
    <x v="853"/>
    <n v="2007"/>
    <s v="Robert Rodriguez"/>
    <s v="Quentin Tarantino"/>
    <s v="Rosario Dawson"/>
    <s v="Zoë Bell"/>
    <x v="3"/>
    <n v="53000000"/>
    <n v="25031037"/>
    <x v="0"/>
    <n v="189"/>
    <s v="Action|Horror|Thriller"/>
    <s v="anthropophagus|blood and gore|double feature|real twins playing twins|zombie"/>
    <n v="7.6"/>
    <n v="250"/>
    <n v="532"/>
    <n v="155496"/>
    <n v="22186"/>
    <x v="0"/>
    <n v="2.35"/>
    <x v="1"/>
  </r>
  <r>
    <x v="854"/>
    <n v="1998"/>
    <s v="Jonathan Demme"/>
    <s v="Oprah Winfrey"/>
    <s v="Kimberly Elise"/>
    <s v="Hill Harper"/>
    <x v="3"/>
    <n v="55000000"/>
    <n v="22843047"/>
    <x v="0"/>
    <n v="172"/>
    <s v="Drama|History|Horror"/>
    <s v="farm|freedom|ohio|slavery|spirit"/>
    <n v="5.9"/>
    <n v="78"/>
    <n v="207"/>
    <n v="6082"/>
    <n v="2397"/>
    <x v="0"/>
    <n v="1.85"/>
    <x v="1"/>
  </r>
  <r>
    <x v="855"/>
    <n v="2007"/>
    <s v="Curtis Hanson"/>
    <s v="Robert Downey Jr."/>
    <s v="Robert Duvall"/>
    <s v="Kelvin Han Yee"/>
    <x v="0"/>
    <n v="55000000"/>
    <n v="5755286"/>
    <x v="0"/>
    <n v="124"/>
    <s v="Drama|Romance|Sport"/>
    <s v="losing|poker|poker player|reference to frederic chopin|reference to johannes brahms"/>
    <n v="5.9"/>
    <n v="106"/>
    <n v="63"/>
    <n v="18310"/>
    <n v="26334"/>
    <x v="0"/>
    <n v="2.35"/>
    <x v="1"/>
  </r>
  <r>
    <x v="856"/>
    <n v="2002"/>
    <s v="Steven Spielberg"/>
    <s v="Leonardo DiCaprio"/>
    <s v="Tom Hanks"/>
    <s v="Jennifer Garner"/>
    <x v="0"/>
    <n v="52000000"/>
    <n v="164435221"/>
    <x v="0"/>
    <n v="141"/>
    <s v="Biography|Crime|Drama"/>
    <s v="attorney|cat and mouse|fbi|pan am|pilot"/>
    <n v="8"/>
    <n v="194"/>
    <n v="667"/>
    <n v="525801"/>
    <n v="48153"/>
    <x v="0"/>
    <n v="1.85"/>
    <x v="0"/>
  </r>
  <r>
    <x v="857"/>
    <n v="2012"/>
    <s v="Kathryn Bigelow"/>
    <s v="Jennifer Ehle"/>
    <s v="Harold Perrineau"/>
    <s v="Parker Sawyers"/>
    <x v="3"/>
    <n v="40000000"/>
    <n v="95720716"/>
    <x v="0"/>
    <n v="157"/>
    <s v="Drama|History|Thriller"/>
    <s v="al qaeda|cia|interrogation|lie|navy seal"/>
    <n v="7.4"/>
    <n v="558"/>
    <n v="640"/>
    <n v="216032"/>
    <n v="2759"/>
    <x v="0"/>
    <n v="1.85"/>
    <x v="0"/>
  </r>
  <r>
    <x v="858"/>
    <n v="2006"/>
    <s v="Peyton Reed"/>
    <s v="Jon Favreau"/>
    <s v="John Michael Higgins"/>
    <s v="Ann-Margret"/>
    <x v="0"/>
    <n v="52000000"/>
    <n v="118683135"/>
    <x v="0"/>
    <n v="106"/>
    <s v="Comedy|Drama|Romance"/>
    <s v="art|break up|football video game|kitchen|talking to one's self in a mirror"/>
    <n v="5.8"/>
    <n v="183"/>
    <n v="483"/>
    <n v="102167"/>
    <n v="8315"/>
    <x v="0"/>
    <n v="1.85"/>
    <x v="0"/>
  </r>
  <r>
    <x v="859"/>
    <n v="2008"/>
    <s v="Phyllida Lloyd"/>
    <s v="Colin Firth"/>
    <s v="Meryl Streep"/>
    <s v="Julie Walters"/>
    <x v="0"/>
    <n v="52000000"/>
    <n v="143704210"/>
    <x v="0"/>
    <n v="108"/>
    <s v="Comedy|Family|Musical|Romance"/>
    <s v="bride|greece|island|mediterranean|wedding"/>
    <n v="6.3"/>
    <n v="238"/>
    <n v="611"/>
    <n v="145974"/>
    <n v="26002"/>
    <x v="0"/>
    <n v="2.35"/>
    <x v="0"/>
  </r>
  <r>
    <x v="860"/>
    <n v="2010"/>
    <s v="Garry Marshall"/>
    <s v="Bradley Cooper"/>
    <s v="Taylor Lautner"/>
    <s v="Anne Hathaway"/>
    <x v="0"/>
    <n v="52000000"/>
    <n v="110476776"/>
    <x v="0"/>
    <n v="125"/>
    <s v="Comedy|Romance"/>
    <s v="flower|indian restaurant|tv station|valentine|valentine's day"/>
    <n v="5.7"/>
    <n v="186"/>
    <n v="211"/>
    <n v="95437"/>
    <n v="45696"/>
    <x v="0"/>
    <n v="1.85"/>
    <x v="0"/>
  </r>
  <r>
    <x v="861"/>
    <n v="2005"/>
    <s v="Jay Chandrasekhar"/>
    <s v="Alice Greczyn"/>
    <s v="Jessica Simpson"/>
    <s v="Michael Weston"/>
    <x v="0"/>
    <n v="50000000"/>
    <n v="80270227"/>
    <x v="0"/>
    <n v="107"/>
    <s v="Action|Adventure|Comedy"/>
    <s v="1969 dodge charger|bikini|farm|misogynist|tow truck"/>
    <n v="5.0999999999999996"/>
    <n v="144"/>
    <n v="612"/>
    <n v="66382"/>
    <n v="2297"/>
    <x v="0"/>
    <n v="2.35"/>
    <x v="0"/>
  </r>
  <r>
    <x v="862"/>
    <n v="1998"/>
    <s v="Terrence Malick"/>
    <s v="Nick Stahl"/>
    <s v="Miranda Otto"/>
    <s v="Dash Mihok"/>
    <x v="3"/>
    <n v="52000000"/>
    <n v="36385763"/>
    <x v="0"/>
    <n v="215"/>
    <s v="Drama|War"/>
    <s v="battle|hill|jungle|multiple perspectives|tropical island"/>
    <n v="7.6"/>
    <n v="156"/>
    <n v="1448"/>
    <n v="138941"/>
    <n v="1937"/>
    <x v="0"/>
    <n v="2.35"/>
    <x v="1"/>
  </r>
  <r>
    <x v="863"/>
    <n v="2011"/>
    <s v="David Dobkin"/>
    <s v="Ryan Reynolds"/>
    <s v="Olivia Wilde"/>
    <s v="Mircea Monroe"/>
    <x v="3"/>
    <n v="52000000"/>
    <n v="37035845"/>
    <x v="0"/>
    <n v="118"/>
    <s v="Comedy|Fantasy"/>
    <s v="best friend|fountain|law firm|lawyer|sex"/>
    <n v="6.4"/>
    <n v="215"/>
    <n v="149"/>
    <n v="136680"/>
    <n v="28045"/>
    <x v="0"/>
    <n v="2.35"/>
    <x v="1"/>
  </r>
  <r>
    <x v="864"/>
    <n v="1999"/>
    <s v="Milos Forman"/>
    <s v="Matt Price"/>
    <s v="Gerry Becker"/>
    <s v="Tom Dreesen"/>
    <x v="3"/>
    <n v="52000000"/>
    <n v="34580635"/>
    <x v="1"/>
    <n v="118"/>
    <s v="Biography|Comedy|Drama"/>
    <s v="andy kaufman|comedian|eccentric|wrestler|wrestling"/>
    <n v="7.4"/>
    <n v="140"/>
    <n v="549"/>
    <n v="100743"/>
    <n v="209"/>
    <x v="0"/>
    <n v="2.35"/>
    <x v="1"/>
  </r>
  <r>
    <x v="865"/>
    <n v="1995"/>
    <s v="Martin Scorsese"/>
    <s v="Robert De Niro"/>
    <s v="Don Rickles"/>
    <s v="Kevin Pollak"/>
    <x v="3"/>
    <n v="52000000"/>
    <n v="42438300"/>
    <x v="0"/>
    <n v="178"/>
    <s v="Biography|Crime|Drama"/>
    <s v="car bomb|card cheat|cash|casino|gambling syndicate"/>
    <n v="8.1999999999999993"/>
    <n v="133"/>
    <n v="533"/>
    <n v="333542"/>
    <n v="24183"/>
    <x v="0"/>
    <n v="2.35"/>
    <x v="1"/>
  </r>
  <r>
    <x v="866"/>
    <n v="2010"/>
    <s v="Pierre Morel"/>
    <s v="Kasia Smutniak"/>
    <s v="Amber Rose Revah"/>
    <s v="Rebecca Dayan"/>
    <x v="3"/>
    <n v="52000000"/>
    <n v="23324666"/>
    <x v="8"/>
    <n v="92"/>
    <s v="Action|Thriller"/>
    <s v="ambassador|cia|dinner|spy|terrorist"/>
    <n v="6.5"/>
    <n v="203"/>
    <n v="211"/>
    <n v="97775"/>
    <n v="488"/>
    <x v="0"/>
    <n v="2.35"/>
    <x v="1"/>
  </r>
  <r>
    <x v="867"/>
    <n v="2003"/>
    <s v="Paul Hunter"/>
    <s v="Jaime King"/>
    <s v="Mako"/>
    <s v="Victoria Smurfit"/>
    <x v="0"/>
    <n v="52000000"/>
    <n v="23020488"/>
    <x v="0"/>
    <n v="104"/>
    <s v="Action|Comedy|Fantasy"/>
    <s v="monastery|monk|scroll|tibetan|tibetan monk"/>
    <n v="5.5"/>
    <n v="127"/>
    <n v="180"/>
    <n v="42324"/>
    <n v="2422"/>
    <x v="0"/>
    <n v="2.35"/>
    <x v="1"/>
  </r>
  <r>
    <x v="868"/>
    <n v="2000"/>
    <s v="Bobby Farrelly"/>
    <s v="Robert Forster"/>
    <s v="Tony Cox"/>
    <s v="Rob Moran"/>
    <x v="3"/>
    <n v="51000000"/>
    <n v="90567722"/>
    <x v="0"/>
    <n v="116"/>
    <s v="Comedy"/>
    <s v="dissociative identity disorder|limousine|multiple personality|police|rhode island"/>
    <n v="6.5"/>
    <n v="155"/>
    <n v="481"/>
    <n v="185878"/>
    <n v="1711"/>
    <x v="0"/>
    <n v="1.85"/>
    <x v="0"/>
  </r>
  <r>
    <x v="869"/>
    <n v="2006"/>
    <s v="Steve Oedekerk"/>
    <s v="Rob Paulsen"/>
    <s v="Wanda Sykes"/>
    <s v="Maurice LaMarche"/>
    <x v="1"/>
    <n v="51000000"/>
    <n v="72601713"/>
    <x v="5"/>
    <n v="90"/>
    <s v="Animation|Comedy|Family"/>
    <s v="cow|farmer|howl|howling at the moon|vegetarian"/>
    <n v="5.6"/>
    <n v="98"/>
    <n v="155"/>
    <n v="21396"/>
    <n v="2055"/>
    <x v="0"/>
    <n v="1.85"/>
    <x v="0"/>
  </r>
  <r>
    <x v="870"/>
    <n v="2009"/>
    <s v="Chris Weitz"/>
    <s v="Robert Pattinson"/>
    <s v="Kristen Stewart"/>
    <s v="Taylor Lautner"/>
    <x v="0"/>
    <n v="50000000"/>
    <n v="296623634"/>
    <x v="0"/>
    <n v="130"/>
    <s v="Adventure|Drama|Fantasy|Romance"/>
    <s v="forks washington|protecting a woman|title same as book|vampire|werewolf"/>
    <n v="4.5999999999999996"/>
    <n v="299"/>
    <n v="919"/>
    <n v="220758"/>
    <n v="64040"/>
    <x v="0"/>
    <n v="2.35"/>
    <x v="0"/>
  </r>
  <r>
    <x v="871"/>
    <n v="2001"/>
    <s v="Andrew Adamson"/>
    <s v="Kathleen Freeman"/>
    <s v="Chris Miller"/>
    <s v="Bobby Block"/>
    <x v="1"/>
    <n v="60000000"/>
    <n v="267652016"/>
    <x v="0"/>
    <n v="90"/>
    <s v="Adventure|Animation|Comedy|Family|Fantasy"/>
    <s v="donkey|fairy tale|ogre|princess|swamp"/>
    <n v="7.9"/>
    <n v="212"/>
    <n v="945"/>
    <n v="467113"/>
    <n v="275"/>
    <x v="0"/>
    <n v="1.85"/>
    <x v="0"/>
  </r>
  <r>
    <x v="872"/>
    <n v="2011"/>
    <s v="George Nolfi"/>
    <s v="Matt Damon"/>
    <s v="Michael Kelly"/>
    <s v="Jon Stewart"/>
    <x v="0"/>
    <n v="50200000"/>
    <n v="62453315"/>
    <x v="0"/>
    <n v="106"/>
    <s v="Romance|Sci-Fi|Thriller"/>
    <s v="love at first sight|obscene finger gesture|rain|teleportation|three word title"/>
    <n v="7.1"/>
    <n v="413"/>
    <n v="407"/>
    <n v="200035"/>
    <n v="14607"/>
    <x v="0"/>
    <n v="1.85"/>
    <x v="0"/>
  </r>
  <r>
    <x v="873"/>
    <n v="1991"/>
    <s v="Kevin Reynolds"/>
    <s v="Alan Rickman"/>
    <s v="Morgan Freeman"/>
    <s v="Michael Wincott"/>
    <x v="0"/>
    <n v="48000000"/>
    <n v="165500000"/>
    <x v="0"/>
    <n v="155"/>
    <s v="Action|Adventure|Drama|Romance"/>
    <s v="balladeer|crusades|england|king|modern minstrel"/>
    <n v="6.9"/>
    <n v="67"/>
    <n v="322"/>
    <n v="145257"/>
    <n v="38518"/>
    <x v="0"/>
    <n v="1.85"/>
    <x v="0"/>
  </r>
  <r>
    <x v="874"/>
    <n v="1996"/>
    <s v="Cameron Crowe"/>
    <s v="Tom Cruise"/>
    <s v="Kelly Preston"/>
    <s v="Bonnie Hunt"/>
    <x v="3"/>
    <n v="50000000"/>
    <n v="153620822"/>
    <x v="0"/>
    <n v="139"/>
    <s v="Comedy|Drama|Romance|Sport"/>
    <s v="agent|career|client|fiance|sports agent"/>
    <n v="7.3"/>
    <n v="109"/>
    <n v="318"/>
    <n v="189923"/>
    <n v="12182"/>
    <x v="0"/>
    <n v="1.85"/>
    <x v="0"/>
  </r>
  <r>
    <x v="875"/>
    <n v="2012"/>
    <s v="Seth MacFarlane"/>
    <s v="Mila Kunis"/>
    <s v="Seth MacFarlane"/>
    <s v="Tom Skerritt"/>
    <x v="3"/>
    <n v="50000000"/>
    <n v="218628680"/>
    <x v="0"/>
    <n v="112"/>
    <s v="Comedy|Fantasy"/>
    <s v="2010s|car accident|sex scene|teddy bear|testicle"/>
    <n v="7"/>
    <n v="457"/>
    <n v="623"/>
    <n v="471644"/>
    <n v="21773"/>
    <x v="0"/>
    <n v="1.85"/>
    <x v="0"/>
  </r>
  <r>
    <x v="876"/>
    <n v="1997"/>
    <s v="James L. Brooks"/>
    <s v="Lupe Ontiveros"/>
    <s v="Yeardley Smith"/>
    <s v="Shirley Knight"/>
    <x v="0"/>
    <n v="50000000"/>
    <n v="147637474"/>
    <x v="0"/>
    <n v="139"/>
    <s v="Comedy|Drama|Romance"/>
    <s v="dog|friendship|neighbor|unlikely friendship|writer"/>
    <n v="7.7"/>
    <n v="156"/>
    <n v="470"/>
    <n v="224671"/>
    <n v="1474"/>
    <x v="0"/>
    <n v="1.85"/>
    <x v="0"/>
  </r>
  <r>
    <x v="877"/>
    <n v="1998"/>
    <s v="Tom Shadyac"/>
    <s v="Robin Williams"/>
    <s v="Philip Seymour Hoffman"/>
    <s v="Monica Potter"/>
    <x v="0"/>
    <n v="50000000"/>
    <n v="135014968"/>
    <x v="0"/>
    <n v="115"/>
    <s v="Biography|Comedy|Drama|Romance"/>
    <s v="doctor|hospital|mental institution|nurse|student"/>
    <n v="6.7"/>
    <n v="55"/>
    <n v="375"/>
    <n v="80580"/>
    <n v="74382"/>
    <x v="0"/>
    <n v="2.35"/>
    <x v="0"/>
  </r>
  <r>
    <x v="878"/>
    <n v="2013"/>
    <s v="Adam McKay"/>
    <s v="Harrison Ford"/>
    <s v="Will Ferrell"/>
    <s v="Steve Carell"/>
    <x v="0"/>
    <n v="50000000"/>
    <n v="2175312"/>
    <x v="0"/>
    <n v="143"/>
    <s v="Comedy"/>
    <s v="fame|father son relationship|interracial kiss|interracial relationship|interracial sex"/>
    <n v="6.3"/>
    <n v="272"/>
    <n v="346"/>
    <n v="131227"/>
    <n v="28176"/>
    <x v="0"/>
    <n v="2.35"/>
    <x v="1"/>
  </r>
  <r>
    <x v="879"/>
    <n v="2002"/>
    <s v="Steven Brill"/>
    <s v="Steve Buscemi"/>
    <s v="Adam Sandler"/>
    <s v="Peter Gallagher"/>
    <x v="0"/>
    <n v="50000000"/>
    <n v="126203320"/>
    <x v="0"/>
    <n v="96"/>
    <s v="Comedy|Romance"/>
    <s v="abbreviation in title|reporter|small town|sudden wealth|unknowing heir"/>
    <n v="5.8"/>
    <n v="117"/>
    <n v="309"/>
    <n v="110432"/>
    <n v="26826"/>
    <x v="0"/>
    <n v="1.85"/>
    <x v="0"/>
  </r>
  <r>
    <x v="880"/>
    <n v="2011"/>
    <s v="J.J. Abrams"/>
    <s v="Joel Courtney"/>
    <s v="AJ Michalka"/>
    <s v="Zach Mills"/>
    <x v="0"/>
    <n v="50000000"/>
    <n v="126975169"/>
    <x v="0"/>
    <n v="112"/>
    <s v="Mystery|Sci-Fi|Thriller"/>
    <s v="deputy|group of friends|time|train|train crash"/>
    <n v="7.1"/>
    <n v="539"/>
    <n v="849"/>
    <n v="287822"/>
    <n v="3388"/>
    <x v="0"/>
    <n v="2.35"/>
    <x v="0"/>
  </r>
  <r>
    <x v="881"/>
    <n v="2000"/>
    <s v="Steven Soderbergh"/>
    <s v="Julia Roberts"/>
    <s v="Albert Finney"/>
    <s v="Conchata Ferrell"/>
    <x v="3"/>
    <n v="52000000"/>
    <n v="125548685"/>
    <x v="0"/>
    <n v="131"/>
    <s v="Biography|Drama"/>
    <s v="contamination|corporate crime|environmental issue|female protagonist|working single mother"/>
    <n v="7.3"/>
    <n v="169"/>
    <n v="498"/>
    <n v="135246"/>
    <n v="10003"/>
    <x v="0"/>
    <n v="1.85"/>
    <x v="0"/>
  </r>
  <r>
    <x v="882"/>
    <n v="2003"/>
    <s v="Donald Petrie"/>
    <s v="Matthew McConaughey"/>
    <s v="Adam Goldberg"/>
    <s v="Thomas Lennon"/>
    <x v="0"/>
    <n v="50000000"/>
    <n v="105807520"/>
    <x v="0"/>
    <n v="116"/>
    <s v="Comedy|Romance"/>
    <s v="advertising executive|diamond|magazine|party|wager"/>
    <n v="6.4"/>
    <n v="140"/>
    <n v="357"/>
    <n v="156717"/>
    <n v="14087"/>
    <x v="0"/>
    <n v="1.85"/>
    <x v="0"/>
  </r>
  <r>
    <x v="883"/>
    <n v="2014"/>
    <s v="Phil Lord"/>
    <s v="Channing Tatum"/>
    <s v="Craig Roberts"/>
    <s v="Amber Stevens West"/>
    <x v="3"/>
    <n v="50000000"/>
    <n v="191616238"/>
    <x v="0"/>
    <n v="112"/>
    <s v="Action|Comedy|Crime"/>
    <s v="college|drugs|hidden camera|tattoo|undercover"/>
    <n v="7.1"/>
    <n v="330"/>
    <n v="322"/>
    <n v="258186"/>
    <n v="19428"/>
    <x v="0"/>
    <n v="2.35"/>
    <x v="0"/>
  </r>
  <r>
    <x v="884"/>
    <n v="1994"/>
    <s v="Neil Jordan"/>
    <s v="Brad Pitt"/>
    <s v="Tom Cruise"/>
    <s v="Kirsten Dunst"/>
    <x v="3"/>
    <n v="60000000"/>
    <n v="105264608"/>
    <x v="0"/>
    <n v="123"/>
    <s v="Drama|Fantasy|Horror"/>
    <s v="betrayal|dangerous friend|gothic|monster as victim|vampire"/>
    <n v="7.6"/>
    <n v="120"/>
    <n v="406"/>
    <n v="239752"/>
    <n v="25697"/>
    <x v="0"/>
    <n v="1.85"/>
    <x v="0"/>
  </r>
  <r>
    <x v="885"/>
    <n v="2008"/>
    <s v="Peyton Reed"/>
    <s v="Bradley Cooper"/>
    <s v="Zooey Deschanel"/>
    <s v="Danny Masterson"/>
    <x v="0"/>
    <n v="70000000"/>
    <n v="97680195"/>
    <x v="0"/>
    <n v="104"/>
    <s v="Comedy|Romance"/>
    <s v="best friend|dvd|girlfriend|loan|self help"/>
    <n v="6.8"/>
    <n v="190"/>
    <n v="243"/>
    <n v="271691"/>
    <n v="29505"/>
    <x v="0"/>
    <n v="2.35"/>
    <x v="0"/>
  </r>
  <r>
    <x v="886"/>
    <n v="2016"/>
    <s v="Rawson Marshall Thurber"/>
    <s v="Dwayne Johnson"/>
    <s v="Thomas Kretschmann"/>
    <s v="Megan Park"/>
    <x v="0"/>
    <n v="50000000"/>
    <n v="126088877"/>
    <x v="0"/>
    <n v="107"/>
    <s v="Action|Comedy|Crime"/>
    <s v="accountant|blooper|espionage|facebook|high school reunion"/>
    <n v="6.6"/>
    <n v="177"/>
    <n v="110"/>
    <n v="33354"/>
    <n v="14569"/>
    <x v="0"/>
    <n v="2.35"/>
    <x v="0"/>
  </r>
  <r>
    <x v="887"/>
    <n v="1998"/>
    <s v="Chris Columbus"/>
    <s v="Julia Roberts"/>
    <s v="Liam Aiken"/>
    <s v="Herbert Russell"/>
    <x v="0"/>
    <n v="50000000"/>
    <n v="91030827"/>
    <x v="0"/>
    <n v="124"/>
    <s v="Comedy|Drama"/>
    <s v="attorney|cancer|custody|fashion photographer|photographer"/>
    <n v="6.7"/>
    <n v="65"/>
    <n v="252"/>
    <n v="46482"/>
    <n v="9988"/>
    <x v="0"/>
    <n v="2.35"/>
    <x v="0"/>
  </r>
  <r>
    <x v="888"/>
    <n v="2015"/>
    <s v="Sean Anders"/>
    <s v="Will Ferrell"/>
    <s v="Linda Cardellini"/>
    <s v="Mark L. Young"/>
    <x v="0"/>
    <n v="50000000"/>
    <n v="150315155"/>
    <x v="0"/>
    <n v="96"/>
    <s v="Comedy|Family"/>
    <s v="biological father|dad|drinking|product placement|wilhelm scream"/>
    <n v="6.1"/>
    <n v="145"/>
    <n v="130"/>
    <n v="54010"/>
    <n v="10886"/>
    <x v="0"/>
    <n v="1.85"/>
    <x v="0"/>
  </r>
  <r>
    <x v="889"/>
    <n v="2014"/>
    <s v="Rob Marshall"/>
    <s v="Johnny Depp"/>
    <s v="Meryl Streep"/>
    <s v="Anna Kendrick"/>
    <x v="1"/>
    <n v="50000000"/>
    <n v="127997349"/>
    <x v="0"/>
    <n v="125"/>
    <s v="Adventure|Comedy|Drama|Fantasy|Musical"/>
    <s v="based on stage musical|cinderella|little red riding hood|singing|witch"/>
    <n v="6"/>
    <n v="321"/>
    <n v="779"/>
    <n v="101178"/>
    <n v="62837"/>
    <x v="0"/>
    <n v="2.39"/>
    <x v="0"/>
  </r>
  <r>
    <x v="890"/>
    <n v="2006"/>
    <s v="Spike Lee"/>
    <s v="Denzel Washington"/>
    <s v="James Ransone"/>
    <s v="Peter Gerety"/>
    <x v="3"/>
    <n v="45000000"/>
    <n v="88504640"/>
    <x v="0"/>
    <n v="129"/>
    <s v="Crime|Drama|Mystery|Thriller"/>
    <s v="bank|detective|negotiation|police|robber"/>
    <n v="7.6"/>
    <n v="230"/>
    <n v="646"/>
    <n v="273108"/>
    <n v="19148"/>
    <x v="0"/>
    <n v="2.35"/>
    <x v="0"/>
  </r>
  <r>
    <x v="891"/>
    <n v="1999"/>
    <s v="Brian Helgeland"/>
    <s v="Bill Duke"/>
    <s v="Deborah Kara Unger"/>
    <s v="William Devane"/>
    <x v="3"/>
    <n v="50000000"/>
    <n v="81517441"/>
    <x v="0"/>
    <n v="90"/>
    <s v="Action|Crime|Drama|Thriller"/>
    <s v="anti hero|criminal|greed|prostitute|tough guy"/>
    <n v="7.1"/>
    <n v="143"/>
    <n v="394"/>
    <n v="111368"/>
    <n v="3148"/>
    <x v="0"/>
    <n v="2.35"/>
    <x v="0"/>
  </r>
  <r>
    <x v="892"/>
    <n v="1995"/>
    <s v="Frank Marshall"/>
    <s v="Dylan Walsh"/>
    <s v="Joe Don Baker"/>
    <s v="Grant Heslov"/>
    <x v="0"/>
    <n v="50000000"/>
    <n v="81022333"/>
    <x v="0"/>
    <n v="109"/>
    <s v="Action|Adventure|Mystery|Sci-Fi"/>
    <s v="captain|congo|expedition|laser|lost city"/>
    <n v="5"/>
    <n v="55"/>
    <n v="147"/>
    <n v="34471"/>
    <n v="1761"/>
    <x v="0"/>
    <n v="1.85"/>
    <x v="0"/>
  </r>
  <r>
    <x v="893"/>
    <n v="2009"/>
    <s v="Alex Proyas"/>
    <s v="Nicolas Cage"/>
    <s v="Ben Mendelsohn"/>
    <s v="Chandler Canterbury"/>
    <x v="0"/>
    <n v="50000000"/>
    <n v="79948113"/>
    <x v="0"/>
    <n v="121"/>
    <s v="Drama|Mystery|Sci-Fi|Thriller"/>
    <s v="disaster|end of the world|number|student|time capsule"/>
    <n v="6.2"/>
    <n v="279"/>
    <n v="791"/>
    <n v="186879"/>
    <n v="13421"/>
    <x v="0"/>
    <n v="2.35"/>
    <x v="0"/>
  </r>
  <r>
    <x v="894"/>
    <n v="2006"/>
    <s v="Tom Dey"/>
    <s v="Bradley Cooper"/>
    <s v="Matthew McConaughey"/>
    <s v="Zooey Deschanel"/>
    <x v="0"/>
    <n v="50000000"/>
    <n v="88658172"/>
    <x v="0"/>
    <n v="95"/>
    <s v="Comedy|Romance"/>
    <s v="friend|intervention|moving|secret|slacker"/>
    <n v="5.6"/>
    <n v="143"/>
    <n v="242"/>
    <n v="58412"/>
    <n v="37967"/>
    <x v="0"/>
    <n v="2.35"/>
    <x v="0"/>
  </r>
  <r>
    <x v="895"/>
    <n v="2011"/>
    <s v="Glenn Ficarra"/>
    <s v="Ryan Gosling"/>
    <s v="Emma Stone"/>
    <s v="Steve Carell"/>
    <x v="0"/>
    <n v="50000000"/>
    <n v="84244877"/>
    <x v="0"/>
    <n v="118"/>
    <s v="Comedy|Drama|Romance"/>
    <s v="bar|divorce|friend|girl|male objectification"/>
    <n v="7.4"/>
    <n v="310"/>
    <n v="292"/>
    <n v="375456"/>
    <n v="57426"/>
    <x v="0"/>
    <n v="2.39"/>
    <x v="0"/>
  </r>
  <r>
    <x v="896"/>
    <n v="2004"/>
    <s v="Peter Hewitt"/>
    <s v="Bill Murray"/>
    <s v="Mark Christopher Lawrence"/>
    <s v="Michael Monks"/>
    <x v="1"/>
    <n v="35000000"/>
    <n v="75367693"/>
    <x v="0"/>
    <n v="80"/>
    <s v="Animation|Comedy|Family|Fantasy"/>
    <s v="cat|dog|first part|lasagna|veterinarian"/>
    <n v="5"/>
    <n v="116"/>
    <n v="232"/>
    <n v="58961"/>
    <n v="13430"/>
    <x v="0"/>
    <n v="1.85"/>
    <x v="0"/>
  </r>
  <r>
    <x v="897"/>
    <n v="2004"/>
    <s v="Joe Roth"/>
    <s v="Jamie Lee Curtis"/>
    <s v="Cheech Marin"/>
    <s v="Jake Busey"/>
    <x v="1"/>
    <n v="60000000"/>
    <n v="73701902"/>
    <x v="0"/>
    <n v="99"/>
    <s v="Comedy|Family"/>
    <s v="act of kindness|christmas|christmas eve|neighbor|vacation"/>
    <n v="5.2"/>
    <n v="105"/>
    <n v="209"/>
    <n v="27548"/>
    <n v="6729"/>
    <x v="0"/>
    <n v="2.35"/>
    <x v="0"/>
  </r>
  <r>
    <x v="898"/>
    <n v="2011"/>
    <s v="Bennett Miller"/>
    <s v="Philip Seymour Hoffman"/>
    <s v="Robin Wright"/>
    <s v="Brad Pitt"/>
    <x v="0"/>
    <n v="50000000"/>
    <n v="75605492"/>
    <x v="0"/>
    <n v="133"/>
    <s v="Biography|Drama|Sport"/>
    <s v="baseball|meeting|statistics|strategy|voice over"/>
    <n v="7.6"/>
    <n v="419"/>
    <n v="312"/>
    <n v="283563"/>
    <n v="53094"/>
    <x v="0"/>
    <n v="1.85"/>
    <x v="0"/>
  </r>
  <r>
    <x v="899"/>
    <n v="1995"/>
    <s v="Wolfgang Petersen"/>
    <s v="Kevin Spacey"/>
    <s v="Morgan Freeman"/>
    <s v="Rene Russo"/>
    <x v="3"/>
    <n v="50000000"/>
    <n v="67823573"/>
    <x v="0"/>
    <n v="127"/>
    <s v="Action|Drama|Thriller"/>
    <s v="disease|epidemic|monkey|quarantine|virus"/>
    <n v="6.6"/>
    <n v="64"/>
    <n v="130"/>
    <n v="91176"/>
    <n v="30383"/>
    <x v="0"/>
    <n v="1.85"/>
    <x v="0"/>
  </r>
  <r>
    <x v="900"/>
    <n v="2014"/>
    <s v="Jaume Collet-Serra"/>
    <s v="Liam Neeson"/>
    <s v="Nate Parker"/>
    <s v="Scoot McNairy"/>
    <x v="0"/>
    <n v="50000000"/>
    <n v="91439400"/>
    <x v="1"/>
    <n v="106"/>
    <s v="Action|Mystery|Thriller"/>
    <s v="air marshal|death|passenger|terrorist|transatlantic flight"/>
    <n v="7"/>
    <n v="359"/>
    <n v="384"/>
    <n v="200647"/>
    <n v="16967"/>
    <x v="0"/>
    <n v="2.35"/>
    <x v="0"/>
  </r>
  <r>
    <x v="901"/>
    <n v="2009"/>
    <s v="Andy Fickman"/>
    <s v="Dwayne Johnson"/>
    <s v="Billy Brown"/>
    <s v="Tom Everett Scott"/>
    <x v="1"/>
    <n v="65000000"/>
    <n v="67128202"/>
    <x v="0"/>
    <n v="98"/>
    <s v="Action|Adventure|Family|Fantasy|Sci-Fi|Thriller"/>
    <s v="alien|military|mountain|spacecraft|ufo"/>
    <n v="5.7"/>
    <n v="166"/>
    <n v="110"/>
    <n v="43328"/>
    <n v="14007"/>
    <x v="0"/>
    <n v="2.35"/>
    <x v="0"/>
  </r>
  <r>
    <x v="902"/>
    <n v="2005"/>
    <s v="James McTeigue"/>
    <s v="Natalie Portman"/>
    <s v="Eddie Marsan"/>
    <s v="Rupert Graves"/>
    <x v="3"/>
    <n v="54000000"/>
    <n v="70496802"/>
    <x v="0"/>
    <n v="132"/>
    <s v="Action|Drama|Thriller"/>
    <s v="dystopia|freedom|government|revolution|terrorist"/>
    <n v="8.1999999999999993"/>
    <n v="525"/>
    <n v="2042"/>
    <n v="791783"/>
    <n v="22417"/>
    <x v="0"/>
    <n v="2.35"/>
    <x v="0"/>
  </r>
  <r>
    <x v="903"/>
    <n v="2003"/>
    <s v="David Dobkin"/>
    <s v="Fann Wong"/>
    <s v="Anna-Louise Plowman"/>
    <s v="Georgina Chapman"/>
    <x v="0"/>
    <n v="50000000"/>
    <n v="60470220"/>
    <x v="0"/>
    <n v="114"/>
    <s v="Action|Adventure|Comedy"/>
    <s v="1880s|arrow|imperial seal|murder|revenge"/>
    <n v="6.2"/>
    <n v="165"/>
    <n v="192"/>
    <n v="81444"/>
    <n v="428"/>
    <x v="0"/>
    <n v="2.35"/>
    <x v="0"/>
  </r>
  <r>
    <x v="904"/>
    <n v="2006"/>
    <s v="Matthew O'Callaghan"/>
    <s v="Will Ferrell"/>
    <s v="Frank Welker"/>
    <s v="Alexander Gould"/>
    <x v="2"/>
    <n v="50000000"/>
    <n v="58336565"/>
    <x v="0"/>
    <n v="78"/>
    <s v="Adventure|Animation|Comedy|Family"/>
    <s v="hat|monkey|museum|shrine|yellow"/>
    <n v="6.6"/>
    <n v="87"/>
    <n v="118"/>
    <n v="12845"/>
    <n v="11124"/>
    <x v="0"/>
    <n v="1.85"/>
    <x v="0"/>
  </r>
  <r>
    <x v="905"/>
    <n v="2005"/>
    <s v="Angela Robinson"/>
    <s v="Scoot McNairy"/>
    <s v="Thomas Lennon"/>
    <s v="Cheryl Hines"/>
    <x v="2"/>
    <n v="50000000"/>
    <n v="66002004"/>
    <x v="0"/>
    <n v="101"/>
    <s v="Adventure|Comedy|Family|Fantasy|Romance|Sport"/>
    <s v="automobile racing|car|mechanic|nascar|street racing"/>
    <n v="4.7"/>
    <n v="117"/>
    <n v="168"/>
    <n v="36431"/>
    <n v="2177"/>
    <x v="0"/>
    <n v="1.85"/>
    <x v="0"/>
  </r>
  <r>
    <x v="906"/>
    <n v="2001"/>
    <s v="Gary Fleder"/>
    <s v="Oliver Platt"/>
    <s v="Jennifer Esposito"/>
    <s v="Conrad Goode"/>
    <x v="3"/>
    <n v="50000000"/>
    <n v="54997476"/>
    <x v="0"/>
    <n v="113"/>
    <s v="Crime|Drama|Mystery|Thriller"/>
    <s v="mental institution|post traumatic stress|psychiatrist|vomiting|voyeur"/>
    <n v="6.3"/>
    <n v="113"/>
    <n v="248"/>
    <n v="40362"/>
    <n v="3341"/>
    <x v="0"/>
    <n v="2.35"/>
    <x v="0"/>
  </r>
  <r>
    <x v="907"/>
    <n v="2013"/>
    <s v="Tommy Wirkola"/>
    <s v="Jeremy Renner"/>
    <s v="Derek Mears"/>
    <s v="Ingrid Bolsø Berdal"/>
    <x v="3"/>
    <n v="50000000"/>
    <n v="55682070"/>
    <x v="5"/>
    <n v="98"/>
    <s v="Action|Fantasy|Horror"/>
    <s v="bounty hunter|brother sister team|death of loved one|hansel and gretel|supernatural power"/>
    <n v="6.1"/>
    <n v="349"/>
    <n v="304"/>
    <n v="159868"/>
    <n v="11946"/>
    <x v="0"/>
    <n v="2.35"/>
    <x v="0"/>
  </r>
  <r>
    <x v="908"/>
    <n v="2002"/>
    <s v="Adrian Lyne"/>
    <s v="Olivier Martinez"/>
    <s v="Erik Per Sullivan"/>
    <s v="Chad Lowe"/>
    <x v="3"/>
    <n v="50000000"/>
    <n v="52752475"/>
    <x v="0"/>
    <n v="124"/>
    <s v="Drama|Thriller"/>
    <s v="erotic thriller|infidelity|marital infidelity|unfaithfulness|wife's lover murdered by husband"/>
    <n v="6.7"/>
    <n v="152"/>
    <n v="533"/>
    <n v="63067"/>
    <n v="2583"/>
    <x v="0"/>
    <n v="1.85"/>
    <x v="0"/>
  </r>
  <r>
    <x v="909"/>
    <n v="2011"/>
    <s v="D.J. Caruso"/>
    <s v="Alex Pettyfer"/>
    <s v="Emily Wickersham"/>
    <s v="Reuben Langdon"/>
    <x v="0"/>
    <n v="60000000"/>
    <n v="55092830"/>
    <x v="0"/>
    <n v="109"/>
    <s v="Action|Adventure|Sci-Fi|Thriller"/>
    <s v="based on young adult novel|good versus evil|guardian|human alien|ohio"/>
    <n v="6.1"/>
    <n v="288"/>
    <n v="329"/>
    <n v="195043"/>
    <n v="15608"/>
    <x v="0"/>
    <n v="1.85"/>
    <x v="1"/>
  </r>
  <r>
    <x v="910"/>
    <n v="2005"/>
    <s v="Stephen Gaghan"/>
    <s v="Matt Damon"/>
    <s v="Amr Waked"/>
    <s v="Kayvan Novak"/>
    <x v="3"/>
    <n v="50000000"/>
    <n v="50815288"/>
    <x v="0"/>
    <n v="128"/>
    <s v="Drama|Thriller"/>
    <s v="cia|hezbollah|lebanon|oil|prince"/>
    <n v="7"/>
    <n v="358"/>
    <n v="625"/>
    <n v="109188"/>
    <n v="14747"/>
    <x v="0"/>
    <n v="2.35"/>
    <x v="0"/>
  </r>
  <r>
    <x v="911"/>
    <n v="2016"/>
    <s v="Michael Bay"/>
    <s v="Toby Stephens"/>
    <s v="James Badge Dale"/>
    <s v="David Costabile"/>
    <x v="3"/>
    <n v="50000000"/>
    <n v="52822418"/>
    <x v="0"/>
    <n v="144"/>
    <s v="Action|Drama|Thriller|War"/>
    <s v="based on true story|cia agent|libya|mercenary|u.s. ambassador"/>
    <n v="7.4"/>
    <n v="204"/>
    <n v="219"/>
    <n v="47764"/>
    <n v="3580"/>
    <x v="0"/>
    <n v="2.35"/>
    <x v="0"/>
  </r>
  <r>
    <x v="912"/>
    <n v="2014"/>
    <s v="Jorge R. Gutiérrez"/>
    <s v="Channing Tatum"/>
    <s v="Hector Elizondo"/>
    <s v="Ana de la Reguera"/>
    <x v="1"/>
    <n v="50000000"/>
    <n v="50150619"/>
    <x v="0"/>
    <n v="95"/>
    <s v="Adventure|Animation|Comedy|Family|Fantasy|Romance"/>
    <s v="afterlife|bullfight|bullfighting|love triangle|mexico"/>
    <n v="7.3"/>
    <n v="156"/>
    <n v="102"/>
    <n v="45580"/>
    <n v="19513"/>
    <x v="0"/>
    <n v="2.35"/>
    <x v="0"/>
  </r>
  <r>
    <x v="913"/>
    <n v="2006"/>
    <s v="Richard Loncraine"/>
    <s v="Jimmy Bennett"/>
    <s v="Harrison Ford"/>
    <s v="Mary Lynn Rajskub"/>
    <x v="0"/>
    <n v="50000000"/>
    <n v="48745150"/>
    <x v="0"/>
    <n v="105"/>
    <s v="Crime|Thriller"/>
    <s v="architect|bank|cayman islands|meeting|murder"/>
    <n v="5.8"/>
    <n v="171"/>
    <n v="306"/>
    <n v="50170"/>
    <n v="101383"/>
    <x v="0"/>
    <n v="2.35"/>
    <x v="1"/>
  </r>
  <r>
    <x v="914"/>
    <n v="1997"/>
    <s v="Clint Eastwood"/>
    <s v="Clint Eastwood"/>
    <s v="Mark Margolis"/>
    <s v="Scott Glenn"/>
    <x v="3"/>
    <n v="50000000"/>
    <n v="50007168"/>
    <x v="0"/>
    <n v="121"/>
    <s v="Action|Crime|Drama|Thriller"/>
    <s v="death|death of wife|murder|thief|violence"/>
    <n v="6.7"/>
    <n v="76"/>
    <n v="142"/>
    <n v="39529"/>
    <n v="19139"/>
    <x v="0"/>
    <n v="2.35"/>
    <x v="0"/>
  </r>
  <r>
    <x v="915"/>
    <n v="1997"/>
    <s v="Ridley Scott"/>
    <s v="Viggo Mortensen"/>
    <s v="Demi Moore"/>
    <s v="John Michael Higgins"/>
    <x v="3"/>
    <n v="50000000"/>
    <n v="48154732"/>
    <x v="0"/>
    <n v="125"/>
    <s v="Action|Drama|War"/>
    <s v="feminism|hit in the crotch|kicked in the crotch|kicked in the testicles|navy"/>
    <n v="5.8"/>
    <n v="97"/>
    <n v="142"/>
    <n v="60326"/>
    <n v="15569"/>
    <x v="0"/>
    <n v="2.35"/>
    <x v="1"/>
  </r>
  <r>
    <x v="916"/>
    <n v="1997"/>
    <s v="David Fincher"/>
    <s v="Deborah Kara Unger"/>
    <s v="Armin Mueller-Stahl"/>
    <s v="Charles Martinet"/>
    <x v="3"/>
    <n v="50000000"/>
    <n v="48265581"/>
    <x v="0"/>
    <n v="129"/>
    <s v="Drama|Mystery|Thriller"/>
    <s v="birthday|falling through a glass roof|game|hitchcockian|suicide"/>
    <n v="7.8"/>
    <n v="157"/>
    <n v="506"/>
    <n v="261069"/>
    <n v="1397"/>
    <x v="0"/>
    <n v="2.35"/>
    <x v="1"/>
  </r>
  <r>
    <x v="917"/>
    <n v="2006"/>
    <s v="Christophe Gans"/>
    <s v="Radha Mitchell"/>
    <s v="Deborah Kara Unger"/>
    <s v="Alice Krige"/>
    <x v="3"/>
    <n v="50000000"/>
    <n v="46982632"/>
    <x v="3"/>
    <n v="132"/>
    <s v="Adventure|Horror|Mystery"/>
    <s v="gothic|police|police officer|silent hill|sleepwalking"/>
    <n v="6.6"/>
    <n v="267"/>
    <n v="1740"/>
    <n v="172792"/>
    <n v="1933"/>
    <x v="0"/>
    <n v="2.35"/>
    <x v="1"/>
  </r>
  <r>
    <x v="918"/>
    <n v="2000"/>
    <s v="Howard Deutch"/>
    <s v="Keanu Reeves"/>
    <s v="Jon Favreau"/>
    <s v="Faizon Love"/>
    <x v="0"/>
    <n v="50000000"/>
    <n v="44737059"/>
    <x v="0"/>
    <n v="118"/>
    <s v="Comedy|Sport"/>
    <s v="coach|football player|misfits|strike|sumo wrestler"/>
    <n v="6.5"/>
    <n v="118"/>
    <n v="261"/>
    <n v="48322"/>
    <n v="24024"/>
    <x v="0"/>
    <n v="1.85"/>
    <x v="1"/>
  </r>
  <r>
    <x v="919"/>
    <n v="2012"/>
    <s v="Jon Hurwitz"/>
    <s v="Alyson Hannigan"/>
    <s v="Dania Ramirez"/>
    <s v="Natasha Lyonne"/>
    <x v="3"/>
    <n v="50000000"/>
    <n v="56724080"/>
    <x v="0"/>
    <n v="113"/>
    <s v="Comedy"/>
    <s v="bikini|female female kiss|high school reunion|outdoor sex|upskirt"/>
    <n v="6.7"/>
    <n v="291"/>
    <n v="181"/>
    <n v="172112"/>
    <n v="8398"/>
    <x v="0"/>
    <n v="1.85"/>
    <x v="0"/>
  </r>
  <r>
    <x v="920"/>
    <n v="1998"/>
    <s v="F. Gary Gray"/>
    <s v="Kevin Spacey"/>
    <s v="Michael Cudlitz"/>
    <s v="Siobhan Fallon Hogan"/>
    <x v="3"/>
    <n v="50000000"/>
    <n v="44484065"/>
    <x v="5"/>
    <n v="140"/>
    <s v="Action|Crime|Drama|Mystery|Thriller"/>
    <s v="hostage|innocence|murder|negotiator|police"/>
    <n v="7.3"/>
    <n v="68"/>
    <n v="279"/>
    <n v="107227"/>
    <n v="20152"/>
    <x v="0"/>
    <n v="2.35"/>
    <x v="1"/>
  </r>
  <r>
    <x v="921"/>
    <n v="2014"/>
    <s v="Steven Quale"/>
    <s v="Matt Walsh"/>
    <s v="Alycia Debnam-Carey"/>
    <s v="Scott Lawrence"/>
    <x v="0"/>
    <n v="50000000"/>
    <n v="47553512"/>
    <x v="0"/>
    <n v="89"/>
    <s v="Action|Thriller"/>
    <s v="danger|graduation|storm|teenage boy|tornado"/>
    <n v="5.8"/>
    <n v="228"/>
    <n v="210"/>
    <n v="54101"/>
    <n v="1367"/>
    <x v="0"/>
    <n v="1.85"/>
    <x v="1"/>
  </r>
  <r>
    <x v="922"/>
    <n v="1994"/>
    <s v="John Landis"/>
    <s v="Louis Lombardi"/>
    <s v="Jon Tenney"/>
    <s v="Gilbert R. Hill"/>
    <x v="3"/>
    <n v="55000000"/>
    <n v="42610000"/>
    <x v="0"/>
    <n v="104"/>
    <s v="Action|Comedy|Crime|Thriller"/>
    <s v="california|counterfeit|counterfeit money|money|theme park"/>
    <n v="5.5"/>
    <n v="36"/>
    <n v="114"/>
    <n v="60293"/>
    <n v="1093"/>
    <x v="0"/>
    <n v="1.85"/>
    <x v="1"/>
  </r>
  <r>
    <x v="923"/>
    <n v="1990"/>
    <s v="Joe Dante"/>
    <s v="Christopher Lee"/>
    <s v="Robert Picardo"/>
    <s v="Phoebe Cates"/>
    <x v="0"/>
    <n v="50000000"/>
    <n v="41482207"/>
    <x v="0"/>
    <n v="106"/>
    <s v="Comedy|Fantasy|Horror"/>
    <s v="gremlin|horror host|hulk hogan|monster|skyscraper"/>
    <n v="6.3"/>
    <n v="105"/>
    <n v="148"/>
    <n v="68428"/>
    <n v="19610"/>
    <x v="0"/>
    <n v="1.85"/>
    <x v="1"/>
  </r>
  <r>
    <x v="924"/>
    <n v="2014"/>
    <s v="David Dobkin"/>
    <s v="Robert Downey Jr."/>
    <s v="Robert Duvall"/>
    <s v="Leighton Meester"/>
    <x v="3"/>
    <n v="50000000"/>
    <n v="47105085"/>
    <x v="0"/>
    <n v="141"/>
    <s v="Crime|Drama"/>
    <s v="courtroom|dysfunctional family|indiana|lawyer|trial"/>
    <n v="7.4"/>
    <n v="276"/>
    <n v="275"/>
    <n v="136973"/>
    <n v="30183"/>
    <x v="0"/>
    <n v="2.35"/>
    <x v="1"/>
  </r>
  <r>
    <x v="925"/>
    <n v="1997"/>
    <s v="Mimi Leder"/>
    <s v="Armin Mueller-Stahl"/>
    <s v="Holt McCallany"/>
    <s v="Marcel Iures"/>
    <x v="3"/>
    <n v="50000000"/>
    <n v="41256277"/>
    <x v="0"/>
    <n v="124"/>
    <s v="Action|Thriller"/>
    <s v="nuclear explosion|nuclear weapon|russia|train|train crash"/>
    <n v="5.9"/>
    <n v="93"/>
    <n v="156"/>
    <n v="46451"/>
    <n v="1289"/>
    <x v="0"/>
    <n v="2.35"/>
    <x v="1"/>
  </r>
  <r>
    <x v="926"/>
    <n v="2004"/>
    <s v="Alexander Witt"/>
    <s v="Milla Jovovich"/>
    <s v="Thomas Kretschmann"/>
    <s v="Mike Epps"/>
    <x v="3"/>
    <n v="45000000"/>
    <n v="50740078"/>
    <x v="5"/>
    <n v="98"/>
    <s v="Action|Horror|Sci-Fi|Thriller"/>
    <s v="cover up|monster|strong female character|strong female lead|zombie apocalypse"/>
    <n v="6.2"/>
    <n v="191"/>
    <n v="672"/>
    <n v="151580"/>
    <n v="16791"/>
    <x v="0"/>
    <n v="2.35"/>
    <x v="0"/>
  </r>
  <r>
    <x v="927"/>
    <n v="2004"/>
    <s v="Beeban Kidron"/>
    <s v="Colin Firth"/>
    <s v="Jim Broadbent"/>
    <s v="Celia Imrie"/>
    <x v="3"/>
    <n v="40000000"/>
    <n v="40203020"/>
    <x v="1"/>
    <n v="108"/>
    <s v="Comedy|Drama|Romance"/>
    <s v="american actress playing british character|intern|prison|six word title|thailand"/>
    <n v="5.9"/>
    <n v="143"/>
    <n v="259"/>
    <n v="74315"/>
    <n v="15634"/>
    <x v="0"/>
    <n v="2.35"/>
    <x v="0"/>
  </r>
  <r>
    <x v="928"/>
    <n v="2003"/>
    <s v="Carl Franklin"/>
    <s v="Denzel Washington"/>
    <s v="Sanaa Lathan"/>
    <s v="John Billingsley"/>
    <x v="3"/>
    <n v="50000000"/>
    <n v="40905277"/>
    <x v="0"/>
    <n v="114"/>
    <s v="Crime|Drama|Romance|Thriller"/>
    <s v="cancer|florida|insurance|life insurance policy|small town"/>
    <n v="6.5"/>
    <n v="124"/>
    <n v="157"/>
    <n v="45895"/>
    <n v="19739"/>
    <x v="0"/>
    <n v="2.35"/>
    <x v="1"/>
  </r>
  <r>
    <x v="929"/>
    <n v="1994"/>
    <s v="Steven Seagal"/>
    <s v="Mike Starr"/>
    <s v="Joan Chen"/>
    <s v="Sven-Ole Thorsen"/>
    <x v="3"/>
    <n v="50000000"/>
    <n v="38590500"/>
    <x v="0"/>
    <n v="101"/>
    <s v="Action|Adventure|Thriller"/>
    <s v="environmental|murder|oil|oil spill|tribe"/>
    <n v="4.4000000000000004"/>
    <n v="47"/>
    <n v="140"/>
    <n v="17997"/>
    <n v="1860"/>
    <x v="0"/>
    <n v="2.35"/>
    <x v="1"/>
  </r>
  <r>
    <x v="930"/>
    <n v="2005"/>
    <s v="Robert Rodriguez"/>
    <s v="Taylor Lautner"/>
    <s v="Kristin Davis"/>
    <s v="Taylor Dooley"/>
    <x v="1"/>
    <n v="50000000"/>
    <n v="39177541"/>
    <x v="0"/>
    <n v="93"/>
    <s v="Action|Adventure|Family|Fantasy"/>
    <s v="boy|bully|dream|dream sequence|planet"/>
    <n v="3.5"/>
    <n v="66"/>
    <n v="177"/>
    <n v="20310"/>
    <n v="14899"/>
    <x v="0"/>
    <n v="1.85"/>
    <x v="1"/>
  </r>
  <r>
    <x v="931"/>
    <n v="2000"/>
    <s v="Danny Boyle"/>
    <s v="Leonardo DiCaprio"/>
    <s v="Virginie Ledoyen"/>
    <s v="Peter Youngblood Hills"/>
    <x v="3"/>
    <n v="50000000"/>
    <n v="39778599"/>
    <x v="0"/>
    <n v="119"/>
    <s v="Adventure|Drama|Thriller"/>
    <s v="love|map|paradise|thailand|travel"/>
    <n v="6.6"/>
    <n v="118"/>
    <n v="548"/>
    <n v="176169"/>
    <n v="29461"/>
    <x v="0"/>
    <n v="2.35"/>
    <x v="1"/>
  </r>
  <r>
    <x v="932"/>
    <n v="2004"/>
    <s v="Garry Marshall"/>
    <s v="Amber Valletta"/>
    <s v="Felicity Huffman"/>
    <s v="Spencer Breslin"/>
    <x v="0"/>
    <n v="50000000"/>
    <n v="37486138"/>
    <x v="0"/>
    <n v="119"/>
    <s v="Comedy|Drama|Romance"/>
    <s v="fashion show|female protagonist|love|pastor|queens new york city"/>
    <n v="6"/>
    <n v="93"/>
    <n v="106"/>
    <n v="30890"/>
    <n v="2052"/>
    <x v="0"/>
    <n v="1.85"/>
    <x v="1"/>
  </r>
  <r>
    <x v="933"/>
    <n v="2009"/>
    <s v="James McTeigue"/>
    <s v="Shô Kosugi"/>
    <s v="Ben Miles"/>
    <s v="Rain"/>
    <x v="3"/>
    <n v="40000000"/>
    <n v="38105077"/>
    <x v="0"/>
    <n v="99"/>
    <s v="Action|Crime|Thriller"/>
    <s v="critically bashed|kung fu|martial artist|martial arts|ninja"/>
    <n v="6.4"/>
    <n v="235"/>
    <n v="194"/>
    <n v="58349"/>
    <n v="701"/>
    <x v="0"/>
    <n v="2.35"/>
    <x v="1"/>
  </r>
  <r>
    <x v="934"/>
    <n v="1999"/>
    <s v="Sam Raimi"/>
    <s v="J.K. Simmons"/>
    <s v="Kelly Preston"/>
    <s v="Carmine Giovinazzo"/>
    <x v="0"/>
    <n v="50000000"/>
    <n v="35168395"/>
    <x v="0"/>
    <n v="137"/>
    <s v="Drama|Romance|Sport"/>
    <s v="baseball|baseball movie|detroit tigers|perfect game|pitcher"/>
    <n v="6.5"/>
    <n v="113"/>
    <n v="226"/>
    <n v="26034"/>
    <n v="25469"/>
    <x v="0"/>
    <n v="2.35"/>
    <x v="1"/>
  </r>
  <r>
    <x v="935"/>
    <n v="1996"/>
    <s v="Andrew Bergman"/>
    <s v="Demi Moore"/>
    <s v="Rumer Willis"/>
    <s v="Paul Guilfoyle"/>
    <x v="3"/>
    <n v="40000000"/>
    <n v="32800000"/>
    <x v="0"/>
    <n v="117"/>
    <s v="Comedy|Crime|Drama|Thriller"/>
    <s v="bouncer|breasts|congressman|private dancer|stripper"/>
    <n v="4.3"/>
    <n v="51"/>
    <n v="118"/>
    <n v="34896"/>
    <n v="3016"/>
    <x v="0"/>
    <n v="1.85"/>
    <x v="1"/>
  </r>
  <r>
    <x v="936"/>
    <n v="2010"/>
    <s v="Tom Dey"/>
    <s v="Emma Stone"/>
    <s v="Judy Greer"/>
    <s v="Steve Coogan"/>
    <x v="1"/>
    <n v="50000000"/>
    <n v="33643461"/>
    <x v="0"/>
    <n v="87"/>
    <s v="Comedy|Family"/>
    <s v="dog|great dane|rivalry|talking animal|talking cat"/>
    <n v="4.2"/>
    <n v="98"/>
    <n v="65"/>
    <n v="11257"/>
    <n v="20061"/>
    <x v="0"/>
    <n v="2.35"/>
    <x v="1"/>
  </r>
  <r>
    <x v="937"/>
    <n v="2010"/>
    <s v="Clint Eastwood"/>
    <s v="Matt Damon"/>
    <s v="Jay Mohr"/>
    <s v="Cécile De France"/>
    <x v="0"/>
    <n v="50000000"/>
    <n v="32741596"/>
    <x v="0"/>
    <n v="129"/>
    <s v="Drama|Fantasy"/>
    <s v="death|france|near death experience|tsunami|twin brother"/>
    <n v="6.5"/>
    <n v="315"/>
    <n v="323"/>
    <n v="80140"/>
    <n v="14344"/>
    <x v="0"/>
    <n v="2.35"/>
    <x v="1"/>
  </r>
  <r>
    <x v="938"/>
    <n v="2002"/>
    <s v="Barbet Schroeder"/>
    <s v="Ryan Gosling"/>
    <s v="Chris Penn"/>
    <s v="Agnes Bruckner"/>
    <x v="3"/>
    <n v="50000000"/>
    <n v="31874869"/>
    <x v="0"/>
    <n v="115"/>
    <s v="Crime|Mystery|Thriller"/>
    <s v="disposing of a dead body|high school student|murder|sociopath|teenage boy"/>
    <n v="6.1"/>
    <n v="136"/>
    <n v="302"/>
    <n v="43574"/>
    <n v="34606"/>
    <x v="0"/>
    <n v="1.85"/>
    <x v="1"/>
  </r>
  <r>
    <x v="939"/>
    <n v="1995"/>
    <s v="Richard Donner"/>
    <s v="Muse Watson"/>
    <s v="Sylvester Stallone"/>
    <s v="Kelly Rowan"/>
    <x v="3"/>
    <n v="50000000"/>
    <n v="30306268"/>
    <x v="8"/>
    <n v="132"/>
    <s v="Action|Crime|Thriller"/>
    <s v="assassin|floppy disk|modem|rival|russian"/>
    <n v="6.3"/>
    <n v="61"/>
    <n v="84"/>
    <n v="62981"/>
    <n v="58528"/>
    <x v="1"/>
    <n v="1.85"/>
    <x v="1"/>
  </r>
  <r>
    <x v="940"/>
    <n v="2007"/>
    <s v="Peter Webber"/>
    <s v="Li Gong"/>
    <s v="Stephen Walters"/>
    <s v="Richard Brake"/>
    <x v="3"/>
    <n v="50000000"/>
    <n v="27667947"/>
    <x v="1"/>
    <n v="131"/>
    <s v="Crime|Drama|Thriller"/>
    <s v="aunt|cannibalism|faked death|medical student|revenge"/>
    <n v="6.2"/>
    <n v="209"/>
    <n v="392"/>
    <n v="86374"/>
    <n v="1344"/>
    <x v="0"/>
    <n v="2.35"/>
    <x v="1"/>
  </r>
  <r>
    <x v="941"/>
    <n v="1999"/>
    <s v="Rob Reiner"/>
    <s v="Bruce Willis"/>
    <s v="Tim Matheson"/>
    <s v="Rita Wilson"/>
    <x v="3"/>
    <n v="50000000"/>
    <n v="27067160"/>
    <x v="0"/>
    <n v="95"/>
    <s v="Comedy|Drama|Romance"/>
    <s v="four word title|husband wife relationship|male rear nudity|marriage|summer camp"/>
    <n v="5.9"/>
    <n v="99"/>
    <n v="150"/>
    <n v="18404"/>
    <n v="14706"/>
    <x v="0"/>
    <n v="1.85"/>
    <x v="1"/>
  </r>
  <r>
    <x v="942"/>
    <n v="2013"/>
    <s v="Andrew Niccol"/>
    <s v="J.D. Evermore"/>
    <s v="Chandler Canterbury"/>
    <s v="Rachel Roberts"/>
    <x v="0"/>
    <n v="40000000"/>
    <n v="26616999"/>
    <x v="0"/>
    <n v="125"/>
    <s v="Action|Adventure|Romance|Sci-Fi|Thriller"/>
    <s v="alien|alien creature|body snatching|desert|parasite"/>
    <n v="5.9"/>
    <n v="298"/>
    <n v="347"/>
    <n v="92461"/>
    <n v="1300"/>
    <x v="0"/>
    <n v="2.35"/>
    <x v="1"/>
  </r>
  <r>
    <x v="943"/>
    <n v="2003"/>
    <s v="John McTiernan"/>
    <s v="Connie Nielsen"/>
    <s v="Harry Connick Jr."/>
    <s v="Tim Daly"/>
    <x v="3"/>
    <n v="50000000"/>
    <n v="26536120"/>
    <x v="5"/>
    <n v="98"/>
    <s v="Action|Crime|Drama|Mystery|Thriller"/>
    <s v="2000s|army|military crime|necklace yanked off|panama"/>
    <n v="6.5"/>
    <n v="131"/>
    <n v="286"/>
    <n v="49926"/>
    <n v="3357"/>
    <x v="0"/>
    <n v="2.35"/>
    <x v="1"/>
  </r>
  <r>
    <x v="944"/>
    <n v="2002"/>
    <s v="Clint Eastwood"/>
    <s v="Clint Eastwood"/>
    <s v="Anjelica Huston"/>
    <s v="Rick Hoffman"/>
    <x v="3"/>
    <n v="50000000"/>
    <n v="26199517"/>
    <x v="0"/>
    <n v="110"/>
    <s v="Action|Crime|Drama|Mystery|Thriller"/>
    <s v="boat|heart transplant|murder|serial killer|sister"/>
    <n v="6.4"/>
    <n v="146"/>
    <n v="260"/>
    <n v="34356"/>
    <n v="18635"/>
    <x v="0"/>
    <n v="2.35"/>
    <x v="1"/>
  </r>
  <r>
    <x v="945"/>
    <n v="2009"/>
    <s v="Tom Tykwer"/>
    <s v="Naomi Watts"/>
    <s v="Brían F. O'Byrne"/>
    <s v="Armin Mueller-Stahl"/>
    <x v="3"/>
    <n v="50000000"/>
    <n v="25450527"/>
    <x v="0"/>
    <n v="118"/>
    <s v="Action|Crime|Drama|Mystery|Thriller"/>
    <s v="bank|chase|district attorney|interpol|murder"/>
    <n v="6.5"/>
    <n v="245"/>
    <n v="190"/>
    <n v="80196"/>
    <n v="7654"/>
    <x v="0"/>
    <n v="2.35"/>
    <x v="1"/>
  </r>
  <r>
    <x v="946"/>
    <n v="1996"/>
    <s v="John Carpenter"/>
    <s v="Steve Buscemi"/>
    <s v="Valeria Golino"/>
    <s v="Michelle Forbes"/>
    <x v="3"/>
    <n v="50000000"/>
    <n v="25407250"/>
    <x v="0"/>
    <n v="101"/>
    <s v="Action|Adventure|Sci-Fi|Thriller"/>
    <s v="escape|island|los angeles california|machismo|president's daughter"/>
    <n v="5.7"/>
    <n v="104"/>
    <n v="227"/>
    <n v="54021"/>
    <n v="15935"/>
    <x v="0"/>
    <n v="2.35"/>
    <x v="1"/>
  </r>
  <r>
    <x v="947"/>
    <n v="1999"/>
    <s v="Brad Bird"/>
    <s v="Vin Diesel"/>
    <s v="Harry Connick Jr."/>
    <s v="M. Emmet Walsh"/>
    <x v="1"/>
    <n v="70000000"/>
    <n v="23159305"/>
    <x v="0"/>
    <n v="90"/>
    <s v="Action|Adventure|Animation|Comedy|Drama|Family|Sci-Fi"/>
    <s v="boy|friend|government agent|maine|robot"/>
    <n v="8"/>
    <n v="162"/>
    <n v="514"/>
    <n v="128455"/>
    <n v="16358"/>
    <x v="0"/>
    <n v="2.35"/>
    <x v="1"/>
  </r>
  <r>
    <x v="948"/>
    <n v="2004"/>
    <s v="Wes Anderson"/>
    <s v="Bill Murray"/>
    <s v="Anjelica Huston"/>
    <s v="Matthew Gray Gubler"/>
    <x v="3"/>
    <n v="50000000"/>
    <n v="24006726"/>
    <x v="0"/>
    <n v="119"/>
    <s v="Adventure|Comedy|Drama"/>
    <s v="expedition|oceanographer|sea|shark|team"/>
    <n v="7.3"/>
    <n v="259"/>
    <n v="632"/>
    <n v="139535"/>
    <n v="15757"/>
    <x v="0"/>
    <n v="2.35"/>
    <x v="1"/>
  </r>
  <r>
    <x v="949"/>
    <n v="2016"/>
    <s v="Gary Ross"/>
    <s v="Matthew McConaughey"/>
    <s v="Donald Watkins"/>
    <s v="Jessica Collins"/>
    <x v="3"/>
    <n v="50000000"/>
    <n v="20389967"/>
    <x v="0"/>
    <n v="139"/>
    <s v="Action|Biography|Drama|History|War"/>
    <s v="american civil war|civil war|u.s. civil war"/>
    <n v="6.7"/>
    <n v="79"/>
    <n v="47"/>
    <n v="3077"/>
    <n v="12786"/>
    <x v="0"/>
    <n v="1.85"/>
    <x v="1"/>
  </r>
  <r>
    <x v="950"/>
    <n v="2003"/>
    <s v="Alan Parker"/>
    <s v="Kevin Spacey"/>
    <s v="Kate Winslet"/>
    <s v="Matt Craven"/>
    <x v="3"/>
    <n v="50000000"/>
    <n v="19593740"/>
    <x v="0"/>
    <n v="130"/>
    <s v="Crime|Drama|Thriller"/>
    <s v="activist|death|death row|murder|texas"/>
    <n v="7.5"/>
    <n v="141"/>
    <n v="420"/>
    <n v="88270"/>
    <n v="32637"/>
    <x v="0"/>
    <n v="2.35"/>
    <x v="1"/>
  </r>
  <r>
    <x v="951"/>
    <n v="2005"/>
    <s v="Stephen Herek"/>
    <s v="Christina Milian"/>
    <s v="Vanessa Ferlito"/>
    <s v="Kelli Garner"/>
    <x v="0"/>
    <n v="40000000"/>
    <n v="19118247"/>
    <x v="0"/>
    <n v="100"/>
    <s v="Action|Comedy"/>
    <s v="cheerleader|cheerleading movie|neo noir|neo western|texas ranger"/>
    <n v="5.4"/>
    <n v="59"/>
    <n v="94"/>
    <n v="19829"/>
    <n v="6171"/>
    <x v="0"/>
    <n v="2.35"/>
    <x v="1"/>
  </r>
  <r>
    <x v="952"/>
    <n v="2015"/>
    <s v="Jaume Collet-Serra"/>
    <s v="Liam Neeson"/>
    <s v="Common"/>
    <s v="Bruce McGill"/>
    <x v="3"/>
    <n v="50000000"/>
    <n v="26442251"/>
    <x v="0"/>
    <n v="114"/>
    <s v="Action|Crime|Drama|Thriller"/>
    <s v="death|drug dealer|limousine|limousine driver|one night"/>
    <n v="6.6"/>
    <n v="236"/>
    <n v="205"/>
    <n v="76010"/>
    <n v="16992"/>
    <x v="0"/>
    <n v="2.35"/>
    <x v="1"/>
  </r>
  <r>
    <x v="953"/>
    <n v="2007"/>
    <s v="David Cronenberg"/>
    <s v="Viggo Mortensen"/>
    <s v="Naomi Watts"/>
    <s v="Raza Jaffrey"/>
    <x v="3"/>
    <n v="25000000"/>
    <n v="17114882"/>
    <x v="0"/>
    <n v="96"/>
    <s v="Crime|Mystery|Thriller"/>
    <s v="male pubic hair|pubic hair|russian|sex scene|turkish bath"/>
    <n v="7.7"/>
    <n v="356"/>
    <n v="398"/>
    <n v="189249"/>
    <n v="17211"/>
    <x v="0"/>
    <n v="1.85"/>
    <x v="1"/>
  </r>
  <r>
    <x v="954"/>
    <n v="2005"/>
    <s v="John Stockwell"/>
    <s v="Paul Walker"/>
    <s v="James Frain"/>
    <s v="Ashley Scott"/>
    <x v="0"/>
    <n v="50000000"/>
    <n v="18472363"/>
    <x v="0"/>
    <n v="110"/>
    <s v="Action|Adventure|Crime|Thriller"/>
    <s v="bahamas|blood splatter|cocaine|hairy chest|shark"/>
    <n v="5.8"/>
    <n v="120"/>
    <n v="208"/>
    <n v="63599"/>
    <n v="25049"/>
    <x v="0"/>
    <n v="2.35"/>
    <x v="1"/>
  </r>
  <r>
    <x v="955"/>
    <n v="1999"/>
    <s v="Luc Besson"/>
    <s v="Paul Brooke"/>
    <s v="David Bailie"/>
    <s v="Rab Affleck"/>
    <x v="3"/>
    <n v="390000000"/>
    <n v="14131298"/>
    <x v="8"/>
    <n v="158"/>
    <s v="Adventure|Biography|Drama|History|War"/>
    <s v="cathedral|dauphin|france|trial|wartime rape"/>
    <n v="6.4"/>
    <n v="111"/>
    <n v="390"/>
    <n v="55889"/>
    <n v="144"/>
    <x v="0"/>
    <n v="2.35"/>
    <x v="1"/>
  </r>
  <r>
    <x v="956"/>
    <n v="2011"/>
    <s v="David Gordon Green"/>
    <s v="Natalie Portman"/>
    <s v="Zooey Deschanel"/>
    <s v="James Franco"/>
    <x v="3"/>
    <n v="49900000"/>
    <n v="21557240"/>
    <x v="0"/>
    <n v="102"/>
    <s v="Adventure|Comedy|Fantasy"/>
    <s v="knight|prince|quest|rescue|thong bikini"/>
    <n v="5.6"/>
    <n v="208"/>
    <n v="274"/>
    <n v="85237"/>
    <n v="45202"/>
    <x v="0"/>
    <n v="2.35"/>
    <x v="1"/>
  </r>
  <r>
    <x v="957"/>
    <n v="2011"/>
    <s v="Jim Sheridan"/>
    <s v="Naomi Watts"/>
    <s v="Gregory Smith"/>
    <s v="Sarah Gadon"/>
    <x v="0"/>
    <n v="55000000"/>
    <n v="21283440"/>
    <x v="0"/>
    <n v="84"/>
    <s v="Drama|Mystery|Thriller"/>
    <s v="closet|father daughter relationship|psychiatric hospital|real life sisters playing sisters|train"/>
    <n v="6"/>
    <n v="174"/>
    <n v="137"/>
    <n v="46239"/>
    <n v="8018"/>
    <x v="0"/>
    <n v="2.35"/>
    <x v="1"/>
  </r>
  <r>
    <x v="958"/>
    <n v="1997"/>
    <s v="Costa-Gavras"/>
    <s v="Mia Kirshner"/>
    <s v="Blythe Danner"/>
    <s v="William Atherton"/>
    <x v="0"/>
    <n v="50000000"/>
    <n v="10556196"/>
    <x v="0"/>
    <n v="115"/>
    <s v="Crime|Drama|Thriller"/>
    <s v="hostage|museum|natural history museum|news reporter|reporter"/>
    <n v="6.2"/>
    <n v="59"/>
    <n v="73"/>
    <n v="16562"/>
    <n v="2606"/>
    <x v="0"/>
    <n v="2.35"/>
    <x v="1"/>
  </r>
  <r>
    <x v="959"/>
    <n v="1994"/>
    <s v="Patrick Read Johnson"/>
    <s v="Joe Mantegna"/>
    <s v="Lara Flynn Boyle"/>
    <s v="Cynthia Nixon"/>
    <x v="1"/>
    <n v="50000000"/>
    <n v="16671505"/>
    <x v="0"/>
    <n v="99"/>
    <s v="Adventure|Comedy|Crime|Drama|Family"/>
    <s v="baby|baby boy|kidnapping|kidnapping a child|taxi"/>
    <n v="5.9"/>
    <n v="22"/>
    <n v="78"/>
    <n v="33186"/>
    <n v="2949"/>
    <x v="0"/>
    <n v="1.85"/>
    <x v="1"/>
  </r>
  <r>
    <x v="960"/>
    <n v="1995"/>
    <s v="Roland Joffé"/>
    <s v="Gary Oldman"/>
    <s v="Robert Duvall"/>
    <s v="Demi Moore"/>
    <x v="3"/>
    <n v="50000000"/>
    <n v="10400000"/>
    <x v="0"/>
    <n v="135"/>
    <s v="Drama|Romance"/>
    <s v="17th century|adultery|letter|pubic hair|swimming"/>
    <n v="5.0999999999999996"/>
    <n v="34"/>
    <n v="90"/>
    <n v="12037"/>
    <n v="15820"/>
    <x v="0"/>
    <n v="2.35"/>
    <x v="1"/>
  </r>
  <r>
    <x v="961"/>
    <n v="2010"/>
    <s v="Doug Liman"/>
    <s v="Naomi Watts"/>
    <s v="Ty Burrell"/>
    <s v="Brooke Smith"/>
    <x v="0"/>
    <n v="22000000"/>
    <n v="9528092"/>
    <x v="0"/>
    <n v="108"/>
    <s v="Biography|Drama|Thriller"/>
    <s v="bush administration|cia|interview|iraq|new york times"/>
    <n v="6.8"/>
    <n v="214"/>
    <n v="127"/>
    <n v="38513"/>
    <n v="10191"/>
    <x v="0"/>
    <n v="2.35"/>
    <x v="1"/>
  </r>
  <r>
    <x v="962"/>
    <n v="2005"/>
    <s v="Tony Scott"/>
    <s v="Ian Ziering"/>
    <s v="Mo'Nique"/>
    <s v="Edgar Ramírez"/>
    <x v="3"/>
    <n v="50000000"/>
    <n v="10137232"/>
    <x v="8"/>
    <n v="127"/>
    <s v="Action|Biography|Crime|Drama|Thriller"/>
    <s v="bounty hunter|fbi|female bounty hunter|female nudity|reality show"/>
    <n v="6"/>
    <n v="186"/>
    <n v="374"/>
    <n v="58015"/>
    <n v="5702"/>
    <x v="0"/>
    <n v="2.35"/>
    <x v="1"/>
  </r>
  <r>
    <x v="963"/>
    <n v="1995"/>
    <s v="William Friedkin"/>
    <s v="Michael Biehn"/>
    <s v="Chazz Palminteri"/>
    <s v="Linda Fiorentino"/>
    <x v="3"/>
    <n v="50000000"/>
    <n v="9795017"/>
    <x v="0"/>
    <n v="107"/>
    <s v="Crime|Drama|Thriller"/>
    <s v="blackmail|investigation|murder|panties pulled down|prostitution"/>
    <n v="5.0999999999999996"/>
    <n v="50"/>
    <n v="70"/>
    <n v="9227"/>
    <n v="5461"/>
    <x v="0"/>
    <n v="1.85"/>
    <x v="1"/>
  </r>
  <r>
    <x v="964"/>
    <n v="2009"/>
    <s v="Mark Neveldine"/>
    <s v="Gerard Butler"/>
    <s v="Logan Lerman"/>
    <s v="Alison Lohman"/>
    <x v="3"/>
    <n v="50000000"/>
    <n v="20488579"/>
    <x v="0"/>
    <n v="95"/>
    <s v="Action|Sci-Fi|Thriller"/>
    <s v="battle|convict|death|mind control|role playing"/>
    <n v="5.8"/>
    <n v="180"/>
    <n v="245"/>
    <n v="113483"/>
    <n v="29926"/>
    <x v="0"/>
    <n v="1.85"/>
    <x v="1"/>
  </r>
  <r>
    <x v="965"/>
    <n v="2013"/>
    <s v="Richard LaGravenese"/>
    <s v="Alden Ehrenreich"/>
    <s v="Zoey Deutch"/>
    <s v="Pruitt Taylor Vince"/>
    <x v="0"/>
    <n v="60000000"/>
    <n v="19445217"/>
    <x v="0"/>
    <n v="124"/>
    <s v="Drama|Fantasy|Romance"/>
    <s v="dream|escape|magic|magic spell|small town"/>
    <n v="6.2"/>
    <n v="231"/>
    <n v="258"/>
    <n v="67796"/>
    <n v="3580"/>
    <x v="0"/>
    <n v="2.35"/>
    <x v="1"/>
  </r>
  <r>
    <x v="966"/>
    <n v="2002"/>
    <s v="Danny DeVito"/>
    <s v="Robin Williams"/>
    <s v="Vincent Schiavelli"/>
    <s v="Danny Woodburn"/>
    <x v="3"/>
    <n v="55000000"/>
    <n v="8355815"/>
    <x v="1"/>
    <n v="109"/>
    <s v="Comedy|Crime|Drama|Thriller"/>
    <s v="children|children's tv show|money|revenge|scandal"/>
    <n v="6.4"/>
    <n v="105"/>
    <n v="341"/>
    <n v="34730"/>
    <n v="52885"/>
    <x v="0"/>
    <n v="1.85"/>
    <x v="1"/>
  </r>
  <r>
    <x v="967"/>
    <n v="2016"/>
    <s v="Ben Stiller"/>
    <s v="Milla Jovovich"/>
    <s v="Will Ferrell"/>
    <s v="Justin Theroux"/>
    <x v="0"/>
    <n v="50000000"/>
    <n v="28837115"/>
    <x v="0"/>
    <n v="102"/>
    <s v="Comedy"/>
    <s v="chosen one|fashion|fashion model|model|retired"/>
    <n v="4.8"/>
    <n v="226"/>
    <n v="150"/>
    <n v="34964"/>
    <n v="24107"/>
    <x v="0"/>
    <n v="2.35"/>
    <x v="1"/>
  </r>
  <r>
    <x v="968"/>
    <n v="2004"/>
    <s v="George Armitage"/>
    <s v="Morgan Freeman"/>
    <s v="Andrew Wilson"/>
    <s v="Willie Nelson"/>
    <x v="0"/>
    <n v="50000000"/>
    <n v="6471394"/>
    <x v="0"/>
    <n v="88"/>
    <s v="Comedy|Crime"/>
    <s v="breasts|consensual sex|female nudity|judge|surfer"/>
    <n v="4.9000000000000004"/>
    <n v="75"/>
    <n v="93"/>
    <n v="15880"/>
    <n v="11972"/>
    <x v="0"/>
    <n v="2.35"/>
    <x v="1"/>
  </r>
  <r>
    <x v="969"/>
    <n v="2000"/>
    <s v="Mike Nichols"/>
    <s v="Judy Greer"/>
    <s v="Linda Fiorentino"/>
    <s v="Garry Shandling"/>
    <x v="3"/>
    <n v="50000000"/>
    <n v="6291602"/>
    <x v="0"/>
    <n v="87"/>
    <s v="Comedy|Sci-Fi"/>
    <s v="alien|baby|banker|pregnancy|question in title"/>
    <n v="5.6"/>
    <n v="82"/>
    <n v="91"/>
    <n v="8070"/>
    <n v="3954"/>
    <x v="0"/>
    <n v="1.85"/>
    <x v="1"/>
  </r>
  <r>
    <x v="970"/>
    <n v="2011"/>
    <s v="Patrick Lussier"/>
    <s v="Nicolas Cage"/>
    <s v="Billy Burke"/>
    <s v="Katy Mixon"/>
    <x v="3"/>
    <n v="50000000"/>
    <n v="10706786"/>
    <x v="0"/>
    <n v="104"/>
    <s v="Action|Fantasy|Thriller"/>
    <s v="baby|cult|oklahoma|sex scene|waitress"/>
    <n v="5.5"/>
    <n v="296"/>
    <n v="211"/>
    <n v="81800"/>
    <n v="16481"/>
    <x v="0"/>
    <n v="1.85"/>
    <x v="1"/>
  </r>
  <r>
    <x v="971"/>
    <n v="2009"/>
    <s v="Andrzej Bartkowiak"/>
    <s v="Chris Klein"/>
    <s v="Robin Shou"/>
    <s v="Josie Ho"/>
    <x v="0"/>
    <n v="18000000"/>
    <n v="8742261"/>
    <x v="3"/>
    <n v="96"/>
    <s v="Action|Crime|Drama|Mystery|Thriller"/>
    <s v="chun li|crime fighter|gangster|mobster|rescue"/>
    <n v="3.7"/>
    <n v="103"/>
    <n v="179"/>
    <n v="19824"/>
    <n v="1385"/>
    <x v="0"/>
    <n v="2.35"/>
    <x v="1"/>
  </r>
  <r>
    <x v="972"/>
    <n v="2001"/>
    <s v="James Wong"/>
    <s v="Jason Statham"/>
    <s v="Jet Li"/>
    <s v="Delroy Lindo"/>
    <x v="0"/>
    <n v="49000000"/>
    <n v="43905746"/>
    <x v="0"/>
    <n v="85"/>
    <s v="Action|Sci-Fi|Thriller"/>
    <s v="fight|multiverse|police|police officer|prison"/>
    <n v="5.9"/>
    <n v="98"/>
    <n v="294"/>
    <n v="77684"/>
    <n v="32831"/>
    <x v="0"/>
    <n v="2.35"/>
    <x v="1"/>
  </r>
  <r>
    <x v="973"/>
    <n v="1990"/>
    <s v="Renny Harlin"/>
    <s v="Lauren Holly"/>
    <s v="Gilbert Gottfried"/>
    <s v="David Patrick Kelly"/>
    <x v="3"/>
    <n v="40000000"/>
    <n v="21413502"/>
    <x v="0"/>
    <n v="104"/>
    <s v="Action|Adventure|Comedy|Crime|Music|Mystery"/>
    <s v="detective|groupie|murder|music industry|rock n roll"/>
    <n v="6.3"/>
    <n v="48"/>
    <n v="113"/>
    <n v="14429"/>
    <n v="2795"/>
    <x v="0"/>
    <n v="2.35"/>
    <x v="1"/>
  </r>
  <r>
    <x v="974"/>
    <n v="2000"/>
    <s v="Steven Soderbergh"/>
    <s v="Michael O'Neill"/>
    <s v="Jacob Vargas"/>
    <s v="James Lew"/>
    <x v="3"/>
    <n v="48000000"/>
    <n v="124107476"/>
    <x v="0"/>
    <n v="190"/>
    <s v="Crime|Drama|Thriller"/>
    <s v="cocaine|drug smuggling|interlinked stories|judge|mexico"/>
    <n v="7.6"/>
    <n v="223"/>
    <n v="867"/>
    <n v="170684"/>
    <n v="1418"/>
    <x v="0"/>
    <n v="1.85"/>
    <x v="0"/>
  </r>
  <r>
    <x v="975"/>
    <n v="1989"/>
    <s v="Steven Spielberg"/>
    <s v="Harrison Ford"/>
    <s v="Julian Glover"/>
    <s v="Alison Doody"/>
    <x v="0"/>
    <n v="48000000"/>
    <n v="197171806"/>
    <x v="0"/>
    <n v="127"/>
    <s v="Action|Adventure|Fantasy"/>
    <s v="castle|diary|holy grail|map|nazi"/>
    <n v="8.3000000000000007"/>
    <n v="149"/>
    <n v="477"/>
    <n v="515306"/>
    <n v="12884"/>
    <x v="0"/>
    <n v="2.35"/>
    <x v="0"/>
  </r>
  <r>
    <x v="976"/>
    <n v="2015"/>
    <s v="Neill Blomkamp"/>
    <s v="Hugh Jackman"/>
    <s v="Sharlto Copley"/>
    <s v="Jose Pablo Cantillo"/>
    <x v="3"/>
    <n v="49000000"/>
    <n v="31569268"/>
    <x v="0"/>
    <n v="120"/>
    <s v="Action|Crime|Drama|Sci-Fi|Thriller"/>
    <s v="artificial intelligence|consciousness|future|mind uploading|robot"/>
    <n v="6.9"/>
    <n v="371"/>
    <n v="627"/>
    <n v="172965"/>
    <n v="23051"/>
    <x v="0"/>
    <n v="2.35"/>
    <x v="1"/>
  </r>
  <r>
    <x v="977"/>
    <n v="1999"/>
    <s v="Phillip Noyce"/>
    <s v="Denzel Washington"/>
    <s v="Angelina Jolie Pitt"/>
    <s v="Leland Orser"/>
    <x v="3"/>
    <n v="48000000"/>
    <n v="66488090"/>
    <x v="0"/>
    <n v="118"/>
    <s v="Crime|Drama|Mystery|Thriller"/>
    <s v="new york city|police|quadriplegic|serial killer|suicide"/>
    <n v="6.7"/>
    <n v="75"/>
    <n v="397"/>
    <n v="120202"/>
    <n v="29748"/>
    <x v="0"/>
    <n v="2.35"/>
    <x v="0"/>
  </r>
  <r>
    <x v="978"/>
    <n v="2002"/>
    <s v="David Fincher"/>
    <s v="Kristen Stewart"/>
    <s v="Dwight Yoakam"/>
    <s v="Mel Rodriguez"/>
    <x v="3"/>
    <n v="48000000"/>
    <n v="95308367"/>
    <x v="0"/>
    <n v="112"/>
    <s v="Crime|Drama|Thriller"/>
    <s v="brownstone|burglar|money|panic|panic room"/>
    <n v="6.8"/>
    <n v="233"/>
    <n v="850"/>
    <n v="206104"/>
    <n v="18141"/>
    <x v="0"/>
    <n v="2.35"/>
    <x v="0"/>
  </r>
  <r>
    <x v="979"/>
    <n v="1999"/>
    <s v="David O. Russell"/>
    <s v="Judy Greer"/>
    <s v="Jamie Kennedy"/>
    <s v="Mykelti Williamson"/>
    <x v="3"/>
    <n v="48000000"/>
    <n v="60652036"/>
    <x v="0"/>
    <n v="114"/>
    <s v="Action|Adventure|Comedy|Drama|War"/>
    <s v="gold|gulf war|iraq|kuwait|map"/>
    <n v="7.1"/>
    <n v="150"/>
    <n v="560"/>
    <n v="137854"/>
    <n v="3743"/>
    <x v="0"/>
    <n v="2.35"/>
    <x v="0"/>
  </r>
  <r>
    <x v="980"/>
    <n v="2015"/>
    <s v="Daniel Espinosa"/>
    <s v="Tom Hardy"/>
    <s v="Fares Fares"/>
    <s v="Michael Nardone"/>
    <x v="3"/>
    <n v="50000000"/>
    <n v="1206135"/>
    <x v="12"/>
    <n v="137"/>
    <s v="Crime|Drama|Thriller"/>
    <s v="child murderer|murder|sex|soviet union|woman slaps a man"/>
    <n v="6.4"/>
    <n v="172"/>
    <n v="185"/>
    <n v="40568"/>
    <n v="27666"/>
    <x v="0"/>
    <n v="2.35"/>
    <x v="1"/>
  </r>
  <r>
    <x v="981"/>
    <n v="2001"/>
    <s v="Jerry Zucker"/>
    <s v="Corinna Harney"/>
    <s v="Douglas Haase"/>
    <s v="Vince Vieluf"/>
    <x v="0"/>
    <n v="48000000"/>
    <n v="56607223"/>
    <x v="3"/>
    <n v="112"/>
    <s v="Adventure|Comedy"/>
    <s v="casino|locker|money|museum|race"/>
    <n v="6.4"/>
    <n v="103"/>
    <n v="497"/>
    <n v="93367"/>
    <n v="1823"/>
    <x v="0"/>
    <n v="2.35"/>
    <x v="0"/>
  </r>
  <r>
    <x v="982"/>
    <n v="2001"/>
    <s v="Iain Softley"/>
    <s v="Kevin Spacey"/>
    <s v="Jeff Bridges"/>
    <s v="Alfre Woodard"/>
    <x v="0"/>
    <n v="48000000"/>
    <n v="50173190"/>
    <x v="0"/>
    <n v="120"/>
    <s v="Drama|Mystery|Sci-Fi"/>
    <s v="extraterrestrial|hospital|patient|planet|science"/>
    <n v="7.4"/>
    <n v="140"/>
    <n v="537"/>
    <n v="148490"/>
    <n v="33615"/>
    <x v="0"/>
    <n v="2.35"/>
    <x v="0"/>
  </r>
  <r>
    <x v="983"/>
    <n v="2001"/>
    <s v="James Mangold"/>
    <s v="Hugh Jackman"/>
    <s v="Natasha Lyonne"/>
    <s v="Bradley Whitford"/>
    <x v="0"/>
    <n v="48000000"/>
    <n v="47095453"/>
    <x v="0"/>
    <n v="123"/>
    <s v="Comedy|Fantasy|Romance"/>
    <s v="bridge|brooklyn bridge|falling down an elevator shaft|time travel|time travel romance"/>
    <n v="6.4"/>
    <n v="125"/>
    <n v="316"/>
    <n v="64595"/>
    <n v="22209"/>
    <x v="0"/>
    <n v="1.85"/>
    <x v="1"/>
  </r>
  <r>
    <x v="984"/>
    <n v="2000"/>
    <s v="Harold Ramis"/>
    <s v="Brendan Fraser"/>
    <s v="Frances O'Connor"/>
    <s v="Brian Doyle-Murray"/>
    <x v="0"/>
    <n v="48000000"/>
    <n v="37879996"/>
    <x v="0"/>
    <n v="93"/>
    <s v="Comedy|Fantasy|Romance"/>
    <s v="contract|devil|dream|soul|wish"/>
    <n v="6"/>
    <n v="125"/>
    <n v="254"/>
    <n v="81888"/>
    <n v="5390"/>
    <x v="0"/>
    <n v="2.35"/>
    <x v="1"/>
  </r>
  <r>
    <x v="985"/>
    <n v="1984"/>
    <s v="Francis Ford Coppola"/>
    <s v="Nicolas Cage"/>
    <s v="Bob Hoskins"/>
    <s v="Fred Gwynne"/>
    <x v="3"/>
    <n v="58000000"/>
    <n v="25900000"/>
    <x v="0"/>
    <n v="123"/>
    <s v="Crime|Drama|Music"/>
    <s v="brothers hugging|jazz|jealousy|nudity|parole violation"/>
    <n v="6.5"/>
    <n v="36"/>
    <n v="84"/>
    <n v="12771"/>
    <n v="18793"/>
    <x v="0"/>
    <n v="1.85"/>
    <x v="1"/>
  </r>
  <r>
    <x v="986"/>
    <n v="2007"/>
    <s v="James Mangold"/>
    <s v="Christian Bale"/>
    <s v="Logan Lerman"/>
    <s v="Gretchen Mol"/>
    <x v="3"/>
    <n v="55000000"/>
    <n v="53574088"/>
    <x v="0"/>
    <n v="122"/>
    <s v="Adventure|Crime|Drama|Western"/>
    <s v="outlaw|rancher|small western town|stagecoach|train"/>
    <n v="7.8"/>
    <n v="295"/>
    <n v="560"/>
    <n v="237872"/>
    <n v="33548"/>
    <x v="0"/>
    <n v="2.35"/>
    <x v="1"/>
  </r>
  <r>
    <x v="987"/>
    <n v="2014"/>
    <s v="Olivier Megaton"/>
    <s v="Liam Neeson"/>
    <s v="Dougray Scott"/>
    <s v="Jon Gries"/>
    <x v="0"/>
    <n v="48000000"/>
    <n v="89253340"/>
    <x v="8"/>
    <n v="115"/>
    <s v="Action|Thriller"/>
    <s v="betrayal|death|final showdown|murder|on the run"/>
    <n v="6"/>
    <n v="222"/>
    <n v="323"/>
    <n v="133436"/>
    <n v="16967"/>
    <x v="0"/>
    <n v="2.35"/>
    <x v="0"/>
  </r>
  <r>
    <x v="988"/>
    <n v="1998"/>
    <s v="Steven Soderbergh"/>
    <s v="Don Cheadle"/>
    <s v="Albert Brooks"/>
    <s v="Keith Hudson"/>
    <x v="3"/>
    <n v="48000000"/>
    <n v="37339525"/>
    <x v="0"/>
    <n v="123"/>
    <s v="Crime|Drama|Romance|Thriller"/>
    <s v="heist|neo noir|one last job|opposites attract|u.s. marshal"/>
    <n v="7"/>
    <n v="158"/>
    <n v="307"/>
    <n v="71708"/>
    <n v="3768"/>
    <x v="0"/>
    <n v="1.85"/>
    <x v="1"/>
  </r>
  <r>
    <x v="989"/>
    <n v="1996"/>
    <s v="Ben Stiller"/>
    <s v="Matthew Broderick"/>
    <s v="Janeane Garofalo"/>
    <s v="Andy Dick"/>
    <x v="0"/>
    <n v="47000000"/>
    <n v="60154431"/>
    <x v="0"/>
    <n v="96"/>
    <s v="Comedy|Drama|Thriller"/>
    <s v="cable guy|foreplay|friend|kissing|television"/>
    <n v="6"/>
    <n v="72"/>
    <n v="345"/>
    <n v="122347"/>
    <n v="3718"/>
    <x v="0"/>
    <n v="2.35"/>
    <x v="0"/>
  </r>
  <r>
    <x v="990"/>
    <n v="1990"/>
    <s v="Warren Beatty"/>
    <s v="Charlie Korsmo"/>
    <s v="Warren Beatty"/>
    <s v="Seymour Cassel"/>
    <x v="1"/>
    <n v="100000000"/>
    <n v="103738726"/>
    <x v="0"/>
    <n v="105"/>
    <s v="Action|Comedy|Crime|Music|Romance|Thriller"/>
    <s v="crime boss|detective|dick tracy|gangster|orphan"/>
    <n v="6.1"/>
    <n v="72"/>
    <n v="164"/>
    <n v="47819"/>
    <n v="2096"/>
    <x v="0"/>
    <n v="1.85"/>
    <x v="0"/>
  </r>
  <r>
    <x v="991"/>
    <n v="1999"/>
    <s v="John McTiernan"/>
    <s v="Mark Margolis"/>
    <s v="Faye Dunaway"/>
    <s v="Denis Leary"/>
    <x v="3"/>
    <n v="48000000"/>
    <n v="69304264"/>
    <x v="0"/>
    <n v="113"/>
    <s v="Crime|Romance|Thriller"/>
    <s v="art|insurance investigator|martinique|painting|trust"/>
    <n v="6.8"/>
    <n v="152"/>
    <n v="419"/>
    <n v="73068"/>
    <n v="4660"/>
    <x v="0"/>
    <n v="2.35"/>
    <x v="0"/>
  </r>
  <r>
    <x v="992"/>
    <n v="2001"/>
    <s v="Penny Marshall"/>
    <s v="Rosie Perez"/>
    <s v="Adam Garcia"/>
    <s v="Alissa Dean"/>
    <x v="0"/>
    <n v="48000000"/>
    <n v="29781453"/>
    <x v="0"/>
    <n v="132"/>
    <s v="Biography|Comedy|Drama"/>
    <s v="boy|college|heroin|working class|writer"/>
    <n v="6.4"/>
    <n v="89"/>
    <n v="210"/>
    <n v="22447"/>
    <n v="4796"/>
    <x v="0"/>
    <n v="1.85"/>
    <x v="1"/>
  </r>
  <r>
    <x v="993"/>
    <n v="2006"/>
    <s v="Paul Bolger"/>
    <s v="Sarah Michelle Gellar"/>
    <s v="George Carlin"/>
    <s v="Rob Paulsen"/>
    <x v="1"/>
    <n v="47000000"/>
    <n v="15519841"/>
    <x v="0"/>
    <n v="75"/>
    <s v="Adventure|Animation|Comedy|Family|Fantasy"/>
    <s v="apostrophe in title|cinderella|first of series|punctuation in title|three word title"/>
    <n v="4.5"/>
    <n v="93"/>
    <n v="71"/>
    <n v="8693"/>
    <n v="6863"/>
    <x v="0"/>
    <n v="1.85"/>
    <x v="1"/>
  </r>
  <r>
    <x v="994"/>
    <n v="1996"/>
    <s v="Stephen Frears"/>
    <s v="Julia Roberts"/>
    <s v="Bronagh Gallagher"/>
    <s v="George Cole"/>
    <x v="3"/>
    <n v="47000000"/>
    <n v="5600000"/>
    <x v="0"/>
    <n v="108"/>
    <s v="Drama|Horror|Romance|Thriller"/>
    <s v="19th century|butler|housemaid|laboratory|servant"/>
    <n v="5.8"/>
    <n v="46"/>
    <n v="97"/>
    <n v="11913"/>
    <n v="8349"/>
    <x v="0"/>
    <n v="1.85"/>
    <x v="1"/>
  </r>
  <r>
    <x v="995"/>
    <n v="1997"/>
    <s v="P.J. Hogan"/>
    <s v="Julia Roberts"/>
    <s v="Christopher Masterson"/>
    <s v="Rupert Everett"/>
    <x v="0"/>
    <n v="46000000"/>
    <n v="126805112"/>
    <x v="0"/>
    <n v="105"/>
    <s v="Comedy|Romance"/>
    <s v="best friend|chick flick|male female friendship|promise|wedding"/>
    <n v="6.3"/>
    <n v="84"/>
    <n v="169"/>
    <n v="98199"/>
    <n v="12344"/>
    <x v="0"/>
    <n v="2.35"/>
    <x v="0"/>
  </r>
  <r>
    <x v="996"/>
    <n v="2001"/>
    <s v="Joe Roth"/>
    <s v="Julia Roberts"/>
    <s v="Rainn Wilson"/>
    <s v="Larry King"/>
    <x v="0"/>
    <n v="48000000"/>
    <n v="93607673"/>
    <x v="0"/>
    <n v="102"/>
    <s v="Comedy|Romance"/>
    <s v="actor|love|movie star|press|publicist"/>
    <n v="5.7"/>
    <n v="142"/>
    <n v="343"/>
    <n v="47573"/>
    <n v="9176"/>
    <x v="0"/>
    <n v="2.35"/>
    <x v="0"/>
  </r>
  <r>
    <x v="997"/>
    <n v="2002"/>
    <s v="Christopher Nolan"/>
    <s v="Al Pacino"/>
    <s v="Maura Tierney"/>
    <s v="Crystal Lowe"/>
    <x v="3"/>
    <n v="46000000"/>
    <n v="67263182"/>
    <x v="0"/>
    <n v="118"/>
    <s v="Drama|Mystery|Thriller"/>
    <s v="detective|insomnia|murder|partner|police"/>
    <n v="7.2"/>
    <n v="185"/>
    <n v="651"/>
    <n v="218771"/>
    <n v="15658"/>
    <x v="0"/>
    <n v="2.35"/>
    <x v="0"/>
  </r>
  <r>
    <x v="998"/>
    <n v="1996"/>
    <s v="Jonathan Frakes"/>
    <s v="LeVar Burton"/>
    <s v="Alfre Woodard"/>
    <s v="Jonathan Frakes"/>
    <x v="0"/>
    <n v="45000000"/>
    <n v="92001027"/>
    <x v="0"/>
    <n v="111"/>
    <s v="Action|Adventure|Drama|Sci-Fi|Thriller"/>
    <s v="21st century|borg|borg sphere|captain|sphere"/>
    <n v="7.6"/>
    <n v="143"/>
    <n v="286"/>
    <n v="97838"/>
    <n v="6315"/>
    <x v="0"/>
    <n v="2.35"/>
    <x v="0"/>
  </r>
  <r>
    <x v="999"/>
    <n v="2010"/>
    <s v="Jimmy Hayward"/>
    <s v="Michael Fassbender"/>
    <s v="Billy Blair"/>
    <s v="Julia Jones"/>
    <x v="0"/>
    <n v="47000000"/>
    <n v="10539414"/>
    <x v="0"/>
    <n v="81"/>
    <s v="Action|Drama|Fantasy|Thriller|Western"/>
    <s v="confederate|death|independence day|military|terrorist"/>
    <n v="4.7"/>
    <n v="178"/>
    <n v="176"/>
    <n v="45729"/>
    <n v="14619"/>
    <x v="0"/>
    <n v="2.35"/>
    <x v="1"/>
  </r>
  <r>
    <x v="1000"/>
    <n v="1996"/>
    <s v="Edward Zwick"/>
    <s v="Denzel Washington"/>
    <s v="Matt Damon"/>
    <s v="Scott Glenn"/>
    <x v="3"/>
    <n v="46000000"/>
    <n v="58918501"/>
    <x v="0"/>
    <n v="116"/>
    <s v="Action|Drama|Mystery|Thriller|War"/>
    <s v="bravery|honor|medal of honor|military life|unreliable flashback"/>
    <n v="6.6"/>
    <n v="65"/>
    <n v="107"/>
    <n v="40126"/>
    <n v="33233"/>
    <x v="0"/>
    <n v="1.85"/>
    <x v="0"/>
  </r>
  <r>
    <x v="1001"/>
    <n v="1997"/>
    <s v="Tom Shadyac"/>
    <s v="Maura Tierney"/>
    <s v="Swoosie Kurtz"/>
    <s v="Randall 'Tex' Cobb"/>
    <x v="0"/>
    <n v="45000000"/>
    <n v="181395380"/>
    <x v="0"/>
    <n v="86"/>
    <s v="Comedy|Fantasy|Romance"/>
    <s v="birthday|birthday wish|father disappoints child|lie|workaholic"/>
    <n v="6.8"/>
    <n v="73"/>
    <n v="243"/>
    <n v="220392"/>
    <n v="2070"/>
    <x v="0"/>
    <n v="1.85"/>
    <x v="0"/>
  </r>
  <r>
    <x v="1002"/>
    <n v="1994"/>
    <s v="Brian Levant"/>
    <s v="Jonathan Winters"/>
    <s v="Elizabeth Perkins"/>
    <s v="Harvey Korman"/>
    <x v="1"/>
    <n v="45000000"/>
    <n v="130512915"/>
    <x v="0"/>
    <n v="91"/>
    <s v="Comedy|Family|Fantasy"/>
    <s v="1000000 b.c.|box office hit|lawn mowing|product placement|stone age"/>
    <n v="4.8"/>
    <n v="35"/>
    <n v="85"/>
    <n v="60884"/>
    <n v="3244"/>
    <x v="0"/>
    <n v="1.33"/>
    <x v="0"/>
  </r>
  <r>
    <x v="1003"/>
    <n v="2012"/>
    <s v="Olivier Megaton"/>
    <s v="Liam Neeson"/>
    <s v="Luke Grimes"/>
    <s v="D.B. Sweeney"/>
    <x v="0"/>
    <n v="45000000"/>
    <n v="139852971"/>
    <x v="8"/>
    <n v="98"/>
    <s v="Action|Crime|Thriller"/>
    <s v="albanian|revenge|revenge motive|teenage daughter|vacation"/>
    <n v="6.3"/>
    <n v="358"/>
    <n v="461"/>
    <n v="238671"/>
    <n v="16410"/>
    <x v="0"/>
    <n v="2.35"/>
    <x v="0"/>
  </r>
  <r>
    <x v="1004"/>
    <n v="2003"/>
    <s v="David Zucker"/>
    <s v="Regina Hall"/>
    <s v="Pamela Anderson"/>
    <s v="Jenny McCarthy"/>
    <x v="0"/>
    <n v="48000000"/>
    <n v="110000082"/>
    <x v="0"/>
    <n v="84"/>
    <s v="Comedy"/>
    <s v="crop circle|farm|orchestral music score|reference to michael jackson|videotape"/>
    <n v="5.5"/>
    <n v="151"/>
    <n v="347"/>
    <n v="111526"/>
    <n v="3629"/>
    <x v="0"/>
    <n v="1.85"/>
    <x v="0"/>
  </r>
  <r>
    <x v="1005"/>
    <n v="2000"/>
    <s v="Donald Petrie"/>
    <s v="Candice Bergen"/>
    <s v="Wendy Raquel Robinson"/>
    <s v="Heather Burns"/>
    <x v="0"/>
    <n v="45000000"/>
    <n v="106807667"/>
    <x v="0"/>
    <n v="109"/>
    <s v="Action|Comedy|Crime|Romance"/>
    <s v="beauty pageant|fbi|female agent|pageant|undercover"/>
    <n v="6.2"/>
    <n v="140"/>
    <n v="370"/>
    <n v="137377"/>
    <n v="1574"/>
    <x v="0"/>
    <n v="1.85"/>
    <x v="0"/>
  </r>
  <r>
    <x v="1006"/>
    <n v="2008"/>
    <s v="Eric Brevig"/>
    <s v="Josh Hutcherson"/>
    <s v="Brendan Fraser"/>
    <s v="Anita Briem"/>
    <x v="1"/>
    <n v="45000000"/>
    <n v="101702060"/>
    <x v="0"/>
    <n v="93"/>
    <s v="Action|Adventure|Family|Fantasy|Sci-Fi"/>
    <s v="cave|lost world|missing brother|mountain|venus flytrap"/>
    <n v="5.8"/>
    <n v="201"/>
    <n v="212"/>
    <n v="85323"/>
    <n v="17925"/>
    <x v="0"/>
    <n v="1.85"/>
    <x v="0"/>
  </r>
  <r>
    <x v="1007"/>
    <n v="2004"/>
    <s v="Garry Marshall"/>
    <s v="Anne Hathaway"/>
    <s v="Raven-Symoné"/>
    <s v="Hector Elizondo"/>
    <x v="2"/>
    <n v="40000000"/>
    <n v="95149435"/>
    <x v="0"/>
    <n v="113"/>
    <s v="Comedy|Family|Romance"/>
    <s v="coronation|horse|princess|queen|side saddle"/>
    <n v="5.7"/>
    <n v="77"/>
    <n v="152"/>
    <n v="53687"/>
    <n v="15362"/>
    <x v="0"/>
    <n v="1.85"/>
    <x v="0"/>
  </r>
  <r>
    <x v="1008"/>
    <n v="1993"/>
    <s v="Alan J. Pakula"/>
    <s v="Denzel Washington"/>
    <s v="Julia Roberts"/>
    <s v="Tony Goldwyn"/>
    <x v="0"/>
    <n v="45000000"/>
    <n v="100768056"/>
    <x v="0"/>
    <n v="141"/>
    <s v="Crime|Drama|Mystery|Thriller"/>
    <s v="college professor|fbi|president|professor|supreme court"/>
    <n v="6.5"/>
    <n v="43"/>
    <n v="89"/>
    <n v="59569"/>
    <n v="30063"/>
    <x v="0"/>
    <n v="2.35"/>
    <x v="0"/>
  </r>
  <r>
    <x v="1009"/>
    <n v="1994"/>
    <s v="Joel Schumacher"/>
    <s v="Bradley Whitford"/>
    <s v="Anthony LaPaglia"/>
    <s v="Brad Renfro"/>
    <x v="0"/>
    <n v="45000000"/>
    <n v="92115211"/>
    <x v="0"/>
    <n v="119"/>
    <s v="Crime|Drama|Mystery|Thriller"/>
    <s v="boy|brother|lawyer|mafia|senator"/>
    <n v="6.7"/>
    <n v="39"/>
    <n v="94"/>
    <n v="45798"/>
    <n v="4043"/>
    <x v="0"/>
    <n v="2.35"/>
    <x v="0"/>
  </r>
  <r>
    <x v="1010"/>
    <n v="2007"/>
    <s v="Rob Reiner"/>
    <s v="Morgan Freeman"/>
    <s v="Noel Gugliemi"/>
    <s v="Sean Hayes"/>
    <x v="0"/>
    <n v="45000000"/>
    <n v="93452056"/>
    <x v="0"/>
    <n v="97"/>
    <s v="Adventure|Comedy|Drama"/>
    <s v="billionaire|friend|hospital|list|mechanic"/>
    <n v="7.4"/>
    <n v="207"/>
    <n v="310"/>
    <n v="184795"/>
    <n v="14868"/>
    <x v="0"/>
    <n v="1.85"/>
    <x v="0"/>
  </r>
  <r>
    <x v="1011"/>
    <n v="1992"/>
    <s v="Phillip Noyce"/>
    <s v="Harrison Ford"/>
    <s v="Polly Walker"/>
    <s v="Patrick Bergin"/>
    <x v="3"/>
    <n v="45000000"/>
    <n v="83287363"/>
    <x v="0"/>
    <n v="117"/>
    <s v="Action|Thriller"/>
    <s v="analyst|cia|ira|terrorist|terrorist attack"/>
    <n v="6.9"/>
    <n v="47"/>
    <n v="137"/>
    <n v="81442"/>
    <n v="12757"/>
    <x v="0"/>
    <n v="2.35"/>
    <x v="0"/>
  </r>
  <r>
    <x v="1012"/>
    <n v="2005"/>
    <s v="Robert Luketic"/>
    <s v="Adam Scott"/>
    <s v="Jane Fonda"/>
    <s v="Elaine Stritch"/>
    <x v="0"/>
    <n v="60000000"/>
    <n v="82931301"/>
    <x v="5"/>
    <n v="101"/>
    <s v="Comedy|Romance"/>
    <s v="breakdown|fight|mother in law|scheme|wedding"/>
    <n v="5.5"/>
    <n v="132"/>
    <n v="228"/>
    <n v="43358"/>
    <n v="6292"/>
    <x v="0"/>
    <n v="2.35"/>
    <x v="0"/>
  </r>
  <r>
    <x v="1013"/>
    <n v="2013"/>
    <s v="Denis Villeneuve"/>
    <s v="Hugh Jackman"/>
    <s v="Jake Gyllenhaal"/>
    <s v="Dylan Minnette"/>
    <x v="3"/>
    <n v="46000000"/>
    <n v="60962878"/>
    <x v="0"/>
    <n v="153"/>
    <s v="Crime|Drama|Mystery|Thriller"/>
    <s v="child abduction|detective|investigation|police|sex offender"/>
    <n v="8.1"/>
    <n v="454"/>
    <n v="620"/>
    <n v="383591"/>
    <n v="37321"/>
    <x v="0"/>
    <n v="1.85"/>
    <x v="0"/>
  </r>
  <r>
    <x v="1014"/>
    <n v="2001"/>
    <s v="Antoine Fuqua"/>
    <s v="Denzel Washington"/>
    <s v="Snoop Dogg"/>
    <s v="Tom Berenger"/>
    <x v="3"/>
    <n v="45000000"/>
    <n v="76261036"/>
    <x v="0"/>
    <n v="122"/>
    <s v="Crime|Drama|Thriller"/>
    <s v="lapd|narc|narcotics|title spoken by character|training"/>
    <n v="7.7"/>
    <n v="109"/>
    <n v="633"/>
    <n v="305929"/>
    <n v="22370"/>
    <x v="0"/>
    <n v="2.35"/>
    <x v="0"/>
  </r>
  <r>
    <x v="1015"/>
    <n v="1999"/>
    <s v="Dean Parisot"/>
    <s v="Alan Rickman"/>
    <s v="Enrico Colantoni"/>
    <s v="Robin Sachs"/>
    <x v="1"/>
    <n v="45000000"/>
    <n v="71423726"/>
    <x v="0"/>
    <n v="102"/>
    <s v="Adventure|Comedy|Sci-Fi"/>
    <s v="alien|alien race|convention|fan|general"/>
    <n v="7.3"/>
    <n v="213"/>
    <n v="609"/>
    <n v="123558"/>
    <n v="26998"/>
    <x v="0"/>
    <n v="2.35"/>
    <x v="0"/>
  </r>
  <r>
    <x v="1016"/>
    <n v="2001"/>
    <s v="Keenen Ivory Wayans"/>
    <s v="Natasha Lyonne"/>
    <s v="Veronica Cartwright"/>
    <s v="Andy Richter"/>
    <x v="3"/>
    <n v="45000000"/>
    <n v="71277420"/>
    <x v="0"/>
    <n v="83"/>
    <s v="Comedy"/>
    <s v="blow job|demon|exorcism|priest|professor"/>
    <n v="5.2"/>
    <n v="127"/>
    <n v="548"/>
    <n v="119590"/>
    <n v="1645"/>
    <x v="0"/>
    <n v="1.85"/>
    <x v="0"/>
  </r>
  <r>
    <x v="1017"/>
    <n v="2011"/>
    <s v="James Bobin"/>
    <s v="Bill Cobbs"/>
    <s v="Eric Jacobson"/>
    <s v="Steve Whitmire"/>
    <x v="1"/>
    <n v="45000000"/>
    <n v="88625922"/>
    <x v="0"/>
    <n v="103"/>
    <s v="Adventure|Comedy|Family|Musical"/>
    <s v="bel air california|book|friends who live together|the muppets|tribute band"/>
    <n v="7.1"/>
    <n v="398"/>
    <n v="252"/>
    <n v="75176"/>
    <n v="1336"/>
    <x v="0"/>
    <n v="1.85"/>
    <x v="0"/>
  </r>
  <r>
    <x v="1018"/>
    <n v="1998"/>
    <s v="Stephen Norrington"/>
    <s v="Sanaa Lathan"/>
    <s v="Traci Lords"/>
    <s v="Udo Kier"/>
    <x v="3"/>
    <n v="45000000"/>
    <n v="70001065"/>
    <x v="0"/>
    <n v="110"/>
    <s v="Action|Horror"/>
    <s v="1990s|blade|blood|vampire|vampire hunter"/>
    <n v="7.1"/>
    <n v="184"/>
    <n v="582"/>
    <n v="191437"/>
    <n v="3174"/>
    <x v="0"/>
    <n v="2.35"/>
    <x v="0"/>
  </r>
  <r>
    <x v="1019"/>
    <n v="2005"/>
    <s v="Thomas Carter"/>
    <s v="Channing Tatum"/>
    <s v="Rick Gonzalez"/>
    <s v="Robert Ri'chard"/>
    <x v="0"/>
    <n v="30000000"/>
    <n v="67253092"/>
    <x v="0"/>
    <n v="136"/>
    <s v="Drama|Sport"/>
    <s v="basketball|basketball coach|coach|contract|high school"/>
    <n v="7.2"/>
    <n v="127"/>
    <n v="209"/>
    <n v="92702"/>
    <n v="20299"/>
    <x v="0"/>
    <n v="2.35"/>
    <x v="0"/>
  </r>
  <r>
    <x v="1020"/>
    <n v="2002"/>
    <s v="Roger Michell"/>
    <s v="Sydney Pollack"/>
    <s v="Matt Malloy"/>
    <s v="Bruce Altman"/>
    <x v="3"/>
    <n v="45000000"/>
    <n v="66790248"/>
    <x v="0"/>
    <n v="91"/>
    <s v="Drama|Thriller"/>
    <s v="car accident|feud|lawyer|revenge|road rage"/>
    <n v="6.5"/>
    <n v="167"/>
    <n v="350"/>
    <n v="57281"/>
    <n v="758"/>
    <x v="0"/>
    <n v="2.35"/>
    <x v="0"/>
  </r>
  <r>
    <x v="1021"/>
    <n v="1997"/>
    <s v="Luis Llosa"/>
    <s v="Frank Welker"/>
    <s v="Eric Stoltz"/>
    <s v="Kari Wuhrer"/>
    <x v="0"/>
    <n v="45000000"/>
    <n v="65557989"/>
    <x v="0"/>
    <n v="89"/>
    <s v="Action|Adventure|Horror|Thriller"/>
    <s v="amazon|anaconda|boat|jungle|snake"/>
    <n v="4.5999999999999996"/>
    <n v="119"/>
    <n v="271"/>
    <n v="73539"/>
    <n v="3717"/>
    <x v="0"/>
    <n v="2.35"/>
    <x v="0"/>
  </r>
  <r>
    <x v="1022"/>
    <n v="2000"/>
    <s v="David McNally"/>
    <s v="Adam Garcia"/>
    <s v="Tyra Banks"/>
    <s v="Izabella Miko"/>
    <x v="0"/>
    <n v="45000000"/>
    <n v="60786269"/>
    <x v="0"/>
    <n v="107"/>
    <s v="Comedy|Drama|Music|Romance"/>
    <s v="girl in panties|lift skirt|sexual attraction|short shorts|songwriter"/>
    <n v="5.6"/>
    <n v="155"/>
    <n v="379"/>
    <n v="90539"/>
    <n v="3106"/>
    <x v="0"/>
    <n v="2.35"/>
    <x v="0"/>
  </r>
  <r>
    <x v="1023"/>
    <n v="2003"/>
    <s v="Richard Curtis"/>
    <s v="Colin Firth"/>
    <s v="Liam Neeson"/>
    <s v="Kris Marshall"/>
    <x v="3"/>
    <n v="45000000"/>
    <n v="59365105"/>
    <x v="1"/>
    <n v="129"/>
    <s v="Comedy|Drama|Romance"/>
    <s v="aging rocker|christmas|love at first sight|minister|prime minister"/>
    <n v="7.7"/>
    <n v="218"/>
    <n v="1004"/>
    <n v="318634"/>
    <n v="28886"/>
    <x v="0"/>
    <n v="2.35"/>
    <x v="0"/>
  </r>
  <r>
    <x v="1024"/>
    <n v="1998"/>
    <s v="John Lasseter"/>
    <s v="Kevin Spacey"/>
    <s v="Madeline Kahn"/>
    <s v="John Ratzenberger"/>
    <x v="2"/>
    <n v="120000000"/>
    <n v="162792677"/>
    <x v="0"/>
    <n v="95"/>
    <s v="Adventure|Animation|Comedy|Family|Fantasy"/>
    <s v="ant|circus|grasshopper|misunderstanding|overhearing"/>
    <n v="7.2"/>
    <n v="117"/>
    <n v="317"/>
    <n v="211226"/>
    <n v="24205"/>
    <x v="0"/>
    <n v="2.35"/>
    <x v="0"/>
  </r>
  <r>
    <x v="1025"/>
    <n v="2001"/>
    <s v="Albert Hughes"/>
    <s v="Johnny Depp"/>
    <s v="Jason Flemyng"/>
    <s v="Ian Richardson"/>
    <x v="3"/>
    <n v="35000000"/>
    <n v="31598308"/>
    <x v="0"/>
    <n v="122"/>
    <s v="Horror|Mystery|Thriller"/>
    <s v="freemason|jack the ripper|opium|prostitute|victorian era"/>
    <n v="6.8"/>
    <n v="208"/>
    <n v="541"/>
    <n v="124765"/>
    <n v="41636"/>
    <x v="0"/>
    <n v="2.35"/>
    <x v="1"/>
  </r>
  <r>
    <x v="1026"/>
    <n v="1994"/>
    <s v="Luis Llosa"/>
    <s v="Sylvester Stallone"/>
    <s v="Rod Steiger"/>
    <s v="Emilio Estefan Jr."/>
    <x v="3"/>
    <n v="45000000"/>
    <n v="57362581"/>
    <x v="13"/>
    <n v="110"/>
    <s v="Action|Crime|Drama|Romance|Thriller"/>
    <s v="bomb|cia|explosive|explosives expert|miami florida"/>
    <n v="5.4"/>
    <n v="38"/>
    <n v="116"/>
    <n v="50148"/>
    <n v="13331"/>
    <x v="0"/>
    <n v="1.85"/>
    <x v="0"/>
  </r>
  <r>
    <x v="1027"/>
    <n v="1996"/>
    <s v="Ron Shelton"/>
    <s v="Don Johnson"/>
    <s v="Cheech Marin"/>
    <s v="Rene Russo"/>
    <x v="3"/>
    <n v="45000000"/>
    <n v="53854588"/>
    <x v="0"/>
    <n v="135"/>
    <s v="Comedy|Drama|Romance|Sport"/>
    <s v="driving range|golf|golfer|tournament|winnebago"/>
    <n v="6.3"/>
    <n v="48"/>
    <n v="73"/>
    <n v="37911"/>
    <n v="3648"/>
    <x v="0"/>
    <n v="2.35"/>
    <x v="0"/>
  </r>
  <r>
    <x v="1028"/>
    <n v="2005"/>
    <s v="Jesse Dylan"/>
    <s v="Josh Hutcherson"/>
    <s v="Will Ferrell"/>
    <s v="Robert Duvall"/>
    <x v="1"/>
    <n v="45000000"/>
    <n v="52580895"/>
    <x v="0"/>
    <n v="95"/>
    <s v="Comedy|Family|Romance|Sport"/>
    <s v="book|child|slapstick comedy|soccer|suburb"/>
    <n v="5.6"/>
    <n v="94"/>
    <n v="118"/>
    <n v="30255"/>
    <n v="27351"/>
    <x v="0"/>
    <n v="2.35"/>
    <x v="0"/>
  </r>
  <r>
    <x v="1029"/>
    <n v="2005"/>
    <s v="Garth Jennings"/>
    <s v="Zooey Deschanel"/>
    <s v="Kelly Macdonald"/>
    <s v="Thomas Lennon"/>
    <x v="1"/>
    <n v="50000000"/>
    <n v="51019112"/>
    <x v="0"/>
    <n v="109"/>
    <s v="Adventure|Comedy|Sci-Fi"/>
    <s v="alien|friend|galaxy|hyperspace|spaceship"/>
    <n v="6.8"/>
    <n v="276"/>
    <n v="1053"/>
    <n v="155745"/>
    <n v="14073"/>
    <x v="0"/>
    <n v="2.35"/>
    <x v="0"/>
  </r>
  <r>
    <x v="1030"/>
    <n v="2004"/>
    <s v="Joel Zwick"/>
    <s v="Dania Ramirez"/>
    <s v="Nick Zano"/>
    <s v="Alice Greczyn"/>
    <x v="1"/>
    <n v="26000000"/>
    <n v="48114556"/>
    <x v="0"/>
    <n v="93"/>
    <s v="Comedy|Family|Fantasy|Romance"/>
    <s v="animated sequence|junkyard|love|party|television"/>
    <n v="4.3"/>
    <n v="59"/>
    <n v="91"/>
    <n v="9380"/>
    <n v="4604"/>
    <x v="0"/>
    <n v="2.35"/>
    <x v="0"/>
  </r>
  <r>
    <x v="1031"/>
    <n v="2007"/>
    <s v="Russell Mulcahy"/>
    <s v="Milla Jovovich"/>
    <s v="Mike Epps"/>
    <s v="James Tumminia"/>
    <x v="3"/>
    <n v="45000000"/>
    <n v="50648679"/>
    <x v="8"/>
    <n v="94"/>
    <s v="Action|Horror|Sci-Fi|Thriller"/>
    <s v="clone|convoy|crow|desert|satellite"/>
    <n v="6.3"/>
    <n v="216"/>
    <n v="348"/>
    <n v="149549"/>
    <n v="16225"/>
    <x v="0"/>
    <n v="2.35"/>
    <x v="0"/>
  </r>
  <r>
    <x v="1032"/>
    <n v="2014"/>
    <s v="Frank Coraci"/>
    <s v="Bella Thorne"/>
    <s v="Adam Sandler"/>
    <s v="Joel McHale"/>
    <x v="0"/>
    <n v="40000000"/>
    <n v="46280507"/>
    <x v="0"/>
    <n v="117"/>
    <s v="Comedy|Romance"/>
    <s v="blind date|children|date|daughter|son"/>
    <n v="6.5"/>
    <n v="173"/>
    <n v="184"/>
    <n v="87165"/>
    <n v="49743"/>
    <x v="0"/>
    <n v="1.85"/>
    <x v="0"/>
  </r>
  <r>
    <x v="1033"/>
    <n v="2006"/>
    <s v="Wayne Wang"/>
    <s v="LL Cool J"/>
    <s v="Alicia Witt"/>
    <s v="Timothy Hutton"/>
    <x v="0"/>
    <n v="45000000"/>
    <n v="38360195"/>
    <x v="0"/>
    <n v="112"/>
    <s v="Adventure|Comedy|Drama"/>
    <s v="chef|congressman|cook|hotel|senator"/>
    <n v="6.4"/>
    <n v="99"/>
    <n v="116"/>
    <n v="21215"/>
    <n v="3757"/>
    <x v="0"/>
    <n v="2.35"/>
    <x v="1"/>
  </r>
  <r>
    <x v="1034"/>
    <n v="1994"/>
    <s v="Curtis Hanson"/>
    <s v="Meryl Streep"/>
    <s v="Glenn Morshower"/>
    <s v="William Lucking"/>
    <x v="0"/>
    <n v="45000000"/>
    <n v="46815748"/>
    <x v="0"/>
    <n v="111"/>
    <s v="Action|Adventure|Crime|Thriller"/>
    <s v="criminal|rafting|river|robber|white water rafting"/>
    <n v="6.3"/>
    <n v="42"/>
    <n v="69"/>
    <n v="32544"/>
    <n v="12161"/>
    <x v="0"/>
    <n v="2.35"/>
    <x v="0"/>
  </r>
  <r>
    <x v="1035"/>
    <n v="1995"/>
    <s v="Frank Oz"/>
    <s v="Steve Coogan"/>
    <s v="Vincent Kartheiser"/>
    <s v="David Keith"/>
    <x v="1"/>
    <n v="45000000"/>
    <n v="35617599"/>
    <x v="0"/>
    <n v="96"/>
    <s v="Drama|Family|Fantasy"/>
    <s v="best friend|birthday|boy|friend|magic"/>
    <n v="5.9"/>
    <n v="25"/>
    <n v="47"/>
    <n v="20688"/>
    <n v="2965"/>
    <x v="0"/>
    <n v="1.85"/>
    <x v="1"/>
  </r>
  <r>
    <x v="1036"/>
    <n v="2012"/>
    <s v="Oliver Stone"/>
    <s v="Demián Bichir"/>
    <s v="Shea Whigham"/>
    <s v="Gary Stretch"/>
    <x v="3"/>
    <n v="45000000"/>
    <n v="47307550"/>
    <x v="0"/>
    <n v="141"/>
    <s v="Crime|Drama|Thriller"/>
    <s v="arms tied overhead|damsel in distress|dea|marijuana|southern california"/>
    <n v="6.5"/>
    <n v="339"/>
    <n v="269"/>
    <n v="104301"/>
    <n v="1948"/>
    <x v="1"/>
    <n v="2.35"/>
    <x v="0"/>
  </r>
  <r>
    <x v="1037"/>
    <n v="2004"/>
    <s v="David R. Ellis"/>
    <s v="Richard Burgi"/>
    <s v="Valerie Cruz"/>
    <s v="Will Beinbrink"/>
    <x v="0"/>
    <n v="25000000"/>
    <n v="32003620"/>
    <x v="0"/>
    <n v="94"/>
    <s v="Action|Crime|Thriller"/>
    <s v="cell phone|distress signal|family in danger|police|stealing a car"/>
    <n v="6.5"/>
    <n v="127"/>
    <n v="355"/>
    <n v="79141"/>
    <n v="1102"/>
    <x v="0"/>
    <n v="2.35"/>
    <x v="0"/>
  </r>
  <r>
    <x v="1038"/>
    <n v="2003"/>
    <s v="Peter Howitt"/>
    <s v="Kevin McNally"/>
    <s v="Natalie Imbruglia"/>
    <s v="Ben Miller"/>
    <x v="1"/>
    <n v="35000000"/>
    <n v="27972410"/>
    <x v="1"/>
    <n v="87"/>
    <s v="Action|Adventure|Comedy"/>
    <s v="british|crown jewels|explosion|funeral|spy"/>
    <n v="6.1"/>
    <n v="122"/>
    <n v="285"/>
    <n v="114692"/>
    <n v="1461"/>
    <x v="0"/>
    <n v="1.85"/>
    <x v="1"/>
  </r>
  <r>
    <x v="1039"/>
    <n v="2006"/>
    <s v="John A. Davis"/>
    <s v="Nicolas Cage"/>
    <s v="Meryl Streep"/>
    <s v="Julia Roberts"/>
    <x v="1"/>
    <n v="50000000"/>
    <n v="28133159"/>
    <x v="0"/>
    <n v="88"/>
    <s v="Adventure|Animation|Comedy|Family|Fantasy"/>
    <s v="ant|miniaturization|punishment|shrinking|sudden change in size"/>
    <n v="5.9"/>
    <n v="105"/>
    <n v="70"/>
    <n v="30055"/>
    <n v="33822"/>
    <x v="0"/>
    <n v="1.85"/>
    <x v="1"/>
  </r>
  <r>
    <x v="1040"/>
    <n v="1984"/>
    <s v="David Lynch"/>
    <s v="Virginia Madsen"/>
    <s v="Jürgen Prochnow"/>
    <s v="José Ferrer"/>
    <x v="0"/>
    <n v="40000000"/>
    <n v="27400000"/>
    <x v="0"/>
    <n v="177"/>
    <s v="Action|Adventure|Sci-Fi"/>
    <s v="desert planet|dune|giant worm|space travel|spice"/>
    <n v="6.6"/>
    <n v="144"/>
    <n v="569"/>
    <n v="97087"/>
    <n v="2449"/>
    <x v="0"/>
    <n v="2.35"/>
    <x v="1"/>
  </r>
  <r>
    <x v="1041"/>
    <n v="2007"/>
    <s v="Julie Taymor"/>
    <s v="Jim Sturgess"/>
    <s v="T.V. Carpio"/>
    <s v="Robert Clohessy"/>
    <x v="0"/>
    <n v="45000000"/>
    <n v="24343673"/>
    <x v="0"/>
    <n v="133"/>
    <s v="Drama|Fantasy|Musical|Romance"/>
    <s v="anti war|liverpool|love|protest|song"/>
    <n v="7.4"/>
    <n v="156"/>
    <n v="524"/>
    <n v="91860"/>
    <n v="5405"/>
    <x v="0"/>
    <n v="2.35"/>
    <x v="1"/>
  </r>
  <r>
    <x v="1042"/>
    <n v="2008"/>
    <s v="Sam Mendes"/>
    <s v="Leonardo DiCaprio"/>
    <s v="Kate Winslet"/>
    <s v="Joe Komara"/>
    <x v="3"/>
    <n v="35000000"/>
    <n v="22877808"/>
    <x v="0"/>
    <n v="119"/>
    <s v="Drama|Romance"/>
    <s v="based on novel|children|connecticut|suburb|work"/>
    <n v="7.3"/>
    <n v="323"/>
    <n v="414"/>
    <n v="152591"/>
    <n v="53895"/>
    <x v="0"/>
    <n v="2.35"/>
    <x v="1"/>
  </r>
  <r>
    <x v="1043"/>
    <n v="2006"/>
    <s v="Richard Donner"/>
    <s v="Bruce Willis"/>
    <s v="David Zayas"/>
    <s v="Sasha Roiz"/>
    <x v="0"/>
    <n v="52000000"/>
    <n v="36883539"/>
    <x v="5"/>
    <n v="102"/>
    <s v="Action|Crime|Drama|Thriller"/>
    <s v="alcoholic|courthouse|detective|jail|witness"/>
    <n v="6.6"/>
    <n v="199"/>
    <n v="305"/>
    <n v="112769"/>
    <n v="15053"/>
    <x v="0"/>
    <n v="2.35"/>
    <x v="1"/>
  </r>
  <r>
    <x v="1044"/>
    <n v="2008"/>
    <s v="Mathieu Kassovitz"/>
    <s v="Vin Diesel"/>
    <s v="Charlotte Rampling"/>
    <s v="David Belle"/>
    <x v="0"/>
    <n v="70000000"/>
    <n v="22531698"/>
    <x v="8"/>
    <n v="101"/>
    <s v="Action|Adventure|Sci-Fi|Thriller"/>
    <s v="box office flop|convent|mercenary|new york|pregnant"/>
    <n v="5.6"/>
    <n v="164"/>
    <n v="214"/>
    <n v="81523"/>
    <n v="15990"/>
    <x v="0"/>
    <n v="2.35"/>
    <x v="1"/>
  </r>
  <r>
    <x v="1045"/>
    <n v="1996"/>
    <s v="John Gray"/>
    <s v="Alexa PenaVega"/>
    <s v="Bob Gunton"/>
    <s v="Keenen Ivory Wayans"/>
    <x v="3"/>
    <n v="45000000"/>
    <n v="20400913"/>
    <x v="0"/>
    <n v="91"/>
    <s v="Action|Comedy|Crime|Drama|Thriller"/>
    <s v="detective|heavy rain|murder|partner|serial killer"/>
    <n v="5.3"/>
    <n v="39"/>
    <n v="80"/>
    <n v="15455"/>
    <n v="3855"/>
    <x v="0"/>
    <n v="1.85"/>
    <x v="1"/>
  </r>
  <r>
    <x v="1046"/>
    <n v="1996"/>
    <s v="Harold Ramis"/>
    <s v="John de Lancie"/>
    <s v="Brian Doyle-Murray"/>
    <s v="Obba Babatundé"/>
    <x v="0"/>
    <n v="45000000"/>
    <n v="20101861"/>
    <x v="0"/>
    <n v="117"/>
    <s v="Comedy|Romance|Sci-Fi"/>
    <s v="clone|cloning|construction|same actor playing two characters simultaneously on screen|year 1996"/>
    <n v="6"/>
    <n v="43"/>
    <n v="81"/>
    <n v="24757"/>
    <n v="2348"/>
    <x v="0"/>
    <n v="2.35"/>
    <x v="1"/>
  </r>
  <r>
    <x v="1047"/>
    <n v="2009"/>
    <s v="John Schultz"/>
    <s v="Malese Jow"/>
    <s v="Carter Jenkins"/>
    <s v="Tim Meadows"/>
    <x v="1"/>
    <n v="45000000"/>
    <n v="25200412"/>
    <x v="0"/>
    <n v="86"/>
    <s v="Adventure|Comedy|Family|Fantasy|Sci-Fi"/>
    <s v="alien|attic|boyfriend|mind control|nintendo ds"/>
    <n v="5.4"/>
    <n v="82"/>
    <n v="55"/>
    <n v="16580"/>
    <n v="3423"/>
    <x v="0"/>
    <n v="1.85"/>
    <x v="1"/>
  </r>
  <r>
    <x v="1048"/>
    <n v="2001"/>
    <s v="Sean Penn"/>
    <s v="Costas Mandylor"/>
    <s v="Adrien Dorval"/>
    <s v="Nels Lennarson"/>
    <x v="3"/>
    <n v="45000000"/>
    <n v="19719930"/>
    <x v="0"/>
    <n v="124"/>
    <s v="Crime|Drama|Mystery|Thriller"/>
    <s v="nevada|pledge|police|porcupine|search"/>
    <n v="6.8"/>
    <n v="150"/>
    <n v="531"/>
    <n v="42621"/>
    <n v="793"/>
    <x v="0"/>
    <n v="2.35"/>
    <x v="1"/>
  </r>
  <r>
    <x v="1049"/>
    <n v="2005"/>
    <s v="Susan Stroman"/>
    <s v="Jon Lovitz"/>
    <s v="Will Ferrell"/>
    <s v="Matthew Broderick"/>
    <x v="0"/>
    <n v="45000000"/>
    <n v="19377727"/>
    <x v="0"/>
    <n v="134"/>
    <s v="Comedy|Musical"/>
    <s v="accountant|money|opening night|scheme|swedish"/>
    <n v="6.4"/>
    <n v="168"/>
    <n v="409"/>
    <n v="35140"/>
    <n v="24351"/>
    <x v="0"/>
    <n v="2.35"/>
    <x v="1"/>
  </r>
  <r>
    <x v="407"/>
    <n v="2012"/>
    <s v="Pete Travis"/>
    <s v="Wood Harris"/>
    <s v="Jason Cope"/>
    <s v="Rakie Ayola"/>
    <x v="3"/>
    <n v="35000000"/>
    <n v="13401683"/>
    <x v="1"/>
    <n v="95"/>
    <s v="Action|Sci-Fi"/>
    <s v="brutality|dark humor|female antagonist|female warrior|post apocalypse"/>
    <n v="7.1"/>
    <n v="432"/>
    <n v="588"/>
    <n v="203461"/>
    <n v="578"/>
    <x v="0"/>
    <n v="2.35"/>
    <x v="1"/>
  </r>
  <r>
    <x v="1050"/>
    <n v="1996"/>
    <s v="Simon Wincer"/>
    <s v="Cary-Hiroyuki Tagawa"/>
    <s v="Treat Williams"/>
    <s v="Kristy Swanson"/>
    <x v="1"/>
    <n v="45000000"/>
    <n v="17300889"/>
    <x v="4"/>
    <n v="100"/>
    <s v="Action|Adventure|Comedy|Fantasy"/>
    <s v="ghost|new york city|phantom|skull|superhero"/>
    <n v="4.9000000000000004"/>
    <n v="60"/>
    <n v="148"/>
    <n v="27648"/>
    <n v="3855"/>
    <x v="0"/>
    <n v="2.35"/>
    <x v="1"/>
  </r>
  <r>
    <x v="1051"/>
    <n v="2000"/>
    <s v="Billy Bob Thornton"/>
    <s v="Matt Damon"/>
    <s v="Henry Thomas"/>
    <s v="Sam Shepard"/>
    <x v="0"/>
    <n v="57000000"/>
    <n v="15527125"/>
    <x v="0"/>
    <n v="220"/>
    <s v="Drama|Romance|Western"/>
    <s v="1940s|cowboy|mexico|railway station|texas"/>
    <n v="5.8"/>
    <n v="85"/>
    <n v="183"/>
    <n v="11388"/>
    <n v="15006"/>
    <x v="0"/>
    <n v="2.35"/>
    <x v="1"/>
  </r>
  <r>
    <x v="1052"/>
    <n v="1995"/>
    <s v="Oliver Stone"/>
    <s v="Anthony Hopkins"/>
    <s v="Bob Hoskins"/>
    <s v="Joan Allen"/>
    <x v="3"/>
    <n v="50000000"/>
    <n v="13560960"/>
    <x v="0"/>
    <n v="212"/>
    <s v="Biography|Drama|History"/>
    <s v="courtship|election|paranoia|president|quaker"/>
    <n v="7.1"/>
    <n v="83"/>
    <n v="161"/>
    <n v="23996"/>
    <n v="21130"/>
    <x v="1"/>
    <n v="2.35"/>
    <x v="1"/>
  </r>
  <r>
    <x v="1053"/>
    <n v="2010"/>
    <s v="Roman Polanski"/>
    <s v="Jim Belushi"/>
    <s v="Olivia Williams"/>
    <s v="Timothy Hutton"/>
    <x v="0"/>
    <n v="45000000"/>
    <n v="15523168"/>
    <x v="8"/>
    <n v="128"/>
    <s v="Mystery|Thriller"/>
    <s v="british prime minister|death|island|memoir|writer"/>
    <n v="7.2"/>
    <n v="343"/>
    <n v="349"/>
    <n v="132423"/>
    <n v="2507"/>
    <x v="0"/>
    <n v="2.35"/>
    <x v="1"/>
  </r>
  <r>
    <x v="1054"/>
    <n v="1998"/>
    <s v="Stephen Sommers"/>
    <s v="Djimon Hounsou"/>
    <s v="Jason Flemyng"/>
    <s v="Wes Studi"/>
    <x v="3"/>
    <n v="45000000"/>
    <n v="11146409"/>
    <x v="0"/>
    <n v="106"/>
    <s v="Action|Adventure|Horror|Sci-Fi"/>
    <s v="creature feature|hijacker|ocean|ship|shot in the leg"/>
    <n v="6"/>
    <n v="106"/>
    <n v="273"/>
    <n v="26551"/>
    <n v="6558"/>
    <x v="0"/>
    <n v="2.35"/>
    <x v="1"/>
  </r>
  <r>
    <x v="1055"/>
    <n v="2008"/>
    <s v="Spike Lee"/>
    <s v="Joseph Gordon-Levitt"/>
    <s v="Omari Hardwick"/>
    <s v="Laz Alonso"/>
    <x v="3"/>
    <n v="45000000"/>
    <n v="7916887"/>
    <x v="0"/>
    <n v="160"/>
    <s v="Action|Crime|Drama|Thriller|War"/>
    <s v="boy|german soldier|partisan|trapped|village"/>
    <n v="6"/>
    <n v="158"/>
    <n v="182"/>
    <n v="15697"/>
    <n v="26982"/>
    <x v="0"/>
    <n v="2.35"/>
    <x v="1"/>
  </r>
  <r>
    <x v="1056"/>
    <n v="2006"/>
    <s v="Yimou Zhang"/>
    <s v="Li Gong"/>
    <s v="Ye Liu"/>
    <s v="Man Li"/>
    <x v="3"/>
    <n v="45000000"/>
    <n v="6565495"/>
    <x v="6"/>
    <n v="114"/>
    <s v="Drama|Romance"/>
    <s v="china|chrysanthemum|emperor|empress|prince"/>
    <n v="7"/>
    <n v="189"/>
    <n v="229"/>
    <n v="36455"/>
    <n v="949"/>
    <x v="0"/>
    <n v="2.35"/>
    <x v="1"/>
  </r>
  <r>
    <x v="1057"/>
    <n v="2008"/>
    <s v="Danny Pang"/>
    <s v="Nicolas Cage"/>
    <s v="Charlie Yeung"/>
    <s v="James With"/>
    <x v="3"/>
    <n v="40000000"/>
    <n v="15279680"/>
    <x v="0"/>
    <n v="99"/>
    <s v="Action|Crime|Thriller"/>
    <s v="deaf|hitman|nightclub|pickpocket|rules of profession"/>
    <n v="5.4"/>
    <n v="125"/>
    <n v="154"/>
    <n v="48245"/>
    <n v="12166"/>
    <x v="0"/>
    <n v="1.85"/>
    <x v="1"/>
  </r>
  <r>
    <x v="1058"/>
    <n v="2002"/>
    <s v="Barry Sonnenfeld"/>
    <s v="Zooey Deschanel"/>
    <s v="Janeane Garofalo"/>
    <s v="Omar Epps"/>
    <x v="0"/>
    <n v="40000000"/>
    <n v="7262288"/>
    <x v="0"/>
    <n v="74"/>
    <s v="Comedy|Crime|Thriller"/>
    <s v="airport|fbi agent|person in a car trunk|suitcase|suitcase bomb"/>
    <n v="6.5"/>
    <n v="87"/>
    <n v="186"/>
    <n v="17307"/>
    <n v="13917"/>
    <x v="0"/>
    <n v="1.85"/>
    <x v="1"/>
  </r>
  <r>
    <x v="1059"/>
    <n v="2007"/>
    <s v="Mike Newell"/>
    <s v="Marcela Mar"/>
    <s v="Giovanna Mezzogiorno"/>
    <s v="Unax Ugalde"/>
    <x v="3"/>
    <n v="45000000"/>
    <n v="4584886"/>
    <x v="0"/>
    <n v="139"/>
    <s v="Drama|Romance"/>
    <s v="19th century|colombia|love|marriage|widow"/>
    <n v="6.4"/>
    <n v="115"/>
    <n v="115"/>
    <n v="19114"/>
    <n v="538"/>
    <x v="0"/>
    <n v="2.35"/>
    <x v="1"/>
  </r>
  <r>
    <x v="1060"/>
    <n v="1997"/>
    <s v="George P. Cosmatos"/>
    <s v="Sam Waterston"/>
    <s v="Ben Gazzara"/>
    <s v="Nicholas Turturro"/>
    <x v="3"/>
    <n v="45000000"/>
    <n v="2154540"/>
    <x v="0"/>
    <n v="103"/>
    <s v="Action|Thriller"/>
    <s v="american president|assassin|conspiracy|president|white house"/>
    <n v="4.9000000000000004"/>
    <n v="24"/>
    <n v="41"/>
    <n v="3803"/>
    <n v="2457"/>
    <x v="0"/>
    <n v="2.35"/>
    <x v="1"/>
  </r>
  <r>
    <x v="1061"/>
    <n v="2011"/>
    <s v="Oliver Parker"/>
    <s v="Daniel Kaluuya"/>
    <s v="Tim McInnerny"/>
    <s v="Togo Igawa"/>
    <x v="1"/>
    <n v="45000000"/>
    <n v="8129455"/>
    <x v="0"/>
    <n v="101"/>
    <s v="Action|Adventure|Comedy|Crime"/>
    <s v="assassin|chinese|conspiracy|gadget|premier"/>
    <n v="6.3"/>
    <n v="152"/>
    <n v="142"/>
    <n v="89568"/>
    <n v="661"/>
    <x v="0"/>
    <n v="2.35"/>
    <x v="1"/>
  </r>
  <r>
    <x v="1062"/>
    <n v="2012"/>
    <s v="Ben Affleck"/>
    <s v="Clea DuVall"/>
    <s v="Scoot McNairy"/>
    <s v="Tate Donovan"/>
    <x v="3"/>
    <n v="44500000"/>
    <n v="136019448"/>
    <x v="0"/>
    <n v="130"/>
    <s v="Biography|Drama|History|Thriller"/>
    <s v="1970s|cia|f word|u.s. embassy|year 1979"/>
    <n v="7.7"/>
    <n v="656"/>
    <n v="695"/>
    <n v="452465"/>
    <n v="3133"/>
    <x v="0"/>
    <n v="2.35"/>
    <x v="0"/>
  </r>
  <r>
    <x v="1063"/>
    <n v="1993"/>
    <s v="Andrew Davis"/>
    <s v="Harrison Ford"/>
    <s v="Daniel Roebuck"/>
    <s v="Sela Ward"/>
    <x v="0"/>
    <n v="44000000"/>
    <n v="183875760"/>
    <x v="0"/>
    <n v="130"/>
    <s v="Action|Adventure|Crime|Drama|Mystery|Thriller"/>
    <s v="hospital|on the run|one armed man|surgeon|u.s. marshal"/>
    <n v="7.8"/>
    <n v="119"/>
    <n v="270"/>
    <n v="213668"/>
    <n v="13357"/>
    <x v="0"/>
    <n v="1.85"/>
    <x v="0"/>
  </r>
  <r>
    <x v="1064"/>
    <n v="2010"/>
    <s v="Andy Tennant"/>
    <s v="Gerard Butler"/>
    <s v="Dorian Missick"/>
    <s v="Peter Greene"/>
    <x v="0"/>
    <n v="40000000"/>
    <n v="67061228"/>
    <x v="0"/>
    <n v="110"/>
    <s v="Action|Comedy|Romance"/>
    <s v="bounty hunter|death|murder|police officer|reporter"/>
    <n v="5.5"/>
    <n v="161"/>
    <n v="135"/>
    <n v="96565"/>
    <n v="21554"/>
    <x v="0"/>
    <n v="2.35"/>
    <x v="0"/>
  </r>
  <r>
    <x v="1065"/>
    <n v="1996"/>
    <s v="Barry Levinson"/>
    <s v="Robert De Niro"/>
    <s v="Brad Pitt"/>
    <s v="Minnie Driver"/>
    <x v="3"/>
    <n v="44000000"/>
    <n v="53300852"/>
    <x v="0"/>
    <n v="147"/>
    <s v="Crime|Drama|Thriller"/>
    <s v="boy|guard|kicked in the crotch|prank|sexual abuse"/>
    <n v="7.5"/>
    <n v="73"/>
    <n v="259"/>
    <n v="154487"/>
    <n v="37076"/>
    <x v="1"/>
    <n v="2.35"/>
    <x v="0"/>
  </r>
  <r>
    <x v="1066"/>
    <n v="1985"/>
    <s v="George P. Cosmatos"/>
    <s v="Sylvester Stallone"/>
    <s v="Julia Nickson"/>
    <s v="Martin Kove"/>
    <x v="3"/>
    <n v="44000000"/>
    <n v="150415432"/>
    <x v="0"/>
    <n v="96"/>
    <s v="Action|Adventure|Thriller|War"/>
    <s v="1980s|mission|prison|rambo|vietnam"/>
    <n v="6.4"/>
    <n v="96"/>
    <n v="217"/>
    <n v="117606"/>
    <n v="15662"/>
    <x v="0"/>
    <n v="2.35"/>
    <x v="0"/>
  </r>
  <r>
    <x v="1067"/>
    <n v="1996"/>
    <s v="Brian Gibson"/>
    <s v="Joseph Gordon-Levitt"/>
    <s v="Demi Moore"/>
    <s v="Anne Heche"/>
    <x v="3"/>
    <n v="44000000"/>
    <n v="44834712"/>
    <x v="0"/>
    <n v="118"/>
    <s v="Drama|Thriller"/>
    <s v="breasts|mafia|sex scene|temple|woods"/>
    <n v="5.6"/>
    <n v="28"/>
    <n v="62"/>
    <n v="13995"/>
    <n v="26907"/>
    <x v="0"/>
    <n v="2.35"/>
    <x v="0"/>
  </r>
  <r>
    <x v="1068"/>
    <n v="1940"/>
    <s v="Norman Ferguson"/>
    <s v="Mel Blanc"/>
    <s v="Dickie Jones"/>
    <s v="Cliff Edwards"/>
    <x v="4"/>
    <n v="2600000"/>
    <n v="84300000"/>
    <x v="0"/>
    <n v="88"/>
    <s v="Animation|Family|Fantasy|Musical"/>
    <s v="boy|conscience|fairy|jiminy cricket|pinocchio"/>
    <n v="7.5"/>
    <n v="105"/>
    <n v="147"/>
    <n v="90360"/>
    <n v="1178"/>
    <x v="0"/>
    <n v="1.37"/>
    <x v="0"/>
  </r>
  <r>
    <x v="1069"/>
    <n v="1980"/>
    <s v="Michael Cimino"/>
    <s v="Jeff Bridges"/>
    <s v="Sam Waterston"/>
    <s v="Isabelle Huppert"/>
    <x v="3"/>
    <n v="44000000"/>
    <n v="1500000"/>
    <x v="0"/>
    <n v="325"/>
    <s v="Adventure|Drama|Western"/>
    <s v="1890s|hired gun|immigrant|johnson county war|sheriff"/>
    <n v="6.8"/>
    <n v="102"/>
    <n v="189"/>
    <n v="9830"/>
    <n v="14255"/>
    <x v="0"/>
    <n v="2.35"/>
    <x v="1"/>
  </r>
  <r>
    <x v="1070"/>
    <n v="2006"/>
    <s v="Len Wiseman"/>
    <s v="Sophia Myles"/>
    <s v="Tony Curran"/>
    <s v="Derek Jacobi"/>
    <x v="3"/>
    <n v="50000000"/>
    <n v="62318875"/>
    <x v="0"/>
    <n v="102"/>
    <s v="Action|Adventure|Fantasy|Sci-Fi|Thriller"/>
    <s v="death|feud|forbidden love|vampire|werewolf"/>
    <n v="6.8"/>
    <n v="206"/>
    <n v="502"/>
    <n v="156225"/>
    <n v="2998"/>
    <x v="0"/>
    <n v="2.35"/>
    <x v="0"/>
  </r>
  <r>
    <x v="1071"/>
    <n v="2015"/>
    <s v="Paul McGuigan"/>
    <s v="Daniel Radcliffe"/>
    <s v="Spencer Wilding"/>
    <s v="Daniel Mays"/>
    <x v="0"/>
    <n v="40000000"/>
    <n v="5773519"/>
    <x v="0"/>
    <n v="110"/>
    <s v="Drama|Horror|Sci-Fi|Thriller"/>
    <s v="assistant|experiment|frankenstein|medical student|scientist"/>
    <n v="6"/>
    <n v="159"/>
    <n v="91"/>
    <n v="28618"/>
    <n v="12876"/>
    <x v="0"/>
    <n v="2.35"/>
    <x v="1"/>
  </r>
  <r>
    <x v="1072"/>
    <n v="2000"/>
    <s v="Gus Van Sant"/>
    <s v="F. Murray Abraham"/>
    <s v="Rob Brown"/>
    <s v="Michael Nouri"/>
    <x v="0"/>
    <n v="43000000"/>
    <n v="51768623"/>
    <x v="0"/>
    <n v="136"/>
    <s v="Drama"/>
    <s v="basketball|mentor|new york|school|writing"/>
    <n v="7.3"/>
    <n v="137"/>
    <n v="297"/>
    <n v="73006"/>
    <n v="1801"/>
    <x v="0"/>
    <n v="2.35"/>
    <x v="0"/>
  </r>
  <r>
    <x v="1073"/>
    <n v="2000"/>
    <s v="Betty Thomas"/>
    <s v="Steve Buscemi"/>
    <s v="Viggo Mortensen"/>
    <s v="Elizabeth Perkins"/>
    <x v="0"/>
    <n v="43000000"/>
    <n v="37035515"/>
    <x v="0"/>
    <n v="103"/>
    <s v="Comedy|Drama"/>
    <s v="12 step program|box office hit|car accident|vomiting|wedding"/>
    <n v="6"/>
    <n v="116"/>
    <n v="194"/>
    <n v="34597"/>
    <n v="23864"/>
    <x v="0"/>
    <n v="1.37"/>
    <x v="1"/>
  </r>
  <r>
    <x v="1074"/>
    <n v="2005"/>
    <s v="Louis Leterrier"/>
    <s v="Morgan Freeman"/>
    <s v="Jet Li"/>
    <s v="Bob Hoskins"/>
    <x v="3"/>
    <n v="45000000"/>
    <n v="24520892"/>
    <x v="8"/>
    <n v="103"/>
    <s v="Action|Crime|Drama|Thriller"/>
    <s v="collar|dog|fight|fighting|piano"/>
    <n v="7"/>
    <n v="177"/>
    <n v="303"/>
    <n v="85198"/>
    <n v="22383"/>
    <x v="0"/>
    <n v="2.35"/>
    <x v="1"/>
  </r>
  <r>
    <x v="1075"/>
    <n v="2002"/>
    <s v="Roger Kumble"/>
    <s v="Judith Chapman"/>
    <s v="Lillian Adams"/>
    <s v="Chelsea Bond"/>
    <x v="3"/>
    <n v="43000000"/>
    <n v="24430272"/>
    <x v="0"/>
    <n v="90"/>
    <s v="Comedy|Romance"/>
    <s v="female removes her clothes|roommate|voyeur|voyeurism|wedding"/>
    <n v="5.0999999999999996"/>
    <n v="99"/>
    <n v="403"/>
    <n v="46158"/>
    <n v="132"/>
    <x v="0"/>
    <n v="1.85"/>
    <x v="1"/>
  </r>
  <r>
    <x v="1076"/>
    <n v="1993"/>
    <s v="Sydney Pollack"/>
    <s v="Tom Cruise"/>
    <s v="Holly Hunter"/>
    <s v="Wilford Brimley"/>
    <x v="3"/>
    <n v="42000000"/>
    <n v="158348400"/>
    <x v="0"/>
    <n v="154"/>
    <s v="Drama|Mystery|Thriller"/>
    <s v="bar|fbi|law|law firm|lawyer"/>
    <n v="6.8"/>
    <n v="56"/>
    <n v="142"/>
    <n v="88844"/>
    <n v="14244"/>
    <x v="0"/>
    <n v="1.85"/>
    <x v="0"/>
  </r>
  <r>
    <x v="1077"/>
    <n v="2010"/>
    <s v="Burr Steers"/>
    <s v="Augustus Prew"/>
    <s v="Charlie Tahan"/>
    <s v="Valerie Tian"/>
    <x v="0"/>
    <n v="44000000"/>
    <n v="31136950"/>
    <x v="0"/>
    <n v="99"/>
    <s v="Drama|Fantasy|Romance"/>
    <s v="brother brother relationship|death of brother|ghost|seeing dead people|talking with the dead"/>
    <n v="6.5"/>
    <n v="117"/>
    <n v="75"/>
    <n v="47364"/>
    <n v="1066"/>
    <x v="0"/>
    <n v="2.35"/>
    <x v="1"/>
  </r>
  <r>
    <x v="1078"/>
    <n v="2011"/>
    <s v="Simon West"/>
    <s v="Jason Statham"/>
    <s v="Tony Goldwyn"/>
    <s v="Mini Anden"/>
    <x v="3"/>
    <n v="40000000"/>
    <n v="29113588"/>
    <x v="0"/>
    <n v="93"/>
    <s v="Action|Crime|Thriller"/>
    <s v="apprentice|disobeying orders|gas station|hitman|nightclub"/>
    <n v="6.6"/>
    <n v="252"/>
    <n v="181"/>
    <n v="117999"/>
    <n v="27834"/>
    <x v="0"/>
    <n v="2.35"/>
    <x v="1"/>
  </r>
  <r>
    <x v="1079"/>
    <n v="2012"/>
    <s v="Phil Lord"/>
    <s v="Channing Tatum"/>
    <s v="Dax Flame"/>
    <s v="Rob Riggle"/>
    <x v="3"/>
    <n v="42000000"/>
    <n v="138447667"/>
    <x v="0"/>
    <n v="109"/>
    <s v="Action|Comedy|Crime"/>
    <s v="narcotics|parody|police|remake|undercover cop"/>
    <n v="7.2"/>
    <n v="375"/>
    <n v="345"/>
    <n v="408302"/>
    <n v="19968"/>
    <x v="0"/>
    <n v="2.35"/>
    <x v="0"/>
  </r>
  <r>
    <x v="1080"/>
    <n v="1999"/>
    <s v="Roger Michell"/>
    <s v="Julia Roberts"/>
    <s v="Clarke Peters"/>
    <s v="Dylan Moran"/>
    <x v="0"/>
    <n v="42000000"/>
    <n v="116006080"/>
    <x v="1"/>
    <n v="124"/>
    <s v="Comedy|Drama|Romance"/>
    <s v="actress|bookstore|friend|kiss|love"/>
    <n v="7"/>
    <n v="150"/>
    <n v="602"/>
    <n v="203269"/>
    <n v="9255"/>
    <x v="0"/>
    <n v="2.35"/>
    <x v="0"/>
  </r>
  <r>
    <x v="1081"/>
    <n v="2000"/>
    <s v="Peter Lord"/>
    <s v="Imelda Staunton"/>
    <s v="Miranda Richardson"/>
    <s v="Julia Sawalha"/>
    <x v="2"/>
    <n v="45000000"/>
    <n v="106793915"/>
    <x v="1"/>
    <n v="84"/>
    <s v="Adventure|Animation|Comedy|Drama|Family"/>
    <s v="chicken|escape|farm|freedom|rooster"/>
    <n v="7"/>
    <n v="187"/>
    <n v="358"/>
    <n v="140499"/>
    <n v="1817"/>
    <x v="0"/>
    <n v="1.85"/>
    <x v="0"/>
  </r>
  <r>
    <x v="1082"/>
    <n v="2004"/>
    <s v="John Hamburg"/>
    <s v="Philip Seymour Hoffman"/>
    <s v="Masi Oka"/>
    <s v="Debra Messing"/>
    <x v="0"/>
    <n v="42000000"/>
    <n v="87856565"/>
    <x v="0"/>
    <n v="90"/>
    <s v="Comedy|Romance"/>
    <s v="bride|friend|honeymoon|insurance|insurance company"/>
    <n v="5.9"/>
    <n v="108"/>
    <n v="268"/>
    <n v="106909"/>
    <n v="24534"/>
    <x v="0"/>
    <n v="1.85"/>
    <x v="0"/>
  </r>
  <r>
    <x v="1083"/>
    <n v="1992"/>
    <s v="Reginald Hudlin"/>
    <s v="John Witherspoon"/>
    <s v="Eartha Kitt"/>
    <s v="Geoffrey Holder"/>
    <x v="3"/>
    <n v="40000000"/>
    <n v="70100000"/>
    <x v="0"/>
    <n v="117"/>
    <s v="Comedy|Drama|Romance"/>
    <s v="advertising|battle of the sexes|dating|one word title|womanizer"/>
    <n v="5.4"/>
    <n v="21"/>
    <n v="41"/>
    <n v="20183"/>
    <n v="3841"/>
    <x v="0"/>
    <n v="1.85"/>
    <x v="0"/>
  </r>
  <r>
    <x v="1084"/>
    <n v="2013"/>
    <s v="Paul Feig"/>
    <s v="Michael Rapaport"/>
    <s v="William Xifaras"/>
    <s v="Demián Bichir"/>
    <x v="3"/>
    <n v="43000000"/>
    <n v="159578352"/>
    <x v="0"/>
    <n v="123"/>
    <s v="Action|Comedy|Crime"/>
    <s v="drug lord|fbi|fbi agent|hospital|shot in the crotch"/>
    <n v="6.6"/>
    <n v="270"/>
    <n v="380"/>
    <n v="133177"/>
    <n v="4825"/>
    <x v="0"/>
    <n v="2.35"/>
    <x v="0"/>
  </r>
  <r>
    <x v="1085"/>
    <n v="1963"/>
    <s v="Joseph L. Mankiewicz"/>
    <s v="Martin Landau"/>
    <s v="Richard Burton"/>
    <s v="Roddy McDowall"/>
    <x v="4"/>
    <n v="31115000"/>
    <n v="57750000"/>
    <x v="1"/>
    <n v="251"/>
    <s v="Biography|Drama|History|Romance"/>
    <s v="cleopatra|egypt|epic|queen|roman empire"/>
    <n v="7"/>
    <n v="72"/>
    <n v="192"/>
    <n v="21554"/>
    <n v="2957"/>
    <x v="0"/>
    <n v="2.2000000000000002"/>
    <x v="0"/>
  </r>
  <r>
    <x v="1086"/>
    <n v="2012"/>
    <s v="Frank Coraci"/>
    <s v="Salma Hayek"/>
    <s v="Reggie Lee"/>
    <s v="Charice"/>
    <x v="1"/>
    <n v="42000000"/>
    <n v="45290318"/>
    <x v="0"/>
    <n v="105"/>
    <s v="Action|Comedy|Sport"/>
    <s v="claim in title|high school|mixed martial arts|ultimate fighting championship|underdog"/>
    <n v="6.5"/>
    <n v="154"/>
    <n v="112"/>
    <n v="74169"/>
    <n v="6727"/>
    <x v="0"/>
    <n v="1.85"/>
    <x v="0"/>
  </r>
  <r>
    <x v="1087"/>
    <n v="2002"/>
    <s v="Carl Franklin"/>
    <s v="Morgan Freeman"/>
    <s v="Adam Scott"/>
    <s v="Bruce Davison"/>
    <x v="0"/>
    <n v="42000000"/>
    <n v="41543207"/>
    <x v="0"/>
    <n v="115"/>
    <s v="Crime|Drama|Mystery|Thriller"/>
    <s v="defense lawyer|lawyer|marine|murder|villager"/>
    <n v="6.3"/>
    <n v="114"/>
    <n v="175"/>
    <n v="30077"/>
    <n v="15571"/>
    <x v="0"/>
    <n v="2.35"/>
    <x v="1"/>
  </r>
  <r>
    <x v="1088"/>
    <n v="1996"/>
    <s v="Barbra Streisand"/>
    <s v="Jeff Bridges"/>
    <s v="Austin Pendleton"/>
    <s v="Mimi Rogers"/>
    <x v="0"/>
    <n v="42000000"/>
    <n v="41252428"/>
    <x v="0"/>
    <n v="122"/>
    <s v="Comedy|Drama|Romance"/>
    <s v="columbia university|lecture|marriage|professor|sex"/>
    <n v="6.5"/>
    <n v="27"/>
    <n v="71"/>
    <n v="11453"/>
    <n v="13716"/>
    <x v="0"/>
    <n v="1.85"/>
    <x v="1"/>
  </r>
  <r>
    <x v="1089"/>
    <n v="2002"/>
    <s v="Mark Pellington"/>
    <s v="Debra Messing"/>
    <s v="Will Patton"/>
    <s v="David Eigenberg"/>
    <x v="0"/>
    <n v="32000000"/>
    <n v="35228696"/>
    <x v="0"/>
    <n v="119"/>
    <s v="Drama|Horror|Mystery|Thriller"/>
    <s v="car accident|death of wife|mothman|point pleasant west virginia|urban legend"/>
    <n v="6.5"/>
    <n v="166"/>
    <n v="460"/>
    <n v="63677"/>
    <n v="1651"/>
    <x v="0"/>
    <n v="2.35"/>
    <x v="0"/>
  </r>
  <r>
    <x v="1090"/>
    <n v="2009"/>
    <s v="Larry Charles"/>
    <s v="Bono"/>
    <s v="Elton John"/>
    <s v="Slash"/>
    <x v="3"/>
    <n v="42000000"/>
    <n v="59992760"/>
    <x v="0"/>
    <n v="81"/>
    <s v="Comedy"/>
    <s v="austrian|fame|fashion|gay lead character|mockumentary"/>
    <n v="5.8"/>
    <n v="288"/>
    <n v="396"/>
    <n v="119622"/>
    <n v="2134"/>
    <x v="0"/>
    <n v="1.85"/>
    <x v="0"/>
  </r>
  <r>
    <x v="1091"/>
    <n v="1989"/>
    <s v="John Glen"/>
    <s v="Robert Davi"/>
    <s v="Talisa Soto"/>
    <s v="Anthony Zerbe"/>
    <x v="0"/>
    <n v="32000000"/>
    <n v="34667015"/>
    <x v="1"/>
    <n v="133"/>
    <s v="Action|Adventure|Thriller"/>
    <s v="drug cartel|drug lord|james bond 007|personal vendetta|vengeance"/>
    <n v="6.6"/>
    <n v="117"/>
    <n v="317"/>
    <n v="74009"/>
    <n v="2371"/>
    <x v="0"/>
    <n v="2.35"/>
    <x v="0"/>
  </r>
  <r>
    <x v="1092"/>
    <n v="2011"/>
    <s v="Catherine Hardwicke"/>
    <s v="Gary Oldman"/>
    <s v="Billy Burke"/>
    <s v="Virginia Madsen"/>
    <x v="0"/>
    <n v="42000000"/>
    <n v="37652565"/>
    <x v="0"/>
    <n v="100"/>
    <s v="Fantasy|Horror|Mystery|Thriller"/>
    <s v="death|forest|love|werewolf|werewolf bite"/>
    <n v="5.4"/>
    <n v="291"/>
    <n v="283"/>
    <n v="91151"/>
    <n v="15369"/>
    <x v="0"/>
    <n v="2.35"/>
    <x v="1"/>
  </r>
  <r>
    <x v="1093"/>
    <n v="2001"/>
    <s v="John Herzfeld"/>
    <s v="Robert De Niro"/>
    <s v="Charlize Theron"/>
    <s v="Kelsey Grammer"/>
    <x v="3"/>
    <n v="42000000"/>
    <n v="24375436"/>
    <x v="0"/>
    <n v="120"/>
    <s v="Action|Crime|Drama|Thriller"/>
    <s v="criminal|detective|fire|homicide|media"/>
    <n v="6.1"/>
    <n v="151"/>
    <n v="265"/>
    <n v="42547"/>
    <n v="33585"/>
    <x v="0"/>
    <n v="2.35"/>
    <x v="1"/>
  </r>
  <r>
    <x v="1094"/>
    <n v="1993"/>
    <s v="Annabel Jankel"/>
    <s v="Bob Hoskins"/>
    <s v="Fisher Stevens"/>
    <s v="Fiona Shaw"/>
    <x v="1"/>
    <n v="42000000"/>
    <n v="20915465"/>
    <x v="1"/>
    <n v="104"/>
    <s v="Adventure|Comedy|Family|Fantasy|Sci-Fi"/>
    <s v="based on video game|dinosaur|king|mario|plumber"/>
    <n v="4"/>
    <n v="36"/>
    <n v="290"/>
    <n v="38203"/>
    <n v="7723"/>
    <x v="0"/>
    <n v="1.85"/>
    <x v="1"/>
  </r>
  <r>
    <x v="1095"/>
    <n v="2005"/>
    <s v="Andrew Niccol"/>
    <s v="Nicolas Cage"/>
    <s v="Jeremy Crutchley"/>
    <s v="Jared Burke"/>
    <x v="3"/>
    <n v="50000000"/>
    <n v="24127895"/>
    <x v="0"/>
    <n v="122"/>
    <s v="Crime|Drama|Thriller"/>
    <s v="1980s|arms dealer|immorality|ukrainian|warlord"/>
    <n v="7.6"/>
    <n v="168"/>
    <n v="437"/>
    <n v="248123"/>
    <n v="12076"/>
    <x v="0"/>
    <n v="2.35"/>
    <x v="1"/>
  </r>
  <r>
    <x v="1096"/>
    <n v="2002"/>
    <s v="Yimou Zhang"/>
    <s v="Jet Li"/>
    <s v="Tony Chiu Wai Leung"/>
    <s v="Maggie Cheung"/>
    <x v="0"/>
    <n v="31000000"/>
    <n v="84961"/>
    <x v="6"/>
    <n v="80"/>
    <s v="Action|Adventure|History"/>
    <s v="china|flying|king|palace|sword"/>
    <n v="7.9"/>
    <n v="283"/>
    <n v="841"/>
    <n v="149414"/>
    <n v="6229"/>
    <x v="1"/>
    <n v="2.35"/>
    <x v="1"/>
  </r>
  <r>
    <x v="1097"/>
    <n v="2012"/>
    <s v="Julie Anne Robinson"/>
    <s v="Fisher Stevens"/>
    <s v="Debbie Reynolds"/>
    <s v="Patrick Fischler"/>
    <x v="0"/>
    <n v="40000000"/>
    <n v="26404753"/>
    <x v="0"/>
    <n v="91"/>
    <s v="Action|Comedy|Crime|Romance|Thriller"/>
    <s v="bail bond|bounty hunter|jeans|shot in the butt|title directed by female"/>
    <n v="5.3"/>
    <n v="127"/>
    <n v="169"/>
    <n v="34203"/>
    <n v="3301"/>
    <x v="0"/>
    <n v="2.35"/>
    <x v="1"/>
  </r>
  <r>
    <x v="1098"/>
    <n v="2014"/>
    <s v="Evan Goldberg"/>
    <s v="James Franco"/>
    <s v="Randall Park"/>
    <s v="Anders Holm"/>
    <x v="3"/>
    <n v="44000000"/>
    <n v="6105175"/>
    <x v="0"/>
    <n v="112"/>
    <s v="Comedy"/>
    <s v="assassination attempt|communist dictatorship|dictator|exploding helicopter|finger bitten off"/>
    <n v="6.6"/>
    <n v="293"/>
    <n v="835"/>
    <n v="247020"/>
    <n v="12239"/>
    <x v="0"/>
    <n v="2.35"/>
    <x v="1"/>
  </r>
  <r>
    <x v="1099"/>
    <n v="2010"/>
    <s v="Sngmoo Lee"/>
    <s v="Tony Cox"/>
    <s v="Dong-gun Jang"/>
    <s v="Jed Brophy"/>
    <x v="3"/>
    <n v="45000000"/>
    <n v="5664251"/>
    <x v="2"/>
    <n v="100"/>
    <s v="Action|Fantasy|Western"/>
    <s v="bullet time|explosion|knife throwing|throwing a knife|violence"/>
    <n v="6.3"/>
    <n v="95"/>
    <n v="102"/>
    <n v="22309"/>
    <n v="2056"/>
    <x v="0"/>
    <n v="2.35"/>
    <x v="1"/>
  </r>
  <r>
    <x v="1100"/>
    <n v="2009"/>
    <s v="Jean-Pierre Jeunet"/>
    <s v="Omar Sy"/>
    <s v="Dany Boon"/>
    <s v="André Dussollier"/>
    <x v="3"/>
    <n v="27000000"/>
    <n v="1260917"/>
    <x v="8"/>
    <n v="105"/>
    <s v="Action|Comedy|Crime"/>
    <s v="bullet|contortionist|gag humor|human cannonball|revenge"/>
    <n v="7.2"/>
    <n v="213"/>
    <n v="71"/>
    <n v="24657"/>
    <n v="1342"/>
    <x v="0"/>
    <n v="2.35"/>
    <x v="1"/>
  </r>
  <r>
    <x v="1101"/>
    <n v="2002"/>
    <s v="Curtis Hanson"/>
    <s v="Mekhi Phifer"/>
    <s v="Omar Benson Miller"/>
    <s v="Evan Jones"/>
    <x v="3"/>
    <n v="41000000"/>
    <n v="116724075"/>
    <x v="0"/>
    <n v="110"/>
    <s v="Drama|Music"/>
    <s v="competition|contest|friend|self expression|white rapper"/>
    <n v="7"/>
    <n v="119"/>
    <n v="564"/>
    <n v="187181"/>
    <n v="1954"/>
    <x v="0"/>
    <n v="2.35"/>
    <x v="0"/>
  </r>
  <r>
    <x v="1102"/>
    <n v="2001"/>
    <s v="Brian Helgeland"/>
    <s v="Heath Ledger"/>
    <s v="Rufus Sewell"/>
    <s v="Bérénice Bejo"/>
    <x v="0"/>
    <n v="65000000"/>
    <n v="56083966"/>
    <x v="0"/>
    <n v="144"/>
    <s v="Action|Adventure|Romance"/>
    <s v="chaucer|jousting|knight|medieval times|tournament"/>
    <n v="6.9"/>
    <n v="167"/>
    <n v="658"/>
    <n v="137003"/>
    <n v="18761"/>
    <x v="0"/>
    <n v="2.35"/>
    <x v="1"/>
  </r>
  <r>
    <x v="1103"/>
    <n v="2003"/>
    <s v="Gordon Chan"/>
    <s v="Julian Sands"/>
    <s v="Lee Evans"/>
    <s v="Anthony Chau-Sang Wong"/>
    <x v="0"/>
    <n v="41000000"/>
    <n v="22108977"/>
    <x v="11"/>
    <n v="108"/>
    <s v="Action|Comedy|Fantasy"/>
    <s v="hong kong|interpol|medallion|ship|tough cop"/>
    <n v="5.2"/>
    <n v="98"/>
    <n v="132"/>
    <n v="29861"/>
    <n v="1134"/>
    <x v="0"/>
    <n v="2.35"/>
    <x v="1"/>
  </r>
  <r>
    <x v="1104"/>
    <n v="1999"/>
    <s v="M. Night Shyamalan"/>
    <s v="Bruce Willis"/>
    <s v="Haley Joel Osment"/>
    <s v="Olivia Williams"/>
    <x v="0"/>
    <n v="40000000"/>
    <n v="293501675"/>
    <x v="0"/>
    <n v="107"/>
    <s v="Drama|Mystery|Thriller"/>
    <s v="able to see the dead|ghost|plot twist|psychic|surprise ending"/>
    <n v="8.1"/>
    <n v="234"/>
    <n v="2073"/>
    <n v="704766"/>
    <n v="17540"/>
    <x v="0"/>
    <n v="1.85"/>
    <x v="0"/>
  </r>
  <r>
    <x v="1105"/>
    <n v="2012"/>
    <s v="Asger Leth"/>
    <s v="Robert Clohessy"/>
    <s v="Mandy Gonzalez"/>
    <s v="J. Smith-Cameron"/>
    <x v="0"/>
    <n v="42000000"/>
    <n v="18600911"/>
    <x v="0"/>
    <n v="102"/>
    <s v="Action|Crime|Thriller"/>
    <s v="detective|diamond|hotel|police|rooftop"/>
    <n v="6.6"/>
    <n v="258"/>
    <n v="153"/>
    <n v="125198"/>
    <n v="362"/>
    <x v="0"/>
    <n v="2.35"/>
    <x v="1"/>
  </r>
  <r>
    <x v="1106"/>
    <n v="2011"/>
    <s v="David Frankel"/>
    <s v="Joel McHale"/>
    <s v="Kevin Pollak"/>
    <s v="JoBeth Williams"/>
    <x v="1"/>
    <n v="41000000"/>
    <n v="7204138"/>
    <x v="0"/>
    <n v="100"/>
    <s v="Comedy"/>
    <s v="alaska|birding|competition|migration|storm"/>
    <n v="6.2"/>
    <n v="108"/>
    <n v="125"/>
    <n v="34809"/>
    <n v="2085"/>
    <x v="0"/>
    <n v="2.35"/>
    <x v="1"/>
  </r>
  <r>
    <x v="1107"/>
    <n v="1984"/>
    <s v="John G. Avildsen"/>
    <s v="Martin Kove"/>
    <s v="William Zabka"/>
    <s v="William Bassett"/>
    <x v="1"/>
    <n v="8000000"/>
    <n v="90800000"/>
    <x v="0"/>
    <n v="126"/>
    <s v="Action|Drama|Family|Sport"/>
    <s v="apartment|bully|fight|karate|master"/>
    <n v="7.2"/>
    <n v="81"/>
    <n v="235"/>
    <n v="126907"/>
    <n v="2004"/>
    <x v="0"/>
    <n v="1.85"/>
    <x v="0"/>
  </r>
  <r>
    <x v="1108"/>
    <n v="2013"/>
    <s v="David O. Russell"/>
    <s v="Jennifer Lawrence"/>
    <s v="Christian Bale"/>
    <s v="Bradley Cooper"/>
    <x v="3"/>
    <n v="40000000"/>
    <n v="150117807"/>
    <x v="0"/>
    <n v="138"/>
    <s v="Crime|Drama"/>
    <s v="based on true story|con artist|drunk wife|fbi investigation|scam"/>
    <n v="7.3"/>
    <n v="538"/>
    <n v="751"/>
    <n v="358416"/>
    <n v="83012"/>
    <x v="0"/>
    <n v="2.35"/>
    <x v="0"/>
  </r>
  <r>
    <x v="1109"/>
    <n v="2009"/>
    <s v="Anne Fletcher"/>
    <s v="Ryan Reynolds"/>
    <s v="Denis O'Hare"/>
    <s v="Craig T. Nelson"/>
    <x v="0"/>
    <n v="40000000"/>
    <n v="163947053"/>
    <x v="0"/>
    <n v="108"/>
    <s v="Comedy|Drama|Romance"/>
    <s v="alaska|deportation|father son relationship|male objectification|sitka alaska"/>
    <n v="6.7"/>
    <n v="224"/>
    <n v="273"/>
    <n v="227824"/>
    <n v="18656"/>
    <x v="0"/>
    <n v="2.35"/>
    <x v="0"/>
  </r>
  <r>
    <x v="1110"/>
    <n v="1999"/>
    <s v="Bruce Beresford"/>
    <s v="Bruce Greenwood"/>
    <s v="Annabeth Gish"/>
    <s v="Bruce Campbell"/>
    <x v="3"/>
    <n v="70000000"/>
    <n v="116735231"/>
    <x v="0"/>
    <n v="105"/>
    <s v="Crime|Mystery|Thriller"/>
    <s v="blood|murder|sex scene|wrongful arrest|wrongful conviction"/>
    <n v="6.4"/>
    <n v="129"/>
    <n v="336"/>
    <n v="56646"/>
    <n v="2129"/>
    <x v="0"/>
    <n v="2.35"/>
    <x v="0"/>
  </r>
  <r>
    <x v="1111"/>
    <n v="1989"/>
    <s v="Robert Zemeckis"/>
    <s v="Lea Thompson"/>
    <s v="Jeffrey Weissman"/>
    <s v="Thomas F. Wilson"/>
    <x v="1"/>
    <n v="40000000"/>
    <n v="118500000"/>
    <x v="0"/>
    <n v="108"/>
    <s v="Adventure|Comedy|Sci-Fi"/>
    <s v="alternate timeline|same actor playing two characters simultaneously on screen|second part|year 2015|younger version of character"/>
    <n v="7.8"/>
    <n v="125"/>
    <n v="327"/>
    <n v="340085"/>
    <n v="3660"/>
    <x v="0"/>
    <n v="1.85"/>
    <x v="0"/>
  </r>
  <r>
    <x v="1112"/>
    <n v="2014"/>
    <s v="Luc Besson"/>
    <s v="Scarlett Johansson"/>
    <s v="Morgan Freeman"/>
    <s v="Amr Waked"/>
    <x v="3"/>
    <n v="40000000"/>
    <n v="126546825"/>
    <x v="8"/>
    <n v="89"/>
    <s v="Action|Sci-Fi|Thriller"/>
    <s v="brain capacity|drugs|fictional drug|one woman army|tough girl"/>
    <n v="6.4"/>
    <n v="433"/>
    <n v="918"/>
    <n v="327367"/>
    <n v="32325"/>
    <x v="0"/>
    <n v="2.35"/>
    <x v="0"/>
  </r>
  <r>
    <x v="1113"/>
    <n v="2015"/>
    <s v="Sam Taylor-Johnson"/>
    <s v="Jennifer Ehle"/>
    <s v="Luke Grimes"/>
    <s v="Callum Rennie"/>
    <x v="3"/>
    <n v="40000000"/>
    <n v="166147885"/>
    <x v="0"/>
    <n v="129"/>
    <s v="Drama|Romance"/>
    <s v="female frontal nudity|female nudity|perversion|sex scene|spanking"/>
    <n v="4.0999999999999996"/>
    <n v="362"/>
    <n v="1360"/>
    <n v="220020"/>
    <n v="4585"/>
    <x v="0"/>
    <n v="2.35"/>
    <x v="0"/>
  </r>
  <r>
    <x v="1114"/>
    <n v="2003"/>
    <s v="Robert Rodriguez"/>
    <s v="Sylvester Stallone"/>
    <s v="Salma Hayek"/>
    <s v="Alexa PenaVega"/>
    <x v="1"/>
    <n v="38000000"/>
    <n v="111760631"/>
    <x v="0"/>
    <n v="84"/>
    <s v="Action|Adventure|Comedy|Family|Sci-Fi"/>
    <s v="mission|spy|surfing|trapped|virtual reality"/>
    <n v="4.0999999999999996"/>
    <n v="93"/>
    <n v="188"/>
    <n v="40227"/>
    <n v="22935"/>
    <x v="0"/>
    <n v="1.85"/>
    <x v="0"/>
  </r>
  <r>
    <x v="1115"/>
    <n v="1996"/>
    <s v="Joel Schumacher"/>
    <s v="Kevin Spacey"/>
    <s v="Matthew McConaughey"/>
    <s v="Oliver Platt"/>
    <x v="3"/>
    <n v="40000000"/>
    <n v="108706165"/>
    <x v="0"/>
    <n v="149"/>
    <s v="Crime|Drama|Thriller"/>
    <s v="african american|court|law|mississippi|trial"/>
    <n v="7.4"/>
    <n v="71"/>
    <n v="236"/>
    <n v="99558"/>
    <n v="31349"/>
    <x v="0"/>
    <n v="2.35"/>
    <x v="0"/>
  </r>
  <r>
    <x v="1116"/>
    <n v="2003"/>
    <s v="Shawn Levy"/>
    <s v="Tom Welling"/>
    <s v="Alyson Stoner"/>
    <s v="Bonnie Hunt"/>
    <x v="1"/>
    <n v="40000000"/>
    <n v="138614544"/>
    <x v="0"/>
    <n v="94"/>
    <s v="Comedy|Family"/>
    <s v="9 year old|house|illinois|new job|vomiting"/>
    <n v="5.8"/>
    <n v="104"/>
    <n v="288"/>
    <n v="75152"/>
    <n v="7014"/>
    <x v="0"/>
    <n v="1.85"/>
    <x v="0"/>
  </r>
  <r>
    <x v="1117"/>
    <n v="2013"/>
    <s v="Peter Berg"/>
    <s v="Jerry Ferrara"/>
    <s v="Scott Elrod"/>
    <s v="Dan Bilzerian"/>
    <x v="3"/>
    <n v="40000000"/>
    <n v="125069696"/>
    <x v="0"/>
    <n v="121"/>
    <s v="Action|Biography|Drama|Thriller|War"/>
    <s v="courage|navy seal|outnumbered|shot multiple times|survival"/>
    <n v="7.6"/>
    <n v="319"/>
    <n v="420"/>
    <n v="203963"/>
    <n v="1261"/>
    <x v="0"/>
    <n v="2.35"/>
    <x v="0"/>
  </r>
  <r>
    <x v="1118"/>
    <n v="1992"/>
    <s v="Penny Marshall"/>
    <s v="Tom Hanks"/>
    <s v="Lori Petty"/>
    <s v="Rosie O'Donnell"/>
    <x v="1"/>
    <n v="40000000"/>
    <n v="107458785"/>
    <x v="0"/>
    <n v="128"/>
    <s v="Comedy|Drama|Sport"/>
    <s v="baseball|friend|oregon|rivalry|softball"/>
    <n v="7.2"/>
    <n v="41"/>
    <n v="166"/>
    <n v="71754"/>
    <n v="16751"/>
    <x v="1"/>
    <n v="2.35"/>
    <x v="0"/>
  </r>
  <r>
    <x v="1119"/>
    <n v="2016"/>
    <s v="James Wan"/>
    <s v="Javier Botet"/>
    <s v="Frances O'Connor"/>
    <s v="Robin Atkin Downes"/>
    <x v="3"/>
    <n v="40000000"/>
    <n v="102310175"/>
    <x v="0"/>
    <n v="134"/>
    <s v="Horror|Mystery|Thriller"/>
    <s v="based on supposedly true story|house|paranormal investigating|psychic|second part"/>
    <n v="7.8"/>
    <n v="300"/>
    <n v="279"/>
    <n v="64989"/>
    <n v="2676"/>
    <x v="0"/>
    <n v="2.35"/>
    <x v="0"/>
  </r>
  <r>
    <x v="1120"/>
    <n v="2010"/>
    <s v="David Fincher"/>
    <s v="Andrew Garfield"/>
    <s v="Dustin Fitzsimons"/>
    <s v="Marcella Lentz-Pope"/>
    <x v="0"/>
    <n v="40000000"/>
    <n v="96917897"/>
    <x v="0"/>
    <n v="120"/>
    <s v="Biography|Drama"/>
    <s v="competitiveness|creator|entrepreneur|facebook|intellectual property"/>
    <n v="7.7"/>
    <n v="556"/>
    <n v="696"/>
    <n v="479453"/>
    <n v="10555"/>
    <x v="0"/>
    <n v="2.35"/>
    <x v="0"/>
  </r>
  <r>
    <x v="1121"/>
    <n v="2009"/>
    <s v="Ken Kwapis"/>
    <s v="Carmen Perez"/>
    <s v="Sabrina Revelle"/>
    <s v="Sachiko Ishida"/>
    <x v="0"/>
    <n v="40000000"/>
    <n v="93952276"/>
    <x v="0"/>
    <n v="129"/>
    <s v="Comedy|Drama|Romance"/>
    <s v="advertising|bar|dating|lingerie slip|six word title"/>
    <n v="6.4"/>
    <n v="161"/>
    <n v="203"/>
    <n v="132048"/>
    <n v="318"/>
    <x v="0"/>
    <n v="2.35"/>
    <x v="0"/>
  </r>
  <r>
    <x v="1122"/>
    <n v="2006"/>
    <s v="David Zucker"/>
    <s v="Beau Mirchoff"/>
    <s v="Carmen Electra"/>
    <s v="Regina Hall"/>
    <x v="0"/>
    <n v="45000000"/>
    <n v="90703745"/>
    <x v="0"/>
    <n v="89"/>
    <s v="Comedy"/>
    <s v="female nudity|male nudity|parody|reference to myspace|sequel"/>
    <n v="5.0999999999999996"/>
    <n v="151"/>
    <n v="410"/>
    <n v="93748"/>
    <n v="5855"/>
    <x v="0"/>
    <n v="1.85"/>
    <x v="0"/>
  </r>
  <r>
    <x v="1123"/>
    <n v="2000"/>
    <s v="Wes Craven"/>
    <s v="Kelly Rutherford"/>
    <s v="Roger Jackson"/>
    <s v="Nancy O'Dell"/>
    <x v="3"/>
    <n v="40000000"/>
    <n v="89138076"/>
    <x v="0"/>
    <n v="116"/>
    <s v="Horror|Mystery"/>
    <s v="death|ghostface|murder|scream|survivor"/>
    <n v="5.5"/>
    <n v="212"/>
    <n v="734"/>
    <n v="98535"/>
    <n v="600"/>
    <x v="0"/>
    <n v="2.35"/>
    <x v="0"/>
  </r>
  <r>
    <x v="1124"/>
    <n v="1990"/>
    <s v="Robert Zemeckis"/>
    <s v="Lea Thompson"/>
    <s v="Jeffrey Weissman"/>
    <s v="Thomas F. Wilson"/>
    <x v="1"/>
    <n v="40000000"/>
    <n v="87666629"/>
    <x v="0"/>
    <n v="118"/>
    <s v="Adventure|Comedy|Sci-Fi|Western"/>
    <s v="band|dog|letter|time machine|tombstone"/>
    <n v="7.4"/>
    <n v="111"/>
    <n v="263"/>
    <n v="283480"/>
    <n v="3986"/>
    <x v="0"/>
    <n v="1.37"/>
    <x v="0"/>
  </r>
  <r>
    <x v="1125"/>
    <n v="2015"/>
    <s v="Etan Cohen"/>
    <s v="Will Ferrell"/>
    <s v="Alison Brie"/>
    <s v="Craig T. Nelson"/>
    <x v="3"/>
    <n v="40000000"/>
    <n v="90353764"/>
    <x v="0"/>
    <n v="107"/>
    <s v="Comedy|Crime"/>
    <s v="camera focus on female butt|gay bar|millionaire|singing in a car|two word title"/>
    <n v="6"/>
    <n v="173"/>
    <n v="144"/>
    <n v="85629"/>
    <n v="12556"/>
    <x v="0"/>
    <n v="1.85"/>
    <x v="0"/>
  </r>
  <r>
    <x v="1126"/>
    <n v="1992"/>
    <s v="Francis Ford Coppola"/>
    <s v="Keanu Reeves"/>
    <s v="Anthony Hopkins"/>
    <s v="Gary Oldman"/>
    <x v="3"/>
    <n v="40000000"/>
    <n v="82522790"/>
    <x v="0"/>
    <n v="155"/>
    <s v="Fantasy|Horror|Romance"/>
    <s v="dracula|horror movie remake|maze|monster sex|vampire"/>
    <n v="7.5"/>
    <n v="181"/>
    <n v="654"/>
    <n v="143835"/>
    <n v="42220"/>
    <x v="0"/>
    <n v="1.85"/>
    <x v="0"/>
  </r>
  <r>
    <x v="1127"/>
    <n v="2009"/>
    <s v="Nora Ephron"/>
    <s v="Meryl Streep"/>
    <s v="Mary Lynn Rajskub"/>
    <s v="Vanessa Ferlito"/>
    <x v="0"/>
    <n v="40000000"/>
    <n v="94125426"/>
    <x v="0"/>
    <n v="123"/>
    <s v="Biography|Drama|Romance"/>
    <s v="american|blog|book|cook|cooking"/>
    <n v="7"/>
    <n v="252"/>
    <n v="277"/>
    <n v="79264"/>
    <n v="13321"/>
    <x v="0"/>
    <n v="1.85"/>
    <x v="0"/>
  </r>
  <r>
    <x v="1128"/>
    <n v="2013"/>
    <s v="Brian Helgeland"/>
    <s v="Harrison Ford"/>
    <s v="Christopher Meloni"/>
    <s v="Nicole Beharie"/>
    <x v="0"/>
    <n v="40000000"/>
    <n v="95001343"/>
    <x v="0"/>
    <n v="128"/>
    <s v="Biography|Drama|Sport"/>
    <s v="baseball|baseball player|brooklyn dodgers|major league baseball|racism"/>
    <n v="7.5"/>
    <n v="216"/>
    <n v="200"/>
    <n v="66511"/>
    <n v="16911"/>
    <x v="0"/>
    <n v="2.35"/>
    <x v="0"/>
  </r>
  <r>
    <x v="1129"/>
    <n v="1999"/>
    <s v="Anthony Minghella"/>
    <s v="Philip Seymour Hoffman"/>
    <s v="Matt Damon"/>
    <s v="Jack Davenport"/>
    <x v="3"/>
    <n v="40000000"/>
    <n v="81292135"/>
    <x v="0"/>
    <n v="139"/>
    <s v="Crime|Drama|Thriller"/>
    <s v="1950s|italy|mistaken identity|nudity|sociopath"/>
    <n v="7.3"/>
    <n v="203"/>
    <n v="696"/>
    <n v="137891"/>
    <n v="36810"/>
    <x v="0"/>
    <n v="1.85"/>
    <x v="0"/>
  </r>
  <r>
    <x v="1130"/>
    <n v="2014"/>
    <s v="Bobby Farrelly"/>
    <s v="Bill Murray"/>
    <s v="Kathleen Turner"/>
    <s v="Rob Riggle"/>
    <x v="0"/>
    <n v="35000000"/>
    <n v="86208010"/>
    <x v="0"/>
    <n v="109"/>
    <s v="Comedy"/>
    <s v="adoption|highway travel|road trip|sequel|stupidity"/>
    <n v="5.7"/>
    <n v="218"/>
    <n v="285"/>
    <n v="97045"/>
    <n v="16179"/>
    <x v="0"/>
    <n v="1.85"/>
    <x v="0"/>
  </r>
  <r>
    <x v="1131"/>
    <n v="2006"/>
    <s v="Frank Marshall"/>
    <s v="Paul Walker"/>
    <s v="Bruce Greenwood"/>
    <s v="Wendy Crewson"/>
    <x v="1"/>
    <n v="40000000"/>
    <n v="81593527"/>
    <x v="0"/>
    <n v="120"/>
    <s v="Adventure|Drama|Family"/>
    <s v="antarctica|dog|siberian husky|sled dog|survival"/>
    <n v="7.3"/>
    <n v="118"/>
    <n v="263"/>
    <n v="48806"/>
    <n v="24300"/>
    <x v="0"/>
    <n v="2.35"/>
    <x v="0"/>
  </r>
  <r>
    <x v="1132"/>
    <n v="2015"/>
    <s v="Nancy Meyers"/>
    <s v="Robert De Niro"/>
    <s v="Anne Hathaway"/>
    <s v="Rene Russo"/>
    <x v="0"/>
    <n v="35000000"/>
    <n v="75274748"/>
    <x v="0"/>
    <n v="121"/>
    <s v="Comedy|Drama"/>
    <s v="reference to ben affleck|reference to brad pitt|reference to george clooney|reference to jack nicholson|website"/>
    <n v="7.2"/>
    <n v="241"/>
    <n v="304"/>
    <n v="130661"/>
    <n v="36010"/>
    <x v="0"/>
    <n v="1.85"/>
    <x v="0"/>
  </r>
  <r>
    <x v="1133"/>
    <n v="2016"/>
    <s v="Tim Story"/>
    <s v="Olivia Munn"/>
    <s v="Nadine Velazquez"/>
    <s v="Bruce McGill"/>
    <x v="0"/>
    <n v="40000000"/>
    <n v="90835030"/>
    <x v="0"/>
    <n v="102"/>
    <s v="Action|Comedy"/>
    <s v="computer hacker|crime boss|detective|drugs|wedding"/>
    <n v="5.9"/>
    <n v="119"/>
    <n v="58"/>
    <n v="28621"/>
    <n v="5178"/>
    <x v="0"/>
    <n v="2.35"/>
    <x v="0"/>
  </r>
  <r>
    <x v="1134"/>
    <n v="1992"/>
    <s v="Michael Mann"/>
    <s v="Wes Studi"/>
    <s v="Terry Kinney"/>
    <s v="Eric Schweig"/>
    <x v="3"/>
    <n v="40000000"/>
    <n v="72455275"/>
    <x v="0"/>
    <n v="117"/>
    <s v="Action|Adventure|Drama|Romance|War"/>
    <s v="18th century|based on novel|colonel|french and indian war|revenge"/>
    <n v="7.8"/>
    <n v="89"/>
    <n v="382"/>
    <n v="113068"/>
    <n v="2144"/>
    <x v="0"/>
    <n v="2.35"/>
    <x v="0"/>
  </r>
  <r>
    <x v="1135"/>
    <n v="2004"/>
    <s v="Taylor Hackford"/>
    <s v="Bokeem Woodbine"/>
    <s v="Curtis Armstrong"/>
    <s v="Harry Lennix"/>
    <x v="0"/>
    <n v="40000000"/>
    <n v="75305995"/>
    <x v="0"/>
    <n v="178"/>
    <s v="Biography|Drama|Music"/>
    <s v="1950s|1960s|racism|rhythm and blues|singer"/>
    <n v="7.7"/>
    <n v="209"/>
    <n v="433"/>
    <n v="110394"/>
    <n v="5074"/>
    <x v="0"/>
    <n v="1.85"/>
    <x v="0"/>
  </r>
  <r>
    <x v="1136"/>
    <n v="2005"/>
    <s v="Frank Miller"/>
    <s v="Rosario Dawson"/>
    <s v="Powers Boothe"/>
    <s v="Jason Douglas"/>
    <x v="3"/>
    <n v="40000000"/>
    <n v="74098862"/>
    <x v="0"/>
    <n v="147"/>
    <s v="Crime|Thriller"/>
    <s v="anthology|corruption|hearing characters thoughts|neo noir|night"/>
    <n v="8.1"/>
    <n v="374"/>
    <n v="1732"/>
    <n v="656640"/>
    <n v="3924"/>
    <x v="1"/>
    <n v="1.85"/>
    <x v="0"/>
  </r>
  <r>
    <x v="1137"/>
    <n v="2008"/>
    <s v="Pete Travis"/>
    <s v="Dennis Quaid"/>
    <s v="Edgar Ramírez"/>
    <s v="William Hurt"/>
    <x v="0"/>
    <n v="40000000"/>
    <n v="72266306"/>
    <x v="0"/>
    <n v="90"/>
    <s v="Crime|Drama|Mystery|Thriller"/>
    <s v="explosion|multiple perspectives|president|secret service|shooting"/>
    <n v="6.6"/>
    <n v="235"/>
    <n v="422"/>
    <n v="127528"/>
    <n v="6775"/>
    <x v="0"/>
    <n v="2.35"/>
    <x v="0"/>
  </r>
  <r>
    <x v="1138"/>
    <n v="2009"/>
    <s v="John Hamburg"/>
    <s v="J.K. Simmons"/>
    <s v="Jon Favreau"/>
    <s v="Jane Curtin"/>
    <x v="3"/>
    <n v="40000000"/>
    <n v="71347010"/>
    <x v="0"/>
    <n v="105"/>
    <s v="Comedy|Romance"/>
    <s v="bromance|friend|gay brother|homosexual subtext|wedding"/>
    <n v="7.1"/>
    <n v="215"/>
    <n v="215"/>
    <n v="166194"/>
    <n v="28928"/>
    <x v="0"/>
    <n v="1.85"/>
    <x v="0"/>
  </r>
  <r>
    <x v="1139"/>
    <n v="2001"/>
    <s v="Bobby Farrelly"/>
    <s v="Jason Alexander"/>
    <s v="Bruce McGill"/>
    <s v="Susan Ward"/>
    <x v="0"/>
    <n v="40000000"/>
    <n v="70836296"/>
    <x v="0"/>
    <n v="114"/>
    <s v="Comedy|Drama|Fantasy|Romance"/>
    <s v="dying|friend|inner beauty|love|self help guru"/>
    <n v="5.9"/>
    <n v="109"/>
    <n v="426"/>
    <n v="109445"/>
    <n v="2842"/>
    <x v="0"/>
    <n v="1.85"/>
    <x v="0"/>
  </r>
  <r>
    <x v="1140"/>
    <n v="1991"/>
    <s v="Oliver Stone"/>
    <s v="Sally Kirkland"/>
    <s v="Jay O. Sanders"/>
    <s v="Cheryl Penland"/>
    <x v="3"/>
    <n v="40000000"/>
    <n v="70405498"/>
    <x v="8"/>
    <n v="206"/>
    <s v="Drama|History|Thriller"/>
    <s v="death|gay slur|homosexuality|investigation|president"/>
    <n v="8"/>
    <n v="125"/>
    <n v="442"/>
    <n v="113472"/>
    <n v="698"/>
    <x v="1"/>
    <n v="2.35"/>
    <x v="0"/>
  </r>
  <r>
    <x v="1141"/>
    <n v="2006"/>
    <s v="John Whitesell"/>
    <s v="Chloë Grace Moretz"/>
    <s v="Nia Long"/>
    <s v="Marisol Nichols"/>
    <x v="0"/>
    <n v="40000000"/>
    <n v="70163652"/>
    <x v="0"/>
    <n v="99"/>
    <s v="Comedy|Crime"/>
    <s v="cheerleading|fbi|fbi agent|nanny|undercover"/>
    <n v="4.5999999999999996"/>
    <n v="65"/>
    <n v="82"/>
    <n v="31968"/>
    <n v="19334"/>
    <x v="0"/>
    <n v="1.85"/>
    <x v="0"/>
  </r>
  <r>
    <x v="1142"/>
    <n v="2001"/>
    <s v="Gore Verbinski"/>
    <s v="J.K. Simmons"/>
    <s v="Brad Pitt"/>
    <s v="Julia Roberts"/>
    <x v="3"/>
    <n v="34000000"/>
    <n v="66808615"/>
    <x v="0"/>
    <n v="123"/>
    <s v="Adventure|Comedy|Crime|Romance"/>
    <s v="curse|hostage|mexico|pistol|vomiting"/>
    <n v="6.1"/>
    <n v="125"/>
    <n v="344"/>
    <n v="87351"/>
    <n v="43917"/>
    <x v="0"/>
    <n v="2.35"/>
    <x v="0"/>
  </r>
  <r>
    <x v="624"/>
    <n v="2014"/>
    <s v="Angelina Jolie Pitt"/>
    <s v="Finn Wittrock"/>
    <s v="Jack O'Connell"/>
    <s v="Alex Russell"/>
    <x v="0"/>
    <n v="65000000"/>
    <n v="115603980"/>
    <x v="0"/>
    <n v="137"/>
    <s v="Biography|Drama|Sport|War"/>
    <s v="emaciation|male nudity|plane crash|prisoner of war|torture"/>
    <n v="7.2"/>
    <n v="322"/>
    <n v="351"/>
    <n v="103589"/>
    <n v="2938"/>
    <x v="0"/>
    <n v="2.35"/>
    <x v="0"/>
  </r>
  <r>
    <x v="1143"/>
    <n v="2009"/>
    <s v="Burr Steers"/>
    <s v="Matthew Perry"/>
    <s v="Hunter Parrish"/>
    <s v="Thomas Lennon"/>
    <x v="0"/>
    <n v="20000000"/>
    <n v="64149837"/>
    <x v="0"/>
    <n v="102"/>
    <s v="Comedy|Drama|Family|Fantasy|Romance"/>
    <s v="adult as child|father son relationship|high school student|janitor|school"/>
    <n v="6.4"/>
    <n v="191"/>
    <n v="185"/>
    <n v="146899"/>
    <n v="7009"/>
    <x v="0"/>
    <n v="2.35"/>
    <x v="0"/>
  </r>
  <r>
    <x v="1144"/>
    <n v="2014"/>
    <s v="Nick Cassavetes"/>
    <s v="Don Johnson"/>
    <s v="Kate Upton"/>
    <s v="David Thornton"/>
    <x v="0"/>
    <n v="40000000"/>
    <n v="83906114"/>
    <x v="0"/>
    <n v="109"/>
    <s v="Comedy|Romance"/>
    <s v="beach house|blonde bombshell|cheating husband|revenge|wife meets mistress"/>
    <n v="6"/>
    <n v="191"/>
    <n v="189"/>
    <n v="104481"/>
    <n v="2357"/>
    <x v="0"/>
    <n v="2.35"/>
    <x v="0"/>
  </r>
  <r>
    <x v="1145"/>
    <n v="2009"/>
    <s v="David R. Ellis"/>
    <s v="Krista Allen"/>
    <s v="Andrew Fiscella"/>
    <s v="Shantel VanSanten"/>
    <x v="3"/>
    <n v="40000000"/>
    <n v="66466372"/>
    <x v="0"/>
    <n v="82"/>
    <s v="Horror"/>
    <s v="attempted suicide|car crash|collapsing scaffold|overflowing bathtub|tooth knocked out"/>
    <n v="5.2"/>
    <n v="221"/>
    <n v="290"/>
    <n v="75345"/>
    <n v="303717"/>
    <x v="0"/>
    <n v="2.35"/>
    <x v="0"/>
  </r>
  <r>
    <x v="1146"/>
    <n v="2015"/>
    <s v="Steven Spielberg"/>
    <s v="Tom Hanks"/>
    <s v="Mark Rylance"/>
    <s v="Amy Ryan"/>
    <x v="0"/>
    <n v="40000000"/>
    <n v="72306065"/>
    <x v="0"/>
    <n v="142"/>
    <s v="Drama|History|Thriller"/>
    <s v="cia|cold war|lawyer|negotiation|spy"/>
    <n v="7.6"/>
    <n v="459"/>
    <n v="355"/>
    <n v="178118"/>
    <n v="16944"/>
    <x v="0"/>
    <n v="2.35"/>
    <x v="0"/>
  </r>
  <r>
    <x v="1147"/>
    <n v="2001"/>
    <s v="John Moore"/>
    <s v="Joaquim de Almeida"/>
    <s v="David Keith"/>
    <s v="Sam Jaeger"/>
    <x v="0"/>
    <n v="40000000"/>
    <n v="59068786"/>
    <x v="0"/>
    <n v="106"/>
    <s v="Action|Drama|Thriller|War"/>
    <s v="battle|massacre|navigator|navy|rescue"/>
    <n v="6.4"/>
    <n v="131"/>
    <n v="411"/>
    <n v="86902"/>
    <n v="2544"/>
    <x v="0"/>
    <n v="2.35"/>
    <x v="0"/>
  </r>
  <r>
    <x v="1148"/>
    <n v="2004"/>
    <s v="Peter Chelsom"/>
    <s v="Lisa Ann Walter"/>
    <s v="Nick Cannon"/>
    <s v="Omar Benson Miller"/>
    <x v="0"/>
    <n v="50000000"/>
    <n v="57887882"/>
    <x v="0"/>
    <n v="106"/>
    <s v="Comedy|Drama|Romance"/>
    <s v="dance|dance competition|dance lesson|love|teacher"/>
    <n v="6.1"/>
    <n v="118"/>
    <n v="211"/>
    <n v="35508"/>
    <n v="2325"/>
    <x v="0"/>
    <n v="1.85"/>
    <x v="0"/>
  </r>
  <r>
    <x v="1149"/>
    <n v="1998"/>
    <s v="Joe Dante"/>
    <s v="Kirsten Dunst"/>
    <s v="Denis Leary"/>
    <s v="Robert Picardo"/>
    <x v="0"/>
    <n v="40000000"/>
    <n v="53955614"/>
    <x v="0"/>
    <n v="108"/>
    <s v="Action|Adventure|Comedy|Family|Sci-Fi"/>
    <s v="action figure|battle|computer|military|toy"/>
    <n v="6.1"/>
    <n v="100"/>
    <n v="139"/>
    <n v="77415"/>
    <n v="8610"/>
    <x v="0"/>
    <n v="2.35"/>
    <x v="0"/>
  </r>
  <r>
    <x v="1150"/>
    <n v="1997"/>
    <s v="Mark A.Z. Dippé"/>
    <s v="Michael Jai White"/>
    <s v="Frank Welker"/>
    <s v="Miko Hughes"/>
    <x v="3"/>
    <n v="40000000"/>
    <n v="54967359"/>
    <x v="0"/>
    <n v="98"/>
    <s v="Action|Horror"/>
    <s v="based on comic|based on comic book|dark hero|image comics|superhero"/>
    <n v="5.2"/>
    <n v="70"/>
    <n v="209"/>
    <n v="52805"/>
    <n v="7039"/>
    <x v="0"/>
    <n v="1.85"/>
    <x v="0"/>
  </r>
  <r>
    <x v="1151"/>
    <n v="2002"/>
    <s v="Kevin Reynolds"/>
    <s v="Henry Cavill"/>
    <s v="James Frain"/>
    <s v="Michael Wincott"/>
    <x v="0"/>
    <n v="35000000"/>
    <n v="54228104"/>
    <x v="1"/>
    <n v="131"/>
    <s v="Action|Adventure|Drama|Romance|Thriller"/>
    <s v="count|escape|island|revenge|sailor"/>
    <n v="7.7"/>
    <n v="138"/>
    <n v="544"/>
    <n v="104991"/>
    <n v="17152"/>
    <x v="0"/>
    <n v="1.85"/>
    <x v="0"/>
  </r>
  <r>
    <x v="1152"/>
    <n v="2011"/>
    <s v="Brad Furman"/>
    <s v="Matthew McConaughey"/>
    <s v="Margarita Levieva"/>
    <s v="Frances Fisher"/>
    <x v="3"/>
    <n v="40000000"/>
    <n v="57981889"/>
    <x v="0"/>
    <n v="118"/>
    <s v="Crime|Drama|Thriller"/>
    <s v="defense attorney|defense lawyer|lawyer|plot twist|prostitute"/>
    <n v="7.3"/>
    <n v="274"/>
    <n v="203"/>
    <n v="173848"/>
    <n v="13943"/>
    <x v="0"/>
    <n v="2.35"/>
    <x v="0"/>
  </r>
  <r>
    <x v="1153"/>
    <n v="2011"/>
    <s v="Jaume Collet-Serra"/>
    <s v="Liam Neeson"/>
    <s v="Frank Langella"/>
    <s v="Aidan Quinn"/>
    <x v="0"/>
    <n v="30000000"/>
    <n v="61094903"/>
    <x v="1"/>
    <n v="113"/>
    <s v="Action|Mystery|Thriller"/>
    <s v="agriculture|airport|amnesia|nurse|scientist"/>
    <n v="6.9"/>
    <n v="349"/>
    <n v="332"/>
    <n v="210542"/>
    <n v="17152"/>
    <x v="0"/>
    <n v="2.35"/>
    <x v="0"/>
  </r>
  <r>
    <x v="1154"/>
    <n v="2006"/>
    <s v="Christopher Nolan"/>
    <s v="Christian Bale"/>
    <s v="Hugh Jackman"/>
    <s v="Scarlett Johansson"/>
    <x v="0"/>
    <n v="40000000"/>
    <n v="53082743"/>
    <x v="0"/>
    <n v="130"/>
    <s v="Drama|Mystery|Sci-Fi|Thriller"/>
    <s v="illusion|magician|obsession|rivalry|secret"/>
    <n v="8.5"/>
    <n v="341"/>
    <n v="1100"/>
    <n v="844052"/>
    <n v="63986"/>
    <x v="0"/>
    <n v="2.35"/>
    <x v="0"/>
  </r>
  <r>
    <x v="1155"/>
    <n v="2014"/>
    <s v="Sean Anders"/>
    <s v="Kevin Spacey"/>
    <s v="Christoph Waltz"/>
    <s v="Lindsay Sloane"/>
    <x v="3"/>
    <n v="42000000"/>
    <n v="54414716"/>
    <x v="0"/>
    <n v="116"/>
    <s v="Comedy|Crime"/>
    <s v="kidnapping|reference to franz beckenbauer|scene during end credits|second part|singing in a car"/>
    <n v="6.3"/>
    <n v="196"/>
    <n v="187"/>
    <n v="114294"/>
    <n v="30571"/>
    <x v="0"/>
    <n v="2.35"/>
    <x v="0"/>
  </r>
  <r>
    <x v="1156"/>
    <n v="2013"/>
    <s v="Cal Brunker"/>
    <s v="Brendan Fraser"/>
    <s v="Paul Scheer"/>
    <s v="Jonathan Morgan Heit"/>
    <x v="1"/>
    <n v="40000000"/>
    <n v="57011847"/>
    <x v="0"/>
    <n v="89"/>
    <s v="Adventure|Animation|Comedy|Family|Sci-Fi"/>
    <s v="alien|cult film|mission control|product placement|rescue"/>
    <n v="5.9"/>
    <n v="83"/>
    <n v="44"/>
    <n v="20615"/>
    <n v="3361"/>
    <x v="0"/>
    <n v="2.35"/>
    <x v="0"/>
  </r>
  <r>
    <x v="1157"/>
    <n v="2006"/>
    <s v="Mel Gibson"/>
    <s v="Rudy Youngblood"/>
    <s v="Dalia Hernández"/>
    <s v="Jonathan Brewer"/>
    <x v="3"/>
    <n v="40000000"/>
    <n v="50859889"/>
    <x v="0"/>
    <n v="139"/>
    <s v="Action|Adventure|Drama|Thriller"/>
    <s v="jaguar|mayan|solar eclipse|tribe|village"/>
    <n v="7.8"/>
    <n v="283"/>
    <n v="1043"/>
    <n v="236000"/>
    <n v="848"/>
    <x v="0"/>
    <n v="1.85"/>
    <x v="0"/>
  </r>
  <r>
    <x v="1158"/>
    <n v="1987"/>
    <s v="John Glen"/>
    <s v="Joe Don Baker"/>
    <s v="Desmond Llewelyn"/>
    <s v="Art Malik"/>
    <x v="1"/>
    <n v="30000000"/>
    <n v="51185897"/>
    <x v="1"/>
    <n v="130"/>
    <s v="Action|Adventure|Thriller"/>
    <s v="british agent|defection|escape|kgb|soviet general"/>
    <n v="6.7"/>
    <n v="105"/>
    <n v="271"/>
    <n v="69457"/>
    <n v="1233"/>
    <x v="0"/>
    <n v="2.35"/>
    <x v="0"/>
  </r>
  <r>
    <x v="1159"/>
    <n v="2010"/>
    <s v="Nimród Antal"/>
    <s v="Topher Grace"/>
    <s v="Alice Braga"/>
    <s v="Derek Mears"/>
    <x v="3"/>
    <n v="40000000"/>
    <n v="52000688"/>
    <x v="0"/>
    <n v="107"/>
    <s v="Action|Adventure|Sci-Fi|Thriller"/>
    <s v="kicked in the face|martial arts|punched in the face|strong female character|woman punching a man"/>
    <n v="6.4"/>
    <n v="351"/>
    <n v="619"/>
    <n v="171418"/>
    <n v="4243"/>
    <x v="0"/>
    <n v="2.35"/>
    <x v="0"/>
  </r>
  <r>
    <x v="1160"/>
    <n v="1986"/>
    <s v="Ivan Reitman"/>
    <s v="Brian Dennehy"/>
    <s v="Debra Winger"/>
    <s v="Roscoe Lee Browne"/>
    <x v="1"/>
    <n v="40000000"/>
    <n v="49851591"/>
    <x v="0"/>
    <n v="116"/>
    <s v="Comedy|Crime|Romance"/>
    <s v="judicial|judiciary|lawyer|murder|painting"/>
    <n v="5.9"/>
    <n v="16"/>
    <n v="34"/>
    <n v="7900"/>
    <n v="2179"/>
    <x v="0"/>
    <n v="2.35"/>
    <x v="0"/>
  </r>
  <r>
    <x v="1161"/>
    <n v="2004"/>
    <s v="David Koepp"/>
    <s v="Johnny Depp"/>
    <s v="Charles S. Dutton"/>
    <s v="Timothy Hutton"/>
    <x v="0"/>
    <n v="40000000"/>
    <n v="47781388"/>
    <x v="0"/>
    <n v="96"/>
    <s v="Mystery|Thriller"/>
    <s v="adultery|extramarital affair|infidelity|unfaithfulness|writer"/>
    <n v="6.6"/>
    <n v="195"/>
    <n v="531"/>
    <n v="147504"/>
    <n v="41293"/>
    <x v="0"/>
    <n v="2.35"/>
    <x v="0"/>
  </r>
  <r>
    <x v="1162"/>
    <n v="2006"/>
    <s v="Alejandro Agresti"/>
    <s v="Keanu Reeves"/>
    <s v="Dylan Walsh"/>
    <s v="Ebon Moss-Bachrach"/>
    <x v="1"/>
    <n v="40000000"/>
    <n v="52320979"/>
    <x v="0"/>
    <n v="99"/>
    <s v="Drama|Fantasy|Romance"/>
    <s v="house|lake|letter|love across time|parallel time"/>
    <n v="6.8"/>
    <n v="175"/>
    <n v="548"/>
    <n v="114321"/>
    <n v="18693"/>
    <x v="0"/>
    <n v="2.35"/>
    <x v="0"/>
  </r>
  <r>
    <x v="1163"/>
    <n v="2005"/>
    <s v="Iain Softley"/>
    <s v="Gena Rowlands"/>
    <s v="Deneen Tyler"/>
    <s v="Joy Bryant"/>
    <x v="0"/>
    <n v="43000000"/>
    <n v="47806295"/>
    <x v="0"/>
    <n v="104"/>
    <s v="Horror|Mystery|Thriller"/>
    <s v="attic|bound and gagged|hoodoo|secret|southern gothic"/>
    <n v="6.5"/>
    <n v="193"/>
    <n v="371"/>
    <n v="87447"/>
    <n v="1274"/>
    <x v="1"/>
    <n v="2.35"/>
    <x v="0"/>
  </r>
  <r>
    <x v="1164"/>
    <n v="2012"/>
    <s v="Peter Hedges"/>
    <s v="Jennifer Garner"/>
    <s v="Odeya Rush"/>
    <s v="Common"/>
    <x v="1"/>
    <n v="25000000"/>
    <n v="51853450"/>
    <x v="0"/>
    <n v="105"/>
    <s v="Comedy|Drama|Family|Fantasy"/>
    <s v="dodgeball|portrait|soccer|soccer game|young love"/>
    <n v="6.6"/>
    <n v="169"/>
    <n v="110"/>
    <n v="37398"/>
    <n v="9069"/>
    <x v="0"/>
    <n v="1.85"/>
    <x v="0"/>
  </r>
  <r>
    <x v="1165"/>
    <n v="2008"/>
    <s v="Paul Weiland"/>
    <s v="Busy Philipps"/>
    <s v="Beau Garrett"/>
    <s v="Kevin Sussman"/>
    <x v="0"/>
    <n v="40000000"/>
    <n v="46012734"/>
    <x v="0"/>
    <n v="101"/>
    <s v="Comedy|Romance"/>
    <s v="friend|love|maid|maid of honor|marriage"/>
    <n v="5.8"/>
    <n v="128"/>
    <n v="101"/>
    <n v="54421"/>
    <n v="4298"/>
    <x v="0"/>
    <n v="2.35"/>
    <x v="0"/>
  </r>
  <r>
    <x v="1166"/>
    <n v="2014"/>
    <s v="Clint Eastwood"/>
    <s v="Johnny Cannizzaro"/>
    <s v="Steve Schirripa"/>
    <s v="Scott Vance"/>
    <x v="3"/>
    <n v="40000000"/>
    <n v="47034272"/>
    <x v="0"/>
    <n v="134"/>
    <s v="Biography|Drama|Music|Musical"/>
    <s v="band|music group|musical quartet|singer|song"/>
    <n v="6.9"/>
    <n v="249"/>
    <n v="190"/>
    <n v="25465"/>
    <n v="2281"/>
    <x v="0"/>
    <n v="2.35"/>
    <x v="0"/>
  </r>
  <r>
    <x v="1167"/>
    <n v="1997"/>
    <s v="Francis Ford Coppola"/>
    <s v="Matt Damon"/>
    <s v="Dean Stockwell"/>
    <s v="Virginia Madsen"/>
    <x v="0"/>
    <n v="40000000"/>
    <n v="45856732"/>
    <x v="0"/>
    <n v="135"/>
    <s v="Crime|Drama|Thriller"/>
    <s v="courtroom|domestic violence|insurance company|lawyer|underdog"/>
    <n v="7.1"/>
    <n v="91"/>
    <n v="141"/>
    <n v="46221"/>
    <n v="16762"/>
    <x v="0"/>
    <n v="2.35"/>
    <x v="0"/>
  </r>
  <r>
    <x v="1168"/>
    <n v="2003"/>
    <s v="Mathieu Kassovitz"/>
    <s v="Robert Downey Jr."/>
    <s v="Charles S. Dutton"/>
    <s v="Bernard Hill"/>
    <x v="3"/>
    <n v="40000000"/>
    <n v="59588068"/>
    <x v="0"/>
    <n v="98"/>
    <s v="Horror|Mystery|Thriller"/>
    <s v="memory|murder|patient|psychiatrist|the devil"/>
    <n v="5.8"/>
    <n v="207"/>
    <n v="376"/>
    <n v="89557"/>
    <n v="22318"/>
    <x v="0"/>
    <n v="1.85"/>
    <x v="0"/>
  </r>
  <r>
    <x v="1169"/>
    <n v="1997"/>
    <s v="Steven Spielberg"/>
    <s v="Anthony Hopkins"/>
    <s v="Morgan Freeman"/>
    <s v="Matthew McConaughey"/>
    <x v="3"/>
    <n v="36000000"/>
    <n v="44175394"/>
    <x v="0"/>
    <n v="155"/>
    <s v="Drama|History"/>
    <s v="courtroom|mutiny|ship|slave ship|slave trade"/>
    <n v="7.2"/>
    <n v="77"/>
    <n v="227"/>
    <n v="56509"/>
    <n v="37570"/>
    <x v="0"/>
    <n v="1.85"/>
    <x v="0"/>
  </r>
  <r>
    <x v="1170"/>
    <n v="1992"/>
    <s v="John McTiernan"/>
    <s v="Lorraine Bracco"/>
    <s v="José Wilker"/>
    <s v="Sean Connery"/>
    <x v="0"/>
    <n v="40000000"/>
    <n v="45500797"/>
    <x v="0"/>
    <n v="106"/>
    <s v="Adventure|Drama|Romance"/>
    <s v="cancer|environment|gas chromatograph|jungle|nature"/>
    <n v="6"/>
    <n v="25"/>
    <n v="56"/>
    <n v="17443"/>
    <n v="519"/>
    <x v="0"/>
    <n v="2.35"/>
    <x v="0"/>
  </r>
  <r>
    <x v="1171"/>
    <n v="2007"/>
    <s v="Colin Strause"/>
    <s v="Sam Trammell"/>
    <s v="Johnny Lewis"/>
    <s v="Ian Whyte"/>
    <x v="3"/>
    <n v="40000000"/>
    <n v="41797066"/>
    <x v="0"/>
    <n v="102"/>
    <s v="Action|Horror|Sci-Fi|Thriller"/>
    <s v="alien|escape|hunting|hybrid|predator"/>
    <n v="4.7"/>
    <n v="211"/>
    <n v="998"/>
    <n v="92789"/>
    <n v="4324"/>
    <x v="0"/>
    <n v="2.35"/>
    <x v="0"/>
  </r>
  <r>
    <x v="1172"/>
    <n v="1994"/>
    <s v="Donald Petrie"/>
    <s v="Macaulay Culkin"/>
    <s v="John Larroquette"/>
    <s v="Jonathan Hyde"/>
    <x v="1"/>
    <n v="40000000"/>
    <n v="38087756"/>
    <x v="0"/>
    <n v="95"/>
    <s v="Comedy|Family"/>
    <s v="attempted murder|based on comic book|escape from prison|lost at sea|wealth"/>
    <n v="5.2"/>
    <n v="19"/>
    <n v="39"/>
    <n v="49612"/>
    <n v="4634"/>
    <x v="0"/>
    <n v="1.85"/>
    <x v="1"/>
  </r>
  <r>
    <x v="1173"/>
    <n v="2000"/>
    <s v="Joan Chen"/>
    <s v="J.K. Simmons"/>
    <s v="Sam Trammell"/>
    <s v="Elaine Stritch"/>
    <x v="0"/>
    <n v="40000000"/>
    <n v="37752931"/>
    <x v="0"/>
    <n v="103"/>
    <s v="Drama|Romance"/>
    <s v="may december romance|new york|new york city|rockefeller center|title directed by female"/>
    <n v="5.5"/>
    <n v="101"/>
    <n v="180"/>
    <n v="20201"/>
    <n v="26938"/>
    <x v="0"/>
    <n v="1.85"/>
    <x v="1"/>
  </r>
  <r>
    <x v="1174"/>
    <n v="2011"/>
    <s v="Greg Mottola"/>
    <s v="Bobby Lee"/>
    <s v="Nelson Ascencio"/>
    <s v="Jeremy Owen"/>
    <x v="3"/>
    <n v="40000000"/>
    <n v="37371385"/>
    <x v="0"/>
    <n v="109"/>
    <s v="Adventure|Comedy|Sci-Fi"/>
    <s v="alien|geek|nerd|road trip|ufo"/>
    <n v="7"/>
    <n v="342"/>
    <n v="334"/>
    <n v="192462"/>
    <n v="390"/>
    <x v="0"/>
    <n v="2.35"/>
    <x v="1"/>
  </r>
  <r>
    <x v="1175"/>
    <n v="2012"/>
    <s v="Anne Fletcher"/>
    <s v="Miriam Margolyes"/>
    <s v="Tom Virtue"/>
    <s v="Julene Renee"/>
    <x v="0"/>
    <n v="40000000"/>
    <n v="37101011"/>
    <x v="0"/>
    <n v="95"/>
    <s v="Comedy|Drama"/>
    <s v="cross country|love|mother son relationship|on the road|trip"/>
    <n v="5.8"/>
    <n v="147"/>
    <n v="103"/>
    <n v="30394"/>
    <n v="1070"/>
    <x v="0"/>
    <n v="2.35"/>
    <x v="1"/>
  </r>
  <r>
    <x v="1176"/>
    <n v="2011"/>
    <s v="Wes Craven"/>
    <s v="Alison Brie"/>
    <s v="Aimee Teegarden"/>
    <s v="Shenae Grimes-Beech"/>
    <x v="3"/>
    <n v="40000000"/>
    <n v="38176892"/>
    <x v="0"/>
    <n v="111"/>
    <s v="Horror|Mystery"/>
    <s v="author|book|deputy|murder|sheriff"/>
    <n v="6.2"/>
    <n v="420"/>
    <n v="518"/>
    <n v="104119"/>
    <n v="4486"/>
    <x v="0"/>
    <n v="2.35"/>
    <x v="1"/>
  </r>
  <r>
    <x v="1177"/>
    <n v="1999"/>
    <s v="Joel Schumacher"/>
    <s v="Nicolas Cage"/>
    <s v="Chris Bauer"/>
    <s v="Anthony Heald"/>
    <x v="3"/>
    <n v="40000000"/>
    <n v="36283504"/>
    <x v="5"/>
    <n v="123"/>
    <s v="Mystery|Thriller"/>
    <s v="investigation|obsession|private eye|private investigator|snuff film"/>
    <n v="6.5"/>
    <n v="138"/>
    <n v="587"/>
    <n v="104564"/>
    <n v="12970"/>
    <x v="0"/>
    <n v="2.35"/>
    <x v="1"/>
  </r>
  <r>
    <x v="1178"/>
    <n v="1991"/>
    <s v="Oliver Stone"/>
    <s v="Michael Wincott"/>
    <s v="Kevin Dillon"/>
    <s v="Kathleen Quinlan"/>
    <x v="3"/>
    <n v="38000000"/>
    <n v="35183792"/>
    <x v="0"/>
    <n v="140"/>
    <s v="Biography|Drama|Music|Musical"/>
    <s v="death|paris france|rock band|singer|the doors"/>
    <n v="7.2"/>
    <n v="82"/>
    <n v="209"/>
    <n v="68159"/>
    <n v="3044"/>
    <x v="0"/>
    <n v="2.35"/>
    <x v="1"/>
  </r>
  <r>
    <x v="1179"/>
    <n v="2014"/>
    <s v="Jake Kasdan"/>
    <s v="James Wilcox"/>
    <s v="Randall Park"/>
    <s v="Nat Faxon"/>
    <x v="3"/>
    <n v="40000000"/>
    <n v="38543473"/>
    <x v="0"/>
    <n v="94"/>
    <s v="Comedy"/>
    <s v="sex in a car|sex video|sexual desire|sexuality|undressing"/>
    <n v="5.0999999999999996"/>
    <n v="201"/>
    <n v="158"/>
    <n v="84382"/>
    <n v="1488"/>
    <x v="0"/>
    <n v="1.85"/>
    <x v="1"/>
  </r>
  <r>
    <x v="1180"/>
    <n v="2000"/>
    <s v="Diane Keaton"/>
    <s v="Adam Arkin"/>
    <s v="Celia Weston"/>
    <s v="Jesse James"/>
    <x v="0"/>
    <n v="60000000"/>
    <n v="36037909"/>
    <x v="5"/>
    <n v="94"/>
    <s v="Comedy|Drama"/>
    <s v="actress|clown costume|magazine|party planner|soap opera actress"/>
    <n v="4.7"/>
    <n v="82"/>
    <n v="130"/>
    <n v="10132"/>
    <n v="1238"/>
    <x v="0"/>
    <n v="1.85"/>
    <x v="1"/>
  </r>
  <r>
    <x v="1181"/>
    <n v="2011"/>
    <s v="Steven Quale"/>
    <s v="Emma Bell"/>
    <s v="Jacqueline MacInnes Wood"/>
    <s v="Courtney B. Vance"/>
    <x v="3"/>
    <n v="40000000"/>
    <n v="42575718"/>
    <x v="0"/>
    <n v="92"/>
    <s v="Horror"/>
    <s v="blood splatter|death|eyeball run over by car|latex gloves|suspension bridge"/>
    <n v="5.9"/>
    <n v="277"/>
    <n v="227"/>
    <n v="83788"/>
    <n v="3074"/>
    <x v="0"/>
    <n v="2.35"/>
    <x v="0"/>
  </r>
  <r>
    <x v="1182"/>
    <n v="1999"/>
    <s v="Kelly Makin"/>
    <s v="Jeanne Tripplehorn"/>
    <s v="Burt Young"/>
    <s v="Vincent Pastore"/>
    <x v="0"/>
    <n v="40000000"/>
    <n v="33864342"/>
    <x v="1"/>
    <n v="102"/>
    <s v="Comedy|Crime|Romance"/>
    <s v="auctioneer|fbi|mafia|mobster|painting"/>
    <n v="5.8"/>
    <n v="90"/>
    <n v="117"/>
    <n v="29968"/>
    <n v="2913"/>
    <x v="0"/>
    <n v="1.85"/>
    <x v="1"/>
  </r>
  <r>
    <x v="1183"/>
    <n v="2000"/>
    <s v="Mimi Leder"/>
    <s v="Kevin Spacey"/>
    <s v="Haley Joel Osment"/>
    <s v="Angie Dickinson"/>
    <x v="0"/>
    <n v="40000000"/>
    <n v="33508922"/>
    <x v="0"/>
    <n v="123"/>
    <s v="Drama"/>
    <s v="alcoholism|boy|good deed|protective male|teacher"/>
    <n v="7.2"/>
    <n v="157"/>
    <n v="660"/>
    <n v="95860"/>
    <n v="23920"/>
    <x v="0"/>
    <n v="1.85"/>
    <x v="1"/>
  </r>
  <r>
    <x v="1184"/>
    <n v="2005"/>
    <s v="Bobby Farrelly"/>
    <s v="Jimmy Fallon"/>
    <s v="KaDee Strickland"/>
    <s v="Ione Skye"/>
    <x v="0"/>
    <n v="30000000"/>
    <n v="42071069"/>
    <x v="0"/>
    <n v="104"/>
    <s v="Comedy|Drama|Romance|Sport"/>
    <s v="baltimore orioles|boston red sox|promotion|ups|world series"/>
    <n v="6.2"/>
    <n v="124"/>
    <n v="208"/>
    <n v="36223"/>
    <n v="1827"/>
    <x v="0"/>
    <n v="2.35"/>
    <x v="0"/>
  </r>
  <r>
    <x v="1185"/>
    <n v="2008"/>
    <s v="Steven Brill"/>
    <s v="Lisa Ann Walter"/>
    <s v="Shaun Weiss"/>
    <s v="Matt Walsh"/>
    <x v="0"/>
    <n v="40000000"/>
    <n v="32853640"/>
    <x v="0"/>
    <n v="102"/>
    <s v="Comedy|Drama"/>
    <s v="bodyguard|bully|generation y|high school|nerd"/>
    <n v="5.7"/>
    <n v="146"/>
    <n v="101"/>
    <n v="50199"/>
    <n v="3239"/>
    <x v="0"/>
    <n v="2.35"/>
    <x v="1"/>
  </r>
  <r>
    <x v="1186"/>
    <n v="2014"/>
    <s v="Seth MacFarlane"/>
    <s v="Liam Neeson"/>
    <s v="Charlize Theron"/>
    <s v="Seth MacFarlane"/>
    <x v="3"/>
    <n v="40000000"/>
    <n v="42615685"/>
    <x v="0"/>
    <n v="136"/>
    <s v="Comedy|Western"/>
    <s v="dancing sheep|fetish|musical scene|racial humor|snake poison"/>
    <n v="6.1"/>
    <n v="303"/>
    <n v="416"/>
    <n v="136093"/>
    <n v="28927"/>
    <x v="0"/>
    <n v="2.35"/>
    <x v="0"/>
  </r>
  <r>
    <x v="1187"/>
    <n v="1994"/>
    <s v="Russell Mulcahy"/>
    <s v="Jonathan Winters"/>
    <s v="Peter Boyle"/>
    <s v="John Kapelos"/>
    <x v="0"/>
    <n v="25000000"/>
    <n v="32055248"/>
    <x v="0"/>
    <n v="93"/>
    <s v="Action|Adventure|Crime|Fantasy|Mystery|Thriller"/>
    <s v="1930s|bomb|city|invisibility|the shadow"/>
    <n v="6"/>
    <n v="70"/>
    <n v="146"/>
    <n v="18723"/>
    <n v="2711"/>
    <x v="0"/>
    <n v="1.85"/>
    <x v="0"/>
  </r>
  <r>
    <x v="1188"/>
    <n v="2011"/>
    <s v="Stephen Daldry"/>
    <s v="Tom Hanks"/>
    <s v="Thomas Horn"/>
    <s v="Stephen Henderson"/>
    <x v="0"/>
    <n v="40000000"/>
    <n v="31836745"/>
    <x v="0"/>
    <n v="129"/>
    <s v="Adventure|Drama|Mystery"/>
    <s v="fear|mourning|mute|quest|revelation"/>
    <n v="6.9"/>
    <n v="283"/>
    <n v="341"/>
    <n v="81298"/>
    <n v="15595"/>
    <x v="0"/>
    <n v="2.35"/>
    <x v="1"/>
  </r>
  <r>
    <x v="1189"/>
    <n v="2010"/>
    <s v="Roger Michell"/>
    <s v="Noah Bean"/>
    <s v="Patti D'Arbanville"/>
    <s v="Vanessa Aspillaga"/>
    <x v="0"/>
    <n v="40000000"/>
    <n v="30993544"/>
    <x v="0"/>
    <n v="107"/>
    <s v="Comedy|Drama|Romance"/>
    <s v="job offer|roller coaster|slow motion action scene|slow motion sequence|television"/>
    <n v="6.5"/>
    <n v="212"/>
    <n v="156"/>
    <n v="58871"/>
    <n v="621"/>
    <x v="0"/>
    <n v="2.35"/>
    <x v="1"/>
  </r>
  <r>
    <x v="1190"/>
    <n v="2005"/>
    <s v="Jim Sheridan"/>
    <s v="50 Cent"/>
    <s v="Bill Duke"/>
    <s v="Marc John Jefferies"/>
    <x v="3"/>
    <n v="40000000"/>
    <n v="30981850"/>
    <x v="0"/>
    <n v="117"/>
    <s v="Biography|Crime|Drama|Music"/>
    <s v="male frontal nudity|male pubic hair|prison|pubic hair|violence"/>
    <n v="5"/>
    <n v="98"/>
    <n v="284"/>
    <n v="35834"/>
    <n v="3969"/>
    <x v="0"/>
    <n v="2.35"/>
    <x v="1"/>
  </r>
  <r>
    <x v="1191"/>
    <n v="2000"/>
    <s v="Christian Duguay"/>
    <s v="Michael Biehn"/>
    <s v="Cary-Hiroyuki Tagawa"/>
    <s v="Anne Archer"/>
    <x v="3"/>
    <n v="40000000"/>
    <n v="30199105"/>
    <x v="0"/>
    <n v="116"/>
    <s v="Action|Adventure|Crime|Thriller"/>
    <s v="blood splatter|fbi|murder|secretary general|united nations"/>
    <n v="5.7"/>
    <n v="110"/>
    <n v="167"/>
    <n v="25346"/>
    <n v="3753"/>
    <x v="0"/>
    <n v="2.35"/>
    <x v="1"/>
  </r>
  <r>
    <x v="1192"/>
    <n v="2005"/>
    <s v="Chris Columbus"/>
    <s v="Rosario Dawson"/>
    <s v="David Fine"/>
    <s v="Jesse L. Martin"/>
    <x v="0"/>
    <n v="40000000"/>
    <n v="29077547"/>
    <x v="0"/>
    <n v="135"/>
    <s v="Drama|Musical|Romance"/>
    <s v="aids|hiv positive|lawyer|new york city|roommate"/>
    <n v="7"/>
    <n v="146"/>
    <n v="754"/>
    <n v="41685"/>
    <n v="5917"/>
    <x v="0"/>
    <n v="2.35"/>
    <x v="1"/>
  </r>
  <r>
    <x v="1193"/>
    <n v="2000"/>
    <s v="Chuck Russell"/>
    <s v="Rufus Sewell"/>
    <s v="Jimmy Smits"/>
    <s v="Angela Bettis"/>
    <x v="3"/>
    <n v="40000000"/>
    <n v="29374178"/>
    <x v="0"/>
    <n v="107"/>
    <s v="Crime|Drama|Horror|Thriller"/>
    <s v="easter|fbi|luminol|nurse|omen"/>
    <n v="5.0999999999999996"/>
    <n v="100"/>
    <n v="188"/>
    <n v="12093"/>
    <n v="4565"/>
    <x v="0"/>
    <n v="2.35"/>
    <x v="1"/>
  </r>
  <r>
    <x v="1194"/>
    <n v="1999"/>
    <s v="Sam Weisman"/>
    <s v="Oliver Hudson"/>
    <s v="Valerie Perri"/>
    <s v="Carlease Burke"/>
    <x v="0"/>
    <n v="40000000"/>
    <n v="28535768"/>
    <x v="0"/>
    <n v="90"/>
    <s v="Comedy"/>
    <s v="job interview|manhattan new york city|new york city|remake|sausage"/>
    <n v="5.3"/>
    <n v="62"/>
    <n v="105"/>
    <n v="10446"/>
    <n v="1335"/>
    <x v="0"/>
    <n v="1.85"/>
    <x v="1"/>
  </r>
  <r>
    <x v="1195"/>
    <n v="1996"/>
    <s v="John Frankenheimer"/>
    <s v="Marlon Brando"/>
    <s v="Temuera Morrison"/>
    <s v="Marco Hofschneider"/>
    <x v="0"/>
    <n v="40000000"/>
    <n v="27663982"/>
    <x v="0"/>
    <n v="99"/>
    <s v="Horror|Sci-Fi|Thriller"/>
    <s v="animal experimentation|chimera|island|jungle|mutant"/>
    <n v="4.4000000000000004"/>
    <n v="70"/>
    <n v="164"/>
    <n v="26051"/>
    <n v="10469"/>
    <x v="0"/>
    <n v="2.35"/>
    <x v="1"/>
  </r>
  <r>
    <x v="1196"/>
    <n v="2001"/>
    <s v="Peter Hyams"/>
    <s v="Catherine Deneuve"/>
    <s v="Justin Chambers"/>
    <s v="Stephen Rea"/>
    <x v="0"/>
    <n v="40000000"/>
    <n v="27053815"/>
    <x v="5"/>
    <n v="104"/>
    <s v="Action|Adventure|Romance"/>
    <s v="guard|king|murder|musketeer|swordsman"/>
    <n v="4.7"/>
    <n v="107"/>
    <n v="291"/>
    <n v="12856"/>
    <n v="2888"/>
    <x v="0"/>
    <n v="2.35"/>
    <x v="1"/>
  </r>
  <r>
    <x v="1197"/>
    <n v="2008"/>
    <s v="Justin Chadwick"/>
    <s v="Natalie Portman"/>
    <s v="Scarlett Johansson"/>
    <s v="Benedict Cumberbatch"/>
    <x v="0"/>
    <n v="35000000"/>
    <n v="26814957"/>
    <x v="1"/>
    <n v="115"/>
    <s v="Biography|Drama|History|Romance"/>
    <s v="children|court|king|king henry viii|love"/>
    <n v="6.7"/>
    <n v="169"/>
    <n v="252"/>
    <n v="84357"/>
    <n v="77823"/>
    <x v="0"/>
    <n v="1.85"/>
    <x v="1"/>
  </r>
  <r>
    <x v="1198"/>
    <n v="2001"/>
    <s v="Pat O'Connor"/>
    <s v="Keanu Reeves"/>
    <s v="Charlize Theron"/>
    <s v="Frank Langella"/>
    <x v="0"/>
    <n v="40000000"/>
    <n v="25178165"/>
    <x v="0"/>
    <n v="119"/>
    <s v="Drama|Romance"/>
    <s v="advertising|cancer|dog|san francisco california|terminal illness"/>
    <n v="6.7"/>
    <n v="94"/>
    <n v="274"/>
    <n v="70292"/>
    <n v="29484"/>
    <x v="0"/>
    <n v="1.85"/>
    <x v="1"/>
  </r>
  <r>
    <x v="1199"/>
    <n v="2007"/>
    <s v="Stephen Hopkins"/>
    <s v="Stephen Rea"/>
    <s v="Andrea Frankle"/>
    <s v="William Ragsdale"/>
    <x v="3"/>
    <n v="40000000"/>
    <n v="25117498"/>
    <x v="0"/>
    <n v="99"/>
    <s v="Horror|Thriller"/>
    <s v="biblical plague|louisiana|missionary|plague|small town"/>
    <n v="5.7"/>
    <n v="190"/>
    <n v="178"/>
    <n v="37412"/>
    <n v="960"/>
    <x v="0"/>
    <n v="2.35"/>
    <x v="1"/>
  </r>
  <r>
    <x v="1200"/>
    <n v="1973"/>
    <s v="Martin Scorsese"/>
    <s v="Robert De Niro"/>
    <s v="David Carradine"/>
    <s v="David Proval"/>
    <x v="3"/>
    <n v="500000"/>
    <n v="32645"/>
    <x v="0"/>
    <n v="112"/>
    <s v="Crime|Drama|Romance|Thriller"/>
    <s v="bar|catholic guilt|epilepsy|italian american|money"/>
    <n v="7.4"/>
    <n v="112"/>
    <n v="223"/>
    <n v="67797"/>
    <n v="23737"/>
    <x v="0"/>
    <n v="1.85"/>
    <x v="1"/>
  </r>
  <r>
    <x v="1201"/>
    <n v="1994"/>
    <s v="Penny Marshall"/>
    <s v="Ed Begley Jr."/>
    <s v="Cliff Robertson"/>
    <s v="Lillo Brancato"/>
    <x v="0"/>
    <n v="40000000"/>
    <n v="24332324"/>
    <x v="0"/>
    <n v="128"/>
    <s v="Comedy|Drama"/>
    <s v="army|basic training|reference to shakespeare's hamlet|teacher|u.s. army"/>
    <n v="6.1"/>
    <n v="12"/>
    <n v="61"/>
    <n v="13830"/>
    <n v="3126"/>
    <x v="0"/>
    <n v="1.85"/>
    <x v="1"/>
  </r>
  <r>
    <x v="1202"/>
    <n v="2011"/>
    <s v="Olivier Megaton"/>
    <s v="Jordi Mollà"/>
    <s v="Callum Blue"/>
    <s v="Jesse Borrego"/>
    <x v="0"/>
    <n v="40000000"/>
    <n v="36665854"/>
    <x v="8"/>
    <n v="112"/>
    <s v="Action|Crime|Drama|Thriller"/>
    <s v="female in a shower|female nudity|premarital sex|sex scene|woman wearing a miniskirt"/>
    <n v="6.4"/>
    <n v="201"/>
    <n v="203"/>
    <n v="76498"/>
    <n v="3432"/>
    <x v="0"/>
    <n v="2.35"/>
    <x v="1"/>
  </r>
  <r>
    <x v="1203"/>
    <n v="1998"/>
    <s v="Frederik Du Chau"/>
    <s v="Gary Oldman"/>
    <s v="Jaleel White"/>
    <s v="Eric Idle"/>
    <x v="2"/>
    <n v="40000000"/>
    <n v="22717758"/>
    <x v="0"/>
    <n v="86"/>
    <s v="Adventure|Animation|Comedy|Drama|Family|Fantasy|Musical"/>
    <s v="camelot|dragon|excalibur|knight|sword"/>
    <n v="6.2"/>
    <n v="34"/>
    <n v="67"/>
    <n v="11156"/>
    <n v="14275"/>
    <x v="0"/>
    <n v="1.85"/>
    <x v="1"/>
  </r>
  <r>
    <x v="1204"/>
    <n v="2002"/>
    <s v="Michael Caton-Jones"/>
    <s v="Robert De Niro"/>
    <s v="James Franco"/>
    <s v="John Doman"/>
    <x v="3"/>
    <n v="60000000"/>
    <n v="22433915"/>
    <x v="0"/>
    <n v="108"/>
    <s v="Crime|Drama|Mystery|Thriller"/>
    <s v="beach|grandson|murder|new york city|police"/>
    <n v="6.2"/>
    <n v="104"/>
    <n v="166"/>
    <n v="21319"/>
    <n v="34377"/>
    <x v="0"/>
    <n v="2.35"/>
    <x v="1"/>
  </r>
  <r>
    <x v="1205"/>
    <n v="1999"/>
    <s v="Irwin Winkler"/>
    <s v="Mira Sorvino"/>
    <s v="Nathan Lane"/>
    <s v="Steven Weber"/>
    <x v="0"/>
    <n v="60000000"/>
    <n v="22326247"/>
    <x v="0"/>
    <n v="128"/>
    <s v="Drama|Romance"/>
    <s v="based on article|blindness|box office flop|massage therapist|regaining sight"/>
    <n v="5.9"/>
    <n v="55"/>
    <n v="106"/>
    <n v="11232"/>
    <n v="3821"/>
    <x v="1"/>
    <n v="1.85"/>
    <x v="1"/>
  </r>
  <r>
    <x v="1206"/>
    <n v="2004"/>
    <s v="Joseph Kahn"/>
    <s v="Dane Cook"/>
    <s v="Jay Hernandez"/>
    <s v="Christina Milian"/>
    <x v="0"/>
    <n v="40000000"/>
    <n v="21176322"/>
    <x v="0"/>
    <n v="84"/>
    <s v="Action|Comedy|Crime"/>
    <s v="murder|on the run|security camera|surveillance footage|timebomb"/>
    <n v="4"/>
    <n v="86"/>
    <n v="207"/>
    <n v="23747"/>
    <n v="5039"/>
    <x v="0"/>
    <n v="2.35"/>
    <x v="1"/>
  </r>
  <r>
    <x v="1207"/>
    <n v="1996"/>
    <s v="Harold Becker"/>
    <s v="Al Pacino"/>
    <s v="Martin Landau"/>
    <s v="Bridget Fonda"/>
    <x v="3"/>
    <n v="40000000"/>
    <n v="20300000"/>
    <x v="0"/>
    <n v="111"/>
    <s v="Drama|Thriller"/>
    <s v="drug dealer|mayor|new york city|probation|scandal"/>
    <n v="6.2"/>
    <n v="50"/>
    <n v="60"/>
    <n v="16741"/>
    <n v="17877"/>
    <x v="0"/>
    <n v="1.85"/>
    <x v="1"/>
  </r>
  <r>
    <x v="1208"/>
    <n v="1995"/>
    <s v="Paul Verhoeven"/>
    <s v="Bobbie Phillips"/>
    <s v="Elizabeth Berkley"/>
    <s v="Robert Davi"/>
    <x v="5"/>
    <n v="45000000"/>
    <n v="20302961"/>
    <x v="8"/>
    <n v="131"/>
    <s v="Drama"/>
    <s v="cult film|lap dance|lap dancing|stripper|striptease"/>
    <n v="4.5999999999999996"/>
    <n v="181"/>
    <n v="450"/>
    <n v="49874"/>
    <n v="18913"/>
    <x v="0"/>
    <n v="2.35"/>
    <x v="1"/>
  </r>
  <r>
    <x v="1209"/>
    <n v="2006"/>
    <s v="Sofia Coppola"/>
    <s v="Kirsten Dunst"/>
    <s v="Shirley Henderson"/>
    <s v="Rip Torn"/>
    <x v="0"/>
    <n v="40000000"/>
    <n v="15962471"/>
    <x v="0"/>
    <n v="123"/>
    <s v="Biography|Drama|History|Romance"/>
    <s v="austria|cake|france|queen|versailles"/>
    <n v="6.4"/>
    <n v="260"/>
    <n v="619"/>
    <n v="79892"/>
    <n v="7243"/>
    <x v="0"/>
    <n v="1.85"/>
    <x v="1"/>
  </r>
  <r>
    <x v="1210"/>
    <n v="1995"/>
    <s v="Barbet Schroeder"/>
    <s v="Nicolas Cage"/>
    <s v="Michael Rapaport"/>
    <s v="Philip Baker Hall"/>
    <x v="3"/>
    <n v="40000000"/>
    <n v="14942422"/>
    <x v="0"/>
    <n v="101"/>
    <s v="Action|Crime|Thriller"/>
    <s v="beard|female nudity|police brutality|stripper|woman in lingerie"/>
    <n v="5.9"/>
    <n v="40"/>
    <n v="60"/>
    <n v="14226"/>
    <n v="14008"/>
    <x v="0"/>
    <n v="1.85"/>
    <x v="1"/>
  </r>
  <r>
    <x v="1211"/>
    <n v="2000"/>
    <s v="Stephen Kay"/>
    <s v="Sylvester Stallone"/>
    <s v="Miranda Richardson"/>
    <s v="Lauren Lee Smith"/>
    <x v="3"/>
    <n v="40000000"/>
    <n v="14967182"/>
    <x v="0"/>
    <n v="102"/>
    <s v="Action|Crime|Drama|Thriller"/>
    <s v="affair|car crash|enforcer|funeral|murder"/>
    <n v="5.0999999999999996"/>
    <n v="102"/>
    <n v="284"/>
    <n v="27305"/>
    <n v="14463"/>
    <x v="0"/>
    <n v="2.35"/>
    <x v="1"/>
  </r>
  <r>
    <x v="1212"/>
    <n v="2012"/>
    <s v="J.A. Bayona"/>
    <s v="Naomi Watts"/>
    <s v="Geraldine Chaplin"/>
    <s v="Oaklee Pendergast"/>
    <x v="0"/>
    <n v="45000000"/>
    <n v="18996755"/>
    <x v="10"/>
    <n v="114"/>
    <s v="Drama|Thriller"/>
    <s v="christmas|resort|thailand|tourist|tsunami"/>
    <n v="7.6"/>
    <n v="371"/>
    <n v="322"/>
    <n v="145270"/>
    <n v="7099"/>
    <x v="0"/>
    <n v="2.35"/>
    <x v="1"/>
  </r>
  <r>
    <x v="1213"/>
    <n v="1987"/>
    <s v="Elaine May"/>
    <s v="Carol Kane"/>
    <s v="Warren Beatty"/>
    <s v="Isabelle Adjani"/>
    <x v="0"/>
    <n v="51000000"/>
    <n v="14375181"/>
    <x v="0"/>
    <n v="107"/>
    <s v="Action|Adventure|Comedy|Music|Thriller"/>
    <s v="cia|emir|hotel|map|morocco"/>
    <n v="4.2"/>
    <n v="49"/>
    <n v="126"/>
    <n v="8692"/>
    <n v="3374"/>
    <x v="0"/>
    <n v="1.85"/>
    <x v="1"/>
  </r>
  <r>
    <x v="1214"/>
    <n v="2009"/>
    <s v="Wes Anderson"/>
    <s v="Bill Murray"/>
    <s v="Meryl Streep"/>
    <s v="Helen McCrory"/>
    <x v="1"/>
    <n v="40000000"/>
    <n v="20999103"/>
    <x v="0"/>
    <n v="87"/>
    <s v="Adventure|Animation|Comedy|Crime|Family"/>
    <s v="cider|farm|farmer|fox|tale"/>
    <n v="7.8"/>
    <n v="335"/>
    <n v="245"/>
    <n v="139114"/>
    <n v="24770"/>
    <x v="0"/>
    <n v="1.85"/>
    <x v="1"/>
  </r>
  <r>
    <x v="1215"/>
    <n v="2002"/>
    <s v="Stephen Herek"/>
    <s v="Angelina Jolie Pitt"/>
    <s v="Stockard Channing"/>
    <s v="James Gammon"/>
    <x v="0"/>
    <n v="40000000"/>
    <n v="14448589"/>
    <x v="0"/>
    <n v="103"/>
    <s v="Comedy|Romance"/>
    <s v="football|homeless man|interview|psychic|reporter"/>
    <n v="5.8"/>
    <n v="86"/>
    <n v="128"/>
    <n v="19364"/>
    <n v="12566"/>
    <x v="0"/>
    <n v="2.35"/>
    <x v="1"/>
  </r>
  <r>
    <x v="1216"/>
    <n v="1992"/>
    <s v="John Carpenter"/>
    <s v="Richard Epcar"/>
    <s v="Michael McKean"/>
    <s v="Patricia Heaton"/>
    <x v="0"/>
    <n v="40000000"/>
    <n v="14358033"/>
    <x v="0"/>
    <n v="99"/>
    <s v="Comedy|Romance|Sci-Fi|Thriller"/>
    <s v="accident|bar|chase|cia|laboratory"/>
    <n v="5.9"/>
    <n v="40"/>
    <n v="66"/>
    <n v="17365"/>
    <n v="2125"/>
    <x v="0"/>
    <n v="2.35"/>
    <x v="1"/>
  </r>
  <r>
    <x v="1217"/>
    <n v="2001"/>
    <s v="Jean-Pierre Jeunet"/>
    <s v="Mathieu Kassovitz"/>
    <s v="Jamel Debbouze"/>
    <s v="Isabelle Nanty"/>
    <x v="3"/>
    <n v="77000000"/>
    <n v="33201661"/>
    <x v="8"/>
    <n v="122"/>
    <s v="Comedy|Romance"/>
    <s v="cheerfulness|female protagonist|garden gnome|magical realism|waitress"/>
    <n v="8.4"/>
    <n v="242"/>
    <n v="1314"/>
    <n v="534262"/>
    <n v="809"/>
    <x v="1"/>
    <n v="2.35"/>
    <x v="1"/>
  </r>
  <r>
    <x v="1218"/>
    <n v="2004"/>
    <s v="Dennie Gordon"/>
    <s v="Mary-Kate Olsen"/>
    <s v="Bob Saget"/>
    <s v="Riley Smith"/>
    <x v="1"/>
    <n v="30000000"/>
    <n v="14018364"/>
    <x v="0"/>
    <n v="91"/>
    <s v="Comedy|Crime|Family|Romance"/>
    <s v="dog|new york city|scholarship|senator|twin"/>
    <n v="4.8"/>
    <n v="70"/>
    <n v="111"/>
    <n v="17722"/>
    <n v="3974"/>
    <x v="0"/>
    <n v="1.85"/>
    <x v="1"/>
  </r>
  <r>
    <x v="1219"/>
    <n v="2004"/>
    <s v="Charles Shyer"/>
    <s v="Omar Epps"/>
    <s v="Nia Long"/>
    <s v="Jane Krakowski"/>
    <x v="3"/>
    <n v="60000000"/>
    <n v="13395939"/>
    <x v="1"/>
    <n v="103"/>
    <s v="Comedy|Drama|Romance"/>
    <s v="best friend|commitment|friend|limousine driver|one night stand"/>
    <n v="6.2"/>
    <n v="135"/>
    <n v="146"/>
    <n v="43442"/>
    <n v="3639"/>
    <x v="0"/>
    <n v="1.85"/>
    <x v="1"/>
  </r>
  <r>
    <x v="1220"/>
    <n v="2012"/>
    <s v="Ken Kwapis"/>
    <s v="Ted Danson"/>
    <s v="Tim Blake Nelson"/>
    <s v="Andrew Daly"/>
    <x v="1"/>
    <n v="40000000"/>
    <n v="20113965"/>
    <x v="0"/>
    <n v="107"/>
    <s v="Biography|Drama|Romance"/>
    <s v="arctic circle|reporter|small town|volunteer|whale"/>
    <n v="6.5"/>
    <n v="125"/>
    <n v="66"/>
    <n v="15231"/>
    <n v="1702"/>
    <x v="0"/>
    <n v="2.35"/>
    <x v="1"/>
  </r>
  <r>
    <x v="1221"/>
    <n v="1999"/>
    <s v="Ulu Grosbard"/>
    <s v="Alexa PenaVega"/>
    <s v="Treat Williams"/>
    <s v="Jonathan Jackson"/>
    <x v="0"/>
    <n v="40000000"/>
    <n v="13376506"/>
    <x v="0"/>
    <n v="106"/>
    <s v="Drama"/>
    <s v="basketball|boy|italian|kidnapping a child|reunion"/>
    <n v="6.3"/>
    <n v="54"/>
    <n v="111"/>
    <n v="10413"/>
    <n v="4327"/>
    <x v="0"/>
    <n v="1.85"/>
    <x v="1"/>
  </r>
  <r>
    <x v="1222"/>
    <n v="2002"/>
    <s v="William Malone"/>
    <s v="Natascha McElhone"/>
    <s v="Jeffrey Combs"/>
    <s v="Udo Kier"/>
    <x v="3"/>
    <n v="42000000"/>
    <n v="13208023"/>
    <x v="1"/>
    <n v="101"/>
    <s v="Crime|Horror|Thriller"/>
    <s v="bondage gear|bound and gagged|hung by one's wrists|tied to a chair|tied to a table"/>
    <n v="3.3"/>
    <n v="104"/>
    <n v="388"/>
    <n v="17309"/>
    <n v="4262"/>
    <x v="0"/>
    <n v="2.35"/>
    <x v="1"/>
  </r>
  <r>
    <x v="1223"/>
    <n v="2009"/>
    <s v="Paul Weitz"/>
    <s v="Josh Hutcherson"/>
    <s v="Salma Hayek"/>
    <s v="Patrick Fugit"/>
    <x v="0"/>
    <n v="40000000"/>
    <n v="13838130"/>
    <x v="0"/>
    <n v="109"/>
    <s v="Action|Adventure|Fantasy|Thriller"/>
    <s v="antidote|based on young adult novel|flyer|spider|vampire"/>
    <n v="5.9"/>
    <n v="157"/>
    <n v="157"/>
    <n v="35990"/>
    <n v="20503"/>
    <x v="0"/>
    <n v="2.35"/>
    <x v="1"/>
  </r>
  <r>
    <x v="1071"/>
    <n v="2015"/>
    <s v="Paul McGuigan"/>
    <s v="Daniel Radcliffe"/>
    <s v="Spencer Wilding"/>
    <s v="Daniel Mays"/>
    <x v="0"/>
    <n v="40000000"/>
    <n v="5773519"/>
    <x v="0"/>
    <n v="110"/>
    <s v="Drama|Horror|Sci-Fi|Thriller"/>
    <s v="assistant|experiment|frankenstein|medical student|scientist"/>
    <n v="6"/>
    <n v="159"/>
    <n v="91"/>
    <n v="28618"/>
    <n v="12876"/>
    <x v="0"/>
    <n v="2.35"/>
    <x v="1"/>
  </r>
  <r>
    <x v="1224"/>
    <n v="2003"/>
    <s v="Danny DeVito"/>
    <s v="Justin Theroux"/>
    <s v="Amber Valletta"/>
    <s v="Harvey Fierstein"/>
    <x v="0"/>
    <n v="40000000"/>
    <n v="9652000"/>
    <x v="0"/>
    <n v="89"/>
    <s v="Comedy"/>
    <s v="christmas|duplex|television|tenant|writer"/>
    <n v="5.8"/>
    <n v="78"/>
    <n v="147"/>
    <n v="46205"/>
    <n v="3096"/>
    <x v="0"/>
    <n v="1.85"/>
    <x v="1"/>
  </r>
  <r>
    <x v="1225"/>
    <n v="1980"/>
    <s v="Jerry Jameson"/>
    <s v="M. Emmet Walsh"/>
    <s v="Jason Robards"/>
    <s v="Anne Archer"/>
    <x v="1"/>
    <n v="36000000"/>
    <n v="7000000"/>
    <x v="1"/>
    <n v="119"/>
    <s v="Action|Adventure|Drama|Thriller"/>
    <s v="military|mineral|ocean|ship|titanic"/>
    <n v="4.7"/>
    <n v="32"/>
    <n v="70"/>
    <n v="2933"/>
    <n v="1883"/>
    <x v="0"/>
    <n v="2.35"/>
    <x v="1"/>
  </r>
  <r>
    <x v="1226"/>
    <n v="1999"/>
    <s v="Mic Rodgers"/>
    <s v="Michael Jai White"/>
    <s v="Daniel von Bargen"/>
    <s v="Xander Berkeley"/>
    <x v="3"/>
    <n v="24000000"/>
    <n v="10431220"/>
    <x v="0"/>
    <n v="83"/>
    <s v="Action|Sci-Fi"/>
    <s v="combat|computer|general|military|reporter"/>
    <n v="4.0999999999999996"/>
    <n v="75"/>
    <n v="162"/>
    <n v="24216"/>
    <n v="4024"/>
    <x v="0"/>
    <n v="1.85"/>
    <x v="1"/>
  </r>
  <r>
    <x v="1227"/>
    <n v="2009"/>
    <s v="Christian Alvart"/>
    <s v="Norman Reedus"/>
    <s v="Dennis Quaid"/>
    <s v="Eddie Rouse"/>
    <x v="3"/>
    <n v="33000000"/>
    <n v="10326062"/>
    <x v="5"/>
    <n v="108"/>
    <s v="Action|Horror|Mystery|Sci-Fi|Thriller"/>
    <s v="future|mission|space|spaceship|survival"/>
    <n v="6.8"/>
    <n v="219"/>
    <n v="310"/>
    <n v="121432"/>
    <n v="14127"/>
    <x v="0"/>
    <n v="2.35"/>
    <x v="1"/>
  </r>
  <r>
    <x v="1228"/>
    <n v="2001"/>
    <s v="Gary Fleder"/>
    <s v="Gary Dourdan"/>
    <s v="Mekhi Phifer"/>
    <s v="Tim Guinee"/>
    <x v="3"/>
    <n v="40000000"/>
    <n v="6114237"/>
    <x v="0"/>
    <n v="102"/>
    <s v="Drama|Mystery|Sci-Fi|Thriller"/>
    <s v="alien|android|bomb|future|weapon"/>
    <n v="6.2"/>
    <n v="83"/>
    <n v="207"/>
    <n v="19986"/>
    <n v="2664"/>
    <x v="0"/>
    <n v="1.85"/>
    <x v="1"/>
  </r>
  <r>
    <x v="1229"/>
    <n v="2002"/>
    <s v="Christian Duguay"/>
    <s v="Rufus Sewell"/>
    <s v="Bridgette Wilson-Sampras"/>
    <s v="Rupert Graves"/>
    <x v="0"/>
    <n v="40000000"/>
    <n v="4835968"/>
    <x v="1"/>
    <n v="93"/>
    <s v="Action|Adventure|Thriller"/>
    <s v="commercial|extreme sports|mountain|serbian|terrorist"/>
    <n v="4.5"/>
    <n v="53"/>
    <n v="82"/>
    <n v="4821"/>
    <n v="4123"/>
    <x v="0"/>
    <n v="2.35"/>
    <x v="1"/>
  </r>
  <r>
    <x v="1230"/>
    <n v="2001"/>
    <s v="Jean-Marie Poiré"/>
    <s v="Bridgette Wilson-Sampras"/>
    <s v="Matt Ross"/>
    <s v="John Aylward"/>
    <x v="0"/>
    <n v="40000000"/>
    <n v="4777007"/>
    <x v="8"/>
    <n v="84"/>
    <s v="Comedy|Fantasy|Sci-Fi"/>
    <s v="alternate history|alternate timeline|flatulence|future time travel|time travel comedy"/>
    <n v="5.8"/>
    <n v="61"/>
    <n v="98"/>
    <n v="15130"/>
    <n v="1149"/>
    <x v="0"/>
    <n v="2.35"/>
    <x v="1"/>
  </r>
  <r>
    <x v="1231"/>
    <n v="2007"/>
    <s v="Danny Boyle"/>
    <s v="Chris Evans"/>
    <s v="Benedict Wong"/>
    <s v="Troy Garity"/>
    <x v="3"/>
    <n v="26000000"/>
    <n v="3675072"/>
    <x v="1"/>
    <n v="107"/>
    <s v="Adventure|Sci-Fi|Thriller"/>
    <s v="astronaut|earth|future|icarus|sun"/>
    <n v="7.3"/>
    <n v="308"/>
    <n v="801"/>
    <n v="190132"/>
    <n v="11623"/>
    <x v="0"/>
    <n v="2.35"/>
    <x v="1"/>
  </r>
  <r>
    <x v="1232"/>
    <n v="2012"/>
    <s v="Brian Robbins"/>
    <s v="John Gatins"/>
    <s v="Lou Saliba"/>
    <s v="Greg Collins"/>
    <x v="0"/>
    <n v="40000000"/>
    <n v="18438149"/>
    <x v="0"/>
    <n v="91"/>
    <s v="Comedy|Drama"/>
    <s v="box office flop|buddhist|liar|literary agent|magical tree"/>
    <n v="5.9"/>
    <n v="70"/>
    <n v="93"/>
    <n v="30842"/>
    <n v="222"/>
    <x v="0"/>
    <n v="2.35"/>
    <x v="1"/>
  </r>
  <r>
    <x v="1233"/>
    <n v="2008"/>
    <s v="Marc F. Adler"/>
    <s v="Eric Idle"/>
    <s v="Anne Bancroft"/>
    <s v="Kelly Ripa"/>
    <x v="1"/>
    <n v="40000000"/>
    <n v="511920"/>
    <x v="0"/>
    <n v="94"/>
    <s v="Adventure|Animation|Comedy|Fantasy|Romance"/>
    <s v="box office flop|computer animation|one word title|surrealism|villainess"/>
    <n v="4.4000000000000004"/>
    <n v="41"/>
    <n v="26"/>
    <n v="2458"/>
    <n v="2449"/>
    <x v="0"/>
    <n v="1.85"/>
    <x v="1"/>
  </r>
  <r>
    <x v="1234"/>
    <n v="2015"/>
    <s v="Pierre Morel"/>
    <s v="Ray Winstone"/>
    <s v="Mark Rylance"/>
    <s v="Jasmine Trinca"/>
    <x v="3"/>
    <n v="40000000"/>
    <n v="10640645"/>
    <x v="0"/>
    <n v="115"/>
    <s v="Action|Crime|Drama|Mystery|Thriller"/>
    <s v="assassination|blood vomiting|death|hit squad|mercenary"/>
    <n v="5.8"/>
    <n v="224"/>
    <n v="110"/>
    <n v="28429"/>
    <n v="1686"/>
    <x v="0"/>
    <n v="2.35"/>
    <x v="1"/>
  </r>
  <r>
    <x v="1235"/>
    <n v="2006"/>
    <s v="Geoffrey Sax"/>
    <s v="Alex Pettyfer"/>
    <s v="Sophie Okonedo"/>
    <s v="Ashley Walters"/>
    <x v="1"/>
    <n v="40000000"/>
    <n v="652526"/>
    <x v="5"/>
    <n v="93"/>
    <s v="Action|Adventure|Family|Thriller"/>
    <s v="14 year old|british|gadget|spy|training"/>
    <n v="5.0999999999999996"/>
    <n v="66"/>
    <n v="187"/>
    <n v="20201"/>
    <n v="15638"/>
    <x v="0"/>
    <n v="2.35"/>
    <x v="1"/>
  </r>
  <r>
    <x v="1236"/>
    <n v="2007"/>
    <s v="D.J. Caruso"/>
    <s v="Sarah Roemer"/>
    <s v="Aaron Yoo"/>
    <s v="Jose Pablo Cantillo"/>
    <x v="0"/>
    <n v="20000000"/>
    <n v="80050171"/>
    <x v="0"/>
    <n v="105"/>
    <s v="Drama|Mystery|Thriller"/>
    <s v="binoculars|electronic tag|house arrest|neighbor|watching someone"/>
    <n v="6.9"/>
    <n v="253"/>
    <n v="491"/>
    <n v="186982"/>
    <n v="2288"/>
    <x v="0"/>
    <n v="1.85"/>
    <x v="0"/>
  </r>
  <r>
    <x v="1237"/>
    <n v="1995"/>
    <s v="Iain Softley"/>
    <s v="Angelina Jolie Pitt"/>
    <s v="Fisher Stevens"/>
    <s v="Lorraine Bracco"/>
    <x v="0"/>
    <n v="20000000"/>
    <n v="7564000"/>
    <x v="0"/>
    <n v="107"/>
    <s v="Comedy|Crime|Drama|Thriller"/>
    <s v="computer|computer virus|cyberpunk|fight the system|sexual fantasy"/>
    <n v="6.2"/>
    <n v="79"/>
    <n v="223"/>
    <n v="54650"/>
    <n v="13821"/>
    <x v="0"/>
    <n v="2.35"/>
    <x v="1"/>
  </r>
  <r>
    <x v="1238"/>
    <n v="2007"/>
    <s v="Richard Shepard"/>
    <s v="James Brolin"/>
    <s v="Zan Marolt"/>
    <s v="Ljubomir Kerekes"/>
    <x v="3"/>
    <n v="25000000"/>
    <n v="876671"/>
    <x v="0"/>
    <n v="101"/>
    <s v="Adventure|Comedy|Drama|Romance|Thriller|War"/>
    <s v="bosnia|cia|fox|hunt|war criminal"/>
    <n v="6.9"/>
    <n v="94"/>
    <n v="90"/>
    <n v="22010"/>
    <n v="504"/>
    <x v="0"/>
    <n v="2.35"/>
    <x v="1"/>
  </r>
  <r>
    <x v="1239"/>
    <n v="1994"/>
    <s v="Joel Coen"/>
    <s v="Jennifer Jason Leigh"/>
    <s v="Bill Cobbs"/>
    <s v="John Mahoney"/>
    <x v="1"/>
    <n v="30000000"/>
    <n v="2869369"/>
    <x v="1"/>
    <n v="111"/>
    <s v="Comedy|Fantasy"/>
    <s v="art deco|board of directors|industry|mail|stock"/>
    <n v="7.3"/>
    <n v="77"/>
    <n v="211"/>
    <n v="65474"/>
    <n v="2612"/>
    <x v="1"/>
    <n v="1.85"/>
    <x v="1"/>
  </r>
  <r>
    <x v="1240"/>
    <n v="2007"/>
    <s v="Peter Ho-Sun Chan"/>
    <s v="Jet Li"/>
    <s v="Takeshi Kaneshiro"/>
    <s v="Andy Lau"/>
    <x v="3"/>
    <n v="40000000"/>
    <n v="128978"/>
    <x v="11"/>
    <n v="113"/>
    <s v="Action|Drama|History|Romance|War"/>
    <s v="assassination|blood brother|dynasty|general|stabbing a woman"/>
    <n v="7.1"/>
    <n v="106"/>
    <n v="61"/>
    <n v="22897"/>
    <n v="6267"/>
    <x v="0"/>
    <n v="2.35"/>
    <x v="1"/>
  </r>
  <r>
    <x v="1241"/>
    <n v="2005"/>
    <s v="Sergey Bodrov"/>
    <s v="Jay Hernandez"/>
    <s v="Kuno Becker"/>
    <s v="Jason Scott Lee"/>
    <x v="3"/>
    <n v="25000000"/>
    <n v="77231"/>
    <x v="8"/>
    <n v="112"/>
    <s v="Drama|History|War"/>
    <s v="1800s|kazakhstan|nomad"/>
    <n v="6"/>
    <n v="30"/>
    <n v="32"/>
    <n v="3322"/>
    <n v="2115"/>
    <x v="0"/>
    <n v="2.35"/>
    <x v="1"/>
  </r>
  <r>
    <x v="1242"/>
    <n v="2013"/>
    <s v="Joon-ho Bong"/>
    <s v="Chris Evans"/>
    <s v="Ewen Bremner"/>
    <s v="Kang-ho Song"/>
    <x v="3"/>
    <n v="39200000"/>
    <n v="4563029"/>
    <x v="14"/>
    <n v="126"/>
    <s v="Action|Drama|Sci-Fi|Thriller"/>
    <s v="closed ecological system|perpetual winter|population control|revolt|train"/>
    <n v="7"/>
    <n v="488"/>
    <n v="514"/>
    <n v="181472"/>
    <n v="12286"/>
    <x v="0"/>
    <n v="1.85"/>
    <x v="1"/>
  </r>
  <r>
    <x v="1243"/>
    <n v="1994"/>
    <s v="Alex Proyas"/>
    <s v="Michael Wincott"/>
    <s v="Bai Ling"/>
    <s v="David Patrick Kelly"/>
    <x v="3"/>
    <n v="23000000"/>
    <n v="50693162"/>
    <x v="0"/>
    <n v="98"/>
    <s v="Action|Drama|Fantasy"/>
    <s v="back from the dead|crime boss|crow|gothic|vigilante"/>
    <n v="7.6"/>
    <n v="118"/>
    <n v="545"/>
    <n v="136580"/>
    <n v="2630"/>
    <x v="0"/>
    <n v="1.85"/>
    <x v="0"/>
  </r>
  <r>
    <x v="1244"/>
    <n v="2009"/>
    <s v="Robert Schwentke"/>
    <s v="Arliss Howard"/>
    <s v="Brooklynn Proulx"/>
    <s v="Michelle Nolden"/>
    <x v="0"/>
    <n v="39000000"/>
    <n v="63411478"/>
    <x v="0"/>
    <n v="107"/>
    <s v="Drama|Fantasy|Romance|Sci-Fi"/>
    <s v="jumping on a bed|kissing while having sex|librarian|male objectification|pregnant woman in bathtub"/>
    <n v="7.1"/>
    <n v="214"/>
    <n v="234"/>
    <n v="114925"/>
    <n v="568"/>
    <x v="0"/>
    <n v="2.35"/>
    <x v="0"/>
  </r>
  <r>
    <x v="95"/>
    <n v="2001"/>
    <s v="Rob Cohen"/>
    <s v="Paul Walker"/>
    <s v="Vin Diesel"/>
    <s v="Jordana Brewster"/>
    <x v="0"/>
    <n v="38000000"/>
    <n v="144512310"/>
    <x v="0"/>
    <n v="106"/>
    <s v="Action|Crime|Thriller"/>
    <s v="eighteen wheeler|illegal street racing|truck|trucker|undercover cop"/>
    <n v="6.7"/>
    <n v="187"/>
    <n v="988"/>
    <n v="272227"/>
    <n v="45327"/>
    <x v="0"/>
    <n v="2.35"/>
    <x v="0"/>
  </r>
  <r>
    <x v="1245"/>
    <n v="2012"/>
    <s v="Tim Burton"/>
    <s v="Martin Landau"/>
    <s v="Catherine O'Hara"/>
    <s v="Atticus Shaffer"/>
    <x v="1"/>
    <n v="39000000"/>
    <n v="35287788"/>
    <x v="0"/>
    <n v="87"/>
    <s v="Animation|Comedy|Family|Horror|Sci-Fi"/>
    <s v="dog|life|remake by original director|science|stop motion animation"/>
    <n v="7"/>
    <n v="370"/>
    <n v="165"/>
    <n v="73886"/>
    <n v="4774"/>
    <x v="1"/>
    <n v="1.85"/>
    <x v="1"/>
  </r>
  <r>
    <x v="1246"/>
    <n v="2005"/>
    <s v="Joss Whedon"/>
    <s v="Adam Baldwin"/>
    <s v="Sean Maher"/>
    <s v="Michael Hitchcock"/>
    <x v="0"/>
    <n v="40000000"/>
    <n v="25335935"/>
    <x v="0"/>
    <n v="119"/>
    <s v="Action|Adventure|Sci-Fi|Thriller"/>
    <s v="alliance|cannibalism|future|operative|planet"/>
    <n v="8"/>
    <n v="276"/>
    <n v="1594"/>
    <n v="242599"/>
    <n v="2853"/>
    <x v="0"/>
    <n v="2.35"/>
    <x v="1"/>
  </r>
  <r>
    <x v="1247"/>
    <n v="2004"/>
    <s v="Charles S. Dutton"/>
    <s v="Omar Epps"/>
    <s v="Charles S. Dutton"/>
    <s v="Tim Daly"/>
    <x v="0"/>
    <n v="39000000"/>
    <n v="5881504"/>
    <x v="0"/>
    <n v="110"/>
    <s v="Biography|Drama|Romance|Sport"/>
    <s v="boxer|boxing|boxing arena|boxing manager|directed by co star"/>
    <n v="5.3"/>
    <n v="76"/>
    <n v="50"/>
    <n v="5917"/>
    <n v="2972"/>
    <x v="0"/>
    <n v="2.35"/>
    <x v="1"/>
  </r>
  <r>
    <x v="1248"/>
    <n v="1983"/>
    <s v="Richard Lester"/>
    <s v="Margot Kidder"/>
    <s v="Robert Vaughn"/>
    <s v="Jackie Cooper"/>
    <x v="1"/>
    <n v="39000000"/>
    <n v="60000000"/>
    <x v="1"/>
    <n v="125"/>
    <s v="Action|Comedy|Sci-Fi"/>
    <s v="computer|high school|kryptonite|smallville|villain"/>
    <n v="4.9000000000000004"/>
    <n v="95"/>
    <n v="224"/>
    <n v="49934"/>
    <n v="2329"/>
    <x v="0"/>
    <n v="2.35"/>
    <x v="0"/>
  </r>
  <r>
    <x v="1249"/>
    <n v="2013"/>
    <s v="Peter Segal"/>
    <s v="Robert De Niro"/>
    <s v="Sylvester Stallone"/>
    <s v="Oscar Gale"/>
    <x v="0"/>
    <n v="40000000"/>
    <n v="29802761"/>
    <x v="0"/>
    <n v="113"/>
    <s v="Comedy|Sport"/>
    <s v="broke|promoter|retirement|trainer|training"/>
    <n v="6.4"/>
    <n v="211"/>
    <n v="115"/>
    <n v="46480"/>
    <n v="36009"/>
    <x v="0"/>
    <n v="1.85"/>
    <x v="1"/>
  </r>
  <r>
    <x v="1250"/>
    <n v="2008"/>
    <s v="John Woo"/>
    <s v="Takeshi Kaneshiro"/>
    <s v="Tony Chiu Wai Leung"/>
    <s v="Wei Zhao"/>
    <x v="3"/>
    <n v="553632000"/>
    <n v="626809"/>
    <x v="6"/>
    <n v="150"/>
    <s v="Action|Adventure|Drama|History|War"/>
    <s v="alliance|battle|china|chinese|strategy"/>
    <n v="7.4"/>
    <n v="160"/>
    <n v="105"/>
    <n v="36894"/>
    <n v="2172"/>
    <x v="0"/>
    <n v="2.35"/>
    <x v="1"/>
  </r>
  <r>
    <x v="1251"/>
    <n v="2002"/>
    <s v="Andy Tennant"/>
    <s v="Ethan Embry"/>
    <s v="Mary Lynn Rajskub"/>
    <s v="Courtney Gains"/>
    <x v="0"/>
    <n v="38000000"/>
    <n v="127214072"/>
    <x v="0"/>
    <n v="108"/>
    <s v="Comedy|Romance"/>
    <s v="alabama|divorce|divorce papers|husband wife relationship|new york city"/>
    <n v="6.1"/>
    <n v="97"/>
    <n v="392"/>
    <n v="83786"/>
    <n v="4251"/>
    <x v="0"/>
    <n v="2.35"/>
    <x v="0"/>
  </r>
  <r>
    <x v="1252"/>
    <n v="2009"/>
    <s v="Robert Luketic"/>
    <s v="Gerard Butler"/>
    <s v="John Michael Higgins"/>
    <s v="Eric Winter"/>
    <x v="3"/>
    <n v="38000000"/>
    <n v="88915214"/>
    <x v="0"/>
    <n v="96"/>
    <s v="Comedy|Romance"/>
    <s v="call in|chick flick|date|hot air balloon|show producer"/>
    <n v="6.5"/>
    <n v="174"/>
    <n v="169"/>
    <n v="163665"/>
    <n v="22436"/>
    <x v="0"/>
    <n v="2.35"/>
    <x v="0"/>
  </r>
  <r>
    <x v="1253"/>
    <n v="1996"/>
    <s v="Jonathan Lynn"/>
    <s v="Austin Pendleton"/>
    <s v="Phil Hartman"/>
    <s v="Max Casella"/>
    <x v="1"/>
    <n v="39000000"/>
    <n v="30400000"/>
    <x v="0"/>
    <n v="93"/>
    <s v="Comedy"/>
    <s v="greenland|military|revenge|soldier|u.s. soldier"/>
    <n v="5.7"/>
    <n v="23"/>
    <n v="73"/>
    <n v="17810"/>
    <n v="2176"/>
    <x v="0"/>
    <n v="2.35"/>
    <x v="1"/>
  </r>
  <r>
    <x v="1254"/>
    <n v="2002"/>
    <s v="Robert Rodriguez"/>
    <s v="Steve Buscemi"/>
    <s v="Alexa PenaVega"/>
    <s v="Emily Osment"/>
    <x v="1"/>
    <n v="38000000"/>
    <n v="85570368"/>
    <x v="0"/>
    <n v="100"/>
    <s v="Action|Adventure|Comedy|Family|Sci-Fi"/>
    <s v="island|mad scientist|scientist|sequel|spy"/>
    <n v="5.0999999999999996"/>
    <n v="103"/>
    <n v="107"/>
    <n v="44885"/>
    <n v="18291"/>
    <x v="0"/>
    <n v="1.85"/>
    <x v="0"/>
  </r>
  <r>
    <x v="1255"/>
    <n v="1994"/>
    <s v="David Carson"/>
    <s v="LeVar Burton"/>
    <s v="Alan Ruck"/>
    <s v="Jonathan Frakes"/>
    <x v="1"/>
    <n v="35000000"/>
    <n v="75668868"/>
    <x v="0"/>
    <n v="118"/>
    <s v="Action|Adventure|Mystery|Sci-Fi|Thriller"/>
    <s v="23rd century|bare chested male bondage|enterprise the starship|rescue|sacrifice"/>
    <n v="6.6"/>
    <n v="98"/>
    <n v="249"/>
    <n v="60504"/>
    <n v="6427"/>
    <x v="0"/>
    <n v="2.35"/>
    <x v="0"/>
  </r>
  <r>
    <x v="1256"/>
    <n v="2013"/>
    <s v="Kar-Wai Wong"/>
    <s v="Tony Chiu Wai Leung"/>
    <s v="Hye-kyo Song"/>
    <s v="Elvis Tsui"/>
    <x v="0"/>
    <n v="38600000"/>
    <n v="6594136"/>
    <x v="11"/>
    <n v="122"/>
    <s v="Action|Biography|Drama"/>
    <s v="challenge|china|hong kong|martial arts|martial arts master"/>
    <n v="6.5"/>
    <n v="273"/>
    <n v="111"/>
    <n v="24557"/>
    <n v="943"/>
    <x v="0"/>
    <n v="2.35"/>
    <x v="1"/>
  </r>
  <r>
    <x v="1257"/>
    <n v="2011"/>
    <s v="Francis Lawrence"/>
    <s v="Robert Pattinson"/>
    <s v="Christoph Waltz"/>
    <s v="James Frain"/>
    <x v="0"/>
    <n v="38000000"/>
    <n v="58700247"/>
    <x v="0"/>
    <n v="120"/>
    <s v="Drama|Romance"/>
    <s v="circus|circus vargas|elephant|fear|train"/>
    <n v="6.9"/>
    <n v="279"/>
    <n v="260"/>
    <n v="95367"/>
    <n v="36062"/>
    <x v="0"/>
    <n v="2.35"/>
    <x v="0"/>
  </r>
  <r>
    <x v="1258"/>
    <n v="1999"/>
    <s v="Norman Jewison"/>
    <s v="Denzel Washington"/>
    <s v="Vincent Pastore"/>
    <s v="Deborah Kara Unger"/>
    <x v="3"/>
    <n v="38000000"/>
    <n v="50668906"/>
    <x v="0"/>
    <n v="146"/>
    <s v="Biography|Drama|Sport"/>
    <s v="african american|book|boxer|boxing|murder"/>
    <n v="7.6"/>
    <n v="65"/>
    <n v="265"/>
    <n v="76016"/>
    <n v="20516"/>
    <x v="1"/>
    <n v="1.85"/>
    <x v="0"/>
  </r>
  <r>
    <x v="1259"/>
    <n v="2002"/>
    <s v="Michael Apted"/>
    <s v="Bill Cobbs"/>
    <s v="Jeff Kober"/>
    <s v="Billy Campbell"/>
    <x v="0"/>
    <n v="38000000"/>
    <n v="39177215"/>
    <x v="0"/>
    <n v="115"/>
    <s v="Crime|Drama|Thriller"/>
    <s v="abusive husband|escape|intimate partner homicide|marriage|woman wearing only a man's shirt"/>
    <n v="5.6"/>
    <n v="98"/>
    <n v="234"/>
    <n v="30667"/>
    <n v="3770"/>
    <x v="0"/>
    <n v="2.35"/>
    <x v="0"/>
  </r>
  <r>
    <x v="1260"/>
    <n v="2001"/>
    <s v="David Mirkin"/>
    <s v="Sarah Silverman"/>
    <s v="Anne Bancroft"/>
    <s v="Jeffrey Jones"/>
    <x v="0"/>
    <n v="35000000"/>
    <n v="40334024"/>
    <x v="0"/>
    <n v="123"/>
    <s v="Comedy|Crime|Romance"/>
    <s v="bank|infidelity|millionaire|money|scam"/>
    <n v="6.2"/>
    <n v="116"/>
    <n v="216"/>
    <n v="44168"/>
    <n v="2912"/>
    <x v="0"/>
    <n v="2.35"/>
    <x v="0"/>
  </r>
  <r>
    <x v="1261"/>
    <n v="2015"/>
    <s v="Andy Fickman"/>
    <s v="D.B. Woodside"/>
    <s v="Daniella Alonso"/>
    <s v="Eduardo Verástegui"/>
    <x v="1"/>
    <n v="30000000"/>
    <n v="71038190"/>
    <x v="0"/>
    <n v="94"/>
    <s v="Action|Comedy|Crime"/>
    <s v="character name in title|no opening credits|sequel|wilhelm scream"/>
    <n v="4.4000000000000004"/>
    <n v="76"/>
    <n v="123"/>
    <n v="23473"/>
    <n v="3552"/>
    <x v="0"/>
    <n v="1.85"/>
    <x v="0"/>
  </r>
  <r>
    <x v="1262"/>
    <n v="2001"/>
    <s v="Luis Mandoki"/>
    <s v="Sonia Braga"/>
    <s v="Shirley Knight"/>
    <s v="Kari Matchett"/>
    <x v="3"/>
    <n v="38000000"/>
    <n v="24044532"/>
    <x v="0"/>
    <n v="102"/>
    <s v="Drama|Romance"/>
    <s v="apartment|fate|gun|love|mysterious man"/>
    <n v="5.6"/>
    <n v="106"/>
    <n v="180"/>
    <n v="19686"/>
    <n v="1440"/>
    <x v="0"/>
    <n v="1.85"/>
    <x v="1"/>
  </r>
  <r>
    <x v="1263"/>
    <n v="2001"/>
    <s v="John Pasquin"/>
    <s v="Jim Belushi"/>
    <s v="Ken Marino"/>
    <s v="Kelly Lynch"/>
    <x v="1"/>
    <n v="38000000"/>
    <n v="22770864"/>
    <x v="0"/>
    <n v="98"/>
    <s v="Comedy|Drama"/>
    <s v="bully|co worker|divorce|fight|karate"/>
    <n v="5.5"/>
    <n v="55"/>
    <n v="85"/>
    <n v="8433"/>
    <n v="2765"/>
    <x v="0"/>
    <n v="1.85"/>
    <x v="1"/>
  </r>
  <r>
    <x v="1264"/>
    <n v="1999"/>
    <s v="Roman Polanski"/>
    <s v="Johnny Depp"/>
    <s v="Frank Langella"/>
    <s v="Lena Olin"/>
    <x v="3"/>
    <n v="38000000"/>
    <n v="18653746"/>
    <x v="10"/>
    <n v="133"/>
    <s v="Mystery|Thriller"/>
    <s v="bare butt|gnosticism|lucifer|rare book|sex"/>
    <n v="6.7"/>
    <n v="172"/>
    <n v="638"/>
    <n v="137722"/>
    <n v="42344"/>
    <x v="0"/>
    <n v="2.35"/>
    <x v="1"/>
  </r>
  <r>
    <x v="1265"/>
    <n v="1996"/>
    <s v="Michael Apted"/>
    <s v="J.K. Simmons"/>
    <s v="Paul Guilfoyle"/>
    <s v="Bill Nunn"/>
    <x v="3"/>
    <n v="38000000"/>
    <n v="17305211"/>
    <x v="0"/>
    <n v="118"/>
    <s v="Crime|Drama|Mystery|Thriller"/>
    <s v="cartoon on tv|doctor|emergency room|hospital|nudity"/>
    <n v="6.1"/>
    <n v="47"/>
    <n v="75"/>
    <n v="14066"/>
    <n v="24547"/>
    <x v="0"/>
    <n v="2.35"/>
    <x v="1"/>
  </r>
  <r>
    <x v="1266"/>
    <n v="2001"/>
    <s v="Stephen Herek"/>
    <s v="Beth Grant"/>
    <s v="Dagmara Dominczyk"/>
    <s v="Matthew Glave"/>
    <x v="3"/>
    <n v="57000000"/>
    <n v="16991902"/>
    <x v="0"/>
    <n v="105"/>
    <s v="Drama|Music"/>
    <s v="cover band|fired from a job|heavy metal|rock star|tribute band"/>
    <n v="6.2"/>
    <n v="107"/>
    <n v="191"/>
    <n v="34592"/>
    <n v="1265"/>
    <x v="0"/>
    <n v="2.35"/>
    <x v="1"/>
  </r>
  <r>
    <x v="1267"/>
    <n v="2009"/>
    <s v="Lee Daniels"/>
    <s v="Mo'Nique"/>
    <s v="Gabourey Sidibe"/>
    <s v="Mariah Carey"/>
    <x v="3"/>
    <n v="10000000"/>
    <n v="47536959"/>
    <x v="0"/>
    <n v="109"/>
    <s v="Drama"/>
    <s v="abuse|african american lesbian|lesbian|lesbian couple|school"/>
    <n v="7.3"/>
    <n v="323"/>
    <n v="275"/>
    <n v="86955"/>
    <n v="3277"/>
    <x v="0"/>
    <n v="1.85"/>
    <x v="0"/>
  </r>
  <r>
    <x v="1268"/>
    <n v="1996"/>
    <s v="Ridley Scott"/>
    <s v="Jeff Bridges"/>
    <s v="Jason Marsden"/>
    <s v="Ethan Embry"/>
    <x v="0"/>
    <n v="38000000"/>
    <n v="10300000"/>
    <x v="0"/>
    <n v="129"/>
    <s v="Adventure|Drama"/>
    <s v="acrophobia|jamaica|male bonding|prostitute|tragedy"/>
    <n v="6.6"/>
    <n v="37"/>
    <n v="89"/>
    <n v="17859"/>
    <n v="16237"/>
    <x v="0"/>
    <n v="2.35"/>
    <x v="1"/>
  </r>
  <r>
    <x v="1269"/>
    <n v="1982"/>
    <s v="John Carpenter"/>
    <s v="Wilford Brimley"/>
    <s v="Richard Masur"/>
    <s v="David Clennon"/>
    <x v="3"/>
    <n v="15000000"/>
    <n v="13782838"/>
    <x v="0"/>
    <n v="109"/>
    <s v="Horror|Mystery|Sci-Fi"/>
    <s v="alien creature|alien life form|antarctica|isolation|paranoia"/>
    <n v="8.1999999999999993"/>
    <n v="297"/>
    <n v="911"/>
    <n v="258078"/>
    <n v="1757"/>
    <x v="0"/>
    <n v="2.35"/>
    <x v="1"/>
  </r>
  <r>
    <x v="1270"/>
    <n v="2013"/>
    <s v="David Twohy"/>
    <s v="Vin Diesel"/>
    <s v="Nolan Gerard Funk"/>
    <s v="Bokeem Woodbine"/>
    <x v="3"/>
    <n v="38000000"/>
    <n v="41997790"/>
    <x v="0"/>
    <n v="127"/>
    <s v="Action|Sci-Fi|Thriller"/>
    <s v="alien|left for dead|mercenary|survival|vomiting"/>
    <n v="6.4"/>
    <n v="302"/>
    <n v="343"/>
    <n v="125305"/>
    <n v="17551"/>
    <x v="0"/>
    <n v="2.35"/>
    <x v="0"/>
  </r>
  <r>
    <x v="1271"/>
    <n v="1997"/>
    <s v="Jeb Stuart"/>
    <s v="Gregory Scott Cummins"/>
    <s v="Claudia Stedelin"/>
    <s v="Ted Markland"/>
    <x v="3"/>
    <n v="37000000"/>
    <n v="6482195"/>
    <x v="0"/>
    <n v="118"/>
    <s v="Crime|Mystery|Thriller"/>
    <s v="deputy|fbi agent|knife held to throat|serial killer|sheriff"/>
    <n v="6.4"/>
    <n v="38"/>
    <n v="81"/>
    <n v="9740"/>
    <n v="74"/>
    <x v="0"/>
    <n v="2.35"/>
    <x v="1"/>
  </r>
  <r>
    <x v="1272"/>
    <n v="2001"/>
    <s v="Steve Miner"/>
    <s v="Tom Skerritt"/>
    <s v="Usher Raymond"/>
    <s v="Leonor Varela"/>
    <x v="0"/>
    <n v="38000000"/>
    <n v="623374"/>
    <x v="0"/>
    <n v="110"/>
    <s v="Action|Adventure|Drama|Thriller|Western"/>
    <s v="army|mexican|orphan|texas|texas ranger"/>
    <n v="5.2"/>
    <n v="31"/>
    <n v="67"/>
    <n v="4757"/>
    <n v="2120"/>
    <x v="0"/>
    <n v="2.35"/>
    <x v="1"/>
  </r>
  <r>
    <x v="1273"/>
    <n v="2008"/>
    <s v="Gil Kenan"/>
    <s v="Bill Murray"/>
    <s v="Toby Jones"/>
    <s v="Harry Treadaway"/>
    <x v="1"/>
    <n v="55000000"/>
    <n v="7871693"/>
    <x v="0"/>
    <n v="90"/>
    <s v="Adventure|Family|Fantasy|Sci-Fi"/>
    <s v="box|food|mayor|pipeworks|scientist"/>
    <n v="6.5"/>
    <n v="118"/>
    <n v="102"/>
    <n v="52908"/>
    <n v="15494"/>
    <x v="0"/>
    <n v="2.35"/>
    <x v="1"/>
  </r>
  <r>
    <x v="1274"/>
    <n v="2012"/>
    <s v="Paul Thomas Anderson"/>
    <s v="Mike Howard"/>
    <s v="Jeffrey W. Jenkins"/>
    <s v="Bruce Goodchild"/>
    <x v="3"/>
    <n v="32000000"/>
    <n v="16377274"/>
    <x v="0"/>
    <n v="144"/>
    <s v="Drama"/>
    <s v="drifter|past life regression|psychological testing|right hand man|scientology"/>
    <n v="7.1"/>
    <n v="546"/>
    <n v="405"/>
    <n v="105144"/>
    <n v="427"/>
    <x v="0"/>
    <n v="1.85"/>
    <x v="1"/>
  </r>
  <r>
    <x v="1275"/>
    <n v="2008"/>
    <s v="Gary Fleder"/>
    <s v="Dennis Quaid"/>
    <s v="Nicole Beharie"/>
    <s v="Charles S. Dutton"/>
    <x v="1"/>
    <n v="40000000"/>
    <n v="9589875"/>
    <x v="0"/>
    <n v="130"/>
    <s v="Biography|Drama|Sport"/>
    <s v="african american|coach|football movie|nonlinear timeline|syracuse university"/>
    <n v="7.3"/>
    <n v="86"/>
    <n v="45"/>
    <n v="16673"/>
    <n v="5162"/>
    <x v="1"/>
    <n v="2.35"/>
    <x v="1"/>
  </r>
  <r>
    <x v="1276"/>
    <n v="2016"/>
    <s v="J Blakeson"/>
    <s v="Chloë Grace Moretz"/>
    <s v="Maggie Siff"/>
    <s v="Nick Robinson"/>
    <x v="0"/>
    <n v="38000000"/>
    <n v="34912982"/>
    <x v="0"/>
    <n v="112"/>
    <s v="Action|Adventure|Sci-Fi|Thriller"/>
    <s v="alien|attack|based on novel|based on young adult novel|fear"/>
    <n v="5.2"/>
    <n v="194"/>
    <n v="266"/>
    <n v="55617"/>
    <n v="19974"/>
    <x v="0"/>
    <n v="2.35"/>
    <x v="1"/>
  </r>
  <r>
    <x v="1277"/>
    <n v="2015"/>
    <s v="Ryan Coogler"/>
    <s v="Sylvester Stallone"/>
    <s v="Phylicia Rashad"/>
    <s v="Graham McTavish"/>
    <x v="0"/>
    <n v="35000000"/>
    <n v="109712885"/>
    <x v="0"/>
    <n v="133"/>
    <s v="Drama|Sport"/>
    <s v="boxing|boxing match|fight|montage|philadelphia"/>
    <n v="7.7"/>
    <n v="437"/>
    <n v="362"/>
    <n v="146708"/>
    <n v="15106"/>
    <x v="0"/>
    <n v="2.35"/>
    <x v="0"/>
  </r>
  <r>
    <x v="1278"/>
    <n v="2010"/>
    <s v="Ben Affleck"/>
    <s v="Jeremy Renner"/>
    <s v="Jon Hamm"/>
    <s v="Owen Burke"/>
    <x v="3"/>
    <n v="37000000"/>
    <n v="92173235"/>
    <x v="0"/>
    <n v="150"/>
    <s v="Crime|Drama|Thriller"/>
    <s v="bank manager|bank robbery|criminal gang|heist|prison"/>
    <n v="7.6"/>
    <n v="378"/>
    <n v="420"/>
    <n v="280228"/>
    <n v="14296"/>
    <x v="0"/>
    <n v="2.35"/>
    <x v="0"/>
  </r>
  <r>
    <x v="1279"/>
    <n v="2012"/>
    <s v="Kirk Jones"/>
    <s v="Anna Kendrick"/>
    <s v="Dennis Quaid"/>
    <s v="Thomas Lennon"/>
    <x v="0"/>
    <n v="40000000"/>
    <n v="41102171"/>
    <x v="0"/>
    <n v="110"/>
    <s v="Comedy|Drama|Romance"/>
    <s v="baby|expecting twins|hawaiian shirt|photographer|pregnancy"/>
    <n v="5.7"/>
    <n v="170"/>
    <n v="89"/>
    <n v="57266"/>
    <n v="13396"/>
    <x v="0"/>
    <n v="2.35"/>
    <x v="0"/>
  </r>
  <r>
    <x v="1280"/>
    <n v="2008"/>
    <s v="Ethan Coen"/>
    <s v="J.K. Simmons"/>
    <s v="Brad Pitt"/>
    <s v="Kevin Sussman"/>
    <x v="3"/>
    <n v="37000000"/>
    <n v="60338891"/>
    <x v="0"/>
    <n v="96"/>
    <s v="Comedy|Drama"/>
    <s v="cia|divorce|embassy|gym|memoir"/>
    <n v="7"/>
    <n v="341"/>
    <n v="545"/>
    <n v="248468"/>
    <n v="36093"/>
    <x v="0"/>
    <n v="1.85"/>
    <x v="0"/>
  </r>
  <r>
    <x v="1281"/>
    <n v="2008"/>
    <s v="Jennifer Flackett"/>
    <s v="Gerard Butler"/>
    <s v="Anthony Simcoe"/>
    <s v="Christopher James Baker"/>
    <x v="1"/>
    <n v="37000000"/>
    <n v="48006503"/>
    <x v="0"/>
    <n v="96"/>
    <s v="Adventure|Comedy|Family|Fantasy"/>
    <s v="author|girl|island|reading|scientist"/>
    <n v="6"/>
    <n v="139"/>
    <n v="110"/>
    <n v="28109"/>
    <n v="18178"/>
    <x v="0"/>
    <n v="2.35"/>
    <x v="0"/>
  </r>
  <r>
    <x v="1282"/>
    <n v="2013"/>
    <s v="Ron Howard"/>
    <s v="Chris Hemsworth"/>
    <s v="Olivia Wilde"/>
    <s v="Alexandra Maria Lara"/>
    <x v="3"/>
    <n v="38000000"/>
    <n v="26903709"/>
    <x v="1"/>
    <n v="123"/>
    <s v="Action|Biography|Drama|Sport"/>
    <s v="1970s|female rear nudity|formula 1|rivalry|sex with a nurse"/>
    <n v="8.1"/>
    <n v="393"/>
    <n v="475"/>
    <n v="312629"/>
    <n v="37206"/>
    <x v="0"/>
    <n v="2.35"/>
    <x v="1"/>
  </r>
  <r>
    <x v="1283"/>
    <n v="1999"/>
    <s v="Paul Thomas Anderson"/>
    <s v="Patton Oswalt"/>
    <s v="Neil Flynn"/>
    <s v="Jim Meskimen"/>
    <x v="3"/>
    <n v="37000000"/>
    <n v="22450975"/>
    <x v="0"/>
    <n v="188"/>
    <s v="Drama"/>
    <s v="abusive father|coincidence|fictional game show|fictional quiz show|multiple storyline"/>
    <n v="8"/>
    <n v="224"/>
    <n v="1437"/>
    <n v="241030"/>
    <n v="1906"/>
    <x v="0"/>
    <n v="2.35"/>
    <x v="1"/>
  </r>
  <r>
    <x v="1284"/>
    <n v="2010"/>
    <s v="Kevin Smith"/>
    <s v="Bruce Willis"/>
    <s v="Tracy Morgan"/>
    <s v="Kevin Pollak"/>
    <x v="3"/>
    <n v="37000000"/>
    <n v="44867349"/>
    <x v="0"/>
    <n v="107"/>
    <s v="Action|Comedy|Crime"/>
    <s v="baseball card|detective|partner|thief|wedding"/>
    <n v="5.6"/>
    <n v="203"/>
    <n v="176"/>
    <n v="75347"/>
    <n v="14483"/>
    <x v="0"/>
    <n v="2.35"/>
    <x v="0"/>
  </r>
  <r>
    <x v="1285"/>
    <n v="2016"/>
    <s v="Christian Ditter"/>
    <s v="Alison Brie"/>
    <s v="Damon Wayans Jr."/>
    <s v="Nicholas Braun"/>
    <x v="3"/>
    <n v="38000000"/>
    <n v="46813366"/>
    <x v="0"/>
    <n v="110"/>
    <s v="Comedy|Romance"/>
    <s v="motor scooter|new york city|newborn baby|scooter|single"/>
    <n v="6.1"/>
    <n v="148"/>
    <n v="83"/>
    <n v="39440"/>
    <n v="4882"/>
    <x v="0"/>
    <n v="2.35"/>
    <x v="0"/>
  </r>
  <r>
    <x v="1286"/>
    <n v="2011"/>
    <s v="Charles Martin Smith"/>
    <s v="Morgan Freeman"/>
    <s v="Michael Roark"/>
    <s v="Harry Connick Jr."/>
    <x v="1"/>
    <n v="37000000"/>
    <n v="72279690"/>
    <x v="0"/>
    <n v="113"/>
    <s v="Drama|Family"/>
    <s v="boy|dolphin|prosthetics|tail|trap"/>
    <n v="6.9"/>
    <n v="131"/>
    <n v="86"/>
    <n v="17948"/>
    <n v="14209"/>
    <x v="0"/>
    <n v="1.85"/>
    <x v="0"/>
  </r>
  <r>
    <x v="1287"/>
    <n v="2008"/>
    <s v="Catherine Hardwicke"/>
    <s v="Kristen Stewart"/>
    <s v="Taylor Lautner"/>
    <s v="Anna Kendrick"/>
    <x v="0"/>
    <n v="37000000"/>
    <n v="191449475"/>
    <x v="0"/>
    <n v="122"/>
    <s v="Drama|Fantasy|Romance"/>
    <s v="blood|high school|love|school|vampire"/>
    <n v="5.2"/>
    <n v="350"/>
    <n v="1535"/>
    <n v="348007"/>
    <n v="44060"/>
    <x v="0"/>
    <n v="2.35"/>
    <x v="0"/>
  </r>
  <r>
    <x v="1288"/>
    <n v="2002"/>
    <s v="Nick Cassavetes"/>
    <s v="Denzel Washington"/>
    <s v="Laura Harring"/>
    <s v="Anne Heche"/>
    <x v="0"/>
    <n v="36000000"/>
    <n v="71026631"/>
    <x v="0"/>
    <n v="116"/>
    <s v="Crime|Drama|Thriller"/>
    <s v="health care|heart transplant|hospital|hostage|insurance"/>
    <n v="7"/>
    <n v="129"/>
    <n v="394"/>
    <n v="98899"/>
    <n v="20970"/>
    <x v="0"/>
    <n v="1.85"/>
    <x v="0"/>
  </r>
  <r>
    <x v="1289"/>
    <n v="1999"/>
    <s v="Les Mayfield"/>
    <s v="Peter Greene"/>
    <s v="Dave Chappelle"/>
    <s v="Tamala Jones"/>
    <x v="0"/>
    <n v="65000000"/>
    <n v="68208190"/>
    <x v="0"/>
    <n v="93"/>
    <s v="Action|Comedy|Crime|Thriller"/>
    <s v="detective|diamond|jewel|police|thief"/>
    <n v="6.3"/>
    <n v="40"/>
    <n v="144"/>
    <n v="60572"/>
    <n v="2986"/>
    <x v="0"/>
    <n v="1.85"/>
    <x v="0"/>
  </r>
  <r>
    <x v="1290"/>
    <n v="2013"/>
    <s v="Rawson Marshall Thurber"/>
    <s v="Laura-Leigh"/>
    <s v="Molly C. Quinn"/>
    <s v="Thomas Lennon"/>
    <x v="3"/>
    <n v="37000000"/>
    <n v="150368971"/>
    <x v="0"/>
    <n v="118"/>
    <s v="Comedy|Crime"/>
    <s v="fake family|male frontal nudity|marijuana|mexico|stripper"/>
    <n v="7"/>
    <n v="289"/>
    <n v="301"/>
    <n v="316671"/>
    <n v="3425"/>
    <x v="0"/>
    <n v="2.35"/>
    <x v="0"/>
  </r>
  <r>
    <x v="1291"/>
    <n v="1997"/>
    <s v="Jonathan Mostow"/>
    <s v="Kathleen Quinlan"/>
    <s v="M.C. Gainey"/>
    <s v="J.T. Walsh"/>
    <x v="3"/>
    <n v="36000000"/>
    <n v="50129186"/>
    <x v="0"/>
    <n v="93"/>
    <s v="Action|Crime|Drama|Mystery|Thriller"/>
    <s v="car breakdown|diner|jeep|paranoia|violence"/>
    <n v="6.9"/>
    <n v="72"/>
    <n v="218"/>
    <n v="38399"/>
    <n v="1874"/>
    <x v="0"/>
    <n v="2.35"/>
    <x v="0"/>
  </r>
  <r>
    <x v="1292"/>
    <n v="1983"/>
    <s v="Irvin Kershner"/>
    <s v="Bernie Casey"/>
    <s v="Klaus Maria Brandauer"/>
    <s v="Barbara Carrera"/>
    <x v="1"/>
    <n v="36000000"/>
    <n v="55500000"/>
    <x v="1"/>
    <n v="121"/>
    <s v="Action|Adventure|Thriller"/>
    <s v="british|character says now that you're on the case i hope we're going to have some gratuitous sex and violence|cruise missile|missile|nuclear warhead"/>
    <n v="6.2"/>
    <n v="89"/>
    <n v="214"/>
    <n v="48636"/>
    <n v="762"/>
    <x v="0"/>
    <n v="2.35"/>
    <x v="0"/>
  </r>
  <r>
    <x v="1293"/>
    <n v="2010"/>
    <s v="Steve Pink"/>
    <s v="Charlie McDermott"/>
    <s v="Collette Wolfe"/>
    <s v="Crystal Lowe"/>
    <x v="3"/>
    <n v="36000000"/>
    <n v="50213619"/>
    <x v="0"/>
    <n v="101"/>
    <s v="Comedy|Sci-Fi"/>
    <s v="cheating wife|drug reference|maintenance man|male vomiting|promiscuous woman"/>
    <n v="6.4"/>
    <n v="265"/>
    <n v="243"/>
    <n v="139184"/>
    <n v="1272"/>
    <x v="0"/>
    <n v="1.85"/>
    <x v="0"/>
  </r>
  <r>
    <x v="1294"/>
    <n v="2014"/>
    <s v="Charles Martin Smith"/>
    <s v="Morgan Freeman"/>
    <s v="Taylor Blackwell"/>
    <s v="Harry Connick Jr."/>
    <x v="1"/>
    <n v="36000000"/>
    <n v="42019483"/>
    <x v="0"/>
    <n v="107"/>
    <s v="Drama|Family"/>
    <s v="dolphin|latex gloves|medical scrubs|purple gloves|turtle"/>
    <n v="6.4"/>
    <n v="54"/>
    <n v="33"/>
    <n v="6069"/>
    <n v="13904"/>
    <x v="0"/>
    <n v="1.85"/>
    <x v="0"/>
  </r>
  <r>
    <x v="1295"/>
    <n v="2000"/>
    <s v="John Frankenheimer"/>
    <s v="Charlize Theron"/>
    <s v="James Frain"/>
    <s v="Clarence Williams III"/>
    <x v="3"/>
    <n v="34000000"/>
    <n v="23360779"/>
    <x v="0"/>
    <n v="124"/>
    <s v="Action|Adventure|Crime|Drama|Family|Fantasy|Romance|Thriller"/>
    <s v="casino|christmas|christmas season|girlfriend|release from prison"/>
    <n v="5.7"/>
    <n v="126"/>
    <n v="212"/>
    <n v="31113"/>
    <n v="10838"/>
    <x v="0"/>
    <n v="2.35"/>
    <x v="1"/>
  </r>
  <r>
    <x v="1296"/>
    <n v="2003"/>
    <s v="F. Gary Gray"/>
    <s v="Vin Diesel"/>
    <s v="Jeff Kober"/>
    <s v="Larenz Tate"/>
    <x v="3"/>
    <n v="36000000"/>
    <n v="26183197"/>
    <x v="0"/>
    <n v="109"/>
    <s v="Action|Crime|Drama|Thriller"/>
    <s v="bust|dea|drug cartel|justice|tragic hero"/>
    <n v="6.1"/>
    <n v="110"/>
    <n v="135"/>
    <n v="38348"/>
    <n v="16611"/>
    <x v="0"/>
    <n v="2.35"/>
    <x v="1"/>
  </r>
  <r>
    <x v="1297"/>
    <n v="2015"/>
    <s v="Cameron Crowe"/>
    <s v="Emma Stone"/>
    <s v="Bradley Cooper"/>
    <s v="Bill Murray"/>
    <x v="0"/>
    <n v="37000000"/>
    <n v="20991497"/>
    <x v="0"/>
    <n v="105"/>
    <s v="Comedy|Drama|Romance"/>
    <s v="box office flop|critically bashed|hawaii|one word title|written by director"/>
    <n v="5.4"/>
    <n v="138"/>
    <n v="172"/>
    <n v="39778"/>
    <n v="44037"/>
    <x v="0"/>
    <n v="1.85"/>
    <x v="1"/>
  </r>
  <r>
    <x v="1298"/>
    <n v="1996"/>
    <s v="Rob Reiner"/>
    <s v="Alexa PenaVega"/>
    <s v="Virginia Madsen"/>
    <s v="Craig T. Nelson"/>
    <x v="0"/>
    <n v="36000000"/>
    <n v="13052741"/>
    <x v="0"/>
    <n v="130"/>
    <s v="Drama|History"/>
    <s v="activist|assassin|civil rights|trial|widow"/>
    <n v="6.7"/>
    <n v="31"/>
    <n v="57"/>
    <n v="8531"/>
    <n v="3968"/>
    <x v="0"/>
    <n v="1.85"/>
    <x v="1"/>
  </r>
  <r>
    <x v="1299"/>
    <n v="1999"/>
    <s v="Scott Hicks"/>
    <s v="Rick Yune"/>
    <s v="Reeve Carney"/>
    <s v="Daniel von Bargen"/>
    <x v="0"/>
    <n v="36000000"/>
    <n v="14378353"/>
    <x v="0"/>
    <n v="127"/>
    <s v="Drama|Mystery|Romance|Thriller"/>
    <s v="fisherman|japanese|love|trial|washington state"/>
    <n v="6.8"/>
    <n v="95"/>
    <n v="194"/>
    <n v="12375"/>
    <n v="2393"/>
    <x v="0"/>
    <n v="2.35"/>
    <x v="1"/>
  </r>
  <r>
    <x v="1300"/>
    <n v="2011"/>
    <s v="Mikael Håfström"/>
    <s v="Anthony Hopkins"/>
    <s v="Colin O'Donoghue"/>
    <s v="Toby Jones"/>
    <x v="0"/>
    <n v="37000000"/>
    <n v="33037754"/>
    <x v="0"/>
    <n v="114"/>
    <s v="Drama|Horror|Mystery|Thriller"/>
    <s v="demon|exorcism|exorcist|faith|seminary"/>
    <n v="6"/>
    <n v="267"/>
    <n v="197"/>
    <n v="75864"/>
    <n v="19904"/>
    <x v="0"/>
    <n v="2.35"/>
    <x v="1"/>
  </r>
  <r>
    <x v="1301"/>
    <n v="1997"/>
    <s v="Andrew Niccol"/>
    <s v="Blair Underwood"/>
    <s v="Xander Berkeley"/>
    <s v="Mason Gamble"/>
    <x v="0"/>
    <n v="36000000"/>
    <n v="12339633"/>
    <x v="0"/>
    <n v="106"/>
    <s v="Drama|Sci-Fi|Thriller"/>
    <s v="accident|future|genetics|mission|police"/>
    <n v="7.8"/>
    <n v="175"/>
    <n v="641"/>
    <n v="220591"/>
    <n v="1942"/>
    <x v="0"/>
    <n v="2.35"/>
    <x v="1"/>
  </r>
  <r>
    <x v="1302"/>
    <n v="2000"/>
    <s v="Andrew Bergman"/>
    <s v="Stockard Channing"/>
    <s v="Nathan Lane"/>
    <s v="John Larroquette"/>
    <x v="3"/>
    <n v="36000000"/>
    <n v="2954405"/>
    <x v="0"/>
    <n v="95"/>
    <s v="Biography|Comedy|Romance"/>
    <s v="autistic son|cancer|female protagonist|new york city|son"/>
    <n v="5.3"/>
    <n v="63"/>
    <n v="64"/>
    <n v="1977"/>
    <n v="2928"/>
    <x v="0"/>
    <n v="1.85"/>
    <x v="1"/>
  </r>
  <r>
    <x v="1303"/>
    <n v="2008"/>
    <s v="Kirk De Micco"/>
    <s v="Cheryl Hines"/>
    <s v="Kenan Thompson"/>
    <s v="Omid Abtahi"/>
    <x v="2"/>
    <n v="37000000"/>
    <n v="30105968"/>
    <x v="0"/>
    <n v="81"/>
    <s v="Adventure|Animation|Comedy|Family|Sci-Fi"/>
    <s v="astronaut|attacked by a plant|planet|senator|space travel"/>
    <n v="4.5"/>
    <n v="85"/>
    <n v="45"/>
    <n v="8860"/>
    <n v="2268"/>
    <x v="0"/>
    <n v="2.35"/>
    <x v="1"/>
  </r>
  <r>
    <x v="1304"/>
    <n v="2003"/>
    <s v="Chris Rock"/>
    <s v="Bernie Mac"/>
    <s v="Dylan Baker"/>
    <s v="Tracy Morgan"/>
    <x v="0"/>
    <n v="35200000"/>
    <n v="37788228"/>
    <x v="0"/>
    <n v="95"/>
    <s v="Comedy"/>
    <s v="alderman|party|president|presidential candidate|washington d.c."/>
    <n v="5.4"/>
    <n v="44"/>
    <n v="80"/>
    <n v="15046"/>
    <n v="4537"/>
    <x v="0"/>
    <n v="1.85"/>
    <x v="0"/>
  </r>
  <r>
    <x v="1305"/>
    <n v="2009"/>
    <s v="Todd Phillips"/>
    <s v="Bradley Cooper"/>
    <s v="Rob Riggle"/>
    <s v="Mike Epps"/>
    <x v="3"/>
    <n v="35000000"/>
    <n v="277313371"/>
    <x v="0"/>
    <n v="108"/>
    <s v="Comedy"/>
    <s v="drunkenness|female nudity|hangover|hedonism|morning after"/>
    <n v="7.8"/>
    <n v="334"/>
    <n v="626"/>
    <n v="583341"/>
    <n v="17623"/>
    <x v="0"/>
    <n v="2.35"/>
    <x v="0"/>
  </r>
  <r>
    <x v="1306"/>
    <n v="2015"/>
    <s v="Wilson Yip"/>
    <s v="Mike Tyson"/>
    <s v="Lynn Hung"/>
    <s v="Kwok-Kwan Chan"/>
    <x v="0"/>
    <n v="36000000"/>
    <n v="2126511"/>
    <x v="11"/>
    <n v="105"/>
    <s v="Action|Biography|Drama|History"/>
    <s v="1950s|cancer|hong kong|martial arts school|wing chun"/>
    <n v="7.2"/>
    <n v="78"/>
    <n v="45"/>
    <n v="21912"/>
    <n v="615"/>
    <x v="0"/>
    <n v="2.35"/>
    <x v="1"/>
  </r>
  <r>
    <x v="1307"/>
    <n v="1999"/>
    <s v="Jay Roach"/>
    <s v="Muse Watson"/>
    <s v="Verne Troyer"/>
    <s v="Robert Wagner"/>
    <x v="0"/>
    <n v="33000000"/>
    <n v="205399422"/>
    <x v="0"/>
    <n v="95"/>
    <s v="Action|Adventure|Comedy|Crime"/>
    <s v="penis joke|phallic image|sexy agent|spy|volcano hideout"/>
    <n v="6.6"/>
    <n v="199"/>
    <n v="784"/>
    <n v="181225"/>
    <n v="47203"/>
    <x v="0"/>
    <n v="2.35"/>
    <x v="0"/>
  </r>
  <r>
    <x v="1308"/>
    <n v="1989"/>
    <s v="Tim Burton"/>
    <s v="Michael Gough"/>
    <s v="Jack Palance"/>
    <s v="William Hootkins"/>
    <x v="0"/>
    <n v="35000000"/>
    <n v="251188924"/>
    <x v="0"/>
    <n v="126"/>
    <s v="Action|Adventure"/>
    <s v="city|dc comics|gotham|pantyhose|police"/>
    <n v="7.6"/>
    <n v="186"/>
    <n v="817"/>
    <n v="269033"/>
    <n v="2725"/>
    <x v="0"/>
    <n v="1.85"/>
    <x v="0"/>
  </r>
  <r>
    <x v="1309"/>
    <n v="2011"/>
    <s v="Roland Joffé"/>
    <s v="Jordi Mollà"/>
    <s v="Dougray Scott"/>
    <s v="Lily Cole"/>
    <x v="0"/>
    <n v="36000000"/>
    <n v="1068392"/>
    <x v="10"/>
    <n v="102"/>
    <s v="Biography|Drama|War"/>
    <s v="dying|forgiveness|saint|spanish civil war|starts with narration"/>
    <n v="5.9"/>
    <n v="77"/>
    <n v="53"/>
    <n v="3865"/>
    <n v="3497"/>
    <x v="0"/>
    <n v="2.35"/>
    <x v="1"/>
  </r>
  <r>
    <x v="1310"/>
    <n v="1992"/>
    <s v="Richard Donner"/>
    <s v="Rene Russo"/>
    <s v="Nick Chinlund"/>
    <s v="Stuart Wilson"/>
    <x v="3"/>
    <n v="35000000"/>
    <n v="144731527"/>
    <x v="0"/>
    <n v="121"/>
    <s v="Action|Crime|Thriller"/>
    <s v="gangster|gun|internal affairs|police|police officer"/>
    <n v="6.7"/>
    <n v="68"/>
    <n v="136"/>
    <n v="128010"/>
    <n v="1446"/>
    <x v="0"/>
    <n v="2.35"/>
    <x v="0"/>
  </r>
  <r>
    <x v="1311"/>
    <n v="2009"/>
    <s v="John Lee Hancock"/>
    <s v="Catherine Dyer"/>
    <s v="Quinton Aaron"/>
    <s v="Kim Dickens"/>
    <x v="0"/>
    <n v="29000000"/>
    <n v="255950375"/>
    <x v="0"/>
    <n v="129"/>
    <s v="Biography|Drama|Sport"/>
    <s v="american football|based on true story|football star|high school football|left tackle"/>
    <n v="7.7"/>
    <n v="261"/>
    <n v="420"/>
    <n v="223127"/>
    <n v="3389"/>
    <x v="0"/>
    <n v="1.85"/>
    <x v="0"/>
  </r>
  <r>
    <x v="1312"/>
    <n v="2001"/>
    <s v="Robert Rodriguez"/>
    <s v="Alexa PenaVega"/>
    <s v="Cheech Marin"/>
    <s v="Daryl Sabara"/>
    <x v="1"/>
    <n v="35000000"/>
    <n v="112692062"/>
    <x v="0"/>
    <n v="88"/>
    <s v="Action|Adventure|Comedy|Family|Sci-Fi"/>
    <s v="brother sister relationship|espionage|rescue|secret agent|spy"/>
    <n v="5.4"/>
    <n v="122"/>
    <n v="205"/>
    <n v="84325"/>
    <n v="4499"/>
    <x v="0"/>
    <n v="1.85"/>
    <x v="0"/>
  </r>
  <r>
    <x v="1313"/>
    <n v="2011"/>
    <s v="Seth Gordon"/>
    <s v="Kevin Spacey"/>
    <s v="Lindsay Sloane"/>
    <s v="Reginald Ballard"/>
    <x v="3"/>
    <n v="35000000"/>
    <n v="117528646"/>
    <x v="0"/>
    <n v="106"/>
    <s v="Comedy|Crime"/>
    <s v="black comedy|boss|chemical company|dental assistant|murder"/>
    <n v="6.9"/>
    <n v="340"/>
    <n v="387"/>
    <n v="353442"/>
    <n v="18669"/>
    <x v="0"/>
    <n v="2.35"/>
    <x v="0"/>
  </r>
  <r>
    <x v="1314"/>
    <n v="2010"/>
    <s v="Ethan Coen"/>
    <s v="Matt Damon"/>
    <s v="Jeff Bridges"/>
    <s v="Bruce Green"/>
    <x v="0"/>
    <n v="38000000"/>
    <n v="171031347"/>
    <x v="0"/>
    <n v="110"/>
    <s v="Adventure|Drama|Western"/>
    <s v="arkansas|murder|sheriff|texas ranger|u.s. marshal"/>
    <n v="7.7"/>
    <n v="493"/>
    <n v="724"/>
    <n v="240962"/>
    <n v="25964"/>
    <x v="0"/>
    <n v="2.35"/>
    <x v="0"/>
  </r>
  <r>
    <x v="1315"/>
    <n v="2006"/>
    <s v="David Frankel"/>
    <s v="Meryl Streep"/>
    <s v="Anne Hathaway"/>
    <s v="Rebecca Mader"/>
    <x v="0"/>
    <n v="35000000"/>
    <n v="124732962"/>
    <x v="0"/>
    <n v="109"/>
    <s v="Comedy|Drama|Romance"/>
    <s v="fashion|fashion industry|magazine|new york city|publishing"/>
    <n v="6.8"/>
    <n v="208"/>
    <n v="631"/>
    <n v="286178"/>
    <n v="23923"/>
    <x v="0"/>
    <n v="2.35"/>
    <x v="0"/>
  </r>
  <r>
    <x v="1316"/>
    <n v="1979"/>
    <s v="Robert Wise"/>
    <s v="Leonard Nimoy"/>
    <s v="Nichelle Nichols"/>
    <s v="Walter Koenig"/>
    <x v="1"/>
    <n v="35000000"/>
    <n v="82300000"/>
    <x v="0"/>
    <n v="143"/>
    <s v="Adventure|Mystery|Sci-Fi"/>
    <s v="alien|space|space station|spacecraft|warp speed"/>
    <n v="6.4"/>
    <n v="134"/>
    <n v="405"/>
    <n v="63330"/>
    <n v="16007"/>
    <x v="0"/>
    <n v="2.35"/>
    <x v="0"/>
  </r>
  <r>
    <x v="1317"/>
    <n v="2013"/>
    <s v="Seth Gordon"/>
    <s v="Jon Favreau"/>
    <s v="Eric Stonestreet"/>
    <s v="T.I."/>
    <x v="3"/>
    <n v="35000000"/>
    <n v="134455175"/>
    <x v="0"/>
    <n v="120"/>
    <s v="Comedy|Crime"/>
    <s v="bounty hunter|credit card|cross country|identity|police"/>
    <n v="5.7"/>
    <n v="275"/>
    <n v="232"/>
    <n v="97664"/>
    <n v="5826"/>
    <x v="0"/>
    <n v="2.35"/>
    <x v="0"/>
  </r>
  <r>
    <x v="1318"/>
    <n v="1991"/>
    <s v="Martin Scorsese"/>
    <s v="Robert De Niro"/>
    <s v="Robert Mitchum"/>
    <s v="Joe Don Baker"/>
    <x v="3"/>
    <n v="35000000"/>
    <n v="79100000"/>
    <x v="0"/>
    <n v="128"/>
    <s v="Crime|Thriller"/>
    <s v="lawyer|neo noir|prison|rapist|southern gothic"/>
    <n v="7.3"/>
    <n v="120"/>
    <n v="261"/>
    <n v="127503"/>
    <n v="24006"/>
    <x v="0"/>
    <n v="2.35"/>
    <x v="0"/>
  </r>
  <r>
    <x v="1319"/>
    <n v="2008"/>
    <s v="Robert Luketic"/>
    <s v="Kevin Spacey"/>
    <s v="Jim Sturgess"/>
    <s v="Josh Gad"/>
    <x v="0"/>
    <n v="35000000"/>
    <n v="81159365"/>
    <x v="0"/>
    <n v="123"/>
    <s v="Crime|Drama|Thriller"/>
    <s v="based on true story|blackjack|card counting|gambling|massachusetts institute of technology"/>
    <n v="6.8"/>
    <n v="144"/>
    <n v="278"/>
    <n v="191470"/>
    <n v="25661"/>
    <x v="0"/>
    <n v="2.35"/>
    <x v="0"/>
  </r>
  <r>
    <x v="1320"/>
    <n v="2015"/>
    <s v="Judd Apatow"/>
    <s v="Amy Schumer"/>
    <s v="Randall Park"/>
    <s v="Josh Segarra"/>
    <x v="3"/>
    <n v="35000000"/>
    <n v="110008260"/>
    <x v="9"/>
    <n v="129"/>
    <s v="Comedy|Romance"/>
    <s v="actress playing herself|actress shares first name with character|fired from a job|male nudity|written by star"/>
    <n v="6.3"/>
    <n v="332"/>
    <n v="309"/>
    <n v="94241"/>
    <n v="1450"/>
    <x v="0"/>
    <n v="2.35"/>
    <x v="0"/>
  </r>
  <r>
    <x v="1321"/>
    <n v="2005"/>
    <s v="Kevin Rodney Sullivan"/>
    <s v="Bernie Mac"/>
    <s v="Nicole Sullivan"/>
    <s v="Sherri Shepherd"/>
    <x v="0"/>
    <n v="35000000"/>
    <n v="67962333"/>
    <x v="0"/>
    <n v="105"/>
    <s v="Comedy|Romance"/>
    <s v="argument|engagement|family relationships|love|undressing"/>
    <n v="5.9"/>
    <n v="104"/>
    <n v="160"/>
    <n v="33887"/>
    <n v="2689"/>
    <x v="0"/>
    <n v="1.85"/>
    <x v="0"/>
  </r>
  <r>
    <x v="1322"/>
    <n v="1996"/>
    <s v="Anthony Minghella"/>
    <s v="Colin Firth"/>
    <s v="Kristin Scott Thomas"/>
    <s v="Jürgen Prochnow"/>
    <x v="3"/>
    <n v="27000000"/>
    <n v="78651430"/>
    <x v="0"/>
    <n v="162"/>
    <s v="Drama|Romance|War"/>
    <s v="church|english|flashback|nurse|patient"/>
    <n v="7.4"/>
    <n v="116"/>
    <n v="457"/>
    <n v="142067"/>
    <n v="15912"/>
    <x v="0"/>
    <n v="1.85"/>
    <x v="0"/>
  </r>
  <r>
    <x v="1323"/>
    <n v="1997"/>
    <s v="Curtis Hanson"/>
    <s v="Kevin Spacey"/>
    <s v="Matt McCoy"/>
    <s v="Paul Guilfoyle"/>
    <x v="3"/>
    <n v="35000000"/>
    <n v="64604977"/>
    <x v="0"/>
    <n v="138"/>
    <s v="Crime|Drama|Mystery|Thriller"/>
    <s v="1950s|call girl|corruption|murder|police detective"/>
    <n v="8.3000000000000007"/>
    <n v="177"/>
    <n v="625"/>
    <n v="414219"/>
    <n v="19129"/>
    <x v="0"/>
    <n v="2.35"/>
    <x v="0"/>
  </r>
  <r>
    <x v="1324"/>
    <n v="2005"/>
    <s v="Mike Mitchell"/>
    <s v="Michael Angarano"/>
    <s v="Kelly Preston"/>
    <s v="Nicholas Braun"/>
    <x v="1"/>
    <n v="35000000"/>
    <n v="63939454"/>
    <x v="0"/>
    <n v="100"/>
    <s v="Adventure|Comedy|Family|Sci-Fi"/>
    <s v="coming of age|friend|high school|sidekick|superpower"/>
    <n v="6.2"/>
    <n v="127"/>
    <n v="217"/>
    <n v="61321"/>
    <n v="2968"/>
    <x v="0"/>
    <n v="2.35"/>
    <x v="0"/>
  </r>
  <r>
    <x v="1325"/>
    <n v="1997"/>
    <s v="Frank Oz"/>
    <s v="Tom Selleck"/>
    <s v="Wilford Brimley"/>
    <s v="Lauren Ambrose"/>
    <x v="0"/>
    <n v="35000000"/>
    <n v="63826569"/>
    <x v="0"/>
    <n v="90"/>
    <s v="Comedy"/>
    <s v="academy award|gay|high school|reporter|teacher"/>
    <n v="6.3"/>
    <n v="83"/>
    <n v="138"/>
    <n v="32416"/>
    <n v="23504"/>
    <x v="0"/>
    <n v="1.85"/>
    <x v="0"/>
  </r>
  <r>
    <x v="1326"/>
    <n v="1995"/>
    <s v="Roger Donaldson"/>
    <s v="Natasha Henstridge"/>
    <s v="Marg Helgenberger"/>
    <s v="Jordan Lund"/>
    <x v="3"/>
    <n v="35000000"/>
    <n v="60054449"/>
    <x v="0"/>
    <n v="108"/>
    <s v="Action|Horror|Sci-Fi|Thriller"/>
    <s v="alien|interspecies sex|scientist|sexual attraction|train"/>
    <n v="5.8"/>
    <n v="97"/>
    <n v="140"/>
    <n v="61018"/>
    <n v="1715"/>
    <x v="0"/>
    <n v="2.35"/>
    <x v="0"/>
  </r>
  <r>
    <x v="1327"/>
    <n v="1984"/>
    <s v="Wes Craven"/>
    <s v="Johnny Depp"/>
    <s v="Lin Shaye"/>
    <s v="Amanda Wyss"/>
    <x v="6"/>
    <n v="1800000"/>
    <n v="26505000"/>
    <x v="0"/>
    <n v="101"/>
    <s v="Horror"/>
    <s v="freddy krueger|lucid dream|serial killer|slasher|sleep deprivation"/>
    <n v="7.5"/>
    <n v="256"/>
    <n v="668"/>
    <n v="149285"/>
    <n v="42918"/>
    <x v="0"/>
    <n v="1.85"/>
    <x v="0"/>
  </r>
  <r>
    <x v="1328"/>
    <n v="2000"/>
    <s v="Tarsem Singh"/>
    <s v="Dylan Baker"/>
    <s v="Jake Weber"/>
    <s v="James Gammon"/>
    <x v="3"/>
    <n v="33000000"/>
    <n v="61280963"/>
    <x v="0"/>
    <n v="109"/>
    <s v="Horror|Sci-Fi|Thriller"/>
    <s v="coma|fbi|race against time|serial killer|strong female lead"/>
    <n v="6.3"/>
    <n v="225"/>
    <n v="677"/>
    <n v="79877"/>
    <n v="2474"/>
    <x v="0"/>
    <n v="2.35"/>
    <x v="0"/>
  </r>
  <r>
    <x v="1329"/>
    <n v="1998"/>
    <s v="Randall Wallace"/>
    <s v="Leonardo DiCaprio"/>
    <s v="Anne Parillaud"/>
    <s v="Judith Godrèche"/>
    <x v="0"/>
    <n v="35000000"/>
    <n v="56876365"/>
    <x v="0"/>
    <n v="132"/>
    <s v="Action|Adventure"/>
    <s v="france|musketeer|three musketeers|twin|twin brother"/>
    <n v="6.4"/>
    <n v="83"/>
    <n v="244"/>
    <n v="125219"/>
    <n v="29265"/>
    <x v="0"/>
    <n v="1.85"/>
    <x v="0"/>
  </r>
  <r>
    <x v="1330"/>
    <n v="2010"/>
    <s v="Randall Wallace"/>
    <s v="Scott Glenn"/>
    <s v="Kevin Connolly"/>
    <s v="Dylan Walsh"/>
    <x v="1"/>
    <n v="35000000"/>
    <n v="59699513"/>
    <x v="0"/>
    <n v="123"/>
    <s v="Biography|Drama|Family|History|Sport"/>
    <s v="eccentric|horse racing|newspaper clipping|stallion|triple crown"/>
    <n v="7.2"/>
    <n v="160"/>
    <n v="136"/>
    <n v="20827"/>
    <n v="2259"/>
    <x v="0"/>
    <n v="2.35"/>
    <x v="0"/>
  </r>
  <r>
    <x v="1331"/>
    <n v="2007"/>
    <s v="Kevin Munroe"/>
    <s v="Chris Evans"/>
    <s v="Sarah Michelle Gellar"/>
    <s v="Mako"/>
    <x v="1"/>
    <n v="34000000"/>
    <n v="54132596"/>
    <x v="11"/>
    <n v="87"/>
    <s v="Action|Adventure|Animation|Comedy|Family|Fantasy|Sci-Fi"/>
    <s v="martial arts master|monster|new york city|turtle|warrior"/>
    <n v="6.3"/>
    <n v="191"/>
    <n v="211"/>
    <n v="53786"/>
    <n v="16571"/>
    <x v="0"/>
    <n v="2.35"/>
    <x v="0"/>
  </r>
  <r>
    <x v="1332"/>
    <n v="2003"/>
    <s v="Michael Tollin"/>
    <s v="Alfre Woodard"/>
    <s v="Riley Smith"/>
    <s v="Debra Winger"/>
    <x v="1"/>
    <n v="35000000"/>
    <n v="52277485"/>
    <x v="0"/>
    <n v="109"/>
    <s v="Biography|Drama|Sport"/>
    <s v="coach|football|football coach|high school|radio"/>
    <n v="6.9"/>
    <n v="74"/>
    <n v="196"/>
    <n v="32370"/>
    <n v="4231"/>
    <x v="0"/>
    <n v="1.85"/>
    <x v="0"/>
  </r>
  <r>
    <x v="1333"/>
    <n v="2011"/>
    <s v="Will Gluck"/>
    <s v="Mila Kunis"/>
    <s v="Justin Timberlake"/>
    <s v="Masi Oka"/>
    <x v="3"/>
    <n v="35000000"/>
    <n v="55802754"/>
    <x v="0"/>
    <n v="109"/>
    <s v="Comedy|Romance"/>
    <s v="blow job|female rear nudity|girl in panties|male objectification|no panties"/>
    <n v="6.6"/>
    <n v="238"/>
    <n v="194"/>
    <n v="270228"/>
    <n v="20956"/>
    <x v="0"/>
    <n v="2.35"/>
    <x v="0"/>
  </r>
  <r>
    <x v="1334"/>
    <n v="2016"/>
    <s v="Nicholas Stoller"/>
    <s v="Chloë Grace Moretz"/>
    <s v="Ike Barinholtz"/>
    <s v="Kiersey Clemons"/>
    <x v="3"/>
    <n v="35000000"/>
    <n v="55291815"/>
    <x v="0"/>
    <n v="92"/>
    <s v="Comedy"/>
    <s v="bare chested male|gay|gay best friend|gay man|gay marriage proposal"/>
    <n v="6"/>
    <n v="177"/>
    <n v="111"/>
    <n v="28041"/>
    <n v="17860"/>
    <x v="0"/>
    <n v="2.35"/>
    <x v="0"/>
  </r>
  <r>
    <x v="1335"/>
    <n v="2013"/>
    <s v="John Lee Hancock"/>
    <s v="Tom Hanks"/>
    <s v="Ruth Wilson"/>
    <s v="B.J. Novak"/>
    <x v="0"/>
    <n v="35000000"/>
    <n v="83299761"/>
    <x v="0"/>
    <n v="125"/>
    <s v="Biography|Comedy|Drama|History|Music"/>
    <s v="author|disney|loss of father|reference to walt disney|suppression of emotion"/>
    <n v="7.5"/>
    <n v="405"/>
    <n v="306"/>
    <n v="117719"/>
    <n v="19809"/>
    <x v="0"/>
    <n v="2.35"/>
    <x v="0"/>
  </r>
  <r>
    <x v="1336"/>
    <n v="1992"/>
    <s v="Spike Lee"/>
    <s v="Denzel Washington"/>
    <s v="Delroy Lindo"/>
    <s v="Al Freeman Jr."/>
    <x v="0"/>
    <n v="33000000"/>
    <n v="48169908"/>
    <x v="0"/>
    <n v="202"/>
    <s v="Biography|Drama|History|Romance"/>
    <s v="african american|black history|civil rights|ku klux klan|nation of islam"/>
    <n v="7.7"/>
    <n v="61"/>
    <n v="156"/>
    <n v="63923"/>
    <n v="20143"/>
    <x v="0"/>
    <n v="1.85"/>
    <x v="0"/>
  </r>
  <r>
    <x v="1337"/>
    <n v="2012"/>
    <s v="Judd Apatow"/>
    <s v="Charlyne Yi"/>
    <s v="Maude Apatow"/>
    <s v="Mackenzie Aladjem"/>
    <x v="3"/>
    <n v="35000000"/>
    <n v="67523385"/>
    <x v="0"/>
    <n v="134"/>
    <s v="Comedy"/>
    <s v="40th birthday|aging|birthday|sex|viagra"/>
    <n v="6.2"/>
    <n v="285"/>
    <n v="248"/>
    <n v="104005"/>
    <n v="1050"/>
    <x v="0"/>
    <n v="2.35"/>
    <x v="0"/>
  </r>
  <r>
    <x v="1338"/>
    <n v="2009"/>
    <s v="Walt Becker"/>
    <s v="Robin Williams"/>
    <s v="Bernie Mac"/>
    <s v="Ann-Margret"/>
    <x v="1"/>
    <n v="35000000"/>
    <n v="49474048"/>
    <x v="0"/>
    <n v="88"/>
    <s v="Comedy|Family"/>
    <s v="best friend|business deal|impulse|public relations|twin"/>
    <n v="5.4"/>
    <n v="124"/>
    <n v="120"/>
    <n v="31191"/>
    <n v="53370"/>
    <x v="0"/>
    <n v="1.85"/>
    <x v="0"/>
  </r>
  <r>
    <x v="1339"/>
    <n v="2009"/>
    <s v="Patrick Tatopoulos"/>
    <s v="Craig Parker"/>
    <s v="Kevin Grevioux"/>
    <s v="Steven Mackintosh"/>
    <x v="3"/>
    <n v="35000000"/>
    <n v="45802315"/>
    <x v="0"/>
    <n v="92"/>
    <s v="Action|Adventure|Fantasy|Sci-Fi|Thriller"/>
    <s v="battle|slave|vampire|warrior|werewolf"/>
    <n v="6.6"/>
    <n v="164"/>
    <n v="169"/>
    <n v="119974"/>
    <n v="2184"/>
    <x v="0"/>
    <n v="2.35"/>
    <x v="0"/>
  </r>
  <r>
    <x v="1340"/>
    <n v="2007"/>
    <s v="Ken Kwapis"/>
    <s v="Robin Williams"/>
    <s v="Christine Taylor"/>
    <s v="Mindy Kaling"/>
    <x v="0"/>
    <n v="35000000"/>
    <n v="43792641"/>
    <x v="0"/>
    <n v="91"/>
    <s v="Comedy|Romance"/>
    <s v="box office flop|church|kissing|usa|wedding"/>
    <n v="5.3"/>
    <n v="120"/>
    <n v="119"/>
    <n v="32157"/>
    <n v="52566"/>
    <x v="0"/>
    <n v="2.35"/>
    <x v="0"/>
  </r>
  <r>
    <x v="1341"/>
    <n v="2006"/>
    <s v="Dennis Dugan"/>
    <s v="Jon Lovitz"/>
    <s v="Jon Heder"/>
    <s v="Tim Meadows"/>
    <x v="0"/>
    <n v="33000000"/>
    <n v="57651794"/>
    <x v="0"/>
    <n v="75"/>
    <s v="Comedy|Romance|Sport"/>
    <s v="baseball|baseball team|bully|millionaire|team"/>
    <n v="5.6"/>
    <n v="90"/>
    <n v="209"/>
    <n v="40651"/>
    <n v="13125"/>
    <x v="0"/>
    <n v="1.85"/>
    <x v="0"/>
  </r>
  <r>
    <x v="1342"/>
    <n v="2005"/>
    <s v="Gary David Goldberg"/>
    <s v="Stockard Channing"/>
    <s v="Victor Webster"/>
    <s v="Elizabeth Perkins"/>
    <x v="0"/>
    <n v="30000000"/>
    <n v="43894863"/>
    <x v="0"/>
    <n v="98"/>
    <s v="Comedy|Romance"/>
    <s v="date|dating|dog|love|teacher"/>
    <n v="5.9"/>
    <n v="120"/>
    <n v="262"/>
    <n v="25883"/>
    <n v="4879"/>
    <x v="0"/>
    <n v="2.35"/>
    <x v="0"/>
  </r>
  <r>
    <x v="1343"/>
    <n v="1997"/>
    <s v="Mike Newell"/>
    <s v="Johnny Depp"/>
    <s v="Al Pacino"/>
    <s v="Anne Heche"/>
    <x v="3"/>
    <n v="35000000"/>
    <n v="41954997"/>
    <x v="0"/>
    <n v="147"/>
    <s v="Biography|Crime|Drama"/>
    <s v="fbi|mafia|money|racial slur|singer"/>
    <n v="7.8"/>
    <n v="117"/>
    <n v="234"/>
    <n v="225122"/>
    <n v="56014"/>
    <x v="0"/>
    <n v="2.35"/>
    <x v="0"/>
  </r>
  <r>
    <x v="1344"/>
    <n v="2002"/>
    <s v="Paul W.S. Anderson"/>
    <s v="Milla Jovovich"/>
    <s v="Jaymes Butler"/>
    <s v="Colin Salmon"/>
    <x v="3"/>
    <n v="33000000"/>
    <n v="39532308"/>
    <x v="1"/>
    <n v="100"/>
    <s v="Action|Horror|Sci-Fi"/>
    <s v="amnesia|quarantine|special forces|virus|zombie"/>
    <n v="6.7"/>
    <n v="226"/>
    <n v="1138"/>
    <n v="198701"/>
    <n v="17902"/>
    <x v="0"/>
    <n v="1.85"/>
    <x v="0"/>
  </r>
  <r>
    <x v="1345"/>
    <n v="1982"/>
    <s v="Tobe Hooper"/>
    <s v="Heather O'Rourke"/>
    <s v="Zelda Rubinstein"/>
    <s v="Craig T. Nelson"/>
    <x v="1"/>
    <n v="10700000"/>
    <n v="76600000"/>
    <x v="0"/>
    <n v="120"/>
    <s v="Fantasy|Horror"/>
    <s v="ghost|haunted|haunting|house|paranormal investigator"/>
    <n v="7.4"/>
    <n v="223"/>
    <n v="321"/>
    <n v="105446"/>
    <n v="3876"/>
    <x v="0"/>
    <n v="2.35"/>
    <x v="0"/>
  </r>
  <r>
    <x v="1346"/>
    <n v="2004"/>
    <s v="Ethan Coen"/>
    <s v="J.K. Simmons"/>
    <s v="Tom Hanks"/>
    <s v="Stephen Root"/>
    <x v="3"/>
    <n v="35000000"/>
    <n v="39692139"/>
    <x v="0"/>
    <n v="104"/>
    <s v="Comedy|Crime|Thriller"/>
    <s v="casino|irony of fate|landlady|professor|remake"/>
    <n v="6.2"/>
    <n v="193"/>
    <n v="400"/>
    <n v="84131"/>
    <n v="41701"/>
    <x v="0"/>
    <n v="1.85"/>
    <x v="0"/>
  </r>
  <r>
    <x v="1347"/>
    <n v="2008"/>
    <s v="John Moore"/>
    <s v="Mila Kunis"/>
    <s v="Beau Bridges"/>
    <s v="Jamie Hector"/>
    <x v="0"/>
    <n v="35000000"/>
    <n v="40687294"/>
    <x v="3"/>
    <n v="103"/>
    <s v="Action|Crime|Drama|Mystery|Thriller"/>
    <s v="corporation|death|ex partner|hallucination|police detective"/>
    <n v="5.4"/>
    <n v="228"/>
    <n v="398"/>
    <n v="107772"/>
    <n v="16249"/>
    <x v="0"/>
    <n v="2.35"/>
    <x v="0"/>
  </r>
  <r>
    <x v="1348"/>
    <n v="2011"/>
    <s v="Andrew Niccol"/>
    <s v="Matt Bomer"/>
    <s v="Olivia Wilde"/>
    <s v="Justin Timberlake"/>
    <x v="0"/>
    <n v="40000000"/>
    <n v="37553932"/>
    <x v="0"/>
    <n v="109"/>
    <s v="Action|Sci-Fi|Thriller"/>
    <s v="currency|future|murder|on the run|time"/>
    <n v="6.7"/>
    <n v="360"/>
    <n v="463"/>
    <n v="304318"/>
    <n v="34011"/>
    <x v="0"/>
    <n v="2.35"/>
    <x v="1"/>
  </r>
  <r>
    <x v="1349"/>
    <n v="2010"/>
    <s v="Alan Poul"/>
    <s v="Danneel Ackles"/>
    <s v="Noureen DeWulf"/>
    <s v="Tom Bosley"/>
    <x v="0"/>
    <n v="35000000"/>
    <n v="37481242"/>
    <x v="0"/>
    <n v="104"/>
    <s v="Comedy|Romance"/>
    <s v="artificial insemination|baby|cheese|chick flick|pet shop"/>
    <n v="5.3"/>
    <n v="148"/>
    <n v="97"/>
    <n v="40654"/>
    <n v="3356"/>
    <x v="0"/>
    <n v="2.35"/>
    <x v="0"/>
  </r>
  <r>
    <x v="1350"/>
    <n v="2011"/>
    <s v="Luke Greenfield"/>
    <s v="Ashley Williams"/>
    <s v="Steve Howey"/>
    <s v="Kirsten Day"/>
    <x v="0"/>
    <n v="35000000"/>
    <n v="39026186"/>
    <x v="0"/>
    <n v="112"/>
    <s v="Comedy|Drama|Romance"/>
    <s v="best friend|crush|law school|lawyer|loud sex"/>
    <n v="5.9"/>
    <n v="128"/>
    <n v="153"/>
    <n v="48019"/>
    <n v="2371"/>
    <x v="0"/>
    <n v="1.85"/>
    <x v="0"/>
  </r>
  <r>
    <x v="1351"/>
    <n v="2001"/>
    <s v="Gil Junger"/>
    <s v="Tom Wilkinson"/>
    <s v="Marsha Thomason"/>
    <s v="Vincent Regan"/>
    <x v="0"/>
    <n v="50000000"/>
    <n v="33422806"/>
    <x v="0"/>
    <n v="95"/>
    <s v="Adventure|Comedy|Fantasy"/>
    <s v="14th century|king|knight|sword duel|time travel"/>
    <n v="4.8"/>
    <n v="46"/>
    <n v="164"/>
    <n v="30771"/>
    <n v="2643"/>
    <x v="0"/>
    <n v="2.35"/>
    <x v="1"/>
  </r>
  <r>
    <x v="1352"/>
    <n v="1994"/>
    <s v="Steven E. de Souza"/>
    <s v="Ming-Na Wen"/>
    <s v="Raul Julia"/>
    <s v="Kylie Minogue"/>
    <x v="0"/>
    <n v="35000000"/>
    <n v="33423521"/>
    <x v="9"/>
    <n v="102"/>
    <s v="Action|Adventure|Comedy|Thriller"/>
    <s v="guile|hostage|ransom|soldier|united nations"/>
    <n v="3.8"/>
    <n v="63"/>
    <n v="282"/>
    <n v="53115"/>
    <n v="5443"/>
    <x v="0"/>
    <n v="2.35"/>
    <x v="1"/>
  </r>
  <r>
    <x v="1353"/>
    <n v="2002"/>
    <s v="Roman Polanski"/>
    <s v="Emilia Fox"/>
    <s v="Frank Finlay"/>
    <s v="Ed Stoppard"/>
    <x v="3"/>
    <n v="35000000"/>
    <n v="32519322"/>
    <x v="8"/>
    <n v="150"/>
    <s v="Biography|Drama|War"/>
    <s v="ghetto|holocaust|jewish|piano|warsaw ghetto"/>
    <n v="8.5"/>
    <n v="193"/>
    <n v="761"/>
    <n v="497946"/>
    <n v="1075"/>
    <x v="1"/>
    <n v="1.85"/>
    <x v="1"/>
  </r>
  <r>
    <x v="1025"/>
    <n v="2001"/>
    <s v="Albert Hughes"/>
    <s v="Johnny Depp"/>
    <s v="Jason Flemyng"/>
    <s v="Ian Richardson"/>
    <x v="3"/>
    <n v="35000000"/>
    <n v="31598308"/>
    <x v="0"/>
    <n v="122"/>
    <s v="Horror|Mystery|Thriller"/>
    <s v="freemason|jack the ripper|opium|prostitute|victorian era"/>
    <n v="6.8"/>
    <n v="208"/>
    <n v="541"/>
    <n v="124765"/>
    <n v="41636"/>
    <x v="0"/>
    <n v="2.35"/>
    <x v="1"/>
  </r>
  <r>
    <x v="1354"/>
    <n v="2006"/>
    <s v="Catherine Hardwicke"/>
    <s v="Keisha Castle-Hughes"/>
    <s v="Hiam Abbass"/>
    <s v="Shaun Toub"/>
    <x v="1"/>
    <n v="30000000"/>
    <n v="37617947"/>
    <x v="0"/>
    <n v="101"/>
    <s v="Drama|Family|Fantasy"/>
    <s v="angel|bethlehem|journey|nazareth|virgin"/>
    <n v="6.8"/>
    <n v="122"/>
    <n v="203"/>
    <n v="8143"/>
    <n v="966"/>
    <x v="0"/>
    <n v="2.35"/>
    <x v="0"/>
  </r>
  <r>
    <x v="1355"/>
    <n v="2005"/>
    <s v="Jaume Collet-Serra"/>
    <s v="Robert Ri'chard"/>
    <s v="Paris Hilton"/>
    <s v="Brian Van Holt"/>
    <x v="3"/>
    <n v="30000000"/>
    <n v="32048809"/>
    <x v="4"/>
    <n v="108"/>
    <s v="Horror"/>
    <s v="brother sister relationship|group of friends|male nudity|twin|wax"/>
    <n v="5.3"/>
    <n v="228"/>
    <n v="576"/>
    <n v="94456"/>
    <n v="2178"/>
    <x v="0"/>
    <n v="1.85"/>
    <x v="0"/>
  </r>
  <r>
    <x v="1356"/>
    <n v="2004"/>
    <s v="Mike Nichols"/>
    <s v="Natalie Portman"/>
    <s v="Julia Roberts"/>
    <s v="Colin Stinton"/>
    <x v="3"/>
    <n v="27000000"/>
    <n v="33987757"/>
    <x v="0"/>
    <n v="98"/>
    <s v="Drama|Romance"/>
    <s v="cheating wife|film camera|hasselblad camera|leica camera|medium format camera"/>
    <n v="7.3"/>
    <n v="212"/>
    <n v="903"/>
    <n v="168314"/>
    <n v="28027"/>
    <x v="0"/>
    <n v="1.85"/>
    <x v="0"/>
  </r>
  <r>
    <x v="1357"/>
    <n v="2011"/>
    <s v="Clint Eastwood"/>
    <s v="Leonardo DiCaprio"/>
    <s v="Naomi Watts"/>
    <s v="Kaitlyn Dever"/>
    <x v="3"/>
    <n v="35000000"/>
    <n v="37304950"/>
    <x v="0"/>
    <n v="137"/>
    <s v="Biography|Crime|Drama"/>
    <s v="agent|fbi|federal bureau of investigation|gay relationship|secret"/>
    <n v="6.6"/>
    <n v="392"/>
    <n v="279"/>
    <n v="102728"/>
    <n v="36258"/>
    <x v="0"/>
    <n v="2.35"/>
    <x v="0"/>
  </r>
  <r>
    <x v="1358"/>
    <n v="2008"/>
    <s v="Alexandre Aja"/>
    <s v="Jason Flemyng"/>
    <s v="Cameron Boyce"/>
    <s v="Julian Glover"/>
    <x v="3"/>
    <n v="35000000"/>
    <n v="30691439"/>
    <x v="0"/>
    <n v="112"/>
    <s v="Horror|Mystery"/>
    <s v="estranged wife|evil|fire|medication|mirror"/>
    <n v="6.2"/>
    <n v="208"/>
    <n v="232"/>
    <n v="86205"/>
    <n v="3185"/>
    <x v="0"/>
    <n v="2.35"/>
    <x v="1"/>
  </r>
  <r>
    <x v="1359"/>
    <n v="2002"/>
    <s v="Michael Rymer"/>
    <s v="Aaliyah"/>
    <s v="Lena Olin"/>
    <s v="Bruce Spence"/>
    <x v="3"/>
    <n v="35000000"/>
    <n v="30307804"/>
    <x v="0"/>
    <n v="101"/>
    <s v="Drama|Fantasy|Horror"/>
    <s v="fatal attraction|interspecies romance|queen|supernatural power|vampire"/>
    <n v="5.2"/>
    <n v="137"/>
    <n v="695"/>
    <n v="43991"/>
    <n v="3001"/>
    <x v="0"/>
    <n v="2.35"/>
    <x v="1"/>
  </r>
  <r>
    <x v="1360"/>
    <n v="1990"/>
    <s v="Stephen Hopkins"/>
    <s v="Adam Baldwin"/>
    <s v="Robert Davi"/>
    <s v="Kevin Peter Hall"/>
    <x v="3"/>
    <n v="35000000"/>
    <n v="30669413"/>
    <x v="0"/>
    <n v="103"/>
    <s v="Action|Horror|Sci-Fi"/>
    <s v="alien|drug lord|gang|hunter|predator"/>
    <n v="6.2"/>
    <n v="119"/>
    <n v="291"/>
    <n v="105478"/>
    <n v="4722"/>
    <x v="0"/>
    <n v="1.37"/>
    <x v="1"/>
  </r>
  <r>
    <x v="1361"/>
    <n v="2008"/>
    <s v="Gregory Hoblit"/>
    <s v="Billy Burke"/>
    <s v="Jesse Tyler Ferguson"/>
    <s v="Joseph Cross"/>
    <x v="3"/>
    <n v="35000000"/>
    <n v="28687835"/>
    <x v="0"/>
    <n v="101"/>
    <s v="Crime|Drama|Thriller"/>
    <s v="cat|fbi agent|murder|serial killer|website"/>
    <n v="6.2"/>
    <n v="195"/>
    <n v="245"/>
    <n v="40964"/>
    <n v="3612"/>
    <x v="0"/>
    <n v="2.35"/>
    <x v="1"/>
  </r>
  <r>
    <x v="1362"/>
    <n v="1999"/>
    <s v="Hugh Wilson"/>
    <s v="Brendan Fraser"/>
    <s v="Sissy Spacek"/>
    <s v="Douglas Smith"/>
    <x v="0"/>
    <n v="35000000"/>
    <n v="26494611"/>
    <x v="0"/>
    <n v="112"/>
    <s v="Comedy|Drama|Romance|Sci-Fi"/>
    <s v="1960s|bomb shelter|cuban missile crisis|food|naive man"/>
    <n v="6.6"/>
    <n v="95"/>
    <n v="239"/>
    <n v="48621"/>
    <n v="5709"/>
    <x v="0"/>
    <n v="2.35"/>
    <x v="1"/>
  </r>
  <r>
    <x v="1363"/>
    <n v="2004"/>
    <s v="Kevin Smith"/>
    <s v="Stephen Root"/>
    <s v="Mike Starr"/>
    <s v="George Carlin"/>
    <x v="0"/>
    <n v="35000000"/>
    <n v="25266129"/>
    <x v="0"/>
    <n v="102"/>
    <s v="Comedy|Drama|Romance"/>
    <s v="baby|childbirth|death|karma|publicist"/>
    <n v="6.2"/>
    <n v="164"/>
    <n v="358"/>
    <n v="54346"/>
    <n v="3592"/>
    <x v="0"/>
    <n v="2.35"/>
    <x v="1"/>
  </r>
  <r>
    <x v="1364"/>
    <n v="2012"/>
    <s v="Rob Cohen"/>
    <s v="Cicely Tyson"/>
    <s v="Chad Lindberg"/>
    <s v="Carmen Ejogo"/>
    <x v="0"/>
    <n v="35000000"/>
    <n v="25863915"/>
    <x v="0"/>
    <n v="101"/>
    <s v="Action|Crime|Mystery|Thriller"/>
    <s v="assassin|detective|partner|police|serial killer"/>
    <n v="5.0999999999999996"/>
    <n v="211"/>
    <n v="151"/>
    <n v="28257"/>
    <n v="2471"/>
    <x v="0"/>
    <n v="2.35"/>
    <x v="1"/>
  </r>
  <r>
    <x v="1365"/>
    <n v="1997"/>
    <s v="Clint Eastwood"/>
    <s v="Kevin Spacey"/>
    <s v="Bob Gunton"/>
    <s v="Leon Rippy"/>
    <x v="3"/>
    <n v="30000000"/>
    <n v="25078937"/>
    <x v="0"/>
    <n v="155"/>
    <s v="Crime|Drama|Mystery|Thriller"/>
    <s v="graveyard|murder|murder trial|reporter|trial"/>
    <n v="6.6"/>
    <n v="91"/>
    <n v="216"/>
    <n v="31751"/>
    <n v="19689"/>
    <x v="0"/>
    <n v="1.85"/>
    <x v="1"/>
  </r>
  <r>
    <x v="1366"/>
    <n v="2010"/>
    <s v="Susanna White"/>
    <s v="Daniel Mays"/>
    <s v="Bill Bailey"/>
    <s v="Eros Vlahos"/>
    <x v="1"/>
    <n v="35000000"/>
    <n v="28995450"/>
    <x v="1"/>
    <n v="109"/>
    <s v="Comedy|Family|Fantasy"/>
    <s v="farm|magic|mother daughter relationship|overalls|title directed by female"/>
    <n v="6.1"/>
    <n v="97"/>
    <n v="59"/>
    <n v="19230"/>
    <n v="855"/>
    <x v="0"/>
    <n v="2.35"/>
    <x v="1"/>
  </r>
  <r>
    <x v="1367"/>
    <n v="1992"/>
    <s v="Danny DeVito"/>
    <s v="Frank Whaley"/>
    <s v="J.T. Walsh"/>
    <s v="Paul Guilfoyle"/>
    <x v="3"/>
    <n v="35000000"/>
    <n v="24276500"/>
    <x v="0"/>
    <n v="140"/>
    <s v="Biography|Crime|Drama"/>
    <s v="labor|labor union|leader|mafia|union"/>
    <n v="6.6"/>
    <n v="32"/>
    <n v="68"/>
    <n v="17124"/>
    <n v="1394"/>
    <x v="0"/>
    <n v="2.35"/>
    <x v="1"/>
  </r>
  <r>
    <x v="1368"/>
    <n v="2008"/>
    <s v="Chris Carter"/>
    <s v="Mitch Pileggi"/>
    <s v="Callum Rennie"/>
    <s v="Nicki Aycox"/>
    <x v="0"/>
    <n v="30000000"/>
    <n v="20981633"/>
    <x v="0"/>
    <n v="108"/>
    <s v="Drama|Mystery|Sci-Fi|Thriller"/>
    <s v="fbi|priest|psychic|psychic vision|staff physician"/>
    <n v="5.9"/>
    <n v="270"/>
    <n v="492"/>
    <n v="78256"/>
    <n v="2351"/>
    <x v="0"/>
    <n v="2.35"/>
    <x v="1"/>
  </r>
  <r>
    <x v="1369"/>
    <n v="2004"/>
    <s v="Tommy O'Haver"/>
    <s v="Anne Hathaway"/>
    <s v="Steve Coogan"/>
    <s v="Joanna Lumley"/>
    <x v="1"/>
    <n v="35000000"/>
    <n v="22913677"/>
    <x v="0"/>
    <n v="96"/>
    <s v="Comedy|Family|Fantasy|Romance"/>
    <s v="curse|fairy|obedience|prince|strong female character"/>
    <n v="6.3"/>
    <n v="89"/>
    <n v="244"/>
    <n v="47800"/>
    <n v="17292"/>
    <x v="0"/>
    <n v="1.85"/>
    <x v="1"/>
  </r>
  <r>
    <x v="1370"/>
    <n v="2015"/>
    <s v="Peter Landesman"/>
    <s v="Will Smith"/>
    <s v="Eddie Marsan"/>
    <s v="Albert Brooks"/>
    <x v="0"/>
    <n v="35000000"/>
    <n v="34531832"/>
    <x v="1"/>
    <n v="123"/>
    <s v="Biography|Drama|Sport"/>
    <s v="chronic traumatic encephalopathy|concussion|football|football player|pathologist"/>
    <n v="7.1"/>
    <n v="219"/>
    <n v="138"/>
    <n v="44788"/>
    <n v="13371"/>
    <x v="0"/>
    <n v="2.35"/>
    <x v="1"/>
  </r>
  <r>
    <x v="1371"/>
    <n v="2011"/>
    <s v="John Singleton"/>
    <s v="Ken Arnold"/>
    <s v="Benjamin J. Cain Jr."/>
    <s v="Richard Cetrone"/>
    <x v="0"/>
    <n v="35000000"/>
    <n v="28064226"/>
    <x v="0"/>
    <n v="106"/>
    <s v="Action|Mystery|Thriller"/>
    <s v="assassin|high school|on the run|teenager|website"/>
    <n v="5"/>
    <n v="180"/>
    <n v="173"/>
    <n v="65044"/>
    <n v="561"/>
    <x v="0"/>
    <n v="2.35"/>
    <x v="1"/>
  </r>
  <r>
    <x v="1372"/>
    <n v="2005"/>
    <s v="Gary Chapman"/>
    <s v="Jim Broadbent"/>
    <s v="Olivia Williams"/>
    <s v="Pip Torrens"/>
    <x v="2"/>
    <n v="35000000"/>
    <n v="19447478"/>
    <x v="1"/>
    <n v="76"/>
    <s v="Adventure|Animation|Comedy|Family|War"/>
    <s v="dove|falcon|nursing|pigeon|psychological torture"/>
    <n v="5.6"/>
    <n v="93"/>
    <n v="80"/>
    <n v="15788"/>
    <n v="1908"/>
    <x v="0"/>
    <n v="1.85"/>
    <x v="1"/>
  </r>
  <r>
    <x v="1373"/>
    <n v="2000"/>
    <s v="Curtis Hanson"/>
    <s v="Robert Downey Jr."/>
    <s v="Rip Torn"/>
    <s v="Richard Thomas"/>
    <x v="3"/>
    <n v="55000000"/>
    <n v="19389454"/>
    <x v="0"/>
    <n v="107"/>
    <s v="Comedy|Drama"/>
    <s v="based on novel|college girl|midlife crisis|pittsburgh pennsylvania|professor"/>
    <n v="7.4"/>
    <n v="173"/>
    <n v="335"/>
    <n v="54643"/>
    <n v="22974"/>
    <x v="0"/>
    <n v="2.35"/>
    <x v="1"/>
  </r>
  <r>
    <x v="1374"/>
    <n v="2008"/>
    <s v="Craig Mazin"/>
    <s v="Drake Bell"/>
    <s v="Tracy Morgan"/>
    <s v="Marion Ross"/>
    <x v="0"/>
    <n v="35000000"/>
    <n v="25871834"/>
    <x v="0"/>
    <n v="82"/>
    <s v="Action|Comedy|Sci-Fi|Thriller"/>
    <s v="dragonfly|hero|high school|soaking wet|supervillian origin"/>
    <n v="4.5"/>
    <n v="121"/>
    <n v="173"/>
    <n v="52052"/>
    <n v="3266"/>
    <x v="0"/>
    <n v="1.85"/>
    <x v="1"/>
  </r>
  <r>
    <x v="1375"/>
    <n v="2013"/>
    <s v="Allen Hughes"/>
    <s v="Alona Tal"/>
    <s v="James Ransone"/>
    <s v="Michael Beach"/>
    <x v="3"/>
    <n v="35000000"/>
    <n v="19692608"/>
    <x v="0"/>
    <n v="109"/>
    <s v="Crime|Drama|Thriller"/>
    <s v="election|father son relationship|fellatio|gay slur|title spoken by character"/>
    <n v="6.2"/>
    <n v="298"/>
    <n v="134"/>
    <n v="63548"/>
    <n v="2073"/>
    <x v="0"/>
    <n v="2.35"/>
    <x v="1"/>
  </r>
  <r>
    <x v="1376"/>
    <n v="2005"/>
    <s v="Wes Craven"/>
    <s v="Shannon Elizabeth"/>
    <s v="Portia de Rossi"/>
    <s v="Derek Mears"/>
    <x v="0"/>
    <n v="35000000"/>
    <n v="19294901"/>
    <x v="0"/>
    <n v="99"/>
    <s v="Comedy|Horror"/>
    <s v="creature|death|party|rescue|werewolf"/>
    <n v="5"/>
    <n v="158"/>
    <n v="325"/>
    <n v="26126"/>
    <n v="2535"/>
    <x v="0"/>
    <n v="2.35"/>
    <x v="1"/>
  </r>
  <r>
    <x v="1377"/>
    <n v="2012"/>
    <s v="David Koepp"/>
    <s v="Joseph Gordon-Levitt"/>
    <s v="Dania Ramirez"/>
    <s v="Aasif Mandvi"/>
    <x v="0"/>
    <n v="35000000"/>
    <n v="20275446"/>
    <x v="0"/>
    <n v="91"/>
    <s v="Action|Crime|Thriller"/>
    <s v="chase|courier|delivery|envelope|police"/>
    <n v="6.5"/>
    <n v="248"/>
    <n v="178"/>
    <n v="95274"/>
    <n v="24669"/>
    <x v="0"/>
    <n v="2.35"/>
    <x v="1"/>
  </r>
  <r>
    <x v="1378"/>
    <n v="2015"/>
    <s v="Anne Fletcher"/>
    <s v="Jim Gaffigan"/>
    <s v="Richard T. Jones"/>
    <s v="Michael Mosley"/>
    <x v="0"/>
    <n v="35000000"/>
    <n v="34507079"/>
    <x v="0"/>
    <n v="87"/>
    <s v="Action|Comedy|Crime"/>
    <s v="danger|drug cartel|female cop|female police officer|fugitive"/>
    <n v="5.0999999999999996"/>
    <n v="155"/>
    <n v="118"/>
    <n v="34948"/>
    <n v="1679"/>
    <x v="0"/>
    <n v="2.35"/>
    <x v="1"/>
  </r>
  <r>
    <x v="1379"/>
    <n v="2002"/>
    <s v="Shekhar Kapur"/>
    <s v="Djimon Hounsou"/>
    <s v="Lucy Gordon"/>
    <s v="Alex Jennings"/>
    <x v="0"/>
    <n v="35000000"/>
    <n v="18306166"/>
    <x v="1"/>
    <n v="125"/>
    <s v="Adventure|Drama|Romance|War"/>
    <s v="male nudity|naked dead man|nudity|sex|whipping"/>
    <n v="6.5"/>
    <n v="105"/>
    <n v="215"/>
    <n v="28130"/>
    <n v="3142"/>
    <x v="0"/>
    <n v="2.35"/>
    <x v="1"/>
  </r>
  <r>
    <x v="1380"/>
    <n v="2013"/>
    <s v="Taylor Hackford"/>
    <s v="Jason Statham"/>
    <s v="Clifton Collins Jr."/>
    <s v="Wendell Pierce"/>
    <x v="3"/>
    <n v="35000000"/>
    <n v="17609982"/>
    <x v="0"/>
    <n v="118"/>
    <s v="Action|Crime|Romance|Thriller"/>
    <s v="action hero|disguise|hospital|real estate agent|thief"/>
    <n v="6.2"/>
    <n v="224"/>
    <n v="141"/>
    <n v="90046"/>
    <n v="28479"/>
    <x v="0"/>
    <n v="2.35"/>
    <x v="1"/>
  </r>
  <r>
    <x v="1381"/>
    <n v="2004"/>
    <s v="Richard Loncraine"/>
    <s v="Kirsten Dunst"/>
    <s v="Jon Favreau"/>
    <s v="Austin Nichols"/>
    <x v="0"/>
    <n v="31000000"/>
    <n v="16831505"/>
    <x v="1"/>
    <n v="98"/>
    <s v="Comedy|Romance|Sport"/>
    <s v="career|player|tennis|tennis player|wimbledon"/>
    <n v="6.3"/>
    <n v="129"/>
    <n v="173"/>
    <n v="51842"/>
    <n v="9330"/>
    <x v="0"/>
    <n v="2.35"/>
    <x v="1"/>
  </r>
  <r>
    <x v="1382"/>
    <n v="2010"/>
    <s v="Roger Kumble"/>
    <s v="Brendan Fraser"/>
    <s v="Brooke Shields"/>
    <s v="Matt Prokop"/>
    <x v="1"/>
    <n v="35000000"/>
    <n v="17596256"/>
    <x v="0"/>
    <n v="92"/>
    <s v="Comedy|Family"/>
    <s v="animal|bear|land developer|real estate|real estate developer"/>
    <n v="3.8"/>
    <n v="101"/>
    <n v="84"/>
    <n v="12399"/>
    <n v="6327"/>
    <x v="0"/>
    <n v="1.85"/>
    <x v="1"/>
  </r>
  <r>
    <x v="1383"/>
    <n v="2007"/>
    <s v="Robert Redford"/>
    <s v="Meryl Streep"/>
    <s v="Tom Cruise"/>
    <s v="Andrew Garfield"/>
    <x v="3"/>
    <n v="35000000"/>
    <n v="14998070"/>
    <x v="0"/>
    <n v="92"/>
    <s v="Drama|Thriller|War"/>
    <s v="afghanistan|professor|reporter|student|university"/>
    <n v="6.2"/>
    <n v="227"/>
    <n v="298"/>
    <n v="41170"/>
    <n v="32875"/>
    <x v="0"/>
    <n v="2.35"/>
    <x v="1"/>
  </r>
  <r>
    <x v="1384"/>
    <n v="1991"/>
    <s v="John Milius"/>
    <s v="Rosanna Arquette"/>
    <s v="Dann Florek"/>
    <s v="Christopher Rich"/>
    <x v="0"/>
    <n v="35000000"/>
    <n v="14587732"/>
    <x v="0"/>
    <n v="115"/>
    <s v="Action|Drama|Thriller|War"/>
    <s v="bombardier|pilot|u.s. navy|vietnam|vietnam war"/>
    <n v="5.7"/>
    <n v="13"/>
    <n v="39"/>
    <n v="4795"/>
    <n v="1290"/>
    <x v="0"/>
    <n v="2.35"/>
    <x v="1"/>
  </r>
  <r>
    <x v="1385"/>
    <n v="2007"/>
    <s v="Jake Kasdan"/>
    <s v="Tim Meadows"/>
    <s v="Nat Faxon"/>
    <s v="Matt Price"/>
    <x v="3"/>
    <n v="35000000"/>
    <n v="18317151"/>
    <x v="0"/>
    <n v="120"/>
    <s v="Comedy|Music"/>
    <s v="drugs|elvis|musician|singer|the beatles"/>
    <n v="6.7"/>
    <n v="171"/>
    <n v="200"/>
    <n v="55630"/>
    <n v="1082"/>
    <x v="0"/>
    <n v="2.35"/>
    <x v="1"/>
  </r>
  <r>
    <x v="1386"/>
    <n v="2001"/>
    <s v="Lasse Hallström"/>
    <s v="Kevin Spacey"/>
    <s v="Scott Glenn"/>
    <s v="Jason Behr"/>
    <x v="3"/>
    <n v="35000000"/>
    <n v="11405825"/>
    <x v="0"/>
    <n v="111"/>
    <s v="Drama"/>
    <s v="employee employer relationship|husband wife relationship|newspaper|ship|wake"/>
    <n v="6.8"/>
    <n v="119"/>
    <n v="208"/>
    <n v="28542"/>
    <n v="19805"/>
    <x v="0"/>
    <n v="2.35"/>
    <x v="1"/>
  </r>
  <r>
    <x v="1387"/>
    <n v="2001"/>
    <s v="Les Mayfield"/>
    <s v="Gregory Smith"/>
    <s v="Ronny Cox"/>
    <s v="Harris Yulin"/>
    <x v="0"/>
    <n v="35000000"/>
    <n v="13264986"/>
    <x v="0"/>
    <n v="94"/>
    <s v="Action|Western"/>
    <s v="legend|old west|outlaw|railroad|stealing from the rich"/>
    <n v="6"/>
    <n v="44"/>
    <n v="162"/>
    <n v="12077"/>
    <n v="1668"/>
    <x v="0"/>
    <n v="1.85"/>
    <x v="1"/>
  </r>
  <r>
    <x v="1388"/>
    <n v="2009"/>
    <s v="Jean-Marc Vallée"/>
    <s v="Michiel Huisman"/>
    <s v="Jim Broadbent"/>
    <s v="Thomas Kretschmann"/>
    <x v="1"/>
    <n v="35000000"/>
    <n v="10991381"/>
    <x v="1"/>
    <n v="100"/>
    <s v="Biography|Drama|History|Romance"/>
    <s v="19th century|courtship|female protagonist|princess|queen of england"/>
    <n v="7.3"/>
    <n v="188"/>
    <n v="100"/>
    <n v="44931"/>
    <n v="5890"/>
    <x v="0"/>
    <n v="2.35"/>
    <x v="1"/>
  </r>
  <r>
    <x v="1389"/>
    <n v="2009"/>
    <s v="Dominic Sena"/>
    <s v="Tom Skerritt"/>
    <s v="Bashar Rahal"/>
    <s v="Shawn Doyle"/>
    <x v="3"/>
    <n v="35000000"/>
    <n v="10268846"/>
    <x v="0"/>
    <n v="101"/>
    <s v="Action|Crime|Mystery|Thriller"/>
    <s v="antarctica|geologist|investigation|u.s. marshal|winter"/>
    <n v="5.5"/>
    <n v="166"/>
    <n v="142"/>
    <n v="31918"/>
    <n v="1947"/>
    <x v="0"/>
    <n v="2.35"/>
    <x v="1"/>
  </r>
  <r>
    <x v="1390"/>
    <n v="2011"/>
    <s v="Terrence Malick"/>
    <s v="Brad Pitt"/>
    <s v="Tye Sheridan"/>
    <s v="Fiona Shaw"/>
    <x v="0"/>
    <n v="32000000"/>
    <n v="13303319"/>
    <x v="0"/>
    <n v="139"/>
    <s v="Drama|Fantasy"/>
    <s v="1950s|children|ice cube|texas|waco texas"/>
    <n v="6.7"/>
    <n v="584"/>
    <n v="975"/>
    <n v="136367"/>
    <n v="13021"/>
    <x v="0"/>
    <n v="1.85"/>
    <x v="1"/>
  </r>
  <r>
    <x v="1391"/>
    <n v="1998"/>
    <s v="Hark Tsui"/>
    <s v="Paul Sorvino"/>
    <s v="Lela Rochon"/>
    <s v="Ray Nicholas"/>
    <x v="3"/>
    <n v="35000000"/>
    <n v="10076136"/>
    <x v="15"/>
    <n v="91"/>
    <s v="Action|Comedy|Thriller"/>
    <s v="cia|hong kong|market|undercover|van"/>
    <n v="4.8"/>
    <n v="67"/>
    <n v="141"/>
    <n v="11512"/>
    <n v="1352"/>
    <x v="0"/>
    <n v="2.35"/>
    <x v="1"/>
  </r>
  <r>
    <x v="1392"/>
    <n v="2014"/>
    <s v="David Ayer"/>
    <s v="Mireille Enos"/>
    <s v="Martin Donovan"/>
    <s v="Maurice Compte"/>
    <x v="3"/>
    <n v="35000000"/>
    <n v="10499968"/>
    <x v="0"/>
    <n v="109"/>
    <s v="Action|Crime|Drama|Thriller"/>
    <s v="dea|drug cartel|kicked in the crotch|strip club|tough girl"/>
    <n v="5.7"/>
    <n v="233"/>
    <n v="212"/>
    <n v="47498"/>
    <n v="1458"/>
    <x v="0"/>
    <n v="1.85"/>
    <x v="1"/>
  </r>
  <r>
    <x v="1393"/>
    <n v="2003"/>
    <s v="Brian Helgeland"/>
    <s v="Heath Ledger"/>
    <s v="Mark Addy"/>
    <s v="Benno Fürmann"/>
    <x v="3"/>
    <n v="38000000"/>
    <n v="7659747"/>
    <x v="0"/>
    <n v="102"/>
    <s v="Action|Mystery|Thriller"/>
    <s v="death|exorcism|heaven|priest|sin eater"/>
    <n v="5.0999999999999996"/>
    <n v="112"/>
    <n v="204"/>
    <n v="14962"/>
    <n v="14165"/>
    <x v="0"/>
    <n v="1.85"/>
    <x v="1"/>
  </r>
  <r>
    <x v="1394"/>
    <n v="2008"/>
    <s v="Lexi Alexander"/>
    <s v="Julie Benz"/>
    <s v="Wayne Knight"/>
    <s v="Colin Salmon"/>
    <x v="3"/>
    <n v="35000000"/>
    <n v="7948159"/>
    <x v="0"/>
    <n v="103"/>
    <s v="Action|Crime|Drama|Thriller"/>
    <s v="gun fu|plastic surgery|psychopath|undercover|vigilante"/>
    <n v="6"/>
    <n v="151"/>
    <n v="280"/>
    <n v="48999"/>
    <n v="6563"/>
    <x v="0"/>
    <n v="2.35"/>
    <x v="1"/>
  </r>
  <r>
    <x v="1395"/>
    <n v="2006"/>
    <s v="Peter Hewitt"/>
    <s v="Kevin Zegers"/>
    <s v="Rip Torn"/>
    <s v="Thomas F. Wilson"/>
    <x v="1"/>
    <n v="35000000"/>
    <n v="11631245"/>
    <x v="0"/>
    <n v="83"/>
    <s v="Action|Adventure|Family|Sci-Fi"/>
    <s v="bruise|female hero|super strength|superhero|teenage superhero"/>
    <n v="4.2"/>
    <n v="63"/>
    <n v="113"/>
    <n v="15015"/>
    <n v="5022"/>
    <x v="0"/>
    <n v="1.85"/>
    <x v="1"/>
  </r>
  <r>
    <x v="1396"/>
    <n v="2015"/>
    <s v="Robert Zemeckis"/>
    <s v="Joseph Gordon-Levitt"/>
    <s v="Soleyman Pierini"/>
    <s v="Jade Kindar-Martin"/>
    <x v="1"/>
    <n v="35000000"/>
    <n v="10137502"/>
    <x v="0"/>
    <n v="123"/>
    <s v="Adventure|Biography|Drama|Thriller"/>
    <s v="1970s|based on true story|new york city|skyscraper|tightrope walker"/>
    <n v="7.4"/>
    <n v="335"/>
    <n v="195"/>
    <n v="77394"/>
    <n v="23031"/>
    <x v="0"/>
    <n v="2.35"/>
    <x v="1"/>
  </r>
  <r>
    <x v="1397"/>
    <n v="1997"/>
    <s v="Ronny Yu"/>
    <s v="Marley Shelton"/>
    <s v="Lee Arenberg"/>
    <s v="Angus Macfadyen"/>
    <x v="1"/>
    <n v="35000000"/>
    <n v="6448817"/>
    <x v="0"/>
    <n v="101"/>
    <s v="Action|Adventure|Fantasy"/>
    <s v="anthropomorphic animal|football|kangaroo|sword and sorcery|water boy"/>
    <n v="4.5999999999999996"/>
    <n v="24"/>
    <n v="31"/>
    <n v="2189"/>
    <n v="1993"/>
    <x v="0"/>
    <n v="2.35"/>
    <x v="1"/>
  </r>
  <r>
    <x v="1398"/>
    <n v="2006"/>
    <s v="Ridley Scott"/>
    <s v="Archie Panjabi"/>
    <s v="Albert Finney"/>
    <s v="Richard Coyle"/>
    <x v="0"/>
    <n v="35000000"/>
    <n v="7458269"/>
    <x v="0"/>
    <n v="117"/>
    <s v="Comedy|Drama|Romance"/>
    <s v="based on novel|inheritance|provence|uncle|wine"/>
    <n v="6.9"/>
    <n v="147"/>
    <n v="196"/>
    <n v="70698"/>
    <n v="3611"/>
    <x v="0"/>
    <n v="2.35"/>
    <x v="1"/>
  </r>
  <r>
    <x v="1399"/>
    <n v="1992"/>
    <s v="Richard Donner"/>
    <s v="Adam Baldwin"/>
    <s v="Thomas Ian Nicholas"/>
    <s v="John Heard"/>
    <x v="0"/>
    <n v="35000000"/>
    <n v="4651977"/>
    <x v="0"/>
    <n v="114"/>
    <s v="Drama"/>
    <s v="father son relationship|physical abuse|radio flyer|stepfather|stepfather stepson relationship"/>
    <n v="6.9"/>
    <n v="10"/>
    <n v="71"/>
    <n v="10410"/>
    <n v="4334"/>
    <x v="0"/>
    <n v="2.35"/>
    <x v="1"/>
  </r>
  <r>
    <x v="1400"/>
    <n v="1993"/>
    <s v="Taylor Hackford"/>
    <s v="Delroy Lindo"/>
    <s v="Jesse Borrego"/>
    <s v="Raymond Cruz"/>
    <x v="3"/>
    <n v="35000000"/>
    <n v="4496583"/>
    <x v="0"/>
    <n v="330"/>
    <s v="Crime|Drama"/>
    <s v="1970s|1980s|barrio|gang war|mexican"/>
    <n v="8"/>
    <n v="12"/>
    <n v="129"/>
    <n v="23181"/>
    <n v="3227"/>
    <x v="0"/>
    <n v="1.66"/>
    <x v="1"/>
  </r>
  <r>
    <x v="1401"/>
    <n v="1997"/>
    <s v="Bille August"/>
    <s v="Jim Broadbent"/>
    <s v="Tom Wilkinson"/>
    <s v="Julia Ormond"/>
    <x v="3"/>
    <n v="35000000"/>
    <n v="2221994"/>
    <x v="16"/>
    <n v="121"/>
    <s v="Action|Drama|Sci-Fi|Thriller"/>
    <s v="boy|greenland|neighbor|roof|snow"/>
    <n v="6.4"/>
    <n v="50"/>
    <n v="99"/>
    <n v="11747"/>
    <n v="3125"/>
    <x v="0"/>
    <n v="2.35"/>
    <x v="1"/>
  </r>
  <r>
    <x v="1402"/>
    <n v="2002"/>
    <s v="Brian De Palma"/>
    <s v="Peter Coyote"/>
    <s v="Gregg Henry"/>
    <s v="Rie Rasmussen"/>
    <x v="3"/>
    <n v="35000000"/>
    <n v="6592103"/>
    <x v="8"/>
    <n v="114"/>
    <s v="Crime|Drama|Mystery|Thriller"/>
    <s v="ambassador|cannes|identity|suicide|thief"/>
    <n v="6.3"/>
    <n v="149"/>
    <n v="232"/>
    <n v="28584"/>
    <n v="1005"/>
    <x v="0"/>
    <n v="1.85"/>
    <x v="1"/>
  </r>
  <r>
    <x v="1403"/>
    <n v="1999"/>
    <s v="Ang Lee"/>
    <s v="Jeremy W. Auman"/>
    <s v="Jeffrey Dover"/>
    <s v="Tobey Maguire"/>
    <x v="3"/>
    <n v="35000000"/>
    <n v="630779"/>
    <x v="0"/>
    <n v="148"/>
    <s v="Drama|Romance|War|Western"/>
    <s v="bushwhacker|friend|honor|kansas|raid"/>
    <n v="6.8"/>
    <n v="95"/>
    <n v="159"/>
    <n v="11101"/>
    <n v="5"/>
    <x v="0"/>
    <n v="2.35"/>
    <x v="1"/>
  </r>
  <r>
    <x v="1404"/>
    <n v="2014"/>
    <s v="Wes Ball"/>
    <s v="Ki Hong Lee"/>
    <s v="Aml Ameen"/>
    <s v="Jacob Latimore"/>
    <x v="0"/>
    <n v="34000000"/>
    <n v="102413606"/>
    <x v="0"/>
    <n v="113"/>
    <s v="Action|Mystery|Sci-Fi|Thriller"/>
    <s v="based on novel|concrete wall|maze|open ended|teenage boy"/>
    <n v="6.8"/>
    <n v="297"/>
    <n v="524"/>
    <n v="310903"/>
    <n v="1783"/>
    <x v="0"/>
    <n v="2.35"/>
    <x v="0"/>
  </r>
  <r>
    <x v="1405"/>
    <n v="2015"/>
    <s v="Ken Scott"/>
    <s v="Tom Wilkinson"/>
    <s v="June Diane Raphael"/>
    <s v="Melissa McMeekin"/>
    <x v="3"/>
    <n v="35000000"/>
    <n v="10214013"/>
    <x v="0"/>
    <n v="91"/>
    <s v="Comedy"/>
    <s v="business trip|company|glory hole|male frontal nudity|male nudity"/>
    <n v="5.4"/>
    <n v="90"/>
    <n v="89"/>
    <n v="23072"/>
    <n v="1564"/>
    <x v="0"/>
    <n v="2.35"/>
    <x v="1"/>
  </r>
  <r>
    <x v="1406"/>
    <n v="1993"/>
    <s v="Martin Scorsese"/>
    <s v="Richard E. Grant"/>
    <s v="Geraldine Chaplin"/>
    <s v="Stuart Wilson"/>
    <x v="1"/>
    <n v="30000000"/>
    <n v="32000000"/>
    <x v="0"/>
    <n v="139"/>
    <s v="Drama|Romance"/>
    <s v="19th century|countess|lawyer|love|new york"/>
    <n v="7.2"/>
    <n v="56"/>
    <n v="150"/>
    <n v="36267"/>
    <n v="1068"/>
    <x v="0"/>
    <n v="2.35"/>
    <x v="0"/>
  </r>
  <r>
    <x v="1407"/>
    <n v="2006"/>
    <s v="Darren Aronofsky"/>
    <s v="Hugh Jackman"/>
    <s v="Ellen Burstyn"/>
    <s v="Mark Margolis"/>
    <x v="0"/>
    <n v="35000000"/>
    <n v="10139254"/>
    <x v="0"/>
    <n v="96"/>
    <s v="Drama|Sci-Fi"/>
    <s v="eternity|love|mayan|tree|tree of life"/>
    <n v="7.3"/>
    <n v="274"/>
    <n v="915"/>
    <n v="190990"/>
    <n v="24640"/>
    <x v="0"/>
    <n v="1.85"/>
    <x v="1"/>
  </r>
  <r>
    <x v="1408"/>
    <n v="1999"/>
    <s v="Hugh Johnson"/>
    <s v="David Paymer"/>
    <s v="Kevin J. O'Connor"/>
    <s v="Hudson Leick"/>
    <x v="3"/>
    <n v="34000000"/>
    <n v="11227940"/>
    <x v="0"/>
    <n v="102"/>
    <s v="Action|Adventure|Comedy|Drama|Thriller"/>
    <s v="colonel|ice|ice cream truck|military|u.s. army"/>
    <n v="5.2"/>
    <n v="68"/>
    <n v="94"/>
    <n v="8367"/>
    <n v="1274"/>
    <x v="0"/>
    <n v="2.35"/>
    <x v="1"/>
  </r>
  <r>
    <x v="1409"/>
    <n v="2012"/>
    <s v="Simon West"/>
    <s v="Nicolas Cage"/>
    <s v="Mark Valley"/>
    <s v="Sami Gayle"/>
    <x v="3"/>
    <n v="35000000"/>
    <n v="183125"/>
    <x v="0"/>
    <n v="96"/>
    <s v="Action|Crime|Drama|Thriller"/>
    <s v="bank|money|presumed dead|rescue|thief"/>
    <n v="5.5"/>
    <n v="98"/>
    <n v="86"/>
    <n v="36914"/>
    <n v="14978"/>
    <x v="0"/>
    <n v="2.35"/>
    <x v="1"/>
  </r>
  <r>
    <x v="1410"/>
    <n v="2008"/>
    <s v="Hayao Miyazaki"/>
    <s v="Rumi Hiiragi"/>
    <s v="Yûki Amami"/>
    <s v="Yuria Nara"/>
    <x v="2"/>
    <n v="34000000"/>
    <n v="15081783"/>
    <x v="9"/>
    <n v="101"/>
    <s v="Adventure|Animation|Family|Fantasy"/>
    <s v="children adventure|magical realism|sea goddess|small town|tsunami"/>
    <n v="7.7"/>
    <n v="256"/>
    <n v="144"/>
    <n v="85589"/>
    <n v="13"/>
    <x v="0"/>
    <n v="1.85"/>
    <x v="1"/>
  </r>
  <r>
    <x v="1411"/>
    <n v="2015"/>
    <s v="George Tillman Jr."/>
    <s v="Tiago Riani"/>
    <s v="Melissa Benoist"/>
    <s v="Hayley Lovitt"/>
    <x v="0"/>
    <n v="34000000"/>
    <n v="37432299"/>
    <x v="0"/>
    <n v="128"/>
    <s v="Drama|Romance"/>
    <s v="1940s|art collector|bull riding|north carolina|student"/>
    <n v="7.1"/>
    <n v="117"/>
    <n v="116"/>
    <n v="50041"/>
    <n v="3386"/>
    <x v="0"/>
    <n v="2.35"/>
    <x v="0"/>
  </r>
  <r>
    <x v="1412"/>
    <n v="1999"/>
    <s v="Rand Ravich"/>
    <s v="Johnny Depp"/>
    <s v="Charlize Theron"/>
    <s v="Clea DuVall"/>
    <x v="3"/>
    <n v="34000000"/>
    <n v="10654581"/>
    <x v="0"/>
    <n v="109"/>
    <s v="Drama|Sci-Fi|Thriller"/>
    <s v="astronaut|electrocuted in bathtub|mission|pilot|sister"/>
    <n v="5.3"/>
    <n v="107"/>
    <n v="260"/>
    <n v="45497"/>
    <n v="52621"/>
    <x v="0"/>
    <n v="1.85"/>
    <x v="1"/>
  </r>
  <r>
    <x v="1413"/>
    <n v="2000"/>
    <s v="Hugh Hudson"/>
    <s v="Liam Aiken"/>
    <s v="Eva Marie Saint"/>
    <s v="Vincent Perez"/>
    <x v="0"/>
    <n v="34000000"/>
    <n v="6543194"/>
    <x v="0"/>
    <n v="114"/>
    <s v="Adventure|Drama|Romance"/>
    <s v="dream|italian|kenya|ranch|snake"/>
    <n v="5.6"/>
    <n v="52"/>
    <n v="61"/>
    <n v="3740"/>
    <n v="1778"/>
    <x v="0"/>
    <n v="2.35"/>
    <x v="1"/>
  </r>
  <r>
    <x v="1414"/>
    <n v="2012"/>
    <s v="Gabriele Muccino"/>
    <s v="Gerard Butler"/>
    <s v="Dennis Quaid"/>
    <s v="Judy Greer"/>
    <x v="0"/>
    <n v="35000000"/>
    <n v="13101142"/>
    <x v="0"/>
    <n v="105"/>
    <s v="Comedy|Romance|Sport"/>
    <s v="coach|soccer|soccer coach|soccer mom|soccer team"/>
    <n v="5.7"/>
    <n v="135"/>
    <n v="50"/>
    <n v="23916"/>
    <n v="23122"/>
    <x v="0"/>
    <n v="2.35"/>
    <x v="1"/>
  </r>
  <r>
    <x v="1415"/>
    <n v="2013"/>
    <s v="Justin Chadwick"/>
    <s v="Terry Pheto"/>
    <s v="Fana Mokoena"/>
    <s v="Tony Kgoroge"/>
    <x v="0"/>
    <n v="35000000"/>
    <n v="8324748"/>
    <x v="1"/>
    <n v="141"/>
    <s v="Biography|Drama|History"/>
    <s v="africa|apartheid|nelson mandela|president|resistance"/>
    <n v="7.1"/>
    <n v="211"/>
    <n v="108"/>
    <n v="21223"/>
    <n v="301"/>
    <x v="0"/>
    <n v="2.35"/>
    <x v="1"/>
  </r>
  <r>
    <x v="1416"/>
    <n v="1992"/>
    <s v="Rob Reiner"/>
    <s v="Tom Cruise"/>
    <s v="Demi Moore"/>
    <s v="Kevin Pollak"/>
    <x v="3"/>
    <n v="40000000"/>
    <n v="141340178"/>
    <x v="0"/>
    <n v="138"/>
    <s v="Drama|Thriller"/>
    <s v="cuba|guantanamo|lance corporal|lawyer|murder"/>
    <n v="7.6"/>
    <n v="81"/>
    <n v="319"/>
    <n v="181879"/>
    <n v="14619"/>
    <x v="0"/>
    <n v="2.35"/>
    <x v="0"/>
  </r>
  <r>
    <x v="1417"/>
    <n v="2001"/>
    <s v="Andrzej Bartkowiak"/>
    <s v="Michael Jai White"/>
    <s v="Bill Duke"/>
    <s v="Bruce McGill"/>
    <x v="3"/>
    <n v="33000000"/>
    <n v="51758599"/>
    <x v="0"/>
    <n v="101"/>
    <s v="Action|Comedy|Crime|Drama|Thriller"/>
    <s v="corrupt cop|drug dealer|drugs|heroin|vice president"/>
    <n v="5.5"/>
    <n v="107"/>
    <n v="232"/>
    <n v="27580"/>
    <n v="5942"/>
    <x v="0"/>
    <n v="2.35"/>
    <x v="0"/>
  </r>
  <r>
    <x v="1418"/>
    <n v="2000"/>
    <s v="Raja Gosnell"/>
    <s v="Nia Long"/>
    <s v="Cedric the Entertainer"/>
    <s v="Tichina Arnold"/>
    <x v="0"/>
    <n v="30000000"/>
    <n v="117559438"/>
    <x v="0"/>
    <n v="99"/>
    <s v="Action|Comedy|Crime"/>
    <s v="disguise|fbi|female impersonation|gender disguise|obesity"/>
    <n v="5.0999999999999996"/>
    <n v="100"/>
    <n v="148"/>
    <n v="66941"/>
    <n v="1790"/>
    <x v="0"/>
    <n v="1.85"/>
    <x v="0"/>
  </r>
  <r>
    <x v="1419"/>
    <n v="2011"/>
    <s v="Chris Gorak"/>
    <s v="Max Minghella"/>
    <s v="Veronika Vernadskaya"/>
    <s v="Dato Bakhtadze"/>
    <x v="0"/>
    <n v="30000000"/>
    <n v="21426805"/>
    <x v="0"/>
    <n v="89"/>
    <s v="Action|Adventure|Horror|Sci-Fi|Thriller"/>
    <s v="alien|aurora borealis|critically bashed|killing an animal|nightclub"/>
    <n v="4.9000000000000004"/>
    <n v="195"/>
    <n v="211"/>
    <n v="49312"/>
    <n v="843"/>
    <x v="0"/>
    <n v="2.35"/>
    <x v="1"/>
  </r>
  <r>
    <x v="1420"/>
    <n v="2012"/>
    <s v="Scott Speer"/>
    <s v="Ryan Guzman"/>
    <s v="Stephen Boss"/>
    <s v="Misha Gabriel Hamilton"/>
    <x v="0"/>
    <n v="33000000"/>
    <n v="35057332"/>
    <x v="0"/>
    <n v="99"/>
    <s v="Drama|Music|Romance"/>
    <s v="3 dimensional|dance|dancer|dancing|flash mob"/>
    <n v="6.5"/>
    <n v="121"/>
    <n v="72"/>
    <n v="45394"/>
    <n v="4863"/>
    <x v="0"/>
    <n v="2.35"/>
    <x v="0"/>
  </r>
  <r>
    <x v="1421"/>
    <n v="2006"/>
    <s v="David R. Ellis"/>
    <s v="Lin Shaye"/>
    <s v="Kenan Thompson"/>
    <s v="Rachel Blanchard"/>
    <x v="3"/>
    <n v="33000000"/>
    <n v="34014398"/>
    <x v="5"/>
    <n v="105"/>
    <s v="Action|Adventure|Crime|Drama|Thriller"/>
    <s v="baby rattle|famous line|murder|passenger|snake"/>
    <n v="5.6"/>
    <n v="285"/>
    <n v="1033"/>
    <n v="115649"/>
    <n v="2604"/>
    <x v="0"/>
    <n v="2.35"/>
    <x v="0"/>
  </r>
  <r>
    <x v="1422"/>
    <n v="2000"/>
    <s v="Joe Charbanic"/>
    <s v="Keanu Reeves"/>
    <s v="Joseph Sikora"/>
    <s v="Chris Ellis"/>
    <x v="3"/>
    <n v="33000000"/>
    <n v="28927720"/>
    <x v="0"/>
    <n v="97"/>
    <s v="Crime|Horror|Mystery|Thriller"/>
    <s v="fbi|murder|scene of the crime|serial killer|therapy"/>
    <n v="5.3"/>
    <n v="103"/>
    <n v="181"/>
    <n v="22220"/>
    <n v="18688"/>
    <x v="0"/>
    <n v="1.85"/>
    <x v="1"/>
  </r>
  <r>
    <x v="1423"/>
    <n v="2004"/>
    <s v="Jonathan Hensleigh"/>
    <s v="Laura Harring"/>
    <s v="Marco St. John"/>
    <s v="Eddie Jemison"/>
    <x v="3"/>
    <n v="33000000"/>
    <n v="33682273"/>
    <x v="0"/>
    <n v="140"/>
    <s v="Action|Crime|Drama|Thriller"/>
    <s v="death|family reunion|fbi|fbi agent|vigilante"/>
    <n v="6.5"/>
    <n v="192"/>
    <n v="622"/>
    <n v="124242"/>
    <n v="2114"/>
    <x v="0"/>
    <n v="2.35"/>
    <x v="0"/>
  </r>
  <r>
    <x v="1424"/>
    <n v="2005"/>
    <s v="Danny Cannon"/>
    <s v="Sean Pertwee"/>
    <s v="Kuno Becker"/>
    <s v="Stephen Dillane"/>
    <x v="0"/>
    <n v="10000000"/>
    <n v="4280577"/>
    <x v="0"/>
    <n v="118"/>
    <s v="Drama|Romance|Sport"/>
    <s v="barrio|border|newcastle united|party|soccer"/>
    <n v="6.8"/>
    <n v="90"/>
    <n v="114"/>
    <n v="50919"/>
    <n v="2859"/>
    <x v="0"/>
    <n v="2.35"/>
    <x v="1"/>
  </r>
  <r>
    <x v="1425"/>
    <n v="2012"/>
    <s v="Boaz Yakin"/>
    <s v="Jason Statham"/>
    <s v="Reggie Lee"/>
    <s v="Robert John Burke"/>
    <x v="3"/>
    <n v="30000000"/>
    <n v="17120019"/>
    <x v="0"/>
    <n v="94"/>
    <s v="Action|Crime|Thriller"/>
    <s v="bodyguard|gang war|russian|russian mafia|triad"/>
    <n v="6.5"/>
    <n v="258"/>
    <n v="134"/>
    <n v="83097"/>
    <n v="27759"/>
    <x v="0"/>
    <n v="2.35"/>
    <x v="1"/>
  </r>
  <r>
    <x v="1426"/>
    <n v="1999"/>
    <s v="Mike Newell"/>
    <s v="Angelina Jolie Pitt"/>
    <s v="Kurt Fuller"/>
    <s v="Jake Weber"/>
    <x v="3"/>
    <n v="38000000"/>
    <n v="8406264"/>
    <x v="0"/>
    <n v="124"/>
    <s v="Comedy|Drama|Romance"/>
    <s v="air traffic control|air traffic controller|female bodybuilder|job|marriage"/>
    <n v="6"/>
    <n v="56"/>
    <n v="175"/>
    <n v="24826"/>
    <n v="13093"/>
    <x v="0"/>
    <n v="2.35"/>
    <x v="1"/>
  </r>
  <r>
    <x v="1427"/>
    <n v="1983"/>
    <s v="Richard Marquand"/>
    <s v="Harrison Ford"/>
    <s v="Ian McDiarmid"/>
    <s v="Kenny Baker"/>
    <x v="1"/>
    <n v="32500000"/>
    <n v="309125409"/>
    <x v="0"/>
    <n v="134"/>
    <s v="Action|Adventure|Fantasy|Sci-Fi"/>
    <s v="death star|emperor|empire|princess|rebel"/>
    <n v="8.4"/>
    <n v="197"/>
    <n v="647"/>
    <n v="681857"/>
    <n v="13649"/>
    <x v="0"/>
    <n v="2.35"/>
    <x v="0"/>
  </r>
  <r>
    <x v="1428"/>
    <n v="2008"/>
    <s v="Neil Marshall"/>
    <s v="Ryan Kruger"/>
    <s v="Jason Cope"/>
    <s v="Jeremy Crutchley"/>
    <x v="3"/>
    <n v="30000000"/>
    <n v="10955425"/>
    <x v="1"/>
    <n v="113"/>
    <s v="Action|Sci-Fi|Thriller"/>
    <s v="cure|quarantine|scotland|virus|wall"/>
    <n v="6"/>
    <n v="254"/>
    <n v="396"/>
    <n v="62770"/>
    <n v="391"/>
    <x v="0"/>
    <n v="2.35"/>
    <x v="1"/>
  </r>
  <r>
    <x v="1429"/>
    <n v="2008"/>
    <s v="Stephen Daldry"/>
    <s v="Kate Winslet"/>
    <s v="David Kross"/>
    <s v="Susanne Lothar"/>
    <x v="3"/>
    <n v="32000000"/>
    <n v="34180954"/>
    <x v="0"/>
    <n v="124"/>
    <s v="Drama|Romance"/>
    <s v="love|reading|teaching oneself to read|trial|war crime"/>
    <n v="7.6"/>
    <n v="299"/>
    <n v="370"/>
    <n v="189812"/>
    <n v="14504"/>
    <x v="0"/>
    <n v="1.85"/>
    <x v="0"/>
  </r>
  <r>
    <x v="1430"/>
    <n v="2003"/>
    <s v="Jon Favreau"/>
    <s v="Peter Dinklage"/>
    <s v="Zooey Deschanel"/>
    <s v="Will Ferrell"/>
    <x v="1"/>
    <n v="33000000"/>
    <n v="173381405"/>
    <x v="0"/>
    <n v="97"/>
    <s v="Comedy|Family|Fantasy|Romance"/>
    <s v="baby|christmas spirit|elf|new york city|north pole"/>
    <n v="6.9"/>
    <n v="152"/>
    <n v="395"/>
    <n v="147597"/>
    <n v="43354"/>
    <x v="0"/>
    <n v="1.85"/>
    <x v="0"/>
  </r>
  <r>
    <x v="1431"/>
    <n v="1996"/>
    <s v="Jon Turteltaub"/>
    <s v="Robert Duvall"/>
    <s v="Kyra Sedgwick"/>
    <s v="David Gallagher"/>
    <x v="1"/>
    <n v="32000000"/>
    <n v="104632573"/>
    <x v="0"/>
    <n v="123"/>
    <s v="Drama|Fantasy|Romance|Sci-Fi"/>
    <s v="brain tumor|genius|psionic power|telekinesis|terminal illness"/>
    <n v="6.4"/>
    <n v="53"/>
    <n v="118"/>
    <n v="63839"/>
    <n v="5975"/>
    <x v="0"/>
    <n v="2.35"/>
    <x v="0"/>
  </r>
  <r>
    <x v="1432"/>
    <n v="2002"/>
    <s v="Brian Levant"/>
    <s v="James Coburn"/>
    <s v="Nichelle Nichols"/>
    <s v="M. Emmet Walsh"/>
    <x v="1"/>
    <n v="35000000"/>
    <n v="81150692"/>
    <x v="3"/>
    <n v="99"/>
    <s v="Adventure|Comedy|Family|Sport"/>
    <s v="dentist|dog|inheritance|race|sled dog"/>
    <n v="5.0999999999999996"/>
    <n v="67"/>
    <n v="100"/>
    <n v="20219"/>
    <n v="2916"/>
    <x v="0"/>
    <n v="1.85"/>
    <x v="0"/>
  </r>
  <r>
    <x v="1433"/>
    <n v="1988"/>
    <s v="Richard Donner"/>
    <s v="Bill Murray"/>
    <s v="Alfre Woodard"/>
    <s v="Robert Mitchum"/>
    <x v="0"/>
    <n v="32000000"/>
    <n v="60328558"/>
    <x v="0"/>
    <n v="101"/>
    <s v="Comedy|Drama|Fantasy"/>
    <s v="christmas|compassion|executive|ghost|redemption"/>
    <n v="7"/>
    <n v="88"/>
    <n v="159"/>
    <n v="61396"/>
    <n v="18734"/>
    <x v="0"/>
    <n v="1.85"/>
    <x v="0"/>
  </r>
  <r>
    <x v="1434"/>
    <n v="2006"/>
    <s v="Jared Hess"/>
    <s v="Ana de la Reguera"/>
    <s v="Moises Arias"/>
    <s v="Héctor Jiménez"/>
    <x v="1"/>
    <n v="32000000"/>
    <n v="80197993"/>
    <x v="5"/>
    <n v="92"/>
    <s v="Comedy|Family|Sport"/>
    <s v="lucha libre|monastery|nun|orphan|wrestling"/>
    <n v="5.7"/>
    <n v="163"/>
    <n v="441"/>
    <n v="65551"/>
    <n v="1729"/>
    <x v="0"/>
    <n v="1.85"/>
    <x v="0"/>
  </r>
  <r>
    <x v="1435"/>
    <n v="2011"/>
    <s v="Paul Feig"/>
    <s v="Matt Lucas"/>
    <s v="Wendi McLendon-Covey"/>
    <s v="Steve Bannos"/>
    <x v="3"/>
    <n v="32500000"/>
    <n v="169076745"/>
    <x v="0"/>
    <n v="131"/>
    <s v="Comedy|Romance"/>
    <s v="best friend|failure|food|job|partial female nudity"/>
    <n v="6.8"/>
    <n v="371"/>
    <n v="485"/>
    <n v="218711"/>
    <n v="3229"/>
    <x v="0"/>
    <n v="2.35"/>
    <x v="0"/>
  </r>
  <r>
    <x v="1436"/>
    <n v="2013"/>
    <s v="Evan Goldberg"/>
    <s v="Channing Tatum"/>
    <s v="James Franco"/>
    <s v="Emma Watson"/>
    <x v="3"/>
    <n v="32000000"/>
    <n v="101470202"/>
    <x v="0"/>
    <n v="107"/>
    <s v="Comedy|Fantasy"/>
    <s v="apocalypse|celebrity|ensemble cast|party|rapture"/>
    <n v="6.7"/>
    <n v="418"/>
    <n v="669"/>
    <n v="310540"/>
    <n v="38751"/>
    <x v="0"/>
    <n v="2.35"/>
    <x v="0"/>
  </r>
  <r>
    <x v="1437"/>
    <n v="1999"/>
    <s v="Rupert Wainwright"/>
    <s v="Nia Long"/>
    <s v="Enrico Colantoni"/>
    <s v="Portia de Rossi"/>
    <x v="3"/>
    <n v="29000000"/>
    <n v="50041732"/>
    <x v="0"/>
    <n v="103"/>
    <s v="Horror"/>
    <s v="catholic|priest|stigmata|vatican|wound"/>
    <n v="6.2"/>
    <n v="131"/>
    <n v="398"/>
    <n v="54390"/>
    <n v="3004"/>
    <x v="0"/>
    <n v="2.35"/>
    <x v="0"/>
  </r>
  <r>
    <x v="1438"/>
    <n v="2000"/>
    <s v="George Tillman Jr."/>
    <s v="Robert De Niro"/>
    <s v="Charlize Theron"/>
    <s v="Michael Rapaport"/>
    <x v="3"/>
    <n v="32000000"/>
    <n v="48814909"/>
    <x v="0"/>
    <n v="129"/>
    <s v="Biography|Drama"/>
    <s v="african american|amputee|navy|racial discrimination|racism"/>
    <n v="7.2"/>
    <n v="98"/>
    <n v="224"/>
    <n v="89424"/>
    <n v="36069"/>
    <x v="0"/>
    <n v="2.35"/>
    <x v="0"/>
  </r>
  <r>
    <x v="1439"/>
    <n v="2010"/>
    <s v="John Luessenhop"/>
    <s v="Paul Walker"/>
    <s v="Hayden Christensen"/>
    <s v="Jay Hernandez"/>
    <x v="0"/>
    <n v="20000000"/>
    <n v="57744720"/>
    <x v="0"/>
    <n v="107"/>
    <s v="Action|Crime|Thriller"/>
    <s v="armored car|bank|falling out among thieves|heist|planning"/>
    <n v="6.2"/>
    <n v="119"/>
    <n v="132"/>
    <n v="46961"/>
    <n v="31529"/>
    <x v="0"/>
    <n v="2.35"/>
    <x v="0"/>
  </r>
  <r>
    <x v="1440"/>
    <n v="2013"/>
    <s v="Justin Zackham"/>
    <s v="Robin Williams"/>
    <s v="Robert De Niro"/>
    <s v="Topher Grace"/>
    <x v="3"/>
    <n v="35000000"/>
    <n v="21784432"/>
    <x v="0"/>
    <n v="89"/>
    <s v="Comedy"/>
    <s v="adoption|divorce|family relationships|farce|wedding"/>
    <n v="5.6"/>
    <n v="133"/>
    <n v="108"/>
    <n v="37493"/>
    <n v="74181"/>
    <x v="0"/>
    <n v="2.35"/>
    <x v="1"/>
  </r>
  <r>
    <x v="1441"/>
    <n v="2011"/>
    <s v="John Whitesell"/>
    <s v="Brandon T. Jackson"/>
    <s v="Tony Curran"/>
    <s v="Portia Doubleday"/>
    <x v="0"/>
    <n v="32000000"/>
    <n v="37911876"/>
    <x v="0"/>
    <n v="113"/>
    <s v="Action|Comedy|Crime"/>
    <s v="fbi agent|murder|performing arts school|scene during end credits|undercover"/>
    <n v="4.4000000000000004"/>
    <n v="88"/>
    <n v="47"/>
    <n v="19671"/>
    <n v="3500"/>
    <x v="0"/>
    <n v="2.35"/>
    <x v="0"/>
  </r>
  <r>
    <x v="1442"/>
    <n v="2011"/>
    <s v="Duncan Jones"/>
    <s v="Jake Gyllenhaal"/>
    <s v="Cas Anvar"/>
    <s v="Russell Peters"/>
    <x v="0"/>
    <n v="32000000"/>
    <n v="54696902"/>
    <x v="0"/>
    <n v="93"/>
    <s v="Mystery|Sci-Fi|Thriller"/>
    <s v="bomber|time|time loop|train|trapped in a time loop"/>
    <n v="7.5"/>
    <n v="522"/>
    <n v="571"/>
    <n v="379462"/>
    <n v="16034"/>
    <x v="0"/>
    <n v="1.85"/>
    <x v="0"/>
  </r>
  <r>
    <x v="1443"/>
    <n v="1993"/>
    <s v="Frank Marshall"/>
    <s v="Illeana Douglas"/>
    <s v="Danny Nucci"/>
    <s v="Michael DeLorenzo"/>
    <x v="3"/>
    <n v="32000000"/>
    <n v="36733909"/>
    <x v="0"/>
    <n v="120"/>
    <s v="Adventure|Biography|Drama|Thriller"/>
    <s v="andes mountains|crash|death|starvation|stranded"/>
    <n v="7.1"/>
    <n v="43"/>
    <n v="112"/>
    <n v="38949"/>
    <n v="2054"/>
    <x v="0"/>
    <n v="1.85"/>
    <x v="0"/>
  </r>
  <r>
    <x v="1444"/>
    <n v="2007"/>
    <s v="Joel Schumacher"/>
    <s v="Logan Lerman"/>
    <s v="Virginia Madsen"/>
    <s v="Ed Lauter"/>
    <x v="3"/>
    <n v="32000000"/>
    <n v="35063732"/>
    <x v="0"/>
    <n v="98"/>
    <s v="Mystery|Thriller"/>
    <s v="destiny|detective|imagination|murder|sex scene"/>
    <n v="6.4"/>
    <n v="224"/>
    <n v="383"/>
    <n v="164608"/>
    <n v="10938"/>
    <x v="0"/>
    <n v="2.35"/>
    <x v="0"/>
  </r>
  <r>
    <x v="1445"/>
    <n v="2013"/>
    <s v="Jean-Pierre Jeunet"/>
    <s v="Callum Rennie"/>
    <s v="Julian Richings"/>
    <s v="Judy Davis"/>
    <x v="1"/>
    <n v="33000000"/>
    <n v="99462"/>
    <x v="8"/>
    <n v="105"/>
    <s v="Action|Adventure|Drama|Family"/>
    <s v="3 dimensional|cartographer|punctuation in title|smithsonian|train"/>
    <n v="7.1"/>
    <n v="122"/>
    <n v="28"/>
    <n v="11347"/>
    <n v="1843"/>
    <x v="0"/>
    <n v="2.35"/>
    <x v="1"/>
  </r>
  <r>
    <x v="1446"/>
    <n v="2005"/>
    <s v="John Gatins"/>
    <s v="Ken Howard"/>
    <s v="Freddy Rodríguez"/>
    <s v="Holmes Osborne"/>
    <x v="1"/>
    <n v="32000000"/>
    <n v="32701088"/>
    <x v="0"/>
    <n v="98"/>
    <s v="Drama|Family|Sport"/>
    <s v="colon in title|horse|kentucky|overalls|six word title"/>
    <n v="6.9"/>
    <n v="75"/>
    <n v="108"/>
    <n v="10018"/>
    <n v="1400"/>
    <x v="0"/>
    <n v="2.35"/>
    <x v="0"/>
  </r>
  <r>
    <x v="1447"/>
    <n v="2005"/>
    <s v="David Cronenberg"/>
    <s v="Viggo Mortensen"/>
    <s v="Kyle Schmid"/>
    <s v="William Hurt"/>
    <x v="3"/>
    <n v="32000000"/>
    <n v="31493782"/>
    <x v="0"/>
    <n v="96"/>
    <s v="Crime|Drama|Thriller"/>
    <s v="bar|crotch shot|female full frontal nudity|female pubic hair|robbery"/>
    <n v="7.5"/>
    <n v="441"/>
    <n v="1125"/>
    <n v="186606"/>
    <n v="12754"/>
    <x v="0"/>
    <n v="1.85"/>
    <x v="1"/>
  </r>
  <r>
    <x v="1448"/>
    <n v="2005"/>
    <s v="Louis Leterrier"/>
    <s v="Jason Statham"/>
    <s v="Jason Flemyng"/>
    <s v="Matthew Modine"/>
    <x v="0"/>
    <n v="32000000"/>
    <n v="43095600"/>
    <x v="8"/>
    <n v="87"/>
    <s v="Action|Crime|Thriller"/>
    <s v="driver|french|kidnapping|police|sequel"/>
    <n v="6.3"/>
    <n v="163"/>
    <n v="340"/>
    <n v="156267"/>
    <n v="29050"/>
    <x v="0"/>
    <n v="2.35"/>
    <x v="0"/>
  </r>
  <r>
    <x v="1449"/>
    <n v="1995"/>
    <s v="Sam Raimi"/>
    <s v="Leonardo DiCaprio"/>
    <s v="Pat Hingle"/>
    <s v="Roberts Blossom"/>
    <x v="3"/>
    <n v="32000000"/>
    <n v="18636537"/>
    <x v="9"/>
    <n v="107"/>
    <s v="Action|Thriller|Western"/>
    <s v="authority figure as villian|gun duel|saved from hanging|showdown|street shootout"/>
    <n v="6.4"/>
    <n v="63"/>
    <n v="216"/>
    <n v="69197"/>
    <n v="29743"/>
    <x v="1"/>
    <n v="1.85"/>
    <x v="1"/>
  </r>
  <r>
    <x v="1450"/>
    <n v="2004"/>
    <s v="Peter Howitt"/>
    <s v="Frances Fisher"/>
    <s v="Mike Doyle"/>
    <s v="Nora Dunn"/>
    <x v="0"/>
    <n v="28000000"/>
    <n v="17848322"/>
    <x v="17"/>
    <n v="90"/>
    <s v="Comedy|Romance"/>
    <s v="date|divorce|divorce lawyer|drinking|lawyer"/>
    <n v="5.9"/>
    <n v="90"/>
    <n v="102"/>
    <n v="18771"/>
    <n v="961"/>
    <x v="0"/>
    <n v="2.35"/>
    <x v="1"/>
  </r>
  <r>
    <x v="1451"/>
    <n v="1999"/>
    <s v="Martin Scorsese"/>
    <s v="Nicolas Cage"/>
    <s v="Marc Anthony"/>
    <s v="Sonja Sohn"/>
    <x v="3"/>
    <n v="55000000"/>
    <n v="16640210"/>
    <x v="0"/>
    <n v="121"/>
    <s v="Drama|Thriller"/>
    <s v="ambulance|ghost|hell|paramedic|rescue"/>
    <n v="6.8"/>
    <n v="163"/>
    <n v="382"/>
    <n v="53028"/>
    <n v="13040"/>
    <x v="0"/>
    <n v="2.35"/>
    <x v="1"/>
  </r>
  <r>
    <x v="1452"/>
    <n v="2010"/>
    <s v="Miguel Sapochnik"/>
    <s v="Alice Braga"/>
    <s v="RZA"/>
    <s v="Yvette Nicole Brown"/>
    <x v="3"/>
    <n v="32000000"/>
    <n v="13763130"/>
    <x v="0"/>
    <n v="119"/>
    <s v="Action|Crime|Sci-Fi|Thriller"/>
    <s v="artificial organ|best friend|enforcer|future|near future"/>
    <n v="6.3"/>
    <n v="197"/>
    <n v="187"/>
    <n v="87768"/>
    <n v="2925"/>
    <x v="0"/>
    <n v="2.35"/>
    <x v="1"/>
  </r>
  <r>
    <x v="1453"/>
    <n v="2007"/>
    <s v="Hyung-rae Shim"/>
    <s v="Robert Forster"/>
    <s v="Aimee Garcia"/>
    <s v="Chris Mulkey"/>
    <x v="0"/>
    <n v="35000000"/>
    <n v="10956379"/>
    <x v="14"/>
    <n v="107"/>
    <s v="Action|Drama|Fantasy|Horror|Thriller"/>
    <s v="antique shop|asian dragon|dragon|korean|reporter"/>
    <n v="3.6"/>
    <n v="93"/>
    <n v="364"/>
    <n v="21506"/>
    <n v="3274"/>
    <x v="0"/>
    <n v="2.35"/>
    <x v="1"/>
  </r>
  <r>
    <x v="1454"/>
    <n v="1996"/>
    <s v="Norman Jewison"/>
    <s v="Haley Joel Osment"/>
    <s v="Nancy Travis"/>
    <s v="Andrea Martin"/>
    <x v="1"/>
    <n v="30000000"/>
    <n v="4357000"/>
    <x v="0"/>
    <n v="110"/>
    <s v="Comedy|Family|Fantasy"/>
    <s v="box office flop|circus|imaginary friend|magician|one word title"/>
    <n v="5.3"/>
    <n v="15"/>
    <n v="30"/>
    <n v="5176"/>
    <n v="3864"/>
    <x v="0"/>
    <n v="1.85"/>
    <x v="1"/>
  </r>
  <r>
    <x v="1455"/>
    <n v="2013"/>
    <s v="Don Scardino"/>
    <s v="Steve Buscemi"/>
    <s v="Olivia Wilde"/>
    <s v="Steve Carell"/>
    <x v="0"/>
    <n v="30000000"/>
    <n v="22525921"/>
    <x v="0"/>
    <n v="100"/>
    <s v="Comedy"/>
    <s v="magic|magic kit|magician|stage magician|vegas"/>
    <n v="5.9"/>
    <n v="260"/>
    <n v="158"/>
    <n v="60596"/>
    <n v="32094"/>
    <x v="0"/>
    <n v="2.35"/>
    <x v="1"/>
  </r>
  <r>
    <x v="1456"/>
    <n v="1997"/>
    <s v="Mark Dindal"/>
    <s v="George Kennedy"/>
    <s v="Frank Welker"/>
    <s v="Hal Holbrook"/>
    <x v="2"/>
    <n v="32000000"/>
    <n v="3562749"/>
    <x v="0"/>
    <n v="75"/>
    <s v="Animation|Comedy|Family|Fantasy|Musical"/>
    <s v="animal|cat|child star|hollywood|star"/>
    <n v="6.9"/>
    <n v="18"/>
    <n v="49"/>
    <n v="5600"/>
    <n v="7394"/>
    <x v="0"/>
    <n v="1.33"/>
    <x v="1"/>
  </r>
  <r>
    <x v="1457"/>
    <n v="1999"/>
    <s v="Tim Robbins"/>
    <s v="Bill Murray"/>
    <s v="Vanessa Redgrave"/>
    <s v="Emily Watson"/>
    <x v="3"/>
    <n v="32000000"/>
    <n v="2899970"/>
    <x v="0"/>
    <n v="132"/>
    <s v="Drama"/>
    <s v="1930s|depression|play|theatre|union"/>
    <n v="6.9"/>
    <n v="70"/>
    <n v="161"/>
    <n v="8039"/>
    <n v="16878"/>
    <x v="0"/>
    <n v="2.35"/>
    <x v="1"/>
  </r>
  <r>
    <x v="1458"/>
    <n v="2006"/>
    <s v="Steven Soderbergh"/>
    <s v="Tony Curran"/>
    <s v="Beau Bridges"/>
    <s v="Leland Orser"/>
    <x v="3"/>
    <n v="32000000"/>
    <n v="1304837"/>
    <x v="0"/>
    <n v="105"/>
    <s v="Drama|Mystery|Thriller"/>
    <s v="american|driver|journalist|russian|secret"/>
    <n v="6.1"/>
    <n v="183"/>
    <n v="175"/>
    <n v="21481"/>
    <n v="2355"/>
    <x v="1"/>
    <n v="1.66"/>
    <x v="1"/>
  </r>
  <r>
    <x v="1459"/>
    <n v="1979"/>
    <s v="Francis Ford Coppola"/>
    <s v="Harrison Ford"/>
    <s v="Marlon Brando"/>
    <s v="Robert Duvall"/>
    <x v="3"/>
    <n v="31500000"/>
    <n v="78800000"/>
    <x v="0"/>
    <n v="289"/>
    <s v="Drama|War"/>
    <s v="army|green beret|insanity|jungle|vietnam"/>
    <n v="8.5"/>
    <n v="261"/>
    <n v="983"/>
    <n v="450676"/>
    <n v="25313"/>
    <x v="0"/>
    <n v="2.35"/>
    <x v="0"/>
  </r>
  <r>
    <x v="1460"/>
    <n v="2010"/>
    <s v="Nanette Burstein"/>
    <s v="Rob Riggle"/>
    <s v="Kelli Garner"/>
    <s v="Jim Gaffigan"/>
    <x v="3"/>
    <n v="32000000"/>
    <n v="17797316"/>
    <x v="0"/>
    <n v="102"/>
    <s v="Comedy|Romance"/>
    <s v="bar|job|long distance relationship|male pubic hair|pubic hair"/>
    <n v="6.3"/>
    <n v="167"/>
    <n v="113"/>
    <n v="50523"/>
    <n v="2961"/>
    <x v="0"/>
    <n v="2.35"/>
    <x v="1"/>
  </r>
  <r>
    <x v="1461"/>
    <n v="1995"/>
    <s v="Stephen Herek"/>
    <s v="Alicia Witt"/>
    <s v="Olympia Dukakis"/>
    <s v="Jean Louisa Kelly"/>
    <x v="1"/>
    <n v="6500000"/>
    <n v="82528097"/>
    <x v="0"/>
    <n v="143"/>
    <s v="Drama|Music"/>
    <s v="1990s|high school|high school teacher|teacher inspires students|teaching"/>
    <n v="7.3"/>
    <n v="42"/>
    <n v="154"/>
    <n v="30230"/>
    <n v="2223"/>
    <x v="0"/>
    <n v="2.35"/>
    <x v="0"/>
  </r>
  <r>
    <x v="1462"/>
    <n v="2016"/>
    <s v="Ariel Vromen"/>
    <s v="Gary Oldman"/>
    <s v="Jordi Mollà"/>
    <s v="Doug Cockle"/>
    <x v="3"/>
    <n v="31500000"/>
    <n v="14268533"/>
    <x v="1"/>
    <n v="113"/>
    <s v="Action|Crime|Drama|Mystery|Sci-Fi|Thriller"/>
    <s v="cia|husband wife relationship|memory|tied up while barefoot|violence"/>
    <n v="6.3"/>
    <n v="130"/>
    <n v="100"/>
    <n v="17319"/>
    <n v="10910"/>
    <x v="0"/>
    <n v="2.35"/>
    <x v="1"/>
  </r>
  <r>
    <x v="1463"/>
    <n v="1985"/>
    <s v="Sydney Pollack"/>
    <s v="Meryl Streep"/>
    <s v="Michael Gough"/>
    <s v="Michael Kitchen"/>
    <x v="1"/>
    <n v="31000000"/>
    <n v="87100000"/>
    <x v="0"/>
    <n v="161"/>
    <s v="Biography|Drama|Romance"/>
    <s v="africa|hunter|love|marriage|plantation"/>
    <n v="7.2"/>
    <n v="66"/>
    <n v="200"/>
    <n v="52339"/>
    <n v="12518"/>
    <x v="0"/>
    <n v="1.85"/>
    <x v="0"/>
  </r>
  <r>
    <x v="1464"/>
    <n v="2012"/>
    <s v="Robert Zemeckis"/>
    <s v="Denzel Washington"/>
    <s v="Bruce Greenwood"/>
    <s v="Nadine Velazquez"/>
    <x v="3"/>
    <n v="31000000"/>
    <n v="93749203"/>
    <x v="0"/>
    <n v="138"/>
    <s v="Drama|Thriller"/>
    <s v="airline|flight|flight attendant|lawyer|pilot"/>
    <n v="7.3"/>
    <n v="449"/>
    <n v="491"/>
    <n v="264047"/>
    <n v="20952"/>
    <x v="0"/>
    <n v="2.35"/>
    <x v="0"/>
  </r>
  <r>
    <x v="1465"/>
    <n v="1979"/>
    <s v="Lewis Gilbert"/>
    <s v="Desmond Llewelyn"/>
    <s v="Lois Chiles"/>
    <s v="Lois Maxwell"/>
    <x v="1"/>
    <n v="34000000"/>
    <n v="62700000"/>
    <x v="1"/>
    <n v="126"/>
    <s v="Action|Adventure|Sci-Fi|Thriller"/>
    <s v="astronaut|dog|official james bond series|space shuttle|space shuttle transported on a 747"/>
    <n v="6.3"/>
    <n v="121"/>
    <n v="294"/>
    <n v="69534"/>
    <n v="1008"/>
    <x v="0"/>
    <n v="2.35"/>
    <x v="0"/>
  </r>
  <r>
    <x v="1466"/>
    <n v="2014"/>
    <s v="Wes Anderson"/>
    <s v="Bill Murray"/>
    <s v="Tom Wilkinson"/>
    <s v="F. Murray Abraham"/>
    <x v="3"/>
    <n v="25000000"/>
    <n v="59073773"/>
    <x v="0"/>
    <n v="99"/>
    <s v="Adventure|Comedy|Crime|Drama"/>
    <s v="first person narration|hotel|lobby boy|mentor protege relationship|painting"/>
    <n v="8.1"/>
    <n v="536"/>
    <n v="644"/>
    <n v="475518"/>
    <n v="15082"/>
    <x v="0"/>
    <n v="1.37"/>
    <x v="0"/>
  </r>
  <r>
    <x v="1467"/>
    <n v="2001"/>
    <s v="Scott Hicks"/>
    <s v="Anthony Hopkins"/>
    <s v="Mika Boorem"/>
    <s v="Hope Davis"/>
    <x v="0"/>
    <n v="31000000"/>
    <n v="24185781"/>
    <x v="0"/>
    <n v="101"/>
    <s v="Drama|Mystery"/>
    <s v="based on multiple works|bully|kiss|memory|mysterious stranger"/>
    <n v="6.9"/>
    <n v="135"/>
    <n v="268"/>
    <n v="30339"/>
    <n v="13811"/>
    <x v="0"/>
    <n v="2.35"/>
    <x v="1"/>
  </r>
  <r>
    <x v="1468"/>
    <n v="1990"/>
    <s v="Frank Marshall"/>
    <s v="Julian Sands"/>
    <s v="Peter Jason"/>
    <s v="Brian McNamara"/>
    <x v="0"/>
    <n v="31000000"/>
    <n v="53133888"/>
    <x v="0"/>
    <n v="103"/>
    <s v="Comedy|Fantasy|Horror|Thriller"/>
    <s v="arachnophobia|death|doctor|small town|spider"/>
    <n v="6.3"/>
    <n v="74"/>
    <n v="136"/>
    <n v="50389"/>
    <n v="1440"/>
    <x v="0"/>
    <n v="1.85"/>
    <x v="0"/>
  </r>
  <r>
    <x v="1469"/>
    <n v="2000"/>
    <s v="Gregory Hoblit"/>
    <s v="Dennis Quaid"/>
    <s v="Andre Braugher"/>
    <s v="Noah Emmerich"/>
    <x v="0"/>
    <n v="31000000"/>
    <n v="44983704"/>
    <x v="0"/>
    <n v="118"/>
    <s v="Crime|Drama|Mystery|Sci-Fi|Thriller"/>
    <s v="altering history|alternate history|amateur radio|ham radio|paranormal phenomena"/>
    <n v="7.3"/>
    <n v="168"/>
    <n v="510"/>
    <n v="81866"/>
    <n v="4045"/>
    <x v="0"/>
    <n v="2.35"/>
    <x v="0"/>
  </r>
  <r>
    <x v="144"/>
    <n v="2016"/>
    <s v="Paul Feig"/>
    <s v="Ed Begley Jr."/>
    <s v="Kate McKinnon"/>
    <s v="Zach Woods"/>
    <x v="0"/>
    <n v="144000000"/>
    <n v="118099659"/>
    <x v="0"/>
    <n v="116"/>
    <s v="Action|Comedy|Fantasy|Sci-Fi"/>
    <s v="ghost|ghostbuster|ghostbusters|male objectification|reboot"/>
    <n v="5.5"/>
    <n v="464"/>
    <n v="1211"/>
    <n v="69790"/>
    <n v="2097"/>
    <x v="0"/>
    <n v="2.35"/>
    <x v="1"/>
  </r>
  <r>
    <x v="1470"/>
    <n v="2015"/>
    <s v="John Francis Daley"/>
    <s v="Chris Hemsworth"/>
    <s v="Norman Reedus"/>
    <s v="Beverly D'Angelo"/>
    <x v="3"/>
    <n v="31000000"/>
    <n v="58879132"/>
    <x v="0"/>
    <n v="99"/>
    <s v="Adventure|Comedy"/>
    <s v="amusement park|dysfunctional family|road trip|sequel|vacation"/>
    <n v="6.1"/>
    <n v="204"/>
    <n v="219"/>
    <n v="66123"/>
    <n v="40312"/>
    <x v="0"/>
    <n v="2.35"/>
    <x v="0"/>
  </r>
  <r>
    <x v="1471"/>
    <n v="1995"/>
    <s v="Barry Sonnenfeld"/>
    <s v="Delroy Lindo"/>
    <s v="Rene Russo"/>
    <s v="Jon Gries"/>
    <x v="3"/>
    <n v="30250000"/>
    <n v="72077000"/>
    <x v="0"/>
    <n v="105"/>
    <s v="Comedy|Crime|Thriller"/>
    <s v="debt|loan shark|mobster|movie business|producer"/>
    <n v="6.9"/>
    <n v="96"/>
    <n v="150"/>
    <n v="62986"/>
    <n v="3439"/>
    <x v="0"/>
    <n v="1.85"/>
    <x v="0"/>
  </r>
  <r>
    <x v="1472"/>
    <n v="2002"/>
    <s v="Rob Marshall"/>
    <s v="Colm Feore"/>
    <s v="Chita Rivera"/>
    <s v="Jayne Eastwood"/>
    <x v="0"/>
    <n v="45000000"/>
    <n v="170684505"/>
    <x v="0"/>
    <n v="113"/>
    <s v="Comedy|Crime|Musical"/>
    <s v="fame|jail|jazz age|murder|vaudeville"/>
    <n v="7.2"/>
    <n v="223"/>
    <n v="1017"/>
    <n v="172080"/>
    <n v="813"/>
    <x v="1"/>
    <n v="1.85"/>
    <x v="0"/>
  </r>
  <r>
    <x v="1473"/>
    <n v="1999"/>
    <s v="Dennis Dugan"/>
    <s v="Steve Buscemi"/>
    <s v="Adam Sandler"/>
    <s v="Joey Lauren Adams"/>
    <x v="0"/>
    <n v="34200000"/>
    <n v="163479795"/>
    <x v="0"/>
    <n v="93"/>
    <s v="Comedy|Drama"/>
    <s v="homosexual|law|law school|responsibility|vomiting"/>
    <n v="6.4"/>
    <n v="112"/>
    <n v="289"/>
    <n v="161858"/>
    <n v="26760"/>
    <x v="0"/>
    <n v="1.85"/>
    <x v="0"/>
  </r>
  <r>
    <x v="1474"/>
    <n v="2001"/>
    <s v="J.B. Rogers"/>
    <s v="Alyson Hannigan"/>
    <s v="Shannon Elizabeth"/>
    <s v="Natasha Lyonne"/>
    <x v="3"/>
    <n v="30000000"/>
    <n v="145096820"/>
    <x v="0"/>
    <n v="108"/>
    <s v="Comedy"/>
    <s v="beach|beach house|college|party|student"/>
    <n v="6.4"/>
    <n v="142"/>
    <n v="431"/>
    <n v="200260"/>
    <n v="7872"/>
    <x v="0"/>
    <n v="1.85"/>
    <x v="0"/>
  </r>
  <r>
    <x v="1475"/>
    <n v="1995"/>
    <s v="John Lasseter"/>
    <s v="Tom Hanks"/>
    <s v="John Ratzenberger"/>
    <s v="Jim Varney"/>
    <x v="2"/>
    <n v="30000000"/>
    <n v="191796233"/>
    <x v="0"/>
    <n v="74"/>
    <s v="Adventure|Animation|Comedy|Family|Fantasy"/>
    <s v="claw crane|cowboy|jealousy|rivalry|toy"/>
    <n v="8.3000000000000007"/>
    <n v="166"/>
    <n v="391"/>
    <n v="623757"/>
    <n v="19046"/>
    <x v="0"/>
    <n v="1.85"/>
    <x v="0"/>
  </r>
  <r>
    <x v="1476"/>
    <n v="1994"/>
    <s v="Jan de Bont"/>
    <s v="Keanu Reeves"/>
    <s v="Alan Ruck"/>
    <s v="Joe Morton"/>
    <x v="3"/>
    <n v="25000000"/>
    <n v="121248145"/>
    <x v="0"/>
    <n v="116"/>
    <s v="Action|Adventure|Crime|Thriller"/>
    <s v="bomb|bus|elevator|explosive|rescue"/>
    <n v="7.2"/>
    <n v="114"/>
    <n v="373"/>
    <n v="260981"/>
    <n v="20966"/>
    <x v="0"/>
    <n v="2.35"/>
    <x v="0"/>
  </r>
  <r>
    <x v="1477"/>
    <n v="2012"/>
    <s v="Michael Sucsy"/>
    <s v="Channing Tatum"/>
    <s v="Lucas Bryant"/>
    <s v="Dillon Casey"/>
    <x v="0"/>
    <n v="30000000"/>
    <n v="125014030"/>
    <x v="0"/>
    <n v="104"/>
    <s v="Drama|Romance"/>
    <s v="car accident|life support|memory loss|trauma|voice recording"/>
    <n v="6.8"/>
    <n v="214"/>
    <n v="164"/>
    <n v="145852"/>
    <n v="18322"/>
    <x v="0"/>
    <n v="2.35"/>
    <x v="0"/>
  </r>
  <r>
    <x v="1478"/>
    <n v="2010"/>
    <s v="Tom Vaughan"/>
    <s v="Harrison Ford"/>
    <s v="Brendan Fraser"/>
    <s v="Alan Ruck"/>
    <x v="1"/>
    <n v="31000000"/>
    <n v="11854694"/>
    <x v="0"/>
    <n v="106"/>
    <s v="Drama"/>
    <s v="cure|disease|imagination|race against time|venture capital"/>
    <n v="6.5"/>
    <n v="126"/>
    <n v="64"/>
    <n v="14281"/>
    <n v="17560"/>
    <x v="0"/>
    <n v="1.85"/>
    <x v="1"/>
  </r>
  <r>
    <x v="1479"/>
    <n v="2000"/>
    <s v="Boaz Yakin"/>
    <s v="Ryan Gosling"/>
    <s v="Denzel Washington"/>
    <s v="Ethan Suplee"/>
    <x v="1"/>
    <n v="30000000"/>
    <n v="115648585"/>
    <x v="0"/>
    <n v="120"/>
    <s v="Biography|Drama|Sport"/>
    <s v="american football|based on true story|head coach|high school|school"/>
    <n v="7.8"/>
    <n v="157"/>
    <n v="402"/>
    <n v="160776"/>
    <n v="54877"/>
    <x v="0"/>
    <n v="2.35"/>
    <x v="0"/>
  </r>
  <r>
    <x v="1480"/>
    <n v="1990"/>
    <s v="John McTiernan"/>
    <s v="Scott Glenn"/>
    <s v="Jeffrey Jones"/>
    <s v="Courtney B. Vance"/>
    <x v="1"/>
    <n v="30000000"/>
    <n v="122012643"/>
    <x v="0"/>
    <n v="135"/>
    <s v="Action|Adventure|Thriller"/>
    <s v="analyst|defection|navy|soviet submarine|submarine"/>
    <n v="7.6"/>
    <n v="104"/>
    <n v="241"/>
    <n v="143696"/>
    <n v="2575"/>
    <x v="0"/>
    <n v="2.35"/>
    <x v="0"/>
  </r>
  <r>
    <x v="1481"/>
    <n v="2013"/>
    <s v="Lee Daniels"/>
    <s v="Alex Pettyfer"/>
    <s v="David Oyelowo"/>
    <s v="Vanessa Redgrave"/>
    <x v="0"/>
    <n v="30000000"/>
    <n v="116631310"/>
    <x v="0"/>
    <n v="132"/>
    <s v="Biography|Drama"/>
    <s v="butler|civil rights|hotel|president|white house"/>
    <n v="7.2"/>
    <n v="304"/>
    <n v="323"/>
    <n v="87665"/>
    <n v="20035"/>
    <x v="0"/>
    <n v="1.85"/>
    <x v="0"/>
  </r>
  <r>
    <x v="1482"/>
    <n v="2004"/>
    <s v="Rawson Marshall Thurber"/>
    <s v="Gary Cole"/>
    <s v="Stephen Root"/>
    <s v="Joel David Moore"/>
    <x v="0"/>
    <n v="20000000"/>
    <n v="114324072"/>
    <x v="0"/>
    <n v="92"/>
    <s v="Comedy|Sport"/>
    <s v="dodgeball|gym|las vegas|pirate|ups"/>
    <n v="6.7"/>
    <n v="191"/>
    <n v="392"/>
    <n v="185338"/>
    <n v="4730"/>
    <x v="1"/>
    <n v="2.35"/>
    <x v="0"/>
  </r>
  <r>
    <x v="1483"/>
    <n v="1991"/>
    <s v="Barry Sonnenfeld"/>
    <s v="Anjelica Huston"/>
    <s v="Raul Julia"/>
    <s v="Carel Struycken"/>
    <x v="0"/>
    <n v="38000000"/>
    <n v="113502246"/>
    <x v="0"/>
    <n v="99"/>
    <s v="Comedy|Fantasy"/>
    <s v="accountant|loan shark|macabre|uncle|uncle fester"/>
    <n v="6.8"/>
    <n v="55"/>
    <n v="125"/>
    <n v="96607"/>
    <n v="3696"/>
    <x v="0"/>
    <n v="1.85"/>
    <x v="0"/>
  </r>
  <r>
    <x v="1484"/>
    <n v="1995"/>
    <s v="Steve Oedekerk"/>
    <s v="Bruce Spence"/>
    <s v="Bob Gunton"/>
    <s v="Sophie Okonedo"/>
    <x v="0"/>
    <n v="30000000"/>
    <n v="108360000"/>
    <x v="0"/>
    <n v="90"/>
    <s v="Adventure|Comedy"/>
    <s v="africa|bat|hawaiian shirt|pregnancy|pregnant"/>
    <n v="6.3"/>
    <n v="59"/>
    <n v="178"/>
    <n v="160321"/>
    <n v="2203"/>
    <x v="0"/>
    <n v="2.35"/>
    <x v="0"/>
  </r>
  <r>
    <x v="1485"/>
    <n v="2001"/>
    <s v="Garry Marshall"/>
    <s v="Anne Hathaway"/>
    <s v="Hector Elizondo"/>
    <s v="Heather Matarazzo"/>
    <x v="2"/>
    <n v="37000000"/>
    <n v="108244774"/>
    <x v="0"/>
    <n v="111"/>
    <s v="Comedy|Family|Romance"/>
    <s v="cinderella story|fish out of water|makeover|manners|princess"/>
    <n v="6.2"/>
    <n v="108"/>
    <n v="301"/>
    <n v="94049"/>
    <n v="13645"/>
    <x v="0"/>
    <n v="1.85"/>
    <x v="0"/>
  </r>
  <r>
    <x v="1486"/>
    <n v="1996"/>
    <s v="Hugh Wilson"/>
    <s v="Stockard Channing"/>
    <s v="Elizabeth Berkley"/>
    <s v="Stephen Collins"/>
    <x v="1"/>
    <n v="26000000"/>
    <n v="105444419"/>
    <x v="0"/>
    <n v="103"/>
    <s v="Comedy"/>
    <s v="cult film|female therapist|revenge|revenge motive|therapy session"/>
    <n v="6.2"/>
    <n v="50"/>
    <n v="117"/>
    <n v="31817"/>
    <n v="3143"/>
    <x v="0"/>
    <n v="1.85"/>
    <x v="0"/>
  </r>
  <r>
    <x v="1487"/>
    <n v="1995"/>
    <s v="David Fincher"/>
    <s v="Morgan Freeman"/>
    <s v="Brad Pitt"/>
    <s v="Reg E. Cathey"/>
    <x v="3"/>
    <n v="33000000"/>
    <n v="100125340"/>
    <x v="0"/>
    <n v="127"/>
    <s v="Crime|Drama|Mystery|Thriller"/>
    <s v="detective|police partner|serial killer|serial murder|seven deadly sins"/>
    <n v="8.6"/>
    <n v="216"/>
    <n v="1080"/>
    <n v="1023511"/>
    <n v="22678"/>
    <x v="0"/>
    <n v="2.35"/>
    <x v="0"/>
  </r>
  <r>
    <x v="1488"/>
    <n v="2009"/>
    <s v="Neill Blomkamp"/>
    <s v="Sharlto Copley"/>
    <s v="Jed Brophy"/>
    <s v="Jason Cope"/>
    <x v="3"/>
    <n v="30000000"/>
    <n v="115646235"/>
    <x v="18"/>
    <n v="112"/>
    <s v="Action|Sci-Fi|Thriller"/>
    <s v="alien|ghetto|prawn|refugee|refugee camp"/>
    <n v="8"/>
    <n v="472"/>
    <n v="1262"/>
    <n v="531737"/>
    <n v="2639"/>
    <x v="0"/>
    <n v="1.85"/>
    <x v="0"/>
  </r>
  <r>
    <x v="1489"/>
    <n v="2004"/>
    <s v="Stephen Hillenburg"/>
    <s v="Scarlett Johansson"/>
    <s v="Bill Fagerbakke"/>
    <s v="Rodger Bumpass"/>
    <x v="1"/>
    <n v="30000000"/>
    <n v="85416609"/>
    <x v="0"/>
    <n v="87"/>
    <s v="Adventure|Animation|Comedy|Family|Fantasy"/>
    <s v="based on tv series|crown|dream|king neptune|plankton"/>
    <n v="7"/>
    <n v="89"/>
    <n v="186"/>
    <n v="58906"/>
    <n v="20097"/>
    <x v="0"/>
    <n v="1.85"/>
    <x v="0"/>
  </r>
  <r>
    <x v="1490"/>
    <n v="2003"/>
    <s v="Clint Eastwood"/>
    <s v="John Doman"/>
    <s v="Spencer Treat Clark"/>
    <s v="Tom Guiry"/>
    <x v="3"/>
    <n v="25000000"/>
    <n v="90135191"/>
    <x v="0"/>
    <n v="138"/>
    <s v="Crime|Drama|Mystery|Thriller"/>
    <s v="ballistics|detective|friend|gun|sexual abuse"/>
    <n v="8"/>
    <n v="229"/>
    <n v="935"/>
    <n v="338415"/>
    <n v="1942"/>
    <x v="0"/>
    <n v="2.35"/>
    <x v="0"/>
  </r>
  <r>
    <x v="1491"/>
    <n v="2004"/>
    <s v="Clint Eastwood"/>
    <s v="Clint Eastwood"/>
    <s v="Morgan Freeman"/>
    <s v="Mike Colter"/>
    <x v="0"/>
    <n v="30000000"/>
    <n v="100422786"/>
    <x v="0"/>
    <n v="132"/>
    <s v="Drama|Sport"/>
    <s v="boxing|boxing trainer|death|suicide attempt|women boxing"/>
    <n v="8.1"/>
    <n v="268"/>
    <n v="1106"/>
    <n v="482064"/>
    <n v="28830"/>
    <x v="0"/>
    <n v="2.35"/>
    <x v="0"/>
  </r>
  <r>
    <x v="1492"/>
    <n v="1999"/>
    <s v="Harold Ramis"/>
    <s v="Robert De Niro"/>
    <s v="Chazz Palminteri"/>
    <s v="Molly Shannon"/>
    <x v="3"/>
    <n v="30000000"/>
    <n v="106694016"/>
    <x v="0"/>
    <n v="103"/>
    <s v="Comedy|Crime"/>
    <s v="analyst|mafia|patient|psychiatrist|wedding"/>
    <n v="6.7"/>
    <n v="145"/>
    <n v="337"/>
    <n v="123940"/>
    <n v="24333"/>
    <x v="0"/>
    <n v="1.85"/>
    <x v="0"/>
  </r>
  <r>
    <x v="1493"/>
    <n v="2004"/>
    <s v="Nick Cassavetes"/>
    <s v="Ryan Gosling"/>
    <s v="Kevin Connolly"/>
    <s v="Gena Rowlands"/>
    <x v="0"/>
    <n v="29000000"/>
    <n v="64286"/>
    <x v="0"/>
    <n v="123"/>
    <s v="Drama|Romance"/>
    <s v="class differences|letter|nursing home|second chance|summer love"/>
    <n v="7.9"/>
    <n v="177"/>
    <n v="1111"/>
    <n v="396396"/>
    <n v="34495"/>
    <x v="0"/>
    <n v="2.35"/>
    <x v="1"/>
  </r>
  <r>
    <x v="1494"/>
    <n v="2008"/>
    <s v="Anne Fletcher"/>
    <s v="Judy Greer"/>
    <s v="Bern Cohen"/>
    <s v="Yetta Gottesman"/>
    <x v="0"/>
    <n v="30000000"/>
    <n v="76806312"/>
    <x v="0"/>
    <n v="111"/>
    <s v="Comedy|Romance"/>
    <s v="boss|bridesmaid|friend|love|wedding"/>
    <n v="6.1"/>
    <n v="175"/>
    <n v="154"/>
    <n v="124501"/>
    <n v="2978"/>
    <x v="0"/>
    <n v="2.35"/>
    <x v="0"/>
  </r>
  <r>
    <x v="1495"/>
    <n v="2009"/>
    <s v="Peter Chelsom"/>
    <s v="Emily Osment"/>
    <s v="Vanessa Williams"/>
    <s v="Moises Arias"/>
    <x v="2"/>
    <n v="30000000"/>
    <n v="79566871"/>
    <x v="0"/>
    <n v="102"/>
    <s v="Comedy|Drama|Family|Music|Romance"/>
    <s v="farm|female protagonist|hannah montana|horseback riding|overalls"/>
    <n v="4.2"/>
    <n v="131"/>
    <n v="140"/>
    <n v="31760"/>
    <n v="4516"/>
    <x v="0"/>
    <n v="1.85"/>
    <x v="0"/>
  </r>
  <r>
    <x v="1496"/>
    <n v="2000"/>
    <s v="Stig Bergqvist"/>
    <s v="Elizabeth Daily"/>
    <s v="Casey Kasem"/>
    <s v="Debbie Reynolds"/>
    <x v="2"/>
    <n v="30000000"/>
    <n v="76501438"/>
    <x v="5"/>
    <n v="78"/>
    <s v="Adventure|Animation|Comedy|Family|Romance"/>
    <s v="amusement park|baby|france|paris france|villain"/>
    <n v="6.1"/>
    <n v="41"/>
    <n v="49"/>
    <n v="8146"/>
    <n v="4527"/>
    <x v="0"/>
    <n v="1.85"/>
    <x v="0"/>
  </r>
  <r>
    <x v="1497"/>
    <n v="1991"/>
    <s v="Barbra Streisand"/>
    <s v="George Carlin"/>
    <s v="Blythe Danner"/>
    <s v="Melinda Dillon"/>
    <x v="3"/>
    <n v="30000000"/>
    <n v="74787599"/>
    <x v="0"/>
    <n v="132"/>
    <s v="Drama|Romance"/>
    <s v="new york|psychiatrist|shrimper|south carolina|twins"/>
    <n v="6.6"/>
    <n v="30"/>
    <n v="109"/>
    <n v="12549"/>
    <n v="1936"/>
    <x v="0"/>
    <n v="1.85"/>
    <x v="0"/>
  </r>
  <r>
    <x v="1498"/>
    <n v="1994"/>
    <s v="Edward Zwick"/>
    <s v="Anthony Hopkins"/>
    <s v="Brad Pitt"/>
    <s v="Julia Ormond"/>
    <x v="3"/>
    <n v="30000000"/>
    <n v="66528842"/>
    <x v="0"/>
    <n v="133"/>
    <s v="Drama|Romance|War|Western"/>
    <s v="epic|heart|killing an animal|passion|usa"/>
    <n v="7.5"/>
    <n v="57"/>
    <n v="329"/>
    <n v="112175"/>
    <n v="26388"/>
    <x v="0"/>
    <n v="1.85"/>
    <x v="0"/>
  </r>
  <r>
    <x v="1499"/>
    <n v="2009"/>
    <s v="Jason Reitman"/>
    <s v="J.K. Simmons"/>
    <s v="Anna Kendrick"/>
    <s v="Chris Lowell"/>
    <x v="3"/>
    <n v="25000000"/>
    <n v="83813460"/>
    <x v="0"/>
    <n v="108"/>
    <s v="Drama|Romance"/>
    <s v="airport|business trip|downsizing|on the road|travel"/>
    <n v="7.4"/>
    <n v="391"/>
    <n v="452"/>
    <n v="270238"/>
    <n v="35209"/>
    <x v="0"/>
    <n v="1.85"/>
    <x v="0"/>
  </r>
  <r>
    <x v="1500"/>
    <n v="2002"/>
    <s v="Alexander Payne"/>
    <s v="Hope Davis"/>
    <s v="June Squibb"/>
    <s v="Howard Hesseman"/>
    <x v="3"/>
    <n v="30000000"/>
    <n v="65010106"/>
    <x v="0"/>
    <n v="125"/>
    <s v="Comedy|Drama"/>
    <s v="highway travel|on the road|retirement|road movie|wedding"/>
    <n v="7.2"/>
    <n v="217"/>
    <n v="612"/>
    <n v="107557"/>
    <n v="1556"/>
    <x v="0"/>
    <n v="1.85"/>
    <x v="0"/>
  </r>
  <r>
    <x v="1501"/>
    <n v="2013"/>
    <s v="Jonathan Levine"/>
    <s v="Cory Hardrict"/>
    <s v="Vincent Leclerc"/>
    <s v="Daniel Rindress-Kay"/>
    <x v="0"/>
    <n v="35000000"/>
    <n v="66359959"/>
    <x v="0"/>
    <n v="98"/>
    <s v="Comedy|Horror|Romance"/>
    <s v="fight|memory|teenager|undead|zombie"/>
    <n v="6.9"/>
    <n v="452"/>
    <n v="326"/>
    <n v="184641"/>
    <n v="337"/>
    <x v="0"/>
    <n v="2.35"/>
    <x v="0"/>
  </r>
  <r>
    <x v="1502"/>
    <n v="2012"/>
    <s v="Rian Johnson"/>
    <s v="Joseph Gordon-Levitt"/>
    <s v="Bruce Willis"/>
    <s v="Tracie Thoms"/>
    <x v="3"/>
    <n v="30000000"/>
    <n v="66468315"/>
    <x v="0"/>
    <n v="119"/>
    <s v="Action|Crime|Drama|Sci-Fi|Thriller"/>
    <s v="chase|future|surprise ending|time loop|time travel"/>
    <n v="7.4"/>
    <n v="589"/>
    <n v="667"/>
    <n v="428916"/>
    <n v="37387"/>
    <x v="0"/>
    <n v="2.35"/>
    <x v="0"/>
  </r>
  <r>
    <x v="1503"/>
    <n v="2001"/>
    <s v="Chris Weitz"/>
    <s v="Chazz Palminteri"/>
    <s v="Mark Addy"/>
    <s v="Wanda Sykes"/>
    <x v="0"/>
    <n v="30000000"/>
    <n v="64172251"/>
    <x v="0"/>
    <n v="87"/>
    <s v="Comedy|Fantasy"/>
    <s v="angel|butler|heaven|manhattan new york city|reincarnation"/>
    <n v="5.4"/>
    <n v="61"/>
    <n v="122"/>
    <n v="19079"/>
    <n v="2911"/>
    <x v="0"/>
    <n v="1.85"/>
    <x v="0"/>
  </r>
  <r>
    <x v="1504"/>
    <n v="1995"/>
    <s v="Chris Noonan"/>
    <s v="Miriam Margolyes"/>
    <s v="Christine Cavanaugh"/>
    <s v="Roscoe Lee Browne"/>
    <x v="2"/>
    <n v="30000000"/>
    <n v="66600000"/>
    <x v="4"/>
    <n v="91"/>
    <s v="Comedy|Drama|Family"/>
    <s v="dog|farmer|pig|sheep|sheepdog"/>
    <n v="6.8"/>
    <n v="79"/>
    <n v="182"/>
    <n v="94435"/>
    <n v="1185"/>
    <x v="0"/>
    <n v="1.85"/>
    <x v="0"/>
  </r>
  <r>
    <x v="1505"/>
    <n v="2012"/>
    <s v="David Frankel"/>
    <s v="Meryl Streep"/>
    <s v="Steve Carell"/>
    <s v="Jean Smart"/>
    <x v="0"/>
    <n v="30000000"/>
    <n v="63536011"/>
    <x v="0"/>
    <n v="100"/>
    <s v="Comedy|Drama|Romance"/>
    <s v="couple|intimacy|marriage|marriage counseling|middle age couple"/>
    <n v="6.3"/>
    <n v="234"/>
    <n v="178"/>
    <n v="34258"/>
    <n v="19420"/>
    <x v="0"/>
    <n v="2.35"/>
    <x v="0"/>
  </r>
  <r>
    <x v="1506"/>
    <n v="2008"/>
    <s v="Nicholas Stoller"/>
    <s v="Mila Kunis"/>
    <s v="Jack McBrayer"/>
    <s v="Maria Thayer"/>
    <x v="3"/>
    <n v="30000000"/>
    <n v="62877175"/>
    <x v="0"/>
    <n v="118"/>
    <s v="Comedy|Drama|Romance"/>
    <s v="breakup|hawaii|hotel|male full frontal nudity|resort"/>
    <n v="7.2"/>
    <n v="253"/>
    <n v="325"/>
    <n v="217507"/>
    <n v="16758"/>
    <x v="0"/>
    <n v="1.85"/>
    <x v="0"/>
  </r>
  <r>
    <x v="1507"/>
    <n v="2005"/>
    <s v="John Singleton"/>
    <s v="Josh Charles"/>
    <s v="Tony Nappo"/>
    <s v="Fionnula Flanagan"/>
    <x v="3"/>
    <n v="45000000"/>
    <n v="74484168"/>
    <x v="0"/>
    <n v="109"/>
    <s v="Action|Crime|Drama|Mystery|Thriller"/>
    <s v="bare butt|corrupt police|four brothers|funeral|murder"/>
    <n v="6.9"/>
    <n v="123"/>
    <n v="340"/>
    <n v="109894"/>
    <n v="2740"/>
    <x v="0"/>
    <n v="2.35"/>
    <x v="0"/>
  </r>
  <r>
    <x v="1508"/>
    <n v="2008"/>
    <s v="Michael McCullers"/>
    <s v="Tina Fey"/>
    <s v="Amy Poehler"/>
    <s v="Romany Malco"/>
    <x v="0"/>
    <n v="30000000"/>
    <n v="60269340"/>
    <x v="0"/>
    <n v="99"/>
    <s v="Comedy|Romance"/>
    <s v="baby|book|cartoon on tv|female protagonist|male anorexia"/>
    <n v="6"/>
    <n v="145"/>
    <n v="97"/>
    <n v="34079"/>
    <n v="6930"/>
    <x v="0"/>
    <n v="1.85"/>
    <x v="0"/>
  </r>
  <r>
    <x v="1509"/>
    <n v="1998"/>
    <s v="Forest Whitaker"/>
    <s v="Bill Cobbs"/>
    <s v="Harry Connick Jr."/>
    <s v="Gena Rowlands"/>
    <x v="0"/>
    <n v="30000000"/>
    <n v="60033780"/>
    <x v="0"/>
    <n v="114"/>
    <s v="Drama|Romance"/>
    <s v="best friend|friend|mother daughter relationship|small town|texas"/>
    <n v="5.9"/>
    <n v="65"/>
    <n v="162"/>
    <n v="18973"/>
    <n v="2860"/>
    <x v="0"/>
    <n v="1.85"/>
    <x v="0"/>
  </r>
  <r>
    <x v="1510"/>
    <n v="2009"/>
    <s v="Gary Winick"/>
    <s v="Anne Hathaway"/>
    <s v="Steve Howey"/>
    <s v="Candice Bergen"/>
    <x v="1"/>
    <n v="30000000"/>
    <n v="58715510"/>
    <x v="0"/>
    <n v="89"/>
    <s v="Comedy|Romance"/>
    <s v="best friend|dyed hair|fake tan|rivalry|wedding"/>
    <n v="5.4"/>
    <n v="152"/>
    <n v="129"/>
    <n v="79094"/>
    <n v="13794"/>
    <x v="0"/>
    <n v="1.85"/>
    <x v="0"/>
  </r>
  <r>
    <x v="1511"/>
    <n v="2004"/>
    <s v="Steven Brill"/>
    <s v="Antony Starr"/>
    <s v="Scott Adsit"/>
    <s v="Bonnie Somerville"/>
    <x v="0"/>
    <n v="19000000"/>
    <n v="58156435"/>
    <x v="0"/>
    <n v="95"/>
    <s v="Adventure|Comedy|Mystery"/>
    <s v="death|friend|hijacker|river|tree house"/>
    <n v="5.9"/>
    <n v="94"/>
    <n v="152"/>
    <n v="37479"/>
    <n v="1266"/>
    <x v="0"/>
    <n v="2.35"/>
    <x v="0"/>
  </r>
  <r>
    <x v="1512"/>
    <n v="2004"/>
    <s v="Gary Winick"/>
    <s v="Jennifer Garner"/>
    <s v="Judy Greer"/>
    <s v="Christa B. Allen"/>
    <x v="0"/>
    <n v="37000000"/>
    <n v="56044241"/>
    <x v="0"/>
    <n v="98"/>
    <s v="Comedy|Fantasy|Romance"/>
    <s v="13 year old|13th birthday|30 year old|wish|year 1987"/>
    <n v="6.1"/>
    <n v="119"/>
    <n v="339"/>
    <n v="122187"/>
    <n v="6742"/>
    <x v="0"/>
    <n v="1.85"/>
    <x v="0"/>
  </r>
  <r>
    <x v="1513"/>
    <n v="2011"/>
    <s v="Woody Allen"/>
    <s v="Kurt Fuller"/>
    <s v="Audrey Fleurot"/>
    <s v="Nina Arianda"/>
    <x v="0"/>
    <n v="17000000"/>
    <n v="56816662"/>
    <x v="10"/>
    <n v="94"/>
    <s v="Comedy|Fantasy|Romance"/>
    <s v="1920s|golden age|midnight|paris france|time travel romance"/>
    <n v="7.7"/>
    <n v="487"/>
    <n v="509"/>
    <n v="301149"/>
    <n v="1289"/>
    <x v="0"/>
    <n v="1.85"/>
    <x v="0"/>
  </r>
  <r>
    <x v="1514"/>
    <n v="2014"/>
    <s v="Peter Lepeniotis"/>
    <s v="Liam Neeson"/>
    <s v="Brendan Fraser"/>
    <s v="Sarah Gadon"/>
    <x v="1"/>
    <n v="42000000"/>
    <n v="64238770"/>
    <x v="3"/>
    <n v="85"/>
    <s v="Adventure|Animation|Comedy|Family"/>
    <s v="bank robbery|heist|raccoon|rat|squirrel"/>
    <n v="5.8"/>
    <n v="121"/>
    <n v="64"/>
    <n v="19547"/>
    <n v="18795"/>
    <x v="0"/>
    <n v="1.85"/>
    <x v="0"/>
  </r>
  <r>
    <x v="1515"/>
    <n v="2001"/>
    <s v="Ted Demme"/>
    <s v="Johnny Depp"/>
    <s v="Ethan Suplee"/>
    <s v="Jordi Mollà"/>
    <x v="3"/>
    <n v="30000000"/>
    <n v="52937130"/>
    <x v="0"/>
    <n v="124"/>
    <s v="Biography|Crime|Drama"/>
    <s v="1960s|1970s|california|cocaine|wealth"/>
    <n v="7.6"/>
    <n v="147"/>
    <n v="426"/>
    <n v="198066"/>
    <n v="43453"/>
    <x v="0"/>
    <n v="2.35"/>
    <x v="0"/>
  </r>
  <r>
    <x v="1516"/>
    <n v="1999"/>
    <s v="Luis Mandoki"/>
    <s v="Robin Wright"/>
    <s v="John Savage"/>
    <s v="Raphael Sbarge"/>
    <x v="0"/>
    <n v="55000000"/>
    <n v="52799004"/>
    <x v="0"/>
    <n v="131"/>
    <s v="Drama|Romance"/>
    <s v="beach|bottle|jogging|letter|love"/>
    <n v="6.1"/>
    <n v="85"/>
    <n v="223"/>
    <n v="28942"/>
    <n v="19815"/>
    <x v="0"/>
    <n v="2.35"/>
    <x v="1"/>
  </r>
  <r>
    <x v="1517"/>
    <n v="1989"/>
    <s v="William Shatner"/>
    <s v="Leonard Nimoy"/>
    <s v="Nichelle Nichols"/>
    <s v="Walter Koenig"/>
    <x v="1"/>
    <n v="27800000"/>
    <n v="55210049"/>
    <x v="0"/>
    <n v="107"/>
    <s v="Action|Adventure|Sci-Fi|Thriller"/>
    <s v="captain|half brother|klingon|planet|vulcan"/>
    <n v="5.4"/>
    <n v="98"/>
    <n v="293"/>
    <n v="43743"/>
    <n v="14710"/>
    <x v="0"/>
    <n v="2.35"/>
    <x v="0"/>
  </r>
  <r>
    <x v="1518"/>
    <n v="2002"/>
    <s v="John Schultz"/>
    <s v="Brenda Song"/>
    <s v="Robert Forster"/>
    <s v="Anne Meara"/>
    <x v="1"/>
    <n v="30000000"/>
    <n v="51432423"/>
    <x v="0"/>
    <n v="99"/>
    <s v="Comedy|Family|Fantasy|Sport"/>
    <s v="basketball|lightning|nba|orphanage|shoe"/>
    <n v="5.0999999999999996"/>
    <n v="39"/>
    <n v="72"/>
    <n v="15074"/>
    <n v="3679"/>
    <x v="0"/>
    <n v="1.85"/>
    <x v="0"/>
  </r>
  <r>
    <x v="1519"/>
    <n v="1994"/>
    <s v="Peter Segal"/>
    <s v="George Kennedy"/>
    <s v="Fred Ward"/>
    <s v="Priscilla Presley"/>
    <x v="0"/>
    <n v="30000000"/>
    <n v="51109400"/>
    <x v="0"/>
    <n v="83"/>
    <s v="Comedy|Crime"/>
    <s v="retirement|spoof|terrorist|transsexual|undercover"/>
    <n v="6.4"/>
    <n v="43"/>
    <n v="85"/>
    <n v="76850"/>
    <n v="4767"/>
    <x v="0"/>
    <n v="1.85"/>
    <x v="0"/>
  </r>
  <r>
    <x v="1520"/>
    <n v="1985"/>
    <s v="John Glen"/>
    <s v="Patrick Macnee"/>
    <s v="Alison Doody"/>
    <s v="Tanya Roberts"/>
    <x v="1"/>
    <n v="30000000"/>
    <n v="50300000"/>
    <x v="1"/>
    <n v="131"/>
    <s v="Action|Adventure|Thriller"/>
    <s v="computer|earthquake|microchip|official james bond series|silicon valley"/>
    <n v="6.3"/>
    <n v="108"/>
    <n v="300"/>
    <n v="68565"/>
    <n v="2943"/>
    <x v="0"/>
    <n v="2.35"/>
    <x v="0"/>
  </r>
  <r>
    <x v="1521"/>
    <n v="2005"/>
    <s v="Steve Box"/>
    <s v="Mark Gatiss"/>
    <s v="Geraldine McEwan"/>
    <s v="Peter Sallis"/>
    <x v="2"/>
    <n v="30000000"/>
    <n v="56068547"/>
    <x v="1"/>
    <n v="85"/>
    <s v="Animation|Comedy|Family|Mystery|Sci-Fi"/>
    <s v="competition|giant vegetable|pest control|stop motion animation|vegetable"/>
    <n v="7.5"/>
    <n v="209"/>
    <n v="307"/>
    <n v="98160"/>
    <n v="1145"/>
    <x v="0"/>
    <n v="1.85"/>
    <x v="0"/>
  </r>
  <r>
    <x v="1522"/>
    <n v="2007"/>
    <s v="Richard LaGravenese"/>
    <s v="Gerard Butler"/>
    <s v="Harry Connick Jr."/>
    <s v="Nellie McKay"/>
    <x v="0"/>
    <n v="30000000"/>
    <n v="53680848"/>
    <x v="0"/>
    <n v="126"/>
    <s v="Drama|Romance"/>
    <s v="birthday|friendship|hairy chest|letter|widow"/>
    <n v="7.1"/>
    <n v="131"/>
    <n v="243"/>
    <n v="167967"/>
    <n v="18726"/>
    <x v="0"/>
    <n v="1.85"/>
    <x v="0"/>
  </r>
  <r>
    <x v="1523"/>
    <n v="2007"/>
    <s v="Joe Wright"/>
    <s v="Benedict Cumberbatch"/>
    <s v="Alfie Allen"/>
    <s v="Brenda Blethyn"/>
    <x v="3"/>
    <n v="30000000"/>
    <n v="50921738"/>
    <x v="1"/>
    <n v="123"/>
    <s v="Drama|Mystery|Romance|War"/>
    <s v="death of sister|dying|loss of virginity|septicemia|sex"/>
    <n v="7.8"/>
    <n v="316"/>
    <n v="581"/>
    <n v="192930"/>
    <n v="20499"/>
    <x v="0"/>
    <n v="1.85"/>
    <x v="0"/>
  </r>
  <r>
    <x v="1524"/>
    <n v="2010"/>
    <s v="Gary Winick"/>
    <s v="Vanessa Redgrave"/>
    <s v="Marcia DeBonis"/>
    <s v="Luisa Ranieri"/>
    <x v="1"/>
    <n v="30000000"/>
    <n v="53021560"/>
    <x v="0"/>
    <n v="105"/>
    <s v="Comedy|Drama|Romance"/>
    <s v="chick flick|female protagonist|italian stereotype|man in a swimsuit|verona italy"/>
    <n v="6.5"/>
    <n v="159"/>
    <n v="156"/>
    <n v="74630"/>
    <n v="1026"/>
    <x v="0"/>
    <n v="2.35"/>
    <x v="0"/>
  </r>
  <r>
    <x v="1525"/>
    <n v="1989"/>
    <s v="Ridley Scott"/>
    <s v="Stephen Root"/>
    <s v="Ken Takakura"/>
    <s v="Kate Capshaw"/>
    <x v="3"/>
    <n v="30000000"/>
    <n v="45645204"/>
    <x v="0"/>
    <n v="125"/>
    <s v="Action|Crime|Thriller"/>
    <s v="counterfeit|detective|japan|police chase|yakuza"/>
    <n v="6.6"/>
    <n v="63"/>
    <n v="119"/>
    <n v="39306"/>
    <n v="1748"/>
    <x v="0"/>
    <n v="2.35"/>
    <x v="0"/>
  </r>
  <r>
    <x v="1526"/>
    <n v="2005"/>
    <s v="Tim Burton"/>
    <s v="Johnny Depp"/>
    <s v="Christopher Lee"/>
    <s v="Joanna Lumley"/>
    <x v="1"/>
    <n v="40000000"/>
    <n v="53337608"/>
    <x v="0"/>
    <n v="77"/>
    <s v="Animation|Drama|Family|Fantasy|Musical|Romance"/>
    <s v="arranged marriage|bride|corpse|groom|woods"/>
    <n v="7.4"/>
    <n v="267"/>
    <n v="467"/>
    <n v="188785"/>
    <n v="60683"/>
    <x v="0"/>
    <n v="1.85"/>
    <x v="0"/>
  </r>
  <r>
    <x v="1527"/>
    <n v="2015"/>
    <s v="Denis Villeneuve"/>
    <s v="Edgar Arreola"/>
    <s v="Bernardo Saracino"/>
    <s v="Daniel Kaluuya"/>
    <x v="3"/>
    <n v="30000000"/>
    <n v="46875468"/>
    <x v="0"/>
    <n v="121"/>
    <s v="Action|Crime|Drama|Mystery|Thriller"/>
    <s v="critically acclaimed|drug cartel|juarez mexico|u.s. mexico border|war on drugs"/>
    <n v="7.6"/>
    <n v="478"/>
    <n v="461"/>
    <n v="196217"/>
    <n v="1467"/>
    <x v="0"/>
    <n v="2.39"/>
    <x v="0"/>
  </r>
  <r>
    <x v="1528"/>
    <n v="2015"/>
    <s v="Antoine Fuqua"/>
    <s v="Jake Gyllenhaal"/>
    <s v="50 Cent"/>
    <s v="Oona Laurence"/>
    <x v="3"/>
    <n v="30000000"/>
    <n v="52418902"/>
    <x v="0"/>
    <n v="124"/>
    <s v="Drama|Sport"/>
    <s v="boxer|boxing training|death of wife|male in shower|rage"/>
    <n v="7.5"/>
    <n v="305"/>
    <n v="277"/>
    <n v="147128"/>
    <n v="16881"/>
    <x v="0"/>
    <n v="2.35"/>
    <x v="0"/>
  </r>
  <r>
    <x v="1529"/>
    <n v="2009"/>
    <s v="Sam Raimi"/>
    <s v="Bojana Novakovic"/>
    <s v="Alison Lohman"/>
    <s v="Reggie Lee"/>
    <x v="0"/>
    <n v="30000000"/>
    <n v="42057340"/>
    <x v="0"/>
    <n v="99"/>
    <s v="Horror|Thriller"/>
    <s v="evil|fight|hell|psychic|psychologist"/>
    <n v="6.6"/>
    <n v="397"/>
    <n v="691"/>
    <n v="158354"/>
    <n v="5642"/>
    <x v="0"/>
    <n v="2.35"/>
    <x v="0"/>
  </r>
  <r>
    <x v="1530"/>
    <n v="2015"/>
    <s v="Lee Toland Krieger"/>
    <s v="Harrison Ford"/>
    <s v="Michiel Huisman"/>
    <s v="Ellen Burstyn"/>
    <x v="0"/>
    <n v="25000000"/>
    <n v="42478175"/>
    <x v="0"/>
    <n v="112"/>
    <s v="Drama|Fantasy|Romance"/>
    <s v="hit by a pickup truck|immortality|paramedic|resuscitation|san francisco california"/>
    <n v="7.2"/>
    <n v="214"/>
    <n v="209"/>
    <n v="93767"/>
    <n v="15327"/>
    <x v="0"/>
    <n v="2.35"/>
    <x v="0"/>
  </r>
  <r>
    <x v="1531"/>
    <n v="2003"/>
    <s v="Tim McCanlies"/>
    <s v="Haley Joel Osment"/>
    <s v="Robert Duvall"/>
    <s v="Emmanuelle Vaugier"/>
    <x v="1"/>
    <n v="30000000"/>
    <n v="41407470"/>
    <x v="0"/>
    <n v="111"/>
    <s v="Comedy|Drama|Family"/>
    <s v="africa|eyeglasses|money|texas|veteran"/>
    <n v="7.6"/>
    <n v="82"/>
    <n v="292"/>
    <n v="43378"/>
    <n v="9638"/>
    <x v="0"/>
    <n v="1.85"/>
    <x v="0"/>
  </r>
  <r>
    <x v="1532"/>
    <n v="2010"/>
    <s v="Jon M. Chu"/>
    <s v="Alyson Stoner"/>
    <s v="Stephen Boss"/>
    <s v="Facundo Lombard"/>
    <x v="0"/>
    <n v="30000000"/>
    <n v="42385520"/>
    <x v="0"/>
    <n v="107"/>
    <s v="Drama|Music|Romance"/>
    <s v="dance|dance crew|dancer|mortgage|new york city"/>
    <n v="6.2"/>
    <n v="138"/>
    <n v="86"/>
    <n v="47297"/>
    <n v="4059"/>
    <x v="0"/>
    <n v="1.85"/>
    <x v="0"/>
  </r>
  <r>
    <x v="1533"/>
    <n v="2002"/>
    <s v="John Stockwell"/>
    <s v="Faizon Love"/>
    <s v="Mika Boorem"/>
    <s v="Sanoe Lake"/>
    <x v="0"/>
    <n v="30000000"/>
    <n v="40118420"/>
    <x v="0"/>
    <n v="104"/>
    <s v="Drama|Romance|Sport"/>
    <s v="bikini|female surfer|sister sister relationship|surfing contest|swimsuit"/>
    <n v="5.6"/>
    <n v="69"/>
    <n v="216"/>
    <n v="26066"/>
    <n v="1165"/>
    <x v="0"/>
    <n v="1.85"/>
    <x v="0"/>
  </r>
  <r>
    <x v="1534"/>
    <n v="2006"/>
    <s v="Marc Forster"/>
    <s v="Will Ferrell"/>
    <s v="Christian Stolte"/>
    <s v="Danny Rhodes"/>
    <x v="0"/>
    <n v="38000000"/>
    <n v="40137776"/>
    <x v="0"/>
    <n v="113"/>
    <s v="Comedy|Drama|Fantasy|Romance"/>
    <s v="author|fate|novelist|professor|writer"/>
    <n v="7.6"/>
    <n v="253"/>
    <n v="529"/>
    <n v="186977"/>
    <n v="8362"/>
    <x v="0"/>
    <n v="1.85"/>
    <x v="0"/>
  </r>
  <r>
    <x v="1535"/>
    <n v="2007"/>
    <s v="David Slade"/>
    <s v="Danny Huston"/>
    <s v="Mark Rendall"/>
    <s v="Megan Franich"/>
    <x v="3"/>
    <n v="32000000"/>
    <n v="39568996"/>
    <x v="0"/>
    <n v="113"/>
    <s v="Horror"/>
    <s v="alaska|small town|snow|vampire|winter"/>
    <n v="6.6"/>
    <n v="304"/>
    <n v="527"/>
    <n v="138435"/>
    <n v="814"/>
    <x v="0"/>
    <n v="2.35"/>
    <x v="0"/>
  </r>
  <r>
    <x v="1536"/>
    <n v="2012"/>
    <s v="Drew Goddard"/>
    <s v="Chris Hemsworth"/>
    <s v="Bradley Whitford"/>
    <s v="Kristen Connolly"/>
    <x v="3"/>
    <n v="30000000"/>
    <n v="42043633"/>
    <x v="0"/>
    <n v="95"/>
    <s v="Fantasy|Horror|Mystery|Thriller"/>
    <s v="cabin in the woods|dark humor|hatchet|killed in an elevator|robot"/>
    <n v="7"/>
    <n v="634"/>
    <n v="986"/>
    <n v="277172"/>
    <n v="29551"/>
    <x v="0"/>
    <n v="2.35"/>
    <x v="0"/>
  </r>
  <r>
    <x v="1537"/>
    <n v="2008"/>
    <s v="Jason Friedberg"/>
    <s v="Carmen Electra"/>
    <s v="Diedrich Bader"/>
    <s v="Method Man"/>
    <x v="0"/>
    <n v="30000000"/>
    <n v="38232624"/>
    <x v="0"/>
    <n v="86"/>
    <s v="Comedy"/>
    <s v="king|persian|spartan|training|xerxes"/>
    <n v="2.7"/>
    <n v="111"/>
    <n v="409"/>
    <n v="88518"/>
    <n v="3854"/>
    <x v="0"/>
    <n v="1.85"/>
    <x v="0"/>
  </r>
  <r>
    <x v="1538"/>
    <n v="1988"/>
    <s v="Martin Brest"/>
    <s v="Robert De Niro"/>
    <s v="Yaphet Kotto"/>
    <s v="Philip Baker Hall"/>
    <x v="3"/>
    <n v="30000000"/>
    <n v="38413606"/>
    <x v="0"/>
    <n v="126"/>
    <s v="Action|Comedy|Crime|Thriller"/>
    <s v="accountant|bounty hunter|fbi|mafia|mob"/>
    <n v="7.6"/>
    <n v="77"/>
    <n v="215"/>
    <n v="54042"/>
    <n v="23866"/>
    <x v="0"/>
    <n v="1.85"/>
    <x v="0"/>
  </r>
  <r>
    <x v="1539"/>
    <n v="1987"/>
    <s v="Paul Michael Glaser"/>
    <s v="Yaphet Kotto"/>
    <s v="Maria Conchita Alonso"/>
    <s v="Richard Dawson"/>
    <x v="3"/>
    <n v="27000000"/>
    <n v="38122105"/>
    <x v="0"/>
    <n v="101"/>
    <s v="Action|Crime|Sci-Fi|Thriller"/>
    <s v="game of death|government conspiracy|latina|oppression|police"/>
    <n v="6.6"/>
    <n v="120"/>
    <n v="226"/>
    <n v="112669"/>
    <n v="2373"/>
    <x v="0"/>
    <n v="1.37"/>
    <x v="0"/>
  </r>
  <r>
    <x v="1540"/>
    <n v="1986"/>
    <s v="Frank Oz"/>
    <s v="Bill Murray"/>
    <s v="Jim Belushi"/>
    <s v="Tisha Campbell-Martin"/>
    <x v="0"/>
    <n v="25000000"/>
    <n v="38747385"/>
    <x v="0"/>
    <n v="102"/>
    <s v="Comedy|Horror|Musical|Sci-Fi"/>
    <s v="eclipse|florist|nerd|plant|shop"/>
    <n v="6.9"/>
    <n v="63"/>
    <n v="165"/>
    <n v="49349"/>
    <n v="15308"/>
    <x v="0"/>
    <n v="1.85"/>
    <x v="0"/>
  </r>
  <r>
    <x v="1541"/>
    <n v="2011"/>
    <s v="Joe Wright"/>
    <s v="Jessica Barden"/>
    <s v="Vicky Krieps"/>
    <s v="John Macmillan"/>
    <x v="0"/>
    <n v="30000000"/>
    <n v="40247512"/>
    <x v="0"/>
    <n v="111"/>
    <s v="Action|Drama|Thriller"/>
    <s v="assassin|female warrior|martial arts|playground|training"/>
    <n v="6.8"/>
    <n v="417"/>
    <n v="438"/>
    <n v="159198"/>
    <n v="257"/>
    <x v="0"/>
    <n v="2.35"/>
    <x v="0"/>
  </r>
  <r>
    <x v="1542"/>
    <n v="1997"/>
    <s v="John R. Leonetti"/>
    <s v="Brian Thompson"/>
    <s v="Talisa Soto"/>
    <s v="Robin Shou"/>
    <x v="0"/>
    <n v="30000000"/>
    <n v="35927406"/>
    <x v="0"/>
    <n v="95"/>
    <s v="Action|Adventure|Fantasy|Sci-Fi|Thriller"/>
    <s v="alternate reality|battle|martial arts|mortal kombat|warrior"/>
    <n v="3.7"/>
    <n v="59"/>
    <n v="256"/>
    <n v="36363"/>
    <n v="2266"/>
    <x v="0"/>
    <n v="1.85"/>
    <x v="0"/>
  </r>
  <r>
    <x v="1543"/>
    <n v="2011"/>
    <s v="Tom Hanks"/>
    <s v="Tom Hanks"/>
    <s v="Rob Riggle"/>
    <s v="Randall Park"/>
    <x v="0"/>
    <n v="30000000"/>
    <n v="35565975"/>
    <x v="0"/>
    <n v="98"/>
    <s v="Comedy|Drama|Romance"/>
    <s v="bus stop|college|community college|scooter|speech class"/>
    <n v="6.1"/>
    <n v="218"/>
    <n v="184"/>
    <n v="49205"/>
    <n v="16827"/>
    <x v="0"/>
    <n v="2.35"/>
    <x v="0"/>
  </r>
  <r>
    <x v="1544"/>
    <n v="2013"/>
    <s v="Kimberly Peirce"/>
    <s v="Chloë Grace Moretz"/>
    <s v="Judy Greer"/>
    <s v="Portia Doubleday"/>
    <x v="3"/>
    <n v="30000000"/>
    <n v="35266619"/>
    <x v="0"/>
    <n v="100"/>
    <s v="Drama|Fantasy|Horror"/>
    <s v="outcast|prom|self injury|telekinesis|tragic event"/>
    <n v="5.9"/>
    <n v="359"/>
    <n v="371"/>
    <n v="108242"/>
    <n v="20051"/>
    <x v="0"/>
    <n v="2.35"/>
    <x v="0"/>
  </r>
  <r>
    <x v="1545"/>
    <n v="2006"/>
    <s v="Liz Friedlander"/>
    <s v="Alfre Woodard"/>
    <s v="Yaya DaCosta"/>
    <s v="Jasika Nicole"/>
    <x v="0"/>
    <n v="30000000"/>
    <n v="34703228"/>
    <x v="0"/>
    <n v="118"/>
    <s v="Drama|Music"/>
    <s v="ballroom|dance|dance teacher|student|teacher"/>
    <n v="6.7"/>
    <n v="101"/>
    <n v="127"/>
    <n v="21767"/>
    <n v="3797"/>
    <x v="0"/>
    <n v="1.85"/>
    <x v="0"/>
  </r>
  <r>
    <x v="1546"/>
    <n v="2006"/>
    <s v="Phil Joanou"/>
    <s v="Dwayne Johnson"/>
    <s v="Jurnee Smollett-Bell"/>
    <s v="Kevin Dunn"/>
    <x v="0"/>
    <n v="30000000"/>
    <n v="38432823"/>
    <x v="0"/>
    <n v="125"/>
    <s v="Crime|Drama|Sport"/>
    <s v="alliterative title|football|football coach|football practice|football team"/>
    <n v="6.9"/>
    <n v="85"/>
    <n v="134"/>
    <n v="33067"/>
    <n v="15811"/>
    <x v="0"/>
    <n v="2.35"/>
    <x v="0"/>
  </r>
  <r>
    <x v="1547"/>
    <n v="2001"/>
    <s v="Sam Weisman"/>
    <s v="Bernie Mac"/>
    <s v="Larry Miller"/>
    <s v="Richard Schiff"/>
    <x v="0"/>
    <n v="45000000"/>
    <n v="32095318"/>
    <x v="0"/>
    <n v="94"/>
    <s v="Comedy|Crime"/>
    <s v="businessman|ring|thief|vulgarity|washington d.c."/>
    <n v="5.5"/>
    <n v="64"/>
    <n v="84"/>
    <n v="12466"/>
    <n v="3664"/>
    <x v="0"/>
    <n v="1.85"/>
    <x v="1"/>
  </r>
  <r>
    <x v="1548"/>
    <n v="2009"/>
    <s v="Shane Acker"/>
    <s v="Martin Landau"/>
    <s v="Alan Oppenheimer"/>
    <s v="Tom Kane"/>
    <x v="0"/>
    <n v="30000000"/>
    <n v="31743332"/>
    <x v="0"/>
    <n v="79"/>
    <s v="Action|Adventure|Animation|Drama|Mystery|Sci-Fi|Thriller"/>
    <s v="hope|key|machine|number|rag doll"/>
    <n v="7.1"/>
    <n v="263"/>
    <n v="245"/>
    <n v="111117"/>
    <n v="1594"/>
    <x v="0"/>
    <n v="1.85"/>
    <x v="0"/>
  </r>
  <r>
    <x v="1549"/>
    <n v="2013"/>
    <s v="Steven Soderbergh"/>
    <s v="Channing Tatum"/>
    <s v="David Costabile"/>
    <s v="Katie Lowes"/>
    <x v="3"/>
    <n v="30000000"/>
    <n v="32154410"/>
    <x v="0"/>
    <n v="106"/>
    <s v="Crime|Drama|Thriller"/>
    <s v="clinical trial|female protagonist|neuropharmacology|psychiatrist|side effect"/>
    <n v="7.1"/>
    <n v="450"/>
    <n v="274"/>
    <n v="148327"/>
    <n v="18469"/>
    <x v="0"/>
    <n v="1.85"/>
    <x v="0"/>
  </r>
  <r>
    <x v="1550"/>
    <n v="2011"/>
    <s v="Stephen J. Anderson"/>
    <s v="Craig Ferguson"/>
    <s v="Robert Lopez"/>
    <s v="Huell Howser"/>
    <x v="2"/>
    <n v="30000000"/>
    <n v="26687172"/>
    <x v="0"/>
    <n v="63"/>
    <s v="Adventure|Animation|Comedy|Family|Musical"/>
    <s v="disney|owl|rabbit|sequel|tiger"/>
    <n v="7.3"/>
    <n v="162"/>
    <n v="55"/>
    <n v="15600"/>
    <n v="1002"/>
    <x v="0"/>
    <n v="1.85"/>
    <x v="1"/>
  </r>
  <r>
    <x v="1551"/>
    <n v="2003"/>
    <s v="Troy Miller"/>
    <s v="Elden Henson"/>
    <s v="Mimi Rogers"/>
    <s v="Cheri Oteri"/>
    <x v="0"/>
    <n v="19000000"/>
    <n v="26096584"/>
    <x v="0"/>
    <n v="85"/>
    <s v="Comedy"/>
    <s v="1980s|buddy|high school|prequel to cult favorite|teenager"/>
    <n v="3.4"/>
    <n v="85"/>
    <n v="267"/>
    <n v="30651"/>
    <n v="1653"/>
    <x v="0"/>
    <n v="1.37"/>
    <x v="0"/>
  </r>
  <r>
    <x v="1552"/>
    <n v="1998"/>
    <s v="Warren Beatty"/>
    <s v="Warren Beatty"/>
    <s v="Kirk Baltz"/>
    <s v="Graham Beckel"/>
    <x v="3"/>
    <n v="30000000"/>
    <n v="26525834"/>
    <x v="0"/>
    <n v="108"/>
    <s v="Comedy|Drama|Romance"/>
    <s v="hip hop|liberal|politics|senator|truth"/>
    <n v="6.8"/>
    <n v="110"/>
    <n v="227"/>
    <n v="21998"/>
    <n v="1023"/>
    <x v="0"/>
    <n v="1.85"/>
    <x v="1"/>
  </r>
  <r>
    <x v="1553"/>
    <n v="2014"/>
    <s v="Tate Taylor"/>
    <s v="Tika Sumpter"/>
    <s v="Josh Hopkins"/>
    <s v="Aunjanue Ellis"/>
    <x v="0"/>
    <n v="30000000"/>
    <n v="30513940"/>
    <x v="0"/>
    <n v="139"/>
    <s v="Biography|Drama|Music"/>
    <s v="1970s|1980s|african american|breaking the fourth wall|mother son relationship"/>
    <n v="6.9"/>
    <n v="165"/>
    <n v="104"/>
    <n v="15843"/>
    <n v="2060"/>
    <x v="0"/>
    <n v="1.85"/>
    <x v="0"/>
  </r>
  <r>
    <x v="1554"/>
    <n v="1998"/>
    <s v="Carl Franklin"/>
    <s v="Meryl Streep"/>
    <s v="William Hurt"/>
    <s v="Tom Everett Scott"/>
    <x v="3"/>
    <n v="30000000"/>
    <n v="23209440"/>
    <x v="0"/>
    <n v="127"/>
    <s v="Drama"/>
    <s v="cancer|job|love|new york|professor"/>
    <n v="7"/>
    <n v="64"/>
    <n v="112"/>
    <n v="9283"/>
    <n v="12785"/>
    <x v="0"/>
    <n v="1.85"/>
    <x v="1"/>
  </r>
  <r>
    <x v="1555"/>
    <n v="1995"/>
    <s v="Brett Leonard"/>
    <s v="Denzel Washington"/>
    <s v="Costas Mandylor"/>
    <s v="Traci Lords"/>
    <x v="3"/>
    <n v="30000000"/>
    <n v="24048000"/>
    <x v="0"/>
    <n v="106"/>
    <s v="Action|Crime|Sci-Fi|Thriller"/>
    <s v="android|ex cop|serial killer|virtual character come to life|virtual reality"/>
    <n v="5.5"/>
    <n v="44"/>
    <n v="88"/>
    <n v="23579"/>
    <n v="20772"/>
    <x v="0"/>
    <n v="2.35"/>
    <x v="1"/>
  </r>
  <r>
    <x v="1556"/>
    <n v="2006"/>
    <s v="Ivan Reitman"/>
    <s v="Rainn Wilson"/>
    <s v="Eddie Izzard"/>
    <s v="Wanda Sykes"/>
    <x v="0"/>
    <n v="30000000"/>
    <n v="22526144"/>
    <x v="0"/>
    <n v="95"/>
    <s v="Comedy|Romance|Sci-Fi"/>
    <s v="architect|boyfriend girlfriend relationship|superhero|superhero spoof|supernatural power"/>
    <n v="5.0999999999999996"/>
    <n v="147"/>
    <n v="203"/>
    <n v="53884"/>
    <n v="2737"/>
    <x v="0"/>
    <n v="2.35"/>
    <x v="1"/>
  </r>
  <r>
    <x v="1557"/>
    <n v="2014"/>
    <s v="Scott Derrickson"/>
    <s v="Olivia Munn"/>
    <s v="Dorian Missick"/>
    <s v="Edgar Ramírez"/>
    <x v="3"/>
    <n v="30000000"/>
    <n v="30523568"/>
    <x v="0"/>
    <n v="118"/>
    <s v="Horror|Mystery|Thriller"/>
    <s v="confession|demonic possession|exorcism|flickering light|priest"/>
    <n v="6.2"/>
    <n v="242"/>
    <n v="201"/>
    <n v="54447"/>
    <n v="5697"/>
    <x v="0"/>
    <n v="2.35"/>
    <x v="0"/>
  </r>
  <r>
    <x v="1558"/>
    <n v="2011"/>
    <s v="Alister Grierson"/>
    <s v="Ioan Gruffudd"/>
    <s v="Rhys Wakefield"/>
    <s v="Richard Roxburgh"/>
    <x v="3"/>
    <n v="30000000"/>
    <n v="23070045"/>
    <x v="0"/>
    <n v="108"/>
    <s v="Adventure|Drama|Thriller"/>
    <s v="cave|expedition|panic|rebreather|underwater"/>
    <n v="5.9"/>
    <n v="244"/>
    <n v="215"/>
    <n v="47003"/>
    <n v="3892"/>
    <x v="0"/>
    <n v="1.85"/>
    <x v="1"/>
  </r>
  <r>
    <x v="1559"/>
    <n v="2004"/>
    <s v="Nick Hurran"/>
    <s v="Holly Hunter"/>
    <s v="Kevin Sussman"/>
    <s v="Dave Annable"/>
    <x v="0"/>
    <n v="35000000"/>
    <n v="20422207"/>
    <x v="0"/>
    <n v="105"/>
    <s v="Comedy|Drama|Romance"/>
    <s v="electronic devices|gynecologist|little black book|plan|set up"/>
    <n v="5.2"/>
    <n v="73"/>
    <n v="116"/>
    <n v="15052"/>
    <n v="4369"/>
    <x v="0"/>
    <n v="2.35"/>
    <x v="1"/>
  </r>
  <r>
    <x v="1560"/>
    <n v="2012"/>
    <s v="Nicholas Stoller"/>
    <s v="Alison Brie"/>
    <s v="Jacki Weaver"/>
    <s v="David Paymer"/>
    <x v="3"/>
    <n v="30000000"/>
    <n v="28644770"/>
    <x v="0"/>
    <n v="131"/>
    <s v="Comedy|Romance"/>
    <s v="kissing while having sex|kitchen|reference to princess diana|wedding band|wedding ring"/>
    <n v="6.2"/>
    <n v="232"/>
    <n v="141"/>
    <n v="78974"/>
    <n v="3479"/>
    <x v="0"/>
    <n v="1.85"/>
    <x v="1"/>
  </r>
  <r>
    <x v="1561"/>
    <n v="2004"/>
    <s v="Charles Stone III"/>
    <s v="Bernie Mac"/>
    <s v="Chris Noth"/>
    <s v="Paul Sorvino"/>
    <x v="0"/>
    <n v="30000000"/>
    <n v="21800302"/>
    <x v="0"/>
    <n v="104"/>
    <s v="Comedy|Drama|Romance|Sport"/>
    <s v="baseball|baseball movie|cartoon on tv|dodge viper|retirement"/>
    <n v="5.5"/>
    <n v="63"/>
    <n v="63"/>
    <n v="12164"/>
    <n v="4462"/>
    <x v="0"/>
    <n v="1.85"/>
    <x v="1"/>
  </r>
  <r>
    <x v="1562"/>
    <n v="2010"/>
    <s v="Paul Haggis"/>
    <s v="Olivia Wilde"/>
    <s v="Daniel Stern"/>
    <s v="Aisha Hinds"/>
    <x v="0"/>
    <n v="35000000"/>
    <n v="21129348"/>
    <x v="0"/>
    <n v="133"/>
    <s v="Crime|Drama|Romance|Thriller"/>
    <s v="argument|evidence|fingerprints|murder|murder weapon"/>
    <n v="7.4"/>
    <n v="239"/>
    <n v="237"/>
    <n v="146364"/>
    <n v="11799"/>
    <x v="0"/>
    <n v="2.35"/>
    <x v="1"/>
  </r>
  <r>
    <x v="1563"/>
    <n v="2006"/>
    <s v="Kurt Wimmer"/>
    <s v="Milla Jovovich"/>
    <s v="Cameron Bright"/>
    <s v="Nick Chinlund"/>
    <x v="0"/>
    <n v="30000000"/>
    <n v="18500966"/>
    <x v="0"/>
    <n v="94"/>
    <s v="Action|Horror|Sci-Fi|Thriller"/>
    <s v="boy|disease|hemophagia|speed|vampire"/>
    <n v="4.4000000000000004"/>
    <n v="158"/>
    <n v="830"/>
    <n v="70341"/>
    <n v="15271"/>
    <x v="0"/>
    <n v="1.85"/>
    <x v="1"/>
  </r>
  <r>
    <x v="1564"/>
    <n v="2005"/>
    <s v="Jean-François Richet"/>
    <s v="Brian Dennehy"/>
    <s v="Drea de Matteo"/>
    <s v="Hugh Dillon"/>
    <x v="3"/>
    <n v="20000000"/>
    <n v="19976073"/>
    <x v="0"/>
    <n v="109"/>
    <s v="Action|Crime|Drama|Thriller"/>
    <s v="criminal|mobster|new year's eve|police|sergeant"/>
    <n v="6.3"/>
    <n v="152"/>
    <n v="220"/>
    <n v="65979"/>
    <n v="3148"/>
    <x v="0"/>
    <n v="2.35"/>
    <x v="1"/>
  </r>
  <r>
    <x v="1565"/>
    <n v="1998"/>
    <s v="Antoine Fuqua"/>
    <s v="Mira Sorvino"/>
    <s v="Clifton Collins Jr."/>
    <s v="Patrick Kilpatrick"/>
    <x v="3"/>
    <n v="30000000"/>
    <n v="18967571"/>
    <x v="0"/>
    <n v="96"/>
    <s v="Action|Crime|Thriller"/>
    <s v="forger|hitman|passport|police|replacement"/>
    <n v="6.1"/>
    <n v="105"/>
    <n v="167"/>
    <n v="23345"/>
    <n v="3072"/>
    <x v="0"/>
    <n v="2.35"/>
    <x v="1"/>
  </r>
  <r>
    <x v="1566"/>
    <n v="1996"/>
    <s v="Kevin Hooks"/>
    <s v="Salma Hayek"/>
    <s v="Stephen Baldwin"/>
    <s v="Will Patton"/>
    <x v="3"/>
    <n v="25000000"/>
    <n v="17100000"/>
    <x v="0"/>
    <n v="105"/>
    <s v="Action|Adventure|Crime|Drama|Romance"/>
    <s v="disk|floppy disk|mafia|prison|prisoner"/>
    <n v="5.3"/>
    <n v="36"/>
    <n v="29"/>
    <n v="7073"/>
    <n v="6152"/>
    <x v="0"/>
    <n v="1.85"/>
    <x v="1"/>
  </r>
  <r>
    <x v="1567"/>
    <n v="2002"/>
    <s v="Ellory Elkayem"/>
    <s v="Scarlett Johansson"/>
    <s v="Doug E. Doug"/>
    <s v="Riley Smith"/>
    <x v="0"/>
    <n v="30000000"/>
    <n v="17266505"/>
    <x v="0"/>
    <n v="99"/>
    <s v="Action|Comedy|Horror"/>
    <s v="creature feature|human versus spider|spider|spider feature|woman sheriff"/>
    <n v="5.4"/>
    <n v="181"/>
    <n v="291"/>
    <n v="43764"/>
    <n v="22554"/>
    <x v="0"/>
    <n v="2.35"/>
    <x v="1"/>
  </r>
  <r>
    <x v="1568"/>
    <n v="2010"/>
    <s v="Edward Zwick"/>
    <s v="Jake Gyllenhaal"/>
    <s v="Anne Hathaway"/>
    <s v="Judy Greer"/>
    <x v="3"/>
    <n v="30000000"/>
    <n v="32357532"/>
    <x v="0"/>
    <n v="112"/>
    <s v="Comedy|Drama|Romance"/>
    <s v="female nudity|male objectification|pfizer|viagra|zoloft"/>
    <n v="6.7"/>
    <n v="219"/>
    <n v="215"/>
    <n v="143368"/>
    <n v="31278"/>
    <x v="0"/>
    <n v="1.85"/>
    <x v="0"/>
  </r>
  <r>
    <x v="1569"/>
    <n v="2007"/>
    <s v="Jon Avnet"/>
    <s v="Al Pacino"/>
    <s v="Alicia Witt"/>
    <s v="Deborah Kara Unger"/>
    <x v="3"/>
    <n v="30000000"/>
    <n v="16930884"/>
    <x v="0"/>
    <n v="108"/>
    <s v="Crime|Drama|Mystery|Thriller"/>
    <s v="death|fbi|forensics|murder|serial killer"/>
    <n v="5.9"/>
    <n v="158"/>
    <n v="262"/>
    <n v="65628"/>
    <n v="16722"/>
    <x v="0"/>
    <n v="2.35"/>
    <x v="1"/>
  </r>
  <r>
    <x v="1570"/>
    <n v="2005"/>
    <s v="Niki Caro"/>
    <s v="Jeremy Renner"/>
    <s v="Charlize Theron"/>
    <s v="Sissy Spacek"/>
    <x v="3"/>
    <n v="35000000"/>
    <n v="18324242"/>
    <x v="0"/>
    <n v="126"/>
    <s v="Drama"/>
    <s v="based on true story|innocence|lawsuit|mine|sexual harassment"/>
    <n v="7.3"/>
    <n v="155"/>
    <n v="214"/>
    <n v="32815"/>
    <n v="20563"/>
    <x v="0"/>
    <n v="2.35"/>
    <x v="1"/>
  </r>
  <r>
    <x v="1571"/>
    <n v="2004"/>
    <s v="Howard Deutch"/>
    <s v="Bruce Willis"/>
    <s v="Matthew Perry"/>
    <s v="Natasha Henstridge"/>
    <x v="0"/>
    <n v="40000000"/>
    <n v="16323969"/>
    <x v="0"/>
    <n v="98"/>
    <s v="Comedy|Crime|Thriller"/>
    <s v="dentist|face slap|flashback|hitman|killing an animal"/>
    <n v="5.5"/>
    <n v="74"/>
    <n v="112"/>
    <n v="45775"/>
    <n v="18085"/>
    <x v="0"/>
    <n v="1.85"/>
    <x v="1"/>
  </r>
  <r>
    <x v="1572"/>
    <n v="2009"/>
    <s v="Vincenzo Natali"/>
    <s v="Sarah Polley"/>
    <s v="David Hewlett"/>
    <s v="Delphine Chanéac"/>
    <x v="3"/>
    <n v="26000000"/>
    <n v="16999046"/>
    <x v="3"/>
    <n v="104"/>
    <s v="Drama|Horror|Sci-Fi"/>
    <s v="dna|experiment|genetics|interspecies sex|scientist"/>
    <n v="5.8"/>
    <n v="368"/>
    <n v="354"/>
    <n v="79517"/>
    <n v="2222"/>
    <x v="0"/>
    <n v="1.85"/>
    <x v="1"/>
  </r>
  <r>
    <x v="1573"/>
    <n v="1986"/>
    <s v="Willard Huyck"/>
    <s v="Lea Thompson"/>
    <s v="Jeffrey Jones"/>
    <s v="Jordan Prentice"/>
    <x v="1"/>
    <n v="35000000"/>
    <n v="16295774"/>
    <x v="0"/>
    <n v="110"/>
    <s v="Action|Adventure|Comedy|Romance|Sci-Fi"/>
    <s v="alien|duck|laser|planet|singer"/>
    <n v="4.5999999999999996"/>
    <n v="81"/>
    <n v="269"/>
    <n v="33669"/>
    <n v="3000"/>
    <x v="0"/>
    <n v="1.85"/>
    <x v="1"/>
  </r>
  <r>
    <x v="1574"/>
    <n v="2008"/>
    <s v="Gavin O'Connor"/>
    <s v="Jennifer Ehle"/>
    <s v="Rick Gonzalez"/>
    <s v="Frank Grillo"/>
    <x v="3"/>
    <n v="30000000"/>
    <n v="15709385"/>
    <x v="0"/>
    <n v="130"/>
    <s v="Crime|Drama|Thriller"/>
    <s v="brother in law|corruption|drug dealer|drugs|police"/>
    <n v="6.7"/>
    <n v="154"/>
    <n v="132"/>
    <n v="53053"/>
    <n v="5101"/>
    <x v="0"/>
    <n v="1.85"/>
    <x v="1"/>
  </r>
  <r>
    <x v="1575"/>
    <n v="2005"/>
    <s v="Bruce Hunt"/>
    <s v="Eddie Cibrian"/>
    <s v="Cole Hauser"/>
    <s v="Marcel Iures"/>
    <x v="0"/>
    <n v="30000000"/>
    <n v="14888028"/>
    <x v="0"/>
    <n v="93"/>
    <s v="Adventure|Horror|Thriller"/>
    <s v="cave|diver|diving|flare|parasite"/>
    <n v="5.0999999999999996"/>
    <n v="140"/>
    <n v="262"/>
    <n v="28606"/>
    <n v="2178"/>
    <x v="0"/>
    <n v="2.35"/>
    <x v="1"/>
  </r>
  <r>
    <x v="1576"/>
    <n v="2003"/>
    <s v="Rob Reiner"/>
    <s v="David Paymer"/>
    <s v="Lobo Sebastian"/>
    <s v="Robert Costanzo"/>
    <x v="0"/>
    <n v="30000000"/>
    <n v="14208384"/>
    <x v="0"/>
    <n v="96"/>
    <s v="Comedy|Romance"/>
    <s v="gambling|novel|stenographer|writer|writer's block"/>
    <n v="5.6"/>
    <n v="73"/>
    <n v="105"/>
    <n v="11520"/>
    <n v="977"/>
    <x v="0"/>
    <n v="1.85"/>
    <x v="1"/>
  </r>
  <r>
    <x v="1577"/>
    <n v="2004"/>
    <s v="Paul McGuigan"/>
    <s v="Jessica Paré"/>
    <s v="Christopher Cousins"/>
    <s v="Mark Camacho"/>
    <x v="0"/>
    <n v="30000000"/>
    <n v="12831121"/>
    <x v="0"/>
    <n v="114"/>
    <s v="Drama|Mystery|Romance|Thriller"/>
    <s v="flashback|flashback within a flashback|multiple perspectives|obsession|split screen"/>
    <n v="7"/>
    <n v="98"/>
    <n v="298"/>
    <n v="44979"/>
    <n v="679"/>
    <x v="0"/>
    <n v="2.35"/>
    <x v="1"/>
  </r>
  <r>
    <x v="1578"/>
    <n v="2011"/>
    <s v="Craig Gillespie"/>
    <s v="Grace Phipps"/>
    <s v="Reid Ewing"/>
    <s v="Sandra Vergara"/>
    <x v="3"/>
    <n v="30000000"/>
    <n v="18298649"/>
    <x v="0"/>
    <n v="106"/>
    <s v="Comedy|Horror"/>
    <s v="neighbor|remake|suburb|teenager|vampire"/>
    <n v="6.4"/>
    <n v="358"/>
    <n v="242"/>
    <n v="85024"/>
    <n v="1393"/>
    <x v="0"/>
    <n v="1.85"/>
    <x v="1"/>
  </r>
  <r>
    <x v="1579"/>
    <n v="2005"/>
    <s v="Terrence Malick"/>
    <s v="Christian Bale"/>
    <s v="Michael Greyeyes"/>
    <s v="Wes Studi"/>
    <x v="0"/>
    <n v="30000000"/>
    <n v="12712093"/>
    <x v="0"/>
    <n v="150"/>
    <s v="Biography|Drama|History|Romance"/>
    <s v="captain|fort|love|native american|trade"/>
    <n v="6.7"/>
    <n v="222"/>
    <n v="671"/>
    <n v="70771"/>
    <n v="27829"/>
    <x v="0"/>
    <n v="2.35"/>
    <x v="1"/>
  </r>
  <r>
    <x v="1580"/>
    <n v="1999"/>
    <s v="Chris Roberts"/>
    <s v="Saffron Burrows"/>
    <s v="David Suchet"/>
    <s v="Jürgen Prochnow"/>
    <x v="0"/>
    <n v="30000000"/>
    <n v="11576087"/>
    <x v="0"/>
    <n v="100"/>
    <s v="Action|Adventure|Sci-Fi"/>
    <s v="27th century|fighter pilot|orchestral music score|outer space|space opera"/>
    <n v="4.0999999999999996"/>
    <n v="85"/>
    <n v="338"/>
    <n v="14747"/>
    <n v="2497"/>
    <x v="0"/>
    <n v="2.35"/>
    <x v="1"/>
  </r>
  <r>
    <x v="1581"/>
    <n v="1999"/>
    <s v="Neil Jordan"/>
    <s v="Robert Downey Jr."/>
    <s v="Aidan Quinn"/>
    <s v="Paul Guilfoyle"/>
    <x v="3"/>
    <n v="30000000"/>
    <n v="11900000"/>
    <x v="0"/>
    <n v="100"/>
    <s v="Drama|Fantasy|Thriller"/>
    <s v="dream|mental institution|padded cell|serial killer|suicide attempt"/>
    <n v="5.5"/>
    <n v="62"/>
    <n v="148"/>
    <n v="11003"/>
    <n v="22006"/>
    <x v="0"/>
    <n v="1.85"/>
    <x v="1"/>
  </r>
  <r>
    <x v="1582"/>
    <n v="2009"/>
    <s v="James Wong"/>
    <s v="Ian Whyte"/>
    <s v="Texas Battle"/>
    <s v="Randall Duk Kim"/>
    <x v="1"/>
    <n v="45000000"/>
    <n v="9353573"/>
    <x v="0"/>
    <n v="100"/>
    <s v="Action|Adventure|Fantasy|Sci-Fi|Thriller"/>
    <s v="bad|dragon|grandfather|orb|warrior"/>
    <n v="2.7"/>
    <n v="130"/>
    <n v="524"/>
    <n v="56451"/>
    <n v="1100"/>
    <x v="0"/>
    <n v="2.35"/>
    <x v="1"/>
  </r>
  <r>
    <x v="1583"/>
    <n v="2013"/>
    <s v="Jee-woon Kim"/>
    <s v="Zach Gilford"/>
    <s v="James Burnett"/>
    <s v="Christiana Leucas"/>
    <x v="3"/>
    <n v="45000000"/>
    <n v="12026670"/>
    <x v="0"/>
    <n v="107"/>
    <s v="Action|Crime|Thriller"/>
    <s v="deputy|escape|fbi|modern western|sheriff"/>
    <n v="6.4"/>
    <n v="376"/>
    <n v="258"/>
    <n v="114241"/>
    <n v="1643"/>
    <x v="0"/>
    <n v="2.35"/>
    <x v="1"/>
  </r>
  <r>
    <x v="1584"/>
    <n v="2004"/>
    <s v="Nick Hamm"/>
    <s v="Robert De Niro"/>
    <s v="Cameron Bright"/>
    <s v="Munro Chambers"/>
    <x v="0"/>
    <n v="25000000"/>
    <n v="14334645"/>
    <x v="0"/>
    <n v="102"/>
    <s v="Drama|Horror|Sci-Fi|Thriller"/>
    <s v="birthday|boy|clone|cloning|doctor"/>
    <n v="4.8"/>
    <n v="130"/>
    <n v="191"/>
    <n v="22449"/>
    <n v="23352"/>
    <x v="0"/>
    <n v="2.35"/>
    <x v="1"/>
  </r>
  <r>
    <x v="1585"/>
    <n v="2004"/>
    <s v="Andy Cadiff"/>
    <s v="Annabella Sciorra"/>
    <s v="Stark Sands"/>
    <s v="Terence Maynard"/>
    <x v="0"/>
    <n v="23000000"/>
    <n v="12189514"/>
    <x v="0"/>
    <n v="101"/>
    <s v="Comedy|Romance"/>
    <s v="first daughter|photographer|prague|president|secret service agent"/>
    <n v="6.1"/>
    <n v="65"/>
    <n v="129"/>
    <n v="30092"/>
    <n v="842"/>
    <x v="0"/>
    <n v="2.35"/>
    <x v="1"/>
  </r>
  <r>
    <x v="1586"/>
    <n v="2011"/>
    <s v="Mike Disa"/>
    <s v="Amy Poehler"/>
    <s v="Phil LaMarr"/>
    <s v="Cheech Marin"/>
    <x v="1"/>
    <n v="30000000"/>
    <n v="10134754"/>
    <x v="0"/>
    <n v="86"/>
    <s v="Animation|Comedy|Family"/>
    <s v="3 dimensional|box office flop|critically bashed|red riding hood|wolf"/>
    <n v="4.8"/>
    <n v="77"/>
    <n v="38"/>
    <n v="9682"/>
    <n v="5393"/>
    <x v="0"/>
    <n v="1.85"/>
    <x v="1"/>
  </r>
  <r>
    <x v="1587"/>
    <n v="2005"/>
    <s v="Lasse Hallström"/>
    <s v="Morgan Freeman"/>
    <s v="Camryn Manheim"/>
    <s v="Lynda Boyd"/>
    <x v="0"/>
    <n v="30000000"/>
    <n v="8535575"/>
    <x v="0"/>
    <n v="108"/>
    <s v="Drama"/>
    <s v="abusive boyfriend|bear|car accident|ranch|wyoming"/>
    <n v="7"/>
    <n v="107"/>
    <n v="152"/>
    <n v="24033"/>
    <n v="11519"/>
    <x v="0"/>
    <n v="2.35"/>
    <x v="1"/>
  </r>
  <r>
    <x v="1588"/>
    <n v="2009"/>
    <s v="Terry Gilliam"/>
    <s v="Andrew Garfield"/>
    <s v="Lily Cole"/>
    <s v="Verne Troyer"/>
    <x v="0"/>
    <n v="40000000"/>
    <n v="7689458"/>
    <x v="1"/>
    <n v="123"/>
    <s v="Adventure|Fantasy|Mystery"/>
    <s v="birthday|bridge|midget|rescue|sideshow"/>
    <n v="6.8"/>
    <n v="292"/>
    <n v="210"/>
    <n v="126307"/>
    <n v="11769"/>
    <x v="0"/>
    <n v="1.85"/>
    <x v="1"/>
  </r>
  <r>
    <x v="1589"/>
    <n v="2013"/>
    <s v="Brad Furman"/>
    <s v="Justin Timberlake"/>
    <s v="John Heard"/>
    <s v="David Costabile"/>
    <x v="3"/>
    <n v="30000000"/>
    <n v="19316646"/>
    <x v="0"/>
    <n v="88"/>
    <s v="Crime|Thriller"/>
    <s v="costa rica|fbi agent|gambling|money|online gambling"/>
    <n v="5.6"/>
    <n v="184"/>
    <n v="95"/>
    <n v="52069"/>
    <n v="5706"/>
    <x v="0"/>
    <n v="2.35"/>
    <x v="1"/>
  </r>
  <r>
    <x v="1590"/>
    <n v="2001"/>
    <s v="Peter Howitt"/>
    <s v="Tyler Labine"/>
    <s v="Richard Roundtree"/>
    <s v="Ned Bellamy"/>
    <x v="0"/>
    <n v="30000000"/>
    <n v="10965209"/>
    <x v="0"/>
    <n v="109"/>
    <s v="Action|Crime|Drama|Thriller"/>
    <s v="boss|communications|computer|genius|job"/>
    <n v="6.1"/>
    <n v="123"/>
    <n v="221"/>
    <n v="25558"/>
    <n v="1297"/>
    <x v="0"/>
    <n v="2.35"/>
    <x v="1"/>
  </r>
  <r>
    <x v="1591"/>
    <n v="1989"/>
    <s v="Edward Zwick"/>
    <s v="Denzel Washington"/>
    <s v="Morgan Freeman"/>
    <s v="Matthew Broderick"/>
    <x v="3"/>
    <n v="18000000"/>
    <n v="26830000"/>
    <x v="0"/>
    <n v="122"/>
    <s v="Drama|History|War"/>
    <s v="army|black soldier|military uniform|prejudice|u.s. civil war"/>
    <n v="7.9"/>
    <n v="60"/>
    <n v="365"/>
    <n v="101888"/>
    <n v="32930"/>
    <x v="0"/>
    <n v="1.85"/>
    <x v="0"/>
  </r>
  <r>
    <x v="1592"/>
    <n v="1984"/>
    <s v="Sergio Leone"/>
    <s v="Robert De Niro"/>
    <s v="Burt Young"/>
    <s v="Treat Williams"/>
    <x v="3"/>
    <n v="30000000"/>
    <n v="5300000"/>
    <x v="19"/>
    <n v="251"/>
    <s v="Crime|Drama"/>
    <s v="1920s|ambiguity|childhood friend|new york|speakeasy"/>
    <n v="8.4"/>
    <n v="111"/>
    <n v="495"/>
    <n v="221000"/>
    <n v="24719"/>
    <x v="0"/>
    <n v="1.85"/>
    <x v="1"/>
  </r>
  <r>
    <x v="1593"/>
    <n v="2013"/>
    <s v="Niels Arden Oplev"/>
    <s v="Dominic Cooper"/>
    <s v="Isabelle Huppert"/>
    <s v="James Biberi"/>
    <x v="3"/>
    <n v="30000000"/>
    <n v="10880926"/>
    <x v="0"/>
    <n v="118"/>
    <s v="Action|Crime|Drama|Thriller"/>
    <s v="crime lord|dead body|dead body in a freezer|new york city|truck explosion"/>
    <n v="6.5"/>
    <n v="217"/>
    <n v="127"/>
    <n v="54147"/>
    <n v="4253"/>
    <x v="0"/>
    <n v="2.35"/>
    <x v="1"/>
  </r>
  <r>
    <x v="1594"/>
    <n v="2004"/>
    <s v="Michael Radford"/>
    <s v="Al Pacino"/>
    <s v="Mackenzie Crook"/>
    <s v="Kris Marshall"/>
    <x v="3"/>
    <n v="18000000"/>
    <n v="3752725"/>
    <x v="0"/>
    <n v="131"/>
    <s v="Drama|Romance"/>
    <s v="debt|jew|loan|merchant|pound of flesh"/>
    <n v="7.1"/>
    <n v="117"/>
    <n v="161"/>
    <n v="29715"/>
    <n v="16252"/>
    <x v="0"/>
    <n v="2.35"/>
    <x v="1"/>
  </r>
  <r>
    <x v="1595"/>
    <n v="2002"/>
    <s v="Neil Jordan"/>
    <s v="Emir Kusturica"/>
    <s v="Saïd Taghmaoui"/>
    <s v="Tchéky Karyo"/>
    <x v="3"/>
    <n v="25000000"/>
    <n v="3517797"/>
    <x v="8"/>
    <n v="109"/>
    <s v="Action|Crime|Drama|Romance|Thriller"/>
    <s v="casino|french riviera|gambler|heist|partner"/>
    <n v="6.6"/>
    <n v="105"/>
    <n v="103"/>
    <n v="9004"/>
    <n v="2759"/>
    <x v="0"/>
    <n v="1.85"/>
    <x v="1"/>
  </r>
  <r>
    <x v="1596"/>
    <n v="2006"/>
    <s v="Chris Noonan"/>
    <s v="Emily Watson"/>
    <s v="Bill Paterson"/>
    <s v="Lucy Boynton"/>
    <x v="1"/>
    <n v="30000000"/>
    <n v="2975649"/>
    <x v="1"/>
    <n v="88"/>
    <s v="Biography|Drama|Romance"/>
    <s v="book|children|friend|illustrator|letter"/>
    <n v="7"/>
    <n v="124"/>
    <n v="142"/>
    <n v="23864"/>
    <n v="1518"/>
    <x v="0"/>
    <n v="2.35"/>
    <x v="1"/>
  </r>
  <r>
    <x v="1597"/>
    <n v="2005"/>
    <s v="Kaige Chen"/>
    <s v="Dong-gun Jang"/>
    <s v="Toby Leonard Moore"/>
    <s v="Nicholas Tse"/>
    <x v="0"/>
    <n v="60000000"/>
    <n v="668171"/>
    <x v="6"/>
    <n v="103"/>
    <s v="Action|Drama|Fantasy"/>
    <s v="armor|general|king|princess|slave"/>
    <n v="5.6"/>
    <n v="90"/>
    <n v="132"/>
    <n v="8215"/>
    <n v="949"/>
    <x v="0"/>
    <n v="2.35"/>
    <x v="1"/>
  </r>
  <r>
    <x v="1598"/>
    <n v="2006"/>
    <s v="Corey Yuen"/>
    <s v="Steve Howey"/>
    <s v="Holly Valance"/>
    <s v="Sarah Carter"/>
    <x v="0"/>
    <n v="21000000"/>
    <n v="480314"/>
    <x v="0"/>
    <n v="87"/>
    <s v="Action|Adventure"/>
    <s v="female fighter|island|martial arts|parachute|tournament"/>
    <n v="4.8"/>
    <n v="110"/>
    <n v="180"/>
    <n v="38503"/>
    <n v="4473"/>
    <x v="0"/>
    <n v="2.35"/>
    <x v="1"/>
  </r>
  <r>
    <x v="1599"/>
    <n v="2007"/>
    <s v="Andrew Dominik"/>
    <s v="Brad Pitt"/>
    <s v="Jeremy Renner"/>
    <s v="Sam Shepard"/>
    <x v="3"/>
    <n v="30000000"/>
    <n v="3904982"/>
    <x v="0"/>
    <n v="160"/>
    <s v="Biography|Crime|Drama|History|Western"/>
    <s v="long title|outlaw|robbery|train|train robbery"/>
    <n v="7.5"/>
    <n v="273"/>
    <n v="415"/>
    <n v="136104"/>
    <n v="22516"/>
    <x v="0"/>
    <n v="2.35"/>
    <x v="1"/>
  </r>
  <r>
    <x v="1600"/>
    <n v="2011"/>
    <s v="Li Zhang"/>
    <s v="Bingbing Li"/>
    <s v="Joan Chen"/>
    <s v="Jaycee Chan"/>
    <x v="3"/>
    <n v="18000000"/>
    <n v="127437"/>
    <x v="6"/>
    <n v="121"/>
    <s v="Action|Adventure|Drama|History|War"/>
    <s v="china|disarming someone|qing dynasty|stabbed with a bayonet|war violence"/>
    <n v="6"/>
    <n v="63"/>
    <n v="27"/>
    <n v="4670"/>
    <n v="1887"/>
    <x v="0"/>
    <n v="2.35"/>
    <x v="1"/>
  </r>
  <r>
    <x v="1601"/>
    <n v="2011"/>
    <s v="Marc Forster"/>
    <s v="Gerard Butler"/>
    <s v="Madeline Carroll"/>
    <s v="Kathy Baker"/>
    <x v="3"/>
    <n v="30000000"/>
    <n v="537580"/>
    <x v="0"/>
    <n v="129"/>
    <s v="Action|Biography|Crime|Drama"/>
    <s v="africa|biker|church|orphanage|preacher"/>
    <n v="6.8"/>
    <n v="134"/>
    <n v="124"/>
    <n v="52972"/>
    <n v="19620"/>
    <x v="0"/>
    <n v="2.35"/>
    <x v="1"/>
  </r>
  <r>
    <x v="1602"/>
    <n v="2015"/>
    <s v="Elizabeth Banks"/>
    <s v="Anna Kendrick"/>
    <s v="Birgitte Hjort Sørensen"/>
    <s v="Hana Mae Lee"/>
    <x v="0"/>
    <n v="29000000"/>
    <n v="183436380"/>
    <x v="0"/>
    <n v="115"/>
    <s v="Comedy|Music"/>
    <s v="2010s|a cappella|box office hit|second part|sequel"/>
    <n v="6.5"/>
    <n v="221"/>
    <n v="185"/>
    <n v="97697"/>
    <n v="13159"/>
    <x v="0"/>
    <n v="1.85"/>
    <x v="0"/>
  </r>
  <r>
    <x v="1603"/>
    <n v="2005"/>
    <s v="James Mangold"/>
    <s v="Sandra Ellis Lafferty"/>
    <s v="Dallas Roberts"/>
    <s v="Tyler Hilton"/>
    <x v="0"/>
    <n v="28000000"/>
    <n v="119518352"/>
    <x v="0"/>
    <n v="153"/>
    <s v="Biography|Drama|Music|Romance"/>
    <s v="1960s|accident|concert|guitar|prison"/>
    <n v="7.9"/>
    <n v="291"/>
    <n v="815"/>
    <n v="188637"/>
    <n v="1383"/>
    <x v="0"/>
    <n v="2.39"/>
    <x v="0"/>
  </r>
  <r>
    <x v="1604"/>
    <n v="2000"/>
    <s v="Edward Norton"/>
    <s v="Lisa Edelstein"/>
    <s v="Milos Forman"/>
    <s v="Anne Bancroft"/>
    <x v="0"/>
    <n v="30000000"/>
    <n v="37036404"/>
    <x v="0"/>
    <n v="128"/>
    <s v="Comedy|Drama|Romance"/>
    <s v="celibacy|jewish|priest|rabbi|synagogue"/>
    <n v="6.4"/>
    <n v="148"/>
    <n v="259"/>
    <n v="44816"/>
    <n v="5404"/>
    <x v="0"/>
    <n v="1.85"/>
    <x v="0"/>
  </r>
  <r>
    <x v="1605"/>
    <n v="1997"/>
    <s v="Peter Hewitt"/>
    <s v="Jim Broadbent"/>
    <s v="Bradley Pierce"/>
    <s v="Mark Williams"/>
    <x v="1"/>
    <n v="29000000"/>
    <n v="22359293"/>
    <x v="1"/>
    <n v="89"/>
    <s v="Adventure|Comedy|Family|Fantasy"/>
    <s v="child's point of view|house|lawyer|real estate|washing machine"/>
    <n v="5.8"/>
    <n v="42"/>
    <n v="39"/>
    <n v="16222"/>
    <n v="2056"/>
    <x v="0"/>
    <n v="1.85"/>
    <x v="1"/>
  </r>
  <r>
    <x v="1606"/>
    <n v="2008"/>
    <s v="Ron Howard"/>
    <s v="Toby Jones"/>
    <s v="Clint Howard"/>
    <s v="Oliver Platt"/>
    <x v="3"/>
    <n v="35000000"/>
    <n v="18593156"/>
    <x v="0"/>
    <n v="122"/>
    <s v="Drama"/>
    <s v="american president|political drama|scandal|u.s. president|washington post the newspaper"/>
    <n v="7.7"/>
    <n v="302"/>
    <n v="241"/>
    <n v="88682"/>
    <n v="6161"/>
    <x v="0"/>
    <n v="2.35"/>
    <x v="1"/>
  </r>
  <r>
    <x v="1607"/>
    <n v="2002"/>
    <s v="Reginald Hudlin"/>
    <s v="Matthew Perry"/>
    <s v="Jerry Stiller"/>
    <s v="Vincent Pastore"/>
    <x v="0"/>
    <n v="29000000"/>
    <n v="16930185"/>
    <x v="5"/>
    <n v="99"/>
    <s v="Comedy|Romance"/>
    <s v="divorce|divorce papers|new york|process server|texas"/>
    <n v="5.3"/>
    <n v="64"/>
    <n v="101"/>
    <n v="14315"/>
    <n v="4169"/>
    <x v="0"/>
    <n v="1.85"/>
    <x v="1"/>
  </r>
  <r>
    <x v="1608"/>
    <n v="2016"/>
    <s v="Ben Falcone"/>
    <s v="Peter Dinklage"/>
    <s v="Tyler Labine"/>
    <s v="Ben Falcone"/>
    <x v="3"/>
    <n v="29000000"/>
    <n v="63034755"/>
    <x v="0"/>
    <n v="99"/>
    <s v="Comedy"/>
    <s v="business|girl scouts|orphanage|overweight woman|quitting a job"/>
    <n v="5.3"/>
    <n v="154"/>
    <n v="96"/>
    <n v="16984"/>
    <n v="23562"/>
    <x v="0"/>
    <n v="1.85"/>
    <x v="0"/>
  </r>
  <r>
    <x v="1609"/>
    <n v="1987"/>
    <s v="Richard Attenborough"/>
    <s v="Denzel Washington"/>
    <s v="Kevin McNally"/>
    <s v="Penelope Wilton"/>
    <x v="1"/>
    <n v="29000000"/>
    <n v="5899797"/>
    <x v="1"/>
    <n v="147"/>
    <s v="Biography|Drama|History"/>
    <s v="activist|editor|journalist|newspaper|south africa"/>
    <n v="7.5"/>
    <n v="17"/>
    <n v="51"/>
    <n v="9913"/>
    <n v="18855"/>
    <x v="0"/>
    <n v="2.35"/>
    <x v="1"/>
  </r>
  <r>
    <x v="1610"/>
    <n v="1999"/>
    <s v="Lawrence Kasdan"/>
    <s v="Zooey Deschanel"/>
    <s v="Alfre Woodard"/>
    <s v="Mary McDonnell"/>
    <x v="3"/>
    <n v="28000000"/>
    <n v="4554569"/>
    <x v="0"/>
    <n v="112"/>
    <s v="Comedy|Drama"/>
    <s v="college|drugs|patient|psychologist|secret"/>
    <n v="6.9"/>
    <n v="65"/>
    <n v="123"/>
    <n v="8134"/>
    <n v="17873"/>
    <x v="1"/>
    <n v="2.35"/>
    <x v="1"/>
  </r>
  <r>
    <x v="1611"/>
    <n v="2004"/>
    <s v="Don Mancini"/>
    <s v="Jason Flemyng"/>
    <s v="Billy Boyd"/>
    <s v="Hannah Spearritt"/>
    <x v="3"/>
    <n v="12000000"/>
    <n v="17016190"/>
    <x v="20"/>
    <n v="88"/>
    <s v="Comedy|Fantasy|Horror|Thriller"/>
    <s v="actress|killer doll|murder|vixen|vomiting"/>
    <n v="4.9000000000000004"/>
    <n v="148"/>
    <n v="214"/>
    <n v="28632"/>
    <n v="2567"/>
    <x v="0"/>
    <n v="1.85"/>
    <x v="0"/>
  </r>
  <r>
    <x v="1612"/>
    <n v="2005"/>
    <s v="John Maybury"/>
    <s v="Jennifer Jason Leigh"/>
    <s v="Jason Lewis"/>
    <s v="Angel Coulby"/>
    <x v="3"/>
    <n v="29000000"/>
    <n v="6301131"/>
    <x v="0"/>
    <n v="94"/>
    <s v="Drama|Mystery|Sci-Fi|Thriller"/>
    <s v="gulf war veteran|morgue|shot in the head|vermont|veteran"/>
    <n v="7.1"/>
    <n v="161"/>
    <n v="263"/>
    <n v="92850"/>
    <n v="5085"/>
    <x v="0"/>
    <n v="2.35"/>
    <x v="1"/>
  </r>
  <r>
    <x v="1613"/>
    <n v="1992"/>
    <s v="Ron Clements"/>
    <s v="Robin Williams"/>
    <s v="Frank Welker"/>
    <s v="Scott Weinger"/>
    <x v="2"/>
    <n v="28000000"/>
    <n v="217350219"/>
    <x v="0"/>
    <n v="90"/>
    <s v="Adventure|Animation|Comedy|Family|Fantasy|Musical|Romance"/>
    <s v="arab|genie|magic|princess|reference to a thousand and one nights"/>
    <n v="8"/>
    <n v="124"/>
    <n v="244"/>
    <n v="260939"/>
    <n v="52970"/>
    <x v="0"/>
    <n v="1.33"/>
    <x v="0"/>
  </r>
  <r>
    <x v="1614"/>
    <n v="2015"/>
    <s v="F. Gary Gray"/>
    <s v="Aldis Hodge"/>
    <s v="Neil Brown Jr."/>
    <s v="R. Marcos Taylor"/>
    <x v="3"/>
    <n v="28000000"/>
    <n v="161029270"/>
    <x v="0"/>
    <n v="167"/>
    <s v="Biography|Crime|Drama|History|Music"/>
    <s v="concert|gangsta rap|hip hop|nwa|rap music"/>
    <n v="7.9"/>
    <n v="349"/>
    <n v="331"/>
    <n v="119928"/>
    <n v="2702"/>
    <x v="0"/>
    <n v="2.35"/>
    <x v="0"/>
  </r>
  <r>
    <x v="1615"/>
    <n v="1984"/>
    <s v="Steven Spielberg"/>
    <s v="Harrison Ford"/>
    <s v="Amrish Puri"/>
    <s v="Kate Capshaw"/>
    <x v="1"/>
    <n v="28000000"/>
    <n v="179870271"/>
    <x v="0"/>
    <n v="118"/>
    <s v="Action|Adventure"/>
    <s v="children|studio logo segues into film|temple|village|white dinner jacket"/>
    <n v="7.6"/>
    <n v="148"/>
    <n v="524"/>
    <n v="329969"/>
    <n v="11898"/>
    <x v="0"/>
    <n v="2.35"/>
    <x v="0"/>
  </r>
  <r>
    <x v="1616"/>
    <n v="1998"/>
    <s v="Igor Kovalyov"/>
    <s v="Elizabeth Daily"/>
    <s v="Cree Summer"/>
    <s v="Christine Cavanaugh"/>
    <x v="2"/>
    <n v="24000000"/>
    <n v="100491683"/>
    <x v="0"/>
    <n v="83"/>
    <s v="Adventure|Animation|Comedy|Drama|Family|Musical"/>
    <s v="baby|home|hospital|lost|newborn baby"/>
    <n v="5.9"/>
    <n v="45"/>
    <n v="67"/>
    <n v="14005"/>
    <n v="3438"/>
    <x v="0"/>
    <n v="1.85"/>
    <x v="0"/>
  </r>
  <r>
    <x v="1617"/>
    <n v="2001"/>
    <s v="Lee Tamahori"/>
    <s v="Morgan Freeman"/>
    <s v="Billy Burke"/>
    <s v="Monica Potter"/>
    <x v="3"/>
    <n v="60000000"/>
    <n v="74058698"/>
    <x v="0"/>
    <n v="104"/>
    <s v="Crime|Drama|Thriller"/>
    <s v="kidnapping|partner|ransom|school|secret service"/>
    <n v="6.3"/>
    <n v="133"/>
    <n v="317"/>
    <n v="59232"/>
    <n v="17109"/>
    <x v="0"/>
    <n v="2.35"/>
    <x v="0"/>
  </r>
  <r>
    <x v="1618"/>
    <n v="2003"/>
    <s v="Robert Rodriguez"/>
    <s v="Johnny Depp"/>
    <s v="Salma Hayek"/>
    <s v="Enrique Iglesias"/>
    <x v="3"/>
    <n v="29000000"/>
    <n v="55845943"/>
    <x v="0"/>
    <n v="102"/>
    <s v="Action|Crime|Thriller"/>
    <s v="agent|cia|mariachi|mexican|president"/>
    <n v="6.4"/>
    <n v="178"/>
    <n v="471"/>
    <n v="130094"/>
    <n v="46186"/>
    <x v="0"/>
    <n v="1.78"/>
    <x v="0"/>
  </r>
  <r>
    <x v="1619"/>
    <n v="1988"/>
    <s v="John McTiernan"/>
    <s v="Alan Rickman"/>
    <s v="Bruce Willis"/>
    <s v="Reginald VelJohnson"/>
    <x v="3"/>
    <n v="28000000"/>
    <n v="81350242"/>
    <x v="0"/>
    <n v="131"/>
    <s v="Action|Thriller"/>
    <s v="christmas|christmas eve|christmas party|held at gunpoint|hostage"/>
    <n v="8.1999999999999993"/>
    <n v="233"/>
    <n v="722"/>
    <n v="592582"/>
    <n v="40585"/>
    <x v="0"/>
    <n v="2.35"/>
    <x v="0"/>
  </r>
  <r>
    <x v="1620"/>
    <n v="2008"/>
    <s v="David Wain"/>
    <s v="Joe Lo Truglio"/>
    <s v="Ken Marino"/>
    <s v="Bobb'e J. Thompson"/>
    <x v="3"/>
    <n v="28000000"/>
    <n v="67266300"/>
    <x v="5"/>
    <n v="101"/>
    <s v="Comedy"/>
    <s v="absent father|big brother|community service|live action role playing|peter pan syndrome"/>
    <n v="6.9"/>
    <n v="173"/>
    <n v="170"/>
    <n v="195255"/>
    <n v="3400"/>
    <x v="0"/>
    <n v="1.85"/>
    <x v="0"/>
  </r>
  <r>
    <x v="1621"/>
    <n v="2015"/>
    <s v="Adam McKay"/>
    <s v="Ryan Gosling"/>
    <s v="Christian Bale"/>
    <s v="Charlie Talbert"/>
    <x v="3"/>
    <n v="28000000"/>
    <n v="70235322"/>
    <x v="0"/>
    <n v="130"/>
    <s v="Biography|Comedy|Drama|History"/>
    <s v="bank|banking|finance|fraud|mortgage"/>
    <n v="7.8"/>
    <n v="426"/>
    <n v="374"/>
    <n v="182983"/>
    <n v="57308"/>
    <x v="0"/>
    <n v="2.35"/>
    <x v="0"/>
  </r>
  <r>
    <x v="1622"/>
    <n v="2009"/>
    <s v="Ang Lee"/>
    <s v="Imelda Staunton"/>
    <s v="Kevin Chamberlin"/>
    <s v="Demetri Martin"/>
    <x v="3"/>
    <n v="30000000"/>
    <n v="7443007"/>
    <x v="0"/>
    <n v="120"/>
    <s v="Comedy|Drama|Music"/>
    <s v="female full frontal nudity|female nudity|male frontal nudity|male full frontal nudity|male nudity"/>
    <n v="6.7"/>
    <n v="210"/>
    <n v="71"/>
    <n v="24663"/>
    <n v="1500"/>
    <x v="0"/>
    <n v="1.85"/>
    <x v="1"/>
  </r>
  <r>
    <x v="1623"/>
    <n v="2004"/>
    <s v="Gavin O'Connor"/>
    <s v="Eddie Cahill"/>
    <s v="Noah Emmerich"/>
    <s v="Kenneth Mitchell"/>
    <x v="1"/>
    <n v="28000000"/>
    <n v="64371181"/>
    <x v="0"/>
    <n v="135"/>
    <s v="Biography|Drama|History|Sport"/>
    <s v="1980s|hockey|ice hockey|olympics|soviet union"/>
    <n v="7.5"/>
    <n v="129"/>
    <n v="289"/>
    <n v="36636"/>
    <n v="1845"/>
    <x v="0"/>
    <n v="2.4"/>
    <x v="0"/>
  </r>
  <r>
    <x v="1624"/>
    <n v="2004"/>
    <s v="Zack Snyder"/>
    <s v="Ty Burrell"/>
    <s v="Kevin Zegers"/>
    <s v="Mekhi Phifer"/>
    <x v="3"/>
    <n v="26000000"/>
    <n v="58885635"/>
    <x v="0"/>
    <n v="110"/>
    <s v="Action|Horror|Thriller"/>
    <s v="mall|mayhem|nurse|rear entry sex|survival horror"/>
    <n v="7.4"/>
    <n v="287"/>
    <n v="1057"/>
    <n v="194422"/>
    <n v="10438"/>
    <x v="0"/>
    <n v="2.35"/>
    <x v="0"/>
  </r>
  <r>
    <x v="1625"/>
    <n v="2001"/>
    <s v="Adam Shankman"/>
    <s v="Matthew McConaughey"/>
    <s v="Judy Greer"/>
    <s v="Alex Rocco"/>
    <x v="0"/>
    <n v="35000000"/>
    <n v="60400856"/>
    <x v="5"/>
    <n v="103"/>
    <s v="Comedy|Romance"/>
    <s v="chick flick|doctor|horseback riding|wedding|wedding planner"/>
    <n v="5.2"/>
    <n v="108"/>
    <n v="229"/>
    <n v="61317"/>
    <n v="17533"/>
    <x v="0"/>
    <n v="2.35"/>
    <x v="0"/>
  </r>
  <r>
    <x v="1626"/>
    <n v="2001"/>
    <s v="Wes Anderson"/>
    <s v="Bill Murray"/>
    <s v="Anjelica Huston"/>
    <s v="Seymour Cassel"/>
    <x v="3"/>
    <n v="21000000"/>
    <n v="52353636"/>
    <x v="0"/>
    <n v="110"/>
    <s v="Comedy|Drama"/>
    <s v="brother brother relationship|family relationships|father daughter relationship|genius|thrown through a window"/>
    <n v="7.6"/>
    <n v="220"/>
    <n v="962"/>
    <n v="209133"/>
    <n v="14609"/>
    <x v="0"/>
    <n v="2.35"/>
    <x v="0"/>
  </r>
  <r>
    <x v="1627"/>
    <n v="2003"/>
    <s v="James Mangold"/>
    <s v="Clea DuVall"/>
    <s v="Rebecca De Mornay"/>
    <s v="Jake Busey"/>
    <x v="3"/>
    <n v="30000000"/>
    <n v="51475962"/>
    <x v="0"/>
    <n v="91"/>
    <s v="Mystery|Thriller"/>
    <s v="dissociative identity disorder|motel room key|murder|storm|stranded"/>
    <n v="7.3"/>
    <n v="136"/>
    <n v="714"/>
    <n v="177828"/>
    <n v="3969"/>
    <x v="0"/>
    <n v="2.35"/>
    <x v="0"/>
  </r>
  <r>
    <x v="1628"/>
    <n v="2013"/>
    <s v="Jon Turteltaub"/>
    <s v="Robert De Niro"/>
    <s v="Morgan Freeman"/>
    <s v="Romany Malco"/>
    <x v="0"/>
    <n v="28000000"/>
    <n v="63910583"/>
    <x v="0"/>
    <n v="105"/>
    <s v="Comedy|Romance"/>
    <s v="bachelor party|bloody mary the drink|bouncer|brooklyn new york city|vegas"/>
    <n v="6.6"/>
    <n v="222"/>
    <n v="173"/>
    <n v="106755"/>
    <n v="35694"/>
    <x v="0"/>
    <n v="2.35"/>
    <x v="0"/>
  </r>
  <r>
    <x v="1629"/>
    <n v="1981"/>
    <s v="John Glen"/>
    <s v="Julian Glover"/>
    <s v="Topol"/>
    <s v="Desmond Llewelyn"/>
    <x v="1"/>
    <n v="28000000"/>
    <n v="62300000"/>
    <x v="1"/>
    <n v="127"/>
    <s v="Action|Adventure|Thriller"/>
    <s v="agent|british|ice skater|ship|spy"/>
    <n v="6.8"/>
    <n v="112"/>
    <n v="263"/>
    <n v="72085"/>
    <n v="2118"/>
    <x v="0"/>
    <n v="2.35"/>
    <x v="0"/>
  </r>
  <r>
    <x v="1630"/>
    <n v="2001"/>
    <s v="Peter Chelsom"/>
    <s v="Lilli Lavine"/>
    <s v="David Sparrow"/>
    <s v="Ann Talman"/>
    <x v="0"/>
    <n v="28000000"/>
    <n v="49968653"/>
    <x v="0"/>
    <n v="82"/>
    <s v="Comedy|Romance"/>
    <s v="christmas|destiny|fate|love|serendipity"/>
    <n v="6.9"/>
    <n v="122"/>
    <n v="374"/>
    <n v="85423"/>
    <n v="37"/>
    <x v="0"/>
    <n v="1.85"/>
    <x v="0"/>
  </r>
  <r>
    <x v="1631"/>
    <n v="1994"/>
    <s v="Peter Hyams"/>
    <s v="Mia Sara"/>
    <s v="Bruce McGill"/>
    <s v="Gloria Reuben"/>
    <x v="3"/>
    <n v="27000000"/>
    <n v="44450000"/>
    <x v="3"/>
    <n v="99"/>
    <s v="Action|Crime|Sci-Fi|Thriller"/>
    <s v="cop|corrupt politician|future|senator|time travel"/>
    <n v="5.8"/>
    <n v="62"/>
    <n v="115"/>
    <n v="44394"/>
    <n v="2010"/>
    <x v="0"/>
    <n v="2.35"/>
    <x v="0"/>
  </r>
  <r>
    <x v="1632"/>
    <n v="2001"/>
    <s v="Ben Stiller"/>
    <s v="Milla Jovovich"/>
    <s v="Alexander Skarsgård"/>
    <s v="Will Ferrell"/>
    <x v="0"/>
    <n v="28000000"/>
    <n v="45162741"/>
    <x v="5"/>
    <n v="90"/>
    <s v="Comedy"/>
    <s v="fashion|malaysia|male model|reporter|rival"/>
    <n v="6.6"/>
    <n v="135"/>
    <n v="523"/>
    <n v="201084"/>
    <n v="34565"/>
    <x v="0"/>
    <n v="2.35"/>
    <x v="0"/>
  </r>
  <r>
    <x v="1633"/>
    <n v="2013"/>
    <s v="Lasse Hallström"/>
    <s v="David Lyons"/>
    <s v="Noah Lomax"/>
    <s v="Mimi Kirkland"/>
    <x v="0"/>
    <n v="28000000"/>
    <n v="71346930"/>
    <x v="0"/>
    <n v="115"/>
    <s v="Drama|Romance|Thriller"/>
    <s v="abusive husband|chick flick|north carolina|secret|widower"/>
    <n v="6.7"/>
    <n v="184"/>
    <n v="160"/>
    <n v="78008"/>
    <n v="1554"/>
    <x v="0"/>
    <n v="2.35"/>
    <x v="0"/>
  </r>
  <r>
    <x v="1634"/>
    <n v="1993"/>
    <s v="Kenny Ortega"/>
    <s v="Vinessa Shaw"/>
    <s v="Omri Katz"/>
    <s v="Larry Bagby"/>
    <x v="1"/>
    <n v="28000000"/>
    <n v="39514713"/>
    <x v="0"/>
    <n v="96"/>
    <s v="Comedy|Family|Fantasy"/>
    <s v="candle|cat|halloween|spell|virgin"/>
    <n v="6.7"/>
    <n v="36"/>
    <n v="132"/>
    <n v="60494"/>
    <n v="1275"/>
    <x v="0"/>
    <n v="1.85"/>
    <x v="0"/>
  </r>
  <r>
    <x v="1635"/>
    <n v="2007"/>
    <s v="Scott Hicks"/>
    <s v="Zoë Kravitz"/>
    <s v="Lily Rabe"/>
    <s v="Bob Balaban"/>
    <x v="1"/>
    <n v="28000000"/>
    <n v="43097652"/>
    <x v="0"/>
    <n v="104"/>
    <s v="Comedy|Drama|Romance"/>
    <s v="chef|cooking|guardian|kitchen|restaurant"/>
    <n v="6.3"/>
    <n v="171"/>
    <n v="128"/>
    <n v="59068"/>
    <n v="3497"/>
    <x v="0"/>
    <n v="2.35"/>
    <x v="0"/>
  </r>
  <r>
    <x v="1636"/>
    <n v="2010"/>
    <s v="Matthew Vaughn"/>
    <s v="Elizabeth McGovern"/>
    <s v="Deborah Twiss"/>
    <s v="Michael Rispoli"/>
    <x v="3"/>
    <n v="30000000"/>
    <n v="48043505"/>
    <x v="1"/>
    <n v="117"/>
    <s v="Action|Comedy"/>
    <s v="comic book|female killer|hit in the crotch|narrated by character|reference to batman"/>
    <n v="7.7"/>
    <n v="447"/>
    <n v="801"/>
    <n v="435864"/>
    <n v="2357"/>
    <x v="0"/>
    <n v="2.35"/>
    <x v="0"/>
  </r>
  <r>
    <x v="1637"/>
    <n v="2011"/>
    <s v="Ruben Fleischer"/>
    <s v="Bianca Kajlich"/>
    <s v="Dilshad Vadsaria"/>
    <s v="Fred Ward"/>
    <x v="3"/>
    <n v="28000000"/>
    <n v="37053924"/>
    <x v="5"/>
    <n v="83"/>
    <s v="Action|Comedy|Crime"/>
    <s v="bank heist|bank robbery|heist gone wrong|pizza delivery boy|unlikely criminal"/>
    <n v="6.1"/>
    <n v="220"/>
    <n v="122"/>
    <n v="77935"/>
    <n v="1987"/>
    <x v="0"/>
    <n v="2.35"/>
    <x v="0"/>
  </r>
  <r>
    <x v="1638"/>
    <n v="2000"/>
    <s v="Patrick Lussier"/>
    <s v="Gerard Butler"/>
    <s v="Danny Masterson"/>
    <s v="Jeri Ryan"/>
    <x v="3"/>
    <n v="28000000"/>
    <n v="33000377"/>
    <x v="0"/>
    <n v="99"/>
    <s v="Action|Fantasy|Horror|Thriller"/>
    <s v="dracula|gothic|painting|rescue|van helsing"/>
    <n v="4.9000000000000004"/>
    <n v="122"/>
    <n v="365"/>
    <n v="27378"/>
    <n v="23344"/>
    <x v="0"/>
    <n v="2.35"/>
    <x v="0"/>
  </r>
  <r>
    <x v="1639"/>
    <n v="2014"/>
    <s v="Miguel Arteta"/>
    <s v="Bella Thorne"/>
    <s v="Steve Carell"/>
    <s v="Jennifer Garner"/>
    <x v="1"/>
    <n v="28000000"/>
    <n v="66950483"/>
    <x v="0"/>
    <n v="81"/>
    <s v="Comedy|Family"/>
    <s v="bad day|based on book|birthday|job interview|long title"/>
    <n v="6.2"/>
    <n v="119"/>
    <n v="85"/>
    <n v="29738"/>
    <n v="47677"/>
    <x v="0"/>
    <n v="2.39"/>
    <x v="0"/>
  </r>
  <r>
    <x v="1640"/>
    <n v="2005"/>
    <s v="Joe Wright"/>
    <s v="Talulah Riley"/>
    <s v="Brenda Blethyn"/>
    <s v="Simon Woods"/>
    <x v="1"/>
    <n v="28000000"/>
    <n v="38372662"/>
    <x v="8"/>
    <n v="135"/>
    <s v="Drama|Romance"/>
    <s v="bachelor|england|gentleman|georgian|love"/>
    <n v="7.8"/>
    <n v="177"/>
    <n v="1058"/>
    <n v="193455"/>
    <n v="1083"/>
    <x v="0"/>
    <n v="2.35"/>
    <x v="0"/>
  </r>
  <r>
    <x v="1641"/>
    <n v="1982"/>
    <s v="Ridley Scott"/>
    <s v="Harrison Ford"/>
    <s v="Sean Young"/>
    <s v="M. Emmet Walsh"/>
    <x v="3"/>
    <n v="28000000"/>
    <n v="27000000"/>
    <x v="0"/>
    <n v="117"/>
    <s v="Sci-Fi|Thriller"/>
    <s v="artificial intelligence|human android relationship|megacorporation|police detective|tech noir"/>
    <n v="8.1999999999999993"/>
    <n v="302"/>
    <n v="1168"/>
    <n v="461609"/>
    <n v="13877"/>
    <x v="0"/>
    <n v="2.35"/>
    <x v="1"/>
  </r>
  <r>
    <x v="1642"/>
    <n v="1995"/>
    <s v="Michael Caton-Jones"/>
    <s v="Liam Neeson"/>
    <s v="Jason Flemyng"/>
    <s v="Eric Stoltz"/>
    <x v="3"/>
    <n v="28000000"/>
    <n v="31600000"/>
    <x v="0"/>
    <n v="139"/>
    <s v="Adventure|Biography"/>
    <s v="18th century|highlands|scotland|sexual cruelty|sword fight"/>
    <n v="6.9"/>
    <n v="44"/>
    <n v="126"/>
    <n v="34427"/>
    <n v="16125"/>
    <x v="0"/>
    <n v="2.35"/>
    <x v="0"/>
  </r>
  <r>
    <x v="1643"/>
    <n v="2014"/>
    <s v="McG"/>
    <s v="Connie Nielsen"/>
    <s v="Richard Sammel"/>
    <s v="Tómas Lemarquis"/>
    <x v="0"/>
    <n v="28000000"/>
    <n v="30688364"/>
    <x v="0"/>
    <n v="123"/>
    <s v="Action|Drama|Thriller"/>
    <s v="cancer|estranged wife|leather dress|spy|terrorist"/>
    <n v="6.2"/>
    <n v="211"/>
    <n v="211"/>
    <n v="69355"/>
    <n v="1286"/>
    <x v="0"/>
    <n v="2.35"/>
    <x v="0"/>
  </r>
  <r>
    <x v="1644"/>
    <n v="2007"/>
    <s v="James Gray"/>
    <s v="Robert Duvall"/>
    <s v="Oleg Taktarov"/>
    <s v="Antoni Corone"/>
    <x v="3"/>
    <n v="21000000"/>
    <n v="28563179"/>
    <x v="0"/>
    <n v="117"/>
    <s v="Crime|Drama|Thriller"/>
    <s v="arrest|drugs|loyalty|raid|violence"/>
    <n v="6.9"/>
    <n v="222"/>
    <n v="199"/>
    <n v="72693"/>
    <n v="3681"/>
    <x v="0"/>
    <n v="1.85"/>
    <x v="0"/>
  </r>
  <r>
    <x v="1645"/>
    <n v="2000"/>
    <s v="Janusz Kaminski"/>
    <s v="Philip Baker Hall"/>
    <s v="Bob Clendenin"/>
    <s v="Ben Chaplin"/>
    <x v="3"/>
    <n v="28000000"/>
    <n v="16779636"/>
    <x v="0"/>
    <n v="97"/>
    <s v="Drama|Horror|Thriller"/>
    <s v="faith|mental patient|priest|scheme|teacher"/>
    <n v="4.8"/>
    <n v="100"/>
    <n v="167"/>
    <n v="9338"/>
    <n v="1805"/>
    <x v="0"/>
    <n v="2.35"/>
    <x v="1"/>
  </r>
  <r>
    <x v="1646"/>
    <n v="2006"/>
    <s v="Donald Petrie"/>
    <s v="Samaire Armstrong"/>
    <s v="Carlos Ponce"/>
    <s v="Faizon Love"/>
    <x v="0"/>
    <n v="28000000"/>
    <n v="17324744"/>
    <x v="0"/>
    <n v="103"/>
    <s v="Comedy|Fantasy|Romance"/>
    <s v="bad luck|band|kiss|luck|masquerade"/>
    <n v="5.3"/>
    <n v="98"/>
    <n v="149"/>
    <n v="44103"/>
    <n v="3211"/>
    <x v="0"/>
    <n v="1.85"/>
    <x v="1"/>
  </r>
  <r>
    <x v="1647"/>
    <n v="1999"/>
    <s v="Jay Roach"/>
    <s v="Scott Grimes"/>
    <s v="Mary McCormack"/>
    <s v="Ron Eldard"/>
    <x v="3"/>
    <n v="28000000"/>
    <n v="8888143"/>
    <x v="3"/>
    <n v="119"/>
    <s v="Comedy|Drama|Sport"/>
    <s v="alaska|male nudity|nudity|sex|small town"/>
    <n v="6.7"/>
    <n v="74"/>
    <n v="123"/>
    <n v="22250"/>
    <n v="2171"/>
    <x v="0"/>
    <n v="2.35"/>
    <x v="1"/>
  </r>
  <r>
    <x v="1648"/>
    <n v="2010"/>
    <s v="Brian Levant"/>
    <s v="Madeline Carroll"/>
    <s v="Amber Valletta"/>
    <s v="George Lopez"/>
    <x v="1"/>
    <n v="28000000"/>
    <n v="24268828"/>
    <x v="0"/>
    <n v="94"/>
    <s v="Action|Comedy|Family"/>
    <s v="chinese|cia|single mother|spy|terrorist"/>
    <n v="5.4"/>
    <n v="97"/>
    <n v="71"/>
    <n v="29971"/>
    <n v="3436"/>
    <x v="0"/>
    <n v="1.85"/>
    <x v="1"/>
  </r>
  <r>
    <x v="1649"/>
    <n v="1997"/>
    <s v="Michael Ritchie"/>
    <s v="Mara Wilson"/>
    <s v="Francis Capra"/>
    <s v="Kathleen Turner"/>
    <x v="1"/>
    <n v="28000000"/>
    <n v="8119205"/>
    <x v="0"/>
    <n v="89"/>
    <s v="Comedy|Family|Fantasy"/>
    <s v="8 year old|convention|magic|magic wand|male fairy godmother"/>
    <n v="5.4"/>
    <n v="21"/>
    <n v="21"/>
    <n v="4288"/>
    <n v="5535"/>
    <x v="0"/>
    <n v="1.85"/>
    <x v="1"/>
  </r>
  <r>
    <x v="1650"/>
    <n v="2001"/>
    <s v="John Carpenter"/>
    <s v="Jason Statham"/>
    <s v="Clea DuVall"/>
    <s v="Natasha Henstridge"/>
    <x v="3"/>
    <n v="28000000"/>
    <n v="8434601"/>
    <x v="0"/>
    <n v="98"/>
    <s v="Action|Horror|Sci-Fi"/>
    <s v="head on a stake|machine gun|martian|nuclear reactor|outer space"/>
    <n v="4.9000000000000004"/>
    <n v="156"/>
    <n v="460"/>
    <n v="43006"/>
    <n v="28867"/>
    <x v="0"/>
    <n v="2.35"/>
    <x v="1"/>
  </r>
  <r>
    <x v="1651"/>
    <n v="2015"/>
    <s v="David Gordon Green"/>
    <s v="Dominic Flores"/>
    <s v="Zoe Kazan"/>
    <s v="Scoot McNairy"/>
    <x v="3"/>
    <n v="28000000"/>
    <n v="6998324"/>
    <x v="0"/>
    <n v="107"/>
    <s v="Comedy|Drama"/>
    <s v="bolivia|box office flop|inspired by documentary|presidential campaign|year 2002"/>
    <n v="6.1"/>
    <n v="125"/>
    <n v="50"/>
    <n v="11476"/>
    <n v="3944"/>
    <x v="0"/>
    <n v="1.85"/>
    <x v="1"/>
  </r>
  <r>
    <x v="1652"/>
    <n v="2016"/>
    <s v="Burr Steers"/>
    <s v="Matt Smith"/>
    <s v="Bella Heathcote"/>
    <s v="Sam Riley"/>
    <x v="0"/>
    <n v="28000000"/>
    <n v="10907291"/>
    <x v="0"/>
    <n v="108"/>
    <s v="Action|Horror|Romance"/>
    <s v="based on novel|damsel in distress|deception|england|zombie"/>
    <n v="5.8"/>
    <n v="225"/>
    <n v="134"/>
    <n v="23775"/>
    <n v="4710"/>
    <x v="0"/>
    <n v="2.35"/>
    <x v="1"/>
  </r>
  <r>
    <x v="1653"/>
    <n v="1997"/>
    <s v="Martin Scorsese"/>
    <s v="Tenzin Thuthob Tsarong"/>
    <s v="Tulku Jamyang Kunga Tenzin"/>
    <s v="Tencho Gyalpo"/>
    <x v="0"/>
    <n v="28000000"/>
    <n v="5532301"/>
    <x v="0"/>
    <n v="134"/>
    <s v="Biography|Drama|History|War"/>
    <s v="chinese|dalai lama|lama|tibet|tibetan"/>
    <n v="7"/>
    <n v="85"/>
    <n v="117"/>
    <n v="21606"/>
    <n v="4"/>
    <x v="0"/>
    <n v="2.35"/>
    <x v="1"/>
  </r>
  <r>
    <x v="1654"/>
    <n v="2008"/>
    <s v="Robert B. Weide"/>
    <s v="James Corden"/>
    <s v="Katherine Parkinson"/>
    <s v="Fenella Woolgar"/>
    <x v="3"/>
    <n v="27000000"/>
    <n v="2775593"/>
    <x v="1"/>
    <n v="110"/>
    <s v="Comedy|Drama|Romance"/>
    <s v="celebrity|party|pig|starlet|writer"/>
    <n v="6.5"/>
    <n v="135"/>
    <n v="98"/>
    <n v="61269"/>
    <n v="858"/>
    <x v="0"/>
    <n v="1.85"/>
    <x v="1"/>
  </r>
  <r>
    <x v="1655"/>
    <n v="2013"/>
    <s v="Jeff Wadlow"/>
    <s v="Chloë Grace Moretz"/>
    <s v="Donald Faison"/>
    <s v="Augustus Prew"/>
    <x v="3"/>
    <n v="28000000"/>
    <n v="28751715"/>
    <x v="0"/>
    <n v="103"/>
    <s v="Action|Comedy|Crime"/>
    <s v="hit in the crotch|kicked in the crotch|punched in the crotch|sparring|superhero"/>
    <n v="6.6"/>
    <n v="350"/>
    <n v="378"/>
    <n v="202967"/>
    <n v="19168"/>
    <x v="0"/>
    <n v="2.35"/>
    <x v="0"/>
  </r>
  <r>
    <x v="1656"/>
    <n v="2014"/>
    <s v="Camille Delamarre"/>
    <s v="Paul Walker"/>
    <s v="Robert Maillet"/>
    <s v="RZA"/>
    <x v="0"/>
    <n v="28000000"/>
    <n v="20285518"/>
    <x v="8"/>
    <n v="100"/>
    <s v="Action|Crime|Drama|Thriller"/>
    <s v="bare chested male bondage|crime lord|die hard scenario|two word title|undercover"/>
    <n v="5.7"/>
    <n v="177"/>
    <n v="112"/>
    <n v="32103"/>
    <n v="25387"/>
    <x v="0"/>
    <n v="2.35"/>
    <x v="1"/>
  </r>
  <r>
    <x v="1657"/>
    <n v="1983"/>
    <s v="John Glen"/>
    <s v="Louis Jourdan"/>
    <s v="Kabir Bedi"/>
    <s v="Steven Berkoff"/>
    <x v="1"/>
    <n v="27500000"/>
    <n v="67900000"/>
    <x v="1"/>
    <n v="131"/>
    <s v="Action|Adventure|Thriller"/>
    <s v="agent|egg|faberge egg|general|russian"/>
    <n v="6.6"/>
    <n v="106"/>
    <n v="225"/>
    <n v="74374"/>
    <n v="1898"/>
    <x v="0"/>
    <n v="2.35"/>
    <x v="0"/>
  </r>
  <r>
    <x v="1658"/>
    <n v="2007"/>
    <s v="Judd Apatow"/>
    <s v="Harold Ramis"/>
    <s v="Martin Starr"/>
    <s v="Charlyne Yi"/>
    <x v="3"/>
    <n v="30000000"/>
    <n v="148734225"/>
    <x v="0"/>
    <n v="133"/>
    <s v="Comedy|Romance"/>
    <s v="one night stand|pregnancy|slacker|unplanned pregnancy|website"/>
    <n v="7"/>
    <n v="251"/>
    <n v="559"/>
    <n v="298590"/>
    <n v="12874"/>
    <x v="0"/>
    <n v="1.85"/>
    <x v="0"/>
  </r>
  <r>
    <x v="1659"/>
    <n v="2009"/>
    <s v="Nick Cassavetes"/>
    <s v="Jason Patric"/>
    <s v="Sofia Vassilieva"/>
    <s v="Jeffrey Markle"/>
    <x v="0"/>
    <n v="30000000"/>
    <n v="49185998"/>
    <x v="0"/>
    <n v="109"/>
    <s v="Drama"/>
    <s v="hospital|leukemia|oncology|sick child|terminal illness"/>
    <n v="7.4"/>
    <n v="148"/>
    <n v="184"/>
    <n v="74476"/>
    <n v="1775"/>
    <x v="0"/>
    <n v="2.35"/>
    <x v="0"/>
  </r>
  <r>
    <x v="1660"/>
    <n v="2008"/>
    <s v="Malcolm D. Lee"/>
    <s v="Mo'Nique"/>
    <s v="Mike Epps"/>
    <s v="Cedric the Entertainer"/>
    <x v="0"/>
    <n v="35000000"/>
    <n v="42168445"/>
    <x v="0"/>
    <n v="114"/>
    <s v="Comedy|Drama|Romance"/>
    <s v="african american protagonist|comma in title|four word title|name in title|talk show host"/>
    <n v="5.3"/>
    <n v="76"/>
    <n v="39"/>
    <n v="10791"/>
    <n v="3565"/>
    <x v="0"/>
    <n v="1.85"/>
    <x v="0"/>
  </r>
  <r>
    <x v="1661"/>
    <n v="1984"/>
    <s v="David Lean"/>
    <s v="Richard Wilson"/>
    <s v="Judy Davis"/>
    <s v="Art Malik"/>
    <x v="1"/>
    <n v="16000000"/>
    <n v="26400000"/>
    <x v="1"/>
    <n v="164"/>
    <s v="Adventure|Drama|History"/>
    <s v="doctor|english|india|magistrate|mosque"/>
    <n v="7.4"/>
    <n v="52"/>
    <n v="89"/>
    <n v="12980"/>
    <n v="1334"/>
    <x v="0"/>
    <n v="1.85"/>
    <x v="0"/>
  </r>
  <r>
    <x v="1662"/>
    <n v="2006"/>
    <s v="Richard Eyre"/>
    <s v="Phil Davis"/>
    <s v="Andrew Simpson"/>
    <s v="Shaun Parkes"/>
    <x v="3"/>
    <n v="15000000"/>
    <n v="17508670"/>
    <x v="1"/>
    <n v="92"/>
    <s v="Crime|Drama|Romance|Thriller"/>
    <s v="age difference|school|student|teacher|writing"/>
    <n v="7.4"/>
    <n v="220"/>
    <n v="281"/>
    <n v="64625"/>
    <n v="646"/>
    <x v="0"/>
    <n v="1.85"/>
    <x v="0"/>
  </r>
  <r>
    <x v="1663"/>
    <n v="2007"/>
    <s v="Gavin Hood"/>
    <s v="J.K. Simmons"/>
    <s v="Jake Gyllenhaal"/>
    <s v="Meryl Streep"/>
    <x v="3"/>
    <n v="27500000"/>
    <n v="9664316"/>
    <x v="0"/>
    <n v="122"/>
    <s v="Drama|Thriller"/>
    <s v="american|bare chested male bondage|cia|detention|interrogation"/>
    <n v="6.8"/>
    <n v="131"/>
    <n v="197"/>
    <n v="47203"/>
    <n v="50950"/>
    <x v="0"/>
    <n v="2.35"/>
    <x v="1"/>
  </r>
  <r>
    <x v="1664"/>
    <n v="1991"/>
    <s v="Nicholas Meyer"/>
    <s v="Leonard Nimoy"/>
    <s v="Kurtwood Smith"/>
    <s v="Nichelle Nichols"/>
    <x v="1"/>
    <n v="30000000"/>
    <n v="74888996"/>
    <x v="0"/>
    <n v="110"/>
    <s v="Action|Adventure|Sci-Fi|Thriller"/>
    <s v="captain|explosion|klingon|moon|peace"/>
    <n v="7.2"/>
    <n v="112"/>
    <n v="188"/>
    <n v="55513"/>
    <n v="16230"/>
    <x v="0"/>
    <n v="2.35"/>
    <x v="0"/>
  </r>
  <r>
    <x v="1665"/>
    <n v="2002"/>
    <s v="Callie Khouri"/>
    <s v="Ellen Burstyn"/>
    <s v="Fionnula Flanagan"/>
    <s v="Matthew Settle"/>
    <x v="0"/>
    <n v="27000000"/>
    <n v="69586544"/>
    <x v="0"/>
    <n v="116"/>
    <s v="Drama"/>
    <s v="flashback|interview|louisiana|playwright|secret society"/>
    <n v="6"/>
    <n v="93"/>
    <n v="199"/>
    <n v="15352"/>
    <n v="3845"/>
    <x v="0"/>
    <n v="2.35"/>
    <x v="0"/>
  </r>
  <r>
    <x v="77"/>
    <n v="2016"/>
    <s v="Jon Favreau"/>
    <s v="Scarlett Johansson"/>
    <s v="Bill Murray"/>
    <s v="Garry Shandling"/>
    <x v="1"/>
    <n v="175000000"/>
    <n v="362645141"/>
    <x v="1"/>
    <n v="106"/>
    <s v="Adventure|Drama|Family|Fantasy"/>
    <s v="fire|jungle|remake|tiger|wolf"/>
    <n v="7.8"/>
    <n v="370"/>
    <n v="398"/>
    <n v="106221"/>
    <n v="32921"/>
    <x v="0"/>
    <n v="1.85"/>
    <x v="0"/>
  </r>
  <r>
    <x v="1666"/>
    <n v="1997"/>
    <s v="Gary Fleder"/>
    <s v="Morgan Freeman"/>
    <s v="Tony Goldwyn"/>
    <s v="Tatyana Ali"/>
    <x v="3"/>
    <n v="27000000"/>
    <n v="60491560"/>
    <x v="0"/>
    <n v="115"/>
    <s v="Crime|Drama|Mystery|Thriller"/>
    <s v="detective|kidnapping|punching a heavy bag|serial killer|tied to a tree"/>
    <n v="6.6"/>
    <n v="83"/>
    <n v="143"/>
    <n v="50653"/>
    <n v="14322"/>
    <x v="0"/>
    <n v="2.35"/>
    <x v="0"/>
  </r>
  <r>
    <x v="1667"/>
    <n v="1980"/>
    <s v="John Landis"/>
    <s v="John Belushi"/>
    <s v="Aretha Franklin"/>
    <s v="Ray Charles"/>
    <x v="3"/>
    <n v="27000000"/>
    <n v="54200000"/>
    <x v="0"/>
    <n v="148"/>
    <s v="Action|Comedy|Crime|Music"/>
    <s v="band|catholic|money|parolee|prison"/>
    <n v="7.9"/>
    <n v="125"/>
    <n v="319"/>
    <n v="142448"/>
    <n v="2566"/>
    <x v="0"/>
    <n v="1.85"/>
    <x v="0"/>
  </r>
  <r>
    <x v="1668"/>
    <n v="2012"/>
    <s v="Todd Graff"/>
    <s v="Dolly Parton"/>
    <s v="Jeremy Jordan"/>
    <s v="Jesse L. Martin"/>
    <x v="0"/>
    <n v="25000000"/>
    <n v="30920167"/>
    <x v="0"/>
    <n v="118"/>
    <s v="Comedy|Music"/>
    <s v="bare chested male|chips|two word title"/>
    <n v="5.7"/>
    <n v="98"/>
    <n v="71"/>
    <n v="6476"/>
    <n v="3389"/>
    <x v="0"/>
    <n v="2.35"/>
    <x v="0"/>
  </r>
  <r>
    <x v="1669"/>
    <n v="2002"/>
    <s v="Chris Weitz"/>
    <s v="Sharon Small"/>
    <s v="Christopher Webster"/>
    <s v="Peter McNicholl"/>
    <x v="0"/>
    <n v="30000000"/>
    <n v="40566655"/>
    <x v="1"/>
    <n v="101"/>
    <s v="Comedy|Drama|Romance"/>
    <s v="boy|friend|imaginary son|single father|single mother"/>
    <n v="7.1"/>
    <n v="158"/>
    <n v="391"/>
    <n v="144021"/>
    <n v="74"/>
    <x v="0"/>
    <n v="2.35"/>
    <x v="0"/>
  </r>
  <r>
    <x v="1670"/>
    <n v="1999"/>
    <s v="Steve Miner"/>
    <s v="Oliver Platt"/>
    <s v="Bridget Fonda"/>
    <s v="Ty Olsson"/>
    <x v="3"/>
    <n v="27000000"/>
    <n v="31768374"/>
    <x v="0"/>
    <n v="82"/>
    <s v="Action|Comedy|Horror"/>
    <s v="crocodile|eaten alive|lake|maine|sheriff"/>
    <n v="5.6"/>
    <n v="152"/>
    <n v="366"/>
    <n v="42761"/>
    <n v="3313"/>
    <x v="0"/>
    <n v="2.35"/>
    <x v="0"/>
  </r>
  <r>
    <x v="1671"/>
    <n v="2006"/>
    <s v="Paul McGuigan"/>
    <s v="Bruce Willis"/>
    <s v="Morgan Freeman"/>
    <s v="Dorian Missick"/>
    <x v="3"/>
    <n v="27000000"/>
    <n v="22494487"/>
    <x v="5"/>
    <n v="110"/>
    <s v="Crime|Drama|Mystery|Thriller"/>
    <s v="coroner|death|gay son|love|mistaken identity"/>
    <n v="7.8"/>
    <n v="202"/>
    <n v="507"/>
    <n v="262153"/>
    <n v="26451"/>
    <x v="0"/>
    <n v="2.35"/>
    <x v="1"/>
  </r>
  <r>
    <x v="1672"/>
    <n v="1983"/>
    <s v="Philip Kaufman"/>
    <s v="Dennis Quaid"/>
    <s v="Scott Glenn"/>
    <s v="Sam Shepard"/>
    <x v="1"/>
    <n v="27000000"/>
    <n v="21500000"/>
    <x v="0"/>
    <n v="193"/>
    <s v="Adventure|Drama|History"/>
    <s v="astronaut|sound barrier|space program|u.s. air force|u.s. space program"/>
    <n v="7.9"/>
    <n v="80"/>
    <n v="170"/>
    <n v="45271"/>
    <n v="6341"/>
    <x v="0"/>
    <n v="1.85"/>
    <x v="1"/>
  </r>
  <r>
    <x v="1673"/>
    <n v="2011"/>
    <s v="Roland Emmerich"/>
    <s v="Vanessa Redgrave"/>
    <s v="Joely Richardson"/>
    <s v="Rafe Spall"/>
    <x v="0"/>
    <n v="30000000"/>
    <n v="4463292"/>
    <x v="1"/>
    <n v="130"/>
    <s v="Drama|History|Thriller"/>
    <s v="earl of oxford|play|queen|rebellion|shakespeare play"/>
    <n v="6.9"/>
    <n v="288"/>
    <n v="136"/>
    <n v="34488"/>
    <n v="2452"/>
    <x v="0"/>
    <n v="2.35"/>
    <x v="1"/>
  </r>
  <r>
    <x v="1674"/>
    <n v="1998"/>
    <s v="Alex Proyas"/>
    <s v="Rufus Sewell"/>
    <s v="William Hurt"/>
    <s v="Bruce Spence"/>
    <x v="3"/>
    <n v="27000000"/>
    <n v="14337579"/>
    <x v="4"/>
    <n v="111"/>
    <s v="Action|Drama|Fantasy|Mystery|Sci-Fi|Thriller"/>
    <s v="memory|murder|neo noir|retrofuturism|tech noir"/>
    <n v="7.7"/>
    <n v="222"/>
    <n v="624"/>
    <n v="156929"/>
    <n v="4696"/>
    <x v="0"/>
    <n v="2.35"/>
    <x v="1"/>
  </r>
  <r>
    <x v="1675"/>
    <n v="2008"/>
    <s v="Saul Dibb"/>
    <s v="Dominic Cooper"/>
    <s v="Hayley Atwell"/>
    <s v="Charlotte Rampling"/>
    <x v="0"/>
    <n v="13500000"/>
    <n v="13823741"/>
    <x v="1"/>
    <n v="110"/>
    <s v="Biography|Drama|History|Romance"/>
    <s v="duchess|duke|heir|infidelity|marriage"/>
    <n v="6.9"/>
    <n v="194"/>
    <n v="140"/>
    <n v="61777"/>
    <n v="6420"/>
    <x v="0"/>
    <n v="2.35"/>
    <x v="0"/>
  </r>
  <r>
    <x v="1676"/>
    <n v="1998"/>
    <s v="Richard Linklater"/>
    <s v="Matthew McConaughey"/>
    <s v="Lew Temple"/>
    <s v="Dwight Yoakam"/>
    <x v="0"/>
    <n v="27000000"/>
    <n v="10297897"/>
    <x v="0"/>
    <n v="123"/>
    <s v="Action|Crime|Drama|History|Western"/>
    <s v="bank robber|brother brother relationship|crime spree|explosive|train"/>
    <n v="6"/>
    <n v="63"/>
    <n v="39"/>
    <n v="8309"/>
    <n v="11969"/>
    <x v="0"/>
    <n v="2.35"/>
    <x v="1"/>
  </r>
  <r>
    <x v="1677"/>
    <n v="2009"/>
    <s v="Christian Alvart"/>
    <s v="Bradley Cooper"/>
    <s v="Callum Rennie"/>
    <s v="Vanesa Tomasino"/>
    <x v="3"/>
    <n v="27000000"/>
    <n v="13248477"/>
    <x v="0"/>
    <n v="109"/>
    <s v="Horror|Mystery|Thriller"/>
    <s v="death|fear|hairy chest|social worker|spinning in chair"/>
    <n v="6.2"/>
    <n v="167"/>
    <n v="174"/>
    <n v="60555"/>
    <n v="15790"/>
    <x v="0"/>
    <n v="2.35"/>
    <x v="1"/>
  </r>
  <r>
    <x v="1678"/>
    <n v="2004"/>
    <s v="E. Elias Merhige"/>
    <s v="Harry Lennix"/>
    <s v="Kevin Chamberlin"/>
    <s v="William Mapother"/>
    <x v="3"/>
    <n v="27000000"/>
    <n v="8712564"/>
    <x v="0"/>
    <n v="99"/>
    <s v="Crime|Drama|Mystery|Thriller"/>
    <s v="fbi|fbi agent|murder|salesman|serial killer"/>
    <n v="5.9"/>
    <n v="101"/>
    <n v="139"/>
    <n v="16555"/>
    <n v="1721"/>
    <x v="0"/>
    <n v="1.33"/>
    <x v="1"/>
  </r>
  <r>
    <x v="1679"/>
    <n v="2007"/>
    <s v="Menno Meyjes"/>
    <s v="Oliver Platt"/>
    <s v="Richard Schiff"/>
    <s v="Sophie Okonedo"/>
    <x v="1"/>
    <n v="27000000"/>
    <n v="7486906"/>
    <x v="0"/>
    <n v="106"/>
    <s v="Comedy|Drama|Family"/>
    <s v="adopted son|adoption|boy|mars the planet|widower"/>
    <n v="6.8"/>
    <n v="118"/>
    <n v="71"/>
    <n v="17436"/>
    <n v="2495"/>
    <x v="0"/>
    <n v="1.85"/>
    <x v="1"/>
  </r>
  <r>
    <x v="1680"/>
    <n v="2011"/>
    <s v="Robert Rodriguez"/>
    <s v="Alexa PenaVega"/>
    <s v="Joel McHale"/>
    <s v="Daryl Sabara"/>
    <x v="1"/>
    <n v="27000000"/>
    <n v="38536376"/>
    <x v="0"/>
    <n v="89"/>
    <s v="Action|Adventure|Comedy|Family|Sci-Fi"/>
    <s v="2010s|3 dimensional|breath holding contest|child spy|spy"/>
    <n v="3.6"/>
    <n v="76"/>
    <n v="83"/>
    <n v="15866"/>
    <n v="4311"/>
    <x v="0"/>
    <n v="1.85"/>
    <x v="0"/>
  </r>
  <r>
    <x v="1681"/>
    <n v="2016"/>
    <s v="Jodie Foster"/>
    <s v="Julia Roberts"/>
    <s v="Jack O'Connell"/>
    <s v="Chris Bauer"/>
    <x v="3"/>
    <n v="27000000"/>
    <n v="41008532"/>
    <x v="0"/>
    <n v="98"/>
    <s v="Crime|Drama|Thriller"/>
    <s v="death|hostage|money|shot in the chest|shot in the heart"/>
    <n v="6.7"/>
    <n v="268"/>
    <n v="103"/>
    <n v="19611"/>
    <n v="10894"/>
    <x v="0"/>
    <n v="2.35"/>
    <x v="0"/>
  </r>
  <r>
    <x v="1682"/>
    <n v="2001"/>
    <s v="Ronny Yu"/>
    <s v="Meat Loaf"/>
    <s v="Junix Inocian"/>
    <s v="Paul Barber"/>
    <x v="3"/>
    <n v="28000000"/>
    <n v="5204007"/>
    <x v="1"/>
    <n v="93"/>
    <s v="Action|Comedy|Crime|Thriller"/>
    <s v="american in the uk|drug lord|drugs|gangster|organized crime"/>
    <n v="6.3"/>
    <n v="95"/>
    <n v="167"/>
    <n v="42876"/>
    <n v="1044"/>
    <x v="0"/>
    <n v="2.35"/>
    <x v="1"/>
  </r>
  <r>
    <x v="1683"/>
    <n v="1999"/>
    <s v="Joel Schumacher"/>
    <s v="Robert De Niro"/>
    <s v="Philip Seymour Hoffman"/>
    <s v="Chris Bauer"/>
    <x v="3"/>
    <n v="15000000"/>
    <n v="4485485"/>
    <x v="0"/>
    <n v="112"/>
    <s v="Comedy|Crime|Drama"/>
    <s v="gay interest|gay lead character|gay republican|homosexual|neighbor"/>
    <n v="6.4"/>
    <n v="78"/>
    <n v="105"/>
    <n v="14612"/>
    <n v="46022"/>
    <x v="0"/>
    <n v="1.85"/>
    <x v="1"/>
  </r>
  <r>
    <x v="1684"/>
    <n v="2004"/>
    <s v="Renny Harlin"/>
    <s v="LL Cool J"/>
    <s v="Clifton Collins Jr."/>
    <s v="Eion Bailey"/>
    <x v="3"/>
    <n v="27000000"/>
    <n v="4476235"/>
    <x v="0"/>
    <n v="101"/>
    <s v="Crime|Horror|Mystery|Thriller"/>
    <s v="fbi|group|island|serial killer|training"/>
    <n v="6.4"/>
    <n v="127"/>
    <n v="226"/>
    <n v="49405"/>
    <n v="4186"/>
    <x v="0"/>
    <n v="2.35"/>
    <x v="1"/>
  </r>
  <r>
    <x v="1685"/>
    <n v="2008"/>
    <s v="Barry Levinson"/>
    <s v="Robert De Niro"/>
    <s v="Robin Wright"/>
    <s v="Kristen Stewart"/>
    <x v="3"/>
    <n v="25000000"/>
    <n v="1089365"/>
    <x v="0"/>
    <n v="104"/>
    <s v="Comedy|Drama"/>
    <s v="actor|agent|beard|cannes|hollywood"/>
    <n v="5.7"/>
    <n v="137"/>
    <n v="111"/>
    <n v="23767"/>
    <n v="71973"/>
    <x v="0"/>
    <n v="2.35"/>
    <x v="1"/>
  </r>
  <r>
    <x v="1686"/>
    <n v="2003"/>
    <s v="Norman Jewison"/>
    <s v="Charlotte Rampling"/>
    <s v="Colin Salmon"/>
    <s v="John Neville"/>
    <x v="3"/>
    <n v="23000000"/>
    <n v="763044"/>
    <x v="3"/>
    <n v="120"/>
    <s v="Drama|Thriller"/>
    <s v="eiffel tower|nazi|police|ritual|stew"/>
    <n v="6.2"/>
    <n v="54"/>
    <n v="52"/>
    <n v="4257"/>
    <n v="3286"/>
    <x v="1"/>
    <n v="1.85"/>
    <x v="1"/>
  </r>
  <r>
    <x v="1687"/>
    <n v="2009"/>
    <s v="Steve Carr"/>
    <s v="Erick Avari"/>
    <s v="Adhir Kalyan"/>
    <s v="Allen Covert"/>
    <x v="1"/>
    <n v="26000000"/>
    <n v="20819129"/>
    <x v="0"/>
    <n v="91"/>
    <s v="Action|Comedy|Crime"/>
    <s v="cell phone|hostage|mall|security guard|text messaging"/>
    <n v="5.2"/>
    <n v="167"/>
    <n v="201"/>
    <n v="84209"/>
    <n v="2954"/>
    <x v="0"/>
    <n v="1.85"/>
    <x v="1"/>
  </r>
  <r>
    <x v="1688"/>
    <n v="2003"/>
    <s v="Mark Waters"/>
    <s v="Jamie Lee Curtis"/>
    <s v="Julie Gonzalo"/>
    <s v="Willie Garson"/>
    <x v="1"/>
    <n v="26000000"/>
    <n v="110222438"/>
    <x v="0"/>
    <n v="97"/>
    <s v="Comedy|Family|Fantasy|Music|Romance"/>
    <s v="body swap|camera shot of feet|foot closeup|reference to keith richards|reference to the rolling stones"/>
    <n v="6.1"/>
    <n v="129"/>
    <n v="271"/>
    <n v="96693"/>
    <n v="3984"/>
    <x v="0"/>
    <n v="1.85"/>
    <x v="0"/>
  </r>
  <r>
    <x v="1689"/>
    <n v="2005"/>
    <s v="Judd Apatow"/>
    <s v="Steve Carell"/>
    <s v="Romany Malco"/>
    <s v="Gerry Bednob"/>
    <x v="3"/>
    <n v="26000000"/>
    <n v="109243478"/>
    <x v="0"/>
    <n v="133"/>
    <s v="Comedy|Romance"/>
    <s v="40 year old|car accident|cheating on girlfriend|collection|porno movie"/>
    <n v="7.1"/>
    <n v="217"/>
    <n v="546"/>
    <n v="313797"/>
    <n v="8341"/>
    <x v="0"/>
    <n v="1.85"/>
    <x v="0"/>
  </r>
  <r>
    <x v="1690"/>
    <n v="1998"/>
    <s v="John Madden"/>
    <s v="Tom Wilkinson"/>
    <s v="Martin Clunes"/>
    <s v="Simon Callow"/>
    <x v="3"/>
    <n v="25000000"/>
    <n v="100241322"/>
    <x v="0"/>
    <n v="123"/>
    <s v="Comedy|Drama|Romance"/>
    <s v="actor|audition|muse|playwright|theater"/>
    <n v="7.2"/>
    <n v="134"/>
    <n v="752"/>
    <n v="175524"/>
    <n v="1690"/>
    <x v="0"/>
    <n v="2.35"/>
    <x v="0"/>
  </r>
  <r>
    <x v="1691"/>
    <n v="2014"/>
    <s v="Scott Frank"/>
    <s v="Liam Neeson"/>
    <s v="Boyd Holbrook"/>
    <s v="David Harbour"/>
    <x v="3"/>
    <n v="28000000"/>
    <n v="25977365"/>
    <x v="0"/>
    <n v="114"/>
    <s v="Crime|Drama|Mystery|Thriller"/>
    <s v="drug dealer|ex cop|murder of wife|revenge|violence"/>
    <n v="6.5"/>
    <n v="253"/>
    <n v="207"/>
    <n v="87950"/>
    <n v="15428"/>
    <x v="0"/>
    <n v="2.35"/>
    <x v="1"/>
  </r>
  <r>
    <x v="1692"/>
    <n v="1990"/>
    <s v="Ivan Reitman"/>
    <s v="Richard Tyson"/>
    <s v="Cathy Moriarty"/>
    <s v="Penelope Ann Miller"/>
    <x v="0"/>
    <n v="26000000"/>
    <n v="91457688"/>
    <x v="0"/>
    <n v="111"/>
    <s v="Action|Comedy|Crime"/>
    <s v="astoria|kindergarten|kindergarten teacher|school|teacher"/>
    <n v="6"/>
    <n v="46"/>
    <n v="109"/>
    <n v="107801"/>
    <n v="2403"/>
    <x v="0"/>
    <n v="1.85"/>
    <x v="0"/>
  </r>
  <r>
    <x v="1693"/>
    <n v="2008"/>
    <s v="David Gordon Green"/>
    <s v="James Franco"/>
    <s v="Gary Cole"/>
    <s v="Rosie Perez"/>
    <x v="3"/>
    <n v="27000000"/>
    <n v="87341380"/>
    <x v="0"/>
    <n v="117"/>
    <s v="Action|Comedy|Crime"/>
    <s v="murder|paranoia|process server|roach|stoner"/>
    <n v="7"/>
    <n v="232"/>
    <n v="374"/>
    <n v="255257"/>
    <n v="15590"/>
    <x v="0"/>
    <n v="2.35"/>
    <x v="0"/>
  </r>
  <r>
    <x v="1694"/>
    <n v="1998"/>
    <s v="Andy Tennant"/>
    <s v="Anjelica Huston"/>
    <s v="Dougray Scott"/>
    <s v="Jeanne Moreau"/>
    <x v="0"/>
    <n v="26000000"/>
    <n v="65703412"/>
    <x v="0"/>
    <n v="121"/>
    <s v="Comedy|Drama|Romance"/>
    <s v="based on fairy tale|bechdel test passed|cinderella|fairy tale|leonardo da vinci"/>
    <n v="7"/>
    <n v="92"/>
    <n v="345"/>
    <n v="57958"/>
    <n v="2747"/>
    <x v="0"/>
    <n v="2.35"/>
    <x v="0"/>
  </r>
  <r>
    <x v="1695"/>
    <n v="2003"/>
    <s v="Kevin Costner"/>
    <s v="Robert Duvall"/>
    <s v="Michael Jeter"/>
    <s v="Julian Richings"/>
    <x v="3"/>
    <n v="22000000"/>
    <n v="58328680"/>
    <x v="0"/>
    <n v="139"/>
    <s v="Drama|Romance|Western"/>
    <s v="boss|cattle|cowboy|rancher|violence"/>
    <n v="7.5"/>
    <n v="153"/>
    <n v="494"/>
    <n v="54096"/>
    <n v="5458"/>
    <x v="0"/>
    <n v="2.35"/>
    <x v="0"/>
  </r>
  <r>
    <x v="1696"/>
    <n v="1990"/>
    <s v="Joel Schumacher"/>
    <s v="Julia Roberts"/>
    <s v="Oliver Platt"/>
    <s v="Hope Davis"/>
    <x v="3"/>
    <n v="26000000"/>
    <n v="61490000"/>
    <x v="0"/>
    <n v="115"/>
    <s v="Drama|Horror|Sci-Fi|Thriller"/>
    <s v="childhood trauma|death|medical student|memory|near death experience"/>
    <n v="6.6"/>
    <n v="49"/>
    <n v="148"/>
    <n v="62037"/>
    <n v="10493"/>
    <x v="0"/>
    <n v="2.35"/>
    <x v="0"/>
  </r>
  <r>
    <x v="1697"/>
    <n v="1977"/>
    <s v="Richard Attenborough"/>
    <s v="Ryan O'Neal"/>
    <s v="Dirk Bogarde"/>
    <s v="Wolfgang Preiss"/>
    <x v="1"/>
    <n v="26000000"/>
    <n v="50800000"/>
    <x v="0"/>
    <n v="175"/>
    <s v="Drama|History|War"/>
    <s v="airborne troops|allies|operation market garden|panzer|paratrooper"/>
    <n v="7.4"/>
    <n v="56"/>
    <n v="210"/>
    <n v="40277"/>
    <n v="669"/>
    <x v="1"/>
    <n v="2.35"/>
    <x v="0"/>
  </r>
  <r>
    <x v="1698"/>
    <n v="2005"/>
    <s v="Wes Craven"/>
    <s v="Robert Pine"/>
    <s v="Carl Gilliard"/>
    <s v="Suzie Plakson"/>
    <x v="0"/>
    <n v="26000000"/>
    <n v="57859105"/>
    <x v="0"/>
    <n v="85"/>
    <s v="Mystery|Thriller"/>
    <s v="airport|flight|hotel|hotel manager|plane"/>
    <n v="6.5"/>
    <n v="224"/>
    <n v="673"/>
    <n v="94108"/>
    <n v="1090"/>
    <x v="0"/>
    <n v="2.35"/>
    <x v="0"/>
  </r>
  <r>
    <x v="1699"/>
    <n v="2003"/>
    <s v="David R. Ellis"/>
    <s v="Sarah Carter"/>
    <s v="Michael Landes"/>
    <s v="Keegan Connor Tracy"/>
    <x v="3"/>
    <n v="26000000"/>
    <n v="46455802"/>
    <x v="0"/>
    <n v="90"/>
    <s v="Horror|Thriller"/>
    <s v="car accident|death|freak accident|hospital|premonition"/>
    <n v="6.2"/>
    <n v="175"/>
    <n v="472"/>
    <n v="120786"/>
    <n v="3172"/>
    <x v="0"/>
    <n v="1.85"/>
    <x v="0"/>
  </r>
  <r>
    <x v="1700"/>
    <n v="2000"/>
    <s v="Joel Coen"/>
    <s v="Holly Hunter"/>
    <s v="Tim Blake Nelson"/>
    <s v="Daniel von Bargen"/>
    <x v="0"/>
    <n v="26000000"/>
    <n v="45506619"/>
    <x v="1"/>
    <n v="107"/>
    <s v="Adventure|Comedy|Crime|Music"/>
    <s v="baby|bank|blind prophet|convict|sirens"/>
    <n v="7.8"/>
    <n v="197"/>
    <n v="862"/>
    <n v="225102"/>
    <n v="3066"/>
    <x v="0"/>
    <n v="2.35"/>
    <x v="0"/>
  </r>
  <r>
    <x v="1701"/>
    <n v="2010"/>
    <s v="Scott Stewart"/>
    <s v="Dennis Quaid"/>
    <s v="Kate Walsh"/>
    <s v="Charles S. Dutton"/>
    <x v="3"/>
    <n v="26000000"/>
    <n v="40168080"/>
    <x v="0"/>
    <n v="100"/>
    <s v="Action|Fantasy|Horror"/>
    <s v="angel|diner|faith|human race|religious faith"/>
    <n v="5.2"/>
    <n v="226"/>
    <n v="315"/>
    <n v="80870"/>
    <n v="3889"/>
    <x v="0"/>
    <n v="2.35"/>
    <x v="0"/>
  </r>
  <r>
    <x v="1702"/>
    <n v="2013"/>
    <s v="Michael Bay"/>
    <s v="Dwayne Johnson"/>
    <s v="Larry Hankin"/>
    <s v="Michael Rispoli"/>
    <x v="3"/>
    <n v="26000000"/>
    <n v="49874933"/>
    <x v="0"/>
    <n v="129"/>
    <s v="Comedy|Crime|Drama"/>
    <s v="american dream|bodybuilder|money|punch into the camera|reference to julia roberts"/>
    <n v="6.5"/>
    <n v="335"/>
    <n v="287"/>
    <n v="161168"/>
    <n v="13573"/>
    <x v="0"/>
    <n v="2.35"/>
    <x v="0"/>
  </r>
  <r>
    <x v="1703"/>
    <n v="2004"/>
    <s v="Paul Weitz"/>
    <s v="Scarlett Johansson"/>
    <s v="Ty Burrell"/>
    <s v="Dennis Quaid"/>
    <x v="0"/>
    <n v="26000000"/>
    <n v="45489752"/>
    <x v="0"/>
    <n v="109"/>
    <s v="Comedy|Drama|Romance"/>
    <s v="company|corporate takeover|executive|magazine|new boss"/>
    <n v="6.5"/>
    <n v="157"/>
    <n v="214"/>
    <n v="48973"/>
    <n v="28493"/>
    <x v="0"/>
    <n v="1.85"/>
    <x v="0"/>
  </r>
  <r>
    <x v="1704"/>
    <n v="2002"/>
    <s v="Jonathan Frakes"/>
    <s v="Michael Biehn"/>
    <s v="Paula Garcés"/>
    <s v="Jason George"/>
    <x v="1"/>
    <n v="26000000"/>
    <n v="36985501"/>
    <x v="0"/>
    <n v="94"/>
    <s v="Action|Adventure|Comedy|Sci-Fi|Thriller"/>
    <s v="frozen time|stopped time|time freeze|watch|wristwatch"/>
    <n v="5.2"/>
    <n v="69"/>
    <n v="94"/>
    <n v="11212"/>
    <n v="3917"/>
    <x v="0"/>
    <n v="1.85"/>
    <x v="0"/>
  </r>
  <r>
    <x v="1705"/>
    <n v="1985"/>
    <s v="Lawrence Kasdan"/>
    <s v="Scott Glenn"/>
    <s v="Todd Allen"/>
    <s v="Brad Leland"/>
    <x v="0"/>
    <n v="26000000"/>
    <n v="33200000"/>
    <x v="0"/>
    <n v="133"/>
    <s v="Action|Crime|Drama|Western"/>
    <s v="1880s|kiss|small town|table broken in fight|wild west"/>
    <n v="7.2"/>
    <n v="46"/>
    <n v="149"/>
    <n v="28247"/>
    <n v="1154"/>
    <x v="0"/>
    <n v="2.35"/>
    <x v="0"/>
  </r>
  <r>
    <x v="1706"/>
    <n v="2009"/>
    <s v="Jim Sheridan"/>
    <s v="Natalie Portman"/>
    <s v="Jake Gyllenhaal"/>
    <s v="Bailee Madison"/>
    <x v="3"/>
    <n v="26000000"/>
    <n v="28501651"/>
    <x v="0"/>
    <n v="105"/>
    <s v="Drama|Thriller"/>
    <s v="afghanistan|death of soldier|presumed dead|prisoner|war trauma"/>
    <n v="7.1"/>
    <n v="217"/>
    <n v="201"/>
    <n v="88035"/>
    <n v="42473"/>
    <x v="0"/>
    <n v="2.35"/>
    <x v="0"/>
  </r>
  <r>
    <x v="1707"/>
    <n v="2004"/>
    <s v="Kevin Allen"/>
    <s v="Daniel Roebuck"/>
    <s v="Frankie Muniz"/>
    <s v="David Kelly"/>
    <x v="1"/>
    <n v="26000000"/>
    <n v="23222861"/>
    <x v="0"/>
    <n v="100"/>
    <s v="Action|Adventure|Comedy|Family|Romance|Sci-Fi"/>
    <s v="chase|evil scientist|gadget|mind control|tough girl"/>
    <n v="4.5"/>
    <n v="55"/>
    <n v="44"/>
    <n v="11092"/>
    <n v="3742"/>
    <x v="0"/>
    <n v="2.35"/>
    <x v="1"/>
  </r>
  <r>
    <x v="1708"/>
    <n v="2011"/>
    <s v="Garry Marshall"/>
    <s v="Robert De Niro"/>
    <s v="Common"/>
    <s v="Seth Meyers"/>
    <x v="0"/>
    <n v="56000000"/>
    <n v="54540525"/>
    <x v="0"/>
    <n v="113"/>
    <s v="Comedy|Romance"/>
    <s v="expecting|kiss|new year|new year's eve|singer"/>
    <n v="5.7"/>
    <n v="200"/>
    <n v="134"/>
    <n v="66579"/>
    <n v="23456"/>
    <x v="0"/>
    <n v="1.85"/>
    <x v="1"/>
  </r>
  <r>
    <x v="1709"/>
    <n v="2001"/>
    <s v="Michael Cristofer"/>
    <s v="Angelina Jolie Pitt"/>
    <s v="Gregory Itzin"/>
    <s v="Jack Thompson"/>
    <x v="3"/>
    <n v="42000000"/>
    <n v="16252765"/>
    <x v="8"/>
    <n v="118"/>
    <s v="Drama|Mystery|Romance|Thriller"/>
    <s v="delaware|erotica|money|pursuit|sex scene"/>
    <n v="6"/>
    <n v="93"/>
    <n v="181"/>
    <n v="44913"/>
    <n v="11662"/>
    <x v="0"/>
    <n v="2.35"/>
    <x v="1"/>
  </r>
  <r>
    <x v="1710"/>
    <n v="2012"/>
    <s v="James McTeigue"/>
    <s v="Pam Ferris"/>
    <s v="Dave Legeno"/>
    <s v="Kevin McNally"/>
    <x v="3"/>
    <n v="26000000"/>
    <n v="16005978"/>
    <x v="0"/>
    <n v="110"/>
    <s v="Crime|Mystery|Thriller"/>
    <s v="mask|murder|newspaper|poem|serial killer"/>
    <n v="6.4"/>
    <n v="265"/>
    <n v="190"/>
    <n v="72886"/>
    <n v="2356"/>
    <x v="0"/>
    <n v="2.35"/>
    <x v="1"/>
  </r>
  <r>
    <x v="1711"/>
    <n v="2004"/>
    <s v="Donald Petrie"/>
    <s v="Rip Torn"/>
    <s v="Ray Romano"/>
    <s v="Maura Tierney"/>
    <x v="0"/>
    <n v="26000000"/>
    <n v="14469428"/>
    <x v="0"/>
    <n v="110"/>
    <s v="Comedy|Romance"/>
    <s v="mayor|pink panties|upskirt|white panties|yellow panties"/>
    <n v="5.2"/>
    <n v="82"/>
    <n v="95"/>
    <n v="10667"/>
    <n v="2466"/>
    <x v="0"/>
    <n v="1.85"/>
    <x v="1"/>
  </r>
  <r>
    <x v="1712"/>
    <n v="1994"/>
    <s v="Andrew Morahan"/>
    <s v="Christopher Lambert"/>
    <s v="Mako"/>
    <s v="Mario Van Peebles"/>
    <x v="0"/>
    <n v="26000000"/>
    <n v="13829734"/>
    <x v="3"/>
    <n v="99"/>
    <s v="Action|Fantasy|Romance|Sci-Fi"/>
    <s v="cave|highlander|illusion|immortal|japan"/>
    <n v="4.3"/>
    <n v="32"/>
    <n v="79"/>
    <n v="16194"/>
    <n v="2960"/>
    <x v="0"/>
    <n v="2.35"/>
    <x v="1"/>
  </r>
  <r>
    <x v="1713"/>
    <n v="1996"/>
    <s v="Bob Rafelson"/>
    <s v="Harold Perrineau"/>
    <s v="Mike Starr"/>
    <s v="Judy Davis"/>
    <x v="3"/>
    <n v="22000000"/>
    <n v="1075288"/>
    <x v="0"/>
    <n v="101"/>
    <s v="Crime|Drama|Thriller"/>
    <s v="diamond|necklace|safecracker|wine|wine dealer"/>
    <n v="6.1"/>
    <n v="42"/>
    <n v="55"/>
    <n v="7772"/>
    <n v="2228"/>
    <x v="0"/>
    <n v="1.85"/>
    <x v="1"/>
  </r>
  <r>
    <x v="1714"/>
    <n v="2001"/>
    <s v="Woody Allen"/>
    <s v="Woody Allen"/>
    <s v="Elizabeth Berkley"/>
    <s v="Peter Gerety"/>
    <x v="0"/>
    <n v="26000000"/>
    <n v="7496522"/>
    <x v="0"/>
    <n v="103"/>
    <s v="Comedy|Crime|Mystery|Romance"/>
    <s v="efficiency expert|insurance investigator|magician|scorpion|thief"/>
    <n v="6.8"/>
    <n v="116"/>
    <n v="178"/>
    <n v="31798"/>
    <n v="12534"/>
    <x v="0"/>
    <n v="1.37"/>
    <x v="1"/>
  </r>
  <r>
    <x v="1715"/>
    <n v="1996"/>
    <s v="Alan Shapiro"/>
    <s v="Paul Hogan"/>
    <s v="Chelsea Field"/>
    <s v="Jessica Wesson"/>
    <x v="1"/>
    <n v="25530000"/>
    <n v="20047715"/>
    <x v="0"/>
    <n v="95"/>
    <s v="Adventure|Family"/>
    <s v="dolphin|florida|florida keys|summer|vomiting"/>
    <n v="5.2"/>
    <n v="23"/>
    <n v="26"/>
    <n v="8008"/>
    <n v="616"/>
    <x v="0"/>
    <n v="2.35"/>
    <x v="1"/>
  </r>
  <r>
    <x v="1716"/>
    <n v="2015"/>
    <s v="Tarsem Singh"/>
    <s v="Ryan Reynolds"/>
    <s v="Derek Luke"/>
    <s v="Sandra Ellis Lafferty"/>
    <x v="0"/>
    <n v="26000000"/>
    <n v="12276810"/>
    <x v="0"/>
    <n v="117"/>
    <s v="Action|Mystery|Sci-Fi|Thriller"/>
    <s v="cancer|elderly man|funeral|medical|transhumanism"/>
    <n v="6.5"/>
    <n v="178"/>
    <n v="126"/>
    <n v="57674"/>
    <n v="17847"/>
    <x v="0"/>
    <n v="2.35"/>
    <x v="1"/>
  </r>
  <r>
    <x v="1717"/>
    <n v="2005"/>
    <s v="Fernando Meirelles"/>
    <s v="Archie Panjabi"/>
    <s v="Danny Huston"/>
    <s v="Donald Sumpter"/>
    <x v="3"/>
    <n v="15000000"/>
    <n v="33565375"/>
    <x v="1"/>
    <n v="129"/>
    <s v="Drama|Mystery|Romance|Thriller"/>
    <s v="death|diplomat|doctor|kenya|murder"/>
    <n v="7.5"/>
    <n v="226"/>
    <n v="568"/>
    <n v="111351"/>
    <n v="1565"/>
    <x v="0"/>
    <n v="1.85"/>
    <x v="0"/>
  </r>
  <r>
    <x v="1718"/>
    <n v="2004"/>
    <s v="Mel Gibson"/>
    <s v="Christo Jivkov"/>
    <s v="Maia Morgenstern"/>
    <s v="Hristo Shopov"/>
    <x v="3"/>
    <n v="30000000"/>
    <n v="499263"/>
    <x v="0"/>
    <n v="120"/>
    <s v="Drama"/>
    <s v="anti semitism|cult film|grindhouse|suffering|torture"/>
    <n v="7.1"/>
    <n v="406"/>
    <n v="2814"/>
    <n v="179235"/>
    <n v="705"/>
    <x v="0"/>
    <n v="2.35"/>
    <x v="1"/>
  </r>
  <r>
    <x v="1719"/>
    <n v="1993"/>
    <s v="Chris Columbus"/>
    <s v="Robin Williams"/>
    <s v="Mara Wilson"/>
    <s v="Matthew Lawrence"/>
    <x v="0"/>
    <n v="25000000"/>
    <n v="219200000"/>
    <x v="0"/>
    <n v="125"/>
    <s v="Comedy|Drama|Family|Romance"/>
    <s v="actor|based on novel|fancy restaurant|male actor playing a female character|party"/>
    <n v="6.9"/>
    <n v="57"/>
    <n v="223"/>
    <n v="181380"/>
    <n v="52201"/>
    <x v="0"/>
    <n v="2.35"/>
    <x v="0"/>
  </r>
  <r>
    <x v="1720"/>
    <n v="1988"/>
    <s v="Barry Levinson"/>
    <s v="Tom Cruise"/>
    <s v="Valeria Golino"/>
    <s v="Beth Grant"/>
    <x v="3"/>
    <n v="25000000"/>
    <n v="172825435"/>
    <x v="0"/>
    <n v="133"/>
    <s v="Drama"/>
    <s v="buick|convertible|last will and testament|savant|travel"/>
    <n v="8"/>
    <n v="100"/>
    <n v="331"/>
    <n v="383784"/>
    <n v="12285"/>
    <x v="0"/>
    <n v="1.85"/>
    <x v="0"/>
  </r>
  <r>
    <x v="1721"/>
    <n v="2008"/>
    <s v="Clint Eastwood"/>
    <s v="Clint Eastwood"/>
    <s v="Dreama Walker"/>
    <s v="Ahney Her"/>
    <x v="3"/>
    <n v="33000000"/>
    <n v="148085755"/>
    <x v="0"/>
    <n v="116"/>
    <s v="Drama"/>
    <s v="gang|gang rape|hmong|teenager|widower"/>
    <n v="8.1999999999999993"/>
    <n v="366"/>
    <n v="871"/>
    <n v="561773"/>
    <n v="17347"/>
    <x v="0"/>
    <n v="2.35"/>
    <x v="0"/>
  </r>
  <r>
    <x v="1722"/>
    <n v="2008"/>
    <s v="Oliver Stone"/>
    <s v="Toby Jones"/>
    <s v="Scott Glenn"/>
    <s v="Bruce McGill"/>
    <x v="0"/>
    <n v="25100000"/>
    <n v="25517500"/>
    <x v="0"/>
    <n v="129"/>
    <s v="Biography|Drama|History"/>
    <s v="bible|cabinet meeting|dog|drinking|family relationships"/>
    <n v="6.4"/>
    <n v="242"/>
    <n v="320"/>
    <n v="40941"/>
    <n v="4264"/>
    <x v="0"/>
    <n v="2.35"/>
    <x v="0"/>
  </r>
  <r>
    <x v="1723"/>
    <n v="2008"/>
    <s v="Pierre Morel"/>
    <s v="Liam Neeson"/>
    <s v="Holly Valance"/>
    <s v="Xander Berkeley"/>
    <x v="0"/>
    <n v="25000000"/>
    <n v="145000989"/>
    <x v="8"/>
    <n v="93"/>
    <s v="Action|Thriller"/>
    <s v="agent|cia|france|rescue|teenage abduction"/>
    <n v="7.9"/>
    <n v="309"/>
    <n v="974"/>
    <n v="483756"/>
    <n v="16461"/>
    <x v="0"/>
    <n v="2.35"/>
    <x v="0"/>
  </r>
  <r>
    <x v="1724"/>
    <n v="2014"/>
    <s v="Michael Hoffman"/>
    <s v="Luke Bracey"/>
    <s v="Gerald McRaney"/>
    <s v="Clarke Peters"/>
    <x v="0"/>
    <n v="26000000"/>
    <n v="26761283"/>
    <x v="0"/>
    <n v="118"/>
    <s v="Drama|Romance"/>
    <s v="adultery|based on novel|heart transplant|infidelity|protective male"/>
    <n v="6.7"/>
    <n v="85"/>
    <n v="99"/>
    <n v="43084"/>
    <n v="3197"/>
    <x v="0"/>
    <n v="2.35"/>
    <x v="0"/>
  </r>
  <r>
    <x v="1725"/>
    <n v="1992"/>
    <s v="Mick Jackson"/>
    <s v="Bill Cobbs"/>
    <s v="Mike Starr"/>
    <s v="DeVaughn Nixon"/>
    <x v="3"/>
    <n v="25000000"/>
    <n v="121945720"/>
    <x v="0"/>
    <n v="129"/>
    <s v="Action|Drama|Music|Romance"/>
    <s v="bodyguard|manager|pop singer|secret service agent|singer"/>
    <n v="6.1"/>
    <n v="48"/>
    <n v="126"/>
    <n v="89972"/>
    <n v="2551"/>
    <x v="0"/>
    <n v="1.85"/>
    <x v="0"/>
  </r>
  <r>
    <x v="1726"/>
    <n v="1993"/>
    <s v="Steven Spielberg"/>
    <s v="Liam Neeson"/>
    <s v="Embeth Davidtz"/>
    <s v="Caroline Goodall"/>
    <x v="3"/>
    <n v="22000000"/>
    <n v="96067179"/>
    <x v="0"/>
    <n v="185"/>
    <s v="Biography|Drama|History"/>
    <s v="german|german soldier|jew|jewish|nazi"/>
    <n v="8.9"/>
    <n v="174"/>
    <n v="1273"/>
    <n v="865020"/>
    <n v="15233"/>
    <x v="1"/>
    <n v="1.85"/>
    <x v="0"/>
  </r>
  <r>
    <x v="1727"/>
    <n v="2011"/>
    <s v="Tate Taylor"/>
    <s v="Emma Stone"/>
    <s v="Bryce Dallas Howard"/>
    <s v="Mike Vogel"/>
    <x v="0"/>
    <n v="25000000"/>
    <n v="169705587"/>
    <x v="0"/>
    <n v="146"/>
    <s v="Drama"/>
    <s v="black servant|chocolate pie|jackson mississippi|maid|writing a novel"/>
    <n v="8.1"/>
    <n v="373"/>
    <n v="460"/>
    <n v="318955"/>
    <n v="23227"/>
    <x v="0"/>
    <n v="1.85"/>
    <x v="0"/>
  </r>
  <r>
    <x v="1728"/>
    <n v="2013"/>
    <s v="Bill Condon"/>
    <s v="Benedict Cumberbatch"/>
    <s v="Peter Capaldi"/>
    <s v="Jamie Blackley"/>
    <x v="3"/>
    <n v="28000000"/>
    <n v="3254172"/>
    <x v="0"/>
    <n v="128"/>
    <s v="Biography|Drama|Thriller"/>
    <s v="computer hacker|internet|news leak|whistleblowing|wikileaks"/>
    <n v="6.2"/>
    <n v="224"/>
    <n v="105"/>
    <n v="29282"/>
    <n v="36337"/>
    <x v="0"/>
    <n v="2.35"/>
    <x v="1"/>
  </r>
  <r>
    <x v="1729"/>
    <n v="2004"/>
    <s v="Raja Gosnell"/>
    <s v="Sarah Michelle Gellar"/>
    <s v="Linda Cardellini"/>
    <s v="Tim Blake Nelson"/>
    <x v="1"/>
    <n v="80000000"/>
    <n v="84185387"/>
    <x v="0"/>
    <n v="93"/>
    <s v="Adventure|Comedy|Family|Fantasy|Horror|Mystery"/>
    <s v="ghost|masked villain|monster|museum|tv"/>
    <n v="4.9000000000000004"/>
    <n v="94"/>
    <n v="149"/>
    <n v="33180"/>
    <n v="7800"/>
    <x v="0"/>
    <n v="1.85"/>
    <x v="0"/>
  </r>
  <r>
    <x v="1730"/>
    <n v="2003"/>
    <s v="Ronny Yu"/>
    <s v="Katharine Isabelle"/>
    <s v="Jason Ritter"/>
    <s v="Zack Ward"/>
    <x v="3"/>
    <n v="30000000"/>
    <n v="82163317"/>
    <x v="0"/>
    <n v="97"/>
    <s v="Action|Horror|Thriller"/>
    <s v="elm street|freddy krueger|jason voorhees|serial killer|slasher"/>
    <n v="5.8"/>
    <n v="273"/>
    <n v="885"/>
    <n v="89101"/>
    <n v="4692"/>
    <x v="0"/>
    <n v="2.35"/>
    <x v="0"/>
  </r>
  <r>
    <x v="1731"/>
    <n v="2001"/>
    <s v="John A. Davis"/>
    <s v="Martin Short"/>
    <s v="Rob Paulsen"/>
    <s v="Andrea Martin"/>
    <x v="2"/>
    <n v="30000000"/>
    <n v="80920948"/>
    <x v="0"/>
    <n v="82"/>
    <s v="Action|Adventure|Animation|Comedy|Family|Sci-Fi"/>
    <s v="alien|boy genius|children|genius|rescue"/>
    <n v="6"/>
    <n v="66"/>
    <n v="118"/>
    <n v="23943"/>
    <n v="2251"/>
    <x v="0"/>
    <n v="1.85"/>
    <x v="0"/>
  </r>
  <r>
    <x v="1732"/>
    <n v="2008"/>
    <s v="Matt Reeves"/>
    <s v="Mike Vogel"/>
    <s v="Ben Feldman"/>
    <s v="Liza Lapira"/>
    <x v="0"/>
    <n v="25000000"/>
    <n v="80034302"/>
    <x v="0"/>
    <n v="85"/>
    <s v="Action|Adventure|Horror|Sci-Fi"/>
    <s v="brooklyn new york city|found footage|night vision|statue of liberty new york city|subway tunnel"/>
    <n v="7"/>
    <n v="459"/>
    <n v="2192"/>
    <n v="296787"/>
    <n v="3958"/>
    <x v="0"/>
    <n v="1.85"/>
    <x v="0"/>
  </r>
  <r>
    <x v="1733"/>
    <n v="1991"/>
    <s v="Michael Pressman"/>
    <s v="Kevin Nash"/>
    <s v="Paige Turco"/>
    <s v="Ernie Reyes Jr."/>
    <x v="1"/>
    <n v="25000000"/>
    <n v="78656813"/>
    <x v="0"/>
    <n v="88"/>
    <s v="Action|Adventure|Comedy|Family|Sci-Fi"/>
    <s v="chop socky|mutant|ninja|shredder|turtle"/>
    <n v="6"/>
    <n v="68"/>
    <n v="93"/>
    <n v="42765"/>
    <n v="2501"/>
    <x v="0"/>
    <n v="1.85"/>
    <x v="0"/>
  </r>
  <r>
    <x v="1734"/>
    <n v="1987"/>
    <s v="Brian De Palma"/>
    <s v="Robert De Niro"/>
    <s v="Billy Drago"/>
    <s v="Charles Martin Smith"/>
    <x v="3"/>
    <n v="25000000"/>
    <n v="76270454"/>
    <x v="0"/>
    <n v="119"/>
    <s v="Crime|Drama|Thriller"/>
    <s v="corrupt judge|tax evasion|tough cop|white suit|year 1930"/>
    <n v="7.9"/>
    <n v="123"/>
    <n v="418"/>
    <n v="219008"/>
    <n v="22767"/>
    <x v="0"/>
    <n v="2.35"/>
    <x v="0"/>
  </r>
  <r>
    <x v="1735"/>
    <n v="2007"/>
    <s v="Ethan Coen"/>
    <s v="Kelly Macdonald"/>
    <s v="Stephen Root"/>
    <s v="Barry Corbin"/>
    <x v="3"/>
    <n v="25000000"/>
    <n v="74273505"/>
    <x v="0"/>
    <n v="122"/>
    <s v="Crime|Drama|Thriller"/>
    <s v="coin toss|desert|sheriff|texas|tracking device"/>
    <n v="8.1"/>
    <n v="488"/>
    <n v="1518"/>
    <n v="612060"/>
    <n v="4738"/>
    <x v="0"/>
    <n v="2.35"/>
    <x v="0"/>
  </r>
  <r>
    <x v="1736"/>
    <n v="2014"/>
    <s v="Tim Story"/>
    <s v="Bruce McGill"/>
    <s v="Tika Sumpter"/>
    <s v="Bryan Callen"/>
    <x v="0"/>
    <n v="25000000"/>
    <n v="134141530"/>
    <x v="0"/>
    <n v="99"/>
    <s v="Action|Comedy|Crime|Romance"/>
    <s v="gunfight|outrunning explosion|police|security guard|street shootout"/>
    <n v="6.2"/>
    <n v="146"/>
    <n v="109"/>
    <n v="75903"/>
    <n v="2394"/>
    <x v="0"/>
    <n v="2.35"/>
    <x v="0"/>
  </r>
  <r>
    <x v="1737"/>
    <n v="2001"/>
    <s v="Sharon Maguire"/>
    <s v="Colin Firth"/>
    <s v="Jim Broadbent"/>
    <s v="Shirley Henderson"/>
    <x v="3"/>
    <n v="26000000"/>
    <n v="71500556"/>
    <x v="1"/>
    <n v="97"/>
    <s v="Comedy|Drama|Romance"/>
    <s v="american actress playing british character|book publishing|calorie counting|employer employee relationship|rabbit costume"/>
    <n v="6.7"/>
    <n v="168"/>
    <n v="571"/>
    <n v="171568"/>
    <n v="16999"/>
    <x v="0"/>
    <n v="2.35"/>
    <x v="0"/>
  </r>
  <r>
    <x v="1738"/>
    <n v="2000"/>
    <s v="Lasse Hallström"/>
    <s v="Lena Olin"/>
    <s v="Leslie Caron"/>
    <s v="Hugh O'Conor"/>
    <x v="0"/>
    <n v="25000000"/>
    <n v="71309760"/>
    <x v="1"/>
    <n v="121"/>
    <s v="Drama|Romance"/>
    <s v="chocolate|chocolate shop|food|france|village"/>
    <n v="7.3"/>
    <n v="152"/>
    <n v="498"/>
    <n v="150308"/>
    <n v="1323"/>
    <x v="0"/>
    <n v="1.85"/>
    <x v="0"/>
  </r>
  <r>
    <x v="1739"/>
    <n v="2003"/>
    <s v="Charles Herman-Wurmfeld"/>
    <s v="Mary Lynn Rajskub"/>
    <s v="Bruce McGill"/>
    <s v="Bob Newhart"/>
    <x v="0"/>
    <n v="45000000"/>
    <n v="89808372"/>
    <x v="0"/>
    <n v="95"/>
    <s v="Comedy"/>
    <s v="animal rights|congresswoman|doorman|transvestism|washington d.c."/>
    <n v="4.5999999999999996"/>
    <n v="133"/>
    <n v="297"/>
    <n v="46417"/>
    <n v="3500"/>
    <x v="0"/>
    <n v="1.85"/>
    <x v="0"/>
  </r>
  <r>
    <x v="1740"/>
    <n v="2012"/>
    <s v="Andy Fickman"/>
    <s v="Bailee Madison"/>
    <s v="Gedde Watanabe"/>
    <s v="Tom Everett Scott"/>
    <x v="1"/>
    <n v="25000000"/>
    <n v="77264926"/>
    <x v="0"/>
    <n v="105"/>
    <s v="Comedy|Family"/>
    <s v="chores|father figure|helicopter parents|in laws|punishment"/>
    <n v="6.1"/>
    <n v="139"/>
    <n v="107"/>
    <n v="21176"/>
    <n v="5740"/>
    <x v="0"/>
    <n v="1.85"/>
    <x v="0"/>
  </r>
  <r>
    <x v="1741"/>
    <n v="2011"/>
    <s v="Ivan Reitman"/>
    <s v="Natalie Portman"/>
    <s v="Greta Gerwig"/>
    <s v="Mindy Kaling"/>
    <x v="3"/>
    <n v="25000000"/>
    <n v="70625986"/>
    <x v="0"/>
    <n v="108"/>
    <s v="Comedy|Romance"/>
    <s v="ex girlfriend|funeral|hospital|male objectification|summer camp"/>
    <n v="6.2"/>
    <n v="245"/>
    <n v="178"/>
    <n v="168717"/>
    <n v="22739"/>
    <x v="0"/>
    <n v="2.35"/>
    <x v="0"/>
  </r>
  <r>
    <x v="1742"/>
    <n v="1993"/>
    <s v="George P. Cosmatos"/>
    <s v="Michael Biehn"/>
    <s v="Dana Delany"/>
    <s v="Powers Boothe"/>
    <x v="3"/>
    <n v="25000000"/>
    <n v="56505065"/>
    <x v="0"/>
    <n v="134"/>
    <s v="Action|Biography|Drama|History|Romance|Western"/>
    <s v="cigar smoking|cowboy|duel|outlaw|tombstone arizona"/>
    <n v="7.8"/>
    <n v="84"/>
    <n v="439"/>
    <n v="95241"/>
    <n v="4453"/>
    <x v="0"/>
    <n v="2.35"/>
    <x v="0"/>
  </r>
  <r>
    <x v="1743"/>
    <n v="2000"/>
    <s v="Andrzej Bartkowiak"/>
    <s v="Jet Li"/>
    <s v="Delroy Lindo"/>
    <s v="Aaliyah"/>
    <x v="3"/>
    <n v="25000000"/>
    <n v="55973336"/>
    <x v="0"/>
    <n v="115"/>
    <s v="Action|Crime|Thriller"/>
    <s v="death|hong kong|kung fu|prison|waterfront"/>
    <n v="6.1"/>
    <n v="70"/>
    <n v="365"/>
    <n v="57040"/>
    <n v="9082"/>
    <x v="0"/>
    <n v="2.35"/>
    <x v="0"/>
  </r>
  <r>
    <x v="1744"/>
    <n v="2006"/>
    <s v="James Wong"/>
    <s v="Chelan Simmons"/>
    <s v="Gina Holden"/>
    <s v="Crystal Lowe"/>
    <x v="3"/>
    <n v="25000000"/>
    <n v="54098051"/>
    <x v="5"/>
    <n v="86"/>
    <s v="Horror"/>
    <s v="amusement park|death|fate|premonition|roller coaster"/>
    <n v="5.8"/>
    <n v="216"/>
    <n v="571"/>
    <n v="102861"/>
    <n v="2420"/>
    <x v="0"/>
    <n v="2.35"/>
    <x v="0"/>
  </r>
  <r>
    <x v="1745"/>
    <n v="2012"/>
    <s v="Scott Hicks"/>
    <s v="Blythe Danner"/>
    <s v="Riley Thomas Stewart"/>
    <s v="Jay R. Ferguson"/>
    <x v="0"/>
    <n v="25000000"/>
    <n v="60443237"/>
    <x v="0"/>
    <n v="101"/>
    <s v="Drama|Romance"/>
    <s v="arrogance|child in peril|disarming someone|kennel|post traumatic stress disorder"/>
    <n v="6.5"/>
    <n v="170"/>
    <n v="106"/>
    <n v="76882"/>
    <n v="1852"/>
    <x v="0"/>
    <n v="2.35"/>
    <x v="0"/>
  </r>
  <r>
    <x v="1746"/>
    <n v="2007"/>
    <s v="Gabor Csupo"/>
    <s v="Josh Hutcherson"/>
    <s v="Zooey Deschanel"/>
    <s v="Bailee Madison"/>
    <x v="1"/>
    <n v="17000000"/>
    <n v="82234139"/>
    <x v="0"/>
    <n v="96"/>
    <s v="Adventure|Drama|Family|Fantasy"/>
    <s v="bully|friend|imagination|reality|troll"/>
    <n v="7.2"/>
    <n v="181"/>
    <n v="522"/>
    <n v="110390"/>
    <n v="28071"/>
    <x v="0"/>
    <n v="1.85"/>
    <x v="0"/>
  </r>
  <r>
    <x v="1747"/>
    <n v="2004"/>
    <s v="Marc Forster"/>
    <s v="Johnny Depp"/>
    <s v="Kate Winslet"/>
    <s v="Kelly Macdonald"/>
    <x v="1"/>
    <n v="25000000"/>
    <n v="51676606"/>
    <x v="0"/>
    <n v="101"/>
    <s v="Biography|Drama|Family"/>
    <s v="boy|inspiration|reference to peter pan|stage play|widow"/>
    <n v="7.8"/>
    <n v="226"/>
    <n v="632"/>
    <n v="174591"/>
    <n v="58823"/>
    <x v="0"/>
    <n v="2.35"/>
    <x v="0"/>
  </r>
  <r>
    <x v="1748"/>
    <n v="2013"/>
    <s v="Tyler Perry"/>
    <s v="Alicia Witt"/>
    <s v="Tika Sumpter"/>
    <s v="Larry the Cable Guy"/>
    <x v="0"/>
    <n v="25000000"/>
    <n v="52528330"/>
    <x v="0"/>
    <n v="100"/>
    <s v="Comedy|Drama"/>
    <s v="christmas|holiday|madea series|rural setting|stubbornness"/>
    <n v="4.7"/>
    <n v="24"/>
    <n v="27"/>
    <n v="4265"/>
    <n v="3202"/>
    <x v="0"/>
    <n v="1.85"/>
    <x v="0"/>
  </r>
  <r>
    <x v="1749"/>
    <n v="2011"/>
    <s v="Joe Carnahan"/>
    <s v="Liam Neeson"/>
    <s v="Frank Grillo"/>
    <s v="James Badge Dale"/>
    <x v="3"/>
    <n v="25000000"/>
    <n v="51533608"/>
    <x v="0"/>
    <n v="117"/>
    <s v="Action|Adventure|Drama|Thriller"/>
    <s v="alaska|leadership|snow|survival|wilderness"/>
    <n v="6.8"/>
    <n v="408"/>
    <n v="755"/>
    <n v="203111"/>
    <n v="16606"/>
    <x v="0"/>
    <n v="2.35"/>
    <x v="0"/>
  </r>
  <r>
    <x v="1750"/>
    <n v="2005"/>
    <s v="John Polson"/>
    <s v="Robert De Niro"/>
    <s v="Dylan Baker"/>
    <s v="Robert John Burke"/>
    <x v="3"/>
    <n v="30000000"/>
    <n v="51097664"/>
    <x v="0"/>
    <n v="101"/>
    <s v="Drama|Horror|Mystery|Thriller"/>
    <s v="bathtub|psychologist|pushed out a window|smothered with a pillow|telescope"/>
    <n v="5.9"/>
    <n v="180"/>
    <n v="450"/>
    <n v="70205"/>
    <n v="23328"/>
    <x v="0"/>
    <n v="2.35"/>
    <x v="0"/>
  </r>
  <r>
    <x v="1751"/>
    <n v="2004"/>
    <s v="Adam McKay"/>
    <s v="Darcy Donavan"/>
    <s v="Will Ferrell"/>
    <s v="Steve Carell"/>
    <x v="0"/>
    <n v="26000000"/>
    <n v="84136909"/>
    <x v="0"/>
    <n v="98"/>
    <s v="Comedy"/>
    <s v="1970s|anchorman|news anchor|newsroom|tv station"/>
    <n v="7.2"/>
    <n v="181"/>
    <n v="577"/>
    <n v="267921"/>
    <n v="656730"/>
    <x v="0"/>
    <n v="1.85"/>
    <x v="0"/>
  </r>
  <r>
    <x v="1752"/>
    <n v="1990"/>
    <s v="Martin Scorsese"/>
    <s v="Robert De Niro"/>
    <s v="Mike Starr"/>
    <s v="Paul Sorvino"/>
    <x v="3"/>
    <n v="25000000"/>
    <n v="46836394"/>
    <x v="0"/>
    <n v="146"/>
    <s v="Biography|Crime|Drama"/>
    <s v="betrayal|gangster|mafia|organized crime|robbery"/>
    <n v="8.6999999999999993"/>
    <n v="192"/>
    <n v="989"/>
    <n v="728685"/>
    <n v="24783"/>
    <x v="0"/>
    <n v="1.85"/>
    <x v="0"/>
  </r>
  <r>
    <x v="1753"/>
    <n v="2003"/>
    <s v="Harald Zwart"/>
    <s v="Daniel Roebuck"/>
    <s v="Frankie Muniz"/>
    <s v="Chris Gauthier"/>
    <x v="1"/>
    <n v="26000000"/>
    <n v="47285499"/>
    <x v="0"/>
    <n v="102"/>
    <s v="Action|Adventure|Comedy|Crime|Family|Romance|Thriller"/>
    <s v="cia|nanobot|prep school|scientist|teenager"/>
    <n v="5"/>
    <n v="79"/>
    <n v="104"/>
    <n v="26755"/>
    <n v="3037"/>
    <x v="0"/>
    <n v="2.35"/>
    <x v="0"/>
  </r>
  <r>
    <x v="1754"/>
    <n v="2005"/>
    <s v="Kirk Jones"/>
    <s v="Colin Firth"/>
    <s v="Kelly Macdonald"/>
    <s v="Imelda Staunton"/>
    <x v="1"/>
    <n v="25000000"/>
    <n v="47124400"/>
    <x v="0"/>
    <n v="97"/>
    <s v="Comedy|Family|Fantasy"/>
    <s v="father|governess|magic|nanny|widower"/>
    <n v="6.6"/>
    <n v="128"/>
    <n v="181"/>
    <n v="49676"/>
    <n v="17278"/>
    <x v="0"/>
    <n v="2.35"/>
    <x v="0"/>
  </r>
  <r>
    <x v="1755"/>
    <n v="1983"/>
    <s v="Brian De Palma"/>
    <s v="Al Pacino"/>
    <s v="F. Murray Abraham"/>
    <s v="Mary Elizabeth Mastrantonio"/>
    <x v="3"/>
    <n v="25000000"/>
    <n v="44700000"/>
    <x v="0"/>
    <n v="142"/>
    <s v="Crime|Drama"/>
    <s v="assassination attempt|capitalism|cocaine|cuban american|cuban refugee"/>
    <n v="8.3000000000000007"/>
    <n v="147"/>
    <n v="851"/>
    <n v="537442"/>
    <n v="16464"/>
    <x v="0"/>
    <n v="2.35"/>
    <x v="0"/>
  </r>
  <r>
    <x v="1756"/>
    <n v="1997"/>
    <s v="Steve Oedekerk"/>
    <s v="Kelly Preston"/>
    <s v="Michael McKean"/>
    <s v="Rebecca Gayheart"/>
    <x v="3"/>
    <n v="25000000"/>
    <n v="44455658"/>
    <x v="0"/>
    <n v="98"/>
    <s v="Action|Adventure|Comedy|Crime"/>
    <s v="boss|ghetto|money|robber|robbery"/>
    <n v="6.7"/>
    <n v="49"/>
    <n v="92"/>
    <n v="36253"/>
    <n v="2457"/>
    <x v="0"/>
    <n v="1.85"/>
    <x v="0"/>
  </r>
  <r>
    <x v="1757"/>
    <n v="1987"/>
    <s v="Bernardo Bertolucci"/>
    <s v="Cary-Hiroyuki Tagawa"/>
    <s v="Joan Chen"/>
    <s v="Victor Wong"/>
    <x v="0"/>
    <n v="23000000"/>
    <n v="43984230"/>
    <x v="6"/>
    <n v="219"/>
    <s v="Biography|Drama|History"/>
    <s v="abdication|china|emperor|forbidden city|republic"/>
    <n v="7.8"/>
    <n v="75"/>
    <n v="133"/>
    <n v="70274"/>
    <n v="2451"/>
    <x v="0"/>
    <n v="2.35"/>
    <x v="0"/>
  </r>
  <r>
    <x v="1758"/>
    <n v="2012"/>
    <s v="Baltasar Kormákur"/>
    <s v="J.K. Simmons"/>
    <s v="David O'Hara"/>
    <s v="Lukas Haas"/>
    <x v="3"/>
    <n v="25000000"/>
    <n v="66489425"/>
    <x v="0"/>
    <n v="109"/>
    <s v="Action|Crime|Drama|Thriller"/>
    <s v="cocaine|contraband|drug lord|prison|smuggling"/>
    <n v="6.5"/>
    <n v="270"/>
    <n v="161"/>
    <n v="101977"/>
    <n v="26625"/>
    <x v="0"/>
    <n v="2.35"/>
    <x v="0"/>
  </r>
  <r>
    <x v="1759"/>
    <n v="1997"/>
    <s v="Brett Ratner"/>
    <s v="Heather Locklear"/>
    <s v="Paul Sorvino"/>
    <s v="Faizon Love"/>
    <x v="3"/>
    <n v="25000000"/>
    <n v="41067398"/>
    <x v="0"/>
    <n v="97"/>
    <s v="Action|Comedy|Crime|Thriller"/>
    <s v="blood splatter|fistfight|murder|police|prison bus"/>
    <n v="6.1"/>
    <n v="29"/>
    <n v="41"/>
    <n v="22748"/>
    <n v="2530"/>
    <x v="0"/>
    <n v="2.35"/>
    <x v="0"/>
  </r>
  <r>
    <x v="1760"/>
    <n v="2007"/>
    <s v="Paul Thomas Anderson"/>
    <s v="Jim Meskimen"/>
    <s v="Paul F. Tompkins"/>
    <s v="Kevin Breznahan"/>
    <x v="3"/>
    <n v="25000000"/>
    <n v="40218903"/>
    <x v="0"/>
    <n v="158"/>
    <s v="Drama"/>
    <s v="alcoholic|alcoholism|money|oil|turn of the century"/>
    <n v="8.1"/>
    <n v="398"/>
    <n v="1107"/>
    <n v="372990"/>
    <n v="533"/>
    <x v="0"/>
    <n v="2.35"/>
    <x v="0"/>
  </r>
  <r>
    <x v="1761"/>
    <n v="2002"/>
    <s v="Cathy Malkasian"/>
    <s v="Alfre Woodard"/>
    <s v="Flea"/>
    <s v="Cree Summer"/>
    <x v="1"/>
    <n v="25000000"/>
    <n v="39880476"/>
    <x v="0"/>
    <n v="85"/>
    <s v="Adventure|Animation|Comedy|Family|Fantasy"/>
    <s v="africa|chimpanzee|elephant|safari|shaman"/>
    <n v="5.2"/>
    <n v="38"/>
    <n v="33"/>
    <n v="12218"/>
    <n v="2908"/>
    <x v="0"/>
    <n v="2.35"/>
    <x v="0"/>
  </r>
  <r>
    <x v="1762"/>
    <n v="2003"/>
    <s v="John Eng"/>
    <s v="Elizabeth Daily"/>
    <s v="Cree Summer"/>
    <s v="Nancy Cartwright"/>
    <x v="1"/>
    <n v="25000000"/>
    <n v="39399750"/>
    <x v="0"/>
    <n v="80"/>
    <s v="Adventure|Animation|Comedy|Family|Fantasy|Musical"/>
    <s v="kid|oxygen|rugrats|trapped underwater|underwater"/>
    <n v="5.6"/>
    <n v="45"/>
    <n v="35"/>
    <n v="5674"/>
    <n v="3017"/>
    <x v="0"/>
    <n v="2.35"/>
    <x v="0"/>
  </r>
  <r>
    <x v="1763"/>
    <n v="2002"/>
    <s v="Malcolm D. Lee"/>
    <s v="Dave Chappelle"/>
    <s v="Eddie Griffin"/>
    <s v="Chi McBride"/>
    <x v="0"/>
    <n v="25000000"/>
    <n v="38230435"/>
    <x v="0"/>
    <n v="86"/>
    <s v="Action|Comedy"/>
    <s v="african american|cadillac|disguise|secret agent|undercover"/>
    <n v="5.8"/>
    <n v="81"/>
    <n v="179"/>
    <n v="29661"/>
    <n v="3001"/>
    <x v="0"/>
    <n v="1.85"/>
    <x v="0"/>
  </r>
  <r>
    <x v="1764"/>
    <n v="2005"/>
    <s v="Ken Kwapis"/>
    <s v="Mike Vogel"/>
    <s v="America Ferrera"/>
    <s v="Kyle Schmid"/>
    <x v="1"/>
    <n v="25000000"/>
    <n v="39008741"/>
    <x v="0"/>
    <n v="119"/>
    <s v="Comedy|Drama|Family|Romance"/>
    <s v="friendship|jeans|pants|summer|vacation"/>
    <n v="6.6"/>
    <n v="88"/>
    <n v="223"/>
    <n v="44838"/>
    <n v="6862"/>
    <x v="0"/>
    <n v="2.35"/>
    <x v="0"/>
  </r>
  <r>
    <x v="1765"/>
    <n v="2001"/>
    <s v="Chris Nahon"/>
    <s v="Jet Li"/>
    <s v="Bridget Fonda"/>
    <s v="Max Ryan"/>
    <x v="3"/>
    <n v="25000000"/>
    <n v="36833473"/>
    <x v="8"/>
    <n v="98"/>
    <s v="Action|Crime|Drama|Thriller"/>
    <s v="action hero|chinese|forced prostitution|one man army|title spoken by character"/>
    <n v="6.6"/>
    <n v="116"/>
    <n v="254"/>
    <n v="53126"/>
    <n v="7945"/>
    <x v="0"/>
    <n v="2.35"/>
    <x v="0"/>
  </r>
  <r>
    <x v="1766"/>
    <n v="2008"/>
    <s v="Fred Wolf"/>
    <s v="Emma Stone"/>
    <s v="Katharine McPhee"/>
    <s v="Beverly D'Angelo"/>
    <x v="0"/>
    <n v="25000000"/>
    <n v="48237389"/>
    <x v="0"/>
    <n v="97"/>
    <s v="Comedy|Romance"/>
    <s v="makeover|party|playboy|playboy mansion|sorority"/>
    <n v="5.5"/>
    <n v="129"/>
    <n v="126"/>
    <n v="63969"/>
    <n v="18789"/>
    <x v="0"/>
    <n v="2.35"/>
    <x v="0"/>
  </r>
  <r>
    <x v="1767"/>
    <n v="2014"/>
    <s v="Craig Gillespie"/>
    <s v="Jon Hamm"/>
    <s v="Suraj Sharma"/>
    <s v="Gregory Alan Williams"/>
    <x v="1"/>
    <n v="25000000"/>
    <n v="36447959"/>
    <x v="0"/>
    <n v="124"/>
    <s v="Biography|Drama|Sport"/>
    <s v="baseball|based on true story|india|sports agent|training"/>
    <n v="7"/>
    <n v="151"/>
    <n v="96"/>
    <n v="35833"/>
    <n v="6393"/>
    <x v="0"/>
    <n v="2.39"/>
    <x v="0"/>
  </r>
  <r>
    <x v="1768"/>
    <n v="2014"/>
    <s v="Phillip Noyce"/>
    <s v="Jeff Bridges"/>
    <s v="Meryl Streep"/>
    <s v="Alexander Skarsgård"/>
    <x v="0"/>
    <n v="25000000"/>
    <n v="45089048"/>
    <x v="18"/>
    <n v="97"/>
    <s v="Drama|Romance|Sci-Fi"/>
    <s v="black and white segues into color|color|community|dystopia|infanticide"/>
    <n v="6.5"/>
    <n v="198"/>
    <n v="260"/>
    <n v="86251"/>
    <n v="36064"/>
    <x v="1"/>
    <n v="2.35"/>
    <x v="0"/>
  </r>
  <r>
    <x v="1769"/>
    <n v="2003"/>
    <s v="Dennie Gordon"/>
    <s v="Colin Firth"/>
    <s v="Oliver James"/>
    <s v="Kelly Preston"/>
    <x v="1"/>
    <n v="20000000"/>
    <n v="35990505"/>
    <x v="0"/>
    <n v="105"/>
    <s v="Comedy|Drama|Family|Romance"/>
    <s v="american|daughter|england|father|politician"/>
    <n v="5.8"/>
    <n v="66"/>
    <n v="194"/>
    <n v="48095"/>
    <n v="16400"/>
    <x v="0"/>
    <n v="2.35"/>
    <x v="0"/>
  </r>
  <r>
    <x v="1770"/>
    <n v="2003"/>
    <s v="Victor Salva"/>
    <s v="Nicki Aycox"/>
    <s v="Jonathan Breck"/>
    <s v="Billy Aaron Brown"/>
    <x v="3"/>
    <n v="17000000"/>
    <n v="35143332"/>
    <x v="0"/>
    <n v="104"/>
    <s v="Horror"/>
    <s v="cheerleader|farmer|fear|high school basketball|nightmare"/>
    <n v="5.6"/>
    <n v="167"/>
    <n v="316"/>
    <n v="45102"/>
    <n v="1340"/>
    <x v="0"/>
    <n v="2.35"/>
    <x v="0"/>
  </r>
  <r>
    <x v="1771"/>
    <n v="2007"/>
    <s v="Mark Helfrich"/>
    <s v="Dane Cook"/>
    <s v="Dan Fogler"/>
    <s v="Chelan Simmons"/>
    <x v="3"/>
    <n v="25000000"/>
    <n v="35000629"/>
    <x v="0"/>
    <n v="101"/>
    <s v="Comedy|Romance"/>
    <s v="breasts|leg spreading|mini skirt|sex|sex in bed"/>
    <n v="5.6"/>
    <n v="127"/>
    <n v="150"/>
    <n v="74622"/>
    <n v="2822"/>
    <x v="0"/>
    <n v="1.85"/>
    <x v="0"/>
  </r>
  <r>
    <x v="1772"/>
    <n v="2003"/>
    <s v="Andrzej Bartkowiak"/>
    <s v="Jet Li"/>
    <s v="Tom Arnold"/>
    <s v="DMX"/>
    <x v="3"/>
    <n v="30000000"/>
    <n v="34604054"/>
    <x v="0"/>
    <n v="101"/>
    <s v="Action|Crime|Drama|Thriller"/>
    <s v="camera shot from inside human body|diamond|evil man|heist|terrorism"/>
    <n v="5.8"/>
    <n v="109"/>
    <n v="185"/>
    <n v="34942"/>
    <n v="6867"/>
    <x v="0"/>
    <n v="2.35"/>
    <x v="0"/>
  </r>
  <r>
    <x v="1773"/>
    <n v="2002"/>
    <s v="Stephen Daldry"/>
    <s v="Meryl Streep"/>
    <s v="Stephen Dillane"/>
    <s v="Miranda Richardson"/>
    <x v="0"/>
    <n v="25000000"/>
    <n v="41597830"/>
    <x v="0"/>
    <n v="114"/>
    <s v="Drama|Romance"/>
    <s v="housewife|lesbian|novel|party|reading"/>
    <n v="7.6"/>
    <n v="174"/>
    <n v="660"/>
    <n v="102123"/>
    <n v="12624"/>
    <x v="0"/>
    <n v="1.85"/>
    <x v="0"/>
  </r>
  <r>
    <x v="1774"/>
    <n v="2006"/>
    <s v="Andy Fickman"/>
    <s v="Channing Tatum"/>
    <s v="Alexandra Breckenridge"/>
    <s v="Laura Ramsey"/>
    <x v="0"/>
    <n v="20000000"/>
    <n v="33687630"/>
    <x v="0"/>
    <n v="105"/>
    <s v="Comedy|Romance"/>
    <s v="disguise|roommate|school|soccer|twin"/>
    <n v="6.4"/>
    <n v="91"/>
    <n v="261"/>
    <n v="116762"/>
    <n v="20109"/>
    <x v="0"/>
    <n v="1.85"/>
    <x v="0"/>
  </r>
  <r>
    <x v="1775"/>
    <n v="2007"/>
    <s v="Steve Bendelack"/>
    <s v="Lily Atkinson"/>
    <s v="Emma de Caunes"/>
    <s v="Steve Pemberton"/>
    <x v="1"/>
    <n v="25000000"/>
    <n v="32553210"/>
    <x v="1"/>
    <n v="90"/>
    <s v="Comedy|Family"/>
    <s v="camcorder|cannes|director|lost passport|train"/>
    <n v="6.3"/>
    <n v="151"/>
    <n v="235"/>
    <n v="88714"/>
    <n v="794"/>
    <x v="0"/>
    <n v="1.85"/>
    <x v="0"/>
  </r>
  <r>
    <x v="1776"/>
    <n v="2004"/>
    <s v="Dwight H. Little"/>
    <s v="Nicholas Gonzalez"/>
    <s v="Salli Richardson-Whitfield"/>
    <s v="Johnny Messner"/>
    <x v="0"/>
    <n v="25000000"/>
    <n v="31526393"/>
    <x v="0"/>
    <n v="97"/>
    <s v="Action|Adventure|Horror|Thriller"/>
    <s v="anaconda|blood|borneo|flower|orchid"/>
    <n v="4.5999999999999996"/>
    <n v="94"/>
    <n v="144"/>
    <n v="22243"/>
    <n v="2730"/>
    <x v="0"/>
    <n v="2.35"/>
    <x v="0"/>
  </r>
  <r>
    <x v="1777"/>
    <n v="2013"/>
    <s v="Guillaume Canet"/>
    <s v="Mila Kunis"/>
    <s v="Lili Taylor"/>
    <s v="Billy Crudup"/>
    <x v="3"/>
    <n v="25500000"/>
    <n v="41229"/>
    <x v="8"/>
    <n v="144"/>
    <s v="Crime|Drama|Thriller"/>
    <s v="1970s|flashback|love|money|murder"/>
    <n v="6.5"/>
    <n v="91"/>
    <n v="41"/>
    <n v="14612"/>
    <n v="18442"/>
    <x v="0"/>
    <n v="2.35"/>
    <x v="1"/>
  </r>
  <r>
    <x v="1778"/>
    <n v="2007"/>
    <s v="Kirsten Sheridan"/>
    <s v="Robin Williams"/>
    <s v="Aaron Staton"/>
    <s v="Marian Seldes"/>
    <x v="1"/>
    <n v="30000000"/>
    <n v="31655091"/>
    <x v="0"/>
    <n v="114"/>
    <s v="Drama|Music"/>
    <s v="baby|cellist|genius|prodigy|rhapsody"/>
    <n v="7.5"/>
    <n v="148"/>
    <n v="364"/>
    <n v="87331"/>
    <n v="50927"/>
    <x v="0"/>
    <n v="2.35"/>
    <x v="0"/>
  </r>
  <r>
    <x v="1779"/>
    <n v="1998"/>
    <s v="Shekhar Kapur"/>
    <s v="Fanny Ardant"/>
    <s v="John Gielgud"/>
    <s v="Eric Cantona"/>
    <x v="3"/>
    <n v="25000000"/>
    <n v="30012990"/>
    <x v="1"/>
    <n v="124"/>
    <s v="Biography|Drama|History"/>
    <s v="16th century|british royal family|catholic|queen|queen elizabeth i"/>
    <n v="7.5"/>
    <n v="141"/>
    <n v="409"/>
    <n v="75973"/>
    <n v="1006"/>
    <x v="0"/>
    <n v="1.85"/>
    <x v="0"/>
  </r>
  <r>
    <x v="1780"/>
    <n v="1998"/>
    <s v="Ronny Yu"/>
    <s v="Alexis Arquette"/>
    <s v="Park Bench"/>
    <s v="Vince Corazza"/>
    <x v="3"/>
    <n v="25000000"/>
    <n v="32368960"/>
    <x v="3"/>
    <n v="89"/>
    <s v="Comedy|Fantasy|Horror|Romance"/>
    <s v="blood|doll|gore|murder|serial killer"/>
    <n v="5.3"/>
    <n v="114"/>
    <n v="292"/>
    <n v="39768"/>
    <n v="667"/>
    <x v="0"/>
    <n v="1.85"/>
    <x v="0"/>
  </r>
  <r>
    <x v="1781"/>
    <n v="1970"/>
    <s v="Richard Fleischer"/>
    <s v="Joseph Cotten"/>
    <s v="Richard Anderson"/>
    <s v="James Whitmore"/>
    <x v="2"/>
    <n v="25000000"/>
    <n v="14500000"/>
    <x v="9"/>
    <n v="160"/>
    <s v="Action|Drama|History|War"/>
    <s v="attack|hawaii|navy|pearl harbor|u.s. navy"/>
    <n v="7.5"/>
    <n v="79"/>
    <n v="159"/>
    <n v="25019"/>
    <n v="1548"/>
    <x v="0"/>
    <n v="2.35"/>
    <x v="1"/>
  </r>
  <r>
    <x v="1782"/>
    <n v="1997"/>
    <s v="Bob Spiers"/>
    <s v="Jason Flemyng"/>
    <s v="Richard Briers"/>
    <s v="Victoria Beckham"/>
    <x v="1"/>
    <n v="25000000"/>
    <n v="29247405"/>
    <x v="1"/>
    <n v="93"/>
    <s v="Comedy|Family|Music"/>
    <s v="bus|concert|live concert|pop group|spice girl"/>
    <n v="3.3"/>
    <n v="33"/>
    <n v="261"/>
    <n v="28377"/>
    <n v="2176"/>
    <x v="0"/>
    <n v="1.85"/>
    <x v="0"/>
  </r>
  <r>
    <x v="1783"/>
    <n v="2009"/>
    <s v="Damien Dante Wayans"/>
    <s v="Damon Wayans Jr."/>
    <s v="Essence Atkins"/>
    <s v="Chris Elliott"/>
    <x v="0"/>
    <n v="25000000"/>
    <n v="25615792"/>
    <x v="0"/>
    <n v="88"/>
    <s v="Action|Comedy|Music"/>
    <s v="african american|dance|overalls|parody|rap"/>
    <n v="3.5"/>
    <n v="83"/>
    <n v="50"/>
    <n v="10161"/>
    <n v="4378"/>
    <x v="0"/>
    <n v="1.85"/>
    <x v="0"/>
  </r>
  <r>
    <x v="1784"/>
    <n v="1994"/>
    <s v="Frank Darabont"/>
    <s v="Morgan Freeman"/>
    <s v="Jeffrey DeMunn"/>
    <s v="Bob Gunton"/>
    <x v="3"/>
    <n v="25000000"/>
    <n v="28341469"/>
    <x v="0"/>
    <n v="142"/>
    <s v="Crime|Drama"/>
    <s v="escape from prison|first person narration|prison|prison cell search|wrongful imprisonment"/>
    <n v="9.3000000000000007"/>
    <n v="199"/>
    <n v="4144"/>
    <n v="1689764"/>
    <n v="13495"/>
    <x v="0"/>
    <n v="1.85"/>
    <x v="0"/>
  </r>
  <r>
    <x v="1785"/>
    <n v="2001"/>
    <s v="Simon Wincer"/>
    <s v="Jere Burns"/>
    <s v="Paul Hogan"/>
    <s v="Linda Kozlowski"/>
    <x v="1"/>
    <n v="21150000"/>
    <n v="25590119"/>
    <x v="4"/>
    <n v="92"/>
    <s v="Adventure|Comedy|Crime"/>
    <s v="boat|crocodile|garbage can|knife|paramount pictures"/>
    <n v="4.8"/>
    <n v="71"/>
    <n v="119"/>
    <n v="19699"/>
    <n v="1315"/>
    <x v="0"/>
    <n v="1.85"/>
    <x v="0"/>
  </r>
  <r>
    <x v="1786"/>
    <n v="1996"/>
    <s v="Bobby Farrelly"/>
    <s v="Bill Murray"/>
    <s v="Lin Shaye"/>
    <s v="Richard Tyson"/>
    <x v="0"/>
    <n v="27000000"/>
    <n v="24944213"/>
    <x v="0"/>
    <n v="117"/>
    <s v="Comedy|Sport"/>
    <s v="amish|bowling|on the road|rubber hand|tournament"/>
    <n v="6.9"/>
    <n v="62"/>
    <n v="185"/>
    <n v="63459"/>
    <n v="16937"/>
    <x v="0"/>
    <n v="2.35"/>
    <x v="1"/>
  </r>
  <r>
    <x v="1787"/>
    <n v="2014"/>
    <s v="Rupert Wyatt"/>
    <s v="George Kennedy"/>
    <s v="Cjon Saulsberry"/>
    <s v="Griffin Cleveland"/>
    <x v="3"/>
    <n v="25000000"/>
    <n v="33631221"/>
    <x v="0"/>
    <n v="111"/>
    <s v="Crime|Drama|Thriller"/>
    <s v="dog|gambler|gambling|gangster|professor"/>
    <n v="6"/>
    <n v="175"/>
    <n v="145"/>
    <n v="48559"/>
    <n v="3784"/>
    <x v="0"/>
    <n v="2.35"/>
    <x v="0"/>
  </r>
  <r>
    <x v="1788"/>
    <n v="2013"/>
    <s v="John Wells"/>
    <s v="Benedict Cumberbatch"/>
    <s v="Meryl Streep"/>
    <s v="Julia Roberts"/>
    <x v="3"/>
    <n v="25000000"/>
    <n v="37738400"/>
    <x v="0"/>
    <n v="121"/>
    <s v="Drama"/>
    <s v="based on play|incestuous relationship|pedophilia|secret|teenage daughter"/>
    <n v="7.3"/>
    <n v="322"/>
    <n v="285"/>
    <n v="67797"/>
    <n v="39690"/>
    <x v="0"/>
    <n v="2.35"/>
    <x v="0"/>
  </r>
  <r>
    <x v="1789"/>
    <n v="2005"/>
    <s v="Nigel Cole"/>
    <s v="Aimee Garcia"/>
    <s v="Tyrone Giordano"/>
    <s v="James Read"/>
    <x v="0"/>
    <n v="30000000"/>
    <n v="21835784"/>
    <x v="0"/>
    <n v="107"/>
    <s v="Comedy|Drama|Romance"/>
    <s v="flight|hasselblad camera|los angeles california|love|medium format camera"/>
    <n v="6.6"/>
    <n v="112"/>
    <n v="161"/>
    <n v="58297"/>
    <n v="1095"/>
    <x v="0"/>
    <n v="1.85"/>
    <x v="1"/>
  </r>
  <r>
    <x v="1790"/>
    <n v="2016"/>
    <s v="Dexter Fletcher"/>
    <s v="Hugh Jackman"/>
    <s v="Taron Egerton"/>
    <s v="Tim McInnerny"/>
    <x v="0"/>
    <n v="23000000"/>
    <n v="15785632"/>
    <x v="1"/>
    <n v="106"/>
    <s v="Biography|Comedy|Drama|Sport"/>
    <s v="1988 winter olympics|coach|ski jumper|winter|winter olympics"/>
    <n v="7.5"/>
    <n v="216"/>
    <n v="119"/>
    <n v="32507"/>
    <n v="21195"/>
    <x v="0"/>
    <n v="2.35"/>
    <x v="1"/>
  </r>
  <r>
    <x v="1791"/>
    <n v="1998"/>
    <s v="Spike Lee"/>
    <s v="Denzel Washington"/>
    <s v="Milla Jovovich"/>
    <s v="Rosario Dawson"/>
    <x v="3"/>
    <n v="25000000"/>
    <n v="21554585"/>
    <x v="0"/>
    <n v="136"/>
    <s v="Drama|Sport"/>
    <s v="basketball|basketball player|female nudity|porn actor in mainstream movie|prison"/>
    <n v="6.9"/>
    <n v="48"/>
    <n v="109"/>
    <n v="36108"/>
    <n v="37315"/>
    <x v="0"/>
    <n v="1.85"/>
    <x v="1"/>
  </r>
  <r>
    <x v="1792"/>
    <n v="1994"/>
    <s v="Jeremy Leven"/>
    <s v="Johnny Depp"/>
    <s v="Marlon Brando"/>
    <s v="Faye Dunaway"/>
    <x v="0"/>
    <n v="25000000"/>
    <n v="22200000"/>
    <x v="0"/>
    <n v="97"/>
    <s v="Comedy|Drama|Romance"/>
    <s v="don juan|mental institution|patient|psychiatrist|retirement"/>
    <n v="6.8"/>
    <n v="44"/>
    <n v="117"/>
    <n v="41310"/>
    <n v="52122"/>
    <x v="0"/>
    <n v="1.85"/>
    <x v="1"/>
  </r>
  <r>
    <x v="1793"/>
    <n v="2010"/>
    <s v="Sylvain White"/>
    <s v="Chris Evans"/>
    <s v="Jason Patric"/>
    <s v="Óscar Jaenada"/>
    <x v="0"/>
    <n v="25000000"/>
    <n v="23527955"/>
    <x v="0"/>
    <n v="97"/>
    <s v="Action|Crime|Drama|Mystery|Thriller"/>
    <s v="hacking|hijacking|martial arts|revenge|special forces"/>
    <n v="6.4"/>
    <n v="213"/>
    <n v="165"/>
    <n v="74691"/>
    <n v="12841"/>
    <x v="0"/>
    <n v="2.35"/>
    <x v="1"/>
  </r>
  <r>
    <x v="1794"/>
    <n v="2010"/>
    <s v="Troy Nixey"/>
    <s v="Bailee Madison"/>
    <s v="Alan Dale"/>
    <s v="Jack Thompson"/>
    <x v="3"/>
    <n v="25000000"/>
    <n v="24042490"/>
    <x v="0"/>
    <n v="99"/>
    <s v="Fantasy|Horror|Thriller"/>
    <s v="basement|creature|disappearance|interior designer|mansion"/>
    <n v="5.6"/>
    <n v="298"/>
    <n v="250"/>
    <n v="40776"/>
    <n v="3744"/>
    <x v="0"/>
    <n v="1.85"/>
    <x v="1"/>
  </r>
  <r>
    <x v="1795"/>
    <n v="2007"/>
    <s v="Philip G. Atwell"/>
    <s v="Jason Statham"/>
    <s v="Jet Li"/>
    <s v="Nadine Velazquez"/>
    <x v="3"/>
    <n v="25000000"/>
    <n v="22466994"/>
    <x v="0"/>
    <n v="103"/>
    <s v="Action|Crime|Thriller"/>
    <s v="assassin|betrayal|fbi|fbi agent|yakuza"/>
    <n v="6.3"/>
    <n v="119"/>
    <n v="166"/>
    <n v="72673"/>
    <n v="33565"/>
    <x v="0"/>
    <n v="2.35"/>
    <x v="1"/>
  </r>
  <r>
    <x v="1796"/>
    <n v="2002"/>
    <s v="Paul Thomas Anderson"/>
    <s v="Adam Sandler"/>
    <s v="Emily Watson"/>
    <s v="Don McManus"/>
    <x v="3"/>
    <n v="25000000"/>
    <n v="17791031"/>
    <x v="0"/>
    <n v="95"/>
    <s v="Comedy|Drama|Romance|Thriller"/>
    <s v="harmonium|love|phone sex|pudding|sister"/>
    <n v="7.3"/>
    <n v="251"/>
    <n v="888"/>
    <n v="109855"/>
    <n v="11994"/>
    <x v="0"/>
    <n v="2.35"/>
    <x v="1"/>
  </r>
  <r>
    <x v="1797"/>
    <n v="2004"/>
    <s v="Jeff Schaffer"/>
    <s v="Matt Damon"/>
    <s v="Scott Mechlowicz"/>
    <s v="Jacob Pitts"/>
    <x v="3"/>
    <n v="25000000"/>
    <n v="17718223"/>
    <x v="0"/>
    <n v="93"/>
    <s v="Comedy"/>
    <s v="female frontal nudity|male frontal nudity|nudist|nudity|public nudity"/>
    <n v="6.6"/>
    <n v="92"/>
    <n v="316"/>
    <n v="162067"/>
    <n v="14180"/>
    <x v="0"/>
    <n v="1.85"/>
    <x v="1"/>
  </r>
  <r>
    <x v="1798"/>
    <n v="2002"/>
    <s v="Don Michael Paul"/>
    <s v="Claudia Christian"/>
    <s v="Nia Peeples"/>
    <s v="Tony Plana"/>
    <x v="0"/>
    <n v="13000000"/>
    <n v="15361537"/>
    <x v="5"/>
    <n v="98"/>
    <s v="Action|Crime|Thriller"/>
    <s v="alcatraz|fbi|gold|prison|undercover"/>
    <n v="4.5999999999999996"/>
    <n v="58"/>
    <n v="132"/>
    <n v="12263"/>
    <n v="1855"/>
    <x v="0"/>
    <n v="1.85"/>
    <x v="0"/>
  </r>
  <r>
    <x v="1799"/>
    <n v="2006"/>
    <s v="Paul Feig"/>
    <s v="Tyler James Williams"/>
    <s v="Rob Riggle"/>
    <s v="B.J. Novak"/>
    <x v="1"/>
    <n v="26000000"/>
    <n v="16647384"/>
    <x v="0"/>
    <n v="90"/>
    <s v="Adventure|Comedy|Family|Romance"/>
    <s v="airport|black comedy|blizzard|christmas|pennsylvania"/>
    <n v="5.0999999999999996"/>
    <n v="73"/>
    <n v="56"/>
    <n v="8398"/>
    <n v="4431"/>
    <x v="0"/>
    <n v="2.35"/>
    <x v="1"/>
  </r>
  <r>
    <x v="1800"/>
    <n v="1988"/>
    <s v="James Bridges"/>
    <s v="Dianne Wiest"/>
    <s v="Phoebe Cates"/>
    <s v="Swoosie Kurtz"/>
    <x v="3"/>
    <n v="25000000"/>
    <n v="16118077"/>
    <x v="0"/>
    <n v="107"/>
    <s v="Drama"/>
    <s v="estranged wife|fashion show|magazine|new york city|writer"/>
    <n v="5.6"/>
    <n v="28"/>
    <n v="37"/>
    <n v="5817"/>
    <n v="3067"/>
    <x v="0"/>
    <n v="1.85"/>
    <x v="1"/>
  </r>
  <r>
    <x v="1801"/>
    <n v="1996"/>
    <s v="Steve Barron"/>
    <s v="Martin Landau"/>
    <s v="Udo Kier"/>
    <s v="Bebe Neuwirth"/>
    <x v="2"/>
    <n v="25000000"/>
    <n v="15091542"/>
    <x v="1"/>
    <n v="90"/>
    <s v="Adventure|Family|Fantasy|Musical"/>
    <s v="based on novel|human becoming an animal|slow motion|transformation|young boy"/>
    <n v="5.3"/>
    <n v="19"/>
    <n v="22"/>
    <n v="4086"/>
    <n v="2465"/>
    <x v="0"/>
    <n v="2.35"/>
    <x v="1"/>
  </r>
  <r>
    <x v="1802"/>
    <n v="2009"/>
    <s v="Richard Kelly"/>
    <s v="Frank Langella"/>
    <s v="Gillian Jacobs"/>
    <s v="Celia Weston"/>
    <x v="0"/>
    <n v="16000000"/>
    <n v="15045676"/>
    <x v="0"/>
    <n v="115"/>
    <s v="Drama|Fantasy|Mystery|Thriller"/>
    <s v="alien|library|moral dilemma|nosebleed|supernatural power"/>
    <n v="5.6"/>
    <n v="287"/>
    <n v="376"/>
    <n v="76303"/>
    <n v="2466"/>
    <x v="0"/>
    <n v="2.35"/>
    <x v="1"/>
  </r>
  <r>
    <x v="1803"/>
    <n v="2008"/>
    <s v="Carter Smith"/>
    <s v="Laura Ramsey"/>
    <s v="Jonathan Tucker"/>
    <s v="Sergio Calderón"/>
    <x v="3"/>
    <n v="8000000"/>
    <n v="17427926"/>
    <x v="0"/>
    <n v="93"/>
    <s v="Horror"/>
    <s v="bow and arrow|group of friends|horse|rifle|ruins"/>
    <n v="5.9"/>
    <n v="233"/>
    <n v="351"/>
    <n v="60062"/>
    <n v="1749"/>
    <x v="0"/>
    <n v="2.35"/>
    <x v="0"/>
  </r>
  <r>
    <x v="1804"/>
    <n v="2000"/>
    <s v="John Schlesinger"/>
    <s v="Mark Valley"/>
    <s v="Rupert Everett"/>
    <s v="Illeana Douglas"/>
    <x v="0"/>
    <n v="25000000"/>
    <n v="14983572"/>
    <x v="0"/>
    <n v="99"/>
    <s v="Comedy|Drama|Romance"/>
    <s v="best friend|cartoon on tv|custody battle|gay|gay friend"/>
    <n v="4.7"/>
    <n v="86"/>
    <n v="162"/>
    <n v="9361"/>
    <n v="2498"/>
    <x v="0"/>
    <n v="1.85"/>
    <x v="1"/>
  </r>
  <r>
    <x v="1805"/>
    <n v="2010"/>
    <s v="Wes Craven"/>
    <s v="Frank Grillo"/>
    <s v="Emily Meade"/>
    <s v="Zena Grey"/>
    <x v="3"/>
    <n v="25000000"/>
    <n v="14637490"/>
    <x v="0"/>
    <n v="107"/>
    <s v="Horror|Mystery|Thriller"/>
    <s v="evil|killer|murder|psychopath|serial killer"/>
    <n v="4.8"/>
    <n v="160"/>
    <n v="136"/>
    <n v="16411"/>
    <n v="2537"/>
    <x v="0"/>
    <n v="2.35"/>
    <x v="1"/>
  </r>
  <r>
    <x v="1806"/>
    <n v="2004"/>
    <s v="Luke Greenfield"/>
    <s v="Chris Marquette"/>
    <s v="Timothy Bottoms"/>
    <s v="Jacob Young"/>
    <x v="3"/>
    <n v="25000000"/>
    <n v="14589444"/>
    <x v="0"/>
    <n v="110"/>
    <s v="Comedy|Drama|Romance"/>
    <s v="forced to strip|male rear nudity|porn actress|scantily clad female|teenager"/>
    <n v="6.8"/>
    <n v="126"/>
    <n v="513"/>
    <n v="171151"/>
    <n v="911"/>
    <x v="0"/>
    <n v="1.85"/>
    <x v="1"/>
  </r>
  <r>
    <x v="1807"/>
    <n v="1996"/>
    <s v="Ringo Lam"/>
    <s v="Natasha Henstridge"/>
    <s v="Zach Grenier"/>
    <s v="Paul Ben-Victor"/>
    <x v="3"/>
    <n v="25000000"/>
    <n v="14095303"/>
    <x v="0"/>
    <n v="101"/>
    <s v="Action|Crime|Mystery|Romance|Thriller"/>
    <s v="fbi|fbi agent|mafia|russian mafia|twin"/>
    <n v="5.4"/>
    <n v="50"/>
    <n v="68"/>
    <n v="15814"/>
    <n v="1634"/>
    <x v="0"/>
    <n v="2.35"/>
    <x v="1"/>
  </r>
  <r>
    <x v="1808"/>
    <n v="2002"/>
    <s v="Bruce McCulloch"/>
    <s v="Martin Starr"/>
    <s v="Megan Mullally"/>
    <s v="Chris Penn"/>
    <x v="0"/>
    <n v="25000000"/>
    <n v="13973532"/>
    <x v="0"/>
    <n v="85"/>
    <s v="Comedy|Crime"/>
    <s v="black humor|crying during sex|harvard|humor|man with glasses"/>
    <n v="5.0999999999999996"/>
    <n v="52"/>
    <n v="92"/>
    <n v="11211"/>
    <n v="3065"/>
    <x v="0"/>
    <n v="1.85"/>
    <x v="1"/>
  </r>
  <r>
    <x v="1809"/>
    <n v="2015"/>
    <s v="Brian Helgeland"/>
    <s v="Tom Hardy"/>
    <s v="Paul Anderson"/>
    <s v="Tara Fitzgerald"/>
    <x v="3"/>
    <n v="30000000"/>
    <n v="1865774"/>
    <x v="1"/>
    <n v="132"/>
    <s v="Biography|Crime|Drama|History|Thriller"/>
    <s v="1960s|based on a true story|gangster|identical twins|murder"/>
    <n v="7"/>
    <n v="260"/>
    <n v="174"/>
    <n v="87682"/>
    <n v="27659"/>
    <x v="0"/>
    <n v="2.35"/>
    <x v="1"/>
  </r>
  <r>
    <x v="1810"/>
    <n v="2011"/>
    <s v="David R. Ellis"/>
    <s v="Chris Zylka"/>
    <s v="Joel David Moore"/>
    <s v="Katharine McPhee"/>
    <x v="0"/>
    <n v="25000000"/>
    <n v="18860403"/>
    <x v="0"/>
    <n v="90"/>
    <s v="Horror|Thriller"/>
    <s v="lake|louisiana|redneck|shark|vacation"/>
    <n v="4"/>
    <n v="231"/>
    <n v="130"/>
    <n v="20823"/>
    <n v="4952"/>
    <x v="0"/>
    <n v="1.85"/>
    <x v="1"/>
  </r>
  <r>
    <x v="1811"/>
    <n v="1999"/>
    <s v="Alan Parker"/>
    <s v="Emily Watson"/>
    <s v="Devon Murray"/>
    <s v="Pauline McLynn"/>
    <x v="3"/>
    <n v="25000000"/>
    <n v="13038660"/>
    <x v="0"/>
    <n v="145"/>
    <s v="Drama"/>
    <s v="drink|ira|irish|limerick|prejudice"/>
    <n v="7.3"/>
    <n v="99"/>
    <n v="163"/>
    <n v="16995"/>
    <n v="1282"/>
    <x v="0"/>
    <n v="1.85"/>
    <x v="1"/>
  </r>
  <r>
    <x v="1812"/>
    <n v="2014"/>
    <s v="Ivan Reitman"/>
    <s v="Jennifer Garner"/>
    <s v="Chi McBride"/>
    <s v="Patrick St. Esprit"/>
    <x v="3"/>
    <n v="25000000"/>
    <n v="28831145"/>
    <x v="0"/>
    <n v="110"/>
    <s v="Drama|Sport"/>
    <s v="cleveland browns|head coach|linebacker|nfl|team owner"/>
    <n v="6.8"/>
    <n v="159"/>
    <n v="113"/>
    <n v="39357"/>
    <n v="3757"/>
    <x v="0"/>
    <n v="2.35"/>
    <x v="0"/>
  </r>
  <r>
    <x v="1813"/>
    <n v="2010"/>
    <s v="Robert Redford"/>
    <s v="Robin Wright"/>
    <s v="Tom Wilkinson"/>
    <s v="Stephen Root"/>
    <x v="0"/>
    <n v="25000000"/>
    <n v="11538204"/>
    <x v="0"/>
    <n v="122"/>
    <s v="Crime|Drama|History"/>
    <s v="john wilkes booth|lawyer|lincoln assassination|trial|truth"/>
    <n v="7"/>
    <n v="199"/>
    <n v="135"/>
    <n v="23696"/>
    <n v="21163"/>
    <x v="0"/>
    <n v="2.35"/>
    <x v="1"/>
  </r>
  <r>
    <x v="1814"/>
    <n v="2005"/>
    <s v="Catherine Hardwicke"/>
    <s v="Heath Ledger"/>
    <s v="Michael Angarano"/>
    <s v="Rebecca De Mornay"/>
    <x v="0"/>
    <n v="25000000"/>
    <n v="11008432"/>
    <x v="0"/>
    <n v="107"/>
    <s v="Biography|Drama|Sport"/>
    <s v="1970s|skateboarder|skateboarding|surf|swimming pool"/>
    <n v="7.1"/>
    <n v="119"/>
    <n v="194"/>
    <n v="43903"/>
    <n v="16651"/>
    <x v="0"/>
    <n v="1.85"/>
    <x v="1"/>
  </r>
  <r>
    <x v="1815"/>
    <n v="2015"/>
    <s v="Patricia Riggen"/>
    <s v="Marco Treviño"/>
    <s v="James Brolin"/>
    <s v="Jacob Vargas"/>
    <x v="0"/>
    <n v="26000000"/>
    <n v="12188642"/>
    <x v="21"/>
    <n v="127"/>
    <s v="Biography|Drama|History"/>
    <s v="disaster movie|mine|minister|president|trapped in a mine"/>
    <n v="6.9"/>
    <n v="120"/>
    <n v="56"/>
    <n v="21098"/>
    <n v="2230"/>
    <x v="0"/>
    <n v="2.35"/>
    <x v="1"/>
  </r>
  <r>
    <x v="1816"/>
    <n v="1986"/>
    <s v="John Carpenter"/>
    <s v="Victor Wong"/>
    <s v="Kate Burton"/>
    <s v="Peter Kwong"/>
    <x v="0"/>
    <n v="25000000"/>
    <n v="11100000"/>
    <x v="0"/>
    <n v="99"/>
    <s v="Action|Adventure|Comedy|Fantasy"/>
    <s v="1980s|airport|cb radio|truck|truck driver"/>
    <n v="7.3"/>
    <n v="180"/>
    <n v="331"/>
    <n v="92464"/>
    <n v="896"/>
    <x v="0"/>
    <n v="2.35"/>
    <x v="1"/>
  </r>
  <r>
    <x v="1817"/>
    <n v="2011"/>
    <s v="Gavin O'Connor"/>
    <s v="Tom Hardy"/>
    <s v="Frank Grillo"/>
    <s v="Kevin Dunn"/>
    <x v="0"/>
    <n v="25000000"/>
    <n v="13651662"/>
    <x v="0"/>
    <n v="140"/>
    <s v="Drama|Sport"/>
    <s v="alcoholic|mixed martial arts|return home|tournament|underdog"/>
    <n v="8.1999999999999993"/>
    <n v="317"/>
    <n v="514"/>
    <n v="332276"/>
    <n v="29692"/>
    <x v="0"/>
    <n v="2.35"/>
    <x v="1"/>
  </r>
  <r>
    <x v="1818"/>
    <n v="1996"/>
    <s v="Neil Jordan"/>
    <s v="Alan Rickman"/>
    <s v="Liam Neeson"/>
    <s v="Julia Roberts"/>
    <x v="3"/>
    <n v="28000000"/>
    <n v="11030963"/>
    <x v="1"/>
    <n v="133"/>
    <s v="Biography|Drama|Thriller|War"/>
    <s v="ireland|irish|irish civil war|irish free state|sinn fein"/>
    <n v="7.1"/>
    <n v="44"/>
    <n v="93"/>
    <n v="24145"/>
    <n v="48482"/>
    <x v="1"/>
    <n v="1.85"/>
    <x v="1"/>
  </r>
  <r>
    <x v="1819"/>
    <n v="1993"/>
    <s v="Ron Maxwell"/>
    <s v="Tom Berenger"/>
    <s v="William Morgan Sheppard"/>
    <s v="James Patrick Stuart"/>
    <x v="1"/>
    <n v="25000000"/>
    <n v="10769960"/>
    <x v="0"/>
    <n v="271"/>
    <s v="Drama|History|War"/>
    <s v="american civil war|battle|blood splatter|civil war|irish american"/>
    <n v="7.7"/>
    <n v="22"/>
    <n v="256"/>
    <n v="21940"/>
    <n v="2107"/>
    <x v="0"/>
    <n v="1.85"/>
    <x v="1"/>
  </r>
  <r>
    <x v="1820"/>
    <n v="2008"/>
    <s v="Kimberly Peirce"/>
    <s v="Joseph Gordon-Levitt"/>
    <s v="Channing Tatum"/>
    <s v="Abbie Cornish"/>
    <x v="3"/>
    <n v="25000000"/>
    <n v="10911750"/>
    <x v="0"/>
    <n v="112"/>
    <s v="Drama|War"/>
    <s v="friendship|honor|iraq war|soldier|texas"/>
    <n v="6.5"/>
    <n v="143"/>
    <n v="99"/>
    <n v="17757"/>
    <n v="43560"/>
    <x v="0"/>
    <n v="1.85"/>
    <x v="1"/>
  </r>
  <r>
    <x v="1821"/>
    <n v="2002"/>
    <s v="Stephen Gaghan"/>
    <s v="Charlie Hunnam"/>
    <s v="Zooey Deschanel"/>
    <s v="Tony Goldwyn"/>
    <x v="0"/>
    <n v="25000000"/>
    <n v="10719367"/>
    <x v="0"/>
    <n v="99"/>
    <s v="Drama|Music|Mystery|Romance|Thriller"/>
    <s v="college|detective|disappearance|police detective|thesis"/>
    <n v="4.9000000000000004"/>
    <n v="72"/>
    <n v="157"/>
    <n v="7909"/>
    <n v="28987"/>
    <x v="0"/>
    <n v="2.35"/>
    <x v="1"/>
  </r>
  <r>
    <x v="1822"/>
    <n v="1999"/>
    <s v="Jonathan Kaplan"/>
    <s v="John Doe"/>
    <s v="Tom Amandes"/>
    <s v="Daniel Lapaine"/>
    <x v="0"/>
    <n v="25000000"/>
    <n v="10114315"/>
    <x v="0"/>
    <n v="100"/>
    <s v="Drama|Mystery|Thriller"/>
    <s v="bangkok|friend|lawyer|smuggling|thailand"/>
    <n v="6.4"/>
    <n v="70"/>
    <n v="187"/>
    <n v="18693"/>
    <n v="582"/>
    <x v="0"/>
    <n v="2.35"/>
    <x v="1"/>
  </r>
  <r>
    <x v="1823"/>
    <n v="2012"/>
    <s v="Ole Bornedal"/>
    <s v="Kyra Sedgwick"/>
    <s v="Madison Davenport"/>
    <s v="Natasha Calis"/>
    <x v="0"/>
    <n v="14000000"/>
    <n v="49122319"/>
    <x v="0"/>
    <n v="92"/>
    <s v="Horror|Thriller"/>
    <s v="basketball coach|box|jewish|rabbi|yard sale"/>
    <n v="5.9"/>
    <n v="264"/>
    <n v="162"/>
    <n v="47169"/>
    <n v="2348"/>
    <x v="0"/>
    <n v="2.35"/>
    <x v="0"/>
  </r>
  <r>
    <x v="1824"/>
    <n v="1996"/>
    <s v="Richard Benjamin"/>
    <s v="Brendan Fraser"/>
    <s v="Jane Krakowski"/>
    <s v="Cathryn de Prume"/>
    <x v="0"/>
    <n v="25000000"/>
    <n v="10070000"/>
    <x v="0"/>
    <n v="105"/>
    <s v="Comedy|Drama|Romance"/>
    <s v="love|train|train wreck|twin brother|two word title"/>
    <n v="6.2"/>
    <n v="20"/>
    <n v="50"/>
    <n v="5668"/>
    <n v="5023"/>
    <x v="0"/>
    <n v="1.85"/>
    <x v="1"/>
  </r>
  <r>
    <x v="1825"/>
    <n v="2011"/>
    <s v="Rod Lurie"/>
    <s v="Alexander Skarsgård"/>
    <s v="Laz Alonso"/>
    <s v="Rhys Coiro"/>
    <x v="3"/>
    <n v="25000000"/>
    <n v="10324441"/>
    <x v="0"/>
    <n v="110"/>
    <s v="Action|Drama|Thriller"/>
    <s v="gang rape|panties pulled down|rape|rape victim|sexual humiliation"/>
    <n v="5.8"/>
    <n v="190"/>
    <n v="140"/>
    <n v="27117"/>
    <n v="11431"/>
    <x v="0"/>
    <n v="2.35"/>
    <x v="1"/>
  </r>
  <r>
    <x v="1826"/>
    <n v="2006"/>
    <s v="Lasse Hallström"/>
    <s v="Hope Davis"/>
    <s v="Christopher Evan Welch"/>
    <s v="James Biberi"/>
    <x v="3"/>
    <n v="25000000"/>
    <n v="7156933"/>
    <x v="0"/>
    <n v="116"/>
    <s v="Comedy|Drama"/>
    <s v="book|fabrication|fake|hoax|manuscript"/>
    <n v="6.7"/>
    <n v="142"/>
    <n v="74"/>
    <n v="14581"/>
    <n v="1134"/>
    <x v="0"/>
    <n v="1.85"/>
    <x v="1"/>
  </r>
  <r>
    <x v="1827"/>
    <n v="1991"/>
    <s v="Craig R. Baxley"/>
    <s v="Brian Bosworth"/>
    <s v="Sam McMurray"/>
    <s v="Richard Gant"/>
    <x v="3"/>
    <n v="17000000"/>
    <n v="9286314"/>
    <x v="0"/>
    <n v="88"/>
    <s v="Action|Crime|Drama|Thriller"/>
    <s v="biker|biker gang|fbi|mississippi|undercover"/>
    <n v="5.9"/>
    <n v="27"/>
    <n v="62"/>
    <n v="4972"/>
    <n v="583"/>
    <x v="0"/>
    <n v="1.85"/>
    <x v="1"/>
  </r>
  <r>
    <x v="1828"/>
    <n v="2009"/>
    <s v="John Hillcoat"/>
    <s v="Viggo Mortensen"/>
    <s v="Charlize Theron"/>
    <s v="Robert Duvall"/>
    <x v="3"/>
    <n v="25000000"/>
    <n v="56692"/>
    <x v="0"/>
    <n v="111"/>
    <s v="Adventure|Drama"/>
    <s v="apocalypse|boy|food|pistol|survival"/>
    <n v="7.3"/>
    <n v="355"/>
    <n v="504"/>
    <n v="177401"/>
    <n v="23566"/>
    <x v="0"/>
    <n v="2.35"/>
    <x v="1"/>
  </r>
  <r>
    <x v="1829"/>
    <n v="2005"/>
    <s v="Marcos Siega"/>
    <s v="Cheech Marin"/>
    <s v="Nick Cannon"/>
    <s v="Kaylee DeFer"/>
    <x v="0"/>
    <n v="25000000"/>
    <n v="5654777"/>
    <x v="0"/>
    <n v="95"/>
    <s v="Action|Comedy|Crime|Drama|Thriller"/>
    <s v="police|private school|shootout|undercover|wigger"/>
    <n v="4.0999999999999996"/>
    <n v="31"/>
    <n v="26"/>
    <n v="4875"/>
    <n v="2165"/>
    <x v="0"/>
    <n v="2.35"/>
    <x v="1"/>
  </r>
  <r>
    <x v="1830"/>
    <n v="2001"/>
    <s v="J.B. Rogers"/>
    <s v="Eddie Cibrian"/>
    <s v="Chris Klein"/>
    <s v="Jack Plotnick"/>
    <x v="3"/>
    <n v="25000000"/>
    <n v="5516708"/>
    <x v="0"/>
    <n v="95"/>
    <s v="Comedy|Romance"/>
    <s v="bestiality|brother sister incest|fisting|hit on the head with a pipe|wedding"/>
    <n v="4.9000000000000004"/>
    <n v="87"/>
    <n v="91"/>
    <n v="11375"/>
    <n v="2413"/>
    <x v="0"/>
    <n v="1.85"/>
    <x v="1"/>
  </r>
  <r>
    <x v="1831"/>
    <n v="2005"/>
    <s v="Roger Donaldson"/>
    <s v="Anthony Hopkins"/>
    <s v="Antony Starr"/>
    <s v="Craig Hall"/>
    <x v="0"/>
    <n v="25000000"/>
    <n v="5128124"/>
    <x v="2"/>
    <n v="127"/>
    <s v="Biography|Drama|Sport"/>
    <s v="mortgage|motorcycle|speed|trailer|utah"/>
    <n v="7.9"/>
    <n v="126"/>
    <n v="251"/>
    <n v="44198"/>
    <n v="12574"/>
    <x v="0"/>
    <n v="2.35"/>
    <x v="1"/>
  </r>
  <r>
    <x v="1421"/>
    <n v="2006"/>
    <s v="David R. Ellis"/>
    <s v="Lin Shaye"/>
    <s v="Kenan Thompson"/>
    <s v="Rachel Blanchard"/>
    <x v="3"/>
    <n v="33000000"/>
    <n v="34014398"/>
    <x v="5"/>
    <n v="105"/>
    <s v="Action|Adventure|Crime|Drama|Thriller"/>
    <s v="baby rattle|famous line|murder|passenger|snake"/>
    <n v="5.6"/>
    <n v="285"/>
    <n v="1033"/>
    <n v="115650"/>
    <n v="2603"/>
    <x v="0"/>
    <n v="2.35"/>
    <x v="0"/>
  </r>
  <r>
    <x v="1832"/>
    <n v="1995"/>
    <s v="Rachel Talalay"/>
    <s v="Naomi Watts"/>
    <s v="Lori Petty"/>
    <s v="Jeff Kober"/>
    <x v="3"/>
    <n v="25000000"/>
    <n v="4064333"/>
    <x v="0"/>
    <n v="104"/>
    <s v="Action|Comedy|Sci-Fi"/>
    <s v="2030s|21st century|desert|jet|tank"/>
    <n v="5.2"/>
    <n v="60"/>
    <n v="173"/>
    <n v="24790"/>
    <n v="9662"/>
    <x v="0"/>
    <n v="2.35"/>
    <x v="1"/>
  </r>
  <r>
    <x v="1833"/>
    <n v="2005"/>
    <s v="Jeffrey W. Byrd"/>
    <s v="Donald Faison"/>
    <s v="Loretta Devine"/>
    <s v="Regina Hall"/>
    <x v="0"/>
    <n v="15000000"/>
    <n v="4006906"/>
    <x v="0"/>
    <n v="95"/>
    <s v="Comedy|Crime"/>
    <s v="hit in the crotch|kidnapping|nail gun|police|release from prison"/>
    <n v="4.0999999999999996"/>
    <n v="23"/>
    <n v="20"/>
    <n v="3229"/>
    <n v="4990"/>
    <x v="0"/>
    <n v="1.85"/>
    <x v="1"/>
  </r>
  <r>
    <x v="1834"/>
    <n v="2008"/>
    <s v="Fernando Meirelles"/>
    <s v="Don McKellar"/>
    <s v="Joe Pingue"/>
    <s v="Yûsuke Iseya"/>
    <x v="3"/>
    <n v="25000000"/>
    <n v="3073392"/>
    <x v="3"/>
    <n v="121"/>
    <s v="Drama|Mystery|Sci-Fi|Thriller"/>
    <s v="blindness|epidemic|hospital|pubic hair|quarantine"/>
    <n v="6.6"/>
    <n v="229"/>
    <n v="300"/>
    <n v="59462"/>
    <n v="142"/>
    <x v="0"/>
    <n v="1.85"/>
    <x v="1"/>
  </r>
  <r>
    <x v="1835"/>
    <n v="2005"/>
    <s v="Uwe Boll"/>
    <s v="Meat Loaf"/>
    <s v="Udo Kier"/>
    <s v="Michael Paré"/>
    <x v="3"/>
    <n v="25000000"/>
    <n v="1550000"/>
    <x v="0"/>
    <n v="92"/>
    <s v="Action|Adventure|Fantasy|Horror"/>
    <s v="escape|half human|king|vampire|vampire hunter"/>
    <n v="2.9"/>
    <n v="143"/>
    <n v="471"/>
    <n v="30628"/>
    <n v="2930"/>
    <x v="0"/>
    <n v="2.35"/>
    <x v="1"/>
  </r>
  <r>
    <x v="1836"/>
    <n v="2005"/>
    <s v="Atom Egoyan"/>
    <s v="Colin Firth"/>
    <s v="Alison Lohman"/>
    <s v="Rachel Blanchard"/>
    <x v="3"/>
    <n v="25000000"/>
    <n v="871527"/>
    <x v="3"/>
    <n v="107"/>
    <s v="Crime|Drama|Mystery|Thriller"/>
    <s v="breasts|death|female rear nudity|lesbian cunnilingus|rear entry sex"/>
    <n v="6.5"/>
    <n v="97"/>
    <n v="128"/>
    <n v="14982"/>
    <n v="16090"/>
    <x v="0"/>
    <n v="2.35"/>
    <x v="1"/>
  </r>
  <r>
    <x v="1837"/>
    <n v="1998"/>
    <s v="Robert Towne"/>
    <s v="Billy Burke"/>
    <s v="Monica Potter"/>
    <s v="Billy Crudup"/>
    <x v="0"/>
    <n v="25000000"/>
    <n v="777423"/>
    <x v="0"/>
    <n v="117"/>
    <s v="Biography|Drama|Sport"/>
    <s v="car crash|coach|death|oregon|university of oregon"/>
    <n v="7.2"/>
    <n v="28"/>
    <n v="57"/>
    <n v="5841"/>
    <n v="4351"/>
    <x v="0"/>
    <n v="2.35"/>
    <x v="1"/>
  </r>
  <r>
    <x v="1838"/>
    <n v="2008"/>
    <s v="Richard Linklater"/>
    <s v="Zoe Kazan"/>
    <s v="Aidan McArdle"/>
    <s v="James Tupper"/>
    <x v="0"/>
    <n v="25000000"/>
    <n v="1186957"/>
    <x v="1"/>
    <n v="107"/>
    <s v="Drama"/>
    <s v="high school|mercury theatre|opening night|school|theatre"/>
    <n v="6.8"/>
    <n v="160"/>
    <n v="69"/>
    <n v="9264"/>
    <n v="1591"/>
    <x v="0"/>
    <n v="2.35"/>
    <x v="1"/>
  </r>
  <r>
    <x v="1839"/>
    <n v="2013"/>
    <s v="Giuseppe Tornatore"/>
    <s v="Jim Sturgess"/>
    <s v="Sean Buchanan"/>
    <s v="Liya Kebede"/>
    <x v="3"/>
    <n v="13500000"/>
    <n v="85433"/>
    <x v="19"/>
    <n v="131"/>
    <s v="Crime|Drama|Mystery|Romance"/>
    <s v="antique|art|heiress|older man younger woman relationship|plot twist"/>
    <n v="7.8"/>
    <n v="124"/>
    <n v="131"/>
    <n v="69676"/>
    <n v="5954"/>
    <x v="0"/>
    <n v="2.35"/>
    <x v="1"/>
  </r>
  <r>
    <x v="1840"/>
    <n v="2009"/>
    <s v="Werner Herzog"/>
    <s v="Nicolas Cage"/>
    <s v="Shea Whigham"/>
    <s v="Shawn Hatosy"/>
    <x v="3"/>
    <n v="20000000"/>
    <n v="1697956"/>
    <x v="0"/>
    <n v="122"/>
    <s v="Crime|Drama"/>
    <s v="drugs|flood|hallucination|lieutenant|murder investigation"/>
    <n v="6.7"/>
    <n v="280"/>
    <n v="212"/>
    <n v="64944"/>
    <n v="13809"/>
    <x v="0"/>
    <n v="1.85"/>
    <x v="1"/>
  </r>
  <r>
    <x v="1841"/>
    <n v="2010"/>
    <s v="Guillaume Canet"/>
    <s v="François Cluzet"/>
    <s v="Benoît Magimel"/>
    <s v="Gilles Lellouche"/>
    <x v="7"/>
    <n v="25000000"/>
    <n v="183662"/>
    <x v="8"/>
    <n v="134"/>
    <s v="Comedy|Drama"/>
    <s v="friend|restaurant|secret|unrequited love|vacation"/>
    <n v="7.1"/>
    <n v="118"/>
    <n v="48"/>
    <n v="18395"/>
    <n v="890"/>
    <x v="0"/>
    <n v="2.35"/>
    <x v="1"/>
  </r>
  <r>
    <x v="1842"/>
    <n v="2010"/>
    <s v="Taylor Hackford"/>
    <s v="Scout Taylor-Compton"/>
    <s v="Bai Ling"/>
    <s v="Gil Birmingham"/>
    <x v="3"/>
    <n v="25000000"/>
    <n v="134904"/>
    <x v="0"/>
    <n v="117"/>
    <s v="Comedy|Drama|Romance|Sport"/>
    <s v="argentine|brothel|cancer|female full frontal nudity|fight"/>
    <n v="5.7"/>
    <n v="49"/>
    <n v="17"/>
    <n v="2395"/>
    <n v="3204"/>
    <x v="0"/>
    <n v="1.78"/>
    <x v="1"/>
  </r>
  <r>
    <x v="1843"/>
    <n v="2013"/>
    <s v="Ridley Scott"/>
    <s v="Michael Fassbender"/>
    <s v="Brad Pitt"/>
    <s v="Goran Visnjic"/>
    <x v="3"/>
    <n v="25000000"/>
    <n v="16969390"/>
    <x v="0"/>
    <n v="138"/>
    <s v="Crime|Drama|Thriller"/>
    <s v="cunnilingus|drug trafficking|lawyer|no panties|shootout"/>
    <n v="5.3"/>
    <n v="336"/>
    <n v="431"/>
    <n v="80861"/>
    <n v="27797"/>
    <x v="0"/>
    <n v="2.35"/>
    <x v="1"/>
  </r>
  <r>
    <x v="1844"/>
    <n v="1988"/>
    <s v="Stephen Frears"/>
    <s v="Keanu Reeves"/>
    <s v="Peter Capaldi"/>
    <s v="Swoosie Kurtz"/>
    <x v="3"/>
    <n v="14000000"/>
    <n v="34700000"/>
    <x v="0"/>
    <n v="119"/>
    <s v="Drama|Romance"/>
    <s v="catholic|corruption|emotional abuse|france|seduction"/>
    <n v="7.7"/>
    <n v="51"/>
    <n v="143"/>
    <n v="52846"/>
    <n v="35501"/>
    <x v="0"/>
    <n v="1.85"/>
    <x v="0"/>
  </r>
  <r>
    <x v="1845"/>
    <n v="2012"/>
    <s v="Walter Salles"/>
    <s v="Kristen Stewart"/>
    <s v="Viggo Mortensen"/>
    <s v="Kirsten Dunst"/>
    <x v="3"/>
    <n v="25000000"/>
    <n v="717753"/>
    <x v="8"/>
    <n v="137"/>
    <s v="Adventure|Drama"/>
    <s v="benzedrine|cactus|drugs|poem|year 1949"/>
    <n v="6.1"/>
    <n v="252"/>
    <n v="128"/>
    <n v="33107"/>
    <n v="33747"/>
    <x v="0"/>
    <n v="2.35"/>
    <x v="1"/>
  </r>
  <r>
    <x v="1846"/>
    <n v="1986"/>
    <s v="Leonard Nimoy"/>
    <s v="Leonard Nimoy"/>
    <s v="Nichelle Nichols"/>
    <s v="Walter Koenig"/>
    <x v="1"/>
    <n v="25000000"/>
    <n v="109713132"/>
    <x v="0"/>
    <n v="119"/>
    <s v="Adventure|Comedy|Sci-Fi"/>
    <s v="alien probe|humpback whales|probe|time travel|whale"/>
    <n v="7.3"/>
    <n v="106"/>
    <n v="219"/>
    <n v="61621"/>
    <n v="15449"/>
    <x v="0"/>
    <n v="2.35"/>
    <x v="0"/>
  </r>
  <r>
    <x v="1847"/>
    <n v="2006"/>
    <s v="Sylvester Stallone"/>
    <s v="Sylvester Stallone"/>
    <s v="Burt Young"/>
    <s v="Mike Tyson"/>
    <x v="1"/>
    <n v="24000000"/>
    <n v="70269171"/>
    <x v="0"/>
    <n v="139"/>
    <s v="Drama|Sport"/>
    <s v="boxing|fight|heavyweight champion|restaurant|retired boxer"/>
    <n v="7.2"/>
    <n v="285"/>
    <n v="962"/>
    <n v="162130"/>
    <n v="15111"/>
    <x v="0"/>
    <n v="1.85"/>
    <x v="0"/>
  </r>
  <r>
    <x v="302"/>
    <n v="2015"/>
    <s v="Ericson Core"/>
    <s v="Ray Winstone"/>
    <s v="Edgar Ramírez"/>
    <s v="Delroy Lindo"/>
    <x v="0"/>
    <n v="105000000"/>
    <n v="28772222"/>
    <x v="0"/>
    <n v="114"/>
    <s v="Action|Crime|Sport|Thriller"/>
    <s v="athlete|extreme sports|fbi|fbi agent|heist"/>
    <n v="5.3"/>
    <n v="163"/>
    <n v="163"/>
    <n v="33958"/>
    <n v="3962"/>
    <x v="0"/>
    <n v="2.35"/>
    <x v="1"/>
  </r>
  <r>
    <x v="1848"/>
    <n v="1997"/>
    <s v="Wes Craven"/>
    <s v="Omar Epps"/>
    <s v="Jada Pinkett Smith"/>
    <s v="Kevin Williamson"/>
    <x v="3"/>
    <n v="24000000"/>
    <n v="101334374"/>
    <x v="0"/>
    <n v="120"/>
    <s v="Horror|Mystery"/>
    <s v="college|ghostface|killer|killing spree|murder"/>
    <n v="6.1"/>
    <n v="195"/>
    <n v="488"/>
    <n v="124941"/>
    <n v="2321"/>
    <x v="0"/>
    <n v="2.35"/>
    <x v="0"/>
  </r>
  <r>
    <x v="1849"/>
    <n v="2016"/>
    <s v="Gavin O'Connor"/>
    <s v="Natalie Portman"/>
    <s v="Noah Emmerich"/>
    <s v="Boyd Holbrook"/>
    <x v="3"/>
    <n v="25000000"/>
    <n v="1512815"/>
    <x v="0"/>
    <n v="98"/>
    <s v="Action|Drama|Western"/>
    <s v="brothel|death of husband|ex lover|haunted by the past|redemption"/>
    <n v="5.8"/>
    <n v="123"/>
    <n v="56"/>
    <n v="8885"/>
    <n v="21414"/>
    <x v="0"/>
    <n v="2.35"/>
    <x v="1"/>
  </r>
  <r>
    <x v="1850"/>
    <n v="2014"/>
    <s v="Tim Story"/>
    <s v="Romany Malco"/>
    <s v="Regina Hall"/>
    <s v="David Walton"/>
    <x v="0"/>
    <n v="24000000"/>
    <n v="65182182"/>
    <x v="0"/>
    <n v="106"/>
    <s v="Comedy|Romance"/>
    <s v="african american|imperative in title|las vegas nevada|nevada|wedding"/>
    <n v="5.7"/>
    <n v="52"/>
    <n v="38"/>
    <n v="15310"/>
    <n v="4830"/>
    <x v="0"/>
    <n v="2.35"/>
    <x v="0"/>
  </r>
  <r>
    <x v="1851"/>
    <n v="2000"/>
    <s v="Jonathan Lynn"/>
    <s v="Bruce Willis"/>
    <s v="Matthew Perry"/>
    <s v="Natasha Henstridge"/>
    <x v="3"/>
    <n v="24000000"/>
    <n v="57262492"/>
    <x v="0"/>
    <n v="98"/>
    <s v="Comedy|Crime"/>
    <s v="adultery|black humor|dentist|hitman|sex in bed"/>
    <n v="6.7"/>
    <n v="129"/>
    <n v="318"/>
    <n v="90374"/>
    <n v="17582"/>
    <x v="0"/>
    <n v="1.85"/>
    <x v="0"/>
  </r>
  <r>
    <x v="1852"/>
    <n v="1984"/>
    <s v="Herbert Ross"/>
    <s v="Dianne Wiest"/>
    <s v="Chris Penn"/>
    <s v="Lori Singer"/>
    <x v="1"/>
    <n v="8200000"/>
    <n v="80000000"/>
    <x v="0"/>
    <n v="107"/>
    <s v="Drama|Music|Romance"/>
    <s v="church|cowboy boots|dancing|high school dance|teenager"/>
    <n v="6.5"/>
    <n v="60"/>
    <n v="113"/>
    <n v="51459"/>
    <n v="1962"/>
    <x v="0"/>
    <n v="1.85"/>
    <x v="0"/>
  </r>
  <r>
    <x v="1853"/>
    <n v="2003"/>
    <s v="Todd Phillips"/>
    <s v="Will Ferrell"/>
    <s v="Leah Remini"/>
    <s v="Patrick Fischler"/>
    <x v="3"/>
    <n v="24000000"/>
    <n v="74608545"/>
    <x v="0"/>
    <n v="88"/>
    <s v="Comedy"/>
    <s v="college|fraternity|friend|house|party"/>
    <n v="7.2"/>
    <n v="123"/>
    <n v="404"/>
    <n v="185258"/>
    <n v="10325"/>
    <x v="0"/>
    <n v="2.35"/>
    <x v="0"/>
  </r>
  <r>
    <x v="1854"/>
    <n v="1991"/>
    <s v="Terry Gilliam"/>
    <s v="Jeff Bridges"/>
    <s v="David Hyde Pierce"/>
    <s v="Harry Shearer"/>
    <x v="3"/>
    <n v="24000000"/>
    <n v="41895491"/>
    <x v="0"/>
    <n v="137"/>
    <s v="Comedy|Drama|Fantasy"/>
    <s v="friendship|holy grail|massacre|redemption|video store"/>
    <n v="7.6"/>
    <n v="84"/>
    <n v="170"/>
    <n v="63274"/>
    <n v="12947"/>
    <x v="0"/>
    <n v="1.85"/>
    <x v="0"/>
  </r>
  <r>
    <x v="1855"/>
    <n v="1998"/>
    <s v="Danny Cannon"/>
    <s v="Muse Watson"/>
    <s v="Mekhi Phifer"/>
    <s v="Bill Cobbs"/>
    <x v="3"/>
    <n v="24000000"/>
    <n v="39989008"/>
    <x v="0"/>
    <n v="100"/>
    <s v="Horror|Mystery"/>
    <s v="bahamas|fisherman|hook|island|roommate"/>
    <n v="4.5999999999999996"/>
    <n v="125"/>
    <n v="418"/>
    <n v="55398"/>
    <n v="49847"/>
    <x v="0"/>
    <n v="2.35"/>
    <x v="0"/>
  </r>
  <r>
    <x v="1856"/>
    <n v="2000"/>
    <s v="Bonnie Hunt"/>
    <s v="Minnie Driver"/>
    <s v="Jim Belushi"/>
    <s v="Bonnie Hunt"/>
    <x v="1"/>
    <n v="24000000"/>
    <n v="32662299"/>
    <x v="0"/>
    <n v="115"/>
    <s v="Comedy|Drama|Romance"/>
    <s v="heart|italian restaurant|restaurant|transplant|waitress"/>
    <n v="6.9"/>
    <n v="106"/>
    <n v="275"/>
    <n v="16469"/>
    <n v="3946"/>
    <x v="0"/>
    <n v="1.85"/>
    <x v="0"/>
  </r>
  <r>
    <x v="1857"/>
    <n v="2008"/>
    <s v="Kevin Smith"/>
    <s v="Gerry Bednob"/>
    <s v="Jeff Anderson"/>
    <s v="Jennifer Schwalbach Smith"/>
    <x v="3"/>
    <n v="24000000"/>
    <n v="31452765"/>
    <x v="0"/>
    <n v="101"/>
    <s v="Comedy|Romance"/>
    <s v="actor|friend|male frontal nudity|male full frontal nudity|penis"/>
    <n v="6.6"/>
    <n v="247"/>
    <n v="243"/>
    <n v="149835"/>
    <n v="638"/>
    <x v="0"/>
    <n v="1.85"/>
    <x v="0"/>
  </r>
  <r>
    <x v="1858"/>
    <n v="2000"/>
    <s v="Neil LaBute"/>
    <s v="Morgan Freeman"/>
    <s v="Pruitt Taylor Vince"/>
    <s v="Kathleen Wilhoite"/>
    <x v="3"/>
    <n v="24000000"/>
    <n v="25167270"/>
    <x v="5"/>
    <n v="110"/>
    <s v="Comedy|Crime|Drama"/>
    <s v="hospital|kansas city|obsession|salesman|soap opera"/>
    <n v="6.3"/>
    <n v="156"/>
    <n v="263"/>
    <n v="30119"/>
    <n v="12254"/>
    <x v="0"/>
    <n v="2.35"/>
    <x v="0"/>
  </r>
  <r>
    <x v="1859"/>
    <n v="2009"/>
    <s v="Grant Heslov"/>
    <s v="Kevin Spacey"/>
    <s v="Jeff Bridges"/>
    <s v="Stephen Root"/>
    <x v="3"/>
    <n v="25000000"/>
    <n v="32416109"/>
    <x v="0"/>
    <n v="94"/>
    <s v="Comedy|War"/>
    <s v="first person narration|general|hampster|reference to loch ness monster|reporter"/>
    <n v="6.2"/>
    <n v="271"/>
    <n v="268"/>
    <n v="109620"/>
    <n v="32474"/>
    <x v="0"/>
    <n v="2.35"/>
    <x v="0"/>
  </r>
  <r>
    <x v="1860"/>
    <n v="2001"/>
    <s v="George Gallo"/>
    <s v="Daniel Roebuck"/>
    <s v="Eddie Griffin"/>
    <s v="Garcelle Beauvais"/>
    <x v="0"/>
    <n v="24000000"/>
    <n v="20218"/>
    <x v="0"/>
    <n v="88"/>
    <s v="Action|Comedy|Crime|Thriller"/>
    <s v="cia|cia agent|fbi|mexico|train"/>
    <n v="5.3"/>
    <n v="45"/>
    <n v="50"/>
    <n v="5431"/>
    <n v="2557"/>
    <x v="0"/>
    <n v="2.35"/>
    <x v="1"/>
  </r>
  <r>
    <x v="1861"/>
    <n v="1999"/>
    <s v="James Mangold"/>
    <s v="Angelina Jolie Pitt"/>
    <s v="Clea DuVall"/>
    <s v="Vanessa Redgrave"/>
    <x v="3"/>
    <n v="24000000"/>
    <n v="28871190"/>
    <x v="0"/>
    <n v="127"/>
    <s v="Biography|Drama"/>
    <s v="1960s|father daughter incest|mental hospital|suicide|suicide attempt"/>
    <n v="7.3"/>
    <n v="133"/>
    <n v="385"/>
    <n v="125421"/>
    <n v="13433"/>
    <x v="0"/>
    <n v="1.85"/>
    <x v="0"/>
  </r>
  <r>
    <x v="1862"/>
    <n v="2004"/>
    <s v="Robert Luketic"/>
    <s v="Topher Grace"/>
    <s v="Gary Cole"/>
    <s v="Nathan Lane"/>
    <x v="0"/>
    <n v="24000000"/>
    <n v="16964743"/>
    <x v="0"/>
    <n v="95"/>
    <s v="Comedy|Romance"/>
    <s v="best friend|contest|date|small town|west virginia"/>
    <n v="5.6"/>
    <n v="84"/>
    <n v="140"/>
    <n v="22844"/>
    <n v="4681"/>
    <x v="0"/>
    <n v="2.35"/>
    <x v="1"/>
  </r>
  <r>
    <x v="1863"/>
    <n v="1999"/>
    <s v="Tim Hill"/>
    <s v="Josh Charles"/>
    <s v="F. Murray Abraham"/>
    <s v="David Arquette"/>
    <x v="2"/>
    <n v="24000000"/>
    <n v="16290976"/>
    <x v="0"/>
    <n v="87"/>
    <s v="Adventure|Comedy|Family|Fantasy|Music|Sci-Fi"/>
    <s v="alien|breakfast|escape|rat|ufo"/>
    <n v="6.2"/>
    <n v="70"/>
    <n v="100"/>
    <n v="14637"/>
    <n v="3243"/>
    <x v="0"/>
    <n v="1.85"/>
    <x v="1"/>
  </r>
  <r>
    <x v="1864"/>
    <n v="1978"/>
    <s v="Sidney Lumet"/>
    <s v="Lena Horne"/>
    <s v="Diana Ross"/>
    <s v="Theresa Merritt"/>
    <x v="2"/>
    <n v="24000000"/>
    <n v="13000000"/>
    <x v="0"/>
    <n v="118"/>
    <s v="Adventure|Family|Fantasy|Music|Musical"/>
    <s v="melancholy|new york city|sadness|teacher|wizard"/>
    <n v="5.2"/>
    <n v="32"/>
    <n v="150"/>
    <n v="10895"/>
    <n v="1458"/>
    <x v="0"/>
    <n v="1.85"/>
    <x v="1"/>
  </r>
  <r>
    <x v="1865"/>
    <n v="2000"/>
    <s v="Brian Robbins"/>
    <s v="Oliver Platt"/>
    <s v="Ellen Albertini Dow"/>
    <s v="Martin Landau"/>
    <x v="0"/>
    <n v="24000000"/>
    <n v="12372410"/>
    <x v="0"/>
    <n v="107"/>
    <s v="Comedy|Sport"/>
    <s v="gay subtext|homoerotic fight|homoeroticism|homosexual subtext|wcw wrestling"/>
    <n v="5.3"/>
    <n v="51"/>
    <n v="101"/>
    <n v="11709"/>
    <n v="4971"/>
    <x v="0"/>
    <n v="1.85"/>
    <x v="1"/>
  </r>
  <r>
    <x v="1866"/>
    <n v="1999"/>
    <s v="Ron Shelton"/>
    <s v="Willie Garson"/>
    <s v="Robert Wagner"/>
    <s v="Lolita Davidovich"/>
    <x v="3"/>
    <n v="24000000"/>
    <n v="8427204"/>
    <x v="0"/>
    <n v="124"/>
    <s v="Comedy|Drama|Sport"/>
    <s v="boxing movie|friendship|highway travel|male rear nudity|road movie"/>
    <n v="5.4"/>
    <n v="73"/>
    <n v="59"/>
    <n v="10100"/>
    <n v="1523"/>
    <x v="0"/>
    <n v="2.35"/>
    <x v="1"/>
  </r>
  <r>
    <x v="1867"/>
    <n v="2011"/>
    <s v="Douglas McGrath"/>
    <s v="Olivia Munn"/>
    <s v="Busy Philipps"/>
    <s v="Jessica Szohr"/>
    <x v="0"/>
    <n v="24000000"/>
    <n v="9639242"/>
    <x v="0"/>
    <n v="89"/>
    <s v="Comedy|Romance"/>
    <s v="black comedy|delivery boy|dinner|gym|punishment"/>
    <n v="4.9000000000000004"/>
    <n v="169"/>
    <n v="68"/>
    <n v="16437"/>
    <n v="5470"/>
    <x v="0"/>
    <n v="1.85"/>
    <x v="1"/>
  </r>
  <r>
    <x v="1868"/>
    <n v="2010"/>
    <s v="Alexandre Aja"/>
    <s v="Adam Scott"/>
    <s v="Kelly Brook"/>
    <s v="Jessica Szohr"/>
    <x v="3"/>
    <n v="24000000"/>
    <n v="25003072"/>
    <x v="0"/>
    <n v="88"/>
    <s v="Comedy|Horror"/>
    <s v="bloody water|boat|party|piranha|spring break"/>
    <n v="5.5"/>
    <n v="365"/>
    <n v="374"/>
    <n v="72552"/>
    <n v="5737"/>
    <x v="0"/>
    <n v="2.35"/>
    <x v="0"/>
  </r>
  <r>
    <x v="1869"/>
    <n v="2004"/>
    <s v="Kevin Spacey"/>
    <s v="Kevin Spacey"/>
    <s v="Bob Hoskins"/>
    <s v="Brenda Blethyn"/>
    <x v="0"/>
    <n v="23000000"/>
    <n v="6144806"/>
    <x v="0"/>
    <n v="118"/>
    <s v="Biography|Drama|Music|Musical"/>
    <s v="bobby darin|career|love|marriage|sandra dee"/>
    <n v="6.7"/>
    <n v="113"/>
    <n v="248"/>
    <n v="12821"/>
    <n v="23689"/>
    <x v="1"/>
    <n v="2.35"/>
    <x v="1"/>
  </r>
  <r>
    <x v="1870"/>
    <n v="1993"/>
    <s v="Richard Williams"/>
    <s v="Donald Pleasence"/>
    <s v="Kenneth Williams"/>
    <s v="Clive Revill"/>
    <x v="2"/>
    <n v="28000000"/>
    <n v="669276"/>
    <x v="1"/>
    <n v="80"/>
    <s v="Action|Adventure|Animation|Comedy|Fantasy"/>
    <s v="cobbler|desert|gold|princess|thief"/>
    <n v="7.2"/>
    <n v="10"/>
    <n v="47"/>
    <n v="2541"/>
    <n v="1088"/>
    <x v="0"/>
    <n v="2.35"/>
    <x v="1"/>
  </r>
  <r>
    <x v="1871"/>
    <n v="2004"/>
    <s v="Mary McGuckian"/>
    <s v="Robert De Niro"/>
    <s v="F. Murray Abraham"/>
    <s v="Geraldine Chaplin"/>
    <x v="1"/>
    <n v="24000000"/>
    <n v="42880"/>
    <x v="1"/>
    <n v="120"/>
    <s v="Drama|Romance"/>
    <s v="bridge|friar|inquisition|peru|rope bridge"/>
    <n v="5.0999999999999996"/>
    <n v="16"/>
    <n v="50"/>
    <n v="2919"/>
    <n v="23769"/>
    <x v="0"/>
    <n v="1.85"/>
    <x v="1"/>
  </r>
  <r>
    <x v="1872"/>
    <n v="2010"/>
    <s v="George Tillman Jr."/>
    <s v="Dwayne Johnson"/>
    <s v="Tom Berenger"/>
    <s v="Mike Epps"/>
    <x v="3"/>
    <n v="24000000"/>
    <n v="23225911"/>
    <x v="0"/>
    <n v="98"/>
    <s v="Action|Crime|Drama|Thriller"/>
    <s v="gun|prison|reference to god|reference to jesus christ|vengeance"/>
    <n v="6.5"/>
    <n v="196"/>
    <n v="157"/>
    <n v="80574"/>
    <n v="14699"/>
    <x v="0"/>
    <n v="2.35"/>
    <x v="1"/>
  </r>
  <r>
    <x v="1873"/>
    <n v="2004"/>
    <s v="Hayao Miyazaki"/>
    <s v="Christian Bale"/>
    <s v="Blythe Danner"/>
    <s v="Jean Simmons"/>
    <x v="1"/>
    <n v="24000000"/>
    <n v="4710455"/>
    <x v="9"/>
    <n v="119"/>
    <s v="Adventure|Animation|Family|Fantasy"/>
    <s v="anime|castle|demon|steampunk|witch"/>
    <n v="8.1999999999999993"/>
    <n v="212"/>
    <n v="330"/>
    <n v="214091"/>
    <n v="24263"/>
    <x v="0"/>
    <n v="1.85"/>
    <x v="1"/>
  </r>
  <r>
    <x v="1874"/>
    <n v="2009"/>
    <s v="Ruben Fleischer"/>
    <s v="Emma Stone"/>
    <s v="Bill Murray"/>
    <s v="Derek Graf"/>
    <x v="3"/>
    <n v="23600000"/>
    <n v="75590286"/>
    <x v="0"/>
    <n v="88"/>
    <s v="Adventure|Comedy|Horror|Sci-Fi"/>
    <s v="amusement park|on the road|zombie|zombie apocalypse|zombie spoof"/>
    <n v="7.7"/>
    <n v="445"/>
    <n v="553"/>
    <n v="386217"/>
    <n v="28011"/>
    <x v="0"/>
    <n v="2.35"/>
    <x v="0"/>
  </r>
  <r>
    <x v="24"/>
    <n v="2005"/>
    <s v="Peter Jackson"/>
    <s v="Naomi Watts"/>
    <s v="Thomas Kretschmann"/>
    <s v="Evan Parke"/>
    <x v="0"/>
    <n v="207000000"/>
    <n v="218051260"/>
    <x v="2"/>
    <n v="201"/>
    <s v="Action|Adventure|Drama|Romance"/>
    <s v="animal name in title|ape abducts a woman|gorilla|island|king kong"/>
    <n v="7.2"/>
    <n v="446"/>
    <n v="2618"/>
    <n v="316020"/>
    <n v="7122"/>
    <x v="0"/>
    <n v="2.35"/>
    <x v="0"/>
  </r>
  <r>
    <x v="1875"/>
    <n v="1998"/>
    <s v="Frank Coraci"/>
    <s v="Adam Sandler"/>
    <s v="Clint Howard"/>
    <s v="Peter Dante"/>
    <x v="0"/>
    <n v="20000000"/>
    <n v="161487252"/>
    <x v="0"/>
    <n v="90"/>
    <s v="Comedy|Sport"/>
    <s v="coach|college|college football|domineering mother|football"/>
    <n v="6.1"/>
    <n v="108"/>
    <n v="300"/>
    <n v="119450"/>
    <n v="13823"/>
    <x v="1"/>
    <n v="1.85"/>
    <x v="0"/>
  </r>
  <r>
    <x v="1876"/>
    <n v="1980"/>
    <s v="Irvin Kershner"/>
    <s v="Harrison Ford"/>
    <s v="Kenny Baker"/>
    <s v="Anthony Daniels"/>
    <x v="1"/>
    <n v="18000000"/>
    <n v="290158751"/>
    <x v="0"/>
    <n v="127"/>
    <s v="Action|Adventure|Fantasy|Sci-Fi"/>
    <s v="duel|famous twist|rebel|rescue|snowy landscape"/>
    <n v="8.8000000000000007"/>
    <n v="223"/>
    <n v="900"/>
    <n v="837759"/>
    <n v="12643"/>
    <x v="0"/>
    <n v="2.35"/>
    <x v="0"/>
  </r>
  <r>
    <x v="1877"/>
    <n v="1995"/>
    <s v="Michael Bay"/>
    <s v="Will Smith"/>
    <s v="Tchéky Karyo"/>
    <s v="Theresa Randle"/>
    <x v="3"/>
    <n v="19000000"/>
    <n v="65807024"/>
    <x v="0"/>
    <n v="119"/>
    <s v="Action|Comedy|Crime|Drama|Thriller"/>
    <s v="drugs|heroin|murder|police|witness"/>
    <n v="6.8"/>
    <n v="63"/>
    <n v="203"/>
    <n v="172405"/>
    <n v="11013"/>
    <x v="0"/>
    <n v="1.85"/>
    <x v="0"/>
  </r>
  <r>
    <x v="1878"/>
    <n v="1991"/>
    <s v="David Zucker"/>
    <s v="George Kennedy"/>
    <s v="Priscilla Presley"/>
    <s v="O.J. Simpson"/>
    <x v="0"/>
    <n v="23000000"/>
    <n v="86930411"/>
    <x v="0"/>
    <n v="85"/>
    <s v="Comedy|Crime"/>
    <s v="american president|evil industrialist|ex girlfriend|political leader|president"/>
    <n v="6.8"/>
    <n v="43"/>
    <n v="87"/>
    <n v="83269"/>
    <n v="3847"/>
    <x v="0"/>
    <n v="1.85"/>
    <x v="0"/>
  </r>
  <r>
    <x v="1879"/>
    <n v="2000"/>
    <s v="James Wong"/>
    <s v="Daniel Roebuck"/>
    <s v="Brendan Fehr"/>
    <s v="Kerr Smith"/>
    <x v="3"/>
    <n v="23000000"/>
    <n v="53302314"/>
    <x v="0"/>
    <n v="98"/>
    <s v="Horror|Thriller"/>
    <s v="dead teenager|death|explosion|premonition|teenager"/>
    <n v="6.7"/>
    <n v="211"/>
    <n v="674"/>
    <n v="181058"/>
    <n v="3345"/>
    <x v="0"/>
    <n v="1.85"/>
    <x v="0"/>
  </r>
  <r>
    <x v="1880"/>
    <n v="2011"/>
    <s v="George Clooney"/>
    <s v="Ryan Gosling"/>
    <s v="Philip Seymour Hoffman"/>
    <s v="Jennifer Ehle"/>
    <x v="3"/>
    <n v="12500000"/>
    <n v="40962534"/>
    <x v="0"/>
    <n v="101"/>
    <s v="Drama"/>
    <s v="governor|intern|manager|ohio|politics"/>
    <n v="7.1"/>
    <n v="421"/>
    <n v="288"/>
    <n v="188652"/>
    <n v="57077"/>
    <x v="0"/>
    <n v="2.35"/>
    <x v="0"/>
  </r>
  <r>
    <x v="1881"/>
    <n v="2000"/>
    <s v="David Twohy"/>
    <s v="Vin Diesel"/>
    <s v="Radha Mitchell"/>
    <s v="Cole Hauser"/>
    <x v="3"/>
    <n v="23000000"/>
    <n v="39235088"/>
    <x v="0"/>
    <n v="112"/>
    <s v="Horror|Sci-Fi"/>
    <s v="captain|darkness|eclipse|space|survival"/>
    <n v="7.1"/>
    <n v="214"/>
    <n v="805"/>
    <n v="193962"/>
    <n v="16196"/>
    <x v="0"/>
    <n v="2.35"/>
    <x v="0"/>
  </r>
  <r>
    <x v="1882"/>
    <n v="2001"/>
    <s v="Tony Goldwyn"/>
    <s v="Hugh Jackman"/>
    <s v="Ellen Barkin"/>
    <s v="Catherine Dent"/>
    <x v="0"/>
    <n v="23000000"/>
    <n v="27338033"/>
    <x v="0"/>
    <n v="97"/>
    <s v="Comedy|Romance"/>
    <s v="apartment|girl in panties|roommate|thong panties|upskirt"/>
    <n v="6.1"/>
    <n v="92"/>
    <n v="167"/>
    <n v="19709"/>
    <n v="20798"/>
    <x v="0"/>
    <n v="1.85"/>
    <x v="0"/>
  </r>
  <r>
    <x v="1883"/>
    <n v="2013"/>
    <s v="Spike Jonze"/>
    <s v="Scarlett Johansson"/>
    <s v="Brian Johnson"/>
    <s v="Matt Letscher"/>
    <x v="3"/>
    <n v="23000000"/>
    <n v="25556065"/>
    <x v="0"/>
    <n v="126"/>
    <s v="Drama|Romance|Sci-Fi"/>
    <s v="divorce|female frontal nudity|future|loneliness|operating system"/>
    <n v="8"/>
    <n v="574"/>
    <n v="748"/>
    <n v="355126"/>
    <n v="19359"/>
    <x v="0"/>
    <n v="1.85"/>
    <x v="0"/>
  </r>
  <r>
    <x v="1790"/>
    <n v="2016"/>
    <s v="Dexter Fletcher"/>
    <s v="Hugh Jackman"/>
    <s v="Taron Egerton"/>
    <s v="Tim McInnerny"/>
    <x v="0"/>
    <n v="23000000"/>
    <n v="15785632"/>
    <x v="1"/>
    <n v="106"/>
    <s v="Biography|Comedy|Drama|Sport"/>
    <s v="1988 winter olympics|coach|ski jumper|winter|winter olympics"/>
    <n v="7.5"/>
    <n v="216"/>
    <n v="119"/>
    <n v="32513"/>
    <n v="21195"/>
    <x v="0"/>
    <n v="2.35"/>
    <x v="1"/>
  </r>
  <r>
    <x v="1884"/>
    <n v="2001"/>
    <s v="John Dahl"/>
    <s v="Paul Walker"/>
    <s v="Jessica Bowman"/>
    <s v="Dell Yount"/>
    <x v="3"/>
    <n v="23000000"/>
    <n v="21973182"/>
    <x v="0"/>
    <n v="97"/>
    <s v="Mystery|Thriller"/>
    <s v="embarrassing male nudity|embarrassing nudity|male nudity|truck|truck driver"/>
    <n v="6.6"/>
    <n v="140"/>
    <n v="339"/>
    <n v="53415"/>
    <n v="23242"/>
    <x v="0"/>
    <n v="2.35"/>
    <x v="1"/>
  </r>
  <r>
    <x v="1885"/>
    <n v="2013"/>
    <s v="Jonathan Newman"/>
    <s v="Ioan Gruffudd"/>
    <s v="Keeley Hawes"/>
    <s v="Oliver Stark"/>
    <x v="1"/>
    <n v="25000000"/>
    <n v="4756"/>
    <x v="1"/>
    <n v="100"/>
    <s v="Adventure|Family|Fantasy"/>
    <s v="based on novel|drowning|hanging from a flagpole|hanging from a rope|magic"/>
    <n v="5.4"/>
    <n v="28"/>
    <n v="32"/>
    <n v="4191"/>
    <n v="2450"/>
    <x v="0"/>
    <n v="2.35"/>
    <x v="1"/>
  </r>
  <r>
    <x v="1886"/>
    <n v="1999"/>
    <s v="Wayne Wang"/>
    <s v="Natalie Portman"/>
    <s v="Eva Amurri Martino"/>
    <s v="Shawn Hatosy"/>
    <x v="0"/>
    <n v="23000000"/>
    <n v="18653615"/>
    <x v="0"/>
    <n v="114"/>
    <s v="Comedy|Drama"/>
    <s v="family relationships|female protagonist|nubile woman|policeman|teenager"/>
    <n v="6.1"/>
    <n v="36"/>
    <n v="103"/>
    <n v="14786"/>
    <n v="22040"/>
    <x v="0"/>
    <n v="2.35"/>
    <x v="1"/>
  </r>
  <r>
    <x v="1585"/>
    <n v="2004"/>
    <s v="Andy Cadiff"/>
    <s v="Annabella Sciorra"/>
    <s v="Stark Sands"/>
    <s v="Terence Maynard"/>
    <x v="0"/>
    <n v="23000000"/>
    <n v="12189514"/>
    <x v="0"/>
    <n v="101"/>
    <s v="Comedy|Romance"/>
    <s v="first daughter|photographer|prague|president|secret service agent"/>
    <n v="6.1"/>
    <n v="65"/>
    <n v="129"/>
    <n v="30092"/>
    <n v="829"/>
    <x v="0"/>
    <n v="2.35"/>
    <x v="1"/>
  </r>
  <r>
    <x v="1887"/>
    <n v="2000"/>
    <s v="Michael Dinner"/>
    <s v="Seymour Cassel"/>
    <s v="Dan Hedaya"/>
    <s v="Lainie Kazan"/>
    <x v="0"/>
    <n v="23000000"/>
    <n v="13019253"/>
    <x v="0"/>
    <n v="88"/>
    <s v="Comedy|Crime"/>
    <s v="beach|drug lord|drugs|hotel|stripper"/>
    <n v="5.6"/>
    <n v="53"/>
    <n v="47"/>
    <n v="3914"/>
    <n v="1509"/>
    <x v="0"/>
    <n v="1.85"/>
    <x v="1"/>
  </r>
  <r>
    <x v="1888"/>
    <n v="2011"/>
    <s v="Steven Soderbergh"/>
    <s v="Channing Tatum"/>
    <s v="Michael Fassbender"/>
    <s v="Michael Angarano"/>
    <x v="3"/>
    <n v="23000000"/>
    <n v="18934858"/>
    <x v="17"/>
    <n v="93"/>
    <s v="Action|Thriller"/>
    <s v="die hard scenario|one woman army|rescue|soldier|super soldier"/>
    <n v="5.8"/>
    <n v="394"/>
    <n v="397"/>
    <n v="72646"/>
    <n v="31187"/>
    <x v="0"/>
    <n v="2.35"/>
    <x v="1"/>
  </r>
  <r>
    <x v="1889"/>
    <n v="1987"/>
    <s v="Joseph Sargent"/>
    <s v="Judith Barsi"/>
    <s v="Mario Van Peebles"/>
    <s v="Lynn Whitfield"/>
    <x v="0"/>
    <n v="23000000"/>
    <n v="20763013"/>
    <x v="0"/>
    <n v="92"/>
    <s v="Adventure|Horror|Thriller"/>
    <s v="banana boat|boat|christmas|sea|shark"/>
    <n v="2.8"/>
    <n v="80"/>
    <n v="383"/>
    <n v="30840"/>
    <n v="2355"/>
    <x v="0"/>
    <n v="2.35"/>
    <x v="1"/>
  </r>
  <r>
    <x v="1890"/>
    <n v="1996"/>
    <s v="Jerry Zaks"/>
    <s v="Leonardo DiCaprio"/>
    <s v="Robert De Niro"/>
    <s v="Meryl Streep"/>
    <x v="0"/>
    <n v="23000000"/>
    <n v="12782508"/>
    <x v="0"/>
    <n v="98"/>
    <s v="Drama"/>
    <s v="house|leukemia|mental institution|nursing home|transplant"/>
    <n v="6.7"/>
    <n v="45"/>
    <n v="71"/>
    <n v="20163"/>
    <n v="63194"/>
    <x v="0"/>
    <n v="1.85"/>
    <x v="1"/>
  </r>
  <r>
    <x v="1891"/>
    <n v="2008"/>
    <s v="Fred Durst"/>
    <s v="Tasha Smith"/>
    <s v="Dash Mihok"/>
    <s v="Garrett Morris"/>
    <x v="1"/>
    <n v="23000000"/>
    <n v="11508423"/>
    <x v="0"/>
    <n v="94"/>
    <s v="Biography|Comedy|Drama|Family|Sport"/>
    <s v="absent father|american football|based on true story|middle school"/>
    <n v="5.0999999999999996"/>
    <n v="47"/>
    <n v="19"/>
    <n v="3174"/>
    <n v="2453"/>
    <x v="0"/>
    <n v="2.35"/>
    <x v="1"/>
  </r>
  <r>
    <x v="1892"/>
    <n v="1999"/>
    <s v="Neil Jordan"/>
    <s v="Stephen Rea"/>
    <s v="Ian Hart"/>
    <s v="James Bolam"/>
    <x v="3"/>
    <n v="23000000"/>
    <n v="10660147"/>
    <x v="1"/>
    <n v="102"/>
    <s v="Drama|Romance"/>
    <s v="breasts|jealousy|obsession|sex scene|spiritual"/>
    <n v="7.2"/>
    <n v="90"/>
    <n v="165"/>
    <n v="17740"/>
    <n v="672"/>
    <x v="0"/>
    <n v="1.85"/>
    <x v="1"/>
  </r>
  <r>
    <x v="1893"/>
    <n v="1991"/>
    <s v="Simon Wincer"/>
    <s v="Vanessa Williams"/>
    <s v="Tia Carrere"/>
    <s v="Don Johnson"/>
    <x v="3"/>
    <n v="23000000"/>
    <n v="7434726"/>
    <x v="0"/>
    <n v="98"/>
    <s v="Action|Crime|Drama|Thriller|Western"/>
    <s v="bar|biker|cowboy|drugs|marlboro"/>
    <n v="6"/>
    <n v="30"/>
    <n v="81"/>
    <n v="14473"/>
    <n v="3671"/>
    <x v="0"/>
    <n v="1.85"/>
    <x v="1"/>
  </r>
  <r>
    <x v="1894"/>
    <n v="2009"/>
    <s v="Anne Fontaine"/>
    <s v="Alessandro Nivola"/>
    <s v="Benoît Poelvoorde"/>
    <s v="Marie Gillain"/>
    <x v="0"/>
    <n v="19430000"/>
    <n v="6109075"/>
    <x v="8"/>
    <n v="111"/>
    <s v="Biography|Drama"/>
    <s v="baron|fashion|hat|nickname|orphanage"/>
    <n v="6.7"/>
    <n v="165"/>
    <n v="65"/>
    <n v="32003"/>
    <n v="735"/>
    <x v="0"/>
    <n v="2.35"/>
    <x v="1"/>
  </r>
  <r>
    <x v="1895"/>
    <n v="2009"/>
    <s v="Stephen Frears"/>
    <s v="Tom Burke"/>
    <s v="Iben Hjejle"/>
    <s v="Gaye Brown"/>
    <x v="3"/>
    <n v="23000000"/>
    <n v="2708188"/>
    <x v="1"/>
    <n v="100"/>
    <s v="Comedy|Drama|Romance"/>
    <s v="age difference|courtesan|mansion|marriage|prostitute"/>
    <n v="6.2"/>
    <n v="155"/>
    <n v="43"/>
    <n v="8924"/>
    <n v="365"/>
    <x v="0"/>
    <n v="2.35"/>
    <x v="1"/>
  </r>
  <r>
    <x v="1896"/>
    <n v="2004"/>
    <s v="Mira Nair"/>
    <s v="Romola Garai"/>
    <s v="Roger Lloyd Pack"/>
    <s v="Lillete Dubey"/>
    <x v="0"/>
    <n v="23000000"/>
    <n v="16123851"/>
    <x v="0"/>
    <n v="141"/>
    <s v="Drama"/>
    <s v="aristocrat|english|painter|painting|singer"/>
    <n v="6.2"/>
    <n v="118"/>
    <n v="148"/>
    <n v="17373"/>
    <n v="1618"/>
    <x v="0"/>
    <n v="2.35"/>
    <x v="1"/>
  </r>
  <r>
    <x v="1897"/>
    <n v="2007"/>
    <s v="Mikael Håfström"/>
    <s v="Drew Powell"/>
    <s v="Kim Thomson"/>
    <s v="Alexandra Silber"/>
    <x v="0"/>
    <n v="25000000"/>
    <n v="71975611"/>
    <x v="0"/>
    <n v="114"/>
    <s v="Fantasy|Horror"/>
    <s v="book|debunking|evil|hotel|paranormal phenomena"/>
    <n v="6.8"/>
    <n v="314"/>
    <n v="580"/>
    <n v="209396"/>
    <n v="214"/>
    <x v="0"/>
    <n v="2.35"/>
    <x v="0"/>
  </r>
  <r>
    <x v="1898"/>
    <n v="1987"/>
    <s v="Mel Brooks"/>
    <s v="Joan Rivers"/>
    <s v="Dick Van Patten"/>
    <s v="Michael Winslow"/>
    <x v="1"/>
    <n v="22700000"/>
    <n v="38119483"/>
    <x v="0"/>
    <n v="96"/>
    <s v="Adventure|Comedy|Sci-Fi"/>
    <s v="parody|planet enclosed within shield|sci fi spoof|self referential|winnebago"/>
    <n v="7.1"/>
    <n v="103"/>
    <n v="273"/>
    <n v="136667"/>
    <n v="2936"/>
    <x v="0"/>
    <n v="1.85"/>
    <x v="0"/>
  </r>
  <r>
    <x v="1899"/>
    <n v="2014"/>
    <s v="Russell Crowe"/>
    <s v="Cem Yilmaz"/>
    <s v="Ryan Corr"/>
    <s v="Steve Bastoni"/>
    <x v="3"/>
    <n v="22500000"/>
    <n v="4190530"/>
    <x v="4"/>
    <n v="111"/>
    <s v="Drama|War"/>
    <s v="australian|battle|battle of gallipoli|gallipoli|world war one"/>
    <n v="7.1"/>
    <n v="183"/>
    <n v="185"/>
    <n v="53341"/>
    <n v="1795"/>
    <x v="0"/>
    <n v="2.35"/>
    <x v="1"/>
  </r>
  <r>
    <x v="1900"/>
    <n v="1990"/>
    <s v="Jerry Zucker"/>
    <s v="Demi Moore"/>
    <s v="Tony Goldwyn"/>
    <s v="Phil Leeds"/>
    <x v="0"/>
    <n v="22000000"/>
    <n v="217631306"/>
    <x v="0"/>
    <n v="127"/>
    <s v="Drama|Fantasy|Romance|Thriller"/>
    <s v="death|film blanc|invisibility|love|unrequited love"/>
    <n v="7"/>
    <n v="77"/>
    <n v="252"/>
    <n v="154199"/>
    <n v="3100"/>
    <x v="0"/>
    <n v="1.85"/>
    <x v="0"/>
  </r>
  <r>
    <x v="1901"/>
    <n v="1998"/>
    <s v="Bobby Farrelly"/>
    <s v="Sarah Silverman"/>
    <s v="Lin Shaye"/>
    <s v="Richard Tyson"/>
    <x v="3"/>
    <n v="23000000"/>
    <n v="176483808"/>
    <x v="0"/>
    <n v="107"/>
    <s v="Comedy|Romance"/>
    <s v="accident|curtain call|dream girl|high school|prom"/>
    <n v="7.1"/>
    <n v="171"/>
    <n v="611"/>
    <n v="247289"/>
    <n v="4664"/>
    <x v="0"/>
    <n v="1.85"/>
    <x v="0"/>
  </r>
  <r>
    <x v="1902"/>
    <n v="1994"/>
    <s v="John Pasquin"/>
    <s v="Judge Reinhold"/>
    <s v="Eric Lloyd"/>
    <s v="Peter Boyle"/>
    <x v="1"/>
    <n v="22000000"/>
    <n v="144833357"/>
    <x v="0"/>
    <n v="97"/>
    <s v="Comedy|Drama|Family|Fantasy"/>
    <s v="1990s|christmas|christmas eve|sleigh|surrealism"/>
    <n v="6.4"/>
    <n v="64"/>
    <n v="111"/>
    <n v="64742"/>
    <n v="2790"/>
    <x v="0"/>
    <n v="1.85"/>
    <x v="0"/>
  </r>
  <r>
    <x v="1903"/>
    <n v="2002"/>
    <s v="John Lee Hancock"/>
    <s v="Dennis Quaid"/>
    <s v="Jay Hernandez"/>
    <s v="Angus T. Jones"/>
    <x v="2"/>
    <n v="20000000"/>
    <n v="75597042"/>
    <x v="0"/>
    <n v="127"/>
    <s v="Drama|Family|Sport"/>
    <s v="baseball|coach|high school|pitching|texas"/>
    <n v="7"/>
    <n v="92"/>
    <n v="174"/>
    <n v="26434"/>
    <n v="6657"/>
    <x v="0"/>
    <n v="2.35"/>
    <x v="0"/>
  </r>
  <r>
    <x v="1904"/>
    <n v="2007"/>
    <s v="Andy Fickman"/>
    <s v="Dwayne Johnson"/>
    <s v="Kyra Sedgwick"/>
    <s v="Madison Pettis"/>
    <x v="1"/>
    <n v="22000000"/>
    <n v="90636983"/>
    <x v="0"/>
    <n v="110"/>
    <s v="Comedy|Family|Sport"/>
    <s v="family relationships|football movie|publicist|sports team|tween girl"/>
    <n v="6.2"/>
    <n v="112"/>
    <n v="83"/>
    <n v="44021"/>
    <n v="15170"/>
    <x v="0"/>
    <n v="2.35"/>
    <x v="0"/>
  </r>
  <r>
    <x v="1905"/>
    <n v="1995"/>
    <s v="Clint Eastwood"/>
    <s v="Clint Eastwood"/>
    <s v="Meryl Streep"/>
    <s v="Debra Monk"/>
    <x v="0"/>
    <n v="35000000"/>
    <n v="70960517"/>
    <x v="0"/>
    <n v="135"/>
    <s v="Drama|Romance"/>
    <s v="1960s|bridge|housewife|love|photographer"/>
    <n v="7.5"/>
    <n v="69"/>
    <n v="192"/>
    <n v="54631"/>
    <n v="27237"/>
    <x v="0"/>
    <n v="1.85"/>
    <x v="0"/>
  </r>
  <r>
    <x v="1906"/>
    <n v="2001"/>
    <s v="Luke Greenfield"/>
    <s v="Louis Lombardi"/>
    <s v="Michael Papajohn"/>
    <s v="Colleen Haskell"/>
    <x v="0"/>
    <n v="22000000"/>
    <n v="55762229"/>
    <x v="0"/>
    <n v="84"/>
    <s v="Comedy|Sci-Fi"/>
    <s v="camera focus on a female butt|cartoon on tv|forest|hairy buttocks|seal the animal"/>
    <n v="4.8"/>
    <n v="75"/>
    <n v="132"/>
    <n v="47383"/>
    <n v="1203"/>
    <x v="0"/>
    <n v="1.85"/>
    <x v="0"/>
  </r>
  <r>
    <x v="1907"/>
    <n v="2014"/>
    <s v="Lasse Hallström"/>
    <s v="Manish Dayal"/>
    <s v="Charlotte Le Bon"/>
    <s v="Juhi Chawla"/>
    <x v="1"/>
    <n v="22000000"/>
    <n v="54235441"/>
    <x v="0"/>
    <n v="122"/>
    <s v="Comedy|Drama"/>
    <s v="chef|haute cuisine|indian cuisine|michelin guide|restaurant"/>
    <n v="7.3"/>
    <n v="180"/>
    <n v="185"/>
    <n v="52894"/>
    <n v="1484"/>
    <x v="0"/>
    <n v="2.35"/>
    <x v="0"/>
  </r>
  <r>
    <x v="1908"/>
    <n v="1995"/>
    <s v="Irwin Winkler"/>
    <s v="Ken Howard"/>
    <s v="Jeremy Northam"/>
    <s v="Ray McKinnon"/>
    <x v="0"/>
    <n v="22000000"/>
    <n v="50728000"/>
    <x v="0"/>
    <n v="114"/>
    <s v="Action|Crime|Drama|Mystery|Thriller"/>
    <s v="chat room|computer|computer hacker|identity|identity theft"/>
    <n v="5.8"/>
    <n v="53"/>
    <n v="166"/>
    <n v="48909"/>
    <n v="1725"/>
    <x v="0"/>
    <n v="1.85"/>
    <x v="0"/>
  </r>
  <r>
    <x v="1909"/>
    <n v="2001"/>
    <s v="Jessie Nelson"/>
    <s v="Dianne Wiest"/>
    <s v="Loretta Devine"/>
    <s v="Richard Schiff"/>
    <x v="0"/>
    <n v="22000000"/>
    <n v="40270895"/>
    <x v="0"/>
    <n v="132"/>
    <s v="Drama"/>
    <s v="child custody|custody battle|disability|mentally impaired man|single father"/>
    <n v="7.6"/>
    <n v="129"/>
    <n v="431"/>
    <n v="121937"/>
    <n v="3152"/>
    <x v="0"/>
    <n v="1.85"/>
    <x v="0"/>
  </r>
  <r>
    <x v="1910"/>
    <n v="2014"/>
    <s v="Christopher Spencer"/>
    <s v="Roma Downey"/>
    <s v="Amber Rose Revah"/>
    <s v="Darwin Shaw"/>
    <x v="0"/>
    <n v="22000000"/>
    <n v="59696176"/>
    <x v="0"/>
    <n v="170"/>
    <s v="Biography|Drama|History"/>
    <s v="bare chested male bondage|crucifixion|loincloth|reference to god|resurrection"/>
    <n v="5.6"/>
    <n v="61"/>
    <n v="174"/>
    <n v="15448"/>
    <n v="775"/>
    <x v="0"/>
    <n v="2.35"/>
    <x v="0"/>
  </r>
  <r>
    <x v="1911"/>
    <n v="2003"/>
    <s v="Len Wiseman"/>
    <s v="Sophia Myles"/>
    <s v="Kevin Grevioux"/>
    <s v="Shane Brolly"/>
    <x v="3"/>
    <n v="22000000"/>
    <n v="51483949"/>
    <x v="1"/>
    <n v="133"/>
    <s v="Action|Fantasy|Thriller"/>
    <s v="blood|death|hybrid|vampire|werewolf"/>
    <n v="7"/>
    <n v="226"/>
    <n v="806"/>
    <n v="208092"/>
    <n v="1777"/>
    <x v="0"/>
    <n v="2.35"/>
    <x v="0"/>
  </r>
  <r>
    <x v="1912"/>
    <n v="2005"/>
    <s v="Mikael Håfström"/>
    <s v="Denis O'Hare"/>
    <s v="RZA"/>
    <s v="Xzibit"/>
    <x v="3"/>
    <n v="22000000"/>
    <n v="36020063"/>
    <x v="0"/>
    <n v="112"/>
    <s v="Drama|Thriller"/>
    <s v="drink|hotel|police|staged rape|thief"/>
    <n v="6.6"/>
    <n v="116"/>
    <n v="375"/>
    <n v="62584"/>
    <n v="2019"/>
    <x v="0"/>
    <n v="2.35"/>
    <x v="0"/>
  </r>
  <r>
    <x v="1913"/>
    <n v="2009"/>
    <s v="Steven Soderbergh"/>
    <s v="Matt Damon"/>
    <s v="Joel McHale"/>
    <s v="Thomas F. Wilson"/>
    <x v="3"/>
    <n v="21000000"/>
    <n v="33313582"/>
    <x v="0"/>
    <n v="108"/>
    <s v="Comedy|Crime|Drama|Thriller"/>
    <s v="compulsive liar|fbi|informant|investigation|spy"/>
    <n v="6.5"/>
    <n v="248"/>
    <n v="175"/>
    <n v="52888"/>
    <n v="16031"/>
    <x v="0"/>
    <n v="1.85"/>
    <x v="0"/>
  </r>
  <r>
    <x v="1914"/>
    <n v="1993"/>
    <s v="Richard Attenborough"/>
    <s v="Anthony Hopkins"/>
    <s v="James Frain"/>
    <s v="Julian Fellowes"/>
    <x v="1"/>
    <n v="22000000"/>
    <n v="25842000"/>
    <x v="1"/>
    <n v="115"/>
    <s v="Biography|Drama|Romance"/>
    <s v="author|book|england|friend|oxford"/>
    <n v="7.4"/>
    <n v="23"/>
    <n v="87"/>
    <n v="13455"/>
    <n v="13619"/>
    <x v="0"/>
    <n v="2.35"/>
    <x v="0"/>
  </r>
  <r>
    <x v="1915"/>
    <n v="2005"/>
    <s v="Mike Bigelow"/>
    <s v="Carlos Ponce"/>
    <s v="Eddie Griffin"/>
    <s v="Charles Keating"/>
    <x v="3"/>
    <n v="22000000"/>
    <n v="22264487"/>
    <x v="0"/>
    <n v="83"/>
    <s v="Comedy"/>
    <s v="dolphin|gigolo|pimp|serial killer|villain arrested"/>
    <n v="4.5999999999999996"/>
    <n v="98"/>
    <n v="166"/>
    <n v="41239"/>
    <n v="1729"/>
    <x v="0"/>
    <n v="1.85"/>
    <x v="0"/>
  </r>
  <r>
    <x v="1916"/>
    <n v="2013"/>
    <s v="Ken Scott"/>
    <s v="Jack Reynor"/>
    <s v="Bobby Moynihan"/>
    <s v="Matthew Daddario"/>
    <x v="0"/>
    <n v="26000000"/>
    <n v="30659817"/>
    <x v="0"/>
    <n v="105"/>
    <s v="Comedy|Drama"/>
    <s v="children|identity|lawsuit|lawyer|sperm donor"/>
    <n v="6.4"/>
    <n v="168"/>
    <n v="95"/>
    <n v="59805"/>
    <n v="1006"/>
    <x v="0"/>
    <n v="2.35"/>
    <x v="0"/>
  </r>
  <r>
    <x v="1071"/>
    <n v="2015"/>
    <s v="Paul McGuigan"/>
    <s v="Daniel Radcliffe"/>
    <s v="Spencer Wilding"/>
    <s v="Daniel Mays"/>
    <x v="0"/>
    <n v="40000000"/>
    <n v="5773519"/>
    <x v="0"/>
    <n v="110"/>
    <s v="Drama|Horror|Sci-Fi|Thriller"/>
    <s v="assistant|experiment|frankenstein|medical student|scientist"/>
    <n v="6"/>
    <n v="159"/>
    <n v="91"/>
    <n v="28621"/>
    <n v="12876"/>
    <x v="0"/>
    <n v="2.35"/>
    <x v="1"/>
  </r>
  <r>
    <x v="1917"/>
    <n v="2001"/>
    <s v="Dennis Dugan"/>
    <s v="Amanda Detmer"/>
    <s v="Neil Diamond"/>
    <s v="Kyle Gass"/>
    <x v="0"/>
    <n v="22000000"/>
    <n v="19351569"/>
    <x v="0"/>
    <n v="96"/>
    <s v="Comedy|Crime|Romance"/>
    <s v="female nudity|friend|kidnapping|love|nun"/>
    <n v="5.9"/>
    <n v="97"/>
    <n v="201"/>
    <n v="33287"/>
    <n v="664"/>
    <x v="0"/>
    <n v="1.85"/>
    <x v="1"/>
  </r>
  <r>
    <x v="1918"/>
    <n v="2012"/>
    <s v="David Bowers"/>
    <s v="Zachary Gordon"/>
    <s v="Rachael Harris"/>
    <s v="Karan Brar"/>
    <x v="1"/>
    <n v="22000000"/>
    <n v="49002815"/>
    <x v="0"/>
    <n v="94"/>
    <s v="Comedy|Family"/>
    <s v="best friend|camping|country club|no opening credits|summer vacation"/>
    <n v="6.4"/>
    <n v="88"/>
    <n v="35"/>
    <n v="15665"/>
    <n v="3153"/>
    <x v="0"/>
    <n v="2.35"/>
    <x v="0"/>
  </r>
  <r>
    <x v="1919"/>
    <n v="1999"/>
    <s v="Spike Lee"/>
    <s v="Mira Sorvino"/>
    <s v="Jennifer Esposito"/>
    <s v="Mike Starr"/>
    <x v="3"/>
    <n v="22000000"/>
    <n v="19283782"/>
    <x v="0"/>
    <n v="142"/>
    <s v="Crime|Drama|Romance|Thriller"/>
    <s v="distrust|fear|murder|neighborhood|new york city"/>
    <n v="6.6"/>
    <n v="85"/>
    <n v="354"/>
    <n v="31227"/>
    <n v="5386"/>
    <x v="0"/>
    <n v="1.85"/>
    <x v="1"/>
  </r>
  <r>
    <x v="1920"/>
    <n v="2001"/>
    <s v="Kevin Smith"/>
    <s v="Will Ferrell"/>
    <s v="Shannon Elizabeth"/>
    <s v="Jason Mewes"/>
    <x v="3"/>
    <n v="22000000"/>
    <n v="30059386"/>
    <x v="0"/>
    <n v="104"/>
    <s v="Comedy"/>
    <s v="internet|jay and silent bob|new jersey|orangutan|police"/>
    <n v="6.9"/>
    <n v="181"/>
    <n v="867"/>
    <n v="128593"/>
    <n v="11632"/>
    <x v="0"/>
    <n v="2.35"/>
    <x v="0"/>
  </r>
  <r>
    <x v="265"/>
    <n v="2005"/>
    <s v="Michael Bay"/>
    <s v="Scarlett Johansson"/>
    <s v="Steve Buscemi"/>
    <s v="Djimon Hounsou"/>
    <x v="0"/>
    <n v="126000000"/>
    <n v="35799026"/>
    <x v="0"/>
    <n v="136"/>
    <s v="Action|Adventure|Romance|Sci-Fi|Thriller"/>
    <s v="clone|environment|escape|island|lottery"/>
    <n v="6.9"/>
    <n v="257"/>
    <n v="899"/>
    <n v="263336"/>
    <n v="34838"/>
    <x v="0"/>
    <n v="2.35"/>
    <x v="1"/>
  </r>
  <r>
    <x v="1921"/>
    <n v="2001"/>
    <s v="Daniel Sackheim"/>
    <s v="Chris Noth"/>
    <s v="Bruce Dern"/>
    <s v="Trevor Morgan"/>
    <x v="0"/>
    <n v="30000000"/>
    <n v="17951431"/>
    <x v="0"/>
    <n v="106"/>
    <s v="Crime|Drama|Mystery|Thriller"/>
    <s v="car|car accident|death|friend|glass"/>
    <n v="5.8"/>
    <n v="95"/>
    <n v="200"/>
    <n v="25462"/>
    <n v="4239"/>
    <x v="0"/>
    <n v="2.35"/>
    <x v="1"/>
  </r>
  <r>
    <x v="1922"/>
    <n v="2016"/>
    <s v="Ethan Coen"/>
    <s v="Scarlett Johansson"/>
    <s v="Channing Tatum"/>
    <s v="Alden Ehrenreich"/>
    <x v="0"/>
    <n v="22000000"/>
    <n v="29997095"/>
    <x v="1"/>
    <n v="106"/>
    <s v="Comedy|Mystery"/>
    <s v="50s|film within a film|hollywood|illegitimate pregnancy|twins"/>
    <n v="6.4"/>
    <n v="423"/>
    <n v="302"/>
    <n v="60926"/>
    <n v="38494"/>
    <x v="0"/>
    <n v="1.85"/>
    <x v="0"/>
  </r>
  <r>
    <x v="1923"/>
    <n v="2001"/>
    <s v="Harry Elfont"/>
    <s v="Rosario Dawson"/>
    <s v="Paulo Costanzo"/>
    <s v="Aries Spears"/>
    <x v="0"/>
    <n v="22000000"/>
    <n v="14252830"/>
    <x v="3"/>
    <n v="98"/>
    <s v="Comedy|Music"/>
    <s v="based on tv series|fictional band|girl band|music industry|pop band"/>
    <n v="5.3"/>
    <n v="93"/>
    <n v="242"/>
    <n v="18900"/>
    <n v="3769"/>
    <x v="0"/>
    <n v="1.85"/>
    <x v="1"/>
  </r>
  <r>
    <x v="1924"/>
    <n v="2013"/>
    <s v="Gary Fleder"/>
    <s v="Jason Statham"/>
    <s v="James Franco"/>
    <s v="Frank Grillo"/>
    <x v="3"/>
    <n v="22000000"/>
    <n v="19783777"/>
    <x v="0"/>
    <n v="100"/>
    <s v="Action|Crime|Drama|Thriller"/>
    <s v="biker|biker gang|dea|dea agent|fight"/>
    <n v="6.5"/>
    <n v="203"/>
    <n v="154"/>
    <n v="82804"/>
    <n v="39989"/>
    <x v="0"/>
    <n v="2.35"/>
    <x v="1"/>
  </r>
  <r>
    <x v="1925"/>
    <n v="2000"/>
    <s v="Uli Edel"/>
    <s v="Richard E. Grant"/>
    <s v="Jim Carter"/>
    <s v="Alice Krige"/>
    <x v="1"/>
    <n v="22000000"/>
    <n v="13555988"/>
    <x v="5"/>
    <n v="95"/>
    <s v="Adventure|Comedy|Family|Fantasy"/>
    <s v="boy|pushed off a cliff|rat|secret passage|vampire"/>
    <n v="5.7"/>
    <n v="38"/>
    <n v="38"/>
    <n v="7242"/>
    <n v="2216"/>
    <x v="0"/>
    <n v="1.85"/>
    <x v="1"/>
  </r>
  <r>
    <x v="1926"/>
    <n v="2004"/>
    <s v="David O. Russell"/>
    <s v="Naomi Watts"/>
    <s v="Lily Tomlin"/>
    <s v="Isabelle Huppert"/>
    <x v="3"/>
    <n v="22000000"/>
    <n v="12784713"/>
    <x v="0"/>
    <n v="107"/>
    <s v="Comedy"/>
    <s v="coincidence|cult film|overalls|suburb|vomiting"/>
    <n v="6.7"/>
    <n v="183"/>
    <n v="381"/>
    <n v="56813"/>
    <n v="8094"/>
    <x v="0"/>
    <n v="2.35"/>
    <x v="1"/>
  </r>
  <r>
    <x v="1927"/>
    <n v="1993"/>
    <s v="Fred Dekker"/>
    <s v="CCH Pounder"/>
    <s v="Rip Torn"/>
    <s v="Mako"/>
    <x v="0"/>
    <n v="23500000"/>
    <n v="10696210"/>
    <x v="0"/>
    <n v="104"/>
    <s v="Action|Crime|Sci-Fi|Thriller"/>
    <s v="android|corporation|ninja|police|robocop"/>
    <n v="3.9"/>
    <n v="75"/>
    <n v="180"/>
    <n v="35018"/>
    <n v="3148"/>
    <x v="0"/>
    <n v="1.85"/>
    <x v="1"/>
  </r>
  <r>
    <x v="1928"/>
    <n v="2001"/>
    <s v="Brian Trenchard-Smith"/>
    <s v="Michael Biehn"/>
    <s v="Udo Kier"/>
    <s v="Franco Nero"/>
    <x v="0"/>
    <n v="22000000"/>
    <n v="5974653"/>
    <x v="0"/>
    <n v="104"/>
    <s v="Action|Adventure|Fantasy|Sci-Fi|Thriller"/>
    <s v="armageddon|battle|end times|reference to satan|sequel"/>
    <n v="4.0999999999999996"/>
    <n v="18"/>
    <n v="111"/>
    <n v="2253"/>
    <n v="4221"/>
    <x v="0"/>
    <n v="1.85"/>
    <x v="1"/>
  </r>
  <r>
    <x v="1929"/>
    <n v="1970"/>
    <s v="Blake Edwards"/>
    <s v="Rock Hudson"/>
    <s v="Vernon Dobtcheff"/>
    <s v="Jeremy Kemp"/>
    <x v="2"/>
    <n v="25000000"/>
    <n v="5000000"/>
    <x v="0"/>
    <n v="143"/>
    <s v="Comedy|Drama|Musical|Romance|War"/>
    <s v="crepe suzette|french|mata hari spoof|song|spy"/>
    <n v="6.2"/>
    <n v="22"/>
    <n v="50"/>
    <n v="1547"/>
    <n v="788"/>
    <x v="0"/>
    <n v="2.35"/>
    <x v="1"/>
  </r>
  <r>
    <x v="1930"/>
    <n v="1999"/>
    <s v="Hugh Wilson"/>
    <s v="Brendan Fraser"/>
    <s v="Alex Rocco"/>
    <s v="Eric Idle"/>
    <x v="1"/>
    <n v="22000000"/>
    <n v="9694105"/>
    <x v="0"/>
    <n v="77"/>
    <s v="Comedy|Family|Romance"/>
    <s v="gold|gold rush|mirror|police officer|singer"/>
    <n v="3.8"/>
    <n v="41"/>
    <n v="77"/>
    <n v="8176"/>
    <n v="5568"/>
    <x v="0"/>
    <n v="2.35"/>
    <x v="1"/>
  </r>
  <r>
    <x v="1931"/>
    <n v="2015"/>
    <s v="Camille Delamarre"/>
    <s v="Ed Skrein"/>
    <s v="Noémie Lenoir"/>
    <s v="Radivoje Bukvic"/>
    <x v="0"/>
    <n v="25000000"/>
    <n v="16027866"/>
    <x v="8"/>
    <n v="96"/>
    <s v="Action|Crime|Thriller"/>
    <s v="airfield|car|car stunt|driver|private jet"/>
    <n v="5.0999999999999996"/>
    <n v="148"/>
    <n v="121"/>
    <n v="26767"/>
    <n v="1411"/>
    <x v="0"/>
    <n v="2.35"/>
    <x v="1"/>
  </r>
  <r>
    <x v="1932"/>
    <n v="2006"/>
    <s v="Paul Verhoeven"/>
    <s v="Michiel Huisman"/>
    <s v="Sebastian Koch"/>
    <s v="Christian Berkel"/>
    <x v="3"/>
    <n v="21000000"/>
    <n v="4398392"/>
    <x v="22"/>
    <n v="145"/>
    <s v="Drama|Thriller|War"/>
    <s v="boat|escape|hiding|nazi|resistance"/>
    <n v="7.8"/>
    <n v="231"/>
    <n v="232"/>
    <n v="59507"/>
    <n v="2590"/>
    <x v="0"/>
    <n v="2.35"/>
    <x v="1"/>
  </r>
  <r>
    <x v="1933"/>
    <n v="2005"/>
    <s v="Christian Carion"/>
    <s v="Gary Lewis"/>
    <s v="Dany Boon"/>
    <s v="Ian Richardson"/>
    <x v="0"/>
    <n v="22000000"/>
    <n v="1050445"/>
    <x v="8"/>
    <n v="116"/>
    <s v="Drama|History|Music|Romance|War"/>
    <s v="christmas|no man's land|soldier|trench|world war one"/>
    <n v="7.8"/>
    <n v="115"/>
    <n v="147"/>
    <n v="21394"/>
    <n v="773"/>
    <x v="0"/>
    <n v="2.35"/>
    <x v="1"/>
  </r>
  <r>
    <x v="1934"/>
    <n v="2012"/>
    <s v="David Palmer"/>
    <s v="Bradley Cooper"/>
    <s v="Tom Arnold"/>
    <s v="Beau Bridges"/>
    <x v="3"/>
    <n v="2000000"/>
    <n v="13746550"/>
    <x v="0"/>
    <n v="100"/>
    <s v="Action|Comedy|Romance"/>
    <s v="gay cop|getaway driver|masturbation|penis|witness protection"/>
    <n v="6.1"/>
    <n v="176"/>
    <n v="104"/>
    <n v="29322"/>
    <n v="15922"/>
    <x v="0"/>
    <n v="2.35"/>
    <x v="0"/>
  </r>
  <r>
    <x v="1935"/>
    <n v="2008"/>
    <s v="Callie Khouri"/>
    <s v="Stephen Root"/>
    <s v="Ted Danson"/>
    <s v="Roger Cross"/>
    <x v="0"/>
    <n v="22000000"/>
    <n v="20668843"/>
    <x v="0"/>
    <n v="104"/>
    <s v="Comedy|Crime|Thriller"/>
    <s v="bank|federal reserve bank|money|security guard|shredder"/>
    <n v="5.8"/>
    <n v="98"/>
    <n v="54"/>
    <n v="16831"/>
    <n v="2453"/>
    <x v="0"/>
    <n v="2.35"/>
    <x v="1"/>
  </r>
  <r>
    <x v="1936"/>
    <n v="2014"/>
    <s v="Rowan Joffe"/>
    <s v="Colin Firth"/>
    <s v="Ben Crompton"/>
    <s v="Anne-Marie Duff"/>
    <x v="3"/>
    <n v="22000000"/>
    <n v="2963012"/>
    <x v="1"/>
    <n v="92"/>
    <s v="Drama|Mystery|Thriller"/>
    <s v="amnesia|female nudity|infidelity|nudity|therapist"/>
    <n v="6.3"/>
    <n v="149"/>
    <n v="105"/>
    <n v="48873"/>
    <n v="14617"/>
    <x v="0"/>
    <n v="2.35"/>
    <x v="1"/>
  </r>
  <r>
    <x v="1937"/>
    <n v="2010"/>
    <s v="John Curran"/>
    <s v="Robert De Niro"/>
    <s v="Milla Jovovich"/>
    <s v="Frances Conroy"/>
    <x v="3"/>
    <n v="22000000"/>
    <n v="1796024"/>
    <x v="0"/>
    <n v="105"/>
    <s v="Drama|Thriller"/>
    <s v="arsonist|blood splatter on face|deception|parole|parole officer"/>
    <n v="5.4"/>
    <n v="138"/>
    <n v="135"/>
    <n v="34985"/>
    <n v="37766"/>
    <x v="0"/>
    <n v="2.35"/>
    <x v="1"/>
  </r>
  <r>
    <x v="1938"/>
    <n v="2007"/>
    <s v="Laurent Tirard"/>
    <s v="Romain Duris"/>
    <s v="Ludivine Sagnier"/>
    <s v="Fabrice Luchini"/>
    <x v="0"/>
    <n v="16000000"/>
    <n v="634277"/>
    <x v="8"/>
    <n v="120"/>
    <s v="Comedy|History"/>
    <s v="deathbed|play|playwright|prison|theater"/>
    <n v="7.3"/>
    <n v="78"/>
    <n v="27"/>
    <n v="5166"/>
    <n v="1651"/>
    <x v="0"/>
    <n v="2.35"/>
    <x v="1"/>
  </r>
  <r>
    <x v="1939"/>
    <n v="2013"/>
    <s v="Scott Cooper"/>
    <s v="Christian Bale"/>
    <s v="Sam Shepard"/>
    <s v="Dendrie Taylor"/>
    <x v="3"/>
    <n v="22000000"/>
    <n v="11326836"/>
    <x v="0"/>
    <n v="116"/>
    <s v="Crime|Drama|Thriller"/>
    <s v="ambiguous ending|brother brother relationship|drug dealer|fight club|revenge"/>
    <n v="6.8"/>
    <n v="288"/>
    <n v="231"/>
    <n v="83171"/>
    <n v="24134"/>
    <x v="0"/>
    <n v="2.35"/>
    <x v="1"/>
  </r>
  <r>
    <x v="1940"/>
    <n v="2007"/>
    <s v="Tony Gilroy"/>
    <s v="Tom Wilkinson"/>
    <s v="Denis O'Hare"/>
    <s v="Sydney Pollack"/>
    <x v="3"/>
    <n v="25000000"/>
    <n v="49024969"/>
    <x v="0"/>
    <n v="119"/>
    <s v="Crime|Drama|Mystery|Thriller"/>
    <s v="attorney|debt|fixer|law|law firm"/>
    <n v="7.3"/>
    <n v="299"/>
    <n v="363"/>
    <n v="133367"/>
    <n v="3284"/>
    <x v="0"/>
    <n v="2.35"/>
    <x v="0"/>
  </r>
  <r>
    <x v="1941"/>
    <n v="1996"/>
    <s v="Peter Segal"/>
    <s v="Wilford Brimley"/>
    <s v="Bradley Whitford"/>
    <s v="Sela Ward"/>
    <x v="0"/>
    <n v="21500000"/>
    <n v="22294341"/>
    <x v="0"/>
    <n v="101"/>
    <s v="Adventure|Comedy"/>
    <s v="gay pride|highway travel|president|road movie|u.s. president"/>
    <n v="6.5"/>
    <n v="27"/>
    <n v="71"/>
    <n v="12278"/>
    <n v="4629"/>
    <x v="0"/>
    <n v="1.85"/>
    <x v="0"/>
  </r>
  <r>
    <x v="1942"/>
    <n v="1999"/>
    <s v="Mark Pellington"/>
    <s v="Jeff Bridges"/>
    <s v="Spencer Treat Clark"/>
    <s v="Hope Davis"/>
    <x v="3"/>
    <n v="21500000"/>
    <n v="24362501"/>
    <x v="0"/>
    <n v="117"/>
    <s v="Crime|Drama|Thriller"/>
    <s v="death|fbi|fbi agent|neighbor|professor"/>
    <n v="7.2"/>
    <n v="155"/>
    <n v="591"/>
    <n v="69980"/>
    <n v="13576"/>
    <x v="0"/>
    <n v="2.35"/>
    <x v="0"/>
  </r>
  <r>
    <x v="1943"/>
    <n v="2012"/>
    <s v="Woody Allen"/>
    <s v="Ornella Muti"/>
    <s v="Judy Davis"/>
    <s v="Alessandra Mastronardi"/>
    <x v="3"/>
    <n v="17000000"/>
    <n v="16684352"/>
    <x v="0"/>
    <n v="112"/>
    <s v="Comedy|Romance"/>
    <s v="architect|celebrity|prostitute|shower|tourist"/>
    <n v="6.3"/>
    <n v="275"/>
    <n v="163"/>
    <n v="67893"/>
    <n v="1205"/>
    <x v="0"/>
    <n v="1.85"/>
    <x v="1"/>
  </r>
  <r>
    <x v="1944"/>
    <n v="1982"/>
    <s v="Clint Eastwood"/>
    <s v="Clint Eastwood"/>
    <s v="Warren Clarke"/>
    <s v="Kenneth Colley"/>
    <x v="1"/>
    <n v="21000000"/>
    <n v="46700000"/>
    <x v="0"/>
    <n v="136"/>
    <s v="Action|Adventure|Thriller"/>
    <s v="fighter plane|jet fighter|refueling|russia|soviet union"/>
    <n v="5.9"/>
    <n v="43"/>
    <n v="98"/>
    <n v="19832"/>
    <n v="16805"/>
    <x v="0"/>
    <n v="2.35"/>
    <x v="0"/>
  </r>
  <r>
    <x v="1945"/>
    <n v="1999"/>
    <s v="Trey Parker"/>
    <s v="Minnie Driver"/>
    <s v="Eric Idle"/>
    <s v="Trey Parker"/>
    <x v="3"/>
    <n v="21000000"/>
    <n v="52008288"/>
    <x v="0"/>
    <n v="81"/>
    <s v="Animation|Comedy|Fantasy|Musical"/>
    <s v="boy|canada|hell|misunderstanding|refrence to liza minnelli"/>
    <n v="7.8"/>
    <n v="163"/>
    <n v="928"/>
    <n v="162037"/>
    <n v="3003"/>
    <x v="0"/>
    <n v="1.85"/>
    <x v="0"/>
  </r>
  <r>
    <x v="1946"/>
    <n v="2007"/>
    <s v="Frank Oz"/>
    <s v="Peter Dinklage"/>
    <s v="Ewen Bremner"/>
    <s v="Kris Marshall"/>
    <x v="3"/>
    <n v="9000000"/>
    <n v="8579684"/>
    <x v="0"/>
    <n v="87"/>
    <s v="Comedy"/>
    <s v="end credits roll call|four word title|funeral|secret|uncle"/>
    <n v="7.4"/>
    <n v="168"/>
    <n v="199"/>
    <n v="89547"/>
    <n v="24324"/>
    <x v="0"/>
    <n v="1.85"/>
    <x v="1"/>
  </r>
  <r>
    <x v="1947"/>
    <n v="1993"/>
    <s v="Stuart Gillard"/>
    <s v="Paige Turco"/>
    <s v="John Aylward"/>
    <s v="Matt Hill"/>
    <x v="1"/>
    <n v="17000000"/>
    <n v="42660000"/>
    <x v="0"/>
    <n v="96"/>
    <s v="Action|Adventure|Comedy|Family|Fantasy|Sci-Fi"/>
    <s v="battle|japan|magic|samurai|turtle"/>
    <n v="4.8"/>
    <n v="60"/>
    <n v="87"/>
    <n v="25086"/>
    <n v="1254"/>
    <x v="0"/>
    <n v="1.85"/>
    <x v="0"/>
  </r>
  <r>
    <x v="1948"/>
    <n v="2001"/>
    <s v="Brian Robbins"/>
    <s v="Keanu Reeves"/>
    <s v="D.B. Sweeney"/>
    <s v="DeWayne Warren"/>
    <x v="0"/>
    <n v="21000000"/>
    <n v="40219708"/>
    <x v="0"/>
    <n v="106"/>
    <s v="Drama|Sport"/>
    <s v="coach|gambling|housing project|little league|little league baseball"/>
    <n v="6.3"/>
    <n v="85"/>
    <n v="131"/>
    <n v="22649"/>
    <n v="18630"/>
    <x v="0"/>
    <n v="1.85"/>
    <x v="0"/>
  </r>
  <r>
    <x v="1949"/>
    <n v="2012"/>
    <s v="David O. Russell"/>
    <s v="Jennifer Lawrence"/>
    <s v="Robert De Niro"/>
    <s v="Bradley Cooper"/>
    <x v="3"/>
    <n v="21000000"/>
    <n v="132088910"/>
    <x v="0"/>
    <n v="122"/>
    <s v="Comedy|Drama|Romance"/>
    <s v="adulterous wife|bipolar disorder|obsessive compulsive personality disorder|unhappy marriage|widow"/>
    <n v="7.8"/>
    <n v="539"/>
    <n v="692"/>
    <n v="533607"/>
    <n v="72115"/>
    <x v="0"/>
    <n v="2.35"/>
    <x v="0"/>
  </r>
  <r>
    <x v="1950"/>
    <n v="2007"/>
    <s v="Richard LaGravenese"/>
    <s v="Hunter Parrish"/>
    <s v="Scott Glenn"/>
    <s v="Imelda Staunton"/>
    <x v="0"/>
    <n v="21000000"/>
    <n v="36581633"/>
    <x v="5"/>
    <n v="123"/>
    <s v="Biography|Crime|Drama"/>
    <s v="gang violence|high school|journal|marriage|teacher"/>
    <n v="7.5"/>
    <n v="84"/>
    <n v="235"/>
    <n v="52533"/>
    <n v="3994"/>
    <x v="0"/>
    <n v="1.85"/>
    <x v="0"/>
  </r>
  <r>
    <x v="1951"/>
    <n v="2002"/>
    <s v="Louis Leterrier"/>
    <s v="Jason Statham"/>
    <s v="Qi Shu"/>
    <s v="Matt Schulze"/>
    <x v="0"/>
    <n v="21000000"/>
    <n v="25296447"/>
    <x v="8"/>
    <n v="92"/>
    <s v="Action|Crime|Thriller"/>
    <s v="bar|gunfight|human trafficking|mixed martial arts|tire iron"/>
    <n v="6.8"/>
    <n v="171"/>
    <n v="460"/>
    <n v="237248"/>
    <n v="27572"/>
    <x v="0"/>
    <n v="2.35"/>
    <x v="0"/>
  </r>
  <r>
    <x v="1952"/>
    <n v="2008"/>
    <s v="Jeff Wadlow"/>
    <s v="Djimon Hounsou"/>
    <s v="Neil Brown Jr."/>
    <s v="Leslie Hope"/>
    <x v="0"/>
    <n v="20000000"/>
    <n v="24848292"/>
    <x v="0"/>
    <n v="110"/>
    <s v="Action|Drama|Sport"/>
    <s v="club|fight|fighting|high school|mixed martial arts"/>
    <n v="6.6"/>
    <n v="140"/>
    <n v="184"/>
    <n v="80556"/>
    <n v="4089"/>
    <x v="0"/>
    <n v="2.35"/>
    <x v="0"/>
  </r>
  <r>
    <x v="1953"/>
    <n v="1999"/>
    <s v="Katt Shea"/>
    <s v="Jason London"/>
    <s v="Rachel Blanchard"/>
    <s v="Eddie Kaye Thomas"/>
    <x v="3"/>
    <n v="21000000"/>
    <n v="17757087"/>
    <x v="0"/>
    <n v="104"/>
    <s v="Horror|Sci-Fi|Thriller"/>
    <s v="high school|party|prom|suicide|teenage girl"/>
    <n v="4.5999999999999996"/>
    <n v="85"/>
    <n v="253"/>
    <n v="13065"/>
    <n v="3162"/>
    <x v="1"/>
    <n v="1.85"/>
    <x v="1"/>
  </r>
  <r>
    <x v="1954"/>
    <n v="2009"/>
    <s v="Sam Mendes"/>
    <s v="Catherine O'Hara"/>
    <s v="Jim Gaffigan"/>
    <s v="Carmen Ejogo"/>
    <x v="3"/>
    <n v="17000000"/>
    <n v="9430988"/>
    <x v="0"/>
    <n v="98"/>
    <s v="Comedy|Drama|Romance"/>
    <s v="baby|children|friend|love|road trip"/>
    <n v="7.1"/>
    <n v="217"/>
    <n v="115"/>
    <n v="45992"/>
    <n v="1997"/>
    <x v="0"/>
    <n v="2.35"/>
    <x v="1"/>
  </r>
  <r>
    <x v="1955"/>
    <n v="2008"/>
    <s v="Joshua Michael Stern"/>
    <s v="Madeline Carroll"/>
    <s v="Judge Reinhold"/>
    <s v="Nathan Lane"/>
    <x v="0"/>
    <n v="21000000"/>
    <n v="16284360"/>
    <x v="0"/>
    <n v="120"/>
    <s v="Comedy|Drama"/>
    <s v="ballot|election|new mexico|vote|voting"/>
    <n v="6.1"/>
    <n v="131"/>
    <n v="79"/>
    <n v="15079"/>
    <n v="6212"/>
    <x v="0"/>
    <n v="2.35"/>
    <x v="1"/>
  </r>
  <r>
    <x v="1956"/>
    <n v="2002"/>
    <s v="Brad Silberling"/>
    <s v="Jake Gyllenhaal"/>
    <s v="Holly Hunter"/>
    <s v="Bob Clendenin"/>
    <x v="0"/>
    <n v="21000000"/>
    <n v="6830957"/>
    <x v="0"/>
    <n v="112"/>
    <s v="Drama|Romance"/>
    <s v="1970s|death|district attorney|fiancee|watching television"/>
    <n v="6.7"/>
    <n v="111"/>
    <n v="147"/>
    <n v="11983"/>
    <n v="16692"/>
    <x v="0"/>
    <n v="2.35"/>
    <x v="1"/>
  </r>
  <r>
    <x v="1957"/>
    <n v="2011"/>
    <s v="Tomas Alfredson"/>
    <s v="Benedict Cumberbatch"/>
    <s v="Colin Firth"/>
    <s v="Gary Oldman"/>
    <x v="3"/>
    <n v="20000000"/>
    <n v="24104113"/>
    <x v="8"/>
    <n v="127"/>
    <s v="Drama|Mystery|Thriller"/>
    <s v="cold war|hungary|mole|spy|woman on top"/>
    <n v="7.1"/>
    <n v="466"/>
    <n v="517"/>
    <n v="149066"/>
    <n v="46241"/>
    <x v="0"/>
    <n v="2.35"/>
    <x v="0"/>
  </r>
  <r>
    <x v="1958"/>
    <n v="1999"/>
    <s v="John Duigan"/>
    <s v="Elaine Hendrix"/>
    <s v="Jill Hennessy"/>
    <s v="Sarah Wynter"/>
    <x v="0"/>
    <n v="21000000"/>
    <n v="15593"/>
    <x v="0"/>
    <n v="102"/>
    <s v="Comedy|Drama|Romance"/>
    <s v="autism|experimental surgery|female nudity|forename as title|regression"/>
    <n v="5.8"/>
    <n v="16"/>
    <n v="40"/>
    <n v="2295"/>
    <n v="1562"/>
    <x v="0"/>
    <n v="1.85"/>
    <x v="1"/>
  </r>
  <r>
    <x v="1959"/>
    <n v="2011"/>
    <s v="Jodie Foster"/>
    <s v="Jennifer Lawrence"/>
    <s v="Cherry Jones"/>
    <s v="Riley Thomas Stewart"/>
    <x v="0"/>
    <n v="21000000"/>
    <n v="958319"/>
    <x v="0"/>
    <n v="91"/>
    <s v="Drama"/>
    <s v="beaver puppet|depression|dysfunctional family|puppet|speech"/>
    <n v="6.7"/>
    <n v="276"/>
    <n v="148"/>
    <n v="39764"/>
    <n v="34705"/>
    <x v="0"/>
    <n v="2.35"/>
    <x v="1"/>
  </r>
  <r>
    <x v="1960"/>
    <n v="1982"/>
    <s v="Colin Higgins"/>
    <s v="Dolly Parton"/>
    <s v="Barry Corbin"/>
    <s v="Dom DeLuise"/>
    <x v="3"/>
    <n v="35000000"/>
    <n v="69700000"/>
    <x v="0"/>
    <n v="114"/>
    <s v="Comedy|Musical"/>
    <s v="chicken|governor|locker room|sheriff|texas"/>
    <n v="5.8"/>
    <n v="11"/>
    <n v="48"/>
    <n v="7748"/>
    <n v="3688"/>
    <x v="0"/>
    <n v="2.35"/>
    <x v="0"/>
  </r>
  <r>
    <x v="1961"/>
    <n v="1999"/>
    <s v="David Cronenberg"/>
    <s v="Jennifer Jason Leigh"/>
    <s v="Sarah Polley"/>
    <s v="Callum Rennie"/>
    <x v="3"/>
    <n v="31000000"/>
    <n v="2840417"/>
    <x v="3"/>
    <n v="115"/>
    <s v="Horror|Sci-Fi|Thriller"/>
    <s v="assassin|game|game designer|pod|virtual reality"/>
    <n v="6.8"/>
    <n v="196"/>
    <n v="527"/>
    <n v="77493"/>
    <n v="2990"/>
    <x v="0"/>
    <n v="1.85"/>
    <x v="1"/>
  </r>
  <r>
    <x v="1962"/>
    <n v="1981"/>
    <s v="Steven Spielberg"/>
    <s v="Harrison Ford"/>
    <s v="Karen Allen"/>
    <s v="William Hootkins"/>
    <x v="1"/>
    <n v="18000000"/>
    <n v="242374454"/>
    <x v="0"/>
    <n v="115"/>
    <s v="Action|Adventure"/>
    <s v="archeological dig|archeologist|ark of the covenant|egypt|nazi"/>
    <n v="8.5"/>
    <n v="234"/>
    <n v="771"/>
    <n v="661017"/>
    <n v="12906"/>
    <x v="0"/>
    <n v="2.35"/>
    <x v="0"/>
  </r>
  <r>
    <x v="1963"/>
    <n v="1992"/>
    <s v="Chris Columbus"/>
    <s v="Macaulay Culkin"/>
    <s v="Kieran Culkin"/>
    <s v="Devin Ratray"/>
    <x v="1"/>
    <n v="18000000"/>
    <n v="173585516"/>
    <x v="0"/>
    <n v="120"/>
    <s v="Adventure|Comedy|Family"/>
    <s v="airport|christmas|florida|new york city|toy store"/>
    <n v="6.6"/>
    <n v="37"/>
    <n v="189"/>
    <n v="200077"/>
    <n v="7860"/>
    <x v="0"/>
    <n v="1.85"/>
    <x v="0"/>
  </r>
  <r>
    <x v="1964"/>
    <n v="1977"/>
    <s v="Steven Spielberg"/>
    <s v="Bob Balaban"/>
    <s v="Teri Garr"/>
    <s v="Melinda Dillon"/>
    <x v="1"/>
    <n v="19400870"/>
    <n v="128300000"/>
    <x v="0"/>
    <n v="135"/>
    <s v="Drama|Sci-Fi"/>
    <s v="alien|close encounter of the third kind|mothership|ufo|vision"/>
    <n v="7.7"/>
    <n v="171"/>
    <n v="339"/>
    <n v="139288"/>
    <n v="1591"/>
    <x v="0"/>
    <n v="2.35"/>
    <x v="0"/>
  </r>
  <r>
    <x v="1965"/>
    <n v="2006"/>
    <s v="Jim Sonzero"/>
    <s v="Ian Somerhalder"/>
    <s v="Christina Milian"/>
    <s v="Rick Gonzalez"/>
    <x v="0"/>
    <n v="20000000"/>
    <n v="20259297"/>
    <x v="0"/>
    <n v="90"/>
    <s v="Drama|Horror|Sci-Fi|Thriller"/>
    <s v="cell phone|computer|computer hacker|e mail|technology"/>
    <n v="4.7"/>
    <n v="148"/>
    <n v="258"/>
    <n v="24969"/>
    <n v="19952"/>
    <x v="0"/>
    <n v="2.35"/>
    <x v="0"/>
  </r>
  <r>
    <x v="1966"/>
    <n v="1987"/>
    <s v="Tony Scott"/>
    <s v="Dean Stockwell"/>
    <s v="Judge Reinhold"/>
    <s v="Ronny Cox"/>
    <x v="3"/>
    <n v="28000000"/>
    <n v="153665036"/>
    <x v="0"/>
    <n v="100"/>
    <s v="Action|Comedy|Crime|Thriller"/>
    <s v="detective|police|police chief|robbery|tall woman"/>
    <n v="6.4"/>
    <n v="50"/>
    <n v="95"/>
    <n v="84824"/>
    <n v="4121"/>
    <x v="0"/>
    <n v="2.35"/>
    <x v="0"/>
  </r>
  <r>
    <x v="1967"/>
    <n v="2003"/>
    <s v="Adam Shankman"/>
    <s v="Angus T. Jones"/>
    <s v="Kimberly J. Brown"/>
    <s v="Steve Harris"/>
    <x v="0"/>
    <n v="33000000"/>
    <n v="132541238"/>
    <x v="0"/>
    <n v="105"/>
    <s v="Comedy"/>
    <s v="divorce|lawyer|spanking|villain arrested|wrongful conviction"/>
    <n v="5.5"/>
    <n v="121"/>
    <n v="236"/>
    <n v="30058"/>
    <n v="2505"/>
    <x v="0"/>
    <n v="2.35"/>
    <x v="0"/>
  </r>
  <r>
    <x v="1968"/>
    <n v="1991"/>
    <s v="Jonathan Demme"/>
    <s v="Anthony Hopkins"/>
    <s v="Scott Glenn"/>
    <s v="Anthony Heald"/>
    <x v="3"/>
    <n v="19000000"/>
    <n v="130727000"/>
    <x v="0"/>
    <n v="138"/>
    <s v="Crime|Drama|Horror|Thriller"/>
    <s v="case file|fbi agent|psycho thriller|psychopath|serial killer"/>
    <n v="8.6"/>
    <n v="185"/>
    <n v="916"/>
    <n v="887467"/>
    <n v="13184"/>
    <x v="0"/>
    <n v="1.85"/>
    <x v="0"/>
  </r>
  <r>
    <x v="1969"/>
    <n v="1992"/>
    <s v="Penelope Spheeris"/>
    <s v="Tia Carrere"/>
    <s v="Lara Flynn Boyle"/>
    <s v="Kurt Fuller"/>
    <x v="0"/>
    <n v="20000000"/>
    <n v="121697350"/>
    <x v="0"/>
    <n v="94"/>
    <s v="Comedy|Music"/>
    <s v="basement|lead actor's first film|long hair|public access|title directed by female"/>
    <n v="7"/>
    <n v="61"/>
    <n v="176"/>
    <n v="114610"/>
    <n v="4263"/>
    <x v="0"/>
    <n v="1.85"/>
    <x v="0"/>
  </r>
  <r>
    <x v="1970"/>
    <n v="2010"/>
    <s v="Jeff Tremaine"/>
    <s v="Bam Margera"/>
    <s v="Steve-O"/>
    <s v="Chris Pontius"/>
    <x v="3"/>
    <n v="20000000"/>
    <n v="117224271"/>
    <x v="0"/>
    <n v="101"/>
    <s v="Action|Comedy|Documentary"/>
    <s v="full frontal male nudity|man wearing a jock strap|man wearing a thong|rear male nudity|stripped prison uniform"/>
    <n v="7.1"/>
    <n v="156"/>
    <n v="81"/>
    <n v="47794"/>
    <n v="1787"/>
    <x v="0"/>
    <n v="1.78"/>
    <x v="0"/>
  </r>
  <r>
    <x v="1971"/>
    <n v="1978"/>
    <s v="Jeannot Szwarc"/>
    <s v="Roy Scheider"/>
    <s v="Murray Hamilton"/>
    <s v="Joseph Mascolo"/>
    <x v="1"/>
    <n v="20000000"/>
    <n v="102922376"/>
    <x v="0"/>
    <n v="131"/>
    <s v="Adventure|Horror|Thriller"/>
    <s v="great white shark|island|mayor|police chief|shark"/>
    <n v="5.7"/>
    <n v="75"/>
    <n v="265"/>
    <n v="51314"/>
    <n v="1520"/>
    <x v="0"/>
    <n v="2.35"/>
    <x v="0"/>
  </r>
  <r>
    <x v="1972"/>
    <n v="2008"/>
    <s v="Raja Gosnell"/>
    <s v="Jamie Lee Curtis"/>
    <s v="Nick Zano"/>
    <s v="Ali Hillis"/>
    <x v="1"/>
    <n v="20000000"/>
    <n v="94497271"/>
    <x v="0"/>
    <n v="91"/>
    <s v="Adventure|Comedy|Drama|Family|Romance"/>
    <s v="chihuahua|german shepherd|mexico|potted plant|tijuana mexico"/>
    <n v="3.7"/>
    <n v="100"/>
    <n v="99"/>
    <n v="17829"/>
    <n v="4729"/>
    <x v="0"/>
    <n v="2.35"/>
    <x v="0"/>
  </r>
  <r>
    <x v="1973"/>
    <n v="2013"/>
    <s v="James Wan"/>
    <s v="Mackenzie Foy"/>
    <s v="Lili Taylor"/>
    <s v="Hayley McFarland"/>
    <x v="3"/>
    <n v="20000000"/>
    <n v="137387272"/>
    <x v="0"/>
    <n v="112"/>
    <s v="Horror|Mystery|Thriller"/>
    <s v="based on true story|farmhouse|paranormal investigator|rhode island|supernatural power"/>
    <n v="7.5"/>
    <n v="511"/>
    <n v="807"/>
    <n v="300110"/>
    <n v="9049"/>
    <x v="0"/>
    <n v="2.35"/>
    <x v="0"/>
  </r>
  <r>
    <x v="1974"/>
    <n v="2005"/>
    <s v="Brian Levant"/>
    <s v="Nia Long"/>
    <s v="Tracy Morgan"/>
    <s v="Jay Mohr"/>
    <x v="1"/>
    <n v="32000000"/>
    <n v="82301521"/>
    <x v="0"/>
    <n v="95"/>
    <s v="Adventure|Comedy|Family|Romance"/>
    <s v="car fire|children|cockroach|independent film|new year"/>
    <n v="4.5999999999999996"/>
    <n v="75"/>
    <n v="149"/>
    <n v="22679"/>
    <n v="3558"/>
    <x v="0"/>
    <n v="1.85"/>
    <x v="0"/>
  </r>
  <r>
    <x v="1975"/>
    <n v="2014"/>
    <s v="Ben Falcone"/>
    <s v="Gary Cole"/>
    <s v="Mark Duplass"/>
    <s v="Ben Falcone"/>
    <x v="3"/>
    <n v="20000000"/>
    <n v="84518155"/>
    <x v="0"/>
    <n v="100"/>
    <s v="Comedy"/>
    <s v="alcoholic|grandmother|highway travel|niagara falls|on the road"/>
    <n v="4.9000000000000004"/>
    <n v="148"/>
    <n v="144"/>
    <n v="35965"/>
    <n v="2654"/>
    <x v="0"/>
    <n v="1.85"/>
    <x v="0"/>
  </r>
  <r>
    <x v="1236"/>
    <n v="2007"/>
    <s v="D.J. Caruso"/>
    <s v="Sarah Roemer"/>
    <s v="Aaron Yoo"/>
    <s v="Jose Pablo Cantillo"/>
    <x v="0"/>
    <n v="20000000"/>
    <n v="80050171"/>
    <x v="0"/>
    <n v="105"/>
    <s v="Drama|Mystery|Thriller"/>
    <s v="binoculars|electronic tag|house arrest|neighbor|watching someone"/>
    <n v="6.9"/>
    <n v="253"/>
    <n v="491"/>
    <n v="186984"/>
    <n v="2287"/>
    <x v="0"/>
    <n v="1.85"/>
    <x v="0"/>
  </r>
  <r>
    <x v="1976"/>
    <n v="2003"/>
    <s v="Richard Linklater"/>
    <s v="Miranda Cosgrove"/>
    <s v="Sarah Silverman"/>
    <s v="Mike White"/>
    <x v="0"/>
    <n v="35000000"/>
    <n v="81257845"/>
    <x v="0"/>
    <n v="108"/>
    <s v="Comedy|Music"/>
    <s v="battle of the bands|rock band|school teacher|substitute teacher|teacher"/>
    <n v="7.1"/>
    <n v="204"/>
    <n v="479"/>
    <n v="210680"/>
    <n v="4403"/>
    <x v="0"/>
    <n v="1.85"/>
    <x v="0"/>
  </r>
  <r>
    <x v="1977"/>
    <n v="1995"/>
    <s v="Paul W.S. Anderson"/>
    <s v="Christopher Lambert"/>
    <s v="Cary-Hiroyuki Tagawa"/>
    <s v="Bridgette Wilson-Sampras"/>
    <x v="0"/>
    <n v="18000000"/>
    <n v="70360285"/>
    <x v="0"/>
    <n v="101"/>
    <s v="Action|Adventure|Fantasy|Sci-Fi|Thriller"/>
    <s v="based on video game|island|mortal kombat|tournament|warrior"/>
    <n v="5.8"/>
    <n v="72"/>
    <n v="283"/>
    <n v="81783"/>
    <n v="3816"/>
    <x v="0"/>
    <n v="1.85"/>
    <x v="0"/>
  </r>
  <r>
    <x v="1577"/>
    <n v="2004"/>
    <s v="Paul McGuigan"/>
    <s v="Jessica Paré"/>
    <s v="Christopher Cousins"/>
    <s v="Mark Camacho"/>
    <x v="0"/>
    <n v="30000000"/>
    <n v="12831121"/>
    <x v="0"/>
    <n v="114"/>
    <s v="Drama|Mystery|Romance|Thriller"/>
    <s v="flashback|flashback within a flashback|multiple perspectives|obsession|split screen"/>
    <n v="7"/>
    <n v="98"/>
    <n v="298"/>
    <n v="44979"/>
    <n v="679"/>
    <x v="0"/>
    <n v="2.35"/>
    <x v="1"/>
  </r>
  <r>
    <x v="1978"/>
    <n v="2004"/>
    <s v="Keenen Ivory Wayans"/>
    <s v="Busy Philipps"/>
    <s v="Jaime King"/>
    <s v="Brittany Daniel"/>
    <x v="0"/>
    <n v="37000000"/>
    <n v="69148997"/>
    <x v="0"/>
    <n v="109"/>
    <s v="Comedy|Crime"/>
    <s v="african american|crossdresser|fbi|undercover|vomiting"/>
    <n v="5.4"/>
    <n v="62"/>
    <n v="251"/>
    <n v="98794"/>
    <n v="6313"/>
    <x v="0"/>
    <n v="1.85"/>
    <x v="0"/>
  </r>
  <r>
    <x v="1979"/>
    <n v="2011"/>
    <s v="Alexander Payne"/>
    <s v="Shailene Woodley"/>
    <s v="Nick Krause"/>
    <s v="Beau Bridges"/>
    <x v="3"/>
    <n v="20000000"/>
    <n v="82624961"/>
    <x v="0"/>
    <n v="115"/>
    <s v="Comedy|Drama"/>
    <s v="boating accident|daughters|father daughter relationship|hospital|marriage"/>
    <n v="7.3"/>
    <n v="549"/>
    <n v="439"/>
    <n v="205284"/>
    <n v="9578"/>
    <x v="0"/>
    <n v="2.35"/>
    <x v="0"/>
  </r>
  <r>
    <x v="1980"/>
    <n v="2003"/>
    <s v="Andrew Davis"/>
    <s v="Tim Blake Nelson"/>
    <s v="Zane Holtz"/>
    <s v="Ski Carr"/>
    <x v="1"/>
    <n v="20000000"/>
    <n v="67325559"/>
    <x v="0"/>
    <n v="117"/>
    <s v="Adventure|Comedy|Drama|Family|Mystery"/>
    <s v="bad luck|camp|curse|digging|hole"/>
    <n v="7.1"/>
    <n v="106"/>
    <n v="331"/>
    <n v="58222"/>
    <n v="1293"/>
    <x v="1"/>
    <n v="1.85"/>
    <x v="0"/>
  </r>
  <r>
    <x v="1981"/>
    <n v="2010"/>
    <s v="Julie Anne Robinson"/>
    <s v="Kelly Preston"/>
    <s v="Bobby Coleman"/>
    <s v="Melissa Ordway"/>
    <x v="1"/>
    <n v="20000000"/>
    <n v="62933793"/>
    <x v="0"/>
    <n v="107"/>
    <s v="Drama|Family|Music|Romance"/>
    <s v="beach|fire|love|pianist|summer"/>
    <n v="5.8"/>
    <n v="123"/>
    <n v="185"/>
    <n v="62421"/>
    <n v="2341"/>
    <x v="0"/>
    <n v="2.35"/>
    <x v="0"/>
  </r>
  <r>
    <x v="1982"/>
    <n v="2013"/>
    <s v="Steve McQueen"/>
    <s v="Quvenzhané Wallis"/>
    <s v="Scoot McNairy"/>
    <s v="Taran Killam"/>
    <x v="3"/>
    <n v="20000000"/>
    <n v="56667870"/>
    <x v="0"/>
    <n v="134"/>
    <s v="Biography|Drama|History"/>
    <s v="racism|separation from family|social injustice|torture|whipping"/>
    <n v="8.1"/>
    <n v="597"/>
    <n v="695"/>
    <n v="439176"/>
    <n v="4251"/>
    <x v="0"/>
    <n v="2.35"/>
    <x v="0"/>
  </r>
  <r>
    <x v="1983"/>
    <n v="2002"/>
    <s v="Charles Stone III"/>
    <s v="Leonard Roberts"/>
    <s v="Nick Cannon"/>
    <s v="Jason Weaver"/>
    <x v="0"/>
    <n v="20000000"/>
    <n v="56398162"/>
    <x v="0"/>
    <n v="118"/>
    <s v="Comedy|Drama|Music|Romance"/>
    <s v="drumline|drummer|fish out of water|marching band|university"/>
    <n v="5.7"/>
    <n v="64"/>
    <n v="185"/>
    <n v="28649"/>
    <n v="2390"/>
    <x v="0"/>
    <n v="2.35"/>
    <x v="0"/>
  </r>
  <r>
    <x v="1984"/>
    <n v="2010"/>
    <s v="Tyler Perry"/>
    <s v="Michael Jai White"/>
    <s v="Cicely Tyson"/>
    <s v="Tasha Smith"/>
    <x v="0"/>
    <n v="20000000"/>
    <n v="60072596"/>
    <x v="0"/>
    <n v="121"/>
    <s v="Comedy|Drama|Romance"/>
    <s v="question mark in title|returning character killed off|sequel|six word title|writer director"/>
    <n v="4.4000000000000004"/>
    <n v="40"/>
    <n v="68"/>
    <n v="7664"/>
    <n v="6657"/>
    <x v="0"/>
    <n v="1.85"/>
    <x v="0"/>
  </r>
  <r>
    <x v="1985"/>
    <n v="1990"/>
    <s v="Tim Burton"/>
    <s v="Johnny Depp"/>
    <s v="Dianne Wiest"/>
    <s v="Conchata Ferrell"/>
    <x v="0"/>
    <n v="20000000"/>
    <n v="56362352"/>
    <x v="0"/>
    <n v="105"/>
    <s v="Fantasy|Romance"/>
    <s v="creation|inventor|magical realism|scissors|suburb"/>
    <n v="7.9"/>
    <n v="111"/>
    <n v="588"/>
    <n v="357581"/>
    <n v="42330"/>
    <x v="0"/>
    <n v="1.85"/>
    <x v="0"/>
  </r>
  <r>
    <x v="1986"/>
    <n v="2016"/>
    <s v="Thea Sharrock"/>
    <s v="Sam Claflin"/>
    <s v="Emilia Clarke"/>
    <s v="Brendan Coyle"/>
    <x v="0"/>
    <n v="20000000"/>
    <n v="56154094"/>
    <x v="1"/>
    <n v="110"/>
    <s v="Drama|Romance"/>
    <s v="accident|caretaker|economic hardship|quadriplegic|wheelchair"/>
    <n v="7.6"/>
    <n v="151"/>
    <n v="130"/>
    <n v="44723"/>
    <n v="21852"/>
    <x v="0"/>
    <n v="2.35"/>
    <x v="0"/>
  </r>
  <r>
    <x v="1987"/>
    <n v="2012"/>
    <s v="Tyler Perry"/>
    <s v="John Amos"/>
    <s v="Tom Arnold"/>
    <s v="Romeo Miller"/>
    <x v="0"/>
    <n v="20000000"/>
    <n v="65623128"/>
    <x v="0"/>
    <n v="114"/>
    <s v="Comedy|Crime|Drama"/>
    <s v="critically bashed|culture shock|interracial relationship|madea series|ponzi scheme"/>
    <n v="4.8"/>
    <n v="31"/>
    <n v="50"/>
    <n v="7354"/>
    <n v="2753"/>
    <x v="0"/>
    <n v="1.85"/>
    <x v="0"/>
  </r>
  <r>
    <x v="1988"/>
    <n v="2006"/>
    <s v="Aaron Seltzer"/>
    <s v="Alyson Hannigan"/>
    <s v="Carmen Electra"/>
    <s v="Fred Willard"/>
    <x v="0"/>
    <n v="20000000"/>
    <n v="48546578"/>
    <x v="0"/>
    <n v="85"/>
    <s v="Comedy|Romance"/>
    <s v="female protagonist|greek|overweight|spoof|wedding planner"/>
    <n v="2.7"/>
    <n v="99"/>
    <n v="613"/>
    <n v="50415"/>
    <n v="6539"/>
    <x v="0"/>
    <n v="1.85"/>
    <x v="0"/>
  </r>
  <r>
    <x v="1989"/>
    <n v="2002"/>
    <s v="Robin Budd"/>
    <s v="Roger Rees"/>
    <s v="Rob Paulsen"/>
    <s v="Spencer Breslin"/>
    <x v="2"/>
    <n v="20000000"/>
    <n v="48423368"/>
    <x v="0"/>
    <n v="72"/>
    <s v="Adventure|Animation|Family|Fantasy"/>
    <s v="1940s|gang that lives together|outlaw gang|rescue|sequel"/>
    <n v="5.8"/>
    <n v="80"/>
    <n v="79"/>
    <n v="13324"/>
    <n v="3402"/>
    <x v="0"/>
    <n v="1.66"/>
    <x v="0"/>
  </r>
  <r>
    <x v="1990"/>
    <n v="2014"/>
    <s v="Ava DuVernay"/>
    <s v="David Oyelowo"/>
    <s v="Tom Wilkinson"/>
    <s v="Oprah Winfrey"/>
    <x v="0"/>
    <n v="20000000"/>
    <n v="52066000"/>
    <x v="1"/>
    <n v="128"/>
    <s v="Biography|Drama|History"/>
    <s v="civil rights|courage|protest|selma alabama|u.s. politics"/>
    <n v="7.5"/>
    <n v="364"/>
    <n v="212"/>
    <n v="61114"/>
    <n v="3869"/>
    <x v="0"/>
    <n v="2.35"/>
    <x v="0"/>
  </r>
  <r>
    <x v="1991"/>
    <n v="2003"/>
    <s v="Steve Trenbirth"/>
    <s v="Haley Joel Osment"/>
    <s v="Phil Collins"/>
    <s v="Tony Jay"/>
    <x v="2"/>
    <n v="20000000"/>
    <n v="47887943"/>
    <x v="0"/>
    <n v="72"/>
    <s v="Adventure|Animation|Family|Musical"/>
    <s v="dog|jungle|shot gun|tiger|village"/>
    <n v="5.4"/>
    <n v="85"/>
    <n v="58"/>
    <n v="11634"/>
    <n v="4480"/>
    <x v="0"/>
    <n v="1.85"/>
    <x v="0"/>
  </r>
  <r>
    <x v="1992"/>
    <n v="2005"/>
    <s v="Stephen Kay"/>
    <s v="Barry Watson"/>
    <s v="Skye McCole Bartusiak"/>
    <s v="Charles Mesure"/>
    <x v="0"/>
    <n v="20000000"/>
    <n v="46363118"/>
    <x v="0"/>
    <n v="89"/>
    <s v="Drama|Horror|Mystery|Thriller"/>
    <s v="boogeyman|childhood|fear|hometown|uncle"/>
    <n v="4.0999999999999996"/>
    <n v="140"/>
    <n v="389"/>
    <n v="25960"/>
    <n v="1383"/>
    <x v="0"/>
    <n v="1.85"/>
    <x v="0"/>
  </r>
  <r>
    <x v="1993"/>
    <n v="2007"/>
    <s v="Mennan Yapo"/>
    <s v="Nia Long"/>
    <s v="Amber Valletta"/>
    <s v="Marc Macaulay"/>
    <x v="0"/>
    <n v="20000000"/>
    <n v="47852604"/>
    <x v="0"/>
    <n v="96"/>
    <s v="Drama|Mystery|Thriller"/>
    <s v="car|car accident|housewife|sheriff|suburb"/>
    <n v="5.9"/>
    <n v="184"/>
    <n v="337"/>
    <n v="62364"/>
    <n v="1825"/>
    <x v="0"/>
    <n v="2.35"/>
    <x v="0"/>
  </r>
  <r>
    <x v="1994"/>
    <n v="2000"/>
    <s v="Jun Falkenstein"/>
    <s v="Kath Soucie"/>
    <s v="John Fiedler"/>
    <s v="Ken Sansom"/>
    <x v="2"/>
    <n v="30000000"/>
    <n v="45542421"/>
    <x v="0"/>
    <n v="77"/>
    <s v="Animation|Comedy|Drama|Family|Musical"/>
    <s v="cartoon tiger|coming of age|tiger|tigger|title directed by female"/>
    <n v="6.3"/>
    <n v="89"/>
    <n v="53"/>
    <n v="13319"/>
    <n v="575"/>
    <x v="0"/>
    <n v="1.78"/>
    <x v="0"/>
  </r>
  <r>
    <x v="1995"/>
    <n v="2015"/>
    <s v="Boaz Yakin"/>
    <s v="Jay Hernandez"/>
    <s v="Joseph Julian Soria"/>
    <s v="Edgar Arreola"/>
    <x v="1"/>
    <n v="20000000"/>
    <n v="42652003"/>
    <x v="0"/>
    <n v="111"/>
    <s v="Adventure|Family"/>
    <s v="afghanistan|death of marine|dog|dog adoption|man dog relationship"/>
    <n v="6.8"/>
    <n v="61"/>
    <n v="87"/>
    <n v="18915"/>
    <n v="2851"/>
    <x v="0"/>
    <n v="2.35"/>
    <x v="0"/>
  </r>
  <r>
    <x v="1996"/>
    <n v="2007"/>
    <s v="Jason Friedberg"/>
    <s v="David Carradine"/>
    <s v="Carmen Electra"/>
    <s v="Fred Willard"/>
    <x v="0"/>
    <n v="20000000"/>
    <n v="39737645"/>
    <x v="0"/>
    <n v="93"/>
    <s v="Adventure|Comedy"/>
    <s v="chocolate|chocolate factory|factory|orphan|student"/>
    <n v="2.2999999999999998"/>
    <n v="112"/>
    <n v="666"/>
    <n v="89687"/>
    <n v="4293"/>
    <x v="0"/>
    <n v="1.85"/>
    <x v="0"/>
  </r>
  <r>
    <x v="372"/>
    <n v="1982"/>
    <s v="John Milius"/>
    <s v="William Smith"/>
    <s v="Mako"/>
    <s v="Sandahl Bergman"/>
    <x v="3"/>
    <n v="20000000"/>
    <n v="37567440"/>
    <x v="0"/>
    <n v="129"/>
    <s v="Adventure|Fantasy"/>
    <s v="actual animal killed|cult|evil sorcerer|gladiator|warlord"/>
    <n v="6.9"/>
    <n v="166"/>
    <n v="337"/>
    <n v="113068"/>
    <n v="2024"/>
    <x v="0"/>
    <n v="2.35"/>
    <x v="0"/>
  </r>
  <r>
    <x v="1997"/>
    <n v="2015"/>
    <s v="Tom McCarthy"/>
    <s v="Billy Crudup"/>
    <s v="Jamey Sheridan"/>
    <s v="Brian d'Arcy James"/>
    <x v="3"/>
    <n v="20000000"/>
    <n v="44988180"/>
    <x v="0"/>
    <n v="128"/>
    <s v="Biography|Crime|Drama|History"/>
    <s v="cover up|investigation|journalist|newspaper|sexual abuse"/>
    <n v="8.1"/>
    <n v="474"/>
    <n v="409"/>
    <n v="195333"/>
    <n v="1058"/>
    <x v="0"/>
    <n v="1.85"/>
    <x v="0"/>
  </r>
  <r>
    <x v="1998"/>
    <n v="2008"/>
    <s v="Neil LaBute"/>
    <s v="Jay Hernandez"/>
    <s v="Justin Chambers"/>
    <s v="Robert Pine"/>
    <x v="0"/>
    <n v="22000000"/>
    <n v="39263506"/>
    <x v="0"/>
    <n v="110"/>
    <s v="Crime|Drama|Thriller"/>
    <s v="interracial couple|lapd|male nudity|neighbor|nudity"/>
    <n v="6.1"/>
    <n v="165"/>
    <n v="135"/>
    <n v="40469"/>
    <n v="2382"/>
    <x v="0"/>
    <n v="2.35"/>
    <x v="0"/>
  </r>
  <r>
    <x v="1999"/>
    <n v="2006"/>
    <s v="Takashi Shimizu"/>
    <s v="Sarah Michelle Gellar"/>
    <s v="Sarah Roemer"/>
    <s v="Matthew Knight"/>
    <x v="0"/>
    <n v="20000000"/>
    <n v="39143839"/>
    <x v="0"/>
    <n v="137"/>
    <s v="Horror|Thriller"/>
    <s v="curse|ghost|haunted house|high school|schoolgirl"/>
    <n v="5"/>
    <n v="131"/>
    <n v="284"/>
    <n v="38658"/>
    <n v="5746"/>
    <x v="0"/>
    <n v="1.85"/>
    <x v="0"/>
  </r>
  <r>
    <x v="2000"/>
    <n v="1998"/>
    <s v="Kevin Rodney Sullivan"/>
    <s v="Richard Lawson"/>
    <s v="James Pickens Jr."/>
    <s v="Barry Shabaka Henley"/>
    <x v="3"/>
    <n v="20000000"/>
    <n v="37672350"/>
    <x v="0"/>
    <n v="124"/>
    <s v="Comedy|Drama|Romance"/>
    <s v="female protagonist|jamaica|six word title|tragic event|vacation"/>
    <n v="5.5"/>
    <n v="29"/>
    <n v="51"/>
    <n v="5427"/>
    <n v="1660"/>
    <x v="0"/>
    <n v="1.85"/>
    <x v="0"/>
  </r>
  <r>
    <x v="2001"/>
    <n v="1991"/>
    <s v="Peter Hewitt"/>
    <s v="Keanu Reeves"/>
    <s v="George Carlin"/>
    <s v="Alex Winter"/>
    <x v="1"/>
    <n v="20000000"/>
    <n v="38037513"/>
    <x v="0"/>
    <n v="93"/>
    <s v="Adventure|Comedy|Fantasy|Music|Sci-Fi"/>
    <s v="battle of the bands|bill and ted|heaven|hell|robot"/>
    <n v="6.2"/>
    <n v="43"/>
    <n v="117"/>
    <n v="49680"/>
    <n v="20188"/>
    <x v="0"/>
    <n v="1.85"/>
    <x v="0"/>
  </r>
  <r>
    <x v="2002"/>
    <n v="2006"/>
    <s v="Barry Levinson"/>
    <s v="Robin Williams"/>
    <s v="Tina Fey"/>
    <s v="Amy Poehler"/>
    <x v="0"/>
    <n v="20000000"/>
    <n v="37442180"/>
    <x v="0"/>
    <n v="115"/>
    <s v="Comedy|Drama|Romance|Thriller"/>
    <s v="campaign|election|president|presidential election|satire"/>
    <n v="6.2"/>
    <n v="111"/>
    <n v="236"/>
    <n v="28005"/>
    <n v="52571"/>
    <x v="0"/>
    <n v="2.35"/>
    <x v="0"/>
  </r>
  <r>
    <x v="2003"/>
    <n v="2010"/>
    <s v="Anton Corbijn"/>
    <s v="Violante Placido"/>
    <s v="Thekla Reuten"/>
    <s v="Filippo Timi"/>
    <x v="3"/>
    <n v="20000000"/>
    <n v="35596227"/>
    <x v="0"/>
    <n v="105"/>
    <s v="Crime|Drama|Thriller"/>
    <s v="ambush|assassin|priest|prostitute|sweden"/>
    <n v="6.3"/>
    <n v="333"/>
    <n v="463"/>
    <n v="79461"/>
    <n v="1454"/>
    <x v="0"/>
    <n v="2.35"/>
    <x v="0"/>
  </r>
  <r>
    <x v="2004"/>
    <n v="1997"/>
    <s v="Gregory Nava"/>
    <s v="Jon Seda"/>
    <s v="Constance Marie"/>
    <s v="Jacob Vargas"/>
    <x v="1"/>
    <n v="20000000"/>
    <n v="35422828"/>
    <x v="0"/>
    <n v="127"/>
    <s v="Biography|Drama|Music"/>
    <s v="latin music|marriage|on tour|singer|tejano"/>
    <n v="6.7"/>
    <n v="37"/>
    <n v="155"/>
    <n v="19126"/>
    <n v="1735"/>
    <x v="0"/>
    <n v="2.35"/>
    <x v="0"/>
  </r>
  <r>
    <x v="2005"/>
    <n v="2010"/>
    <s v="Jason Friedberg"/>
    <s v="Diedrich Bader"/>
    <s v="Dave Foley"/>
    <s v="Anneliese van der Pol"/>
    <x v="0"/>
    <n v="20000000"/>
    <n v="36658108"/>
    <x v="0"/>
    <n v="82"/>
    <s v="Comedy"/>
    <s v="cat|friend|love|sheriff|teenager"/>
    <n v="3.5"/>
    <n v="122"/>
    <n v="187"/>
    <n v="39095"/>
    <n v="2898"/>
    <x v="0"/>
    <n v="1.85"/>
    <x v="0"/>
  </r>
  <r>
    <x v="2006"/>
    <n v="2006"/>
    <s v="Alejandro G. Iñárritu"/>
    <s v="Brad Pitt"/>
    <s v="Harriet Walter"/>
    <s v="Dermot Crowley"/>
    <x v="3"/>
    <n v="25000000"/>
    <n v="34300771"/>
    <x v="8"/>
    <n v="143"/>
    <s v="Drama"/>
    <s v="american|destiny|mexican border|multiple perspectives|muslim"/>
    <n v="7.5"/>
    <n v="285"/>
    <n v="908"/>
    <n v="243799"/>
    <n v="11248"/>
    <x v="0"/>
    <n v="1.85"/>
    <x v="0"/>
  </r>
  <r>
    <x v="2007"/>
    <n v="2014"/>
    <s v="Shawn Levy"/>
    <s v="Tina Fey"/>
    <s v="Abigail Spencer"/>
    <s v="Jane Fonda"/>
    <x v="3"/>
    <n v="19800000"/>
    <n v="34290142"/>
    <x v="0"/>
    <n v="103"/>
    <s v="Comedy|Drama"/>
    <s v="brother sister relationship|childhood home|man child|sibling|vomiting"/>
    <n v="6.6"/>
    <n v="156"/>
    <n v="145"/>
    <n v="54242"/>
    <n v="4662"/>
    <x v="0"/>
    <n v="2.35"/>
    <x v="0"/>
  </r>
  <r>
    <x v="2008"/>
    <n v="2008"/>
    <s v="John Patrick Shanley"/>
    <s v="Philip Seymour Hoffman"/>
    <s v="Meryl Streep"/>
    <s v="Carrie Preston"/>
    <x v="0"/>
    <n v="20000000"/>
    <n v="33422556"/>
    <x v="0"/>
    <n v="104"/>
    <s v="Drama|Mystery"/>
    <s v="boy|catholic|nun|priest|student"/>
    <n v="7.5"/>
    <n v="293"/>
    <n v="321"/>
    <n v="99236"/>
    <n v="33903"/>
    <x v="0"/>
    <n v="1.85"/>
    <x v="0"/>
  </r>
  <r>
    <x v="2009"/>
    <n v="2004"/>
    <s v="Trey Parker"/>
    <s v="Jeremy Shada"/>
    <s v="Maurice LaMarche"/>
    <s v="Trey Parker"/>
    <x v="3"/>
    <n v="30000000"/>
    <n v="32774834"/>
    <x v="0"/>
    <n v="98"/>
    <s v="Action|Comedy"/>
    <s v="actor|arab stereotype|broadway|terrorist|vomiting"/>
    <n v="7.2"/>
    <n v="233"/>
    <n v="700"/>
    <n v="136048"/>
    <n v="2609"/>
    <x v="0"/>
    <n v="2.35"/>
    <x v="0"/>
  </r>
  <r>
    <x v="2010"/>
    <n v="2013"/>
    <s v="John Luessenhop"/>
    <s v="Gunnar Hansen"/>
    <s v="Keram Malicki-Sánchez"/>
    <s v="Shaun Sipos"/>
    <x v="3"/>
    <n v="11000000"/>
    <n v="34334256"/>
    <x v="0"/>
    <n v="92"/>
    <s v="Horror|Thriller"/>
    <s v="chainsaw|halloween|mansion|massacre|texas"/>
    <n v="4.8"/>
    <n v="282"/>
    <n v="255"/>
    <n v="35131"/>
    <n v="1945"/>
    <x v="0"/>
    <n v="2.35"/>
    <x v="0"/>
  </r>
  <r>
    <x v="2011"/>
    <n v="1995"/>
    <s v="Jon Amiel"/>
    <s v="William McNamara"/>
    <s v="Holly Hunter"/>
    <s v="Harry Connick Jr."/>
    <x v="3"/>
    <n v="20000000"/>
    <n v="32051917"/>
    <x v="0"/>
    <n v="123"/>
    <s v="Crime|Drama|Mystery|Thriller"/>
    <s v="agoraphobia|copycat murder|detective|psychologist|serial killer"/>
    <n v="6.6"/>
    <n v="57"/>
    <n v="140"/>
    <n v="42315"/>
    <n v="12338"/>
    <x v="0"/>
    <n v="2.35"/>
    <x v="0"/>
  </r>
  <r>
    <x v="2012"/>
    <n v="2013"/>
    <s v="Malcolm D. Lee"/>
    <s v="Marisa Saks"/>
    <s v="Snoop Dogg"/>
    <s v="Molly Shannon"/>
    <x v="0"/>
    <n v="20000000"/>
    <n v="32014289"/>
    <x v="0"/>
    <n v="88"/>
    <s v="Comedy"/>
    <s v="2010s|ape|ballet|psychic|supernatural"/>
    <n v="3.5"/>
    <n v="153"/>
    <n v="177"/>
    <n v="50337"/>
    <n v="34319"/>
    <x v="0"/>
    <n v="1.85"/>
    <x v="0"/>
  </r>
  <r>
    <x v="2013"/>
    <n v="2008"/>
    <s v="Gus Van Sant"/>
    <s v="James Franco"/>
    <s v="Denis O'Hare"/>
    <s v="Lucas Grabeel"/>
    <x v="3"/>
    <n v="20000000"/>
    <n v="31838002"/>
    <x v="0"/>
    <n v="128"/>
    <s v="Biography|Drama|History"/>
    <s v="california|gay|gay activist|gay pickup|gay rights"/>
    <n v="7.6"/>
    <n v="324"/>
    <n v="281"/>
    <n v="136673"/>
    <n v="13189"/>
    <x v="0"/>
    <n v="1.85"/>
    <x v="0"/>
  </r>
  <r>
    <x v="2014"/>
    <n v="2016"/>
    <s v="Kevin Reynolds"/>
    <s v="Peter Firth"/>
    <s v="Jan Cornet"/>
    <s v="María Botto"/>
    <x v="0"/>
    <n v="20000000"/>
    <n v="36874745"/>
    <x v="0"/>
    <n v="107"/>
    <s v="Action|Adventure|Drama|Mystery"/>
    <s v="biblical|crucifixion|judea|resurrection|roman soldier"/>
    <n v="6.3"/>
    <n v="122"/>
    <n v="117"/>
    <n v="12276"/>
    <n v="389"/>
    <x v="0"/>
    <n v="2.35"/>
    <x v="0"/>
  </r>
  <r>
    <x v="2015"/>
    <n v="2002"/>
    <s v="Steve Beck"/>
    <s v="Isaiah Washington"/>
    <s v="Ron Eldard"/>
    <s v="Francesca Rettondini"/>
    <x v="3"/>
    <n v="35000000"/>
    <n v="30079316"/>
    <x v="0"/>
    <n v="91"/>
    <s v="Horror"/>
    <s v="decapitation|ghost ship|passenger|severed head|torso cut in half"/>
    <n v="5.5"/>
    <n v="156"/>
    <n v="474"/>
    <n v="75920"/>
    <n v="1083"/>
    <x v="0"/>
    <n v="1.85"/>
    <x v="1"/>
  </r>
  <r>
    <x v="2016"/>
    <n v="2011"/>
    <s v="Todd Strauss-Schulson"/>
    <s v="Patton Oswalt"/>
    <s v="Thomas Lennon"/>
    <s v="Paula Garcés"/>
    <x v="3"/>
    <n v="19000000"/>
    <n v="35033759"/>
    <x v="0"/>
    <n v="90"/>
    <s v="Adventure|Comedy"/>
    <s v="christmas|christmas tree|fire|new york city|stoner"/>
    <n v="6.3"/>
    <n v="161"/>
    <n v="93"/>
    <n v="55008"/>
    <n v="2462"/>
    <x v="0"/>
    <n v="2.35"/>
    <x v="0"/>
  </r>
  <r>
    <x v="2017"/>
    <n v="1998"/>
    <s v="John McNaughton"/>
    <s v="Bill Murray"/>
    <s v="Robert Wagner"/>
    <s v="Jeff Perry"/>
    <x v="3"/>
    <n v="20000000"/>
    <n v="29753944"/>
    <x v="0"/>
    <n v="115"/>
    <s v="Crime|Drama|Mystery|Thriller"/>
    <s v="erotic thriller|forbidden sex|lesbian sex|sex with a student|taboo sex"/>
    <n v="6.5"/>
    <n v="69"/>
    <n v="389"/>
    <n v="90677"/>
    <n v="14275"/>
    <x v="0"/>
    <n v="2.35"/>
    <x v="0"/>
  </r>
  <r>
    <x v="2018"/>
    <n v="2010"/>
    <s v="John Madden"/>
    <s v="Tom Wilkinson"/>
    <s v="Jesper Christensen"/>
    <s v="Romi Aboulafia"/>
    <x v="3"/>
    <n v="20000000"/>
    <n v="31146570"/>
    <x v="0"/>
    <n v="113"/>
    <s v="Drama|Thriller"/>
    <s v="east berlin|kiev ukraine|mossad|nazi|nazi war criminal"/>
    <n v="6.9"/>
    <n v="258"/>
    <n v="165"/>
    <n v="55441"/>
    <n v="1136"/>
    <x v="0"/>
    <n v="2.35"/>
    <x v="0"/>
  </r>
  <r>
    <x v="2019"/>
    <n v="2000"/>
    <s v="Stephen Frears"/>
    <s v="Drake Bell"/>
    <s v="Lili Taylor"/>
    <s v="Lisa Bonet"/>
    <x v="3"/>
    <n v="20000000"/>
    <n v="27277055"/>
    <x v="1"/>
    <n v="113"/>
    <s v="Comedy|Drama|Music|Romance"/>
    <s v="employer employee relationship|record store|store|thirty something|vinyl"/>
    <n v="7.6"/>
    <n v="174"/>
    <n v="602"/>
    <n v="143137"/>
    <n v="3141"/>
    <x v="0"/>
    <n v="1.85"/>
    <x v="0"/>
  </r>
  <r>
    <x v="2020"/>
    <n v="2008"/>
    <s v="Eric Valette"/>
    <s v="Johnny Lewis"/>
    <s v="Jason Beghe"/>
    <s v="Margaret Cho"/>
    <x v="0"/>
    <n v="27000000"/>
    <n v="26876529"/>
    <x v="9"/>
    <n v="87"/>
    <s v="Horror|Mystery"/>
    <s v="death|lifting someone into the air|telephone|telephone call|voice mail"/>
    <n v="3.9"/>
    <n v="141"/>
    <n v="189"/>
    <n v="26624"/>
    <n v="1834"/>
    <x v="0"/>
    <n v="1.85"/>
    <x v="1"/>
  </r>
  <r>
    <x v="2021"/>
    <n v="1996"/>
    <s v="John Schlesinger"/>
    <s v="Joe Mantegna"/>
    <s v="Beverly D'Angelo"/>
    <s v="Philip Baker Hall"/>
    <x v="3"/>
    <n v="20000000"/>
    <n v="53146000"/>
    <x v="0"/>
    <n v="101"/>
    <s v="Crime|Drama|Thriller"/>
    <s v="justice|rape|self defense|support group|vigilante"/>
    <n v="6.1"/>
    <n v="31"/>
    <n v="77"/>
    <n v="9845"/>
    <n v="3174"/>
    <x v="0"/>
    <n v="1.85"/>
    <x v="0"/>
  </r>
  <r>
    <x v="2022"/>
    <n v="2008"/>
    <s v="Roger Donaldson"/>
    <s v="Jason Statham"/>
    <s v="Saffron Burrows"/>
    <s v="Daniel Mays"/>
    <x v="3"/>
    <n v="20000000"/>
    <n v="30028592"/>
    <x v="1"/>
    <n v="111"/>
    <s v="Crime|Drama|Romance|Thriller"/>
    <s v="chase|heist|london england|mobster|safe deposit"/>
    <n v="7.3"/>
    <n v="222"/>
    <n v="189"/>
    <n v="152247"/>
    <n v="27755"/>
    <x v="0"/>
    <n v="2.35"/>
    <x v="0"/>
  </r>
  <r>
    <x v="2023"/>
    <n v="2004"/>
    <s v="Michel Gondry"/>
    <s v="Kate Winslet"/>
    <s v="Kirsten Dunst"/>
    <s v="Tom Wilkinson"/>
    <x v="3"/>
    <n v="20000000"/>
    <n v="34126138"/>
    <x v="0"/>
    <n v="108"/>
    <s v="Drama|Fantasy|Romance|Sci-Fi"/>
    <s v="borderline personality disorder|loneliness|memory|playing against type|retrograde narrative"/>
    <n v="8.3000000000000007"/>
    <n v="273"/>
    <n v="1514"/>
    <n v="666937"/>
    <n v="19364"/>
    <x v="0"/>
    <n v="1.85"/>
    <x v="0"/>
  </r>
  <r>
    <x v="2024"/>
    <n v="2010"/>
    <s v="Andy Fickman"/>
    <s v="Jamie Lee Curtis"/>
    <s v="James Wolk"/>
    <s v="Christine Lakin"/>
    <x v="1"/>
    <n v="20000000"/>
    <n v="25677801"/>
    <x v="0"/>
    <n v="105"/>
    <s v="Comedy|Family|Romance"/>
    <s v="dancing|dog|flight|hostility|travel"/>
    <n v="5.8"/>
    <n v="91"/>
    <n v="136"/>
    <n v="41273"/>
    <n v="4813"/>
    <x v="0"/>
    <n v="2.35"/>
    <x v="0"/>
  </r>
  <r>
    <x v="2025"/>
    <n v="2008"/>
    <s v="David Ayer"/>
    <s v="Keanu Reeves"/>
    <s v="Chris Evans"/>
    <s v="Noel Gugliemi"/>
    <x v="3"/>
    <n v="20000000"/>
    <n v="26415649"/>
    <x v="0"/>
    <n v="109"/>
    <s v="Action|Crime|Drama|Thriller"/>
    <s v="captain|lapd|murder|undercover cop|violence"/>
    <n v="6.8"/>
    <n v="190"/>
    <n v="189"/>
    <n v="94892"/>
    <n v="33878"/>
    <x v="0"/>
    <n v="2.35"/>
    <x v="0"/>
  </r>
  <r>
    <x v="2026"/>
    <n v="2013"/>
    <s v="Edgar Wright"/>
    <s v="Michael Smiley"/>
    <s v="Thomas Law"/>
    <s v="Jasper Levine"/>
    <x v="3"/>
    <n v="20000000"/>
    <n v="26003149"/>
    <x v="1"/>
    <n v="109"/>
    <s v="Action|Comedy|Sci-Fi"/>
    <s v="alcoholic|doppelganger|group therapy|self mutilation|twin actresses for twin sisters"/>
    <n v="7"/>
    <n v="427"/>
    <n v="401"/>
    <n v="185587"/>
    <n v="278"/>
    <x v="0"/>
    <n v="2.35"/>
    <x v="0"/>
  </r>
  <r>
    <x v="2027"/>
    <n v="2007"/>
    <s v="Andrew Fleming"/>
    <s v="Kay Panabaker"/>
    <s v="Laura Harring"/>
    <s v="Tate Donovan"/>
    <x v="1"/>
    <n v="20000000"/>
    <n v="25584685"/>
    <x v="0"/>
    <n v="99"/>
    <s v="Comedy|Crime|Family|Mystery|Romance|Thriller"/>
    <s v="chase|clue|detective|movie star|murder"/>
    <n v="5.9"/>
    <n v="93"/>
    <n v="102"/>
    <n v="15877"/>
    <n v="3327"/>
    <x v="0"/>
    <n v="2.35"/>
    <x v="0"/>
  </r>
  <r>
    <x v="2028"/>
    <n v="2009"/>
    <s v="Michael Spierig"/>
    <s v="Jay Laga'aia"/>
    <s v="Damien Garvey"/>
    <s v="Tiffany Lamb"/>
    <x v="3"/>
    <n v="20000000"/>
    <n v="29975979"/>
    <x v="4"/>
    <n v="98"/>
    <s v="Action|Horror|Sci-Fi|Thriller"/>
    <s v="blood|rationing|vampire|vampire society|year 2019"/>
    <n v="6.5"/>
    <n v="292"/>
    <n v="281"/>
    <n v="105797"/>
    <n v="189"/>
    <x v="0"/>
    <n v="2.35"/>
    <x v="0"/>
  </r>
  <r>
    <x v="2029"/>
    <n v="2010"/>
    <s v="Jim Field Smith"/>
    <s v="Mike Vogel"/>
    <s v="Kim Shaw"/>
    <s v="Geoff Stults"/>
    <x v="3"/>
    <n v="20000000"/>
    <n v="31584722"/>
    <x v="0"/>
    <n v="104"/>
    <s v="Comedy|Romance"/>
    <s v="airport|airport security|confidence|iphone|love"/>
    <n v="6.4"/>
    <n v="180"/>
    <n v="131"/>
    <n v="101730"/>
    <n v="5707"/>
    <x v="0"/>
    <n v="2.35"/>
    <x v="0"/>
  </r>
  <r>
    <x v="2030"/>
    <n v="2011"/>
    <s v="Thomas Bezucha"/>
    <s v="Leighton Meester"/>
    <s v="Luke Bracey"/>
    <s v="Brett Cullen"/>
    <x v="1"/>
    <n v="20000000"/>
    <n v="23179303"/>
    <x v="23"/>
    <n v="109"/>
    <s v="Adventure|Comedy|Family|Romance"/>
    <s v="cell phone|hotel|misunderstanding|monte carlo|young woman"/>
    <n v="5.8"/>
    <n v="94"/>
    <n v="44"/>
    <n v="32951"/>
    <n v="4257"/>
    <x v="0"/>
    <n v="1.85"/>
    <x v="0"/>
  </r>
  <r>
    <x v="2031"/>
    <n v="2006"/>
    <s v="William Brent Bell"/>
    <s v="Adam Goldberg"/>
    <s v="Frankie Muniz"/>
    <s v="Samaire Armstrong"/>
    <x v="0"/>
    <n v="9000000"/>
    <n v="23078294"/>
    <x v="0"/>
    <n v="75"/>
    <s v="Horror|Thriller"/>
    <s v="countess|game reality crossover|ghost|group of friends|tower"/>
    <n v="5.0999999999999996"/>
    <n v="112"/>
    <n v="281"/>
    <n v="25870"/>
    <n v="3590"/>
    <x v="0"/>
    <n v="2.35"/>
    <x v="0"/>
  </r>
  <r>
    <x v="2032"/>
    <n v="1990"/>
    <s v="Simon Wincer"/>
    <s v="Alan Rickman"/>
    <s v="Tom Selleck"/>
    <s v="Ben Mendelsohn"/>
    <x v="0"/>
    <n v="20000000"/>
    <n v="21413105"/>
    <x v="4"/>
    <n v="119"/>
    <s v="Action|Adventure|Drama|Romance|Western"/>
    <s v="aborigine|australian|australian aborigine|australian outback|rancher"/>
    <n v="6.8"/>
    <n v="20"/>
    <n v="97"/>
    <n v="15230"/>
    <n v="45841"/>
    <x v="0"/>
    <n v="2.35"/>
    <x v="0"/>
  </r>
  <r>
    <x v="2033"/>
    <n v="2010"/>
    <s v="Anthony Bell"/>
    <s v="Kevin Sussman"/>
    <s v="Larry Miller"/>
    <s v="Christine Lakin"/>
    <x v="1"/>
    <n v="20000000"/>
    <n v="25077977"/>
    <x v="0"/>
    <n v="90"/>
    <s v="Adventure|Animation|Comedy|Family|Romance"/>
    <s v="arranged marriage|geese|idaho|national park|park"/>
    <n v="5.3"/>
    <n v="84"/>
    <n v="84"/>
    <n v="10986"/>
    <n v="2486"/>
    <x v="0"/>
    <n v="1.85"/>
    <x v="0"/>
  </r>
  <r>
    <x v="2034"/>
    <n v="2006"/>
    <s v="Renny Harlin"/>
    <s v="Laura Ramsey"/>
    <s v="Kyle Schmid"/>
    <s v="Toby Hemingway"/>
    <x v="0"/>
    <n v="20000000"/>
    <n v="23292105"/>
    <x v="0"/>
    <n v="97"/>
    <s v="Action|Fantasy|Horror|Thriller"/>
    <s v="family secret|friendship between men|magic|supernatural power|teenager"/>
    <n v="5.3"/>
    <n v="120"/>
    <n v="334"/>
    <n v="39541"/>
    <n v="3261"/>
    <x v="0"/>
    <n v="2.35"/>
    <x v="0"/>
  </r>
  <r>
    <x v="2035"/>
    <n v="2009"/>
    <s v="Robert Rodriguez"/>
    <s v="Jimmy Bennett"/>
    <s v="Leo Howard"/>
    <s v="Jake Short"/>
    <x v="1"/>
    <n v="40000000"/>
    <n v="20916309"/>
    <x v="0"/>
    <n v="89"/>
    <s v="Comedy|Family|Fantasy"/>
    <s v="boy|family relationships|rock|twin|two headed person"/>
    <n v="4.9000000000000004"/>
    <n v="103"/>
    <n v="37"/>
    <n v="5332"/>
    <n v="88422"/>
    <x v="0"/>
    <n v="1.85"/>
    <x v="1"/>
  </r>
  <r>
    <x v="2036"/>
    <n v="1995"/>
    <s v="Gus Van Sant"/>
    <s v="Kurtwood Smith"/>
    <s v="Wayne Knight"/>
    <s v="Holland Taylor"/>
    <x v="3"/>
    <n v="20000000"/>
    <n v="21200000"/>
    <x v="0"/>
    <n v="106"/>
    <s v="Comedy|Crime|Drama"/>
    <s v="career|fame|murder|new hampshire|television"/>
    <n v="6.8"/>
    <n v="59"/>
    <n v="162"/>
    <n v="34774"/>
    <n v="3598"/>
    <x v="0"/>
    <n v="1.85"/>
    <x v="0"/>
  </r>
  <r>
    <x v="2037"/>
    <n v="1998"/>
    <s v="John Carpenter"/>
    <s v="Sheryl Lee"/>
    <s v="Cary-Hiroyuki Tagawa"/>
    <s v="Maximilian Schell"/>
    <x v="3"/>
    <n v="20000000"/>
    <n v="20241395"/>
    <x v="0"/>
    <n v="104"/>
    <s v="Action|Horror|Thriller"/>
    <s v="cross|relic|team|vampire|vampire hunter"/>
    <n v="6.1"/>
    <n v="114"/>
    <n v="403"/>
    <n v="42664"/>
    <n v="5123"/>
    <x v="0"/>
    <n v="2.35"/>
    <x v="0"/>
  </r>
  <r>
    <x v="2038"/>
    <n v="1960"/>
    <s v="Alfred Hitchcock"/>
    <s v="Janet Leigh"/>
    <s v="Vera Miles"/>
    <s v="John Gavin"/>
    <x v="3"/>
    <n v="806947"/>
    <n v="32000000"/>
    <x v="0"/>
    <n v="108"/>
    <s v="Horror|Mystery|Thriller"/>
    <s v="money|motel|rain|shower|theft"/>
    <n v="8.5"/>
    <n v="290"/>
    <n v="1040"/>
    <n v="422432"/>
    <n v="1885"/>
    <x v="1"/>
    <n v="1.85"/>
    <x v="0"/>
  </r>
  <r>
    <x v="2039"/>
    <n v="2008"/>
    <s v="Howard Deutch"/>
    <s v="Dane Cook"/>
    <s v="Taran Killam"/>
    <s v="Riki Lindhome"/>
    <x v="3"/>
    <n v="40000000"/>
    <n v="19151864"/>
    <x v="0"/>
    <n v="112"/>
    <s v="Comedy|Romance"/>
    <s v="breasts|female rear nudity|jesus crust pizza parlor|thong panties|wedding"/>
    <n v="5.9"/>
    <n v="80"/>
    <n v="100"/>
    <n v="36983"/>
    <n v="3301"/>
    <x v="0"/>
    <n v="1.85"/>
    <x v="1"/>
  </r>
  <r>
    <x v="2040"/>
    <n v="2014"/>
    <s v="Shana Feste"/>
    <s v="Alex Pettyfer"/>
    <s v="Bruce Greenwood"/>
    <s v="Rhys Wakefield"/>
    <x v="0"/>
    <n v="20000000"/>
    <n v="23393765"/>
    <x v="0"/>
    <n v="104"/>
    <s v="Drama|Romance"/>
    <s v="brother sister relationship|high school graduation|love|sparkler|unfaithful husband"/>
    <n v="6.3"/>
    <n v="98"/>
    <n v="76"/>
    <n v="31323"/>
    <n v="18760"/>
    <x v="0"/>
    <n v="2.35"/>
    <x v="0"/>
  </r>
  <r>
    <x v="2041"/>
    <n v="2007"/>
    <s v="Garry Marshall"/>
    <s v="Hector Elizondo"/>
    <s v="Zachary Gordon"/>
    <s v="Jane Fonda"/>
    <x v="3"/>
    <n v="20000000"/>
    <n v="18882880"/>
    <x v="0"/>
    <n v="113"/>
    <s v="Comedy|Drama"/>
    <s v="alcoholic|rules|secret|summer|teenager"/>
    <n v="5.9"/>
    <n v="88"/>
    <n v="125"/>
    <n v="20539"/>
    <n v="4039"/>
    <x v="0"/>
    <n v="2.35"/>
    <x v="1"/>
  </r>
  <r>
    <x v="2042"/>
    <n v="1981"/>
    <s v="Steve Rash"/>
    <s v="Mako"/>
    <s v="Adam Arkin"/>
    <s v="Billy Barty"/>
    <x v="1"/>
    <n v="20000000"/>
    <n v="8500000"/>
    <x v="0"/>
    <n v="98"/>
    <s v="Comedy"/>
    <s v="assassin|hotel|japanese tourist|secret service|wizard of oz"/>
    <n v="5.4"/>
    <n v="13"/>
    <n v="34"/>
    <n v="2061"/>
    <n v="1761"/>
    <x v="0"/>
    <n v="1.78"/>
    <x v="1"/>
  </r>
  <r>
    <x v="2043"/>
    <n v="1998"/>
    <s v="Mark Steven Johnson"/>
    <s v="Oliver Platt"/>
    <s v="Jan Hooks"/>
    <s v="Dana Ivey"/>
    <x v="1"/>
    <n v="30000000"/>
    <n v="18252684"/>
    <x v="0"/>
    <n v="114"/>
    <s v="Comedy|Drama|Family"/>
    <s v="boy|christmas|christmas pageant|friendship|illegitimate son"/>
    <n v="6.9"/>
    <n v="60"/>
    <n v="219"/>
    <n v="18366"/>
    <n v="1816"/>
    <x v="0"/>
    <n v="1.85"/>
    <x v="1"/>
  </r>
  <r>
    <x v="2044"/>
    <n v="2007"/>
    <s v="Mike Binder"/>
    <s v="Adam Sandler"/>
    <s v="Don Cheadle"/>
    <s v="John de Lancie"/>
    <x v="3"/>
    <n v="20000000"/>
    <n v="19661987"/>
    <x v="0"/>
    <n v="124"/>
    <s v="Drama"/>
    <s v="college|depression|grief|mental breakdown|post september 11 2001"/>
    <n v="7.5"/>
    <n v="154"/>
    <n v="231"/>
    <n v="83786"/>
    <n v="17050"/>
    <x v="0"/>
    <n v="2.35"/>
    <x v="1"/>
  </r>
  <r>
    <x v="2045"/>
    <n v="2007"/>
    <s v="Sean Penn"/>
    <s v="Kristen Stewart"/>
    <s v="William Hurt"/>
    <s v="Hal Holbrook"/>
    <x v="3"/>
    <n v="15000000"/>
    <n v="18352454"/>
    <x v="0"/>
    <n v="148"/>
    <s v="Adventure|Biography|Drama"/>
    <s v="alaska|based on true story|male nudity|self discovery|wilderness"/>
    <n v="8.1999999999999993"/>
    <n v="274"/>
    <n v="760"/>
    <n v="426359"/>
    <n v="18752"/>
    <x v="0"/>
    <n v="2.35"/>
    <x v="0"/>
  </r>
  <r>
    <x v="2046"/>
    <n v="2006"/>
    <s v="Todd Phillips"/>
    <s v="Jon Heder"/>
    <s v="Sarah Silverman"/>
    <s v="Jacinda Barrett"/>
    <x v="0"/>
    <n v="20000000"/>
    <n v="17803796"/>
    <x v="0"/>
    <n v="108"/>
    <s v="Comedy"/>
    <s v="paintball|paintball gun|pepper spray|tennis|what happened to epilogue"/>
    <n v="5.9"/>
    <n v="110"/>
    <n v="97"/>
    <n v="26100"/>
    <n v="4374"/>
    <x v="0"/>
    <n v="2.35"/>
    <x v="1"/>
  </r>
  <r>
    <x v="2047"/>
    <n v="2012"/>
    <s v="Michael J. Bassett"/>
    <s v="Radha Mitchell"/>
    <s v="Deborah Kara Unger"/>
    <s v="Martin Donovan"/>
    <x v="3"/>
    <n v="20000000"/>
    <n v="17529157"/>
    <x v="8"/>
    <n v="95"/>
    <s v="Adventure|Drama|Horror|Mystery|Thriller"/>
    <s v="18th birthday|alternate reality|introduction|nightmare|on the run"/>
    <n v="5"/>
    <n v="173"/>
    <n v="220"/>
    <n v="49888"/>
    <n v="2173"/>
    <x v="0"/>
    <n v="2.35"/>
    <x v="1"/>
  </r>
  <r>
    <x v="2048"/>
    <n v="1996"/>
    <s v="Robert Rodriguez"/>
    <s v="Quentin Tarantino"/>
    <s v="Salma Hayek"/>
    <s v="Cheech Marin"/>
    <x v="3"/>
    <n v="19000000"/>
    <n v="25753840"/>
    <x v="0"/>
    <n v="108"/>
    <s v="Crime|Fantasy|Horror"/>
    <s v="brother|human versus vampire|rapist|stripper|vampire"/>
    <n v="7.3"/>
    <n v="165"/>
    <n v="592"/>
    <n v="219091"/>
    <n v="23296"/>
    <x v="0"/>
    <n v="1.85"/>
    <x v="0"/>
  </r>
  <r>
    <x v="2049"/>
    <n v="2005"/>
    <s v="Frank Nissen"/>
    <s v="Kath Soucie"/>
    <s v="Brenda Blethyn"/>
    <s v="John Fiedler"/>
    <x v="2"/>
    <n v="20000000"/>
    <n v="18081626"/>
    <x v="0"/>
    <n v="68"/>
    <s v="Animation|Family|Fantasy|Mystery"/>
    <s v="creature|forest|mother son relationship|rabbit|winnie the pooh"/>
    <n v="6.4"/>
    <n v="45"/>
    <n v="32"/>
    <n v="4180"/>
    <n v="861"/>
    <x v="0"/>
    <n v="1.85"/>
    <x v="1"/>
  </r>
  <r>
    <x v="2050"/>
    <n v="1995"/>
    <s v="Jodie Foster"/>
    <s v="Robert Downey Jr."/>
    <s v="Holly Hunter"/>
    <s v="Steve Guttenberg"/>
    <x v="0"/>
    <n v="20000000"/>
    <n v="17518220"/>
    <x v="0"/>
    <n v="103"/>
    <s v="Comedy|Drama|Romance"/>
    <s v="dinner|gay interest|gay sibling|homosexual|thanksgiving"/>
    <n v="6.6"/>
    <n v="45"/>
    <n v="76"/>
    <n v="9105"/>
    <n v="25263"/>
    <x v="0"/>
    <n v="1.85"/>
    <x v="1"/>
  </r>
  <r>
    <x v="2051"/>
    <n v="2004"/>
    <s v="Stephen Chow"/>
    <s v="Shengyi Huang"/>
    <s v="Chi Ling Chiu"/>
    <s v="Qiu Yuen"/>
    <x v="3"/>
    <n v="20000000"/>
    <n v="17104669"/>
    <x v="11"/>
    <n v="99"/>
    <s v="Action|Comedy|Crime|Fantasy"/>
    <s v="1940s|axe|china|gang|sign language"/>
    <n v="7.8"/>
    <n v="377"/>
    <n v="354"/>
    <n v="99353"/>
    <n v="537"/>
    <x v="0"/>
    <n v="2.35"/>
    <x v="1"/>
  </r>
  <r>
    <x v="2052"/>
    <n v="2002"/>
    <s v="Peter Hastings"/>
    <s v="Haley Joel Osment"/>
    <s v="Alex Rocco"/>
    <s v="Stephen Root"/>
    <x v="2"/>
    <n v="35000000"/>
    <n v="16988996"/>
    <x v="0"/>
    <n v="88"/>
    <s v="Comedy|Family|Music|Musical"/>
    <s v="animal in title|bear|box office flop|disney|satire"/>
    <n v="4"/>
    <n v="43"/>
    <n v="75"/>
    <n v="3875"/>
    <n v="8189"/>
    <x v="0"/>
    <n v="1.85"/>
    <x v="1"/>
  </r>
  <r>
    <x v="2053"/>
    <n v="2007"/>
    <s v="Marc Forster"/>
    <s v="Mustafa Haidari"/>
    <s v="Shaun Toub"/>
    <s v="Khalid Abdalla"/>
    <x v="0"/>
    <n v="20000000"/>
    <n v="15797907"/>
    <x v="0"/>
    <n v="128"/>
    <s v="Drama"/>
    <s v="afghanistan|based on novel|boy|friend|kite"/>
    <n v="7.6"/>
    <n v="201"/>
    <n v="230"/>
    <n v="68119"/>
    <n v="904"/>
    <x v="0"/>
    <n v="2.35"/>
    <x v="1"/>
  </r>
  <r>
    <x v="2054"/>
    <n v="2003"/>
    <s v="Alejandro G. Iñárritu"/>
    <s v="Naomi Watts"/>
    <s v="Eddie Marsan"/>
    <s v="Danny Huston"/>
    <x v="3"/>
    <n v="20000000"/>
    <n v="16248701"/>
    <x v="0"/>
    <n v="124"/>
    <s v="Drama"/>
    <s v="accident|faith|love|mathematician|nonlinear timeline"/>
    <n v="7.7"/>
    <n v="192"/>
    <n v="559"/>
    <n v="189683"/>
    <n v="7567"/>
    <x v="0"/>
    <n v="1.85"/>
    <x v="1"/>
  </r>
  <r>
    <x v="2055"/>
    <n v="2004"/>
    <s v="Paul Abascal"/>
    <s v="Cole Hauser"/>
    <s v="Tom Hollander"/>
    <s v="Kelly Carlson"/>
    <x v="0"/>
    <n v="20000000"/>
    <n v="15712072"/>
    <x v="0"/>
    <n v="84"/>
    <s v="Action|Crime|Drama|Thriller"/>
    <s v="actor|coma|movie star|paparazzi|revenge"/>
    <n v="5.8"/>
    <n v="77"/>
    <n v="138"/>
    <n v="13210"/>
    <n v="2915"/>
    <x v="0"/>
    <n v="2.35"/>
    <x v="1"/>
  </r>
  <r>
    <x v="1287"/>
    <n v="2008"/>
    <s v="Catherine Hardwicke"/>
    <s v="Kristen Stewart"/>
    <s v="Taylor Lautner"/>
    <s v="Anna Kendrick"/>
    <x v="0"/>
    <n v="37000000"/>
    <n v="191449475"/>
    <x v="0"/>
    <n v="122"/>
    <s v="Drama|Fantasy|Romance"/>
    <s v="blood|high school|love|school|vampire"/>
    <n v="5.2"/>
    <n v="350"/>
    <n v="1535"/>
    <n v="348010"/>
    <n v="44061"/>
    <x v="0"/>
    <n v="2.35"/>
    <x v="0"/>
  </r>
  <r>
    <x v="2056"/>
    <n v="2003"/>
    <s v="Chris Koch"/>
    <s v="Thomas Lennon"/>
    <s v="Lochlyn Munro"/>
    <s v="James Brolin"/>
    <x v="0"/>
    <n v="20000000"/>
    <n v="15408822"/>
    <x v="0"/>
    <n v="101"/>
    <s v="Comedy|Romance"/>
    <s v="bachelor party|climbing a tree|taxi|toilet|wedding"/>
    <n v="5.6"/>
    <n v="81"/>
    <n v="92"/>
    <n v="14147"/>
    <n v="2698"/>
    <x v="0"/>
    <n v="1.85"/>
    <x v="1"/>
  </r>
  <r>
    <x v="2057"/>
    <n v="2000"/>
    <s v="Amy Heckerling"/>
    <s v="Andy Dick"/>
    <s v="Robert Miano"/>
    <s v="Zak Orth"/>
    <x v="0"/>
    <n v="20000000"/>
    <n v="15464026"/>
    <x v="0"/>
    <n v="98"/>
    <s v="Comedy|Romance"/>
    <s v="college|loser|love|new york city|overdose"/>
    <n v="5.3"/>
    <n v="81"/>
    <n v="158"/>
    <n v="23076"/>
    <n v="1189"/>
    <x v="0"/>
    <n v="1.85"/>
    <x v="1"/>
  </r>
  <r>
    <x v="2058"/>
    <n v="1965"/>
    <s v="George Stevens"/>
    <s v="Martin Landau"/>
    <s v="Carroll Baker"/>
    <s v="José Ferrer"/>
    <x v="2"/>
    <n v="20000000"/>
    <n v="8000000"/>
    <x v="0"/>
    <n v="225"/>
    <s v="Biography|Drama|History"/>
    <s v="70mm film|biblical epic|faith|jewish|king herod"/>
    <n v="6.6"/>
    <n v="27"/>
    <n v="100"/>
    <n v="6484"/>
    <n v="1934"/>
    <x v="0"/>
    <n v="2.76"/>
    <x v="1"/>
  </r>
  <r>
    <x v="2059"/>
    <n v="2008"/>
    <s v="Jason Friedberg"/>
    <s v="Carmen Electra"/>
    <s v="Tony Cox"/>
    <s v="Ike Barinholtz"/>
    <x v="0"/>
    <n v="25000000"/>
    <n v="14174654"/>
    <x v="0"/>
    <n v="88"/>
    <s v="Comedy"/>
    <s v="disaster|glass|mousetrap|natural disaster|scatological humor"/>
    <n v="1.9"/>
    <n v="111"/>
    <n v="359"/>
    <n v="74945"/>
    <n v="2857"/>
    <x v="0"/>
    <n v="1.85"/>
    <x v="1"/>
  </r>
  <r>
    <x v="2060"/>
    <n v="2009"/>
    <s v="Nimród Antal"/>
    <s v="Andrew Fiscella"/>
    <s v="Fred Ward"/>
    <s v="Lorna Raver"/>
    <x v="0"/>
    <n v="27000000"/>
    <n v="15988876"/>
    <x v="0"/>
    <n v="88"/>
    <s v="Action|Crime|Thriller"/>
    <s v="armored truck|blood splatter|die hard scenario|guard|heist"/>
    <n v="5.7"/>
    <n v="107"/>
    <n v="110"/>
    <n v="26236"/>
    <n v="137712"/>
    <x v="0"/>
    <n v="2.35"/>
    <x v="1"/>
  </r>
  <r>
    <x v="2061"/>
    <n v="1997"/>
    <s v="Jon Amiel"/>
    <s v="Bill Murray"/>
    <s v="Peter Gallagher"/>
    <s v="Joanne Whalley"/>
    <x v="1"/>
    <n v="20000000"/>
    <n v="13801755"/>
    <x v="0"/>
    <n v="94"/>
    <s v="Action|Comedy|Crime|Thriller"/>
    <s v="assassin|bomb|dominatrix|mistaken identity|spy"/>
    <n v="6.6"/>
    <n v="34"/>
    <n v="100"/>
    <n v="23928"/>
    <n v="15183"/>
    <x v="0"/>
    <n v="1.85"/>
    <x v="1"/>
  </r>
  <r>
    <x v="2062"/>
    <n v="2011"/>
    <s v="Mark Mylod"/>
    <s v="Chris Evans"/>
    <s v="Ari Graynor"/>
    <s v="Ed Begley Jr."/>
    <x v="3"/>
    <n v="20000000"/>
    <n v="13987482"/>
    <x v="0"/>
    <n v="117"/>
    <s v="Comedy|Romance"/>
    <s v="ex boyfriend|morning after|prince charming|quarrel|womanizer"/>
    <n v="6"/>
    <n v="151"/>
    <n v="91"/>
    <n v="58957"/>
    <n v="15713"/>
    <x v="0"/>
    <n v="1.85"/>
    <x v="1"/>
  </r>
  <r>
    <x v="2063"/>
    <n v="2012"/>
    <s v="James Mather"/>
    <s v="Joseph Gilgun"/>
    <s v="Vincent Regan"/>
    <s v="Jacky Ido"/>
    <x v="0"/>
    <n v="20000000"/>
    <n v="14291570"/>
    <x v="8"/>
    <n v="95"/>
    <s v="Action|Adventure|Sci-Fi|Thriller"/>
    <s v="bodyguard|maximum security prison|outer space|president|prison"/>
    <n v="6.1"/>
    <n v="289"/>
    <n v="236"/>
    <n v="82082"/>
    <n v="1414"/>
    <x v="0"/>
    <n v="2.35"/>
    <x v="1"/>
  </r>
  <r>
    <x v="2064"/>
    <n v="2004"/>
    <s v="Barry Levinson"/>
    <s v="Amy Poehler"/>
    <s v="Ariel Gade"/>
    <s v="Sam Lerner"/>
    <x v="0"/>
    <n v="40000000"/>
    <n v="12181484"/>
    <x v="0"/>
    <n v="99"/>
    <s v="Comedy"/>
    <s v="best friend|dog|envy|jealousy|neighbor"/>
    <n v="4.8"/>
    <n v="76"/>
    <n v="176"/>
    <n v="26390"/>
    <n v="1189"/>
    <x v="0"/>
    <n v="1.85"/>
    <x v="1"/>
  </r>
  <r>
    <x v="2065"/>
    <n v="2009"/>
    <s v="Mark Neveldine"/>
    <s v="Jason Statham"/>
    <s v="Clifton Collins Jr."/>
    <s v="David Carradine"/>
    <x v="3"/>
    <n v="20000000"/>
    <n v="13630226"/>
    <x v="0"/>
    <n v="96"/>
    <s v="Action|Crime|Sci-Fi|Thriller"/>
    <s v="artificial heart|heart|horse penis|prostitute|stripper"/>
    <n v="6.2"/>
    <n v="150"/>
    <n v="223"/>
    <n v="112516"/>
    <n v="30541"/>
    <x v="0"/>
    <n v="1.85"/>
    <x v="1"/>
  </r>
  <r>
    <x v="2066"/>
    <n v="1994"/>
    <s v="Woody Allen"/>
    <s v="Jim Broadbent"/>
    <s v="Chazz Palminteri"/>
    <s v="Dianne Wiest"/>
    <x v="3"/>
    <n v="20000000"/>
    <n v="13383737"/>
    <x v="0"/>
    <n v="98"/>
    <s v="Comedy|Crime"/>
    <s v="actress|bodyguard|new york city|play|playwright"/>
    <n v="7.5"/>
    <n v="67"/>
    <n v="86"/>
    <n v="29385"/>
    <n v="4302"/>
    <x v="0"/>
    <n v="1.85"/>
    <x v="1"/>
  </r>
  <r>
    <x v="2067"/>
    <n v="2006"/>
    <s v="Michael O. Sajbel"/>
    <s v="James Callis"/>
    <s v="Tiffany Dupont"/>
    <s v="Nimrat Kaur"/>
    <x v="1"/>
    <n v="20000000"/>
    <n v="13391174"/>
    <x v="0"/>
    <n v="123"/>
    <s v="Biography|Drama|History"/>
    <s v="biblical|book of esther|esther|persia|treachery"/>
    <n v="6.3"/>
    <n v="36"/>
    <n v="177"/>
    <n v="5796"/>
    <n v="908"/>
    <x v="0"/>
    <n v="2.35"/>
    <x v="1"/>
  </r>
  <r>
    <x v="2068"/>
    <n v="2002"/>
    <s v="Phillip Noyce"/>
    <s v="Brendan Fraser"/>
    <s v="Tzi Ma"/>
    <s v="Holmes Osborne"/>
    <x v="3"/>
    <n v="30000000"/>
    <n v="12987647"/>
    <x v="1"/>
    <n v="101"/>
    <s v="Drama|Mystery|Romance|Thriller|War"/>
    <s v="american|french|saigon|vietnam|vietnamese"/>
    <n v="7.1"/>
    <n v="149"/>
    <n v="199"/>
    <n v="24019"/>
    <n v="3431"/>
    <x v="0"/>
    <n v="2.35"/>
    <x v="1"/>
  </r>
  <r>
    <x v="2069"/>
    <n v="2005"/>
    <s v="Gore Verbinski"/>
    <s v="Nicolas Cage"/>
    <s v="Hope Davis"/>
    <s v="Michael Rispoli"/>
    <x v="3"/>
    <n v="22000000"/>
    <n v="12469811"/>
    <x v="0"/>
    <n v="102"/>
    <s v="Comedy|Drama"/>
    <s v="corndog|failure|funeral in the rain|new york city|weatherman"/>
    <n v="6.6"/>
    <n v="156"/>
    <n v="316"/>
    <n v="69172"/>
    <n v="13156"/>
    <x v="0"/>
    <n v="1.85"/>
    <x v="1"/>
  </r>
  <r>
    <x v="2070"/>
    <n v="2002"/>
    <s v="Walter Hill"/>
    <s v="Fisher Stevens"/>
    <s v="Wes Studi"/>
    <s v="Jon Seda"/>
    <x v="3"/>
    <n v="20000000"/>
    <n v="12398628"/>
    <x v="0"/>
    <n v="94"/>
    <s v="Action|Crime|Drama|Sport"/>
    <s v="boxing|fight|heavyweight champion|iceman|prison"/>
    <n v="6.1"/>
    <n v="64"/>
    <n v="88"/>
    <n v="21542"/>
    <n v="2880"/>
    <x v="1"/>
    <n v="2.35"/>
    <x v="1"/>
  </r>
  <r>
    <x v="2071"/>
    <n v="2008"/>
    <s v="David Koepp"/>
    <s v="Aasif Mandvi"/>
    <s v="Dequina Moore"/>
    <s v="Jordan Carlos"/>
    <x v="0"/>
    <n v="20000000"/>
    <n v="13214030"/>
    <x v="0"/>
    <n v="102"/>
    <s v="Comedy|Drama|Fantasy|Romance"/>
    <s v="bouquet of roses|bright light|cardiopulmonary resuscitation|ghost|white rose"/>
    <n v="6.7"/>
    <n v="210"/>
    <n v="147"/>
    <n v="60516"/>
    <n v="500"/>
    <x v="0"/>
    <n v="1.85"/>
    <x v="1"/>
  </r>
  <r>
    <x v="2072"/>
    <n v="2009"/>
    <s v="Renny Harlin"/>
    <s v="Taylor Cole"/>
    <s v="Ashley Scott"/>
    <s v="Nick Gomez"/>
    <x v="0"/>
    <n v="22000000"/>
    <n v="12232937"/>
    <x v="0"/>
    <n v="108"/>
    <s v="Action|Crime|Thriller"/>
    <s v="2000s|detective|sadist|terrorism|terrorist"/>
    <n v="5.6"/>
    <n v="113"/>
    <n v="113"/>
    <n v="22823"/>
    <n v="2799"/>
    <x v="0"/>
    <n v="2.35"/>
    <x v="1"/>
  </r>
  <r>
    <x v="2073"/>
    <n v="2010"/>
    <s v="Matt Reeves"/>
    <s v="Chloë Grace Moretz"/>
    <s v="Dylan Minnette"/>
    <s v="Kodi Smit-McPhee"/>
    <x v="3"/>
    <n v="20000000"/>
    <n v="12134420"/>
    <x v="1"/>
    <n v="116"/>
    <s v="Drama|Fantasy|Horror|Mystery"/>
    <s v="blood|boy|night|school|vampire"/>
    <n v="7.2"/>
    <n v="390"/>
    <n v="366"/>
    <n v="92237"/>
    <n v="20258"/>
    <x v="0"/>
    <n v="2.35"/>
    <x v="1"/>
  </r>
  <r>
    <x v="2074"/>
    <n v="1994"/>
    <s v="Charles T. Kanganis"/>
    <s v="Victor Wong"/>
    <s v="Dustin Nguyen"/>
    <s v="Don Stark"/>
    <x v="1"/>
    <n v="20000000"/>
    <n v="11784000"/>
    <x v="0"/>
    <n v="93"/>
    <s v="Action|Comedy|Family"/>
    <s v="1990s|dagger|japan|mousetrap|stick fight"/>
    <n v="4.3"/>
    <n v="5"/>
    <n v="26"/>
    <n v="6701"/>
    <n v="1151"/>
    <x v="0"/>
    <n v="1.85"/>
    <x v="1"/>
  </r>
  <r>
    <x v="2075"/>
    <n v="2008"/>
    <s v="Michel Gondry"/>
    <s v="Quinton Aaron"/>
    <s v="Mia Farrow"/>
    <s v="Melonie Diaz"/>
    <x v="0"/>
    <n v="20000000"/>
    <n v="11169531"/>
    <x v="1"/>
    <n v="102"/>
    <s v="Comedy"/>
    <s v="friend|power plant|sabotage|store clerk|video store"/>
    <n v="6.4"/>
    <n v="248"/>
    <n v="235"/>
    <n v="79855"/>
    <n v="1778"/>
    <x v="0"/>
    <n v="2.35"/>
    <x v="1"/>
  </r>
  <r>
    <x v="2076"/>
    <n v="2005"/>
    <s v="Stephen Frears"/>
    <s v="Bob Hoskins"/>
    <s v="Christopher Guest"/>
    <s v="Sarah Solemani"/>
    <x v="3"/>
    <n v="20000000"/>
    <n v="11034436"/>
    <x v="1"/>
    <n v="103"/>
    <s v="Comedy|Drama|Music|War"/>
    <s v="anti semitism|breasts|chamberlain|friend|theatre"/>
    <n v="7.1"/>
    <n v="137"/>
    <n v="180"/>
    <n v="13505"/>
    <n v="5637"/>
    <x v="0"/>
    <n v="1.85"/>
    <x v="1"/>
  </r>
  <r>
    <x v="2077"/>
    <n v="2016"/>
    <s v="John Hillcoat"/>
    <s v="Kate Winslet"/>
    <s v="Norman Reedus"/>
    <s v="Clifton Collins Jr."/>
    <x v="3"/>
    <n v="20000000"/>
    <n v="12626905"/>
    <x v="0"/>
    <n v="115"/>
    <s v="Action|Crime|Drama|Thriller"/>
    <s v="betrayal|corrupt cop|heist|murder of a police officer|police detective"/>
    <n v="6.3"/>
    <n v="214"/>
    <n v="106"/>
    <n v="32567"/>
    <n v="27214"/>
    <x v="0"/>
    <n v="2.35"/>
    <x v="1"/>
  </r>
  <r>
    <x v="2078"/>
    <n v="1997"/>
    <s v="Woody Allen"/>
    <s v="Woody Allen"/>
    <s v="Lynn Cohen"/>
    <s v="Judy Davis"/>
    <x v="3"/>
    <n v="20000000"/>
    <n v="10569071"/>
    <x v="0"/>
    <n v="96"/>
    <s v="Comedy"/>
    <s v="marriage|novelist|panties pulled down|writer's block|writing"/>
    <n v="7.4"/>
    <n v="104"/>
    <n v="131"/>
    <n v="35586"/>
    <n v="11867"/>
    <x v="0"/>
    <n v="1.85"/>
    <x v="1"/>
  </r>
  <r>
    <x v="2079"/>
    <n v="1999"/>
    <s v="Damon Santostefano"/>
    <s v="Matthew Perry"/>
    <s v="Oliver Platt"/>
    <s v="David Ramsey"/>
    <x v="0"/>
    <n v="20000000"/>
    <n v="10544143"/>
    <x v="4"/>
    <n v="98"/>
    <s v="Comedy|Romance"/>
    <s v="architect|award|farce|love|misunderstanding"/>
    <n v="6.1"/>
    <n v="81"/>
    <n v="121"/>
    <n v="16372"/>
    <n v="4843"/>
    <x v="0"/>
    <n v="1.37"/>
    <x v="1"/>
  </r>
  <r>
    <x v="2080"/>
    <n v="2015"/>
    <s v="John Wells"/>
    <s v="Bradley Cooper"/>
    <s v="Omar Sy"/>
    <s v="Riccardo Scamarcio"/>
    <x v="3"/>
    <n v="20000000"/>
    <n v="13650738"/>
    <x v="0"/>
    <n v="101"/>
    <s v="Comedy|Drama"/>
    <s v="chef|gay kiss|michelin star|restaurant|violent behavior"/>
    <n v="6.6"/>
    <n v="175"/>
    <n v="129"/>
    <n v="61360"/>
    <n v="16926"/>
    <x v="0"/>
    <n v="2.35"/>
    <x v="1"/>
  </r>
  <r>
    <x v="2081"/>
    <n v="1989"/>
    <s v="Neil Jordan"/>
    <s v="Robert De Niro"/>
    <s v="Demi Moore"/>
    <s v="James Russo"/>
    <x v="0"/>
    <n v="20000000"/>
    <n v="10555348"/>
    <x v="0"/>
    <n v="106"/>
    <s v="Comedy|Crime"/>
    <s v="con|convict|escape|police|priest"/>
    <n v="6"/>
    <n v="20"/>
    <n v="42"/>
    <n v="17349"/>
    <n v="24887"/>
    <x v="0"/>
    <n v="2.35"/>
    <x v="1"/>
  </r>
  <r>
    <x v="2082"/>
    <n v="1996"/>
    <s v="Woody Allen"/>
    <s v="Natasha Lyonne"/>
    <s v="Gaby Hoffmann"/>
    <s v="Jeff DeRocker"/>
    <x v="3"/>
    <n v="20000000"/>
    <n v="9714482"/>
    <x v="0"/>
    <n v="101"/>
    <s v="Comedy|Musical|Romance"/>
    <s v="engagement|grandfather|liberal|maid|song"/>
    <n v="6.8"/>
    <n v="69"/>
    <n v="140"/>
    <n v="30083"/>
    <n v="1614"/>
    <x v="0"/>
    <n v="1.85"/>
    <x v="1"/>
  </r>
  <r>
    <x v="1946"/>
    <n v="2007"/>
    <s v="Frank Oz"/>
    <s v="Peter Dinklage"/>
    <s v="Ewen Bremner"/>
    <s v="Kris Marshall"/>
    <x v="3"/>
    <n v="9000000"/>
    <n v="8579684"/>
    <x v="0"/>
    <n v="87"/>
    <s v="Comedy"/>
    <s v="end credits roll call|four word title|funeral|secret|uncle"/>
    <n v="7.4"/>
    <n v="168"/>
    <n v="199"/>
    <n v="89547"/>
    <n v="24324"/>
    <x v="0"/>
    <n v="1.85"/>
    <x v="1"/>
  </r>
  <r>
    <x v="2083"/>
    <n v="2007"/>
    <s v="James Wan"/>
    <s v="Aisha Tyler"/>
    <s v="Kelly Preston"/>
    <s v="Edi Gathegi"/>
    <x v="3"/>
    <n v="20000000"/>
    <n v="9525276"/>
    <x v="0"/>
    <n v="111"/>
    <s v="Action|Crime|Thriller"/>
    <s v="blood|death|gang|murder|revenge"/>
    <n v="6.8"/>
    <n v="166"/>
    <n v="299"/>
    <n v="60156"/>
    <n v="3309"/>
    <x v="0"/>
    <n v="2.35"/>
    <x v="1"/>
  </r>
  <r>
    <x v="2084"/>
    <n v="2009"/>
    <s v="Kirk Jones"/>
    <s v="Robert De Niro"/>
    <s v="James Frain"/>
    <s v="Brendan Sexton III"/>
    <x v="0"/>
    <n v="21000000"/>
    <n v="8855646"/>
    <x v="0"/>
    <n v="99"/>
    <s v="Adventure|Drama"/>
    <s v="bus trip|parental love|retirement|surprise visit|train ride"/>
    <n v="7.2"/>
    <n v="160"/>
    <n v="117"/>
    <n v="49855"/>
    <n v="23409"/>
    <x v="0"/>
    <n v="2.35"/>
    <x v="1"/>
  </r>
  <r>
    <x v="2085"/>
    <n v="2004"/>
    <s v="Bob Clark"/>
    <s v="Scott Baio"/>
    <s v="Vanessa Angel"/>
    <s v="Peter Wingfield"/>
    <x v="1"/>
    <n v="20000000"/>
    <n v="9109322"/>
    <x v="5"/>
    <n v="88"/>
    <s v="Comedy|Family|Sci-Fi"/>
    <s v="computer|good versus evil|mind control|science experiment|sequel"/>
    <n v="1.9"/>
    <n v="32"/>
    <n v="129"/>
    <n v="25371"/>
    <n v="1343"/>
    <x v="0"/>
    <n v="2.35"/>
    <x v="1"/>
  </r>
  <r>
    <x v="2086"/>
    <n v="2005"/>
    <s v="Les Mayfield"/>
    <s v="Miguel Ferrer"/>
    <s v="Susie Essman"/>
    <s v="Gigi Rice"/>
    <x v="0"/>
    <n v="33000000"/>
    <n v="8326035"/>
    <x v="5"/>
    <n v="83"/>
    <s v="Action|Comedy|Crime"/>
    <s v="buddy comedy|criminal|gun smuggling|mistaken identity|salesman"/>
    <n v="5.5"/>
    <n v="72"/>
    <n v="76"/>
    <n v="21933"/>
    <n v="1019"/>
    <x v="0"/>
    <n v="1.85"/>
    <x v="1"/>
  </r>
  <r>
    <x v="2087"/>
    <n v="2007"/>
    <s v="Les Mayfield"/>
    <s v="Callum Rennie"/>
    <s v="Will Patton"/>
    <s v="Cedric the Entertainer"/>
    <x v="0"/>
    <n v="20000000"/>
    <n v="8104069"/>
    <x v="0"/>
    <n v="91"/>
    <s v="Action|Comedy|Crime"/>
    <s v="comic violence|hand to hand combat|kung fu|talking to self in mirror|violence"/>
    <n v="4.5"/>
    <n v="53"/>
    <n v="26"/>
    <n v="9785"/>
    <n v="2700"/>
    <x v="0"/>
    <n v="1.85"/>
    <x v="1"/>
  </r>
  <r>
    <x v="2088"/>
    <n v="2004"/>
    <s v="Michael Lembeck"/>
    <s v="Debbie Reynolds"/>
    <s v="Nia Vardalos"/>
    <s v="Dash Mihok"/>
    <x v="0"/>
    <n v="20000000"/>
    <n v="8054280"/>
    <x v="0"/>
    <n v="108"/>
    <s v="Comedy|Crime|Music"/>
    <s v="box office flop|drag queen|gender disguise|mafia|witness"/>
    <n v="6.3"/>
    <n v="76"/>
    <n v="117"/>
    <n v="6838"/>
    <n v="2730"/>
    <x v="0"/>
    <n v="1.85"/>
    <x v="1"/>
  </r>
  <r>
    <x v="2089"/>
    <n v="2014"/>
    <s v="Paul Thomas Anderson"/>
    <s v="Martin Dew"/>
    <s v="Katherine Waterston"/>
    <s v="Serena Scott Thomas"/>
    <x v="3"/>
    <n v="20000000"/>
    <n v="8093318"/>
    <x v="0"/>
    <n v="148"/>
    <s v="Comedy|Crime|Drama|Mystery|Romance"/>
    <s v="1960s|based on novel|ex boyfriend ex girlfriend relationship|southern california|voice over narration"/>
    <n v="6.7"/>
    <n v="401"/>
    <n v="242"/>
    <n v="61935"/>
    <n v="707"/>
    <x v="0"/>
    <n v="1.85"/>
    <x v="1"/>
  </r>
  <r>
    <x v="2090"/>
    <n v="2006"/>
    <s v="Dave Borthwick"/>
    <s v="Jimmy Fallon"/>
    <s v="Kylie Minogue"/>
    <s v="Jon Stewart"/>
    <x v="2"/>
    <n v="20000000"/>
    <n v="7382993"/>
    <x v="0"/>
    <n v="77"/>
    <s v="Adventure|Animation|Comedy|Family|Fantasy"/>
    <s v="diamond|lava|magic|mountain|sorcerer"/>
    <n v="2.8"/>
    <n v="31"/>
    <n v="114"/>
    <n v="3851"/>
    <n v="2185"/>
    <x v="0"/>
    <n v="1.85"/>
    <x v="1"/>
  </r>
  <r>
    <x v="2091"/>
    <n v="2013"/>
    <s v="Benson Lee"/>
    <s v="Chris Brown"/>
    <s v="Caity Lotz"/>
    <s v="Laz Alonso"/>
    <x v="0"/>
    <n v="20000000"/>
    <n v="8888355"/>
    <x v="0"/>
    <n v="110"/>
    <s v="Drama|Music"/>
    <s v="3 dimensional|box office flop|critically bashed|dancing"/>
    <n v="5"/>
    <n v="65"/>
    <n v="25"/>
    <n v="7894"/>
    <n v="3177"/>
    <x v="0"/>
    <n v="1.85"/>
    <x v="1"/>
  </r>
  <r>
    <x v="2092"/>
    <n v="2008"/>
    <s v="David Zucker"/>
    <s v="Chriss Anglin"/>
    <s v="Geoffrey Arend"/>
    <s v="Gary Coleman"/>
    <x v="0"/>
    <n v="12000000"/>
    <n v="7001720"/>
    <x v="0"/>
    <n v="83"/>
    <s v="Comedy|Fantasy"/>
    <s v="arab stereotype|box office flop|documentary filmmaker|filmmaker|terrorist"/>
    <n v="4.3"/>
    <n v="45"/>
    <n v="205"/>
    <n v="8560"/>
    <n v="2907"/>
    <x v="0"/>
    <n v="2.35"/>
    <x v="1"/>
  </r>
  <r>
    <x v="2093"/>
    <n v="2013"/>
    <s v="Robert Rodriguez"/>
    <s v="Alexa PenaVega"/>
    <s v="Demián Bichir"/>
    <s v="Marko Zaror"/>
    <x v="3"/>
    <n v="20000000"/>
    <n v="7268659"/>
    <x v="24"/>
    <n v="107"/>
    <s v="Action|Comedy|Crime|Thriller"/>
    <s v="arms dealer|battle|bomb|machete|missile"/>
    <n v="5.6"/>
    <n v="260"/>
    <n v="164"/>
    <n v="59248"/>
    <n v="2848"/>
    <x v="0"/>
    <n v="1.85"/>
    <x v="1"/>
  </r>
  <r>
    <x v="2094"/>
    <n v="2003"/>
    <s v="Glen Morgan"/>
    <s v="Laura Harring"/>
    <s v="Ty Olsson"/>
    <s v="Jackie Burroughs"/>
    <x v="0"/>
    <n v="22000000"/>
    <n v="6852144"/>
    <x v="3"/>
    <n v="100"/>
    <s v="Drama|Horror|Sci-Fi|Thriller"/>
    <s v="at work|rat|revenge|vermin|work"/>
    <n v="6.2"/>
    <n v="129"/>
    <n v="213"/>
    <n v="15169"/>
    <n v="1267"/>
    <x v="0"/>
    <n v="2.35"/>
    <x v="1"/>
  </r>
  <r>
    <x v="2095"/>
    <n v="2008"/>
    <s v="Fred Wolf"/>
    <s v="Kevin Alejandro"/>
    <s v="Ashley Scott"/>
    <s v="Jeff Garlin"/>
    <x v="3"/>
    <n v="20000000"/>
    <n v="6563357"/>
    <x v="0"/>
    <n v="87"/>
    <s v="Adventure|Comedy"/>
    <s v="bigfoot|critically bashed|ecuador|friend|tv show"/>
    <n v="5.3"/>
    <n v="58"/>
    <n v="120"/>
    <n v="18571"/>
    <n v="4218"/>
    <x v="0"/>
    <n v="2.35"/>
    <x v="1"/>
  </r>
  <r>
    <x v="2096"/>
    <n v="1999"/>
    <s v="Mike Leigh"/>
    <s v="Jim Broadbent"/>
    <s v="Dexter Fletcher"/>
    <s v="Lesley Manville"/>
    <x v="3"/>
    <n v="10000000"/>
    <n v="6201757"/>
    <x v="1"/>
    <n v="154"/>
    <s v="Biography|Comedy|Drama|History|Music|Musical"/>
    <s v="19th century|exhibition|gilbert and sullivan|gilbert and sullivan's princess ida|japanese"/>
    <n v="7.4"/>
    <n v="103"/>
    <n v="202"/>
    <n v="10037"/>
    <n v="1690"/>
    <x v="0"/>
    <n v="1.66"/>
    <x v="1"/>
  </r>
  <r>
    <x v="2097"/>
    <n v="2011"/>
    <s v="David Cronenberg"/>
    <s v="Michael Fassbender"/>
    <s v="Viggo Mortensen"/>
    <s v="Sarah Gadon"/>
    <x v="3"/>
    <n v="15000000"/>
    <n v="5702083"/>
    <x v="1"/>
    <n v="99"/>
    <s v="Biography|Drama|Thriller"/>
    <s v="carl jung|patient|psychoanalysis|russian|sigmund freud"/>
    <n v="6.5"/>
    <n v="345"/>
    <n v="190"/>
    <n v="80617"/>
    <n v="23755"/>
    <x v="0"/>
    <n v="1.85"/>
    <x v="1"/>
  </r>
  <r>
    <x v="2098"/>
    <n v="2006"/>
    <s v="Richard Linklater"/>
    <s v="Robert Downey Jr."/>
    <s v="Keanu Reeves"/>
    <s v="Rory Cochrane"/>
    <x v="3"/>
    <n v="8700000"/>
    <n v="5480996"/>
    <x v="0"/>
    <n v="100"/>
    <s v="Animation|Drama|Mystery|Sci-Fi|Thriller"/>
    <s v="detective|drugs|substance d|undercover|undercover cop"/>
    <n v="7.1"/>
    <n v="232"/>
    <n v="293"/>
    <n v="89383"/>
    <n v="39507"/>
    <x v="0"/>
    <n v="1.85"/>
    <x v="1"/>
  </r>
  <r>
    <x v="2099"/>
    <n v="2012"/>
    <s v="Michael Apted"/>
    <s v="Gerard Butler"/>
    <s v="Abigail Spencer"/>
    <s v="Leven Rambin"/>
    <x v="1"/>
    <n v="20000000"/>
    <n v="6002756"/>
    <x v="0"/>
    <n v="116"/>
    <s v="Biography|Drama|Sport"/>
    <s v="box office flop|no opening credits|surfing|two word title|year 1987"/>
    <n v="7.2"/>
    <n v="116"/>
    <n v="75"/>
    <n v="24997"/>
    <n v="21200"/>
    <x v="0"/>
    <n v="1.85"/>
    <x v="1"/>
  </r>
  <r>
    <x v="2100"/>
    <n v="2005"/>
    <s v="Uwe Boll"/>
    <s v="Catherine Lough Haggquist"/>
    <s v="Darren Shahlavi"/>
    <s v="Karin Konoval"/>
    <x v="3"/>
    <n v="20000000"/>
    <n v="5132655"/>
    <x v="3"/>
    <n v="94"/>
    <s v="Horror|Sci-Fi"/>
    <s v="artifact|creature|darkness|demon|museum"/>
    <n v="2.2999999999999998"/>
    <n v="148"/>
    <n v="521"/>
    <n v="37626"/>
    <n v="838"/>
    <x v="0"/>
    <n v="2.35"/>
    <x v="1"/>
  </r>
  <r>
    <x v="2101"/>
    <n v="2009"/>
    <s v="Todd Graff"/>
    <s v="Scott Porter"/>
    <s v="Charlie Saxton"/>
    <s v="Ryan Donowho"/>
    <x v="1"/>
    <n v="20000000"/>
    <n v="5205343"/>
    <x v="0"/>
    <n v="111"/>
    <s v="Comedy|Drama|Family|Music|Romance"/>
    <s v="battle of the bands|high school|rock 'n' roll|school|teenager"/>
    <n v="6.4"/>
    <n v="79"/>
    <n v="39"/>
    <n v="11958"/>
    <n v="1573"/>
    <x v="0"/>
    <n v="2.35"/>
    <x v="1"/>
  </r>
  <r>
    <x v="2102"/>
    <n v="2004"/>
    <s v="Jonathan Glazer"/>
    <s v="Cameron Bright"/>
    <s v="Anne Heche"/>
    <s v="Danny Huston"/>
    <x v="3"/>
    <n v="20000000"/>
    <n v="5005883"/>
    <x v="0"/>
    <n v="100"/>
    <s v="Drama|Mystery|Romance|Thriller"/>
    <s v="birthday|boy|dead husband|death|widow"/>
    <n v="6.1"/>
    <n v="167"/>
    <n v="361"/>
    <n v="29649"/>
    <n v="2295"/>
    <x v="0"/>
    <n v="1.85"/>
    <x v="1"/>
  </r>
  <r>
    <x v="2103"/>
    <n v="2014"/>
    <s v="J.C. Chandor"/>
    <s v="David Oyelowo"/>
    <s v="Ashley Williams"/>
    <s v="Albert Brooks"/>
    <x v="3"/>
    <n v="20000000"/>
    <n v="5749134"/>
    <x v="0"/>
    <n v="125"/>
    <s v="Action|Crime|Drama|Thriller"/>
    <s v="american dream|immigrant|new york city|oil|violence"/>
    <n v="7"/>
    <n v="350"/>
    <n v="180"/>
    <n v="45799"/>
    <n v="3979"/>
    <x v="0"/>
    <n v="2.35"/>
    <x v="1"/>
  </r>
  <r>
    <x v="2104"/>
    <n v="2008"/>
    <s v="Marc Abraham"/>
    <s v="Dylan Authors"/>
    <s v="Bill Lake"/>
    <s v="Victoria Learn"/>
    <x v="0"/>
    <n v="20000000"/>
    <n v="4234040"/>
    <x v="0"/>
    <n v="119"/>
    <s v="Biography|Drama"/>
    <s v="flash of genius|genius|intellectual property|professor|university"/>
    <n v="7"/>
    <n v="99"/>
    <n v="45"/>
    <n v="14301"/>
    <n v="64"/>
    <x v="0"/>
    <n v="2.35"/>
    <x v="1"/>
  </r>
  <r>
    <x v="2105"/>
    <n v="2007"/>
    <s v="Todd Haynes"/>
    <s v="Christian Bale"/>
    <s v="Heath Ledger"/>
    <s v="Tyrone Benskin"/>
    <x v="3"/>
    <n v="20000000"/>
    <n v="4001121"/>
    <x v="0"/>
    <n v="135"/>
    <s v="Biography|Drama|Music"/>
    <s v="1960s|actor|horseback riding|reporter|riding the rails"/>
    <n v="7"/>
    <n v="231"/>
    <n v="230"/>
    <n v="48346"/>
    <n v="36398"/>
    <x v="1"/>
    <n v="2.35"/>
    <x v="1"/>
  </r>
  <r>
    <x v="2106"/>
    <n v="2012"/>
    <s v="Mabrouk El Mechri"/>
    <s v="Henry Cavill"/>
    <s v="Bruce Willis"/>
    <s v="Óscar Jaenada"/>
    <x v="0"/>
    <n v="20000000"/>
    <n v="3749061"/>
    <x v="0"/>
    <n v="93"/>
    <s v="Action|Thriller"/>
    <s v="driving a car down stairs|duct tape gag|held captive|murder of a police officer|sailing"/>
    <n v="4.9000000000000004"/>
    <n v="119"/>
    <n v="113"/>
    <n v="28629"/>
    <n v="30134"/>
    <x v="0"/>
    <n v="2.35"/>
    <x v="1"/>
  </r>
  <r>
    <x v="2107"/>
    <n v="2008"/>
    <s v="Rian Johnson"/>
    <s v="Zachary Gordon"/>
    <s v="Maximilian Schell"/>
    <s v="Nora Zehetner"/>
    <x v="0"/>
    <n v="20000000"/>
    <n v="3519627"/>
    <x v="0"/>
    <n v="114"/>
    <s v="Adventure|Comedy|Drama|Romance"/>
    <s v="con man|eccentric|heiress|love|revenge"/>
    <n v="6.9"/>
    <n v="182"/>
    <n v="105"/>
    <n v="41737"/>
    <n v="3014"/>
    <x v="0"/>
    <n v="2.35"/>
    <x v="1"/>
  </r>
  <r>
    <x v="2108"/>
    <n v="2008"/>
    <s v="Charlie Kaufman"/>
    <s v="Philip Seymour Hoffman"/>
    <s v="Jennifer Jason Leigh"/>
    <s v="Samantha Morton"/>
    <x v="3"/>
    <n v="21000000"/>
    <n v="3081925"/>
    <x v="0"/>
    <n v="124"/>
    <s v="Comedy|Drama|Romance"/>
    <s v="actress|director|play|theatre director|warehouse"/>
    <n v="7.5"/>
    <n v="245"/>
    <n v="274"/>
    <n v="55842"/>
    <n v="24732"/>
    <x v="0"/>
    <n v="2.35"/>
    <x v="1"/>
  </r>
  <r>
    <x v="2109"/>
    <n v="1997"/>
    <s v="Hayao Miyazaki"/>
    <s v="Minnie Driver"/>
    <s v="Jada Pinkett Smith"/>
    <s v="Billy Crudup"/>
    <x v="0"/>
    <n v="2400000000"/>
    <n v="2298191"/>
    <x v="9"/>
    <n v="134"/>
    <s v="Adventure|Animation|Fantasy"/>
    <s v="anime|cult film|forest|princess|studio ghibli"/>
    <n v="8.4"/>
    <n v="174"/>
    <n v="570"/>
    <n v="221552"/>
    <n v="2710"/>
    <x v="0"/>
    <n v="1.85"/>
    <x v="1"/>
  </r>
  <r>
    <x v="2110"/>
    <n v="2003"/>
    <s v="Jean-Paul Rappeneau"/>
    <s v="Isabelle Adjani"/>
    <s v="Peter Coyote"/>
    <s v="Virginie Ledoyen"/>
    <x v="0"/>
    <n v="20000000"/>
    <n v="2353728"/>
    <x v="8"/>
    <n v="114"/>
    <s v="Comedy|Drama|Mystery|Romance|Thriller|War"/>
    <s v="actress|bordeaux|german|heavy water|nazi"/>
    <n v="6.9"/>
    <n v="69"/>
    <n v="53"/>
    <n v="4293"/>
    <n v="1776"/>
    <x v="1"/>
    <n v="2.35"/>
    <x v="1"/>
  </r>
  <r>
    <x v="2111"/>
    <n v="1980"/>
    <s v="Nancy Walker"/>
    <s v="Steve Guttenberg"/>
    <s v="Randy Jones"/>
    <s v="Caitlyn Jenner"/>
    <x v="1"/>
    <n v="20000000"/>
    <n v="2000000"/>
    <x v="0"/>
    <n v="124"/>
    <s v="Biography|Comedy|Musical"/>
    <s v="male frontal nudity|male full frontal nudity|male nudity|male rear nudity|new york city"/>
    <n v="4.5"/>
    <n v="26"/>
    <n v="74"/>
    <n v="2998"/>
    <n v="1462"/>
    <x v="0"/>
    <n v="2.35"/>
    <x v="1"/>
  </r>
  <r>
    <x v="2112"/>
    <n v="2005"/>
    <s v="John Hillcoat"/>
    <s v="Ray Winstone"/>
    <s v="Noah Taylor"/>
    <s v="Danny Huston"/>
    <x v="3"/>
    <n v="2000000"/>
    <n v="1900725"/>
    <x v="4"/>
    <n v="104"/>
    <s v="Crime|Drama|Western"/>
    <s v="aborigine|foreboding|gang|hideout|outlaw"/>
    <n v="7.4"/>
    <n v="168"/>
    <n v="232"/>
    <n v="43205"/>
    <n v="2129"/>
    <x v="0"/>
    <n v="2.35"/>
    <x v="1"/>
  </r>
  <r>
    <x v="2113"/>
    <n v="2015"/>
    <s v="Angelo Pizzo"/>
    <s v="Donny Boaz"/>
    <s v="Finn Wittrock"/>
    <s v="Brent Anderson"/>
    <x v="1"/>
    <n v="20000000"/>
    <n v="2246000"/>
    <x v="0"/>
    <n v="118"/>
    <s v="Biography|Drama|Sport"/>
    <s v="coach|football|football movie|football team|high school sweethearts"/>
    <n v="7"/>
    <n v="27"/>
    <n v="20"/>
    <n v="2302"/>
    <n v="3384"/>
    <x v="0"/>
    <n v="2.35"/>
    <x v="1"/>
  </r>
  <r>
    <x v="2114"/>
    <n v="2003"/>
    <s v="Richard Benjamin"/>
    <s v="Damon Wayans"/>
    <s v="Jane Krakowski"/>
    <s v="Paula Garcés"/>
    <x v="3"/>
    <n v="20000000"/>
    <n v="1646664"/>
    <x v="0"/>
    <n v="80"/>
    <s v="Comedy|Music"/>
    <s v="female protagonist|hip hop|jewish american princess|rapper|record label"/>
    <n v="2.8"/>
    <n v="28"/>
    <n v="66"/>
    <n v="4518"/>
    <n v="2467"/>
    <x v="0"/>
    <n v="1.85"/>
    <x v="1"/>
  </r>
  <r>
    <x v="2115"/>
    <n v="2002"/>
    <s v="Kurt Wimmer"/>
    <s v="Christian Bale"/>
    <s v="Emily Watson"/>
    <s v="Sean Pertwee"/>
    <x v="3"/>
    <n v="20000000"/>
    <n v="1190018"/>
    <x v="0"/>
    <n v="107"/>
    <s v="Action|Drama|Sci-Fi|Thriller"/>
    <s v="cleric|dystopia|fascist|law|neo noir"/>
    <n v="7.5"/>
    <n v="146"/>
    <n v="1137"/>
    <n v="261317"/>
    <n v="25088"/>
    <x v="0"/>
    <n v="2.35"/>
    <x v="1"/>
  </r>
  <r>
    <x v="2116"/>
    <n v="2008"/>
    <s v="Roger Spottiswoode"/>
    <s v="Radha Mitchell"/>
    <s v="Guang Li"/>
    <s v="Matthew Walker"/>
    <x v="3"/>
    <n v="40000000"/>
    <n v="1027749"/>
    <x v="4"/>
    <n v="125"/>
    <s v="Drama|War"/>
    <s v="british|communist|journalist|nurse|orphan"/>
    <n v="7.1"/>
    <n v="67"/>
    <n v="33"/>
    <n v="8087"/>
    <n v="1003"/>
    <x v="0"/>
    <n v="2.35"/>
    <x v="1"/>
  </r>
  <r>
    <x v="2117"/>
    <n v="2000"/>
    <s v="James Gray"/>
    <s v="Charlize Theron"/>
    <s v="Ellen Burstyn"/>
    <s v="Faye Dunaway"/>
    <x v="3"/>
    <n v="24000000"/>
    <n v="882710"/>
    <x v="0"/>
    <n v="115"/>
    <s v="Crime|Drama|Romance|Thriller"/>
    <s v="best friend|corruption|fall to death|female nudity|friend"/>
    <n v="6.4"/>
    <n v="93"/>
    <n v="138"/>
    <n v="16215"/>
    <n v="11433"/>
    <x v="0"/>
    <n v="2.35"/>
    <x v="1"/>
  </r>
  <r>
    <x v="2118"/>
    <n v="2015"/>
    <s v="Angelina Jolie Pitt"/>
    <s v="Brad Pitt"/>
    <s v="Angelina Jolie Pitt"/>
    <s v="Melvil Poupaud"/>
    <x v="3"/>
    <n v="10000000"/>
    <n v="531009"/>
    <x v="0"/>
    <n v="122"/>
    <s v="Drama|Romance"/>
    <s v="cheating wife|cigarette smoking|male in shower|male nudity|male rear nudity"/>
    <n v="5.3"/>
    <n v="131"/>
    <n v="61"/>
    <n v="7976"/>
    <n v="22319"/>
    <x v="0"/>
    <n v="2.35"/>
    <x v="1"/>
  </r>
  <r>
    <x v="2119"/>
    <n v="2004"/>
    <s v="Katsuhiro Ôtomo"/>
    <s v="William Hootkins"/>
    <s v="Robin Atkin Downes"/>
    <s v="Rosalind Ayres"/>
    <x v="0"/>
    <n v="2127519898"/>
    <n v="410388"/>
    <x v="9"/>
    <n v="103"/>
    <s v="Action|Adventure|Animation|Family|Sci-Fi|Thriller"/>
    <s v="19th century|ball|boy|inventor|steam"/>
    <n v="6.9"/>
    <n v="105"/>
    <n v="79"/>
    <n v="13727"/>
    <n v="991"/>
    <x v="0"/>
    <n v="1.85"/>
    <x v="1"/>
  </r>
  <r>
    <x v="2120"/>
    <n v="2005"/>
    <s v="David Anspaugh"/>
    <s v="Gerard Butler"/>
    <s v="Costas Mandylor"/>
    <s v="Jimmy Jean-Louis"/>
    <x v="1"/>
    <n v="20000000"/>
    <n v="375474"/>
    <x v="0"/>
    <n v="101"/>
    <s v="Drama|History|Sport"/>
    <s v="1950s|brazil|soccer|soccer movie|world cup"/>
    <n v="6.2"/>
    <n v="21"/>
    <n v="46"/>
    <n v="2613"/>
    <n v="20354"/>
    <x v="0"/>
    <n v="2.35"/>
    <x v="1"/>
  </r>
  <r>
    <x v="2121"/>
    <n v="1994"/>
    <s v="Kevin Reynolds"/>
    <s v="Esai Morales"/>
    <s v="Jason Scott Lee"/>
    <s v="Sandrine Holt"/>
    <x v="3"/>
    <n v="20000000"/>
    <n v="305070"/>
    <x v="0"/>
    <n v="107"/>
    <s v="Action|Adventure|Drama|History|Romance"/>
    <s v="easter island|location in title|statue|topless female nudity|two word title"/>
    <n v="6.4"/>
    <n v="9"/>
    <n v="25"/>
    <n v="3843"/>
    <n v="1592"/>
    <x v="0"/>
    <n v="2.35"/>
    <x v="1"/>
  </r>
  <r>
    <x v="2122"/>
    <n v="2010"/>
    <s v="Kevin Munroe"/>
    <s v="Marco St. John"/>
    <s v="Laura Spencer"/>
    <s v="Anita Briem"/>
    <x v="0"/>
    <n v="20000000"/>
    <n v="1183354"/>
    <x v="0"/>
    <n v="107"/>
    <s v="Action|Comedy|Crime|Fantasy|Horror|Mystery|Sci-Fi|Thriller"/>
    <s v="close up of eyes|monster|quirkiness|supernatural|vomiting"/>
    <n v="5.0999999999999996"/>
    <n v="138"/>
    <n v="75"/>
    <n v="13026"/>
    <n v="1577"/>
    <x v="0"/>
    <n v="2.35"/>
    <x v="1"/>
  </r>
  <r>
    <x v="2123"/>
    <n v="2002"/>
    <s v="Daniel Algrant"/>
    <s v="Al Pacino"/>
    <s v="Richard Schiff"/>
    <s v="Mark Webber"/>
    <x v="3"/>
    <n v="22000000"/>
    <n v="121972"/>
    <x v="0"/>
    <n v="100"/>
    <s v="Crime|Drama|Mystery"/>
    <s v="actor|client|new york|protection|scandal"/>
    <n v="5.5"/>
    <n v="42"/>
    <n v="81"/>
    <n v="9868"/>
    <n v="15612"/>
    <x v="0"/>
    <n v="1.85"/>
    <x v="1"/>
  </r>
  <r>
    <x v="2124"/>
    <n v="2010"/>
    <s v="Julie Taymor"/>
    <s v="Djimon Hounsou"/>
    <s v="Reeve Carney"/>
    <s v="Tom Conti"/>
    <x v="0"/>
    <n v="20000000"/>
    <n v="263365"/>
    <x v="0"/>
    <n v="110"/>
    <s v="Comedy|Drama|Fantasy|Romance"/>
    <s v="banishment|sorcery|spirit|staff|storm at sea"/>
    <n v="5.4"/>
    <n v="92"/>
    <n v="36"/>
    <n v="6147"/>
    <n v="3785"/>
    <x v="0"/>
    <n v="2.35"/>
    <x v="1"/>
  </r>
  <r>
    <x v="2125"/>
    <n v="2006"/>
    <s v="John Curran"/>
    <s v="Toby Jones"/>
    <s v="Sally Hawkins"/>
    <s v="Alan David"/>
    <x v="0"/>
    <n v="19400000"/>
    <n v="8047690"/>
    <x v="6"/>
    <n v="125"/>
    <s v="Drama|Romance"/>
    <s v="china|cholera|epidemic|love|marriage"/>
    <n v="7.5"/>
    <n v="143"/>
    <n v="220"/>
    <n v="77656"/>
    <n v="2608"/>
    <x v="0"/>
    <n v="2.35"/>
    <x v="1"/>
  </r>
  <r>
    <x v="2126"/>
    <n v="2008"/>
    <s v="Uli Edel"/>
    <s v="Moritz Bleibtreu"/>
    <s v="Alexandra Maria Lara"/>
    <s v="Martina Gedeck"/>
    <x v="3"/>
    <n v="20000000"/>
    <n v="476270"/>
    <x v="5"/>
    <n v="184"/>
    <s v="Action|Biography|Crime|Drama"/>
    <s v="bonn germany|failed kidnapping|handcuffs|projectile|terrorist"/>
    <n v="7.4"/>
    <n v="160"/>
    <n v="110"/>
    <n v="29602"/>
    <n v="1601"/>
    <x v="0"/>
    <n v="1.85"/>
    <x v="1"/>
  </r>
  <r>
    <x v="2127"/>
    <n v="1990"/>
    <s v="Kevin Costner"/>
    <s v="Mary McDonnell"/>
    <s v="Michael Spears"/>
    <s v="Maury Chaykin"/>
    <x v="0"/>
    <n v="22000000"/>
    <n v="184208848"/>
    <x v="0"/>
    <n v="236"/>
    <s v="Adventure|Drama|Western"/>
    <s v="friendship|frontier|honor|outpost|soldier"/>
    <n v="8"/>
    <n v="92"/>
    <n v="382"/>
    <n v="186485"/>
    <n v="2398"/>
    <x v="0"/>
    <n v="2.35"/>
    <x v="0"/>
  </r>
  <r>
    <x v="2128"/>
    <n v="2011"/>
    <s v="Jake Kasdan"/>
    <s v="Justin Timberlake"/>
    <s v="John Michael Higgins"/>
    <s v="Phyllis Smith"/>
    <x v="3"/>
    <n v="20000000"/>
    <n v="100292856"/>
    <x v="0"/>
    <n v="97"/>
    <s v="Comedy"/>
    <s v="boob job|breast enlargement|breast surgery|cheating on a test|ejaculation"/>
    <n v="5.7"/>
    <n v="286"/>
    <n v="296"/>
    <n v="160418"/>
    <n v="5547"/>
    <x v="0"/>
    <n v="1.85"/>
    <x v="0"/>
  </r>
  <r>
    <x v="2129"/>
    <n v="1989"/>
    <s v="Harold Becker"/>
    <s v="Al Pacino"/>
    <s v="Michael O'Neill"/>
    <s v="Ellen Barkin"/>
    <x v="3"/>
    <n v="19000000"/>
    <n v="58571513"/>
    <x v="0"/>
    <n v="113"/>
    <s v="Crime|Drama|Mystery|Thriller"/>
    <s v="detective|love|single|suspect|title from song"/>
    <n v="6.8"/>
    <n v="43"/>
    <n v="112"/>
    <n v="30213"/>
    <n v="15914"/>
    <x v="0"/>
    <n v="1.85"/>
    <x v="0"/>
  </r>
  <r>
    <x v="2130"/>
    <n v="2004"/>
    <s v="Mark Rosman"/>
    <s v="Dan Byrd"/>
    <s v="Lin Shaye"/>
    <s v="Julie Gonzalo"/>
    <x v="1"/>
    <n v="20000000"/>
    <n v="51431160"/>
    <x v="0"/>
    <n v="95"/>
    <s v="Comedy|Family|Romance"/>
    <s v="cinderella story|correspondence|evil step mother|female protagonist|teenage girl"/>
    <n v="5.9"/>
    <n v="69"/>
    <n v="232"/>
    <n v="62861"/>
    <n v="3092"/>
    <x v="0"/>
    <n v="1.85"/>
    <x v="0"/>
  </r>
  <r>
    <x v="2131"/>
    <n v="1996"/>
    <s v="Wes Craven"/>
    <s v="David Arquette"/>
    <s v="W. Earl Brown"/>
    <s v="Roger Jackson"/>
    <x v="3"/>
    <n v="15000000"/>
    <n v="103001286"/>
    <x v="0"/>
    <n v="103"/>
    <s v="Horror|Mystery"/>
    <s v="mask|mystery killer|slasher|teenage girl|telephone"/>
    <n v="7.2"/>
    <n v="242"/>
    <n v="869"/>
    <n v="222018"/>
    <n v="1212"/>
    <x v="0"/>
    <n v="2.35"/>
    <x v="0"/>
  </r>
  <r>
    <x v="2132"/>
    <n v="2001"/>
    <s v="Steve Beck"/>
    <s v="Shannon Elizabeth"/>
    <s v="Embeth Davidtz"/>
    <s v="F. Murray Abraham"/>
    <x v="3"/>
    <n v="20000000"/>
    <n v="41867960"/>
    <x v="0"/>
    <n v="91"/>
    <s v="Horror"/>
    <s v="collector|ghost|ghost hunter|glass house|machine"/>
    <n v="5.5"/>
    <n v="149"/>
    <n v="478"/>
    <n v="65512"/>
    <n v="3023"/>
    <x v="0"/>
    <n v="1.33"/>
    <x v="0"/>
  </r>
  <r>
    <x v="2133"/>
    <n v="1985"/>
    <s v="Robert Zemeckis"/>
    <s v="Lea Thompson"/>
    <s v="Thomas F. Wilson"/>
    <s v="J.J. Cohen"/>
    <x v="1"/>
    <n v="19000000"/>
    <n v="210609762"/>
    <x v="0"/>
    <n v="116"/>
    <s v="Adventure|Comedy|Sci-Fi"/>
    <s v="clock tower|delorean|future|time travel|time travel comedy"/>
    <n v="8.5"/>
    <n v="198"/>
    <n v="809"/>
    <n v="732212"/>
    <n v="3230"/>
    <x v="0"/>
    <n v="1.18"/>
    <x v="0"/>
  </r>
  <r>
    <x v="2134"/>
    <n v="1999"/>
    <s v="William Malone"/>
    <s v="Jeffrey Combs"/>
    <s v="Peter Gallagher"/>
    <s v="Bridgette Wilson-Sampras"/>
    <x v="3"/>
    <n v="19000000"/>
    <n v="40846082"/>
    <x v="0"/>
    <n v="93"/>
    <s v="Horror|Mystery|Thriller"/>
    <s v="billionaire|corpse|eccentric|haunted hospital|haunted house"/>
    <n v="5.6"/>
    <n v="147"/>
    <n v="536"/>
    <n v="45317"/>
    <n v="2872"/>
    <x v="0"/>
    <n v="1.37"/>
    <x v="0"/>
  </r>
  <r>
    <x v="2135"/>
    <n v="2009"/>
    <s v="Tyler Perry"/>
    <s v="Eric Mendenhall"/>
    <s v="Mary J. Blige"/>
    <s v="Hope Olaide Wilson"/>
    <x v="0"/>
    <n v="13000000"/>
    <n v="51697449"/>
    <x v="0"/>
    <n v="113"/>
    <s v="Comedy|Drama"/>
    <s v="aunt|immigrant|looting|love|nightclub singer"/>
    <n v="4.0999999999999996"/>
    <n v="36"/>
    <n v="59"/>
    <n v="8346"/>
    <n v="1465"/>
    <x v="0"/>
    <n v="1.85"/>
    <x v="0"/>
  </r>
  <r>
    <x v="2136"/>
    <n v="2010"/>
    <s v="Josh Gordon"/>
    <s v="Caroline Dhavernas"/>
    <s v="Scott Elrod"/>
    <s v="Kelli Barrett"/>
    <x v="0"/>
    <n v="19000000"/>
    <n v="27758465"/>
    <x v="0"/>
    <n v="101"/>
    <s v="Comedy|Drama|Romance"/>
    <s v="artificial insemination|best friend|new york city|sperm|sperm donor"/>
    <n v="6.1"/>
    <n v="181"/>
    <n v="120"/>
    <n v="77987"/>
    <n v="1292"/>
    <x v="0"/>
    <n v="2.35"/>
    <x v="0"/>
  </r>
  <r>
    <x v="2137"/>
    <n v="2003"/>
    <s v="Shawn Levy"/>
    <s v="Taran Killam"/>
    <s v="David Agranov"/>
    <s v="David Moscow"/>
    <x v="0"/>
    <n v="18000000"/>
    <n v="56127162"/>
    <x v="0"/>
    <n v="95"/>
    <s v="Comedy|Romance"/>
    <s v="fall|honeymoon|love|marriage|newlywed"/>
    <n v="5.4"/>
    <n v="97"/>
    <n v="205"/>
    <n v="57479"/>
    <n v="2020"/>
    <x v="0"/>
    <n v="1.85"/>
    <x v="0"/>
  </r>
  <r>
    <x v="2138"/>
    <n v="2011"/>
    <s v="Lee Tamahori"/>
    <s v="Mem Ferda"/>
    <s v="Dominic Cooper"/>
    <s v="Ludivine Sagnier"/>
    <x v="3"/>
    <n v="15000000"/>
    <n v="1357042"/>
    <x v="25"/>
    <n v="109"/>
    <s v="Biography|Drama|Thriller"/>
    <s v="betrayal|debauchery|lust|palace|saddam hussein"/>
    <n v="7.1"/>
    <n v="167"/>
    <n v="125"/>
    <n v="53977"/>
    <n v="35561"/>
    <x v="0"/>
    <n v="2.35"/>
    <x v="1"/>
  </r>
  <r>
    <x v="2139"/>
    <n v="2000"/>
    <s v="Britt Allcroft"/>
    <s v="Mara Wilson"/>
    <s v="Colm Feore"/>
    <s v="Peter Fonda"/>
    <x v="2"/>
    <n v="19000000"/>
    <n v="15911333"/>
    <x v="1"/>
    <n v="85"/>
    <s v="Adventure|Comedy|Drama|Family|Fantasy"/>
    <s v="locomotive|magic|mountain|railroad|steam locomotive"/>
    <n v="3.6"/>
    <n v="47"/>
    <n v="119"/>
    <n v="2855"/>
    <n v="2429"/>
    <x v="0"/>
    <n v="1.85"/>
    <x v="1"/>
  </r>
  <r>
    <x v="2140"/>
    <n v="2010"/>
    <s v="Breck Eisner"/>
    <s v="Radha Mitchell"/>
    <s v="Glenn Morshower"/>
    <s v="John Aylward"/>
    <x v="3"/>
    <n v="20000000"/>
    <n v="39103378"/>
    <x v="0"/>
    <n v="101"/>
    <s v="Horror|Thriller"/>
    <s v="deputy|iowa|rural setting|sheriff|survival"/>
    <n v="6.5"/>
    <n v="308"/>
    <n v="251"/>
    <n v="93272"/>
    <n v="2609"/>
    <x v="0"/>
    <n v="2.35"/>
    <x v="0"/>
  </r>
  <r>
    <x v="2141"/>
    <n v="2001"/>
    <s v="Hayao Miyazaki"/>
    <s v="Bunta Sugawara"/>
    <s v="Ryûnosuke Kamiki"/>
    <s v="Miyu Irino"/>
    <x v="1"/>
    <n v="19000000"/>
    <n v="10049886"/>
    <x v="9"/>
    <n v="125"/>
    <s v="Adventure|Animation|Family|Fantasy"/>
    <s v="anime|bathhouse|pig|spirit|work"/>
    <n v="8.6"/>
    <n v="246"/>
    <n v="902"/>
    <n v="417971"/>
    <n v="44"/>
    <x v="0"/>
    <n v="1.85"/>
    <x v="1"/>
  </r>
  <r>
    <x v="2142"/>
    <n v="1984"/>
    <s v="Roger Donaldson"/>
    <s v="Liam Neeson"/>
    <s v="Anthony Hopkins"/>
    <s v="Laurence Olivier"/>
    <x v="1"/>
    <n v="25000000"/>
    <n v="8600000"/>
    <x v="1"/>
    <n v="132"/>
    <s v="Action|Adventure|Drama|History|Romance"/>
    <s v="lieutenant|lifeboat|mutiny|sailing ship|ship"/>
    <n v="7"/>
    <n v="29"/>
    <n v="95"/>
    <n v="17982"/>
    <n v="28094"/>
    <x v="0"/>
    <n v="2.35"/>
    <x v="1"/>
  </r>
  <r>
    <x v="2143"/>
    <n v="2013"/>
    <s v="Brian Percival"/>
    <s v="Emily Watson"/>
    <s v="Sophie Nélisse"/>
    <s v="Roger Allam"/>
    <x v="0"/>
    <n v="19000000"/>
    <n v="21483154"/>
    <x v="0"/>
    <n v="131"/>
    <s v="Drama|War"/>
    <s v="basement|book|girl|library|track"/>
    <n v="7.6"/>
    <n v="252"/>
    <n v="236"/>
    <n v="98741"/>
    <n v="1985"/>
    <x v="0"/>
    <n v="2.35"/>
    <x v="0"/>
  </r>
  <r>
    <x v="2144"/>
    <n v="2008"/>
    <s v="Sean Anders"/>
    <s v="Katrina Bowden"/>
    <s v="Michael Cudlitz"/>
    <s v="Alice Greczyn"/>
    <x v="3"/>
    <n v="19000000"/>
    <n v="8396942"/>
    <x v="0"/>
    <n v="129"/>
    <s v="Adventure|Comedy|Romance"/>
    <s v="amish|friend|friendship|high school|virgin"/>
    <n v="6.5"/>
    <n v="102"/>
    <n v="103"/>
    <n v="72715"/>
    <n v="4324"/>
    <x v="0"/>
    <n v="1.85"/>
    <x v="1"/>
  </r>
  <r>
    <x v="2145"/>
    <n v="2010"/>
    <s v="Anand Tucker"/>
    <s v="Adam Scott"/>
    <s v="Kaitlin Olson"/>
    <s v="Dominique McElligott"/>
    <x v="1"/>
    <n v="19000000"/>
    <n v="12561"/>
    <x v="0"/>
    <n v="100"/>
    <s v="Comedy|Romance"/>
    <s v="ireland|irish|journey|tradition|travel"/>
    <n v="6.4"/>
    <n v="134"/>
    <n v="181"/>
    <n v="71276"/>
    <n v="4094"/>
    <x v="0"/>
    <n v="2.35"/>
    <x v="1"/>
  </r>
  <r>
    <x v="2146"/>
    <n v="2011"/>
    <s v="Michael Dowse"/>
    <s v="Topher Grace"/>
    <s v="Michael Biehn"/>
    <s v="Dan Fogler"/>
    <x v="3"/>
    <n v="23000000"/>
    <n v="6923891"/>
    <x v="0"/>
    <n v="97"/>
    <s v="Comedy|Drama|Romance"/>
    <s v="friend|night|party|sex scene|sister"/>
    <n v="6.3"/>
    <n v="136"/>
    <n v="83"/>
    <n v="43867"/>
    <n v="5519"/>
    <x v="0"/>
    <n v="2.35"/>
    <x v="1"/>
  </r>
  <r>
    <x v="2147"/>
    <n v="1993"/>
    <s v="Emile Ardolino"/>
    <s v="Darci Kistler"/>
    <s v="Kyra Nichols"/>
    <s v="Margaret Tracey"/>
    <x v="2"/>
    <n v="19000000"/>
    <n v="2119994"/>
    <x v="0"/>
    <n v="92"/>
    <s v="Family|Fantasy|Music"/>
    <s v="christmas|lifting female in air|lifting male in air|lifting someone into the air|little girl"/>
    <n v="5.7"/>
    <n v="10"/>
    <n v="15"/>
    <n v="1153"/>
    <n v="2"/>
    <x v="0"/>
    <n v="1.85"/>
    <x v="1"/>
  </r>
  <r>
    <x v="2148"/>
    <n v="1996"/>
    <s v="Robert Altman"/>
    <s v="Steve Buscemi"/>
    <s v="Jennifer Jason Leigh"/>
    <s v="Miranda Richardson"/>
    <x v="3"/>
    <n v="19000000"/>
    <n v="1292527"/>
    <x v="8"/>
    <n v="116"/>
    <s v="Crime|Drama|Music|Thriller"/>
    <s v="1930s|election|female frontal nudity|kansas city|politician"/>
    <n v="6.3"/>
    <n v="31"/>
    <n v="44"/>
    <n v="3536"/>
    <n v="14579"/>
    <x v="0"/>
    <n v="1.85"/>
    <x v="1"/>
  </r>
  <r>
    <x v="2149"/>
    <n v="2005"/>
    <s v="Andrew Douglas"/>
    <s v="Jimmy Bennett"/>
    <s v="Chloë Grace Moretz"/>
    <s v="Ryan Reynolds"/>
    <x v="3"/>
    <n v="19000000"/>
    <n v="64255243"/>
    <x v="0"/>
    <n v="90"/>
    <s v="Drama|Horror|Mystery|Thriller"/>
    <s v="ghost|haunted house|murder|nightmare|priest"/>
    <n v="6"/>
    <n v="220"/>
    <n v="518"/>
    <n v="80903"/>
    <n v="120797"/>
    <x v="0"/>
    <n v="2.35"/>
    <x v="0"/>
  </r>
  <r>
    <x v="2150"/>
    <n v="2002"/>
    <s v="Spike Jonze"/>
    <s v="Nicolas Cage"/>
    <s v="Meryl Streep"/>
    <s v="Roger Willie"/>
    <x v="3"/>
    <n v="19000000"/>
    <n v="22245861"/>
    <x v="0"/>
    <n v="81"/>
    <s v="Comedy|Drama"/>
    <s v="book|orchid|screenwriter|thief|twin"/>
    <n v="7.7"/>
    <n v="241"/>
    <n v="710"/>
    <n v="143251"/>
    <n v="25489"/>
    <x v="0"/>
    <n v="1.85"/>
    <x v="0"/>
  </r>
  <r>
    <x v="2151"/>
    <n v="2005"/>
    <s v="George A. Romero"/>
    <s v="Tony Nappo"/>
    <s v="Shawn Roberts"/>
    <s v="Pedro Miguel Arce"/>
    <x v="3"/>
    <n v="15000000"/>
    <n v="20433940"/>
    <x v="3"/>
    <n v="97"/>
    <s v="Horror"/>
    <s v="apocalypse|mercenary|skyscraper|urban setting|zombie apocalypse"/>
    <n v="6.2"/>
    <n v="252"/>
    <n v="662"/>
    <n v="78883"/>
    <n v="1876"/>
    <x v="1"/>
    <n v="2.35"/>
    <x v="0"/>
  </r>
  <r>
    <x v="2152"/>
    <n v="1998"/>
    <s v="Terry Gilliam"/>
    <s v="Johnny Depp"/>
    <s v="Michael Jeter"/>
    <s v="Ellen Barkin"/>
    <x v="3"/>
    <n v="18500000"/>
    <n v="10562387"/>
    <x v="0"/>
    <n v="118"/>
    <s v="Adventure|Comedy|Drama"/>
    <s v="american dream|convertible|drugs|journalist|lawyer"/>
    <n v="7.7"/>
    <n v="156"/>
    <n v="648"/>
    <n v="213226"/>
    <n v="43105"/>
    <x v="0"/>
    <n v="2.35"/>
    <x v="1"/>
  </r>
  <r>
    <x v="2153"/>
    <n v="2009"/>
    <s v="Ricky Gervais"/>
    <s v="Jennifer Garner"/>
    <s v="Tina Fey"/>
    <s v="Martin Starr"/>
    <x v="0"/>
    <n v="18500000"/>
    <n v="18439082"/>
    <x v="0"/>
    <n v="100"/>
    <s v="Comedy|Fantasy|Romance"/>
    <s v="genetics|heaven|lie|screenwriter|truth"/>
    <n v="6.4"/>
    <n v="192"/>
    <n v="287"/>
    <n v="94292"/>
    <n v="7252"/>
    <x v="0"/>
    <n v="1.85"/>
    <x v="1"/>
  </r>
  <r>
    <x v="2154"/>
    <n v="2014"/>
    <s v="Nicholas Stoller"/>
    <s v="Craig Roberts"/>
    <s v="Carla Gallo"/>
    <s v="Ike Barinholtz"/>
    <x v="3"/>
    <n v="18000000"/>
    <n v="150056505"/>
    <x v="0"/>
    <n v="97"/>
    <s v="Comedy"/>
    <s v="broken leg|friendship|jewish|topless female nudity|urination"/>
    <n v="6.4"/>
    <n v="351"/>
    <n v="397"/>
    <n v="216581"/>
    <n v="2771"/>
    <x v="0"/>
    <n v="2.35"/>
    <x v="0"/>
  </r>
  <r>
    <x v="2155"/>
    <n v="1994"/>
    <s v="Chuck Russell"/>
    <s v="Peter Greene"/>
    <s v="Amy Yasbeck"/>
    <s v="Reg E. Cathey"/>
    <x v="0"/>
    <n v="18000000"/>
    <n v="119938730"/>
    <x v="0"/>
    <n v="114"/>
    <s v="Action|Comedy|Crime|Fantasy"/>
    <s v="bank|bank clerk|gangster|loki|mask"/>
    <n v="6.9"/>
    <n v="57"/>
    <n v="213"/>
    <n v="265818"/>
    <n v="2085"/>
    <x v="0"/>
    <n v="1.85"/>
    <x v="0"/>
  </r>
  <r>
    <x v="2156"/>
    <n v="1988"/>
    <s v="Penny Marshall"/>
    <s v="Tom Hanks"/>
    <s v="Jon Lovitz"/>
    <s v="John Heard"/>
    <x v="1"/>
    <n v="18000000"/>
    <n v="114968774"/>
    <x v="0"/>
    <n v="130"/>
    <s v="Comedy|Drama|Family|Fantasy|Romance"/>
    <s v="friend|job|new york city|toy|wish"/>
    <n v="7.3"/>
    <n v="99"/>
    <n v="204"/>
    <n v="153468"/>
    <n v="28018"/>
    <x v="0"/>
    <n v="1.85"/>
    <x v="0"/>
  </r>
  <r>
    <x v="2157"/>
    <n v="2006"/>
    <s v="Larry Charles"/>
    <s v="Luenell"/>
    <s v="Ken Davitian"/>
    <s v="Chester"/>
    <x v="3"/>
    <n v="18000000"/>
    <n v="128505958"/>
    <x v="0"/>
    <n v="82"/>
    <s v="Comedy"/>
    <s v="california|city|kazakhstan|travel|tv reporter"/>
    <n v="7.3"/>
    <n v="343"/>
    <n v="1198"/>
    <n v="297014"/>
    <n v="505"/>
    <x v="0"/>
    <n v="1.85"/>
    <x v="0"/>
  </r>
  <r>
    <x v="2158"/>
    <n v="2001"/>
    <s v="Robert Luketic"/>
    <s v="Linda Cardellini"/>
    <s v="Raquel Welch"/>
    <s v="Alanna Ubach"/>
    <x v="0"/>
    <n v="18000000"/>
    <n v="95001351"/>
    <x v="0"/>
    <n v="96"/>
    <s v="Comedy|Romance"/>
    <s v="blonde|harvard|law|law school|sorority"/>
    <n v="6.2"/>
    <n v="163"/>
    <n v="548"/>
    <n v="131801"/>
    <n v="4380"/>
    <x v="0"/>
    <n v="2.35"/>
    <x v="0"/>
  </r>
  <r>
    <x v="2159"/>
    <n v="1984"/>
    <s v="Leonard Nimoy"/>
    <s v="Leonard Nimoy"/>
    <s v="Nichelle Nichols"/>
    <s v="Walter Koenig"/>
    <x v="1"/>
    <n v="17000000"/>
    <n v="76400000"/>
    <x v="0"/>
    <n v="105"/>
    <s v="Action|Adventure|Sci-Fi"/>
    <s v="dying planet|planet|regaining one's memory|sacrifice|stabbed to death"/>
    <n v="6.6"/>
    <n v="110"/>
    <n v="192"/>
    <n v="58743"/>
    <n v="14762"/>
    <x v="0"/>
    <n v="2.35"/>
    <x v="0"/>
  </r>
  <r>
    <x v="2160"/>
    <n v="2005"/>
    <s v="Scott Derrickson"/>
    <s v="Tom Wilkinson"/>
    <s v="Colm Feore"/>
    <s v="JR Bourne"/>
    <x v="0"/>
    <n v="20000000"/>
    <n v="75072454"/>
    <x v="0"/>
    <n v="122"/>
    <s v="Drama|Horror|Thriller"/>
    <s v="death|demonic possession|exorcism|lawyer|priest"/>
    <n v="6.7"/>
    <n v="233"/>
    <n v="522"/>
    <n v="96569"/>
    <n v="2759"/>
    <x v="0"/>
    <n v="2.35"/>
    <x v="0"/>
  </r>
  <r>
    <x v="2161"/>
    <n v="1999"/>
    <s v="Mike Mitchell"/>
    <s v="Amy Poehler"/>
    <s v="Eddie Griffin"/>
    <s v="Bree Turner"/>
    <x v="3"/>
    <n v="17000000"/>
    <n v="65535067"/>
    <x v="0"/>
    <n v="88"/>
    <s v="Comedy|Romance"/>
    <s v="aquarium|fish|fish tank|gigolo|norwegian"/>
    <n v="5.7"/>
    <n v="91"/>
    <n v="202"/>
    <n v="59380"/>
    <n v="2604"/>
    <x v="0"/>
    <n v="1.85"/>
    <x v="0"/>
  </r>
  <r>
    <x v="2162"/>
    <n v="2014"/>
    <s v="Vic Armstrong"/>
    <s v="Nicolas Cage"/>
    <s v="Lea Thompson"/>
    <s v="Quinton Aaron"/>
    <x v="0"/>
    <n v="16000000"/>
    <n v="13998282"/>
    <x v="0"/>
    <n v="110"/>
    <s v="Action|Drama|Fantasy|Mystery|Thriller"/>
    <s v="bible quote|chaos|faith|riot|shrine"/>
    <n v="3.1"/>
    <n v="169"/>
    <n v="374"/>
    <n v="24854"/>
    <n v="15044"/>
    <x v="0"/>
    <n v="2.35"/>
    <x v="1"/>
  </r>
  <r>
    <x v="2163"/>
    <n v="2005"/>
    <s v="Thomas Bezucha"/>
    <s v="Craig T. Nelson"/>
    <s v="Paul Schneider"/>
    <s v="Tyrone Giordano"/>
    <x v="0"/>
    <n v="17000000"/>
    <n v="6061759"/>
    <x v="0"/>
    <n v="103"/>
    <s v="Comedy|Drama|Romance"/>
    <s v="christmas|cruelty|ring|secret|tension"/>
    <n v="6.3"/>
    <n v="142"/>
    <n v="475"/>
    <n v="49077"/>
    <n v="1615"/>
    <x v="0"/>
    <n v="1.85"/>
    <x v="1"/>
  </r>
  <r>
    <x v="2164"/>
    <n v="2004"/>
    <s v="Kevin Rodney Sullivan"/>
    <s v="Harry Lennix"/>
    <s v="Sean Patrick Thomas"/>
    <s v="Kenan Thompson"/>
    <x v="0"/>
    <n v="18000000"/>
    <n v="64955956"/>
    <x v="0"/>
    <n v="106"/>
    <s v="Comedy|Drama"/>
    <s v="barbecue|barbershop|blaxploitation|marriage|politics"/>
    <n v="5.7"/>
    <n v="50"/>
    <n v="69"/>
    <n v="10104"/>
    <n v="3956"/>
    <x v="1"/>
    <n v="1.85"/>
    <x v="0"/>
  </r>
  <r>
    <x v="2165"/>
    <n v="2003"/>
    <s v="Terry Zwigoff"/>
    <s v="Bernie Mac"/>
    <s v="Tony Cox"/>
    <s v="Alex Borstein"/>
    <x v="3"/>
    <n v="18000000"/>
    <n v="60057639"/>
    <x v="0"/>
    <n v="98"/>
    <s v="Comedy|Crime|Drama"/>
    <s v="bartender|christmas|christmas eve|department store|drink"/>
    <n v="7.1"/>
    <n v="195"/>
    <n v="485"/>
    <n v="107815"/>
    <n v="3151"/>
    <x v="0"/>
    <n v="1.85"/>
    <x v="0"/>
  </r>
  <r>
    <x v="2166"/>
    <n v="1997"/>
    <s v="Jay Roach"/>
    <s v="Will Ferrell"/>
    <s v="Charles Napier"/>
    <s v="Robert Wagner"/>
    <x v="0"/>
    <n v="17000000"/>
    <n v="53868030"/>
    <x v="0"/>
    <n v="68"/>
    <s v="Comedy|Crime"/>
    <s v="cartoon on tv|reference to frankenstein|reference to jimi hendrix|scene during end credits|surrealism"/>
    <n v="7"/>
    <n v="129"/>
    <n v="425"/>
    <n v="183425"/>
    <n v="10557"/>
    <x v="0"/>
    <n v="2.35"/>
    <x v="0"/>
  </r>
  <r>
    <x v="2167"/>
    <n v="2016"/>
    <s v="Kirk Jones"/>
    <s v="Nia Vardalos"/>
    <s v="Louis Mandylor"/>
    <s v="Joey Fatone"/>
    <x v="0"/>
    <n v="18000000"/>
    <n v="59573085"/>
    <x v="0"/>
    <n v="94"/>
    <s v="Comedy|Family|Romance"/>
    <s v="family restaurant|greek|remarriage|suburb|wedding"/>
    <n v="6.1"/>
    <n v="156"/>
    <n v="103"/>
    <n v="13562"/>
    <n v="2259"/>
    <x v="0"/>
    <n v="2.35"/>
    <x v="0"/>
  </r>
  <r>
    <x v="2168"/>
    <n v="2011"/>
    <s v="David Bowers"/>
    <s v="Zachary Gordon"/>
    <s v="Rachael Harris"/>
    <s v="Fran Kranz"/>
    <x v="1"/>
    <n v="21000000"/>
    <n v="52691009"/>
    <x v="0"/>
    <n v="99"/>
    <s v="Comedy|Family"/>
    <s v="brother|middle school|no opening credits|photograph|school"/>
    <n v="6.6"/>
    <n v="103"/>
    <n v="45"/>
    <n v="18727"/>
    <n v="3567"/>
    <x v="0"/>
    <n v="2.35"/>
    <x v="0"/>
  </r>
  <r>
    <x v="2169"/>
    <n v="1987"/>
    <s v="John McTiernan"/>
    <s v="Shane Black"/>
    <s v="Bill Duke"/>
    <s v="Carl Weathers"/>
    <x v="3"/>
    <n v="15000000"/>
    <n v="59735548"/>
    <x v="0"/>
    <n v="107"/>
    <s v="Action|Horror|Sci-Fi"/>
    <s v="box office hit|commando|death of friend|jungle|severed arm"/>
    <n v="7.8"/>
    <n v="217"/>
    <n v="629"/>
    <n v="290949"/>
    <n v="4223"/>
    <x v="0"/>
    <n v="1.85"/>
    <x v="0"/>
  </r>
  <r>
    <x v="2170"/>
    <n v="1984"/>
    <s v="Milos Forman"/>
    <s v="Jeffrey Jones"/>
    <s v="F. Murray Abraham"/>
    <s v="Tom Hulce"/>
    <x v="3"/>
    <n v="18000000"/>
    <n v="51600000"/>
    <x v="0"/>
    <n v="180"/>
    <s v="Biography|Drama|History|Music"/>
    <s v="1800s|classical composer|composer|first person narration|opera"/>
    <n v="8.3000000000000007"/>
    <n v="134"/>
    <n v="549"/>
    <n v="270790"/>
    <n v="3076"/>
    <x v="0"/>
    <n v="2.35"/>
    <x v="0"/>
  </r>
  <r>
    <x v="2171"/>
    <n v="2008"/>
    <s v="Nelson McCormick"/>
    <s v="Ming-Na Wen"/>
    <s v="Scott Porter"/>
    <s v="Collins Pennie"/>
    <x v="0"/>
    <n v="20000000"/>
    <n v="43818159"/>
    <x v="0"/>
    <n v="89"/>
    <s v="Horror|Mystery"/>
    <s v="friend|hotel|killer|murder|prom"/>
    <n v="3.9"/>
    <n v="146"/>
    <n v="260"/>
    <n v="27664"/>
    <n v="4867"/>
    <x v="0"/>
    <n v="2.35"/>
    <x v="0"/>
  </r>
  <r>
    <x v="2172"/>
    <n v="2004"/>
    <s v="Mark Waters"/>
    <s v="Tina Fey"/>
    <s v="Amy Poehler"/>
    <s v="Neil Flynn"/>
    <x v="0"/>
    <n v="17000000"/>
    <n v="86049418"/>
    <x v="0"/>
    <n v="97"/>
    <s v="Comedy"/>
    <s v="bully|clique|high school|high school girl|secret"/>
    <n v="7"/>
    <n v="159"/>
    <n v="554"/>
    <n v="245989"/>
    <n v="5032"/>
    <x v="0"/>
    <n v="1.85"/>
    <x v="0"/>
  </r>
  <r>
    <x v="2173"/>
    <n v="2003"/>
    <s v="Audrey Wells"/>
    <s v="Raoul Bova"/>
    <s v="Lindsay Duncan"/>
    <s v="Mario Monicelli"/>
    <x v="0"/>
    <n v="18000000"/>
    <n v="43601508"/>
    <x v="0"/>
    <n v="113"/>
    <s v="Comedy|Drama|Romance"/>
    <s v="author|book|vacation|villa|writer"/>
    <n v="6.7"/>
    <n v="111"/>
    <n v="317"/>
    <n v="35718"/>
    <n v="1310"/>
    <x v="0"/>
    <n v="1.85"/>
    <x v="0"/>
  </r>
  <r>
    <x v="2174"/>
    <n v="2001"/>
    <s v="Robert Altman"/>
    <s v="Kristin Scott Thomas"/>
    <s v="Bob Balaban"/>
    <s v="Tom Hollander"/>
    <x v="3"/>
    <n v="19800000"/>
    <n v="41300105"/>
    <x v="1"/>
    <n v="131"/>
    <s v="Drama|Mystery"/>
    <s v="country house|murder|producer|servant|shooting party"/>
    <n v="7.3"/>
    <n v="187"/>
    <n v="651"/>
    <n v="65201"/>
    <n v="3261"/>
    <x v="0"/>
    <n v="2.35"/>
    <x v="0"/>
  </r>
  <r>
    <x v="2175"/>
    <n v="1986"/>
    <s v="Francis Ford Coppola"/>
    <s v="Nicolas Cage"/>
    <s v="Kathleen Turner"/>
    <s v="Joan Allen"/>
    <x v="0"/>
    <n v="18000000"/>
    <n v="41382841"/>
    <x v="0"/>
    <n v="103"/>
    <s v="Comedy|Drama|Fantasy|Romance"/>
    <s v="alternate history|alternate timeline|divorce|high school|reunion"/>
    <n v="6.3"/>
    <n v="44"/>
    <n v="96"/>
    <n v="27149"/>
    <n v="14672"/>
    <x v="0"/>
    <n v="1.85"/>
    <x v="0"/>
  </r>
  <r>
    <x v="2176"/>
    <n v="2014"/>
    <s v="Alejandro G. Iñárritu"/>
    <s v="Emma Stone"/>
    <s v="Naomi Watts"/>
    <s v="Merritt Wever"/>
    <x v="3"/>
    <n v="18000000"/>
    <n v="42335698"/>
    <x v="0"/>
    <n v="119"/>
    <s v="Comedy|Drama|Romance"/>
    <s v="actor|artist|broadway play|replacement|stage"/>
    <n v="7.8"/>
    <n v="588"/>
    <n v="1101"/>
    <n v="395087"/>
    <n v="21668"/>
    <x v="0"/>
    <n v="1.85"/>
    <x v="0"/>
  </r>
  <r>
    <x v="2177"/>
    <n v="2013"/>
    <s v="Woody Allen"/>
    <s v="Sally Hawkins"/>
    <s v="Charlie Tahan"/>
    <s v="Andrew Dice Clay"/>
    <x v="0"/>
    <n v="18000000"/>
    <n v="33404871"/>
    <x v="0"/>
    <n v="98"/>
    <s v="Drama"/>
    <s v="congenital liar|mental breakdown|self deception|snob|talking to oneself"/>
    <n v="7.3"/>
    <n v="415"/>
    <n v="384"/>
    <n v="150082"/>
    <n v="1353"/>
    <x v="0"/>
    <n v="2.35"/>
    <x v="0"/>
  </r>
  <r>
    <x v="2178"/>
    <n v="2006"/>
    <s v="Paul Greengrass"/>
    <s v="Christian Clemenson"/>
    <s v="David Alan Basche"/>
    <s v="Susan Blommaert"/>
    <x v="3"/>
    <n v="15000000"/>
    <n v="31471430"/>
    <x v="0"/>
    <n v="111"/>
    <s v="Drama|History|Thriller"/>
    <s v="flight|passenger|plane|september 11 2001|terrorist"/>
    <n v="7.6"/>
    <n v="279"/>
    <n v="828"/>
    <n v="83374"/>
    <n v="313"/>
    <x v="0"/>
    <n v="2.35"/>
    <x v="0"/>
  </r>
  <r>
    <x v="2179"/>
    <n v="2003"/>
    <s v="Bille Woodruff"/>
    <s v="Christian Monzon"/>
    <s v="Mekhi Phifer"/>
    <s v="Romeo Miller"/>
    <x v="0"/>
    <n v="25000000"/>
    <n v="30222640"/>
    <x v="0"/>
    <n v="94"/>
    <s v="Drama|Music|Romance"/>
    <s v="choreographer|dance|dancer|dancing|hip hop"/>
    <n v="5.3"/>
    <n v="97"/>
    <n v="144"/>
    <n v="36666"/>
    <n v="4868"/>
    <x v="0"/>
    <n v="1.85"/>
    <x v="0"/>
  </r>
  <r>
    <x v="1591"/>
    <n v="1989"/>
    <s v="Edward Zwick"/>
    <s v="Denzel Washington"/>
    <s v="Morgan Freeman"/>
    <s v="Matthew Broderick"/>
    <x v="3"/>
    <n v="18000000"/>
    <n v="26830000"/>
    <x v="0"/>
    <n v="122"/>
    <s v="Drama|History|War"/>
    <s v="army|black soldier|military uniform|prejudice|u.s. civil war"/>
    <n v="7.9"/>
    <n v="60"/>
    <n v="365"/>
    <n v="101889"/>
    <n v="32930"/>
    <x v="0"/>
    <n v="1.85"/>
    <x v="0"/>
  </r>
  <r>
    <x v="2180"/>
    <n v="1996"/>
    <s v="Rick Friedberg"/>
    <s v="Hulk Hogan"/>
    <s v="Barry Bostwick"/>
    <s v="Nicollette Sheridan"/>
    <x v="0"/>
    <n v="18000000"/>
    <n v="26906039"/>
    <x v="0"/>
    <n v="81"/>
    <s v="Action|Comedy"/>
    <s v="1990s|dentist|hit with a door|martial arts|museum"/>
    <n v="5.3"/>
    <n v="27"/>
    <n v="76"/>
    <n v="29621"/>
    <n v="2653"/>
    <x v="0"/>
    <n v="1.85"/>
    <x v="0"/>
  </r>
  <r>
    <x v="2181"/>
    <n v="1980"/>
    <s v="John Carpenter"/>
    <s v="Jamie Lee Curtis"/>
    <s v="Hal Holbrook"/>
    <s v="Janet Leigh"/>
    <x v="3"/>
    <n v="1000000"/>
    <n v="21378000"/>
    <x v="0"/>
    <n v="89"/>
    <s v="Fantasy|Horror"/>
    <s v="california|fog|leper|lighthouse|ship"/>
    <n v="6.8"/>
    <n v="212"/>
    <n v="335"/>
    <n v="46492"/>
    <n v="4877"/>
    <x v="0"/>
    <n v="2.35"/>
    <x v="0"/>
  </r>
  <r>
    <x v="2182"/>
    <n v="2011"/>
    <s v="Sean McNamara"/>
    <s v="Dennis Quaid"/>
    <s v="Chris Brochu"/>
    <s v="Craig T. Nelson"/>
    <x v="1"/>
    <n v="18000000"/>
    <n v="43853424"/>
    <x v="0"/>
    <n v="106"/>
    <s v="Biography|Drama|Family|Sport"/>
    <s v="christian|christian film|shark|surfer|surfing"/>
    <n v="7.1"/>
    <n v="110"/>
    <n v="114"/>
    <n v="35514"/>
    <n v="5024"/>
    <x v="0"/>
    <n v="2.35"/>
    <x v="0"/>
  </r>
  <r>
    <x v="2183"/>
    <n v="2009"/>
    <s v="Jody Hill"/>
    <s v="Collette Wolfe"/>
    <s v="Celia Weston"/>
    <s v="Dan Bakkedahl"/>
    <x v="3"/>
    <n v="18000000"/>
    <n v="23993605"/>
    <x v="0"/>
    <n v="86"/>
    <s v="Comedy|Crime|Drama"/>
    <s v="male pubic hair|mall|police detective|pubic hair|security guard"/>
    <n v="5.8"/>
    <n v="190"/>
    <n v="248"/>
    <n v="52467"/>
    <n v="727"/>
    <x v="0"/>
    <n v="2.35"/>
    <x v="0"/>
  </r>
  <r>
    <x v="2184"/>
    <n v="1984"/>
    <s v="Richard Fleischer"/>
    <s v="Mako"/>
    <s v="Olivia d'Abo"/>
    <s v="Grace Jones"/>
    <x v="1"/>
    <n v="18000000"/>
    <n v="26400000"/>
    <x v="0"/>
    <n v="103"/>
    <s v="Action|Adventure|Fantasy"/>
    <s v="gods|princess|queen|rescue|wizard"/>
    <n v="5.8"/>
    <n v="77"/>
    <n v="109"/>
    <n v="62009"/>
    <n v="2481"/>
    <x v="0"/>
    <n v="2.35"/>
    <x v="0"/>
  </r>
  <r>
    <x v="2185"/>
    <n v="1980"/>
    <s v="Martin Scorsese"/>
    <s v="Robert De Niro"/>
    <s v="Cathy Moriarty"/>
    <s v="Frank Vincent"/>
    <x v="3"/>
    <n v="18000000"/>
    <n v="45250"/>
    <x v="0"/>
    <n v="121"/>
    <s v="Biography|Drama|Sport"/>
    <s v="boxing|domestic violence|hot temper|jealousy|rage"/>
    <n v="8.3000000000000007"/>
    <n v="151"/>
    <n v="494"/>
    <n v="235133"/>
    <n v="23008"/>
    <x v="1"/>
    <n v="1.85"/>
    <x v="1"/>
  </r>
  <r>
    <x v="2186"/>
    <n v="2009"/>
    <s v="Brandon Camp"/>
    <s v="Judy Greer"/>
    <s v="Sasha Alexander"/>
    <s v="Frances Conroy"/>
    <x v="0"/>
    <n v="18000000"/>
    <n v="22927390"/>
    <x v="0"/>
    <n v="109"/>
    <s v="Drama|Romance"/>
    <s v="florist|motivational speaker|self help guru|seminar|widower"/>
    <n v="5.6"/>
    <n v="111"/>
    <n v="77"/>
    <n v="25344"/>
    <n v="4947"/>
    <x v="0"/>
    <n v="1.85"/>
    <x v="0"/>
  </r>
  <r>
    <x v="2187"/>
    <n v="1985"/>
    <s v="Barry Levinson"/>
    <s v="Nicholas Rowe"/>
    <s v="Roger Ashton-Griffiths"/>
    <s v="Freddie Jones"/>
    <x v="0"/>
    <n v="18000000"/>
    <n v="4250320"/>
    <x v="0"/>
    <n v="109"/>
    <s v="Adventure|Fantasy|Mystery|Thriller"/>
    <s v="cult|death|delusion|girl|sherlock holmes"/>
    <n v="6.8"/>
    <n v="64"/>
    <n v="86"/>
    <n v="14870"/>
    <n v="605"/>
    <x v="0"/>
    <n v="1.85"/>
    <x v="1"/>
  </r>
  <r>
    <x v="2188"/>
    <n v="2009"/>
    <s v="Kevin Tancharoen"/>
    <s v="Kelsey Grammer"/>
    <s v="Kay Panabaker"/>
    <s v="Megan Mullally"/>
    <x v="1"/>
    <n v="18000000"/>
    <n v="22452209"/>
    <x v="0"/>
    <n v="123"/>
    <s v="Comedy|Drama|Musical|Romance"/>
    <s v="new york|performing arts|school|student|teacher"/>
    <n v="5"/>
    <n v="134"/>
    <n v="82"/>
    <n v="14062"/>
    <n v="5734"/>
    <x v="0"/>
    <n v="2.35"/>
    <x v="0"/>
  </r>
  <r>
    <x v="2189"/>
    <n v="2010"/>
    <s v="Danny Boyle"/>
    <s v="James Franco"/>
    <s v="Treat Williams"/>
    <s v="Kate Burton"/>
    <x v="3"/>
    <n v="18000000"/>
    <n v="18329466"/>
    <x v="0"/>
    <n v="94"/>
    <s v="Adventure|Biography|Drama|Thriller"/>
    <s v="alone|aron ralston|based on autobiography|canyon|survival"/>
    <n v="7.6"/>
    <n v="450"/>
    <n v="440"/>
    <n v="279179"/>
    <n v="11984"/>
    <x v="0"/>
    <n v="1.85"/>
    <x v="0"/>
  </r>
  <r>
    <x v="2190"/>
    <n v="2000"/>
    <s v="Woody Allen"/>
    <s v="Woody Allen"/>
    <s v="Jon Lovitz"/>
    <s v="Michael Rapaport"/>
    <x v="1"/>
    <n v="18000000"/>
    <n v="17071230"/>
    <x v="0"/>
    <n v="94"/>
    <s v="Comedy|Crime"/>
    <s v="apartment building|crook|new york city|three word title|written and directed by cast member"/>
    <n v="6.7"/>
    <n v="128"/>
    <n v="192"/>
    <n v="31169"/>
    <n v="23283"/>
    <x v="0"/>
    <n v="1.85"/>
    <x v="1"/>
  </r>
  <r>
    <x v="2191"/>
    <n v="2000"/>
    <s v="Nicholas Hytner"/>
    <s v="Amanda Schull"/>
    <s v="Susan May Pratt"/>
    <s v="Ethan Stiefel"/>
    <x v="0"/>
    <n v="18000000"/>
    <n v="17174870"/>
    <x v="0"/>
    <n v="115"/>
    <s v="Drama|Music|Romance"/>
    <s v="ballet|dance|dancer|dancing|love"/>
    <n v="6.7"/>
    <n v="68"/>
    <n v="210"/>
    <n v="15817"/>
    <n v="1201"/>
    <x v="0"/>
    <n v="2.35"/>
    <x v="1"/>
  </r>
  <r>
    <x v="2192"/>
    <n v="2015"/>
    <s v="Jessie Nelson"/>
    <s v="Olivia Wilde"/>
    <s v="Alex Borstein"/>
    <s v="Timothée Chalamet"/>
    <x v="0"/>
    <n v="17000000"/>
    <n v="26284475"/>
    <x v="0"/>
    <n v="107"/>
    <s v="Comedy"/>
    <s v="christmas|family dinner|husband wife conflict|husband wife kiss|large family"/>
    <n v="5.7"/>
    <n v="97"/>
    <n v="68"/>
    <n v="9051"/>
    <n v="10691"/>
    <x v="0"/>
    <n v="2.35"/>
    <x v="0"/>
  </r>
  <r>
    <x v="2193"/>
    <n v="2004"/>
    <s v="Bart Freundlich"/>
    <s v="Kristen Stewart"/>
    <s v="Corbin Bleu"/>
    <s v="Kevin G. Schmidt"/>
    <x v="1"/>
    <n v="18000000"/>
    <n v="16702864"/>
    <x v="0"/>
    <n v="91"/>
    <s v="Comedy|Crime"/>
    <s v="caper|computer genius|dog|heist|security chief"/>
    <n v="5.2"/>
    <n v="54"/>
    <n v="49"/>
    <n v="8023"/>
    <n v="18711"/>
    <x v="0"/>
    <n v="1.85"/>
    <x v="1"/>
  </r>
  <r>
    <x v="2194"/>
    <n v="2001"/>
    <s v="Irwin Winkler"/>
    <s v="Ian Somerhalder"/>
    <s v="Hayden Christensen"/>
    <s v="Kristin Scott Thomas"/>
    <x v="3"/>
    <n v="18000000"/>
    <n v="15561627"/>
    <x v="0"/>
    <n v="125"/>
    <s v="Drama"/>
    <s v="cancer|construction|house|house construction|neighbor"/>
    <n v="7.5"/>
    <n v="99"/>
    <n v="359"/>
    <n v="39105"/>
    <n v="21622"/>
    <x v="0"/>
    <n v="2.35"/>
    <x v="1"/>
  </r>
  <r>
    <x v="2195"/>
    <n v="2015"/>
    <s v="Danny Boyle"/>
    <s v="Kate Winslet"/>
    <s v="Michael Fassbender"/>
    <s v="Michael Stuhlbarg"/>
    <x v="3"/>
    <n v="30000000"/>
    <n v="17750583"/>
    <x v="1"/>
    <n v="122"/>
    <s v="Biography|Drama"/>
    <s v="apple computer|box office flop|computer|dialogue driven|father daughter relationship"/>
    <n v="7.2"/>
    <n v="412"/>
    <n v="307"/>
    <n v="93548"/>
    <n v="28933"/>
    <x v="0"/>
    <n v="2.35"/>
    <x v="1"/>
  </r>
  <r>
    <x v="2196"/>
    <n v="2009"/>
    <s v="Chris Columbus"/>
    <s v="Alan Ruck"/>
    <s v="Marie Avgeropoulos"/>
    <s v="Shawn Roberts"/>
    <x v="0"/>
    <n v="18000000"/>
    <n v="14793904"/>
    <x v="3"/>
    <n v="102"/>
    <s v="Comedy|Romance"/>
    <s v="cheerleader|party|popular girl|speech|valedictorian"/>
    <n v="5.3"/>
    <n v="107"/>
    <n v="80"/>
    <n v="28209"/>
    <n v="4072"/>
    <x v="0"/>
    <n v="1.85"/>
    <x v="1"/>
  </r>
  <r>
    <x v="2197"/>
    <n v="2009"/>
    <s v="Miguel Arteta"/>
    <s v="Steve Buscemi"/>
    <s v="Ari Graynor"/>
    <s v="Fred Willard"/>
    <x v="3"/>
    <n v="18000000"/>
    <n v="15281286"/>
    <x v="0"/>
    <n v="90"/>
    <s v="Comedy|Drama|Romance"/>
    <s v="alter ego|boarding school|love|masturbation|teen movie"/>
    <n v="6.5"/>
    <n v="192"/>
    <n v="105"/>
    <n v="64646"/>
    <n v="16004"/>
    <x v="0"/>
    <n v="1.85"/>
    <x v="1"/>
  </r>
  <r>
    <x v="2198"/>
    <n v="1981"/>
    <s v="William A. Fraker"/>
    <s v="Jason Robards"/>
    <s v="Richard Farnsworth"/>
    <s v="Michael Horse"/>
    <x v="1"/>
    <n v="18000000"/>
    <n v="8000000"/>
    <x v="0"/>
    <n v="98"/>
    <s v="Action|Adventure|Western"/>
    <s v="ambush|hero|masked hero|outlaw|texas ranger"/>
    <n v="5"/>
    <n v="25"/>
    <n v="41"/>
    <n v="1400"/>
    <n v="927"/>
    <x v="0"/>
    <n v="2.35"/>
    <x v="1"/>
  </r>
  <r>
    <x v="2199"/>
    <n v="2001"/>
    <s v="John Boorman"/>
    <s v="Daniel Radcliffe"/>
    <s v="Jamie Lee Curtis"/>
    <s v="Mark Margolis"/>
    <x v="3"/>
    <n v="18000000"/>
    <n v="13491653"/>
    <x v="0"/>
    <n v="109"/>
    <s v="Drama|Thriller"/>
    <s v="canal|panama|president|spy|tailor"/>
    <n v="6.1"/>
    <n v="104"/>
    <n v="213"/>
    <n v="23728"/>
    <n v="14995"/>
    <x v="0"/>
    <n v="2.35"/>
    <x v="1"/>
  </r>
  <r>
    <x v="2200"/>
    <n v="2013"/>
    <s v="Courtney Solomon"/>
    <s v="Rebecca Budig"/>
    <s v="Paul Freeman"/>
    <s v="Bruce Payne"/>
    <x v="0"/>
    <n v="18000000"/>
    <n v="10494494"/>
    <x v="0"/>
    <n v="90"/>
    <s v="Action|Crime|Thriller"/>
    <s v="die hard scenario|earth viewed from space|race against time|race car driver|title at the end"/>
    <n v="4.4000000000000004"/>
    <n v="146"/>
    <n v="109"/>
    <n v="19586"/>
    <n v="676"/>
    <x v="0"/>
    <n v="2.35"/>
    <x v="1"/>
  </r>
  <r>
    <x v="2201"/>
    <n v="1997"/>
    <s v="Ang Lee"/>
    <s v="Joan Allen"/>
    <s v="Kate Burton"/>
    <s v="Henry Czerny"/>
    <x v="3"/>
    <n v="18000000"/>
    <n v="7837632"/>
    <x v="0"/>
    <n v="112"/>
    <s v="Drama"/>
    <s v="ice|ice storm|storm|thanksgiving|virgin"/>
    <n v="7.5"/>
    <n v="124"/>
    <n v="287"/>
    <n v="46396"/>
    <n v="1466"/>
    <x v="0"/>
    <n v="1.85"/>
    <x v="1"/>
  </r>
  <r>
    <x v="2202"/>
    <n v="2014"/>
    <s v="Rob Reiner"/>
    <s v="Yaya DaCosta"/>
    <s v="Annie Parisse"/>
    <s v="Frankie Valli"/>
    <x v="0"/>
    <n v="18000000"/>
    <n v="15155772"/>
    <x v="0"/>
    <n v="94"/>
    <s v="Comedy|Drama|Romance"/>
    <s v="four word title|grandparent grandchild relationship|reference to facebook|reference to the internet|singer"/>
    <n v="5.7"/>
    <n v="107"/>
    <n v="48"/>
    <n v="8895"/>
    <n v="1673"/>
    <x v="0"/>
    <n v="2.35"/>
    <x v="1"/>
  </r>
  <r>
    <x v="2203"/>
    <n v="1989"/>
    <s v="Jeff Kanew"/>
    <s v="Craig T. Nelson"/>
    <s v="Shelley Long"/>
    <s v="Kellie Martin"/>
    <x v="1"/>
    <n v="18000000"/>
    <n v="8508843"/>
    <x v="0"/>
    <n v="105"/>
    <s v="Adventure|Comedy"/>
    <s v="beverly hills hotel|divorce|girl|troop|wilderness"/>
    <n v="5.5"/>
    <n v="11"/>
    <n v="35"/>
    <n v="7470"/>
    <n v="2368"/>
    <x v="0"/>
    <n v="1.37"/>
    <x v="1"/>
  </r>
  <r>
    <x v="2204"/>
    <n v="2004"/>
    <s v="István Szabó"/>
    <s v="Miriam Margolyes"/>
    <s v="Shaun Evans"/>
    <s v="Juliet Stevenson"/>
    <x v="3"/>
    <n v="18000000"/>
    <n v="7739049"/>
    <x v="3"/>
    <n v="104"/>
    <s v="Comedy|Drama|Romance"/>
    <s v="diva|marriage|open marriage|revenge|social climber"/>
    <n v="7.1"/>
    <n v="93"/>
    <n v="112"/>
    <n v="10680"/>
    <n v="847"/>
    <x v="0"/>
    <n v="1.85"/>
    <x v="1"/>
  </r>
  <r>
    <x v="2205"/>
    <n v="1986"/>
    <s v="Adrian Lyne"/>
    <s v="David Margulies"/>
    <s v="Karen Young"/>
    <s v="Kim Chan"/>
    <x v="3"/>
    <n v="17000000"/>
    <n v="6734844"/>
    <x v="0"/>
    <n v="112"/>
    <s v="Drama|Romance"/>
    <s v="blindfolded woman|control|male dominance|sex game|sex in public"/>
    <n v="5.9"/>
    <n v="38"/>
    <n v="118"/>
    <n v="29591"/>
    <n v="711"/>
    <x v="0"/>
    <n v="1.85"/>
    <x v="1"/>
  </r>
  <r>
    <x v="2206"/>
    <n v="1981"/>
    <s v="Matthew Robbins"/>
    <s v="Ian McDiarmid"/>
    <s v="Ralph Richardson"/>
    <s v="Albert Salmi"/>
    <x v="1"/>
    <n v="18000000"/>
    <n v="6000000"/>
    <x v="0"/>
    <n v="108"/>
    <s v="Action|Adventure|Fantasy"/>
    <s v="apprentice|dragon|king|kingdom|wizard"/>
    <n v="6.7"/>
    <n v="60"/>
    <n v="102"/>
    <n v="10832"/>
    <n v="1263"/>
    <x v="0"/>
    <n v="2.35"/>
    <x v="1"/>
  </r>
  <r>
    <x v="2207"/>
    <n v="2009"/>
    <s v="Michael Hoffman"/>
    <s v="David Masterson"/>
    <s v="Kerry Condon"/>
    <s v="Anne-Marie Duff"/>
    <x v="3"/>
    <n v="13000000"/>
    <n v="6615578"/>
    <x v="5"/>
    <n v="112"/>
    <s v="Biography|Drama|Romance"/>
    <s v="countess|leo tolstoy|russian|wealth|writing"/>
    <n v="7"/>
    <n v="184"/>
    <n v="82"/>
    <n v="15352"/>
    <n v="1341"/>
    <x v="0"/>
    <n v="2.35"/>
    <x v="1"/>
  </r>
  <r>
    <x v="2208"/>
    <n v="1994"/>
    <s v="Tim Burton"/>
    <s v="Johnny Depp"/>
    <s v="Bill Murray"/>
    <s v="Martin Landau"/>
    <x v="3"/>
    <n v="18000000"/>
    <n v="5887457"/>
    <x v="0"/>
    <n v="127"/>
    <s v="Biography|Comedy|Drama"/>
    <s v="1950s|director|friend|friendship|transvestism"/>
    <n v="7.9"/>
    <n v="148"/>
    <n v="420"/>
    <n v="142416"/>
    <n v="56585"/>
    <x v="1"/>
    <n v="1.85"/>
    <x v="1"/>
  </r>
  <r>
    <x v="2209"/>
    <n v="2013"/>
    <s v="Jason Reitman"/>
    <s v="J.K. Simmons"/>
    <s v="Kate Winslet"/>
    <s v="Brooke Smith"/>
    <x v="0"/>
    <n v="18000000"/>
    <n v="13362308"/>
    <x v="0"/>
    <n v="111"/>
    <s v="Drama"/>
    <s v="baseball|baseball practice|escaped convict|neighbor|tied to a chair"/>
    <n v="6.9"/>
    <n v="217"/>
    <n v="111"/>
    <n v="31898"/>
    <n v="39307"/>
    <x v="0"/>
    <n v="2.35"/>
    <x v="1"/>
  </r>
  <r>
    <x v="2210"/>
    <n v="2007"/>
    <s v="Sergey Bodrov"/>
    <s v="Tadanobu Asano"/>
    <s v="Khulan Chuluun"/>
    <s v="Honglei Sun"/>
    <x v="3"/>
    <n v="20000000"/>
    <n v="5701643"/>
    <x v="24"/>
    <n v="126"/>
    <s v="Adventure|Biography|Drama|History|War"/>
    <s v="epic|genghis khan|one word title|slave|starving"/>
    <n v="7.3"/>
    <n v="160"/>
    <n v="165"/>
    <n v="37635"/>
    <n v="653"/>
    <x v="0"/>
    <n v="2.35"/>
    <x v="1"/>
  </r>
  <r>
    <x v="2211"/>
    <n v="2008"/>
    <s v="Guy Ritchie"/>
    <s v="Tom Hardy"/>
    <s v="Gerard Butler"/>
    <s v="Tom Wilkinson"/>
    <x v="3"/>
    <n v="18000000"/>
    <n v="5694401"/>
    <x v="1"/>
    <n v="114"/>
    <s v="Action|Crime|Thriller"/>
    <s v="accountant|finger gun|homosexual|killed in an elevator|painting"/>
    <n v="7.3"/>
    <n v="209"/>
    <n v="192"/>
    <n v="194489"/>
    <n v="46944"/>
    <x v="0"/>
    <n v="2.35"/>
    <x v="1"/>
  </r>
  <r>
    <x v="2212"/>
    <n v="1982"/>
    <s v="Hal Needham"/>
    <s v="Barry Bostwick"/>
    <s v="Michael Beck"/>
    <s v="Henry Silva"/>
    <x v="1"/>
    <n v="20000000"/>
    <n v="5333658"/>
    <x v="0"/>
    <n v="99"/>
    <s v="Action|Sci-Fi"/>
    <s v="dictator|electronic music score|one word title|secret headquarters|soldier"/>
    <n v="3.5"/>
    <n v="40"/>
    <n v="54"/>
    <n v="2541"/>
    <n v="1356"/>
    <x v="0"/>
    <n v="1.85"/>
    <x v="1"/>
  </r>
  <r>
    <x v="2213"/>
    <n v="1996"/>
    <s v="Kenneth Branagh"/>
    <s v="Julie Christie"/>
    <s v="Brian Blessed"/>
    <s v="Richard Briers"/>
    <x v="0"/>
    <n v="18000000"/>
    <n v="4414535"/>
    <x v="1"/>
    <n v="150"/>
    <s v="Drama"/>
    <s v="classic literature|denmark|funeral|madness|prince"/>
    <n v="7.8"/>
    <n v="85"/>
    <n v="224"/>
    <n v="30618"/>
    <n v="1645"/>
    <x v="0"/>
    <n v="2.2000000000000002"/>
    <x v="1"/>
  </r>
  <r>
    <x v="2214"/>
    <n v="2016"/>
    <s v="Jeff Nichols"/>
    <s v="Kirsten Dunst"/>
    <s v="Sam Shepard"/>
    <s v="Paul Sparks"/>
    <x v="0"/>
    <n v="18000000"/>
    <n v="3707794"/>
    <x v="26"/>
    <n v="112"/>
    <s v="Adventure|Drama|Sci-Fi|Thriller"/>
    <s v="cult|father son relationship|gas station|on the run|supernatural ability"/>
    <n v="6.7"/>
    <n v="263"/>
    <n v="156"/>
    <n v="31359"/>
    <n v="5671"/>
    <x v="0"/>
    <n v="2.35"/>
    <x v="1"/>
  </r>
  <r>
    <x v="2215"/>
    <n v="2003"/>
    <s v="Woody Allen"/>
    <s v="Woody Allen"/>
    <s v="Stockard Channing"/>
    <s v="Fisher Stevens"/>
    <x v="3"/>
    <n v="18000000"/>
    <n v="3203044"/>
    <x v="0"/>
    <n v="108"/>
    <s v="Comedy|Romance"/>
    <s v="love at first sight|new york city|sex|teacher|writer"/>
    <n v="6.4"/>
    <n v="128"/>
    <n v="155"/>
    <n v="25165"/>
    <n v="14843"/>
    <x v="0"/>
    <n v="2.35"/>
    <x v="1"/>
  </r>
  <r>
    <x v="2216"/>
    <n v="2013"/>
    <s v="Jonathan Teplitzky"/>
    <s v="Jeremy Irvine"/>
    <s v="Colin Firth"/>
    <s v="Sam Reid"/>
    <x v="3"/>
    <n v="18000000"/>
    <n v="4435083"/>
    <x v="4"/>
    <n v="116"/>
    <s v="Biography|Drama|Romance|War"/>
    <s v="japanese soldier|physical torture|pow camp|prisoner of war|reference to adolf hitler"/>
    <n v="7.1"/>
    <n v="186"/>
    <n v="119"/>
    <n v="27882"/>
    <n v="39463"/>
    <x v="0"/>
    <n v="2.35"/>
    <x v="1"/>
  </r>
  <r>
    <x v="2217"/>
    <n v="2009"/>
    <s v="Michael Haneke"/>
    <s v="Ulrich Tukur"/>
    <s v="Burghart Klaußner"/>
    <s v="Leonie Benesch"/>
    <x v="3"/>
    <n v="12000000"/>
    <n v="2222647"/>
    <x v="5"/>
    <n v="144"/>
    <s v="Drama|Mystery"/>
    <s v="children|doctor|mysterious event|pastor|small village"/>
    <n v="7.8"/>
    <n v="292"/>
    <n v="193"/>
    <n v="52958"/>
    <n v="167"/>
    <x v="1"/>
    <n v="1.85"/>
    <x v="1"/>
  </r>
  <r>
    <x v="2218"/>
    <n v="1986"/>
    <s v="Mike Marvin"/>
    <s v="Clint Howard"/>
    <s v="Randy Quaid"/>
    <s v="Nick Cassavetes"/>
    <x v="3"/>
    <n v="2700000"/>
    <n v="3500000"/>
    <x v="0"/>
    <n v="93"/>
    <s v="Action|Horror|Romance|Sci-Fi|Thriller"/>
    <s v="arizona|death|gang|police|sheriff"/>
    <n v="5.9"/>
    <n v="70"/>
    <n v="100"/>
    <n v="10082"/>
    <n v="2319"/>
    <x v="0"/>
    <n v="1.85"/>
    <x v="0"/>
  </r>
  <r>
    <x v="2219"/>
    <n v="2002"/>
    <s v="D.J. Caruso"/>
    <s v="Adam Goldberg"/>
    <s v="Meat Loaf"/>
    <s v="Anthony LaPaglia"/>
    <x v="3"/>
    <n v="18000000"/>
    <n v="676698"/>
    <x v="0"/>
    <n v="103"/>
    <s v="Crime|Drama|Mystery|Thriller"/>
    <s v="male in shower|murder|neighbor neighbor relationship|remote control car|sex scene"/>
    <n v="7.2"/>
    <n v="79"/>
    <n v="180"/>
    <n v="26730"/>
    <n v="4094"/>
    <x v="0"/>
    <n v="1.85"/>
    <x v="1"/>
  </r>
  <r>
    <x v="2220"/>
    <n v="1999"/>
    <s v="Lance Hool"/>
    <s v="Tom Berenger"/>
    <s v="Joaquim de Almeida"/>
    <s v="Mark Moses"/>
    <x v="3"/>
    <n v="11350000"/>
    <n v="229311"/>
    <x v="10"/>
    <n v="121"/>
    <s v="Action|Drama|History|Romance|War|Western"/>
    <s v="american|battalion|catholic|mexican|sergeant"/>
    <n v="6.2"/>
    <n v="10"/>
    <n v="42"/>
    <n v="899"/>
    <n v="2705"/>
    <x v="0"/>
    <n v="2.35"/>
    <x v="1"/>
  </r>
  <r>
    <x v="2221"/>
    <n v="2006"/>
    <s v="Christian Volckman"/>
    <s v="Romola Garai"/>
    <s v="Catherine McCormack"/>
    <s v="Kevork Malikyan"/>
    <x v="3"/>
    <n v="14000000"/>
    <n v="63260"/>
    <x v="8"/>
    <n v="105"/>
    <s v="Action|Animation|Sci-Fi|Thriller"/>
    <s v="future|kidnapping|missing file|paris france|year 2054"/>
    <n v="6.7"/>
    <n v="112"/>
    <n v="90"/>
    <n v="14325"/>
    <n v="1185"/>
    <x v="0"/>
    <n v="2.35"/>
    <x v="1"/>
  </r>
  <r>
    <x v="2222"/>
    <n v="2007"/>
    <s v="Greg Mottola"/>
    <s v="Emma Stone"/>
    <s v="Joe Lo Truglio"/>
    <s v="Kevin Corrigan"/>
    <x v="3"/>
    <n v="20000000"/>
    <n v="121463226"/>
    <x v="0"/>
    <n v="119"/>
    <s v="Comedy"/>
    <s v="black comedy|bromance|party|school|teen comedy"/>
    <n v="7.6"/>
    <n v="256"/>
    <n v="555"/>
    <n v="422606"/>
    <n v="17584"/>
    <x v="0"/>
    <n v="1.85"/>
    <x v="0"/>
  </r>
  <r>
    <x v="2223"/>
    <n v="2008"/>
    <s v="Jon M. Chu"/>
    <s v="Cassie Ventura"/>
    <s v="Mari Koda"/>
    <s v="Luis Rosado"/>
    <x v="0"/>
    <n v="23000000"/>
    <n v="58006147"/>
    <x v="0"/>
    <n v="98"/>
    <s v="Drama|Music|Musical|Romance"/>
    <s v="audition|dance|kissing in the rain|student|subway"/>
    <n v="6.2"/>
    <n v="97"/>
    <n v="108"/>
    <n v="67653"/>
    <n v="816"/>
    <x v="0"/>
    <n v="1.85"/>
    <x v="0"/>
  </r>
  <r>
    <x v="2224"/>
    <n v="2005"/>
    <s v="Cory Edwards"/>
    <s v="Anne Hathaway"/>
    <s v="Chazz Palminteri"/>
    <s v="Jim Belushi"/>
    <x v="1"/>
    <n v="17500000"/>
    <n v="51053787"/>
    <x v="0"/>
    <n v="80"/>
    <s v="Action|Animation|Comedy|Crime|Family"/>
    <s v="animal|axe|red riding hood|wolf|woodsman"/>
    <n v="6.5"/>
    <n v="142"/>
    <n v="247"/>
    <n v="45900"/>
    <n v="14385"/>
    <x v="0"/>
    <n v="1.85"/>
    <x v="0"/>
  </r>
  <r>
    <x v="2225"/>
    <n v="2004"/>
    <s v="Terry George"/>
    <s v="Don Cheadle"/>
    <s v="Sophie Okonedo"/>
    <s v="Hakeem Kae-Kazim"/>
    <x v="0"/>
    <n v="17500000"/>
    <n v="23472900"/>
    <x v="1"/>
    <n v="121"/>
    <s v="Drama|History|War"/>
    <s v="atrocity|central africa|ethnic warfare|united nations peace keeping force|united nations soldier"/>
    <n v="8.1"/>
    <n v="187"/>
    <n v="609"/>
    <n v="264533"/>
    <n v="4142"/>
    <x v="0"/>
    <n v="2.35"/>
    <x v="0"/>
  </r>
  <r>
    <x v="2226"/>
    <n v="2007"/>
    <s v="Xavier Gens"/>
    <s v="Henry Ian Cusick"/>
    <s v="Dougray Scott"/>
    <s v="Ulrich Thomsen"/>
    <x v="3"/>
    <n v="24000000"/>
    <n v="39687528"/>
    <x v="8"/>
    <n v="94"/>
    <s v="Action|Crime|Drama|Thriller"/>
    <s v="hitman|impersonation|see through dress|topless female nudity|woman on top"/>
    <n v="6.3"/>
    <n v="193"/>
    <n v="376"/>
    <n v="140780"/>
    <n v="2124"/>
    <x v="0"/>
    <n v="2.35"/>
    <x v="0"/>
  </r>
  <r>
    <x v="2227"/>
    <n v="2013"/>
    <s v="Kasi Lemmons"/>
    <s v="Jennifer Hudson"/>
    <s v="Mary J. Blige"/>
    <s v="Vondie Curtis-Hall"/>
    <x v="1"/>
    <n v="17500000"/>
    <n v="7017178"/>
    <x v="0"/>
    <n v="93"/>
    <s v="Drama|Family|Music|Musical"/>
    <s v="based on stage musical|based on the bible|christmas|color in title|nativity"/>
    <n v="4.4000000000000004"/>
    <n v="40"/>
    <n v="17"/>
    <n v="1633"/>
    <n v="1373"/>
    <x v="0"/>
    <n v="2.35"/>
    <x v="1"/>
  </r>
  <r>
    <x v="2228"/>
    <n v="2002"/>
    <s v="Matt Dillon"/>
    <s v="Kirk Fox"/>
    <s v="Shawn Andrews"/>
    <s v="Rob Campbell"/>
    <x v="3"/>
    <n v="17500000"/>
    <n v="325491"/>
    <x v="0"/>
    <n v="116"/>
    <s v="Crime|Drama|Thriller"/>
    <s v="bag over head|buddhist temple|loss of friend|male bonding|nightclub"/>
    <n v="6"/>
    <n v="38"/>
    <n v="67"/>
    <n v="4387"/>
    <n v="245"/>
    <x v="0"/>
    <n v="1.85"/>
    <x v="1"/>
  </r>
  <r>
    <x v="2229"/>
    <n v="2001"/>
    <s v="Alejandro Amenábar"/>
    <s v="Fionnula Flanagan"/>
    <s v="Elaine Cassidy"/>
    <s v="Eric Sykes"/>
    <x v="0"/>
    <n v="17000000"/>
    <n v="96471845"/>
    <x v="0"/>
    <n v="101"/>
    <s v="Fantasy|Horror|Thriller"/>
    <s v="curtain|haunting|mansion|mute|xeroderma pigmentosum"/>
    <n v="7.6"/>
    <n v="239"/>
    <n v="1109"/>
    <n v="268581"/>
    <n v="956"/>
    <x v="0"/>
    <n v="1.85"/>
    <x v="0"/>
  </r>
  <r>
    <x v="2230"/>
    <n v="1986"/>
    <s v="James Cameron"/>
    <s v="Michael Biehn"/>
    <s v="Carrie Henn"/>
    <s v="Jenette Goldstein"/>
    <x v="3"/>
    <n v="18500000"/>
    <n v="85200000"/>
    <x v="0"/>
    <n v="154"/>
    <s v="Action|Adventure|Sci-Fi"/>
    <s v="alien|human versus alien|monster|rescue mission|space marine"/>
    <n v="8.4"/>
    <n v="250"/>
    <n v="1076"/>
    <n v="488537"/>
    <n v="4228"/>
    <x v="0"/>
    <n v="1.85"/>
    <x v="0"/>
  </r>
  <r>
    <x v="2231"/>
    <n v="1964"/>
    <s v="George Cukor"/>
    <s v="Jeremy Brett"/>
    <s v="Rex Harrison"/>
    <s v="Theodore Bikel"/>
    <x v="4"/>
    <n v="17000000"/>
    <n v="72000000"/>
    <x v="0"/>
    <n v="170"/>
    <s v="Drama|Family|Musical|Romance"/>
    <s v="colonel|flower girl|professor|street|wager"/>
    <n v="7.9"/>
    <n v="82"/>
    <n v="258"/>
    <n v="66959"/>
    <n v="1164"/>
    <x v="0"/>
    <n v="2.2000000000000002"/>
    <x v="0"/>
  </r>
  <r>
    <x v="2232"/>
    <n v="1997"/>
    <s v="Jim Gillespie"/>
    <s v="Muse Watson"/>
    <s v="Sarah Michelle Gellar"/>
    <s v="Anne Heche"/>
    <x v="3"/>
    <n v="17000000"/>
    <n v="72219395"/>
    <x v="0"/>
    <n v="99"/>
    <s v="Horror|Mystery|Thriller"/>
    <s v="beach|corpse|fourth of july|overalls|revenge"/>
    <n v="5.6"/>
    <n v="140"/>
    <n v="419"/>
    <n v="105585"/>
    <n v="50284"/>
    <x v="0"/>
    <n v="2.35"/>
    <x v="0"/>
  </r>
  <r>
    <x v="2233"/>
    <n v="2014"/>
    <s v="Luke Greenfield"/>
    <s v="Rob Riggle"/>
    <s v="Damon Wayans Jr."/>
    <s v="James D'Arcy"/>
    <x v="3"/>
    <n v="17000000"/>
    <n v="82389560"/>
    <x v="0"/>
    <n v="104"/>
    <s v="Comedy"/>
    <s v="friendship between men|impersonating a police officer|mobster|party|police officer"/>
    <n v="6.5"/>
    <n v="129"/>
    <n v="147"/>
    <n v="106820"/>
    <n v="3627"/>
    <x v="0"/>
    <n v="1.85"/>
    <x v="0"/>
  </r>
  <r>
    <x v="2234"/>
    <n v="2004"/>
    <s v="Alexander Payne"/>
    <s v="Virginia Madsen"/>
    <s v="Patrick Gallagher"/>
    <s v="M.C. Gainey"/>
    <x v="3"/>
    <n v="12000000"/>
    <n v="71502303"/>
    <x v="0"/>
    <n v="126"/>
    <s v="Adventure|Comedy|Drama|Romance"/>
    <s v="actor|california|teacher|wine|writer"/>
    <n v="7.5"/>
    <n v="285"/>
    <n v="835"/>
    <n v="149966"/>
    <n v="2170"/>
    <x v="0"/>
    <n v="1.85"/>
    <x v="0"/>
  </r>
  <r>
    <x v="2235"/>
    <n v="2006"/>
    <s v="Jay Chandrasekhar"/>
    <s v="Chris Moss"/>
    <s v="Owain Yeoman"/>
    <s v="Jay Chandrasekhar"/>
    <x v="3"/>
    <n v="17500000"/>
    <n v="19179969"/>
    <x v="0"/>
    <n v="110"/>
    <s v="Comedy"/>
    <s v="beer|competition|germany|oktoberfest|prostitute"/>
    <n v="6.3"/>
    <n v="91"/>
    <n v="177"/>
    <n v="54710"/>
    <n v="35345"/>
    <x v="0"/>
    <n v="2.35"/>
    <x v="0"/>
  </r>
  <r>
    <x v="2236"/>
    <n v="1978"/>
    <s v="John Carpenter"/>
    <s v="Jamie Lee Curtis"/>
    <s v="Donald Pleasence"/>
    <s v="P.J. Soles"/>
    <x v="3"/>
    <n v="300000"/>
    <n v="47000000"/>
    <x v="0"/>
    <n v="101"/>
    <s v="Horror|Thriller"/>
    <s v="halloween|masked killer|michael myers|slasher|trick or treat"/>
    <n v="7.9"/>
    <n v="318"/>
    <n v="1191"/>
    <n v="157857"/>
    <n v="4400"/>
    <x v="0"/>
    <n v="2.35"/>
    <x v="0"/>
  </r>
  <r>
    <x v="1096"/>
    <n v="2002"/>
    <s v="Yimou Zhang"/>
    <s v="Jet Li"/>
    <s v="Tony Chiu Wai Leung"/>
    <s v="Maggie Cheung"/>
    <x v="0"/>
    <n v="31000000"/>
    <n v="84961"/>
    <x v="6"/>
    <n v="80"/>
    <s v="Action|Adventure|History"/>
    <s v="china|flying|king|palace|sword"/>
    <n v="7.9"/>
    <n v="283"/>
    <n v="841"/>
    <n v="149414"/>
    <n v="6229"/>
    <x v="1"/>
    <n v="2.35"/>
    <x v="1"/>
  </r>
  <r>
    <x v="2237"/>
    <n v="2003"/>
    <s v="John Hoffman"/>
    <s v="Liam Aiken"/>
    <s v="Molly Shannon"/>
    <s v="Kevin Nealon"/>
    <x v="1"/>
    <n v="17000000"/>
    <n v="37566230"/>
    <x v="0"/>
    <n v="87"/>
    <s v="Comedy|Drama|Family|Fantasy|Sci-Fi"/>
    <s v="dog|friend|neighborhood|planet|star"/>
    <n v="5.0999999999999996"/>
    <n v="52"/>
    <n v="48"/>
    <n v="3407"/>
    <n v="2164"/>
    <x v="0"/>
    <n v="1.85"/>
    <x v="0"/>
  </r>
  <r>
    <x v="2238"/>
    <n v="2013"/>
    <s v="Malcolm D. Lee"/>
    <s v="Harold Perrineau"/>
    <s v="Sanaa Lathan"/>
    <s v="Eddie Cibrian"/>
    <x v="3"/>
    <n v="17000000"/>
    <n v="70492685"/>
    <x v="0"/>
    <n v="123"/>
    <s v="Comedy|Drama"/>
    <s v="childbirth|christmas|gay slur|infidelity|punched in the nose"/>
    <n v="6.7"/>
    <n v="56"/>
    <n v="64"/>
    <n v="11600"/>
    <n v="5306"/>
    <x v="0"/>
    <n v="2.35"/>
    <x v="0"/>
  </r>
  <r>
    <x v="2239"/>
    <n v="2006"/>
    <s v="Joe Carnahan"/>
    <s v="Ryan Reynolds"/>
    <s v="Common"/>
    <s v="Alex Rocco"/>
    <x v="3"/>
    <n v="17000000"/>
    <n v="35635046"/>
    <x v="1"/>
    <n v="109"/>
    <s v="Action|Crime|Drama|Thriller"/>
    <s v="casino|fbi|mafia|mob hit|sniper"/>
    <n v="6.7"/>
    <n v="186"/>
    <n v="482"/>
    <n v="121058"/>
    <n v="19410"/>
    <x v="0"/>
    <n v="2.35"/>
    <x v="0"/>
  </r>
  <r>
    <x v="2240"/>
    <n v="2010"/>
    <s v="Kevin Greutert"/>
    <s v="Costas Mandylor"/>
    <s v="Gina Holden"/>
    <s v="Betsy Russell"/>
    <x v="3"/>
    <n v="20000000"/>
    <n v="45670855"/>
    <x v="3"/>
    <n v="90"/>
    <s v="Horror|Mystery"/>
    <s v="blood splatter|self help guru|sequel|support group|survivor"/>
    <n v="5.6"/>
    <n v="178"/>
    <n v="279"/>
    <n v="67978"/>
    <n v="1978"/>
    <x v="0"/>
    <n v="1.85"/>
    <x v="0"/>
  </r>
  <r>
    <x v="2241"/>
    <n v="2002"/>
    <s v="Michael Lehmann"/>
    <s v="Emmanuelle Vaugier"/>
    <s v="Vinessa Shaw"/>
    <s v="Paulo Costanzo"/>
    <x v="3"/>
    <n v="17000000"/>
    <n v="37939782"/>
    <x v="0"/>
    <n v="96"/>
    <s v="Comedy|Romance"/>
    <s v="female on male rape|lent|male rear nudity|masturbation|sex"/>
    <n v="5.6"/>
    <n v="140"/>
    <n v="207"/>
    <n v="62272"/>
    <n v="3294"/>
    <x v="0"/>
    <n v="1.85"/>
    <x v="0"/>
  </r>
  <r>
    <x v="39"/>
    <n v="2010"/>
    <s v="Joseph Kosinski"/>
    <s v="Jeff Bridges"/>
    <s v="Olivia Wilde"/>
    <s v="James Frain"/>
    <x v="1"/>
    <n v="170000000"/>
    <n v="172051787"/>
    <x v="0"/>
    <n v="125"/>
    <s v="Action|Adventure|Sci-Fi"/>
    <s v="arcade|bridge|disappearance|escape|warrior"/>
    <n v="6.8"/>
    <n v="469"/>
    <n v="665"/>
    <n v="264186"/>
    <n v="25549"/>
    <x v="0"/>
    <n v="2.35"/>
    <x v="0"/>
  </r>
  <r>
    <x v="2242"/>
    <n v="1998"/>
    <s v="John Fortenberry"/>
    <s v="Will Ferrell"/>
    <s v="Chris Kattan"/>
    <s v="Dan Hedaya"/>
    <x v="0"/>
    <n v="17000000"/>
    <n v="30324946"/>
    <x v="0"/>
    <n v="82"/>
    <s v="Comedy|Music|Romance"/>
    <s v="1990s|bar|car accident|nightclub|whipped cream"/>
    <n v="6.2"/>
    <n v="63"/>
    <n v="239"/>
    <n v="48458"/>
    <n v="9271"/>
    <x v="0"/>
    <n v="1.85"/>
    <x v="0"/>
  </r>
  <r>
    <x v="2243"/>
    <n v="2011"/>
    <s v="Daniel Barnz"/>
    <s v="Alex Pettyfer"/>
    <s v="Mary-Kate Olsen"/>
    <s v="Erik Knudsen"/>
    <x v="0"/>
    <n v="17000000"/>
    <n v="27854896"/>
    <x v="0"/>
    <n v="86"/>
    <s v="Drama|Fantasy|Romance"/>
    <s v="love|maid|newscaster|student|tutor"/>
    <n v="5.6"/>
    <n v="148"/>
    <n v="129"/>
    <n v="64190"/>
    <n v="17396"/>
    <x v="0"/>
    <n v="2.35"/>
    <x v="0"/>
  </r>
  <r>
    <x v="2244"/>
    <n v="2006"/>
    <s v="Alexandre Aja"/>
    <s v="Dan Byrd"/>
    <s v="Greg Nicotero"/>
    <s v="Vinessa Shaw"/>
    <x v="3"/>
    <n v="15000000"/>
    <n v="41777564"/>
    <x v="0"/>
    <n v="108"/>
    <s v="Horror"/>
    <s v="desert|horror movie remake|murder of family|rape|slasher"/>
    <n v="6.4"/>
    <n v="265"/>
    <n v="855"/>
    <n v="129719"/>
    <n v="4500"/>
    <x v="0"/>
    <n v="2.35"/>
    <x v="0"/>
  </r>
  <r>
    <x v="2245"/>
    <n v="2003"/>
    <s v="Sam Weisman"/>
    <s v="Kevin Grevioux"/>
    <s v="Jenna Boyd"/>
    <s v="Mary McCormack"/>
    <x v="0"/>
    <n v="17000000"/>
    <n v="22734486"/>
    <x v="0"/>
    <n v="98"/>
    <s v="Comedy"/>
    <s v="dental braces|dental headgear|former child star|panties|white panties"/>
    <n v="5.6"/>
    <n v="75"/>
    <n v="117"/>
    <n v="11815"/>
    <n v="2713"/>
    <x v="0"/>
    <n v="2.35"/>
    <x v="0"/>
  </r>
  <r>
    <x v="2246"/>
    <n v="2015"/>
    <s v="Niki Caro"/>
    <s v="Morgan Saylor"/>
    <s v="Valente Rodriguez"/>
    <s v="Diana Maria Riva"/>
    <x v="1"/>
    <n v="17000000"/>
    <n v="44469602"/>
    <x v="0"/>
    <n v="129"/>
    <s v="Biography|Drama|Sport"/>
    <s v="coach|high school|place name in title|school|student"/>
    <n v="7.4"/>
    <n v="113"/>
    <n v="83"/>
    <n v="23480"/>
    <n v="952"/>
    <x v="0"/>
    <n v="2.35"/>
    <x v="0"/>
  </r>
  <r>
    <x v="2247"/>
    <n v="2012"/>
    <s v="Jason Moore"/>
    <s v="Anna Kendrick"/>
    <s v="Hana Mae Lee"/>
    <s v="Ben Platt"/>
    <x v="0"/>
    <n v="17000000"/>
    <n v="64998368"/>
    <x v="0"/>
    <n v="112"/>
    <s v="Comedy|Music|Romance"/>
    <s v="a cappella|competition|dj|female protagonist|lesbian"/>
    <n v="7.2"/>
    <n v="223"/>
    <n v="250"/>
    <n v="213898"/>
    <n v="12676"/>
    <x v="0"/>
    <n v="1.85"/>
    <x v="0"/>
  </r>
  <r>
    <x v="2248"/>
    <n v="2001"/>
    <s v="Michael Tollin"/>
    <s v="Marc Blucas"/>
    <s v="Brian Dennehy"/>
    <s v="Bruce Davison"/>
    <x v="0"/>
    <n v="34000000"/>
    <n v="19693891"/>
    <x v="0"/>
    <n v="108"/>
    <s v="Comedy|Drama|Romance|Sport"/>
    <s v="baseball|baseball player|night|rivalry|summer"/>
    <n v="4.9000000000000004"/>
    <n v="50"/>
    <n v="107"/>
    <n v="12993"/>
    <n v="3344"/>
    <x v="0"/>
    <n v="1.85"/>
    <x v="1"/>
  </r>
  <r>
    <x v="2249"/>
    <n v="1998"/>
    <s v="Sam Raimi"/>
    <s v="Gary Cole"/>
    <s v="Bridget Fonda"/>
    <s v="Chelcie Ross"/>
    <x v="3"/>
    <n v="17000000"/>
    <n v="16311763"/>
    <x v="1"/>
    <n v="121"/>
    <s v="Crime|Drama|Thriller"/>
    <s v="bag of money|found money|minnesota|screenplay adapted by author|snow"/>
    <n v="7.5"/>
    <n v="125"/>
    <n v="416"/>
    <n v="50656"/>
    <n v="2365"/>
    <x v="0"/>
    <n v="1.85"/>
    <x v="1"/>
  </r>
  <r>
    <x v="2250"/>
    <n v="2002"/>
    <s v="Robert Harmon"/>
    <s v="Alexander Gould"/>
    <s v="Ethan Embry"/>
    <s v="Marc Blucas"/>
    <x v="0"/>
    <n v="17000000"/>
    <n v="12693621"/>
    <x v="0"/>
    <n v="89"/>
    <s v="Horror|Mystery|Thriller"/>
    <s v="darkness|friend|kiss|nightmare|suicide"/>
    <n v="4.8"/>
    <n v="81"/>
    <n v="271"/>
    <n v="10885"/>
    <n v="4060"/>
    <x v="0"/>
    <n v="2.35"/>
    <x v="1"/>
  </r>
  <r>
    <x v="2251"/>
    <n v="2006"/>
    <s v="Trent Cooper"/>
    <s v="Thomas F. Wilson"/>
    <s v="Larry the Cable Guy"/>
    <s v="Megyn Price"/>
    <x v="0"/>
    <n v="4000000"/>
    <n v="15655665"/>
    <x v="0"/>
    <n v="89"/>
    <s v="Comedy|Romance"/>
    <s v="diner|food poisoning|health inspector|restaurant|undercover"/>
    <n v="3.1"/>
    <n v="37"/>
    <n v="112"/>
    <n v="9104"/>
    <n v="2135"/>
    <x v="0"/>
    <n v="1.33"/>
    <x v="0"/>
  </r>
  <r>
    <x v="2252"/>
    <n v="1999"/>
    <s v="Gary Halvorson"/>
    <s v="Vanessa Williams"/>
    <s v="Kevin Clash"/>
    <s v="Caroll Spinney"/>
    <x v="2"/>
    <n v="17000000"/>
    <n v="11634458"/>
    <x v="0"/>
    <n v="73"/>
    <s v="Adventure|Comedy|Family|Fantasy|Musical"/>
    <s v="based on tv series|blanket|box office flop|rescue|sesame street"/>
    <n v="5.8"/>
    <n v="44"/>
    <n v="37"/>
    <n v="2045"/>
    <n v="2020"/>
    <x v="0"/>
    <n v="1.85"/>
    <x v="1"/>
  </r>
  <r>
    <x v="2253"/>
    <n v="2009"/>
    <s v="Antoine Fuqua"/>
    <s v="Don Cheadle"/>
    <s v="Lili Taylor"/>
    <s v="Armando Riesco"/>
    <x v="3"/>
    <n v="17000000"/>
    <n v="27154426"/>
    <x v="0"/>
    <n v="132"/>
    <s v="Crime|Drama|Thriller"/>
    <s v="catholic|corrupt cop|new york city|police detective|police officer killed"/>
    <n v="6.7"/>
    <n v="197"/>
    <n v="138"/>
    <n v="52852"/>
    <n v="6317"/>
    <x v="0"/>
    <n v="2.35"/>
    <x v="0"/>
  </r>
  <r>
    <x v="2254"/>
    <n v="2013"/>
    <s v="Fede Alvarez"/>
    <s v="Lou Taylor Pucci"/>
    <s v="Elizabeth Blackmore"/>
    <s v="Ellen Sandweiss"/>
    <x v="3"/>
    <n v="17000000"/>
    <n v="54239856"/>
    <x v="0"/>
    <n v="96"/>
    <s v="Horror"/>
    <s v="book of the dead|demon|h.p. lovecraft|lesbian kiss|promise"/>
    <n v="6.5"/>
    <n v="543"/>
    <n v="789"/>
    <n v="125016"/>
    <n v="673"/>
    <x v="0"/>
    <n v="2.35"/>
    <x v="0"/>
  </r>
  <r>
    <x v="2255"/>
    <n v="2009"/>
    <s v="Donald Petrie"/>
    <s v="Nia Vardalos"/>
    <s v="Harland Williams"/>
    <s v="Rachel Dratch"/>
    <x v="0"/>
    <n v="17000000"/>
    <n v="8662318"/>
    <x v="0"/>
    <n v="98"/>
    <s v="Comedy|Romance"/>
    <s v="greece|greek|tour bus|tour guide|tourist"/>
    <n v="5.9"/>
    <n v="112"/>
    <n v="75"/>
    <n v="15033"/>
    <n v="2016"/>
    <x v="0"/>
    <n v="1.85"/>
    <x v="1"/>
  </r>
  <r>
    <x v="2256"/>
    <n v="2006"/>
    <s v="Paul Weitz"/>
    <s v="Judy Greer"/>
    <s v="Dennis Quaid"/>
    <s v="Chris Klein"/>
    <x v="0"/>
    <n v="19000000"/>
    <n v="7156725"/>
    <x v="0"/>
    <n v="107"/>
    <s v="Comedy|Music"/>
    <s v="chief of staff|contest|president|singing|terrorist"/>
    <n v="5.5"/>
    <n v="153"/>
    <n v="217"/>
    <n v="22639"/>
    <n v="5992"/>
    <x v="0"/>
    <n v="1.85"/>
    <x v="1"/>
  </r>
  <r>
    <x v="2257"/>
    <n v="1987"/>
    <s v="Sidney J. Furie"/>
    <s v="Jim Broadbent"/>
    <s v="Margot Kidder"/>
    <s v="William Hootkins"/>
    <x v="1"/>
    <n v="17000000"/>
    <n v="15681020"/>
    <x v="1"/>
    <n v="134"/>
    <s v="Action|Adventure|Family|Sci-Fi"/>
    <s v="box office flop|dc comics|hair|nuclear disarmament|superman"/>
    <n v="3.6"/>
    <n v="94"/>
    <n v="259"/>
    <n v="33570"/>
    <n v="3007"/>
    <x v="0"/>
    <n v="2.35"/>
    <x v="1"/>
  </r>
  <r>
    <x v="2258"/>
    <n v="2006"/>
    <s v="Wayne Kramer"/>
    <s v="Paul Walker"/>
    <s v="Chazz Palminteri"/>
    <s v="Ivana Milicevic"/>
    <x v="3"/>
    <n v="17000000"/>
    <n v="6855137"/>
    <x v="5"/>
    <n v="122"/>
    <s v="Action|Crime|Drama|Thriller"/>
    <s v="adult child friendship|corrupt cop|fistfight|gangster|thug"/>
    <n v="7.4"/>
    <n v="157"/>
    <n v="419"/>
    <n v="88590"/>
    <n v="27381"/>
    <x v="0"/>
    <n v="2.35"/>
    <x v="1"/>
  </r>
  <r>
    <x v="2259"/>
    <n v="1986"/>
    <s v="Jim Goddard"/>
    <s v="Victor Wong"/>
    <s v="Paul Freeman"/>
    <s v="Clyde Kusatsu"/>
    <x v="0"/>
    <n v="17000000"/>
    <n v="2315683"/>
    <x v="1"/>
    <n v="97"/>
    <s v="Adventure|Crime|Drama|Romance"/>
    <s v="china|missionary|opium|villain|year 1937"/>
    <n v="3"/>
    <n v="21"/>
    <n v="28"/>
    <n v="4081"/>
    <n v="805"/>
    <x v="0"/>
    <n v="1.85"/>
    <x v="1"/>
  </r>
  <r>
    <x v="2260"/>
    <n v="2006"/>
    <s v="Neil Burger"/>
    <s v="Rufus Sewell"/>
    <s v="Eddie Marsan"/>
    <s v="Jake Wood"/>
    <x v="0"/>
    <n v="16000000"/>
    <n v="39825798"/>
    <x v="0"/>
    <n v="110"/>
    <s v="Drama|Mystery|Romance|Thriller"/>
    <s v="duchess|illusionist|magician|prince|supernatural power"/>
    <n v="7.6"/>
    <n v="236"/>
    <n v="645"/>
    <n v="295375"/>
    <n v="4210"/>
    <x v="0"/>
    <n v="1.85"/>
    <x v="0"/>
  </r>
  <r>
    <x v="2261"/>
    <n v="1981"/>
    <s v="Noel Marshall"/>
    <s v="Tippi Hedren"/>
    <s v="Melanie Griffith"/>
    <s v="Zakes Mokae"/>
    <x v="1"/>
    <n v="17000000"/>
    <n v="2000000"/>
    <x v="0"/>
    <n v="102"/>
    <s v="Adventure|Horror|Thriller"/>
    <s v="chase|dead man|jungle|killing a lion|killing a tiger"/>
    <n v="6.4"/>
    <n v="50"/>
    <n v="27"/>
    <n v="1275"/>
    <n v="1262"/>
    <x v="0"/>
    <n v="2.35"/>
    <x v="1"/>
  </r>
  <r>
    <x v="2262"/>
    <n v="2003"/>
    <s v="Joel Schumacher"/>
    <s v="Brenda Fricker"/>
    <s v="David Murray"/>
    <s v="Gerard McSorley"/>
    <x v="3"/>
    <n v="17000000"/>
    <n v="1569918"/>
    <x v="17"/>
    <n v="98"/>
    <s v="Biography|Crime|Drama|Thriller"/>
    <s v="criminal|drug lord|gunshot|irish|journalist"/>
    <n v="6.9"/>
    <n v="106"/>
    <n v="113"/>
    <n v="16234"/>
    <n v="409"/>
    <x v="0"/>
    <n v="2.35"/>
    <x v="1"/>
  </r>
  <r>
    <x v="2263"/>
    <n v="2006"/>
    <s v="Richard Kelly"/>
    <s v="Janeane Garofalo"/>
    <s v="Curtis Armstrong"/>
    <s v="Chris Andrew Ciulla"/>
    <x v="3"/>
    <n v="17000000"/>
    <n v="273420"/>
    <x v="8"/>
    <n v="160"/>
    <s v="Comedy|Mystery|Sci-Fi|Thriller"/>
    <s v="amnesia|boxer|conspiracy|police|porn star"/>
    <n v="5.5"/>
    <n v="173"/>
    <n v="238"/>
    <n v="32671"/>
    <n v="2340"/>
    <x v="0"/>
    <n v="2.35"/>
    <x v="1"/>
  </r>
  <r>
    <x v="2264"/>
    <n v="2012"/>
    <s v="Todd Lincoln"/>
    <s v="Julianna Guill"/>
    <s v="Rick Gomez"/>
    <s v="Tim Williams"/>
    <x v="0"/>
    <n v="17000000"/>
    <n v="4930798"/>
    <x v="0"/>
    <n v="83"/>
    <s v="Horror|Thriller"/>
    <s v="e mail|evil spirit|experiment|fear|supernatural"/>
    <n v="4.0999999999999996"/>
    <n v="145"/>
    <n v="108"/>
    <n v="16268"/>
    <n v="730"/>
    <x v="0"/>
    <n v="2.35"/>
    <x v="1"/>
  </r>
  <r>
    <x v="2265"/>
    <n v="1991"/>
    <s v="Howard Zieff"/>
    <s v="Macaulay Culkin"/>
    <s v="Jamie Lee Curtis"/>
    <s v="Griffin Dunne"/>
    <x v="0"/>
    <n v="16500000"/>
    <n v="59847242"/>
    <x v="0"/>
    <n v="102"/>
    <s v="Comedy|Drama|Family|Romance"/>
    <s v="best friend|funeral|girl|overalls|summer"/>
    <n v="6.8"/>
    <n v="31"/>
    <n v="115"/>
    <n v="55895"/>
    <n v="5433"/>
    <x v="0"/>
    <n v="1.85"/>
    <x v="0"/>
  </r>
  <r>
    <x v="2266"/>
    <n v="2006"/>
    <s v="Steven Shainberg"/>
    <s v="Robert Downey Jr."/>
    <s v="Ty Burrell"/>
    <s v="Matt Servitto"/>
    <x v="3"/>
    <n v="16800000"/>
    <n v="220914"/>
    <x v="0"/>
    <n v="122"/>
    <s v="Biography|Drama|Romance"/>
    <s v="character name in title|diane arbus|male full frontal nudity|photographer|pubic hair"/>
    <n v="6.5"/>
    <n v="105"/>
    <n v="97"/>
    <n v="13239"/>
    <n v="25173"/>
    <x v="0"/>
    <n v="1.85"/>
    <x v="1"/>
  </r>
  <r>
    <x v="2260"/>
    <n v="2006"/>
    <s v="Neil Burger"/>
    <s v="Rufus Sewell"/>
    <s v="Eddie Marsan"/>
    <s v="Jake Wood"/>
    <x v="0"/>
    <n v="16000000"/>
    <n v="39825798"/>
    <x v="0"/>
    <n v="110"/>
    <s v="Drama|Mystery|Romance|Thriller"/>
    <s v="duchess|illusionist|magician|prince|supernatural power"/>
    <n v="7.6"/>
    <n v="236"/>
    <n v="645"/>
    <n v="295375"/>
    <n v="4210"/>
    <x v="0"/>
    <n v="1.85"/>
    <x v="0"/>
  </r>
  <r>
    <x v="2267"/>
    <n v="1987"/>
    <s v="Oliver Stone"/>
    <s v="Hal Holbrook"/>
    <s v="Tamara Tunie"/>
    <s v="James Karen"/>
    <x v="3"/>
    <n v="15000000"/>
    <n v="43848100"/>
    <x v="0"/>
    <n v="126"/>
    <s v="Crime|Drama"/>
    <s v="1980s|argument|critique of capitalism|f word|fired from the job"/>
    <n v="7.4"/>
    <n v="114"/>
    <n v="219"/>
    <n v="119150"/>
    <n v="1607"/>
    <x v="0"/>
    <n v="1.85"/>
    <x v="0"/>
  </r>
  <r>
    <x v="2268"/>
    <n v="1995"/>
    <s v="Ang Lee"/>
    <s v="Alan Rickman"/>
    <s v="Kate Winslet"/>
    <s v="Tom Wilkinson"/>
    <x v="1"/>
    <n v="16500000"/>
    <n v="42700000"/>
    <x v="0"/>
    <n v="136"/>
    <s v="Drama|Romance"/>
    <s v="1810s|female protagonist|horseback riding|inheritance|three word title"/>
    <n v="7.7"/>
    <n v="69"/>
    <n v="196"/>
    <n v="78392"/>
    <n v="41059"/>
    <x v="0"/>
    <n v="1.85"/>
    <x v="0"/>
  </r>
  <r>
    <x v="2269"/>
    <n v="2007"/>
    <s v="Julian Jarrold"/>
    <s v="Anne Hathaway"/>
    <s v="Julie Walters"/>
    <s v="Laurence Fox"/>
    <x v="1"/>
    <n v="16500000"/>
    <n v="18663911"/>
    <x v="1"/>
    <n v="120"/>
    <s v="Biography|Drama|Romance"/>
    <s v="country estate|jane austen|lady|love|writing"/>
    <n v="7.1"/>
    <n v="150"/>
    <n v="151"/>
    <n v="46204"/>
    <n v="12554"/>
    <x v="0"/>
    <n v="2.35"/>
    <x v="0"/>
  </r>
  <r>
    <x v="2270"/>
    <n v="2007"/>
    <s v="Joe Nussbaum"/>
    <s v="Danny Strong"/>
    <s v="Matt Long"/>
    <s v="Samm Levine"/>
    <x v="0"/>
    <n v="16500000"/>
    <n v="11702090"/>
    <x v="0"/>
    <n v="108"/>
    <s v="Comedy|Romance"/>
    <s v="college|college girl|female protagonist|sorority|sorority house"/>
    <n v="6.3"/>
    <n v="72"/>
    <n v="50"/>
    <n v="37700"/>
    <n v="2785"/>
    <x v="0"/>
    <n v="2.35"/>
    <x v="1"/>
  </r>
  <r>
    <x v="2271"/>
    <n v="2003"/>
    <s v="Vadim Perelman"/>
    <s v="Frances Fisher"/>
    <s v="Kim Dickens"/>
    <s v="Ron Eldard"/>
    <x v="3"/>
    <n v="15000000"/>
    <n v="13005485"/>
    <x v="0"/>
    <n v="126"/>
    <s v="Drama"/>
    <s v="auction|home|house|iranian|marriage"/>
    <n v="7.6"/>
    <n v="158"/>
    <n v="469"/>
    <n v="56665"/>
    <n v="2282"/>
    <x v="0"/>
    <n v="1.85"/>
    <x v="1"/>
  </r>
  <r>
    <x v="2272"/>
    <n v="1989"/>
    <s v="Peter Weir"/>
    <s v="Robin Williams"/>
    <s v="Josh Charles"/>
    <s v="Kurtwood Smith"/>
    <x v="1"/>
    <n v="16400000"/>
    <n v="95860116"/>
    <x v="0"/>
    <n v="128"/>
    <s v="Comedy|Drama"/>
    <s v="education|english teacher|poet|professor|student"/>
    <n v="8"/>
    <n v="96"/>
    <n v="491"/>
    <n v="277451"/>
    <n v="51609"/>
    <x v="0"/>
    <n v="1.85"/>
    <x v="0"/>
  </r>
  <r>
    <x v="2273"/>
    <n v="1994"/>
    <s v="Peter Farrelly"/>
    <s v="Lauren Holly"/>
    <s v="Mike Starr"/>
    <s v="Teri Garr"/>
    <x v="0"/>
    <n v="16000000"/>
    <n v="127175354"/>
    <x v="0"/>
    <n v="113"/>
    <s v="Comedy"/>
    <s v="briefcase full of money|character repeating someone else's dialogue|character says i love you|friendship|reference to cinderella"/>
    <n v="7.3"/>
    <n v="84"/>
    <n v="438"/>
    <n v="288451"/>
    <n v="2985"/>
    <x v="0"/>
    <n v="1.85"/>
    <x v="0"/>
  </r>
  <r>
    <x v="2274"/>
    <n v="1989"/>
    <s v="Rob Reiner"/>
    <s v="Bruno Kirby"/>
    <s v="Gretchen Palmer"/>
    <s v="Harley Jane Kozak"/>
    <x v="3"/>
    <n v="16000000"/>
    <n v="92823600"/>
    <x v="0"/>
    <n v="89"/>
    <s v="Comedy|Drama|Romance"/>
    <s v="friendship|love|male female friendship|new york|sex"/>
    <n v="7.6"/>
    <n v="114"/>
    <n v="273"/>
    <n v="149108"/>
    <n v="485"/>
    <x v="0"/>
    <n v="1.85"/>
    <x v="0"/>
  </r>
  <r>
    <x v="2275"/>
    <n v="1982"/>
    <s v="Sidney Lumet"/>
    <s v="Charlotte Rampling"/>
    <s v="James Mason"/>
    <s v="Jack Warden"/>
    <x v="3"/>
    <n v="16000000"/>
    <n v="54000000"/>
    <x v="0"/>
    <n v="129"/>
    <s v="Drama"/>
    <s v="archdiocese|court|hospital|lawyer|malpractice"/>
    <n v="7.8"/>
    <n v="79"/>
    <n v="154"/>
    <n v="26310"/>
    <n v="2330"/>
    <x v="0"/>
    <n v="1.85"/>
    <x v="0"/>
  </r>
  <r>
    <x v="2276"/>
    <n v="2000"/>
    <s v="Todd Phillips"/>
    <s v="Ethan Suplee"/>
    <s v="Rachel Blanchard"/>
    <s v="Paulo Costanzo"/>
    <x v="3"/>
    <n v="15600000"/>
    <n v="68525609"/>
    <x v="0"/>
    <n v="94"/>
    <s v="Comedy"/>
    <s v="blonde|college|friend|highway travel|road trip"/>
    <n v="6.5"/>
    <n v="103"/>
    <n v="302"/>
    <n v="132963"/>
    <n v="3889"/>
    <x v="0"/>
    <n v="1.85"/>
    <x v="0"/>
  </r>
  <r>
    <x v="2277"/>
    <n v="1999"/>
    <s v="Brian Robbins"/>
    <s v="Paul Walker"/>
    <s v="Ron Lester"/>
    <s v="Mark Walters"/>
    <x v="3"/>
    <n v="16000000"/>
    <n v="52885587"/>
    <x v="0"/>
    <n v="106"/>
    <s v="Comedy|Drama|Romance|Sport"/>
    <s v="coach|coyote|popularity|quarterback|texas"/>
    <n v="6.4"/>
    <n v="67"/>
    <n v="267"/>
    <n v="35312"/>
    <n v="23369"/>
    <x v="0"/>
    <n v="1.85"/>
    <x v="0"/>
  </r>
  <r>
    <x v="2278"/>
    <n v="2011"/>
    <s v="Michel Hazanavicius"/>
    <s v="Bérénice Bejo"/>
    <s v="Ed Lauter"/>
    <s v="Beth Grant"/>
    <x v="0"/>
    <n v="15000000"/>
    <n v="44667095"/>
    <x v="8"/>
    <n v="100"/>
    <s v="Comedy|Drama|Romance"/>
    <s v="1920s|jack russell terrier|modern silent movie|movie star|movie studio"/>
    <n v="8"/>
    <n v="576"/>
    <n v="583"/>
    <n v="190030"/>
    <n v="4606"/>
    <x v="1"/>
    <n v="1.33"/>
    <x v="0"/>
  </r>
  <r>
    <x v="2279"/>
    <n v="2009"/>
    <s v="David S. Goyer"/>
    <s v="Gary Oldman"/>
    <s v="Atticus Shaffer"/>
    <s v="Rachel Brosnahan"/>
    <x v="0"/>
    <n v="16000000"/>
    <n v="42638165"/>
    <x v="0"/>
    <n v="89"/>
    <s v="Drama|Fantasy|Horror|Mystery|Thriller"/>
    <s v="babysitting|experiment|nightmare|possession|twin"/>
    <n v="4.8"/>
    <n v="178"/>
    <n v="230"/>
    <n v="42182"/>
    <n v="12183"/>
    <x v="0"/>
    <n v="2.35"/>
    <x v="0"/>
  </r>
  <r>
    <x v="2280"/>
    <n v="2012"/>
    <s v="Wes Anderson"/>
    <s v="Bruce Willis"/>
    <s v="Bill Murray"/>
    <s v="Bob Balaban"/>
    <x v="0"/>
    <n v="16000000"/>
    <n v="45507053"/>
    <x v="0"/>
    <n v="94"/>
    <s v="Adventure|Comedy|Drama|Romance"/>
    <s v="1960s|boy scouts|boy scouts camp|coming of age|young love"/>
    <n v="7.8"/>
    <n v="487"/>
    <n v="377"/>
    <n v="237848"/>
    <n v="27911"/>
    <x v="0"/>
    <n v="1.85"/>
    <x v="0"/>
  </r>
  <r>
    <x v="2281"/>
    <n v="2006"/>
    <s v="Jonathan Liebesman"/>
    <s v="Matt Bomer"/>
    <s v="Jordana Brewster"/>
    <s v="Lew Temple"/>
    <x v="3"/>
    <n v="16000000"/>
    <n v="39511038"/>
    <x v="0"/>
    <n v="83"/>
    <s v="Horror"/>
    <s v="cannibal|car accident|leatherface|psychopath|slaughterhouse"/>
    <n v="5.9"/>
    <n v="196"/>
    <n v="366"/>
    <n v="56269"/>
    <n v="26402"/>
    <x v="0"/>
    <n v="1.85"/>
    <x v="0"/>
  </r>
  <r>
    <x v="2282"/>
    <n v="2016"/>
    <s v="Cyrus Nowrasteh"/>
    <s v="Clive Russell"/>
    <s v="Vincent Walsh"/>
    <s v="Finn Ireland"/>
    <x v="0"/>
    <n v="18500000"/>
    <n v="6462576"/>
    <x v="0"/>
    <n v="111"/>
    <s v="Drama"/>
    <s v="based on novel"/>
    <n v="5.4"/>
    <n v="24"/>
    <n v="30"/>
    <n v="1449"/>
    <n v="824"/>
    <x v="0"/>
    <n v="2.35"/>
    <x v="1"/>
  </r>
  <r>
    <x v="2283"/>
    <n v="2002"/>
    <s v="Perry Andelin Blake"/>
    <s v="Jennifer Esposito"/>
    <s v="Kenan Thompson"/>
    <s v="James Brolin"/>
    <x v="1"/>
    <n v="16000000"/>
    <n v="40363530"/>
    <x v="0"/>
    <n v="80"/>
    <s v="Comedy|Family"/>
    <s v="disguise|mask|master of disguise|restaurant|waiter"/>
    <n v="3.3"/>
    <n v="56"/>
    <n v="307"/>
    <n v="18254"/>
    <n v="3058"/>
    <x v="0"/>
    <n v="1.85"/>
    <x v="0"/>
  </r>
  <r>
    <x v="2284"/>
    <n v="2006"/>
    <s v="Guillermo del Toro"/>
    <s v="Ivana Baquero"/>
    <s v="Maribel Verdú"/>
    <s v="Sergi López"/>
    <x v="3"/>
    <n v="13500000"/>
    <n v="37623143"/>
    <x v="10"/>
    <n v="112"/>
    <s v="Drama|Fantasy|War"/>
    <s v="fairy|fairy tale|faun|princess|spain"/>
    <n v="8.1999999999999993"/>
    <n v="406"/>
    <n v="1083"/>
    <n v="467234"/>
    <n v="1322"/>
    <x v="0"/>
    <n v="1.85"/>
    <x v="0"/>
  </r>
  <r>
    <x v="2285"/>
    <n v="2001"/>
    <s v="John Whitesell"/>
    <s v="Leslie Bibb"/>
    <s v="Angus T. Jones"/>
    <s v="Paul Sorvino"/>
    <x v="1"/>
    <n v="35000000"/>
    <n v="33357476"/>
    <x v="0"/>
    <n v="94"/>
    <s v="Action|Comedy|Crime|Family"/>
    <s v="boy|fbi|mailman|van|witness protection"/>
    <n v="5.4"/>
    <n v="51"/>
    <n v="53"/>
    <n v="7392"/>
    <n v="4194"/>
    <x v="0"/>
    <n v="1.85"/>
    <x v="1"/>
  </r>
  <r>
    <x v="2286"/>
    <n v="2001"/>
    <s v="John Singleton"/>
    <s v="Mo'Nique"/>
    <s v="Snoop Dogg"/>
    <s v="Angell Conwell"/>
    <x v="3"/>
    <n v="16000000"/>
    <n v="28734552"/>
    <x v="0"/>
    <n v="130"/>
    <s v="Crime|Drama|Romance|Thriller"/>
    <s v="cartoon on tv|family relationships|physical abuse|single parent|two word title"/>
    <n v="6.4"/>
    <n v="41"/>
    <n v="81"/>
    <n v="9566"/>
    <n v="3107"/>
    <x v="1"/>
    <n v="1.85"/>
    <x v="0"/>
  </r>
  <r>
    <x v="2287"/>
    <n v="2011"/>
    <s v="Christian E. Christiansen"/>
    <s v="Leighton Meester"/>
    <s v="Danneel Ackles"/>
    <s v="Frances Fisher"/>
    <x v="0"/>
    <n v="16000000"/>
    <n v="37300107"/>
    <x v="0"/>
    <n v="91"/>
    <s v="Drama|Horror|Thriller"/>
    <s v="animal abuse(non graphic)|cat killer|college|dead cat|death of cat"/>
    <n v="4.8"/>
    <n v="138"/>
    <n v="115"/>
    <n v="29147"/>
    <n v="5349"/>
    <x v="0"/>
    <n v="2.35"/>
    <x v="0"/>
  </r>
  <r>
    <x v="2288"/>
    <n v="2001"/>
    <s v="Dennie Gordon"/>
    <s v="Brittany Daniel"/>
    <s v="Erik Per Sullivan"/>
    <s v="Fred Ward"/>
    <x v="0"/>
    <n v="17700000"/>
    <n v="27087695"/>
    <x v="0"/>
    <n v="91"/>
    <s v="Adventure|Comedy|Drama"/>
    <s v="first part|grand canyon|highway travel|indian|janitor"/>
    <n v="5.9"/>
    <n v="78"/>
    <n v="205"/>
    <n v="41664"/>
    <n v="2543"/>
    <x v="0"/>
    <n v="1.85"/>
    <x v="0"/>
  </r>
  <r>
    <x v="2289"/>
    <n v="1991"/>
    <s v="Sheldon Lettich"/>
    <s v="Bolo Yeung"/>
    <s v="Alonna Shaw"/>
    <s v="Kamel Krifa"/>
    <x v="3"/>
    <n v="15000000"/>
    <n v="30102717"/>
    <x v="0"/>
    <n v="110"/>
    <s v="Action|Crime"/>
    <s v="boat|hong kong|murder|tunnel|twins"/>
    <n v="5.5"/>
    <n v="40"/>
    <n v="72"/>
    <n v="28736"/>
    <n v="874"/>
    <x v="0"/>
    <n v="1.85"/>
    <x v="0"/>
  </r>
  <r>
    <x v="2290"/>
    <n v="2007"/>
    <s v="Edgar Wright"/>
    <s v="Bill Bailey"/>
    <s v="Joe Cornish"/>
    <s v="Billie Whitelaw"/>
    <x v="3"/>
    <n v="8000000"/>
    <n v="23618786"/>
    <x v="1"/>
    <n v="121"/>
    <s v="Action|Comedy|Mystery"/>
    <s v="accident|conspiracy|police|police officer|village"/>
    <n v="7.9"/>
    <n v="285"/>
    <n v="687"/>
    <n v="352695"/>
    <n v="485"/>
    <x v="0"/>
    <n v="2.35"/>
    <x v="0"/>
  </r>
  <r>
    <x v="2291"/>
    <n v="2008"/>
    <s v="Diane English"/>
    <s v="Jada Pinkett Smith"/>
    <s v="Debi Mazar"/>
    <s v="Debra Messing"/>
    <x v="0"/>
    <n v="16500000"/>
    <n v="26896744"/>
    <x v="0"/>
    <n v="114"/>
    <s v="Comedy|Drama"/>
    <s v="beauty salon|divorce|fashion|new york|perfume"/>
    <n v="4.9000000000000004"/>
    <n v="124"/>
    <n v="125"/>
    <n v="16582"/>
    <n v="3485"/>
    <x v="0"/>
    <n v="1.85"/>
    <x v="0"/>
  </r>
  <r>
    <x v="2292"/>
    <n v="2008"/>
    <s v="Woody Allen"/>
    <s v="Scarlett Johansson"/>
    <s v="Kevin Dunn"/>
    <s v="Christopher Evan Welch"/>
    <x v="0"/>
    <n v="15500000"/>
    <n v="23213577"/>
    <x v="10"/>
    <n v="96"/>
    <s v="Drama|Romance"/>
    <s v="art|artist|painter|sex|summer"/>
    <n v="7.2"/>
    <n v="275"/>
    <n v="365"/>
    <n v="198111"/>
    <n v="19894"/>
    <x v="0"/>
    <n v="1.85"/>
    <x v="0"/>
  </r>
  <r>
    <x v="2293"/>
    <n v="2000"/>
    <s v="Robert Iscove"/>
    <s v="Alyson Hannigan"/>
    <s v="Amanda Detmer"/>
    <s v="Tsianina Joelson"/>
    <x v="0"/>
    <n v="16000000"/>
    <n v="20627372"/>
    <x v="0"/>
    <n v="94"/>
    <s v="Comedy|Drama|Romance"/>
    <s v="best friend|break up|friendship|graduation|male in underwear"/>
    <n v="5.3"/>
    <n v="67"/>
    <n v="134"/>
    <n v="13661"/>
    <n v="3451"/>
    <x v="0"/>
    <n v="1.85"/>
    <x v="0"/>
  </r>
  <r>
    <x v="2294"/>
    <n v="2002"/>
    <s v="Peter Kosminsky"/>
    <s v="Patrick Fugit"/>
    <s v="Cole Hauser"/>
    <s v="Marc Donato"/>
    <x v="0"/>
    <n v="16000000"/>
    <n v="16346122"/>
    <x v="0"/>
    <n v="109"/>
    <s v="Drama"/>
    <s v="california|foster home|love|oleander|prison"/>
    <n v="7.2"/>
    <n v="103"/>
    <n v="171"/>
    <n v="25549"/>
    <n v="2572"/>
    <x v="0"/>
    <n v="1.85"/>
    <x v="0"/>
  </r>
  <r>
    <x v="2295"/>
    <n v="2009"/>
    <s v="Karyn Kusama"/>
    <s v="J.K. Simmons"/>
    <s v="Amy Sedaris"/>
    <s v="Cynthia Stevenson"/>
    <x v="3"/>
    <n v="16000000"/>
    <n v="16204793"/>
    <x v="0"/>
    <n v="107"/>
    <s v="Comedy|Fantasy|Horror"/>
    <s v="cannibalism|cheerleader|condom|hook for hand|satanic ritual"/>
    <n v="5.0999999999999996"/>
    <n v="300"/>
    <n v="294"/>
    <n v="92712"/>
    <n v="24805"/>
    <x v="0"/>
    <n v="1.85"/>
    <x v="0"/>
  </r>
  <r>
    <x v="2296"/>
    <n v="2000"/>
    <s v="Nick Gomez"/>
    <s v="Will Ferrell"/>
    <s v="Jamie Lee Curtis"/>
    <s v="Tracey Walter"/>
    <x v="0"/>
    <n v="16000000"/>
    <n v="15427192"/>
    <x v="0"/>
    <n v="96"/>
    <s v="Comedy|Crime|Mystery"/>
    <s v="crying woman|plot|suspect|waitress|younger man older woman relationship"/>
    <n v="5.6"/>
    <n v="84"/>
    <n v="148"/>
    <n v="11768"/>
    <n v="11078"/>
    <x v="0"/>
    <n v="1.85"/>
    <x v="1"/>
  </r>
  <r>
    <x v="2297"/>
    <n v="1987"/>
    <s v="Woody Allen"/>
    <s v="Mike Starr"/>
    <s v="Don Pardo"/>
    <s v="Julie Kavner"/>
    <x v="1"/>
    <n v="16000000"/>
    <n v="14792779"/>
    <x v="0"/>
    <n v="88"/>
    <s v="Comedy"/>
    <s v="beach|cigarette girl|radio|woman holding a baby|working class"/>
    <n v="7.6"/>
    <n v="64"/>
    <n v="91"/>
    <n v="24256"/>
    <n v="1653"/>
    <x v="0"/>
    <n v="1.85"/>
    <x v="1"/>
  </r>
  <r>
    <x v="2162"/>
    <n v="2014"/>
    <s v="Vic Armstrong"/>
    <s v="Nicolas Cage"/>
    <s v="Lea Thompson"/>
    <s v="Quinton Aaron"/>
    <x v="0"/>
    <n v="16000000"/>
    <n v="13998282"/>
    <x v="0"/>
    <n v="110"/>
    <s v="Action|Drama|Fantasy|Mystery|Thriller"/>
    <s v="bible quote|chaos|faith|riot|shrine"/>
    <n v="3.1"/>
    <n v="169"/>
    <n v="374"/>
    <n v="24854"/>
    <n v="15044"/>
    <x v="0"/>
    <n v="2.35"/>
    <x v="1"/>
  </r>
  <r>
    <x v="2298"/>
    <n v="2010"/>
    <s v="Allen Coulter"/>
    <s v="Robert Pattinson"/>
    <s v="Lena Olin"/>
    <s v="Ruby Jerins"/>
    <x v="0"/>
    <n v="16000000"/>
    <n v="19057024"/>
    <x v="0"/>
    <n v="113"/>
    <s v="Drama|Romance"/>
    <s v="binge drinking|new york|new york city|september 11 2001|suicide"/>
    <n v="7.2"/>
    <n v="158"/>
    <n v="361"/>
    <n v="113963"/>
    <n v="22088"/>
    <x v="0"/>
    <n v="1.85"/>
    <x v="0"/>
  </r>
  <r>
    <x v="2299"/>
    <n v="2003"/>
    <s v="Clare Kilner"/>
    <s v="Dylan Baker"/>
    <s v="Alexandra Holden"/>
    <s v="Trent Ford"/>
    <x v="0"/>
    <n v="16000000"/>
    <n v="14108518"/>
    <x v="0"/>
    <n v="101"/>
    <s v="Comedy|Drama|Romance"/>
    <s v="best friend|high school|mother|sister|wedding"/>
    <n v="5.7"/>
    <n v="46"/>
    <n v="95"/>
    <n v="8215"/>
    <n v="1882"/>
    <x v="0"/>
    <n v="1.85"/>
    <x v="1"/>
  </r>
  <r>
    <x v="2300"/>
    <n v="1988"/>
    <s v="Richard Benjamin"/>
    <s v="Jon Lovitz"/>
    <s v="Alyson Hannigan"/>
    <s v="Tony Jay"/>
    <x v="0"/>
    <n v="20000000"/>
    <n v="13854000"/>
    <x v="0"/>
    <n v="105"/>
    <s v="Comedy|Romance|Sci-Fi"/>
    <s v="alien|earth|female alien|mission|secret"/>
    <n v="5.2"/>
    <n v="15"/>
    <n v="55"/>
    <n v="21079"/>
    <n v="14677"/>
    <x v="0"/>
    <n v="1.85"/>
    <x v="1"/>
  </r>
  <r>
    <x v="2301"/>
    <n v="1993"/>
    <s v="Jonathan Demme"/>
    <s v="Denzel Washington"/>
    <s v="Tom Hanks"/>
    <s v="Jason Robards"/>
    <x v="0"/>
    <n v="26000000"/>
    <n v="77324422"/>
    <x v="0"/>
    <n v="125"/>
    <s v="Drama"/>
    <s v="aids|city name in title|gay|homophobia|lawyer"/>
    <n v="7.7"/>
    <n v="68"/>
    <n v="261"/>
    <n v="178731"/>
    <n v="33865"/>
    <x v="0"/>
    <n v="1.85"/>
    <x v="0"/>
  </r>
  <r>
    <x v="2302"/>
    <n v="1999"/>
    <s v="Josef Rusnak"/>
    <s v="Gretchen Mol"/>
    <s v="Craig Bierko"/>
    <s v="Brad William Henke"/>
    <x v="3"/>
    <n v="16000000"/>
    <n v="15500000"/>
    <x v="5"/>
    <n v="100"/>
    <s v="Mystery|Sci-Fi|Thriller"/>
    <s v="amnesia|barricade|letter|time|virtual reality"/>
    <n v="7"/>
    <n v="111"/>
    <n v="302"/>
    <n v="51996"/>
    <n v="2389"/>
    <x v="0"/>
    <n v="2.35"/>
    <x v="1"/>
  </r>
  <r>
    <x v="2303"/>
    <n v="2000"/>
    <s v="Bruce Paltrow"/>
    <s v="Lochlyn Munro"/>
    <s v="Marian Seldes"/>
    <s v="Huey Lewis"/>
    <x v="3"/>
    <n v="15000000"/>
    <n v="4734235"/>
    <x v="0"/>
    <n v="112"/>
    <s v="Comedy|Drama|Music"/>
    <s v="convict|karaoke|middle america|salesman|singer"/>
    <n v="6"/>
    <n v="65"/>
    <n v="123"/>
    <n v="8217"/>
    <n v="1227"/>
    <x v="0"/>
    <n v="1.85"/>
    <x v="1"/>
  </r>
  <r>
    <x v="2304"/>
    <n v="2002"/>
    <s v="Woody Allen"/>
    <s v="Woody Allen"/>
    <s v="Debra Messing"/>
    <s v="Treat Williams"/>
    <x v="0"/>
    <n v="16000000"/>
    <n v="4839383"/>
    <x v="0"/>
    <n v="112"/>
    <s v="Comedy|Romance"/>
    <s v="blind|director|psychosomatic blindness|self deprecating|studio"/>
    <n v="6.6"/>
    <n v="109"/>
    <n v="148"/>
    <n v="21613"/>
    <n v="12766"/>
    <x v="0"/>
    <n v="1.85"/>
    <x v="1"/>
  </r>
  <r>
    <x v="2305"/>
    <n v="1999"/>
    <s v="Adam Rifkin"/>
    <s v="Natasha Lyonne"/>
    <s v="Lin Shaye"/>
    <s v="Shannon Tweed"/>
    <x v="3"/>
    <n v="15000000"/>
    <n v="4193025"/>
    <x v="0"/>
    <n v="95"/>
    <s v="Comedy|Music"/>
    <s v="band|concert|high school|kiss|teenager"/>
    <n v="6.8"/>
    <n v="42"/>
    <n v="194"/>
    <n v="30682"/>
    <n v="2518"/>
    <x v="0"/>
    <n v="2.35"/>
    <x v="1"/>
  </r>
  <r>
    <x v="2306"/>
    <n v="1986"/>
    <s v="Russell Mulcahy"/>
    <s v="Christopher Lambert"/>
    <s v="Jon Polito"/>
    <s v="Celia Imrie"/>
    <x v="3"/>
    <n v="16000000"/>
    <n v="5900000"/>
    <x v="1"/>
    <n v="110"/>
    <s v="Action|Adventure|Fantasy"/>
    <s v="combat|head cut off|immortal|scotland|swordsman"/>
    <n v="7.2"/>
    <n v="112"/>
    <n v="316"/>
    <n v="98629"/>
    <n v="1852"/>
    <x v="0"/>
    <n v="1.85"/>
    <x v="1"/>
  </r>
  <r>
    <x v="2307"/>
    <n v="2007"/>
    <s v="Susanne Bier"/>
    <s v="Alison Lohman"/>
    <s v="Omar Benson Miller"/>
    <s v="Robin Weigert"/>
    <x v="3"/>
    <n v="16000000"/>
    <n v="2849142"/>
    <x v="0"/>
    <n v="118"/>
    <s v="Drama"/>
    <s v="best friend|dinner|garage|narcotics anonymous|recovery"/>
    <n v="7.2"/>
    <n v="146"/>
    <n v="88"/>
    <n v="24104"/>
    <n v="1889"/>
    <x v="0"/>
    <n v="2.35"/>
    <x v="1"/>
  </r>
  <r>
    <x v="2308"/>
    <n v="1997"/>
    <s v="Kenneth Johnson"/>
    <s v="Charles Napier"/>
    <s v="Annabeth Gish"/>
    <s v="Hill Harper"/>
    <x v="0"/>
    <n v="16000000"/>
    <n v="1686429"/>
    <x v="0"/>
    <n v="97"/>
    <s v="Action|Crime|Sci-Fi"/>
    <s v="fight|gang|junkyard|military|soldier"/>
    <n v="2.8"/>
    <n v="36"/>
    <n v="62"/>
    <n v="8687"/>
    <n v="3100"/>
    <x v="0"/>
    <n v="1.85"/>
    <x v="1"/>
  </r>
  <r>
    <x v="2309"/>
    <n v="2013"/>
    <s v="James Gray"/>
    <s v="Jeremy Renner"/>
    <s v="Dagmara Dominczyk"/>
    <s v="Angela Sarafyan"/>
    <x v="3"/>
    <n v="16000000"/>
    <n v="1984743"/>
    <x v="0"/>
    <n v="120"/>
    <s v="Drama|Romance"/>
    <s v="immigrant|immigration|magician|money|prostitution"/>
    <n v="6.6"/>
    <n v="230"/>
    <n v="70"/>
    <n v="20616"/>
    <n v="11019"/>
    <x v="0"/>
    <n v="2.35"/>
    <x v="1"/>
  </r>
  <r>
    <x v="2310"/>
    <n v="2005"/>
    <s v="James Ivory"/>
    <s v="Vanessa Redgrave"/>
    <s v="Natasha Richardson"/>
    <s v="Lynn Redgrave"/>
    <x v="0"/>
    <n v="16000000"/>
    <n v="1666262"/>
    <x v="1"/>
    <n v="135"/>
    <s v="Drama|History|Romance|War"/>
    <s v="countess|diplomat|japanese|russian|shanghai"/>
    <n v="6.7"/>
    <n v="64"/>
    <n v="78"/>
    <n v="5321"/>
    <n v="2096"/>
    <x v="0"/>
    <n v="1.66"/>
    <x v="1"/>
  </r>
  <r>
    <x v="2311"/>
    <n v="2013"/>
    <s v="Danny Boyle"/>
    <s v="Rosario Dawson"/>
    <s v="Spencer Wilding"/>
    <s v="Tuppence Middleton"/>
    <x v="3"/>
    <n v="20000000"/>
    <n v="2319187"/>
    <x v="1"/>
    <n v="101"/>
    <s v="Crime|Drama|Mystery|Thriller"/>
    <s v="amnesia|criminal|heist|hypnotherapy|lost painting"/>
    <n v="7"/>
    <n v="393"/>
    <n v="212"/>
    <n v="92640"/>
    <n v="5056"/>
    <x v="0"/>
    <n v="2.35"/>
    <x v="1"/>
  </r>
  <r>
    <x v="2312"/>
    <n v="2004"/>
    <s v="Jessy Terrero"/>
    <s v="Mo'Nique"/>
    <s v="Snoop Dogg"/>
    <s v="Tom Arnold"/>
    <x v="3"/>
    <n v="16000000"/>
    <n v="13922211"/>
    <x v="0"/>
    <n v="92"/>
    <s v="Comedy"/>
    <s v="airline|airplane|bathroom|sex|toilet"/>
    <n v="4.4000000000000004"/>
    <n v="75"/>
    <n v="150"/>
    <n v="18271"/>
    <n v="3935"/>
    <x v="0"/>
    <n v="1.85"/>
    <x v="1"/>
  </r>
  <r>
    <x v="2313"/>
    <n v="2008"/>
    <s v="Vicente Amorim"/>
    <s v="Viggo Mortensen"/>
    <s v="Jodie Whittaker"/>
    <s v="Steven Mackintosh"/>
    <x v="3"/>
    <n v="15000000"/>
    <n v="23091"/>
    <x v="1"/>
    <n v="92"/>
    <s v="Drama|Romance|War"/>
    <s v="censorship|children|corpse|heil hitler|suffering"/>
    <n v="6.2"/>
    <n v="67"/>
    <n v="42"/>
    <n v="5664"/>
    <n v="11091"/>
    <x v="0"/>
    <n v="2.35"/>
    <x v="1"/>
  </r>
  <r>
    <x v="2314"/>
    <n v="2009"/>
    <s v="Gaspar Noé"/>
    <s v="Paz de la Huerta"/>
    <s v="Emily Alyn Lind"/>
    <s v="Olly Alexander"/>
    <x v="7"/>
    <n v="13000000"/>
    <n v="336467"/>
    <x v="8"/>
    <n v="161"/>
    <s v="Drama|Fantasy"/>
    <s v="drug deal|drugs|explicit sex|love|stripper"/>
    <n v="7.3"/>
    <n v="216"/>
    <n v="192"/>
    <n v="45449"/>
    <n v="943"/>
    <x v="0"/>
    <n v="2.35"/>
    <x v="1"/>
  </r>
  <r>
    <x v="2315"/>
    <n v="2012"/>
    <s v="Amy Heckerling"/>
    <s v="Taylor Negron"/>
    <s v="Justin Kirk"/>
    <s v="Ivan Sergei"/>
    <x v="0"/>
    <n v="16000000"/>
    <n v="2964"/>
    <x v="0"/>
    <n v="92"/>
    <s v="Comedy|Horror|Romance"/>
    <s v="murder|new york city|one word title|vampire|vampire slayer"/>
    <n v="5.0999999999999996"/>
    <n v="54"/>
    <n v="42"/>
    <n v="7444"/>
    <n v="3086"/>
    <x v="0"/>
    <n v="1.78"/>
    <x v="1"/>
  </r>
  <r>
    <x v="2316"/>
    <n v="2014"/>
    <s v="Tommy Lee Jones"/>
    <s v="Barry Corbin"/>
    <s v="Tim Blake Nelson"/>
    <s v="Miranda Otto"/>
    <x v="3"/>
    <n v="16000000"/>
    <n v="2428883"/>
    <x v="0"/>
    <n v="122"/>
    <s v="Drama|Western"/>
    <s v="abusive marriage|pastor|prison wagon|roast pig|suicide by hanging"/>
    <n v="6.6"/>
    <n v="208"/>
    <n v="132"/>
    <n v="21370"/>
    <n v="2896"/>
    <x v="0"/>
    <n v="2.35"/>
    <x v="1"/>
  </r>
  <r>
    <x v="2317"/>
    <n v="2002"/>
    <s v="Jesse Vaughan"/>
    <s v="Vivica A. Fox"/>
    <s v="Jenifer Lewis"/>
    <s v="Kevin Pollak"/>
    <x v="0"/>
    <n v="15600000"/>
    <n v="13571817"/>
    <x v="0"/>
    <n v="91"/>
    <s v="Comedy|Drama|Romance|Sport"/>
    <s v="basketball|dodge viper|hit in the crotch|male nudity|the star spangled banner"/>
    <n v="4.5"/>
    <n v="32"/>
    <n v="40"/>
    <n v="5312"/>
    <n v="3104"/>
    <x v="0"/>
    <n v="1.85"/>
    <x v="1"/>
  </r>
  <r>
    <x v="2318"/>
    <n v="2005"/>
    <s v="Wayne Beach"/>
    <s v="Mekhi Phifer"/>
    <s v="LL Cool J"/>
    <s v="Fisher Stevens"/>
    <x v="3"/>
    <n v="15500000"/>
    <n v="1181197"/>
    <x v="0"/>
    <n v="93"/>
    <s v="Drama|Mystery|Thriller"/>
    <s v="district attorney|interview|murder|prosecutor|reporter"/>
    <n v="5.9"/>
    <n v="40"/>
    <n v="24"/>
    <n v="3299"/>
    <n v="4329"/>
    <x v="0"/>
    <n v="1.85"/>
    <x v="1"/>
  </r>
  <r>
    <x v="2319"/>
    <n v="2001"/>
    <s v="Gérard Krawczyk"/>
    <s v="Carole Bouquet"/>
    <s v="Ryôko Hirosue"/>
    <s v="Michel Muller"/>
    <x v="3"/>
    <n v="15300000"/>
    <n v="81525"/>
    <x v="8"/>
    <n v="94"/>
    <s v="Action|Comedy|Crime|Drama|Thriller"/>
    <s v="french|inheritance|japan|letter|police detective hero"/>
    <n v="6.6"/>
    <n v="40"/>
    <n v="91"/>
    <n v="29392"/>
    <n v="303"/>
    <x v="0"/>
    <n v="2.35"/>
    <x v="1"/>
  </r>
  <r>
    <x v="2320"/>
    <n v="2006"/>
    <s v="James Gunn"/>
    <s v="Dustin Milligan"/>
    <s v="Gregg Henry"/>
    <s v="Tania Saulnier"/>
    <x v="3"/>
    <n v="15500000"/>
    <n v="7774730"/>
    <x v="3"/>
    <n v="95"/>
    <s v="Comedy|Horror|Sci-Fi"/>
    <s v="alien|b movie|sex|slug|small town"/>
    <n v="6.5"/>
    <n v="251"/>
    <n v="352"/>
    <n v="61912"/>
    <n v="1120"/>
    <x v="0"/>
    <n v="1.85"/>
    <x v="1"/>
  </r>
  <r>
    <x v="2321"/>
    <n v="1984"/>
    <s v="Martin Brest"/>
    <s v="Judge Reinhold"/>
    <s v="Ronny Cox"/>
    <s v="James Russo"/>
    <x v="3"/>
    <n v="14000000"/>
    <n v="234760500"/>
    <x v="0"/>
    <n v="105"/>
    <s v="Action|Comedy|Crime"/>
    <s v="drug dealer|drugs|murder|police brutality|police shootout"/>
    <n v="7.3"/>
    <n v="94"/>
    <n v="175"/>
    <n v="126464"/>
    <n v="3464"/>
    <x v="0"/>
    <n v="1.85"/>
    <x v="0"/>
  </r>
  <r>
    <x v="2322"/>
    <n v="1990"/>
    <s v="Chris Columbus"/>
    <s v="Macaulay Culkin"/>
    <s v="Devin Ratray"/>
    <s v="Catherine O'Hara"/>
    <x v="1"/>
    <n v="18000000"/>
    <n v="285761243"/>
    <x v="0"/>
    <n v="103"/>
    <s v="Comedy|Family"/>
    <s v="airport|child protagonist|child swearing|christmas|home alone"/>
    <n v="7.5"/>
    <n v="102"/>
    <n v="305"/>
    <n v="311075"/>
    <n v="7521"/>
    <x v="0"/>
    <n v="1.85"/>
    <x v="0"/>
  </r>
  <r>
    <x v="2323"/>
    <n v="1987"/>
    <s v="Leonard Nimoy"/>
    <s v="Tom Selleck"/>
    <s v="Ted Danson"/>
    <s v="Steve Guttenberg"/>
    <x v="1"/>
    <n v="11000000"/>
    <n v="167780960"/>
    <x v="0"/>
    <n v="102"/>
    <s v="Comedy|Drama|Family"/>
    <s v="1980s|baby|heroin|package|questioned by police"/>
    <n v="5.9"/>
    <n v="21"/>
    <n v="42"/>
    <n v="36918"/>
    <n v="21499"/>
    <x v="0"/>
    <n v="1.85"/>
    <x v="0"/>
  </r>
  <r>
    <x v="2324"/>
    <n v="1982"/>
    <s v="Sydney Pollack"/>
    <s v="Bill Murray"/>
    <s v="Sydney Pollack"/>
    <s v="Teri Garr"/>
    <x v="1"/>
    <n v="22000000"/>
    <n v="177200000"/>
    <x v="0"/>
    <n v="116"/>
    <s v="Comedy|Drama|Romance"/>
    <s v="actor|actress|friend|love|reputation"/>
    <n v="7.4"/>
    <n v="94"/>
    <n v="194"/>
    <n v="77366"/>
    <n v="14701"/>
    <x v="0"/>
    <n v="2.35"/>
    <x v="0"/>
  </r>
  <r>
    <x v="2325"/>
    <n v="1986"/>
    <s v="Tony Scott"/>
    <s v="Tom Cruise"/>
    <s v="Tom Skerritt"/>
    <s v="Adrian Pasdar"/>
    <x v="1"/>
    <n v="15000000"/>
    <n v="176781728"/>
    <x v="0"/>
    <n v="110"/>
    <s v="Action|Drama|Romance"/>
    <s v="flying|gay subtext|machismo|male objectification|pilot"/>
    <n v="6.9"/>
    <n v="173"/>
    <n v="388"/>
    <n v="219171"/>
    <n v="13069"/>
    <x v="0"/>
    <n v="1.33"/>
    <x v="0"/>
  </r>
  <r>
    <x v="2326"/>
    <n v="2000"/>
    <s v="Ang Lee"/>
    <s v="Chen Chang"/>
    <s v="Pei-Pei Cheng"/>
    <s v="Sihung Lung"/>
    <x v="0"/>
    <n v="15000000"/>
    <n v="128067808"/>
    <x v="27"/>
    <n v="120"/>
    <s v="Action|Drama|Romance"/>
    <s v="bare midriff|china|magical realism|martial arts|sword"/>
    <n v="7.9"/>
    <n v="287"/>
    <n v="1641"/>
    <n v="217740"/>
    <n v="129"/>
    <x v="0"/>
    <n v="2.35"/>
    <x v="0"/>
  </r>
  <r>
    <x v="2327"/>
    <n v="1999"/>
    <s v="Sam Mendes"/>
    <s v="Kevin Spacey"/>
    <s v="Peter Gallagher"/>
    <s v="Ara Celi"/>
    <x v="3"/>
    <n v="15000000"/>
    <n v="130058047"/>
    <x v="0"/>
    <n v="122"/>
    <s v="Drama"/>
    <s v="domestic violence|drug dealer|homosexuality|midlife crisis|unfaithfulness"/>
    <n v="8.4"/>
    <n v="176"/>
    <n v="2715"/>
    <n v="822500"/>
    <n v="19078"/>
    <x v="0"/>
    <n v="2.35"/>
    <x v="0"/>
  </r>
  <r>
    <x v="2328"/>
    <n v="2010"/>
    <s v="Tom Hooper"/>
    <s v="Colin Firth"/>
    <s v="Jennifer Ehle"/>
    <s v="Derek Jacobi"/>
    <x v="3"/>
    <n v="15000000"/>
    <n v="138795342"/>
    <x v="1"/>
    <n v="118"/>
    <s v="Biography|Drama|History|Romance"/>
    <s v="king|king george vi|speech|speech therapist|throne"/>
    <n v="8"/>
    <n v="479"/>
    <n v="636"/>
    <n v="503631"/>
    <n v="15732"/>
    <x v="0"/>
    <n v="1.85"/>
    <x v="0"/>
  </r>
  <r>
    <x v="2329"/>
    <n v="1988"/>
    <s v="Ivan Reitman"/>
    <s v="Kelly Preston"/>
    <s v="Tony Jay"/>
    <s v="Hugh O'Brian"/>
    <x v="1"/>
    <n v="15000000"/>
    <n v="111936400"/>
    <x v="0"/>
    <n v="107"/>
    <s v="Comedy|Crime"/>
    <s v="bare chested male|brother|catholic orphanage|long lost siblings|twins"/>
    <n v="6"/>
    <n v="27"/>
    <n v="79"/>
    <n v="87538"/>
    <n v="2151"/>
    <x v="0"/>
    <n v="1.85"/>
    <x v="0"/>
  </r>
  <r>
    <x v="2330"/>
    <n v="2008"/>
    <s v="Udayan Prasad"/>
    <s v="Kristen Stewart"/>
    <s v="Eddie Redmayne"/>
    <s v="William Hurt"/>
    <x v="0"/>
    <n v="15500000"/>
    <n v="317040"/>
    <x v="0"/>
    <n v="102"/>
    <s v="Drama|Romance"/>
    <s v="louisiana|overalls|road trip|southern u.s.|teenage boy"/>
    <n v="6.8"/>
    <n v="60"/>
    <n v="36"/>
    <n v="6723"/>
    <n v="30978"/>
    <x v="0"/>
    <n v="2.35"/>
    <x v="1"/>
  </r>
  <r>
    <x v="2331"/>
    <n v="1985"/>
    <s v="Steven Spielberg"/>
    <s v="Oprah Winfrey"/>
    <s v="Rae Dawn Chong"/>
    <s v="Dana Ivey"/>
    <x v="0"/>
    <n v="15000000"/>
    <n v="94175854"/>
    <x v="0"/>
    <n v="154"/>
    <s v="Drama"/>
    <s v="book strap|girl|racial discrimination|racial tension|stereotype"/>
    <n v="7.8"/>
    <n v="70"/>
    <n v="199"/>
    <n v="60988"/>
    <n v="2592"/>
    <x v="0"/>
    <n v="1.85"/>
    <x v="0"/>
  </r>
  <r>
    <x v="2332"/>
    <n v="2014"/>
    <s v="Morten Tyldum"/>
    <s v="Benedict Cumberbatch"/>
    <s v="Rory Kinnear"/>
    <s v="Allen Leech"/>
    <x v="0"/>
    <n v="14000000"/>
    <n v="91121452"/>
    <x v="1"/>
    <n v="114"/>
    <s v="Biography|Drama|Thriller|War"/>
    <s v="crossword puzzle|cryptography|enigma code|gay lead character|world war two"/>
    <n v="8.1"/>
    <n v="454"/>
    <n v="608"/>
    <n v="467613"/>
    <n v="20295"/>
    <x v="0"/>
    <n v="2.35"/>
    <x v="0"/>
  </r>
  <r>
    <x v="2333"/>
    <n v="1980"/>
    <s v="Howard Zieff"/>
    <s v="Eileen Brennan"/>
    <s v="Albert Brooks"/>
    <s v="Alan Oppenheimer"/>
    <x v="3"/>
    <n v="10000000"/>
    <n v="69800000"/>
    <x v="0"/>
    <n v="109"/>
    <s v="Comedy|War"/>
    <s v="camera shot of feet|female stockinged feet|loss of husband|pantyhose|suntan pantyhose"/>
    <n v="6.1"/>
    <n v="25"/>
    <n v="60"/>
    <n v="18140"/>
    <n v="2419"/>
    <x v="0"/>
    <n v="1.85"/>
    <x v="0"/>
  </r>
  <r>
    <x v="2334"/>
    <n v="2010"/>
    <s v="Thor Freudenthal"/>
    <s v="Chloë Grace Moretz"/>
    <s v="Zachary Gordon"/>
    <s v="Rachael Harris"/>
    <x v="1"/>
    <n v="15000000"/>
    <n v="64001297"/>
    <x v="0"/>
    <n v="94"/>
    <s v="Comedy|Family"/>
    <s v="cheese|diary|friend|middle school|school"/>
    <n v="6.2"/>
    <n v="111"/>
    <n v="103"/>
    <n v="32002"/>
    <n v="20154"/>
    <x v="0"/>
    <n v="1.85"/>
    <x v="0"/>
  </r>
  <r>
    <x v="2335"/>
    <n v="2013"/>
    <s v="Andrés Muschietti"/>
    <s v="Javier Botet"/>
    <s v="Megan Charpentier"/>
    <s v="Isabelle Nélisse"/>
    <x v="0"/>
    <n v="20000000"/>
    <n v="71588220"/>
    <x v="3"/>
    <n v="100"/>
    <s v="Fantasy|Horror"/>
    <s v="aunt|children|death of sister|forest|hiding in a closet"/>
    <n v="6.2"/>
    <n v="393"/>
    <n v="304"/>
    <n v="134869"/>
    <n v="1949"/>
    <x v="0"/>
    <n v="1.85"/>
    <x v="0"/>
  </r>
  <r>
    <x v="2236"/>
    <n v="1978"/>
    <s v="John Carpenter"/>
    <s v="Jamie Lee Curtis"/>
    <s v="Donald Pleasence"/>
    <s v="P.J. Soles"/>
    <x v="3"/>
    <n v="300000"/>
    <n v="47000000"/>
    <x v="0"/>
    <n v="101"/>
    <s v="Horror|Thriller"/>
    <s v="halloween|masked killer|michael myers|slasher|trick or treat"/>
    <n v="7.9"/>
    <n v="318"/>
    <n v="1191"/>
    <n v="157857"/>
    <n v="4400"/>
    <x v="0"/>
    <n v="2.35"/>
    <x v="0"/>
  </r>
  <r>
    <x v="2336"/>
    <n v="1983"/>
    <s v="Harold Ramis"/>
    <s v="Beverly D'Angelo"/>
    <s v="Randy Quaid"/>
    <s v="Jane Krakowski"/>
    <x v="3"/>
    <n v="15000000"/>
    <n v="61400000"/>
    <x v="0"/>
    <n v="98"/>
    <s v="Adventure|Comedy"/>
    <s v="amusement park|dog|family vacation|national lampoon series|vacation"/>
    <n v="7.4"/>
    <n v="55"/>
    <n v="183"/>
    <n v="71183"/>
    <n v="3617"/>
    <x v="0"/>
    <n v="1.85"/>
    <x v="0"/>
  </r>
  <r>
    <x v="2337"/>
    <n v="2013"/>
    <s v="Jeff Tremaine"/>
    <s v="Jackson Nicoll"/>
    <s v="Georgina Cates"/>
    <s v="Grasie Mercedes"/>
    <x v="3"/>
    <n v="15000000"/>
    <n v="101978840"/>
    <x v="0"/>
    <n v="102"/>
    <s v="Comedy"/>
    <s v="child beauty pageant|grandson|hidden camera|jackass|road trip"/>
    <n v="6.6"/>
    <n v="157"/>
    <n v="162"/>
    <n v="77724"/>
    <n v="1018"/>
    <x v="0"/>
    <n v="1.85"/>
    <x v="0"/>
  </r>
  <r>
    <x v="2338"/>
    <n v="2006"/>
    <s v="Stephen Frears"/>
    <s v="Roger Allam"/>
    <s v="Sylvia Syms"/>
    <s v="Alex Jennings"/>
    <x v="0"/>
    <n v="9800000"/>
    <n v="56437947"/>
    <x v="1"/>
    <n v="94"/>
    <s v="Biography|Drama"/>
    <s v="monarchy|prime minister|princess diana|queen|speech"/>
    <n v="7.3"/>
    <n v="280"/>
    <n v="421"/>
    <n v="85333"/>
    <n v="486"/>
    <x v="0"/>
    <n v="1.85"/>
    <x v="0"/>
  </r>
  <r>
    <x v="2339"/>
    <n v="1988"/>
    <s v="Tim Burton"/>
    <s v="Catherine O'Hara"/>
    <s v="Jeffrey Jones"/>
    <s v="Glenn Shadix"/>
    <x v="1"/>
    <n v="15000000"/>
    <n v="73326666"/>
    <x v="0"/>
    <n v="92"/>
    <s v="Comedy|Fantasy"/>
    <s v="attic|ghost|surrealism|teenage girl|yuppie"/>
    <n v="7.5"/>
    <n v="109"/>
    <n v="306"/>
    <n v="189413"/>
    <n v="1953"/>
    <x v="0"/>
    <n v="1.85"/>
    <x v="0"/>
  </r>
  <r>
    <x v="2340"/>
    <n v="2007"/>
    <s v="Tyler Perry"/>
    <s v="Michael Jai White"/>
    <s v="Tasha Smith"/>
    <s v="Lamman Rucker"/>
    <x v="0"/>
    <n v="15000000"/>
    <n v="55184721"/>
    <x v="0"/>
    <n v="113"/>
    <s v="Comedy|Drama"/>
    <s v="marriage|overweight|psychologist|secret|work"/>
    <n v="5.6"/>
    <n v="41"/>
    <n v="100"/>
    <n v="9811"/>
    <n v="6510"/>
    <x v="0"/>
    <n v="1.85"/>
    <x v="0"/>
  </r>
  <r>
    <x v="2341"/>
    <n v="1994"/>
    <s v="Gillian Armstrong"/>
    <s v="Christian Bale"/>
    <s v="Kirsten Dunst"/>
    <s v="Eric Stoltz"/>
    <x v="1"/>
    <n v="15000000"/>
    <n v="50003300"/>
    <x v="0"/>
    <n v="115"/>
    <s v="Drama|Family|Romance"/>
    <s v="civil war|female protagonist|post civil war|reference to friedrich schiller|u.s. civil war"/>
    <n v="7.3"/>
    <n v="27"/>
    <n v="132"/>
    <n v="36624"/>
    <n v="29370"/>
    <x v="0"/>
    <n v="1.85"/>
    <x v="0"/>
  </r>
  <r>
    <x v="2342"/>
    <n v="2012"/>
    <s v="James Watkins"/>
    <s v="Daniel Radcliffe"/>
    <s v="Roger Allam"/>
    <s v="Jessica Raine"/>
    <x v="0"/>
    <n v="17000000"/>
    <n v="54322273"/>
    <x v="1"/>
    <n v="95"/>
    <s v="Drama|Fantasy|Horror|Thriller"/>
    <s v="afterlife|baby boy|bird in a cage|ghost|reunited family"/>
    <n v="6.4"/>
    <n v="462"/>
    <n v="509"/>
    <n v="139749"/>
    <n v="11946"/>
    <x v="0"/>
    <n v="2.35"/>
    <x v="0"/>
  </r>
  <r>
    <x v="2343"/>
    <n v="2006"/>
    <s v="Simon West"/>
    <s v="Madeline Carroll"/>
    <s v="Tessa Thompson"/>
    <s v="Brian Geraghty"/>
    <x v="0"/>
    <n v="15000000"/>
    <n v="47860214"/>
    <x v="0"/>
    <n v="87"/>
    <s v="Horror|Thriller"/>
    <s v="babysitting|cell phone|high school|nightmare|teenager"/>
    <n v="5"/>
    <n v="152"/>
    <n v="468"/>
    <n v="34711"/>
    <n v="2452"/>
    <x v="0"/>
    <n v="2.35"/>
    <x v="0"/>
  </r>
  <r>
    <x v="2344"/>
    <n v="2002"/>
    <s v="Shawn Levy"/>
    <s v="Frankie Muniz"/>
    <s v="Donald Faison"/>
    <s v="Lee Majors"/>
    <x v="1"/>
    <n v="15000000"/>
    <n v="47811275"/>
    <x v="0"/>
    <n v="88"/>
    <s v="Adventure|Comedy|Family"/>
    <s v="brunette|film producer|liar|prank|stunt"/>
    <n v="5.4"/>
    <n v="69"/>
    <n v="99"/>
    <n v="29008"/>
    <n v="3707"/>
    <x v="0"/>
    <n v="1.85"/>
    <x v="0"/>
  </r>
  <r>
    <x v="2345"/>
    <n v="1997"/>
    <s v="Barry Levinson"/>
    <s v="Robert De Niro"/>
    <s v="Kirsten Dunst"/>
    <s v="John Michael Higgins"/>
    <x v="3"/>
    <n v="15000000"/>
    <n v="43022524"/>
    <x v="0"/>
    <n v="97"/>
    <s v="Comedy|Drama"/>
    <s v="death|election|hollywood|president|scandal"/>
    <n v="7.1"/>
    <n v="130"/>
    <n v="218"/>
    <n v="67604"/>
    <n v="29252"/>
    <x v="0"/>
    <n v="1.85"/>
    <x v="0"/>
  </r>
  <r>
    <x v="2346"/>
    <n v="2003"/>
    <s v="Jim Fall"/>
    <s v="Clayton Snyder"/>
    <s v="Adam Lamberg"/>
    <s v="Alex Borstein"/>
    <x v="1"/>
    <n v="17000000"/>
    <n v="42672630"/>
    <x v="0"/>
    <n v="94"/>
    <s v="Adventure|Comedy|Family|Music|Romance"/>
    <s v="best friend|roma|singer|spaghetti|teenager"/>
    <n v="5.3"/>
    <n v="66"/>
    <n v="172"/>
    <n v="27580"/>
    <n v="3423"/>
    <x v="0"/>
    <n v="2.35"/>
    <x v="0"/>
  </r>
  <r>
    <x v="2347"/>
    <n v="2013"/>
    <s v="Ric Roman Waugh"/>
    <s v="Dwayne Johnson"/>
    <s v="Harold Perrineau"/>
    <s v="Nadine Velazquez"/>
    <x v="0"/>
    <n v="15000000"/>
    <n v="42919096"/>
    <x v="0"/>
    <n v="112"/>
    <s v="Action|Drama|Thriller"/>
    <s v="cigarette smoking|dea|drugs|inspired by true events|undercover"/>
    <n v="6.5"/>
    <n v="238"/>
    <n v="122"/>
    <n v="64747"/>
    <n v="15800"/>
    <x v="0"/>
    <n v="2.35"/>
    <x v="0"/>
  </r>
  <r>
    <x v="2348"/>
    <n v="2015"/>
    <s v="Michael Dougherty"/>
    <s v="Adam Scott"/>
    <s v="Conchata Ferrell"/>
    <s v="Allison Tolman"/>
    <x v="0"/>
    <n v="15000000"/>
    <n v="42592530"/>
    <x v="0"/>
    <n v="98"/>
    <s v="Comedy|Fantasy|Horror"/>
    <s v="christmas|german|holiday|krampus|santa claus"/>
    <n v="6.2"/>
    <n v="198"/>
    <n v="181"/>
    <n v="29867"/>
    <n v="4567"/>
    <x v="0"/>
    <n v="2.35"/>
    <x v="0"/>
  </r>
  <r>
    <x v="2349"/>
    <n v="1998"/>
    <s v="Robert Rodriguez"/>
    <s v="Jordana Brewster"/>
    <s v="Salma Hayek"/>
    <s v="Clea DuVall"/>
    <x v="3"/>
    <n v="15000000"/>
    <n v="40064955"/>
    <x v="0"/>
    <n v="104"/>
    <s v="Horror|Mystery|Sci-Fi"/>
    <s v="alien|high school|ohio|photographer|water"/>
    <n v="6.4"/>
    <n v="154"/>
    <n v="502"/>
    <n v="92074"/>
    <n v="12170"/>
    <x v="0"/>
    <n v="1.85"/>
    <x v="0"/>
  </r>
  <r>
    <x v="2350"/>
    <n v="1997"/>
    <s v="James Mangold"/>
    <s v="Robert De Niro"/>
    <s v="Sylvester Stallone"/>
    <s v="Janeane Garofalo"/>
    <x v="3"/>
    <n v="10000000"/>
    <n v="44886089"/>
    <x v="0"/>
    <n v="120"/>
    <s v="Crime|Drama|Thriller"/>
    <s v="corruption|faked death|falling off a roof|internal affairs|nypd"/>
    <n v="6.9"/>
    <n v="131"/>
    <n v="207"/>
    <n v="69576"/>
    <n v="40117"/>
    <x v="0"/>
    <n v="1.85"/>
    <x v="0"/>
  </r>
  <r>
    <x v="2351"/>
    <n v="2001"/>
    <s v="Joel Gallen"/>
    <s v="Chris Evans"/>
    <s v="JoAnna Garcia Swisher"/>
    <s v="Mia Kirshner"/>
    <x v="3"/>
    <n v="16000000"/>
    <n v="37882551"/>
    <x v="0"/>
    <n v="99"/>
    <s v="Comedy"/>
    <s v="cheerleader|foreign exchange student|incestuous desire|incestuous kiss|prom"/>
    <n v="5.7"/>
    <n v="97"/>
    <n v="393"/>
    <n v="80305"/>
    <n v="15369"/>
    <x v="0"/>
    <n v="1.85"/>
    <x v="0"/>
  </r>
  <r>
    <x v="2352"/>
    <n v="2012"/>
    <s v="David Ayer"/>
    <s v="Jake Gyllenhaal"/>
    <s v="Anna Kendrick"/>
    <s v="America Ferrera"/>
    <x v="3"/>
    <n v="7000000"/>
    <n v="40983001"/>
    <x v="0"/>
    <n v="109"/>
    <s v="Crime|Drama|Thriller"/>
    <s v="lapd|police|police officer|south central los angeles|street gang"/>
    <n v="7.7"/>
    <n v="355"/>
    <n v="336"/>
    <n v="181025"/>
    <n v="27788"/>
    <x v="0"/>
    <n v="1.85"/>
    <x v="0"/>
  </r>
  <r>
    <x v="1297"/>
    <n v="2015"/>
    <s v="Cameron Crowe"/>
    <s v="Emma Stone"/>
    <s v="Bradley Cooper"/>
    <s v="Bill Murray"/>
    <x v="0"/>
    <n v="37000000"/>
    <n v="20991497"/>
    <x v="0"/>
    <n v="105"/>
    <s v="Comedy|Drama|Romance"/>
    <s v="box office flop|critically bashed|hawaii|one word title|written by director"/>
    <n v="5.4"/>
    <n v="138"/>
    <n v="172"/>
    <n v="39782"/>
    <n v="44037"/>
    <x v="0"/>
    <n v="1.85"/>
    <x v="1"/>
  </r>
  <r>
    <x v="2353"/>
    <n v="2000"/>
    <s v="Rob Cohen"/>
    <s v="Paul Walker"/>
    <s v="Leslie Bibb"/>
    <s v="William Petersen"/>
    <x v="0"/>
    <n v="15000000"/>
    <n v="35007180"/>
    <x v="0"/>
    <n v="106"/>
    <s v="Action|Crime|Drama|Thriller"/>
    <s v="college|friend|ivy league|secret society|suicide"/>
    <n v="5.6"/>
    <n v="102"/>
    <n v="193"/>
    <n v="26846"/>
    <n v="26652"/>
    <x v="0"/>
    <n v="1.85"/>
    <x v="0"/>
  </r>
  <r>
    <x v="2354"/>
    <n v="2014"/>
    <s v="James Marsh"/>
    <s v="Eddie Redmayne"/>
    <s v="Emily Watson"/>
    <s v="Simon McBurney"/>
    <x v="0"/>
    <n v="15000000"/>
    <n v="35887263"/>
    <x v="1"/>
    <n v="123"/>
    <s v="Biography|Drama|Romance"/>
    <s v="based on memoir|cambridge university|husband wife relationship|lou gehrig's disease|physicist"/>
    <n v="7.7"/>
    <n v="419"/>
    <n v="388"/>
    <n v="265507"/>
    <n v="14100"/>
    <x v="0"/>
    <n v="2.35"/>
    <x v="0"/>
  </r>
  <r>
    <x v="2355"/>
    <n v="2003"/>
    <s v="John Whitesell"/>
    <s v="Greg Grunberg"/>
    <s v="Regina Hall"/>
    <s v="Blair Underwood"/>
    <x v="0"/>
    <n v="16000000"/>
    <n v="34308901"/>
    <x v="0"/>
    <n v="86"/>
    <s v="Comedy|Crime"/>
    <s v="los angeles california|person in car trunk|racial impersonation|south asian|street gang"/>
    <n v="5.0999999999999996"/>
    <n v="37"/>
    <n v="87"/>
    <n v="15939"/>
    <n v="4435"/>
    <x v="0"/>
    <n v="2.35"/>
    <x v="0"/>
  </r>
  <r>
    <x v="2356"/>
    <n v="2000"/>
    <s v="Matt Williams"/>
    <s v="Natalie Portman"/>
    <s v="James Frain"/>
    <s v="Stockard Channing"/>
    <x v="0"/>
    <n v="15000000"/>
    <n v="33771174"/>
    <x v="0"/>
    <n v="120"/>
    <s v="Comedy|Drama|Romance"/>
    <s v="birth|oklahoma|photographer|tennessee|wal mart"/>
    <n v="6.8"/>
    <n v="78"/>
    <n v="240"/>
    <n v="27044"/>
    <n v="22383"/>
    <x v="0"/>
    <n v="1.85"/>
    <x v="0"/>
  </r>
  <r>
    <x v="2357"/>
    <n v="1962"/>
    <s v="David Lean"/>
    <s v="Claude Rains"/>
    <s v="José Ferrer"/>
    <s v="Jack Hawkins"/>
    <x v="1"/>
    <n v="15000000"/>
    <n v="6000000"/>
    <x v="1"/>
    <n v="227"/>
    <s v="Adventure|Biography|Drama|History|War"/>
    <s v="arab|british military|desert|ottoman empire|t.e. lawrence"/>
    <n v="8.4"/>
    <n v="181"/>
    <n v="559"/>
    <n v="192775"/>
    <n v="1076"/>
    <x v="0"/>
    <n v="2.2000000000000002"/>
    <x v="1"/>
  </r>
  <r>
    <x v="2358"/>
    <n v="2009"/>
    <s v="Rob Zombie"/>
    <s v="Scout Taylor-Compton"/>
    <s v="Tyler Mane"/>
    <s v="Margot Kidder"/>
    <x v="3"/>
    <n v="15000000"/>
    <n v="33386128"/>
    <x v="0"/>
    <n v="119"/>
    <s v="Horror"/>
    <s v="halloween|hospital|michael myers|rampage|vomiting"/>
    <n v="4.9000000000000004"/>
    <n v="220"/>
    <n v="491"/>
    <n v="36372"/>
    <n v="3226"/>
    <x v="0"/>
    <n v="1.85"/>
    <x v="0"/>
  </r>
  <r>
    <x v="2359"/>
    <n v="2014"/>
    <s v="Jean-Marc Vallée"/>
    <s v="Michiel Huisman"/>
    <s v="Kevin Rankin"/>
    <s v="Gaby Hoffmann"/>
    <x v="3"/>
    <n v="15000000"/>
    <n v="37877959"/>
    <x v="0"/>
    <n v="115"/>
    <s v="Adventure|Biography|Drama"/>
    <s v="female protagonist|grief|hiking|loss of mother|mother daughter relationship"/>
    <n v="7.1"/>
    <n v="349"/>
    <n v="252"/>
    <n v="86664"/>
    <n v="4896"/>
    <x v="0"/>
    <n v="2.35"/>
    <x v="0"/>
  </r>
  <r>
    <x v="2360"/>
    <n v="2009"/>
    <s v="Dennis Iliadis"/>
    <s v="Tony Goldwyn"/>
    <s v="Monica Potter"/>
    <s v="Martha MacIsaac"/>
    <x v="3"/>
    <n v="15000000"/>
    <n v="32721635"/>
    <x v="0"/>
    <n v="114"/>
    <s v="Crime|Horror|Thriller"/>
    <s v="kidnapping|lake|microwave oven|psychopath|woods"/>
    <n v="6.6"/>
    <n v="241"/>
    <n v="279"/>
    <n v="67822"/>
    <n v="3861"/>
    <x v="0"/>
    <n v="1.85"/>
    <x v="0"/>
  </r>
  <r>
    <x v="2361"/>
    <n v="2005"/>
    <s v="Clare Kilner"/>
    <s v="Jack Davenport"/>
    <s v="Debra Messing"/>
    <s v="Holland Taylor"/>
    <x v="0"/>
    <n v="15000000"/>
    <n v="31585300"/>
    <x v="0"/>
    <n v="90"/>
    <s v="Comedy|Romance"/>
    <s v="chick flick|escort|male escort|wedding|wedding date"/>
    <n v="6.1"/>
    <n v="103"/>
    <n v="250"/>
    <n v="38248"/>
    <n v="2666"/>
    <x v="0"/>
    <n v="1.85"/>
    <x v="0"/>
  </r>
  <r>
    <x v="2362"/>
    <n v="2002"/>
    <s v="Rick Rosenthal"/>
    <s v="Jamie Lee Curtis"/>
    <s v="Thomas Ian Nicholas"/>
    <s v="Bianca Kajlich"/>
    <x v="3"/>
    <n v="15000000"/>
    <n v="30259652"/>
    <x v="0"/>
    <n v="94"/>
    <s v="Comedy|Horror|Thriller"/>
    <s v="cult film|halloween|killer|michael myers|serial killer"/>
    <n v="4.0999999999999996"/>
    <n v="151"/>
    <n v="614"/>
    <n v="26905"/>
    <n v="5440"/>
    <x v="0"/>
    <n v="2.35"/>
    <x v="0"/>
  </r>
  <r>
    <x v="202"/>
    <n v="2010"/>
    <s v="Louis Leterrier"/>
    <s v="Liam Neeson"/>
    <s v="Jason Flemyng"/>
    <s v="Alexa Davalos"/>
    <x v="0"/>
    <n v="125000000"/>
    <n v="163192114"/>
    <x v="0"/>
    <n v="106"/>
    <s v="Action|Adventure|Fantasy"/>
    <s v="famous line|hand to hand combat|kraken|rape|zeus"/>
    <n v="5.8"/>
    <n v="344"/>
    <n v="637"/>
    <n v="229687"/>
    <n v="18003"/>
    <x v="0"/>
    <n v="2.35"/>
    <x v="0"/>
  </r>
  <r>
    <x v="2363"/>
    <n v="1987"/>
    <s v="Rob Reiner"/>
    <s v="Robin Wright"/>
    <s v="Carol Kane"/>
    <s v="André the Giant"/>
    <x v="1"/>
    <n v="16000000"/>
    <n v="30857814"/>
    <x v="0"/>
    <n v="98"/>
    <s v="Adventure|Family|Fantasy|Romance"/>
    <s v="fairy tale|giant|pirate|princess|true love"/>
    <n v="8.1"/>
    <n v="185"/>
    <n v="718"/>
    <n v="294163"/>
    <n v="20060"/>
    <x v="0"/>
    <n v="1.85"/>
    <x v="0"/>
  </r>
  <r>
    <x v="2364"/>
    <n v="2007"/>
    <s v="Denzel Washington"/>
    <s v="Denzel Washington"/>
    <s v="Jurnee Smollett-Bell"/>
    <s v="John Heard"/>
    <x v="0"/>
    <n v="15000000"/>
    <n v="30226144"/>
    <x v="0"/>
    <n v="126"/>
    <s v="Biography|Drama"/>
    <s v="college|debate|student|texas|wiley college"/>
    <n v="7.6"/>
    <n v="112"/>
    <n v="118"/>
    <n v="47626"/>
    <n v="22745"/>
    <x v="0"/>
    <n v="2.35"/>
    <x v="0"/>
  </r>
  <r>
    <x v="2365"/>
    <n v="2011"/>
    <s v="Nicolas Winding Refn"/>
    <s v="Ryan Gosling"/>
    <s v="Albert Brooks"/>
    <s v="Russ Tamblyn"/>
    <x v="3"/>
    <n v="15000000"/>
    <n v="35054909"/>
    <x v="0"/>
    <n v="100"/>
    <s v="Crime|Drama"/>
    <s v="kissing in an elevator|mythical hero|neo noir|protective male|silent protagonist"/>
    <n v="7.8"/>
    <n v="676"/>
    <n v="1264"/>
    <n v="431578"/>
    <n v="34337"/>
    <x v="0"/>
    <n v="2.35"/>
    <x v="0"/>
  </r>
  <r>
    <x v="2366"/>
    <n v="2004"/>
    <s v="Sara Sugarman"/>
    <s v="Adam Garcia"/>
    <s v="Carol Kane"/>
    <s v="Glenne Headly"/>
    <x v="1"/>
    <n v="15000000"/>
    <n v="29302097"/>
    <x v="5"/>
    <n v="89"/>
    <s v="Comedy|Family|Music|Romance"/>
    <s v="band|friend|new york city|suburb|teenager"/>
    <n v="4.5999999999999996"/>
    <n v="74"/>
    <n v="105"/>
    <n v="23408"/>
    <n v="2167"/>
    <x v="0"/>
    <n v="1.85"/>
    <x v="0"/>
  </r>
  <r>
    <x v="2367"/>
    <n v="1998"/>
    <s v="Nicholas Hytner"/>
    <s v="Liam Aiken"/>
    <s v="Tim Daly"/>
    <s v="Kali Rocha"/>
    <x v="3"/>
    <n v="15000000"/>
    <n v="29106737"/>
    <x v="0"/>
    <n v="111"/>
    <s v="Comedy|Drama|Romance"/>
    <s v="baby|dancing|gay|name calling|penis slur"/>
    <n v="6"/>
    <n v="65"/>
    <n v="132"/>
    <n v="15582"/>
    <n v="1450"/>
    <x v="0"/>
    <n v="1.85"/>
    <x v="0"/>
  </r>
  <r>
    <x v="2368"/>
    <n v="2007"/>
    <s v="Juan Carlos Fresnadillo"/>
    <s v="Jeremy Renner"/>
    <s v="Harold Perrineau"/>
    <s v="Catherine McCormack"/>
    <x v="3"/>
    <n v="15000000"/>
    <n v="28637507"/>
    <x v="1"/>
    <n v="100"/>
    <s v="Drama|Horror|Sci-Fi"/>
    <s v="paris france|rage|sniper|u.s. army|zombie apocalypse"/>
    <n v="7"/>
    <n v="274"/>
    <n v="713"/>
    <n v="212167"/>
    <n v="11471"/>
    <x v="0"/>
    <n v="1.85"/>
    <x v="0"/>
  </r>
  <r>
    <x v="2369"/>
    <n v="2014"/>
    <s v="Thomas Carter"/>
    <s v="Jessie T. Usher"/>
    <s v="Matthew Daddario"/>
    <s v="Ser'Darius Blain"/>
    <x v="1"/>
    <n v="15000000"/>
    <n v="30127963"/>
    <x v="0"/>
    <n v="115"/>
    <s v="Drama|Family|Sport"/>
    <s v="coach|high school football"/>
    <n v="6.7"/>
    <n v="50"/>
    <n v="64"/>
    <n v="12596"/>
    <n v="525"/>
    <x v="0"/>
    <n v="1.85"/>
    <x v="0"/>
  </r>
  <r>
    <x v="2370"/>
    <n v="2005"/>
    <s v="Wayne Wang"/>
    <s v="Cicely Tyson"/>
    <s v="Luke Benward"/>
    <s v="Eva Marie Saint"/>
    <x v="1"/>
    <n v="14000000"/>
    <n v="32645546"/>
    <x v="0"/>
    <n v="106"/>
    <s v="Comedy|Drama|Family"/>
    <s v="10 year old|dog|florida|girl|supermarket"/>
    <n v="6.4"/>
    <n v="96"/>
    <n v="88"/>
    <n v="8427"/>
    <n v="3462"/>
    <x v="0"/>
    <n v="1.85"/>
    <x v="0"/>
  </r>
  <r>
    <x v="2371"/>
    <n v="2000"/>
    <s v="Gina Prince-Bythewood"/>
    <s v="Alfre Woodard"/>
    <s v="Sanaa Lathan"/>
    <s v="Omar Epps"/>
    <x v="0"/>
    <n v="15000000"/>
    <n v="27441122"/>
    <x v="0"/>
    <n v="124"/>
    <s v="Drama|Romance|Sport"/>
    <s v="basketball movie|female basketball player|high school|nba|title directed by female"/>
    <n v="7.2"/>
    <n v="68"/>
    <n v="116"/>
    <n v="14322"/>
    <n v="5135"/>
    <x v="0"/>
    <n v="1.85"/>
    <x v="0"/>
  </r>
  <r>
    <x v="2372"/>
    <n v="1997"/>
    <s v="George Armitage"/>
    <s v="Minnie Driver"/>
    <s v="Michael Cudlitz"/>
    <s v="Mitchell Ryan"/>
    <x v="3"/>
    <n v="15000000"/>
    <n v="28014536"/>
    <x v="0"/>
    <n v="107"/>
    <s v="Action|Comedy|Crime|Romance|Thriller"/>
    <s v="assassin|high school|high school reunion|reunion|suburb"/>
    <n v="7.4"/>
    <n v="111"/>
    <n v="296"/>
    <n v="73347"/>
    <n v="2044"/>
    <x v="0"/>
    <n v="1.85"/>
    <x v="0"/>
  </r>
  <r>
    <x v="2373"/>
    <n v="2009"/>
    <s v="Phil Traill"/>
    <s v="Bradley Cooper"/>
    <s v="Katy Mixon"/>
    <s v="Beth Grant"/>
    <x v="0"/>
    <n v="15000000"/>
    <n v="33860010"/>
    <x v="0"/>
    <n v="99"/>
    <s v="Comedy|Romance"/>
    <s v="blind date|crossword puzzle|eccentric|fall|mine shaft"/>
    <n v="4.8"/>
    <n v="128"/>
    <n v="143"/>
    <n v="33088"/>
    <n v="16461"/>
    <x v="0"/>
    <n v="1.85"/>
    <x v="0"/>
  </r>
  <r>
    <x v="2374"/>
    <n v="2000"/>
    <s v="Joe Berlinger"/>
    <s v="Kim Director"/>
    <s v="Erica Leerhsen"/>
    <s v="Kurt Loder"/>
    <x v="3"/>
    <n v="15000000"/>
    <n v="26421314"/>
    <x v="0"/>
    <n v="90"/>
    <s v="Adventure|Fantasy|Horror|Mystery|Thriller"/>
    <s v="convenience store|digit in title|punctuation in title|violence|witch"/>
    <n v="4"/>
    <n v="160"/>
    <n v="457"/>
    <n v="28964"/>
    <n v="608"/>
    <x v="0"/>
    <n v="1.85"/>
    <x v="0"/>
  </r>
  <r>
    <x v="2375"/>
    <n v="1996"/>
    <s v="Andrew Fleming"/>
    <s v="Christine Taylor"/>
    <s v="Rachel True"/>
    <s v="Brenda Strong"/>
    <x v="3"/>
    <n v="15000000"/>
    <n v="24881000"/>
    <x v="0"/>
    <n v="101"/>
    <s v="Drama|Fantasy|Horror|Thriller"/>
    <s v="coven|occult|outcast|spell|witch"/>
    <n v="6.2"/>
    <n v="93"/>
    <n v="195"/>
    <n v="57140"/>
    <n v="1812"/>
    <x v="0"/>
    <n v="1.85"/>
    <x v="0"/>
  </r>
  <r>
    <x v="2376"/>
    <n v="2005"/>
    <s v="Woody Allen"/>
    <s v="Scarlett Johansson"/>
    <s v="Mark Gatiss"/>
    <s v="Penelope Wilton"/>
    <x v="3"/>
    <n v="15000000"/>
    <n v="23089926"/>
    <x v="1"/>
    <n v="119"/>
    <s v="Drama|Romance|Thriller"/>
    <s v="extramarital affair|infidelity|irony of fate|surprise ending|tennis"/>
    <n v="7.7"/>
    <n v="278"/>
    <n v="735"/>
    <n v="166269"/>
    <n v="20391"/>
    <x v="0"/>
    <n v="1.85"/>
    <x v="0"/>
  </r>
  <r>
    <x v="2377"/>
    <n v="2010"/>
    <s v="Elizabeth Allen Rosenbaum"/>
    <s v="Sierra McCormick"/>
    <s v="Hutch Dano"/>
    <s v="Jason Spevack"/>
    <x v="2"/>
    <n v="15000000"/>
    <n v="26161406"/>
    <x v="0"/>
    <n v="103"/>
    <s v="Adventure|Comedy|Family|Fantasy"/>
    <s v="aunt|cat|death of pet|girl|no opening credits"/>
    <n v="6.7"/>
    <n v="81"/>
    <n v="52"/>
    <n v="13874"/>
    <n v="1002"/>
    <x v="0"/>
    <n v="2.35"/>
    <x v="0"/>
  </r>
  <r>
    <x v="2378"/>
    <n v="1993"/>
    <s v="James Ivory"/>
    <s v="Anthony Hopkins"/>
    <s v="Peter Vaughan"/>
    <s v="Ben Chaplin"/>
    <x v="1"/>
    <n v="11500000"/>
    <n v="22954968"/>
    <x v="1"/>
    <n v="134"/>
    <s v="Drama|Romance"/>
    <s v="butler|housekeeper|manor|servant|service"/>
    <n v="7.9"/>
    <n v="58"/>
    <n v="156"/>
    <n v="45703"/>
    <n v="12749"/>
    <x v="0"/>
    <n v="2.35"/>
    <x v="0"/>
  </r>
  <r>
    <x v="2379"/>
    <n v="1997"/>
    <s v="Paul Thomas Anderson"/>
    <s v="Don Cheadle"/>
    <s v="Nicole Ari Parker"/>
    <s v="Nina Hartley"/>
    <x v="3"/>
    <n v="15000000"/>
    <n v="26384919"/>
    <x v="0"/>
    <n v="155"/>
    <s v="Drama"/>
    <s v="1970s|adult entertainment industry|nightclub|porn industry|san fernando valley california"/>
    <n v="7.9"/>
    <n v="153"/>
    <n v="560"/>
    <n v="189032"/>
    <n v="3677"/>
    <x v="0"/>
    <n v="2.35"/>
    <x v="0"/>
  </r>
  <r>
    <x v="2380"/>
    <n v="1993"/>
    <s v="Robert Harmon"/>
    <s v="Kieran Culkin"/>
    <s v="Rosanna Arquette"/>
    <s v="Joss Ackland"/>
    <x v="3"/>
    <n v="15000000"/>
    <n v="22189039"/>
    <x v="0"/>
    <n v="94"/>
    <s v="Action|Crime|Drama|Romance|Thriller"/>
    <s v="business|escaped convict|farm|motorcycle|widow"/>
    <n v="5.5"/>
    <n v="25"/>
    <n v="55"/>
    <n v="17074"/>
    <n v="2210"/>
    <x v="0"/>
    <n v="1.85"/>
    <x v="0"/>
  </r>
  <r>
    <x v="2381"/>
    <n v="2006"/>
    <s v="Michael Mayer"/>
    <s v="Alison Lohman"/>
    <s v="Danny Pino"/>
    <s v="Tim McGraw"/>
    <x v="1"/>
    <n v="15000000"/>
    <n v="20998709"/>
    <x v="0"/>
    <n v="95"/>
    <s v="Adventure|Drama|Family"/>
    <s v="father son relationship|horse|horse ranch|ranch|wild mustang"/>
    <n v="6.2"/>
    <n v="46"/>
    <n v="76"/>
    <n v="6095"/>
    <n v="3845"/>
    <x v="0"/>
    <n v="2.35"/>
    <x v="0"/>
  </r>
  <r>
    <x v="2382"/>
    <n v="2007"/>
    <s v="Martin Weisz"/>
    <s v="Jeff Kober"/>
    <s v="Daniella Alonso"/>
    <s v="Jacob Vargas"/>
    <x v="3"/>
    <n v="15000000"/>
    <n v="20801344"/>
    <x v="0"/>
    <n v="89"/>
    <s v="Horror"/>
    <s v="desert|fight|hill|murder|mutant"/>
    <n v="5.0999999999999996"/>
    <n v="161"/>
    <n v="211"/>
    <n v="49721"/>
    <n v="2559"/>
    <x v="0"/>
    <n v="2.35"/>
    <x v="0"/>
  </r>
  <r>
    <x v="2383"/>
    <n v="2000"/>
    <s v="John Ottman"/>
    <s v="Loretta Devine"/>
    <s v="Joey Lawrence"/>
    <s v="Jacinda Barrett"/>
    <x v="3"/>
    <n v="14000000"/>
    <n v="21468807"/>
    <x v="0"/>
    <n v="97"/>
    <s v="Horror|Mystery|Thriller"/>
    <s v="film set|movie set|sequel|slow motion|urban legend"/>
    <n v="4.0999999999999996"/>
    <n v="108"/>
    <n v="227"/>
    <n v="13048"/>
    <n v="2682"/>
    <x v="0"/>
    <n v="2.35"/>
    <x v="0"/>
  </r>
  <r>
    <x v="2384"/>
    <n v="2002"/>
    <s v="Jay Russell"/>
    <s v="William Hurt"/>
    <s v="Sissy Spacek"/>
    <s v="Jonathan Jackson"/>
    <x v="1"/>
    <n v="15000000"/>
    <n v="19158074"/>
    <x v="0"/>
    <n v="90"/>
    <s v="Drama|Family|Fantasy|Romance"/>
    <s v="fountain of youth|immortality|secret|woods|young man"/>
    <n v="6.7"/>
    <n v="69"/>
    <n v="127"/>
    <n v="17983"/>
    <n v="2661"/>
    <x v="0"/>
    <n v="2.35"/>
    <x v="0"/>
  </r>
  <r>
    <x v="2385"/>
    <n v="2006"/>
    <s v="John Bonito"/>
    <s v="Kelly Carlson"/>
    <s v="Firass Dirani"/>
    <s v="Drew Powell"/>
    <x v="0"/>
    <n v="20000000"/>
    <n v="18843314"/>
    <x v="0"/>
    <n v="92"/>
    <s v="Action|Drama|Thriller"/>
    <s v="beating|marine|muscleman|tied up|tough guy"/>
    <n v="4.7"/>
    <n v="78"/>
    <n v="284"/>
    <n v="27486"/>
    <n v="1045"/>
    <x v="0"/>
    <n v="1.85"/>
    <x v="1"/>
  </r>
  <r>
    <x v="2386"/>
    <n v="2016"/>
    <s v="Peter Atencio"/>
    <s v="Nia Long"/>
    <s v="Will Forte"/>
    <s v="Keegan-Michael Key"/>
    <x v="3"/>
    <n v="15000000"/>
    <n v="20566327"/>
    <x v="0"/>
    <n v="100"/>
    <s v="Action|Comedy"/>
    <s v="car chase|gangsta|gun fight|hitman|kitten"/>
    <n v="6.4"/>
    <n v="129"/>
    <n v="84"/>
    <n v="15385"/>
    <n v="2958"/>
    <x v="0"/>
    <n v="2.35"/>
    <x v="0"/>
  </r>
  <r>
    <x v="2387"/>
    <n v="2010"/>
    <s v="Shana Feste"/>
    <s v="Leighton Meester"/>
    <s v="Cinda McCain"/>
    <s v="Tim McGraw"/>
    <x v="0"/>
    <n v="15000000"/>
    <n v="20218921"/>
    <x v="28"/>
    <n v="117"/>
    <s v="Drama|Music"/>
    <s v="country music|panties|pink panties|relapse|songwriter"/>
    <n v="6.3"/>
    <n v="135"/>
    <n v="114"/>
    <n v="14814"/>
    <n v="4204"/>
    <x v="0"/>
    <n v="2.35"/>
    <x v="0"/>
  </r>
  <r>
    <x v="2388"/>
    <n v="1998"/>
    <s v="David Nutter"/>
    <s v="Bruce Greenwood"/>
    <s v="Ethan Embry"/>
    <s v="Katharine Isabelle"/>
    <x v="3"/>
    <n v="15000000"/>
    <n v="17411331"/>
    <x v="4"/>
    <n v="84"/>
    <s v="Horror|Mystery|Sci-Fi|Thriller"/>
    <s v="blue ribbon|high school|jacket|jock|yogurt"/>
    <n v="5.5"/>
    <n v="96"/>
    <n v="237"/>
    <n v="17328"/>
    <n v="4660"/>
    <x v="0"/>
    <n v="1.85"/>
    <x v="0"/>
  </r>
  <r>
    <x v="2389"/>
    <n v="2012"/>
    <s v="Derek Cianfrance"/>
    <s v="Ryan Gosling"/>
    <s v="Ben Mendelsohn"/>
    <s v="Angelo Anthony Pizza"/>
    <x v="3"/>
    <n v="15000000"/>
    <n v="21383298"/>
    <x v="0"/>
    <n v="140"/>
    <s v="Crime|Drama|Thriller"/>
    <s v="bank|carnival|motorcycle|police|rookie cop"/>
    <n v="7.3"/>
    <n v="417"/>
    <n v="376"/>
    <n v="187170"/>
    <n v="34413"/>
    <x v="0"/>
    <n v="2.35"/>
    <x v="0"/>
  </r>
  <r>
    <x v="2390"/>
    <n v="2014"/>
    <s v="Roger Donaldson"/>
    <s v="Luke Bracey"/>
    <s v="Akie Kotabe"/>
    <s v="Will Patton"/>
    <x v="3"/>
    <n v="15000000"/>
    <n v="24984868"/>
    <x v="0"/>
    <n v="108"/>
    <s v="Action|Crime|Thriller"/>
    <s v="critically bashed|premarital sex|sex scene|sex standing up|stripper"/>
    <n v="6.3"/>
    <n v="172"/>
    <n v="152"/>
    <n v="50056"/>
    <n v="3033"/>
    <x v="0"/>
    <n v="2.35"/>
    <x v="0"/>
  </r>
  <r>
    <x v="2391"/>
    <n v="1999"/>
    <s v="Stephan Elliott"/>
    <s v="Jason Priestley"/>
    <s v="Patrick Bergin"/>
    <s v="Geneviève Bujold"/>
    <x v="3"/>
    <n v="15000000"/>
    <n v="16459004"/>
    <x v="3"/>
    <n v="109"/>
    <s v="Drama|Mystery|Thriller"/>
    <s v="chicago illinois|false identity|femme fatale|new york city|spying"/>
    <n v="4.9000000000000004"/>
    <n v="88"/>
    <n v="415"/>
    <n v="13320"/>
    <n v="1069"/>
    <x v="0"/>
    <n v="2.35"/>
    <x v="0"/>
  </r>
  <r>
    <x v="2392"/>
    <n v="2008"/>
    <s v="Kathryn Bigelow"/>
    <s v="Jeremy Renner"/>
    <s v="Christian Camargo"/>
    <s v="Brian Geraghty"/>
    <x v="3"/>
    <n v="15000000"/>
    <n v="15700000"/>
    <x v="0"/>
    <n v="131"/>
    <s v="Drama|History|Thriller|War"/>
    <s v="army|bomb|dangerous job|death|iraq"/>
    <n v="7.6"/>
    <n v="388"/>
    <n v="876"/>
    <n v="332065"/>
    <n v="11114"/>
    <x v="0"/>
    <n v="1.85"/>
    <x v="0"/>
  </r>
  <r>
    <x v="2393"/>
    <n v="1984"/>
    <s v="Mark L. Lester"/>
    <s v="Heather Locklear"/>
    <s v="George C. Scott"/>
    <s v="David Keith"/>
    <x v="3"/>
    <n v="15000000"/>
    <n v="15100000"/>
    <x v="0"/>
    <n v="114"/>
    <s v="Action|Horror|Sci-Fi|Thriller"/>
    <s v="captain|experiment|fire|psychic|secret government agency"/>
    <n v="6"/>
    <n v="45"/>
    <n v="96"/>
    <n v="22797"/>
    <n v="3444"/>
    <x v="0"/>
    <n v="2.35"/>
    <x v="0"/>
  </r>
  <r>
    <x v="2394"/>
    <n v="2012"/>
    <s v="Andrew Dominik"/>
    <s v="Brad Pitt"/>
    <s v="Sam Shepard"/>
    <s v="Ben Mendelsohn"/>
    <x v="3"/>
    <n v="15000000"/>
    <n v="14938570"/>
    <x v="0"/>
    <n v="97"/>
    <s v="Crime|Thriller"/>
    <s v="exploding car|hit by a car|poker game|punched in the face|shot to death"/>
    <n v="6.2"/>
    <n v="414"/>
    <n v="369"/>
    <n v="111625"/>
    <n v="14025"/>
    <x v="0"/>
    <n v="2.35"/>
    <x v="1"/>
  </r>
  <r>
    <x v="2395"/>
    <n v="2014"/>
    <s v="Anton Corbijn"/>
    <s v="Philip Seymour Hoffman"/>
    <s v="Nina Hoss"/>
    <s v="Homayoun Ershadi"/>
    <x v="3"/>
    <n v="15000000"/>
    <n v="17237244"/>
    <x v="1"/>
    <n v="122"/>
    <s v="Crime|Drama|Thriller"/>
    <s v="intelligence|intelligence agency|secret service|surveillance camera|war on terror"/>
    <n v="6.8"/>
    <n v="291"/>
    <n v="158"/>
    <n v="57210"/>
    <n v="22574"/>
    <x v="0"/>
    <n v="2.35"/>
    <x v="0"/>
  </r>
  <r>
    <x v="2396"/>
    <n v="2001"/>
    <s v="Tom Green"/>
    <s v="Rip Torn"/>
    <s v="Harland Williams"/>
    <s v="Eddie Kaye Thomas"/>
    <x v="3"/>
    <n v="15000000"/>
    <n v="14249005"/>
    <x v="0"/>
    <n v="87"/>
    <s v="Comedy"/>
    <s v="animator|bamboo cane|cartoonist|sausage|slacker"/>
    <n v="4.5"/>
    <n v="97"/>
    <n v="619"/>
    <n v="39788"/>
    <n v="2689"/>
    <x v="0"/>
    <n v="1.85"/>
    <x v="1"/>
  </r>
  <r>
    <x v="2397"/>
    <n v="2008"/>
    <s v="Mike Nawrocki"/>
    <s v="Yuri Lowenthal"/>
    <s v="Cam Clarke"/>
    <s v="Phil Vischer"/>
    <x v="2"/>
    <n v="15000000"/>
    <n v="12701880"/>
    <x v="0"/>
    <n v="85"/>
    <s v="Adventure|Animation|Comedy|Family"/>
    <s v="17th century|king|pirate|vegetable|waiter"/>
    <n v="5.7"/>
    <n v="37"/>
    <n v="22"/>
    <n v="2037"/>
    <n v="568"/>
    <x v="0"/>
    <n v="1.85"/>
    <x v="1"/>
  </r>
  <r>
    <x v="2398"/>
    <n v="2000"/>
    <s v="Douglas Aarniokoski"/>
    <s v="Christopher Lambert"/>
    <s v="Adrian Paul"/>
    <s v="Adam Copeland"/>
    <x v="3"/>
    <n v="15000000"/>
    <n v="12801190"/>
    <x v="0"/>
    <n v="101"/>
    <s v="Action|Adventure|Fantasy|Sci-Fi"/>
    <s v="battle|explosion|immortal|revenge|sequel to cult film"/>
    <n v="4.5999999999999996"/>
    <n v="90"/>
    <n v="355"/>
    <n v="16340"/>
    <n v="2764"/>
    <x v="0"/>
    <n v="2.35"/>
    <x v="1"/>
  </r>
  <r>
    <x v="2399"/>
    <n v="2006"/>
    <s v="Bryan Barber"/>
    <s v="Cicely Tyson"/>
    <s v="Faizon Love"/>
    <s v="Bobb'e J. Thompson"/>
    <x v="3"/>
    <n v="15000000"/>
    <n v="12549485"/>
    <x v="0"/>
    <n v="121"/>
    <s v="Crime|Drama|Musical|Romance"/>
    <s v="gangster|playing piano|song and dance|speakeasy|written and directed by cast member"/>
    <n v="6.2"/>
    <n v="81"/>
    <n v="91"/>
    <n v="4603"/>
    <n v="3633"/>
    <x v="0"/>
    <n v="2.35"/>
    <x v="1"/>
  </r>
  <r>
    <x v="2400"/>
    <n v="2011"/>
    <s v="Lone Scherfig"/>
    <s v="Anne Hathaway"/>
    <s v="Jim Sturgess"/>
    <s v="Rafe Spall"/>
    <x v="0"/>
    <n v="15000000"/>
    <n v="13766014"/>
    <x v="0"/>
    <n v="107"/>
    <s v="Drama|Romance"/>
    <s v="23 year time span|accidental death|best friend|loss of loved one|male female friendship"/>
    <n v="7"/>
    <n v="221"/>
    <n v="181"/>
    <n v="106111"/>
    <n v="17627"/>
    <x v="0"/>
    <n v="2.35"/>
    <x v="1"/>
  </r>
  <r>
    <x v="2401"/>
    <n v="2009"/>
    <s v="Drew Barrymore"/>
    <s v="Daniel Stern"/>
    <s v="Jimmy Fallon"/>
    <s v="Alia Shawkat"/>
    <x v="0"/>
    <n v="15000000"/>
    <n v="13034417"/>
    <x v="0"/>
    <n v="111"/>
    <s v="Drama|Sport"/>
    <s v="beauty pageant|friend|pageant|roller derby|texas"/>
    <n v="6.9"/>
    <n v="230"/>
    <n v="118"/>
    <n v="55665"/>
    <n v="2633"/>
    <x v="0"/>
    <n v="2.35"/>
    <x v="1"/>
  </r>
  <r>
    <x v="2402"/>
    <n v="2003"/>
    <s v="James Foley"/>
    <s v="Louis Lombardi"/>
    <s v="Brian Van Holt"/>
    <s v="Leland Orser"/>
    <x v="3"/>
    <n v="15000000"/>
    <n v="12212417"/>
    <x v="0"/>
    <n v="97"/>
    <s v="Crime|Thriller"/>
    <s v="con|grifter|lap dance|organized crime|shot in the forehead"/>
    <n v="6.7"/>
    <n v="119"/>
    <n v="144"/>
    <n v="30643"/>
    <n v="1172"/>
    <x v="0"/>
    <n v="2.35"/>
    <x v="1"/>
  </r>
  <r>
    <x v="2403"/>
    <n v="1999"/>
    <s v="Albert Brooks"/>
    <s v="Jeff Bridges"/>
    <s v="Bradley Whitford"/>
    <s v="Albert Brooks"/>
    <x v="0"/>
    <n v="15000000"/>
    <n v="11614236"/>
    <x v="0"/>
    <n v="97"/>
    <s v="Comedy"/>
    <s v="directed by star|muse|satire|screenwriter|tiffany's"/>
    <n v="5.6"/>
    <n v="97"/>
    <n v="140"/>
    <n v="9294"/>
    <n v="15209"/>
    <x v="0"/>
    <n v="1.37"/>
    <x v="1"/>
  </r>
  <r>
    <x v="2404"/>
    <n v="2004"/>
    <s v="Irwin Winkler"/>
    <s v="Kevin McNally"/>
    <s v="Keith Allen"/>
    <s v="Sandra Nelson"/>
    <x v="0"/>
    <n v="20000000"/>
    <n v="13337299"/>
    <x v="0"/>
    <n v="125"/>
    <s v="Biography|Drama|Music|Musical"/>
    <s v="cole porter|composer|love|party|tears"/>
    <n v="6.6"/>
    <n v="119"/>
    <n v="226"/>
    <n v="9649"/>
    <n v="729"/>
    <x v="1"/>
    <n v="2.35"/>
    <x v="1"/>
  </r>
  <r>
    <x v="2405"/>
    <n v="1989"/>
    <s v="Woody Allen"/>
    <s v="Woody Allen"/>
    <s v="Larry David"/>
    <s v="Mia Farrow"/>
    <x v="1"/>
    <n v="15000000"/>
    <n v="10763469"/>
    <x v="0"/>
    <n v="124"/>
    <s v="Comedy|Drama|Romance"/>
    <s v="12 year old|artist|hotel|three word title|written and directed by cast member"/>
    <n v="6.4"/>
    <n v="42"/>
    <n v="55"/>
    <n v="13692"/>
    <n v="12685"/>
    <x v="0"/>
    <n v="1.85"/>
    <x v="1"/>
  </r>
  <r>
    <x v="2406"/>
    <n v="1998"/>
    <s v="Steve Gomer"/>
    <s v="Trevor Morgan"/>
    <s v="Kyla Pratt"/>
    <s v="Shirley Douglas"/>
    <x v="2"/>
    <n v="15000000"/>
    <n v="11144518"/>
    <x v="3"/>
    <n v="76"/>
    <s v="Adventure|Family"/>
    <s v="apostrophe in title|critically bashed|hit on the head with a ball|punctuation in title|tyrannosaurus rex"/>
    <n v="2.8"/>
    <n v="24"/>
    <n v="53"/>
    <n v="2724"/>
    <n v="1139"/>
    <x v="0"/>
    <n v="1.85"/>
    <x v="1"/>
  </r>
  <r>
    <x v="2407"/>
    <n v="2012"/>
    <s v="RZA"/>
    <s v="Rick Yune"/>
    <s v="RZA"/>
    <s v="Daniel Wu"/>
    <x v="3"/>
    <n v="15000000"/>
    <n v="15608545"/>
    <x v="0"/>
    <n v="107"/>
    <s v="Action"/>
    <s v="blacksmith|box office flop|chop socky|critically bashed|village"/>
    <n v="5.4"/>
    <n v="208"/>
    <n v="224"/>
    <n v="53471"/>
    <n v="2377"/>
    <x v="0"/>
    <n v="2.35"/>
    <x v="0"/>
  </r>
  <r>
    <x v="2408"/>
    <n v="1998"/>
    <s v="Dean Parisot"/>
    <s v="Catherine O'Hara"/>
    <s v="Jake Busey"/>
    <s v="Shelley Duvall"/>
    <x v="0"/>
    <n v="15000000"/>
    <n v="10443316"/>
    <x v="0"/>
    <n v="91"/>
    <s v="Comedy|Drama|Romance"/>
    <s v="baby|infidelity|pilot|pregnant|waitress"/>
    <n v="5"/>
    <n v="42"/>
    <n v="88"/>
    <n v="7159"/>
    <n v="2913"/>
    <x v="0"/>
    <n v="1.85"/>
    <x v="1"/>
  </r>
  <r>
    <x v="2409"/>
    <n v="2000"/>
    <s v="Mark Piznarski"/>
    <s v="Bruce Greenwood"/>
    <s v="Chris Klein"/>
    <s v="Elaine Hendrix"/>
    <x v="0"/>
    <n v="15000000"/>
    <n v="10494147"/>
    <x v="0"/>
    <n v="96"/>
    <s v="Drama|Romance"/>
    <s v="diner|love|private school|school|small town"/>
    <n v="5.0999999999999996"/>
    <n v="44"/>
    <n v="162"/>
    <n v="7403"/>
    <n v="3142"/>
    <x v="0"/>
    <n v="1.85"/>
    <x v="1"/>
  </r>
  <r>
    <x v="2410"/>
    <n v="1985"/>
    <s v="Terry Gilliam"/>
    <s v="Robert De Niro"/>
    <s v="Bob Hoskins"/>
    <s v="Jim Broadbent"/>
    <x v="3"/>
    <n v="15000000"/>
    <n v="9929000"/>
    <x v="1"/>
    <n v="142"/>
    <s v="Drama|Sci-Fi"/>
    <s v="black comedy|bureaucracy|dream|terrorist|wrongful arrest"/>
    <n v="8"/>
    <n v="230"/>
    <n v="513"/>
    <n v="152306"/>
    <n v="29475"/>
    <x v="0"/>
    <n v="1.85"/>
    <x v="1"/>
  </r>
  <r>
    <x v="2411"/>
    <n v="2004"/>
    <s v="Sean McNamara"/>
    <s v="Oliver James"/>
    <s v="Rebecca De Mornay"/>
    <s v="Jason Ritter"/>
    <x v="1"/>
    <n v="15000000"/>
    <n v="10411980"/>
    <x v="0"/>
    <n v="103"/>
    <s v="Family|Music|Romance"/>
    <s v="music school|scholarship|small town|stage fright|three word title"/>
    <n v="5.9"/>
    <n v="46"/>
    <n v="212"/>
    <n v="22649"/>
    <n v="4676"/>
    <x v="0"/>
    <n v="2.35"/>
    <x v="1"/>
  </r>
  <r>
    <x v="2412"/>
    <n v="1998"/>
    <s v="Joel Coen"/>
    <s v="Philip Seymour Hoffman"/>
    <s v="Jeff Bridges"/>
    <s v="Steve Buscemi"/>
    <x v="3"/>
    <n v="15000000"/>
    <n v="17439163"/>
    <x v="0"/>
    <n v="117"/>
    <s v="Comedy|Crime"/>
    <s v="death|drug|nihilism|rug|white russian"/>
    <n v="8.1999999999999993"/>
    <n v="249"/>
    <n v="1028"/>
    <n v="537419"/>
    <n v="47728"/>
    <x v="0"/>
    <n v="1.85"/>
    <x v="0"/>
  </r>
  <r>
    <x v="2413"/>
    <n v="2006"/>
    <s v="Craig Brewer"/>
    <s v="Justin Timberlake"/>
    <s v="Michael Raymond-James"/>
    <s v="S. Epatha Merkerson"/>
    <x v="3"/>
    <n v="15000000"/>
    <n v="9396487"/>
    <x v="0"/>
    <n v="116"/>
    <s v="Drama|Music"/>
    <s v="breasts|nipples visible through clothing|nudity|rear entry sex|white panties"/>
    <n v="7"/>
    <n v="197"/>
    <n v="200"/>
    <n v="52421"/>
    <n v="5012"/>
    <x v="1"/>
    <n v="2.35"/>
    <x v="1"/>
  </r>
  <r>
    <x v="2414"/>
    <n v="2002"/>
    <s v="Ron Shelton"/>
    <s v="Khandi Alexander"/>
    <s v="Dash Mihok"/>
    <s v="Michael Michele"/>
    <x v="3"/>
    <n v="15000000"/>
    <n v="9059588"/>
    <x v="0"/>
    <n v="118"/>
    <s v="Crime|Drama|Romance|Thriller"/>
    <s v="corrupt|criminal|investigation|lapd|police"/>
    <n v="6.6"/>
    <n v="71"/>
    <n v="125"/>
    <n v="17261"/>
    <n v="1873"/>
    <x v="0"/>
    <n v="2.35"/>
    <x v="1"/>
  </r>
  <r>
    <x v="2415"/>
    <n v="2007"/>
    <s v="Michael Winterbottom"/>
    <s v="Angelina Jolie Pitt"/>
    <s v="Archie Panjabi"/>
    <s v="Dan Futterman"/>
    <x v="3"/>
    <n v="16000000"/>
    <n v="9172810"/>
    <x v="0"/>
    <n v="108"/>
    <s v="Biography|Drama|History|Thriller|War"/>
    <s v="fbi|journalist|missing|pakistan|reporter"/>
    <n v="6.7"/>
    <n v="190"/>
    <n v="118"/>
    <n v="24150"/>
    <n v="12178"/>
    <x v="0"/>
    <n v="2.35"/>
    <x v="1"/>
  </r>
  <r>
    <x v="2416"/>
    <n v="2000"/>
    <s v="David Raynr"/>
    <s v="James Franco"/>
    <s v="Jodi Lyn O'Keefe"/>
    <s v="Marla Sokoloff"/>
    <x v="0"/>
    <n v="15000000"/>
    <n v="8735529"/>
    <x v="0"/>
    <n v="94"/>
    <s v="Comedy|Drama|Romance"/>
    <s v="male objectification|manipulative behavior|modern day adaptation|narcissistic woman|promiscuous woman"/>
    <n v="5.5"/>
    <n v="50"/>
    <n v="89"/>
    <n v="8055"/>
    <n v="13524"/>
    <x v="0"/>
    <n v="1.85"/>
    <x v="1"/>
  </r>
  <r>
    <x v="2417"/>
    <n v="2002"/>
    <s v="Mort Nathan"/>
    <s v="Vivica A. Fox"/>
    <s v="Lin Shaye"/>
    <s v="Bob Gunton"/>
    <x v="3"/>
    <n v="20000000"/>
    <n v="8586376"/>
    <x v="0"/>
    <n v="97"/>
    <s v="Comedy"/>
    <s v="gay|hot air balloon|rejecting a marriage proposal|talking to a dog|vomiting on someone"/>
    <n v="4.9000000000000004"/>
    <n v="63"/>
    <n v="132"/>
    <n v="26598"/>
    <n v="3161"/>
    <x v="0"/>
    <n v="1.85"/>
    <x v="1"/>
  </r>
  <r>
    <x v="2418"/>
    <n v="2002"/>
    <s v="Oliver Parker"/>
    <s v="Colin Firth"/>
    <s v="Tom Wilkinson"/>
    <s v="Rupert Everett"/>
    <x v="1"/>
    <n v="15000000"/>
    <n v="8378141"/>
    <x v="1"/>
    <n v="97"/>
    <s v="Comedy|Drama|Romance"/>
    <s v="comedy of manners|false identity|farce|love|period drama"/>
    <n v="6.9"/>
    <n v="104"/>
    <n v="141"/>
    <n v="18966"/>
    <n v="16502"/>
    <x v="0"/>
    <n v="2.35"/>
    <x v="1"/>
  </r>
  <r>
    <x v="2419"/>
    <n v="2006"/>
    <s v="Wil Shriner"/>
    <s v="Logan Lerman"/>
    <s v="Neil Flynn"/>
    <s v="Tim Blake Nelson"/>
    <x v="1"/>
    <n v="15000000"/>
    <n v="8080116"/>
    <x v="0"/>
    <n v="91"/>
    <s v="Adventure|Comedy|Family"/>
    <s v="fight|florida|montana|owl|school"/>
    <n v="5.6"/>
    <n v="49"/>
    <n v="66"/>
    <n v="6562"/>
    <n v="10732"/>
    <x v="0"/>
    <n v="1.85"/>
    <x v="1"/>
  </r>
  <r>
    <x v="2420"/>
    <n v="2008"/>
    <s v="Martin McDonagh"/>
    <s v="Elizabeth Berrington"/>
    <s v="Anna Madeley"/>
    <s v="Eric Godon"/>
    <x v="3"/>
    <n v="15000000"/>
    <n v="7757130"/>
    <x v="1"/>
    <n v="107"/>
    <s v="Comedy|Crime|Drama"/>
    <s v="bruges|bullet|hope|irish|tourist"/>
    <n v="8"/>
    <n v="300"/>
    <n v="513"/>
    <n v="307639"/>
    <n v="173"/>
    <x v="0"/>
    <n v="2.35"/>
    <x v="1"/>
  </r>
  <r>
    <x v="2421"/>
    <n v="2013"/>
    <s v="Tina Gordon Chism"/>
    <s v="Tyler James Williams"/>
    <s v="S. Epatha Merkerson"/>
    <s v="Diahann Carroll"/>
    <x v="0"/>
    <n v="15000000"/>
    <n v="9123834"/>
    <x v="0"/>
    <n v="95"/>
    <s v="Comedy|Romance"/>
    <s v="african american"/>
    <n v="5.3"/>
    <n v="43"/>
    <n v="33"/>
    <n v="4065"/>
    <n v="3322"/>
    <x v="0"/>
    <n v="2.35"/>
    <x v="1"/>
  </r>
  <r>
    <x v="2422"/>
    <n v="2008"/>
    <s v="Peter Cattaneo"/>
    <s v="Emma Stone"/>
    <s v="Bradley Cooper"/>
    <s v="Josh Gad"/>
    <x v="0"/>
    <n v="15000000"/>
    <n v="6409206"/>
    <x v="0"/>
    <n v="102"/>
    <s v="Comedy|Music"/>
    <s v="20 years later|drummer|hdtv|rock band|rock star"/>
    <n v="6.2"/>
    <n v="132"/>
    <n v="104"/>
    <n v="32311"/>
    <n v="33153"/>
    <x v="0"/>
    <n v="1.85"/>
    <x v="1"/>
  </r>
  <r>
    <x v="2423"/>
    <n v="2009"/>
    <s v="Vicky Jenson"/>
    <s v="J.K. Simmons"/>
    <s v="Zach Gilford"/>
    <s v="Bobby Coleman"/>
    <x v="0"/>
    <n v="15000000"/>
    <n v="6373693"/>
    <x v="0"/>
    <n v="88"/>
    <s v="Comedy|Romance"/>
    <s v="graduation|graduation speech|title directed by female|tv studio|unemployment"/>
    <n v="5.3"/>
    <n v="97"/>
    <n v="53"/>
    <n v="11498"/>
    <n v="25637"/>
    <x v="0"/>
    <n v="1.85"/>
    <x v="1"/>
  </r>
  <r>
    <x v="2424"/>
    <n v="2012"/>
    <s v="Gus Van Sant"/>
    <s v="Matt Damon"/>
    <s v="Hal Holbrook"/>
    <s v="Terry Kinney"/>
    <x v="3"/>
    <n v="15000000"/>
    <n v="7556708"/>
    <x v="0"/>
    <n v="106"/>
    <s v="Drama"/>
    <s v="corporate greed|corporation|natural gas|salesman|small town"/>
    <n v="6.6"/>
    <n v="242"/>
    <n v="102"/>
    <n v="30284"/>
    <n v="14544"/>
    <x v="0"/>
    <n v="1.85"/>
    <x v="1"/>
  </r>
  <r>
    <x v="2425"/>
    <n v="2009"/>
    <s v="Woody Allen"/>
    <s v="Larry David"/>
    <s v="Michael McKean"/>
    <s v="Conleth Hill"/>
    <x v="0"/>
    <n v="15000000"/>
    <n v="5306447"/>
    <x v="0"/>
    <n v="92"/>
    <s v="Comedy|Romance"/>
    <s v="atheist|limp|quantum mechanics|religion|runaway"/>
    <n v="7.2"/>
    <n v="218"/>
    <n v="169"/>
    <n v="58967"/>
    <n v="2717"/>
    <x v="0"/>
    <n v="1.85"/>
    <x v="1"/>
  </r>
  <r>
    <x v="2426"/>
    <n v="2000"/>
    <s v="Mary Lambert"/>
    <s v="Matthew Settle"/>
    <s v="Susan Ward"/>
    <s v="A.J. Buckley"/>
    <x v="0"/>
    <n v="15000000"/>
    <n v="5217498"/>
    <x v="0"/>
    <n v="105"/>
    <s v="Drama|Mystery|Thriller"/>
    <s v="clique|country club|female protagonist|lip gloss|title directed by female"/>
    <n v="4.5999999999999996"/>
    <n v="49"/>
    <n v="85"/>
    <n v="3668"/>
    <n v="2312"/>
    <x v="1"/>
    <n v="1.85"/>
    <x v="1"/>
  </r>
  <r>
    <x v="2427"/>
    <n v="2005"/>
    <s v="Tommy Lee Jones"/>
    <s v="Levon Helm"/>
    <s v="Dwight Yoakam"/>
    <s v="Guillermo Arriaga"/>
    <x v="3"/>
    <n v="15000000"/>
    <n v="5023275"/>
    <x v="8"/>
    <n v="107"/>
    <s v="Adventure|Crime|Drama|Mystery|Western"/>
    <s v="cemetery|friend|journey|mexico|promise"/>
    <n v="7.5"/>
    <n v="172"/>
    <n v="199"/>
    <n v="34194"/>
    <n v="1627"/>
    <x v="0"/>
    <n v="2.35"/>
    <x v="1"/>
  </r>
  <r>
    <x v="2428"/>
    <n v="1999"/>
    <s v="Peter Kassovitz"/>
    <s v="Robin Williams"/>
    <s v="Mark Margolis"/>
    <s v="Michael Jeter"/>
    <x v="0"/>
    <n v="15000000"/>
    <n v="4956401"/>
    <x v="8"/>
    <n v="120"/>
    <s v="Drama|War"/>
    <s v="german|ghetto|hope|nazi|radio"/>
    <n v="6.5"/>
    <n v="68"/>
    <n v="89"/>
    <n v="12601"/>
    <n v="51657"/>
    <x v="0"/>
    <n v="1.85"/>
    <x v="1"/>
  </r>
  <r>
    <x v="2429"/>
    <n v="2005"/>
    <s v="Shane Black"/>
    <s v="Robert Downey Jr."/>
    <s v="Corbin Bernsen"/>
    <s v="Larry Miller"/>
    <x v="3"/>
    <n v="15000000"/>
    <n v="4235837"/>
    <x v="0"/>
    <n v="103"/>
    <s v="Comedy|Crime|Mystery"/>
    <s v="actor|detective sergeant|hotel|nightclub|thief"/>
    <n v="7.6"/>
    <n v="223"/>
    <n v="336"/>
    <n v="175962"/>
    <n v="23932"/>
    <x v="0"/>
    <n v="2.35"/>
    <x v="1"/>
  </r>
  <r>
    <x v="2430"/>
    <n v="1999"/>
    <s v="Rodman Flender"/>
    <s v="Vivica A. Fox"/>
    <s v="Fred Willard"/>
    <s v="Elden Henson"/>
    <x v="3"/>
    <n v="20000000"/>
    <n v="4002955"/>
    <x v="0"/>
    <n v="92"/>
    <s v="Comedy|Fantasy|Horror|Thriller"/>
    <s v="breasts|female frontal nudity|nude woman murdered|slow motion scene|trailer home"/>
    <n v="6.2"/>
    <n v="59"/>
    <n v="198"/>
    <n v="33745"/>
    <n v="3654"/>
    <x v="0"/>
    <n v="1.85"/>
    <x v="1"/>
  </r>
  <r>
    <x v="2431"/>
    <n v="2001"/>
    <s v="David Lynch"/>
    <s v="Naomi Watts"/>
    <s v="Robert Forster"/>
    <s v="Laura Harring"/>
    <x v="3"/>
    <n v="15000000"/>
    <n v="7219578"/>
    <x v="8"/>
    <n v="147"/>
    <s v="Drama|Mystery|Thriller"/>
    <s v="amnesia|car accident|female protagonist|lesbian sex|loss of memory"/>
    <n v="8"/>
    <n v="252"/>
    <n v="1768"/>
    <n v="235992"/>
    <n v="8484"/>
    <x v="0"/>
    <n v="1.85"/>
    <x v="1"/>
  </r>
  <r>
    <x v="2432"/>
    <n v="2010"/>
    <s v="Woody Allen"/>
    <s v="Anthony Hopkins"/>
    <s v="Naomi Watts"/>
    <s v="Ewen Bremner"/>
    <x v="3"/>
    <n v="22000000"/>
    <n v="3247816"/>
    <x v="0"/>
    <n v="98"/>
    <s v="Comedy|Drama|Romance"/>
    <s v="call girl|charlatan|fortune teller|manuscript|writer"/>
    <n v="6.3"/>
    <n v="223"/>
    <n v="108"/>
    <n v="36145"/>
    <n v="19310"/>
    <x v="0"/>
    <n v="1.85"/>
    <x v="1"/>
  </r>
  <r>
    <x v="2433"/>
    <n v="2010"/>
    <s v="Mark Romanek"/>
    <s v="Andrew Garfield"/>
    <s v="Charlie Rowe"/>
    <s v="Charlotte Rampling"/>
    <x v="3"/>
    <n v="15000000"/>
    <n v="2412045"/>
    <x v="1"/>
    <n v="103"/>
    <s v="Drama|Romance|Sci-Fi"/>
    <s v="boarding school|childhood|love|love triangle|organ donation"/>
    <n v="7.2"/>
    <n v="328"/>
    <n v="320"/>
    <n v="109873"/>
    <n v="12867"/>
    <x v="0"/>
    <n v="2.35"/>
    <x v="1"/>
  </r>
  <r>
    <x v="2434"/>
    <n v="2008"/>
    <s v="Brad Anderson"/>
    <s v="Thomas Kretschmann"/>
    <s v="Eduardo Noriega"/>
    <s v="Mac McDonald"/>
    <x v="3"/>
    <n v="15000000"/>
    <n v="2203641"/>
    <x v="10"/>
    <n v="111"/>
    <s v="Crime|Drama|Mystery|Thriller"/>
    <s v="35 mm digital camera|drugs|murder|train|travel"/>
    <n v="6.7"/>
    <n v="150"/>
    <n v="162"/>
    <n v="42792"/>
    <n v="1252"/>
    <x v="0"/>
    <n v="2.35"/>
    <x v="1"/>
  </r>
  <r>
    <x v="2435"/>
    <n v="1986"/>
    <s v="Michael Chapman"/>
    <s v="Curtis Armstrong"/>
    <s v="Pamela Reed"/>
    <s v="Mike Muscat"/>
    <x v="3"/>
    <n v="15000000"/>
    <n v="1953732"/>
    <x v="0"/>
    <n v="98"/>
    <s v="Adventure|Drama|Fantasy"/>
    <s v="cave bear|cro magnon|neanderthal|survival|tradition"/>
    <n v="5.3"/>
    <n v="21"/>
    <n v="62"/>
    <n v="4996"/>
    <n v="1351"/>
    <x v="0"/>
    <n v="2.35"/>
    <x v="1"/>
  </r>
  <r>
    <x v="2436"/>
    <n v="1999"/>
    <s v="Antonio Banderas"/>
    <s v="Meat Loaf"/>
    <s v="Elizabeth Perkins"/>
    <s v="Noah Emmerich"/>
    <x v="0"/>
    <n v="15000000"/>
    <n v="1954202"/>
    <x v="0"/>
    <n v="111"/>
    <s v="Comedy|Crime|Drama"/>
    <s v="abusive husband|alabama|boy|dream|sheriff"/>
    <n v="6.3"/>
    <n v="28"/>
    <n v="71"/>
    <n v="5917"/>
    <n v="4834"/>
    <x v="0"/>
    <n v="2.35"/>
    <x v="1"/>
  </r>
  <r>
    <x v="2437"/>
    <n v="2007"/>
    <s v="Michael Haneke"/>
    <s v="Naomi Watts"/>
    <s v="Siobhan Fallon Hogan"/>
    <s v="Brady Corbet"/>
    <x v="3"/>
    <n v="15000000"/>
    <n v="1294640"/>
    <x v="0"/>
    <n v="111"/>
    <s v="Crime|Drama|Horror|Thriller"/>
    <s v="breaking the fourth wall|looking at the camera|remake|serial killer|violence"/>
    <n v="6.5"/>
    <n v="250"/>
    <n v="436"/>
    <n v="69569"/>
    <n v="6748"/>
    <x v="0"/>
    <n v="1.85"/>
    <x v="1"/>
  </r>
  <r>
    <x v="2438"/>
    <n v="1927"/>
    <s v="Fritz Lang"/>
    <s v="Brigitte Helm"/>
    <s v="Gustav Fröhlich"/>
    <s v="Rudolf Klein-Rogge"/>
    <x v="7"/>
    <n v="6000000"/>
    <n v="26435"/>
    <x v="5"/>
    <n v="145"/>
    <s v="Drama|Sci-Fi"/>
    <s v="art deco|bible quote|dance|silent film|worker"/>
    <n v="8.3000000000000007"/>
    <n v="260"/>
    <n v="413"/>
    <n v="111841"/>
    <n v="203"/>
    <x v="1"/>
    <n v="1.33"/>
    <x v="1"/>
  </r>
  <r>
    <x v="2439"/>
    <n v="2004"/>
    <s v="Pierre Morel"/>
    <s v="David Belle"/>
    <s v="Cyril Raffaelli"/>
    <s v="Dany Verissimo-Petit"/>
    <x v="3"/>
    <n v="12000000"/>
    <n v="1197786"/>
    <x v="8"/>
    <n v="84"/>
    <s v="Action|Crime|Thriller"/>
    <s v="bomb|gang|police|sister|undercover cop"/>
    <n v="7.2"/>
    <n v="141"/>
    <n v="157"/>
    <n v="55928"/>
    <n v="962"/>
    <x v="0"/>
    <n v="2.35"/>
    <x v="1"/>
  </r>
  <r>
    <x v="2440"/>
    <n v="1995"/>
    <s v="Gary Fleder"/>
    <s v="Steve Buscemi"/>
    <s v="Bill Cobbs"/>
    <s v="Treat Williams"/>
    <x v="3"/>
    <n v="7000000"/>
    <n v="529766"/>
    <x v="0"/>
    <n v="115"/>
    <s v="Crime|Drama"/>
    <s v="death|finger gun|video message|what happened to epilogue|wheelchair"/>
    <n v="6.8"/>
    <n v="52"/>
    <n v="144"/>
    <n v="22345"/>
    <n v="14889"/>
    <x v="0"/>
    <n v="1.85"/>
    <x v="1"/>
  </r>
  <r>
    <x v="2441"/>
    <n v="2015"/>
    <s v="Hsiao-Hsien Hou"/>
    <s v="Qi Shu"/>
    <s v="Chen Chang"/>
    <s v="Satoshi Tsumabuki"/>
    <x v="7"/>
    <n v="15000000"/>
    <n v="613556"/>
    <x v="27"/>
    <n v="105"/>
    <s v="Action|Drama"/>
    <s v="black magic|china|love|refusal to kill|wuxia"/>
    <n v="6.4"/>
    <n v="205"/>
    <n v="87"/>
    <n v="9427"/>
    <n v="1172"/>
    <x v="0"/>
    <n v="1.37"/>
    <x v="1"/>
  </r>
  <r>
    <x v="2442"/>
    <n v="2001"/>
    <s v="Gregor Jordan"/>
    <s v="Dean Stockwell"/>
    <s v="Scott Glenn"/>
    <s v="Leon"/>
    <x v="3"/>
    <n v="15000000"/>
    <n v="353743"/>
    <x v="1"/>
    <n v="98"/>
    <s v="Comedy|Crime|Drama|Thriller|War"/>
    <s v="berlin wall|germany|murder|soldier|specialist"/>
    <n v="6.9"/>
    <n v="109"/>
    <n v="111"/>
    <n v="20730"/>
    <n v="3578"/>
    <x v="0"/>
    <n v="2.35"/>
    <x v="1"/>
  </r>
  <r>
    <x v="2443"/>
    <n v="2008"/>
    <s v="Tony Jaa"/>
    <s v="Nirut Sirichanya"/>
    <s v="Petchtai Wongkamlao"/>
    <s v="Sarunyu Wongkrachang"/>
    <x v="3"/>
    <n v="300000000"/>
    <n v="102055"/>
    <x v="29"/>
    <n v="110"/>
    <s v="Action"/>
    <s v="cult film|elephant|jungle|martial arts|stylized violence"/>
    <n v="6.2"/>
    <n v="110"/>
    <n v="72"/>
    <n v="24570"/>
    <n v="134"/>
    <x v="0"/>
    <n v="2.35"/>
    <x v="1"/>
  </r>
  <r>
    <x v="2444"/>
    <n v="2008"/>
    <s v="Ryûhei Kitamura"/>
    <s v="Bradley Cooper"/>
    <s v="Brooke Shields"/>
    <s v="Leslie Bibb"/>
    <x v="3"/>
    <n v="15000000"/>
    <n v="73548"/>
    <x v="0"/>
    <n v="103"/>
    <s v="Fantasy|Horror|Mystery"/>
    <s v="butcher|girlfriend|mute character|photographer|subway"/>
    <n v="6.1"/>
    <n v="177"/>
    <n v="209"/>
    <n v="47574"/>
    <n v="18639"/>
    <x v="0"/>
    <n v="2.35"/>
    <x v="1"/>
  </r>
  <r>
    <x v="2445"/>
    <n v="2011"/>
    <s v="Dito Montiel"/>
    <s v="Channing Tatum"/>
    <s v="Al Pacino"/>
    <s v="Tracy Morgan"/>
    <x v="3"/>
    <n v="15000000"/>
    <n v="28870"/>
    <x v="0"/>
    <n v="90"/>
    <s v="Crime|Drama|Thriller"/>
    <s v="housing project|letter|man with glasses|murder|subjective camera"/>
    <n v="5.0999999999999996"/>
    <n v="62"/>
    <n v="41"/>
    <n v="14280"/>
    <n v="32814"/>
    <x v="0"/>
    <n v="2.35"/>
    <x v="1"/>
  </r>
  <r>
    <x v="2446"/>
    <n v="2001"/>
    <s v="Stefan Ruzowitzky"/>
    <s v="Eddie Izzard"/>
    <s v="Udo Kier"/>
    <s v="Edward Fox"/>
    <x v="0"/>
    <n v="25000000"/>
    <n v="22723"/>
    <x v="5"/>
    <n v="105"/>
    <s v="Action|Comedy|Drama|War"/>
    <s v="apostrophe in title|behind enemy lines|box office flop|gay interest|punctuation in title"/>
    <n v="4.5"/>
    <n v="19"/>
    <n v="40"/>
    <n v="2236"/>
    <n v="1732"/>
    <x v="0"/>
    <n v="2.35"/>
    <x v="1"/>
  </r>
  <r>
    <x v="2447"/>
    <n v="2007"/>
    <s v="Jake Paltrow"/>
    <s v="Stephen Graham"/>
    <s v="Gael Le Cornec"/>
    <s v="Keith Allen"/>
    <x v="3"/>
    <n v="15000000"/>
    <n v="20380"/>
    <x v="0"/>
    <n v="93"/>
    <s v="Comedy|Drama|Fantasy|Music|Romance"/>
    <s v="commercial|dream|dreaming|girl|new york city"/>
    <n v="5.9"/>
    <n v="50"/>
    <n v="39"/>
    <n v="7519"/>
    <n v="1245"/>
    <x v="0"/>
    <n v="1.85"/>
    <x v="1"/>
  </r>
  <r>
    <x v="2448"/>
    <n v="1993"/>
    <s v="Harold Ramis"/>
    <s v="Bill Murray"/>
    <s v="Chris Elliott"/>
    <s v="Willie Garson"/>
    <x v="1"/>
    <n v="14600000"/>
    <n v="70906973"/>
    <x v="0"/>
    <n v="101"/>
    <s v="Comedy|Fantasy|Romance"/>
    <s v="cult film|existentialism|groundhog day|time loop|trapped in a time loop"/>
    <n v="8.1"/>
    <n v="147"/>
    <n v="609"/>
    <n v="437418"/>
    <n v="15500"/>
    <x v="0"/>
    <n v="1.85"/>
    <x v="0"/>
  </r>
  <r>
    <x v="2449"/>
    <n v="2015"/>
    <s v="Gregory Jacobs"/>
    <s v="Matt Bomer"/>
    <s v="Channing Tatum"/>
    <s v="Kevin Nash"/>
    <x v="3"/>
    <n v="14800000"/>
    <n v="66009973"/>
    <x v="0"/>
    <n v="115"/>
    <s v="Comedy|Drama|Music"/>
    <s v="male bonding|male friendship|male objectification|muscular|stripper"/>
    <n v="5.7"/>
    <n v="222"/>
    <n v="135"/>
    <n v="38202"/>
    <n v="38963"/>
    <x v="0"/>
    <n v="2.35"/>
    <x v="0"/>
  </r>
  <r>
    <x v="2450"/>
    <n v="1996"/>
    <s v="Baz Luhrmann"/>
    <s v="Leonardo DiCaprio"/>
    <s v="Harold Perrineau"/>
    <s v="Brian Dennehy"/>
    <x v="0"/>
    <n v="14500000"/>
    <n v="46338728"/>
    <x v="0"/>
    <n v="120"/>
    <s v="Drama|Romance"/>
    <s v="hawaiian shirt|love|shakespeare adaptation|shakespeare play|star crossed lovers"/>
    <n v="6.8"/>
    <n v="106"/>
    <n v="506"/>
    <n v="167750"/>
    <n v="33791"/>
    <x v="0"/>
    <n v="2.35"/>
    <x v="0"/>
  </r>
  <r>
    <x v="2451"/>
    <n v="2010"/>
    <s v="Gilles Paquet-Brenner"/>
    <s v="Kristin Scott Thomas"/>
    <s v="Aidan Quinn"/>
    <s v="Arben Bajraktaraj"/>
    <x v="0"/>
    <n v="10000000"/>
    <n v="7691700"/>
    <x v="8"/>
    <n v="111"/>
    <s v="Drama|War"/>
    <s v="apartment|escape|jewish family|journalist|key"/>
    <n v="7.5"/>
    <n v="136"/>
    <n v="73"/>
    <n v="12937"/>
    <n v="2140"/>
    <x v="0"/>
    <n v="2.35"/>
    <x v="1"/>
  </r>
  <r>
    <x v="2452"/>
    <n v="1992"/>
    <s v="Clint Eastwood"/>
    <s v="Clint Eastwood"/>
    <s v="Morgan Freeman"/>
    <s v="Frances Fisher"/>
    <x v="3"/>
    <n v="14400000"/>
    <n v="101157447"/>
    <x v="0"/>
    <n v="131"/>
    <s v="Drama|Western"/>
    <s v="englishman|leaving flowers on a grave|one last job|reputation|visiting wife's grave"/>
    <n v="8.3000000000000007"/>
    <n v="131"/>
    <n v="495"/>
    <n v="277505"/>
    <n v="28544"/>
    <x v="0"/>
    <n v="2.35"/>
    <x v="0"/>
  </r>
  <r>
    <x v="2453"/>
    <n v="2005"/>
    <s v="Lars von Trier"/>
    <s v="Bryce Dallas Howard"/>
    <s v="Jeremy Davies"/>
    <s v="Jean-Marc Barr"/>
    <x v="7"/>
    <n v="14200000"/>
    <n v="74205"/>
    <x v="16"/>
    <n v="139"/>
    <s v="Drama"/>
    <s v="cotton|female frontal nudity|flogging|gangster|slavery"/>
    <n v="7.4"/>
    <n v="140"/>
    <n v="81"/>
    <n v="18646"/>
    <n v="4211"/>
    <x v="0"/>
    <n v="2.35"/>
    <x v="1"/>
  </r>
  <r>
    <x v="2454"/>
    <n v="2008"/>
    <s v="Danny Boyle"/>
    <s v="Anil Kapoor"/>
    <s v="Saurabh Shukla"/>
    <s v="Ayush Mahesh Khedekar"/>
    <x v="3"/>
    <n v="15000000"/>
    <n v="141319195"/>
    <x v="1"/>
    <n v="120"/>
    <s v="Drama|Romance"/>
    <s v="cheating|falling from height|murder|non professional cast|slum"/>
    <n v="8"/>
    <n v="418"/>
    <n v="1017"/>
    <n v="641997"/>
    <n v="820"/>
    <x v="0"/>
    <n v="2.35"/>
    <x v="0"/>
  </r>
  <r>
    <x v="2455"/>
    <n v="1987"/>
    <s v="Adrian Lyne"/>
    <s v="Fred Gwynne"/>
    <s v="Lois Smith"/>
    <s v="Anne Archer"/>
    <x v="3"/>
    <n v="14000000"/>
    <n v="156645693"/>
    <x v="0"/>
    <n v="119"/>
    <s v="Drama|Romance|Thriller"/>
    <s v="borderline personality disorder|killing a pet|madame butterfly|new york|new york city"/>
    <n v="6.9"/>
    <n v="94"/>
    <n v="201"/>
    <n v="55101"/>
    <n v="1639"/>
    <x v="0"/>
    <n v="1.85"/>
    <x v="0"/>
  </r>
  <r>
    <x v="2456"/>
    <n v="1990"/>
    <s v="Garry Marshall"/>
    <s v="Julia Roberts"/>
    <s v="Hector Elizondo"/>
    <s v="Jason Alexander"/>
    <x v="3"/>
    <n v="14000000"/>
    <n v="178406268"/>
    <x v="0"/>
    <n v="125"/>
    <s v="Comedy|Romance"/>
    <s v="businessman|falling in love with a prostitute|hotel|prostitute|rich man poor woman"/>
    <n v="6.9"/>
    <n v="82"/>
    <n v="271"/>
    <n v="213476"/>
    <n v="11135"/>
    <x v="0"/>
    <n v="1.85"/>
    <x v="0"/>
  </r>
  <r>
    <x v="2457"/>
    <n v="1988"/>
    <s v="John Cornell"/>
    <s v="Paul Hogan"/>
    <s v="Linda Kozlowski"/>
    <s v="John Meillon"/>
    <x v="1"/>
    <n v="15800000"/>
    <n v="109306210"/>
    <x v="4"/>
    <n v="108"/>
    <s v="Action|Adventure|Comedy"/>
    <s v="australia|australian|crime boss|crocodile|gangster"/>
    <n v="5.5"/>
    <n v="32"/>
    <n v="62"/>
    <n v="44096"/>
    <n v="717"/>
    <x v="0"/>
    <n v="2.35"/>
    <x v="0"/>
  </r>
  <r>
    <x v="2458"/>
    <n v="1989"/>
    <s v="Oliver Stone"/>
    <s v="Tom Cruise"/>
    <s v="Tom Berenger"/>
    <s v="Stephen Baldwin"/>
    <x v="3"/>
    <n v="14000000"/>
    <n v="70001698"/>
    <x v="0"/>
    <n v="145"/>
    <s v="Biography|Drama|War"/>
    <s v="desert|drunkenness|religious mother|strict mother|vietnam war"/>
    <n v="7.2"/>
    <n v="72"/>
    <n v="173"/>
    <n v="76842"/>
    <n v="12098"/>
    <x v="0"/>
    <n v="2.35"/>
    <x v="0"/>
  </r>
  <r>
    <x v="2459"/>
    <n v="1993"/>
    <s v="Jon Turteltaub"/>
    <s v="Doug E. Doug"/>
    <s v="Leon"/>
    <s v="Malik Yoba"/>
    <x v="1"/>
    <n v="15000000"/>
    <n v="68856263"/>
    <x v="0"/>
    <n v="98"/>
    <s v="Adventure|Comedy|Family|Sport"/>
    <s v="bobsled|coach|jamaica|olympic games|olympics"/>
    <n v="6.9"/>
    <n v="39"/>
    <n v="97"/>
    <n v="69733"/>
    <n v="2496"/>
    <x v="1"/>
    <n v="1.85"/>
    <x v="0"/>
  </r>
  <r>
    <x v="2460"/>
    <n v="2009"/>
    <s v="Patrick Lussier"/>
    <s v="Jensen Ackles"/>
    <s v="Jaime King"/>
    <s v="Edi Gathegi"/>
    <x v="3"/>
    <n v="15000000"/>
    <n v="51527787"/>
    <x v="0"/>
    <n v="101"/>
    <s v="Horror|Thriller"/>
    <s v="coma|death|miner|valentine|valentine's day"/>
    <n v="5.5"/>
    <n v="264"/>
    <n v="268"/>
    <n v="45603"/>
    <n v="14159"/>
    <x v="0"/>
    <n v="1.85"/>
    <x v="0"/>
  </r>
  <r>
    <x v="1823"/>
    <n v="2012"/>
    <s v="Ole Bornedal"/>
    <s v="Kyra Sedgwick"/>
    <s v="Madison Davenport"/>
    <s v="Natasha Calis"/>
    <x v="0"/>
    <n v="14000000"/>
    <n v="49122319"/>
    <x v="0"/>
    <n v="92"/>
    <s v="Horror|Thriller"/>
    <s v="basketball coach|box|jewish|rabbi|yard sale"/>
    <n v="5.9"/>
    <n v="264"/>
    <n v="162"/>
    <n v="47169"/>
    <n v="2348"/>
    <x v="0"/>
    <n v="2.35"/>
    <x v="0"/>
  </r>
  <r>
    <x v="2461"/>
    <n v="2007"/>
    <s v="Sylvain White"/>
    <s v="Chris Brown"/>
    <s v="Laz Alonso"/>
    <s v="Harry Lennix"/>
    <x v="0"/>
    <n v="14000000"/>
    <n v="61356221"/>
    <x v="0"/>
    <n v="109"/>
    <s v="Drama|Music|Romance"/>
    <s v="atlanta georgia|competition|dancer|death|fraternity"/>
    <n v="5.2"/>
    <n v="86"/>
    <n v="162"/>
    <n v="19505"/>
    <n v="3544"/>
    <x v="0"/>
    <n v="2.35"/>
    <x v="0"/>
  </r>
  <r>
    <x v="2462"/>
    <n v="1977"/>
    <s v="Lewis Gilbert"/>
    <s v="Caroline Munro"/>
    <s v="Desmond Llewelyn"/>
    <s v="Barbara Bach"/>
    <x v="1"/>
    <n v="14000000"/>
    <n v="46800000"/>
    <x v="1"/>
    <n v="123"/>
    <s v="Action|Adventure|Sci-Fi|Thriller"/>
    <s v="1970s|cult film|official james bond series|submarine|world war three"/>
    <n v="7.1"/>
    <n v="112"/>
    <n v="275"/>
    <n v="76477"/>
    <n v="1326"/>
    <x v="0"/>
    <n v="2.35"/>
    <x v="0"/>
  </r>
  <r>
    <x v="2463"/>
    <n v="1998"/>
    <s v="Jamie Blanks"/>
    <s v="Alicia Witt"/>
    <s v="Loretta Devine"/>
    <s v="Julian Richings"/>
    <x v="3"/>
    <n v="14000000"/>
    <n v="38048637"/>
    <x v="0"/>
    <n v="99"/>
    <s v="Horror|Mystery|Thriller"/>
    <s v="campus|death|friend|professor|urban legend"/>
    <n v="5.5"/>
    <n v="101"/>
    <n v="426"/>
    <n v="47814"/>
    <n v="3500"/>
    <x v="0"/>
    <n v="2.35"/>
    <x v="0"/>
  </r>
  <r>
    <x v="1844"/>
    <n v="1988"/>
    <s v="Stephen Frears"/>
    <s v="Keanu Reeves"/>
    <s v="Peter Capaldi"/>
    <s v="Swoosie Kurtz"/>
    <x v="3"/>
    <n v="14000000"/>
    <n v="34700000"/>
    <x v="0"/>
    <n v="119"/>
    <s v="Drama|Romance"/>
    <s v="catholic|corruption|emotional abuse|france|seduction"/>
    <n v="7.7"/>
    <n v="51"/>
    <n v="143"/>
    <n v="52846"/>
    <n v="35501"/>
    <x v="0"/>
    <n v="1.85"/>
    <x v="0"/>
  </r>
  <r>
    <x v="2464"/>
    <n v="1991"/>
    <s v="Randal Kleiser"/>
    <s v="Seymour Cassel"/>
    <s v="Klaus Maria Brandauer"/>
    <s v="Susan Hogan"/>
    <x v="1"/>
    <n v="14000000"/>
    <n v="34793160"/>
    <x v="0"/>
    <n v="107"/>
    <s v="Adventure|Drama"/>
    <s v="alaska|dog|friendship|gold|yukon"/>
    <n v="6.7"/>
    <n v="10"/>
    <n v="31"/>
    <n v="15730"/>
    <n v="552"/>
    <x v="0"/>
    <n v="1.85"/>
    <x v="0"/>
  </r>
  <r>
    <x v="2465"/>
    <n v="1999"/>
    <s v="Bruce McCulloch"/>
    <s v="Will Ferrell"/>
    <s v="Elaine Hendrix"/>
    <s v="Molly Shannon"/>
    <x v="0"/>
    <n v="14000000"/>
    <n v="30628981"/>
    <x v="0"/>
    <n v="81"/>
    <s v="Comedy|Romance"/>
    <s v="dancing|orphan|school|special education|student"/>
    <n v="5"/>
    <n v="43"/>
    <n v="160"/>
    <n v="15047"/>
    <n v="10792"/>
    <x v="0"/>
    <n v="1.85"/>
    <x v="0"/>
  </r>
  <r>
    <x v="2466"/>
    <n v="2011"/>
    <s v="Phyllida Lloyd"/>
    <s v="Meryl Streep"/>
    <s v="Jim Broadbent"/>
    <s v="Olivia Colman"/>
    <x v="0"/>
    <n v="13000000"/>
    <n v="29959436"/>
    <x v="1"/>
    <n v="105"/>
    <s v="Biography|Drama|History"/>
    <s v="british prime minister|female prime minister|politics|prime minister|told in flashback"/>
    <n v="6.4"/>
    <n v="331"/>
    <n v="350"/>
    <n v="82327"/>
    <n v="12894"/>
    <x v="0"/>
    <n v="2.35"/>
    <x v="0"/>
  </r>
  <r>
    <x v="2467"/>
    <n v="2002"/>
    <s v="Mike Nawrocki"/>
    <s v="Phil Vischer"/>
    <s v="Mike Nawrocki"/>
    <s v="Shelby Vischer"/>
    <x v="2"/>
    <n v="14000000"/>
    <n v="25571351"/>
    <x v="0"/>
    <n v="82"/>
    <s v="Adventure|Animation|Comedy|Drama|Family|Musical"/>
    <s v="anthropomorphism|pirate|pirate ship|tomato|whale"/>
    <n v="6.6"/>
    <n v="38"/>
    <n v="78"/>
    <n v="3135"/>
    <n v="49"/>
    <x v="0"/>
    <n v="1.85"/>
    <x v="0"/>
  </r>
  <r>
    <x v="2468"/>
    <n v="1993"/>
    <s v="John Singleton"/>
    <s v="Janet Jackson"/>
    <s v="Khandi Alexander"/>
    <s v="Maya Angelou"/>
    <x v="3"/>
    <n v="14000000"/>
    <n v="27515786"/>
    <x v="0"/>
    <n v="109"/>
    <s v="Drama|Romance"/>
    <s v="african american|mail carrier|poetry|postal worker|south central los angeles"/>
    <n v="5.9"/>
    <n v="12"/>
    <n v="31"/>
    <n v="8904"/>
    <n v="1620"/>
    <x v="0"/>
    <n v="1.85"/>
    <x v="0"/>
  </r>
  <r>
    <x v="2469"/>
    <n v="2002"/>
    <s v="Kevin Bray"/>
    <s v="Mike Epps"/>
    <s v="Roger Guenveur Smith"/>
    <s v="Gino Salvano"/>
    <x v="3"/>
    <n v="14000000"/>
    <n v="25482931"/>
    <x v="0"/>
    <n v="95"/>
    <s v="Action|Comedy|Crime|Thriller"/>
    <s v="black comedy|bounty hunter|diamond|machismo|money"/>
    <n v="5.7"/>
    <n v="40"/>
    <n v="33"/>
    <n v="9693"/>
    <n v="1421"/>
    <x v="0"/>
    <n v="2.35"/>
    <x v="0"/>
  </r>
  <r>
    <x v="2470"/>
    <n v="1995"/>
    <s v="Wes Craven"/>
    <s v="John Witherspoon"/>
    <s v="W. Earl Brown"/>
    <s v="Allen Payne"/>
    <x v="3"/>
    <n v="20000000"/>
    <n v="19900000"/>
    <x v="0"/>
    <n v="100"/>
    <s v="Comedy|Fantasy|Horror|Romance"/>
    <s v="blood|destiny|nightmare|partner|vampire"/>
    <n v="4.5"/>
    <n v="34"/>
    <n v="53"/>
    <n v="17262"/>
    <n v="2348"/>
    <x v="0"/>
    <n v="1.85"/>
    <x v="1"/>
  </r>
  <r>
    <x v="2471"/>
    <n v="2005"/>
    <s v="Courtney Solomon"/>
    <s v="Sissy Spacek"/>
    <s v="James D'Arcy"/>
    <s v="Vernon Dobtcheff"/>
    <x v="0"/>
    <n v="14000000"/>
    <n v="16298046"/>
    <x v="1"/>
    <n v="91"/>
    <s v="Horror|Mystery|Thriller"/>
    <s v="flashback|lifting someone into the air|paranormal phenomena|voice over letter|year 1818"/>
    <n v="5"/>
    <n v="125"/>
    <n v="747"/>
    <n v="22207"/>
    <n v="1608"/>
    <x v="0"/>
    <n v="2.35"/>
    <x v="0"/>
  </r>
  <r>
    <x v="2472"/>
    <n v="2003"/>
    <s v="David Zucker"/>
    <s v="Carmen Electra"/>
    <s v="Tyler Labine"/>
    <s v="Molly Shannon"/>
    <x v="0"/>
    <n v="14000000"/>
    <n v="15549702"/>
    <x v="0"/>
    <n v="90"/>
    <s v="Comedy|Romance"/>
    <s v="boss' daughter|crush|house sitter|housesitting|love interest"/>
    <n v="4.5999999999999996"/>
    <n v="56"/>
    <n v="123"/>
    <n v="24038"/>
    <n v="3007"/>
    <x v="0"/>
    <n v="1.85"/>
    <x v="0"/>
  </r>
  <r>
    <x v="2473"/>
    <n v="2009"/>
    <s v="David Twohy"/>
    <s v="Chris Hemsworth"/>
    <s v="Milla Jovovich"/>
    <s v="Marley Shelton"/>
    <x v="3"/>
    <n v="14000000"/>
    <n v="15483540"/>
    <x v="0"/>
    <n v="108"/>
    <s v="Adventure|Mystery|Thriller"/>
    <s v="cliff|hawaii|island|newlywed|waterfall"/>
    <n v="6.5"/>
    <n v="160"/>
    <n v="215"/>
    <n v="56338"/>
    <n v="41359"/>
    <x v="0"/>
    <n v="2.35"/>
    <x v="0"/>
  </r>
  <r>
    <x v="2474"/>
    <n v="2010"/>
    <s v="Rick Famuyiwa"/>
    <s v="America Ferrera"/>
    <s v="Lance Gross"/>
    <s v="Lupe Ontiveros"/>
    <x v="0"/>
    <n v="14000000"/>
    <n v="20246959"/>
    <x v="0"/>
    <n v="103"/>
    <s v="Comedy|Romance"/>
    <s v="california|love|marriage|wedding|wedding dress"/>
    <n v="4.9000000000000004"/>
    <n v="71"/>
    <n v="20"/>
    <n v="5721"/>
    <n v="3299"/>
    <x v="0"/>
    <n v="2.35"/>
    <x v="0"/>
  </r>
  <r>
    <x v="2475"/>
    <n v="1998"/>
    <s v="Alan Cohn"/>
    <s v="Alyson Hannigan"/>
    <s v="Linda Cardellini"/>
    <s v="Poppy Montgomery"/>
    <x v="3"/>
    <n v="14000000"/>
    <n v="15062898"/>
    <x v="0"/>
    <n v="96"/>
    <s v="Comedy"/>
    <s v="college|college roommate|party|roommate|student"/>
    <n v="6"/>
    <n v="37"/>
    <n v="106"/>
    <n v="11729"/>
    <n v="6861"/>
    <x v="0"/>
    <n v="1.85"/>
    <x v="0"/>
  </r>
  <r>
    <x v="2476"/>
    <n v="1999"/>
    <s v="Franco Zeffirelli"/>
    <s v="Lily Tomlin"/>
    <s v="Joan Plowright"/>
    <s v="Paolo Seganti"/>
    <x v="1"/>
    <n v="12000000"/>
    <n v="14348123"/>
    <x v="19"/>
    <n v="117"/>
    <s v="Comedy|Drama|War"/>
    <s v="ambassador|american|art|english|italy"/>
    <n v="6.9"/>
    <n v="62"/>
    <n v="157"/>
    <n v="9323"/>
    <n v="1148"/>
    <x v="0"/>
    <n v="1.85"/>
    <x v="0"/>
  </r>
  <r>
    <x v="2477"/>
    <n v="1996"/>
    <s v="Tom Holland"/>
    <s v="Joe Mantegna"/>
    <s v="Bethany Joy Lenz"/>
    <s v="Kari Wuhrer"/>
    <x v="3"/>
    <n v="8500000"/>
    <n v="15171475"/>
    <x v="0"/>
    <n v="93"/>
    <s v="Fantasy|Horror"/>
    <s v="death|doctor|gypsy|judge|lawyer"/>
    <n v="5.7"/>
    <n v="73"/>
    <n v="122"/>
    <n v="19805"/>
    <n v="2777"/>
    <x v="0"/>
    <n v="1.85"/>
    <x v="0"/>
  </r>
  <r>
    <x v="2478"/>
    <n v="1994"/>
    <s v="Spike Lee"/>
    <s v="Alfre Woodard"/>
    <s v="Delroy Lindo"/>
    <s v="Isaiah Washington"/>
    <x v="0"/>
    <n v="14000000"/>
    <n v="13640000"/>
    <x v="0"/>
    <n v="115"/>
    <s v="Comedy|Drama"/>
    <s v="argument|birthday|bully|coming of age|semi autobiographical"/>
    <n v="6.9"/>
    <n v="25"/>
    <n v="39"/>
    <n v="6011"/>
    <n v="3267"/>
    <x v="0"/>
    <n v="1.85"/>
    <x v="1"/>
  </r>
  <r>
    <x v="2479"/>
    <n v="2001"/>
    <s v="James Isaac"/>
    <s v="Peter Mensah"/>
    <s v="Kane Hodder"/>
    <s v="Lexa Doig"/>
    <x v="3"/>
    <n v="11000000"/>
    <n v="12610731"/>
    <x v="0"/>
    <n v="85"/>
    <s v="Action|Horror|Sci-Fi|Thriller"/>
    <s v="jason voorhees|lake|machete|scientist|slasher"/>
    <n v="4.4000000000000004"/>
    <n v="205"/>
    <n v="673"/>
    <n v="38985"/>
    <n v="3050"/>
    <x v="0"/>
    <n v="1.85"/>
    <x v="0"/>
  </r>
  <r>
    <x v="2344"/>
    <n v="2002"/>
    <s v="Shawn Levy"/>
    <s v="Frankie Muniz"/>
    <s v="Donald Faison"/>
    <s v="Lee Majors"/>
    <x v="1"/>
    <n v="15000000"/>
    <n v="47811275"/>
    <x v="0"/>
    <n v="88"/>
    <s v="Adventure|Comedy|Family"/>
    <s v="brunette|film producer|liar|prank|stunt"/>
    <n v="5.4"/>
    <n v="69"/>
    <n v="99"/>
    <n v="29008"/>
    <n v="3707"/>
    <x v="0"/>
    <n v="1.85"/>
    <x v="0"/>
  </r>
  <r>
    <x v="2480"/>
    <n v="2006"/>
    <s v="Emilio Estevez"/>
    <s v="Anthony Hopkins"/>
    <s v="Nick Cannon"/>
    <s v="Brian Geraghty"/>
    <x v="3"/>
    <n v="14000000"/>
    <n v="11204499"/>
    <x v="0"/>
    <n v="112"/>
    <s v="Drama|History"/>
    <s v="campaign|chess|friend|hotel|senator"/>
    <n v="7"/>
    <n v="195"/>
    <n v="270"/>
    <n v="38142"/>
    <n v="13528"/>
    <x v="0"/>
    <n v="2.35"/>
    <x v="1"/>
  </r>
  <r>
    <x v="2481"/>
    <n v="2001"/>
    <s v="Mark Waters"/>
    <s v="Monica Potter"/>
    <s v="Ivana Milicevic"/>
    <s v="China Chow"/>
    <x v="0"/>
    <n v="14000000"/>
    <n v="10397365"/>
    <x v="0"/>
    <n v="86"/>
    <s v="Comedy|Mystery|Romance"/>
    <s v="apartment|fast motion scene|model|private investigation|suspected murder"/>
    <n v="5.4"/>
    <n v="61"/>
    <n v="104"/>
    <n v="11693"/>
    <n v="2165"/>
    <x v="0"/>
    <n v="2.35"/>
    <x v="1"/>
  </r>
  <r>
    <x v="2482"/>
    <n v="2012"/>
    <s v="Josh Schwartz"/>
    <s v="Thomas McDonell"/>
    <s v="Jackson Nicoll"/>
    <s v="Osric Chau"/>
    <x v="0"/>
    <n v="14000000"/>
    <n v="9402410"/>
    <x v="0"/>
    <n v="86"/>
    <s v="Adventure|Comedy"/>
    <s v="adult humor|best friend|friend|halloween|teenage girl"/>
    <n v="5.4"/>
    <n v="77"/>
    <n v="32"/>
    <n v="11233"/>
    <n v="3715"/>
    <x v="0"/>
    <n v="2.35"/>
    <x v="1"/>
  </r>
  <r>
    <x v="2483"/>
    <n v="2006"/>
    <s v="Todd Field"/>
    <s v="Kate Winslet"/>
    <s v="Noah Emmerich"/>
    <s v="Jane Adams"/>
    <x v="3"/>
    <n v="26000000"/>
    <n v="5459824"/>
    <x v="0"/>
    <n v="137"/>
    <s v="Drama|Romance"/>
    <s v="adulterous wife|bar|dysfunctional marriage|sex offender|suburb"/>
    <n v="7.6"/>
    <n v="251"/>
    <n v="320"/>
    <n v="92781"/>
    <n v="15337"/>
    <x v="0"/>
    <n v="2.35"/>
    <x v="1"/>
  </r>
  <r>
    <x v="2484"/>
    <n v="2000"/>
    <s v="Davis Guggenheim"/>
    <s v="Norman Reedus"/>
    <s v="Sharon Lawrence"/>
    <s v="Noam Jenkins"/>
    <x v="3"/>
    <n v="24000000"/>
    <n v="5108820"/>
    <x v="0"/>
    <n v="90"/>
    <s v="Drama|Mystery|Thriller"/>
    <s v="college|college campus|gossip|rape|sex"/>
    <n v="5.9"/>
    <n v="63"/>
    <n v="112"/>
    <n v="12519"/>
    <n v="12776"/>
    <x v="0"/>
    <n v="2.35"/>
    <x v="1"/>
  </r>
  <r>
    <x v="2485"/>
    <n v="1999"/>
    <s v="Tony Goldwyn"/>
    <s v="Viggo Mortensen"/>
    <s v="Julie Kavner"/>
    <s v="Tovah Feldshuh"/>
    <x v="3"/>
    <n v="14000000"/>
    <n v="4741987"/>
    <x v="0"/>
    <n v="107"/>
    <s v="Drama"/>
    <s v="adulterous wife|cheating wife|summer|unfaithfulness|woodstock"/>
    <n v="6.6"/>
    <n v="47"/>
    <n v="114"/>
    <n v="6782"/>
    <n v="10368"/>
    <x v="0"/>
    <n v="1.85"/>
    <x v="1"/>
  </r>
  <r>
    <x v="2486"/>
    <n v="2006"/>
    <s v="Phillip Noyce"/>
    <s v="Derek Luke"/>
    <s v="Terry Pheto"/>
    <s v="Bonnie Henna"/>
    <x v="0"/>
    <n v="14000000"/>
    <n v="4291965"/>
    <x v="8"/>
    <n v="98"/>
    <s v="Biography|Drama|History"/>
    <s v="attack|coach|colonel|jail|oil refinery"/>
    <n v="6.7"/>
    <n v="108"/>
    <n v="59"/>
    <n v="9334"/>
    <n v="678"/>
    <x v="0"/>
    <n v="2.35"/>
    <x v="1"/>
  </r>
  <r>
    <x v="2487"/>
    <n v="2001"/>
    <s v="Stephen Carpenter"/>
    <s v="Melissa Sagemiller"/>
    <s v="Angela Featherstone"/>
    <s v="Candace Kroslak"/>
    <x v="0"/>
    <n v="14000000"/>
    <n v="3100650"/>
    <x v="0"/>
    <n v="84"/>
    <s v="Drama|Horror|Mystery|Thriller"/>
    <s v="car accident|college|ghost|girl in panties|white panties"/>
    <n v="3.9"/>
    <n v="64"/>
    <n v="181"/>
    <n v="7277"/>
    <n v="417"/>
    <x v="0"/>
    <n v="1.85"/>
    <x v="1"/>
  </r>
  <r>
    <x v="2488"/>
    <n v="1995"/>
    <s v="James Ivory"/>
    <s v="Seth Gilliam"/>
    <s v="Todd Boyce"/>
    <s v="Nigel Whitmey"/>
    <x v="0"/>
    <n v="14000000"/>
    <n v="2474000"/>
    <x v="8"/>
    <n v="139"/>
    <s v="Biography|Drama|History|Romance"/>
    <s v="18th century|ambassador|french revolution|friendship|thomas jefferson"/>
    <n v="5.7"/>
    <n v="20"/>
    <n v="27"/>
    <n v="2427"/>
    <n v="446"/>
    <x v="0"/>
    <n v="1.85"/>
    <x v="1"/>
  </r>
  <r>
    <x v="2489"/>
    <n v="1978"/>
    <s v="James Fargo"/>
    <s v="Christopher Lee"/>
    <s v="Joseph Cotten"/>
    <s v="Behrouz Vossoughi"/>
    <x v="1"/>
    <n v="14000000"/>
    <n v="1000000"/>
    <x v="30"/>
    <n v="127"/>
    <s v="Action|Adventure|History"/>
    <s v="afghanistan|caravan|rebel|russian|tribe"/>
    <n v="6.5"/>
    <n v="2"/>
    <n v="8"/>
    <n v="524"/>
    <n v="17250"/>
    <x v="0"/>
    <n v="2.35"/>
    <x v="1"/>
  </r>
  <r>
    <x v="2490"/>
    <n v="2014"/>
    <s v="Mike Leigh"/>
    <s v="Lesley Manville"/>
    <s v="Ruth Sheen"/>
    <s v="Karl Johnson"/>
    <x v="3"/>
    <n v="8200000"/>
    <n v="3958500"/>
    <x v="1"/>
    <n v="150"/>
    <s v="Biography|Drama|History"/>
    <s v="prism|rented room|scrofula|sketching|sunrise"/>
    <n v="6.8"/>
    <n v="262"/>
    <n v="165"/>
    <n v="17933"/>
    <n v="390"/>
    <x v="0"/>
    <n v="2.35"/>
    <x v="1"/>
  </r>
  <r>
    <x v="2491"/>
    <n v="2002"/>
    <s v="Costa-Gavras"/>
    <s v="Sebastian Koch"/>
    <s v="Mathieu Kassovitz"/>
    <s v="Ulrich Mühe"/>
    <x v="8"/>
    <n v="103000000"/>
    <n v="274299"/>
    <x v="8"/>
    <n v="132"/>
    <s v="Biography|Crime|Drama|War"/>
    <s v="jesuit|jew|pope|priest|ss"/>
    <n v="7.3"/>
    <n v="69"/>
    <n v="55"/>
    <n v="11077"/>
    <n v="1429"/>
    <x v="0"/>
    <n v="1.85"/>
    <x v="1"/>
  </r>
  <r>
    <x v="2492"/>
    <n v="2008"/>
    <s v="Neil Burger"/>
    <s v="John Heard"/>
    <s v="Katherine LaNasa"/>
    <s v="Mark L. Young"/>
    <x v="3"/>
    <n v="15000000"/>
    <n v="183088"/>
    <x v="0"/>
    <n v="115"/>
    <s v="Comedy|Drama|War"/>
    <s v="college tuition|guitar|road trip|soldier|stranded"/>
    <n v="7"/>
    <n v="57"/>
    <n v="36"/>
    <n v="11704"/>
    <n v="2243"/>
    <x v="0"/>
    <n v="1.85"/>
    <x v="1"/>
  </r>
  <r>
    <x v="2493"/>
    <n v="2011"/>
    <s v="Kenneth Lonergan"/>
    <s v="Matt Damon"/>
    <s v="Kieran Culkin"/>
    <s v="John Gallagher Jr."/>
    <x v="3"/>
    <n v="14000000"/>
    <n v="46495"/>
    <x v="0"/>
    <n v="186"/>
    <s v="Drama"/>
    <s v="accident|bus|loss of virginity|new york city|virginity"/>
    <n v="6.5"/>
    <n v="116"/>
    <n v="119"/>
    <n v="12053"/>
    <n v="14638"/>
    <x v="0"/>
    <n v="1.85"/>
    <x v="1"/>
  </r>
  <r>
    <x v="2494"/>
    <n v="2010"/>
    <s v="Rob Reiner"/>
    <s v="Madeline Carroll"/>
    <s v="Rebecca De Mornay"/>
    <s v="Aidan Quinn"/>
    <x v="1"/>
    <n v="14000000"/>
    <n v="1752214"/>
    <x v="0"/>
    <n v="90"/>
    <s v="Comedy|Drama|Romance"/>
    <s v="apology|falling in love|multiple perspectives|narrated by a girl|younger version of character"/>
    <n v="7.7"/>
    <n v="87"/>
    <n v="104"/>
    <n v="60460"/>
    <n v="4377"/>
    <x v="0"/>
    <n v="1.85"/>
    <x v="1"/>
  </r>
  <r>
    <x v="2495"/>
    <n v="2005"/>
    <s v="Ang Lee"/>
    <s v="Jake Gyllenhaal"/>
    <s v="Heath Ledger"/>
    <s v="Anne Hathaway"/>
    <x v="3"/>
    <n v="14000000"/>
    <n v="83025853"/>
    <x v="0"/>
    <n v="134"/>
    <s v="Drama|Romance"/>
    <s v="gay relationship|homosexuality|mountain|ranch|rodeo"/>
    <n v="7.7"/>
    <n v="357"/>
    <n v="2254"/>
    <n v="259837"/>
    <n v="39789"/>
    <x v="0"/>
    <n v="1.85"/>
    <x v="0"/>
  </r>
  <r>
    <x v="233"/>
    <n v="2014"/>
    <s v="Jonathan Liebesman"/>
    <s v="Noel Fisher"/>
    <s v="Danny Woodburn"/>
    <s v="Jeremy Howard"/>
    <x v="0"/>
    <n v="125000000"/>
    <n v="190871240"/>
    <x v="0"/>
    <n v="101"/>
    <s v="Action|Adventure|Comedy|Sci-Fi"/>
    <s v="18 wheeler|mutant|ninja|sewer|turtle"/>
    <n v="5.9"/>
    <n v="348"/>
    <n v="491"/>
    <n v="167089"/>
    <n v="2690"/>
    <x v="0"/>
    <n v="2.35"/>
    <x v="0"/>
  </r>
  <r>
    <x v="2496"/>
    <n v="1995"/>
    <s v="Amy Heckerling"/>
    <s v="Donald Faison"/>
    <s v="Dan Hedaya"/>
    <s v="Elisa Donovan"/>
    <x v="0"/>
    <n v="12000000"/>
    <n v="56631572"/>
    <x v="0"/>
    <n v="97"/>
    <s v="Comedy|Romance"/>
    <s v="female protagonist|high school|makeover|matchmaker|popularity"/>
    <n v="6.8"/>
    <n v="88"/>
    <n v="248"/>
    <n v="123390"/>
    <n v="1724"/>
    <x v="0"/>
    <n v="1.85"/>
    <x v="0"/>
  </r>
  <r>
    <x v="2497"/>
    <n v="2002"/>
    <s v="Todd Haynes"/>
    <s v="Dennis Quaid"/>
    <s v="Celia Weston"/>
    <s v="Michael Gaston"/>
    <x v="0"/>
    <n v="13500000"/>
    <n v="15854988"/>
    <x v="0"/>
    <n v="107"/>
    <s v="Drama|Romance"/>
    <s v="african american|catastrophe|family relationships|farewell scene|therapy"/>
    <n v="7.4"/>
    <n v="181"/>
    <n v="378"/>
    <n v="36542"/>
    <n v="2447"/>
    <x v="0"/>
    <n v="1.85"/>
    <x v="0"/>
  </r>
  <r>
    <x v="2498"/>
    <n v="2015"/>
    <s v="Steve Pink"/>
    <s v="Adam Scott"/>
    <s v="Gillian Jacobs"/>
    <s v="Collette Wolfe"/>
    <x v="3"/>
    <n v="14000000"/>
    <n v="12282677"/>
    <x v="0"/>
    <n v="99"/>
    <s v="Comedy|Sci-Fi"/>
    <s v="acid trip|gameshow|hot tub|time lord|time machine"/>
    <n v="5.0999999999999996"/>
    <n v="107"/>
    <n v="96"/>
    <n v="28159"/>
    <n v="4702"/>
    <x v="0"/>
    <n v="1.85"/>
    <x v="1"/>
  </r>
  <r>
    <x v="2499"/>
    <n v="2000"/>
    <s v="Philip Kaufman"/>
    <s v="Kate Winslet"/>
    <s v="Stephen Marcus"/>
    <s v="Amelia Warner"/>
    <x v="3"/>
    <n v="13500000"/>
    <n v="7060876"/>
    <x v="1"/>
    <n v="124"/>
    <s v="Biography|Drama"/>
    <s v="asylum|lust|male pubic hair|penis|pubic hair"/>
    <n v="7.4"/>
    <n v="132"/>
    <n v="314"/>
    <n v="44795"/>
    <n v="14726"/>
    <x v="0"/>
    <n v="1.85"/>
    <x v="1"/>
  </r>
  <r>
    <x v="2500"/>
    <n v="2012"/>
    <s v="Martin McDonagh"/>
    <s v="Abbie Cornish"/>
    <s v="Gabourey Sidibe"/>
    <s v="Michael Stuhlbarg"/>
    <x v="3"/>
    <n v="15000000"/>
    <n v="14989761"/>
    <x v="1"/>
    <n v="110"/>
    <s v="Comedy|Crime"/>
    <s v="dognapping|gangster|misfiring gun|screenwriter|shih tzu"/>
    <n v="7.2"/>
    <n v="401"/>
    <n v="284"/>
    <n v="185845"/>
    <n v="4757"/>
    <x v="0"/>
    <n v="2.35"/>
    <x v="1"/>
  </r>
  <r>
    <x v="2501"/>
    <n v="2004"/>
    <s v="Oliver Hirschbiegel"/>
    <s v="Thomas Kretschmann"/>
    <s v="Bruno Ganz"/>
    <s v="Alexandra Maria Lara"/>
    <x v="3"/>
    <n v="13500000"/>
    <n v="5501940"/>
    <x v="5"/>
    <n v="178"/>
    <s v="Biography|Drama|History|War"/>
    <s v="bunker|hitler|nazi|no exit|war ruins"/>
    <n v="8.3000000000000007"/>
    <n v="192"/>
    <n v="564"/>
    <n v="248354"/>
    <n v="2334"/>
    <x v="0"/>
    <n v="1.85"/>
    <x v="1"/>
  </r>
  <r>
    <x v="2502"/>
    <n v="2004"/>
    <s v="Alejandro Amenábar"/>
    <s v="Belén Rueda"/>
    <s v="Lola Dueñas"/>
    <s v="Tamar Novas"/>
    <x v="0"/>
    <n v="10000000"/>
    <n v="2086345"/>
    <x v="10"/>
    <n v="125"/>
    <s v="Biography|Drama|Romance"/>
    <s v="dignity|euthanasia|freedom|lawyer|sailor"/>
    <n v="8.1"/>
    <n v="157"/>
    <n v="140"/>
    <n v="64556"/>
    <n v="529"/>
    <x v="0"/>
    <n v="2.35"/>
    <x v="1"/>
  </r>
  <r>
    <x v="2503"/>
    <n v="1987"/>
    <s v="Barry Levinson"/>
    <s v="Robin Williams"/>
    <s v="J.T. Walsh"/>
    <s v="Bruno Kirby"/>
    <x v="3"/>
    <n v="13000000"/>
    <n v="123922370"/>
    <x v="0"/>
    <n v="121"/>
    <s v="Biography|Comedy|Drama|War"/>
    <s v="disc jockey|friendship|radio|vietnam|vietnamese"/>
    <n v="7.3"/>
    <n v="62"/>
    <n v="131"/>
    <n v="98348"/>
    <n v="50141"/>
    <x v="0"/>
    <n v="1.85"/>
    <x v="0"/>
  </r>
  <r>
    <x v="2504"/>
    <n v="2010"/>
    <s v="Hyung-rae Shim"/>
    <s v="Jason Mewes"/>
    <s v="Stephanie Danielson"/>
    <s v="Michael Rispoli"/>
    <x v="0"/>
    <n v="13400000"/>
    <n v="163591"/>
    <x v="14"/>
    <n v="100"/>
    <s v="Comedy"/>
    <s v="mafia|mafia boss|mafiosi|mafioso|three word title"/>
    <n v="3.6"/>
    <n v="4"/>
    <n v="17"/>
    <n v="912"/>
    <n v="2895"/>
    <x v="0"/>
    <n v="1.78"/>
    <x v="1"/>
  </r>
  <r>
    <x v="2505"/>
    <n v="2011"/>
    <s v="Jon M. Chu"/>
    <s v="Usher Raymond"/>
    <s v="Sean Kingston"/>
    <s v="Boys II Men"/>
    <x v="2"/>
    <n v="13000000"/>
    <n v="73000942"/>
    <x v="0"/>
    <n v="115"/>
    <s v="Documentary|Music"/>
    <s v="boyhood friend|manager|plasma tv|prodigy|star"/>
    <n v="1.6"/>
    <n v="84"/>
    <n v="233"/>
    <n v="74351"/>
    <n v="714"/>
    <x v="0"/>
    <n v="1.85"/>
    <x v="0"/>
  </r>
  <r>
    <x v="2506"/>
    <n v="2010"/>
    <s v="Darren Aronofsky"/>
    <s v="Natalie Portman"/>
    <s v="Mila Kunis"/>
    <s v="Mark Margolis"/>
    <x v="3"/>
    <n v="13000000"/>
    <n v="106952327"/>
    <x v="0"/>
    <n v="108"/>
    <s v="Drama|Thriller"/>
    <s v="ballerina|ballet|fear|female protagonist|madness"/>
    <n v="8"/>
    <n v="669"/>
    <n v="1140"/>
    <n v="551363"/>
    <n v="38072"/>
    <x v="0"/>
    <n v="2.35"/>
    <x v="0"/>
  </r>
  <r>
    <x v="220"/>
    <n v="2014"/>
    <s v="José Padilha"/>
    <s v="Gary Oldman"/>
    <s v="Abbie Cornish"/>
    <s v="Jennifer Ehle"/>
    <x v="0"/>
    <n v="100000000"/>
    <n v="58607007"/>
    <x v="0"/>
    <n v="117"/>
    <s v="Action|Crime|Sci-Fi|Thriller"/>
    <s v="law enforcement|police|robocop|robot|technology"/>
    <n v="6.2"/>
    <n v="492"/>
    <n v="630"/>
    <n v="182910"/>
    <n v="14160"/>
    <x v="0"/>
    <n v="2.35"/>
    <x v="1"/>
  </r>
  <r>
    <x v="2507"/>
    <n v="1974"/>
    <s v="Francis Ford Coppola"/>
    <s v="Robert De Niro"/>
    <s v="Al Pacino"/>
    <s v="Robert Duvall"/>
    <x v="3"/>
    <n v="13000000"/>
    <n v="57300000"/>
    <x v="0"/>
    <n v="220"/>
    <s v="Crime|Drama"/>
    <s v="1950s|corrupt politician|lake tahoe nevada|melancholy|revenge"/>
    <n v="9"/>
    <n v="149"/>
    <n v="650"/>
    <n v="790926"/>
    <n v="39960"/>
    <x v="0"/>
    <n v="1.85"/>
    <x v="0"/>
  </r>
  <r>
    <x v="2508"/>
    <n v="2001"/>
    <s v="Thomas Carter"/>
    <s v="Sean Patrick Thomas"/>
    <s v="Terry Kinney"/>
    <s v="Fredro Starr"/>
    <x v="0"/>
    <n v="13000000"/>
    <n v="91038276"/>
    <x v="0"/>
    <n v="112"/>
    <s v="Drama|Music|Romance"/>
    <s v="dance|dancing|ghetto|hip hop|imperative in title"/>
    <n v="6.1"/>
    <n v="101"/>
    <n v="320"/>
    <n v="47876"/>
    <n v="1307"/>
    <x v="0"/>
    <n v="1.85"/>
    <x v="0"/>
  </r>
  <r>
    <x v="2509"/>
    <n v="1988"/>
    <s v="Renny Harlin"/>
    <s v="Tuesday Knight"/>
    <s v="Rodney Eastman"/>
    <s v="Brooke Bundy"/>
    <x v="3"/>
    <n v="7000000"/>
    <n v="49369900"/>
    <x v="0"/>
    <n v="99"/>
    <s v="Fantasy|Horror|Thriller"/>
    <s v="demon|dream|elm street|freddy krueger|nightmare"/>
    <n v="5.7"/>
    <n v="102"/>
    <n v="260"/>
    <n v="36108"/>
    <n v="450"/>
    <x v="0"/>
    <n v="1.85"/>
    <x v="0"/>
  </r>
  <r>
    <x v="2510"/>
    <n v="2016"/>
    <s v="Patricia Riggen"/>
    <s v="Jennifer Garner"/>
    <s v="Brighton Sharbino"/>
    <s v="Martin Henderson"/>
    <x v="1"/>
    <n v="13000000"/>
    <n v="61693523"/>
    <x v="0"/>
    <n v="109"/>
    <s v="Drama"/>
    <s v="child cancer|christian film|christianity|falling into a hole|inspiring"/>
    <n v="6.8"/>
    <n v="63"/>
    <n v="55"/>
    <n v="6276"/>
    <n v="7833"/>
    <x v="0"/>
    <n v="1.85"/>
    <x v="0"/>
  </r>
  <r>
    <x v="2511"/>
    <n v="2000"/>
    <s v="Danny Leiner"/>
    <s v="Jennifer Garner"/>
    <s v="Mary Lynn Rajskub"/>
    <s v="Marla Sokoloff"/>
    <x v="0"/>
    <n v="13000000"/>
    <n v="46729374"/>
    <x v="0"/>
    <n v="83"/>
    <s v="Comedy|Mystery"/>
    <s v="bare chested male|gay kiss|homoeroticism|lesbian kiss|transsexual"/>
    <n v="5.5"/>
    <n v="106"/>
    <n v="469"/>
    <n v="116625"/>
    <n v="6454"/>
    <x v="0"/>
    <n v="1.37"/>
    <x v="0"/>
  </r>
  <r>
    <x v="2512"/>
    <n v="1988"/>
    <s v="Christopher Cain"/>
    <s v="Jack Palance"/>
    <s v="Patrick Wayne"/>
    <s v="Brian Keith"/>
    <x v="3"/>
    <n v="13000000"/>
    <n v="44726644"/>
    <x v="0"/>
    <n v="107"/>
    <s v="Action|Crime|Drama|Thriller|Western"/>
    <s v="army|cattle|deputy|new mexico|rancher"/>
    <n v="6.8"/>
    <n v="50"/>
    <n v="120"/>
    <n v="42614"/>
    <n v="1747"/>
    <x v="0"/>
    <n v="1.85"/>
    <x v="0"/>
  </r>
  <r>
    <x v="2513"/>
    <n v="2014"/>
    <s v="Theodore Melfi"/>
    <s v="Bill Murray"/>
    <s v="Naomi Watts"/>
    <s v="Reg E. Cathey"/>
    <x v="0"/>
    <n v="13000000"/>
    <n v="44134898"/>
    <x v="0"/>
    <n v="102"/>
    <s v="Comedy|Drama"/>
    <s v="bullying|grumpy old man|school presentation|stroke|stroke recovery"/>
    <n v="7.3"/>
    <n v="275"/>
    <n v="171"/>
    <n v="72803"/>
    <n v="20330"/>
    <x v="0"/>
    <n v="1.85"/>
    <x v="0"/>
  </r>
  <r>
    <x v="2514"/>
    <n v="2014"/>
    <s v="Steve Pink"/>
    <s v="Joe Lo Truglio"/>
    <s v="Regina Hall"/>
    <s v="Bryan Callen"/>
    <x v="3"/>
    <n v="12500000"/>
    <n v="48637684"/>
    <x v="0"/>
    <n v="100"/>
    <s v="Comedy|Romance"/>
    <s v="bedroom|boyfriend girlfriend relationship|hug|interrupted sex|urban setting"/>
    <n v="6.1"/>
    <n v="90"/>
    <n v="42"/>
    <n v="16979"/>
    <n v="2800"/>
    <x v="0"/>
    <n v="2.35"/>
    <x v="0"/>
  </r>
  <r>
    <x v="2515"/>
    <n v="1999"/>
    <s v="Gil Junger"/>
    <s v="Joseph Gordon-Levitt"/>
    <s v="Heath Ledger"/>
    <s v="Andrew Keegan"/>
    <x v="0"/>
    <n v="16000000"/>
    <n v="38176108"/>
    <x v="0"/>
    <n v="97"/>
    <s v="Comedy|Drama|Romance"/>
    <s v="dating|protective father|school|shrew|teen movie"/>
    <n v="7.2"/>
    <n v="133"/>
    <n v="549"/>
    <n v="222099"/>
    <n v="37907"/>
    <x v="0"/>
    <n v="1.85"/>
    <x v="0"/>
  </r>
  <r>
    <x v="2516"/>
    <n v="2002"/>
    <s v="Ed Decter"/>
    <s v="Zooey Deschanel"/>
    <s v="Eddie Griffin"/>
    <s v="Gene Simmons"/>
    <x v="0"/>
    <n v="13000000"/>
    <n v="28972187"/>
    <x v="0"/>
    <n v="92"/>
    <s v="Comedy"/>
    <s v="cheerleader|geek|high school|prison|reference to janet jackson"/>
    <n v="5.9"/>
    <n v="49"/>
    <n v="159"/>
    <n v="28805"/>
    <n v="12687"/>
    <x v="0"/>
    <n v="1.85"/>
    <x v="0"/>
  </r>
  <r>
    <x v="2517"/>
    <n v="1993"/>
    <s v="Gene Quintano"/>
    <s v="Jon Lovitz"/>
    <s v="Lin Shaye"/>
    <s v="Bill Nunn"/>
    <x v="0"/>
    <n v="8200000"/>
    <n v="27979400"/>
    <x v="0"/>
    <n v="84"/>
    <s v="Action|Comedy|Crime"/>
    <s v="cookie|detective|microfilm|parody|sergeant"/>
    <n v="6.1"/>
    <n v="19"/>
    <n v="72"/>
    <n v="37611"/>
    <n v="12322"/>
    <x v="0"/>
    <n v="1.85"/>
    <x v="0"/>
  </r>
  <r>
    <x v="2518"/>
    <n v="2016"/>
    <s v="Jaume Collet-Serra"/>
    <s v="Óscar Jaenada"/>
    <s v="Brett Cullen"/>
    <s v="Sedona Legge"/>
    <x v="0"/>
    <n v="17000000"/>
    <n v="54257433"/>
    <x v="0"/>
    <n v="86"/>
    <s v="Drama|Horror|Thriller"/>
    <s v="beach|island|mexico|prey|trapped"/>
    <n v="6.8"/>
    <n v="186"/>
    <n v="139"/>
    <n v="12983"/>
    <n v="971"/>
    <x v="0"/>
    <n v="2.35"/>
    <x v="0"/>
  </r>
  <r>
    <x v="2519"/>
    <n v="2004"/>
    <s v="Eric Bress"/>
    <s v="Logan Lerman"/>
    <s v="Eric Stoltz"/>
    <s v="Cameron Bright"/>
    <x v="3"/>
    <n v="13000000"/>
    <n v="23947"/>
    <x v="0"/>
    <n v="120"/>
    <s v="Sci-Fi|Thriller"/>
    <s v="blackout|child pornography|memory|surprise ending|time travel"/>
    <n v="7.7"/>
    <n v="185"/>
    <n v="1100"/>
    <n v="357579"/>
    <n v="12755"/>
    <x v="0"/>
    <n v="1.85"/>
    <x v="1"/>
  </r>
  <r>
    <x v="2520"/>
    <n v="2000"/>
    <s v="Chris Koch"/>
    <s v="Chris Elliott"/>
    <s v="Mark Webber"/>
    <s v="Jean Smart"/>
    <x v="1"/>
    <n v="13000000"/>
    <n v="60008303"/>
    <x v="0"/>
    <n v="89"/>
    <s v="Adventure|Comedy|Family"/>
    <s v="meteorologist|snow|snowed in|snowplow|weather"/>
    <n v="4.9000000000000004"/>
    <n v="42"/>
    <n v="91"/>
    <n v="9285"/>
    <n v="2241"/>
    <x v="0"/>
    <n v="1.85"/>
    <x v="0"/>
  </r>
  <r>
    <x v="2521"/>
    <n v="2007"/>
    <s v="Preston A. Whitmore II"/>
    <s v="Mekhi Phifer"/>
    <s v="Chris Brown"/>
    <s v="Loretta Devine"/>
    <x v="0"/>
    <n v="13000000"/>
    <n v="49121934"/>
    <x v="0"/>
    <n v="117"/>
    <s v="Comedy|Drama|Romance"/>
    <s v="christmas|family home|musician|piano|secret"/>
    <n v="6.1"/>
    <n v="37"/>
    <n v="32"/>
    <n v="6528"/>
    <n v="6554"/>
    <x v="0"/>
    <n v="2.35"/>
    <x v="0"/>
  </r>
  <r>
    <x v="2522"/>
    <n v="1999"/>
    <s v="Bob Clark"/>
    <s v="Kathleen Turner"/>
    <s v="Dom DeLuise"/>
    <s v="Ruby Dee"/>
    <x v="1"/>
    <n v="18000000"/>
    <n v="27141959"/>
    <x v="0"/>
    <n v="97"/>
    <s v="Comedy|Crime|Family|Sci-Fi"/>
    <s v="baby|boy|science|scientist|toddler"/>
    <n v="2.5"/>
    <n v="45"/>
    <n v="168"/>
    <n v="19547"/>
    <n v="2936"/>
    <x v="0"/>
    <n v="1.85"/>
    <x v="0"/>
  </r>
  <r>
    <x v="2523"/>
    <n v="1998"/>
    <s v="Kirk Wong"/>
    <s v="Bokeem Woodbine"/>
    <s v="Elliott Gould"/>
    <s v="Antonio Sabato Jr."/>
    <x v="3"/>
    <n v="13000000"/>
    <n v="27052167"/>
    <x v="0"/>
    <n v="91"/>
    <s v="Action|Comedy|Crime|Thriller"/>
    <s v="hitman|kidnapping|kosher|vhs|video store"/>
    <n v="6.1"/>
    <n v="57"/>
    <n v="168"/>
    <n v="24834"/>
    <n v="3353"/>
    <x v="0"/>
    <n v="1.85"/>
    <x v="0"/>
  </r>
  <r>
    <x v="2524"/>
    <n v="1996"/>
    <s v="Bronwen Hughes"/>
    <s v="Gregory Smith"/>
    <s v="Eartha Kitt"/>
    <s v="Charlotte Sullivan"/>
    <x v="1"/>
    <n v="13000000"/>
    <n v="26539321"/>
    <x v="0"/>
    <n v="100"/>
    <s v="Comedy|Drama|Family"/>
    <s v="binoculars|child spy|notebook|secret|spy"/>
    <n v="5.9"/>
    <n v="25"/>
    <n v="42"/>
    <n v="7984"/>
    <n v="2486"/>
    <x v="0"/>
    <n v="1.85"/>
    <x v="0"/>
  </r>
  <r>
    <x v="2525"/>
    <n v="1990"/>
    <s v="John Lafia"/>
    <s v="Jenny Agutter"/>
    <s v="Beth Grant"/>
    <s v="Greg Germann"/>
    <x v="3"/>
    <n v="13000000"/>
    <n v="28501605"/>
    <x v="0"/>
    <n v="72"/>
    <s v="Fantasy|Horror"/>
    <s v="boy|doll|foster home|killer doll|serial killer"/>
    <n v="5.7"/>
    <n v="59"/>
    <n v="166"/>
    <n v="31371"/>
    <n v="2646"/>
    <x v="0"/>
    <n v="1.85"/>
    <x v="0"/>
  </r>
  <r>
    <x v="2526"/>
    <n v="2014"/>
    <s v="Sam Miller"/>
    <s v="Leslie Bibb"/>
    <s v="Kate del Castillo"/>
    <s v="Henry Simmons"/>
    <x v="0"/>
    <n v="13200000"/>
    <n v="52543632"/>
    <x v="0"/>
    <n v="84"/>
    <s v="Crime|Thriller"/>
    <s v="home invasion|police officer shot|police officer shot in the chest|psychopath|three word title"/>
    <n v="5.6"/>
    <n v="58"/>
    <n v="84"/>
    <n v="12676"/>
    <n v="2297"/>
    <x v="0"/>
    <n v="2.35"/>
    <x v="0"/>
  </r>
  <r>
    <x v="2527"/>
    <n v="2007"/>
    <s v="Frank Darabont"/>
    <s v="Toby Jones"/>
    <s v="Alexa Davalos"/>
    <s v="Jeffrey DeMunn"/>
    <x v="3"/>
    <n v="18000000"/>
    <n v="25592632"/>
    <x v="0"/>
    <n v="126"/>
    <s v="Horror"/>
    <s v="desperation|fog|giant insect|survival|survival horror"/>
    <n v="7.2"/>
    <n v="330"/>
    <n v="1066"/>
    <n v="220475"/>
    <n v="5371"/>
    <x v="0"/>
    <n v="1.85"/>
    <x v="0"/>
  </r>
  <r>
    <x v="2528"/>
    <n v="2015"/>
    <s v="Alex Garland"/>
    <s v="Elina Alminas"/>
    <s v="Sonoya Mizuno"/>
    <s v="Corey Johnson"/>
    <x v="3"/>
    <n v="15000000"/>
    <n v="25440971"/>
    <x v="1"/>
    <n v="108"/>
    <s v="Drama|Mystery|Sci-Fi|Thriller"/>
    <s v="artificial intelligence|robot|robot human relationship|turing test|video surveillance"/>
    <n v="7.7"/>
    <n v="489"/>
    <n v="611"/>
    <n v="289508"/>
    <n v="430"/>
    <x v="1"/>
    <n v="2.35"/>
    <x v="0"/>
  </r>
  <r>
    <x v="2529"/>
    <n v="1999"/>
    <s v="Spike Jonze"/>
    <s v="Willie Garson"/>
    <s v="Orson Bean"/>
    <s v="Mary Kay Place"/>
    <x v="3"/>
    <n v="13000000"/>
    <n v="22858926"/>
    <x v="0"/>
    <n v="112"/>
    <s v="Comedy|Drama|Fantasy"/>
    <s v="body swap|magical realism|portal|puppeteer|surrealism"/>
    <n v="7.8"/>
    <n v="242"/>
    <n v="840"/>
    <n v="254404"/>
    <n v="1171"/>
    <x v="0"/>
    <n v="1.85"/>
    <x v="0"/>
  </r>
  <r>
    <x v="2530"/>
    <n v="2001"/>
    <s v="Mark Brown"/>
    <s v="Mo'Nique"/>
    <s v="Vivica A. Fox"/>
    <s v="Tamala Jones"/>
    <x v="3"/>
    <n v="6000000"/>
    <n v="22235901"/>
    <x v="0"/>
    <n v="90"/>
    <s v="Comedy|Romance"/>
    <s v="advice|battle of the sexes|lingerie|romantic rivalry|rule"/>
    <n v="6.1"/>
    <n v="40"/>
    <n v="31"/>
    <n v="4339"/>
    <n v="2815"/>
    <x v="0"/>
    <n v="1.85"/>
    <x v="0"/>
  </r>
  <r>
    <x v="2531"/>
    <n v="2014"/>
    <s v="Dave Green"/>
    <s v="Teo Halm"/>
    <s v="Ella Wahlestedt"/>
    <s v="Jason Gray-Stanford"/>
    <x v="1"/>
    <n v="13000000"/>
    <n v="38916903"/>
    <x v="0"/>
    <n v="91"/>
    <s v="Adventure|Family|Sci-Fi"/>
    <s v="alien|bar|construction worker|no opening credits|no title at beginning"/>
    <n v="5.8"/>
    <n v="112"/>
    <n v="149"/>
    <n v="15664"/>
    <n v="1921"/>
    <x v="0"/>
    <n v="1.85"/>
    <x v="0"/>
  </r>
  <r>
    <x v="2532"/>
    <n v="2001"/>
    <s v="John Stockwell"/>
    <s v="Kirsten Dunst"/>
    <s v="Jay Hernandez"/>
    <s v="Rolando Molina"/>
    <x v="0"/>
    <n v="14000000"/>
    <n v="16929123"/>
    <x v="0"/>
    <n v="135"/>
    <s v="Drama|Romance"/>
    <s v="congressman|high school|latino|pacific palisades|school"/>
    <n v="6.5"/>
    <n v="84"/>
    <n v="169"/>
    <n v="21406"/>
    <n v="6214"/>
    <x v="0"/>
    <n v="1.85"/>
    <x v="0"/>
  </r>
  <r>
    <x v="2533"/>
    <n v="2006"/>
    <s v="Clint Eastwood"/>
    <s v="Yuki Matsuzaki"/>
    <s v="Kazunari Ninomiya"/>
    <s v="Shidô Nakamura"/>
    <x v="3"/>
    <n v="19000000"/>
    <n v="13753931"/>
    <x v="0"/>
    <n v="141"/>
    <s v="Drama|History|War"/>
    <s v="blood splatter|general|island|japan|world war two"/>
    <n v="7.9"/>
    <n v="251"/>
    <n v="316"/>
    <n v="132149"/>
    <n v="751"/>
    <x v="0"/>
    <n v="2.35"/>
    <x v="1"/>
  </r>
  <r>
    <x v="2534"/>
    <n v="2006"/>
    <s v="Michael Polish"/>
    <s v="J.K. Simmons"/>
    <s v="Virginia Madsen"/>
    <s v="Bruce Dern"/>
    <x v="1"/>
    <n v="13000000"/>
    <n v="10996440"/>
    <x v="0"/>
    <n v="104"/>
    <s v="Adventure|Drama|Sci-Fi"/>
    <s v="bank|fbi|fuel|rocket|space travel"/>
    <n v="6.3"/>
    <n v="113"/>
    <n v="128"/>
    <n v="19707"/>
    <n v="27806"/>
    <x v="0"/>
    <n v="2.35"/>
    <x v="1"/>
  </r>
  <r>
    <x v="2535"/>
    <n v="2015"/>
    <s v="Lenny Abrahamson"/>
    <s v="Joan Allen"/>
    <s v="Jacob Tremblay"/>
    <s v="Cas Anvar"/>
    <x v="3"/>
    <n v="13000000"/>
    <n v="14677654"/>
    <x v="17"/>
    <n v="118"/>
    <s v="Drama"/>
    <s v="based on novel|escape|imprisonment|kidnapping|mother son relationship"/>
    <n v="8.3000000000000007"/>
    <n v="421"/>
    <n v="351"/>
    <n v="161288"/>
    <n v="2499"/>
    <x v="0"/>
    <n v="2.35"/>
    <x v="0"/>
  </r>
  <r>
    <x v="2536"/>
    <n v="1998"/>
    <s v="Bob Saget"/>
    <s v="Don Rickles"/>
    <s v="Jack Warden"/>
    <s v="Traylor Howard"/>
    <x v="0"/>
    <n v="13000000"/>
    <n v="9975684"/>
    <x v="3"/>
    <n v="82"/>
    <s v="Comedy"/>
    <s v="cult film|gambling debt|job|off screen murder|revenge"/>
    <n v="6.4"/>
    <n v="32"/>
    <n v="117"/>
    <n v="20033"/>
    <n v="1805"/>
    <x v="0"/>
    <n v="1.85"/>
    <x v="1"/>
  </r>
  <r>
    <x v="2537"/>
    <n v="1994"/>
    <s v="John Waters"/>
    <s v="Kathleen Turner"/>
    <s v="Sam Waterston"/>
    <s v="Traci Lords"/>
    <x v="3"/>
    <n v="13000000"/>
    <n v="7881335"/>
    <x v="0"/>
    <n v="95"/>
    <s v="Comedy|Crime|Thriller"/>
    <s v="dentist|housewife|howie scream|murder|perfection"/>
    <n v="6.7"/>
    <n v="52"/>
    <n v="107"/>
    <n v="21212"/>
    <n v="3092"/>
    <x v="0"/>
    <n v="1.66"/>
    <x v="1"/>
  </r>
  <r>
    <x v="2538"/>
    <n v="1999"/>
    <s v="Andrew Fleming"/>
    <s v="Ryan Reynolds"/>
    <s v="Will Ferrell"/>
    <s v="Kirsten Dunst"/>
    <x v="0"/>
    <n v="13000000"/>
    <n v="6241697"/>
    <x v="8"/>
    <n v="94"/>
    <s v="Comedy"/>
    <s v="political cover up|political satire|teenage girl|white house|witness"/>
    <n v="6.1"/>
    <n v="81"/>
    <n v="210"/>
    <n v="16059"/>
    <n v="31005"/>
    <x v="0"/>
    <n v="1.85"/>
    <x v="1"/>
  </r>
  <r>
    <x v="2539"/>
    <n v="1999"/>
    <s v="Craig Bolotin"/>
    <s v="Rosario Dawson"/>
    <s v="Vanessa Williams"/>
    <s v="Robert Ri'chard"/>
    <x v="3"/>
    <n v="13000000"/>
    <n v="5871603"/>
    <x v="0"/>
    <n v="99"/>
    <s v="Drama|Thriller"/>
    <s v="black cop|die hard scenario|hostage negotiator|police|police brutality"/>
    <n v="6"/>
    <n v="39"/>
    <n v="39"/>
    <n v="3116"/>
    <n v="6485"/>
    <x v="0"/>
    <n v="1.85"/>
    <x v="1"/>
  </r>
  <r>
    <x v="2540"/>
    <n v="1998"/>
    <s v="Mark Christopher"/>
    <s v="Salma Hayek"/>
    <s v="Ellen Albertini Dow"/>
    <s v="Sela Ward"/>
    <x v="3"/>
    <n v="13000000"/>
    <n v="16574731"/>
    <x v="0"/>
    <n v="121"/>
    <s v="Drama|Music"/>
    <s v="angel dust the drug|disco|new york city|quaalude|reference to princess grace of monaco"/>
    <n v="5.8"/>
    <n v="63"/>
    <n v="181"/>
    <n v="27675"/>
    <n v="6910"/>
    <x v="0"/>
    <n v="1.85"/>
    <x v="0"/>
  </r>
  <r>
    <x v="2541"/>
    <n v="2001"/>
    <s v="Blair Hayes"/>
    <s v="Jake Gyllenhaal"/>
    <s v="Geoffrey Arend"/>
    <s v="Marley Shelton"/>
    <x v="0"/>
    <n v="13000000"/>
    <n v="5002310"/>
    <x v="0"/>
    <n v="84"/>
    <s v="Adventure|Comedy|Romance|Sci-Fi"/>
    <s v="cigarette smoking|hand on butt|niagara falls|plastic bubble|wedding"/>
    <n v="5.6"/>
    <n v="47"/>
    <n v="181"/>
    <n v="25541"/>
    <n v="18864"/>
    <x v="0"/>
    <n v="2.35"/>
    <x v="1"/>
  </r>
  <r>
    <x v="2542"/>
    <n v="2001"/>
    <s v="Jez Butterworth"/>
    <s v="Mark Gatiss"/>
    <s v="Mathieu Kassovitz"/>
    <s v="Ben Chaplin"/>
    <x v="3"/>
    <n v="13000000"/>
    <n v="4919896"/>
    <x v="1"/>
    <n v="93"/>
    <s v="Comedy|Crime|Thriller"/>
    <s v="bank|bank clerk|birthday|mail order bride|russian"/>
    <n v="6.1"/>
    <n v="111"/>
    <n v="159"/>
    <n v="21530"/>
    <n v="1775"/>
    <x v="0"/>
    <n v="2.35"/>
    <x v="1"/>
  </r>
  <r>
    <x v="2543"/>
    <n v="2013"/>
    <s v="Jon Lucas"/>
    <s v="Justin Chon"/>
    <s v="Josie Loren"/>
    <s v="Sarah Wright"/>
    <x v="3"/>
    <n v="13000000"/>
    <n v="25675765"/>
    <x v="0"/>
    <n v="93"/>
    <s v="Comedy"/>
    <s v="21st birthday|college student|drunken man|pubic hair|standing up to father"/>
    <n v="5.9"/>
    <n v="168"/>
    <n v="84"/>
    <n v="60407"/>
    <n v="2730"/>
    <x v="0"/>
    <n v="2.35"/>
    <x v="0"/>
  </r>
  <r>
    <x v="2544"/>
    <n v="2006"/>
    <s v="Olivier Assayas"/>
    <s v="Steve Buscemi"/>
    <s v="Miranda Richardson"/>
    <s v="Catalina Sandino Moreno"/>
    <x v="3"/>
    <n v="13000000"/>
    <n v="4857376"/>
    <x v="8"/>
    <n v="120"/>
    <s v="Comedy|Drama|Romance"/>
    <s v="baby|divorce|oscar wilde|pigalle|tourist"/>
    <n v="7.3"/>
    <n v="165"/>
    <n v="123"/>
    <n v="63084"/>
    <n v="13208"/>
    <x v="0"/>
    <n v="1.85"/>
    <x v="1"/>
  </r>
  <r>
    <x v="2545"/>
    <n v="2007"/>
    <s v="Rod Lurie"/>
    <s v="Harry Lennix"/>
    <s v="Kathryn Morris"/>
    <s v="Peter Coyote"/>
    <x v="0"/>
    <n v="13000000"/>
    <n v="3169424"/>
    <x v="0"/>
    <n v="112"/>
    <s v="Drama|Sport"/>
    <s v="boxing|colosseum|homeless man|reporter|writer"/>
    <n v="6.8"/>
    <n v="104"/>
    <n v="59"/>
    <n v="18442"/>
    <n v="2417"/>
    <x v="0"/>
    <n v="2.35"/>
    <x v="1"/>
  </r>
  <r>
    <x v="2546"/>
    <n v="2013"/>
    <s v="Paul Weitz"/>
    <s v="Tina Fey"/>
    <s v="Sarita Choudhury"/>
    <s v="Christopher Evan Welch"/>
    <x v="0"/>
    <n v="13000000"/>
    <n v="18004225"/>
    <x v="0"/>
    <n v="107"/>
    <s v="Comedy|Drama|Romance"/>
    <s v="adoption|female protagonist|princeton university|wedding|working women"/>
    <n v="5.7"/>
    <n v="150"/>
    <n v="87"/>
    <n v="28573"/>
    <n v="3004"/>
    <x v="0"/>
    <n v="2.35"/>
    <x v="0"/>
  </r>
  <r>
    <x v="2547"/>
    <n v="2000"/>
    <s v="Patrice Leconte"/>
    <s v="Emir Kusturica"/>
    <s v="Daniel Auteuil"/>
    <s v="Yves Jacques"/>
    <x v="3"/>
    <n v="100000000"/>
    <n v="3058380"/>
    <x v="8"/>
    <n v="112"/>
    <s v="Drama|Romance"/>
    <s v="archipelago|guillotine|island|prison|redemption"/>
    <n v="7.3"/>
    <n v="61"/>
    <n v="69"/>
    <n v="4767"/>
    <n v="2389"/>
    <x v="0"/>
    <n v="2.35"/>
    <x v="1"/>
  </r>
  <r>
    <x v="2548"/>
    <n v="2009"/>
    <s v="Atom Egoyan"/>
    <s v="Liam Neeson"/>
    <s v="Meghan Heffern"/>
    <s v="Natalie Lisinska"/>
    <x v="3"/>
    <n v="11000000"/>
    <n v="3074838"/>
    <x v="0"/>
    <n v="96"/>
    <s v="Drama|Mystery|Romance|Thriller"/>
    <s v="bare chested boy|doctor|escort|infidelity|prostitute"/>
    <n v="6.3"/>
    <n v="226"/>
    <n v="166"/>
    <n v="56264"/>
    <n v="14372"/>
    <x v="0"/>
    <n v="1.85"/>
    <x v="1"/>
  </r>
  <r>
    <x v="2549"/>
    <n v="1996"/>
    <s v="Paul Mazursky"/>
    <s v="Chazz Palminteri"/>
    <s v="Ryan O'Neal"/>
    <s v="Paul Mazursky"/>
    <x v="3"/>
    <n v="13000000"/>
    <n v="2104000"/>
    <x v="0"/>
    <n v="91"/>
    <s v="Comedy|Crime|Drama"/>
    <s v="bathroom|bathtub|female protagonist|flashback|kitchen"/>
    <n v="5.9"/>
    <n v="21"/>
    <n v="19"/>
    <n v="1595"/>
    <n v="1679"/>
    <x v="0"/>
    <n v="1.85"/>
    <x v="1"/>
  </r>
  <r>
    <x v="1706"/>
    <n v="2009"/>
    <s v="Jim Sheridan"/>
    <s v="Natalie Portman"/>
    <s v="Jake Gyllenhaal"/>
    <s v="Ethan Suplee"/>
    <x v="3"/>
    <n v="26000000"/>
    <n v="28501651"/>
    <x v="0"/>
    <n v="105"/>
    <s v="Drama|Thriller"/>
    <s v="afghanistan|death of soldier|presumed dead|prisoner|war trauma"/>
    <n v="7.1"/>
    <n v="217"/>
    <n v="201"/>
    <n v="88037"/>
    <n v="39473"/>
    <x v="0"/>
    <n v="2.35"/>
    <x v="0"/>
  </r>
  <r>
    <x v="2550"/>
    <n v="2006"/>
    <s v="Sidney Lumet"/>
    <s v="Peter Dinklage"/>
    <s v="Vin Diesel"/>
    <s v="Alex Rocco"/>
    <x v="3"/>
    <n v="13000000"/>
    <n v="1172769"/>
    <x v="5"/>
    <n v="125"/>
    <s v="Biography|Comedy|Crime|Drama"/>
    <s v="court|drugs|judge|mafia|mobster"/>
    <n v="7.1"/>
    <n v="94"/>
    <n v="108"/>
    <n v="28068"/>
    <n v="37606"/>
    <x v="0"/>
    <n v="1.85"/>
    <x v="1"/>
  </r>
  <r>
    <x v="2551"/>
    <n v="2012"/>
    <s v="Stephen Chbosky"/>
    <s v="Logan Lerman"/>
    <s v="Ezra Miller"/>
    <s v="Kate Walsh"/>
    <x v="0"/>
    <n v="13000000"/>
    <n v="17738570"/>
    <x v="0"/>
    <n v="102"/>
    <s v="Drama|Romance"/>
    <s v="coming of age|depression|gay|high school|mental illness"/>
    <n v="8"/>
    <n v="364"/>
    <n v="457"/>
    <n v="351274"/>
    <n v="13631"/>
    <x v="0"/>
    <n v="1.85"/>
    <x v="0"/>
  </r>
  <r>
    <x v="2552"/>
    <n v="1993"/>
    <s v="Jon Hess"/>
    <s v="Burt Young"/>
    <s v="Ian Gomez"/>
    <s v="Thomas Ian Griffith"/>
    <x v="3"/>
    <n v="3000000"/>
    <n v="1200000"/>
    <x v="0"/>
    <n v="87"/>
    <s v="Action"/>
    <s v="exercise bicycle|face in food|police|police brutality|policeman"/>
    <n v="5.0999999999999996"/>
    <n v="19"/>
    <n v="23"/>
    <n v="922"/>
    <n v="1139"/>
    <x v="0"/>
    <n v="1.85"/>
    <x v="1"/>
  </r>
  <r>
    <x v="2553"/>
    <n v="2006"/>
    <s v="Douglas McGrath"/>
    <s v="Toby Jones"/>
    <s v="Isabella Rossellini"/>
    <s v="Hope Davis"/>
    <x v="3"/>
    <n v="13000000"/>
    <n v="1150403"/>
    <x v="0"/>
    <n v="118"/>
    <s v="Biography|Crime|Drama"/>
    <s v="blood|book|cold calculation|murder|writer"/>
    <n v="7.1"/>
    <n v="129"/>
    <n v="102"/>
    <n v="14143"/>
    <n v="3474"/>
    <x v="0"/>
    <n v="1.85"/>
    <x v="1"/>
  </r>
  <r>
    <x v="2554"/>
    <n v="2000"/>
    <s v="Michael Winterbottom"/>
    <s v="Milla Jovovich"/>
    <s v="Sarah Polley"/>
    <s v="Shirley Henderson"/>
    <x v="3"/>
    <n v="20000000"/>
    <n v="403932"/>
    <x v="1"/>
    <n v="115"/>
    <s v="Drama|Romance|Western"/>
    <s v="gold|gold mine|miner|railroad|surveyor"/>
    <n v="6.5"/>
    <n v="71"/>
    <n v="92"/>
    <n v="5254"/>
    <n v="17104"/>
    <x v="0"/>
    <n v="2.35"/>
    <x v="1"/>
  </r>
  <r>
    <x v="2555"/>
    <n v="2015"/>
    <s v="Mark Neveldine"/>
    <s v="Djimon Hounsou"/>
    <s v="Alison Lohman"/>
    <s v="Dougray Scott"/>
    <x v="0"/>
    <n v="8495000"/>
    <n v="1712111"/>
    <x v="0"/>
    <n v="91"/>
    <s v="Horror|Thriller"/>
    <s v="evil|injury|possession|priest|vatican"/>
    <n v="4.5"/>
    <n v="93"/>
    <n v="53"/>
    <n v="7199"/>
    <n v="7875"/>
    <x v="0"/>
    <n v="1.85"/>
    <x v="1"/>
  </r>
  <r>
    <x v="2556"/>
    <n v="2011"/>
    <s v="Joe Cornish"/>
    <s v="John Boyega"/>
    <s v="Luke Treadaway"/>
    <s v="Jodie Whittaker"/>
    <x v="3"/>
    <n v="13000000"/>
    <n v="1024175"/>
    <x v="1"/>
    <n v="88"/>
    <s v="Action|Comedy|Sci-Fi|Thriller"/>
    <s v="alien|alien invasion|apartment|creature|gang"/>
    <n v="6.6"/>
    <n v="399"/>
    <n v="297"/>
    <n v="82331"/>
    <n v="2011"/>
    <x v="0"/>
    <n v="2.35"/>
    <x v="1"/>
  </r>
  <r>
    <x v="2557"/>
    <n v="2011"/>
    <s v="Angelina Jolie Pitt"/>
    <s v="Jelena Jovanova"/>
    <s v="Nikola Djuricko"/>
    <s v="Branko Djuric"/>
    <x v="3"/>
    <n v="13000000"/>
    <n v="301305"/>
    <x v="0"/>
    <n v="127"/>
    <s v="Drama|Romance|War"/>
    <s v="bosnian war|church|emaciation|soldier|violence"/>
    <n v="4.3"/>
    <n v="110"/>
    <n v="180"/>
    <n v="31414"/>
    <n v="796"/>
    <x v="0"/>
    <n v="2.35"/>
    <x v="1"/>
  </r>
  <r>
    <x v="2558"/>
    <n v="2013"/>
    <s v="Brad Anderson"/>
    <s v="Michael Imperioli"/>
    <s v="Tara Platt"/>
    <s v="Roma Maffia"/>
    <x v="3"/>
    <n v="13000000"/>
    <n v="51872378"/>
    <x v="0"/>
    <n v="94"/>
    <s v="Crime|Thriller"/>
    <s v="911 operator|calling 911|die hard scenario|head held underwater|white villain"/>
    <n v="6.7"/>
    <n v="285"/>
    <n v="266"/>
    <n v="88241"/>
    <n v="2812"/>
    <x v="0"/>
    <n v="1.85"/>
    <x v="0"/>
  </r>
  <r>
    <x v="2559"/>
    <n v="2002"/>
    <s v="John Stainton"/>
    <s v="Steve Irwin"/>
    <s v="Aden Young"/>
    <s v="Steve Bastoni"/>
    <x v="1"/>
    <n v="13000000"/>
    <n v="28399192"/>
    <x v="4"/>
    <n v="90"/>
    <s v="Action|Adventure|Comedy|Family"/>
    <s v="cia|crocodile|satellite|snake|spider"/>
    <n v="5.4"/>
    <n v="61"/>
    <n v="106"/>
    <n v="5663"/>
    <n v="1483"/>
    <x v="0"/>
    <n v="2.35"/>
    <x v="0"/>
  </r>
  <r>
    <x v="2560"/>
    <n v="2009"/>
    <s v="Glenn Ficarra"/>
    <s v="Dameon Clarke"/>
    <s v="Louis Herthum"/>
    <s v="Annie Golden"/>
    <x v="3"/>
    <n v="13000000"/>
    <n v="2035566"/>
    <x v="8"/>
    <n v="102"/>
    <s v="Biography|Comedy|Crime|Drama|Romance"/>
    <s v="character name in title|con artist|fraud|gay|prison break"/>
    <n v="6.6"/>
    <n v="242"/>
    <n v="162"/>
    <n v="77305"/>
    <n v="931"/>
    <x v="0"/>
    <n v="1.85"/>
    <x v="1"/>
  </r>
  <r>
    <x v="2561"/>
    <n v="2002"/>
    <s v="Denzel Washington"/>
    <s v="Denzel Washington"/>
    <s v="Kevin Connolly"/>
    <s v="Derek Luke"/>
    <x v="0"/>
    <n v="12500000"/>
    <n v="21078145"/>
    <x v="0"/>
    <n v="117"/>
    <s v="Biography|Drama"/>
    <s v="black american|extortion|navy|psychiatrist|sailor"/>
    <n v="7.3"/>
    <n v="121"/>
    <n v="159"/>
    <n v="26493"/>
    <n v="20456"/>
    <x v="0"/>
    <n v="2.35"/>
    <x v="0"/>
  </r>
  <r>
    <x v="2562"/>
    <n v="2002"/>
    <s v="Michael Hoffman"/>
    <s v="Gabriel Millman"/>
    <s v="Embeth Davidtz"/>
    <s v="Rob Morrow"/>
    <x v="0"/>
    <n v="12500000"/>
    <n v="14060950"/>
    <x v="0"/>
    <n v="109"/>
    <s v="Drama"/>
    <s v="classroom|fund raising|headmaster|reunion|roman"/>
    <n v="6.9"/>
    <n v="83"/>
    <n v="139"/>
    <n v="14354"/>
    <n v="14347"/>
    <x v="0"/>
    <n v="1.85"/>
    <x v="0"/>
  </r>
  <r>
    <x v="2563"/>
    <n v="1993"/>
    <s v="Tony Scott"/>
    <s v="Brad Pitt"/>
    <s v="Gary Oldman"/>
    <s v="Michael Rapaport"/>
    <x v="3"/>
    <n v="13000000"/>
    <n v="12281500"/>
    <x v="0"/>
    <n v="121"/>
    <s v="Action|Crime|Drama|Romance|Thriller"/>
    <s v="aspiring actor|cocaine|drugs|pimp|suitcase full of money"/>
    <n v="8"/>
    <n v="122"/>
    <n v="460"/>
    <n v="163492"/>
    <n v="23602"/>
    <x v="0"/>
    <n v="2.35"/>
    <x v="1"/>
  </r>
  <r>
    <x v="2564"/>
    <n v="1992"/>
    <s v="James Foley"/>
    <s v="Kevin Spacey"/>
    <s v="Al Pacino"/>
    <s v="Jude Ciccolella"/>
    <x v="3"/>
    <n v="12500000"/>
    <n v="10725228"/>
    <x v="0"/>
    <n v="100"/>
    <s v="Crime|Drama|Mystery"/>
    <s v="office|pressure|real estate|robbery|sales"/>
    <n v="7.8"/>
    <n v="120"/>
    <n v="365"/>
    <n v="75675"/>
    <n v="32288"/>
    <x v="0"/>
    <n v="2.35"/>
    <x v="1"/>
  </r>
  <r>
    <x v="2565"/>
    <n v="2010"/>
    <s v="Michael Winterbottom"/>
    <s v="Liam Aiken"/>
    <s v="Ned Beatty"/>
    <s v="Jay R. Ferguson"/>
    <x v="3"/>
    <n v="13000000"/>
    <n v="214966"/>
    <x v="0"/>
    <n v="109"/>
    <s v="Crime|Drama|Thriller"/>
    <s v="deputy|murder|revenge|sheriff|texas"/>
    <n v="6.1"/>
    <n v="225"/>
    <n v="176"/>
    <n v="28483"/>
    <n v="1813"/>
    <x v="0"/>
    <n v="2.35"/>
    <x v="1"/>
  </r>
  <r>
    <x v="2566"/>
    <n v="2009"/>
    <s v="Stewart Hendler"/>
    <s v="Julian Morris"/>
    <s v="Margo Harshman"/>
    <s v="Rumer Willis"/>
    <x v="3"/>
    <n v="16000000"/>
    <n v="11956207"/>
    <x v="0"/>
    <n v="101"/>
    <s v="Horror|Mystery"/>
    <s v="prank gone wrong|scantily clad female|shotgun|sorority house|stabbed in the neck"/>
    <n v="5.0999999999999996"/>
    <n v="167"/>
    <n v="126"/>
    <n v="24012"/>
    <n v="3142"/>
    <x v="0"/>
    <n v="2.35"/>
    <x v="1"/>
  </r>
  <r>
    <x v="2567"/>
    <n v="2007"/>
    <s v="Craig Gillespie"/>
    <s v="Ryan Gosling"/>
    <s v="Kelli Garner"/>
    <s v="Paul Schneider"/>
    <x v="0"/>
    <n v="12000000"/>
    <n v="5949693"/>
    <x v="0"/>
    <n v="106"/>
    <s v="Comedy|Drama|Romance"/>
    <s v="in love with an inanimate object|internet|introvert|psychologist|sex doll"/>
    <n v="7.4"/>
    <n v="226"/>
    <n v="299"/>
    <n v="114762"/>
    <n v="34351"/>
    <x v="0"/>
    <n v="1.85"/>
    <x v="1"/>
  </r>
  <r>
    <x v="2568"/>
    <n v="2008"/>
    <s v="Mark Herman"/>
    <s v="Richard Johnson"/>
    <s v="Sheila Hancock"/>
    <s v="Cara Horgan"/>
    <x v="0"/>
    <n v="12500000"/>
    <n v="9030581"/>
    <x v="1"/>
    <n v="94"/>
    <s v="Drama|War"/>
    <s v="boy|fence|jew|nazis|poison gas"/>
    <n v="7.8"/>
    <n v="185"/>
    <n v="398"/>
    <n v="132386"/>
    <n v="156"/>
    <x v="0"/>
    <n v="1.85"/>
    <x v="1"/>
  </r>
  <r>
    <x v="2569"/>
    <n v="2000"/>
    <s v="Lars von Trier"/>
    <s v="Catherine Deneuve"/>
    <s v="Udo Kier"/>
    <s v="Björk"/>
    <x v="3"/>
    <n v="12800000"/>
    <n v="4157491"/>
    <x v="16"/>
    <n v="140"/>
    <s v="Crime|Drama|Musical"/>
    <s v="ends with quotation|execution|factory|women's prison|year 1964"/>
    <n v="8"/>
    <n v="177"/>
    <n v="690"/>
    <n v="79330"/>
    <n v="2894"/>
    <x v="0"/>
    <n v="2.35"/>
    <x v="1"/>
  </r>
  <r>
    <x v="2570"/>
    <n v="1997"/>
    <s v="Gillian Armstrong"/>
    <s v="Tom Wilkinson"/>
    <s v="Richard Roxburgh"/>
    <s v="Clive Russell"/>
    <x v="3"/>
    <n v="16000000"/>
    <n v="1508689"/>
    <x v="0"/>
    <n v="132"/>
    <s v="Drama|Romance"/>
    <s v="australia|church|glass|inheritance|wager"/>
    <n v="6.7"/>
    <n v="28"/>
    <n v="50"/>
    <n v="5648"/>
    <n v="2004"/>
    <x v="0"/>
    <n v="2.35"/>
    <x v="1"/>
  </r>
  <r>
    <x v="2571"/>
    <n v="1996"/>
    <s v="Abel Ferrara"/>
    <s v="Isabella Rossellini"/>
    <s v="Vincent Gallo"/>
    <s v="Gretchen Mol"/>
    <x v="3"/>
    <n v="12500000"/>
    <n v="1227324"/>
    <x v="0"/>
    <n v="99"/>
    <s v="Crime|Drama"/>
    <s v="1930s|madness|murder|new york city|violence"/>
    <n v="6.6"/>
    <n v="48"/>
    <n v="48"/>
    <n v="6921"/>
    <n v="3337"/>
    <x v="0"/>
    <n v="1.85"/>
    <x v="1"/>
  </r>
  <r>
    <x v="2572"/>
    <n v="2009"/>
    <s v="Brian Koppelman"/>
    <s v="Jenna Fischer"/>
    <s v="David Costabile"/>
    <s v="Richard Schiff"/>
    <x v="3"/>
    <n v="15000000"/>
    <n v="4360548"/>
    <x v="0"/>
    <n v="90"/>
    <s v="Comedy|Drama|Romance"/>
    <s v="aging|hdtv|high definition television|love|marriage"/>
    <n v="6.4"/>
    <n v="116"/>
    <n v="60"/>
    <n v="13371"/>
    <n v="2661"/>
    <x v="0"/>
    <n v="1.85"/>
    <x v="1"/>
  </r>
  <r>
    <x v="2573"/>
    <n v="2010"/>
    <s v="Ethan Maniquis"/>
    <s v="Robert De Niro"/>
    <s v="Don Johnson"/>
    <s v="Cheech Marin"/>
    <x v="3"/>
    <n v="10500000"/>
    <n v="26589953"/>
    <x v="0"/>
    <n v="105"/>
    <s v="Action|Crime|Thriller"/>
    <s v="machete|mexican|mexico|priest|texas"/>
    <n v="6.7"/>
    <n v="391"/>
    <n v="392"/>
    <n v="165792"/>
    <n v="26233"/>
    <x v="0"/>
    <n v="1.85"/>
    <x v="0"/>
  </r>
  <r>
    <x v="2574"/>
    <n v="2010"/>
    <s v="George Hickenlooper"/>
    <s v="Kevin Spacey"/>
    <s v="Eric Schweig"/>
    <s v="Christian Campbell"/>
    <x v="3"/>
    <n v="15000000"/>
    <n v="1039869"/>
    <x v="3"/>
    <n v="108"/>
    <s v="Biography|Comedy|Crime|Drama"/>
    <s v="corruption|lobbyist|murder|washington d.c.|washington d.c. lobbyist"/>
    <n v="6.2"/>
    <n v="117"/>
    <n v="51"/>
    <n v="14757"/>
    <n v="18739"/>
    <x v="0"/>
    <n v="2.35"/>
    <x v="1"/>
  </r>
  <r>
    <x v="2575"/>
    <n v="1988"/>
    <s v="Don Bluth"/>
    <s v="Judith Barsi"/>
    <s v="Gabriel Damon"/>
    <s v="Bill Erwin"/>
    <x v="2"/>
    <n v="12500000"/>
    <n v="48092846"/>
    <x v="0"/>
    <n v="69"/>
    <s v="Adventure|Animation|Family"/>
    <s v="brontosaurus|classical music|dinosaur|dinosaur feature|earthquake"/>
    <n v="7.3"/>
    <n v="24"/>
    <n v="133"/>
    <n v="61753"/>
    <n v="1833"/>
    <x v="0"/>
    <n v="1.33"/>
    <x v="0"/>
  </r>
  <r>
    <x v="2576"/>
    <n v="2004"/>
    <s v="Je-kyu Kang"/>
    <s v="Min-sik Choi"/>
    <s v="Bin Won"/>
    <s v="Dong-gun Jang"/>
    <x v="3"/>
    <n v="12800000"/>
    <n v="1110186"/>
    <x v="14"/>
    <n v="148"/>
    <s v="Action|Drama|War"/>
    <s v="1950s|archeologist|korea|korean war|soldier"/>
    <n v="8.1"/>
    <n v="86"/>
    <n v="224"/>
    <n v="31943"/>
    <n v="1730"/>
    <x v="0"/>
    <n v="2.35"/>
    <x v="1"/>
  </r>
  <r>
    <x v="2577"/>
    <n v="2009"/>
    <s v="William Dear"/>
    <s v="Clifton Collins Jr."/>
    <s v="Cheech Marin"/>
    <s v="Bruce McGill"/>
    <x v="1"/>
    <n v="12500000"/>
    <n v="1089445"/>
    <x v="3"/>
    <n v="118"/>
    <s v="Comedy|Drama|Family|Sport"/>
    <s v="baseball movie|little league|little league baseball|mexico|three word title"/>
    <n v="7"/>
    <n v="41"/>
    <n v="33"/>
    <n v="2676"/>
    <n v="4270"/>
    <x v="1"/>
    <n v="2.35"/>
    <x v="1"/>
  </r>
  <r>
    <x v="2578"/>
    <n v="1973"/>
    <s v="William Friedkin"/>
    <s v="Ellen Burstyn"/>
    <s v="Linda Blair"/>
    <s v="Lee J. Cobb"/>
    <x v="3"/>
    <n v="8000000"/>
    <n v="204565000"/>
    <x v="0"/>
    <n v="132"/>
    <s v="Horror"/>
    <s v="demonic possession|exorcism|exorcist|loss of innocence|priest"/>
    <n v="8"/>
    <n v="304"/>
    <n v="1058"/>
    <n v="284252"/>
    <n v="2466"/>
    <x v="0"/>
    <n v="1.37"/>
    <x v="0"/>
  </r>
  <r>
    <x v="2579"/>
    <n v="1975"/>
    <s v="Steven Spielberg"/>
    <s v="Roy Scheider"/>
    <s v="Robert Shaw"/>
    <s v="Murray Hamilton"/>
    <x v="1"/>
    <n v="8000000"/>
    <n v="260000000"/>
    <x v="0"/>
    <n v="130"/>
    <s v="Adventure|Drama|Thriller"/>
    <s v="beach|blockbuster|fishing|great white shark|shark"/>
    <n v="8"/>
    <n v="385"/>
    <n v="962"/>
    <n v="412454"/>
    <n v="2047"/>
    <x v="0"/>
    <n v="2.35"/>
    <x v="0"/>
  </r>
  <r>
    <x v="2580"/>
    <n v="1999"/>
    <s v="Paul Weitz"/>
    <s v="Alyson Hannigan"/>
    <s v="Shannon Elizabeth"/>
    <s v="Natasha Lyonne"/>
    <x v="3"/>
    <n v="11000000"/>
    <n v="101736215"/>
    <x v="0"/>
    <n v="95"/>
    <s v="Comedy"/>
    <s v="1990s|first love|milf|prom|virginity"/>
    <n v="7"/>
    <n v="145"/>
    <n v="789"/>
    <n v="315549"/>
    <n v="8134"/>
    <x v="0"/>
    <n v="1.85"/>
    <x v="0"/>
  </r>
  <r>
    <x v="2581"/>
    <n v="2012"/>
    <s v="Stéphane Aubier"/>
    <s v="Mackenzie Foy"/>
    <s v="Megan Mullally"/>
    <s v="Lambert Wilson"/>
    <x v="1"/>
    <n v="9600000"/>
    <n v="71442"/>
    <x v="8"/>
    <n v="80"/>
    <s v="Animation|Comedy|Crime|Drama|Family"/>
    <s v="bear|dentist|friendship|mouse|prejudice"/>
    <n v="7.9"/>
    <n v="99"/>
    <n v="32"/>
    <n v="12029"/>
    <n v="6829"/>
    <x v="0"/>
    <n v="1.85"/>
    <x v="1"/>
  </r>
  <r>
    <x v="2582"/>
    <n v="1986"/>
    <s v="Michael Ritchie"/>
    <s v="Victor Wong"/>
    <s v="Randall 'Tex' Cobb"/>
    <s v="Charlotte Lewis"/>
    <x v="0"/>
    <n v="25000000"/>
    <n v="79817937"/>
    <x v="0"/>
    <n v="94"/>
    <s v="Action|Adventure|Comedy|Fantasy|Mystery"/>
    <s v="boy|child|chosen one|demon|detective"/>
    <n v="5.9"/>
    <n v="29"/>
    <n v="69"/>
    <n v="39798"/>
    <n v="1044"/>
    <x v="0"/>
    <n v="1.85"/>
    <x v="0"/>
  </r>
  <r>
    <x v="2583"/>
    <n v="2012"/>
    <s v="Tim Story"/>
    <s v="Chris Brown"/>
    <s v="Romany Malco"/>
    <s v="Regina Hall"/>
    <x v="0"/>
    <n v="12000000"/>
    <n v="91547205"/>
    <x v="0"/>
    <n v="122"/>
    <s v="Comedy|Romance"/>
    <s v="advice|black romance|hip hop|reading a book|sex scene"/>
    <n v="6.6"/>
    <n v="77"/>
    <n v="62"/>
    <n v="34579"/>
    <n v="5165"/>
    <x v="0"/>
    <n v="2.35"/>
    <x v="0"/>
  </r>
  <r>
    <x v="2584"/>
    <n v="2002"/>
    <s v="Tim Story"/>
    <s v="Sean Patrick Thomas"/>
    <s v="Jason George"/>
    <s v="Cedric the Entertainer"/>
    <x v="0"/>
    <n v="12000000"/>
    <n v="75074950"/>
    <x v="0"/>
    <n v="102"/>
    <s v="Comedy|Drama"/>
    <s v="barber|barbershop|blaxploitation|loan shark|theft"/>
    <n v="6.3"/>
    <n v="91"/>
    <n v="156"/>
    <n v="22147"/>
    <n v="2754"/>
    <x v="0"/>
    <n v="1.85"/>
    <x v="0"/>
  </r>
  <r>
    <x v="2585"/>
    <n v="1982"/>
    <s v="Nicholas Meyer"/>
    <s v="Leonard Nimoy"/>
    <s v="Kirstie Alley"/>
    <s v="Nichelle Nichols"/>
    <x v="1"/>
    <n v="11000000"/>
    <n v="78900000"/>
    <x v="0"/>
    <n v="116"/>
    <s v="Action|Adventure|Sci-Fi"/>
    <s v="jamming communications|planet|space station|taunt|trap"/>
    <n v="7.7"/>
    <n v="148"/>
    <n v="359"/>
    <n v="91414"/>
    <n v="16539"/>
    <x v="0"/>
    <n v="2.35"/>
    <x v="0"/>
  </r>
  <r>
    <x v="2586"/>
    <n v="1994"/>
    <s v="Tom Shadyac"/>
    <s v="Sean Young"/>
    <s v="Udo Kier"/>
    <s v="David Margulies"/>
    <x v="0"/>
    <n v="12000000"/>
    <n v="72217000"/>
    <x v="0"/>
    <n v="78"/>
    <s v="Comedy"/>
    <s v="detective|dolphin|mascot|nudity|stupidity"/>
    <n v="6.9"/>
    <n v="61"/>
    <n v="242"/>
    <n v="216486"/>
    <n v="2462"/>
    <x v="0"/>
    <n v="1.85"/>
    <x v="0"/>
  </r>
  <r>
    <x v="2587"/>
    <n v="1983"/>
    <s v="John Badham"/>
    <s v="Matthew Broderick"/>
    <s v="Barry Corbin"/>
    <s v="Ally Sheedy"/>
    <x v="1"/>
    <n v="12000000"/>
    <n v="79568000"/>
    <x v="0"/>
    <n v="114"/>
    <s v="Sci-Fi|Thriller"/>
    <s v="computer|game|high school|norad|teenager"/>
    <n v="7.1"/>
    <n v="84"/>
    <n v="152"/>
    <n v="71842"/>
    <n v="4537"/>
    <x v="0"/>
    <n v="1.85"/>
    <x v="0"/>
  </r>
  <r>
    <x v="2588"/>
    <n v="1985"/>
    <s v="Peter Weir"/>
    <s v="Harrison Ford"/>
    <s v="Viggo Mortensen"/>
    <s v="Lukas Haas"/>
    <x v="3"/>
    <n v="12000000"/>
    <n v="65500000"/>
    <x v="0"/>
    <n v="112"/>
    <s v="Crime|Drama|Romance|Thriller"/>
    <s v="amish|love|murder|police|train"/>
    <n v="7.4"/>
    <n v="83"/>
    <n v="175"/>
    <n v="66966"/>
    <n v="22479"/>
    <x v="0"/>
    <n v="1.85"/>
    <x v="0"/>
  </r>
  <r>
    <x v="2589"/>
    <n v="2012"/>
    <s v="Mike McCoy"/>
    <s v="Alex Veadov"/>
    <s v="Jason Cottle"/>
    <s v="Rorke Denver"/>
    <x v="3"/>
    <n v="12000000"/>
    <n v="70011073"/>
    <x v="0"/>
    <n v="110"/>
    <s v="Action|Adventure|Drama|Thriller|War"/>
    <s v="mission|navy seal|terrorist|torture|valor"/>
    <n v="6.5"/>
    <n v="216"/>
    <n v="349"/>
    <n v="57996"/>
    <n v="146"/>
    <x v="0"/>
    <n v="2.35"/>
    <x v="0"/>
  </r>
  <r>
    <x v="2590"/>
    <n v="2006"/>
    <s v="Anne Fletcher"/>
    <s v="Channing Tatum"/>
    <s v="Alyson Stoner"/>
    <s v="Josh Henderson"/>
    <x v="0"/>
    <n v="12000000"/>
    <n v="65269010"/>
    <x v="0"/>
    <n v="104"/>
    <s v="Crime|Drama|Music|Romance"/>
    <s v="dance|dancer|school|showcase|student"/>
    <n v="6.5"/>
    <n v="107"/>
    <n v="271"/>
    <n v="90938"/>
    <n v="21380"/>
    <x v="0"/>
    <n v="2.35"/>
    <x v="0"/>
  </r>
  <r>
    <x v="2591"/>
    <n v="1996"/>
    <s v="Mike Judge"/>
    <s v="Bruce Willis"/>
    <s v="Demi Moore"/>
    <s v="John Doman"/>
    <x v="0"/>
    <n v="12000000"/>
    <n v="63071133"/>
    <x v="0"/>
    <n v="81"/>
    <s v="Adventure|Animation|Comedy|Crime"/>
    <s v="beavis and butt head|fbi|score|television|television set"/>
    <n v="6.8"/>
    <n v="63"/>
    <n v="154"/>
    <n v="42892"/>
    <n v="17035"/>
    <x v="0"/>
    <n v="1.85"/>
    <x v="0"/>
  </r>
  <r>
    <x v="2592"/>
    <n v="1997"/>
    <s v="Quentin Tarantino"/>
    <s v="Robert De Niro"/>
    <s v="Sid Haig"/>
    <s v="Robert Forster"/>
    <x v="3"/>
    <n v="12000000"/>
    <n v="39647595"/>
    <x v="0"/>
    <n v="154"/>
    <s v="Crime|Thriller"/>
    <s v="arms dealer|atf|bail|money|multiple perspectives"/>
    <n v="7.5"/>
    <n v="140"/>
    <n v="462"/>
    <n v="239540"/>
    <n v="25522"/>
    <x v="0"/>
    <n v="1.85"/>
    <x v="0"/>
  </r>
  <r>
    <x v="2593"/>
    <n v="2008"/>
    <s v="Jon Hurwitz"/>
    <s v="Danneel Ackles"/>
    <s v="Eric Winter"/>
    <s v="Beverly D'Angelo"/>
    <x v="3"/>
    <n v="12000000"/>
    <n v="38087366"/>
    <x v="0"/>
    <n v="102"/>
    <s v="Adventure|Comedy"/>
    <s v="bong|escape|ex girlfriend|guantanamo bay|texas"/>
    <n v="6.6"/>
    <n v="153"/>
    <n v="165"/>
    <n v="113918"/>
    <n v="4065"/>
    <x v="0"/>
    <n v="1.85"/>
    <x v="0"/>
  </r>
  <r>
    <x v="2594"/>
    <n v="2012"/>
    <s v="Josh Trank"/>
    <s v="Michael Kelly"/>
    <s v="Alex Russell"/>
    <s v="Ashley Hinshaw"/>
    <x v="0"/>
    <n v="12000000"/>
    <n v="64572496"/>
    <x v="0"/>
    <n v="89"/>
    <s v="Drama|Sci-Fi|Thriller"/>
    <s v="found footage|high school|subjective camera|teen angst|troubled teen"/>
    <n v="7.1"/>
    <n v="414"/>
    <n v="471"/>
    <n v="204327"/>
    <n v="2054"/>
    <x v="0"/>
    <n v="1.85"/>
    <x v="0"/>
  </r>
  <r>
    <x v="2595"/>
    <n v="1983"/>
    <s v="Barbra Streisand"/>
    <s v="Miriam Margolyes"/>
    <s v="Amy Irving"/>
    <s v="Steven Hill"/>
    <x v="1"/>
    <n v="12000000"/>
    <n v="30400000"/>
    <x v="1"/>
    <n v="132"/>
    <s v="Drama|Musical|Romance"/>
    <s v="love|study|talmud|wedding|yeshiva"/>
    <n v="6.6"/>
    <n v="16"/>
    <n v="68"/>
    <n v="9503"/>
    <n v="914"/>
    <x v="0"/>
    <n v="1.85"/>
    <x v="0"/>
  </r>
  <r>
    <x v="2596"/>
    <n v="1981"/>
    <s v="Terry Gilliam"/>
    <s v="Shelley Duvall"/>
    <s v="Michael Palin"/>
    <s v="Kenny Baker"/>
    <x v="1"/>
    <n v="5000000"/>
    <n v="42365600"/>
    <x v="1"/>
    <n v="103"/>
    <s v="Adventure|Comedy|Fantasy|Sci-Fi"/>
    <s v="cult director|dwarf|robin hood|satire|treasure"/>
    <n v="7"/>
    <n v="139"/>
    <n v="177"/>
    <n v="45890"/>
    <n v="2730"/>
    <x v="0"/>
    <n v="1.85"/>
    <x v="0"/>
  </r>
  <r>
    <x v="2597"/>
    <n v="2002"/>
    <s v="Tamra Davis"/>
    <s v="Britney Spears"/>
    <s v="Katherine Boecher"/>
    <s v="Dave Allen"/>
    <x v="0"/>
    <n v="12000000"/>
    <n v="37188667"/>
    <x v="0"/>
    <n v="93"/>
    <s v="Comedy|Drama"/>
    <s v="audition|friendship|graduation|high school graduation|love"/>
    <n v="3.3"/>
    <n v="111"/>
    <n v="578"/>
    <n v="34219"/>
    <n v="1531"/>
    <x v="0"/>
    <n v="1.85"/>
    <x v="0"/>
  </r>
  <r>
    <x v="2598"/>
    <n v="2012"/>
    <s v="Nima Nourizadeh"/>
    <s v="Dax Flame"/>
    <s v="Kirby Bliss Blanton"/>
    <s v="Oliver Cooper"/>
    <x v="3"/>
    <n v="12000000"/>
    <n v="54724272"/>
    <x v="0"/>
    <n v="93"/>
    <s v="Comedy|Crime"/>
    <s v="birthday party|high school|high school senior|millennial generation|party"/>
    <n v="6.7"/>
    <n v="229"/>
    <n v="261"/>
    <n v="157051"/>
    <n v="2043"/>
    <x v="0"/>
    <n v="1.85"/>
    <x v="0"/>
  </r>
  <r>
    <x v="2599"/>
    <n v="2002"/>
    <s v="Mark Romanek"/>
    <s v="Robin Williams"/>
    <s v="Gary Cole"/>
    <s v="Connie Nielsen"/>
    <x v="3"/>
    <n v="12000000"/>
    <n v="31597131"/>
    <x v="0"/>
    <n v="96"/>
    <s v="Drama|Thriller"/>
    <s v="insanity|photo lab|photo shop|photography|voyeur"/>
    <n v="6.8"/>
    <n v="207"/>
    <n v="605"/>
    <n v="97938"/>
    <n v="52138"/>
    <x v="0"/>
    <n v="1.85"/>
    <x v="0"/>
  </r>
  <r>
    <x v="2600"/>
    <n v="2008"/>
    <s v="John Erick Dowdle"/>
    <s v="Andrew Fiscella"/>
    <s v="Jay Hernandez"/>
    <s v="Dania Ramirez"/>
    <x v="3"/>
    <n v="12000000"/>
    <n v="31691811"/>
    <x v="0"/>
    <n v="89"/>
    <s v="Horror|Sci-Fi|Thriller"/>
    <s v="apartment building|found footage|television|trapped|virus"/>
    <n v="6"/>
    <n v="198"/>
    <n v="369"/>
    <n v="57446"/>
    <n v="140268"/>
    <x v="0"/>
    <n v="1.85"/>
    <x v="0"/>
  </r>
  <r>
    <x v="2601"/>
    <n v="2008"/>
    <s v="David Moreau"/>
    <s v="Chloë Grace Moretz"/>
    <s v="Alessandro Nivola"/>
    <s v="Obba Babatundé"/>
    <x v="0"/>
    <n v="12000000"/>
    <n v="31397498"/>
    <x v="0"/>
    <n v="92"/>
    <s v="Horror|Mystery"/>
    <s v="cellular memory|eye|eye transplant|seeing dead people|violinist"/>
    <n v="5.4"/>
    <n v="172"/>
    <n v="156"/>
    <n v="44130"/>
    <n v="18765"/>
    <x v="0"/>
    <n v="2.35"/>
    <x v="0"/>
  </r>
  <r>
    <x v="2602"/>
    <n v="2004"/>
    <s v="Christopher Erskin"/>
    <s v="Vanessa Williams"/>
    <s v="Shannon Elizabeth"/>
    <s v="Shad Moss"/>
    <x v="0"/>
    <n v="12000000"/>
    <n v="31179516"/>
    <x v="0"/>
    <n v="97"/>
    <s v="Comedy"/>
    <s v="cross country|cross country trip|highway travel|on the road|road movie"/>
    <n v="4.3"/>
    <n v="45"/>
    <n v="49"/>
    <n v="5928"/>
    <n v="5006"/>
    <x v="0"/>
    <n v="2.35"/>
    <x v="0"/>
  </r>
  <r>
    <x v="2603"/>
    <n v="2001"/>
    <s v="Jesse Dylan"/>
    <s v="Hector Elizondo"/>
    <s v="Fred Willard"/>
    <s v="T.J. Thyne"/>
    <x v="3"/>
    <n v="12000000"/>
    <n v="31155435"/>
    <x v="0"/>
    <n v="93"/>
    <s v="Comedy|Fantasy"/>
    <s v="college|drugs|harvard|pot|smoke"/>
    <n v="6.2"/>
    <n v="34"/>
    <n v="102"/>
    <n v="42644"/>
    <n v="6105"/>
    <x v="0"/>
    <n v="1.85"/>
    <x v="0"/>
  </r>
  <r>
    <x v="2604"/>
    <n v="1992"/>
    <s v="Brian Henson"/>
    <s v="Steven Mackintosh"/>
    <s v="Jerry Nelson"/>
    <s v="Steve Whitmire"/>
    <x v="2"/>
    <n v="12000000"/>
    <n v="27281507"/>
    <x v="0"/>
    <n v="89"/>
    <s v="Comedy|Drama|Family|Fantasy|Musical"/>
    <s v="christmas|christmas eve|miser|muppet|scrooge"/>
    <n v="7.7"/>
    <n v="75"/>
    <n v="147"/>
    <n v="33850"/>
    <n v="534"/>
    <x v="0"/>
    <n v="1.85"/>
    <x v="0"/>
  </r>
  <r>
    <x v="271"/>
    <n v="2006"/>
    <s v="Martin Campbell"/>
    <s v="Eva Green"/>
    <s v="Tobias Menzies"/>
    <s v="Ivana Milicevic"/>
    <x v="0"/>
    <n v="150000000"/>
    <n v="167007184"/>
    <x v="1"/>
    <n v="144"/>
    <s v="Action|Adventure|Thriller"/>
    <s v="casino|espionage|free running|james bond|terrorist"/>
    <n v="8"/>
    <n v="400"/>
    <n v="2301"/>
    <n v="470501"/>
    <n v="9125"/>
    <x v="1"/>
    <n v="2.35"/>
    <x v="0"/>
  </r>
  <r>
    <x v="2605"/>
    <n v="2002"/>
    <s v="Julie Taymor"/>
    <s v="Salma Hayek"/>
    <s v="Roger Rees"/>
    <s v="Valeria Golino"/>
    <x v="3"/>
    <n v="12000000"/>
    <n v="25776062"/>
    <x v="0"/>
    <n v="123"/>
    <s v="Biography|Drama|Romance"/>
    <s v="art|bisexual|marriage|pain|revolutionary"/>
    <n v="7.4"/>
    <n v="128"/>
    <n v="271"/>
    <n v="61651"/>
    <n v="7072"/>
    <x v="1"/>
    <n v="1.85"/>
    <x v="0"/>
  </r>
  <r>
    <x v="2606"/>
    <n v="2012"/>
    <s v="Dan Cutforth"/>
    <s v="Lexie Contursi"/>
    <s v="Ashley Ashida Dixon"/>
    <s v="Anthony Burrell"/>
    <x v="1"/>
    <n v="12000000"/>
    <n v="25240988"/>
    <x v="0"/>
    <n v="93"/>
    <s v="Documentary|Music"/>
    <s v="female protagonist|reference to britney spears|singer|song|world tour"/>
    <n v="5.9"/>
    <n v="68"/>
    <n v="50"/>
    <n v="12383"/>
    <n v="52"/>
    <x v="0"/>
    <n v="1.85"/>
    <x v="0"/>
  </r>
  <r>
    <x v="2607"/>
    <n v="2014"/>
    <s v="Josh Boone"/>
    <s v="Shailene Woodley"/>
    <s v="Sam Trammell"/>
    <s v="Nat Wolff"/>
    <x v="0"/>
    <n v="12000000"/>
    <n v="124868837"/>
    <x v="0"/>
    <n v="133"/>
    <s v="Drama|Romance"/>
    <s v="cancer|falling in love|friendship|novel|teenager"/>
    <n v="7.8"/>
    <n v="326"/>
    <n v="548"/>
    <n v="249688"/>
    <n v="10565"/>
    <x v="0"/>
    <n v="1.85"/>
    <x v="0"/>
  </r>
  <r>
    <x v="2608"/>
    <n v="1998"/>
    <s v="John Dahl"/>
    <s v="Matt Damon"/>
    <s v="Martin Landau"/>
    <s v="Gretchen Mol"/>
    <x v="3"/>
    <n v="12000000"/>
    <n v="22905674"/>
    <x v="0"/>
    <n v="121"/>
    <s v="Crime|Drama"/>
    <s v="breasts|cult film|loan shark|poker|reference to christy turlington"/>
    <n v="7.4"/>
    <n v="128"/>
    <n v="290"/>
    <n v="121676"/>
    <n v="14890"/>
    <x v="0"/>
    <n v="2.35"/>
    <x v="0"/>
  </r>
  <r>
    <x v="2609"/>
    <n v="2014"/>
    <s v="Chris Rock"/>
    <s v="Rosario Dawson"/>
    <s v="Romany Malco"/>
    <s v="J.B. Smoove"/>
    <x v="3"/>
    <n v="12000000"/>
    <n v="25277561"/>
    <x v="0"/>
    <n v="102"/>
    <s v="Comedy|Romance"/>
    <s v="bare breasts|celebrity|in medias res|reference to planet of the apes|sex talk"/>
    <n v="6.5"/>
    <n v="161"/>
    <n v="93"/>
    <n v="21672"/>
    <n v="5592"/>
    <x v="0"/>
    <n v="2.35"/>
    <x v="0"/>
  </r>
  <r>
    <x v="2610"/>
    <n v="1999"/>
    <s v="David Koepp"/>
    <s v="Illeana Douglas"/>
    <s v="Kathryn Erbe"/>
    <s v="Lusia Strus"/>
    <x v="3"/>
    <n v="12000000"/>
    <n v="21133087"/>
    <x v="0"/>
    <n v="99"/>
    <s v="Horror|Mystery|Thriller"/>
    <s v="disappearance|hearing voices|hypnosis|post hypnotic suggestion|seeing a ghost"/>
    <n v="7"/>
    <n v="164"/>
    <n v="374"/>
    <n v="62468"/>
    <n v="1254"/>
    <x v="0"/>
    <n v="1.85"/>
    <x v="0"/>
  </r>
  <r>
    <x v="2611"/>
    <n v="2013"/>
    <s v="Stephen Frears"/>
    <s v="Steve Coogan"/>
    <s v="Mare Winningham"/>
    <s v="Peter Hermann"/>
    <x v="0"/>
    <n v="12000000"/>
    <n v="37707719"/>
    <x v="1"/>
    <n v="98"/>
    <s v="Biography|Drama"/>
    <s v="catholic|convent|gay love|gay relationship|irish adoption board"/>
    <n v="7.6"/>
    <n v="354"/>
    <n v="233"/>
    <n v="76094"/>
    <n v="2376"/>
    <x v="0"/>
    <n v="1.85"/>
    <x v="0"/>
  </r>
  <r>
    <x v="2612"/>
    <n v="2005"/>
    <s v="Mike Binder"/>
    <s v="Alicia Witt"/>
    <s v="Erika Christensen"/>
    <s v="Joan Allen"/>
    <x v="3"/>
    <n v="9000000"/>
    <n v="18761993"/>
    <x v="0"/>
    <n v="118"/>
    <s v="Comedy|Drama"/>
    <s v="anger|baseball|drinking|radio|secretary"/>
    <n v="6.9"/>
    <n v="125"/>
    <n v="219"/>
    <n v="19007"/>
    <n v="2944"/>
    <x v="0"/>
    <n v="2.35"/>
    <x v="0"/>
  </r>
  <r>
    <x v="2613"/>
    <n v="2006"/>
    <s v="Elizabeth Allen Rosenbaum"/>
    <s v="Tammin Sursok"/>
    <s v="Joanna 'JoJo' Levesque"/>
    <s v="Dichen Lachman"/>
    <x v="1"/>
    <n v="12000000"/>
    <n v="18595716"/>
    <x v="0"/>
    <n v="104"/>
    <s v="Comedy|Family|Fantasy|Romance"/>
    <s v="beach|love|mermaid|storm|swimming"/>
    <n v="5.3"/>
    <n v="66"/>
    <n v="150"/>
    <n v="30462"/>
    <n v="3963"/>
    <x v="0"/>
    <n v="1.85"/>
    <x v="0"/>
  </r>
  <r>
    <x v="2614"/>
    <n v="2015"/>
    <s v="Jake Schreier"/>
    <s v="Nat Wolff"/>
    <s v="Cara Delevingne"/>
    <s v="Meg Crosbie"/>
    <x v="0"/>
    <n v="12000000"/>
    <n v="31990064"/>
    <x v="0"/>
    <n v="109"/>
    <s v="Drama|Mystery|Romance"/>
    <s v="based on novel|female neighbor|friendship|travel|trip"/>
    <n v="6.4"/>
    <n v="191"/>
    <n v="160"/>
    <n v="63390"/>
    <n v="2753"/>
    <x v="0"/>
    <n v="2.35"/>
    <x v="0"/>
  </r>
  <r>
    <x v="2615"/>
    <n v="2013"/>
    <s v="Alexander Payne"/>
    <s v="Devin Ratray"/>
    <s v="Bruce Dern"/>
    <s v="Will Forte"/>
    <x v="3"/>
    <n v="12000000"/>
    <n v="17613460"/>
    <x v="0"/>
    <n v="115"/>
    <s v="Adventure|Comedy|Drama"/>
    <s v="aging|billings montana|lincoln nebraska|nebraska|pickup truck"/>
    <n v="7.8"/>
    <n v="433"/>
    <n v="274"/>
    <n v="91082"/>
    <n v="3798"/>
    <x v="1"/>
    <n v="2.35"/>
    <x v="0"/>
  </r>
  <r>
    <x v="2616"/>
    <n v="1995"/>
    <s v="Ernest R. Dickerson"/>
    <s v="CCH Pounder"/>
    <s v="Jada Pinkett Smith"/>
    <s v="Gary Farmer"/>
    <x v="3"/>
    <n v="13000000"/>
    <n v="21088568"/>
    <x v="0"/>
    <n v="92"/>
    <s v="Action|Fantasy|Horror|Thriller"/>
    <s v="blood|blood of christ|demon|key|loud sex"/>
    <n v="6.7"/>
    <n v="66"/>
    <n v="104"/>
    <n v="16646"/>
    <n v="3931"/>
    <x v="0"/>
    <n v="1.85"/>
    <x v="0"/>
  </r>
  <r>
    <x v="2617"/>
    <n v="2001"/>
    <s v="Tim Hill"/>
    <s v="Noel Fisher"/>
    <s v="Amber Valletta"/>
    <s v="Larry Miller"/>
    <x v="1"/>
    <n v="12000000"/>
    <n v="17292381"/>
    <x v="0"/>
    <n v="91"/>
    <s v="Comedy|Crime|Family"/>
    <s v="bully|moving|principal|revenge|school"/>
    <n v="5.3"/>
    <n v="37"/>
    <n v="69"/>
    <n v="5794"/>
    <n v="4551"/>
    <x v="0"/>
    <n v="1.85"/>
    <x v="0"/>
  </r>
  <r>
    <x v="2618"/>
    <n v="2011"/>
    <s v="Jason Reitman"/>
    <s v="Charlize Theron"/>
    <s v="Patton Oswalt"/>
    <s v="Collette Wolfe"/>
    <x v="3"/>
    <n v="12000000"/>
    <n v="16300302"/>
    <x v="0"/>
    <n v="94"/>
    <s v="Comedy|Drama"/>
    <s v="car damage|computer printer|female band|fingernail polish|narcissism"/>
    <n v="6.3"/>
    <n v="325"/>
    <n v="203"/>
    <n v="64682"/>
    <n v="10575"/>
    <x v="0"/>
    <n v="1.85"/>
    <x v="0"/>
  </r>
  <r>
    <x v="2619"/>
    <n v="2006"/>
    <s v="Mark Neveldine"/>
    <s v="Jason Statham"/>
    <s v="Edi Gathegi"/>
    <s v="Jose Pablo Cantillo"/>
    <x v="3"/>
    <n v="12000000"/>
    <n v="27829874"/>
    <x v="0"/>
    <n v="93"/>
    <s v="Action|Crime|Thriller"/>
    <s v="assassin|cult film|doctor|heart|poison"/>
    <n v="7"/>
    <n v="170"/>
    <n v="444"/>
    <n v="196422"/>
    <n v="28767"/>
    <x v="0"/>
    <n v="1.78"/>
    <x v="0"/>
  </r>
  <r>
    <x v="2620"/>
    <n v="1998"/>
    <s v="Richard LaGravenese"/>
    <s v="Holly Hunter"/>
    <s v="Eddie Cibrian"/>
    <s v="Jenette Goldstein"/>
    <x v="3"/>
    <n v="12000000"/>
    <n v="12902790"/>
    <x v="0"/>
    <n v="100"/>
    <s v="Comedy|Drama|Romance"/>
    <s v="brooklyn bridge|divorce|female protagonist|female star appears nude|lingerie slip"/>
    <n v="6.6"/>
    <n v="24"/>
    <n v="88"/>
    <n v="4052"/>
    <n v="3250"/>
    <x v="0"/>
    <n v="2.35"/>
    <x v="0"/>
  </r>
  <r>
    <x v="2621"/>
    <n v="1981"/>
    <s v="Wolfgang Petersen"/>
    <s v="Jürgen Prochnow"/>
    <s v="Martin Semmelrogge"/>
    <s v="Herbert Grönemeyer"/>
    <x v="3"/>
    <n v="14000000"/>
    <n v="11433134"/>
    <x v="31"/>
    <n v="293"/>
    <s v="Adventure|Drama|Thriller|War"/>
    <s v="duty|submarine|submarine movie|tension|u boat"/>
    <n v="8.4"/>
    <n v="96"/>
    <n v="426"/>
    <n v="168203"/>
    <n v="469"/>
    <x v="0"/>
    <n v="1.85"/>
    <x v="1"/>
  </r>
  <r>
    <x v="332"/>
    <n v="2004"/>
    <s v="John Lee Hancock"/>
    <s v="Dennis Quaid"/>
    <s v="Marc Blucas"/>
    <s v="Jordi Mollà"/>
    <x v="0"/>
    <n v="107000000"/>
    <n v="22406362"/>
    <x v="0"/>
    <n v="137"/>
    <s v="Drama|History|War|Western"/>
    <s v="army|dictator|general|texan|texas"/>
    <n v="6"/>
    <n v="106"/>
    <n v="267"/>
    <n v="16832"/>
    <n v="5780"/>
    <x v="0"/>
    <n v="2.35"/>
    <x v="1"/>
  </r>
  <r>
    <x v="2622"/>
    <n v="2002"/>
    <s v="Wallace Wolodarsky"/>
    <s v="Heather Matarazzo"/>
    <s v="Barry Watson"/>
    <s v="Harland Williams"/>
    <x v="3"/>
    <n v="12000000"/>
    <n v="10198766"/>
    <x v="0"/>
    <n v="93"/>
    <s v="Comedy"/>
    <s v="college|cruise|drag|female armpit hair|sorority"/>
    <n v="5.4"/>
    <n v="53"/>
    <n v="105"/>
    <n v="12007"/>
    <n v="2393"/>
    <x v="0"/>
    <n v="1.85"/>
    <x v="1"/>
  </r>
  <r>
    <x v="2623"/>
    <n v="2013"/>
    <s v="Richard Curtis"/>
    <s v="Tom Hughes"/>
    <s v="Tom Hollander"/>
    <s v="Lindsay Duncan"/>
    <x v="3"/>
    <n v="12000000"/>
    <n v="15294553"/>
    <x v="1"/>
    <n v="123"/>
    <s v="Drama|Fantasy|Romance"/>
    <s v="boyfriend girlfriend relationship|lingerie slip|time travel|time travel romance|wedding"/>
    <n v="7.8"/>
    <n v="274"/>
    <n v="391"/>
    <n v="202341"/>
    <n v="1595"/>
    <x v="0"/>
    <n v="2.35"/>
    <x v="0"/>
  </r>
  <r>
    <x v="2624"/>
    <n v="2004"/>
    <s v="Yimou Zhang"/>
    <s v="Takeshi Kaneshiro"/>
    <s v="Andy Lau"/>
    <s v="Zhengyong Zhang"/>
    <x v="0"/>
    <n v="100000000"/>
    <n v="11041228"/>
    <x v="6"/>
    <n v="119"/>
    <s v="Action|Adventure|Drama|Romance"/>
    <s v="flying|flying dagger|government|police|secret"/>
    <n v="7.6"/>
    <n v="248"/>
    <n v="420"/>
    <n v="92295"/>
    <n v="1244"/>
    <x v="0"/>
    <n v="2.35"/>
    <x v="1"/>
  </r>
  <r>
    <x v="2625"/>
    <n v="2012"/>
    <s v="Nicholas Jarecki"/>
    <s v="Nate Parker"/>
    <s v="Curtiss Cook"/>
    <s v="Reg E. Cathey"/>
    <x v="3"/>
    <n v="12000000"/>
    <n v="7918283"/>
    <x v="0"/>
    <n v="107"/>
    <s v="Drama|Thriller"/>
    <s v="accidental death|dead woman|dead woman with eyes open|death of mistress|manager"/>
    <n v="6.6"/>
    <n v="288"/>
    <n v="145"/>
    <n v="41574"/>
    <n v="2440"/>
    <x v="0"/>
    <n v="1.85"/>
    <x v="1"/>
  </r>
  <r>
    <x v="2626"/>
    <n v="2015"/>
    <s v="Dean Israelite"/>
    <s v="Gary Weeks"/>
    <s v="Jonny Weston"/>
    <s v="Sofia Black-D'Elia"/>
    <x v="0"/>
    <n v="12000000"/>
    <n v="22331028"/>
    <x v="0"/>
    <n v="106"/>
    <s v="Sci-Fi|Thriller"/>
    <s v="found footage|teenager|time machine|time travel|video footage"/>
    <n v="6.4"/>
    <n v="177"/>
    <n v="177"/>
    <n v="57349"/>
    <n v="1819"/>
    <x v="0"/>
    <n v="2.35"/>
    <x v="0"/>
  </r>
  <r>
    <x v="2627"/>
    <n v="2008"/>
    <s v="Darnell Martin"/>
    <s v="Cedric the Entertainer"/>
    <s v="Veronika Dash"/>
    <s v="Tammy Blanchard"/>
    <x v="3"/>
    <n v="12000000"/>
    <n v="8134217"/>
    <x v="0"/>
    <n v="109"/>
    <s v="Biography|Drama|Music"/>
    <s v="1950s|jazz|jazz music|sex|title directed by female"/>
    <n v="7"/>
    <n v="81"/>
    <n v="90"/>
    <n v="15412"/>
    <n v="1141"/>
    <x v="0"/>
    <n v="2.35"/>
    <x v="1"/>
  </r>
  <r>
    <x v="2628"/>
    <n v="2000"/>
    <s v="Scott Alexander"/>
    <s v="Sarah Silverman"/>
    <s v="Dave Chappelle"/>
    <s v="Sherman Hemsley"/>
    <x v="0"/>
    <n v="10000000"/>
    <n v="6982680"/>
    <x v="0"/>
    <n v="81"/>
    <s v="Comedy|Crime"/>
    <s v="chauffeur|disorganized crime|dog|ransom|slapstick"/>
    <n v="5.7"/>
    <n v="29"/>
    <n v="69"/>
    <n v="6965"/>
    <n v="3848"/>
    <x v="0"/>
    <n v="1.85"/>
    <x v="1"/>
  </r>
  <r>
    <x v="2629"/>
    <n v="1992"/>
    <s v="Stuart Gordon"/>
    <s v="Christopher Lambert"/>
    <s v="Kurtwood Smith"/>
    <s v="Clifton Collins Jr."/>
    <x v="3"/>
    <n v="8000000"/>
    <n v="6739141"/>
    <x v="4"/>
    <n v="95"/>
    <s v="Action|Crime|Sci-Fi|Thriller"/>
    <s v="escape|future|population control|prison|prisoner"/>
    <n v="5.9"/>
    <n v="58"/>
    <n v="68"/>
    <n v="23383"/>
    <n v="4755"/>
    <x v="0"/>
    <n v="1.85"/>
    <x v="1"/>
  </r>
  <r>
    <x v="2630"/>
    <n v="2006"/>
    <s v="Christopher Guest"/>
    <s v="John Michael Higgins"/>
    <s v="Catherine O'Hara"/>
    <s v="Ed Begley Jr."/>
    <x v="0"/>
    <n v="12000000"/>
    <n v="5542025"/>
    <x v="0"/>
    <n v="86"/>
    <s v="Comedy"/>
    <s v="actor|internet|make up|publicist|purim"/>
    <n v="6.3"/>
    <n v="144"/>
    <n v="150"/>
    <n v="12197"/>
    <n v="3535"/>
    <x v="0"/>
    <n v="1.85"/>
    <x v="1"/>
  </r>
  <r>
    <x v="2631"/>
    <n v="1998"/>
    <s v="Woody Allen"/>
    <s v="Melanie Griffith"/>
    <s v="Aleksa Palladino"/>
    <s v="Greg Mottola"/>
    <x v="3"/>
    <n v="12000000"/>
    <n v="5032496"/>
    <x v="0"/>
    <n v="113"/>
    <s v="Comedy|Drama"/>
    <s v="celebrity|journalist|lesbian kiss|strong female character|tv producer"/>
    <n v="6.3"/>
    <n v="114"/>
    <n v="161"/>
    <n v="20576"/>
    <n v="943"/>
    <x v="1"/>
    <n v="1.66"/>
    <x v="1"/>
  </r>
  <r>
    <x v="2632"/>
    <n v="2006"/>
    <s v="Ryan Murphy"/>
    <s v="Jill Clayburgh"/>
    <s v="Joseph Cross"/>
    <s v="Dagmara Dominczyk"/>
    <x v="3"/>
    <n v="12000000"/>
    <n v="6754898"/>
    <x v="0"/>
    <n v="122"/>
    <s v="Comedy|Drama"/>
    <s v="alcoholic|fame|therapist|writer|writing"/>
    <n v="6.2"/>
    <n v="132"/>
    <n v="188"/>
    <n v="20000"/>
    <n v="1291"/>
    <x v="0"/>
    <n v="2.35"/>
    <x v="1"/>
  </r>
  <r>
    <x v="2633"/>
    <n v="2003"/>
    <s v="Robert Iscove"/>
    <s v="Anika Noni Rose"/>
    <s v="Kelly Clarkson"/>
    <s v="Brian Dietzen"/>
    <x v="1"/>
    <n v="12000000"/>
    <n v="4922166"/>
    <x v="0"/>
    <n v="90"/>
    <s v="Comedy|Musical|Romance"/>
    <s v="bar|florida|love|spring break|waitress"/>
    <n v="2.1"/>
    <n v="60"/>
    <n v="304"/>
    <n v="23606"/>
    <n v="1445"/>
    <x v="0"/>
    <n v="1.85"/>
    <x v="1"/>
  </r>
  <r>
    <x v="2634"/>
    <n v="1996"/>
    <s v="Spike Lee"/>
    <s v="Michael Imperioli"/>
    <s v="Debi Mazar"/>
    <s v="Gretchen Mol"/>
    <x v="3"/>
    <n v="12000000"/>
    <n v="4903000"/>
    <x v="0"/>
    <n v="108"/>
    <s v="Comedy|Drama"/>
    <s v="actress|neighbor|phone sex|queens new york city|sex addiction"/>
    <n v="5"/>
    <n v="30"/>
    <n v="33"/>
    <n v="4961"/>
    <n v="4497"/>
    <x v="0"/>
    <n v="1.85"/>
    <x v="1"/>
  </r>
  <r>
    <x v="2635"/>
    <n v="2003"/>
    <s v="Jane Campion"/>
    <s v="Jennifer Jason Leigh"/>
    <s v="Nick Damici"/>
    <s v="Susan Gardner"/>
    <x v="3"/>
    <n v="12000000"/>
    <n v="4717455"/>
    <x v="4"/>
    <n v="113"/>
    <s v="Mystery|Thriller"/>
    <s v="blow job|female rear nudity|female removes her clothes|oral sex|three of spades tattoo"/>
    <n v="5.3"/>
    <n v="138"/>
    <n v="354"/>
    <n v="18632"/>
    <n v="1171"/>
    <x v="0"/>
    <n v="1.85"/>
    <x v="1"/>
  </r>
  <r>
    <x v="2636"/>
    <n v="2008"/>
    <s v="James Gray"/>
    <s v="Isabella Rossellini"/>
    <s v="Vinessa Shaw"/>
    <s v="Samantha Ivers"/>
    <x v="3"/>
    <n v="12000000"/>
    <n v="3148482"/>
    <x v="0"/>
    <n v="110"/>
    <s v="Drama|Romance"/>
    <s v="jewish|love|married man|neighbor|photograph"/>
    <n v="7.1"/>
    <n v="190"/>
    <n v="98"/>
    <n v="29613"/>
    <n v="1540"/>
    <x v="0"/>
    <n v="2.35"/>
    <x v="1"/>
  </r>
  <r>
    <x v="2637"/>
    <n v="2001"/>
    <s v="Fred Schepisi"/>
    <s v="Bob Hoskins"/>
    <s v="Ray Winstone"/>
    <s v="JJ Feild"/>
    <x v="3"/>
    <n v="12000000"/>
    <n v="2326407"/>
    <x v="1"/>
    <n v="109"/>
    <s v="Drama"/>
    <s v="ashes|butcher|friend|friendship|memory"/>
    <n v="7"/>
    <n v="61"/>
    <n v="99"/>
    <n v="5016"/>
    <n v="7166"/>
    <x v="0"/>
    <n v="2.35"/>
    <x v="1"/>
  </r>
  <r>
    <x v="942"/>
    <n v="2006"/>
    <s v="Joon-ho Bong"/>
    <s v="Doona Bae"/>
    <s v="Kang-ho Song"/>
    <s v="Ah-sung Ko"/>
    <x v="3"/>
    <n v="12215500000"/>
    <n v="2201412"/>
    <x v="14"/>
    <n v="110"/>
    <s v="Comedy|Drama|Horror|Sci-Fi"/>
    <s v="daughter|han river|monster|river|seoul"/>
    <n v="7"/>
    <n v="363"/>
    <n v="279"/>
    <n v="68883"/>
    <n v="1173"/>
    <x v="0"/>
    <n v="1.85"/>
    <x v="1"/>
  </r>
  <r>
    <x v="2638"/>
    <n v="1999"/>
    <s v="Antonia Bird"/>
    <s v="Jeremy Davies"/>
    <s v="Jeffrey Jones"/>
    <s v="David Arquette"/>
    <x v="3"/>
    <n v="12000000"/>
    <n v="2060953"/>
    <x v="12"/>
    <n v="101"/>
    <s v="Fantasy|Horror|Thriller"/>
    <s v="based on true story|cannibalism|captain|mexican american war|u.s. frontier"/>
    <n v="7.1"/>
    <n v="131"/>
    <n v="316"/>
    <n v="29990"/>
    <n v="2543"/>
    <x v="0"/>
    <n v="2.35"/>
    <x v="1"/>
  </r>
  <r>
    <x v="2639"/>
    <n v="2007"/>
    <s v="Jon Poll"/>
    <s v="Robert Downey Jr."/>
    <s v="Megan Park"/>
    <s v="Hope Davis"/>
    <x v="3"/>
    <n v="12000000"/>
    <n v="3950294"/>
    <x v="0"/>
    <n v="97"/>
    <s v="Comedy|Drama|Romance"/>
    <s v="drugs|high school|prescription drugs|private school|student"/>
    <n v="7"/>
    <n v="146"/>
    <n v="124"/>
    <n v="56654"/>
    <n v="22577"/>
    <x v="0"/>
    <n v="1.85"/>
    <x v="1"/>
  </r>
  <r>
    <x v="2640"/>
    <n v="2013"/>
    <s v="Paolo Sorrentino"/>
    <s v="Toni Servillo"/>
    <s v="Sabrina Ferilli"/>
    <s v="Serena Grandi"/>
    <x v="7"/>
    <n v="9200000"/>
    <n v="2835886"/>
    <x v="19"/>
    <n v="172"/>
    <s v="Drama"/>
    <s v="genitalia|male frontal nudity|male nudity|old age|party"/>
    <n v="7.7"/>
    <n v="280"/>
    <n v="124"/>
    <n v="55516"/>
    <n v="456"/>
    <x v="0"/>
    <n v="2.35"/>
    <x v="1"/>
  </r>
  <r>
    <x v="2641"/>
    <n v="2002"/>
    <s v="Peter Care"/>
    <s v="Kieran Culkin"/>
    <s v="Michael Harding"/>
    <s v="Jake Richardson"/>
    <x v="3"/>
    <n v="12000000"/>
    <n v="1779284"/>
    <x v="0"/>
    <n v="104"/>
    <s v="Comedy|Drama"/>
    <s v="book|boy|catholic|comic book|friend"/>
    <n v="7.1"/>
    <n v="78"/>
    <n v="122"/>
    <n v="12047"/>
    <n v="1292"/>
    <x v="0"/>
    <n v="1.85"/>
    <x v="1"/>
  </r>
  <r>
    <x v="2642"/>
    <n v="2013"/>
    <s v="Chan-wook Park"/>
    <s v="Mia Wasikowska"/>
    <s v="Alden Ehrenreich"/>
    <s v="Harmony Korine"/>
    <x v="3"/>
    <n v="12000000"/>
    <n v="1702277"/>
    <x v="1"/>
    <n v="99"/>
    <s v="Drama|Thriller"/>
    <s v="death|hitchcockian|psychopath|sociopath|vomiting"/>
    <n v="6.8"/>
    <n v="469"/>
    <n v="235"/>
    <n v="84620"/>
    <n v="5074"/>
    <x v="0"/>
    <n v="2.35"/>
    <x v="1"/>
  </r>
  <r>
    <x v="2643"/>
    <n v="2004"/>
    <s v="Kar-Wai Wong"/>
    <s v="Li Gong"/>
    <s v="Tony Chiu Wai Leung"/>
    <s v="Maggie Cheung"/>
    <x v="3"/>
    <n v="12000000"/>
    <n v="261481"/>
    <x v="11"/>
    <n v="129"/>
    <s v="Drama|Romance|Sci-Fi"/>
    <s v="number in title|train|woman slaps a man|woman slaps man|written by director"/>
    <n v="7.5"/>
    <n v="194"/>
    <n v="210"/>
    <n v="41496"/>
    <n v="2378"/>
    <x v="1"/>
    <n v="2.35"/>
    <x v="1"/>
  </r>
  <r>
    <x v="2644"/>
    <n v="2007"/>
    <s v="Ira Sachs"/>
    <s v="David Richmond-Peck"/>
    <s v="Erin Boyes"/>
    <s v="Timothy Webber"/>
    <x v="0"/>
    <n v="12000000"/>
    <n v="1506998"/>
    <x v="0"/>
    <n v="91"/>
    <s v="Crime|Drama|Romance"/>
    <s v="bachelor|best friend|divorce|poison|widow"/>
    <n v="6.3"/>
    <n v="121"/>
    <n v="50"/>
    <n v="8014"/>
    <n v="141"/>
    <x v="0"/>
    <n v="1.85"/>
    <x v="1"/>
  </r>
  <r>
    <x v="2645"/>
    <n v="2005"/>
    <s v="Carroll Ballard"/>
    <s v="Eamonn Walker"/>
    <s v="Hope Davis"/>
    <s v="Campbell Scott"/>
    <x v="1"/>
    <n v="12000000"/>
    <n v="860002"/>
    <x v="0"/>
    <n v="100"/>
    <s v="Adventure|Drama|Family"/>
    <s v="africa|bed|boy|cheetah|south africa"/>
    <n v="7.3"/>
    <n v="38"/>
    <n v="43"/>
    <n v="6454"/>
    <n v="1579"/>
    <x v="0"/>
    <n v="1.85"/>
    <x v="1"/>
  </r>
  <r>
    <x v="2646"/>
    <n v="2009"/>
    <s v="Neil Jordan"/>
    <s v="Tony Curran"/>
    <s v="Stephen Rea"/>
    <s v="Alicja Bachleda"/>
    <x v="0"/>
    <n v="12000000"/>
    <n v="548934"/>
    <x v="17"/>
    <n v="111"/>
    <s v="Drama|Mystery|Romance"/>
    <s v="celtic mythology|cottage|fisherman|irish|selkie"/>
    <n v="6.8"/>
    <n v="123"/>
    <n v="57"/>
    <n v="16863"/>
    <n v="1554"/>
    <x v="0"/>
    <n v="1.85"/>
    <x v="1"/>
  </r>
  <r>
    <x v="2647"/>
    <n v="2000"/>
    <s v="Takeshi Kitano"/>
    <s v="Omar Epps"/>
    <s v="Tatyana Ali"/>
    <s v="James Shigeta"/>
    <x v="3"/>
    <n v="10000000"/>
    <n v="447750"/>
    <x v="0"/>
    <n v="114"/>
    <s v="Crime|Drama|Thriller"/>
    <s v="gang|gangster|subjective camera|written and directed by cast member|yakuza"/>
    <n v="7.2"/>
    <n v="81"/>
    <n v="133"/>
    <n v="18520"/>
    <n v="2126"/>
    <x v="0"/>
    <n v="1.85"/>
    <x v="1"/>
  </r>
  <r>
    <x v="2648"/>
    <n v="2002"/>
    <s v="Anthony Russo"/>
    <s v="Michael Jeter"/>
    <s v="Isaiah Washington"/>
    <s v="Andy Davoli"/>
    <x v="3"/>
    <n v="12000000"/>
    <n v="333976"/>
    <x v="0"/>
    <n v="86"/>
    <s v="Comedy|Crime"/>
    <s v="boxing knockout|heist|implied sex|keys|prison"/>
    <n v="6.4"/>
    <n v="72"/>
    <n v="90"/>
    <n v="12559"/>
    <n v="1373"/>
    <x v="0"/>
    <n v="2.35"/>
    <x v="1"/>
  </r>
  <r>
    <x v="2649"/>
    <n v="1997"/>
    <s v="Sidney Lumet"/>
    <s v="Kyra Sedgwick"/>
    <s v="Anne Bancroft"/>
    <s v="Albert Brooks"/>
    <x v="3"/>
    <n v="12000000"/>
    <n v="141853"/>
    <x v="4"/>
    <n v="107"/>
    <s v="Comedy|Drama"/>
    <s v="half sister|hospital|latex gloves|medicine|nun"/>
    <n v="6"/>
    <n v="25"/>
    <n v="12"/>
    <n v="1427"/>
    <n v="3099"/>
    <x v="0"/>
    <n v="1.85"/>
    <x v="1"/>
  </r>
  <r>
    <x v="2650"/>
    <n v="2007"/>
    <s v="Vadim Perelman"/>
    <s v="Eva Amurri Martino"/>
    <s v="Lynn Cohen"/>
    <s v="Brett Cullen"/>
    <x v="3"/>
    <n v="8000000"/>
    <n v="303439"/>
    <x v="0"/>
    <n v="90"/>
    <s v="Drama|Mystery|Thriller"/>
    <s v="best friend|nonlinear timeline|school shooting|self sacrifice|shooting"/>
    <n v="6.4"/>
    <n v="78"/>
    <n v="78"/>
    <n v="12125"/>
    <n v="2073"/>
    <x v="0"/>
    <n v="2.35"/>
    <x v="1"/>
  </r>
  <r>
    <x v="2651"/>
    <n v="2007"/>
    <s v="Marco Kreuzpaintner"/>
    <s v="Zack Ward"/>
    <s v="Kate del Castillo"/>
    <s v="Alicja Bachleda"/>
    <x v="3"/>
    <n v="12000000"/>
    <n v="214202"/>
    <x v="5"/>
    <n v="120"/>
    <s v="Crime|Drama|Thriller"/>
    <s v="friend|girl|mexico city|new jersey|sex"/>
    <n v="7.5"/>
    <n v="69"/>
    <n v="75"/>
    <n v="14831"/>
    <n v="1952"/>
    <x v="0"/>
    <n v="2.35"/>
    <x v="1"/>
  </r>
  <r>
    <x v="2652"/>
    <n v="2005"/>
    <s v="Lajos Koltai"/>
    <s v="Marcell Nagy"/>
    <s v="Péter Fancsikai"/>
    <s v="Bálint Péntek"/>
    <x v="3"/>
    <n v="2500000000"/>
    <n v="195888"/>
    <x v="23"/>
    <n v="134"/>
    <s v="Drama|Romance|War"/>
    <s v="bus|death|gay slur|hatred|jewish"/>
    <n v="7.1"/>
    <n v="73"/>
    <n v="45"/>
    <n v="5603"/>
    <n v="11"/>
    <x v="0"/>
    <n v="2.35"/>
    <x v="1"/>
  </r>
  <r>
    <x v="2653"/>
    <n v="1999"/>
    <s v="Alan Rudolph"/>
    <s v="Bruce Willis"/>
    <s v="Albert Finney"/>
    <s v="Omar Epps"/>
    <x v="3"/>
    <n v="12000000"/>
    <n v="175370"/>
    <x v="0"/>
    <n v="110"/>
    <s v="Comedy"/>
    <s v="breakfast|manitoba|science fiction writer|suicide|writer"/>
    <n v="4.5999999999999996"/>
    <n v="42"/>
    <n v="133"/>
    <n v="6884"/>
    <n v="17417"/>
    <x v="0"/>
    <n v="1.85"/>
    <x v="1"/>
  </r>
  <r>
    <x v="2654"/>
    <n v="2009"/>
    <s v="Chuan Lu"/>
    <s v="Ye Liu"/>
    <s v="Yuanyuan Gao"/>
    <s v="Ryu Kohata"/>
    <x v="3"/>
    <n v="12000000"/>
    <n v="119922"/>
    <x v="6"/>
    <n v="132"/>
    <s v="Drama|History|War"/>
    <s v="atrocity|battle|chinese|horseback riding|martial arts"/>
    <n v="7.7"/>
    <n v="149"/>
    <n v="62"/>
    <n v="8429"/>
    <n v="91"/>
    <x v="1"/>
    <n v="2.35"/>
    <x v="1"/>
  </r>
  <r>
    <x v="180"/>
    <n v="2015"/>
    <s v="Tim Johnson"/>
    <s v="Jim Parsons"/>
    <s v="Matt Jones"/>
    <s v="April Winchell"/>
    <x v="1"/>
    <n v="135000000"/>
    <n v="177343675"/>
    <x v="0"/>
    <n v="94"/>
    <s v="Adventure|Animation|Comedy|Family|Fantasy|Sci-Fi"/>
    <s v="alien friendship|alien invasion|australia|flying car|mother daughter relationship"/>
    <n v="6.7"/>
    <n v="165"/>
    <n v="214"/>
    <n v="70133"/>
    <n v="17883"/>
    <x v="0"/>
    <n v="1.85"/>
    <x v="0"/>
  </r>
  <r>
    <x v="2655"/>
    <n v="2011"/>
    <s v="Renny Harlin"/>
    <s v="Richard Coyle"/>
    <s v="Kenneth Cranham"/>
    <s v="Ana Imnadze"/>
    <x v="3"/>
    <n v="20000000"/>
    <n v="17149"/>
    <x v="32"/>
    <n v="113"/>
    <s v="Action|Drama|War"/>
    <s v="cameraman|epic battle|journalist|south ossetia|street shootout"/>
    <n v="5.6"/>
    <n v="74"/>
    <n v="61"/>
    <n v="12128"/>
    <n v="708"/>
    <x v="0"/>
    <n v="2.35"/>
    <x v="1"/>
  </r>
  <r>
    <x v="2656"/>
    <n v="2000"/>
    <s v="Guy Ritchie"/>
    <s v="Jason Statham"/>
    <s v="Brad Pitt"/>
    <s v="Jason Flemyng"/>
    <x v="3"/>
    <n v="6000000"/>
    <n v="30093107"/>
    <x v="1"/>
    <n v="104"/>
    <s v="Comedy|Crime"/>
    <s v="boxer|boxing|diamond|fight|gypsy"/>
    <n v="8.3000000000000007"/>
    <n v="151"/>
    <n v="726"/>
    <n v="600996"/>
    <n v="39175"/>
    <x v="0"/>
    <n v="1.85"/>
    <x v="0"/>
  </r>
  <r>
    <x v="2657"/>
    <n v="1989"/>
    <s v="Mary Lambert"/>
    <s v="Miko Hughes"/>
    <s v="Fred Gwynne"/>
    <s v="Denise Crosby"/>
    <x v="3"/>
    <n v="11500000"/>
    <n v="57469179"/>
    <x v="0"/>
    <n v="103"/>
    <s v="Fantasy|Horror"/>
    <s v="cat|cemetery|maine|secret|woods"/>
    <n v="6.6"/>
    <n v="98"/>
    <n v="248"/>
    <n v="63855"/>
    <n v="2987"/>
    <x v="0"/>
    <n v="1.85"/>
    <x v="0"/>
  </r>
  <r>
    <x v="2658"/>
    <n v="1984"/>
    <s v="Joe Dante"/>
    <s v="Phoebe Cates"/>
    <s v="Harry Carey Jr."/>
    <s v="Zach Galligan"/>
    <x v="1"/>
    <n v="11000000"/>
    <n v="148170000"/>
    <x v="0"/>
    <n v="106"/>
    <s v="Comedy|Fantasy|Horror"/>
    <s v="bright light|midnight|pet|small town|water"/>
    <n v="7.2"/>
    <n v="183"/>
    <n v="245"/>
    <n v="142293"/>
    <n v="2053"/>
    <x v="0"/>
    <n v="2.2000000000000002"/>
    <x v="0"/>
  </r>
  <r>
    <x v="2659"/>
    <n v="1977"/>
    <s v="George Lucas"/>
    <s v="Harrison Ford"/>
    <s v="Peter Cushing"/>
    <s v="Kenny Baker"/>
    <x v="1"/>
    <n v="11000000"/>
    <n v="460935665"/>
    <x v="0"/>
    <n v="125"/>
    <s v="Action|Adventure|Fantasy|Sci-Fi"/>
    <s v="death star|empire|galactic war|princess|rebellion"/>
    <n v="8.6999999999999993"/>
    <n v="282"/>
    <n v="1470"/>
    <n v="911097"/>
    <n v="13485"/>
    <x v="0"/>
    <n v="2.35"/>
    <x v="0"/>
  </r>
  <r>
    <x v="2660"/>
    <n v="2016"/>
    <s v="Dan Mazer"/>
    <s v="Robert De Niro"/>
    <s v="Zoey Deutch"/>
    <s v="Jason Mantzoukas"/>
    <x v="3"/>
    <n v="11500000"/>
    <n v="35537564"/>
    <x v="0"/>
    <n v="109"/>
    <s v="Comedy"/>
    <s v="female removes her clothes|fondling|voyeur|voyeurism|white panties"/>
    <n v="6"/>
    <n v="158"/>
    <n v="166"/>
    <n v="49671"/>
    <n v="24063"/>
    <x v="0"/>
    <n v="2.35"/>
    <x v="0"/>
  </r>
  <r>
    <x v="2661"/>
    <n v="1965"/>
    <s v="David Lean"/>
    <s v="Julie Christie"/>
    <s v="Klaus Kinski"/>
    <s v="Geraldine Chaplin"/>
    <x v="0"/>
    <n v="11000000"/>
    <n v="111722000"/>
    <x v="0"/>
    <n v="200"/>
    <s v="Drama|Romance|War"/>
    <s v="bolshevik|poet|poetry|russia|russian revolution"/>
    <n v="8"/>
    <n v="89"/>
    <n v="255"/>
    <n v="55816"/>
    <n v="1966"/>
    <x v="0"/>
    <n v="2.35"/>
    <x v="0"/>
  </r>
  <r>
    <x v="2662"/>
    <n v="2008"/>
    <s v="Kenny Ortega"/>
    <s v="Lucas Grabeel"/>
    <s v="Matt Prokop"/>
    <s v="Corbin Bleu"/>
    <x v="2"/>
    <n v="11000000"/>
    <n v="90556401"/>
    <x v="0"/>
    <n v="112"/>
    <s v="Comedy|Drama|Family|Music|Musical|Romance"/>
    <s v="basketball|curtain call|graduation|high school|high school senior"/>
    <n v="4.5"/>
    <n v="128"/>
    <n v="171"/>
    <n v="43795"/>
    <n v="3507"/>
    <x v="0"/>
    <n v="1.85"/>
    <x v="0"/>
  </r>
  <r>
    <x v="2663"/>
    <n v="2010"/>
    <s v="David O. Russell"/>
    <s v="Christian Bale"/>
    <s v="Jack McGee"/>
    <s v="Melissa McMeekin"/>
    <x v="3"/>
    <n v="25000000"/>
    <n v="93571803"/>
    <x v="0"/>
    <n v="116"/>
    <s v="Biography|Drama|Sport"/>
    <s v="boxer|boxing|boxing match|crack cocaine|lowell massachusetts"/>
    <n v="7.9"/>
    <n v="410"/>
    <n v="389"/>
    <n v="275869"/>
    <n v="23811"/>
    <x v="0"/>
    <n v="2.35"/>
    <x v="0"/>
  </r>
  <r>
    <x v="2664"/>
    <n v="1992"/>
    <s v="Jonathan Lynn"/>
    <s v="Fred Gwynne"/>
    <s v="Bruce McGill"/>
    <s v="Lane Smith"/>
    <x v="3"/>
    <n v="11000000"/>
    <n v="52929168"/>
    <x v="0"/>
    <n v="120"/>
    <s v="Comedy|Crime"/>
    <s v="alabama|jail|judicial system|lawyer|trial"/>
    <n v="7.5"/>
    <n v="54"/>
    <n v="201"/>
    <n v="82743"/>
    <n v="3280"/>
    <x v="0"/>
    <n v="1.85"/>
    <x v="0"/>
  </r>
  <r>
    <x v="2665"/>
    <n v="2014"/>
    <s v="R.J. Cutler"/>
    <s v="Chloë Grace Moretz"/>
    <s v="Mireille Enos"/>
    <s v="Stacy Keach"/>
    <x v="0"/>
    <n v="11000000"/>
    <n v="50461335"/>
    <x v="0"/>
    <n v="107"/>
    <s v="Drama|Fantasy|Music|Romance"/>
    <s v="car accident|coma|out of body experience|reference to the exploited|teenage girl"/>
    <n v="6.8"/>
    <n v="141"/>
    <n v="132"/>
    <n v="83893"/>
    <n v="20466"/>
    <x v="0"/>
    <n v="2.35"/>
    <x v="0"/>
  </r>
  <r>
    <x v="2666"/>
    <n v="1989"/>
    <s v="David S. Ward"/>
    <s v="Corbin Bernsen"/>
    <s v="Tom Berenger"/>
    <s v="Rene Russo"/>
    <x v="3"/>
    <n v="11000000"/>
    <n v="49797148"/>
    <x v="0"/>
    <n v="107"/>
    <s v="Comedy|Sport"/>
    <s v="cleveland indians|league|manager|owner|team"/>
    <n v="7.2"/>
    <n v="57"/>
    <n v="97"/>
    <n v="49007"/>
    <n v="3435"/>
    <x v="0"/>
    <n v="1.85"/>
    <x v="0"/>
  </r>
  <r>
    <x v="2667"/>
    <n v="2002"/>
    <s v="Joel Schumacher"/>
    <s v="Radha Mitchell"/>
    <s v="John Enos III"/>
    <s v="Richard T. Jones"/>
    <x v="3"/>
    <n v="13000000"/>
    <n v="46563158"/>
    <x v="0"/>
    <n v="81"/>
    <s v="Crime|Thriller"/>
    <s v="phone booth|publicist|single set production|sniper|sniper rifle"/>
    <n v="7.1"/>
    <n v="216"/>
    <n v="629"/>
    <n v="207934"/>
    <n v="2562"/>
    <x v="0"/>
    <n v="2.35"/>
    <x v="0"/>
  </r>
  <r>
    <x v="2668"/>
    <n v="2002"/>
    <s v="Adam Shankman"/>
    <s v="Lauren German"/>
    <s v="Peter Coyote"/>
    <s v="Paz de la Huerta"/>
    <x v="1"/>
    <n v="11000000"/>
    <n v="41227069"/>
    <x v="0"/>
    <n v="101"/>
    <s v="Drama|Romance"/>
    <s v="community service|love|punishment|school|student"/>
    <n v="7.4"/>
    <n v="80"/>
    <n v="962"/>
    <n v="162701"/>
    <n v="2436"/>
    <x v="0"/>
    <n v="2.35"/>
    <x v="0"/>
  </r>
  <r>
    <x v="2669"/>
    <n v="1995"/>
    <s v="Tim Robbins"/>
    <s v="Lois Smith"/>
    <s v="Celia Weston"/>
    <s v="Robert Prosky"/>
    <x v="3"/>
    <n v="11000000"/>
    <n v="39025000"/>
    <x v="1"/>
    <n v="122"/>
    <s v="Crime|Drama"/>
    <s v="death|execution|nun|solitary confinement|visit"/>
    <n v="7.6"/>
    <n v="77"/>
    <n v="190"/>
    <n v="73193"/>
    <n v="903"/>
    <x v="0"/>
    <n v="1.85"/>
    <x v="0"/>
  </r>
  <r>
    <x v="2670"/>
    <n v="1999"/>
    <s v="Roger Kumble"/>
    <s v="Sarah Michelle Gellar"/>
    <s v="Sean Patrick Thomas"/>
    <s v="Eric Mabius"/>
    <x v="3"/>
    <n v="10500000"/>
    <n v="38201895"/>
    <x v="0"/>
    <n v="97"/>
    <s v="Drama|Romance"/>
    <s v="bet|revenge|seduction|virgin|wager"/>
    <n v="6.9"/>
    <n v="101"/>
    <n v="749"/>
    <n v="149222"/>
    <n v="6223"/>
    <x v="0"/>
    <n v="1.85"/>
    <x v="0"/>
  </r>
  <r>
    <x v="2671"/>
    <n v="2009"/>
    <s v="Kevin Greutert"/>
    <s v="Costas Mandylor"/>
    <s v="Shawnee Smith"/>
    <s v="George Newbern"/>
    <x v="3"/>
    <n v="11000000"/>
    <n v="27669413"/>
    <x v="3"/>
    <n v="92"/>
    <s v="Horror|Mystery"/>
    <s v="deception|flash photography|game of death|jigsaw|pig mask"/>
    <n v="6"/>
    <n v="156"/>
    <n v="194"/>
    <n v="76207"/>
    <n v="3101"/>
    <x v="0"/>
    <n v="1.85"/>
    <x v="0"/>
  </r>
  <r>
    <x v="2672"/>
    <n v="2008"/>
    <s v="Gina Prince-Bythewood"/>
    <s v="Nate Parker"/>
    <s v="Alicia Keys"/>
    <s v="Jennifer Hudson"/>
    <x v="0"/>
    <n v="11000000"/>
    <n v="37766350"/>
    <x v="0"/>
    <n v="110"/>
    <s v="Drama"/>
    <s v="beekeeping|insect in title|racism|sister|south carolina"/>
    <n v="7.3"/>
    <n v="109"/>
    <n v="56"/>
    <n v="19440"/>
    <n v="3376"/>
    <x v="0"/>
    <n v="2.35"/>
    <x v="0"/>
  </r>
  <r>
    <x v="2673"/>
    <n v="2001"/>
    <s v="Rob Pritts"/>
    <s v="Vincent Pastore"/>
    <s v="Vinessa Shaw"/>
    <s v="Peter Berg"/>
    <x v="0"/>
    <n v="11000000"/>
    <n v="23978402"/>
    <x v="0"/>
    <n v="86"/>
    <s v="Comedy|Crime"/>
    <s v="fbi|mafia|mobster|undercover|veterinarian"/>
    <n v="4.5999999999999996"/>
    <n v="62"/>
    <n v="100"/>
    <n v="10966"/>
    <n v="3850"/>
    <x v="0"/>
    <n v="1.85"/>
    <x v="0"/>
  </r>
  <r>
    <x v="2674"/>
    <n v="1992"/>
    <s v="Brian De Palma"/>
    <s v="Steven Bauer"/>
    <s v="Gabrielle Carteris"/>
    <s v="Gregg Henry"/>
    <x v="3"/>
    <n v="12000000"/>
    <n v="21370057"/>
    <x v="0"/>
    <n v="91"/>
    <s v="Crime|Drama|Thriller"/>
    <s v="hitchcockian|long tracking shot|psychologist|psychology|wig"/>
    <n v="6"/>
    <n v="33"/>
    <n v="80"/>
    <n v="9903"/>
    <n v="1852"/>
    <x v="0"/>
    <n v="1.85"/>
    <x v="0"/>
  </r>
  <r>
    <x v="2675"/>
    <n v="1986"/>
    <s v="Tobe Hooper"/>
    <s v="Louise Fletcher"/>
    <s v="Bud Cort"/>
    <s v="William Bassett"/>
    <x v="1"/>
    <n v="12000000"/>
    <n v="4884663"/>
    <x v="0"/>
    <n v="100"/>
    <s v="Horror|Sci-Fi"/>
    <s v="alien|boy|nurse|school|school nurse"/>
    <n v="5.5"/>
    <n v="52"/>
    <n v="64"/>
    <n v="5187"/>
    <n v="1661"/>
    <x v="0"/>
    <n v="2.35"/>
    <x v="1"/>
  </r>
  <r>
    <x v="2676"/>
    <n v="2015"/>
    <s v="John Crowley"/>
    <s v="Julie Walters"/>
    <s v="Fiona Glascott"/>
    <s v="Eva Birthistle"/>
    <x v="0"/>
    <n v="11000000"/>
    <n v="38317535"/>
    <x v="1"/>
    <n v="111"/>
    <s v="Drama|Romance"/>
    <s v="1950s|immigrant|irish|irish accent|torn between two worlds"/>
    <n v="7.5"/>
    <n v="351"/>
    <n v="212"/>
    <n v="73249"/>
    <n v="995"/>
    <x v="0"/>
    <n v="1.85"/>
    <x v="0"/>
  </r>
  <r>
    <x v="2677"/>
    <n v="2001"/>
    <s v="Brendan Malloy"/>
    <s v="Lee Majors"/>
    <s v="Jason London"/>
    <s v="Thomas Lennon"/>
    <x v="0"/>
    <n v="11000000"/>
    <n v="13903262"/>
    <x v="0"/>
    <n v="89"/>
    <s v="Comedy|Sport"/>
    <s v="alaska|mountain|ski resort|snowboard|snowboarding"/>
    <n v="6.3"/>
    <n v="37"/>
    <n v="90"/>
    <n v="14656"/>
    <n v="4291"/>
    <x v="0"/>
    <n v="1.85"/>
    <x v="0"/>
  </r>
  <r>
    <x v="2678"/>
    <n v="2000"/>
    <s v="Reginald Hudlin"/>
    <s v="Will Ferrell"/>
    <s v="John Witherspoon"/>
    <s v="Tim Meadows"/>
    <x v="3"/>
    <n v="11000000"/>
    <n v="13592872"/>
    <x v="0"/>
    <n v="84"/>
    <s v="Comedy"/>
    <s v="black pantyhose|female stockinged legs|pantyhose|radio|tattoo"/>
    <n v="5.0999999999999996"/>
    <n v="58"/>
    <n v="79"/>
    <n v="10777"/>
    <n v="10982"/>
    <x v="0"/>
    <n v="1.85"/>
    <x v="0"/>
  </r>
  <r>
    <x v="2679"/>
    <n v="2012"/>
    <s v="Dustin Hoffman"/>
    <s v="Luke Newberry"/>
    <s v="Sheridan Smith"/>
    <s v="Pauline Collins"/>
    <x v="0"/>
    <n v="11000000"/>
    <n v="18381787"/>
    <x v="1"/>
    <n v="98"/>
    <s v="Comedy|Drama"/>
    <s v="divorced couple|opera|reference to giuseppe verdi|retirement|senility"/>
    <n v="6.8"/>
    <n v="175"/>
    <n v="126"/>
    <n v="15684"/>
    <n v="1114"/>
    <x v="0"/>
    <n v="2.35"/>
    <x v="0"/>
  </r>
  <r>
    <x v="2680"/>
    <n v="2001"/>
    <s v="Gregory Poirier"/>
    <s v="Shannon Elizabeth"/>
    <s v="Jake Busey"/>
    <s v="David Ogden Stiers"/>
    <x v="3"/>
    <n v="11000000"/>
    <n v="13558739"/>
    <x v="0"/>
    <n v="95"/>
    <s v="Comedy"/>
    <s v="box office flop|critically bashed|dominatrix|friend|money"/>
    <n v="5.3"/>
    <n v="75"/>
    <n v="121"/>
    <n v="15427"/>
    <n v="2729"/>
    <x v="0"/>
    <n v="1.85"/>
    <x v="0"/>
  </r>
  <r>
    <x v="2681"/>
    <n v="2001"/>
    <s v="Bill Paxton"/>
    <s v="Matthew McConaughey"/>
    <s v="Powers Boothe"/>
    <s v="Matt O'Leary"/>
    <x v="3"/>
    <n v="11000000"/>
    <n v="13103828"/>
    <x v="0"/>
    <n v="100"/>
    <s v="Crime|Drama|Thriller"/>
    <s v="demon|fbi|fbi agent|murder|religious fanatic"/>
    <n v="7.3"/>
    <n v="161"/>
    <n v="463"/>
    <n v="59982"/>
    <n v="12237"/>
    <x v="0"/>
    <n v="1.85"/>
    <x v="0"/>
  </r>
  <r>
    <x v="2682"/>
    <n v="2015"/>
    <s v="Simon Curtis"/>
    <s v="Ryan Reynolds"/>
    <s v="Frances Fisher"/>
    <s v="Elizabeth McGovern"/>
    <x v="0"/>
    <n v="11000000"/>
    <n v="33305037"/>
    <x v="1"/>
    <n v="109"/>
    <s v="Biography|Drama|History"/>
    <s v="art|jewish|justice|nazi|theft"/>
    <n v="7.3"/>
    <n v="203"/>
    <n v="147"/>
    <n v="33856"/>
    <n v="17866"/>
    <x v="0"/>
    <n v="2.35"/>
    <x v="0"/>
  </r>
  <r>
    <x v="2683"/>
    <n v="2004"/>
    <s v="Bill Condon"/>
    <s v="Liam Neeson"/>
    <s v="Oliver Platt"/>
    <s v="Dylan Baker"/>
    <x v="3"/>
    <n v="11000000"/>
    <n v="10214647"/>
    <x v="0"/>
    <n v="118"/>
    <s v="Biography|Drama"/>
    <s v="professor|research|sex|sexuality|student"/>
    <n v="7.1"/>
    <n v="188"/>
    <n v="204"/>
    <n v="42689"/>
    <n v="17490"/>
    <x v="1"/>
    <n v="2.35"/>
    <x v="1"/>
  </r>
  <r>
    <x v="2684"/>
    <n v="1992"/>
    <s v="Sam Raimi"/>
    <s v="Patricia Tallman"/>
    <s v="Bridget Fonda"/>
    <s v="Embeth Davidtz"/>
    <x v="3"/>
    <n v="13000000"/>
    <n v="11501093"/>
    <x v="0"/>
    <n v="88"/>
    <s v="Comedy|Fantasy|Horror"/>
    <s v="army of the dead|battle|necronomicon|reluctant hero|skeleton soldier"/>
    <n v="7.6"/>
    <n v="221"/>
    <n v="604"/>
    <n v="128850"/>
    <n v="3913"/>
    <x v="0"/>
    <n v="1.85"/>
    <x v="1"/>
  </r>
  <r>
    <x v="2685"/>
    <n v="2002"/>
    <s v="Dewey Nicks"/>
    <s v="Jaime King"/>
    <s v="Gedde Watanabe"/>
    <s v="Jim Rash"/>
    <x v="3"/>
    <n v="11000000"/>
    <n v="4814244"/>
    <x v="3"/>
    <n v="86"/>
    <s v="Comedy|Romance"/>
    <s v="blackmail|fall|love|nerd|scam"/>
    <n v="5.3"/>
    <n v="66"/>
    <n v="107"/>
    <n v="12437"/>
    <n v="2415"/>
    <x v="0"/>
    <n v="1.85"/>
    <x v="1"/>
  </r>
  <r>
    <x v="2686"/>
    <n v="1993"/>
    <s v="Lasse Hallström"/>
    <s v="Johnny Depp"/>
    <s v="Leonardo DiCaprio"/>
    <s v="Kevin Tighe"/>
    <x v="0"/>
    <n v="11000000"/>
    <n v="9170214"/>
    <x v="0"/>
    <n v="118"/>
    <s v="Drama|Romance"/>
    <s v="apostrophe in title|face slap|four word title|grocery store|police"/>
    <n v="7.8"/>
    <n v="80"/>
    <n v="292"/>
    <n v="171882"/>
    <n v="69746"/>
    <x v="0"/>
    <n v="1.85"/>
    <x v="1"/>
  </r>
  <r>
    <x v="2687"/>
    <n v="2003"/>
    <s v="Philip Saville"/>
    <s v="Henry Ian Cusick"/>
    <s v="Alan Van Sprang"/>
    <s v="Scott Handy"/>
    <x v="0"/>
    <n v="17000000"/>
    <n v="4068087"/>
    <x v="3"/>
    <n v="125"/>
    <s v="Biography|Drama|History"/>
    <s v="1st century|based on the bible|miracle|religion|resurrection"/>
    <n v="7.7"/>
    <n v="25"/>
    <n v="74"/>
    <n v="2164"/>
    <n v="1281"/>
    <x v="0"/>
    <n v="1.85"/>
    <x v="1"/>
  </r>
  <r>
    <x v="2688"/>
    <n v="2004"/>
    <s v="Mike Leigh"/>
    <s v="Eddie Marsan"/>
    <s v="Sally Hawkins"/>
    <s v="Imelda Staunton"/>
    <x v="3"/>
    <n v="11000000"/>
    <n v="3753806"/>
    <x v="1"/>
    <n v="125"/>
    <s v="Crime|Drama"/>
    <s v="1950s|miscarriage|neighbor|pregnancy|tailor"/>
    <n v="7.7"/>
    <n v="169"/>
    <n v="165"/>
    <n v="20307"/>
    <n v="3133"/>
    <x v="0"/>
    <n v="1.85"/>
    <x v="1"/>
  </r>
  <r>
    <x v="2689"/>
    <n v="2002"/>
    <s v="Daisy von Scherler Mayer"/>
    <s v="Michael McKean"/>
    <s v="Dash Mihok"/>
    <s v="Jimi Mistry"/>
    <x v="3"/>
    <n v="11000000"/>
    <n v="3034181"/>
    <x v="1"/>
    <n v="94"/>
    <s v="Comedy|Music|Romance"/>
    <s v="bollywood|illegal immigrant|live television|restaurant|waiter"/>
    <n v="5.4"/>
    <n v="70"/>
    <n v="128"/>
    <n v="13622"/>
    <n v="1559"/>
    <x v="0"/>
    <n v="1.85"/>
    <x v="1"/>
  </r>
  <r>
    <x v="2690"/>
    <n v="1995"/>
    <s v="Mira Nair"/>
    <s v="Anjelica Huston"/>
    <s v="Chazz Palminteri"/>
    <s v="Vincent Gallo"/>
    <x v="3"/>
    <n v="11000000"/>
    <n v="2832826"/>
    <x v="0"/>
    <n v="113"/>
    <s v="Comedy|Drama|Romance"/>
    <s v="immigration|love|political prisoner|reference to john wayne|title directed by female"/>
    <n v="6.2"/>
    <n v="15"/>
    <n v="19"/>
    <n v="1761"/>
    <n v="3072"/>
    <x v="0"/>
    <n v="1.85"/>
    <x v="1"/>
  </r>
  <r>
    <x v="2691"/>
    <n v="2013"/>
    <s v="Ethan Coen"/>
    <s v="Justin Timberlake"/>
    <s v="Max Casella"/>
    <s v="Alex Karpovsky"/>
    <x v="3"/>
    <n v="11000000"/>
    <n v="13214255"/>
    <x v="0"/>
    <n v="104"/>
    <s v="Drama|Music"/>
    <s v="1960s|car hitting an animal|folk singer|friend|singer"/>
    <n v="7.4"/>
    <n v="535"/>
    <n v="313"/>
    <n v="96233"/>
    <n v="4082"/>
    <x v="0"/>
    <n v="1.85"/>
    <x v="0"/>
  </r>
  <r>
    <x v="2692"/>
    <n v="2001"/>
    <s v="Tim Blake Nelson"/>
    <s v="Mekhi Phifer"/>
    <s v="Andrew Keegan"/>
    <s v="John Heard"/>
    <x v="3"/>
    <n v="5000000"/>
    <n v="16017403"/>
    <x v="0"/>
    <n v="95"/>
    <s v="Drama|Romance|Thriller"/>
    <s v="basketball|basketball player|boarding school|love|shakespeare's othello"/>
    <n v="6.2"/>
    <n v="92"/>
    <n v="153"/>
    <n v="17333"/>
    <n v="3300"/>
    <x v="0"/>
    <n v="1.85"/>
    <x v="0"/>
  </r>
  <r>
    <x v="2693"/>
    <n v="1991"/>
    <s v="William A. Graham"/>
    <s v="Milla Jovovich"/>
    <s v="Wayne Pygram"/>
    <s v="Lisa Pelikan"/>
    <x v="0"/>
    <n v="11000000"/>
    <n v="2807854"/>
    <x v="0"/>
    <n v="102"/>
    <s v="Adventure|Drama|Romance"/>
    <s v="baby|desert island|island|sequel|teenage girl"/>
    <n v="5.0999999999999996"/>
    <n v="14"/>
    <n v="39"/>
    <n v="14129"/>
    <n v="14281"/>
    <x v="0"/>
    <n v="1.85"/>
    <x v="1"/>
  </r>
  <r>
    <x v="2694"/>
    <n v="2006"/>
    <s v="Agnieszka Holland"/>
    <s v="Phyllida Law"/>
    <s v="David Kennedy"/>
    <s v="Angus Barnett"/>
    <x v="0"/>
    <n v="11000000"/>
    <n v="352786"/>
    <x v="0"/>
    <n v="104"/>
    <s v="Biography|Drama|Music"/>
    <s v="music copyist|music student|musical composition|student|symphony"/>
    <n v="6.8"/>
    <n v="78"/>
    <n v="86"/>
    <n v="11132"/>
    <n v="150"/>
    <x v="0"/>
    <n v="2.35"/>
    <x v="1"/>
  </r>
  <r>
    <x v="1345"/>
    <n v="1982"/>
    <s v="Tobe Hooper"/>
    <s v="Heather O'Rourke"/>
    <s v="Zelda Rubinstein"/>
    <s v="Craig T. Nelson"/>
    <x v="1"/>
    <n v="10700000"/>
    <n v="76600000"/>
    <x v="0"/>
    <n v="120"/>
    <s v="Fantasy|Horror"/>
    <s v="ghost|haunted|haunting|house|paranormal investigator"/>
    <n v="7.4"/>
    <n v="223"/>
    <n v="321"/>
    <n v="105448"/>
    <n v="3876"/>
    <x v="0"/>
    <n v="2.35"/>
    <x v="0"/>
  </r>
  <r>
    <x v="2695"/>
    <n v="2008"/>
    <s v="David Hackl"/>
    <s v="Julie Benz"/>
    <s v="Costas Mandylor"/>
    <s v="Scott Patterson"/>
    <x v="3"/>
    <n v="10800000"/>
    <n v="56729973"/>
    <x v="0"/>
    <n v="95"/>
    <s v="Horror|Mystery"/>
    <s v="blood splatter|jigsaw|nazi|serial killer|swastika tattoo"/>
    <n v="5.8"/>
    <n v="160"/>
    <n v="262"/>
    <n v="88529"/>
    <n v="5286"/>
    <x v="0"/>
    <n v="1.85"/>
    <x v="0"/>
  </r>
  <r>
    <x v="2696"/>
    <n v="2006"/>
    <s v="Ray Lawrence"/>
    <s v="John Howard"/>
    <s v="Deborra-Lee Furness"/>
    <s v="Max Cullen"/>
    <x v="3"/>
    <n v="15000000"/>
    <n v="399879"/>
    <x v="4"/>
    <n v="118"/>
    <s v="Crime|Drama|Mystery|Thriller"/>
    <s v="camp|fishing|fishing trip|river|town"/>
    <n v="6.4"/>
    <n v="75"/>
    <n v="115"/>
    <n v="5772"/>
    <n v="378"/>
    <x v="0"/>
    <n v="2.35"/>
    <x v="1"/>
  </r>
  <r>
    <x v="2697"/>
    <n v="2006"/>
    <s v="Karan Johar"/>
    <s v="Shah Rukh Khan"/>
    <s v="John Abraham"/>
    <s v="Preity Zinta"/>
    <x v="3"/>
    <n v="700000000"/>
    <n v="3275443"/>
    <x v="33"/>
    <n v="193"/>
    <s v="Drama"/>
    <s v="extramarital affair|fashion magazine editor|marriage|new york|teacher"/>
    <n v="6"/>
    <n v="20"/>
    <n v="264"/>
    <n v="13998"/>
    <n v="10822"/>
    <x v="0"/>
    <n v="2.35"/>
    <x v="1"/>
  </r>
  <r>
    <x v="2698"/>
    <n v="1999"/>
    <s v="Oliver Parker"/>
    <s v="Minnie Driver"/>
    <s v="Rupert Everett"/>
    <s v="Jeremy Northam"/>
    <x v="0"/>
    <n v="14000000"/>
    <n v="18535191"/>
    <x v="1"/>
    <n v="97"/>
    <s v="Comedy|Romance"/>
    <s v="bachelor|blackmail|character says i love you|flirting|social satire"/>
    <n v="6.9"/>
    <n v="105"/>
    <n v="132"/>
    <n v="12980"/>
    <n v="2640"/>
    <x v="0"/>
    <n v="1.85"/>
    <x v="0"/>
  </r>
  <r>
    <x v="2699"/>
    <n v="2013"/>
    <s v="Ruairi Robinson"/>
    <s v="Romola Garai"/>
    <s v="Olivia Williams"/>
    <s v="Tom Cullen"/>
    <x v="3"/>
    <n v="7000000"/>
    <n v="23838"/>
    <x v="1"/>
    <n v="98"/>
    <s v="Horror|Sci-Fi|Thriller"/>
    <s v="alien infection|astronaut|mars|mission|zombie"/>
    <n v="5.5"/>
    <n v="120"/>
    <n v="160"/>
    <n v="28570"/>
    <n v="2271"/>
    <x v="0"/>
    <n v="2.35"/>
    <x v="1"/>
  </r>
  <r>
    <x v="2700"/>
    <n v="2002"/>
    <s v="Jaume Balagueró"/>
    <s v="Lena Olin"/>
    <s v="Giancarlo Giannini"/>
    <s v="Francesc Pagès"/>
    <x v="0"/>
    <n v="10600000"/>
    <n v="22160085"/>
    <x v="0"/>
    <n v="103"/>
    <s v="Horror"/>
    <s v="9 year old|blood|gramophone|house|missing children"/>
    <n v="5.4"/>
    <n v="108"/>
    <n v="349"/>
    <n v="16747"/>
    <n v="1228"/>
    <x v="0"/>
    <n v="2.35"/>
    <x v="0"/>
  </r>
  <r>
    <x v="2701"/>
    <n v="1968"/>
    <s v="Stanley Kubrick"/>
    <s v="Keir Dullea"/>
    <s v="Gary Lockwood"/>
    <s v="Glenn Beck"/>
    <x v="2"/>
    <n v="12000000"/>
    <n v="56715371"/>
    <x v="1"/>
    <n v="161"/>
    <s v="Adventure|Mystery|Sci-Fi"/>
    <s v="ancient astronaut|famous line|message from outer space|monolith|star child"/>
    <n v="8.3000000000000007"/>
    <n v="285"/>
    <n v="1736"/>
    <n v="427357"/>
    <n v="727"/>
    <x v="0"/>
    <n v="2.2000000000000002"/>
    <x v="0"/>
  </r>
  <r>
    <x v="2702"/>
    <n v="1982"/>
    <s v="Steven Spielberg"/>
    <s v="Henry Thomas"/>
    <s v="Dee Wallace"/>
    <s v="Peter Coyote"/>
    <x v="1"/>
    <n v="10500000"/>
    <n v="434949459"/>
    <x v="0"/>
    <n v="120"/>
    <s v="Family|Sci-Fi"/>
    <s v="bicyclist|boy|doll|star wars reference|voice impersonation"/>
    <n v="7.9"/>
    <n v="215"/>
    <n v="515"/>
    <n v="281842"/>
    <n v="2811"/>
    <x v="0"/>
    <n v="1.85"/>
    <x v="0"/>
  </r>
  <r>
    <x v="2703"/>
    <n v="2007"/>
    <s v="Jon Kasdan"/>
    <s v="Kristen Stewart"/>
    <s v="Elena Anaya"/>
    <s v="Dustin Milligan"/>
    <x v="0"/>
    <n v="10000000"/>
    <n v="11043445"/>
    <x v="0"/>
    <n v="97"/>
    <s v="Comedy|Drama|Romance"/>
    <s v="actress|love|michigan|neighbor|writer"/>
    <n v="6.5"/>
    <n v="81"/>
    <n v="74"/>
    <n v="27689"/>
    <n v="20312"/>
    <x v="0"/>
    <n v="2.35"/>
    <x v="0"/>
  </r>
  <r>
    <x v="2704"/>
    <n v="2012"/>
    <s v="Dean Wright"/>
    <s v="Santiago Cabrera"/>
    <s v="Eduardo Verástegui"/>
    <s v="Catalina Sandino Moreno"/>
    <x v="3"/>
    <n v="10818775"/>
    <n v="5669081"/>
    <x v="34"/>
    <n v="145"/>
    <s v="Drama|History|War"/>
    <s v="catholic|hanging|mexico|rebellion|soldier"/>
    <n v="6.6"/>
    <n v="43"/>
    <n v="57"/>
    <n v="3665"/>
    <n v="1807"/>
    <x v="0"/>
    <n v="2.35"/>
    <x v="1"/>
  </r>
  <r>
    <x v="2705"/>
    <n v="1997"/>
    <s v="Gus Van Sant"/>
    <s v="Robin Williams"/>
    <s v="Matt Damon"/>
    <s v="Minnie Driver"/>
    <x v="3"/>
    <n v="10000000"/>
    <n v="138339411"/>
    <x v="0"/>
    <n v="126"/>
    <s v="Drama"/>
    <s v="friend|genius|janitor|loss of wife|professor"/>
    <n v="8.3000000000000007"/>
    <n v="161"/>
    <n v="682"/>
    <n v="604904"/>
    <n v="63710"/>
    <x v="0"/>
    <n v="1.85"/>
    <x v="0"/>
  </r>
  <r>
    <x v="2706"/>
    <n v="2006"/>
    <s v="Darren Lynn Bousman"/>
    <s v="Costas Mandylor"/>
    <s v="Shawnee Smith"/>
    <s v="Leigh Whannell"/>
    <x v="3"/>
    <n v="10000000"/>
    <n v="80150343"/>
    <x v="0"/>
    <n v="121"/>
    <s v="Horror|Mystery"/>
    <s v="brutality|female full frontal nudity|female nudity|torture|trap"/>
    <n v="6.2"/>
    <n v="210"/>
    <n v="614"/>
    <n v="142115"/>
    <n v="3189"/>
    <x v="0"/>
    <n v="1.85"/>
    <x v="0"/>
  </r>
  <r>
    <x v="2707"/>
    <n v="1981"/>
    <s v="Ivan Reitman"/>
    <s v="Bill Murray"/>
    <s v="Harold Ramis"/>
    <s v="Judge Reinhold"/>
    <x v="3"/>
    <n v="10000000"/>
    <n v="85300000"/>
    <x v="0"/>
    <n v="117"/>
    <s v="Action|Comedy|War"/>
    <s v="army|boot camp|breasts|graduation|rescue"/>
    <n v="6.9"/>
    <n v="52"/>
    <n v="134"/>
    <n v="48629"/>
    <n v="27378"/>
    <x v="0"/>
    <n v="1.85"/>
    <x v="0"/>
  </r>
  <r>
    <x v="2708"/>
    <n v="2000"/>
    <s v="Peyton Reed"/>
    <s v="Kirsten Dunst"/>
    <s v="Lindsay Sloane"/>
    <s v="Clare Kramer"/>
    <x v="0"/>
    <n v="10000000"/>
    <n v="68353550"/>
    <x v="0"/>
    <n v="98"/>
    <s v="Comedy|Sport"/>
    <s v="championship|cheerleading|high school|teen comedy|teenage romance"/>
    <n v="5.9"/>
    <n v="139"/>
    <n v="385"/>
    <n v="70141"/>
    <n v="5270"/>
    <x v="0"/>
    <n v="1.85"/>
    <x v="0"/>
  </r>
  <r>
    <x v="2709"/>
    <n v="2016"/>
    <s v="James DeMonaco"/>
    <s v="Frank Grillo"/>
    <s v="Joseph Julian Soria"/>
    <s v="Mykelti Williamson"/>
    <x v="3"/>
    <n v="10000000"/>
    <n v="78845130"/>
    <x v="8"/>
    <n v="109"/>
    <s v="Action|Horror|Sci-Fi|Thriller"/>
    <s v="cathedral|minister|presidential election|reference to george washington|ritual sacrifice"/>
    <n v="6.1"/>
    <n v="165"/>
    <n v="94"/>
    <n v="17596"/>
    <n v="2480"/>
    <x v="0"/>
    <n v="2.35"/>
    <x v="0"/>
  </r>
  <r>
    <x v="2710"/>
    <n v="1999"/>
    <s v="Robert Iscove"/>
    <s v="Paul Walker"/>
    <s v="Clea DuVall"/>
    <s v="Kieran Culkin"/>
    <x v="0"/>
    <n v="10000000"/>
    <n v="63319509"/>
    <x v="0"/>
    <n v="95"/>
    <s v="Comedy|Romance"/>
    <s v="bet|friend|high school|prom|prom queen"/>
    <n v="5.8"/>
    <n v="96"/>
    <n v="389"/>
    <n v="67115"/>
    <n v="28734"/>
    <x v="0"/>
    <n v="1.85"/>
    <x v="0"/>
  </r>
  <r>
    <x v="1267"/>
    <n v="2009"/>
    <s v="Lee Daniels"/>
    <s v="Mo'Nique"/>
    <s v="Gabourey Sidibe"/>
    <s v="Mariah Carey"/>
    <x v="3"/>
    <n v="10000000"/>
    <n v="47536959"/>
    <x v="0"/>
    <n v="109"/>
    <s v="Drama"/>
    <s v="abuse|african american lesbian|lesbian|lesbian couple|school"/>
    <n v="7.3"/>
    <n v="323"/>
    <n v="275"/>
    <n v="86956"/>
    <n v="3276"/>
    <x v="0"/>
    <n v="1.85"/>
    <x v="0"/>
  </r>
  <r>
    <x v="2711"/>
    <n v="2007"/>
    <s v="Darren Lynn Bousman"/>
    <s v="Costas Mandylor"/>
    <s v="Shawnee Smith"/>
    <s v="Angus Macfadyen"/>
    <x v="3"/>
    <n v="10000000"/>
    <n v="63270259"/>
    <x v="0"/>
    <n v="96"/>
    <s v="Horror|Mystery"/>
    <s v="detective|fbi|rape|rapist|serial rapist"/>
    <n v="5.9"/>
    <n v="190"/>
    <n v="319"/>
    <n v="111087"/>
    <n v="3492"/>
    <x v="0"/>
    <n v="1.85"/>
    <x v="0"/>
  </r>
  <r>
    <x v="2712"/>
    <n v="2005"/>
    <s v="Geoffrey Sax"/>
    <s v="Deborah Kara Unger"/>
    <s v="Keegan Connor Tracy"/>
    <s v="Mike Dopud"/>
    <x v="0"/>
    <n v="10000000"/>
    <n v="55865715"/>
    <x v="1"/>
    <n v="101"/>
    <s v="Drama|Horror|Mystery|Thriller"/>
    <s v="architect|grave|obsession|river|voice"/>
    <n v="5.5"/>
    <n v="173"/>
    <n v="403"/>
    <n v="41763"/>
    <n v="2013"/>
    <x v="0"/>
    <n v="2.35"/>
    <x v="0"/>
  </r>
  <r>
    <x v="2713"/>
    <n v="2006"/>
    <s v="Tyler Perry"/>
    <s v="Boris Kodjoe"/>
    <s v="Cicely Tyson"/>
    <s v="Blair Underwood"/>
    <x v="0"/>
    <n v="6000000"/>
    <n v="63231524"/>
    <x v="0"/>
    <n v="107"/>
    <s v="Comedy|Drama|Romance"/>
    <s v="cross dressing|family reunion|madea series|reflective|sister sister relationship"/>
    <n v="5"/>
    <n v="46"/>
    <n v="137"/>
    <n v="8962"/>
    <n v="5264"/>
    <x v="0"/>
    <n v="1.85"/>
    <x v="0"/>
  </r>
  <r>
    <x v="2714"/>
    <n v="1986"/>
    <s v="Martin Scorsese"/>
    <s v="Tom Cruise"/>
    <s v="Bill Cobbs"/>
    <s v="Mary Elizabeth Mastrantonio"/>
    <x v="3"/>
    <n v="13800000"/>
    <n v="52293982"/>
    <x v="0"/>
    <n v="119"/>
    <s v="Drama|Sport"/>
    <s v="hustler|losing|pool|pool player|tournament"/>
    <n v="7"/>
    <n v="59"/>
    <n v="115"/>
    <n v="57831"/>
    <n v="11895"/>
    <x v="0"/>
    <n v="1.85"/>
    <x v="0"/>
  </r>
  <r>
    <x v="2715"/>
    <n v="1992"/>
    <s v="Stephen Herek"/>
    <s v="Lane Smith"/>
    <s v="Shaun Weiss"/>
    <s v="Elden Henson"/>
    <x v="1"/>
    <n v="10000000"/>
    <n v="50752337"/>
    <x v="0"/>
    <n v="100"/>
    <s v="Comedy|Drama|Family|Sport"/>
    <s v="coach|hockey team|lawyer|respect|team"/>
    <n v="6.4"/>
    <n v="22"/>
    <n v="46"/>
    <n v="44502"/>
    <n v="3362"/>
    <x v="0"/>
    <n v="1.85"/>
    <x v="0"/>
  </r>
  <r>
    <x v="2716"/>
    <n v="2004"/>
    <s v="Takashi Shimizu"/>
    <s v="Sarah Michelle Gellar"/>
    <s v="Clea DuVall"/>
    <s v="Ted Raimi"/>
    <x v="0"/>
    <n v="10000000"/>
    <n v="110175871"/>
    <x v="0"/>
    <n v="98"/>
    <s v="Horror|Mystery|Thriller"/>
    <s v="american|curse|japan|nurse|rage"/>
    <n v="5.9"/>
    <n v="203"/>
    <n v="911"/>
    <n v="115050"/>
    <n v="7461"/>
    <x v="0"/>
    <n v="1.85"/>
    <x v="0"/>
  </r>
  <r>
    <x v="2717"/>
    <n v="1996"/>
    <s v="Dennis Dugan"/>
    <s v="Adam Sandler"/>
    <s v="Kevin Nealon"/>
    <s v="Frances Bay"/>
    <x v="0"/>
    <n v="12000000"/>
    <n v="38624000"/>
    <x v="0"/>
    <n v="92"/>
    <s v="Comedy|Sport"/>
    <s v="golf|golf ball|golfer|grandmother's house|tournament"/>
    <n v="7"/>
    <n v="77"/>
    <n v="289"/>
    <n v="156143"/>
    <n v="13162"/>
    <x v="0"/>
    <n v="1.85"/>
    <x v="0"/>
  </r>
  <r>
    <x v="2718"/>
    <n v="2001"/>
    <s v="Victor Salva"/>
    <s v="Eileen Brennan"/>
    <s v="Patricia Belcher"/>
    <s v="Jonathan Breck"/>
    <x v="3"/>
    <n v="10000000"/>
    <n v="37470017"/>
    <x v="5"/>
    <n v="90"/>
    <s v="Horror|Mystery"/>
    <s v="demon|gore|record player|tattoo|wings"/>
    <n v="6.1"/>
    <n v="190"/>
    <n v="985"/>
    <n v="86890"/>
    <n v="1982"/>
    <x v="0"/>
    <n v="1.85"/>
    <x v="0"/>
  </r>
  <r>
    <x v="2719"/>
    <n v="1989"/>
    <s v="Stephen Herek"/>
    <s v="Keanu Reeves"/>
    <s v="George Carlin"/>
    <s v="Al Leong"/>
    <x v="1"/>
    <n v="10000000"/>
    <n v="40485039"/>
    <x v="0"/>
    <n v="90"/>
    <s v="Adventure|Comedy|Music|Sci-Fi"/>
    <s v="failing student|high school|payphone|teenager|telephone booth"/>
    <n v="6.9"/>
    <n v="81"/>
    <n v="181"/>
    <n v="85362"/>
    <n v="20795"/>
    <x v="0"/>
    <n v="2.35"/>
    <x v="0"/>
  </r>
  <r>
    <x v="2720"/>
    <n v="1968"/>
    <s v="Carol Reed"/>
    <s v="Oliver Reed"/>
    <s v="Ron Moody"/>
    <s v="Jack Wild"/>
    <x v="2"/>
    <n v="10000000"/>
    <n v="16800000"/>
    <x v="1"/>
    <n v="153"/>
    <s v="Drama|Family|Musical"/>
    <s v="abuse|child|orphan|orphanage|pickpocket"/>
    <n v="7.5"/>
    <n v="56"/>
    <n v="138"/>
    <n v="25303"/>
    <n v="1593"/>
    <x v="0"/>
    <n v="2.35"/>
    <x v="0"/>
  </r>
  <r>
    <x v="2721"/>
    <n v="2011"/>
    <s v="John Madden"/>
    <s v="Tom Wilkinson"/>
    <s v="Penelope Wilton"/>
    <s v="Celia Imrie"/>
    <x v="0"/>
    <n v="10000000"/>
    <n v="46377022"/>
    <x v="1"/>
    <n v="124"/>
    <s v="Comedy|Drama"/>
    <s v="hotel|india|marigold|retiree|retirement"/>
    <n v="7.3"/>
    <n v="264"/>
    <n v="266"/>
    <n v="75306"/>
    <n v="1898"/>
    <x v="0"/>
    <n v="2.35"/>
    <x v="0"/>
  </r>
  <r>
    <x v="2722"/>
    <n v="2001"/>
    <s v="Chuck Sheetz"/>
    <s v="Diedrich Bader"/>
    <s v="Andrew Lawrence"/>
    <s v="Dabney Coleman"/>
    <x v="2"/>
    <n v="23000000"/>
    <n v="36696761"/>
    <x v="0"/>
    <n v="82"/>
    <s v="Animation|Comedy|Family|Mystery|Sci-Fi"/>
    <s v="friend|principal|summer|summer camp|summer vacation"/>
    <n v="6.5"/>
    <n v="44"/>
    <n v="38"/>
    <n v="6808"/>
    <n v="2197"/>
    <x v="0"/>
    <n v="1.85"/>
    <x v="0"/>
  </r>
  <r>
    <x v="2723"/>
    <n v="1985"/>
    <s v="George Miller"/>
    <s v="Tina Turner"/>
    <s v="Bruce Spence"/>
    <s v="Angelo Rossitto"/>
    <x v="0"/>
    <n v="12305523"/>
    <n v="36200000"/>
    <x v="4"/>
    <n v="107"/>
    <s v="Action|Adventure|Sci-Fi|Thriller"/>
    <s v="arena|desert|fight|mad max|post apocalypse"/>
    <n v="6.2"/>
    <n v="117"/>
    <n v="193"/>
    <n v="101840"/>
    <n v="1529"/>
    <x v="0"/>
    <n v="2.35"/>
    <x v="0"/>
  </r>
  <r>
    <x v="2724"/>
    <n v="2016"/>
    <s v="William Brent Bell"/>
    <s v="Lauren Cohan"/>
    <s v="Rupert Evans"/>
    <s v="Stephanie Lemelin"/>
    <x v="0"/>
    <n v="10000000"/>
    <n v="35794166"/>
    <x v="0"/>
    <n v="97"/>
    <s v="Horror|Mystery|Thriller"/>
    <s v="animate doll|doll|england|nanny|surprise ending"/>
    <n v="6"/>
    <n v="159"/>
    <n v="155"/>
    <n v="35654"/>
    <n v="4687"/>
    <x v="0"/>
    <n v="2.35"/>
    <x v="0"/>
  </r>
  <r>
    <x v="2725"/>
    <n v="2010"/>
    <s v="John Erick Dowdle"/>
    <s v="Bojana Novakovic"/>
    <s v="Bokeem Woodbine"/>
    <s v="Geoffrey Arend"/>
    <x v="0"/>
    <n v="10000000"/>
    <n v="33583175"/>
    <x v="0"/>
    <n v="80"/>
    <s v="Horror|Mystery|Thriller"/>
    <s v="devil|elevator|hit and run|throat slitting|trapped in an elevator"/>
    <n v="6.3"/>
    <n v="273"/>
    <n v="319"/>
    <n v="104089"/>
    <n v="5628"/>
    <x v="0"/>
    <n v="2.35"/>
    <x v="0"/>
  </r>
  <r>
    <x v="2726"/>
    <n v="2002"/>
    <s v="Marcus Raboy"/>
    <s v="John Witherspoon"/>
    <s v="Mike Epps"/>
    <s v="Katt Williams"/>
    <x v="3"/>
    <n v="20000000"/>
    <n v="32983713"/>
    <x v="0"/>
    <n v="85"/>
    <s v="Comedy|Drama"/>
    <s v="apartment|christmas|christmas present|rent|security guard"/>
    <n v="5.8"/>
    <n v="26"/>
    <n v="66"/>
    <n v="19284"/>
    <n v="3712"/>
    <x v="0"/>
    <n v="1.85"/>
    <x v="0"/>
  </r>
  <r>
    <x v="2727"/>
    <n v="2015"/>
    <s v="Leigh Whannell"/>
    <s v="Lin Shaye"/>
    <s v="Hayley Kiyoko"/>
    <s v="Leigh Whannell"/>
    <x v="0"/>
    <n v="10000000"/>
    <n v="52200504"/>
    <x v="3"/>
    <n v="97"/>
    <s v="Fantasy|Horror|Thriller"/>
    <s v="demon|possession|psychic|supernatural|teenager"/>
    <n v="6.1"/>
    <n v="242"/>
    <n v="183"/>
    <n v="54190"/>
    <n v="2426"/>
    <x v="0"/>
    <n v="2.35"/>
    <x v="0"/>
  </r>
  <r>
    <x v="2728"/>
    <n v="1985"/>
    <s v="Michael Schultz"/>
    <s v="Mike Starr"/>
    <s v="Vanity"/>
    <s v="Keshia Knight Pulliam"/>
    <x v="0"/>
    <n v="10000000"/>
    <n v="33000000"/>
    <x v="0"/>
    <n v="109"/>
    <s v="Action|Comedy|Drama|Music"/>
    <s v="cult film|kung fu|kung fu classic|martial arts|title spoken by character"/>
    <n v="6.9"/>
    <n v="55"/>
    <n v="109"/>
    <n v="9424"/>
    <n v="3394"/>
    <x v="0"/>
    <n v="1.85"/>
    <x v="0"/>
  </r>
  <r>
    <x v="2656"/>
    <n v="2000"/>
    <s v="Guy Ritchie"/>
    <s v="Jason Statham"/>
    <s v="Brad Pitt"/>
    <s v="Jason Flemyng"/>
    <x v="3"/>
    <n v="6000000"/>
    <n v="30093107"/>
    <x v="1"/>
    <n v="104"/>
    <s v="Comedy|Crime"/>
    <s v="boxer|boxing|diamond|fight|gypsy"/>
    <n v="8.3000000000000007"/>
    <n v="151"/>
    <n v="726"/>
    <n v="600996"/>
    <n v="39175"/>
    <x v="0"/>
    <n v="1.85"/>
    <x v="0"/>
  </r>
  <r>
    <x v="2729"/>
    <n v="1992"/>
    <s v="Brett Leonard"/>
    <s v="Jeff Fahey"/>
    <s v="Austin O'Brien"/>
    <s v="Troy Evans"/>
    <x v="3"/>
    <n v="10000000"/>
    <n v="32101000"/>
    <x v="1"/>
    <n v="140"/>
    <s v="Horror|Sci-Fi"/>
    <s v="intelligence|science runs amok|scientist|supernatural power|virtual reality"/>
    <n v="5.4"/>
    <n v="48"/>
    <n v="96"/>
    <n v="27800"/>
    <n v="1109"/>
    <x v="0"/>
    <n v="1.85"/>
    <x v="0"/>
  </r>
  <r>
    <x v="2730"/>
    <n v="2008"/>
    <s v="Peter Sollett"/>
    <s v="Ari Graynor"/>
    <s v="Alexis Dziena"/>
    <s v="Aaron Yoo"/>
    <x v="0"/>
    <n v="9000000"/>
    <n v="31487293"/>
    <x v="0"/>
    <n v="90"/>
    <s v="Comedy|Drama|Music|Romance"/>
    <s v="band|gay|gay friend|love|night"/>
    <n v="6.7"/>
    <n v="166"/>
    <n v="129"/>
    <n v="74887"/>
    <n v="2807"/>
    <x v="0"/>
    <n v="1.85"/>
    <x v="0"/>
  </r>
  <r>
    <x v="2731"/>
    <n v="1999"/>
    <s v="Kevin Smith"/>
    <s v="Matt Damon"/>
    <s v="Janeane Garofalo"/>
    <s v="George Carlin"/>
    <x v="3"/>
    <n v="10000000"/>
    <n v="30651422"/>
    <x v="0"/>
    <n v="130"/>
    <s v="Adventure|Comedy|Drama|Fantasy"/>
    <s v="abortion|abortion clinic|angel|church|clinic"/>
    <n v="7.4"/>
    <n v="206"/>
    <n v="1015"/>
    <n v="181737"/>
    <n v="16693"/>
    <x v="0"/>
    <n v="2.35"/>
    <x v="0"/>
  </r>
  <r>
    <x v="2732"/>
    <n v="2002"/>
    <s v="Bob Dolman"/>
    <s v="Erika Christensen"/>
    <s v="Eva Amurri Martino"/>
    <s v="Sal Lopez"/>
    <x v="3"/>
    <n v="10000000"/>
    <n v="30306281"/>
    <x v="0"/>
    <n v="98"/>
    <s v="Comedy|Drama"/>
    <s v="bartender|groupie|lawyer|road trip|writer"/>
    <n v="5.6"/>
    <n v="92"/>
    <n v="147"/>
    <n v="12388"/>
    <n v="1917"/>
    <x v="0"/>
    <n v="2.35"/>
    <x v="0"/>
  </r>
  <r>
    <x v="2733"/>
    <n v="1983"/>
    <s v="Joe Dante"/>
    <s v="Albert Brooks"/>
    <s v="Al Leong"/>
    <s v="Vic Morrow"/>
    <x v="1"/>
    <n v="10000000"/>
    <n v="29500000"/>
    <x v="0"/>
    <n v="101"/>
    <s v="Fantasy|Horror|Sci-Fi"/>
    <s v="1940s|1960s|bar|kick the can|remake"/>
    <n v="6.5"/>
    <n v="78"/>
    <n v="121"/>
    <n v="25613"/>
    <n v="1954"/>
    <x v="0"/>
    <n v="1.85"/>
    <x v="0"/>
  </r>
  <r>
    <x v="2734"/>
    <n v="1989"/>
    <s v="Rowdy Herrington"/>
    <s v="Ben Gazzara"/>
    <s v="Kevin Tighe"/>
    <s v="Kelly Lynch"/>
    <x v="3"/>
    <n v="17000000"/>
    <n v="30050028"/>
    <x v="0"/>
    <n v="114"/>
    <s v="Action|Thriller"/>
    <s v="bikini|cult film|fired from the job|martial arts|violence"/>
    <n v="6.5"/>
    <n v="83"/>
    <n v="201"/>
    <n v="42987"/>
    <n v="2484"/>
    <x v="0"/>
    <n v="2.35"/>
    <x v="0"/>
  </r>
  <r>
    <x v="2735"/>
    <n v="1994"/>
    <s v="Keenen Ivory Wayans"/>
    <s v="Jada Pinkett Smith"/>
    <s v="Salli Richardson-Whitfield"/>
    <s v="Charles S. Dutton"/>
    <x v="3"/>
    <n v="10000000"/>
    <n v="29392418"/>
    <x v="0"/>
    <n v="100"/>
    <s v="Action|Comedy|Crime"/>
    <s v="drugs|ex cop|gun fu|machismo|shootout"/>
    <n v="5.8"/>
    <n v="8"/>
    <n v="26"/>
    <n v="3924"/>
    <n v="3190"/>
    <x v="0"/>
    <n v="1.85"/>
    <x v="0"/>
  </r>
  <r>
    <x v="2736"/>
    <n v="2002"/>
    <s v="John Polson"/>
    <s v="Erika Christensen"/>
    <s v="Shiri Appleby"/>
    <s v="Jason Ritter"/>
    <x v="0"/>
    <n v="8500000"/>
    <n v="28563926"/>
    <x v="0"/>
    <n v="85"/>
    <s v="Drama|Thriller"/>
    <s v="high school|hospital|new jersey|stanford university|swimming"/>
    <n v="5"/>
    <n v="86"/>
    <n v="217"/>
    <n v="16300"/>
    <n v="3819"/>
    <x v="0"/>
    <n v="2.35"/>
    <x v="0"/>
  </r>
  <r>
    <x v="2737"/>
    <n v="2006"/>
    <s v="Greg Coolidge"/>
    <s v="Dane Cook"/>
    <s v="Danny Woodburn"/>
    <s v="Jessica Simpson"/>
    <x v="0"/>
    <n v="12000000"/>
    <n v="28435406"/>
    <x v="0"/>
    <n v="103"/>
    <s v="Comedy|Romance"/>
    <s v="competition|date|employee|laser in eyes|slacker"/>
    <n v="5.5"/>
    <n v="85"/>
    <n v="151"/>
    <n v="37681"/>
    <n v="4441"/>
    <x v="0"/>
    <n v="1.85"/>
    <x v="0"/>
  </r>
  <r>
    <x v="2738"/>
    <n v="1998"/>
    <s v="Harry Elfont"/>
    <s v="Ethan Embry"/>
    <s v="Lauren Ambrose"/>
    <s v="Charlie Korsmo"/>
    <x v="0"/>
    <n v="10000000"/>
    <n v="25339117"/>
    <x v="0"/>
    <n v="100"/>
    <s v="Comedy|Romance"/>
    <s v="graduation|high school|letter|nerd|party"/>
    <n v="6.5"/>
    <n v="76"/>
    <n v="247"/>
    <n v="37885"/>
    <n v="4259"/>
    <x v="0"/>
    <n v="1.85"/>
    <x v="0"/>
  </r>
  <r>
    <x v="2739"/>
    <n v="1983"/>
    <s v="Francis Ford Coppola"/>
    <s v="Tom Cruise"/>
    <s v="William Smith"/>
    <s v="Tom Waits"/>
    <x v="0"/>
    <n v="10000000"/>
    <n v="25600000"/>
    <x v="0"/>
    <n v="114"/>
    <s v="Crime|Drama"/>
    <s v="dysfunctional family|gang|greaser|holding someone's head underwater|rivalry"/>
    <n v="7.2"/>
    <n v="60"/>
    <n v="308"/>
    <n v="57363"/>
    <n v="12097"/>
    <x v="0"/>
    <n v="2.35"/>
    <x v="0"/>
  </r>
  <r>
    <x v="2740"/>
    <n v="2015"/>
    <s v="Ciarán Foy"/>
    <s v="Laila Haley"/>
    <s v="James Ransone"/>
    <s v="Jaden Klein"/>
    <x v="3"/>
    <n v="10000000"/>
    <n v="27736779"/>
    <x v="0"/>
    <n v="97"/>
    <s v="Horror|Mystery|Thriller"/>
    <s v="deputy|farmhouse|nightmare|private investigator|rural"/>
    <n v="5.2"/>
    <n v="189"/>
    <n v="126"/>
    <n v="25210"/>
    <n v="2403"/>
    <x v="0"/>
    <n v="2.35"/>
    <x v="0"/>
  </r>
  <r>
    <x v="2741"/>
    <n v="2012"/>
    <s v="Salim Akil"/>
    <s v="Omari Hardwick"/>
    <s v="Curtis Armstrong"/>
    <s v="Mike Epps"/>
    <x v="0"/>
    <n v="17000000"/>
    <n v="24397469"/>
    <x v="0"/>
    <n v="116"/>
    <s v="Drama|Music"/>
    <s v="1960s|death|girl group|nightclub|sister"/>
    <n v="5.7"/>
    <n v="82"/>
    <n v="48"/>
    <n v="5161"/>
    <n v="5804"/>
    <x v="0"/>
    <n v="2.35"/>
    <x v="0"/>
  </r>
  <r>
    <x v="2742"/>
    <n v="2001"/>
    <s v="Jamie Blanks"/>
    <s v="Marley Shelton"/>
    <s v="Jessica Capshaw"/>
    <s v="Johnny Whitworth"/>
    <x v="3"/>
    <n v="10000000"/>
    <n v="20384136"/>
    <x v="0"/>
    <n v="96"/>
    <s v="Horror|Mystery|Thriller"/>
    <s v="dance|nosebleed|revenge|valentine|valentine's day"/>
    <n v="4.7"/>
    <n v="120"/>
    <n v="371"/>
    <n v="20467"/>
    <n v="2402"/>
    <x v="0"/>
    <n v="2.35"/>
    <x v="0"/>
  </r>
  <r>
    <x v="2743"/>
    <n v="2009"/>
    <s v="Olatunde Osunsanmi"/>
    <s v="Milla Jovovich"/>
    <s v="Will Patton"/>
    <s v="Hakeem Kae-Kazim"/>
    <x v="0"/>
    <n v="10000000"/>
    <n v="25464480"/>
    <x v="0"/>
    <n v="98"/>
    <s v="Mystery|Sci-Fi|Thriller"/>
    <s v="abduction|alaska|alien|owl|patient"/>
    <n v="5.9"/>
    <n v="183"/>
    <n v="330"/>
    <n v="63108"/>
    <n v="15251"/>
    <x v="0"/>
    <n v="2.35"/>
    <x v="0"/>
  </r>
  <r>
    <x v="2744"/>
    <n v="2006"/>
    <s v="Robert Altman"/>
    <s v="Meryl Streep"/>
    <s v="Virginia Madsen"/>
    <s v="Lily Tomlin"/>
    <x v="0"/>
    <n v="10000000"/>
    <n v="20338609"/>
    <x v="0"/>
    <n v="105"/>
    <s v="Comedy|Drama|Music"/>
    <s v="backstage|country music|cowboy|radio|singing"/>
    <n v="6.8"/>
    <n v="211"/>
    <n v="280"/>
    <n v="19655"/>
    <n v="12946"/>
    <x v="0"/>
    <n v="2.35"/>
    <x v="0"/>
  </r>
  <r>
    <x v="2745"/>
    <n v="1993"/>
    <s v="Leon Ichaso"/>
    <s v="Khandi Alexander"/>
    <s v="Clarence Williams III"/>
    <s v="Steve Harris"/>
    <x v="3"/>
    <n v="10000000"/>
    <n v="18272447"/>
    <x v="0"/>
    <n v="123"/>
    <s v="Drama|Thriller"/>
    <s v="african american|harlem manhattan new york city|manhattan new york city|new york city|urination"/>
    <n v="5.9"/>
    <n v="14"/>
    <n v="35"/>
    <n v="3119"/>
    <n v="2149"/>
    <x v="1"/>
    <n v="1.85"/>
    <x v="0"/>
  </r>
  <r>
    <x v="2746"/>
    <n v="1998"/>
    <s v="Wes Anderson"/>
    <s v="Bill Murray"/>
    <s v="Connie Nielsen"/>
    <s v="Olivia Williams"/>
    <x v="3"/>
    <n v="9000000"/>
    <n v="17096053"/>
    <x v="0"/>
    <n v="93"/>
    <s v="Comedy|Drama"/>
    <s v="coming of age|friendship|private school|student|teacher"/>
    <n v="7.7"/>
    <n v="179"/>
    <n v="640"/>
    <n v="134458"/>
    <n v="15716"/>
    <x v="0"/>
    <n v="2.35"/>
    <x v="0"/>
  </r>
  <r>
    <x v="2747"/>
    <n v="2010"/>
    <s v="Colin Strause"/>
    <s v="David Zayas"/>
    <s v="Donald Faison"/>
    <s v="Brittany Daniel"/>
    <x v="0"/>
    <n v="10000000"/>
    <n v="21371425"/>
    <x v="0"/>
    <n v="97"/>
    <s v="Action|Sci-Fi|Thriller"/>
    <s v="apartment|blue light|drawing|group of friends|light"/>
    <n v="4.4000000000000004"/>
    <n v="221"/>
    <n v="944"/>
    <n v="76199"/>
    <n v="3679"/>
    <x v="0"/>
    <n v="2.35"/>
    <x v="0"/>
  </r>
  <r>
    <x v="2748"/>
    <n v="2015"/>
    <s v="John Madden"/>
    <s v="Tina Desai"/>
    <s v="Celia Imrie"/>
    <s v="Ronald Pickup"/>
    <x v="1"/>
    <n v="10000000"/>
    <n v="33071558"/>
    <x v="1"/>
    <n v="122"/>
    <s v="Comedy|Drama"/>
    <s v="sequel"/>
    <n v="6.6"/>
    <n v="158"/>
    <n v="100"/>
    <n v="22369"/>
    <n v="583"/>
    <x v="0"/>
    <n v="2.35"/>
    <x v="0"/>
  </r>
  <r>
    <x v="2749"/>
    <n v="2008"/>
    <s v="Patricia Rozema"/>
    <s v="Julia Ormond"/>
    <s v="Jane Krakowski"/>
    <s v="Willow Smith"/>
    <x v="2"/>
    <n v="10000000"/>
    <n v="17655201"/>
    <x v="0"/>
    <n v="101"/>
    <s v="Drama|Family"/>
    <s v="boarding house|girl|great depression|house|ohio"/>
    <n v="6.7"/>
    <n v="73"/>
    <n v="24"/>
    <n v="4719"/>
    <n v="3317"/>
    <x v="0"/>
    <n v="1.85"/>
    <x v="0"/>
  </r>
  <r>
    <x v="2750"/>
    <n v="2005"/>
    <s v="Mark Rosman"/>
    <s v="Ben Feldman"/>
    <s v="Chris Noth"/>
    <s v="Vanessa Lengies"/>
    <x v="1"/>
    <n v="25000000"/>
    <n v="16247775"/>
    <x v="0"/>
    <n v="100"/>
    <s v="Comedy|Family|Romance"/>
    <s v="e mail|moving|perfect man|secret admirer|suitor"/>
    <n v="5.5"/>
    <n v="65"/>
    <n v="104"/>
    <n v="23527"/>
    <n v="4789"/>
    <x v="0"/>
    <n v="1.85"/>
    <x v="1"/>
  </r>
  <r>
    <x v="2751"/>
    <n v="1990"/>
    <s v="Spike Lee"/>
    <s v="Denzel Washington"/>
    <s v="Nicholas Turturro"/>
    <s v="Charlie Murphy"/>
    <x v="3"/>
    <n v="10000000"/>
    <n v="16153600"/>
    <x v="0"/>
    <n v="129"/>
    <s v="Drama|Music|Romance"/>
    <s v="comeback|friend|jazz|stage|trumpet"/>
    <n v="6.5"/>
    <n v="23"/>
    <n v="30"/>
    <n v="8295"/>
    <n v="19065"/>
    <x v="0"/>
    <n v="1.85"/>
    <x v="0"/>
  </r>
  <r>
    <x v="2752"/>
    <n v="2002"/>
    <s v="Steve Oedekerk"/>
    <s v="Steve Oedekerk"/>
    <s v="Simon Rhee"/>
    <s v="Jennifer Tung"/>
    <x v="0"/>
    <n v="10000000"/>
    <n v="16033556"/>
    <x v="0"/>
    <n v="81"/>
    <s v="Action|Comedy"/>
    <s v="chosen one|comic violence|intentionally bad|kung fu|stylized violence"/>
    <n v="6.2"/>
    <n v="63"/>
    <n v="518"/>
    <n v="37901"/>
    <n v="361"/>
    <x v="0"/>
    <n v="2.35"/>
    <x v="0"/>
  </r>
  <r>
    <x v="2753"/>
    <n v="1990"/>
    <s v="Ron Underwood"/>
    <s v="Reba McEntire"/>
    <s v="Ariana Richards"/>
    <s v="Michael Gross"/>
    <x v="0"/>
    <n v="11000000"/>
    <n v="16667084"/>
    <x v="0"/>
    <n v="96"/>
    <s v="Comedy|Horror|Sci-Fi"/>
    <s v="desert|giant worm|monster|pipe bomb|small town"/>
    <n v="7.1"/>
    <n v="132"/>
    <n v="248"/>
    <n v="90070"/>
    <n v="3119"/>
    <x v="0"/>
    <n v="1.85"/>
    <x v="0"/>
  </r>
  <r>
    <x v="2754"/>
    <n v="2003"/>
    <s v="Rob Schmidt"/>
    <s v="Kevin Zegers"/>
    <s v="Lindy Booth"/>
    <s v="Julian Richings"/>
    <x v="3"/>
    <n v="12600000"/>
    <n v="15417771"/>
    <x v="0"/>
    <n v="84"/>
    <s v="Horror|Thriller"/>
    <s v="forest|mountain|road|stupid victim|west virginia"/>
    <n v="6.1"/>
    <n v="191"/>
    <n v="540"/>
    <n v="87494"/>
    <n v="3416"/>
    <x v="0"/>
    <n v="1.85"/>
    <x v="0"/>
  </r>
  <r>
    <x v="2755"/>
    <n v="1999"/>
    <s v="James Foley"/>
    <s v="Byron Mann"/>
    <s v="Paul Ben-Victor"/>
    <s v="Kim Chan"/>
    <x v="3"/>
    <n v="30000000"/>
    <n v="15156200"/>
    <x v="0"/>
    <n v="110"/>
    <s v="Action|Crime|Drama|Mystery|Thriller"/>
    <s v="chinatown|illegal immigrant|new york|police|triad"/>
    <n v="6"/>
    <n v="91"/>
    <n v="131"/>
    <n v="15358"/>
    <n v="571"/>
    <x v="0"/>
    <n v="2.35"/>
    <x v="1"/>
  </r>
  <r>
    <x v="2756"/>
    <n v="2012"/>
    <s v="Jeff Nichols"/>
    <s v="Matthew McConaughey"/>
    <s v="Tye Sheridan"/>
    <s v="Sam Shepard"/>
    <x v="0"/>
    <n v="10000000"/>
    <n v="21589307"/>
    <x v="0"/>
    <n v="130"/>
    <s v="Drama"/>
    <s v="14 year old|boat|bounty hunter|boy|river"/>
    <n v="7.4"/>
    <n v="368"/>
    <n v="261"/>
    <n v="135286"/>
    <n v="13960"/>
    <x v="0"/>
    <n v="2.35"/>
    <x v="0"/>
  </r>
  <r>
    <x v="2757"/>
    <n v="2007"/>
    <s v="Robert Ben Garant"/>
    <s v="Wendi McLendon-Covey"/>
    <s v="Thomas Lennon"/>
    <s v="Carlos Alazraqui"/>
    <x v="3"/>
    <n v="10000000"/>
    <n v="20339754"/>
    <x v="0"/>
    <n v="84"/>
    <s v="Comedy|Crime"/>
    <s v="beach|police|sex scene|spring break|vomiting"/>
    <n v="5.9"/>
    <n v="89"/>
    <n v="73"/>
    <n v="23928"/>
    <n v="2737"/>
    <x v="0"/>
    <n v="1.85"/>
    <x v="0"/>
  </r>
  <r>
    <x v="2758"/>
    <n v="2013"/>
    <s v="Morgan Spurlock"/>
    <s v="Harry Styles"/>
    <s v="Zayn Malik"/>
    <s v="Niall Horan"/>
    <x v="1"/>
    <n v="10000000"/>
    <n v="28873374"/>
    <x v="0"/>
    <n v="106"/>
    <s v="Documentary|Music"/>
    <s v="3 dimensional|concert footage|englishman abroad|reference to keith richards|reference to the doors"/>
    <n v="4.0999999999999996"/>
    <n v="83"/>
    <n v="68"/>
    <n v="22161"/>
    <n v="2787"/>
    <x v="0"/>
    <n v="1.85"/>
    <x v="0"/>
  </r>
  <r>
    <x v="2759"/>
    <n v="2002"/>
    <s v="Tuck Tucker"/>
    <s v="Jennifer Jason Leigh"/>
    <s v="Vincent Schiavelli"/>
    <s v="Paul Sorvino"/>
    <x v="1"/>
    <n v="3000000"/>
    <n v="13684949"/>
    <x v="0"/>
    <n v="76"/>
    <s v="Adventure|Animation|Comedy|Family"/>
    <s v="castle thunder|document|neighborhood|punctuation in title|villain arrested"/>
    <n v="5.9"/>
    <n v="33"/>
    <n v="43"/>
    <n v="4564"/>
    <n v="3752"/>
    <x v="0"/>
    <n v="1.85"/>
    <x v="0"/>
  </r>
  <r>
    <x v="2760"/>
    <n v="2011"/>
    <s v="Simon Curtis"/>
    <s v="Eddie Redmayne"/>
    <s v="Toby Jones"/>
    <s v="Julia Ormond"/>
    <x v="3"/>
    <n v="6400000"/>
    <n v="14597405"/>
    <x v="1"/>
    <n v="99"/>
    <s v="Biography|Drama"/>
    <s v="actress|assistant director|blonde bombshell|movie star|wardrobe"/>
    <n v="7"/>
    <n v="386"/>
    <n v="216"/>
    <n v="71679"/>
    <n v="17204"/>
    <x v="0"/>
    <n v="2.35"/>
    <x v="0"/>
  </r>
  <r>
    <x v="2761"/>
    <n v="2005"/>
    <s v="Richard Shepard"/>
    <s v="Adam Scott"/>
    <s v="Philip Baker Hall"/>
    <s v="Hope Davis"/>
    <x v="3"/>
    <n v="10000000"/>
    <n v="12570442"/>
    <x v="0"/>
    <n v="96"/>
    <s v="Comedy|Crime|Drama|Thriller"/>
    <s v="bar|hitman|luck|mexico|mexico city"/>
    <n v="6.8"/>
    <n v="191"/>
    <n v="234"/>
    <n v="40514"/>
    <n v="4053"/>
    <x v="0"/>
    <n v="2.35"/>
    <x v="0"/>
  </r>
  <r>
    <x v="2762"/>
    <n v="1997"/>
    <s v="Theodore Witcher"/>
    <s v="Leonard Roberts"/>
    <s v="Nia Long"/>
    <s v="Larenz Tate"/>
    <x v="3"/>
    <n v="10000000"/>
    <n v="12514138"/>
    <x v="0"/>
    <n v="104"/>
    <s v="Drama|Romance"/>
    <s v="african american|cult film|ex boyfriend|middle class|sex"/>
    <n v="7.4"/>
    <n v="16"/>
    <n v="28"/>
    <n v="2801"/>
    <n v="3871"/>
    <x v="0"/>
    <n v="1.85"/>
    <x v="0"/>
  </r>
  <r>
    <x v="2763"/>
    <n v="2015"/>
    <s v="Joel Edgerton"/>
    <s v="Busy Philipps"/>
    <s v="Allison Tolman"/>
    <s v="Wendell Pierce"/>
    <x v="3"/>
    <n v="5000000"/>
    <n v="43771291"/>
    <x v="0"/>
    <n v="108"/>
    <s v="Mystery|Thriller"/>
    <s v="compulsive liar|fired from a job|gift|rape|substance abuse"/>
    <n v="7.1"/>
    <n v="297"/>
    <n v="279"/>
    <n v="79909"/>
    <n v="3215"/>
    <x v="0"/>
    <n v="2.35"/>
    <x v="0"/>
  </r>
  <r>
    <x v="2764"/>
    <n v="2005"/>
    <s v="Jim Hanon"/>
    <s v="Chase Ellison"/>
    <s v="Chad Allen"/>
    <s v="Jack Guzman"/>
    <x v="0"/>
    <n v="10000000"/>
    <n v="11703287"/>
    <x v="0"/>
    <n v="108"/>
    <s v="Adventure|Drama"/>
    <s v="death|missionary|spear|speared to death|tribe"/>
    <n v="7"/>
    <n v="47"/>
    <n v="148"/>
    <n v="4360"/>
    <n v="1058"/>
    <x v="0"/>
    <n v="2.35"/>
    <x v="0"/>
  </r>
  <r>
    <x v="2765"/>
    <n v="2001"/>
    <s v="Tommy O'Haver"/>
    <s v="Mila Kunis"/>
    <s v="Kirsten Dunst"/>
    <s v="Carmen Electra"/>
    <x v="0"/>
    <n v="22000000"/>
    <n v="11560259"/>
    <x v="0"/>
    <n v="87"/>
    <s v="Comedy|Romance"/>
    <s v="basketball|dancer|high school|love triangle|shakespeare's a midsummer night's dream"/>
    <n v="5.8"/>
    <n v="63"/>
    <n v="180"/>
    <n v="15617"/>
    <n v="22485"/>
    <x v="0"/>
    <n v="2.35"/>
    <x v="1"/>
  </r>
  <r>
    <x v="2766"/>
    <n v="1999"/>
    <s v="Mike Judge"/>
    <s v="Gary Cole"/>
    <s v="Stephen Root"/>
    <s v="Diedrich Bader"/>
    <x v="3"/>
    <n v="10000000"/>
    <n v="10824921"/>
    <x v="0"/>
    <n v="89"/>
    <s v="Comedy"/>
    <s v="boss|computer|downsizing|neighbor|office"/>
    <n v="7.8"/>
    <n v="144"/>
    <n v="621"/>
    <n v="200293"/>
    <n v="3462"/>
    <x v="0"/>
    <n v="1.85"/>
    <x v="0"/>
  </r>
  <r>
    <x v="2767"/>
    <n v="1999"/>
    <s v="Michael Patrick Jann"/>
    <s v="Kirsten Dunst"/>
    <s v="Kirstie Alley"/>
    <s v="Ellen Barkin"/>
    <x v="0"/>
    <n v="10000000"/>
    <n v="10561238"/>
    <x v="5"/>
    <n v="97"/>
    <s v="Comedy|Romance|Thriller"/>
    <s v="beauty pageant|blonde|cheerleader uniform|small town|upskirt"/>
    <n v="6.5"/>
    <n v="77"/>
    <n v="321"/>
    <n v="27265"/>
    <n v="6388"/>
    <x v="0"/>
    <n v="1.85"/>
    <x v="0"/>
  </r>
  <r>
    <x v="2768"/>
    <n v="2014"/>
    <s v="Tim Burton"/>
    <s v="Christoph Waltz"/>
    <s v="Danny Huston"/>
    <s v="Jon Polito"/>
    <x v="0"/>
    <n v="10000000"/>
    <n v="14479776"/>
    <x v="0"/>
    <n v="106"/>
    <s v="Biography|Crime|Drama|Romance"/>
    <s v="1950s|abusive husband|artist|painting|secret"/>
    <n v="7"/>
    <n v="325"/>
    <n v="147"/>
    <n v="55539"/>
    <n v="12418"/>
    <x v="0"/>
    <n v="1.85"/>
    <x v="0"/>
  </r>
  <r>
    <x v="2769"/>
    <n v="1998"/>
    <s v="Peter Berg"/>
    <s v="Jon Favreau"/>
    <s v="Daniel Stern"/>
    <s v="Jeanne Tripplehorn"/>
    <x v="3"/>
    <n v="10000000"/>
    <n v="9801782"/>
    <x v="0"/>
    <n v="100"/>
    <s v="Comedy|Crime|Thriller"/>
    <s v="bachelor party|breasts|friend|prostitute|wedding"/>
    <n v="6.3"/>
    <n v="100"/>
    <n v="481"/>
    <n v="39331"/>
    <n v="6046"/>
    <x v="0"/>
    <n v="1.85"/>
    <x v="1"/>
  </r>
  <r>
    <x v="2770"/>
    <n v="2004"/>
    <s v="Joe Nussbaum"/>
    <s v="Steve Carell"/>
    <s v="Alexa PenaVega"/>
    <s v="Hunter Parrish"/>
    <x v="1"/>
    <n v="10000000"/>
    <n v="8070311"/>
    <x v="0"/>
    <n v="89"/>
    <s v="Comedy|Romance"/>
    <s v="best friend|party|rival|scavenger hunt|sleepover"/>
    <n v="5.3"/>
    <n v="52"/>
    <n v="75"/>
    <n v="12706"/>
    <n v="13626"/>
    <x v="0"/>
    <n v="1.85"/>
    <x v="1"/>
  </r>
  <r>
    <x v="2771"/>
    <n v="2010"/>
    <s v="Jorma Taccone"/>
    <s v="Jasper Cole"/>
    <s v="Will Forte"/>
    <s v="Powers Boothe"/>
    <x v="3"/>
    <n v="10000000"/>
    <n v="8460995"/>
    <x v="0"/>
    <n v="95"/>
    <s v="Action|Comedy|Romance"/>
    <s v="colonel|lieutenant|nuclear warhead|team|washington d.c."/>
    <n v="5.5"/>
    <n v="163"/>
    <n v="125"/>
    <n v="35888"/>
    <n v="2618"/>
    <x v="0"/>
    <n v="2.35"/>
    <x v="1"/>
  </r>
  <r>
    <x v="2772"/>
    <n v="2002"/>
    <s v="Stephen Frears"/>
    <s v="Sophie Okonedo"/>
    <s v="Benedict Wong"/>
    <s v="Sergi López"/>
    <x v="3"/>
    <n v="10000000"/>
    <n v="8111360"/>
    <x v="1"/>
    <n v="97"/>
    <s v="Crime|Drama|Thriller"/>
    <s v="hotel|immigrant|nigerian|surgery|underwear"/>
    <n v="7.4"/>
    <n v="137"/>
    <n v="203"/>
    <n v="34848"/>
    <n v="1334"/>
    <x v="0"/>
    <n v="1.85"/>
    <x v="1"/>
  </r>
  <r>
    <x v="2773"/>
    <n v="2013"/>
    <s v="Elizabeth Banks"/>
    <s v="Hugh Jackman"/>
    <s v="Kate Winslet"/>
    <s v="Seth MacFarlane"/>
    <x v="3"/>
    <n v="6000000"/>
    <n v="8828771"/>
    <x v="0"/>
    <n v="94"/>
    <s v="Comedy"/>
    <s v="awkwardness|embarrassment|gross out|irreverence|shame"/>
    <n v="4.3"/>
    <n v="180"/>
    <n v="352"/>
    <n v="79146"/>
    <n v="41059"/>
    <x v="0"/>
    <n v="1.85"/>
    <x v="0"/>
  </r>
  <r>
    <x v="289"/>
    <n v="2010"/>
    <s v="Florian Henckel von Donnersmarck"/>
    <s v="Johnny Depp"/>
    <s v="Angelina Jolie Pitt"/>
    <s v="Rufus Sewell"/>
    <x v="0"/>
    <n v="100000000"/>
    <n v="67631157"/>
    <x v="0"/>
    <n v="103"/>
    <s v="Action|Romance|Thriller"/>
    <s v="police surveillance|surveillance van|tailing a suspect|tourist|venice italy"/>
    <n v="6"/>
    <n v="321"/>
    <n v="374"/>
    <n v="176606"/>
    <n v="55175"/>
    <x v="0"/>
    <n v="2.35"/>
    <x v="1"/>
  </r>
  <r>
    <x v="2774"/>
    <n v="2008"/>
    <s v="Jeff Lowell"/>
    <s v="Stephen Root"/>
    <s v="William Morgan Sheppard"/>
    <s v="Wendi McLendon-Covey"/>
    <x v="0"/>
    <n v="10000000"/>
    <n v="7563670"/>
    <x v="0"/>
    <n v="95"/>
    <s v="Comedy|Fantasy|Romance"/>
    <s v="accident|diary|ghost|psychic|veterinarian"/>
    <n v="5.2"/>
    <n v="100"/>
    <n v="53"/>
    <n v="21268"/>
    <n v="3651"/>
    <x v="0"/>
    <n v="2.35"/>
    <x v="1"/>
  </r>
  <r>
    <x v="2775"/>
    <n v="2012"/>
    <s v="Lorene Scafaria"/>
    <s v="Steve Carell"/>
    <s v="Mark Moses"/>
    <s v="Rob Huebel"/>
    <x v="3"/>
    <n v="10000000"/>
    <n v="6619173"/>
    <x v="0"/>
    <n v="101"/>
    <s v="Adventure|Comedy|Drama|Romance|Sci-Fi"/>
    <s v="candle|end of the world|letter|record|road trip"/>
    <n v="6.7"/>
    <n v="265"/>
    <n v="221"/>
    <n v="87203"/>
    <n v="7747"/>
    <x v="1"/>
    <n v="2.35"/>
    <x v="1"/>
  </r>
  <r>
    <x v="2776"/>
    <n v="1998"/>
    <s v="Tony Kaye"/>
    <s v="Ethan Suplee"/>
    <s v="Beverly D'Angelo"/>
    <s v="Stacy Keach"/>
    <x v="3"/>
    <n v="7500000"/>
    <n v="6712241"/>
    <x v="0"/>
    <n v="101"/>
    <s v="Crime|Drama"/>
    <s v="curb stomping|neo nazi|prison|son dislikes mother's boyfriend|white supremacist"/>
    <n v="8.6"/>
    <n v="162"/>
    <n v="1420"/>
    <n v="782437"/>
    <n v="3858"/>
    <x v="1"/>
    <n v="1.85"/>
    <x v="1"/>
  </r>
  <r>
    <x v="2777"/>
    <n v="2012"/>
    <s v="Marcus Dunstan"/>
    <s v="Daniel Sharman"/>
    <s v="Johanna Braddy"/>
    <s v="Lee Tergesen"/>
    <x v="3"/>
    <n v="10000000"/>
    <n v="6842058"/>
    <x v="0"/>
    <n v="82"/>
    <s v="Action|Horror|Thriller"/>
    <s v="booby trap|brainwashing|mercenary|serial killer|trap"/>
    <n v="6.1"/>
    <n v="147"/>
    <n v="99"/>
    <n v="36029"/>
    <n v="3818"/>
    <x v="0"/>
    <n v="2.35"/>
    <x v="1"/>
  </r>
  <r>
    <x v="2778"/>
    <n v="2004"/>
    <s v="Timothy Björklund"/>
    <s v="Nathan Lane"/>
    <s v="Kelsey Grammer"/>
    <s v="Jerry Stiller"/>
    <x v="1"/>
    <n v="10000000"/>
    <n v="6491350"/>
    <x v="0"/>
    <n v="74"/>
    <s v="Animation|Comedy|Family|Fantasy|Musical"/>
    <s v="dog|florida|mad scientist|school|teacher"/>
    <n v="5.8"/>
    <n v="33"/>
    <n v="26"/>
    <n v="1231"/>
    <n v="5139"/>
    <x v="0"/>
    <n v="1.85"/>
    <x v="1"/>
  </r>
  <r>
    <x v="2779"/>
    <n v="1998"/>
    <s v="François Girard"/>
    <s v="Johannes Silberschneider"/>
    <s v="Clotilde Mollet"/>
    <s v="Carlo Cecchi"/>
    <x v="3"/>
    <n v="10000000"/>
    <n v="9473382"/>
    <x v="3"/>
    <n v="130"/>
    <s v="Drama|Music|Mystery|Romance"/>
    <s v="auction|montreal|secret|violin|violinist"/>
    <n v="7.7"/>
    <n v="94"/>
    <n v="247"/>
    <n v="26832"/>
    <n v="29"/>
    <x v="0"/>
    <n v="1.85"/>
    <x v="1"/>
  </r>
  <r>
    <x v="2780"/>
    <n v="1999"/>
    <s v="David Lynch"/>
    <s v="Sissy Spacek"/>
    <s v="Richard Farnsworth"/>
    <s v="Everett McGill"/>
    <x v="2"/>
    <n v="10000000"/>
    <n v="6197866"/>
    <x v="8"/>
    <n v="112"/>
    <s v="Biography|Drama"/>
    <s v="cane|iowa|lawn mower|tractor|wisconsin"/>
    <n v="8"/>
    <n v="143"/>
    <n v="414"/>
    <n v="63733"/>
    <n v="1351"/>
    <x v="0"/>
    <n v="2.35"/>
    <x v="1"/>
  </r>
  <r>
    <x v="2781"/>
    <n v="2002"/>
    <s v="Scott Kalvert"/>
    <s v="Norman Reedus"/>
    <s v="James Franco"/>
    <s v="Frankie Muniz"/>
    <x v="3"/>
    <n v="10000000"/>
    <n v="6044618"/>
    <x v="0"/>
    <n v="96"/>
    <s v="Action|Crime|Drama"/>
    <s v="1950s|drug overdose|gang|gang war|new york city"/>
    <n v="5.6"/>
    <n v="38"/>
    <n v="92"/>
    <n v="6200"/>
    <n v="26961"/>
    <x v="0"/>
    <n v="2.35"/>
    <x v="1"/>
  </r>
  <r>
    <x v="2782"/>
    <n v="2013"/>
    <s v="Jason Bateman"/>
    <s v="Beth Grant"/>
    <s v="Philip Baker Hall"/>
    <s v="Patricia Belcher"/>
    <x v="3"/>
    <n v="10000000"/>
    <n v="7764027"/>
    <x v="0"/>
    <n v="89"/>
    <s v="Comedy|Drama"/>
    <s v="directed by star|indian american|spelling|spelling bee|two word title"/>
    <n v="6.7"/>
    <n v="126"/>
    <n v="119"/>
    <n v="38459"/>
    <n v="2061"/>
    <x v="0"/>
    <n v="2.35"/>
    <x v="1"/>
  </r>
  <r>
    <x v="2783"/>
    <n v="2014"/>
    <s v="Mike Binder"/>
    <s v="Jennifer Ehle"/>
    <s v="Gillian Jacobs"/>
    <s v="Jillian Estell"/>
    <x v="0"/>
    <n v="9000000"/>
    <n v="21569041"/>
    <x v="0"/>
    <n v="121"/>
    <s v="Drama"/>
    <s v="color in title"/>
    <n v="6.6"/>
    <n v="91"/>
    <n v="57"/>
    <n v="8058"/>
    <n v="3745"/>
    <x v="0"/>
    <n v="2.35"/>
    <x v="0"/>
  </r>
  <r>
    <x v="2784"/>
    <n v="2001"/>
    <s v="Eric Bross"/>
    <s v="Jerry Stiller"/>
    <s v="Tamala Jones"/>
    <s v="Dave Foley"/>
    <x v="1"/>
    <n v="16000000"/>
    <n v="4356743"/>
    <x v="0"/>
    <n v="85"/>
    <s v="Comedy|Family|Romance"/>
    <s v="based on short film|chicago illinois|el train|love|train"/>
    <n v="4.0999999999999996"/>
    <n v="46"/>
    <n v="79"/>
    <n v="3662"/>
    <n v="2446"/>
    <x v="0"/>
    <n v="1.85"/>
    <x v="1"/>
  </r>
  <r>
    <x v="2785"/>
    <n v="2006"/>
    <s v="Werner Herzog"/>
    <s v="Christian Bale"/>
    <s v="Toby Huss"/>
    <s v="François Chau"/>
    <x v="0"/>
    <n v="10000000"/>
    <n v="5484375"/>
    <x v="0"/>
    <n v="120"/>
    <s v="Adventure|Biography|Drama|War"/>
    <s v="bombing|guard|jungle|laos|prisoner"/>
    <n v="7.3"/>
    <n v="198"/>
    <n v="205"/>
    <n v="84641"/>
    <n v="24270"/>
    <x v="0"/>
    <n v="1.85"/>
    <x v="1"/>
  </r>
  <r>
    <x v="2786"/>
    <n v="2011"/>
    <s v="Jay Duplass"/>
    <s v="Judy Greer"/>
    <s v="Evan Ross"/>
    <s v="Rae Dawn Chong"/>
    <x v="3"/>
    <n v="10000000"/>
    <n v="4244155"/>
    <x v="0"/>
    <n v="83"/>
    <s v="Comedy|Drama"/>
    <s v="basement|errand|secret admirer|slacker|wrong number"/>
    <n v="6.5"/>
    <n v="182"/>
    <n v="112"/>
    <n v="56005"/>
    <n v="3374"/>
    <x v="0"/>
    <n v="1.85"/>
    <x v="1"/>
  </r>
  <r>
    <x v="2787"/>
    <n v="2009"/>
    <s v="Luca Guadagnino"/>
    <s v="Flavio Parenti"/>
    <s v="Waris Ahluwalia"/>
    <s v="Alba Rohrwacher"/>
    <x v="3"/>
    <n v="10000000"/>
    <n v="5004648"/>
    <x v="19"/>
    <n v="120"/>
    <s v="Drama|Romance"/>
    <s v="chef|friend|italy|restaurant|russian"/>
    <n v="7"/>
    <n v="181"/>
    <n v="114"/>
    <n v="14031"/>
    <n v="474"/>
    <x v="0"/>
    <n v="1.85"/>
    <x v="1"/>
  </r>
  <r>
    <x v="2788"/>
    <n v="2012"/>
    <s v="John Putch"/>
    <s v="Robert Picardo"/>
    <s v="Diedrich Bader"/>
    <s v="Esai Morales"/>
    <x v="0"/>
    <n v="10000000"/>
    <n v="3333823"/>
    <x v="0"/>
    <n v="111"/>
    <s v="Drama|Mystery|Sci-Fi"/>
    <s v="box office flop|critically bashed|government|industrialist|railroad"/>
    <n v="5.5"/>
    <n v="23"/>
    <n v="122"/>
    <n v="5612"/>
    <n v="5262"/>
    <x v="0"/>
    <n v="2.35"/>
    <x v="1"/>
  </r>
  <r>
    <x v="2789"/>
    <n v="1993"/>
    <s v="Peter Medak"/>
    <s v="Gary Oldman"/>
    <s v="Michael Wincott"/>
    <s v="Lena Olin"/>
    <x v="3"/>
    <n v="11500000"/>
    <n v="3275585"/>
    <x v="1"/>
    <n v="100"/>
    <s v="Action|Crime|Drama|Thriller"/>
    <s v="detective|police|protection|russian|sergeant"/>
    <n v="6.6"/>
    <n v="30"/>
    <n v="88"/>
    <n v="10735"/>
    <n v="13160"/>
    <x v="0"/>
    <n v="1.85"/>
    <x v="1"/>
  </r>
  <r>
    <x v="2790"/>
    <n v="1999"/>
    <s v="Steven Soderbergh"/>
    <s v="Peter Fonda"/>
    <s v="Lesley Ann Warren"/>
    <s v="William Lucking"/>
    <x v="3"/>
    <n v="9000000"/>
    <n v="3193102"/>
    <x v="0"/>
    <n v="89"/>
    <s v="Crime|Drama|Mystery|Thriller"/>
    <s v="daughter|englishman|ex con|revenge|young woman"/>
    <n v="7.1"/>
    <n v="111"/>
    <n v="240"/>
    <n v="24412"/>
    <n v="1335"/>
    <x v="0"/>
    <n v="1.85"/>
    <x v="1"/>
  </r>
  <r>
    <x v="2791"/>
    <n v="2004"/>
    <s v="Paul Haggis"/>
    <s v="Don Cheadle"/>
    <s v="Loretta Devine"/>
    <s v="Jennifer Esposito"/>
    <x v="3"/>
    <n v="6500000"/>
    <n v="54557348"/>
    <x v="5"/>
    <n v="115"/>
    <s v="Crime|Drama|Thriller"/>
    <s v="race relations|racism|racist|social problem|stereotype"/>
    <n v="7.9"/>
    <n v="287"/>
    <n v="1624"/>
    <n v="361169"/>
    <n v="5732"/>
    <x v="0"/>
    <n v="2.35"/>
    <x v="0"/>
  </r>
  <r>
    <x v="2792"/>
    <n v="2000"/>
    <s v="Terence Davies"/>
    <s v="Eric Stoltz"/>
    <s v="Anthony LaPaglia"/>
    <s v="Elizabeth McGovern"/>
    <x v="1"/>
    <n v="10000000"/>
    <n v="3041803"/>
    <x v="1"/>
    <n v="135"/>
    <s v="Drama|Romance"/>
    <s v="high society|love|money|reputation|wealth"/>
    <n v="7.1"/>
    <n v="96"/>
    <n v="181"/>
    <n v="6377"/>
    <n v="2735"/>
    <x v="0"/>
    <n v="2.35"/>
    <x v="1"/>
  </r>
  <r>
    <x v="2793"/>
    <n v="1987"/>
    <s v="Harley Cokeliss"/>
    <s v="Cliff Robertson"/>
    <s v="Tracey Walter"/>
    <s v="Dennis Burkley"/>
    <x v="3"/>
    <n v="10000000"/>
    <n v="3060858"/>
    <x v="0"/>
    <n v="92"/>
    <s v="Action|Drama|Thriller"/>
    <s v="assassin|box office flop|cia|farmer|power"/>
    <n v="5.6"/>
    <n v="27"/>
    <n v="37"/>
    <n v="1768"/>
    <n v="1891"/>
    <x v="0"/>
    <n v="1.85"/>
    <x v="1"/>
  </r>
  <r>
    <x v="2794"/>
    <n v="2006"/>
    <s v="Victor Salva"/>
    <s v="Scott Mechlowicz"/>
    <s v="Tim DeKay"/>
    <s v="Agnes Bruckner"/>
    <x v="0"/>
    <n v="10000000"/>
    <n v="1055654"/>
    <x v="5"/>
    <n v="120"/>
    <s v="Drama|Romance|Sport"/>
    <s v="college|college athlete|comeback|gymnast|olympics"/>
    <n v="7.3"/>
    <n v="44"/>
    <n v="175"/>
    <n v="20426"/>
    <n v="2673"/>
    <x v="0"/>
    <n v="2.35"/>
    <x v="1"/>
  </r>
  <r>
    <x v="2795"/>
    <n v="2011"/>
    <s v="Tom Brady"/>
    <s v="Don Johnson"/>
    <s v="Kevin Nealon"/>
    <s v="Nicholas Turturro"/>
    <x v="3"/>
    <n v="10000000"/>
    <n v="2331318"/>
    <x v="0"/>
    <n v="97"/>
    <s v="Comedy"/>
    <s v="diner|eating a banana|masturbation|porn star|shooting a pornographic movie"/>
    <n v="3.3"/>
    <n v="49"/>
    <n v="64"/>
    <n v="9541"/>
    <n v="2603"/>
    <x v="0"/>
    <n v="1.85"/>
    <x v="1"/>
  </r>
  <r>
    <x v="2796"/>
    <n v="2000"/>
    <s v="Spike Lee"/>
    <s v="Gillian White"/>
    <s v="Michael Rapaport"/>
    <s v="Jada Pinkett Smith"/>
    <x v="3"/>
    <n v="10000000"/>
    <n v="2185266"/>
    <x v="0"/>
    <n v="135"/>
    <s v="Comedy|Drama|Music"/>
    <s v="actor|minstrel show|protest|success|writer"/>
    <n v="6.5"/>
    <n v="57"/>
    <n v="186"/>
    <n v="8720"/>
    <n v="4266"/>
    <x v="0"/>
    <n v="1.85"/>
    <x v="1"/>
  </r>
  <r>
    <x v="2797"/>
    <n v="2016"/>
    <s v="Jason Zada"/>
    <s v="Eoin Macken"/>
    <s v="Stephanie Vogt"/>
    <s v="Gen Seto"/>
    <x v="0"/>
    <n v="10000000"/>
    <n v="26583369"/>
    <x v="0"/>
    <n v="93"/>
    <s v="Horror|Mystery|Thriller"/>
    <s v="forest|japan|suicide|suicide forest|supernatural"/>
    <n v="4.8"/>
    <n v="185"/>
    <n v="127"/>
    <n v="20837"/>
    <n v="578"/>
    <x v="0"/>
    <n v="1.85"/>
    <x v="0"/>
  </r>
  <r>
    <x v="2798"/>
    <n v="1981"/>
    <s v="Franklin J. Schaffner"/>
    <s v="Frank Langella"/>
    <s v="William Hootkins"/>
    <s v="John Gielgud"/>
    <x v="1"/>
    <n v="14000000"/>
    <n v="800000"/>
    <x v="0"/>
    <n v="118"/>
    <s v="Adventure|Mystery|Thriller"/>
    <s v="bat|curse|egyptologist|mummy|murder"/>
    <n v="5.2"/>
    <n v="2"/>
    <n v="21"/>
    <n v="892"/>
    <n v="2079"/>
    <x v="0"/>
    <n v="2.35"/>
    <x v="1"/>
  </r>
  <r>
    <x v="2799"/>
    <n v="2014"/>
    <s v="Noah Baumbach"/>
    <s v="Naomi Watts"/>
    <s v="Maria Dizzia"/>
    <s v="Dree Hemingway"/>
    <x v="3"/>
    <n v="10000000"/>
    <n v="7574066"/>
    <x v="0"/>
    <n v="97"/>
    <s v="Comedy|Drama"/>
    <s v="documentary filmmaker|documentary filmmaking|father in law|generation z|hipster"/>
    <n v="6.3"/>
    <n v="270"/>
    <n v="96"/>
    <n v="30325"/>
    <n v="6322"/>
    <x v="0"/>
    <n v="1.85"/>
    <x v="1"/>
  </r>
  <r>
    <x v="2800"/>
    <n v="2011"/>
    <s v="Chris Weitz"/>
    <s v="Demián Bichir"/>
    <s v="Eddie 'Piolin' Sotelo"/>
    <s v="Robert Peters"/>
    <x v="0"/>
    <n v="10000000"/>
    <n v="1754319"/>
    <x v="0"/>
    <n v="98"/>
    <s v="Drama|Romance"/>
    <s v="gang|gardener|money|police|truck"/>
    <n v="7.2"/>
    <n v="94"/>
    <n v="81"/>
    <n v="13174"/>
    <n v="2214"/>
    <x v="0"/>
    <n v="1.85"/>
    <x v="1"/>
  </r>
  <r>
    <x v="2801"/>
    <n v="2002"/>
    <s v="David Cronenberg"/>
    <s v="Miranda Richardson"/>
    <s v="John Neville"/>
    <s v="Lynn Redgrave"/>
    <x v="3"/>
    <n v="8000000"/>
    <n v="1641788"/>
    <x v="3"/>
    <n v="98"/>
    <s v="Drama|Mystery|Thriller"/>
    <s v="halfway house|key|reality|schizophrenia|spider"/>
    <n v="6.8"/>
    <n v="157"/>
    <n v="213"/>
    <n v="30096"/>
    <n v="1381"/>
    <x v="0"/>
    <n v="1.78"/>
    <x v="1"/>
  </r>
  <r>
    <x v="2802"/>
    <n v="2000"/>
    <s v="Eric Blakeney"/>
    <s v="Liam Neeson"/>
    <s v="Oliver Platt"/>
    <s v="Mitch Pileggi"/>
    <x v="3"/>
    <n v="10000000"/>
    <n v="1631839"/>
    <x v="0"/>
    <n v="101"/>
    <s v="Comedy|Crime|Romance"/>
    <s v="colombian|enema|group therapy|murder|nurse"/>
    <n v="5.7"/>
    <n v="49"/>
    <n v="91"/>
    <n v="5936"/>
    <n v="17665"/>
    <x v="0"/>
    <n v="1.85"/>
    <x v="1"/>
  </r>
  <r>
    <x v="2803"/>
    <n v="2002"/>
    <s v="Douglas McGrath"/>
    <s v="Charlie Hunnam"/>
    <s v="Anne Hathaway"/>
    <s v="Jim Broadbent"/>
    <x v="1"/>
    <n v="10000000"/>
    <n v="1309849"/>
    <x v="1"/>
    <n v="132"/>
    <s v="Drama|Romance"/>
    <s v="boy|boys' school|death|friend|orphan"/>
    <n v="7.2"/>
    <n v="80"/>
    <n v="103"/>
    <n v="9395"/>
    <n v="29177"/>
    <x v="0"/>
    <n v="2.35"/>
    <x v="1"/>
  </r>
  <r>
    <x v="2804"/>
    <n v="2012"/>
    <s v="Ariel Vromen"/>
    <s v="Chris Evans"/>
    <s v="James Franco"/>
    <s v="Robert Davi"/>
    <x v="3"/>
    <n v="10000000"/>
    <n v="1939441"/>
    <x v="0"/>
    <n v="106"/>
    <s v="Biography|Crime|Drama"/>
    <s v="based on true story|contract killer|crime family|murder of a girl|serial murderer"/>
    <n v="6.9"/>
    <n v="221"/>
    <n v="144"/>
    <n v="55567"/>
    <n v="23187"/>
    <x v="0"/>
    <n v="1.85"/>
    <x v="1"/>
  </r>
  <r>
    <x v="2805"/>
    <n v="2000"/>
    <s v="John Waters"/>
    <s v="Alicia Witt"/>
    <s v="Melanie Griffith"/>
    <s v="Kevin Nealon"/>
    <x v="3"/>
    <n v="10000000"/>
    <n v="1276984"/>
    <x v="8"/>
    <n v="87"/>
    <s v="Comedy|Crime|Thriller"/>
    <s v="actress|drive in|female protagonist|movie star|woman shot in the forehead"/>
    <n v="6.2"/>
    <n v="90"/>
    <n v="150"/>
    <n v="11403"/>
    <n v="3059"/>
    <x v="0"/>
    <n v="1.85"/>
    <x v="1"/>
  </r>
  <r>
    <x v="2806"/>
    <n v="2011"/>
    <s v="William Friedkin"/>
    <s v="Matthew McConaughey"/>
    <s v="Scott A. Martin"/>
    <s v="Carol Sutton"/>
    <x v="3"/>
    <n v="11000000"/>
    <n v="1987762"/>
    <x v="0"/>
    <n v="98"/>
    <s v="Crime|Drama|Romance|Thriller"/>
    <s v="female nudity|female pubic hair|lingerie|neo noir|pubic hair"/>
    <n v="6.7"/>
    <n v="376"/>
    <n v="216"/>
    <n v="59297"/>
    <n v="11853"/>
    <x v="0"/>
    <n v="1.85"/>
    <x v="1"/>
  </r>
  <r>
    <x v="2807"/>
    <n v="2009"/>
    <s v="Derrick Borte"/>
    <s v="Demi Moore"/>
    <s v="Gary Cole"/>
    <s v="Robert Pralgo"/>
    <x v="3"/>
    <n v="5000000"/>
    <n v="1474508"/>
    <x v="0"/>
    <n v="96"/>
    <s v="Comedy|Drama"/>
    <s v="envy|fake family|gadget|materialism|unhappy marriage"/>
    <n v="6.5"/>
    <n v="144"/>
    <n v="88"/>
    <n v="33473"/>
    <n v="4607"/>
    <x v="0"/>
    <n v="2.35"/>
    <x v="1"/>
  </r>
  <r>
    <x v="2808"/>
    <n v="2003"/>
    <s v="Richard Kwietniowski"/>
    <s v="Philip Seymour Hoffman"/>
    <s v="Minnie Driver"/>
    <s v="Maury Chaykin"/>
    <x v="3"/>
    <n v="10000000"/>
    <n v="1011054"/>
    <x v="3"/>
    <n v="104"/>
    <s v="Crime|Drama|Thriller"/>
    <s v="bank|bank fraud|bank manager|gambling|toronto"/>
    <n v="7.2"/>
    <n v="82"/>
    <n v="83"/>
    <n v="10585"/>
    <n v="23513"/>
    <x v="0"/>
    <n v="2.35"/>
    <x v="1"/>
  </r>
  <r>
    <x v="2809"/>
    <n v="2007"/>
    <s v="Bob Odenkirk"/>
    <s v="Jenna Fischer"/>
    <s v="Lee Majors"/>
    <s v="Will Forte"/>
    <x v="3"/>
    <n v="10000000"/>
    <n v="900926"/>
    <x v="0"/>
    <n v="93"/>
    <s v="Comedy"/>
    <s v="antarctica|coma|neighbor|phd|pregnancy"/>
    <n v="5.3"/>
    <n v="51"/>
    <n v="46"/>
    <n v="9517"/>
    <n v="3307"/>
    <x v="0"/>
    <n v="1.85"/>
    <x v="1"/>
  </r>
  <r>
    <x v="2810"/>
    <n v="2007"/>
    <s v="Kar-Wai Wong"/>
    <s v="Natalie Portman"/>
    <s v="Norah Jones"/>
    <s v="Adriane Lenox"/>
    <x v="0"/>
    <n v="10000000"/>
    <n v="866778"/>
    <x v="11"/>
    <n v="95"/>
    <s v="Drama|Romance"/>
    <s v="blueberry pie|diner|nevada|new york city|pie"/>
    <n v="6.7"/>
    <n v="192"/>
    <n v="117"/>
    <n v="44208"/>
    <n v="20364"/>
    <x v="0"/>
    <n v="2.35"/>
    <x v="1"/>
  </r>
  <r>
    <x v="2811"/>
    <n v="2002"/>
    <s v="Guy Ritchie"/>
    <s v="Bruce Greenwood"/>
    <s v="Jeanne Tripplehorn"/>
    <s v="David Thornton"/>
    <x v="3"/>
    <n v="10000000"/>
    <n v="598645"/>
    <x v="1"/>
    <n v="89"/>
    <s v="Comedy|Romance"/>
    <s v="island|sailor|storm|stranded|vacation"/>
    <n v="3.6"/>
    <n v="71"/>
    <n v="215"/>
    <n v="13145"/>
    <n v="2006"/>
    <x v="0"/>
    <n v="1.85"/>
    <x v="1"/>
  </r>
  <r>
    <x v="2812"/>
    <n v="2008"/>
    <s v="Joshua Seftel"/>
    <s v="Bashar Rahal"/>
    <s v="Sergej Trifunovic"/>
    <s v="Ned Bellamy"/>
    <x v="3"/>
    <n v="10000000"/>
    <n v="578527"/>
    <x v="0"/>
    <n v="107"/>
    <s v="Action|Comedy|Thriller"/>
    <s v="assassin|corporation|pop star|reporter|satire"/>
    <n v="5.7"/>
    <n v="79"/>
    <n v="112"/>
    <n v="20008"/>
    <n v="988"/>
    <x v="0"/>
    <n v="1.78"/>
    <x v="1"/>
  </r>
  <r>
    <x v="2813"/>
    <n v="2001"/>
    <s v="Stephen Chow"/>
    <s v="Wei Zhao"/>
    <s v="Karen Mok"/>
    <s v="Kwok-Kwan Chan"/>
    <x v="1"/>
    <n v="10000000"/>
    <n v="488872"/>
    <x v="11"/>
    <n v="85"/>
    <s v="Action|Comedy|Sport"/>
    <s v="cult film|kung fu|martial arts|shaolin|soccer"/>
    <n v="7.3"/>
    <n v="246"/>
    <n v="243"/>
    <n v="56923"/>
    <n v="700"/>
    <x v="1"/>
    <n v="1.85"/>
    <x v="1"/>
  </r>
  <r>
    <x v="2814"/>
    <n v="2003"/>
    <s v="Vincent Gallo"/>
    <s v="Vincent Gallo"/>
    <s v="Cheryl Tiegs"/>
    <s v="Anna Vareschi"/>
    <x v="7"/>
    <n v="10000000"/>
    <n v="365734"/>
    <x v="0"/>
    <n v="93"/>
    <s v="Drama"/>
    <s v="boyfriend girlfriend relationship|erection|female frontal nudity|gang rape|prostitute"/>
    <n v="5"/>
    <n v="115"/>
    <n v="226"/>
    <n v="11487"/>
    <n v="883"/>
    <x v="0"/>
    <n v="1.66"/>
    <x v="1"/>
  </r>
  <r>
    <x v="2815"/>
    <n v="2014"/>
    <s v="Jon Stewart"/>
    <s v="Numan Acar"/>
    <s v="Claire Foy"/>
    <s v="Haluk Bilginer"/>
    <x v="3"/>
    <n v="5000000"/>
    <n v="3093491"/>
    <x v="0"/>
    <n v="103"/>
    <s v="Biography|Drama"/>
    <s v="based on true story|hijab|journalism|prison|reference to mahmoud ahmedinejad"/>
    <n v="6.6"/>
    <n v="129"/>
    <n v="37"/>
    <n v="8307"/>
    <n v="1283"/>
    <x v="0"/>
    <n v="1.85"/>
    <x v="1"/>
  </r>
  <r>
    <x v="2816"/>
    <n v="2004"/>
    <s v="Dan Harris"/>
    <s v="Kip Pardue"/>
    <s v="Ryan Donowho"/>
    <s v="Larry Fessenden"/>
    <x v="3"/>
    <n v="4000000"/>
    <n v="228524"/>
    <x v="0"/>
    <n v="111"/>
    <s v="Comedy|Drama"/>
    <s v="cat|christmas song|lawn mowing|leave of absence|medication"/>
    <n v="7.3"/>
    <n v="73"/>
    <n v="56"/>
    <n v="8708"/>
    <n v="768"/>
    <x v="0"/>
    <n v="2.35"/>
    <x v="1"/>
  </r>
  <r>
    <x v="2817"/>
    <n v="2001"/>
    <s v="Mel Smith"/>
    <s v="Minnie Driver"/>
    <s v="Danny Dyer"/>
    <s v="Mary McCormack"/>
    <x v="3"/>
    <n v="10000000"/>
    <n v="226792"/>
    <x v="1"/>
    <n v="86"/>
    <s v="Action|Comedy|Drama"/>
    <s v="attempted murder|blackmail|diver's watch|nurse|satire"/>
    <n v="6.2"/>
    <n v="43"/>
    <n v="44"/>
    <n v="3080"/>
    <n v="3049"/>
    <x v="0"/>
    <n v="1.85"/>
    <x v="1"/>
  </r>
  <r>
    <x v="2818"/>
    <n v="2006"/>
    <s v="Christopher Smith"/>
    <s v="Danny Dyer"/>
    <s v="Toby Stephens"/>
    <s v="Laura Harris"/>
    <x v="3"/>
    <n v="5000000"/>
    <n v="136432"/>
    <x v="1"/>
    <n v="90"/>
    <s v="Comedy|Horror|Thriller"/>
    <s v="blood splatter|eastern europe|female nudity|pine forest|team building"/>
    <n v="6.6"/>
    <n v="200"/>
    <n v="194"/>
    <n v="31890"/>
    <n v="2217"/>
    <x v="0"/>
    <n v="1.85"/>
    <x v="1"/>
  </r>
  <r>
    <x v="2819"/>
    <n v="2005"/>
    <s v="Stuart Gordon"/>
    <s v="Joe Mantegna"/>
    <s v="Dulé Hill"/>
    <s v="Jeffrey Combs"/>
    <x v="3"/>
    <n v="10000000"/>
    <n v="131617"/>
    <x v="0"/>
    <n v="82"/>
    <s v="Drama|Thriller"/>
    <s v="bipolar disorder|sodomy|stabbing|street life|violence"/>
    <n v="6.3"/>
    <n v="79"/>
    <n v="119"/>
    <n v="9971"/>
    <n v="5761"/>
    <x v="0"/>
    <n v="1.85"/>
    <x v="1"/>
  </r>
  <r>
    <x v="2820"/>
    <n v="1994"/>
    <s v="Alan Metter"/>
    <s v="Christopher Lee"/>
    <s v="Michael Winslow"/>
    <s v="G.W. Bailey"/>
    <x v="1"/>
    <n v="6200000"/>
    <n v="126247"/>
    <x v="0"/>
    <n v="83"/>
    <s v="Comedy|Crime"/>
    <s v="captain|commandant|mafia|russian mafia|security system"/>
    <n v="3.3"/>
    <n v="17"/>
    <n v="103"/>
    <n v="24958"/>
    <n v="17469"/>
    <x v="0"/>
    <n v="1.85"/>
    <x v="1"/>
  </r>
  <r>
    <x v="2821"/>
    <n v="1997"/>
    <s v="Arthur Hiller"/>
    <s v="Eric Idle"/>
    <s v="Harvey Weinstein"/>
    <s v="Ryan O'Neal"/>
    <x v="3"/>
    <n v="10000000"/>
    <n v="15447"/>
    <x v="0"/>
    <n v="86"/>
    <s v="Comedy"/>
    <s v="box office flop|critically bashed|director|hollywood|mockumentary"/>
    <n v="3.5"/>
    <n v="29"/>
    <n v="85"/>
    <n v="2971"/>
    <n v="2655"/>
    <x v="0"/>
    <n v="1.85"/>
    <x v="1"/>
  </r>
  <r>
    <x v="2822"/>
    <n v="2009"/>
    <s v="Michael Meredith"/>
    <s v="Jeff Bridges"/>
    <s v="Justin Timberlake"/>
    <s v="Ted Danson"/>
    <x v="0"/>
    <n v="10000000"/>
    <n v="19348"/>
    <x v="0"/>
    <n v="91"/>
    <s v="Comedy|Drama"/>
    <s v="american south|baseball|farmland|motel|road trip"/>
    <n v="5.5"/>
    <n v="23"/>
    <n v="11"/>
    <n v="2941"/>
    <n v="16118"/>
    <x v="0"/>
    <n v="2.35"/>
    <x v="1"/>
  </r>
  <r>
    <x v="2823"/>
    <n v="2009"/>
    <s v="Julio DePietro"/>
    <s v="Adrian Martinez"/>
    <s v="Scott Porter"/>
    <s v="Aaron Yoo"/>
    <x v="3"/>
    <n v="8000000"/>
    <n v="100503"/>
    <x v="0"/>
    <n v="90"/>
    <s v="Comedy|Romance"/>
    <s v="book club|cheating boyfriend|job promotion|manhattan new york city|new york city"/>
    <n v="5.9"/>
    <n v="22"/>
    <n v="20"/>
    <n v="7759"/>
    <n v="3124"/>
    <x v="0"/>
    <n v="1.85"/>
    <x v="1"/>
  </r>
  <r>
    <x v="2824"/>
    <n v="2009"/>
    <s v="Katherine Dieckmann"/>
    <s v="Stephanie Szostak"/>
    <s v="Minnie Driver"/>
    <s v="Anthony Edwards"/>
    <x v="0"/>
    <n v="5000000"/>
    <n v="92900"/>
    <x v="0"/>
    <n v="90"/>
    <s v="Comedy|Drama"/>
    <s v="birthday|birthday party|delivery man|mother|neighbor"/>
    <n v="4.7"/>
    <n v="43"/>
    <n v="23"/>
    <n v="3662"/>
    <n v="3146"/>
    <x v="0"/>
    <n v="1.85"/>
    <x v="1"/>
  </r>
  <r>
    <x v="2825"/>
    <n v="2007"/>
    <s v="Scott Marshall"/>
    <s v="Drew Fuller"/>
    <s v="Drew Waters"/>
    <s v="Larry Miller"/>
    <x v="0"/>
    <n v="10000000"/>
    <n v="5561"/>
    <x v="0"/>
    <n v="93"/>
    <s v="Comedy|Romance"/>
    <s v="boss|business|career|confidence|female protagonist"/>
    <n v="3.9"/>
    <n v="20"/>
    <n v="34"/>
    <n v="4995"/>
    <n v="4725"/>
    <x v="0"/>
    <n v="1.85"/>
    <x v="1"/>
  </r>
  <r>
    <x v="2826"/>
    <n v="2008"/>
    <s v="Álex de la Iglesia"/>
    <s v="Jim Carter"/>
    <s v="Leonor Watling"/>
    <s v="Danny Sapani"/>
    <x v="3"/>
    <n v="10000000"/>
    <n v="3607"/>
    <x v="10"/>
    <n v="104"/>
    <s v="Crime|Mystery|Thriller"/>
    <s v="landlady|lecture|murder|oxford university|symbol"/>
    <n v="6.1"/>
    <n v="71"/>
    <n v="94"/>
    <n v="22753"/>
    <n v="940"/>
    <x v="0"/>
    <n v="2.35"/>
    <x v="1"/>
  </r>
  <r>
    <x v="2827"/>
    <n v="2004"/>
    <s v="Michael Clancy"/>
    <s v="Zooey Deschanel"/>
    <s v="Rip Torn"/>
    <s v="Kelly Preston"/>
    <x v="3"/>
    <n v="6500000"/>
    <n v="70527"/>
    <x v="0"/>
    <n v="85"/>
    <s v="Comedy|Drama"/>
    <s v="dysfunctional family|family relationships|family reunion|funeral|twin"/>
    <n v="6.7"/>
    <n v="27"/>
    <n v="68"/>
    <n v="7690"/>
    <n v="14656"/>
    <x v="0"/>
    <n v="1.85"/>
    <x v="1"/>
  </r>
  <r>
    <x v="2828"/>
    <n v="2008"/>
    <s v="Jee-woon Kim"/>
    <s v="Kang-ho Song"/>
    <s v="Woo-sung Jung"/>
    <s v="Dal-su Oh"/>
    <x v="3"/>
    <n v="10000000"/>
    <n v="128486"/>
    <x v="14"/>
    <n v="135"/>
    <s v="Action|Adventure|Comedy|Western"/>
    <s v="bounty hunter|manchuria|map|train|treasure"/>
    <n v="7.3"/>
    <n v="152"/>
    <n v="74"/>
    <n v="26156"/>
    <n v="569"/>
    <x v="0"/>
    <n v="2.35"/>
    <x v="1"/>
  </r>
  <r>
    <x v="2829"/>
    <n v="2005"/>
    <s v="Andy Garcia"/>
    <s v="Danny Pino"/>
    <s v="Victor Rivers"/>
    <s v="Enrique Murciano"/>
    <x v="3"/>
    <n v="9600000"/>
    <n v="2483955"/>
    <x v="0"/>
    <n v="144"/>
    <s v="Drama|Romance"/>
    <s v="1950s|cuba|cuban flag|fidel castro|havana cuba"/>
    <n v="6.7"/>
    <n v="52"/>
    <n v="165"/>
    <n v="8369"/>
    <n v="1674"/>
    <x v="0"/>
    <n v="1.85"/>
    <x v="1"/>
  </r>
  <r>
    <x v="2830"/>
    <n v="2000"/>
    <s v="Steve Carr"/>
    <s v="John Witherspoon"/>
    <s v="Mike Epps"/>
    <s v="Rolando Molina"/>
    <x v="3"/>
    <n v="9500000"/>
    <n v="57176582"/>
    <x v="0"/>
    <n v="98"/>
    <s v="Comedy"/>
    <s v="african american|flashback|marijuana joint|porn magazine|suburb"/>
    <n v="6.1"/>
    <n v="55"/>
    <n v="84"/>
    <n v="27492"/>
    <n v="3939"/>
    <x v="0"/>
    <n v="1.85"/>
    <x v="0"/>
  </r>
  <r>
    <x v="2831"/>
    <n v="1967"/>
    <s v="Lewis Gilbert"/>
    <s v="Donald Pleasence"/>
    <s v="Burt Kwouk"/>
    <s v="Desmond Llewelyn"/>
    <x v="4"/>
    <n v="9500000"/>
    <n v="43100000"/>
    <x v="1"/>
    <n v="117"/>
    <s v="Action|Adventure|Thriller"/>
    <s v="faked death|japan|japanese|poison|secret headquarters"/>
    <n v="6.9"/>
    <n v="130"/>
    <n v="267"/>
    <n v="75280"/>
    <n v="2127"/>
    <x v="0"/>
    <n v="2.35"/>
    <x v="0"/>
  </r>
  <r>
    <x v="2832"/>
    <n v="2012"/>
    <s v="Michael Haneke"/>
    <s v="Isabelle Huppert"/>
    <s v="Emmanuelle Riva"/>
    <s v="Jean-Louis Trintignant"/>
    <x v="0"/>
    <n v="8900000"/>
    <n v="225377"/>
    <x v="8"/>
    <n v="127"/>
    <s v="Drama|Romance"/>
    <s v="aging|daughter|old couple|old love|stroke"/>
    <n v="7.9"/>
    <n v="447"/>
    <n v="190"/>
    <n v="70382"/>
    <n v="1557"/>
    <x v="0"/>
    <n v="1.85"/>
    <x v="1"/>
  </r>
  <r>
    <x v="2833"/>
    <n v="1988"/>
    <s v="Gary Sherman"/>
    <s v="Tom Skerritt"/>
    <s v="Heather O'Rourke"/>
    <s v="Zelda Rubinstein"/>
    <x v="0"/>
    <n v="10500000"/>
    <n v="14114488"/>
    <x v="0"/>
    <n v="98"/>
    <s v="Horror|Thriller"/>
    <s v="aunt niece relationship|brother sister relationship|building|father daughter relationship|mirror"/>
    <n v="4.5"/>
    <n v="66"/>
    <n v="114"/>
    <n v="13190"/>
    <n v="3827"/>
    <x v="0"/>
    <n v="1.85"/>
    <x v="0"/>
  </r>
  <r>
    <x v="2834"/>
    <n v="1963"/>
    <s v="Stanley Kramer"/>
    <s v="Jonathan Winters"/>
    <s v="Sid Caesar"/>
    <s v="Spencer Tracy"/>
    <x v="4"/>
    <n v="9400000"/>
    <n v="46300000"/>
    <x v="0"/>
    <n v="197"/>
    <s v="Action|Adventure|Comedy|Crime"/>
    <s v="california|desert|dying words|money|race"/>
    <n v="7.6"/>
    <n v="61"/>
    <n v="344"/>
    <n v="29323"/>
    <n v="4109"/>
    <x v="0"/>
    <n v="2.76"/>
    <x v="0"/>
  </r>
  <r>
    <x v="2835"/>
    <n v="1995"/>
    <s v="Richard Loncraine"/>
    <s v="Robert Downey Jr."/>
    <s v="Jim Broadbent"/>
    <s v="Kristin Scott Thomas"/>
    <x v="3"/>
    <n v="6000000"/>
    <n v="2600000"/>
    <x v="1"/>
    <n v="104"/>
    <s v="Drama|War"/>
    <s v="1930s|abuse of power|england|king|murder"/>
    <n v="7.5"/>
    <n v="56"/>
    <n v="88"/>
    <n v="11612"/>
    <n v="23962"/>
    <x v="0"/>
    <n v="2.35"/>
    <x v="1"/>
  </r>
  <r>
    <x v="2836"/>
    <n v="2011"/>
    <s v="Lars von Trier"/>
    <s v="Alexander Skarsgård"/>
    <s v="Kirsten Dunst"/>
    <s v="Charlotte Rampling"/>
    <x v="3"/>
    <n v="7400000"/>
    <n v="3029870"/>
    <x v="16"/>
    <n v="130"/>
    <s v="Drama|Sci-Fi"/>
    <s v="art director|breasts|depression|outdoor sex|riding a horse"/>
    <n v="7.1"/>
    <n v="439"/>
    <n v="551"/>
    <n v="128729"/>
    <n v="15835"/>
    <x v="0"/>
    <n v="2.35"/>
    <x v="1"/>
  </r>
  <r>
    <x v="2837"/>
    <n v="2012"/>
    <s v="Yash Chopra"/>
    <s v="Shah Rukh Khan"/>
    <s v="Katrina Kaif"/>
    <s v="Vic Waghorn"/>
    <x v="7"/>
    <n v="7217600"/>
    <n v="3047539"/>
    <x v="33"/>
    <n v="176"/>
    <s v="Drama|Romance"/>
    <s v="accident|army|bomb|indian army|love"/>
    <n v="6.9"/>
    <n v="50"/>
    <n v="286"/>
    <n v="42296"/>
    <n v="13762"/>
    <x v="0"/>
    <n v="2.35"/>
    <x v="1"/>
  </r>
  <r>
    <x v="2838"/>
    <n v="1979"/>
    <s v="Ridley Scott"/>
    <s v="Tom Skerritt"/>
    <s v="Yaphet Kotto"/>
    <s v="Bolaji Badejo"/>
    <x v="3"/>
    <n v="11000000"/>
    <n v="78900000"/>
    <x v="1"/>
    <n v="116"/>
    <s v="Horror|Sci-Fi"/>
    <s v="alien|creature|future|outer space|spaceship"/>
    <n v="8.5"/>
    <n v="392"/>
    <n v="1110"/>
    <n v="563827"/>
    <n v="2524"/>
    <x v="0"/>
    <n v="2.35"/>
    <x v="0"/>
  </r>
  <r>
    <x v="2839"/>
    <n v="1974"/>
    <s v="Tobe Hooper"/>
    <s v="Gunnar Hansen"/>
    <s v="Edwin Neal"/>
    <s v="Marilyn Burns"/>
    <x v="3"/>
    <n v="83532"/>
    <n v="30859000"/>
    <x v="0"/>
    <n v="88"/>
    <s v="Horror|Thriller"/>
    <s v="cannibal|chainsaw|hitchhiker|independent film|leatherface"/>
    <n v="7.5"/>
    <n v="277"/>
    <n v="826"/>
    <n v="96410"/>
    <n v="1094"/>
    <x v="0"/>
    <n v="1.85"/>
    <x v="0"/>
  </r>
  <r>
    <x v="2840"/>
    <n v="2010"/>
    <s v="Floria Sigismondi"/>
    <s v="Kristen Stewart"/>
    <s v="Scout Taylor-Compton"/>
    <s v="Johnny Lewis"/>
    <x v="3"/>
    <n v="10000000"/>
    <n v="3571735"/>
    <x v="0"/>
    <n v="106"/>
    <s v="Biography|Drama|Music"/>
    <s v="band|box office flop|critically bashed|historically inaccurate|revisionist history"/>
    <n v="6.6"/>
    <n v="259"/>
    <n v="129"/>
    <n v="39260"/>
    <n v="21711"/>
    <x v="0"/>
    <n v="2.35"/>
    <x v="1"/>
  </r>
  <r>
    <x v="2841"/>
    <n v="1971"/>
    <s v="Norman Jewison"/>
    <s v="Topol"/>
    <s v="Paul Michael Glaser"/>
    <s v="Rosalind Harris"/>
    <x v="2"/>
    <n v="9000000"/>
    <n v="50000000"/>
    <x v="0"/>
    <n v="181"/>
    <s v="Drama|Family|Musical|Romance"/>
    <s v="immigration|jewish|pogrom|tradition|tradition versus modernity"/>
    <n v="8"/>
    <n v="66"/>
    <n v="150"/>
    <n v="29839"/>
    <n v="934"/>
    <x v="0"/>
    <n v="2.35"/>
    <x v="0"/>
  </r>
  <r>
    <x v="2842"/>
    <n v="1965"/>
    <s v="Terence Young"/>
    <s v="Desmond Llewelyn"/>
    <s v="Earl Cameron"/>
    <s v="Lois Maxwell"/>
    <x v="4"/>
    <n v="9000000"/>
    <n v="63600000"/>
    <x v="1"/>
    <n v="130"/>
    <s v="Action|Adventure|Thriller"/>
    <s v="domino|fiery redhead|nassau|official james bond series|underwater battle"/>
    <n v="7"/>
    <n v="129"/>
    <n v="275"/>
    <n v="82073"/>
    <n v="1164"/>
    <x v="0"/>
    <n v="2.35"/>
    <x v="0"/>
  </r>
  <r>
    <x v="2843"/>
    <n v="1996"/>
    <s v="F. Gary Gray"/>
    <s v="Vivica A. Fox"/>
    <s v="Jada Pinkett Smith"/>
    <s v="Blair Underwood"/>
    <x v="3"/>
    <n v="9000000"/>
    <n v="36049108"/>
    <x v="0"/>
    <n v="123"/>
    <s v="Action|Crime|Drama|Romance|Thriller"/>
    <s v="bank|black comedy|main characters killed off|money|robbery"/>
    <n v="6.8"/>
    <n v="29"/>
    <n v="70"/>
    <n v="10139"/>
    <n v="3661"/>
    <x v="0"/>
    <n v="2.35"/>
    <x v="0"/>
  </r>
  <r>
    <x v="2844"/>
    <n v="1999"/>
    <s v="Malcolm D. Lee"/>
    <s v="Harold Perrineau"/>
    <s v="Sanaa Lathan"/>
    <s v="Jarrod Bunch"/>
    <x v="3"/>
    <n v="9000000"/>
    <n v="34074895"/>
    <x v="0"/>
    <n v="120"/>
    <s v="Comedy|Drama"/>
    <s v="african american|bachelor party|brooklyn bridge|family relationships|stripper"/>
    <n v="6.7"/>
    <n v="32"/>
    <n v="79"/>
    <n v="6525"/>
    <n v="5420"/>
    <x v="0"/>
    <n v="1.85"/>
    <x v="0"/>
  </r>
  <r>
    <x v="2845"/>
    <n v="1988"/>
    <s v="Tom Holland"/>
    <s v="Catherine Hicks"/>
    <s v="Alex Vincent"/>
    <s v="Dinah Manoff"/>
    <x v="3"/>
    <n v="9000000"/>
    <n v="33244684"/>
    <x v="0"/>
    <n v="87"/>
    <s v="Fantasy|Horror"/>
    <s v="birthday|doll|murder|serial killer|voodoo"/>
    <n v="6.5"/>
    <n v="142"/>
    <n v="281"/>
    <n v="62038"/>
    <n v="760"/>
    <x v="0"/>
    <n v="1.85"/>
    <x v="0"/>
  </r>
  <r>
    <x v="2846"/>
    <n v="2007"/>
    <s v="Michael Moore"/>
    <s v="Michael Moore"/>
    <s v="Tucker Albrizzi"/>
    <s v="Bill Clinton"/>
    <x v="0"/>
    <n v="9000000"/>
    <n v="24530513"/>
    <x v="0"/>
    <n v="123"/>
    <s v="Documentary|Drama"/>
    <s v="canada|cuba|france|guantanamo|hmo"/>
    <n v="8"/>
    <n v="263"/>
    <n v="429"/>
    <n v="66610"/>
    <n v="1633"/>
    <x v="0"/>
    <n v="1.85"/>
    <x v="0"/>
  </r>
  <r>
    <x v="2847"/>
    <n v="2014"/>
    <s v="James DeMonaco"/>
    <s v="Noel Gugliemi"/>
    <s v="Zach Gilford"/>
    <s v="Roberta Valderrama"/>
    <x v="3"/>
    <n v="9000000"/>
    <n v="71519230"/>
    <x v="0"/>
    <n v="103"/>
    <s v="Action|Horror|Sci-Fi|Thriller"/>
    <s v="held at gunpoint|machete|masked man|sequel|violence"/>
    <n v="6.5"/>
    <n v="285"/>
    <n v="244"/>
    <n v="92364"/>
    <n v="6807"/>
    <x v="0"/>
    <n v="2.35"/>
    <x v="0"/>
  </r>
  <r>
    <x v="2848"/>
    <n v="2000"/>
    <s v="Kris Isacsson"/>
    <s v="Rosario Dawson"/>
    <s v="Lauren German"/>
    <s v="Shawn Hatosy"/>
    <x v="0"/>
    <n v="9000000"/>
    <n v="20035310"/>
    <x v="0"/>
    <n v="91"/>
    <s v="Comedy|Drama|Romance"/>
    <s v="artist|cake|college|new york city|student"/>
    <n v="4.9000000000000004"/>
    <n v="64"/>
    <n v="173"/>
    <n v="12324"/>
    <n v="4409"/>
    <x v="0"/>
    <n v="1.85"/>
    <x v="0"/>
  </r>
  <r>
    <x v="2849"/>
    <n v="2004"/>
    <s v="Danny Leiner"/>
    <s v="Ethan Embry"/>
    <s v="Fred Willard"/>
    <s v="Paula Garcés"/>
    <x v="3"/>
    <n v="9000000"/>
    <n v="18225165"/>
    <x v="0"/>
    <n v="88"/>
    <s v="Adventure|Comedy"/>
    <s v="marijuana|police|road trip|stoner|white castle"/>
    <n v="7.1"/>
    <n v="150"/>
    <n v="316"/>
    <n v="155262"/>
    <n v="3114"/>
    <x v="0"/>
    <n v="1.85"/>
    <x v="0"/>
  </r>
  <r>
    <x v="2850"/>
    <n v="2000"/>
    <s v="Rod Lurie"/>
    <s v="Jeff Bridges"/>
    <s v="Gary Oldman"/>
    <s v="William Petersen"/>
    <x v="3"/>
    <n v="20000000"/>
    <n v="17804273"/>
    <x v="0"/>
    <n v="126"/>
    <s v="Drama|Thriller"/>
    <s v="bridge|governor|political thriller|president|vice president"/>
    <n v="7"/>
    <n v="136"/>
    <n v="370"/>
    <n v="20449"/>
    <n v="25660"/>
    <x v="0"/>
    <n v="1.85"/>
    <x v="1"/>
  </r>
  <r>
    <x v="2851"/>
    <n v="2000"/>
    <s v="Ben Younger"/>
    <s v="Vin Diesel"/>
    <s v="Nia Long"/>
    <s v="Herbert Russell"/>
    <x v="3"/>
    <n v="8000000"/>
    <n v="16938179"/>
    <x v="0"/>
    <n v="120"/>
    <s v="Crime|Drama|Thriller"/>
    <s v="career|casino|judge|stock|stock broker"/>
    <n v="7"/>
    <n v="132"/>
    <n v="246"/>
    <n v="41313"/>
    <n v="17336"/>
    <x v="0"/>
    <n v="1.85"/>
    <x v="0"/>
  </r>
  <r>
    <x v="2852"/>
    <n v="2006"/>
    <s v="Glen Morgan"/>
    <s v="Oliver Hudson"/>
    <s v="Crystal Lowe"/>
    <s v="Andrea Martin"/>
    <x v="3"/>
    <n v="9000000"/>
    <n v="16235293"/>
    <x v="0"/>
    <n v="94"/>
    <s v="Horror"/>
    <s v="attic|christmas|house|incest|sorority"/>
    <n v="4.5"/>
    <n v="186"/>
    <n v="278"/>
    <n v="19918"/>
    <n v="1611"/>
    <x v="0"/>
    <n v="2.35"/>
    <x v="0"/>
  </r>
  <r>
    <x v="2853"/>
    <n v="1989"/>
    <s v="Kenneth Branagh"/>
    <s v="Brian Blessed"/>
    <s v="Derek Jacobi"/>
    <s v="Danny Webb"/>
    <x v="0"/>
    <n v="9000000"/>
    <n v="10161099"/>
    <x v="1"/>
    <n v="137"/>
    <s v="Action|Biography|Drama|History|Romance|War"/>
    <s v="battle|battle of agincourt|king|shakespeare play|sword and shield"/>
    <n v="7.7"/>
    <n v="46"/>
    <n v="108"/>
    <n v="23441"/>
    <n v="1341"/>
    <x v="0"/>
    <n v="1.85"/>
    <x v="0"/>
  </r>
  <r>
    <x v="2854"/>
    <n v="2000"/>
    <s v="Christopher McQuarrie"/>
    <s v="Kristin Lehman"/>
    <s v="Nicky Katt"/>
    <s v="Dylan Kussman"/>
    <x v="3"/>
    <n v="8500000"/>
    <n v="6047856"/>
    <x v="0"/>
    <n v="119"/>
    <s v="Action|Crime|Drama|Thriller"/>
    <s v="criminal|drifter|gangster|money|surrogate mother"/>
    <n v="6.7"/>
    <n v="117"/>
    <n v="327"/>
    <n v="27536"/>
    <n v="358"/>
    <x v="0"/>
    <n v="1.85"/>
    <x v="1"/>
  </r>
  <r>
    <x v="2855"/>
    <n v="2002"/>
    <s v="Burr Steers"/>
    <s v="Kieran Culkin"/>
    <s v="Rory Culkin"/>
    <s v="Bill Irwin"/>
    <x v="3"/>
    <n v="9000000"/>
    <n v="4681503"/>
    <x v="0"/>
    <n v="99"/>
    <s v="Comedy|Drama"/>
    <s v="boy|mistress|money|schizophrenic|school"/>
    <n v="7"/>
    <n v="136"/>
    <n v="238"/>
    <n v="29058"/>
    <n v="2478"/>
    <x v="0"/>
    <n v="2.35"/>
    <x v="1"/>
  </r>
  <r>
    <x v="2856"/>
    <n v="1994"/>
    <s v="Hart Bochner"/>
    <s v="Jon Favreau"/>
    <s v="Matt Ross"/>
    <s v="Chris Young"/>
    <x v="0"/>
    <n v="8000000"/>
    <n v="4350774"/>
    <x v="0"/>
    <n v="79"/>
    <s v="Comedy"/>
    <s v="college|high school senior|meat|protest|university"/>
    <n v="6.5"/>
    <n v="15"/>
    <n v="52"/>
    <n v="10476"/>
    <n v="4908"/>
    <x v="0"/>
    <n v="1.85"/>
    <x v="1"/>
  </r>
  <r>
    <x v="2857"/>
    <n v="2007"/>
    <s v="Davis Guggenheim"/>
    <s v="Emma Bell"/>
    <s v="John Doman"/>
    <s v="Carly Schroeder"/>
    <x v="0"/>
    <n v="9000000"/>
    <n v="2955039"/>
    <x v="0"/>
    <n v="95"/>
    <s v="Biography|Drama|Sport"/>
    <s v="boy|girl|soccer|south orange new jersey|teenager"/>
    <n v="6.2"/>
    <n v="65"/>
    <n v="27"/>
    <n v="3624"/>
    <n v="2007"/>
    <x v="0"/>
    <n v="2.35"/>
    <x v="1"/>
  </r>
  <r>
    <x v="2858"/>
    <n v="2005"/>
    <s v="Bart Freundlich"/>
    <s v="Billy Crudup"/>
    <s v="Garry Shandling"/>
    <s v="Dagmara Dominczyk"/>
    <x v="3"/>
    <n v="9000000"/>
    <n v="1530535"/>
    <x v="0"/>
    <n v="103"/>
    <s v="Comedy|Drama|Romance"/>
    <s v="actress|lesbianism|manhattan new york city|urination|watching pornography"/>
    <n v="5.7"/>
    <n v="100"/>
    <n v="63"/>
    <n v="7833"/>
    <n v="1721"/>
    <x v="0"/>
    <n v="2.35"/>
    <x v="1"/>
  </r>
  <r>
    <x v="2859"/>
    <n v="2008"/>
    <s v="Andrew Fleming"/>
    <s v="Steve Coogan"/>
    <s v="Amy Poehler"/>
    <s v="David Arquette"/>
    <x v="3"/>
    <n v="9000000"/>
    <n v="4881867"/>
    <x v="0"/>
    <n v="92"/>
    <s v="Comedy|Music"/>
    <s v="gang banger|sequel|shakespeare's hamlet|student|time machine"/>
    <n v="6.4"/>
    <n v="129"/>
    <n v="76"/>
    <n v="15200"/>
    <n v="3767"/>
    <x v="0"/>
    <n v="1.85"/>
    <x v="1"/>
  </r>
  <r>
    <x v="2860"/>
    <n v="2011"/>
    <s v="Kevin Tancharoen"/>
    <s v="Lea Michele"/>
    <s v="Heather Morris"/>
    <s v="Kevin McHale"/>
    <x v="1"/>
    <n v="9000000"/>
    <n v="11860839"/>
    <x v="0"/>
    <n v="84"/>
    <s v="Documentary|Music"/>
    <s v="concert|live in concert recording|live performance"/>
    <n v="5.4"/>
    <n v="67"/>
    <n v="21"/>
    <n v="5156"/>
    <n v="4617"/>
    <x v="0"/>
    <n v="1.85"/>
    <x v="0"/>
  </r>
  <r>
    <x v="2861"/>
    <n v="2001"/>
    <s v="Chatrichalerm Yukol"/>
    <s v="Sarunyu Wongkrachang"/>
    <s v="Chatchai Plengpanich"/>
    <s v="Mai Charoenpura"/>
    <x v="3"/>
    <n v="400000000"/>
    <n v="454255"/>
    <x v="29"/>
    <n v="300"/>
    <s v="Action|Adventure|Drama|History|War"/>
    <s v="16th century|burmese|invasion|queen|thailand"/>
    <n v="6.6"/>
    <n v="31"/>
    <n v="47"/>
    <n v="1666"/>
    <n v="32"/>
    <x v="0"/>
    <n v="1.85"/>
    <x v="1"/>
  </r>
  <r>
    <x v="2862"/>
    <n v="1990"/>
    <s v="Dario Argento"/>
    <s v="John Amos"/>
    <s v="Adrienne Barbeau"/>
    <s v="Sally Kirkland"/>
    <x v="3"/>
    <n v="9000000"/>
    <n v="349618"/>
    <x v="19"/>
    <n v="120"/>
    <s v="Horror"/>
    <s v="black cat|cat|evil|photographer|undead"/>
    <n v="6.1"/>
    <n v="76"/>
    <n v="45"/>
    <n v="4302"/>
    <n v="2942"/>
    <x v="0"/>
    <n v="1.85"/>
    <x v="1"/>
  </r>
  <r>
    <x v="2863"/>
    <n v="2002"/>
    <s v="Mike Leigh"/>
    <s v="Lesley Manville"/>
    <s v="Ruth Sheen"/>
    <s v="Gary McDonald"/>
    <x v="3"/>
    <n v="9000000"/>
    <n v="112935"/>
    <x v="1"/>
    <n v="121"/>
    <s v="Drama"/>
    <s v="love|neighbor|single parent|supermarket|working class"/>
    <n v="7.6"/>
    <n v="81"/>
    <n v="94"/>
    <n v="8161"/>
    <n v="251"/>
    <x v="0"/>
    <n v="1.85"/>
    <x v="1"/>
  </r>
  <r>
    <x v="2864"/>
    <n v="2009"/>
    <s v="Marc Forby"/>
    <s v="Q'orianka Kilcher"/>
    <s v="Will Patton"/>
    <s v="Shaun Evans"/>
    <x v="1"/>
    <n v="9000000"/>
    <n v="883887"/>
    <x v="0"/>
    <n v="97"/>
    <s v="Drama"/>
    <s v="hawaii|hawaiian|historically inaccurate|princess|tearing up a letter"/>
    <n v="6.2"/>
    <n v="26"/>
    <n v="14"/>
    <n v="1201"/>
    <n v="1426"/>
    <x v="0"/>
    <n v="2.35"/>
    <x v="1"/>
  </r>
  <r>
    <x v="2865"/>
    <n v="2006"/>
    <s v="Peter Cattaneo"/>
    <s v="Jacqueline McKenzie"/>
    <s v="Vince Colosimo"/>
    <s v="Peter Callan"/>
    <x v="1"/>
    <n v="11400000"/>
    <n v="13751"/>
    <x v="4"/>
    <n v="86"/>
    <s v="Drama|Family"/>
    <s v="friend|girl|imaginary friend|outback|town"/>
    <n v="6.6"/>
    <n v="24"/>
    <n v="6"/>
    <n v="813"/>
    <n v="299"/>
    <x v="0"/>
    <n v="1.85"/>
    <x v="1"/>
  </r>
  <r>
    <x v="2866"/>
    <n v="2008"/>
    <s v="Ole Christian Madsen"/>
    <s v="Lars Mikkelsen"/>
    <s v="Thure Lindhardt"/>
    <s v="Christian Berkel"/>
    <x v="7"/>
    <n v="45000000"/>
    <n v="145109"/>
    <x v="16"/>
    <n v="45"/>
    <s v="Drama|History|Thriller|War"/>
    <s v="danish|double agent|nazi|nazi occupation|resistance"/>
    <n v="7.3"/>
    <n v="80"/>
    <n v="44"/>
    <n v="14247"/>
    <n v="1098"/>
    <x v="0"/>
    <n v="2.35"/>
    <x v="1"/>
  </r>
  <r>
    <x v="2867"/>
    <n v="2005"/>
    <s v="Meiert Avis"/>
    <s v="Fisher Stevens"/>
    <s v="Kip Pardue"/>
    <s v="Perrey Reeves"/>
    <x v="0"/>
    <n v="9000000"/>
    <n v="1046166"/>
    <x v="5"/>
    <n v="97"/>
    <s v="Comedy|Music|Romance"/>
    <s v="bare chested male|box office flop|diner|german shepherd|one word title"/>
    <n v="4.2"/>
    <n v="41"/>
    <n v="45"/>
    <n v="2599"/>
    <n v="1835"/>
    <x v="0"/>
    <n v="2.35"/>
    <x v="1"/>
  </r>
  <r>
    <x v="2868"/>
    <n v="1986"/>
    <s v="Peter Faiman"/>
    <s v="Paul Hogan"/>
    <s v="Linda Kozlowski"/>
    <s v="David Gulpilil"/>
    <x v="0"/>
    <n v="8800000"/>
    <n v="174635000"/>
    <x v="4"/>
    <n v="93"/>
    <s v="Adventure|Comedy"/>
    <s v="australian outback|crocodile|female reporter|journalist|new york city"/>
    <n v="6.5"/>
    <n v="35"/>
    <n v="93"/>
    <n v="74743"/>
    <n v="822"/>
    <x v="0"/>
    <n v="2.35"/>
    <x v="0"/>
  </r>
  <r>
    <x v="2869"/>
    <n v="2007"/>
    <s v="Joby Harold"/>
    <s v="Hayden Christensen"/>
    <s v="Fisher Stevens"/>
    <s v="Denis O'Hare"/>
    <x v="3"/>
    <n v="8600000"/>
    <n v="14373825"/>
    <x v="0"/>
    <n v="84"/>
    <s v="Crime|Mystery|Thriller"/>
    <s v="anesthetic|anesthetic awareness|heart|heart surgery|surgery"/>
    <n v="6.5"/>
    <n v="133"/>
    <n v="196"/>
    <n v="63216"/>
    <n v="6954"/>
    <x v="0"/>
    <n v="2.35"/>
    <x v="0"/>
  </r>
  <r>
    <x v="2870"/>
    <n v="2014"/>
    <s v="Ekachai Uekrongtham"/>
    <s v="Michael Jai White"/>
    <s v="Mike Dopud"/>
    <s v="Celina Jade"/>
    <x v="3"/>
    <n v="9000000"/>
    <n v="162"/>
    <x v="29"/>
    <n v="96"/>
    <s v="Action|Crime|Thriller"/>
    <s v="bangkok thailand|detective|human trafficking|revenge|sex slavery"/>
    <n v="5.7"/>
    <n v="66"/>
    <n v="38"/>
    <n v="5228"/>
    <n v="2802"/>
    <x v="0"/>
    <n v="2.35"/>
    <x v="1"/>
  </r>
  <r>
    <x v="2871"/>
    <n v="2009"/>
    <s v="Scott Cooper"/>
    <s v="Jeff Bridges"/>
    <s v="Beth Grant"/>
    <s v="Debrianna Mansini"/>
    <x v="3"/>
    <n v="7000000"/>
    <n v="39462438"/>
    <x v="0"/>
    <n v="112"/>
    <s v="Drama|Music|Romance"/>
    <s v="country music|country western singer|journalist|musician|singer"/>
    <n v="7.3"/>
    <n v="273"/>
    <n v="226"/>
    <n v="67760"/>
    <n v="13172"/>
    <x v="0"/>
    <n v="2.35"/>
    <x v="0"/>
  </r>
  <r>
    <x v="2872"/>
    <n v="1979"/>
    <s v="Mark Rydell"/>
    <s v="David Keith"/>
    <s v="Frederic Forrest"/>
    <s v="Alan Bates"/>
    <x v="3"/>
    <n v="8500000"/>
    <n v="29200000"/>
    <x v="0"/>
    <n v="125"/>
    <s v="Drama|Music|Romance"/>
    <s v="awol|demand|driver|drugs|roses"/>
    <n v="6.9"/>
    <n v="32"/>
    <n v="52"/>
    <n v="6142"/>
    <n v="1097"/>
    <x v="0"/>
    <n v="1.85"/>
    <x v="0"/>
  </r>
  <r>
    <x v="2873"/>
    <n v="2013"/>
    <s v="David E. Talbert"/>
    <s v="Djimon Hounsou"/>
    <s v="Christina Milian"/>
    <s v="Boris Kodjoe"/>
    <x v="0"/>
    <n v="8500000"/>
    <n v="21564616"/>
    <x v="0"/>
    <n v="96"/>
    <s v="Comedy"/>
    <s v="woman wearing only a man's shirt"/>
    <n v="5"/>
    <n v="52"/>
    <n v="41"/>
    <n v="7098"/>
    <n v="8097"/>
    <x v="0"/>
    <n v="1.85"/>
    <x v="0"/>
  </r>
  <r>
    <x v="2874"/>
    <n v="1999"/>
    <s v="Alexander Payne"/>
    <s v="Matthew Broderick"/>
    <s v="Chris Klein"/>
    <s v="Molly Hagan"/>
    <x v="3"/>
    <n v="8000000"/>
    <n v="14879556"/>
    <x v="0"/>
    <n v="103"/>
    <s v="Comedy|Drama"/>
    <s v="female protagonist|high school|self destructiveness|student council president|student government"/>
    <n v="7.3"/>
    <n v="175"/>
    <n v="441"/>
    <n v="73640"/>
    <n v="3516"/>
    <x v="0"/>
    <n v="2.35"/>
    <x v="0"/>
  </r>
  <r>
    <x v="2875"/>
    <n v="2015"/>
    <s v="Ari Sandel"/>
    <s v="Bella Thorne"/>
    <s v="Romany Malco"/>
    <s v="Skyler Samuels"/>
    <x v="0"/>
    <n v="8500000"/>
    <n v="34017854"/>
    <x v="0"/>
    <n v="101"/>
    <s v="Comedy"/>
    <s v="cartoon on tv|generation y|high school|overalls|strong female character"/>
    <n v="6.5"/>
    <n v="132"/>
    <n v="116"/>
    <n v="51326"/>
    <n v="36892"/>
    <x v="0"/>
    <n v="2.35"/>
    <x v="0"/>
  </r>
  <r>
    <x v="2876"/>
    <n v="2001"/>
    <s v="Vondie Curtis-Hall"/>
    <s v="Mariah Carey"/>
    <s v="Max Beesley"/>
    <s v="Valarie Pettiford"/>
    <x v="0"/>
    <n v="22000000"/>
    <n v="4273372"/>
    <x v="0"/>
    <n v="104"/>
    <s v="Drama|Music|Romance"/>
    <s v="cult film|disc jockey|female protagonist|music business|one word title"/>
    <n v="2.1"/>
    <n v="66"/>
    <n v="308"/>
    <n v="19412"/>
    <n v="1854"/>
    <x v="0"/>
    <n v="2.35"/>
    <x v="1"/>
  </r>
  <r>
    <x v="2877"/>
    <n v="2009"/>
    <s v="Jane Campion"/>
    <s v="Abbie Cornish"/>
    <s v="Paul Schneider"/>
    <s v="Samuel Roukin"/>
    <x v="1"/>
    <n v="8500000"/>
    <n v="4440055"/>
    <x v="1"/>
    <n v="119"/>
    <s v="Biography|Drama|Romance"/>
    <s v="19th century|friend|john keats|passion|poet"/>
    <n v="7"/>
    <n v="222"/>
    <n v="110"/>
    <n v="21360"/>
    <n v="3279"/>
    <x v="0"/>
    <n v="1.85"/>
    <x v="1"/>
  </r>
  <r>
    <x v="2878"/>
    <n v="2010"/>
    <s v="Karan Johar"/>
    <s v="Shah Rukh Khan"/>
    <s v="Jimmy Shergill"/>
    <s v="Christopher B. Duncan"/>
    <x v="0"/>
    <n v="12000000"/>
    <n v="4018695"/>
    <x v="33"/>
    <n v="128"/>
    <s v="Adventure|Drama|Thriller"/>
    <s v="airport|asperger's syndrome|autism|muslim|racial profiling"/>
    <n v="8"/>
    <n v="210"/>
    <n v="235"/>
    <n v="69759"/>
    <n v="8532"/>
    <x v="0"/>
    <n v="2.35"/>
    <x v="1"/>
  </r>
  <r>
    <x v="1852"/>
    <n v="1984"/>
    <s v="Herbert Ross"/>
    <s v="Dianne Wiest"/>
    <s v="Chris Penn"/>
    <s v="Lori Singer"/>
    <x v="1"/>
    <n v="8200000"/>
    <n v="80000000"/>
    <x v="0"/>
    <n v="107"/>
    <s v="Drama|Music|Romance"/>
    <s v="church|cowboy boots|dancing|high school dance|teenager"/>
    <n v="6.5"/>
    <n v="60"/>
    <n v="113"/>
    <n v="51459"/>
    <n v="1962"/>
    <x v="0"/>
    <n v="1.85"/>
    <x v="0"/>
  </r>
  <r>
    <x v="2879"/>
    <n v="1999"/>
    <s v="John Sayles"/>
    <s v="Mary Elizabeth Mastrantonio"/>
    <s v="Casey Siemaszko"/>
    <s v="Vanessa Martinez"/>
    <x v="3"/>
    <n v="8000000"/>
    <n v="1997807"/>
    <x v="0"/>
    <n v="126"/>
    <s v="Adventure|Drama|Thriller"/>
    <s v="alaska|island|motorboat|singer|wilderness"/>
    <n v="7.1"/>
    <n v="46"/>
    <n v="140"/>
    <n v="5158"/>
    <n v="823"/>
    <x v="0"/>
    <n v="1.85"/>
    <x v="1"/>
  </r>
  <r>
    <x v="1107"/>
    <n v="1984"/>
    <s v="John G. Avildsen"/>
    <s v="Martin Kove"/>
    <s v="William Zabka"/>
    <s v="William Bassett"/>
    <x v="1"/>
    <n v="8000000"/>
    <n v="90800000"/>
    <x v="0"/>
    <n v="126"/>
    <s v="Action|Drama|Family|Sport"/>
    <s v="apartment|bully|fight|karate|master"/>
    <n v="7.2"/>
    <n v="81"/>
    <n v="235"/>
    <n v="126916"/>
    <n v="2004"/>
    <x v="0"/>
    <n v="1.85"/>
    <x v="0"/>
  </r>
  <r>
    <x v="2880"/>
    <n v="2008"/>
    <s v="Darren Lynn Bousman"/>
    <s v="Alexa PenaVega"/>
    <s v="Paris Hilton"/>
    <s v="Paul Sorvino"/>
    <x v="3"/>
    <n v="8500000"/>
    <n v="140244"/>
    <x v="0"/>
    <n v="150"/>
    <s v="Horror|Musical|Sci-Fi"/>
    <s v="future|murder|opera|repossession|surgery"/>
    <n v="6.7"/>
    <n v="147"/>
    <n v="259"/>
    <n v="20419"/>
    <n v="4168"/>
    <x v="0"/>
    <n v="1.85"/>
    <x v="1"/>
  </r>
  <r>
    <x v="2881"/>
    <n v="1994"/>
    <s v="Quentin Tarantino"/>
    <s v="Bruce Willis"/>
    <s v="Eric Stoltz"/>
    <s v="Phil LaMarr"/>
    <x v="3"/>
    <n v="8000000"/>
    <n v="107930000"/>
    <x v="0"/>
    <n v="178"/>
    <s v="Crime|Drama"/>
    <s v="black comedy|cunnilingus|neo noir|nonlinear timeline|postmodern"/>
    <n v="8.9"/>
    <n v="215"/>
    <n v="2195"/>
    <n v="1324680"/>
    <n v="16557"/>
    <x v="0"/>
    <n v="2.35"/>
    <x v="0"/>
  </r>
  <r>
    <x v="2882"/>
    <n v="2014"/>
    <s v="Dan Gilroy"/>
    <s v="Jake Gyllenhaal"/>
    <s v="Michael Papajohn"/>
    <s v="James Huang"/>
    <x v="3"/>
    <n v="8500000"/>
    <n v="32279955"/>
    <x v="0"/>
    <n v="117"/>
    <s v="Crime|Drama|Thriller"/>
    <s v="employer employee relationship|ethics|journalism|sociopath|tv news"/>
    <n v="7.9"/>
    <n v="534"/>
    <n v="552"/>
    <n v="293304"/>
    <n v="15554"/>
    <x v="0"/>
    <n v="2.35"/>
    <x v="0"/>
  </r>
  <r>
    <x v="2883"/>
    <n v="2004"/>
    <s v="Jay Chandrasekhar"/>
    <s v="Brittany Daniel"/>
    <s v="Lindsay Price"/>
    <s v="Jay Chandrasekhar"/>
    <x v="3"/>
    <n v="8550000"/>
    <n v="4992159"/>
    <x v="0"/>
    <n v="119"/>
    <s v="Comedy|Horror|Thriller"/>
    <s v="beach|island|party|resort|serial killer"/>
    <n v="5.6"/>
    <n v="66"/>
    <n v="201"/>
    <n v="23823"/>
    <n v="3306"/>
    <x v="0"/>
    <n v="2.35"/>
    <x v="1"/>
  </r>
  <r>
    <x v="2884"/>
    <n v="1965"/>
    <s v="Robert Wise"/>
    <s v="Eleanor Parker"/>
    <s v="Angela Cartwright"/>
    <s v="Nicholas Hammond"/>
    <x v="2"/>
    <n v="8200000"/>
    <n v="163214286"/>
    <x v="0"/>
    <n v="174"/>
    <s v="Biography|Drama|Family|Musical|Romance"/>
    <s v="austria|children|governess|love|orchestral music score"/>
    <n v="8"/>
    <n v="119"/>
    <n v="406"/>
    <n v="148172"/>
    <n v="1495"/>
    <x v="0"/>
    <n v="2.35"/>
    <x v="0"/>
  </r>
  <r>
    <x v="2885"/>
    <n v="1984"/>
    <s v="Ron Howard"/>
    <s v="Tom Hanks"/>
    <s v="Howard Morris"/>
    <s v="Patrick Cronin"/>
    <x v="1"/>
    <n v="8000000"/>
    <n v="69800000"/>
    <x v="0"/>
    <n v="111"/>
    <s v="Comedy|Fantasy|Romance"/>
    <s v="cmnf|cmnf scene|mermaid|new york city|public nudity"/>
    <n v="6.2"/>
    <n v="43"/>
    <n v="99"/>
    <n v="54723"/>
    <n v="15361"/>
    <x v="0"/>
    <n v="1.85"/>
    <x v="0"/>
  </r>
  <r>
    <x v="2886"/>
    <n v="2006"/>
    <s v="Jonathan Dayton"/>
    <s v="Steve Carell"/>
    <s v="Steven Christopher Parker"/>
    <s v="Jill Talley"/>
    <x v="3"/>
    <n v="8000000"/>
    <n v="59889948"/>
    <x v="0"/>
    <n v="101"/>
    <s v="Comedy|Drama"/>
    <s v="gay|graduate student|sister sister relationship|sprite|uncle nephew relationship"/>
    <n v="7.9"/>
    <n v="270"/>
    <n v="889"/>
    <n v="355810"/>
    <n v="7227"/>
    <x v="0"/>
    <n v="2.35"/>
    <x v="0"/>
  </r>
  <r>
    <x v="2887"/>
    <n v="1986"/>
    <s v="Rob Reiner"/>
    <s v="Marshall Bell"/>
    <s v="Frances Lee McCain"/>
    <s v="Casey Siemaszko"/>
    <x v="3"/>
    <n v="8000000"/>
    <n v="52287414"/>
    <x v="0"/>
    <n v="89"/>
    <s v="Adventure|Drama"/>
    <s v="friendship|summertime|treehouse|walking on train tracks|woods"/>
    <n v="8.1"/>
    <n v="99"/>
    <n v="584"/>
    <n v="271794"/>
    <n v="644"/>
    <x v="0"/>
    <n v="1.85"/>
    <x v="0"/>
  </r>
  <r>
    <x v="2888"/>
    <n v="2002"/>
    <s v="Danny Boyle"/>
    <s v="Noah Huntley"/>
    <s v="Megan Burns"/>
    <s v="David Schneider"/>
    <x v="3"/>
    <n v="8000000"/>
    <n v="45063889"/>
    <x v="1"/>
    <n v="113"/>
    <s v="Drama|Horror|Sci-Fi|Thriller"/>
    <s v="laboratory|london england|military|virus|zombie apocalypse"/>
    <n v="7.6"/>
    <n v="224"/>
    <n v="1441"/>
    <n v="297250"/>
    <n v="241"/>
    <x v="0"/>
    <n v="1.85"/>
    <x v="0"/>
  </r>
  <r>
    <x v="2889"/>
    <n v="2004"/>
    <s v="Chris Stokes"/>
    <s v="Jennifer Freeman"/>
    <s v="Marques Houston"/>
    <s v="Steve Harvey"/>
    <x v="0"/>
    <n v="8000000"/>
    <n v="40066497"/>
    <x v="0"/>
    <n v="95"/>
    <s v="Drama|Music"/>
    <s v="competition|dance contest|friend|money|street dancing"/>
    <n v="3.5"/>
    <n v="58"/>
    <n v="247"/>
    <n v="23671"/>
    <n v="1792"/>
    <x v="0"/>
    <n v="1.85"/>
    <x v="0"/>
  </r>
  <r>
    <x v="2890"/>
    <n v="1979"/>
    <s v="Don Siegel"/>
    <s v="Clint Eastwood"/>
    <s v="Patrick McGoohan"/>
    <s v="Fred Ward"/>
    <x v="1"/>
    <n v="8000000"/>
    <n v="36500000"/>
    <x v="0"/>
    <n v="112"/>
    <s v="Biography|Crime|Drama"/>
    <s v="alcatraz|escape|inmate|island|prison"/>
    <n v="7.6"/>
    <n v="53"/>
    <n v="142"/>
    <n v="87090"/>
    <n v="17568"/>
    <x v="0"/>
    <n v="1.85"/>
    <x v="0"/>
  </r>
  <r>
    <x v="2891"/>
    <n v="2002"/>
    <s v="Rick Famuyiwa"/>
    <s v="Boris Kodjoe"/>
    <s v="Sanaa Lathan"/>
    <s v="Wendell Pierce"/>
    <x v="0"/>
    <n v="8000000"/>
    <n v="27362712"/>
    <x v="0"/>
    <n v="109"/>
    <s v="Comedy|Drama|Music|Romance"/>
    <s v="basketball|hip hop|rap music|record company|writer"/>
    <n v="6.5"/>
    <n v="37"/>
    <n v="60"/>
    <n v="5971"/>
    <n v="3199"/>
    <x v="0"/>
    <n v="1.85"/>
    <x v="0"/>
  </r>
  <r>
    <x v="2892"/>
    <n v="1996"/>
    <s v="Martin Lawrence"/>
    <s v="Faizon Love"/>
    <s v="Lynn Whitfield"/>
    <s v="Della Reese"/>
    <x v="3"/>
    <n v="8000000"/>
    <n v="34746109"/>
    <x v="0"/>
    <n v="108"/>
    <s v="Comedy|Crime|Drama|Romance|Thriller"/>
    <s v="african american|dating|independent film|irreverence|revenge"/>
    <n v="5.6"/>
    <n v="11"/>
    <n v="14"/>
    <n v="3122"/>
    <n v="3023"/>
    <x v="0"/>
    <n v="2.35"/>
    <x v="0"/>
  </r>
  <r>
    <x v="2893"/>
    <n v="2011"/>
    <s v="Jonathan Levine"/>
    <s v="Joseph Gordon-Levitt"/>
    <s v="Anna Kendrick"/>
    <s v="Bryce Dallas Howard"/>
    <x v="3"/>
    <n v="8000000"/>
    <n v="34963967"/>
    <x v="0"/>
    <n v="100"/>
    <s v="Comedy|Drama|Romance"/>
    <s v="best friend|cancer|survival rate|therapist|vomiting"/>
    <n v="7.7"/>
    <n v="327"/>
    <n v="378"/>
    <n v="270441"/>
    <n v="39807"/>
    <x v="0"/>
    <n v="1.85"/>
    <x v="0"/>
  </r>
  <r>
    <x v="2894"/>
    <n v="2008"/>
    <s v="Masayuki Ochiai"/>
    <s v="James Kyson"/>
    <s v="David Denman"/>
    <s v="Daisy Betts"/>
    <x v="0"/>
    <n v="8000000"/>
    <n v="25926543"/>
    <x v="0"/>
    <n v="90"/>
    <s v="Horror|Mystery|Thriller"/>
    <s v="car accident|japan|newlywed|photograph|photographer"/>
    <n v="5.2"/>
    <n v="135"/>
    <n v="148"/>
    <n v="26609"/>
    <n v="1534"/>
    <x v="0"/>
    <n v="1.85"/>
    <x v="0"/>
  </r>
  <r>
    <x v="2895"/>
    <n v="2014"/>
    <s v="Tom Gormican"/>
    <s v="Mackenzie Davis"/>
    <s v="Lola Glaudini"/>
    <s v="Josh Pais"/>
    <x v="3"/>
    <n v="8000000"/>
    <n v="26049082"/>
    <x v="0"/>
    <n v="94"/>
    <s v="Comedy|Romance"/>
    <s v="dating|divorce|father daughter relationship|mother daughter relationship|party"/>
    <n v="6.1"/>
    <n v="164"/>
    <n v="100"/>
    <n v="76791"/>
    <n v="1024"/>
    <x v="0"/>
    <n v="2.35"/>
    <x v="0"/>
  </r>
  <r>
    <x v="2896"/>
    <n v="1993"/>
    <s v="Kenneth Branagh"/>
    <s v="Keanu Reeves"/>
    <s v="Denzel Washington"/>
    <s v="Brian Blessed"/>
    <x v="0"/>
    <n v="8000000"/>
    <n v="22551000"/>
    <x v="1"/>
    <n v="111"/>
    <s v="Comedy|Drama|Romance"/>
    <s v="16th century|bachelor|dishonor|masquerade party|wedding"/>
    <n v="7.4"/>
    <n v="41"/>
    <n v="165"/>
    <n v="37269"/>
    <n v="37645"/>
    <x v="0"/>
    <n v="1.85"/>
    <x v="0"/>
  </r>
  <r>
    <x v="2897"/>
    <n v="1969"/>
    <s v="Peter R. Hunt"/>
    <s v="Telly Savalas"/>
    <s v="George Lazenby"/>
    <s v="Desmond Llewelyn"/>
    <x v="9"/>
    <n v="7000000"/>
    <n v="22800000"/>
    <x v="1"/>
    <n v="142"/>
    <s v="Action|Adventure|Thriller"/>
    <s v="bond girl|british|mission|portugal|switzerland"/>
    <n v="6.8"/>
    <n v="143"/>
    <n v="452"/>
    <n v="59941"/>
    <n v="1769"/>
    <x v="0"/>
    <n v="2.35"/>
    <x v="0"/>
  </r>
  <r>
    <x v="2898"/>
    <n v="1994"/>
    <s v="Wes Craven"/>
    <s v="Miko Hughes"/>
    <s v="Heather Langenkamp"/>
    <s v="Tracy Middendorf"/>
    <x v="3"/>
    <n v="8000000"/>
    <n v="18090181"/>
    <x v="0"/>
    <n v="107"/>
    <s v="Fantasy|Horror|Mystery|Thriller"/>
    <s v="earthquake|elm street|freddy krueger|nightmare|sleep"/>
    <n v="6.4"/>
    <n v="109"/>
    <n v="271"/>
    <n v="38191"/>
    <n v="1775"/>
    <x v="0"/>
    <n v="1.85"/>
    <x v="0"/>
  </r>
  <r>
    <x v="2899"/>
    <n v="1999"/>
    <s v="John Schultz"/>
    <s v="Stephen Collins"/>
    <s v="Mark Webber"/>
    <s v="Keri Lynn Pratt"/>
    <x v="0"/>
    <n v="8000000"/>
    <n v="17843379"/>
    <x v="0"/>
    <n v="91"/>
    <s v="Comedy|Drama|Romance"/>
    <s v="centennial|girl|next door neighbor|prom|school"/>
    <n v="5.7"/>
    <n v="59"/>
    <n v="147"/>
    <n v="14904"/>
    <n v="1760"/>
    <x v="0"/>
    <n v="1.85"/>
    <x v="0"/>
  </r>
  <r>
    <x v="2900"/>
    <n v="1998"/>
    <s v="Tamra Davis"/>
    <s v="Dave Chappelle"/>
    <s v="Harland Williams"/>
    <s v="Clarence Williams III"/>
    <x v="3"/>
    <n v="8000000"/>
    <n v="17278980"/>
    <x v="0"/>
    <n v="82"/>
    <s v="Comedy|Crime"/>
    <s v="bail|diabetic|friend|jail|pharmaceutical lab"/>
    <n v="6.7"/>
    <n v="40"/>
    <n v="164"/>
    <n v="48225"/>
    <n v="2400"/>
    <x v="0"/>
    <n v="1.85"/>
    <x v="0"/>
  </r>
  <r>
    <x v="2901"/>
    <n v="2009"/>
    <s v="Jonas Elmer"/>
    <s v="J.K. Simmons"/>
    <s v="Frances Conroy"/>
    <s v="Harry Connick Jr."/>
    <x v="1"/>
    <n v="8000000"/>
    <n v="16699684"/>
    <x v="0"/>
    <n v="97"/>
    <s v="Comedy|Romance"/>
    <s v="love|manufacturing|minnesota|plant|small town"/>
    <n v="5.6"/>
    <n v="121"/>
    <n v="78"/>
    <n v="17461"/>
    <n v="25792"/>
    <x v="0"/>
    <n v="1.85"/>
    <x v="0"/>
  </r>
  <r>
    <x v="910"/>
    <n v="2005"/>
    <s v="Stephen Gaghan"/>
    <s v="Matt Damon"/>
    <s v="Amr Waked"/>
    <s v="Kayvan Novak"/>
    <x v="3"/>
    <n v="50000000"/>
    <n v="50815288"/>
    <x v="0"/>
    <n v="128"/>
    <s v="Drama|Thriller"/>
    <s v="cia|hezbollah|lebanon|oil|prince"/>
    <n v="7"/>
    <n v="358"/>
    <n v="625"/>
    <n v="109191"/>
    <n v="14747"/>
    <x v="0"/>
    <n v="2.35"/>
    <x v="0"/>
  </r>
  <r>
    <x v="2902"/>
    <n v="2000"/>
    <s v="Mary Harron"/>
    <s v="Christian Bale"/>
    <s v="Justin Theroux"/>
    <s v="Samantha Mathis"/>
    <x v="3"/>
    <n v="7000000"/>
    <n v="15047419"/>
    <x v="0"/>
    <n v="102"/>
    <s v="Crime|Drama"/>
    <s v="1980s|business card|male rear nudity|materialism|narcissism"/>
    <n v="7.6"/>
    <n v="288"/>
    <n v="1061"/>
    <n v="357275"/>
    <n v="25462"/>
    <x v="0"/>
    <n v="2.35"/>
    <x v="0"/>
  </r>
  <r>
    <x v="2903"/>
    <n v="2002"/>
    <s v="Miguel Arteta"/>
    <s v="Jake Gyllenhaal"/>
    <s v="Zooey Deschanel"/>
    <s v="Tim Blake Nelson"/>
    <x v="3"/>
    <n v="5000000"/>
    <n v="14015786"/>
    <x v="0"/>
    <n v="93"/>
    <s v="Drama|Romance"/>
    <s v="dysfunctional marriage|marijuana|small town|store|trying to conceive"/>
    <n v="6.5"/>
    <n v="107"/>
    <n v="298"/>
    <n v="37952"/>
    <n v="27646"/>
    <x v="0"/>
    <n v="1.85"/>
    <x v="0"/>
  </r>
  <r>
    <x v="2904"/>
    <n v="2009"/>
    <s v="Troy Duffy"/>
    <s v="Norman Reedus"/>
    <s v="Julie Benz"/>
    <s v="Clifton Collins Jr."/>
    <x v="3"/>
    <n v="8000000"/>
    <n v="10269307"/>
    <x v="0"/>
    <n v="138"/>
    <s v="Action|Crime|Thriller"/>
    <s v="final showdown|ireland|justice|priest|sheep"/>
    <n v="6.3"/>
    <n v="91"/>
    <n v="188"/>
    <n v="53251"/>
    <n v="17524"/>
    <x v="0"/>
    <n v="2.35"/>
    <x v="0"/>
  </r>
  <r>
    <x v="2905"/>
    <n v="2013"/>
    <s v="Nicole Holofcener"/>
    <s v="Christopher Nicholas Smith"/>
    <s v="Ben Falcone"/>
    <s v="Michaela Watkins"/>
    <x v="0"/>
    <n v="8000000"/>
    <n v="17536788"/>
    <x v="0"/>
    <n v="93"/>
    <s v="Comedy|Drama|Romance"/>
    <s v="dating|divorcee|ex husband|ex wife|party"/>
    <n v="7.1"/>
    <n v="231"/>
    <n v="142"/>
    <n v="49240"/>
    <n v="1183"/>
    <x v="0"/>
    <n v="1.85"/>
    <x v="0"/>
  </r>
  <r>
    <x v="2906"/>
    <n v="2010"/>
    <s v="Will Gluck"/>
    <s v="Emma Stone"/>
    <s v="Dan Byrd"/>
    <s v="Fred Armisen"/>
    <x v="0"/>
    <n v="8000000"/>
    <n v="58401464"/>
    <x v="0"/>
    <n v="92"/>
    <s v="Comedy|Romance"/>
    <s v="gay|gay interest|high school|school|student"/>
    <n v="7.1"/>
    <n v="262"/>
    <n v="264"/>
    <n v="276746"/>
    <n v="16982"/>
    <x v="0"/>
    <n v="1.85"/>
    <x v="0"/>
  </r>
  <r>
    <x v="2907"/>
    <n v="2000"/>
    <s v="E. Elias Merhige"/>
    <s v="Eddie Izzard"/>
    <s v="Udo Kier"/>
    <s v="Catherine McCormack"/>
    <x v="3"/>
    <n v="8000000"/>
    <n v="8279017"/>
    <x v="1"/>
    <n v="92"/>
    <s v="Drama|Horror"/>
    <s v="actor|breasts|film actress|nosferatu|vampire"/>
    <n v="6.9"/>
    <n v="196"/>
    <n v="339"/>
    <n v="34191"/>
    <n v="1761"/>
    <x v="1"/>
    <n v="2.35"/>
    <x v="0"/>
  </r>
  <r>
    <x v="2908"/>
    <n v="2011"/>
    <s v="Joe Nussbaum"/>
    <s v="Cameron Monaghan"/>
    <s v="Thomas McDonell"/>
    <s v="Aimee Teegarden"/>
    <x v="1"/>
    <n v="8000000"/>
    <n v="10106233"/>
    <x v="0"/>
    <n v="104"/>
    <s v="Comedy|Drama"/>
    <s v="decoration|father daughter relationship|high school|prom|teenager"/>
    <n v="5.4"/>
    <n v="83"/>
    <n v="32"/>
    <n v="12702"/>
    <n v="5190"/>
    <x v="0"/>
    <n v="1.85"/>
    <x v="0"/>
  </r>
  <r>
    <x v="2909"/>
    <n v="1999"/>
    <s v="Steve Rash"/>
    <s v="Barry Corbin"/>
    <s v="Nia Long"/>
    <s v="Jake Busey"/>
    <x v="0"/>
    <n v="8000000"/>
    <n v="4692814"/>
    <x v="0"/>
    <n v="89"/>
    <s v="Comedy"/>
    <s v="hold up|hostage|stockholm syndrome|swat team|vegetarian"/>
    <n v="5.0999999999999996"/>
    <n v="11"/>
    <n v="34"/>
    <n v="2870"/>
    <n v="3291"/>
    <x v="0"/>
    <n v="1.85"/>
    <x v="1"/>
  </r>
  <r>
    <x v="2910"/>
    <n v="2000"/>
    <s v="Fina Torres"/>
    <s v="Harold Perrineau"/>
    <s v="John de Lancie"/>
    <s v="Mark Feuerstein"/>
    <x v="3"/>
    <n v="8000000"/>
    <n v="5018450"/>
    <x v="0"/>
    <n v="92"/>
    <s v="Comedy|Fantasy|Romance"/>
    <s v="cross dresser|food|friend|motion sickness|restaurant"/>
    <n v="5.3"/>
    <n v="72"/>
    <n v="86"/>
    <n v="8546"/>
    <n v="2687"/>
    <x v="0"/>
    <n v="2.35"/>
    <x v="1"/>
  </r>
  <r>
    <x v="2911"/>
    <n v="2015"/>
    <s v="Duke Johnson"/>
    <s v="Jennifer Jason Leigh"/>
    <s v="Tom Noonan"/>
    <s v="David Thewlis"/>
    <x v="3"/>
    <n v="8000000"/>
    <n v="3442820"/>
    <x v="0"/>
    <n v="90"/>
    <s v="Animation|Comedy|Drama|Romance"/>
    <s v="full frontal male nudity|hotel room|multiple characters voiced by same person|one night stand|sex in hotel room"/>
    <n v="7.3"/>
    <n v="328"/>
    <n v="140"/>
    <n v="31489"/>
    <n v="1442"/>
    <x v="0"/>
    <n v="2.35"/>
    <x v="1"/>
  </r>
  <r>
    <x v="2912"/>
    <n v="2010"/>
    <s v="Mike Leigh"/>
    <s v="Jim Broadbent"/>
    <s v="Imelda Staunton"/>
    <s v="Phil Davis"/>
    <x v="0"/>
    <n v="10000000"/>
    <n v="3205244"/>
    <x v="1"/>
    <n v="129"/>
    <s v="Comedy|Drama"/>
    <s v="autumn|four seasons|friend|looking at one's self in a mirror|unhappiness"/>
    <n v="7.3"/>
    <n v="248"/>
    <n v="141"/>
    <n v="23629"/>
    <n v="2265"/>
    <x v="0"/>
    <n v="2.35"/>
    <x v="1"/>
  </r>
  <r>
    <x v="2913"/>
    <n v="2002"/>
    <s v="François Ozon"/>
    <s v="Catherine Deneuve"/>
    <s v="Isabelle Huppert"/>
    <s v="Emmanuelle Béart"/>
    <x v="3"/>
    <n v="8000000"/>
    <n v="3076425"/>
    <x v="8"/>
    <n v="111"/>
    <s v="Comedy|Crime|Musical|Romance"/>
    <s v="cook|industrialist|secret|snowstorm|suspect"/>
    <n v="7.1"/>
    <n v="128"/>
    <n v="162"/>
    <n v="23660"/>
    <n v="3543"/>
    <x v="0"/>
    <n v="1.85"/>
    <x v="1"/>
  </r>
  <r>
    <x v="2914"/>
    <n v="1991"/>
    <s v="Mark L. Lester"/>
    <s v="Cary-Hiroyuki Tagawa"/>
    <s v="Tia Carrere"/>
    <s v="Vernee Watson"/>
    <x v="3"/>
    <n v="8000000"/>
    <n v="2275557"/>
    <x v="0"/>
    <n v="79"/>
    <s v="Action|Comedy|Crime|Thriller"/>
    <s v="bare chested male|detective|electric torture|japanese american|yakuza"/>
    <n v="6"/>
    <n v="45"/>
    <n v="102"/>
    <n v="12561"/>
    <n v="2404"/>
    <x v="0"/>
    <n v="1.85"/>
    <x v="1"/>
  </r>
  <r>
    <x v="2915"/>
    <n v="1998"/>
    <s v="David Dobkin"/>
    <s v="Janeane Garofalo"/>
    <s v="Vince Vieluf"/>
    <s v="Kevin Rahm"/>
    <x v="3"/>
    <n v="8000000"/>
    <n v="1789892"/>
    <x v="5"/>
    <n v="104"/>
    <s v="Comedy|Crime"/>
    <s v="breasts|serial killer|small town|vomiting|widow"/>
    <n v="6.6"/>
    <n v="49"/>
    <n v="109"/>
    <n v="9494"/>
    <n v="1795"/>
    <x v="0"/>
    <n v="1.85"/>
    <x v="1"/>
  </r>
  <r>
    <x v="2916"/>
    <n v="2010"/>
    <s v="Anna Boden"/>
    <s v="Zoë Kravitz"/>
    <s v="Jeremy Davies"/>
    <s v="Jim Gaffigan"/>
    <x v="0"/>
    <n v="8000000"/>
    <n v="6350058"/>
    <x v="0"/>
    <n v="101"/>
    <s v="Comedy|Drama|Romance"/>
    <s v="based on novel|depression|psychiatric ward|suicide attempt|therapy"/>
    <n v="7.2"/>
    <n v="163"/>
    <n v="150"/>
    <n v="106098"/>
    <n v="2786"/>
    <x v="0"/>
    <n v="1.85"/>
    <x v="1"/>
  </r>
  <r>
    <x v="2917"/>
    <n v="2010"/>
    <s v="Nigel Cole"/>
    <s v="Bob Hoskins"/>
    <s v="Robbie Kay"/>
    <s v="Sally Hawkins"/>
    <x v="3"/>
    <n v="7200000"/>
    <n v="1094798"/>
    <x v="1"/>
    <n v="113"/>
    <s v="Biography|Comedy|Drama|History"/>
    <s v="equal pay|machinist|minister|protest|sex"/>
    <n v="7.2"/>
    <n v="163"/>
    <n v="73"/>
    <n v="11158"/>
    <n v="7692"/>
    <x v="0"/>
    <n v="2.35"/>
    <x v="1"/>
  </r>
  <r>
    <x v="2918"/>
    <n v="2007"/>
    <s v="Anand Tucker"/>
    <s v="Colin Firth"/>
    <s v="Jim Broadbent"/>
    <s v="Gina McKee"/>
    <x v="0"/>
    <n v="8000000"/>
    <n v="1071240"/>
    <x v="1"/>
    <n v="92"/>
    <s v="Biography|Drama"/>
    <s v="cancer|children|death|terminal cancer|time"/>
    <n v="6.9"/>
    <n v="90"/>
    <n v="34"/>
    <n v="3571"/>
    <n v="15848"/>
    <x v="0"/>
    <n v="2.35"/>
    <x v="1"/>
  </r>
  <r>
    <x v="2919"/>
    <n v="1997"/>
    <s v="Steve James"/>
    <s v="Kurtwood Smith"/>
    <s v="Laurel Holloman"/>
    <s v="Amy Locane"/>
    <x v="0"/>
    <n v="8000000"/>
    <n v="532190"/>
    <x v="0"/>
    <n v="106"/>
    <s v="Biography|Drama|Romance|Sport"/>
    <s v="long distance runner|olympics|oregon|runner|watching television"/>
    <n v="6.8"/>
    <n v="23"/>
    <n v="37"/>
    <n v="5673"/>
    <n v="1610"/>
    <x v="0"/>
    <n v="1.66"/>
    <x v="1"/>
  </r>
  <r>
    <x v="2920"/>
    <n v="2009"/>
    <s v="Tomm Moore"/>
    <s v="Sean Lennon"/>
    <s v="Mick Lally"/>
    <s v="Evan McGuire"/>
    <x v="7"/>
    <n v="6500000"/>
    <n v="686383"/>
    <x v="8"/>
    <n v="75"/>
    <s v="Adventure|Animation|Family|Fantasy"/>
    <s v="barbarian|fairy|forest|monastery|unfinished book"/>
    <n v="7.7"/>
    <n v="118"/>
    <n v="71"/>
    <n v="22811"/>
    <n v="75"/>
    <x v="0"/>
    <n v="1.85"/>
    <x v="1"/>
  </r>
  <r>
    <x v="2921"/>
    <n v="2013"/>
    <s v="John Carney"/>
    <s v="James Corden"/>
    <s v="Karen Pittman"/>
    <s v="Mary Catherine Garrison"/>
    <x v="3"/>
    <n v="8000000"/>
    <n v="16168741"/>
    <x v="0"/>
    <n v="104"/>
    <s v="Drama|Music"/>
    <s v="manhattan new york city|new york city|record label|singer|song"/>
    <n v="7.4"/>
    <n v="283"/>
    <n v="182"/>
    <n v="99430"/>
    <n v="517"/>
    <x v="0"/>
    <n v="1.85"/>
    <x v="0"/>
  </r>
  <r>
    <x v="2922"/>
    <n v="2005"/>
    <s v="David Jacobson"/>
    <s v="Hunter Parrish"/>
    <s v="Bruce Dern"/>
    <s v="Rory Culkin"/>
    <x v="3"/>
    <n v="8000000"/>
    <n v="568695"/>
    <x v="0"/>
    <n v="108"/>
    <s v="Drama|Romance|Thriller"/>
    <s v="beach|cowboy|cowboy hat|neo western|valley"/>
    <n v="6.5"/>
    <n v="74"/>
    <n v="110"/>
    <n v="16617"/>
    <n v="3921"/>
    <x v="0"/>
    <n v="2.35"/>
    <x v="1"/>
  </r>
  <r>
    <x v="2923"/>
    <n v="2007"/>
    <s v="Michael Corrente"/>
    <s v="Jerry Ferrara"/>
    <s v="Tony Devon"/>
    <s v="Alexa Havins"/>
    <x v="3"/>
    <n v="8000000"/>
    <n v="398420"/>
    <x v="0"/>
    <n v="99"/>
    <s v="Crime|Drama"/>
    <s v="1980s|friend|friendship|loyalty|mafia"/>
    <n v="6.4"/>
    <n v="41"/>
    <n v="48"/>
    <n v="5049"/>
    <n v="1234"/>
    <x v="0"/>
    <n v="2.35"/>
    <x v="1"/>
  </r>
  <r>
    <x v="2924"/>
    <n v="2003"/>
    <s v="Keith Gordon"/>
    <s v="Robert Downey Jr."/>
    <s v="Robin Wright"/>
    <s v="Alfre Woodard"/>
    <x v="3"/>
    <n v="8000000"/>
    <n v="336456"/>
    <x v="0"/>
    <n v="109"/>
    <s v="Comedy|Crime|Musical|Mystery"/>
    <s v="detective|detective novel|fantasy sequence|hallucination|writer"/>
    <n v="5.6"/>
    <n v="66"/>
    <n v="79"/>
    <n v="7116"/>
    <n v="41645"/>
    <x v="0"/>
    <n v="1.85"/>
    <x v="1"/>
  </r>
  <r>
    <x v="2925"/>
    <n v="2006"/>
    <s v="Andrew Currie"/>
    <s v="Alexia Fast"/>
    <s v="Henry Czerny"/>
    <s v="Kesun Loder"/>
    <x v="3"/>
    <n v="8000000"/>
    <n v="298110"/>
    <x v="3"/>
    <n v="93"/>
    <s v="Comedy|Drama|Horror|Sci-Fi"/>
    <s v="decapitation|neighbor|neighborhood|next door neighbor|zombie"/>
    <n v="6.8"/>
    <n v="140"/>
    <n v="98"/>
    <n v="25055"/>
    <n v="786"/>
    <x v="1"/>
    <n v="2.35"/>
    <x v="1"/>
  </r>
  <r>
    <x v="2926"/>
    <n v="2005"/>
    <s v="Andrew Wilson"/>
    <s v="Will Ferrell"/>
    <s v="Eddie Griffin"/>
    <s v="Jacob Vargas"/>
    <x v="0"/>
    <n v="8000000"/>
    <n v="127144"/>
    <x v="0"/>
    <n v="99"/>
    <s v="Comedy|Drama|Romance"/>
    <s v="directorial debut|fantasy sequence|nurse|old age home|prison"/>
    <n v="5.5"/>
    <n v="32"/>
    <n v="27"/>
    <n v="5159"/>
    <n v="9608"/>
    <x v="0"/>
    <n v="2.35"/>
    <x v="1"/>
  </r>
  <r>
    <x v="2927"/>
    <n v="2010"/>
    <s v="Jonathan Lynn"/>
    <s v="Rupert Grint"/>
    <s v="Rupert Everett"/>
    <s v="Geoff Bell"/>
    <x v="0"/>
    <n v="8000000"/>
    <n v="117190"/>
    <x v="1"/>
    <n v="98"/>
    <s v="Action|Comedy|Crime"/>
    <s v="apprentice|assassin|hitman|kleptomaniac|thief"/>
    <n v="6.9"/>
    <n v="68"/>
    <n v="86"/>
    <n v="29994"/>
    <n v="11770"/>
    <x v="0"/>
    <n v="2.35"/>
    <x v="1"/>
  </r>
  <r>
    <x v="2928"/>
    <n v="2008"/>
    <s v="Marc Schölermann"/>
    <s v="John de Lancie"/>
    <s v="Larry Drake"/>
    <s v="Johnny Whitworth"/>
    <x v="3"/>
    <n v="8000000"/>
    <n v="108662"/>
    <x v="0"/>
    <n v="95"/>
    <s v="Crime|Horror|Thriller"/>
    <s v="corpse|dark humor|medical school|murder|pathology"/>
    <n v="6"/>
    <n v="79"/>
    <n v="107"/>
    <n v="26849"/>
    <n v="3185"/>
    <x v="0"/>
    <n v="2.35"/>
    <x v="1"/>
  </r>
  <r>
    <x v="2929"/>
    <n v="2006"/>
    <s v="Robert Moresco"/>
    <s v="Brian Dennehy"/>
    <s v="Brad Renfro"/>
    <s v="Dash Mihok"/>
    <x v="3"/>
    <n v="8000000"/>
    <n v="53481"/>
    <x v="0"/>
    <n v="107"/>
    <s v="Crime|Drama|Thriller"/>
    <s v="desert storm|fbi|fbi agent|fragmentation grenade|woman kills attacker"/>
    <n v="6.4"/>
    <n v="26"/>
    <n v="34"/>
    <n v="5557"/>
    <n v="2512"/>
    <x v="0"/>
    <n v="2.35"/>
    <x v="1"/>
  </r>
  <r>
    <x v="2930"/>
    <n v="2004"/>
    <s v="Thomas Vinterberg"/>
    <s v="Michael Angarano"/>
    <s v="Chris Owen"/>
    <s v="William Hootkins"/>
    <x v="8"/>
    <n v="50000000"/>
    <n v="23106"/>
    <x v="19"/>
    <n v="102"/>
    <s v="Comedy|Crime|Drama|Romance"/>
    <s v="gang|gun|loner|love|outcast"/>
    <n v="6.6"/>
    <n v="100"/>
    <n v="58"/>
    <n v="9003"/>
    <n v="2572"/>
    <x v="0"/>
    <n v="1.66"/>
    <x v="1"/>
  </r>
  <r>
    <x v="2931"/>
    <n v="1988"/>
    <s v="Katsuhiro Ôtomo"/>
    <s v="Mitsuo Iwata"/>
    <s v="Takeshi Kusao"/>
    <s v="Tesshô Genda"/>
    <x v="3"/>
    <n v="1100000000"/>
    <n v="439162"/>
    <x v="9"/>
    <n v="124"/>
    <s v="Action|Animation|Sci-Fi"/>
    <s v="based on manga|biker gang|gifted child|post thermonuclear war|science runs amok"/>
    <n v="8.1"/>
    <n v="150"/>
    <n v="430"/>
    <n v="106160"/>
    <n v="28"/>
    <x v="0"/>
    <n v="1.85"/>
    <x v="1"/>
  </r>
  <r>
    <x v="2932"/>
    <n v="2005"/>
    <s v="Ol Parker"/>
    <s v="Celia Imrie"/>
    <s v="Ben Miles"/>
    <s v="Darren Boyd"/>
    <x v="3"/>
    <n v="7900000"/>
    <n v="671240"/>
    <x v="1"/>
    <n v="90"/>
    <s v="Comedy|Drama|Romance"/>
    <s v="florist|friend|friendship|lesbian|love"/>
    <n v="6.9"/>
    <n v="85"/>
    <n v="149"/>
    <n v="23023"/>
    <n v="619"/>
    <x v="0"/>
    <n v="2.35"/>
    <x v="1"/>
  </r>
  <r>
    <x v="2933"/>
    <n v="1989"/>
    <s v="David Webb Peoples"/>
    <s v="Delroy Lindo"/>
    <s v="Joan Chen"/>
    <s v="Anna Katarina"/>
    <x v="3"/>
    <n v="10000000"/>
    <n v="882290"/>
    <x v="4"/>
    <n v="90"/>
    <s v="Action|Sci-Fi|Sport"/>
    <s v="battle|blood splatter|combat|game|showdown"/>
    <n v="6.5"/>
    <n v="21"/>
    <n v="43"/>
    <n v="4792"/>
    <n v="1526"/>
    <x v="0"/>
    <n v="1.33"/>
    <x v="1"/>
  </r>
  <r>
    <x v="2934"/>
    <n v="1989"/>
    <s v="Bruce Beresford"/>
    <s v="Morgan Freeman"/>
    <s v="Jessica Tandy"/>
    <s v="Patti LuPone"/>
    <x v="1"/>
    <n v="7500000"/>
    <n v="106593296"/>
    <x v="0"/>
    <n v="99"/>
    <s v="Comedy|Drama|Family"/>
    <s v="1950s|african american|jewish|old age|widow"/>
    <n v="7.4"/>
    <n v="61"/>
    <n v="134"/>
    <n v="72324"/>
    <n v="12619"/>
    <x v="0"/>
    <n v="1.85"/>
    <x v="0"/>
  </r>
  <r>
    <x v="2935"/>
    <n v="1997"/>
    <s v="George Tillman Jr."/>
    <s v="Vanessa Williams"/>
    <s v="Mekhi Phifer"/>
    <s v="Vivica A. Fox"/>
    <x v="3"/>
    <n v="7500000"/>
    <n v="43490057"/>
    <x v="0"/>
    <n v="115"/>
    <s v="Comedy|Drama"/>
    <s v="1990s|family relationships|food in title|sister|unity"/>
    <n v="6.9"/>
    <n v="34"/>
    <n v="30"/>
    <n v="5275"/>
    <n v="4737"/>
    <x v="0"/>
    <n v="1.85"/>
    <x v="0"/>
  </r>
  <r>
    <x v="2936"/>
    <n v="1995"/>
    <s v="Stanley Tong"/>
    <s v="Françoise Yip"/>
    <s v="Anita Mui"/>
    <s v="Garvin Cross"/>
    <x v="3"/>
    <n v="7500000"/>
    <n v="32333860"/>
    <x v="11"/>
    <n v="89"/>
    <s v="Action|Comedy"/>
    <s v="fight|gang|greed|street gang|wedding"/>
    <n v="6.7"/>
    <n v="62"/>
    <n v="81"/>
    <n v="29843"/>
    <n v="407"/>
    <x v="0"/>
    <n v="2.35"/>
    <x v="0"/>
  </r>
  <r>
    <x v="2937"/>
    <n v="2005"/>
    <s v="Jason Reitman"/>
    <s v="J.K. Simmons"/>
    <s v="Cameron Bright"/>
    <s v="Todd Louiso"/>
    <x v="3"/>
    <n v="6500000"/>
    <n v="24792061"/>
    <x v="0"/>
    <n v="92"/>
    <s v="Comedy|Drama"/>
    <s v="cigarette smoking|lobbyist|political satire|reporter|tobacco industry"/>
    <n v="7.6"/>
    <n v="239"/>
    <n v="323"/>
    <n v="191998"/>
    <n v="25092"/>
    <x v="0"/>
    <n v="2.35"/>
    <x v="0"/>
  </r>
  <r>
    <x v="2938"/>
    <n v="2007"/>
    <s v="Eli Roth"/>
    <s v="Jay Hernandez"/>
    <s v="Lauren German"/>
    <s v="Stanislav Ianevski"/>
    <x v="3"/>
    <n v="10000000"/>
    <n v="17544812"/>
    <x v="0"/>
    <n v="94"/>
    <s v="Horror"/>
    <s v="american|hostel|slovakia|torture|train"/>
    <n v="5.4"/>
    <n v="252"/>
    <n v="384"/>
    <n v="69989"/>
    <n v="4707"/>
    <x v="0"/>
    <n v="2.35"/>
    <x v="0"/>
  </r>
  <r>
    <x v="2939"/>
    <n v="2009"/>
    <s v="Lone Scherfig"/>
    <s v="Dominic Cooper"/>
    <s v="Olivia Williams"/>
    <s v="Ellie Kendrick"/>
    <x v="0"/>
    <n v="4500000"/>
    <n v="12574715"/>
    <x v="1"/>
    <n v="100"/>
    <s v="Drama"/>
    <s v="1960s|age difference|france|loss of virginity|oxford"/>
    <n v="7.3"/>
    <n v="278"/>
    <n v="237"/>
    <n v="112138"/>
    <n v="4198"/>
    <x v="0"/>
    <n v="2.35"/>
    <x v="0"/>
  </r>
  <r>
    <x v="2940"/>
    <n v="1984"/>
    <s v="Tony Richardson"/>
    <s v="Joely Richardson"/>
    <s v="Beau Bridges"/>
    <s v="Nastassja Kinski"/>
    <x v="3"/>
    <n v="7500000"/>
    <n v="5100000"/>
    <x v="1"/>
    <n v="109"/>
    <s v="Comedy|Drama|Romance"/>
    <s v="football|hotel|teenage girl|terrorist|wien"/>
    <n v="6"/>
    <n v="9"/>
    <n v="61"/>
    <n v="6595"/>
    <n v="2024"/>
    <x v="0"/>
    <n v="1.85"/>
    <x v="1"/>
  </r>
  <r>
    <x v="2941"/>
    <n v="2002"/>
    <s v="Joe Carnahan"/>
    <s v="Jason Patric"/>
    <s v="Chi McBride"/>
    <s v="Alan Van Sprang"/>
    <x v="3"/>
    <n v="7500000"/>
    <n v="10460089"/>
    <x v="0"/>
    <n v="105"/>
    <s v="Crime|Drama|Mystery|Thriller"/>
    <s v="blood splatter|cover up|murder|police shootout|undercover"/>
    <n v="7.2"/>
    <n v="127"/>
    <n v="214"/>
    <n v="34098"/>
    <n v="1442"/>
    <x v="0"/>
    <n v="1.85"/>
    <x v="0"/>
  </r>
  <r>
    <x v="2942"/>
    <n v="2002"/>
    <s v="Paul Gross"/>
    <s v="Molly Parker"/>
    <s v="Paul Gross"/>
    <s v="Kari Matchett"/>
    <x v="3"/>
    <n v="7500000"/>
    <n v="4239767"/>
    <x v="3"/>
    <n v="102"/>
    <s v="Comedy|Drama|Romance|Sport"/>
    <s v="championship|coach|curling|marriage|rural setting"/>
    <n v="6"/>
    <n v="9"/>
    <n v="83"/>
    <n v="3709"/>
    <n v="1834"/>
    <x v="0"/>
    <n v="1.85"/>
    <x v="1"/>
  </r>
  <r>
    <x v="2943"/>
    <n v="2008"/>
    <s v="Charles Robert Carner"/>
    <s v="Ivana Milicevic"/>
    <s v="Jenny McCarthy"/>
    <s v="Richard Bull"/>
    <x v="0"/>
    <n v="7500000"/>
    <n v="4131640"/>
    <x v="0"/>
    <n v="97"/>
    <s v="Comedy|Crime"/>
    <s v="fbi|polo|possum|sheriff|shotgun"/>
    <n v="3.1"/>
    <n v="35"/>
    <n v="20"/>
    <n v="5463"/>
    <n v="4091"/>
    <x v="0"/>
    <n v="1.85"/>
    <x v="1"/>
  </r>
  <r>
    <x v="2944"/>
    <n v="2009"/>
    <s v="Mike Judge"/>
    <s v="J.K. Simmons"/>
    <s v="Mila Kunis"/>
    <s v="Clifton Collins Jr."/>
    <x v="3"/>
    <n v="8000000"/>
    <n v="10814185"/>
    <x v="0"/>
    <n v="92"/>
    <s v="Comedy|Crime|Romance"/>
    <s v="freak accident|gigolo|hit in the crotch|nosy neighbor|on the job injury"/>
    <n v="6.2"/>
    <n v="192"/>
    <n v="106"/>
    <n v="37530"/>
    <n v="41867"/>
    <x v="0"/>
    <n v="1.85"/>
    <x v="0"/>
  </r>
  <r>
    <x v="2945"/>
    <n v="2003"/>
    <s v="Michael Winterbottom"/>
    <s v="Samantha Morton"/>
    <s v="Om Puri"/>
    <s v="Natalie Mendoza"/>
    <x v="3"/>
    <n v="7500000"/>
    <n v="197148"/>
    <x v="1"/>
    <n v="93"/>
    <s v="Drama|Romance|Sci-Fi|Thriller"/>
    <s v="genetics|i.d.|love|sphinx|totalitarian"/>
    <n v="6.3"/>
    <n v="133"/>
    <n v="150"/>
    <n v="18109"/>
    <n v="1176"/>
    <x v="0"/>
    <n v="2.35"/>
    <x v="1"/>
  </r>
  <r>
    <x v="2791"/>
    <n v="2004"/>
    <s v="Paul Haggis"/>
    <s v="Don Cheadle"/>
    <s v="Loretta Devine"/>
    <s v="Jennifer Esposito"/>
    <x v="3"/>
    <n v="6500000"/>
    <n v="54557348"/>
    <x v="5"/>
    <n v="115"/>
    <s v="Crime|Drama|Thriller"/>
    <s v="race relations|racism|racist|social problem|stereotype"/>
    <n v="7.9"/>
    <n v="287"/>
    <n v="1624"/>
    <n v="361169"/>
    <n v="5732"/>
    <x v="0"/>
    <n v="2.35"/>
    <x v="0"/>
  </r>
  <r>
    <x v="2946"/>
    <n v="2011"/>
    <s v="Rodrigo García"/>
    <s v="Mia Wasikowska"/>
    <s v="Michael McElhatton"/>
    <s v="Mark Williams"/>
    <x v="3"/>
    <n v="8000000"/>
    <n v="3014541"/>
    <x v="1"/>
    <n v="113"/>
    <s v="Drama"/>
    <s v="19th century|hotel|painter|waiter|woman pretending to be a man"/>
    <n v="6.7"/>
    <n v="222"/>
    <n v="98"/>
    <n v="19616"/>
    <n v="4370"/>
    <x v="0"/>
    <n v="2.35"/>
    <x v="1"/>
  </r>
  <r>
    <x v="2947"/>
    <n v="2007"/>
    <s v="Vincent Paronnaud"/>
    <s v="Catherine Deneuve"/>
    <s v="Gena Rowlands"/>
    <s v="Danielle Darrieux"/>
    <x v="0"/>
    <n v="7300000"/>
    <n v="4443403"/>
    <x v="8"/>
    <n v="89"/>
    <s v="Animation|Biography|Drama|War"/>
    <s v="dream|girl|iran|islamic revolution|revolution"/>
    <n v="8"/>
    <n v="242"/>
    <n v="158"/>
    <n v="70194"/>
    <n v="1754"/>
    <x v="0"/>
    <n v="1.85"/>
    <x v="1"/>
  </r>
  <r>
    <x v="2948"/>
    <n v="2016"/>
    <s v="Nicolas Winding Refn"/>
    <s v="Keanu Reeves"/>
    <s v="Bella Heathcote"/>
    <s v="Charles Baker"/>
    <x v="3"/>
    <n v="7000000"/>
    <n v="1330827"/>
    <x v="8"/>
    <n v="118"/>
    <s v="Horror|Thriller"/>
    <s v="beauty|cannibalism|fashion|lesbian|model"/>
    <n v="7"/>
    <n v="253"/>
    <n v="73"/>
    <n v="9866"/>
    <n v="19879"/>
    <x v="0"/>
    <n v="2.35"/>
    <x v="1"/>
  </r>
  <r>
    <x v="2949"/>
    <n v="2009"/>
    <s v="Daniel Barber"/>
    <s v="Joseph Gilgun"/>
    <s v="Jack O'Connell"/>
    <s v="Sean Harris"/>
    <x v="3"/>
    <n v="7300000"/>
    <n v="1818681"/>
    <x v="1"/>
    <n v="97"/>
    <s v="Action|Crime|Drama|Thriller"/>
    <s v="bayonet|death|police|self defense|widower"/>
    <n v="7.2"/>
    <n v="224"/>
    <n v="224"/>
    <n v="74435"/>
    <n v="2486"/>
    <x v="0"/>
    <n v="2.35"/>
    <x v="1"/>
  </r>
  <r>
    <x v="5"/>
    <n v="2007"/>
    <s v="Sam Raimi"/>
    <s v="J.K. Simmons"/>
    <s v="James Franco"/>
    <s v="Kirsten Dunst"/>
    <x v="0"/>
    <n v="258000000"/>
    <n v="336530303"/>
    <x v="0"/>
    <n v="156"/>
    <s v="Action|Adventure|Romance"/>
    <s v="sandman|spider man|symbiote|venom|villain"/>
    <n v="6.2"/>
    <n v="392"/>
    <n v="1902"/>
    <n v="383071"/>
    <n v="46055"/>
    <x v="0"/>
    <n v="2.35"/>
    <x v="0"/>
  </r>
  <r>
    <x v="2950"/>
    <n v="1999"/>
    <s v="Robert Marcarelli"/>
    <s v="George Coe"/>
    <s v="William Hootkins"/>
    <s v="Ayla Kell"/>
    <x v="0"/>
    <n v="7500000"/>
    <n v="12610552"/>
    <x v="0"/>
    <n v="100"/>
    <s v="Action|Adventure|Fantasy|Sci-Fi|Thriller"/>
    <s v="code|evil|false accusation|megalomaniac|torah"/>
    <n v="3.5"/>
    <n v="39"/>
    <n v="206"/>
    <n v="4682"/>
    <n v="2428"/>
    <x v="0"/>
    <n v="1.37"/>
    <x v="0"/>
  </r>
  <r>
    <x v="2951"/>
    <n v="2007"/>
    <s v="Jason Reitman"/>
    <s v="J.K. Simmons"/>
    <s v="Jennifer Garner"/>
    <s v="Rainn Wilson"/>
    <x v="0"/>
    <n v="7500000"/>
    <n v="143492840"/>
    <x v="0"/>
    <n v="96"/>
    <s v="Comedy|Drama|Romance"/>
    <s v="adoption|baby|friend|pregnancy|school"/>
    <n v="7.5"/>
    <n v="387"/>
    <n v="881"/>
    <n v="414335"/>
    <n v="28817"/>
    <x v="0"/>
    <n v="1.85"/>
    <x v="0"/>
  </r>
  <r>
    <x v="2952"/>
    <n v="1971"/>
    <s v="Guy Hamilton"/>
    <s v="Desmond Llewelyn"/>
    <s v="Lois Maxwell"/>
    <s v="Jill St. John"/>
    <x v="10"/>
    <n v="7200000"/>
    <n v="43800000"/>
    <x v="1"/>
    <n v="120"/>
    <s v="Action|Adventure|Thriller"/>
    <s v="cat|diamond|ford mustang|james bond 007|yanked off bikini top"/>
    <n v="6.7"/>
    <n v="120"/>
    <n v="276"/>
    <n v="74249"/>
    <n v="1105"/>
    <x v="0"/>
    <n v="2.35"/>
    <x v="0"/>
  </r>
  <r>
    <x v="2953"/>
    <n v="1972"/>
    <s v="Francis Ford Coppola"/>
    <s v="Al Pacino"/>
    <s v="Marlon Brando"/>
    <s v="Robert Duvall"/>
    <x v="3"/>
    <n v="6000000"/>
    <n v="134821952"/>
    <x v="0"/>
    <n v="175"/>
    <s v="Crime|Drama"/>
    <s v="crime family|mafia|organized crime|patriarch|rise to power"/>
    <n v="9.1999999999999993"/>
    <n v="208"/>
    <n v="2238"/>
    <n v="1155770"/>
    <n v="28122"/>
    <x v="0"/>
    <n v="1.85"/>
    <x v="0"/>
  </r>
  <r>
    <x v="2954"/>
    <n v="1983"/>
    <s v="Adrian Lyne"/>
    <s v="Michael Nouri"/>
    <s v="Cynthia Rhodes"/>
    <s v="Lee Ving"/>
    <x v="3"/>
    <n v="4000000"/>
    <n v="94900000"/>
    <x v="0"/>
    <n v="95"/>
    <s v="Drama|Music|Romance"/>
    <s v="ballet school|dance|dancer|overalls|steel worker"/>
    <n v="6.1"/>
    <n v="51"/>
    <n v="128"/>
    <n v="35172"/>
    <n v="791"/>
    <x v="0"/>
    <n v="1.85"/>
    <x v="0"/>
  </r>
  <r>
    <x v="2955"/>
    <n v="2009"/>
    <s v="Marc Webb"/>
    <s v="Joseph Gordon-Levitt"/>
    <s v="Chloë Grace Moretz"/>
    <s v="Zooey Deschanel"/>
    <x v="0"/>
    <n v="7500000"/>
    <n v="32391374"/>
    <x v="0"/>
    <n v="95"/>
    <s v="Comedy|Drama|Romance"/>
    <s v="friend|greeting card|office|summer|true love"/>
    <n v="7.7"/>
    <n v="331"/>
    <n v="494"/>
    <n v="376600"/>
    <n v="54075"/>
    <x v="0"/>
    <n v="2.35"/>
    <x v="0"/>
  </r>
  <r>
    <x v="2956"/>
    <n v="1993"/>
    <s v="Jane Campion"/>
    <s v="Holly Hunter"/>
    <s v="Ian Mune"/>
    <s v="Geneviève Lemon"/>
    <x v="3"/>
    <n v="7000000"/>
    <n v="40158000"/>
    <x v="2"/>
    <n v="121"/>
    <s v="Drama|Music|Romance"/>
    <s v="adultery|daughter|male rear nudity|new zealand|piano"/>
    <n v="7.6"/>
    <n v="83"/>
    <n v="241"/>
    <n v="63931"/>
    <n v="1051"/>
    <x v="0"/>
    <n v="1.85"/>
    <x v="0"/>
  </r>
  <r>
    <x v="2957"/>
    <n v="2012"/>
    <s v="Steven Soderbergh"/>
    <s v="Channing Tatum"/>
    <s v="Alex Pettyfer"/>
    <s v="Matthew McConaughey"/>
    <x v="3"/>
    <n v="7000000"/>
    <n v="113709992"/>
    <x v="0"/>
    <n v="110"/>
    <s v="Comedy|Drama"/>
    <s v="bank|male nudity|male objectification|male stripper|stripper"/>
    <n v="6.1"/>
    <n v="324"/>
    <n v="281"/>
    <n v="108843"/>
    <n v="46646"/>
    <x v="0"/>
    <n v="2.35"/>
    <x v="0"/>
  </r>
  <r>
    <x v="2958"/>
    <n v="2003"/>
    <s v="Jonathan Liebesman"/>
    <s v="Sullivan Stapleton"/>
    <s v="Emma Caulfield"/>
    <s v="Angus Sampson"/>
    <x v="0"/>
    <n v="11000000"/>
    <n v="32131483"/>
    <x v="0"/>
    <n v="96"/>
    <s v="Horror|Mystery|Thriller"/>
    <s v="boy|darkness|light|tooth|tooth fairy"/>
    <n v="4.9000000000000004"/>
    <n v="140"/>
    <n v="369"/>
    <n v="25870"/>
    <n v="2212"/>
    <x v="0"/>
    <n v="2.35"/>
    <x v="0"/>
  </r>
  <r>
    <x v="2959"/>
    <n v="1973"/>
    <s v="Guy Hamilton"/>
    <s v="Yaphet Kotto"/>
    <s v="Geoffrey Holder"/>
    <s v="Clifton James"/>
    <x v="1"/>
    <n v="7000000"/>
    <n v="35400000"/>
    <x v="1"/>
    <n v="121"/>
    <s v="Action|Adventure|Thriller"/>
    <s v="british|cards|heroin|murder|tarot card"/>
    <n v="6.8"/>
    <n v="136"/>
    <n v="251"/>
    <n v="74957"/>
    <n v="1865"/>
    <x v="0"/>
    <n v="1.66"/>
    <x v="0"/>
  </r>
  <r>
    <x v="2960"/>
    <n v="2000"/>
    <s v="Jay Russell"/>
    <s v="Clint Howard"/>
    <s v="Frankie Muniz"/>
    <s v="Cody Linley"/>
    <x v="1"/>
    <n v="5000000"/>
    <n v="34099640"/>
    <x v="0"/>
    <n v="95"/>
    <s v="Drama|Family|Sport"/>
    <s v="1940s|dog|mississippi|puppy|veteran"/>
    <n v="7"/>
    <n v="79"/>
    <n v="149"/>
    <n v="16651"/>
    <n v="2515"/>
    <x v="0"/>
    <n v="1.37"/>
    <x v="0"/>
  </r>
  <r>
    <x v="2961"/>
    <n v="2011"/>
    <s v="Salim Akil"/>
    <s v="Gary Dourdan"/>
    <s v="Loretta Devine"/>
    <s v="Laz Alonso"/>
    <x v="0"/>
    <n v="6600000"/>
    <n v="37295394"/>
    <x v="0"/>
    <n v="112"/>
    <s v="Comedy|Drama"/>
    <s v="martha's vineyard|mother|older woman younger man relationship|wedding|weekend"/>
    <n v="5.7"/>
    <n v="52"/>
    <n v="59"/>
    <n v="7973"/>
    <n v="5959"/>
    <x v="0"/>
    <n v="1.85"/>
    <x v="0"/>
  </r>
  <r>
    <x v="49"/>
    <n v="2013"/>
    <s v="Baz Luhrmann"/>
    <s v="Leonardo DiCaprio"/>
    <s v="Elizabeth Debicki"/>
    <s v="Steve Bisley"/>
    <x v="0"/>
    <n v="105000000"/>
    <n v="144812796"/>
    <x v="4"/>
    <n v="143"/>
    <s v="Drama|Romance"/>
    <s v="ingratitude|mansion|party|title appears in writing|tragedy"/>
    <n v="7.3"/>
    <n v="490"/>
    <n v="753"/>
    <n v="362933"/>
    <n v="29769"/>
    <x v="0"/>
    <n v="2.35"/>
    <x v="0"/>
  </r>
  <r>
    <x v="2962"/>
    <n v="2005"/>
    <s v="George Clooney"/>
    <s v="Robert Downey Jr."/>
    <s v="Tate Donovan"/>
    <s v="Alex Borstein"/>
    <x v="1"/>
    <n v="7500000"/>
    <n v="31501218"/>
    <x v="0"/>
    <n v="93"/>
    <s v="Biography|Drama|History"/>
    <s v="cbs|expose|fear|paranoia|reporter"/>
    <n v="7.5"/>
    <n v="351"/>
    <n v="526"/>
    <n v="84070"/>
    <n v="22745"/>
    <x v="1"/>
    <n v="1.85"/>
    <x v="0"/>
  </r>
  <r>
    <x v="2963"/>
    <n v="2005"/>
    <s v="Bennett Miller"/>
    <s v="Philip Seymour Hoffman"/>
    <s v="Michael J. Burg"/>
    <s v="Kwesi Ameyaw"/>
    <x v="3"/>
    <n v="7000000"/>
    <n v="28747570"/>
    <x v="3"/>
    <n v="110"/>
    <s v="Biography|Crime|Drama"/>
    <s v="book|holcomb kansas|kansas|killer|truman capote"/>
    <n v="7.4"/>
    <n v="271"/>
    <n v="416"/>
    <n v="100571"/>
    <n v="22140"/>
    <x v="0"/>
    <n v="2.35"/>
    <x v="0"/>
  </r>
  <r>
    <x v="2964"/>
    <n v="1995"/>
    <s v="Robert Rodriguez"/>
    <s v="Quentin Tarantino"/>
    <s v="Steve Buscemi"/>
    <s v="Salma Hayek"/>
    <x v="3"/>
    <n v="7000000"/>
    <n v="25625110"/>
    <x v="0"/>
    <n v="104"/>
    <s v="Action|Crime|Thriller"/>
    <s v="crushed by a car|female frontal nudity|female nudity|female rear nudity|one against many"/>
    <n v="7.2"/>
    <n v="93"/>
    <n v="202"/>
    <n v="138707"/>
    <n v="33758"/>
    <x v="0"/>
    <n v="1.85"/>
    <x v="0"/>
  </r>
  <r>
    <x v="2554"/>
    <n v="2000"/>
    <s v="Michael Winterbottom"/>
    <s v="Milla Jovovich"/>
    <s v="Sarah Polley"/>
    <s v="Shirley Henderson"/>
    <x v="3"/>
    <n v="20000000"/>
    <n v="403932"/>
    <x v="1"/>
    <n v="115"/>
    <s v="Drama|Romance|Western"/>
    <s v="gold|gold mine|miner|railroad|surveyor"/>
    <n v="6.5"/>
    <n v="71"/>
    <n v="92"/>
    <n v="5254"/>
    <n v="17104"/>
    <x v="0"/>
    <n v="2.35"/>
    <x v="1"/>
  </r>
  <r>
    <x v="2965"/>
    <n v="1976"/>
    <s v="Michael Anderson"/>
    <s v="Farrah Fawcett"/>
    <s v="Jenny Agutter"/>
    <s v="Peter Ustinov"/>
    <x v="1"/>
    <n v="9000000"/>
    <n v="25000000"/>
    <x v="0"/>
    <n v="119"/>
    <s v="Action|Adventure|Sci-Fi"/>
    <s v="cat|computer|cult film|runner|sanctuary"/>
    <n v="6.8"/>
    <n v="112"/>
    <n v="242"/>
    <n v="39847"/>
    <n v="2951"/>
    <x v="0"/>
    <n v="2.35"/>
    <x v="0"/>
  </r>
  <r>
    <x v="2966"/>
    <n v="1974"/>
    <s v="Guy Hamilton"/>
    <s v="Christopher Lee"/>
    <s v="Hervé Villechaize"/>
    <s v="Desmond Llewelyn"/>
    <x v="1"/>
    <n v="13000000"/>
    <n v="21000000"/>
    <x v="1"/>
    <n v="125"/>
    <s v="Action|Adventure|Thriller"/>
    <s v="assassin|bikini|girl in a bikini|mission|secret agent"/>
    <n v="6.8"/>
    <n v="118"/>
    <n v="258"/>
    <n v="73950"/>
    <n v="17611"/>
    <x v="0"/>
    <n v="1.66"/>
    <x v="0"/>
  </r>
  <r>
    <x v="2967"/>
    <n v="1988"/>
    <s v="Craig R. Baxley"/>
    <s v="Bill Duke"/>
    <s v="Vanity"/>
    <s v="Carl Weathers"/>
    <x v="3"/>
    <n v="7000000"/>
    <n v="20257000"/>
    <x v="0"/>
    <n v="96"/>
    <s v="Action|Comedy|Crime|Thriller"/>
    <s v="murder|power|psychotronic|tough cop|union"/>
    <n v="5.2"/>
    <n v="35"/>
    <n v="65"/>
    <n v="7569"/>
    <n v="5282"/>
    <x v="0"/>
    <n v="1.85"/>
    <x v="0"/>
  </r>
  <r>
    <x v="2968"/>
    <n v="2005"/>
    <s v="Neil Marshall"/>
    <s v="MyAnna Buring"/>
    <s v="Shauna Macdonald"/>
    <s v="Craig Conway"/>
    <x v="3"/>
    <n v="3500000"/>
    <n v="26005908"/>
    <x v="1"/>
    <n v="100"/>
    <s v="Adventure|Horror|Thriller"/>
    <s v="cave|expedition|friendship between women|group of friends|survival horror"/>
    <n v="7.2"/>
    <n v="342"/>
    <n v="1100"/>
    <n v="154938"/>
    <n v="1379"/>
    <x v="0"/>
    <n v="2.35"/>
    <x v="0"/>
  </r>
  <r>
    <x v="2969"/>
    <n v="2014"/>
    <s v="Matt Bettinelli-Olpin"/>
    <s v="Zach Gilford"/>
    <s v="Allison Miller"/>
    <s v="Vanessa Ray"/>
    <x v="3"/>
    <n v="7000000"/>
    <n v="15818967"/>
    <x v="0"/>
    <n v="89"/>
    <s v="Horror|Mystery"/>
    <s v="eiffel tower at night|honeymoon|implied insemination|party|taxi driver"/>
    <n v="4"/>
    <n v="137"/>
    <n v="120"/>
    <n v="13913"/>
    <n v="2517"/>
    <x v="0"/>
    <n v="1.85"/>
    <x v="0"/>
  </r>
  <r>
    <x v="2970"/>
    <n v="1996"/>
    <s v="David O. Russell"/>
    <s v="Lily Tomlin"/>
    <s v="Mary Tyler Moore"/>
    <s v="David Patrick Kelly"/>
    <x v="3"/>
    <n v="7000000"/>
    <n v="14891000"/>
    <x v="0"/>
    <n v="92"/>
    <s v="Comedy"/>
    <s v="adoption|armpit fetish|mistaken identity|new mexico|overalls"/>
    <n v="6.8"/>
    <n v="50"/>
    <n v="105"/>
    <n v="15088"/>
    <n v="2240"/>
    <x v="0"/>
    <n v="1.85"/>
    <x v="0"/>
  </r>
  <r>
    <x v="2971"/>
    <n v="2005"/>
    <s v="Rob Zombie"/>
    <s v="Sid Haig"/>
    <s v="Ken Foree"/>
    <s v="Lew Temple"/>
    <x v="3"/>
    <n v="7000000"/>
    <n v="16901126"/>
    <x v="0"/>
    <n v="109"/>
    <s v="Crime|Horror"/>
    <s v="escape|police|road trip|sheriff|texas"/>
    <n v="6.9"/>
    <n v="261"/>
    <n v="687"/>
    <n v="76267"/>
    <n v="3544"/>
    <x v="0"/>
    <n v="1.85"/>
    <x v="0"/>
  </r>
  <r>
    <x v="2972"/>
    <n v="2015"/>
    <s v="Rick Famuyiwa"/>
    <s v="Kimberly Elise"/>
    <s v="Rick Fox"/>
    <s v="Kiersey Clemons"/>
    <x v="3"/>
    <n v="7000000"/>
    <n v="17474107"/>
    <x v="0"/>
    <n v="103"/>
    <s v="Comedy|Crime|Drama"/>
    <s v="african american|geek|hip hop|party|tomboy"/>
    <n v="7.3"/>
    <n v="180"/>
    <n v="89"/>
    <n v="56605"/>
    <n v="1342"/>
    <x v="0"/>
    <n v="2.35"/>
    <x v="0"/>
  </r>
  <r>
    <x v="2973"/>
    <n v="1999"/>
    <s v="Michael Rymer"/>
    <s v="LL Cool J"/>
    <s v="Omar Epps"/>
    <s v="Nia Long"/>
    <x v="3"/>
    <n v="7000000"/>
    <n v="14003141"/>
    <x v="0"/>
    <n v="95"/>
    <s v="Crime|Drama|Thriller"/>
    <s v="cunnilingus|oral sex|police|sex scene|undercover"/>
    <n v="6.1"/>
    <n v="28"/>
    <n v="29"/>
    <n v="4598"/>
    <n v="4837"/>
    <x v="0"/>
    <n v="2.35"/>
    <x v="0"/>
  </r>
  <r>
    <x v="29"/>
    <n v="2012"/>
    <s v="Sam Mendes"/>
    <s v="Albert Finney"/>
    <s v="Helen McCrory"/>
    <s v="Rory Kinnear"/>
    <x v="0"/>
    <n v="200000000"/>
    <n v="304360277"/>
    <x v="1"/>
    <n v="143"/>
    <s v="Action|Adventure|Thriller"/>
    <s v="brawl|childhood home|computer cracker|intelligence agency|terrorist cell"/>
    <n v="7.8"/>
    <n v="750"/>
    <n v="1498"/>
    <n v="522048"/>
    <n v="2039"/>
    <x v="0"/>
    <n v="2.35"/>
    <x v="0"/>
  </r>
  <r>
    <x v="2974"/>
    <n v="2003"/>
    <s v="Rob Zombie"/>
    <s v="Sid Haig"/>
    <s v="Matthew McGrory"/>
    <s v="Erin Daniels"/>
    <x v="3"/>
    <n v="7000000"/>
    <n v="12583510"/>
    <x v="0"/>
    <n v="105"/>
    <s v="Horror"/>
    <s v="actor playing multiple roles|axe|dark comedy|masked man|sadism"/>
    <n v="6"/>
    <n v="202"/>
    <n v="922"/>
    <n v="60709"/>
    <n v="2444"/>
    <x v="1"/>
    <n v="1.85"/>
    <x v="0"/>
  </r>
  <r>
    <x v="2975"/>
    <n v="2009"/>
    <s v="Ethan Coen"/>
    <s v="Michael Stuhlbarg"/>
    <s v="Fred Melamed"/>
    <s v="Peter Breitmayer"/>
    <x v="3"/>
    <n v="7000000"/>
    <n v="9190525"/>
    <x v="0"/>
    <n v="106"/>
    <s v="Comedy|Drama"/>
    <s v="bar mitzvah|jewish|marital breakup|nose job|rabbi"/>
    <n v="7"/>
    <n v="341"/>
    <n v="324"/>
    <n v="102125"/>
    <n v="1120"/>
    <x v="0"/>
    <n v="1.85"/>
    <x v="0"/>
  </r>
  <r>
    <x v="2976"/>
    <n v="2009"/>
    <s v="Aaron Schneider"/>
    <s v="Bill Murray"/>
    <s v="Robert Duvall"/>
    <s v="Bill Cobbs"/>
    <x v="0"/>
    <n v="7500000"/>
    <n v="9176553"/>
    <x v="0"/>
    <n v="100"/>
    <s v="Drama|Mystery"/>
    <s v="funeral|funeral home|hermit|party|secret"/>
    <n v="7.1"/>
    <n v="160"/>
    <n v="97"/>
    <n v="19147"/>
    <n v="19330"/>
    <x v="0"/>
    <n v="2.35"/>
    <x v="0"/>
  </r>
  <r>
    <x v="2977"/>
    <n v="1989"/>
    <s v="Steve Miner"/>
    <s v="Julian Sands"/>
    <s v="Richard E. Grant"/>
    <s v="Lori Singer"/>
    <x v="3"/>
    <n v="7000000"/>
    <n v="9094451"/>
    <x v="0"/>
    <n v="103"/>
    <s v="Action|Fantasy|Horror|Thriller"/>
    <s v="17th century|book|death|warlock|witch hunter"/>
    <n v="6.2"/>
    <n v="31"/>
    <n v="79"/>
    <n v="11668"/>
    <n v="1990"/>
    <x v="0"/>
    <n v="1.85"/>
    <x v="0"/>
  </r>
  <r>
    <x v="2978"/>
    <n v="2009"/>
    <s v="Tom Ford"/>
    <s v="Colin Firth"/>
    <s v="Teddy Sears"/>
    <s v="Keri Lynn Pratt"/>
    <x v="3"/>
    <n v="7000000"/>
    <n v="9166863"/>
    <x v="0"/>
    <n v="99"/>
    <s v="Drama|Romance"/>
    <s v="car accident|male full back nudity|practicing a suicide|public nudity|suicide contemplation"/>
    <n v="7.6"/>
    <n v="281"/>
    <n v="247"/>
    <n v="83182"/>
    <n v="14816"/>
    <x v="0"/>
    <n v="2.35"/>
    <x v="0"/>
  </r>
  <r>
    <x v="2979"/>
    <n v="1988"/>
    <s v="Martin Scorsese"/>
    <s v="Irvin Kershner"/>
    <s v="Barbara Hershey"/>
    <s v="Roberts Blossom"/>
    <x v="3"/>
    <n v="7000000"/>
    <n v="8373585"/>
    <x v="0"/>
    <n v="164"/>
    <s v="Drama"/>
    <s v="carpenter|exorcism|faith|reference to jesus christ|temptation"/>
    <n v="7.6"/>
    <n v="114"/>
    <n v="308"/>
    <n v="39680"/>
    <n v="1934"/>
    <x v="0"/>
    <n v="1.85"/>
    <x v="0"/>
  </r>
  <r>
    <x v="2980"/>
    <n v="1999"/>
    <s v="Michael Corrente"/>
    <s v="Jonathan Brandis"/>
    <s v="George Wendt"/>
    <s v="Shawn Hatosy"/>
    <x v="3"/>
    <n v="7000000"/>
    <n v="7292175"/>
    <x v="0"/>
    <n v="96"/>
    <s v="Comedy|Drama|Romance"/>
    <s v="class|cornwall connecticut|dog|friend|pawtucket rhode island"/>
    <n v="6.4"/>
    <n v="72"/>
    <n v="100"/>
    <n v="7736"/>
    <n v="2018"/>
    <x v="0"/>
    <n v="1.85"/>
    <x v="0"/>
  </r>
  <r>
    <x v="2981"/>
    <n v="2004"/>
    <s v="Gurinder Chadha"/>
    <s v="Indira Varma"/>
    <s v="Martin Henderson"/>
    <s v="Anupam Kher"/>
    <x v="0"/>
    <n v="7000000"/>
    <n v="6601079"/>
    <x v="1"/>
    <n v="122"/>
    <s v="Comedy|Drama|Musical|Romance"/>
    <s v="bollywood|india|jane austen|london england|travel"/>
    <n v="6.2"/>
    <n v="119"/>
    <n v="276"/>
    <n v="17436"/>
    <n v="2321"/>
    <x v="0"/>
    <n v="2.35"/>
    <x v="1"/>
  </r>
  <r>
    <x v="2982"/>
    <n v="2002"/>
    <s v="Phillip Noyce"/>
    <s v="Roy Billing"/>
    <s v="David Gulpilil"/>
    <s v="Deborah Mailman"/>
    <x v="1"/>
    <n v="6000000"/>
    <n v="6165429"/>
    <x v="4"/>
    <n v="94"/>
    <s v="Adventure|Biography|Drama|History"/>
    <s v="aborigine|based on true story|colonialism|fence|half caste"/>
    <n v="7.5"/>
    <n v="74"/>
    <n v="249"/>
    <n v="23486"/>
    <n v="312"/>
    <x v="0"/>
    <n v="2.35"/>
    <x v="0"/>
  </r>
  <r>
    <x v="2983"/>
    <n v="2007"/>
    <s v="Don Michael Paul"/>
    <s v="Jeffrey Jones"/>
    <s v="Faizon Love"/>
    <s v="Lil' Wayne"/>
    <x v="0"/>
    <n v="7000000"/>
    <n v="5694308"/>
    <x v="0"/>
    <n v="93"/>
    <s v="Comedy|Sport"/>
    <s v="2000s|golf caddy|golf course|golfer|question mark in title"/>
    <n v="2"/>
    <n v="25"/>
    <n v="46"/>
    <n v="13815"/>
    <n v="3128"/>
    <x v="0"/>
    <n v="1.85"/>
    <x v="1"/>
  </r>
  <r>
    <x v="2984"/>
    <n v="1992"/>
    <s v="Tony Maylam"/>
    <s v="Michael J. Pollard"/>
    <s v="Alun Armstrong"/>
    <s v="Alastair Duncan"/>
    <x v="3"/>
    <n v="7000000"/>
    <n v="5430822"/>
    <x v="1"/>
    <n v="96"/>
    <s v="Action|Crime|Horror|Sci-Fi|Thriller"/>
    <s v="appearing from water|breasts|creature|partner|water"/>
    <n v="6.2"/>
    <n v="39"/>
    <n v="75"/>
    <n v="8391"/>
    <n v="493"/>
    <x v="0"/>
    <n v="1.85"/>
    <x v="1"/>
  </r>
  <r>
    <x v="2985"/>
    <n v="2001"/>
    <s v="Mitch Davis"/>
    <s v="Anne Hathaway"/>
    <s v="Nathaniel Lees"/>
    <s v="Miriama Smith"/>
    <x v="1"/>
    <n v="7000000"/>
    <n v="4720371"/>
    <x v="0"/>
    <n v="113"/>
    <s v="Adventure|Biography|Drama"/>
    <s v="1950s|idaho|love|missionary|mormon"/>
    <n v="6.5"/>
    <n v="27"/>
    <n v="85"/>
    <n v="3203"/>
    <n v="11116"/>
    <x v="0"/>
    <n v="1.85"/>
    <x v="1"/>
  </r>
  <r>
    <x v="2986"/>
    <n v="2008"/>
    <s v="David Mamet"/>
    <s v="Alice Braga"/>
    <s v="Randy Couture"/>
    <s v="Jose Pablo Cantillo"/>
    <x v="3"/>
    <n v="7000000"/>
    <n v="2344847"/>
    <x v="0"/>
    <n v="99"/>
    <s v="Drama|Sport"/>
    <s v="bar|debt|fight|instructor|jujitsu"/>
    <n v="6.8"/>
    <n v="158"/>
    <n v="119"/>
    <n v="18561"/>
    <n v="2158"/>
    <x v="0"/>
    <n v="2.35"/>
    <x v="1"/>
  </r>
  <r>
    <x v="2987"/>
    <n v="2010"/>
    <s v="Jay Duplass"/>
    <s v="Matt Walsh"/>
    <s v="Tim Guinee"/>
    <s v="Katie Aselton"/>
    <x v="3"/>
    <n v="7000000"/>
    <n v="7455447"/>
    <x v="0"/>
    <n v="91"/>
    <s v="Comedy|Drama|Romance"/>
    <s v="21 year old|forename as title|musician|party|rearview mirror"/>
    <n v="6.3"/>
    <n v="223"/>
    <n v="126"/>
    <n v="29967"/>
    <n v="1136"/>
    <x v="0"/>
    <n v="1.85"/>
    <x v="0"/>
  </r>
  <r>
    <x v="2988"/>
    <n v="1999"/>
    <s v="Kevin Brodie"/>
    <s v="Bruce McGill"/>
    <s v="Cheryl Ladd"/>
    <s v="Jack Warden"/>
    <x v="1"/>
    <n v="7000000"/>
    <n v="2148212"/>
    <x v="0"/>
    <n v="100"/>
    <s v="Drama|Family"/>
    <s v="artist|box office flop|dog|drawing|flanders"/>
    <n v="6.3"/>
    <n v="25"/>
    <n v="20"/>
    <n v="781"/>
    <n v="1906"/>
    <x v="0"/>
    <n v="1.85"/>
    <x v="1"/>
  </r>
  <r>
    <x v="2989"/>
    <n v="2002"/>
    <s v="Paul Schrader"/>
    <s v="Ed Begley Jr."/>
    <s v="Michael McKean"/>
    <s v="Kurt Fuller"/>
    <x v="3"/>
    <n v="7000000"/>
    <n v="2062066"/>
    <x v="0"/>
    <n v="105"/>
    <s v="Biography|Crime|Drama"/>
    <s v="friendship|photography|radio|sex addict|video"/>
    <n v="6.6"/>
    <n v="97"/>
    <n v="147"/>
    <n v="11387"/>
    <n v="2684"/>
    <x v="0"/>
    <n v="1.85"/>
    <x v="1"/>
  </r>
  <r>
    <x v="2990"/>
    <n v="2006"/>
    <s v="George Hickenlooper"/>
    <s v="Hayden Christensen"/>
    <s v="Jimmy Fallon"/>
    <s v="Beth Grant"/>
    <x v="3"/>
    <n v="7000000"/>
    <n v="1654367"/>
    <x v="0"/>
    <n v="99"/>
    <s v="Biography|Drama"/>
    <s v="andy warhol|female nudity|public nudity|singer|socialite"/>
    <n v="6.4"/>
    <n v="117"/>
    <n v="106"/>
    <n v="18355"/>
    <n v="6526"/>
    <x v="0"/>
    <n v="1.85"/>
    <x v="1"/>
  </r>
  <r>
    <x v="2991"/>
    <n v="2011"/>
    <s v="Lynne Ramsay"/>
    <s v="Ezra Miller"/>
    <s v="Siobhan Fallon Hogan"/>
    <s v="Ashley Gerasimovich"/>
    <x v="3"/>
    <n v="7000000"/>
    <n v="1738692"/>
    <x v="1"/>
    <n v="112"/>
    <s v="Drama|Thriller"/>
    <s v="archery|defiance|mental illness|psychopath|toilet training"/>
    <n v="7.5"/>
    <n v="389"/>
    <n v="301"/>
    <n v="95529"/>
    <n v="3547"/>
    <x v="0"/>
    <n v="2.35"/>
    <x v="1"/>
  </r>
  <r>
    <x v="2992"/>
    <n v="2009"/>
    <s v="Tim Chambers"/>
    <s v="Ellen Burstyn"/>
    <s v="Marley Shelton"/>
    <s v="Jennifer Butler"/>
    <x v="2"/>
    <n v="7000000"/>
    <n v="1889522"/>
    <x v="0"/>
    <n v="99"/>
    <s v="Drama|Sport"/>
    <s v="basketball|catholic|coach|college|nun"/>
    <n v="6.5"/>
    <n v="34"/>
    <n v="12"/>
    <n v="1119"/>
    <n v="2589"/>
    <x v="0"/>
    <n v="2.35"/>
    <x v="1"/>
  </r>
  <r>
    <x v="2993"/>
    <n v="2009"/>
    <s v="Rodrigo García"/>
    <s v="Naomi Watts"/>
    <s v="Jimmy Smits"/>
    <s v="Carla Gallo"/>
    <x v="3"/>
    <n v="4825000"/>
    <n v="1110286"/>
    <x v="0"/>
    <n v="125"/>
    <s v="Drama|Romance"/>
    <s v="adoption|baby|girl|lawyer|sex"/>
    <n v="7.2"/>
    <n v="161"/>
    <n v="65"/>
    <n v="9727"/>
    <n v="8876"/>
    <x v="0"/>
    <n v="2.35"/>
    <x v="1"/>
  </r>
  <r>
    <x v="2994"/>
    <n v="1977"/>
    <s v="Dick Richards"/>
    <s v="Catherine Deneuve"/>
    <s v="Terence Hill"/>
    <s v="Jack O'Halloran"/>
    <x v="1"/>
    <n v="9000000"/>
    <n v="1000000"/>
    <x v="1"/>
    <n v="107"/>
    <s v="Adventure|Drama|Romance|War"/>
    <s v="arab|bare chested male|foreign legion|french foreign legion|morocco"/>
    <n v="6.3"/>
    <n v="6"/>
    <n v="26"/>
    <n v="2215"/>
    <n v="2209"/>
    <x v="0"/>
    <n v="1.85"/>
    <x v="1"/>
  </r>
  <r>
    <x v="2995"/>
    <n v="1993"/>
    <s v="Jean-Marie Poiré"/>
    <s v="Christian Clavier"/>
    <s v="Isabelle Nanty"/>
    <s v="Valérie Lemercier"/>
    <x v="3"/>
    <n v="50000000"/>
    <n v="700000"/>
    <x v="8"/>
    <n v="107"/>
    <s v="Comedy|Fantasy|Sci-Fi"/>
    <s v="distant past|future time travel|nobleman|squire|trapped in the past"/>
    <n v="7"/>
    <n v="16"/>
    <n v="78"/>
    <n v="24438"/>
    <n v="215"/>
    <x v="0"/>
    <n v="2.35"/>
    <x v="1"/>
  </r>
  <r>
    <x v="2996"/>
    <n v="2010"/>
    <s v="Sofia Coppola"/>
    <s v="Nathalie Fay"/>
    <s v="Chris Pontius"/>
    <s v="Erin Wasson"/>
    <x v="3"/>
    <n v="7000000"/>
    <n v="1768416"/>
    <x v="0"/>
    <n v="97"/>
    <s v="Comedy|Drama"/>
    <s v="actor|boredom|luxury hotel|party|trip"/>
    <n v="6.3"/>
    <n v="301"/>
    <n v="198"/>
    <n v="35848"/>
    <n v="684"/>
    <x v="0"/>
    <n v="1.85"/>
    <x v="1"/>
  </r>
  <r>
    <x v="2997"/>
    <n v="1998"/>
    <s v="Alex Zamm"/>
    <s v="Taylor Negron"/>
    <s v="Raquel Welch"/>
    <s v="Larry Miller"/>
    <x v="0"/>
    <n v="10000000"/>
    <n v="306715"/>
    <x v="0"/>
    <n v="95"/>
    <s v="Comedy"/>
    <s v="box office flop|company|invention|roommate|surfer"/>
    <n v="2.2999999999999998"/>
    <n v="12"/>
    <n v="62"/>
    <n v="5143"/>
    <n v="5213"/>
    <x v="0"/>
    <n v="1.85"/>
    <x v="1"/>
  </r>
  <r>
    <x v="2998"/>
    <n v="2010"/>
    <s v="Spencer Susser"/>
    <s v="Joseph Gordon-Levitt"/>
    <s v="Natalie Portman"/>
    <s v="Rainn Wilson"/>
    <x v="3"/>
    <n v="7000000"/>
    <n v="382946"/>
    <x v="0"/>
    <n v="106"/>
    <s v="Drama"/>
    <s v="bully|car|car accident|fire|vomiting"/>
    <n v="7.1"/>
    <n v="134"/>
    <n v="99"/>
    <n v="43965"/>
    <n v="44969"/>
    <x v="0"/>
    <n v="2.35"/>
    <x v="1"/>
  </r>
  <r>
    <x v="2999"/>
    <n v="2002"/>
    <s v="Thaddeus O'Sullivan"/>
    <s v="Olivia Williams"/>
    <s v="Luke Newberry"/>
    <s v="Eleanor Bron"/>
    <x v="3"/>
    <n v="7000000"/>
    <n v="196067"/>
    <x v="1"/>
    <n v="96"/>
    <s v="Drama|Romance"/>
    <s v="1930s|car accident|hospital|marital rape|painter"/>
    <n v="6.7"/>
    <n v="39"/>
    <n v="25"/>
    <n v="1966"/>
    <n v="1251"/>
    <x v="0"/>
    <n v="1.85"/>
    <x v="1"/>
  </r>
  <r>
    <x v="3000"/>
    <n v="2015"/>
    <s v="Peter Sollett"/>
    <s v="Steve Carell"/>
    <s v="Josh Charles"/>
    <s v="Luke Grimes"/>
    <x v="0"/>
    <n v="7000000"/>
    <n v="532988"/>
    <x v="0"/>
    <n v="103"/>
    <s v="Biography|Drama|Romance"/>
    <s v="cancer|gay bar|lesbian kiss|partner|public hearing"/>
    <n v="6.5"/>
    <n v="133"/>
    <n v="25"/>
    <n v="5863"/>
    <n v="9660"/>
    <x v="0"/>
    <n v="1.85"/>
    <x v="1"/>
  </r>
  <r>
    <x v="3001"/>
    <n v="2010"/>
    <s v="Shari Springer Berman"/>
    <s v="Lynn Cohen"/>
    <s v="Marian Seldes"/>
    <s v="Dan Hedaya"/>
    <x v="3"/>
    <n v="7000000"/>
    <n v="453079"/>
    <x v="0"/>
    <n v="108"/>
    <s v="Comedy"/>
    <s v="co worker|escort|magazine|teacher|writer"/>
    <n v="5.9"/>
    <n v="104"/>
    <n v="29"/>
    <n v="4124"/>
    <n v="2029"/>
    <x v="0"/>
    <n v="2.35"/>
    <x v="1"/>
  </r>
  <r>
    <x v="3002"/>
    <n v="2010"/>
    <s v="Stephen Milburn Anderson"/>
    <s v="Chris Hemsworth"/>
    <s v="Mike Starr"/>
    <s v="Paul Sanchez"/>
    <x v="3"/>
    <n v="7000000"/>
    <n v="46451"/>
    <x v="0"/>
    <n v="118"/>
    <s v="Comedy|Crime|Thriller"/>
    <s v="cash|financial problem|heist|land rover|mortgage"/>
    <n v="6"/>
    <n v="27"/>
    <n v="38"/>
    <n v="7663"/>
    <n v="27756"/>
    <x v="0"/>
    <n v="1.85"/>
    <x v="1"/>
  </r>
  <r>
    <x v="3003"/>
    <n v="2005"/>
    <s v="Richard E. Grant"/>
    <s v="Emily Watson"/>
    <s v="Julie Walters"/>
    <s v="Miranda Richardson"/>
    <x v="3"/>
    <n v="7000000"/>
    <n v="233103"/>
    <x v="1"/>
    <n v="97"/>
    <s v="Drama"/>
    <s v="alcoholic|alcoholic father|stepmother|swaziland|unfaithful wife"/>
    <n v="6.9"/>
    <n v="49"/>
    <n v="50"/>
    <n v="2670"/>
    <n v="2544"/>
    <x v="0"/>
    <n v="2.35"/>
    <x v="1"/>
  </r>
  <r>
    <x v="3004"/>
    <n v="1985"/>
    <s v="Clint Eastwood"/>
    <s v="Clint Eastwood"/>
    <s v="Chris Penn"/>
    <s v="Sydney Penny"/>
    <x v="3"/>
    <n v="6900000"/>
    <n v="41400000"/>
    <x v="0"/>
    <n v="115"/>
    <s v="Western"/>
    <s v="gold|miner|preacher|prospector|sheriff"/>
    <n v="7.3"/>
    <n v="38"/>
    <n v="138"/>
    <n v="39451"/>
    <n v="17209"/>
    <x v="0"/>
    <n v="2.35"/>
    <x v="0"/>
  </r>
  <r>
    <x v="3005"/>
    <n v="1993"/>
    <s v="Richard Linklater"/>
    <s v="Milla Jovovich"/>
    <s v="Adam Goldberg"/>
    <s v="Cole Hauser"/>
    <x v="3"/>
    <n v="6900000"/>
    <n v="7993039"/>
    <x v="0"/>
    <n v="102"/>
    <s v="Comedy"/>
    <s v="football|hazing|high school|last day of school|pledge"/>
    <n v="7.7"/>
    <n v="152"/>
    <n v="408"/>
    <n v="120036"/>
    <n v="18643"/>
    <x v="0"/>
    <n v="1.85"/>
    <x v="0"/>
  </r>
  <r>
    <x v="3006"/>
    <n v="2005"/>
    <s v="Arie Posin"/>
    <s v="Rory Culkin"/>
    <s v="John Heard"/>
    <s v="Tim DeKay"/>
    <x v="3"/>
    <n v="6800000"/>
    <n v="49526"/>
    <x v="0"/>
    <n v="108"/>
    <s v="Comedy|Drama"/>
    <s v="chumscrubber|death|friend|pills|school"/>
    <n v="7"/>
    <n v="74"/>
    <n v="129"/>
    <n v="16299"/>
    <n v="2119"/>
    <x v="0"/>
    <n v="2.35"/>
    <x v="1"/>
  </r>
  <r>
    <x v="3007"/>
    <n v="2003"/>
    <s v="Damian Nieman"/>
    <s v="Glenn Plummer"/>
    <s v="Jason Cerbone"/>
    <s v="Mark De Alessandro"/>
    <x v="3"/>
    <n v="6800000"/>
    <n v="10696"/>
    <x v="0"/>
    <n v="101"/>
    <s v="Crime|Thriller"/>
    <s v="bar|strip club|stripper|texas hold 'em|thong"/>
    <n v="6.4"/>
    <n v="25"/>
    <n v="65"/>
    <n v="10771"/>
    <n v="490"/>
    <x v="0"/>
    <n v="2.35"/>
    <x v="1"/>
  </r>
  <r>
    <x v="3008"/>
    <n v="2012"/>
    <s v="Mark Tonderai"/>
    <s v="Jennifer Lawrence"/>
    <s v="Nolan Gerard Funk"/>
    <s v="Gil Bellows"/>
    <x v="0"/>
    <n v="6900000"/>
    <n v="31607598"/>
    <x v="3"/>
    <n v="101"/>
    <s v="Drama|Horror|Thriller"/>
    <s v="brother sister relationship|death of sister|female protagonist|mother daughter relationship|murder"/>
    <n v="5.6"/>
    <n v="224"/>
    <n v="160"/>
    <n v="58366"/>
    <n v="35717"/>
    <x v="0"/>
    <n v="2.35"/>
    <x v="0"/>
  </r>
  <r>
    <x v="3009"/>
    <n v="2010"/>
    <s v="Denis Villeneuve"/>
    <s v="Lubna Azabal"/>
    <s v="Mélissa Désormeaux-Poulin"/>
    <s v="Ahmad Massad"/>
    <x v="3"/>
    <n v="6800000"/>
    <n v="6857096"/>
    <x v="3"/>
    <n v="139"/>
    <s v="Drama|Mystery|War"/>
    <s v="brother sister relationship|family relationships|middle east|mother son relationship|twin brother and sister"/>
    <n v="8.1999999999999993"/>
    <n v="226"/>
    <n v="156"/>
    <n v="80429"/>
    <n v="343"/>
    <x v="0"/>
    <n v="1.85"/>
    <x v="0"/>
  </r>
  <r>
    <x v="3010"/>
    <n v="2003"/>
    <s v="Gabriele Muccino"/>
    <s v="Laura Morante"/>
    <s v="Silvio Muccino"/>
    <s v="Giulia Michelini"/>
    <x v="3"/>
    <n v="5000000"/>
    <n v="223878"/>
    <x v="19"/>
    <n v="125"/>
    <s v="Comedy|Drama|Romance"/>
    <s v="box office hit|dancer|sex scene|television|underage sex"/>
    <n v="6.5"/>
    <n v="36"/>
    <n v="21"/>
    <n v="3548"/>
    <n v="132"/>
    <x v="0"/>
    <n v="2.35"/>
    <x v="1"/>
  </r>
  <r>
    <x v="3011"/>
    <n v="2007"/>
    <s v="José Padilha"/>
    <s v="Wagner Moura"/>
    <s v="Fernanda Machado"/>
    <s v="André Ramiro"/>
    <x v="3"/>
    <n v="4000000"/>
    <n v="8060"/>
    <x v="35"/>
    <n v="115"/>
    <s v="Action|Crime|Drama|Thriller"/>
    <s v="brazil|military police|police|rio de janeiro brazil|slum"/>
    <n v="8.1"/>
    <n v="142"/>
    <n v="107"/>
    <n v="81644"/>
    <n v="666"/>
    <x v="0"/>
    <n v="1.85"/>
    <x v="1"/>
  </r>
  <r>
    <x v="3012"/>
    <n v="2014"/>
    <s v="John R. Leonetti"/>
    <s v="Alfre Woodard"/>
    <s v="Annabelle Wallis"/>
    <s v="Gabriel Bateman"/>
    <x v="3"/>
    <n v="6500000"/>
    <n v="84263837"/>
    <x v="0"/>
    <n v="99"/>
    <s v="Horror|Mystery"/>
    <s v="horror movie prequel|murder|paranormal activity|self sacrifice|suicide"/>
    <n v="5.4"/>
    <n v="271"/>
    <n v="291"/>
    <n v="81699"/>
    <n v="2323"/>
    <x v="0"/>
    <n v="2.35"/>
    <x v="0"/>
  </r>
  <r>
    <x v="3013"/>
    <n v="2009"/>
    <s v="Rachel Perkins"/>
    <s v="Deborah Mailman"/>
    <s v="Magda Szubanski"/>
    <s v="Jessica Mauboy"/>
    <x v="0"/>
    <n v="6500000"/>
    <n v="110029"/>
    <x v="4"/>
    <n v="88"/>
    <s v="Comedy|Drama|Musical"/>
    <s v="australia|journey|love|priest|traveling"/>
    <n v="6.3"/>
    <n v="33"/>
    <n v="31"/>
    <n v="1388"/>
    <n v="225"/>
    <x v="0"/>
    <n v="2.35"/>
    <x v="1"/>
  </r>
  <r>
    <x v="3014"/>
    <n v="1991"/>
    <s v="John Singleton"/>
    <s v="John Cothran"/>
    <s v="Lloyd Avery II"/>
    <s v="Na'Blonka Durden"/>
    <x v="3"/>
    <n v="6000000"/>
    <n v="57504069"/>
    <x v="0"/>
    <n v="112"/>
    <s v="Crime|Drama"/>
    <s v="drugs|escape|football|friend|violence"/>
    <n v="7.8"/>
    <n v="64"/>
    <n v="183"/>
    <n v="94139"/>
    <n v="106"/>
    <x v="0"/>
    <n v="1.85"/>
    <x v="0"/>
  </r>
  <r>
    <x v="3015"/>
    <n v="1987"/>
    <s v="Luis Valdez"/>
    <s v="Esai Morales"/>
    <s v="Rosanna DeSoto"/>
    <s v="Danielle von Zerneck"/>
    <x v="0"/>
    <n v="6500000"/>
    <n v="54215416"/>
    <x v="0"/>
    <n v="108"/>
    <s v="Biography|Drama|Music"/>
    <s v="crash|hispanic|interracial relationship|interracial romance|racism"/>
    <n v="6.8"/>
    <n v="18"/>
    <n v="63"/>
    <n v="21409"/>
    <n v="936"/>
    <x v="0"/>
    <n v="1.85"/>
    <x v="0"/>
  </r>
  <r>
    <x v="3016"/>
    <n v="1980"/>
    <s v="Brian De Palma"/>
    <s v="Angie Dickinson"/>
    <s v="David Margulies"/>
    <s v="Nancy Allen"/>
    <x v="6"/>
    <n v="6500000"/>
    <n v="31899000"/>
    <x v="0"/>
    <n v="104"/>
    <s v="Mystery|Romance|Thriller"/>
    <s v="apartment|elevator|murder|psychiatrist|sunglasses"/>
    <n v="7.1"/>
    <n v="121"/>
    <n v="201"/>
    <n v="23986"/>
    <n v="2442"/>
    <x v="0"/>
    <n v="2.35"/>
    <x v="0"/>
  </r>
  <r>
    <x v="3017"/>
    <n v="1993"/>
    <s v="Stephen Sommers"/>
    <s v="Curtis Armstrong"/>
    <s v="Frances Conroy"/>
    <s v="Anne Heche"/>
    <x v="1"/>
    <n v="6500000"/>
    <n v="24103594"/>
    <x v="0"/>
    <n v="108"/>
    <s v="Adventure|Comedy|Drama|Family"/>
    <s v="boy|lesson|mississippi river|river|slave"/>
    <n v="6.2"/>
    <n v="14"/>
    <n v="54"/>
    <n v="6384"/>
    <n v="4840"/>
    <x v="0"/>
    <n v="1.85"/>
    <x v="0"/>
  </r>
  <r>
    <x v="3018"/>
    <n v="1999"/>
    <s v="Doug Liman"/>
    <s v="Sarah Polley"/>
    <s v="Jay Mohr"/>
    <s v="Scott Wolf"/>
    <x v="3"/>
    <n v="6500000"/>
    <n v="16842303"/>
    <x v="0"/>
    <n v="102"/>
    <s v="Comedy|Crime"/>
    <s v="drug deal|drugs|sex|sex on stairs|strip club"/>
    <n v="7.3"/>
    <n v="137"/>
    <n v="418"/>
    <n v="59474"/>
    <n v="2475"/>
    <x v="0"/>
    <n v="2.35"/>
    <x v="0"/>
  </r>
  <r>
    <x v="3019"/>
    <n v="2006"/>
    <s v="Nicole Holofcener"/>
    <s v="Greg Germann"/>
    <s v="Marin Hinkle"/>
    <s v="Jake Cherry"/>
    <x v="3"/>
    <n v="6500000"/>
    <n v="13367101"/>
    <x v="0"/>
    <n v="88"/>
    <s v="Comedy|Drama|Romance"/>
    <s v="friend|friendship|marital problem|money problems|nervous breakdown"/>
    <n v="5.9"/>
    <n v="111"/>
    <n v="166"/>
    <n v="19715"/>
    <n v="1140"/>
    <x v="0"/>
    <n v="2.35"/>
    <x v="0"/>
  </r>
  <r>
    <x v="3020"/>
    <n v="1999"/>
    <s v="Louis Morneau"/>
    <s v="Leon"/>
    <s v="Bob Gunton"/>
    <s v="Ned Bellamy"/>
    <x v="0"/>
    <n v="6500000"/>
    <n v="10149779"/>
    <x v="0"/>
    <n v="91"/>
    <s v="Horror|Sci-Fi|Thriller"/>
    <s v="animal attack|bat|creature feature|experiment|mad scientist"/>
    <n v="3.6"/>
    <n v="97"/>
    <n v="160"/>
    <n v="8294"/>
    <n v="1405"/>
    <x v="0"/>
    <n v="2.35"/>
    <x v="0"/>
  </r>
  <r>
    <x v="3021"/>
    <n v="2001"/>
    <s v="Caroline Link"/>
    <s v="Merab Ninidze"/>
    <s v="Juliane Köhler"/>
    <s v="Matthias Habich"/>
    <x v="3"/>
    <n v="7000000"/>
    <n v="6173485"/>
    <x v="5"/>
    <n v="141"/>
    <s v="Biography|Drama"/>
    <s v="breasts|farm|jew|kenya|tween girl"/>
    <n v="7.7"/>
    <n v="73"/>
    <n v="84"/>
    <n v="10672"/>
    <n v="105"/>
    <x v="0"/>
    <n v="2.35"/>
    <x v="1"/>
  </r>
  <r>
    <x v="3022"/>
    <n v="2011"/>
    <s v="Steve McQueen"/>
    <s v="Michael Fassbender"/>
    <s v="Nicole Beharie"/>
    <s v="James Badge Dale"/>
    <x v="5"/>
    <n v="6500000"/>
    <n v="4000304"/>
    <x v="1"/>
    <n v="101"/>
    <s v="Drama"/>
    <s v="female frontal nudity|female nudity|male nudity|sex addict|sex addiction"/>
    <n v="7.3"/>
    <n v="486"/>
    <n v="375"/>
    <n v="145395"/>
    <n v="15230"/>
    <x v="0"/>
    <n v="2.35"/>
    <x v="1"/>
  </r>
  <r>
    <x v="3023"/>
    <n v="2004"/>
    <s v="Matthew Vaughn"/>
    <s v="Tom Hardy"/>
    <s v="Sally Hawkins"/>
    <s v="Jamie Foreman"/>
    <x v="3"/>
    <n v="4000000"/>
    <n v="2338695"/>
    <x v="1"/>
    <n v="105"/>
    <s v="Crime|Drama|Thriller"/>
    <s v="cake|cocaine|drugs|pills|serbian"/>
    <n v="7.4"/>
    <n v="149"/>
    <n v="263"/>
    <n v="134070"/>
    <n v="29277"/>
    <x v="0"/>
    <n v="2.35"/>
    <x v="1"/>
  </r>
  <r>
    <x v="3024"/>
    <n v="2005"/>
    <s v="Sterling Van Wagenen"/>
    <s v="Emily Podleski"/>
    <s v="Eric Johnson"/>
    <s v="Brenda Strong"/>
    <x v="0"/>
    <n v="6500000"/>
    <n v="2024854"/>
    <x v="0"/>
    <n v="100"/>
    <s v="Drama|Western"/>
    <s v="estrangement|missouri|mormon|mormon church|mormon temple"/>
    <n v="6.6"/>
    <n v="4"/>
    <n v="21"/>
    <n v="564"/>
    <n v="1942"/>
    <x v="0"/>
    <n v="2.35"/>
    <x v="1"/>
  </r>
  <r>
    <x v="3025"/>
    <n v="2013"/>
    <s v="Zal Batmanglij"/>
    <s v="Alexander Skarsgård"/>
    <s v="Julia Ormond"/>
    <s v="Jason Ritter"/>
    <x v="0"/>
    <n v="6500000"/>
    <n v="2268296"/>
    <x v="1"/>
    <n v="116"/>
    <s v="Drama|Thriller"/>
    <s v="anarchist|corporation|greedy institution|vomiting|watching television"/>
    <n v="6.9"/>
    <n v="200"/>
    <n v="119"/>
    <n v="41856"/>
    <n v="13180"/>
    <x v="0"/>
    <n v="2.35"/>
    <x v="1"/>
  </r>
  <r>
    <x v="3026"/>
    <n v="2004"/>
    <s v="Michael Mayer"/>
    <s v="Robin Wright"/>
    <s v="Matt Frewer"/>
    <s v="Sissy Spacek"/>
    <x v="3"/>
    <n v="6500000"/>
    <n v="1029017"/>
    <x v="0"/>
    <n v="97"/>
    <s v="Drama|Romance"/>
    <s v="hand job|hugging|long hair|new york city|two men one woman"/>
    <n v="6.8"/>
    <n v="84"/>
    <n v="135"/>
    <n v="12049"/>
    <n v="21107"/>
    <x v="0"/>
    <n v="2.35"/>
    <x v="1"/>
  </r>
  <r>
    <x v="3027"/>
    <n v="2009"/>
    <s v="Oren Moverman"/>
    <s v="Steve Buscemi"/>
    <s v="Yaya DaCosta"/>
    <s v="Eamonn Walker"/>
    <x v="3"/>
    <n v="6500000"/>
    <n v="66637"/>
    <x v="0"/>
    <n v="105"/>
    <s v="Drama|Romance|War"/>
    <s v="captain|casualty notification|casualty notification team|sergeant|staff sergeant"/>
    <n v="7.2"/>
    <n v="217"/>
    <n v="92"/>
    <n v="29608"/>
    <n v="14462"/>
    <x v="0"/>
    <n v="2.35"/>
    <x v="1"/>
  </r>
  <r>
    <x v="3028"/>
    <n v="2007"/>
    <s v="Anton Corbijn"/>
    <s v="Sam Riley"/>
    <s v="Samantha Morton"/>
    <s v="Alexandra Maria Lara"/>
    <x v="3"/>
    <n v="4500000"/>
    <n v="871577"/>
    <x v="1"/>
    <n v="122"/>
    <s v="Biography|Drama|Music"/>
    <s v="band|employment agency|singer|stage fright|suicide"/>
    <n v="7.7"/>
    <n v="183"/>
    <n v="143"/>
    <n v="51353"/>
    <n v="2614"/>
    <x v="1"/>
    <n v="2.35"/>
    <x v="1"/>
  </r>
  <r>
    <x v="3029"/>
    <n v="1984"/>
    <s v="James Cameron"/>
    <s v="Michael Biehn"/>
    <s v="Brian Thompson"/>
    <s v="Paul Winfield"/>
    <x v="3"/>
    <n v="6500000"/>
    <n v="38400000"/>
    <x v="1"/>
    <n v="107"/>
    <s v="Action|Sci-Fi"/>
    <s v="cyborg|future war|robot|shootout in a police station|urban setting"/>
    <n v="8.1"/>
    <n v="204"/>
    <n v="692"/>
    <n v="600266"/>
    <n v="3582"/>
    <x v="0"/>
    <n v="1.85"/>
    <x v="0"/>
  </r>
  <r>
    <x v="3030"/>
    <n v="2003"/>
    <s v="Wolfgang Becker"/>
    <s v="Florian Lukas"/>
    <s v="Chulpan Khamatova"/>
    <s v="Burghart Klaußner"/>
    <x v="3"/>
    <n v="4800000"/>
    <n v="4063859"/>
    <x v="5"/>
    <n v="121"/>
    <s v="Drama|Romance"/>
    <s v="coma|east germany|german democratic republic|germany|heart attack"/>
    <n v="7.7"/>
    <n v="153"/>
    <n v="225"/>
    <n v="114407"/>
    <n v="200"/>
    <x v="1"/>
    <n v="1.85"/>
    <x v="1"/>
  </r>
  <r>
    <x v="3031"/>
    <n v="2009"/>
    <s v="Tom Hooper"/>
    <s v="Stephen Graham"/>
    <s v="Mark Bazeley"/>
    <s v="Maurice Roëves"/>
    <x v="3"/>
    <n v="10000000"/>
    <n v="449558"/>
    <x v="1"/>
    <n v="98"/>
    <s v="Biography|Drama|Sport"/>
    <s v="cup|derby county|flashback|football|leeds united"/>
    <n v="7.6"/>
    <n v="145"/>
    <n v="75"/>
    <n v="32307"/>
    <n v="1163"/>
    <x v="0"/>
    <n v="1.85"/>
    <x v="1"/>
  </r>
  <r>
    <x v="3032"/>
    <n v="1995"/>
    <s v="Kevin Smith"/>
    <s v="Ethan Suplee"/>
    <s v="Jason Mewes"/>
    <s v="Joey Lauren Adams"/>
    <x v="3"/>
    <n v="6000000"/>
    <n v="2122561"/>
    <x v="0"/>
    <n v="123"/>
    <s v="Comedy|Romance"/>
    <s v="comic|ex girlfriend|jay and silent bob|mall|teenager"/>
    <n v="7.2"/>
    <n v="93"/>
    <n v="434"/>
    <n v="99033"/>
    <n v="3254"/>
    <x v="0"/>
    <n v="1.85"/>
    <x v="1"/>
  </r>
  <r>
    <x v="3033"/>
    <n v="1978"/>
    <s v="Randal Kleiser"/>
    <s v="Olivia Newton-John"/>
    <s v="Stockard Channing"/>
    <s v="Sid Caesar"/>
    <x v="0"/>
    <n v="6000000"/>
    <n v="181360000"/>
    <x v="0"/>
    <n v="110"/>
    <s v="Musical|Romance"/>
    <s v="automobile racing|boyfriend girlfriend relationship|high school|wrestling|year 1959"/>
    <n v="7.2"/>
    <n v="124"/>
    <n v="350"/>
    <n v="170027"/>
    <n v="5127"/>
    <x v="0"/>
    <n v="2.35"/>
    <x v="0"/>
  </r>
  <r>
    <x v="3034"/>
    <n v="1986"/>
    <s v="Oliver Stone"/>
    <s v="Johnny Depp"/>
    <s v="Tom Berenger"/>
    <s v="Kevin Dillon"/>
    <x v="3"/>
    <n v="6000000"/>
    <n v="137963328"/>
    <x v="1"/>
    <n v="120"/>
    <s v="Drama|War"/>
    <s v="1960s|famous score|hero|vietnam|vietnam war"/>
    <n v="8.1"/>
    <n v="120"/>
    <n v="505"/>
    <n v="291603"/>
    <n v="42028"/>
    <x v="0"/>
    <n v="1.85"/>
    <x v="0"/>
  </r>
  <r>
    <x v="3035"/>
    <n v="2004"/>
    <s v="Michael Moore"/>
    <s v="Osama bin Laden"/>
    <s v="Stevie Wonder"/>
    <s v="Ricky Martin"/>
    <x v="3"/>
    <n v="6000000"/>
    <n v="119078393"/>
    <x v="0"/>
    <n v="122"/>
    <s v="Documentary|Drama|War"/>
    <s v="anti war|interview|iraq|paranoia|war on terrorism"/>
    <n v="7.5"/>
    <n v="288"/>
    <n v="1416"/>
    <n v="113152"/>
    <n v="1448"/>
    <x v="0"/>
    <n v="1.85"/>
    <x v="0"/>
  </r>
  <r>
    <x v="3036"/>
    <n v="1969"/>
    <s v="George Roy Hill"/>
    <s v="Katharine Ross"/>
    <s v="Ted Cassidy"/>
    <s v="Kenneth Mars"/>
    <x v="9"/>
    <n v="6000000"/>
    <n v="102308900"/>
    <x v="0"/>
    <n v="110"/>
    <s v="Biography|Crime|Drama|Western"/>
    <s v="bolivia|gang|outlaw|posse|train"/>
    <n v="8.1"/>
    <n v="130"/>
    <n v="309"/>
    <n v="152089"/>
    <n v="2169"/>
    <x v="0"/>
    <n v="2.35"/>
    <x v="0"/>
  </r>
  <r>
    <x v="3037"/>
    <n v="1964"/>
    <s v="Robert Stevenson"/>
    <s v="Ed Wynn"/>
    <s v="Glynis Johns"/>
    <s v="Elsa Lanchester"/>
    <x v="4"/>
    <n v="6000000"/>
    <n v="102300000"/>
    <x v="0"/>
    <n v="139"/>
    <s v="Comedy|Family|Fantasy|Musical"/>
    <s v="banker|female protagonist|live action and animation|magic|nanny"/>
    <n v="7.8"/>
    <n v="145"/>
    <n v="259"/>
    <n v="107408"/>
    <n v="2045"/>
    <x v="0"/>
    <n v="1.66"/>
    <x v="0"/>
  </r>
  <r>
    <x v="3038"/>
    <n v="1980"/>
    <s v="Robert Redford"/>
    <s v="Adam Baldwin"/>
    <s v="Elizabeth McGovern"/>
    <s v="Judd Hirsch"/>
    <x v="3"/>
    <n v="6000000"/>
    <n v="54800000"/>
    <x v="0"/>
    <n v="124"/>
    <s v="Drama"/>
    <s v="choir|death|friend|suicide|therapy"/>
    <n v="7.8"/>
    <n v="62"/>
    <n v="283"/>
    <n v="35130"/>
    <n v="5122"/>
    <x v="0"/>
    <n v="1.85"/>
    <x v="0"/>
  </r>
  <r>
    <x v="257"/>
    <n v="2004"/>
    <s v="Frank Coraci"/>
    <s v="Jim Broadbent"/>
    <s v="Steve Coogan"/>
    <s v="Cécile De France"/>
    <x v="1"/>
    <n v="110000000"/>
    <n v="24004159"/>
    <x v="0"/>
    <n v="120"/>
    <s v="Action|Adventure|Comedy"/>
    <s v="19th century|around the world|inventor|martial arts|train"/>
    <n v="5.8"/>
    <n v="188"/>
    <n v="191"/>
    <n v="68722"/>
    <n v="3175"/>
    <x v="0"/>
    <n v="2.35"/>
    <x v="1"/>
  </r>
  <r>
    <x v="3039"/>
    <n v="1961"/>
    <s v="Jerome Robbins"/>
    <s v="Rita Moreno"/>
    <s v="George Chakiris"/>
    <s v="Richard Beymer"/>
    <x v="8"/>
    <n v="6000000"/>
    <n v="43650000"/>
    <x v="0"/>
    <n v="152"/>
    <s v="Crime|Drama|Musical|Romance|Thriller"/>
    <s v="dance|gang|new york city|puerto rican|tragedy"/>
    <n v="7.6"/>
    <n v="120"/>
    <n v="316"/>
    <n v="71919"/>
    <n v="1802"/>
    <x v="0"/>
    <n v="2.2000000000000002"/>
    <x v="0"/>
  </r>
  <r>
    <x v="3040"/>
    <n v="1980"/>
    <s v="Harold Ramis"/>
    <s v="Bill Murray"/>
    <s v="Rodney Dangerfield"/>
    <s v="Brian Doyle-Murray"/>
    <x v="3"/>
    <n v="6000000"/>
    <n v="39800000"/>
    <x v="0"/>
    <n v="98"/>
    <s v="Comedy|Sport"/>
    <s v="caddy|country club|golf course|gopher|nudity"/>
    <n v="7.4"/>
    <n v="71"/>
    <n v="250"/>
    <n v="81599"/>
    <n v="14921"/>
    <x v="0"/>
    <n v="1.85"/>
    <x v="0"/>
  </r>
  <r>
    <x v="3041"/>
    <n v="2001"/>
    <s v="Gary Hardwick"/>
    <s v="Julie Benz"/>
    <s v="Tatyana Ali"/>
    <s v="Jenifer Lewis"/>
    <x v="3"/>
    <n v="6000000"/>
    <n v="27457409"/>
    <x v="0"/>
    <n v="106"/>
    <s v="Comedy|Drama"/>
    <s v="african american|commitment|friend|friendship|playboy"/>
    <n v="6.3"/>
    <n v="52"/>
    <n v="43"/>
    <n v="3198"/>
    <n v="6419"/>
    <x v="0"/>
    <n v="1.85"/>
    <x v="0"/>
  </r>
  <r>
    <x v="3042"/>
    <n v="1999"/>
    <s v="Rick Famuyiwa"/>
    <s v="Omar Epps"/>
    <s v="Tamala Jones"/>
    <s v="Richard T. Jones"/>
    <x v="3"/>
    <n v="6000000"/>
    <n v="25047631"/>
    <x v="0"/>
    <n v="106"/>
    <s v="Comedy|Drama|Romance"/>
    <s v="flashback|friendship|public nudity|shower|wedding"/>
    <n v="6.9"/>
    <n v="18"/>
    <n v="50"/>
    <n v="6585"/>
    <n v="2724"/>
    <x v="0"/>
    <n v="1.85"/>
    <x v="0"/>
  </r>
  <r>
    <x v="3043"/>
    <n v="1995"/>
    <s v="Bryan Singer"/>
    <s v="Kevin Spacey"/>
    <s v="Chazz Palminteri"/>
    <s v="Kevin Pollak"/>
    <x v="3"/>
    <n v="6000000"/>
    <n v="23272306"/>
    <x v="0"/>
    <n v="106"/>
    <s v="Crime|Drama|Mystery|Thriller"/>
    <s v="criminal|dirty cop|flashback|limping|suspect"/>
    <n v="8.6"/>
    <n v="162"/>
    <n v="1182"/>
    <n v="740918"/>
    <n v="20821"/>
    <x v="0"/>
    <n v="2.35"/>
    <x v="0"/>
  </r>
  <r>
    <x v="3044"/>
    <n v="1989"/>
    <s v="Stephen Hopkins"/>
    <s v="Lisa Wilcox"/>
    <s v="Kelly Jo Minter"/>
    <s v="Matthew Borlenghi"/>
    <x v="6"/>
    <n v="8000000"/>
    <n v="22168359"/>
    <x v="0"/>
    <n v="89"/>
    <s v="Fantasy|Horror|Romance|Thriller"/>
    <s v="child|comic book|dream|murderer|nightmare"/>
    <n v="5.0999999999999996"/>
    <n v="88"/>
    <n v="227"/>
    <n v="29659"/>
    <n v="584"/>
    <x v="1"/>
    <n v="1.85"/>
    <x v="0"/>
  </r>
  <r>
    <x v="3045"/>
    <n v="2002"/>
    <s v="Walt Becker"/>
    <s v="Ryan Reynolds"/>
    <s v="Curtis Armstrong"/>
    <s v="Erik Estrada"/>
    <x v="3"/>
    <n v="6000000"/>
    <n v="21005329"/>
    <x v="5"/>
    <n v="94"/>
    <s v="Comedy|Romance"/>
    <s v="college|love|party|reporter|tuition"/>
    <n v="6.4"/>
    <n v="96"/>
    <n v="258"/>
    <n v="89128"/>
    <n v="19341"/>
    <x v="0"/>
    <n v="1.85"/>
    <x v="0"/>
  </r>
  <r>
    <x v="3046"/>
    <n v="2008"/>
    <s v="Darren Aronofsky"/>
    <s v="Mark Margolis"/>
    <s v="John D'Leo"/>
    <s v="Ajay Naidu"/>
    <x v="3"/>
    <n v="6000000"/>
    <n v="26236603"/>
    <x v="0"/>
    <n v="109"/>
    <s v="Drama|Sport"/>
    <s v="heart attack|stripper|supermarket|wrestler|wrestling"/>
    <n v="7.9"/>
    <n v="391"/>
    <n v="547"/>
    <n v="251349"/>
    <n v="1582"/>
    <x v="0"/>
    <n v="2.35"/>
    <x v="0"/>
  </r>
  <r>
    <x v="3047"/>
    <n v="1946"/>
    <s v="King Vidor"/>
    <s v="Joseph Cotten"/>
    <s v="Lillian Gish"/>
    <s v="Jennifer Jones"/>
    <x v="8"/>
    <n v="8000000"/>
    <n v="20400000"/>
    <x v="0"/>
    <n v="144"/>
    <s v="Drama|Romance|Western"/>
    <s v="box office hit|half breed|infidelity|shooting|texas"/>
    <n v="6.9"/>
    <n v="32"/>
    <n v="87"/>
    <n v="6304"/>
    <n v="2037"/>
    <x v="0"/>
    <n v="1.37"/>
    <x v="0"/>
  </r>
  <r>
    <x v="3048"/>
    <n v="2000"/>
    <s v="Christopher Guest"/>
    <s v="John Michael Higgins"/>
    <s v="Catherine O'Hara"/>
    <s v="Michael McKean"/>
    <x v="0"/>
    <n v="6000000"/>
    <n v="18621249"/>
    <x v="0"/>
    <n v="90"/>
    <s v="Comedy"/>
    <s v="dog show|gay|gay character|gay couple|gay interest"/>
    <n v="7.5"/>
    <n v="119"/>
    <n v="340"/>
    <n v="45859"/>
    <n v="4611"/>
    <x v="0"/>
    <n v="1.85"/>
    <x v="0"/>
  </r>
  <r>
    <x v="3049"/>
    <n v="1981"/>
    <s v="John Carpenter"/>
    <s v="Donald Pleasence"/>
    <s v="Adrienne Barbeau"/>
    <s v="Tom Atkins"/>
    <x v="3"/>
    <n v="6000000"/>
    <n v="25244700"/>
    <x v="1"/>
    <n v="106"/>
    <s v="Action|Sci-Fi"/>
    <s v="1990s|police|prison|rescue|year 1997"/>
    <n v="7.2"/>
    <n v="201"/>
    <n v="284"/>
    <n v="91017"/>
    <n v="2270"/>
    <x v="0"/>
    <n v="2.35"/>
    <x v="0"/>
  </r>
  <r>
    <x v="3050"/>
    <n v="1988"/>
    <s v="Spike Lee"/>
    <s v="Tisha Campbell-Martin"/>
    <s v="Ossie Davis"/>
    <s v="Bill Nunn"/>
    <x v="3"/>
    <n v="6500000"/>
    <n v="14545844"/>
    <x v="0"/>
    <n v="121"/>
    <s v="Comedy|Drama|Musical"/>
    <s v="beauty salon|black college|college|fraternity|sorority"/>
    <n v="5.8"/>
    <n v="22"/>
    <n v="38"/>
    <n v="4756"/>
    <n v="1284"/>
    <x v="0"/>
    <n v="1.85"/>
    <x v="0"/>
  </r>
  <r>
    <x v="3051"/>
    <n v="2007"/>
    <s v="Fred Savage"/>
    <s v="Lochlyn Munro"/>
    <s v="Brian Doyle-Murray"/>
    <s v="Tamala Jones"/>
    <x v="1"/>
    <n v="6000000"/>
    <n v="13235267"/>
    <x v="0"/>
    <n v="89"/>
    <s v="Comedy|Family"/>
    <s v="competition|estranged father|skunk|summer camp|wall"/>
    <n v="2.9"/>
    <n v="52"/>
    <n v="32"/>
    <n v="12339"/>
    <n v="1752"/>
    <x v="0"/>
    <n v="1.85"/>
    <x v="0"/>
  </r>
  <r>
    <x v="3052"/>
    <n v="1988"/>
    <s v="Donald Petrie"/>
    <s v="Julia Roberts"/>
    <s v="Lili Taylor"/>
    <s v="Conchata Ferrell"/>
    <x v="3"/>
    <n v="6000000"/>
    <n v="12793213"/>
    <x v="0"/>
    <n v="104"/>
    <s v="Comedy|Drama|Romance"/>
    <s v="commitment|marriage|pizza|title appears in writing|woman wearing only a man's shirt"/>
    <n v="6.2"/>
    <n v="34"/>
    <n v="73"/>
    <n v="18286"/>
    <n v="10430"/>
    <x v="0"/>
    <n v="1.85"/>
    <x v="0"/>
  </r>
  <r>
    <x v="3053"/>
    <n v="1998"/>
    <s v="Peter Howitt"/>
    <s v="Jeanne Tripplehorn"/>
    <s v="Kevin McNally"/>
    <s v="John Lynch"/>
    <x v="3"/>
    <n v="9000000"/>
    <n v="11883495"/>
    <x v="1"/>
    <n v="99"/>
    <s v="Comedy|Drama|Fantasy|Romance"/>
    <s v="alternative reality|multiple outcomes|parallel time|serendipity|twist of fate"/>
    <n v="6.8"/>
    <n v="88"/>
    <n v="278"/>
    <n v="52805"/>
    <n v="1462"/>
    <x v="0"/>
    <n v="1.85"/>
    <x v="0"/>
  </r>
  <r>
    <x v="3054"/>
    <n v="1995"/>
    <s v="Rusty Cundieff"/>
    <s v="Corbin Bernsen"/>
    <s v="Clarence Williams III"/>
    <s v="David Alan Grier"/>
    <x v="3"/>
    <n v="6000000"/>
    <n v="11797927"/>
    <x v="0"/>
    <n v="98"/>
    <s v="Comedy|Horror|Thriller"/>
    <s v="child abuse|death|drugs|ku klux klan|police brutality"/>
    <n v="6.1"/>
    <n v="25"/>
    <n v="52"/>
    <n v="4582"/>
    <n v="3221"/>
    <x v="0"/>
    <n v="1.85"/>
    <x v="0"/>
  </r>
  <r>
    <x v="3055"/>
    <n v="2006"/>
    <s v="Kevin Macdonald"/>
    <s v="David Oyelowo"/>
    <s v="Simon McBurney"/>
    <s v="Abby Mukiibi Nkaaga"/>
    <x v="3"/>
    <n v="6000000"/>
    <n v="17605861"/>
    <x v="1"/>
    <n v="121"/>
    <s v="Biography|Drama|History|Thriller"/>
    <s v="1970s|assassination|doctor|scottish|ugandan"/>
    <n v="7.7"/>
    <n v="252"/>
    <n v="351"/>
    <n v="145580"/>
    <n v="1184"/>
    <x v="0"/>
    <n v="2.35"/>
    <x v="0"/>
  </r>
  <r>
    <x v="3056"/>
    <n v="1989"/>
    <s v="Dominique Othenin-Girard"/>
    <s v="Donald Pleasence"/>
    <s v="Tamara Glynn"/>
    <s v="Troy Evans"/>
    <x v="6"/>
    <n v="3000000"/>
    <n v="11642254"/>
    <x v="0"/>
    <n v="96"/>
    <s v="Horror|Thriller"/>
    <s v="cat|halloween|kitten|michael myers|psychotronic"/>
    <n v="5.2"/>
    <n v="137"/>
    <n v="287"/>
    <n v="22929"/>
    <n v="1308"/>
    <x v="0"/>
    <n v="1.85"/>
    <x v="0"/>
  </r>
  <r>
    <x v="3057"/>
    <n v="2011"/>
    <s v="Richard Linklater"/>
    <s v="Matthew McConaughey"/>
    <s v="Brandon Smith"/>
    <s v="Rick Dial"/>
    <x v="0"/>
    <n v="5000000"/>
    <n v="9203192"/>
    <x v="0"/>
    <n v="99"/>
    <s v="Comedy|Crime|Drama"/>
    <s v="funeral|stockbroker|texas|vacation|widow"/>
    <n v="6.8"/>
    <n v="231"/>
    <n v="136"/>
    <n v="45396"/>
    <n v="11328"/>
    <x v="0"/>
    <n v="1.85"/>
    <x v="0"/>
  </r>
  <r>
    <x v="3058"/>
    <n v="2000"/>
    <s v="Ed Harris"/>
    <s v="John Heard"/>
    <s v="Bud Cort"/>
    <s v="Amy Madigan"/>
    <x v="3"/>
    <n v="6000000"/>
    <n v="8596914"/>
    <x v="0"/>
    <n v="122"/>
    <s v="Biography|Drama"/>
    <s v="1940s|artist|drinking|life magazine|painter"/>
    <n v="7"/>
    <n v="115"/>
    <n v="148"/>
    <n v="23023"/>
    <n v="1517"/>
    <x v="0"/>
    <n v="1.85"/>
    <x v="0"/>
  </r>
  <r>
    <x v="3059"/>
    <n v="1999"/>
    <s v="Risa Bramon Garcia"/>
    <s v="Janeane Garofalo"/>
    <s v="Dave Chappelle"/>
    <s v="Gaby Hoffmann"/>
    <x v="3"/>
    <n v="6000000"/>
    <n v="6851636"/>
    <x v="0"/>
    <n v="101"/>
    <s v="Comedy|Drama|Romance"/>
    <s v="bartender|friend|new year's eve|party|punk"/>
    <n v="5.9"/>
    <n v="67"/>
    <n v="182"/>
    <n v="13010"/>
    <n v="2697"/>
    <x v="0"/>
    <n v="1.85"/>
    <x v="0"/>
  </r>
  <r>
    <x v="3060"/>
    <n v="2012"/>
    <s v="Brian Klugman"/>
    <s v="J.K. Simmons"/>
    <s v="Bradley Cooper"/>
    <s v="Olivia Wilde"/>
    <x v="0"/>
    <n v="6000000"/>
    <n v="11434867"/>
    <x v="0"/>
    <n v="102"/>
    <s v="Drama|Mystery|Romance|Thriller"/>
    <s v="american in paris|book|love|novel|writer"/>
    <n v="7.1"/>
    <n v="216"/>
    <n v="130"/>
    <n v="59637"/>
    <n v="51355"/>
    <x v="0"/>
    <n v="1.85"/>
    <x v="0"/>
  </r>
  <r>
    <x v="3061"/>
    <n v="2012"/>
    <s v="Matt Piedmont"/>
    <s v="Will Ferrell"/>
    <s v="Adrian Martinez"/>
    <s v="Luis E. Carazo"/>
    <x v="3"/>
    <n v="6000000"/>
    <n v="5895238"/>
    <x v="0"/>
    <n v="84"/>
    <s v="Comedy|Western"/>
    <s v="absurd humor|drug lord|mexico|ranch|spaghetti western"/>
    <n v="5.5"/>
    <n v="133"/>
    <n v="70"/>
    <n v="17169"/>
    <n v="10123"/>
    <x v="0"/>
    <n v="2.35"/>
    <x v="1"/>
  </r>
  <r>
    <x v="3062"/>
    <n v="2009"/>
    <s v="Raymond De Felitta"/>
    <s v="Ezra Miller"/>
    <s v="Curtiss Cook"/>
    <s v="Dominik García-Lorido"/>
    <x v="0"/>
    <n v="6000000"/>
    <n v="6670712"/>
    <x v="0"/>
    <n v="104"/>
    <s v="Comedy|Drama"/>
    <s v="anger|family reunion|father son reunion|hugging|movie making"/>
    <n v="7.4"/>
    <n v="149"/>
    <n v="101"/>
    <n v="27301"/>
    <n v="3825"/>
    <x v="0"/>
    <n v="1.85"/>
    <x v="0"/>
  </r>
  <r>
    <x v="3063"/>
    <n v="2011"/>
    <s v="John Michael McDonagh"/>
    <s v="Don Cheadle"/>
    <s v="Fionnula Flanagan"/>
    <s v="Wale Ojo"/>
    <x v="3"/>
    <n v="6000000"/>
    <n v="5359774"/>
    <x v="17"/>
    <n v="96"/>
    <s v="Comedy|Crime|Thriller"/>
    <s v="boat on fire|drug smuggling|fbi|fbi agent|small town"/>
    <n v="7.3"/>
    <n v="261"/>
    <n v="131"/>
    <n v="64794"/>
    <n v="3569"/>
    <x v="0"/>
    <n v="2.35"/>
    <x v="1"/>
  </r>
  <r>
    <x v="3064"/>
    <n v="2008"/>
    <s v="Deb Hagan"/>
    <s v="Drake Bell"/>
    <s v="Alona Tal"/>
    <s v="Haley Bennett"/>
    <x v="3"/>
    <n v="6500000"/>
    <n v="4693919"/>
    <x v="0"/>
    <n v="94"/>
    <s v="Comedy"/>
    <s v="college|face slap|high school|loss of virginity|pierced nipple"/>
    <n v="4.5999999999999996"/>
    <n v="42"/>
    <n v="78"/>
    <n v="11011"/>
    <n v="4484"/>
    <x v="0"/>
    <n v="1.85"/>
    <x v="1"/>
  </r>
  <r>
    <x v="3065"/>
    <n v="1999"/>
    <s v="Sofia Coppola"/>
    <s v="Kirsten Dunst"/>
    <s v="Kathleen Turner"/>
    <s v="Scott Glenn"/>
    <x v="3"/>
    <n v="6000000"/>
    <n v="4859475"/>
    <x v="0"/>
    <n v="90"/>
    <s v="Drama|Romance"/>
    <s v="catholic|five sisters|isolation|school|suicide"/>
    <n v="7.2"/>
    <n v="152"/>
    <n v="520"/>
    <n v="116910"/>
    <n v="7103"/>
    <x v="0"/>
    <n v="1.85"/>
    <x v="1"/>
  </r>
  <r>
    <x v="3066"/>
    <n v="2009"/>
    <s v="Zach Cregger"/>
    <s v="Hugh M. Hefner"/>
    <s v="Windell Middlebrooks"/>
    <s v="Raquel Alessi"/>
    <x v="3"/>
    <n v="6000000"/>
    <n v="4542775"/>
    <x v="0"/>
    <n v="90"/>
    <s v="Comedy|Romance"/>
    <s v="fellatio|hugh hefner|oral sex|playboy centerfold|topless female nudity"/>
    <n v="5.0999999999999996"/>
    <n v="76"/>
    <n v="73"/>
    <n v="18313"/>
    <n v="1831"/>
    <x v="0"/>
    <n v="1.85"/>
    <x v="1"/>
  </r>
  <r>
    <x v="3067"/>
    <n v="2014"/>
    <s v="Zach Braff"/>
    <s v="Jim Parsons"/>
    <s v="Josh Gad"/>
    <s v="Michael Weston"/>
    <x v="3"/>
    <n v="6000000"/>
    <n v="3588432"/>
    <x v="0"/>
    <n v="106"/>
    <s v="Comedy|Drama"/>
    <s v="actor|dream sequence|genius recluse|jew|religion"/>
    <n v="6.7"/>
    <n v="149"/>
    <n v="93"/>
    <n v="29341"/>
    <n v="18947"/>
    <x v="0"/>
    <n v="2.35"/>
    <x v="1"/>
  </r>
  <r>
    <x v="3068"/>
    <n v="1999"/>
    <s v="Mark Tarlov"/>
    <s v="Sarah Michelle Gellar"/>
    <s v="Dylan Baker"/>
    <s v="Lawrence Gilliard Jr."/>
    <x v="0"/>
    <n v="6000000"/>
    <n v="4394936"/>
    <x v="5"/>
    <n v="96"/>
    <s v="Comedy|Drama|Fantasy|Romance"/>
    <s v="chef|female chef|love|magic|restaurant"/>
    <n v="5.3"/>
    <n v="35"/>
    <n v="190"/>
    <n v="11439"/>
    <n v="5668"/>
    <x v="0"/>
    <n v="2.35"/>
    <x v="1"/>
  </r>
  <r>
    <x v="3069"/>
    <n v="2001"/>
    <s v="John Cameron Mitchell"/>
    <s v="John Cameron Mitchell"/>
    <s v="Miriam Shor"/>
    <s v="Andrea Martin"/>
    <x v="3"/>
    <n v="6000000"/>
    <n v="3029081"/>
    <x v="0"/>
    <n v="95"/>
    <s v="Comedy|Drama|Music|Musical"/>
    <s v="band|rock band|sex change|song|transsexual"/>
    <n v="7.8"/>
    <n v="108"/>
    <n v="231"/>
    <n v="26300"/>
    <n v="993"/>
    <x v="0"/>
    <n v="1.85"/>
    <x v="1"/>
  </r>
  <r>
    <x v="3070"/>
    <n v="1993"/>
    <s v="Sheldon Lettich"/>
    <s v="Antoni Corone"/>
    <s v="Ryan Bollman"/>
    <s v="Todd Susman"/>
    <x v="0"/>
    <n v="6000000"/>
    <n v="3273588"/>
    <x v="0"/>
    <n v="99"/>
    <s v="Action|Drama"/>
    <s v="capoeira|fight|fighting|martial arts|violence"/>
    <n v="6.7"/>
    <n v="17"/>
    <n v="50"/>
    <n v="4195"/>
    <n v="382"/>
    <x v="0"/>
    <n v="1.85"/>
    <x v="1"/>
  </r>
  <r>
    <x v="3071"/>
    <n v="2003"/>
    <s v="Billy Ray"/>
    <s v="Hayden Christensen"/>
    <s v="Rosario Dawson"/>
    <s v="Cas Anvar"/>
    <x v="0"/>
    <n v="6000000"/>
    <n v="2207975"/>
    <x v="0"/>
    <n v="99"/>
    <s v="Drama|History"/>
    <s v="fabricated facts|journalist|stephen glass|the new republic|writer"/>
    <n v="7.2"/>
    <n v="129"/>
    <n v="190"/>
    <n v="28855"/>
    <n v="8297"/>
    <x v="0"/>
    <n v="2.35"/>
    <x v="1"/>
  </r>
  <r>
    <x v="3072"/>
    <n v="2001"/>
    <s v="David Atkins"/>
    <s v="Chelcie Ross"/>
    <s v="Lynne Thigpen"/>
    <s v="Polly Noonan"/>
    <x v="3"/>
    <n v="6000000"/>
    <n v="2025238"/>
    <x v="0"/>
    <n v="95"/>
    <s v="Comedy|Crime|Drama|Thriller"/>
    <s v="dentist|drugs|murder|sex|sunflower"/>
    <n v="5.8"/>
    <n v="84"/>
    <n v="105"/>
    <n v="9589"/>
    <n v="489"/>
    <x v="0"/>
    <n v="1.85"/>
    <x v="1"/>
  </r>
  <r>
    <x v="3073"/>
    <n v="2008"/>
    <s v="Jonathan Levine"/>
    <s v="Mary-Kate Olsen"/>
    <s v="Aaron Yoo"/>
    <s v="Method Man"/>
    <x v="3"/>
    <n v="6000000"/>
    <n v="2077046"/>
    <x v="0"/>
    <n v="99"/>
    <s v="Comedy|Drama|Romance"/>
    <s v="ice cream|marijuana|new york city|summer|therapy"/>
    <n v="7"/>
    <n v="147"/>
    <n v="75"/>
    <n v="27266"/>
    <n v="2748"/>
    <x v="0"/>
    <n v="2.35"/>
    <x v="1"/>
  </r>
  <r>
    <x v="3074"/>
    <n v="1991"/>
    <s v="Sylvio Tabet"/>
    <s v="Michael Berryman"/>
    <s v="Kari Wuhrer"/>
    <s v="Marc Singer"/>
    <x v="0"/>
    <n v="6000000"/>
    <n v="869325"/>
    <x v="0"/>
    <n v="107"/>
    <s v="Action|Adventure|Fantasy|Sci-Fi"/>
    <s v="beast|beastmaster|psychotronic|sword and sorcery|warrior"/>
    <n v="3.8"/>
    <n v="17"/>
    <n v="16"/>
    <n v="2281"/>
    <n v="2000"/>
    <x v="0"/>
    <n v="1.85"/>
    <x v="1"/>
  </r>
  <r>
    <x v="3075"/>
    <n v="2010"/>
    <s v="Rick Bieber"/>
    <s v="Aidan Quinn"/>
    <s v="Kendrick Cross"/>
    <s v="Sammy Nagi Njuguna"/>
    <x v="1"/>
    <n v="6000000"/>
    <n v="399611"/>
    <x v="0"/>
    <n v="90"/>
    <s v="Biography|Drama|Sport"/>
    <s v="athletic training|football practice|funeral|gymnasium|man crying"/>
    <n v="5.7"/>
    <n v="16"/>
    <n v="29"/>
    <n v="1245"/>
    <n v="2370"/>
    <x v="0"/>
    <n v="1.85"/>
    <x v="1"/>
  </r>
  <r>
    <x v="3076"/>
    <n v="2009"/>
    <s v="Shana Feste"/>
    <s v="Jennifer Ehle"/>
    <s v="Zoë Kravitz"/>
    <s v="Cara Seymour"/>
    <x v="3"/>
    <n v="6000000"/>
    <n v="115862"/>
    <x v="0"/>
    <n v="96"/>
    <s v="Drama|Romance"/>
    <s v="car crash|loss|self help group|teenage mother|title directed by female"/>
    <n v="6.7"/>
    <n v="63"/>
    <n v="50"/>
    <n v="7394"/>
    <n v="2163"/>
    <x v="0"/>
    <n v="2.35"/>
    <x v="1"/>
  </r>
  <r>
    <x v="3077"/>
    <n v="2006"/>
    <s v="Joey Lauren Adams"/>
    <s v="Tim Blake Nelson"/>
    <s v="Diane Ladd"/>
    <s v="Ritchie Montgomery"/>
    <x v="3"/>
    <n v="6000000"/>
    <n v="117560"/>
    <x v="0"/>
    <n v="97"/>
    <s v="Drama|Romance"/>
    <s v="church|drink|knocking on a door|love|three word title"/>
    <n v="6.2"/>
    <n v="36"/>
    <n v="29"/>
    <n v="2330"/>
    <n v="1081"/>
    <x v="0"/>
    <n v="1.85"/>
    <x v="1"/>
  </r>
  <r>
    <x v="3078"/>
    <n v="2001"/>
    <s v="Peter Cattaneo"/>
    <s v="James Nesbitt"/>
    <s v="Olivia Williams"/>
    <s v="Peter McNamara"/>
    <x v="0"/>
    <n v="6000000"/>
    <n v="54606"/>
    <x v="1"/>
    <n v="107"/>
    <s v="Comedy|Crime|Romance"/>
    <s v="escape|prison|prison escape|sadism|solitary confinement"/>
    <n v="6.2"/>
    <n v="47"/>
    <n v="34"/>
    <n v="1940"/>
    <n v="2440"/>
    <x v="0"/>
    <n v="2.35"/>
    <x v="1"/>
  </r>
  <r>
    <x v="3079"/>
    <n v="2008"/>
    <s v="S.R. Bindler"/>
    <s v="Matthew McConaughey"/>
    <s v="Scott Glenn"/>
    <s v="Sarah Wright"/>
    <x v="3"/>
    <n v="6000000"/>
    <n v="36497"/>
    <x v="0"/>
    <n v="85"/>
    <s v="Comedy"/>
    <s v="barefoot|endorsement|surfboard|virtual reality|waves"/>
    <n v="4.7"/>
    <n v="26"/>
    <n v="37"/>
    <n v="7367"/>
    <n v="14599"/>
    <x v="0"/>
    <n v="1.85"/>
    <x v="1"/>
  </r>
  <r>
    <x v="3080"/>
    <n v="2012"/>
    <s v="Stefan Ruzowitzky"/>
    <s v="Charlie Hunnam"/>
    <s v="Olivia Wilde"/>
    <s v="Sissy Spacek"/>
    <x v="3"/>
    <n v="12000000"/>
    <n v="65804"/>
    <x v="0"/>
    <n v="95"/>
    <s v="Crime|Drama|Thriller"/>
    <s v="police officer|police officer killed|police officer shot|sex scene"/>
    <n v="6.3"/>
    <n v="162"/>
    <n v="86"/>
    <n v="32512"/>
    <n v="27575"/>
    <x v="0"/>
    <n v="2.35"/>
    <x v="1"/>
  </r>
  <r>
    <x v="3081"/>
    <n v="2002"/>
    <s v="Cédric Klapisch"/>
    <s v="Romain Duris"/>
    <s v="Cécile De France"/>
    <s v="Iddo Goldberg"/>
    <x v="3"/>
    <n v="5300000"/>
    <n v="3895664"/>
    <x v="8"/>
    <n v="111"/>
    <s v="Comedy|Drama"/>
    <s v="apartment|erasmus|language|student|trip"/>
    <n v="7.3"/>
    <n v="88"/>
    <n v="149"/>
    <n v="34383"/>
    <n v="1858"/>
    <x v="0"/>
    <n v="1.85"/>
    <x v="1"/>
  </r>
  <r>
    <x v="938"/>
    <n v="2002"/>
    <s v="Barbet Schroeder"/>
    <s v="Ryan Gosling"/>
    <s v="Chris Penn"/>
    <s v="Agnes Bruckner"/>
    <x v="3"/>
    <n v="50000000"/>
    <n v="31874869"/>
    <x v="0"/>
    <n v="115"/>
    <s v="Crime|Mystery|Thriller"/>
    <s v="disposing of a dead body|high school student|murder|sociopath|teenage boy"/>
    <n v="6.1"/>
    <n v="136"/>
    <n v="302"/>
    <n v="43575"/>
    <n v="34605"/>
    <x v="0"/>
    <n v="1.85"/>
    <x v="1"/>
  </r>
  <r>
    <x v="3082"/>
    <n v="2008"/>
    <s v="Martin Koolhoven"/>
    <s v="Yorick van Wageningen"/>
    <s v="Tygo Gernandt"/>
    <s v="Martijn Lakemeier"/>
    <x v="3"/>
    <n v="4000000"/>
    <n v="542860"/>
    <x v="22"/>
    <n v="103"/>
    <s v="Drama|History|War"/>
    <s v="horse|nazi|occupation|resistance movement|uncle nephew relationship"/>
    <n v="7.1"/>
    <n v="111"/>
    <n v="37"/>
    <n v="9230"/>
    <n v="219"/>
    <x v="0"/>
    <n v="2.35"/>
    <x v="1"/>
  </r>
  <r>
    <x v="3083"/>
    <n v="2005"/>
    <s v="Prachya Pinkaew"/>
    <s v="Jon Foo"/>
    <s v="Nathan Jones"/>
    <s v="Johnny Nguyen"/>
    <x v="3"/>
    <n v="200000000"/>
    <n v="11905519"/>
    <x v="29"/>
    <n v="111"/>
    <s v="Action|Crime|Drama|Thriller"/>
    <s v="die hard scenario|elephant|long take|police|sydney australia"/>
    <n v="7.1"/>
    <n v="112"/>
    <n v="214"/>
    <n v="30210"/>
    <n v="2205"/>
    <x v="0"/>
    <n v="1.85"/>
    <x v="1"/>
  </r>
  <r>
    <x v="3084"/>
    <n v="2002"/>
    <s v="Gurinder Chadha"/>
    <s v="Archie Panjabi"/>
    <s v="Parminder Nagra"/>
    <s v="Anupam Kher"/>
    <x v="0"/>
    <n v="3500159"/>
    <n v="32541719"/>
    <x v="1"/>
    <n v="112"/>
    <s v="Comedy|Drama|Romance|Sport"/>
    <s v="hinduism|marriage engagement|soccer|team|tradition"/>
    <n v="6.7"/>
    <n v="161"/>
    <n v="438"/>
    <n v="89806"/>
    <n v="2201"/>
    <x v="0"/>
    <n v="1.85"/>
    <x v="0"/>
  </r>
  <r>
    <x v="3085"/>
    <n v="2002"/>
    <s v="John Sayles"/>
    <s v="Miguel Ferrer"/>
    <s v="Edie Falco"/>
    <s v="Timothy Hutton"/>
    <x v="0"/>
    <n v="5600000"/>
    <n v="3064356"/>
    <x v="0"/>
    <n v="141"/>
    <s v="Drama|Romance"/>
    <s v="african american|business|coastline|florida|real estate"/>
    <n v="6.9"/>
    <n v="68"/>
    <n v="81"/>
    <n v="3433"/>
    <n v="2584"/>
    <x v="0"/>
    <n v="1.85"/>
    <x v="1"/>
  </r>
  <r>
    <x v="3086"/>
    <n v="2006"/>
    <s v="Preston A. Whitmore II"/>
    <s v="Wesley Jonathan"/>
    <s v="Wayne Brady"/>
    <s v="Eva Marcille"/>
    <x v="0"/>
    <n v="5600000"/>
    <n v="7009668"/>
    <x v="0"/>
    <n v="95"/>
    <s v="Action|Sport"/>
    <s v="african american|basketball|basketball movie|critically bashed|tv commercial"/>
    <n v="2.1"/>
    <n v="25"/>
    <n v="36"/>
    <n v="8707"/>
    <n v="2000"/>
    <x v="0"/>
    <n v="1.85"/>
    <x v="0"/>
  </r>
  <r>
    <x v="3087"/>
    <n v="2009"/>
    <s v="Jaume Balagueró"/>
    <s v="Jonathan D. Mellor"/>
    <s v="Pablo Rosso"/>
    <s v="Andrea Ros"/>
    <x v="3"/>
    <n v="5600000"/>
    <n v="27024"/>
    <x v="10"/>
    <n v="85"/>
    <s v="Horror"/>
    <s v="apartment|apartment building|blood sample|crucifix|zombie"/>
    <n v="6.6"/>
    <n v="222"/>
    <n v="148"/>
    <n v="55597"/>
    <n v="73"/>
    <x v="0"/>
    <n v="1.85"/>
    <x v="1"/>
  </r>
  <r>
    <x v="3088"/>
    <n v="1973"/>
    <s v="George Roy Hill"/>
    <s v="Eileen Brennan"/>
    <s v="Robert Shaw"/>
    <s v="Ray Walston"/>
    <x v="1"/>
    <n v="5500000"/>
    <n v="159600000"/>
    <x v="0"/>
    <n v="129"/>
    <s v="Comedy|Crime|Drama"/>
    <s v="con|con man|courier|long con|murder"/>
    <n v="8.3000000000000007"/>
    <n v="119"/>
    <n v="252"/>
    <n v="175607"/>
    <n v="2387"/>
    <x v="0"/>
    <n v="1.85"/>
    <x v="0"/>
  </r>
  <r>
    <x v="3089"/>
    <n v="1981"/>
    <s v="Hugh Hudson"/>
    <s v="Alice Krige"/>
    <s v="Ben Cross"/>
    <s v="John Gielgud"/>
    <x v="1"/>
    <n v="5500000"/>
    <n v="58800000"/>
    <x v="1"/>
    <n v="125"/>
    <s v="Biography|Drama|Sport"/>
    <s v="athlete|jew|missionary|olympic games|race"/>
    <n v="7.2"/>
    <n v="90"/>
    <n v="213"/>
    <n v="40511"/>
    <n v="1651"/>
    <x v="0"/>
    <n v="1.85"/>
    <x v="0"/>
  </r>
  <r>
    <x v="3090"/>
    <n v="2005"/>
    <s v="Darren Grant"/>
    <s v="Cicely Tyson"/>
    <s v="Kimberly Elise"/>
    <s v="Tamara Taylor"/>
    <x v="0"/>
    <n v="5500000"/>
    <n v="50382128"/>
    <x v="0"/>
    <n v="116"/>
    <s v="Comedy|Drama|Romance"/>
    <s v="comic relief|diary|kiss|madea series|state flag"/>
    <n v="5.6"/>
    <n v="62"/>
    <n v="202"/>
    <n v="10472"/>
    <n v="2723"/>
    <x v="0"/>
    <n v="1.85"/>
    <x v="0"/>
  </r>
  <r>
    <x v="3091"/>
    <n v="1996"/>
    <s v="Scott Hicks"/>
    <s v="Noah Taylor"/>
    <s v="Armin Mueller-Stahl"/>
    <s v="Nicholas Bell"/>
    <x v="0"/>
    <n v="5500000"/>
    <n v="35811509"/>
    <x v="4"/>
    <n v="105"/>
    <s v="Biography|Drama|Music|Romance"/>
    <s v="abuse|australia|concert|pianist|piano"/>
    <n v="7.7"/>
    <n v="71"/>
    <n v="104"/>
    <n v="43013"/>
    <n v="888"/>
    <x v="0"/>
    <n v="1.85"/>
    <x v="0"/>
  </r>
  <r>
    <x v="3092"/>
    <n v="2013"/>
    <s v="Joseph Gordon-Levitt"/>
    <s v="Joseph Gordon-Levitt"/>
    <s v="Scarlett Johansson"/>
    <s v="Tony Danza"/>
    <x v="3"/>
    <n v="3000000"/>
    <n v="24475193"/>
    <x v="0"/>
    <n v="90"/>
    <s v="Comedy|Drama|Romance"/>
    <s v="camera focus on female butt|cunnilingus|new jersey|oral sex|reference to facebook"/>
    <n v="6.6"/>
    <n v="364"/>
    <n v="314"/>
    <n v="190494"/>
    <n v="44265"/>
    <x v="0"/>
    <n v="2.35"/>
    <x v="0"/>
  </r>
  <r>
    <x v="3093"/>
    <n v="2001"/>
    <s v="Terry Zwigoff"/>
    <s v="Scarlett Johansson"/>
    <s v="Steve Buscemi"/>
    <s v="T.J. Thyne"/>
    <x v="3"/>
    <n v="7000000"/>
    <n v="6200756"/>
    <x v="0"/>
    <n v="111"/>
    <s v="Comedy|Drama"/>
    <s v="art class|diner|friend|graduation|high school"/>
    <n v="7.4"/>
    <n v="122"/>
    <n v="488"/>
    <n v="96129"/>
    <n v="34106"/>
    <x v="0"/>
    <n v="1.85"/>
    <x v="1"/>
  </r>
  <r>
    <x v="3094"/>
    <n v="2001"/>
    <s v="Richard Eyre"/>
    <s v="Kate Winslet"/>
    <s v="Jim Broadbent"/>
    <s v="Kris Marshall"/>
    <x v="3"/>
    <n v="5500000"/>
    <n v="1292119"/>
    <x v="1"/>
    <n v="91"/>
    <s v="Biography|Drama|Romance"/>
    <s v="alzheimer's disease|book|love|novelist|writer"/>
    <n v="7.1"/>
    <n v="100"/>
    <n v="144"/>
    <n v="14786"/>
    <n v="16768"/>
    <x v="0"/>
    <n v="1.85"/>
    <x v="1"/>
  </r>
  <r>
    <x v="3095"/>
    <n v="2004"/>
    <s v="Christophe Barratier"/>
    <s v="Jean-Baptiste Maunier"/>
    <s v="François Berléand"/>
    <s v="Gérard Jugnot"/>
    <x v="0"/>
    <n v="5500000"/>
    <n v="3629758"/>
    <x v="8"/>
    <n v="97"/>
    <s v="Drama|Music"/>
    <s v="boarding school|boy|choir|school|teacher"/>
    <n v="7.9"/>
    <n v="112"/>
    <n v="110"/>
    <n v="44151"/>
    <n v="745"/>
    <x v="0"/>
    <n v="2.35"/>
    <x v="1"/>
  </r>
  <r>
    <x v="3096"/>
    <n v="2003"/>
    <s v="Émile Gaudreault"/>
    <s v="Paul Sorvino"/>
    <s v="Luke Kirby"/>
    <s v="Claudia Ferri"/>
    <x v="3"/>
    <n v="5000000"/>
    <n v="6239558"/>
    <x v="3"/>
    <n v="92"/>
    <s v="Comedy|Drama"/>
    <s v="gay|immigrant|italian|police|police officer"/>
    <n v="6.7"/>
    <n v="67"/>
    <n v="67"/>
    <n v="5548"/>
    <n v="1033"/>
    <x v="0"/>
    <n v="1.85"/>
    <x v="0"/>
  </r>
  <r>
    <x v="3097"/>
    <n v="2003"/>
    <s v="James Cox"/>
    <s v="Alexis Dziena"/>
    <s v="Louis Lombardi"/>
    <s v="Franky G"/>
    <x v="3"/>
    <n v="5000000"/>
    <n v="1056102"/>
    <x v="0"/>
    <n v="104"/>
    <s v="Crime|Drama|Mystery|Thriller"/>
    <s v="murder|police|police investigation|porn star|robbery"/>
    <n v="6.6"/>
    <n v="91"/>
    <n v="153"/>
    <n v="18792"/>
    <n v="1315"/>
    <x v="0"/>
    <n v="1.85"/>
    <x v="1"/>
  </r>
  <r>
    <x v="3098"/>
    <n v="1989"/>
    <s v="Spike Lee"/>
    <s v="Ruby Dee"/>
    <s v="John Savage"/>
    <s v="Danny Aiello"/>
    <x v="3"/>
    <n v="6500000"/>
    <n v="27545445"/>
    <x v="0"/>
    <n v="120"/>
    <s v="Drama"/>
    <s v="black militant|frustration|pizza|pizza parlor|pizzeria"/>
    <n v="7.9"/>
    <n v="103"/>
    <n v="418"/>
    <n v="59524"/>
    <n v="2892"/>
    <x v="0"/>
    <n v="1.85"/>
    <x v="0"/>
  </r>
  <r>
    <x v="3099"/>
    <n v="2001"/>
    <s v="James Toback"/>
    <s v="Sarah Michelle Gellar"/>
    <s v="Eric Stoltz"/>
    <s v="Joey Lauren Adams"/>
    <x v="3"/>
    <n v="5500000"/>
    <n v="56007"/>
    <x v="0"/>
    <n v="99"/>
    <s v="Comedy|Crime|Drama|Romance|Thriller"/>
    <s v="basketball|cheerleader|college|harvard|philosophy"/>
    <n v="4.9000000000000004"/>
    <n v="27"/>
    <n v="69"/>
    <n v="3754"/>
    <n v="6776"/>
    <x v="0"/>
    <n v="2.35"/>
    <x v="1"/>
  </r>
  <r>
    <x v="3100"/>
    <n v="2011"/>
    <s v="Aki Kaurismäki"/>
    <s v="Jean-Pierre Léaud"/>
    <s v="Kati Outinen"/>
    <s v="Jean-Pierre Darroussin"/>
    <x v="7"/>
    <n v="3850000"/>
    <n v="611709"/>
    <x v="36"/>
    <n v="93"/>
    <s v="Comedy|Drama"/>
    <s v="bar|container|illegal immigrant|neighbor|shoe shiner"/>
    <n v="7.2"/>
    <n v="205"/>
    <n v="41"/>
    <n v="15267"/>
    <n v="391"/>
    <x v="0"/>
    <n v="1.85"/>
    <x v="1"/>
  </r>
  <r>
    <x v="3101"/>
    <n v="2013"/>
    <s v="Hitoshi Matsumoto"/>
    <s v="Lindsay Kay Hayward"/>
    <s v="Hitoshi Matsumoto"/>
    <s v="Shinobu Terajima"/>
    <x v="8"/>
    <n v="5500000"/>
    <n v="22770"/>
    <x v="9"/>
    <n v="99"/>
    <s v="Comedy|Drama"/>
    <s v="coma|one word title|spitting|sushi|swimming pool"/>
    <n v="6.1"/>
    <n v="72"/>
    <n v="12"/>
    <n v="1658"/>
    <n v="81"/>
    <x v="0"/>
    <n v="1.85"/>
    <x v="1"/>
  </r>
  <r>
    <x v="3102"/>
    <n v="2011"/>
    <s v="George Ratliff"/>
    <s v="Jim Gaffigan"/>
    <s v="Cree Kelly"/>
    <s v="Mike Eshaq"/>
    <x v="3"/>
    <n v="9000000"/>
    <n v="27445"/>
    <x v="0"/>
    <n v="96"/>
    <s v="Action|Comedy|Drama|Thriller"/>
    <s v="cross|doused with gasoline|pastor|security guard|shower"/>
    <n v="5.3"/>
    <n v="48"/>
    <n v="31"/>
    <n v="3788"/>
    <n v="561"/>
    <x v="0"/>
    <n v="1.85"/>
    <x v="1"/>
  </r>
  <r>
    <x v="3103"/>
    <n v="2007"/>
    <s v="David Wain"/>
    <s v="Jon Hamm"/>
    <s v="Ken Marino"/>
    <s v="Ron Silver"/>
    <x v="3"/>
    <n v="5250000"/>
    <n v="766487"/>
    <x v="0"/>
    <n v="96"/>
    <s v="Comedy|Romance"/>
    <s v="death|mexico|sabbath|surgeon|ten stories"/>
    <n v="5"/>
    <n v="65"/>
    <n v="117"/>
    <n v="15315"/>
    <n v="4883"/>
    <x v="0"/>
    <n v="1.85"/>
    <x v="1"/>
  </r>
  <r>
    <x v="3104"/>
    <n v="2011"/>
    <s v="Morten Tyldum"/>
    <s v="Aksel Hennie"/>
    <s v="Synnøve Macody Lund"/>
    <s v="Julie R. Ølgaard"/>
    <x v="3"/>
    <n v="30300000"/>
    <n v="1196752"/>
    <x v="37"/>
    <n v="100"/>
    <s v="Crime|Drama|Thriller"/>
    <s v="art thief|male frontal nudity|male nudity|male star appears nude|painting"/>
    <n v="7.6"/>
    <n v="284"/>
    <n v="121"/>
    <n v="79353"/>
    <n v="385"/>
    <x v="0"/>
    <n v="2.39"/>
    <x v="1"/>
  </r>
  <r>
    <x v="3105"/>
    <n v="2004"/>
    <s v="Michael McGowan"/>
    <s v="Campbell Scott"/>
    <s v="Adam Butcher"/>
    <s v="Gordon Pinsent"/>
    <x v="0"/>
    <n v="6000000"/>
    <n v="795126"/>
    <x v="3"/>
    <n v="98"/>
    <s v="Comedy|Drama|Sport"/>
    <s v="boston marathon|coma|marathon|miracles|running"/>
    <n v="7.6"/>
    <n v="47"/>
    <n v="52"/>
    <n v="4976"/>
    <n v="955"/>
    <x v="0"/>
    <n v="1.85"/>
    <x v="1"/>
  </r>
  <r>
    <x v="3106"/>
    <n v="2013"/>
    <s v="James Wan"/>
    <s v="Lin Shaye"/>
    <s v="Barbara Hershey"/>
    <s v="Leigh Whannell"/>
    <x v="0"/>
    <n v="5000000"/>
    <n v="83574831"/>
    <x v="0"/>
    <n v="106"/>
    <s v="Fantasy|Horror|Thriller"/>
    <s v="barricading a door|injection in leg|police detective|supernatural|taser"/>
    <n v="6.6"/>
    <n v="318"/>
    <n v="269"/>
    <n v="109214"/>
    <n v="2975"/>
    <x v="0"/>
    <n v="2.35"/>
    <x v="0"/>
  </r>
  <r>
    <x v="3107"/>
    <n v="2005"/>
    <s v="Darren Lynn Bousman"/>
    <s v="Emmanuelle Vaugier"/>
    <s v="Tony Nappo"/>
    <s v="Shawnee Smith"/>
    <x v="3"/>
    <n v="4000000"/>
    <n v="87025093"/>
    <x v="0"/>
    <n v="95"/>
    <s v="Horror|Mystery"/>
    <s v="death|detective|nerve gas|serial killer|trap"/>
    <n v="6.6"/>
    <n v="250"/>
    <n v="864"/>
    <n v="188679"/>
    <n v="4134"/>
    <x v="0"/>
    <n v="1.85"/>
    <x v="0"/>
  </r>
  <r>
    <x v="3108"/>
    <n v="2016"/>
    <s v="Dan Trachtenberg"/>
    <s v="Bradley Cooper"/>
    <s v="John Gallagher Jr."/>
    <s v="Sumalee Montano"/>
    <x v="0"/>
    <n v="15000000"/>
    <n v="71897215"/>
    <x v="0"/>
    <n v="104"/>
    <s v="Drama|Horror|Mystery|Sci-Fi|Thriller"/>
    <s v="alien|bunker|car crash|kidnapping|minimal cast"/>
    <n v="7.3"/>
    <n v="411"/>
    <n v="440"/>
    <n v="126893"/>
    <n v="14504"/>
    <x v="0"/>
    <n v="2.35"/>
    <x v="0"/>
  </r>
  <r>
    <x v="3109"/>
    <n v="2002"/>
    <s v="Jeff Tremaine"/>
    <s v="Bam Margera"/>
    <s v="Steve-O"/>
    <s v="Chris Pontius"/>
    <x v="3"/>
    <n v="5000000"/>
    <n v="64267897"/>
    <x v="0"/>
    <n v="87"/>
    <s v="Comedy|Documentary"/>
    <s v="alligator|golf|japan|panda|stunt"/>
    <n v="6.6"/>
    <n v="106"/>
    <n v="327"/>
    <n v="67992"/>
    <n v="1770"/>
    <x v="0"/>
    <n v="1.85"/>
    <x v="0"/>
  </r>
  <r>
    <x v="3110"/>
    <n v="2016"/>
    <s v="David F. Sandberg"/>
    <s v="Billy Burke"/>
    <s v="Amiah Miller"/>
    <s v="Gabriel Bateman"/>
    <x v="0"/>
    <n v="4900000"/>
    <n v="56536016"/>
    <x v="0"/>
    <n v="81"/>
    <s v="Horror"/>
    <s v="based on short film|reference to avenged sevenfold|reference to slayer|switching lights on and off|two word title"/>
    <n v="6.9"/>
    <n v="159"/>
    <n v="95"/>
    <n v="13523"/>
    <n v="3344"/>
    <x v="0"/>
    <n v="2.35"/>
    <x v="0"/>
  </r>
  <r>
    <x v="3111"/>
    <n v="2011"/>
    <s v="Henry Joost"/>
    <s v="Johanna Braddy"/>
    <s v="Sprague Grayden"/>
    <s v="Christopher Nicholas Smith"/>
    <x v="3"/>
    <n v="5000000"/>
    <n v="104007828"/>
    <x v="0"/>
    <n v="94"/>
    <s v="Horror"/>
    <s v="animate object|imaginary friend|reference to macgyver|whispering|woman wearing only a man's shirt"/>
    <n v="5.8"/>
    <n v="251"/>
    <n v="314"/>
    <n v="76828"/>
    <n v="2371"/>
    <x v="0"/>
    <n v="1.85"/>
    <x v="0"/>
  </r>
  <r>
    <x v="3112"/>
    <n v="2014"/>
    <s v="Stiles White"/>
    <s v="Lin Shaye"/>
    <s v="Shelley Hennig"/>
    <s v="Daren Kagasoff"/>
    <x v="0"/>
    <n v="5000000"/>
    <n v="50820940"/>
    <x v="0"/>
    <n v="89"/>
    <s v="Fantasy|Horror"/>
    <s v="death of girlfriend|funeral|ghost|ouija|spirit"/>
    <n v="4.4000000000000004"/>
    <n v="183"/>
    <n v="159"/>
    <n v="31915"/>
    <n v="5056"/>
    <x v="0"/>
    <n v="2.35"/>
    <x v="0"/>
  </r>
  <r>
    <x v="3113"/>
    <n v="1987"/>
    <s v="Chuck Russell"/>
    <s v="John Saxon"/>
    <s v="Heather Langenkamp"/>
    <s v="Jennifer Rubin"/>
    <x v="6"/>
    <n v="4500000"/>
    <n v="44793200"/>
    <x v="0"/>
    <n v="88"/>
    <s v="Action|Fantasy|Horror|Thriller"/>
    <s v="dream|freddy krueger|killer|nightmare|springwood ohio"/>
    <n v="6.6"/>
    <n v="131"/>
    <n v="311"/>
    <n v="49820"/>
    <n v="1584"/>
    <x v="0"/>
    <n v="1.85"/>
    <x v="0"/>
  </r>
  <r>
    <x v="2763"/>
    <n v="2015"/>
    <s v="Joel Edgerton"/>
    <s v="Busy Philipps"/>
    <s v="Allison Tolman"/>
    <s v="Wendell Pierce"/>
    <x v="3"/>
    <n v="5000000"/>
    <n v="43771291"/>
    <x v="0"/>
    <n v="108"/>
    <s v="Mystery|Thriller"/>
    <s v="compulsive liar|fired from a job|gift|rape|substance abuse"/>
    <n v="7.1"/>
    <n v="297"/>
    <n v="279"/>
    <n v="79916"/>
    <n v="3215"/>
    <x v="0"/>
    <n v="2.35"/>
    <x v="0"/>
  </r>
  <r>
    <x v="3114"/>
    <n v="2013"/>
    <s v="Eugenio Derbez"/>
    <s v="Eugenio Derbez"/>
    <s v="Jessica Lindsey"/>
    <s v="Hugo Stiglitz"/>
    <x v="0"/>
    <n v="5000000"/>
    <n v="44456509"/>
    <x v="34"/>
    <n v="115"/>
    <s v="Comedy|Drama"/>
    <s v="father daughter relationship"/>
    <n v="7.6"/>
    <n v="41"/>
    <n v="81"/>
    <n v="22105"/>
    <n v="688"/>
    <x v="0"/>
    <n v="1.85"/>
    <x v="0"/>
  </r>
  <r>
    <x v="3115"/>
    <n v="2012"/>
    <s v="Henry Joost"/>
    <s v="Matt Shively"/>
    <s v="Brendon Eggertsen"/>
    <s v="Alisha Boe"/>
    <x v="3"/>
    <n v="5000000"/>
    <n v="53884821"/>
    <x v="0"/>
    <n v="96"/>
    <s v="Horror"/>
    <s v="boy in a bathtub|demon|laptop computer|pulled underwater|walking in the dark"/>
    <n v="4.5999999999999996"/>
    <n v="248"/>
    <n v="247"/>
    <n v="51204"/>
    <n v="799"/>
    <x v="0"/>
    <n v="1.85"/>
    <x v="0"/>
  </r>
  <r>
    <x v="3116"/>
    <n v="1953"/>
    <s v="Henry Koster"/>
    <s v="Richard Burton"/>
    <s v="Jean Simmons"/>
    <s v="Victor Mature"/>
    <x v="8"/>
    <n v="5000000"/>
    <n v="36000000"/>
    <x v="0"/>
    <n v="135"/>
    <s v="Drama|History"/>
    <s v="box office hit|crucifixion|nightmare|palestine|robe"/>
    <n v="6.8"/>
    <n v="42"/>
    <n v="69"/>
    <n v="6359"/>
    <n v="1920"/>
    <x v="0"/>
    <n v="2.2000000000000002"/>
    <x v="0"/>
  </r>
  <r>
    <x v="3117"/>
    <n v="1991"/>
    <s v="Rachel Talalay"/>
    <s v="Johnny Depp"/>
    <s v="Tom Arnold"/>
    <s v="Yaphet Kotto"/>
    <x v="3"/>
    <n v="8500000"/>
    <n v="34872293"/>
    <x v="0"/>
    <n v="93"/>
    <s v="Comedy|Fantasy|Horror|Thriller"/>
    <s v="dark comedy|dream|freddy krueger|nightmare|serial murder"/>
    <n v="4.9000000000000004"/>
    <n v="91"/>
    <n v="252"/>
    <n v="30765"/>
    <n v="42002"/>
    <x v="0"/>
    <n v="1.85"/>
    <x v="0"/>
  </r>
  <r>
    <x v="3118"/>
    <n v="2003"/>
    <s v="Patty Jenkins"/>
    <s v="Charlize Theron"/>
    <s v="Bruce Dern"/>
    <s v="Pruitt Taylor Vince"/>
    <x v="3"/>
    <n v="4500000"/>
    <n v="34468224"/>
    <x v="0"/>
    <n v="109"/>
    <s v="Biography|Crime|Drama|Thriller"/>
    <s v="beach|female criminal|hooker|lesbian|prostitute"/>
    <n v="7.3"/>
    <n v="185"/>
    <n v="533"/>
    <n v="105568"/>
    <n v="11736"/>
    <x v="0"/>
    <n v="1.85"/>
    <x v="0"/>
  </r>
  <r>
    <x v="3119"/>
    <n v="2014"/>
    <s v="Christopher Landon"/>
    <s v="Richard Cabral"/>
    <s v="Gloria Sandoval"/>
    <s v="Molly Ephraim"/>
    <x v="3"/>
    <n v="5000000"/>
    <n v="32453345"/>
    <x v="0"/>
    <n v="101"/>
    <s v="Fantasy|Horror|Thriller"/>
    <s v="apartment|blood|demonic possession|neighbor|pentagram"/>
    <n v="5"/>
    <n v="220"/>
    <n v="155"/>
    <n v="31791"/>
    <n v="2161"/>
    <x v="0"/>
    <n v="1.78"/>
    <x v="0"/>
  </r>
  <r>
    <x v="3120"/>
    <n v="2013"/>
    <s v="Jean-Marc Vallée"/>
    <s v="Matthew McConaughey"/>
    <s v="Jennifer Garner"/>
    <s v="Denis O'Hare"/>
    <x v="3"/>
    <n v="5000000"/>
    <n v="27296514"/>
    <x v="0"/>
    <n v="117"/>
    <s v="Biography|Drama"/>
    <s v="drugs|fda|gay community|hiv|homophobia"/>
    <n v="8"/>
    <n v="471"/>
    <n v="340"/>
    <n v="326494"/>
    <n v="17738"/>
    <x v="0"/>
    <n v="2.35"/>
    <x v="0"/>
  </r>
  <r>
    <x v="3121"/>
    <n v="2015"/>
    <s v="David Gelb"/>
    <s v="Olivia Wilde"/>
    <s v="Mark Duplass"/>
    <s v="Donald Glover"/>
    <x v="0"/>
    <n v="3300000"/>
    <n v="25799043"/>
    <x v="0"/>
    <n v="83"/>
    <s v="Horror|Sci-Fi|Thriller"/>
    <s v="electrocuted|experiment|hell|serum|university"/>
    <n v="5.2"/>
    <n v="152"/>
    <n v="126"/>
    <n v="28513"/>
    <n v="11771"/>
    <x v="0"/>
    <n v="2.35"/>
    <x v="0"/>
  </r>
  <r>
    <x v="3122"/>
    <n v="2000"/>
    <s v="Christopher Nolan"/>
    <s v="Callum Rennie"/>
    <s v="Thomas Lennon"/>
    <s v="Jorja Fox"/>
    <x v="3"/>
    <n v="9000000"/>
    <n v="25530884"/>
    <x v="0"/>
    <n v="113"/>
    <s v="Mystery|Thriller"/>
    <s v="flashback|memory|murder|short term memory|telephone"/>
    <n v="8.5"/>
    <n v="274"/>
    <n v="2067"/>
    <n v="845580"/>
    <n v="1997"/>
    <x v="1"/>
    <n v="2.35"/>
    <x v="0"/>
  </r>
  <r>
    <x v="3123"/>
    <n v="2013"/>
    <s v="Mike Flanagan"/>
    <s v="James Lafferty"/>
    <s v="Rory Cochrane"/>
    <s v="Garrett Ryan"/>
    <x v="3"/>
    <n v="5000000"/>
    <n v="27689474"/>
    <x v="0"/>
    <n v="104"/>
    <s v="Horror|Mystery"/>
    <s v="home office|mirror|released from a mental hospital|trauma|video camera"/>
    <n v="6.5"/>
    <n v="336"/>
    <n v="339"/>
    <n v="85688"/>
    <n v="2071"/>
    <x v="0"/>
    <n v="2.35"/>
    <x v="0"/>
  </r>
  <r>
    <x v="3124"/>
    <n v="2006"/>
    <s v="Kevin Smith"/>
    <s v="Ethan Suplee"/>
    <s v="Jason Mewes"/>
    <s v="Brian O'Halloran"/>
    <x v="3"/>
    <n v="5000000"/>
    <n v="24138847"/>
    <x v="0"/>
    <n v="97"/>
    <s v="Comedy"/>
    <s v="fast food|fast food restaurant|new jersey|quick stop|restaurant"/>
    <n v="7.4"/>
    <n v="174"/>
    <n v="472"/>
    <n v="114797"/>
    <n v="2990"/>
    <x v="1"/>
    <n v="1.85"/>
    <x v="0"/>
  </r>
  <r>
    <x v="3125"/>
    <n v="2000"/>
    <s v="Stephen Daldry"/>
    <s v="Julie Walters"/>
    <s v="Gary Lewis"/>
    <s v="Jamie Draven"/>
    <x v="3"/>
    <n v="5000000"/>
    <n v="21994911"/>
    <x v="1"/>
    <n v="110"/>
    <s v="Drama|Music"/>
    <s v="audition|ballet|boxing|miner|miners strike"/>
    <n v="7.7"/>
    <n v="151"/>
    <n v="433"/>
    <n v="98354"/>
    <n v="1122"/>
    <x v="0"/>
    <n v="1.85"/>
    <x v="0"/>
  </r>
  <r>
    <x v="3126"/>
    <n v="2013"/>
    <s v="Nat Faxon"/>
    <s v="Steve Carell"/>
    <s v="Liam James"/>
    <s v="Jim Rash"/>
    <x v="0"/>
    <n v="5000000"/>
    <n v="21501098"/>
    <x v="0"/>
    <n v="103"/>
    <s v="Comedy|Drama"/>
    <s v="awkward boy|shy kid|summer|vacation|water park"/>
    <n v="7.4"/>
    <n v="276"/>
    <n v="216"/>
    <n v="115813"/>
    <n v="8375"/>
    <x v="0"/>
    <n v="1.85"/>
    <x v="0"/>
  </r>
  <r>
    <x v="3127"/>
    <n v="1991"/>
    <s v="George Jackson"/>
    <s v="William Schallert"/>
    <s v="Tisha Campbell-Martin"/>
    <s v="Helen Martin"/>
    <x v="3"/>
    <n v="5000000"/>
    <n v="19281235"/>
    <x v="0"/>
    <n v="94"/>
    <s v="Comedy|Drama|Music|Romance"/>
    <s v="college|misogyny|money|new friend|party"/>
    <n v="5.0999999999999996"/>
    <n v="12"/>
    <n v="11"/>
    <n v="3571"/>
    <n v="2523"/>
    <x v="0"/>
    <n v="1.85"/>
    <x v="0"/>
  </r>
  <r>
    <x v="3128"/>
    <n v="1999"/>
    <s v="Maurice Joyce"/>
    <s v="Frank Welker"/>
    <s v="Constance Shulman"/>
    <s v="Alice Playten"/>
    <x v="2"/>
    <n v="5000000"/>
    <n v="19421271"/>
    <x v="0"/>
    <n v="77"/>
    <s v="Animation|Comedy|Family"/>
    <s v="dance|friend|monster|reference to batman|valentine"/>
    <n v="5"/>
    <n v="28"/>
    <n v="18"/>
    <n v="2448"/>
    <n v="2908"/>
    <x v="0"/>
    <n v="1.33"/>
    <x v="0"/>
  </r>
  <r>
    <x v="3129"/>
    <n v="1997"/>
    <s v="Robert Duvall"/>
    <s v="John Beasley"/>
    <s v="Todd Allen"/>
    <s v="June Carter Cash"/>
    <x v="0"/>
    <n v="5000000"/>
    <n v="20733485"/>
    <x v="0"/>
    <n v="134"/>
    <s v="Drama"/>
    <s v="church|louisiana|minister|preacher|texas"/>
    <n v="7.2"/>
    <n v="95"/>
    <n v="157"/>
    <n v="11622"/>
    <n v="428"/>
    <x v="0"/>
    <n v="1.85"/>
    <x v="0"/>
  </r>
  <r>
    <x v="3130"/>
    <n v="2011"/>
    <s v="Jesse Peretz"/>
    <s v="Zooey Deschanel"/>
    <s v="Adam Scott"/>
    <s v="Steve Coogan"/>
    <x v="3"/>
    <n v="5000000"/>
    <n v="24809547"/>
    <x v="0"/>
    <n v="90"/>
    <s v="Comedy|Drama"/>
    <s v="art model|farmer|jail|nude model|three sisters"/>
    <n v="6.4"/>
    <n v="179"/>
    <n v="115"/>
    <n v="74875"/>
    <n v="15710"/>
    <x v="0"/>
    <n v="1.85"/>
    <x v="0"/>
  </r>
  <r>
    <x v="3131"/>
    <n v="1998"/>
    <s v="Ice Cube"/>
    <s v="Bernie Mac"/>
    <s v="Monica Calhoun"/>
    <s v="Chrystale Wilson"/>
    <x v="3"/>
    <n v="4500000"/>
    <n v="23031390"/>
    <x v="0"/>
    <n v="104"/>
    <s v="Comedy|Drama"/>
    <s v="catfight|dominatrix|rape|spanking|stripper"/>
    <n v="5.6"/>
    <n v="22"/>
    <n v="26"/>
    <n v="4345"/>
    <n v="2868"/>
    <x v="0"/>
    <n v="1.85"/>
    <x v="0"/>
  </r>
  <r>
    <x v="2692"/>
    <n v="2001"/>
    <s v="Tim Blake Nelson"/>
    <s v="Mekhi Phifer"/>
    <s v="Andrew Keegan"/>
    <s v="John Heard"/>
    <x v="3"/>
    <n v="5000000"/>
    <n v="16017403"/>
    <x v="0"/>
    <n v="95"/>
    <s v="Drama|Romance|Thriller"/>
    <s v="basketball|basketball player|boarding school|love|shakespeare's othello"/>
    <n v="6.2"/>
    <n v="92"/>
    <n v="153"/>
    <n v="17333"/>
    <n v="3300"/>
    <x v="0"/>
    <n v="1.85"/>
    <x v="0"/>
  </r>
  <r>
    <x v="3132"/>
    <n v="2014"/>
    <s v="John Erick Dowdle"/>
    <s v="Ben Feldman"/>
    <s v="Edwin Hodge"/>
    <s v="Perdita Weeks"/>
    <x v="3"/>
    <n v="5000000"/>
    <n v="21197315"/>
    <x v="0"/>
    <n v="93"/>
    <s v="Horror|Mystery|Thriller"/>
    <s v="archeologist|catacomb|found footage|paris france|philosopher's stone"/>
    <n v="6.1"/>
    <n v="196"/>
    <n v="211"/>
    <n v="49948"/>
    <n v="1410"/>
    <x v="0"/>
    <n v="1.85"/>
    <x v="0"/>
  </r>
  <r>
    <x v="3133"/>
    <n v="2014"/>
    <s v="Bille Woodruff"/>
    <s v="Boris Kodjoe"/>
    <s v="Cameron Mills"/>
    <s v="Sharon Leal"/>
    <x v="3"/>
    <n v="5000000"/>
    <n v="17382982"/>
    <x v="0"/>
    <n v="106"/>
    <s v="Drama|Thriller"/>
    <s v="adultery|attraction|lust|obsession|temptation"/>
    <n v="5.2"/>
    <n v="9"/>
    <n v="33"/>
    <n v="5975"/>
    <n v="2840"/>
    <x v="0"/>
    <n v="1.85"/>
    <x v="0"/>
  </r>
  <r>
    <x v="3134"/>
    <n v="1997"/>
    <s v="Kasi Lemmons"/>
    <s v="Jurnee Smollett-Bell"/>
    <s v="Lynn Whitfield"/>
    <s v="Diahann Carroll"/>
    <x v="3"/>
    <n v="6000000"/>
    <n v="14821531"/>
    <x v="0"/>
    <n v="109"/>
    <s v="Drama"/>
    <s v="doctor|louisiana|secret|title directed by female|witchcraft"/>
    <n v="7.3"/>
    <n v="31"/>
    <n v="209"/>
    <n v="6915"/>
    <n v="3843"/>
    <x v="0"/>
    <n v="1.85"/>
    <x v="0"/>
  </r>
  <r>
    <x v="3135"/>
    <n v="2014"/>
    <s v="Richard Glatzer"/>
    <s v="Kristen Stewart"/>
    <s v="Hunter Parrish"/>
    <s v="Seth Gilliam"/>
    <x v="0"/>
    <n v="5000000"/>
    <n v="18656400"/>
    <x v="0"/>
    <n v="101"/>
    <s v="Drama"/>
    <s v="alzheimer's disease|bechdel test passed|linguistics professor|new york city|reference to angels in america the play"/>
    <n v="7.5"/>
    <n v="309"/>
    <n v="195"/>
    <n v="86077"/>
    <n v="19673"/>
    <x v="0"/>
    <n v="1.85"/>
    <x v="0"/>
  </r>
  <r>
    <x v="3136"/>
    <n v="1989"/>
    <s v="Rob Hedden"/>
    <s v="Kane Hodder"/>
    <s v="Peter Mark Richman"/>
    <s v="Scott Reeves"/>
    <x v="3"/>
    <n v="5000000"/>
    <n v="14343976"/>
    <x v="0"/>
    <n v="100"/>
    <s v="Adventure|Horror"/>
    <s v="cult film|friday the thirteenth|hockey mask|jason voorhees|murder spree"/>
    <n v="4.5"/>
    <n v="129"/>
    <n v="291"/>
    <n v="22961"/>
    <n v="1327"/>
    <x v="0"/>
    <n v="1.85"/>
    <x v="0"/>
  </r>
  <r>
    <x v="3137"/>
    <n v="2002"/>
    <s v="Joel Zwick"/>
    <s v="Nia Vardalos"/>
    <s v="Louis Mandylor"/>
    <s v="Lainie Kazan"/>
    <x v="1"/>
    <n v="5000000"/>
    <n v="241437427"/>
    <x v="0"/>
    <n v="95"/>
    <s v="Comedy|Family|Romance"/>
    <s v="baptism|greek|greek restaurant|prejudice|travel agency"/>
    <n v="6.6"/>
    <n v="168"/>
    <n v="756"/>
    <n v="102071"/>
    <n v="1495"/>
    <x v="0"/>
    <n v="1.85"/>
    <x v="0"/>
  </r>
  <r>
    <x v="3138"/>
    <n v="2012"/>
    <s v="Harmony Korine"/>
    <s v="James Franco"/>
    <s v="Heather Morris"/>
    <s v="Rachel Korine"/>
    <x v="3"/>
    <n v="5000000"/>
    <n v="14123773"/>
    <x v="0"/>
    <n v="94"/>
    <s v="Crime|Drama"/>
    <s v="kissing a dead body|repeated dialogue|sex in pool|spring break|twins"/>
    <n v="5.3"/>
    <n v="444"/>
    <n v="561"/>
    <n v="108683"/>
    <n v="12306"/>
    <x v="0"/>
    <n v="2.35"/>
    <x v="0"/>
  </r>
  <r>
    <x v="3139"/>
    <n v="1995"/>
    <s v="Joe Chappelle"/>
    <s v="Donald Pleasence"/>
    <s v="Kim Darby"/>
    <s v="Mitchell Ryan"/>
    <x v="3"/>
    <n v="5000000"/>
    <n v="15126948"/>
    <x v="0"/>
    <n v="93"/>
    <s v="Horror|Thriller"/>
    <s v="halloween|michael myers|nudity|returning character with different actor|slasher flick"/>
    <n v="4.9000000000000004"/>
    <n v="123"/>
    <n v="335"/>
    <n v="20815"/>
    <n v="1227"/>
    <x v="0"/>
    <n v="1.85"/>
    <x v="0"/>
  </r>
  <r>
    <x v="3140"/>
    <n v="2001"/>
    <s v="Alfonso Cuarón"/>
    <s v="Maribel Verdú"/>
    <s v="Daniel Giménez Cacho"/>
    <s v="María Aura"/>
    <x v="3"/>
    <n v="2000000"/>
    <n v="13622333"/>
    <x v="34"/>
    <n v="106"/>
    <s v="Adventure|Comedy|Drama|Romance"/>
    <s v="beach|cleaning a swimming pool|male male kiss|mexico|on the road"/>
    <n v="7.7"/>
    <n v="173"/>
    <n v="385"/>
    <n v="91377"/>
    <n v="361"/>
    <x v="0"/>
    <n v="1.85"/>
    <x v="0"/>
  </r>
  <r>
    <x v="3141"/>
    <n v="2004"/>
    <s v="Edgar Wright"/>
    <s v="Peter Serafinowicz"/>
    <s v="Dylan Moran"/>
    <s v="Rafe Spall"/>
    <x v="3"/>
    <n v="4000000"/>
    <n v="13464388"/>
    <x v="1"/>
    <n v="99"/>
    <s v="Comedy|Horror"/>
    <s v="british horror|pub|record collection|zombie|zombie apocalypse"/>
    <n v="8"/>
    <n v="246"/>
    <n v="859"/>
    <n v="395921"/>
    <n v="1686"/>
    <x v="0"/>
    <n v="2.35"/>
    <x v="0"/>
  </r>
  <r>
    <x v="3142"/>
    <n v="2008"/>
    <s v="Mickey Liddell"/>
    <s v="Jessica Lowndes"/>
    <s v="Randy Wayne"/>
    <s v="Haley Bennett"/>
    <x v="0"/>
    <n v="5000000"/>
    <n v="13350177"/>
    <x v="0"/>
    <n v="82"/>
    <s v="Drama|Horror|Thriller"/>
    <s v="18th birthday|birthday|community center|resurrection|teenager"/>
    <n v="3.8"/>
    <n v="74"/>
    <n v="113"/>
    <n v="7904"/>
    <n v="4856"/>
    <x v="0"/>
    <n v="1.85"/>
    <x v="0"/>
  </r>
  <r>
    <x v="3143"/>
    <n v="1996"/>
    <s v="John Sayles"/>
    <s v="Matthew McConaughey"/>
    <s v="Clifton James"/>
    <s v="Miriam Colon"/>
    <x v="3"/>
    <n v="5000000"/>
    <n v="13269963"/>
    <x v="0"/>
    <n v="135"/>
    <s v="Drama|Mystery"/>
    <s v="father son relationship|interracial relationship|neo western|sheriff|texas"/>
    <n v="7.6"/>
    <n v="68"/>
    <n v="173"/>
    <n v="23202"/>
    <n v="11400"/>
    <x v="0"/>
    <n v="2.35"/>
    <x v="0"/>
  </r>
  <r>
    <x v="3144"/>
    <n v="1988"/>
    <s v="Dwight H. Little"/>
    <s v="Donald Pleasence"/>
    <s v="Kathleen Kinmont"/>
    <s v="Ellie Cornell"/>
    <x v="3"/>
    <n v="5000000"/>
    <n v="17768000"/>
    <x v="0"/>
    <n v="88"/>
    <s v="Horror|Thriller"/>
    <s v="halloween|michael myers|murder|niece|october"/>
    <n v="5.9"/>
    <n v="144"/>
    <n v="374"/>
    <n v="29629"/>
    <n v="1136"/>
    <x v="0"/>
    <n v="1.85"/>
    <x v="0"/>
  </r>
  <r>
    <x v="3145"/>
    <n v="1986"/>
    <s v="Fred Walton"/>
    <s v="Thomas F. Wilson"/>
    <s v="Deborah Foreman"/>
    <s v="Clayton Rohner"/>
    <x v="3"/>
    <n v="5000000"/>
    <n v="12947763"/>
    <x v="0"/>
    <n v="89"/>
    <s v="Horror|Mystery"/>
    <s v="april fool's day|island|mansion|psycho|secret"/>
    <n v="6.2"/>
    <n v="96"/>
    <n v="125"/>
    <n v="10624"/>
    <n v="1160"/>
    <x v="0"/>
    <n v="2.35"/>
    <x v="0"/>
  </r>
  <r>
    <x v="3146"/>
    <n v="1982"/>
    <s v="Barry Levinson"/>
    <s v="Steve Guttenberg"/>
    <s v="Daniel Stern"/>
    <s v="Ellen Barkin"/>
    <x v="3"/>
    <n v="5000000"/>
    <n v="14100000"/>
    <x v="0"/>
    <n v="110"/>
    <s v="Comedy|Drama"/>
    <s v="baltimore colts|diner|marriage|salesman|wedding"/>
    <n v="7.2"/>
    <n v="42"/>
    <n v="87"/>
    <n v="14995"/>
    <n v="2943"/>
    <x v="0"/>
    <n v="1.85"/>
    <x v="0"/>
  </r>
  <r>
    <x v="3147"/>
    <n v="1983"/>
    <s v="Steve Carver"/>
    <s v="David Carradine"/>
    <s v="William Sanderson"/>
    <s v="Robert Beltran"/>
    <x v="1"/>
    <n v="5000000"/>
    <n v="12200000"/>
    <x v="0"/>
    <n v="107"/>
    <s v="Action|Crime|Drama|Thriller|Western"/>
    <s v="drugs|martial arts|texas|texas ranger|weapon"/>
    <n v="6.3"/>
    <n v="29"/>
    <n v="65"/>
    <n v="7973"/>
    <n v="2383"/>
    <x v="0"/>
    <n v="1.85"/>
    <x v="0"/>
  </r>
  <r>
    <x v="3148"/>
    <n v="2011"/>
    <s v="Gonzalo López-Gallego"/>
    <s v="Warren Christie"/>
    <s v="Ryan Robbins"/>
    <s v="Andrew Airlie"/>
    <x v="0"/>
    <n v="5000000"/>
    <n v="17683670"/>
    <x v="0"/>
    <n v="86"/>
    <s v="Horror|Mystery|Sci-Fi|Thriller"/>
    <s v="cosmonaut|footprint|found footage|moon|secret mission"/>
    <n v="5.2"/>
    <n v="228"/>
    <n v="323"/>
    <n v="47227"/>
    <n v="1520"/>
    <x v="0"/>
    <n v="1.33"/>
    <x v="0"/>
  </r>
  <r>
    <x v="3149"/>
    <n v="2008"/>
    <s v="Christine Jeffs"/>
    <s v="Clifton Collins Jr."/>
    <s v="Mary Lynn Rajskub"/>
    <s v="Paul Dooley"/>
    <x v="3"/>
    <n v="8000000"/>
    <n v="12055108"/>
    <x v="0"/>
    <n v="91"/>
    <s v="Comedy|Drama"/>
    <s v="business|crime scene cleanup|private school|school|sister sister relationship"/>
    <n v="6.9"/>
    <n v="195"/>
    <n v="134"/>
    <n v="61151"/>
    <n v="2528"/>
    <x v="0"/>
    <n v="2.35"/>
    <x v="0"/>
  </r>
  <r>
    <x v="3150"/>
    <n v="2015"/>
    <s v="John Erick Dowdle"/>
    <s v="Sterling Jerins"/>
    <s v="Claire Geare"/>
    <s v="Sahajak Boonthanakit"/>
    <x v="3"/>
    <n v="5000000"/>
    <n v="27285953"/>
    <x v="0"/>
    <n v="103"/>
    <s v="Action|Thriller"/>
    <s v="asia|fictional country|hotel|rebellion|revolution"/>
    <n v="6.8"/>
    <n v="203"/>
    <n v="214"/>
    <n v="48675"/>
    <n v="259"/>
    <x v="0"/>
    <n v="1.85"/>
    <x v="0"/>
  </r>
  <r>
    <x v="3151"/>
    <n v="2009"/>
    <s v="Bill Duke"/>
    <s v="Eddie Cibrian"/>
    <s v="Jenifer Lewis"/>
    <s v="Wood Harris"/>
    <x v="0"/>
    <n v="8000000"/>
    <n v="10572742"/>
    <x v="0"/>
    <n v="99"/>
    <s v="Drama|Romance"/>
    <s v="african american protagonist|based on novel|title spoken by character"/>
    <n v="6.1"/>
    <n v="45"/>
    <n v="21"/>
    <n v="2326"/>
    <n v="2269"/>
    <x v="0"/>
    <n v="1.85"/>
    <x v="0"/>
  </r>
  <r>
    <x v="3152"/>
    <n v="2000"/>
    <s v="Mamoru Hosoda"/>
    <s v="Lara Jill Miller"/>
    <s v="Colleen O'Shaughnessey"/>
    <s v="Mona Marshall"/>
    <x v="1"/>
    <n v="5000000"/>
    <n v="9628751"/>
    <x v="0"/>
    <n v="82"/>
    <s v="Action|Adventure|Animation|Family|Sci-Fi"/>
    <s v="based on video game|box office hit|computer|digimon|internet"/>
    <n v="5.9"/>
    <n v="29"/>
    <n v="65"/>
    <n v="5164"/>
    <n v="315"/>
    <x v="0"/>
    <n v="1.85"/>
    <x v="0"/>
  </r>
  <r>
    <x v="3153"/>
    <n v="2004"/>
    <s v="Brian Dannelly"/>
    <s v="Macaulay Culkin"/>
    <s v="Patrick Fugit"/>
    <s v="Eva Amurri Martino"/>
    <x v="0"/>
    <n v="5000000"/>
    <n v="8786715"/>
    <x v="0"/>
    <n v="92"/>
    <s v="Comedy|Drama"/>
    <s v="christian|jewish|pastor|school|virginity"/>
    <n v="6.9"/>
    <n v="121"/>
    <n v="324"/>
    <n v="40274"/>
    <n v="5668"/>
    <x v="0"/>
    <n v="1.85"/>
    <x v="0"/>
  </r>
  <r>
    <x v="3154"/>
    <n v="2003"/>
    <s v="Denys Arcand"/>
    <s v="Marie-Josée Croze"/>
    <s v="Stéphane Rousseau"/>
    <s v="Marina Hands"/>
    <x v="3"/>
    <n v="6000000"/>
    <n v="3432342"/>
    <x v="3"/>
    <n v="112"/>
    <s v="Comedy|Crime|Drama|Mystery|Romance"/>
    <s v="cancer|dying|friend|money|socialist"/>
    <n v="7.7"/>
    <n v="135"/>
    <n v="166"/>
    <n v="24921"/>
    <n v="253"/>
    <x v="0"/>
    <n v="2.35"/>
    <x v="1"/>
  </r>
  <r>
    <x v="3155"/>
    <n v="2001"/>
    <s v="J.S. Cardone"/>
    <s v="Brendan Fehr"/>
    <s v="Kerr Smith"/>
    <s v="Izabella Miko"/>
    <x v="3"/>
    <n v="5000000"/>
    <n v="6755271"/>
    <x v="0"/>
    <n v="90"/>
    <s v="Horror|Thriller"/>
    <s v="flashing breasts|hitchhiker|vampire|vampire hunter|virus"/>
    <n v="5.3"/>
    <n v="56"/>
    <n v="131"/>
    <n v="7319"/>
    <n v="3004"/>
    <x v="0"/>
    <n v="1.85"/>
    <x v="0"/>
  </r>
  <r>
    <x v="3156"/>
    <n v="1989"/>
    <s v="Jay Levey"/>
    <s v="Fran Drescher"/>
    <s v="Gedde Watanabe"/>
    <s v="Michael Richards"/>
    <x v="0"/>
    <n v="5000000"/>
    <n v="6157157"/>
    <x v="0"/>
    <n v="150"/>
    <s v="Comedy|Drama"/>
    <s v="gambling|imagination|television|television station|tv show"/>
    <n v="7"/>
    <n v="59"/>
    <n v="198"/>
    <n v="21416"/>
    <n v="3942"/>
    <x v="0"/>
    <n v="1.85"/>
    <x v="0"/>
  </r>
  <r>
    <x v="3157"/>
    <n v="1998"/>
    <s v="Tamara Jenkins"/>
    <s v="Natasha Lyonne"/>
    <s v="Kevin Corrigan"/>
    <s v="Jessica Walter"/>
    <x v="3"/>
    <n v="5000000"/>
    <n v="5480318"/>
    <x v="0"/>
    <n v="91"/>
    <s v="Comedy|Drama"/>
    <s v="flatulence|menstrual blood|nomad|nursing school|title directed by female"/>
    <n v="6.6"/>
    <n v="60"/>
    <n v="79"/>
    <n v="9427"/>
    <n v="2691"/>
    <x v="0"/>
    <n v="1.85"/>
    <x v="0"/>
  </r>
  <r>
    <x v="3158"/>
    <n v="2001"/>
    <s v="Jon Favreau"/>
    <s v="Jon Favreau"/>
    <s v="Faizon Love"/>
    <s v="Jonathan Silverman"/>
    <x v="3"/>
    <n v="5000000"/>
    <n v="5308707"/>
    <x v="0"/>
    <n v="95"/>
    <s v="Comedy|Crime|Drama|Thriller"/>
    <s v="friendship|loudmouth|money laundering|new york city|stripper"/>
    <n v="6.4"/>
    <n v="81"/>
    <n v="165"/>
    <n v="15053"/>
    <n v="5245"/>
    <x v="0"/>
    <n v="1.85"/>
    <x v="0"/>
  </r>
  <r>
    <x v="3159"/>
    <n v="2009"/>
    <s v="Duncan Jones"/>
    <s v="Kevin Spacey"/>
    <s v="Matt Berry"/>
    <s v="Benedict Wong"/>
    <x v="3"/>
    <n v="5000000"/>
    <n v="5009677"/>
    <x v="1"/>
    <n v="97"/>
    <s v="Drama|Mystery|Sci-Fi"/>
    <s v="computer|contract|earth|moon|solitude"/>
    <n v="7.9"/>
    <n v="415"/>
    <n v="485"/>
    <n v="260607"/>
    <n v="19404"/>
    <x v="0"/>
    <n v="2.35"/>
    <x v="0"/>
  </r>
  <r>
    <x v="3160"/>
    <n v="1997"/>
    <s v="Atom Egoyan"/>
    <s v="Bruce Greenwood"/>
    <s v="Sarah Polley"/>
    <s v="Simon Baker"/>
    <x v="3"/>
    <n v="5000000"/>
    <n v="4306697"/>
    <x v="3"/>
    <n v="112"/>
    <s v="Drama"/>
    <s v="anger|bus|child|lawyer|school"/>
    <n v="7.7"/>
    <n v="120"/>
    <n v="196"/>
    <n v="26720"/>
    <n v="2820"/>
    <x v="0"/>
    <n v="2.35"/>
    <x v="1"/>
  </r>
  <r>
    <x v="3161"/>
    <n v="2010"/>
    <s v="Xavier Beauvois"/>
    <s v="Lambert Wilson"/>
    <s v="Michael Lonsdale"/>
    <s v="Olivier Rabourdin"/>
    <x v="0"/>
    <n v="4000000"/>
    <n v="3950029"/>
    <x v="8"/>
    <n v="122"/>
    <s v="Drama"/>
    <s v="catholic church|community|monastery|monk|terrorist"/>
    <n v="7.2"/>
    <n v="195"/>
    <n v="89"/>
    <n v="12411"/>
    <n v="416"/>
    <x v="0"/>
    <n v="2.35"/>
    <x v="1"/>
  </r>
  <r>
    <x v="3162"/>
    <n v="2008"/>
    <s v="Randall Miller"/>
    <s v="Alan Rickman"/>
    <s v="Freddy Rodríguez"/>
    <s v="Greg Collins"/>
    <x v="0"/>
    <n v="5000000"/>
    <n v="4040588"/>
    <x v="0"/>
    <n v="110"/>
    <s v="Comedy|Drama"/>
    <s v="airport|california|flat tire|overalls|wine"/>
    <n v="6.8"/>
    <n v="109"/>
    <n v="89"/>
    <n v="12233"/>
    <n v="25676"/>
    <x v="0"/>
    <n v="2.35"/>
    <x v="1"/>
  </r>
  <r>
    <x v="3163"/>
    <n v="1994"/>
    <s v="Peter Jackson"/>
    <s v="Kate Winslet"/>
    <s v="Jed Brophy"/>
    <s v="Liz Mullane"/>
    <x v="3"/>
    <n v="5000000"/>
    <n v="3049135"/>
    <x v="2"/>
    <n v="108"/>
    <s v="Biography|Crime|Drama|Romance|Thriller"/>
    <s v="fantasy life|friend|friendship|love|teenage crush"/>
    <n v="7.4"/>
    <n v="93"/>
    <n v="265"/>
    <n v="50197"/>
    <n v="14574"/>
    <x v="0"/>
    <n v="2.35"/>
    <x v="1"/>
  </r>
  <r>
    <x v="3164"/>
    <n v="2015"/>
    <s v="Michael Polish"/>
    <s v="Hayden Christensen"/>
    <s v="Bobby Batson"/>
    <s v="Cynthia Barrett"/>
    <x v="0"/>
    <n v="5000000"/>
    <n v="4700361"/>
    <x v="0"/>
    <n v="121"/>
    <s v="Drama"/>
    <s v="heaven|hospital|praying|pronounced dead|recovery"/>
    <n v="4.5999999999999996"/>
    <n v="12"/>
    <n v="29"/>
    <n v="2047"/>
    <n v="6617"/>
    <x v="0"/>
    <n v="2.35"/>
    <x v="1"/>
  </r>
  <r>
    <x v="3165"/>
    <n v="2010"/>
    <s v="Dan Rush"/>
    <s v="Will Ferrell"/>
    <s v="Scott Takeda"/>
    <s v="Stephen Root"/>
    <x v="3"/>
    <n v="5000000"/>
    <n v="2711210"/>
    <x v="0"/>
    <n v="97"/>
    <s v="Comedy|Drama"/>
    <s v="alcoholic|beer|bicycle|new neighbor|yard sale"/>
    <n v="6.4"/>
    <n v="155"/>
    <n v="86"/>
    <n v="40305"/>
    <n v="10517"/>
    <x v="0"/>
    <n v="2.35"/>
    <x v="1"/>
  </r>
  <r>
    <x v="3166"/>
    <n v="1998"/>
    <s v="Jake Kasdan"/>
    <s v="Kim Dickens"/>
    <s v="Ryan O'Neal"/>
    <s v="Angela Featherstone"/>
    <x v="3"/>
    <n v="5000000"/>
    <n v="1980338"/>
    <x v="0"/>
    <n v="116"/>
    <s v="Comedy|Crime|Drama|Mystery|Thriller"/>
    <s v="blackmail|client|private detective|private investigator|tycoon"/>
    <n v="7"/>
    <n v="81"/>
    <n v="151"/>
    <n v="12366"/>
    <n v="1209"/>
    <x v="0"/>
    <n v="1.85"/>
    <x v="1"/>
  </r>
  <r>
    <x v="3167"/>
    <n v="2004"/>
    <s v="Brad Anderson"/>
    <s v="Christian Bale"/>
    <s v="Jennifer Jason Leigh"/>
    <s v="Reg E. Cathey"/>
    <x v="3"/>
    <n v="5000000"/>
    <n v="1082044"/>
    <x v="10"/>
    <n v="94"/>
    <s v="Drama|Thriller"/>
    <s v="alienation|conscience|insomnia|paranoia|urban gothic"/>
    <n v="7.7"/>
    <n v="204"/>
    <n v="458"/>
    <n v="281649"/>
    <n v="24994"/>
    <x v="0"/>
    <n v="2.35"/>
    <x v="1"/>
  </r>
  <r>
    <x v="3168"/>
    <n v="1992"/>
    <s v="Paul Schrader"/>
    <s v="Dana Delany"/>
    <s v="Jane Adams"/>
    <s v="David Clennon"/>
    <x v="3"/>
    <n v="5000000"/>
    <n v="1100000"/>
    <x v="0"/>
    <n v="103"/>
    <s v="Crime|Drama"/>
    <s v="bare breasts|drugs|existentialism|new york city|redemption"/>
    <n v="6.8"/>
    <n v="19"/>
    <n v="39"/>
    <n v="3665"/>
    <n v="1201"/>
    <x v="0"/>
    <n v="1.85"/>
    <x v="1"/>
  </r>
  <r>
    <x v="3169"/>
    <n v="2014"/>
    <s v="Michael Cuesta"/>
    <s v="Jeremy Renner"/>
    <s v="Paz Vega"/>
    <s v="Robert Pralgo"/>
    <x v="3"/>
    <n v="5000000"/>
    <n v="2445646"/>
    <x v="0"/>
    <n v="112"/>
    <s v="Biography|Crime|Drama|Mystery|Thriller"/>
    <s v="based on true story|cia|cocaine|journalist|smear campaign"/>
    <n v="7"/>
    <n v="163"/>
    <n v="99"/>
    <n v="32382"/>
    <n v="12897"/>
    <x v="0"/>
    <n v="2.35"/>
    <x v="1"/>
  </r>
  <r>
    <x v="3170"/>
    <n v="2010"/>
    <s v="John Cameron Mitchell"/>
    <s v="Dianne Wiest"/>
    <s v="Jon Tenney"/>
    <s v="Tammy Blanchard"/>
    <x v="0"/>
    <n v="5000000"/>
    <n v="2221809"/>
    <x v="0"/>
    <n v="91"/>
    <s v="Drama"/>
    <s v="car|comic book|comic book artist|iphone|memory"/>
    <n v="7"/>
    <n v="248"/>
    <n v="144"/>
    <n v="40618"/>
    <n v="1582"/>
    <x v="0"/>
    <n v="1.85"/>
    <x v="1"/>
  </r>
  <r>
    <x v="3171"/>
    <n v="2003"/>
    <s v="Fenton Bailey"/>
    <s v="Macaulay Culkin"/>
    <s v="Mia Kirshner"/>
    <s v="Marilyn Manson"/>
    <x v="3"/>
    <n v="5000000"/>
    <n v="296665"/>
    <x v="0"/>
    <n v="98"/>
    <s v="Biography|Crime|Drama|Thriller"/>
    <s v="drug dealer|drugs|gay|homosexual|party"/>
    <n v="6.3"/>
    <n v="39"/>
    <n v="158"/>
    <n v="12675"/>
    <n v="5185"/>
    <x v="0"/>
    <n v="1.85"/>
    <x v="1"/>
  </r>
  <r>
    <x v="3172"/>
    <n v="2015"/>
    <s v="Jeremy Saulnier"/>
    <s v="Alia Shawkat"/>
    <s v="Mark Webber"/>
    <s v="Joe Cole"/>
    <x v="3"/>
    <n v="5000000"/>
    <n v="3219029"/>
    <x v="0"/>
    <n v="95"/>
    <s v="Crime|Horror|Music|Thriller"/>
    <s v="murder|neo nazi|punk band|skinhead|suspense"/>
    <n v="7.1"/>
    <n v="322"/>
    <n v="125"/>
    <n v="28845"/>
    <n v="1836"/>
    <x v="0"/>
    <n v="2.35"/>
    <x v="1"/>
  </r>
  <r>
    <x v="3173"/>
    <n v="1996"/>
    <s v="Wes Anderson"/>
    <s v="Andrew Wilson"/>
    <s v="Darryl Cox"/>
    <s v="Lumi Cavazos"/>
    <x v="3"/>
    <n v="7000000"/>
    <n v="1040879"/>
    <x v="0"/>
    <n v="91"/>
    <s v="Comedy|Crime|Drama"/>
    <s v="caper|escapade|motel|robbery|texas"/>
    <n v="7.1"/>
    <n v="83"/>
    <n v="184"/>
    <n v="54478"/>
    <n v="648"/>
    <x v="0"/>
    <n v="1.85"/>
    <x v="1"/>
  </r>
  <r>
    <x v="3174"/>
    <n v="1996"/>
    <s v="Kevin Spacey"/>
    <s v="Viggo Mortensen"/>
    <s v="Joe Mantegna"/>
    <s v="Faye Dunaway"/>
    <x v="3"/>
    <n v="5000000"/>
    <n v="326308"/>
    <x v="0"/>
    <n v="97"/>
    <s v="Crime|Drama|Thriller"/>
    <s v="bar|box office flop|hostage|new orleans louisiana|police"/>
    <n v="6.1"/>
    <n v="37"/>
    <n v="69"/>
    <n v="6632"/>
    <n v="13718"/>
    <x v="0"/>
    <n v="2.35"/>
    <x v="1"/>
  </r>
  <r>
    <x v="3175"/>
    <n v="2008"/>
    <s v="Nicholas Fackler"/>
    <s v="Adam Scott"/>
    <s v="Ellen Burstyn"/>
    <s v="Martin Landau"/>
    <x v="1"/>
    <n v="5000000"/>
    <n v="124720"/>
    <x v="0"/>
    <n v="90"/>
    <s v="Drama|Romance"/>
    <s v="christmas|fable|old man"/>
    <n v="7.3"/>
    <n v="27"/>
    <n v="15"/>
    <n v="1560"/>
    <n v="4987"/>
    <x v="0"/>
    <n v="1.85"/>
    <x v="1"/>
  </r>
  <r>
    <x v="3176"/>
    <n v="1998"/>
    <s v="Morgan J. Freeman"/>
    <s v="Ethan Suplee"/>
    <s v="John Heard"/>
    <s v="Sara Gilbert"/>
    <x v="3"/>
    <n v="2000000"/>
    <n v="99147"/>
    <x v="0"/>
    <n v="90"/>
    <s v="Drama"/>
    <s v="cola|desert|ice cream cone|teenage girl|vomiting"/>
    <n v="6.2"/>
    <n v="31"/>
    <n v="28"/>
    <n v="1884"/>
    <n v="3207"/>
    <x v="0"/>
    <n v="1.85"/>
    <x v="1"/>
  </r>
  <r>
    <x v="3177"/>
    <n v="2007"/>
    <s v="Brian De Palma"/>
    <s v="Mike Figueroa"/>
    <s v="Daniel Stewart Sherman"/>
    <s v="Kel O'Neill"/>
    <x v="3"/>
    <n v="5000000"/>
    <n v="65087"/>
    <x v="0"/>
    <n v="90"/>
    <s v="Crime|Thriller|War"/>
    <s v="blood splatter|iraq|murder|rape|soldier"/>
    <n v="6.2"/>
    <n v="133"/>
    <n v="108"/>
    <n v="8824"/>
    <n v="408"/>
    <x v="0"/>
    <n v="1.85"/>
    <x v="1"/>
  </r>
  <r>
    <x v="3178"/>
    <n v="2004"/>
    <s v="Klaus Menzel"/>
    <s v="Adam Garcia"/>
    <s v="Jacqueline Bisset"/>
    <s v="Alice Evans"/>
    <x v="3"/>
    <n v="5000000"/>
    <n v="16066"/>
    <x v="5"/>
    <n v="103"/>
    <s v="Mystery|Romance|Thriller"/>
    <s v="death|love|marriage|secret|suspicion"/>
    <n v="3.3"/>
    <n v="13"/>
    <n v="44"/>
    <n v="1207"/>
    <n v="1789"/>
    <x v="0"/>
    <n v="2.35"/>
    <x v="1"/>
  </r>
  <r>
    <x v="3179"/>
    <n v="2006"/>
    <s v="Jirí Menzel"/>
    <s v="Julia Jentsch"/>
    <s v="Ivan Barnev"/>
    <s v="Milan Lasica"/>
    <x v="3"/>
    <n v="84450000"/>
    <n v="617228"/>
    <x v="12"/>
    <n v="113"/>
    <s v="Comedy|Drama|Romance|War"/>
    <s v="hotel|legs|lingerie|waiter|wealth"/>
    <n v="7.4"/>
    <n v="99"/>
    <n v="27"/>
    <n v="6183"/>
    <n v="92"/>
    <x v="0"/>
    <n v="1.85"/>
    <x v="1"/>
  </r>
  <r>
    <x v="3180"/>
    <n v="1996"/>
    <s v="Billy Bob Thornton"/>
    <s v="Robert Duvall"/>
    <s v="Dwight Yoakam"/>
    <s v="J.T. Walsh"/>
    <x v="3"/>
    <n v="890000"/>
    <n v="24475416"/>
    <x v="0"/>
    <n v="148"/>
    <s v="Drama"/>
    <s v="friend|mental institution|murder|repair shop|small town"/>
    <n v="8"/>
    <n v="104"/>
    <n v="309"/>
    <n v="72443"/>
    <n v="3967"/>
    <x v="0"/>
    <n v="1.85"/>
    <x v="0"/>
  </r>
  <r>
    <x v="3181"/>
    <n v="2005"/>
    <s v="Eli Roth"/>
    <s v="Jay Hernandez"/>
    <s v="Takashi Miike"/>
    <s v="Rick Hoffman"/>
    <x v="3"/>
    <n v="4800000"/>
    <n v="47277326"/>
    <x v="0"/>
    <n v="93"/>
    <s v="Horror"/>
    <s v="bratislava|hostel|sadistic horror|torture|travel"/>
    <n v="5.9"/>
    <n v="303"/>
    <n v="1516"/>
    <n v="138814"/>
    <n v="2990"/>
    <x v="0"/>
    <n v="2.35"/>
    <x v="0"/>
  </r>
  <r>
    <x v="3182"/>
    <n v="2005"/>
    <s v="Michael Winterbottom"/>
    <s v="Steve Coogan"/>
    <s v="Shirley Henderson"/>
    <s v="Dylan Moran"/>
    <x v="3"/>
    <n v="2800000"/>
    <n v="1247453"/>
    <x v="1"/>
    <n v="94"/>
    <s v="Comedy|Drama"/>
    <s v="actor playing himself|battle|boots|penis|womb"/>
    <n v="6.8"/>
    <n v="122"/>
    <n v="123"/>
    <n v="11202"/>
    <n v="3690"/>
    <x v="0"/>
    <n v="2.35"/>
    <x v="1"/>
  </r>
  <r>
    <x v="3183"/>
    <n v="2011"/>
    <s v="Jeff Nichols"/>
    <s v="Katy Mixon"/>
    <s v="Shea Whigham"/>
    <s v="Robert Longstreet"/>
    <x v="3"/>
    <n v="5000000"/>
    <n v="1729969"/>
    <x v="0"/>
    <n v="121"/>
    <s v="Drama|Thriller"/>
    <s v="ambiguous ending|firefly|mysterious event|schizophrenia|storm"/>
    <n v="7.4"/>
    <n v="359"/>
    <n v="219"/>
    <n v="68211"/>
    <n v="1520"/>
    <x v="0"/>
    <n v="2.35"/>
    <x v="1"/>
  </r>
  <r>
    <x v="3184"/>
    <n v="1988"/>
    <s v="Frank LaLoggia"/>
    <s v="Alex Rocco"/>
    <s v="Lukas Haas"/>
    <s v="Katherine Helmond"/>
    <x v="3"/>
    <n v="4700000"/>
    <n v="1705139"/>
    <x v="0"/>
    <n v="118"/>
    <s v="Fantasy|Horror|Mystery|Thriller"/>
    <s v="1960s|boy|ghost|murder|small town"/>
    <n v="6.7"/>
    <n v="130"/>
    <n v="69"/>
    <n v="4695"/>
    <n v="2545"/>
    <x v="0"/>
    <n v="1.85"/>
    <x v="1"/>
  </r>
  <r>
    <x v="3185"/>
    <n v="1986"/>
    <s v="Tobe Hooper"/>
    <s v="Bill Johnson"/>
    <s v="Lou Perryman"/>
    <s v="Jim Siedow"/>
    <x v="6"/>
    <n v="4700000"/>
    <n v="8025872"/>
    <x v="0"/>
    <n v="101"/>
    <s v="Comedy|Horror"/>
    <s v="chainsaw|chainsaw murder|human monster|music score composed by director|obscene finger gesture"/>
    <n v="5.5"/>
    <n v="159"/>
    <n v="258"/>
    <n v="19234"/>
    <n v="302"/>
    <x v="0"/>
    <n v="1.85"/>
    <x v="0"/>
  </r>
  <r>
    <x v="3186"/>
    <n v="2013"/>
    <s v="Nicolas Winding Refn"/>
    <s v="Ryan Gosling"/>
    <s v="Kristin Scott Thomas"/>
    <s v="Yayaying Rhatha Phongam"/>
    <x v="3"/>
    <n v="4800000"/>
    <n v="778565"/>
    <x v="16"/>
    <n v="90"/>
    <s v="Crime|Drama"/>
    <s v="brutal cop|drug dealer|punishment|thai boxing|vengeance"/>
    <n v="5.7"/>
    <n v="440"/>
    <n v="475"/>
    <n v="83234"/>
    <n v="34779"/>
    <x v="0"/>
    <n v="1.85"/>
    <x v="1"/>
  </r>
  <r>
    <x v="3187"/>
    <n v="2010"/>
    <s v="Michel Leclerc"/>
    <s v="Sara Forestier"/>
    <s v="Jacques Gamblin"/>
    <s v="Zinedine Soualem"/>
    <x v="3"/>
    <n v="4600000"/>
    <n v="513836"/>
    <x v="8"/>
    <n v="100"/>
    <s v="Comedy|Drama|Romance"/>
    <s v="activist|promiscuous daughter|promiscuous woman|sex in a bed|voyeurism"/>
    <n v="7.2"/>
    <n v="87"/>
    <n v="21"/>
    <n v="6304"/>
    <n v="143"/>
    <x v="0"/>
    <n v="1.85"/>
    <x v="1"/>
  </r>
  <r>
    <x v="3188"/>
    <n v="2007"/>
    <s v="Tom Kalin"/>
    <s v="Eddie Redmayne"/>
    <s v="Elena Anaya"/>
    <s v="Stephen Dillane"/>
    <x v="7"/>
    <n v="4600000"/>
    <n v="434417"/>
    <x v="10"/>
    <n v="97"/>
    <s v="Drama"/>
    <s v="incest|male nudity|older man younger woman relationship|orgasm|son murders mother"/>
    <n v="5.9"/>
    <n v="121"/>
    <n v="65"/>
    <n v="8867"/>
    <n v="15093"/>
    <x v="0"/>
    <n v="1.85"/>
    <x v="1"/>
  </r>
  <r>
    <x v="3189"/>
    <n v="1984"/>
    <s v="Hugh Wilson"/>
    <s v="Steve Guttenberg"/>
    <s v="Bubba Smith"/>
    <s v="Michael Winslow"/>
    <x v="3"/>
    <n v="4500000"/>
    <n v="81200000"/>
    <x v="0"/>
    <n v="96"/>
    <s v="Comedy"/>
    <s v="misfit|police|police academy|police cadet|police officer"/>
    <n v="6.7"/>
    <n v="45"/>
    <n v="133"/>
    <n v="87739"/>
    <n v="3113"/>
    <x v="0"/>
    <n v="1.85"/>
    <x v="0"/>
  </r>
  <r>
    <x v="3190"/>
    <n v="1994"/>
    <s v="Mike Newell"/>
    <s v="Kristin Scott Thomas"/>
    <s v="James Fleet"/>
    <s v="Simon Callow"/>
    <x v="3"/>
    <n v="4500000"/>
    <n v="52700832"/>
    <x v="1"/>
    <n v="117"/>
    <s v="Comedy|Drama|Romance"/>
    <s v="1990s|chick flick|funeral|gay relationship|wedding"/>
    <n v="7.1"/>
    <n v="84"/>
    <n v="197"/>
    <n v="107923"/>
    <n v="1862"/>
    <x v="0"/>
    <n v="1.66"/>
    <x v="0"/>
  </r>
  <r>
    <x v="3191"/>
    <n v="2002"/>
    <s v="Spike Lee"/>
    <s v="Philip Seymour Hoffman"/>
    <s v="Rosario Dawson"/>
    <s v="Aaron Stanford"/>
    <x v="3"/>
    <n v="15000000"/>
    <n v="13060843"/>
    <x v="0"/>
    <n v="108"/>
    <s v="Drama"/>
    <s v="bar|dream|drug dealing|nightclub|widower"/>
    <n v="7.7"/>
    <n v="202"/>
    <n v="454"/>
    <n v="149528"/>
    <n v="26050"/>
    <x v="0"/>
    <n v="2.35"/>
    <x v="1"/>
  </r>
  <r>
    <x v="3192"/>
    <n v="1996"/>
    <s v="Lana Wachowski"/>
    <s v="Christopher Meloni"/>
    <s v="Kevin Michael Richardson"/>
    <s v="Peter Spellos"/>
    <x v="3"/>
    <n v="4500000"/>
    <n v="3798532"/>
    <x v="0"/>
    <n v="109"/>
    <s v="Crime|Drama|Romance|Thriller"/>
    <s v="gangster|lesbian|mafia|money|neo noir"/>
    <n v="7.4"/>
    <n v="120"/>
    <n v="208"/>
    <n v="41138"/>
    <n v="3668"/>
    <x v="0"/>
    <n v="1.85"/>
    <x v="1"/>
  </r>
  <r>
    <x v="3193"/>
    <n v="2000"/>
    <s v="Darren Aronofsky"/>
    <s v="Ellen Burstyn"/>
    <s v="Mark Margolis"/>
    <s v="Louise Lasser"/>
    <x v="3"/>
    <n v="4500000"/>
    <n v="3609278"/>
    <x v="0"/>
    <n v="102"/>
    <s v="Drama"/>
    <s v="addiction|diet pill|drug addiction|fast motion scene|heroin"/>
    <n v="8.4"/>
    <n v="234"/>
    <n v="1916"/>
    <n v="573541"/>
    <n v="2235"/>
    <x v="0"/>
    <n v="1.37"/>
    <x v="1"/>
  </r>
  <r>
    <x v="3194"/>
    <n v="1998"/>
    <s v="Carlos Saura"/>
    <s v="Mía Maestro"/>
    <s v="Juan Luis Galiardo"/>
    <s v="Miguel Ángel Solá"/>
    <x v="0"/>
    <n v="700000000"/>
    <n v="1687311"/>
    <x v="10"/>
    <n v="115"/>
    <s v="Drama|Musical"/>
    <s v="dancer|director|love|musical filmmaking|tango"/>
    <n v="7.2"/>
    <n v="35"/>
    <n v="40"/>
    <n v="2412"/>
    <n v="371"/>
    <x v="0"/>
    <n v="2"/>
    <x v="1"/>
  </r>
  <r>
    <x v="3195"/>
    <n v="2001"/>
    <s v="Richard Kelly"/>
    <s v="Jake Gyllenhaal"/>
    <s v="Mary McDonnell"/>
    <s v="James Duval"/>
    <x v="3"/>
    <n v="4500000"/>
    <n v="727883"/>
    <x v="0"/>
    <n v="133"/>
    <s v="Drama|Sci-Fi|Thriller"/>
    <s v="1980s|death|insanity|parallel universe|time travel"/>
    <n v="8.1"/>
    <n v="283"/>
    <n v="2110"/>
    <n v="580999"/>
    <n v="17040"/>
    <x v="0"/>
    <n v="2.35"/>
    <x v="1"/>
  </r>
  <r>
    <x v="3196"/>
    <n v="1997"/>
    <s v="Mike van Diem"/>
    <s v="Jan Decleir"/>
    <s v="Fedja van Huêt"/>
    <s v="Hans Kesting"/>
    <x v="3"/>
    <n v="4500000"/>
    <n v="713413"/>
    <x v="22"/>
    <n v="122"/>
    <s v="Crime|Drama|Mystery"/>
    <s v="bailiff|lawyer|office|police|school"/>
    <n v="7.8"/>
    <n v="54"/>
    <n v="68"/>
    <n v="9171"/>
    <n v="48"/>
    <x v="0"/>
    <n v="1.85"/>
    <x v="1"/>
  </r>
  <r>
    <x v="3197"/>
    <n v="2002"/>
    <s v="Jonas Åkerlund"/>
    <s v="Patrick Fugit"/>
    <s v="Nicholas Gonzalez"/>
    <s v="Debbie Harry"/>
    <x v="3"/>
    <n v="2000000"/>
    <n v="410241"/>
    <x v="0"/>
    <n v="106"/>
    <s v="Comedy|Crime|Drama"/>
    <s v="male nudity|meth|meth lab|nudity|speed freak"/>
    <n v="6.8"/>
    <n v="92"/>
    <n v="199"/>
    <n v="32357"/>
    <n v="2110"/>
    <x v="0"/>
    <n v="1.85"/>
    <x v="1"/>
  </r>
  <r>
    <x v="3198"/>
    <n v="2005"/>
    <s v="Chan-wook Park"/>
    <s v="Min-sik Choi"/>
    <s v="Yeong-ae Lee"/>
    <s v="Hye-jeong Kang"/>
    <x v="3"/>
    <n v="4200000000"/>
    <n v="211667"/>
    <x v="14"/>
    <n v="112"/>
    <s v="Crime|Drama"/>
    <s v="cake|christian|lesbian sex|oral sex|pregnant schoolgirl"/>
    <n v="7.7"/>
    <n v="202"/>
    <n v="131"/>
    <n v="53508"/>
    <n v="907"/>
    <x v="0"/>
    <n v="2.35"/>
    <x v="1"/>
  </r>
  <r>
    <x v="3199"/>
    <n v="2001"/>
    <s v="Barry Skolnick"/>
    <s v="Jason Statham"/>
    <s v="Jason Flemyng"/>
    <s v="Danny Dyer"/>
    <x v="3"/>
    <n v="2500000"/>
    <n v="92191"/>
    <x v="1"/>
    <n v="99"/>
    <s v="Comedy|Drama|Sport"/>
    <s v="inmate|prison|prison guard|soccer|soccer star"/>
    <n v="6.5"/>
    <n v="54"/>
    <n v="84"/>
    <n v="29463"/>
    <n v="29325"/>
    <x v="0"/>
    <n v="1.85"/>
    <x v="1"/>
  </r>
  <r>
    <x v="3200"/>
    <n v="2006"/>
    <s v="Johnnie To"/>
    <s v="Simon Yam"/>
    <s v="Anthony Chau-Sang Wong"/>
    <s v="Josie Ho"/>
    <x v="3"/>
    <n v="35000000"/>
    <n v="49413"/>
    <x v="11"/>
    <n v="110"/>
    <s v="Action|Crime|Thriller"/>
    <s v="baby|friendship|macau|practical joke|selfie"/>
    <n v="7.3"/>
    <n v="98"/>
    <n v="26"/>
    <n v="6919"/>
    <n v="398"/>
    <x v="0"/>
    <n v="2.35"/>
    <x v="1"/>
  </r>
  <r>
    <x v="3201"/>
    <n v="2009"/>
    <s v="Agnieszka Wojtowicz-Vosloo"/>
    <s v="Liam Neeson"/>
    <s v="Josh Charles"/>
    <s v="Chandler Canterbury"/>
    <x v="3"/>
    <n v="4500000"/>
    <n v="108229"/>
    <x v="0"/>
    <n v="104"/>
    <s v="Drama|Horror|Mystery|Thriller"/>
    <s v="breath on mirror|buried alive|engagement ring|looking at one's self in a mirror|serial killer"/>
    <n v="5.9"/>
    <n v="138"/>
    <n v="137"/>
    <n v="30836"/>
    <n v="15860"/>
    <x v="0"/>
    <n v="2.35"/>
    <x v="1"/>
  </r>
  <r>
    <x v="3202"/>
    <n v="1975"/>
    <s v="Milos Forman"/>
    <s v="Scatman Crothers"/>
    <s v="Michael Berryman"/>
    <s v="Louise Fletcher"/>
    <x v="3"/>
    <n v="4400000"/>
    <n v="112000000"/>
    <x v="0"/>
    <n v="133"/>
    <s v="Drama"/>
    <s v="1960s|escape|mental institution|nurse|sexuality"/>
    <n v="8.6999999999999993"/>
    <n v="149"/>
    <n v="760"/>
    <n v="680041"/>
    <n v="2176"/>
    <x v="0"/>
    <n v="1.85"/>
    <x v="0"/>
  </r>
  <r>
    <x v="3203"/>
    <n v="2012"/>
    <s v="Nick Love"/>
    <s v="Hayley Atwell"/>
    <s v="Ray Winstone"/>
    <s v="Alan Ford"/>
    <x v="3"/>
    <n v="3000000"/>
    <n v="26345"/>
    <x v="1"/>
    <n v="112"/>
    <s v="Action|Crime|Drama"/>
    <s v="bank|criminal|detective|flying squad|policewoman"/>
    <n v="6.1"/>
    <n v="111"/>
    <n v="99"/>
    <n v="16445"/>
    <n v="4810"/>
    <x v="0"/>
    <n v="2.35"/>
    <x v="1"/>
  </r>
  <r>
    <x v="3204"/>
    <n v="2002"/>
    <s v="Niki Caro"/>
    <s v="Keisha Castle-Hughes"/>
    <s v="Rawiri Paratene"/>
    <s v="Tammy Davis"/>
    <x v="0"/>
    <n v="6000000"/>
    <n v="20772796"/>
    <x v="2"/>
    <n v="101"/>
    <s v="Drama|Family"/>
    <s v="girl|maori|new zealand|tradition|whale"/>
    <n v="7.6"/>
    <n v="149"/>
    <n v="346"/>
    <n v="34232"/>
    <n v="497"/>
    <x v="0"/>
    <n v="2.35"/>
    <x v="0"/>
  </r>
  <r>
    <x v="139"/>
    <n v="2015"/>
    <s v="Joe Wright"/>
    <s v="Hugh Jackman"/>
    <s v="Cara Delevingne"/>
    <s v="Nonso Anozie"/>
    <x v="1"/>
    <n v="150000000"/>
    <n v="34964818"/>
    <x v="0"/>
    <n v="111"/>
    <s v="Adventure|Family|Fantasy"/>
    <s v="1940s|child hero|fantasy world|orphan|reference to peter pan"/>
    <n v="5.8"/>
    <n v="256"/>
    <n v="186"/>
    <n v="39975"/>
    <n v="21404"/>
    <x v="0"/>
    <n v="2.35"/>
    <x v="1"/>
  </r>
  <r>
    <x v="3205"/>
    <n v="2004"/>
    <s v="Timur Bekmambetov"/>
    <s v="Konstantin Khabenskiy"/>
    <s v="Aleksey Chadov"/>
    <s v="Zhanna Friske"/>
    <x v="3"/>
    <n v="4200000"/>
    <n v="1487477"/>
    <x v="24"/>
    <n v="104"/>
    <s v="Fantasy|Thriller"/>
    <s v="battle|bridge|mother son relationship|supernatural power|vampire"/>
    <n v="6.5"/>
    <n v="232"/>
    <n v="310"/>
    <n v="47097"/>
    <n v="206"/>
    <x v="0"/>
    <n v="1.85"/>
    <x v="1"/>
  </r>
  <r>
    <x v="3206"/>
    <n v="1992"/>
    <s v="Neil Jordan"/>
    <s v="Jim Broadbent"/>
    <s v="Miranda Richardson"/>
    <s v="Stephen Rea"/>
    <x v="3"/>
    <n v="2300000"/>
    <n v="62549000"/>
    <x v="1"/>
    <n v="112"/>
    <s v="Crime|Drama|Romance|Thriller"/>
    <s v="androgynous|full frontal male nudity|irish republican army|psychological drama|tragic love"/>
    <n v="7.3"/>
    <n v="63"/>
    <n v="148"/>
    <n v="41361"/>
    <n v="2412"/>
    <x v="0"/>
    <n v="2.35"/>
    <x v="0"/>
  </r>
  <r>
    <x v="3207"/>
    <n v="1981"/>
    <s v="Bob Clark"/>
    <s v="Art Hindle"/>
    <s v="Susan Clark"/>
    <s v="Tony Ganios"/>
    <x v="3"/>
    <n v="4000000"/>
    <n v="105500000"/>
    <x v="3"/>
    <n v="94"/>
    <s v="Comedy"/>
    <s v="female full frontal nudity|revenge|school|sheriff|virginity"/>
    <n v="6.2"/>
    <n v="75"/>
    <n v="152"/>
    <n v="31260"/>
    <n v="582"/>
    <x v="0"/>
    <n v="1.85"/>
    <x v="0"/>
  </r>
  <r>
    <x v="3208"/>
    <n v="2009"/>
    <s v="George A. Romero"/>
    <s v="Julian Richings"/>
    <s v="Shawn Roberts"/>
    <s v="Kathleen Munroe"/>
    <x v="3"/>
    <n v="4000000"/>
    <n v="101055"/>
    <x v="0"/>
    <n v="90"/>
    <s v="Horror"/>
    <s v="delaware|feud|island|undead|zombie"/>
    <n v="5"/>
    <n v="274"/>
    <n v="159"/>
    <n v="17478"/>
    <n v="1951"/>
    <x v="0"/>
    <n v="2.35"/>
    <x v="1"/>
  </r>
  <r>
    <x v="3209"/>
    <n v="2003"/>
    <s v="Sofia Coppola"/>
    <s v="Scarlett Johansson"/>
    <s v="Bill Murray"/>
    <s v="Catherine Lambert"/>
    <x v="3"/>
    <n v="4000000"/>
    <n v="44566004"/>
    <x v="0"/>
    <n v="101"/>
    <s v="Drama"/>
    <s v="fish out of water|japanese|loneliness|older man younger woman relationship|unlikely friendship"/>
    <n v="7.8"/>
    <n v="265"/>
    <n v="1848"/>
    <n v="321283"/>
    <n v="32015"/>
    <x v="0"/>
    <n v="1.85"/>
    <x v="0"/>
  </r>
  <r>
    <x v="3210"/>
    <n v="1977"/>
    <s v="Woody Allen"/>
    <s v="Woody Allen"/>
    <s v="Carol Kane"/>
    <s v="Shelley Duvall"/>
    <x v="1"/>
    <n v="4000000"/>
    <n v="39200000"/>
    <x v="0"/>
    <n v="93"/>
    <s v="Comedy|Romance"/>
    <s v="breaking the fourth wall|comedian|jewish|neurosis|singer"/>
    <n v="8.1"/>
    <n v="154"/>
    <n v="491"/>
    <n v="192940"/>
    <n v="12691"/>
    <x v="0"/>
    <n v="1.37"/>
    <x v="0"/>
  </r>
  <r>
    <x v="3211"/>
    <n v="1952"/>
    <s v="Cecil B. DeMille"/>
    <s v="Gloria Grahame"/>
    <s v="Dorothy Lamour"/>
    <s v="Cornel Wilde"/>
    <x v="7"/>
    <n v="4000000"/>
    <n v="36000000"/>
    <x v="0"/>
    <n v="152"/>
    <s v="Drama|Family|Romance"/>
    <s v="circus|clown|elephant trainer|trapeze|trapeze artist"/>
    <n v="6.7"/>
    <n v="44"/>
    <n v="107"/>
    <n v="9456"/>
    <n v="825"/>
    <x v="0"/>
    <n v="1.37"/>
    <x v="0"/>
  </r>
  <r>
    <x v="153"/>
    <n v="2014"/>
    <s v="Ridley Scott"/>
    <s v="Christian Bale"/>
    <s v="María Valverde"/>
    <s v="Ben Mendelsohn"/>
    <x v="0"/>
    <n v="140000000"/>
    <n v="65007045"/>
    <x v="1"/>
    <n v="150"/>
    <s v="Action|Adventure|Drama"/>
    <s v="egypt|exodus|moses|pharaoh|plague"/>
    <n v="6.1"/>
    <n v="314"/>
    <n v="657"/>
    <n v="128694"/>
    <n v="26489"/>
    <x v="0"/>
    <n v="2.35"/>
    <x v="1"/>
  </r>
  <r>
    <x v="3212"/>
    <n v="2001"/>
    <s v="Marc Forster"/>
    <s v="Heath Ledger"/>
    <s v="Peter Boyle"/>
    <s v="Marcus Lyle Brown"/>
    <x v="3"/>
    <n v="4000000"/>
    <n v="31252964"/>
    <x v="0"/>
    <n v="112"/>
    <s v="Drama|Romance"/>
    <s v="cunnilingus|female frontal nudity|female nudity|interracial sex|rear entry sex"/>
    <n v="7.1"/>
    <n v="153"/>
    <n v="522"/>
    <n v="71495"/>
    <n v="13707"/>
    <x v="0"/>
    <n v="2.35"/>
    <x v="0"/>
  </r>
  <r>
    <x v="3213"/>
    <n v="2015"/>
    <s v="Henry Hobson"/>
    <s v="Joely Richardson"/>
    <s v="J.D. Evermore"/>
    <s v="David A Cole"/>
    <x v="0"/>
    <n v="8500000"/>
    <n v="131175"/>
    <x v="0"/>
    <n v="95"/>
    <s v="Drama|Horror"/>
    <s v="father daughter relationship|playing against type|post apocalypse|protective father|zombie apocalypse"/>
    <n v="5.6"/>
    <n v="256"/>
    <n v="200"/>
    <n v="30219"/>
    <n v="1885"/>
    <x v="0"/>
    <n v="2.35"/>
    <x v="1"/>
  </r>
  <r>
    <x v="3214"/>
    <n v="1995"/>
    <s v="Mike Figgis"/>
    <s v="Nicolas Cage"/>
    <s v="Valeria Golino"/>
    <s v="Julian Sands"/>
    <x v="3"/>
    <n v="3600000"/>
    <n v="31968347"/>
    <x v="0"/>
    <n v="111"/>
    <s v="Drama|Romance"/>
    <s v="alcoholic|bar|love|prostitute|sex"/>
    <n v="7.6"/>
    <n v="123"/>
    <n v="286"/>
    <n v="93894"/>
    <n v="14823"/>
    <x v="0"/>
    <n v="1.66"/>
    <x v="0"/>
  </r>
  <r>
    <x v="3215"/>
    <n v="2015"/>
    <s v="Rob Cohen"/>
    <s v="Ryan Guzman"/>
    <s v="Hill Harper"/>
    <s v="Adam Hicks"/>
    <x v="3"/>
    <n v="4000000"/>
    <n v="35385560"/>
    <x v="0"/>
    <n v="91"/>
    <s v="Mystery|Thriller"/>
    <s v="adultery|argument|older woman younger man relationship|oral sex|sex scene"/>
    <n v="4.5999999999999996"/>
    <n v="149"/>
    <n v="131"/>
    <n v="27198"/>
    <n v="4807"/>
    <x v="0"/>
    <n v="2.35"/>
    <x v="0"/>
  </r>
  <r>
    <x v="3216"/>
    <n v="2010"/>
    <s v="Lisa Cholodenko"/>
    <s v="Josh Hutcherson"/>
    <s v="Mia Wasikowska"/>
    <s v="Yaya DaCosta"/>
    <x v="3"/>
    <n v="3500000"/>
    <n v="20803237"/>
    <x v="0"/>
    <n v="106"/>
    <s v="Comedy|Drama"/>
    <s v="biological father|college|motorcycle|sperm|sperm donor"/>
    <n v="7.1"/>
    <n v="323"/>
    <n v="291"/>
    <n v="110616"/>
    <n v="18645"/>
    <x v="0"/>
    <n v="1.85"/>
    <x v="0"/>
  </r>
  <r>
    <x v="3217"/>
    <n v="1988"/>
    <s v="John Carpenter"/>
    <s v="Meg Foster"/>
    <s v="Peter Jason"/>
    <s v="George 'Buck' Flower"/>
    <x v="3"/>
    <n v="4000000"/>
    <n v="13008928"/>
    <x v="0"/>
    <n v="93"/>
    <s v="Horror|Sci-Fi|Thriller"/>
    <s v="alien|brainwashing|construction worker|sunglasses|teleportation"/>
    <n v="7.3"/>
    <n v="172"/>
    <n v="333"/>
    <n v="73501"/>
    <n v="837"/>
    <x v="0"/>
    <n v="2.35"/>
    <x v="0"/>
  </r>
  <r>
    <x v="3218"/>
    <n v="2013"/>
    <s v="Ed Gass-Donnelly"/>
    <s v="Muse Watson"/>
    <s v="Spencer Treat Clark"/>
    <s v="Ashley Bell"/>
    <x v="0"/>
    <n v="5000000"/>
    <n v="15152879"/>
    <x v="8"/>
    <n v="93"/>
    <s v="Drama|Horror|Thriller"/>
    <s v="car fire|evil|hospital|hotel|prophecy"/>
    <n v="4"/>
    <n v="161"/>
    <n v="68"/>
    <n v="13506"/>
    <n v="46868"/>
    <x v="0"/>
    <n v="2.35"/>
    <x v="0"/>
  </r>
  <r>
    <x v="3219"/>
    <n v="2014"/>
    <s v="Richard Linklater"/>
    <s v="Ellar Coltrane"/>
    <s v="Lorelei Linklater"/>
    <s v="Libby Villari"/>
    <x v="3"/>
    <n v="4000000"/>
    <n v="25359200"/>
    <x v="0"/>
    <n v="165"/>
    <s v="Drama"/>
    <s v="12 year time span|coming of age|domestic abuse|growing up|separated parents"/>
    <n v="8"/>
    <n v="548"/>
    <n v="836"/>
    <n v="266020"/>
    <n v="673"/>
    <x v="0"/>
    <n v="1.85"/>
    <x v="0"/>
  </r>
  <r>
    <x v="3220"/>
    <n v="2006"/>
    <s v="Woody Allen"/>
    <s v="Scarlett Johansson"/>
    <s v="Kevin McNally"/>
    <s v="Geoff Bell"/>
    <x v="0"/>
    <n v="4000000"/>
    <n v="10515579"/>
    <x v="1"/>
    <n v="96"/>
    <s v="Comedy|Crime|Mystery"/>
    <s v="english garden|fake drowning|fake parent|musical instrument|poker the card game"/>
    <n v="6.7"/>
    <n v="177"/>
    <n v="248"/>
    <n v="66840"/>
    <n v="20132"/>
    <x v="0"/>
    <n v="1.85"/>
    <x v="0"/>
  </r>
  <r>
    <x v="272"/>
    <n v="2001"/>
    <s v="Tim Burton"/>
    <s v="Cary-Hiroyuki Tagawa"/>
    <s v="Estella Warren"/>
    <s v="Erick Avari"/>
    <x v="0"/>
    <n v="100000000"/>
    <n v="180011740"/>
    <x v="0"/>
    <n v="119"/>
    <s v="Action|Adventure|Sci-Fi|Thriller"/>
    <s v="astronaut|cage|planet|wilhelm scream|year 2029"/>
    <n v="5.7"/>
    <n v="230"/>
    <n v="1368"/>
    <n v="177729"/>
    <n v="2776"/>
    <x v="0"/>
    <n v="2.35"/>
    <x v="0"/>
  </r>
  <r>
    <x v="3221"/>
    <n v="2001"/>
    <s v="DJ Pooh"/>
    <s v="Angell Conwell"/>
    <s v="Dr. Dre"/>
    <s v="DJ Pooh"/>
    <x v="3"/>
    <n v="4000000"/>
    <n v="10097096"/>
    <x v="0"/>
    <n v="93"/>
    <s v="Comedy"/>
    <s v="african american stereotype|car wash|rent|roommate|threatening telephone call"/>
    <n v="4.5999999999999996"/>
    <n v="27"/>
    <n v="38"/>
    <n v="5612"/>
    <n v="955"/>
    <x v="0"/>
    <n v="1.85"/>
    <x v="0"/>
  </r>
  <r>
    <x v="3222"/>
    <n v="2000"/>
    <s v="DJ Pooh"/>
    <s v="Mo'Nique"/>
    <s v="Mike Epps"/>
    <s v="Faizon Love"/>
    <x v="3"/>
    <n v="6000000"/>
    <n v="9821335"/>
    <x v="0"/>
    <n v="82"/>
    <s v="Comedy"/>
    <s v="adult diaper|diaper|digit in title|dream|sawed off shotgun"/>
    <n v="4"/>
    <n v="22"/>
    <n v="10"/>
    <n v="1415"/>
    <n v="3354"/>
    <x v="0"/>
    <n v="1.85"/>
    <x v="0"/>
  </r>
  <r>
    <x v="3223"/>
    <n v="2003"/>
    <s v="Wayne Kramer"/>
    <s v="Estella Warren"/>
    <s v="Paul Sorvino"/>
    <s v="Shawn Hatosy"/>
    <x v="3"/>
    <n v="3200000"/>
    <n v="8243880"/>
    <x v="0"/>
    <n v="101"/>
    <s v="Crime|Drama|Fantasy|Romance"/>
    <s v="female pubic hair|girl in panties|leg spreading|public nudity|sex in bed"/>
    <n v="7"/>
    <n v="157"/>
    <n v="215"/>
    <n v="28714"/>
    <n v="3086"/>
    <x v="0"/>
    <n v="2.35"/>
    <x v="0"/>
  </r>
  <r>
    <x v="3224"/>
    <n v="2006"/>
    <s v="Patrick Stettner"/>
    <s v="Robin Williams"/>
    <s v="Joe Morton"/>
    <s v="Rory Culkin"/>
    <x v="3"/>
    <n v="4000000"/>
    <n v="7825820"/>
    <x v="0"/>
    <n v="81"/>
    <s v="Crime|Mystery|Thriller"/>
    <s v="boy|radio show|social worker|telephone|wisconsin"/>
    <n v="5.9"/>
    <n v="125"/>
    <n v="156"/>
    <n v="13086"/>
    <n v="50831"/>
    <x v="0"/>
    <n v="1.85"/>
    <x v="0"/>
  </r>
  <r>
    <x v="1805"/>
    <n v="2010"/>
    <s v="Wes Craven"/>
    <s v="Frank Grillo"/>
    <s v="Emily Meade"/>
    <s v="Zena Grey"/>
    <x v="3"/>
    <n v="25000000"/>
    <n v="14637490"/>
    <x v="0"/>
    <n v="107"/>
    <s v="Horror|Mystery|Thriller"/>
    <s v="evil|killer|murder|psychopath|serial killer"/>
    <n v="4.8"/>
    <n v="160"/>
    <n v="136"/>
    <n v="16411"/>
    <n v="2537"/>
    <x v="0"/>
    <n v="2.35"/>
    <x v="1"/>
  </r>
  <r>
    <x v="3225"/>
    <n v="2007"/>
    <s v="J.A. Bayona"/>
    <s v="Geraldine Chaplin"/>
    <s v="Belén Rueda"/>
    <s v="Fernando Cayo"/>
    <x v="3"/>
    <n v="3400000"/>
    <n v="7159147"/>
    <x v="10"/>
    <n v="105"/>
    <s v="Drama|Mystery|Thriller"/>
    <s v="dead children|ghost|missing child|orphan|orphanage"/>
    <n v="7.5"/>
    <n v="300"/>
    <n v="308"/>
    <n v="120189"/>
    <n v="954"/>
    <x v="0"/>
    <n v="2.35"/>
    <x v="0"/>
  </r>
  <r>
    <x v="3226"/>
    <n v="2014"/>
    <s v="Michael Tiddes"/>
    <s v="Ashley Rickards"/>
    <s v="Essence Atkins"/>
    <s v="Gabriel Iglesias"/>
    <x v="3"/>
    <n v="4000000"/>
    <n v="17314483"/>
    <x v="0"/>
    <n v="86"/>
    <s v="Comedy|Fantasy"/>
    <s v="bare breasts|parody|sexual innuendo|slip and fall|squirting orgasm"/>
    <n v="4.7"/>
    <n v="69"/>
    <n v="48"/>
    <n v="14621"/>
    <n v="4073"/>
    <x v="0"/>
    <n v="1.85"/>
    <x v="0"/>
  </r>
  <r>
    <x v="3227"/>
    <n v="2002"/>
    <s v="Roger Avary"/>
    <s v="Ian Somerhalder"/>
    <s v="Faye Dunaway"/>
    <s v="Clifton Collins Jr."/>
    <x v="3"/>
    <n v="4000000"/>
    <n v="6525762"/>
    <x v="0"/>
    <n v="110"/>
    <s v="Comedy|Drama|Romance"/>
    <s v="bisexual|college|drug dealer|drugs|student"/>
    <n v="6.7"/>
    <n v="143"/>
    <n v="425"/>
    <n v="44339"/>
    <n v="19928"/>
    <x v="0"/>
    <n v="1.85"/>
    <x v="0"/>
  </r>
  <r>
    <x v="3228"/>
    <n v="1995"/>
    <s v="Allison Anders"/>
    <s v="Salma Hayek"/>
    <s v="Alicia Witt"/>
    <s v="Lili Taylor"/>
    <x v="3"/>
    <n v="4000000"/>
    <n v="4301331"/>
    <x v="0"/>
    <n v="110"/>
    <s v="Comedy|Fantasy"/>
    <s v="bellhop|coven|gangster|hotel|new year's eve"/>
    <n v="6.7"/>
    <n v="51"/>
    <n v="177"/>
    <n v="78241"/>
    <n v="7921"/>
    <x v="0"/>
    <n v="1.85"/>
    <x v="0"/>
  </r>
  <r>
    <x v="3229"/>
    <n v="2002"/>
    <s v="Steven Shainberg"/>
    <s v="Jeremy Davies"/>
    <s v="Stephen McHattie"/>
    <s v="Lesley Ann Warren"/>
    <x v="3"/>
    <n v="4000000"/>
    <n v="4046737"/>
    <x v="0"/>
    <n v="104"/>
    <s v="Comedy|Drama|Romance"/>
    <s v="bdsm|employer employee relationship|hospital|mental hospital|secretary"/>
    <n v="7.1"/>
    <n v="163"/>
    <n v="390"/>
    <n v="67949"/>
    <n v="2251"/>
    <x v="0"/>
    <n v="1.85"/>
    <x v="0"/>
  </r>
  <r>
    <x v="3230"/>
    <n v="2003"/>
    <s v="Rick de Oliveira"/>
    <s v="Laura Ramsey"/>
    <s v="Alan Taylor"/>
    <s v="Benjamin Fletcher"/>
    <x v="3"/>
    <n v="8000000"/>
    <n v="3713002"/>
    <x v="0"/>
    <n v="96"/>
    <s v="Documentary"/>
    <s v="cancun mexico|mexico|spring break|vacation|wisconsin"/>
    <n v="2.7"/>
    <n v="52"/>
    <n v="62"/>
    <n v="3611"/>
    <n v="972"/>
    <x v="0"/>
    <n v="1.85"/>
    <x v="1"/>
  </r>
  <r>
    <x v="3231"/>
    <n v="1988"/>
    <s v="Oliver Stone"/>
    <s v="Michael Wincott"/>
    <s v="Zach Grenier"/>
    <s v="Bill Johnson"/>
    <x v="3"/>
    <n v="4000000"/>
    <n v="3468572"/>
    <x v="0"/>
    <n v="110"/>
    <s v="Drama"/>
    <s v="listener|neo nazi|radio|radio station|radio talk show"/>
    <n v="7.3"/>
    <n v="40"/>
    <n v="78"/>
    <n v="10073"/>
    <n v="1966"/>
    <x v="0"/>
    <n v="1.85"/>
    <x v="1"/>
  </r>
  <r>
    <x v="3232"/>
    <n v="1996"/>
    <s v="Christopher Guest"/>
    <s v="Catherine O'Hara"/>
    <s v="Fred Willard"/>
    <s v="Larry Miller"/>
    <x v="3"/>
    <n v="4000000"/>
    <n v="2892582"/>
    <x v="0"/>
    <n v="84"/>
    <s v="Comedy"/>
    <s v="amateur theater|dentist|missouri|small town|travel agent"/>
    <n v="7.6"/>
    <n v="50"/>
    <n v="202"/>
    <n v="22697"/>
    <n v="3559"/>
    <x v="0"/>
    <n v="1.85"/>
    <x v="1"/>
  </r>
  <r>
    <x v="3233"/>
    <n v="1999"/>
    <s v="Jeff Franklin"/>
    <s v="Ivana Milicevic"/>
    <s v="Tyra Banks"/>
    <s v="Bridgette Wilson-Sampras"/>
    <x v="3"/>
    <n v="4000000"/>
    <n v="2800000"/>
    <x v="0"/>
    <n v="94"/>
    <s v="Comedy"/>
    <s v="black comedy|marriage|marriage proposal|not taking no for an answer|obsessive woman"/>
    <n v="5.8"/>
    <n v="45"/>
    <n v="85"/>
    <n v="4377"/>
    <n v="2662"/>
    <x v="0"/>
    <n v="1.85"/>
    <x v="1"/>
  </r>
  <r>
    <x v="3234"/>
    <n v="2007"/>
    <s v="John Dahl"/>
    <s v="Philip Baker Hall"/>
    <s v="Aaron Hughes"/>
    <s v="Jayne Eastwood"/>
    <x v="3"/>
    <n v="4000000"/>
    <n v="2426851"/>
    <x v="0"/>
    <n v="93"/>
    <s v="Comedy|Crime|Romance|Thriller"/>
    <s v="alcoholic|buffalo new york|claim in title|embalming|mortuary"/>
    <n v="6.5"/>
    <n v="121"/>
    <n v="76"/>
    <n v="16224"/>
    <n v="776"/>
    <x v="0"/>
    <n v="2.5499999999999998"/>
    <x v="1"/>
  </r>
  <r>
    <x v="3235"/>
    <n v="2005"/>
    <s v="Mike Mills"/>
    <s v="Kelli Garner"/>
    <s v="Lou Taylor Pucci"/>
    <s v="Nancy O'Dell"/>
    <x v="3"/>
    <n v="4000000"/>
    <n v="1325073"/>
    <x v="0"/>
    <n v="96"/>
    <s v="Comedy|Drama"/>
    <s v="attention deficit disorder|debate|drugs|psychologist|school"/>
    <n v="6.6"/>
    <n v="114"/>
    <n v="91"/>
    <n v="18762"/>
    <n v="1208"/>
    <x v="0"/>
    <n v="2.35"/>
    <x v="1"/>
  </r>
  <r>
    <x v="3236"/>
    <n v="2005"/>
    <s v="Dave McKean"/>
    <s v="Stephanie Leonidas"/>
    <s v="Gina McKee"/>
    <s v="Rob Brydon"/>
    <x v="1"/>
    <n v="4000000"/>
    <n v="864959"/>
    <x v="1"/>
    <n v="101"/>
    <s v="Adventure|Fantasy"/>
    <s v="circus|dark fantasy|dream|dream world|fantasy world"/>
    <n v="6.9"/>
    <n v="116"/>
    <n v="151"/>
    <n v="20275"/>
    <n v="1215"/>
    <x v="0"/>
    <n v="1.85"/>
    <x v="1"/>
  </r>
  <r>
    <x v="3237"/>
    <n v="2011"/>
    <s v="Ron Fricke"/>
    <s v="Collin Alfredo St. Dic"/>
    <s v="Balinese Tari Legong Dancers"/>
    <s v="Puti Sri Candra Dewi"/>
    <x v="0"/>
    <n v="4000000"/>
    <n v="2601847"/>
    <x v="0"/>
    <n v="102"/>
    <s v="Documentary|Music"/>
    <s v="hall of mirrors|mont saint michel france|palace of versailles|turkey the country|yellowstone national park"/>
    <n v="8.5"/>
    <n v="115"/>
    <n v="69"/>
    <n v="22457"/>
    <n v="48"/>
    <x v="0"/>
    <n v="2.35"/>
    <x v="1"/>
  </r>
  <r>
    <x v="3238"/>
    <n v="1987"/>
    <s v="Ruggero Deodato"/>
    <s v="Michael Berryman"/>
    <s v="Eva LaRue"/>
    <s v="Richard Lynch"/>
    <x v="3"/>
    <n v="4000000"/>
    <n v="800000"/>
    <x v="0"/>
    <n v="87"/>
    <s v="Adventure|Fantasy"/>
    <s v="bare breasts|comic relief|dragon|gladiator|harem"/>
    <n v="4.8"/>
    <n v="15"/>
    <n v="35"/>
    <n v="2308"/>
    <n v="1700"/>
    <x v="0"/>
    <n v="1.85"/>
    <x v="1"/>
  </r>
  <r>
    <x v="3239"/>
    <n v="2002"/>
    <s v="Mars Callahan"/>
    <s v="Chazz Palminteri"/>
    <s v="Ricky Schroder"/>
    <s v="Ernie Reyes Jr."/>
    <x v="3"/>
    <n v="4000000"/>
    <n v="562059"/>
    <x v="0"/>
    <n v="99"/>
    <s v="Drama|Thriller"/>
    <s v="beating|hustler|jail|money|revenge"/>
    <n v="7"/>
    <n v="41"/>
    <n v="113"/>
    <n v="8535"/>
    <n v="3130"/>
    <x v="0"/>
    <n v="1.85"/>
    <x v="1"/>
  </r>
  <r>
    <x v="3240"/>
    <n v="1999"/>
    <s v="Mike Figgis"/>
    <s v="Kelly Macdonald"/>
    <s v="Saffron Burrows"/>
    <s v="Julian Sands"/>
    <x v="3"/>
    <n v="4000000"/>
    <n v="399793"/>
    <x v="0"/>
    <n v="106"/>
    <s v="Drama"/>
    <s v="1950s|italian|murder|tunisia|vomiting"/>
    <n v="5.4"/>
    <n v="31"/>
    <n v="70"/>
    <n v="2877"/>
    <n v="4343"/>
    <x v="0"/>
    <n v="1.78"/>
    <x v="1"/>
  </r>
  <r>
    <x v="3241"/>
    <n v="2013"/>
    <s v="David Gordon Green"/>
    <s v="Nicolas Cage"/>
    <s v="Tye Sheridan"/>
    <s v="Ronnie Gene Blevins"/>
    <x v="3"/>
    <n v="4000000"/>
    <n v="371897"/>
    <x v="0"/>
    <n v="117"/>
    <s v="Drama"/>
    <s v="alcoholic|cigarette smoking|father son relationship|teenage boy|woods"/>
    <n v="6.9"/>
    <n v="232"/>
    <n v="118"/>
    <n v="36494"/>
    <n v="13607"/>
    <x v="0"/>
    <n v="2.35"/>
    <x v="1"/>
  </r>
  <r>
    <x v="3242"/>
    <n v="1997"/>
    <s v="Stefan Schwartz"/>
    <s v="Peter McNamara"/>
    <s v="Dan Futterman"/>
    <s v="Ralph Ineson"/>
    <x v="1"/>
    <n v="3000000"/>
    <n v="302204"/>
    <x v="1"/>
    <n v="99"/>
    <s v="Comedy|Crime|Romance"/>
    <s v="con artist|money|orphan|scam|secretary"/>
    <n v="6.6"/>
    <n v="43"/>
    <n v="53"/>
    <n v="6705"/>
    <n v="975"/>
    <x v="0"/>
    <n v="2.35"/>
    <x v="1"/>
  </r>
  <r>
    <x v="3243"/>
    <n v="1987"/>
    <s v="Renny Harlin"/>
    <s v="Viggo Mortensen"/>
    <s v="Lane Smith"/>
    <s v="Hal Landon Jr."/>
    <x v="3"/>
    <n v="1300000"/>
    <n v="354704"/>
    <x v="0"/>
    <n v="102"/>
    <s v="Crime|Drama|Horror|Thriller"/>
    <s v="electric chair|haunting|prison|prisoner|revenge"/>
    <n v="5.9"/>
    <n v="68"/>
    <n v="38"/>
    <n v="2705"/>
    <n v="11083"/>
    <x v="0"/>
    <n v="1.85"/>
    <x v="1"/>
  </r>
  <r>
    <x v="3244"/>
    <n v="2000"/>
    <s v="Robert Lee King"/>
    <s v="Lauren Ambrose"/>
    <s v="Kathleen Robertson"/>
    <s v="Beth Broderick"/>
    <x v="8"/>
    <n v="1500000"/>
    <n v="265107"/>
    <x v="4"/>
    <n v="85"/>
    <s v="Comedy|Horror|Mystery"/>
    <s v="cliche|exchange student|slasher|spoof|surfing"/>
    <n v="6.3"/>
    <n v="51"/>
    <n v="93"/>
    <n v="4617"/>
    <n v="2282"/>
    <x v="0"/>
    <n v="1.85"/>
    <x v="1"/>
  </r>
  <r>
    <x v="3245"/>
    <n v="1999"/>
    <s v="Kevin Allen"/>
    <s v="Craig Ferguson"/>
    <s v="Frances Fisher"/>
    <s v="Mary McCormack"/>
    <x v="3"/>
    <n v="4000000"/>
    <n v="185577"/>
    <x v="1"/>
    <n v="86"/>
    <s v="Comedy"/>
    <s v="competition|fake documentary|hairdresser|nudity|reference to liberace"/>
    <n v="6.3"/>
    <n v="33"/>
    <n v="31"/>
    <n v="2133"/>
    <n v="2805"/>
    <x v="0"/>
    <n v="1.85"/>
    <x v="1"/>
  </r>
  <r>
    <x v="3246"/>
    <n v="2010"/>
    <s v="David Schwimmer"/>
    <s v="Noah Emmerich"/>
    <s v="Jordan Trovillion"/>
    <s v="Zoe Levin"/>
    <x v="3"/>
    <n v="9500000"/>
    <n v="58214"/>
    <x v="0"/>
    <n v="106"/>
    <s v="Crime|Drama|Thriller"/>
    <s v="counselor|fbi|revenge motive|school|teenage girl"/>
    <n v="7"/>
    <n v="109"/>
    <n v="137"/>
    <n v="34224"/>
    <n v="916"/>
    <x v="0"/>
    <n v="2.35"/>
    <x v="1"/>
  </r>
  <r>
    <x v="3247"/>
    <n v="2000"/>
    <s v="Barry Levinson"/>
    <s v="Anna Friel"/>
    <s v="Brían F. O'Byrne"/>
    <s v="Pauline McLynn"/>
    <x v="3"/>
    <n v="14000000"/>
    <n v="75078"/>
    <x v="0"/>
    <n v="103"/>
    <s v="Comedy"/>
    <s v="alopecia|belfast northern ireland|ireland|irish republican army|scalper"/>
    <n v="6.3"/>
    <n v="34"/>
    <n v="26"/>
    <n v="1398"/>
    <n v="1403"/>
    <x v="0"/>
    <n v="1.85"/>
    <x v="1"/>
  </r>
  <r>
    <x v="3248"/>
    <n v="2013"/>
    <s v="Anne Fontaine"/>
    <s v="Robin Wright"/>
    <s v="Naomi Watts"/>
    <s v="Ben Mendelsohn"/>
    <x v="3"/>
    <n v="16000000"/>
    <n v="317125"/>
    <x v="4"/>
    <n v="112"/>
    <s v="Drama|Romance"/>
    <s v="beach|friend|friendship|happiness|neighbor"/>
    <n v="6.2"/>
    <n v="141"/>
    <n v="87"/>
    <n v="23334"/>
    <n v="25269"/>
    <x v="0"/>
    <n v="2.35"/>
    <x v="1"/>
  </r>
  <r>
    <x v="3249"/>
    <n v="2002"/>
    <s v="Fernando León de Aranoa"/>
    <s v="Luis Tosar"/>
    <s v="Enrique Villén"/>
    <s v="Aida Folch"/>
    <x v="3"/>
    <n v="4000000"/>
    <n v="146402"/>
    <x v="10"/>
    <n v="113"/>
    <s v="Comedy|Drama"/>
    <s v="australia|bar|shipyard|siamese twins|tuna"/>
    <n v="7.7"/>
    <n v="64"/>
    <n v="38"/>
    <n v="9913"/>
    <n v="387"/>
    <x v="0"/>
    <n v="1.85"/>
    <x v="1"/>
  </r>
  <r>
    <x v="3250"/>
    <n v="2010"/>
    <s v="Jim Mickle"/>
    <s v="Connor Paolo"/>
    <s v="Michael Cerveris"/>
    <s v="Nick Damici"/>
    <x v="3"/>
    <n v="650000"/>
    <n v="18469"/>
    <x v="0"/>
    <n v="98"/>
    <s v="Drama|Horror|Sci-Fi"/>
    <s v="canada|post apocalypse|road movie|vampire|vampire hunter"/>
    <n v="6.5"/>
    <n v="215"/>
    <n v="141"/>
    <n v="34263"/>
    <n v="1038"/>
    <x v="0"/>
    <n v="2.35"/>
    <x v="1"/>
  </r>
  <r>
    <x v="3251"/>
    <n v="1997"/>
    <s v="Stephen Kay"/>
    <s v="Keanu Reeves"/>
    <s v="Marg Helgenberger"/>
    <s v="Gretchen Mol"/>
    <x v="3"/>
    <n v="4000000"/>
    <n v="12836"/>
    <x v="0"/>
    <n v="92"/>
    <s v="Biography|Drama"/>
    <s v="1940s|female bare foot|picket fence|tire|vomiting"/>
    <n v="5.8"/>
    <n v="12"/>
    <n v="28"/>
    <n v="1686"/>
    <n v="20135"/>
    <x v="0"/>
    <n v="1.85"/>
    <x v="1"/>
  </r>
  <r>
    <x v="3252"/>
    <n v="2014"/>
    <s v="Karim Aïnouz"/>
    <s v="Wagner Moura"/>
    <s v="Clemens Schick"/>
    <s v="Jesuíta Barbosa"/>
    <x v="8"/>
    <n v="4000000"/>
    <n v="20262"/>
    <x v="35"/>
    <n v="106"/>
    <s v="Drama"/>
    <s v="gay|male frontal nudity|male nudity|male rear nudity|nudity"/>
    <n v="6.1"/>
    <n v="70"/>
    <n v="10"/>
    <n v="1738"/>
    <n v="629"/>
    <x v="0"/>
    <n v="2.35"/>
    <x v="1"/>
  </r>
  <r>
    <x v="3253"/>
    <n v="2016"/>
    <s v="Phil Joanou"/>
    <s v="Lily Rabe"/>
    <s v="Shannon Woodward"/>
    <s v="Kira McLean"/>
    <x v="3"/>
    <n v="4000000"/>
    <m/>
    <x v="0"/>
    <n v="93"/>
    <s v="Horror"/>
    <s v="documentary crew|mass suicide|survivor|tied feet|tied up while barefoot"/>
    <n v="4.7"/>
    <n v="39"/>
    <n v="29"/>
    <n v="4146"/>
    <n v="2651"/>
    <x v="0"/>
    <n v="2.35"/>
    <x v="1"/>
  </r>
  <r>
    <x v="3254"/>
    <n v="2016"/>
    <s v="Timur Bekmambetov"/>
    <s v="Morgan Freeman"/>
    <s v="Ayelet Zurer"/>
    <s v="Moises Arias"/>
    <x v="0"/>
    <n v="100000000"/>
    <m/>
    <x v="0"/>
    <n v="141"/>
    <s v="Adventure|Drama|History"/>
    <s v="chariot race|epic|false accusation|jerusalem|slave"/>
    <n v="6"/>
    <n v="1"/>
    <n v="1"/>
    <n v="67"/>
    <n v="13391"/>
    <x v="0"/>
    <n v="2.35"/>
    <x v="1"/>
  </r>
  <r>
    <x v="3255"/>
    <n v="1966"/>
    <s v="Fred Zinnemann"/>
    <s v="Robert Shaw"/>
    <s v="Susannah York"/>
    <s v="Paul Scofield"/>
    <x v="4"/>
    <n v="2000000"/>
    <m/>
    <x v="1"/>
    <n v="120"/>
    <s v="Biography|Drama|History"/>
    <s v="catholic|chancellor|divorce|king henry viii|thomas more"/>
    <n v="7.9"/>
    <n v="62"/>
    <n v="167"/>
    <n v="23713"/>
    <n v="1238"/>
    <x v="0"/>
    <n v="1.66"/>
    <x v="1"/>
  </r>
  <r>
    <x v="3256"/>
    <n v="1976"/>
    <s v="Sidney Lumet"/>
    <s v="Robert Duvall"/>
    <s v="Faye Dunaway"/>
    <s v="William Holden"/>
    <x v="3"/>
    <n v="3800000"/>
    <m/>
    <x v="0"/>
    <n v="121"/>
    <s v="Drama|Romance"/>
    <s v="media|monologue|television|television network|television news"/>
    <n v="8.1"/>
    <n v="161"/>
    <n v="317"/>
    <n v="103493"/>
    <n v="5987"/>
    <x v="0"/>
    <n v="1.85"/>
    <x v="1"/>
  </r>
  <r>
    <x v="3257"/>
    <n v="1939"/>
    <s v="Victor Fleming"/>
    <s v="Hattie McDaniel"/>
    <s v="George Reeves"/>
    <s v="Thomas Mitchell"/>
    <x v="2"/>
    <n v="3977000"/>
    <n v="198655278"/>
    <x v="0"/>
    <n v="226"/>
    <s v="Drama|History|Romance|War"/>
    <s v="battle of the sexes|gallantry|honesty|indifference|scandal"/>
    <n v="8.1999999999999993"/>
    <n v="157"/>
    <n v="706"/>
    <n v="215340"/>
    <n v="1862"/>
    <x v="0"/>
    <n v="1.37"/>
    <x v="0"/>
  </r>
  <r>
    <x v="3258"/>
    <n v="2014"/>
    <s v="Richard Raymond"/>
    <s v="Tom Cullen"/>
    <s v="Reece Ritchie"/>
    <s v="Marama Corlett"/>
    <x v="0"/>
    <n v="4000000"/>
    <n v="143653"/>
    <x v="1"/>
    <n v="104"/>
    <s v="Biography|Drama"/>
    <s v="dance|dancer|dancing|desert|iran"/>
    <n v="6"/>
    <n v="31"/>
    <n v="10"/>
    <n v="1177"/>
    <n v="1281"/>
    <x v="0"/>
    <n v="2.35"/>
    <x v="1"/>
  </r>
  <r>
    <x v="3259"/>
    <n v="1965"/>
    <s v="Sam Peckinpah"/>
    <s v="James Coburn"/>
    <s v="Slim Pickens"/>
    <s v="Warren Oates"/>
    <x v="4"/>
    <n v="3800000"/>
    <n v="14873"/>
    <x v="0"/>
    <n v="152"/>
    <s v="Adventure|War|Western"/>
    <s v="apache|apache indian|confederate|mexico|scout"/>
    <n v="6.8"/>
    <n v="53"/>
    <n v="67"/>
    <n v="5294"/>
    <n v="2888"/>
    <x v="0"/>
    <n v="2.35"/>
    <x v="1"/>
  </r>
  <r>
    <x v="3260"/>
    <n v="1950"/>
    <s v="George Sidney"/>
    <s v="Keenan Wynn"/>
    <s v="Howard Keel"/>
    <s v="Betty Hutton"/>
    <x v="11"/>
    <n v="3768785"/>
    <n v="8000000"/>
    <x v="0"/>
    <n v="107"/>
    <s v="Biography|Comedy|Musical|Romance|Western"/>
    <s v="girl|gun|love|sharpshooter|the end"/>
    <n v="7"/>
    <n v="21"/>
    <n v="90"/>
    <n v="3167"/>
    <n v="731"/>
    <x v="0"/>
    <n v="1.37"/>
    <x v="0"/>
  </r>
  <r>
    <x v="3261"/>
    <n v="2009"/>
    <s v="Peter Stebbings"/>
    <s v="Michael Kelly"/>
    <s v="Tony Nappo"/>
    <s v="Charlotte Sullivan"/>
    <x v="3"/>
    <n v="3500000"/>
    <n v="37606"/>
    <x v="3"/>
    <n v="95"/>
    <s v="Comedy|Crime|Drama"/>
    <s v="gun running|organized crime|pimp|superhero|vigilante"/>
    <n v="6.8"/>
    <n v="78"/>
    <n v="90"/>
    <n v="31836"/>
    <n v="2658"/>
    <x v="0"/>
    <n v="2.35"/>
    <x v="1"/>
  </r>
  <r>
    <x v="3262"/>
    <n v="1948"/>
    <s v="Vincente Minnelli"/>
    <s v="Gladys Cooper"/>
    <s v="Reginald Owen"/>
    <s v="Ellen Ross"/>
    <x v="4"/>
    <n v="3700000"/>
    <n v="2956000"/>
    <x v="0"/>
    <n v="102"/>
    <s v="Adventure|Comedy|Musical|Romance"/>
    <s v="hoop|horseback riding|love|pirate|singer"/>
    <n v="7.1"/>
    <n v="41"/>
    <n v="54"/>
    <n v="3258"/>
    <n v="282"/>
    <x v="0"/>
    <n v="1.37"/>
    <x v="1"/>
  </r>
  <r>
    <x v="3263"/>
    <n v="2009"/>
    <s v="Dagur Kári"/>
    <s v="Alice Olivia Clarke"/>
    <s v="Susan Blommaert"/>
    <s v="Stephen Henderson"/>
    <x v="3"/>
    <n v="3800000"/>
    <n v="19959"/>
    <x v="38"/>
    <n v="99"/>
    <s v="Drama"/>
    <s v="bar|bartender|death|heart attack|mentor protege relationship"/>
    <n v="6.9"/>
    <n v="61"/>
    <n v="14"/>
    <n v="3579"/>
    <n v="298"/>
    <x v="0"/>
    <n v="2.35"/>
    <x v="1"/>
  </r>
  <r>
    <x v="3264"/>
    <n v="2006"/>
    <s v="Nicholas Hytner"/>
    <s v="Dominic Cooper"/>
    <s v="Russell Tovey"/>
    <s v="James Corden"/>
    <x v="3"/>
    <n v="2000000"/>
    <n v="2706659"/>
    <x v="1"/>
    <n v="109"/>
    <s v="Comedy|Drama"/>
    <s v="gay|headmaster|oxford|school|teacher"/>
    <n v="6.9"/>
    <n v="112"/>
    <n v="172"/>
    <n v="17770"/>
    <n v="5977"/>
    <x v="0"/>
    <n v="1.85"/>
    <x v="0"/>
  </r>
  <r>
    <x v="1153"/>
    <n v="2011"/>
    <s v="Jaume Collet-Serra"/>
    <s v="Liam Neeson"/>
    <s v="Frank Langella"/>
    <s v="Aidan Quinn"/>
    <x v="0"/>
    <n v="30000000"/>
    <n v="61094903"/>
    <x v="1"/>
    <n v="113"/>
    <s v="Action|Mystery|Thriller"/>
    <s v="agriculture|airport|amnesia|nurse|scientist"/>
    <n v="6.9"/>
    <n v="349"/>
    <n v="332"/>
    <n v="210548"/>
    <n v="17151"/>
    <x v="0"/>
    <n v="2.35"/>
    <x v="0"/>
  </r>
  <r>
    <x v="3265"/>
    <n v="1997"/>
    <s v="Peter Cattaneo"/>
    <s v="Tom Wilkinson"/>
    <s v="Mark Addy"/>
    <s v="Lesley Sharp"/>
    <x v="3"/>
    <n v="3500000"/>
    <n v="45857453"/>
    <x v="1"/>
    <n v="91"/>
    <s v="Comedy|Drama|Music"/>
    <s v="dole|male stripper|northern england|steel worker|unemployment"/>
    <n v="7.2"/>
    <n v="122"/>
    <n v="174"/>
    <n v="82232"/>
    <n v="2323"/>
    <x v="0"/>
    <n v="1.85"/>
    <x v="0"/>
  </r>
  <r>
    <x v="3266"/>
    <n v="1980"/>
    <s v="Jim Abrahams"/>
    <s v="Peter Graves"/>
    <s v="Lloyd Bridges"/>
    <s v="Barbara Billingsley"/>
    <x v="1"/>
    <n v="3500000"/>
    <n v="83400000"/>
    <x v="0"/>
    <n v="88"/>
    <s v="Comedy"/>
    <s v="air traffic controller|airplane|airport|pilot|spoof"/>
    <n v="7.8"/>
    <n v="134"/>
    <n v="427"/>
    <n v="160281"/>
    <n v="2726"/>
    <x v="0"/>
    <n v="1.85"/>
    <x v="0"/>
  </r>
  <r>
    <x v="3267"/>
    <n v="1995"/>
    <s v="F. Gary Gray"/>
    <s v="Nia Long"/>
    <s v="John Witherspoon"/>
    <s v="Tony Cox"/>
    <x v="3"/>
    <n v="3500000"/>
    <n v="27900000"/>
    <x v="0"/>
    <n v="97"/>
    <s v="Comedy|Drama"/>
    <s v="bully|drug dealer|first part|neighbor|neighborhood"/>
    <n v="7.3"/>
    <n v="20"/>
    <n v="157"/>
    <n v="74626"/>
    <n v="3455"/>
    <x v="1"/>
    <n v="1.85"/>
    <x v="0"/>
  </r>
  <r>
    <x v="3268"/>
    <n v="1993"/>
    <s v="Albert Hughes"/>
    <s v="Jada Pinkett Smith"/>
    <s v="Larenz Tate"/>
    <s v="Khandi Alexander"/>
    <x v="3"/>
    <n v="3500000"/>
    <n v="27900000"/>
    <x v="0"/>
    <n v="97"/>
    <s v="Crime|Drama|Thriller"/>
    <s v="1990s|escape|graduation|hustler|street"/>
    <n v="7.5"/>
    <n v="28"/>
    <n v="96"/>
    <n v="39508"/>
    <n v="3036"/>
    <x v="0"/>
    <n v="1.85"/>
    <x v="0"/>
  </r>
  <r>
    <x v="3269"/>
    <n v="1987"/>
    <s v="Michael Gornick"/>
    <s v="George Kennedy"/>
    <s v="Holt McCallany"/>
    <s v="Dorothy Lamour"/>
    <x v="3"/>
    <n v="3500000"/>
    <n v="14000000"/>
    <x v="0"/>
    <n v="85"/>
    <s v="Comedy|Fantasy|Horror|Thriller"/>
    <s v="anthology|hit and run|hit by a car|living statue|melting woman"/>
    <n v="6"/>
    <n v="95"/>
    <n v="118"/>
    <n v="15956"/>
    <n v="3617"/>
    <x v="0"/>
    <n v="1.85"/>
    <x v="0"/>
  </r>
  <r>
    <x v="3270"/>
    <n v="2015"/>
    <s v="Robert Eggers"/>
    <s v="Julian Richings"/>
    <s v="Kate Dickie"/>
    <s v="Ralph Ineson"/>
    <x v="3"/>
    <n v="3500000"/>
    <n v="25138292"/>
    <x v="0"/>
    <n v="92"/>
    <s v="Horror|Mystery"/>
    <s v="black magic|goat|isolation|naked woman|witch"/>
    <n v="6.8"/>
    <n v="425"/>
    <n v="452"/>
    <n v="66483"/>
    <n v="1122"/>
    <x v="0"/>
    <n v="1.66"/>
    <x v="0"/>
  </r>
  <r>
    <x v="3271"/>
    <n v="1998"/>
    <s v="Michael Martin"/>
    <s v="Joe Estevez"/>
    <s v="Master P"/>
    <s v="Anthony Johnson"/>
    <x v="3"/>
    <n v="3500000"/>
    <n v="10305534"/>
    <x v="0"/>
    <n v="93"/>
    <s v="Comedy"/>
    <s v="friend|obscenity|scam|vacant lot|van"/>
    <n v="3.9"/>
    <n v="19"/>
    <n v="38"/>
    <n v="1721"/>
    <n v="987"/>
    <x v="0"/>
    <n v="1.85"/>
    <x v="0"/>
  </r>
  <r>
    <x v="3272"/>
    <n v="1996"/>
    <s v="Edward Burns"/>
    <s v="John Mahoney"/>
    <s v="Frank Vincent"/>
    <s v="Michael McGlone"/>
    <x v="3"/>
    <n v="3500000"/>
    <n v="9449219"/>
    <x v="0"/>
    <n v="96"/>
    <s v="Comedy|Drama|Romance"/>
    <s v="claim in title|infidelity|irish american|love|sex"/>
    <n v="6.1"/>
    <n v="43"/>
    <n v="98"/>
    <n v="13949"/>
    <n v="995"/>
    <x v="0"/>
    <n v="1.85"/>
    <x v="0"/>
  </r>
  <r>
    <x v="3273"/>
    <n v="1998"/>
    <s v="Bill Condon"/>
    <s v="Brendan Fraser"/>
    <s v="Lynn Redgrave"/>
    <s v="Kevin J. O'Connor"/>
    <x v="3"/>
    <n v="3500000"/>
    <n v="6390032"/>
    <x v="0"/>
    <n v="105"/>
    <s v="Biography|Drama"/>
    <s v="friendship|gardener|gay interest|homosexual|memory"/>
    <n v="7.5"/>
    <n v="127"/>
    <n v="229"/>
    <n v="24977"/>
    <n v="4238"/>
    <x v="1"/>
    <n v="2.35"/>
    <x v="0"/>
  </r>
  <r>
    <x v="3274"/>
    <n v="2009"/>
    <s v="Juan José Campanella"/>
    <s v="Ricardo Darín"/>
    <s v="Soledad Villamil"/>
    <s v="Guillermo Francella"/>
    <x v="3"/>
    <n v="2000000"/>
    <n v="20167424"/>
    <x v="39"/>
    <n v="129"/>
    <s v="Drama|Mystery|Thriller"/>
    <s v="investigation|justice|murder|suspect|tension"/>
    <n v="8.1999999999999993"/>
    <n v="262"/>
    <n v="231"/>
    <n v="131831"/>
    <n v="1044"/>
    <x v="0"/>
    <n v="2.35"/>
    <x v="0"/>
  </r>
  <r>
    <x v="3275"/>
    <n v="1987"/>
    <s v="Sam Raimi"/>
    <s v="Ted Raimi"/>
    <s v="Dan Hicks"/>
    <s v="Kassie Wesley DePaiva"/>
    <x v="6"/>
    <n v="3600000"/>
    <n v="5923044"/>
    <x v="0"/>
    <n v="37"/>
    <s v="Comedy|Fantasy|Horror|Thriller"/>
    <s v="cabin|cabin in the woods|demon|evil dead|woods"/>
    <n v="7.8"/>
    <n v="252"/>
    <n v="537"/>
    <n v="113451"/>
    <n v="1347"/>
    <x v="0"/>
    <n v="1.85"/>
    <x v="0"/>
  </r>
  <r>
    <x v="3276"/>
    <n v="2001"/>
    <s v="Louis C.K."/>
    <s v="Wanda Sykes"/>
    <s v="J.B. Smoove"/>
    <s v="Robert Vaughn"/>
    <x v="0"/>
    <n v="3000000"/>
    <n v="3293258"/>
    <x v="0"/>
    <n v="81"/>
    <s v="Action|Adventure|Comedy|Musical"/>
    <s v="based on sketch comedy|corporation|cult film|evil corporation|sex"/>
    <n v="5.2"/>
    <n v="31"/>
    <n v="131"/>
    <n v="11399"/>
    <n v="2238"/>
    <x v="0"/>
    <n v="1.85"/>
    <x v="0"/>
  </r>
  <r>
    <x v="3277"/>
    <n v="1998"/>
    <s v="Salvador Carrasco"/>
    <s v="Elpidia Carrillo"/>
    <s v="Zaide Silvia Gutiérrez"/>
    <s v="Damián Delgado"/>
    <x v="3"/>
    <n v="3500000"/>
    <n v="886410"/>
    <x v="34"/>
    <n v="106"/>
    <s v="Drama|History"/>
    <s v="1520s|aztec|indian|spanish colonization|spanish conquest"/>
    <n v="6.8"/>
    <n v="39"/>
    <n v="494"/>
    <n v="1024"/>
    <n v="222"/>
    <x v="0"/>
    <n v="1.85"/>
    <x v="1"/>
  </r>
  <r>
    <x v="3278"/>
    <n v="2010"/>
    <s v="André Øvredal"/>
    <s v="Otto Jespersen"/>
    <s v="Johanna Mørck"/>
    <s v="Glenn Erland Tosterud"/>
    <x v="0"/>
    <n v="19900000"/>
    <n v="252652"/>
    <x v="37"/>
    <n v="103"/>
    <s v="Comedy|Drama|Fantasy|Horror"/>
    <s v="bear|cameraman|hunter|secret government agency|troll"/>
    <n v="7"/>
    <n v="337"/>
    <n v="199"/>
    <n v="54104"/>
    <n v="44"/>
    <x v="0"/>
    <n v="1.85"/>
    <x v="1"/>
  </r>
  <r>
    <x v="3279"/>
    <n v="2006"/>
    <s v="Robert Cary"/>
    <s v="Frances Conroy"/>
    <s v="Fred Willard"/>
    <s v="Kevin Sussman"/>
    <x v="3"/>
    <n v="3500000"/>
    <n v="220234"/>
    <x v="0"/>
    <n v="101"/>
    <s v="Comedy|Romance"/>
    <s v="erectile dysfunction|mugger|mugging|subway robbery|therapy"/>
    <n v="6.5"/>
    <n v="30"/>
    <n v="24"/>
    <n v="1950"/>
    <n v="3574"/>
    <x v="0"/>
    <n v="1.85"/>
    <x v="1"/>
  </r>
  <r>
    <x v="818"/>
    <n v="2012"/>
    <s v="Akiva Schaffer"/>
    <s v="Will Forte"/>
    <s v="Nicholas Braun"/>
    <s v="Rosemarie DeWitt"/>
    <x v="3"/>
    <n v="68000000"/>
    <n v="34350553"/>
    <x v="0"/>
    <n v="102"/>
    <s v="Action|Comedy|Sci-Fi"/>
    <s v="alien|escape|manager|neighborhood watch|ohio"/>
    <n v="5.7"/>
    <n v="265"/>
    <n v="207"/>
    <n v="104072"/>
    <n v="2486"/>
    <x v="0"/>
    <n v="2.35"/>
    <x v="1"/>
  </r>
  <r>
    <x v="3280"/>
    <n v="2005"/>
    <s v="Adam Rapp"/>
    <s v="Zooey Deschanel"/>
    <s v="Will Ferrell"/>
    <s v="Dallas Roberts"/>
    <x v="3"/>
    <n v="3500000"/>
    <n v="101228"/>
    <x v="0"/>
    <n v="98"/>
    <s v="Comedy|Drama"/>
    <s v="love|michigan|musician|novelist|student"/>
    <n v="6.4"/>
    <n v="50"/>
    <n v="53"/>
    <n v="7228"/>
    <n v="20009"/>
    <x v="0"/>
    <n v="1.85"/>
    <x v="1"/>
  </r>
  <r>
    <x v="3281"/>
    <n v="2004"/>
    <s v="Angela Robinson"/>
    <s v="Jordana Brewster"/>
    <s v="Geoff Stults"/>
    <s v="Scoot McNairy"/>
    <x v="0"/>
    <n v="3500000"/>
    <n v="96793"/>
    <x v="0"/>
    <n v="91"/>
    <s v="Action|Comedy|Romance"/>
    <s v="1959 cadillac|diamonds|female villain|force field|voyeurism"/>
    <n v="5.3"/>
    <n v="50"/>
    <n v="135"/>
    <n v="12188"/>
    <n v="6380"/>
    <x v="0"/>
    <n v="2.35"/>
    <x v="1"/>
  </r>
  <r>
    <x v="3282"/>
    <n v="2014"/>
    <s v="Antonio Simoncini"/>
    <s v="Ray Winstone"/>
    <s v="Joe Egan"/>
    <s v="Glen Murphy"/>
    <x v="3"/>
    <n v="3440000"/>
    <m/>
    <x v="1"/>
    <n v="90"/>
    <s v="Crime|Mystery|Thriller"/>
    <s v="gang leader|italian woman|period piece|purgatory|suicide"/>
    <n v="3.1"/>
    <n v="3"/>
    <n v="18"/>
    <n v="610"/>
    <n v="1183"/>
    <x v="0"/>
    <n v="2.35"/>
    <x v="1"/>
  </r>
  <r>
    <x v="3283"/>
    <n v="1977"/>
    <s v="Mel Brooks"/>
    <s v="Madeline Kahn"/>
    <s v="Harvey Korman"/>
    <s v="Dick Van Patten"/>
    <x v="1"/>
    <n v="3400000"/>
    <m/>
    <x v="0"/>
    <n v="94"/>
    <s v="Comedy"/>
    <s v="belldon's hysteria|high anxiety|hitchcockian|murder|parody"/>
    <n v="6.7"/>
    <n v="55"/>
    <n v="102"/>
    <n v="15115"/>
    <n v="2861"/>
    <x v="0"/>
    <n v="1.85"/>
    <x v="1"/>
  </r>
  <r>
    <x v="3284"/>
    <n v="2005"/>
    <s v="Luc Jacquet"/>
    <s v="Morgan Freeman"/>
    <s v="Sofie Gråbøl"/>
    <s v="Romane Bohringer"/>
    <x v="2"/>
    <n v="8000000"/>
    <n v="77413017"/>
    <x v="8"/>
    <n v="80"/>
    <s v="Documentary"/>
    <s v="chick|emperor penguin|journey|ocean|penguin"/>
    <n v="7.6"/>
    <n v="169"/>
    <n v="331"/>
    <n v="45984"/>
    <n v="11218"/>
    <x v="0"/>
    <n v="1.85"/>
    <x v="0"/>
  </r>
  <r>
    <x v="3285"/>
    <n v="2011"/>
    <s v="J.C. Chandor"/>
    <s v="Kevin Spacey"/>
    <s v="Demi Moore"/>
    <s v="Ashley Williams"/>
    <x v="3"/>
    <n v="3500000"/>
    <n v="5354039"/>
    <x v="0"/>
    <n v="107"/>
    <s v="Biography|Drama|Thriller"/>
    <s v="capital management|financial crisis|financial disaster|investment fraud|management"/>
    <n v="7.1"/>
    <n v="290"/>
    <n v="225"/>
    <n v="92599"/>
    <n v="22834"/>
    <x v="0"/>
    <n v="1.85"/>
    <x v="0"/>
  </r>
  <r>
    <x v="3286"/>
    <n v="2008"/>
    <s v="Clark Gregg"/>
    <s v="Anjelica Huston"/>
    <s v="Matt Gerald"/>
    <s v="Jonah Bobo"/>
    <x v="3"/>
    <n v="3000000"/>
    <n v="2926565"/>
    <x v="0"/>
    <n v="92"/>
    <s v="Comedy|Drama"/>
    <s v="choking|friend|hospital|restaurant|scam"/>
    <n v="6.5"/>
    <n v="159"/>
    <n v="72"/>
    <n v="28573"/>
    <n v="3608"/>
    <x v="0"/>
    <n v="1.66"/>
    <x v="1"/>
  </r>
  <r>
    <x v="3287"/>
    <n v="2014"/>
    <s v="Damien Chazelle"/>
    <s v="J.K. Simmons"/>
    <s v="Melissa Benoist"/>
    <s v="Chris Mulkey"/>
    <x v="3"/>
    <n v="3300000"/>
    <n v="13092000"/>
    <x v="0"/>
    <n v="107"/>
    <s v="Drama|Music"/>
    <s v="conservatory|drummer|emotional abuse|music school|obsession"/>
    <n v="8.5"/>
    <n v="535"/>
    <n v="731"/>
    <n v="399138"/>
    <n v="26495"/>
    <x v="0"/>
    <n v="2.4"/>
    <x v="0"/>
  </r>
  <r>
    <x v="3288"/>
    <n v="2002"/>
    <s v="Fernando Meirelles"/>
    <s v="Alice Braga"/>
    <s v="Seu Jorge"/>
    <s v="Alexandre Rodrigues"/>
    <x v="3"/>
    <n v="3300000"/>
    <n v="7563397"/>
    <x v="35"/>
    <n v="135"/>
    <s v="Crime|Drama"/>
    <s v="coming of age|male frontal nudity|male nudity|photographer|slum"/>
    <n v="8.6999999999999993"/>
    <n v="214"/>
    <n v="749"/>
    <n v="533200"/>
    <n v="1211"/>
    <x v="0"/>
    <n v="1.85"/>
    <x v="0"/>
  </r>
  <r>
    <x v="3289"/>
    <n v="1999"/>
    <s v="Justin Kerrigan"/>
    <s v="Danny Dyer"/>
    <s v="John Simm"/>
    <s v="Shaun Parkes"/>
    <x v="3"/>
    <n v="2200000"/>
    <n v="104257"/>
    <x v="1"/>
    <n v="99"/>
    <s v="Comedy|Music"/>
    <s v="friday|friend|hip hop|techno rave|weekend"/>
    <n v="7.1"/>
    <n v="47"/>
    <n v="160"/>
    <n v="19194"/>
    <n v="1430"/>
    <x v="0"/>
    <n v="1.85"/>
    <x v="1"/>
  </r>
  <r>
    <x v="3290"/>
    <n v="2012"/>
    <s v="Thomas Vinterberg"/>
    <s v="Thomas Bo Larsen"/>
    <s v="Alexandra Rapaport"/>
    <s v="Hana Shuan"/>
    <x v="3"/>
    <n v="3800000"/>
    <n v="610968"/>
    <x v="16"/>
    <n v="115"/>
    <s v="Drama"/>
    <s v="deer|gun|gunshot|hunt|kindergarten teacher"/>
    <n v="8.3000000000000007"/>
    <n v="349"/>
    <n v="249"/>
    <n v="170155"/>
    <n v="216"/>
    <x v="0"/>
    <n v="2.35"/>
    <x v="1"/>
  </r>
  <r>
    <x v="3291"/>
    <n v="2006"/>
    <s v="Alejandro Monteverde"/>
    <s v="Armando Riesco"/>
    <s v="Ramon Rodriguez"/>
    <s v="Eduardo Verástegui"/>
    <x v="0"/>
    <n v="3300000"/>
    <n v="8108247"/>
    <x v="0"/>
    <n v="91"/>
    <s v="Drama|Romance"/>
    <s v="inter cultural|latino|restaurant|soccer|train"/>
    <n v="7.4"/>
    <n v="60"/>
    <n v="174"/>
    <n v="9607"/>
    <n v="2747"/>
    <x v="0"/>
    <n v="1.85"/>
    <x v="0"/>
  </r>
  <r>
    <x v="3292"/>
    <n v="2004"/>
    <s v="Joshua Marston"/>
    <s v="Catalina Sandino Moreno"/>
    <s v="Wilson Guerrero"/>
    <s v="Yenny Paola Vega"/>
    <x v="3"/>
    <n v="3000000"/>
    <n v="6517198"/>
    <x v="40"/>
    <n v="101"/>
    <s v="Crime|Drama"/>
    <s v="colombia|colombian|drug mule|money|stomach"/>
    <n v="7.5"/>
    <n v="155"/>
    <n v="172"/>
    <n v="30474"/>
    <n v="308"/>
    <x v="0"/>
    <n v="1.85"/>
    <x v="0"/>
  </r>
  <r>
    <x v="3293"/>
    <n v="2010"/>
    <s v="Mike Mills"/>
    <s v="Goran Visnjic"/>
    <s v="Lou Taylor Pucci"/>
    <s v="Mary Page Keller"/>
    <x v="3"/>
    <n v="3200000"/>
    <n v="5776314"/>
    <x v="0"/>
    <n v="105"/>
    <s v="Comedy|Drama|Romance"/>
    <s v="actress|cancer|death|french|gay relationship"/>
    <n v="7.2"/>
    <n v="261"/>
    <n v="142"/>
    <n v="73349"/>
    <n v="2016"/>
    <x v="0"/>
    <n v="1.85"/>
    <x v="0"/>
  </r>
  <r>
    <x v="3294"/>
    <n v="1978"/>
    <s v="John Landis"/>
    <s v="John Belushi"/>
    <s v="Karen Allen"/>
    <s v="Tim Matheson"/>
    <x v="3"/>
    <n v="3000000"/>
    <n v="141600000"/>
    <x v="0"/>
    <n v="109"/>
    <s v="Comedy"/>
    <s v="academic probation|camera shot of feet|fraternity|school expulsion|smashing a guitar"/>
    <n v="7.6"/>
    <n v="94"/>
    <n v="257"/>
    <n v="90177"/>
    <n v="3468"/>
    <x v="0"/>
    <n v="1.85"/>
    <x v="0"/>
  </r>
  <r>
    <x v="3295"/>
    <n v="1964"/>
    <s v="Guy Hamilton"/>
    <s v="Honor Blackman"/>
    <s v="Gert Fröbe"/>
    <s v="Lois Maxwell"/>
    <x v="4"/>
    <n v="3000000"/>
    <n v="51100000"/>
    <x v="1"/>
    <n v="110"/>
    <s v="Action|Adventure|Thriller"/>
    <s v="bikini|covered in melted gold|fort knox|gold|pilot"/>
    <n v="7.8"/>
    <n v="164"/>
    <n v="418"/>
    <n v="139432"/>
    <n v="1198"/>
    <x v="0"/>
    <n v="1.37"/>
    <x v="0"/>
  </r>
  <r>
    <x v="3296"/>
    <n v="1996"/>
    <s v="Danny Boyle"/>
    <s v="Kelly Macdonald"/>
    <s v="Shirley Henderson"/>
    <s v="Ewen Bremner"/>
    <x v="3"/>
    <n v="3500000"/>
    <n v="16501785"/>
    <x v="1"/>
    <n v="94"/>
    <s v="Drama"/>
    <s v="drug culture|drugs|filthy toilet|heroin addict|heroin withdrawal"/>
    <n v="8.1999999999999993"/>
    <n v="134"/>
    <n v="514"/>
    <n v="469561"/>
    <n v="3559"/>
    <x v="0"/>
    <n v="1.85"/>
    <x v="0"/>
  </r>
  <r>
    <x v="3297"/>
    <n v="2000"/>
    <s v="Spike Lee"/>
    <s v="Bernie Mac"/>
    <s v="Cedric the Entertainer"/>
    <s v="Steve Harvey"/>
    <x v="3"/>
    <n v="3000000"/>
    <n v="38168022"/>
    <x v="0"/>
    <n v="115"/>
    <s v="Comedy|Documentary"/>
    <s v="backstage|comedian|concert film|emcee|stand up comedian"/>
    <n v="6.6"/>
    <n v="53"/>
    <n v="83"/>
    <n v="4687"/>
    <n v="1964"/>
    <x v="0"/>
    <n v="1.85"/>
    <x v="0"/>
  </r>
  <r>
    <x v="3298"/>
    <n v="2010"/>
    <s v="Tod Williams"/>
    <s v="Sprague Grayden"/>
    <s v="Molly Ephraim"/>
    <s v="Micah Sloat"/>
    <x v="3"/>
    <n v="3000000"/>
    <n v="84749884"/>
    <x v="0"/>
    <n v="98"/>
    <s v="Horror"/>
    <s v="california|carlsbad california|house|nanny|security camera"/>
    <n v="5.7"/>
    <n v="264"/>
    <n v="359"/>
    <n v="82133"/>
    <n v="1081"/>
    <x v="0"/>
    <n v="1.85"/>
    <x v="0"/>
  </r>
  <r>
    <x v="3299"/>
    <n v="1998"/>
    <s v="Kirk Jones"/>
    <s v="James Nesbitt"/>
    <s v="David Kelly"/>
    <s v="Fionnula Flanagan"/>
    <x v="1"/>
    <n v="3000000"/>
    <n v="24788807"/>
    <x v="1"/>
    <n v="91"/>
    <s v="Comedy"/>
    <s v="dead body|death|lottery|small town|village"/>
    <n v="7.4"/>
    <n v="94"/>
    <n v="213"/>
    <n v="21245"/>
    <n v="1965"/>
    <x v="0"/>
    <n v="2.35"/>
    <x v="0"/>
  </r>
  <r>
    <x v="3300"/>
    <n v="2002"/>
    <s v="Michael Moore"/>
    <s v="Michael Moore"/>
    <s v="Dick Clark"/>
    <s v="Bill Clinton"/>
    <x v="3"/>
    <n v="4000000"/>
    <n v="21244913"/>
    <x v="5"/>
    <n v="120"/>
    <s v="Crime|Documentary|Drama"/>
    <s v="bank|columbine|columbine high school killings|firearm|school shooting"/>
    <n v="8"/>
    <n v="215"/>
    <n v="888"/>
    <n v="123090"/>
    <n v="1779"/>
    <x v="1"/>
    <n v="1.85"/>
    <x v="0"/>
  </r>
  <r>
    <x v="3301"/>
    <n v="1985"/>
    <s v="Jack Sholder"/>
    <s v="Clu Gulager"/>
    <s v="Robert Rusler"/>
    <s v="Marshall Bell"/>
    <x v="3"/>
    <n v="2200000"/>
    <n v="30000000"/>
    <x v="0"/>
    <n v="87"/>
    <s v="Fantasy|Horror"/>
    <s v="freddy krueger|gay|gay subtext|homoeroticism|jock strap"/>
    <n v="5.4"/>
    <n v="138"/>
    <n v="327"/>
    <n v="43485"/>
    <n v="1472"/>
    <x v="0"/>
    <n v="1.85"/>
    <x v="0"/>
  </r>
  <r>
    <x v="3302"/>
    <n v="1985"/>
    <s v="James Ivory"/>
    <s v="Julian Sands"/>
    <s v="Rupert Graves"/>
    <s v="Denholm Elliott"/>
    <x v="8"/>
    <n v="3000000"/>
    <n v="20966644"/>
    <x v="1"/>
    <n v="117"/>
    <s v="Drama|Romance"/>
    <s v="male nudity|male pubic hair|nude bathing|piano|pubic hair"/>
    <n v="7.4"/>
    <n v="55"/>
    <n v="94"/>
    <n v="29610"/>
    <n v="1665"/>
    <x v="0"/>
    <n v="1.66"/>
    <x v="0"/>
  </r>
  <r>
    <x v="3303"/>
    <n v="2013"/>
    <s v="James DeMonaco"/>
    <s v="Rhys Wakefield"/>
    <s v="Adelaide Kane"/>
    <s v="Chris Mulkey"/>
    <x v="3"/>
    <n v="3000000"/>
    <n v="64423650"/>
    <x v="0"/>
    <n v="85"/>
    <s v="Horror|Sci-Fi|Thriller"/>
    <s v="class differences|killing spree|one night|suburb|violence"/>
    <n v="5.7"/>
    <n v="361"/>
    <n v="578"/>
    <n v="139329"/>
    <n v="3708"/>
    <x v="0"/>
    <n v="2.35"/>
    <x v="0"/>
  </r>
  <r>
    <x v="3304"/>
    <n v="2012"/>
    <s v="Scott Derrickson"/>
    <s v="Danielle Kotch"/>
    <s v="Victoria Leigh"/>
    <s v="James Ransone"/>
    <x v="3"/>
    <n v="3000000"/>
    <n v="48056940"/>
    <x v="0"/>
    <n v="110"/>
    <s v="Horror|Mystery"/>
    <s v="book|found footage|research|snuff film|writer"/>
    <n v="6.8"/>
    <n v="411"/>
    <n v="524"/>
    <n v="155153"/>
    <n v="2239"/>
    <x v="0"/>
    <n v="2.35"/>
    <x v="0"/>
  </r>
  <r>
    <x v="3305"/>
    <n v="2002"/>
    <s v="David Raynr"/>
    <s v="Nancy O'Dell"/>
    <s v="Mikki Padilla"/>
    <s v="Dayna Devon"/>
    <x v="3"/>
    <n v="3000000"/>
    <n v="19184015"/>
    <x v="0"/>
    <n v="113"/>
    <s v="Biography|Comedy|Documentary"/>
    <s v="actor name in title|colon in title|four word title|live performance|satire"/>
    <n v="5.4"/>
    <n v="24"/>
    <n v="35"/>
    <n v="1466"/>
    <n v="159"/>
    <x v="0"/>
    <n v="1.85"/>
    <x v="0"/>
  </r>
  <r>
    <x v="3306"/>
    <n v="1997"/>
    <s v="Charles Martin Smith"/>
    <s v="Kevin Zegers"/>
    <s v="Bill Cobbs"/>
    <s v="Michael Jeter"/>
    <x v="1"/>
    <n v="3000000"/>
    <n v="24629916"/>
    <x v="0"/>
    <n v="98"/>
    <s v="Comedy|Drama|Family|Sport"/>
    <s v="basketball|boy|dog|dog movie|golden retriever"/>
    <n v="5.0999999999999996"/>
    <n v="35"/>
    <n v="34"/>
    <n v="12942"/>
    <n v="4277"/>
    <x v="0"/>
    <n v="1.85"/>
    <x v="0"/>
  </r>
  <r>
    <x v="3307"/>
    <n v="1986"/>
    <s v="Tom McLoughlin"/>
    <s v="Tony Goldwyn"/>
    <s v="Ron Palillo"/>
    <s v="Vincent Guastaferro"/>
    <x v="3"/>
    <n v="3000000"/>
    <n v="19472057"/>
    <x v="0"/>
    <n v="86"/>
    <s v="Horror|Thriller"/>
    <s v="actual animal killed|death|jason voorhees|slasher flick|teen horror"/>
    <n v="5.9"/>
    <n v="158"/>
    <n v="307"/>
    <n v="25332"/>
    <n v="1862"/>
    <x v="0"/>
    <n v="1.85"/>
    <x v="0"/>
  </r>
  <r>
    <x v="3308"/>
    <n v="1957"/>
    <s v="David Lean"/>
    <s v="William Holden"/>
    <s v="Sessue Hayakawa"/>
    <s v="Jack Hawkins"/>
    <x v="1"/>
    <n v="3000000"/>
    <n v="27200000"/>
    <x v="1"/>
    <n v="161"/>
    <s v="Adventure|Drama|War"/>
    <s v="allies|bridge|construction|jungle|sabotage"/>
    <n v="8.1999999999999993"/>
    <n v="122"/>
    <n v="273"/>
    <n v="149444"/>
    <n v="1035"/>
    <x v="0"/>
    <n v="2.35"/>
    <x v="0"/>
  </r>
  <r>
    <x v="3309"/>
    <n v="1990"/>
    <s v="Patrick Read Johnson"/>
    <s v="Ariana Richards"/>
    <s v="Royal Dano"/>
    <s v="Tonya Lee Williams"/>
    <x v="1"/>
    <n v="3000000"/>
    <n v="15369573"/>
    <x v="0"/>
    <n v="100"/>
    <s v="Adventure|Comedy|Sci-Fi"/>
    <s v="alien|halloween|killer robot|outer space|wrestler costume"/>
    <n v="5.3"/>
    <n v="16"/>
    <n v="54"/>
    <n v="2580"/>
    <n v="1441"/>
    <x v="0"/>
    <n v="1.85"/>
    <x v="0"/>
  </r>
  <r>
    <x v="3310"/>
    <n v="1993"/>
    <s v="Adam Marcus"/>
    <s v="Kane Hodder"/>
    <s v="Leslie Jordan"/>
    <s v="Erin Gray"/>
    <x v="3"/>
    <n v="2500000"/>
    <n v="15935068"/>
    <x v="0"/>
    <n v="91"/>
    <s v="Fantasy|Horror|Thriller"/>
    <s v="brutality|evil|jason voorhees|paranormal phenomena|terror"/>
    <n v="4.3"/>
    <n v="112"/>
    <n v="317"/>
    <n v="19331"/>
    <n v="2899"/>
    <x v="0"/>
    <n v="1.85"/>
    <x v="0"/>
  </r>
  <r>
    <x v="3311"/>
    <n v="2005"/>
    <s v="Michel Gondry"/>
    <s v="Common"/>
    <s v="Dave Chappelle"/>
    <s v="Lauryn Hill"/>
    <x v="3"/>
    <n v="3000000"/>
    <n v="11694528"/>
    <x v="0"/>
    <n v="100"/>
    <s v="Comedy|Documentary|Music"/>
    <s v="block party|marching band|neighborhood|new york city|tyrannosaurus rex"/>
    <n v="7.2"/>
    <n v="114"/>
    <n v="72"/>
    <n v="7721"/>
    <n v="2165"/>
    <x v="0"/>
    <n v="1.85"/>
    <x v="0"/>
  </r>
  <r>
    <x v="3312"/>
    <n v="2009"/>
    <s v="Benny Boom"/>
    <s v="Omari Hardwick"/>
    <s v="Donald Faison"/>
    <s v="Mike Epps"/>
    <x v="3"/>
    <n v="3000000"/>
    <n v="10017041"/>
    <x v="0"/>
    <n v="84"/>
    <s v="Action|Comedy|Crime"/>
    <s v="cocaine|package|slow motion scene|topless female nudity|wrong address"/>
    <n v="5.9"/>
    <n v="49"/>
    <n v="20"/>
    <n v="8265"/>
    <n v="4815"/>
    <x v="0"/>
    <n v="1.85"/>
    <x v="0"/>
  </r>
  <r>
    <x v="3313"/>
    <n v="2006"/>
    <s v="Nnegest Likké"/>
    <s v="Mo'Nique"/>
    <s v="Jimmy Jean-Louis"/>
    <s v="Joyful Drake"/>
    <x v="0"/>
    <n v="3000000"/>
    <n v="7059537"/>
    <x v="0"/>
    <n v="99"/>
    <s v="Comedy"/>
    <s v="female protagonist|size positive|thin|title directed by female|wet dream"/>
    <n v="3"/>
    <n v="37"/>
    <n v="101"/>
    <n v="8279"/>
    <n v="2321"/>
    <x v="0"/>
    <n v="1.85"/>
    <x v="0"/>
  </r>
  <r>
    <x v="3314"/>
    <n v="2013"/>
    <s v="Richard Linklater"/>
    <s v="Seamus Davey-Fitzpatrick"/>
    <s v="Ariane Labed"/>
    <s v="Athina Rachel Tsangari"/>
    <x v="3"/>
    <n v="3000000"/>
    <n v="8114507"/>
    <x v="0"/>
    <n v="109"/>
    <s v="Drama|Romance"/>
    <s v="friend|greece|greek|hotel room|twin"/>
    <n v="7.9"/>
    <n v="405"/>
    <n v="270"/>
    <n v="95362"/>
    <n v="328"/>
    <x v="0"/>
    <n v="1.85"/>
    <x v="0"/>
  </r>
  <r>
    <x v="3315"/>
    <n v="1987"/>
    <s v="Christopher Leitch"/>
    <s v="John Astin"/>
    <s v="Robert Neary"/>
    <s v="Kim Darby"/>
    <x v="1"/>
    <n v="3000000"/>
    <n v="7888703"/>
    <x v="0"/>
    <n v="95"/>
    <s v="Comedy|Fantasy"/>
    <s v="falling in love|glowing eyes|insult|teenager|three word title"/>
    <n v="3.2"/>
    <n v="29"/>
    <n v="65"/>
    <n v="8465"/>
    <n v="1389"/>
    <x v="0"/>
    <n v="1.85"/>
    <x v="0"/>
  </r>
  <r>
    <x v="3316"/>
    <n v="1988"/>
    <s v="Don Coscarelli"/>
    <s v="Angus Scrimm"/>
    <s v="A. Michael Baldwin"/>
    <s v="James Le Gros"/>
    <x v="3"/>
    <n v="3000000"/>
    <n v="7282851"/>
    <x v="0"/>
    <n v="97"/>
    <s v="Action|Fantasy|Horror|Sci-Fi|Thriller"/>
    <s v="cemetery|female nudity|mortuary|sphere|tall man"/>
    <n v="6.5"/>
    <n v="81"/>
    <n v="100"/>
    <n v="9502"/>
    <n v="1395"/>
    <x v="0"/>
    <n v="1.85"/>
    <x v="0"/>
  </r>
  <r>
    <x v="3317"/>
    <n v="2002"/>
    <s v="Patricia Cardoso"/>
    <s v="America Ferrera"/>
    <s v="Lupe Ontiveros"/>
    <s v="George Lopez"/>
    <x v="0"/>
    <n v="3000000"/>
    <n v="5844929"/>
    <x v="0"/>
    <n v="90"/>
    <s v="Comedy|Drama"/>
    <s v="education|factory|high school|mexican american|religious icon"/>
    <n v="7"/>
    <n v="75"/>
    <n v="109"/>
    <n v="6000"/>
    <n v="2510"/>
    <x v="0"/>
    <n v="1.85"/>
    <x v="0"/>
  </r>
  <r>
    <x v="3318"/>
    <n v="1999"/>
    <s v="Damien O'Donnell"/>
    <s v="Archie Panjabi"/>
    <s v="Jimi Mistry"/>
    <s v="Om Puri"/>
    <x v="3"/>
    <n v="1900000"/>
    <n v="4170647"/>
    <x v="1"/>
    <n v="96"/>
    <s v="Comedy|Drama"/>
    <s v="england|marriage|muslim|pakistani|salford"/>
    <n v="6.9"/>
    <n v="82"/>
    <n v="161"/>
    <n v="14548"/>
    <n v="1616"/>
    <x v="0"/>
    <n v="1.85"/>
    <x v="0"/>
  </r>
  <r>
    <x v="3319"/>
    <n v="2000"/>
    <s v="Peter M. Cohen"/>
    <s v="Callie Thorne"/>
    <s v="Brian Van Holt"/>
    <s v="David Heyman"/>
    <x v="3"/>
    <n v="3000000"/>
    <n v="4142507"/>
    <x v="0"/>
    <n v="82"/>
    <s v="Comedy|Romance"/>
    <s v="dating|diner|masturbation|urination|washington square manhattan new york city"/>
    <n v="4.4000000000000004"/>
    <n v="48"/>
    <n v="81"/>
    <n v="3665"/>
    <n v="858"/>
    <x v="0"/>
    <n v="1.85"/>
    <x v="0"/>
  </r>
  <r>
    <x v="3320"/>
    <n v="1996"/>
    <s v="Mira Nair"/>
    <s v="Indira Varma"/>
    <s v="Sarita Choudhury"/>
    <s v="Rekha"/>
    <x v="3"/>
    <n v="3000000"/>
    <n v="4109095"/>
    <x v="0"/>
    <n v="109"/>
    <s v="Crime|Drama|History|Romance"/>
    <s v="courtesan|friend|kama sutra|seduction|wedding"/>
    <n v="6"/>
    <n v="33"/>
    <n v="92"/>
    <n v="8239"/>
    <n v="1292"/>
    <x v="0"/>
    <n v="1.85"/>
    <x v="0"/>
  </r>
  <r>
    <x v="3321"/>
    <n v="1993"/>
    <s v="Anthony Hickox"/>
    <s v="Julian Sands"/>
    <s v="Zach Galligan"/>
    <s v="Paula Marshall"/>
    <x v="3"/>
    <n v="3000000"/>
    <n v="3902679"/>
    <x v="0"/>
    <n v="98"/>
    <s v="Fantasy|Horror"/>
    <s v="druid|eclipse|rune|scalping|warlock"/>
    <n v="5.3"/>
    <n v="22"/>
    <n v="49"/>
    <n v="3943"/>
    <n v="1806"/>
    <x v="0"/>
    <n v="1.66"/>
    <x v="0"/>
  </r>
  <r>
    <x v="3322"/>
    <n v="1997"/>
    <s v="Tom Schulman"/>
    <s v="Kristy Swanson"/>
    <s v="George Hamilton"/>
    <s v="Dyan Cannon"/>
    <x v="3"/>
    <n v="3000000"/>
    <n v="3559990"/>
    <x v="0"/>
    <n v="95"/>
    <s v="Comedy|Crime"/>
    <s v="camera shot of feet|female stockinged feet|female stockinged soles|nude pantyhose|pantyhose"/>
    <n v="5.3"/>
    <n v="30"/>
    <n v="49"/>
    <n v="8005"/>
    <n v="1363"/>
    <x v="0"/>
    <n v="1.85"/>
    <x v="0"/>
  </r>
  <r>
    <x v="3323"/>
    <n v="2001"/>
    <s v="Jill Sprecher"/>
    <s v="Matthew McConaughey"/>
    <s v="Rob McElhenney"/>
    <s v="Amy Irving"/>
    <x v="3"/>
    <n v="4500000"/>
    <n v="3287435"/>
    <x v="0"/>
    <n v="104"/>
    <s v="Drama"/>
    <s v="attorney|happiness|house cleaner|physics|professor"/>
    <n v="7.1"/>
    <n v="79"/>
    <n v="115"/>
    <n v="8603"/>
    <n v="12250"/>
    <x v="0"/>
    <n v="1.85"/>
    <x v="1"/>
  </r>
  <r>
    <x v="3324"/>
    <n v="1999"/>
    <s v="Darren Stein"/>
    <s v="Julie Benz"/>
    <s v="Judy Greer"/>
    <s v="Jeff Conaway"/>
    <x v="3"/>
    <n v="3500000"/>
    <n v="3071947"/>
    <x v="0"/>
    <n v="87"/>
    <s v="Comedy|Crime|Thriller"/>
    <s v="best friend|bitch|friend|popular girl|prom"/>
    <n v="5.4"/>
    <n v="49"/>
    <n v="183"/>
    <n v="18711"/>
    <n v="9555"/>
    <x v="0"/>
    <n v="1.85"/>
    <x v="1"/>
  </r>
  <r>
    <x v="3325"/>
    <n v="1996"/>
    <s v="Julian Schnabel"/>
    <s v="Gary Oldman"/>
    <s v="Michael Wincott"/>
    <s v="Courtney Love"/>
    <x v="3"/>
    <n v="3300000"/>
    <n v="2961991"/>
    <x v="0"/>
    <n v="108"/>
    <s v="Biography|Drama"/>
    <s v="andy warhol|art|artist|friendship|street artist"/>
    <n v="6.9"/>
    <n v="42"/>
    <n v="78"/>
    <n v="15885"/>
    <n v="11459"/>
    <x v="0"/>
    <n v="1.85"/>
    <x v="1"/>
  </r>
  <r>
    <x v="3326"/>
    <n v="2005"/>
    <s v="Gavin Hood"/>
    <s v="Terry Pheto"/>
    <s v="Nambitha Mpumlwana"/>
    <s v="Rapulana Seiphemo"/>
    <x v="3"/>
    <n v="3000000"/>
    <n v="2912363"/>
    <x v="1"/>
    <n v="94"/>
    <s v="Crime|Drama"/>
    <s v="baby|bathing a baby|criminal|slum|vomiting"/>
    <n v="7.3"/>
    <n v="152"/>
    <n v="177"/>
    <n v="25063"/>
    <n v="278"/>
    <x v="0"/>
    <n v="2.35"/>
    <x v="1"/>
  </r>
  <r>
    <x v="3327"/>
    <n v="2003"/>
    <s v="George Gallo"/>
    <s v="Eddie Griffin"/>
    <s v="Joe Howard"/>
    <s v="Robert Noble"/>
    <x v="3"/>
    <n v="3000000"/>
    <n v="2223990"/>
    <x v="0"/>
    <n v="89"/>
    <s v="Comedy|Documentary"/>
    <s v="african american|family relationships|stand up comedian|stand up comedy"/>
    <n v="6.6"/>
    <n v="23"/>
    <n v="14"/>
    <n v="761"/>
    <n v="539"/>
    <x v="0"/>
    <n v="1.85"/>
    <x v="1"/>
  </r>
  <r>
    <x v="3328"/>
    <n v="2014"/>
    <s v="Kevin Smith"/>
    <s v="Johnny Depp"/>
    <s v="Haley Joel Osment"/>
    <s v="Michael Parks"/>
    <x v="3"/>
    <n v="3000000"/>
    <n v="1821983"/>
    <x v="0"/>
    <n v="102"/>
    <s v="Comedy|Drama|Horror"/>
    <s v="canada|human becoming an animal|mad scientist|part of trilogy|walrus"/>
    <n v="5.4"/>
    <n v="254"/>
    <n v="261"/>
    <n v="31089"/>
    <n v="43810"/>
    <x v="0"/>
    <n v="2.35"/>
    <x v="1"/>
  </r>
  <r>
    <x v="3329"/>
    <n v="2003"/>
    <s v="Chan-wook Park"/>
    <s v="Min-sik Choi"/>
    <s v="Ji-tae Yu"/>
    <s v="Hye-jeong Kang"/>
    <x v="3"/>
    <n v="3000000"/>
    <n v="2181290"/>
    <x v="14"/>
    <n v="120"/>
    <s v="Drama|Mystery|Thriller"/>
    <s v="brother sister relationship|hypnosis|imprisonment|love|revenge"/>
    <n v="8.4"/>
    <n v="305"/>
    <n v="809"/>
    <n v="356181"/>
    <n v="852"/>
    <x v="0"/>
    <n v="2.35"/>
    <x v="1"/>
  </r>
  <r>
    <x v="3330"/>
    <n v="2010"/>
    <s v="David Nixon"/>
    <s v="Robyn Lively"/>
    <s v="Michael Bolten"/>
    <s v="Christopher Schmidt"/>
    <x v="1"/>
    <n v="3500000"/>
    <n v="2848578"/>
    <x v="0"/>
    <n v="110"/>
    <s v="Drama|Family"/>
    <s v="cancer|faith|hope|letter|prayer"/>
    <n v="6.3"/>
    <n v="19"/>
    <n v="65"/>
    <n v="3942"/>
    <n v="1567"/>
    <x v="0"/>
    <n v="1.78"/>
    <x v="1"/>
  </r>
  <r>
    <x v="3331"/>
    <n v="2011"/>
    <s v="Jason Eisener"/>
    <s v="Gregory Smith"/>
    <s v="Robb Wells"/>
    <s v="Molly Dunsworth"/>
    <x v="7"/>
    <n v="3000000"/>
    <n v="703002"/>
    <x v="3"/>
    <n v="86"/>
    <s v="Action|Comedy|Thriller"/>
    <s v="hobo|pedophile|rampage|shotgun|vigilante"/>
    <n v="6.1"/>
    <n v="272"/>
    <n v="230"/>
    <n v="37495"/>
    <n v="1249"/>
    <x v="0"/>
    <n v="2.35"/>
    <x v="1"/>
  </r>
  <r>
    <x v="3332"/>
    <n v="2012"/>
    <s v="Leslye Headland"/>
    <s v="Kirsten Dunst"/>
    <s v="Adam Scott"/>
    <s v="Andrew Rannells"/>
    <x v="3"/>
    <n v="3000000"/>
    <n v="418268"/>
    <x v="0"/>
    <n v="87"/>
    <s v="Comedy|Romance"/>
    <s v="bachelorette party|drug use|high school|overdose|wedding dress"/>
    <n v="5.3"/>
    <n v="156"/>
    <n v="129"/>
    <n v="37156"/>
    <n v="8353"/>
    <x v="0"/>
    <n v="2.35"/>
    <x v="1"/>
  </r>
  <r>
    <x v="3333"/>
    <n v="2012"/>
    <s v="Tim Heidecker"/>
    <s v="Michael Gross"/>
    <s v="William Atherton"/>
    <s v="Bob Ross"/>
    <x v="3"/>
    <n v="3000000"/>
    <n v="200803"/>
    <x v="0"/>
    <n v="93"/>
    <s v="Comedy"/>
    <s v="film in film|man with glasses|reference to steven spielberg|self referential|shopping mall"/>
    <n v="5.3"/>
    <n v="82"/>
    <n v="71"/>
    <n v="7988"/>
    <n v="1467"/>
    <x v="0"/>
    <n v="1.78"/>
    <x v="1"/>
  </r>
  <r>
    <x v="1787"/>
    <n v="2014"/>
    <s v="Rupert Wyatt"/>
    <s v="George Kennedy"/>
    <s v="Cjon Saulsberry"/>
    <s v="Griffin Cleveland"/>
    <x v="3"/>
    <n v="25000000"/>
    <n v="33631221"/>
    <x v="0"/>
    <n v="111"/>
    <s v="Crime|Drama|Thriller"/>
    <s v="dog|gambler|gambling|gangster|professor"/>
    <n v="6"/>
    <n v="175"/>
    <n v="145"/>
    <n v="48562"/>
    <n v="3784"/>
    <x v="0"/>
    <n v="2.35"/>
    <x v="0"/>
  </r>
  <r>
    <x v="3334"/>
    <n v="2004"/>
    <s v="Marco Kreuzpaintner"/>
    <s v="Alicja Bachleda"/>
    <s v="Kostja Ullmann"/>
    <s v="Robert Stadlober"/>
    <x v="3"/>
    <n v="2700000"/>
    <n v="95016"/>
    <x v="5"/>
    <n v="98"/>
    <s v="Comedy|Drama|Romance|Sport"/>
    <s v="friend|friendship|rowing|storm|summer camp"/>
    <n v="7.4"/>
    <n v="40"/>
    <n v="56"/>
    <n v="11074"/>
    <n v="362"/>
    <x v="0"/>
    <n v="1.85"/>
    <x v="1"/>
  </r>
  <r>
    <x v="3335"/>
    <n v="2009"/>
    <s v="Deon Taylor"/>
    <s v="Matt Cohen"/>
    <s v="Betsy Russell"/>
    <s v="Noah Segan"/>
    <x v="3"/>
    <n v="5000000"/>
    <n v="143000"/>
    <x v="0"/>
    <n v="88"/>
    <s v="Horror|Thriller"/>
    <s v="blood splatter|chain|murder|mysterious killer|warning"/>
    <n v="4.0999999999999996"/>
    <n v="63"/>
    <n v="48"/>
    <n v="4122"/>
    <n v="1495"/>
    <x v="0"/>
    <n v="2.35"/>
    <x v="1"/>
  </r>
  <r>
    <x v="3336"/>
    <n v="1999"/>
    <s v="Jason Alexander"/>
    <s v="Gretchen Mol"/>
    <s v="Patti LuPone"/>
    <s v="Peter Onorati"/>
    <x v="3"/>
    <n v="3000000"/>
    <n v="39852"/>
    <x v="0"/>
    <n v="97"/>
    <s v="Comedy|Drama"/>
    <s v="1955 chevrolet|nurse|peeping tom|reference to brooklyn dodgers|spying"/>
    <n v="6.7"/>
    <n v="20"/>
    <n v="25"/>
    <n v="1238"/>
    <n v="1030"/>
    <x v="0"/>
    <n v="1.85"/>
    <x v="1"/>
  </r>
  <r>
    <x v="3337"/>
    <n v="2011"/>
    <s v="Xavier Gens"/>
    <s v="Michael Biehn"/>
    <s v="Lauren German"/>
    <s v="Rosanna Arquette"/>
    <x v="3"/>
    <n v="3000000"/>
    <n v="22000"/>
    <x v="5"/>
    <n v="122"/>
    <s v="Drama|Sci-Fi|Thriller"/>
    <s v="doggystyle sex|rough sex|sodomy|torture|violent sex"/>
    <n v="5.8"/>
    <n v="174"/>
    <n v="226"/>
    <n v="30511"/>
    <n v="4920"/>
    <x v="0"/>
    <n v="2.35"/>
    <x v="1"/>
  </r>
  <r>
    <x v="32"/>
    <n v="2010"/>
    <s v="Tim Burton"/>
    <s v="Johnny Depp"/>
    <s v="Alan Rickman"/>
    <s v="Anne Hathaway"/>
    <x v="1"/>
    <n v="200000000"/>
    <n v="334185206"/>
    <x v="0"/>
    <n v="108"/>
    <s v="Adventure|Family|Fantasy"/>
    <s v="alice in wonderland|mistaking reality for dream|queen|shrinking|shrinking potion"/>
    <n v="6.5"/>
    <n v="451"/>
    <n v="736"/>
    <n v="306336"/>
    <n v="79957"/>
    <x v="0"/>
    <n v="1.85"/>
    <x v="0"/>
  </r>
  <r>
    <x v="3338"/>
    <n v="2013"/>
    <s v="Craig Moss"/>
    <s v="French Stewart"/>
    <s v="Ashley Martin"/>
    <s v="Olivia Alexander"/>
    <x v="3"/>
    <n v="3000000"/>
    <m/>
    <x v="0"/>
    <n v="80"/>
    <s v="Comedy"/>
    <s v="exorcism|female nudity|haunted house|lesbian kiss|masturbation"/>
    <n v="2.6"/>
    <n v="29"/>
    <n v="13"/>
    <n v="2978"/>
    <n v="845"/>
    <x v="0"/>
    <n v="1.85"/>
    <x v="1"/>
  </r>
  <r>
    <x v="3339"/>
    <n v="2011"/>
    <s v="Michael Jai White"/>
    <s v="Michael Jai White"/>
    <s v="Alex Meraz"/>
    <s v="Jillian Murray"/>
    <x v="3"/>
    <n v="3000000"/>
    <m/>
    <x v="0"/>
    <n v="90"/>
    <s v="Action|Drama|Sport"/>
    <s v="bad cop|college|second part|sequel|wrestler"/>
    <n v="5.8"/>
    <n v="23"/>
    <n v="30"/>
    <n v="13599"/>
    <n v="3666"/>
    <x v="0"/>
    <n v="1.85"/>
    <x v="1"/>
  </r>
  <r>
    <x v="3340"/>
    <n v="1967"/>
    <s v="John Boorman"/>
    <s v="Lee Marvin"/>
    <s v="Angie Dickinson"/>
    <s v="Carroll O'Connor"/>
    <x v="4"/>
    <n v="3000000"/>
    <m/>
    <x v="0"/>
    <n v="92"/>
    <s v="Crime|Thriller"/>
    <s v="criminal|gangster|money|revenge|violence"/>
    <n v="7.4"/>
    <n v="87"/>
    <n v="128"/>
    <n v="13640"/>
    <n v="2715"/>
    <x v="0"/>
    <n v="2.35"/>
    <x v="1"/>
  </r>
  <r>
    <x v="3341"/>
    <n v="1988"/>
    <s v="Monte Hellman"/>
    <s v="Everett McGill"/>
    <s v="Jack Taylor"/>
    <s v="Fabio Testi"/>
    <x v="12"/>
    <n v="3000000"/>
    <m/>
    <x v="19"/>
    <n v="97"/>
    <s v="Adventure|Crime|Drama"/>
    <s v="19th century|based on novel|disfigurement|harpooner|independent film"/>
    <n v="6.2"/>
    <n v="9"/>
    <n v="9"/>
    <n v="240"/>
    <n v="277"/>
    <x v="0"/>
    <n v="1.85"/>
    <x v="1"/>
  </r>
  <r>
    <x v="320"/>
    <n v="2015"/>
    <s v="Kenneth Branagh"/>
    <s v="Hayley Atwell"/>
    <s v="Derek Jacobi"/>
    <s v="Lily James"/>
    <x v="1"/>
    <n v="95000000"/>
    <n v="201148159"/>
    <x v="0"/>
    <n v="105"/>
    <s v="Drama|Family|Fantasy|Romance"/>
    <s v="dress|duke|fairy godmother|fairy tale|pumpkin"/>
    <n v="7"/>
    <n v="343"/>
    <n v="323"/>
    <n v="103749"/>
    <n v="4671"/>
    <x v="0"/>
    <n v="2.35"/>
    <x v="0"/>
  </r>
  <r>
    <x v="3342"/>
    <n v="1998"/>
    <s v="Walter Salles"/>
    <s v="Fernanda Montenegro"/>
    <s v="Matheus Nachtergaele"/>
    <s v="Othon Bastos"/>
    <x v="3"/>
    <n v="2900000"/>
    <n v="5595428"/>
    <x v="35"/>
    <n v="113"/>
    <s v="Drama"/>
    <s v="brazil|letter|rio de janeiro brazil|sertao|teacher"/>
    <n v="8"/>
    <n v="71"/>
    <n v="257"/>
    <n v="28951"/>
    <n v="167"/>
    <x v="0"/>
    <n v="2.35"/>
    <x v="0"/>
  </r>
  <r>
    <x v="3343"/>
    <n v="2005"/>
    <s v="Susan Seidelman"/>
    <s v="Dyan Cannon"/>
    <s v="Michael Nouri"/>
    <s v="Brenda Vaccaro"/>
    <x v="3"/>
    <n v="1500000"/>
    <n v="3123749"/>
    <x v="0"/>
    <n v="105"/>
    <s v="Comedy|Romance"/>
    <s v="title spoken by character"/>
    <n v="6.5"/>
    <n v="35"/>
    <n v="27"/>
    <n v="746"/>
    <n v="1231"/>
    <x v="0"/>
    <n v="1.85"/>
    <x v="0"/>
  </r>
  <r>
    <x v="3344"/>
    <n v="2003"/>
    <s v="Alexandre Aja"/>
    <s v="Cécile De France"/>
    <s v="Maïwenn"/>
    <s v="Oana Pellea"/>
    <x v="8"/>
    <n v="2200000"/>
    <n v="3645438"/>
    <x v="8"/>
    <n v="89"/>
    <s v="Horror"/>
    <s v="car chase|plot twist|police van|rear ending a car|slasher"/>
    <n v="6.8"/>
    <n v="251"/>
    <n v="539"/>
    <n v="55040"/>
    <n v="923"/>
    <x v="0"/>
    <n v="2.35"/>
    <x v="0"/>
  </r>
  <r>
    <x v="3345"/>
    <n v="2005"/>
    <s v="Craig Brewer"/>
    <s v="Isaac Hayes"/>
    <s v="Paula Jai Parker"/>
    <s v="Elise Neal"/>
    <x v="3"/>
    <n v="8000000"/>
    <n v="22201636"/>
    <x v="0"/>
    <n v="116"/>
    <s v="Crime|Drama|Music"/>
    <s v="baby|friend|hip hop|pimp|stripper"/>
    <n v="7.4"/>
    <n v="159"/>
    <n v="206"/>
    <n v="33567"/>
    <n v="727"/>
    <x v="0"/>
    <n v="1.85"/>
    <x v="0"/>
  </r>
  <r>
    <x v="3346"/>
    <n v="1959"/>
    <s v="Billy Wilder"/>
    <s v="Nehemiah Persoff"/>
    <s v="Joe E. Brown"/>
    <s v="George Raft"/>
    <x v="7"/>
    <n v="2883848"/>
    <n v="25000000"/>
    <x v="0"/>
    <n v="120"/>
    <s v="Comedy|Music|Romance"/>
    <s v="all girl band|band|cross dressing|musician|yacht"/>
    <n v="8.3000000000000007"/>
    <n v="181"/>
    <n v="350"/>
    <n v="175196"/>
    <n v="527"/>
    <x v="1"/>
    <n v="1.66"/>
    <x v="0"/>
  </r>
  <r>
    <x v="3347"/>
    <n v="1988"/>
    <s v="John Carl Buechler"/>
    <s v="Kane Hodder"/>
    <s v="Terry Kiser"/>
    <s v="William Butler"/>
    <x v="3"/>
    <n v="2800000"/>
    <n v="19170001"/>
    <x v="0"/>
    <n v="88"/>
    <s v="Horror"/>
    <s v="death|jason voorhees|massacre|slaughter|telekinesis"/>
    <n v="5.3"/>
    <n v="110"/>
    <n v="270"/>
    <n v="21359"/>
    <n v="1855"/>
    <x v="0"/>
    <n v="1.85"/>
    <x v="0"/>
  </r>
  <r>
    <x v="3348"/>
    <n v="1939"/>
    <s v="Victor Fleming"/>
    <s v="Margaret Hamilton"/>
    <s v="Terry"/>
    <s v="Billie Burke"/>
    <x v="11"/>
    <n v="2800000"/>
    <n v="22202612"/>
    <x v="0"/>
    <n v="102"/>
    <s v="Adventure|Family|Fantasy|Musical"/>
    <s v="evil witch|tornado|witch|wizard|wizard of oz"/>
    <n v="8.1"/>
    <n v="213"/>
    <n v="533"/>
    <n v="291875"/>
    <n v="2509"/>
    <x v="1"/>
    <n v="1.37"/>
    <x v="0"/>
  </r>
  <r>
    <x v="3349"/>
    <n v="1974"/>
    <s v="Mel Brooks"/>
    <s v="Madeline Kahn"/>
    <s v="Peter Boyle"/>
    <s v="Teri Garr"/>
    <x v="1"/>
    <n v="2800000"/>
    <n v="86300000"/>
    <x v="0"/>
    <n v="106"/>
    <s v="Comedy"/>
    <s v="assistant|castle|experiment|frankenstein's monster|scientist"/>
    <n v="8"/>
    <n v="129"/>
    <n v="315"/>
    <n v="112671"/>
    <n v="2703"/>
    <x v="1"/>
    <n v="1.85"/>
    <x v="0"/>
  </r>
  <r>
    <x v="3350"/>
    <n v="2007"/>
    <s v="George A. Romero"/>
    <s v="Megan Park"/>
    <s v="Shawn Roberts"/>
    <s v="Joe Dinicol"/>
    <x v="3"/>
    <n v="2000000"/>
    <n v="952620"/>
    <x v="0"/>
    <n v="95"/>
    <s v="Horror"/>
    <s v="barn|film student|hospital|mummy|video camera"/>
    <n v="5.7"/>
    <n v="280"/>
    <n v="332"/>
    <n v="40800"/>
    <n v="1797"/>
    <x v="0"/>
    <n v="1.85"/>
    <x v="1"/>
  </r>
  <r>
    <x v="3351"/>
    <n v="1997"/>
    <s v="Victor Nunez"/>
    <s v="Peter Fonda"/>
    <s v="Patricia Richardson"/>
    <s v="Vanessa Zima"/>
    <x v="3"/>
    <n v="2700000"/>
    <n v="9054736"/>
    <x v="0"/>
    <n v="113"/>
    <s v="Drama"/>
    <s v="beekeeper|bound and gagged|dysfunctional family|man with glasses|tied to a chair"/>
    <n v="7.1"/>
    <n v="61"/>
    <n v="57"/>
    <n v="5744"/>
    <n v="787"/>
    <x v="0"/>
    <n v="1.66"/>
    <x v="0"/>
  </r>
  <r>
    <x v="3352"/>
    <n v="1963"/>
    <s v="John Ford"/>
    <s v="Lee Marvin"/>
    <s v="Cesar Romero"/>
    <s v="Jack Warden"/>
    <x v="7"/>
    <n v="2686585"/>
    <m/>
    <x v="0"/>
    <n v="109"/>
    <s v="Adventure|Comedy|Romance"/>
    <s v="falling into water|medical doctor|priest|roof leak|swimming in the ocean"/>
    <n v="6.9"/>
    <n v="27"/>
    <n v="65"/>
    <n v="5786"/>
    <n v="1949"/>
    <x v="0"/>
    <n v="1.85"/>
    <x v="1"/>
  </r>
  <r>
    <x v="3353"/>
    <n v="1943"/>
    <s v="Victor Fleming"/>
    <s v="Spencer Tracy"/>
    <s v="Esther Williams"/>
    <s v="Irene Dunne"/>
    <x v="11"/>
    <n v="2627000"/>
    <m/>
    <x v="0"/>
    <n v="122"/>
    <s v="Drama|Fantasy|Romance|War"/>
    <s v="heaven|pilot|teacher|training|world war two"/>
    <n v="7"/>
    <n v="9"/>
    <n v="27"/>
    <n v="1553"/>
    <n v="2555"/>
    <x v="1"/>
    <n v="1.37"/>
    <x v="1"/>
  </r>
  <r>
    <x v="3354"/>
    <n v="1974"/>
    <s v="Mel Brooks"/>
    <s v="Madeline Kahn"/>
    <s v="David Huddleston"/>
    <s v="Harvey Korman"/>
    <x v="3"/>
    <n v="2600000"/>
    <n v="119500000"/>
    <x v="0"/>
    <n v="93"/>
    <s v="Comedy|Western"/>
    <s v="railroad|reference to douglas fairbanks|reference to jesse owens|reference to randolph scott|year 1874"/>
    <n v="7.8"/>
    <n v="121"/>
    <n v="363"/>
    <n v="95294"/>
    <n v="4701"/>
    <x v="0"/>
    <n v="2.35"/>
    <x v="0"/>
  </r>
  <r>
    <x v="3355"/>
    <n v="1984"/>
    <s v="Joseph Zito"/>
    <s v="Judie Aronson"/>
    <s v="Tom Everett"/>
    <s v="Kimberly Beck"/>
    <x v="3"/>
    <n v="1800000"/>
    <n v="32600000"/>
    <x v="0"/>
    <n v="97"/>
    <s v="Horror|Thriller"/>
    <s v="friday the thirteenth|hockey mask|jason voorhees|morgue|slasher"/>
    <n v="5.9"/>
    <n v="166"/>
    <n v="326"/>
    <n v="29488"/>
    <n v="467"/>
    <x v="0"/>
    <n v="1.85"/>
    <x v="0"/>
  </r>
  <r>
    <x v="3356"/>
    <n v="1987"/>
    <s v="James Ivory"/>
    <s v="Rupert Graves"/>
    <s v="Denholm Elliott"/>
    <s v="Simon Callow"/>
    <x v="3"/>
    <n v="2600000"/>
    <n v="3130592"/>
    <x v="1"/>
    <n v="140"/>
    <s v="Drama|Romance"/>
    <s v="homosexuality|love|male full frontal nudity|male rear nudity|one word title"/>
    <n v="7.8"/>
    <n v="29"/>
    <n v="69"/>
    <n v="10755"/>
    <n v="1269"/>
    <x v="0"/>
    <n v="1.66"/>
    <x v="0"/>
  </r>
  <r>
    <x v="1412"/>
    <n v="1999"/>
    <s v="Rand Ravich"/>
    <s v="Johnny Depp"/>
    <s v="Charlize Theron"/>
    <s v="Clea DuVall"/>
    <x v="3"/>
    <n v="34000000"/>
    <n v="10654581"/>
    <x v="0"/>
    <n v="109"/>
    <s v="Drama|Sci-Fi|Thriller"/>
    <s v="astronaut|electrocuted in bathtub|mission|pilot|sister"/>
    <n v="5.3"/>
    <n v="107"/>
    <n v="260"/>
    <n v="45500"/>
    <n v="52621"/>
    <x v="0"/>
    <n v="1.85"/>
    <x v="1"/>
  </r>
  <r>
    <x v="3357"/>
    <n v="2007"/>
    <s v="Nacho Vigalondo"/>
    <s v="Karra Elejalde"/>
    <s v="Nacho Vigalondo"/>
    <s v="Bárbara Goenaga"/>
    <x v="3"/>
    <n v="2600000"/>
    <n v="38108"/>
    <x v="10"/>
    <n v="66"/>
    <s v="Horror|Mystery|Sci-Fi|Thriller"/>
    <s v="binoculars|hitchcockian|scissors|time machine|woods"/>
    <n v="7.2"/>
    <n v="173"/>
    <n v="124"/>
    <n v="40878"/>
    <n v="239"/>
    <x v="0"/>
    <n v="1.85"/>
    <x v="1"/>
  </r>
  <r>
    <x v="3358"/>
    <n v="2013"/>
    <s v="Michael Tiddes"/>
    <s v="Essence Atkins"/>
    <s v="Alanna Ubach"/>
    <s v="J.B. Smoove"/>
    <x v="3"/>
    <n v="2500000"/>
    <n v="40041683"/>
    <x v="0"/>
    <n v="86"/>
    <s v="Comedy|Fantasy"/>
    <s v="hamburger|parody|priest|psychic|woman in a bikini"/>
    <n v="5.0999999999999996"/>
    <n v="129"/>
    <n v="107"/>
    <n v="34620"/>
    <n v="3421"/>
    <x v="0"/>
    <n v="1.85"/>
    <x v="0"/>
  </r>
  <r>
    <x v="3359"/>
    <n v="2012"/>
    <s v="Dinesh D'Souza"/>
    <s v="Barack Obama"/>
    <s v="Zackary Steven Graham"/>
    <s v="Dinesh D'Souza"/>
    <x v="1"/>
    <n v="2500000"/>
    <n v="33349949"/>
    <x v="0"/>
    <n v="87"/>
    <s v="Documentary"/>
    <s v="critically bashed|partisan commentary|political propoganda|punctuation in title|reenactment"/>
    <n v="5.0999999999999996"/>
    <n v="30"/>
    <n v="199"/>
    <n v="9010"/>
    <n v="1111"/>
    <x v="0"/>
    <n v="1.85"/>
    <x v="0"/>
  </r>
  <r>
    <x v="2358"/>
    <n v="2009"/>
    <s v="Rob Zombie"/>
    <s v="Scout Taylor-Compton"/>
    <s v="Tyler Mane"/>
    <s v="Margot Kidder"/>
    <x v="3"/>
    <n v="15000000"/>
    <n v="33386128"/>
    <x v="0"/>
    <n v="119"/>
    <s v="Horror"/>
    <s v="halloween|hospital|michael myers|rampage|vomiting"/>
    <n v="4.9000000000000004"/>
    <n v="220"/>
    <n v="491"/>
    <n v="36372"/>
    <n v="3226"/>
    <x v="0"/>
    <n v="1.85"/>
    <x v="0"/>
  </r>
  <r>
    <x v="3360"/>
    <n v="1996"/>
    <s v="Tom Hanks"/>
    <s v="Tom Hanks"/>
    <s v="Charlize Theron"/>
    <s v="Ethan Embry"/>
    <x v="1"/>
    <n v="26000000"/>
    <n v="25809813"/>
    <x v="0"/>
    <n v="149"/>
    <s v="Comedy|Drama|Music"/>
    <s v="band|drummer|jazz|pennsylvania|song"/>
    <n v="6.9"/>
    <n v="75"/>
    <n v="212"/>
    <n v="50311"/>
    <n v="28713"/>
    <x v="0"/>
    <n v="1.37"/>
    <x v="1"/>
  </r>
  <r>
    <x v="3361"/>
    <n v="1982"/>
    <s v="Tommy Lee Wallace"/>
    <s v="Tom Atkins"/>
    <s v="Dan O'Herlihy"/>
    <s v="Nancy Kyes"/>
    <x v="3"/>
    <n v="2500000"/>
    <n v="14400000"/>
    <x v="0"/>
    <n v="98"/>
    <s v="Horror|Mystery|Sci-Fi"/>
    <s v="doctor|factory|halloween|holiday horror|stonehenge"/>
    <n v="4.5999999999999996"/>
    <n v="162"/>
    <n v="532"/>
    <n v="28589"/>
    <n v="684"/>
    <x v="0"/>
    <n v="2.35"/>
    <x v="0"/>
  </r>
  <r>
    <x v="3362"/>
    <n v="2013"/>
    <s v="Leslie Small"/>
    <s v="David Jason Perez"/>
    <s v="La'Princess Jackson"/>
    <s v="Dana Hanna"/>
    <x v="3"/>
    <n v="2500000"/>
    <n v="32230907"/>
    <x v="0"/>
    <n v="75"/>
    <s v="Comedy|Documentary"/>
    <s v="lying|montreal|reference to twitter|reference to youtube|toronto"/>
    <n v="6.7"/>
    <n v="26"/>
    <n v="30"/>
    <n v="6062"/>
    <n v="1385"/>
    <x v="0"/>
    <n v="1.85"/>
    <x v="0"/>
  </r>
  <r>
    <x v="3363"/>
    <n v="1991"/>
    <s v="Gus Van Sant"/>
    <s v="Keanu Reeves"/>
    <s v="Udo Kier"/>
    <s v="Flea"/>
    <x v="3"/>
    <n v="2500000"/>
    <n v="6401336"/>
    <x v="0"/>
    <n v="104"/>
    <s v="Drama"/>
    <s v="friend|hustler|italy|narcolepsy|traveling"/>
    <n v="7.1"/>
    <n v="63"/>
    <n v="153"/>
    <n v="36996"/>
    <n v="19923"/>
    <x v="0"/>
    <n v="1.78"/>
    <x v="0"/>
  </r>
  <r>
    <x v="3364"/>
    <n v="2004"/>
    <s v="Zach Braff"/>
    <s v="Armando Riesco"/>
    <s v="Michael Weston"/>
    <s v="Jill Flint"/>
    <x v="3"/>
    <n v="2500000"/>
    <n v="26781723"/>
    <x v="0"/>
    <n v="102"/>
    <s v="Comedy|Drama|Romance"/>
    <s v="actor|doctor|drugs|home|pain"/>
    <n v="7.6"/>
    <n v="205"/>
    <n v="978"/>
    <n v="187595"/>
    <n v="1655"/>
    <x v="0"/>
    <n v="2.35"/>
    <x v="0"/>
  </r>
  <r>
    <x v="3365"/>
    <n v="1995"/>
    <s v="Richard Linklater"/>
    <s v="Hanno Pöschl"/>
    <s v="Hans Weingartner"/>
    <s v="Dominik Castell"/>
    <x v="3"/>
    <n v="2500000"/>
    <n v="5400000"/>
    <x v="0"/>
    <n v="105"/>
    <s v="Drama|Romance"/>
    <s v="american|conversations|kiss|love|train"/>
    <n v="8.1"/>
    <n v="121"/>
    <n v="395"/>
    <n v="183288"/>
    <n v="36"/>
    <x v="0"/>
    <n v="1.85"/>
    <x v="0"/>
  </r>
  <r>
    <x v="3366"/>
    <n v="1999"/>
    <s v="Alison Maclean"/>
    <s v="Billy Crudup"/>
    <s v="Samantha Morton"/>
    <s v="Mark Webber"/>
    <x v="3"/>
    <n v="2500000"/>
    <n v="1282084"/>
    <x v="0"/>
    <n v="107"/>
    <s v="Drama"/>
    <s v="hospital|love|mennonite|shower|song"/>
    <n v="7"/>
    <n v="74"/>
    <n v="87"/>
    <n v="6221"/>
    <n v="2125"/>
    <x v="0"/>
    <n v="2.35"/>
    <x v="1"/>
  </r>
  <r>
    <x v="3367"/>
    <n v="2012"/>
    <s v="Jake Schreier"/>
    <s v="Frank Langella"/>
    <s v="Joshua Ormond"/>
    <s v="Ana Gasteyer"/>
    <x v="0"/>
    <n v="2500000"/>
    <n v="3325638"/>
    <x v="0"/>
    <n v="89"/>
    <s v="Comedy|Crime|Drama|Sci-Fi"/>
    <s v="burglary|dementia|near future|robot|thief"/>
    <n v="7.1"/>
    <n v="252"/>
    <n v="84"/>
    <n v="52509"/>
    <n v="1980"/>
    <x v="0"/>
    <n v="2.35"/>
    <x v="0"/>
  </r>
  <r>
    <x v="3368"/>
    <n v="2003"/>
    <s v="Isabel Coixet"/>
    <s v="Sarah Polley"/>
    <s v="Julian Richings"/>
    <s v="Amanda Plummer"/>
    <x v="3"/>
    <n v="2000000"/>
    <n v="395592"/>
    <x v="10"/>
    <n v="106"/>
    <s v="Drama|Romance"/>
    <s v="cancer|death|doctor|drinking|love"/>
    <n v="7.6"/>
    <n v="72"/>
    <n v="134"/>
    <n v="21202"/>
    <n v="2972"/>
    <x v="0"/>
    <n v="1.85"/>
    <x v="1"/>
  </r>
  <r>
    <x v="3369"/>
    <n v="2013"/>
    <s v="James Ponsoldt"/>
    <s v="Shailene Woodley"/>
    <s v="Jennifer Jason Leigh"/>
    <s v="Dayo Okeniyi"/>
    <x v="3"/>
    <n v="2500000"/>
    <n v="6851969"/>
    <x v="0"/>
    <n v="95"/>
    <s v="Comedy|Drama|Romance"/>
    <s v="crying man|high school|high school senior|men's clothing store|party"/>
    <n v="7.1"/>
    <n v="220"/>
    <n v="178"/>
    <n v="105591"/>
    <n v="10040"/>
    <x v="0"/>
    <n v="2.35"/>
    <x v="0"/>
  </r>
  <r>
    <x v="3370"/>
    <n v="2008"/>
    <s v="Larry Charles"/>
    <s v="Bill Maher"/>
    <s v="Tal Bachman"/>
    <s v="Steve Burg"/>
    <x v="3"/>
    <n v="2500000"/>
    <n v="12995673"/>
    <x v="0"/>
    <n v="101"/>
    <s v="Comedy|Documentary|War"/>
    <s v="catholic|christian|jew|muslim|religion"/>
    <n v="7.7"/>
    <n v="197"/>
    <n v="345"/>
    <n v="52286"/>
    <n v="338"/>
    <x v="0"/>
    <n v="1.78"/>
    <x v="0"/>
  </r>
  <r>
    <x v="3371"/>
    <n v="2008"/>
    <s v="Joshua Tickell"/>
    <s v="Larry David"/>
    <s v="Sheryl Crow"/>
    <s v="George W. Bush"/>
    <x v="7"/>
    <n v="2500000"/>
    <n v="173783"/>
    <x v="0"/>
    <n v="112"/>
    <s v="Documentary"/>
    <s v="alternative energy|energy|fuel|green|oil"/>
    <n v="7.6"/>
    <n v="14"/>
    <n v="34"/>
    <n v="578"/>
    <n v="1252"/>
    <x v="0"/>
    <n v="1.85"/>
    <x v="1"/>
  </r>
  <r>
    <x v="1482"/>
    <n v="2004"/>
    <s v="Rawson Marshall Thurber"/>
    <s v="Gary Cole"/>
    <s v="Stephen Root"/>
    <s v="Joel David Moore"/>
    <x v="0"/>
    <n v="20000000"/>
    <n v="114324072"/>
    <x v="0"/>
    <n v="92"/>
    <s v="Comedy|Sport"/>
    <s v="dodgeball|gym|las vegas|pirate|ups"/>
    <n v="6.7"/>
    <n v="191"/>
    <n v="392"/>
    <n v="185345"/>
    <n v="4730"/>
    <x v="1"/>
    <n v="2.35"/>
    <x v="0"/>
  </r>
  <r>
    <x v="3372"/>
    <n v="2006"/>
    <s v="Michael D. Sellers"/>
    <s v="Katharine Ross"/>
    <s v="Carly Schroeder"/>
    <s v="George Harris"/>
    <x v="0"/>
    <n v="2500000"/>
    <n v="71904"/>
    <x v="0"/>
    <n v="100"/>
    <s v="Comedy|Drama|Family"/>
    <s v="dolphin|island|research|tourist|town"/>
    <n v="5.7"/>
    <n v="18"/>
    <n v="18"/>
    <n v="806"/>
    <n v="1491"/>
    <x v="0"/>
    <n v="1.85"/>
    <x v="1"/>
  </r>
  <r>
    <x v="3373"/>
    <n v="2010"/>
    <s v="Reed Cowan"/>
    <s v="Dustin Lance Black"/>
    <s v="Emily Pearson"/>
    <s v="Gavin Newsom"/>
    <x v="3"/>
    <n v="2500000"/>
    <n v="99851"/>
    <x v="0"/>
    <n v="80"/>
    <s v="Documentary"/>
    <s v="church|marriage|mormon|mormon church|proposition"/>
    <n v="7.1"/>
    <n v="28"/>
    <n v="30"/>
    <n v="1138"/>
    <n v="210"/>
    <x v="0"/>
    <n v="1.78"/>
    <x v="1"/>
  </r>
  <r>
    <x v="3374"/>
    <n v="2008"/>
    <s v="James Dodson"/>
    <s v="Larry Miller"/>
    <s v="Anupam Kher"/>
    <s v="Shriya Saran"/>
    <x v="0"/>
    <n v="14000000"/>
    <n v="115504"/>
    <x v="1"/>
    <n v="106"/>
    <s v="Comedy|Drama|Romance"/>
    <s v="birthday|call center|fiance|hotel|indian"/>
    <n v="6.2"/>
    <n v="22"/>
    <n v="26"/>
    <n v="4820"/>
    <n v="1739"/>
    <x v="0"/>
    <n v="2.35"/>
    <x v="1"/>
  </r>
  <r>
    <x v="3375"/>
    <n v="2000"/>
    <s v="Stefan Ruzowitzky"/>
    <s v="Benno Fürmann"/>
    <s v="Rüdiger Vogler"/>
    <s v="Sebastian Blomberg"/>
    <x v="3"/>
    <n v="8400000"/>
    <n v="5725"/>
    <x v="5"/>
    <n v="103"/>
    <s v="Horror|Thriller"/>
    <s v="dissection|male pubic hair|medical school|medical student|train"/>
    <n v="6.1"/>
    <n v="62"/>
    <n v="110"/>
    <n v="10220"/>
    <n v="163"/>
    <x v="0"/>
    <n v="2.35"/>
    <x v="1"/>
  </r>
  <r>
    <x v="3376"/>
    <n v="2008"/>
    <s v="Alex Rivera"/>
    <s v="Leonor Varela"/>
    <s v="Jacob Vargas"/>
    <s v="Tenoch Huerta"/>
    <x v="0"/>
    <n v="2500000"/>
    <n v="75727"/>
    <x v="0"/>
    <n v="90"/>
    <s v="Drama|Romance|Sci-Fi|Thriller"/>
    <s v="computer|future|mexican immigrant|network|wilhelm scream"/>
    <n v="5.9"/>
    <n v="47"/>
    <n v="40"/>
    <n v="5699"/>
    <n v="862"/>
    <x v="0"/>
    <n v="1.85"/>
    <x v="1"/>
  </r>
  <r>
    <x v="3377"/>
    <n v="2010"/>
    <s v="James Gunn"/>
    <s v="Linda Cardellini"/>
    <s v="Rainn Wilson"/>
    <s v="Paul T. Taylor"/>
    <x v="3"/>
    <n v="2500000"/>
    <n v="322157"/>
    <x v="0"/>
    <n v="96"/>
    <s v="Comedy|Crime|Drama"/>
    <s v="drug dealer|superhero|tragedy|tragic hero|tragic love"/>
    <n v="6.8"/>
    <n v="238"/>
    <n v="203"/>
    <n v="61787"/>
    <n v="4590"/>
    <x v="0"/>
    <n v="1.85"/>
    <x v="1"/>
  </r>
  <r>
    <x v="3378"/>
    <n v="1996"/>
    <s v="Spike Lee"/>
    <s v="Bernie Mac"/>
    <s v="Harry Lennix"/>
    <s v="Andre Braugher"/>
    <x v="3"/>
    <n v="2400000"/>
    <n v="5731103"/>
    <x v="0"/>
    <n v="120"/>
    <s v="Drama|History"/>
    <s v="actor|bus|march|million man march|religion"/>
    <n v="6.8"/>
    <n v="28"/>
    <n v="35"/>
    <n v="4100"/>
    <n v="5963"/>
    <x v="0"/>
    <n v="1.85"/>
    <x v="0"/>
  </r>
  <r>
    <x v="3379"/>
    <n v="2006"/>
    <s v="Robby Henson"/>
    <s v="Marc Blucas"/>
    <s v="Max Ryan"/>
    <s v="Justine Waddell"/>
    <x v="0"/>
    <n v="2400000"/>
    <n v="978908"/>
    <x v="41"/>
    <n v="101"/>
    <s v="Drama|Horror|Mystery|Thriller"/>
    <s v="bound with duct tape|flash forward|number|riddle|stalking"/>
    <n v="5.0999999999999996"/>
    <n v="25"/>
    <n v="90"/>
    <n v="4057"/>
    <n v="2306"/>
    <x v="0"/>
    <n v="2.35"/>
    <x v="1"/>
  </r>
  <r>
    <x v="3380"/>
    <n v="2006"/>
    <s v="Shane Meadows"/>
    <s v="Stephen Graham"/>
    <s v="Joseph Gilgun"/>
    <s v="Jack O'Connell"/>
    <x v="8"/>
    <n v="1500000"/>
    <n v="327919"/>
    <x v="1"/>
    <n v="101"/>
    <s v="Crime|Drama"/>
    <s v="england|racism|racist|skinhead|violence"/>
    <n v="7.7"/>
    <n v="172"/>
    <n v="192"/>
    <n v="99177"/>
    <n v="3282"/>
    <x v="0"/>
    <n v="1.85"/>
    <x v="1"/>
  </r>
  <r>
    <x v="3381"/>
    <n v="2011"/>
    <s v="Carmen Marron"/>
    <s v="Jossara Jinaro"/>
    <s v="Aimee Garcia"/>
    <s v="Rene Rosado"/>
    <x v="0"/>
    <n v="2450000"/>
    <n v="178739"/>
    <x v="0"/>
    <n v="105"/>
    <s v="Drama|Musical"/>
    <s v="exclamation point in title|imperative in title|punctuation in title|three word title"/>
    <n v="3.9"/>
    <n v="8"/>
    <n v="10"/>
    <n v="1015"/>
    <n v="1668"/>
    <x v="0"/>
    <n v="1.85"/>
    <x v="1"/>
  </r>
  <r>
    <x v="3382"/>
    <n v="1982"/>
    <s v="Steve Miner"/>
    <s v="Richard Brooker"/>
    <s v="Dana Kimmell"/>
    <s v="Catherine Parks"/>
    <x v="3"/>
    <n v="4000000"/>
    <n v="36200000"/>
    <x v="0"/>
    <n v="91"/>
    <s v="Horror|Thriller"/>
    <s v="defecation|hockey mask|jason voorhees|lake|serial killer"/>
    <n v="5.7"/>
    <n v="235"/>
    <n v="372"/>
    <n v="31952"/>
    <n v="174"/>
    <x v="0"/>
    <n v="2.35"/>
    <x v="0"/>
  </r>
  <r>
    <x v="3383"/>
    <n v="1985"/>
    <s v="Danny Steinmann"/>
    <s v="Tiffany Helm"/>
    <s v="Melanie Kinnaman"/>
    <s v="Dominick Brascia"/>
    <x v="3"/>
    <n v="2200000"/>
    <n v="21300000"/>
    <x v="0"/>
    <n v="92"/>
    <s v="Horror|Mystery|Thriller"/>
    <s v="jason voorhees|murder|new jersey|nightmare|teenager"/>
    <n v="4.7"/>
    <n v="160"/>
    <n v="342"/>
    <n v="22521"/>
    <n v="170"/>
    <x v="0"/>
    <n v="1.85"/>
    <x v="0"/>
  </r>
  <r>
    <x v="3384"/>
    <n v="2007"/>
    <s v="Michael Landon Jr."/>
    <s v="Henry Thomas"/>
    <s v="Louise Fletcher"/>
    <s v="A.J. Buckley"/>
    <x v="0"/>
    <n v="2200000"/>
    <n v="379643"/>
    <x v="0"/>
    <n v="117"/>
    <s v="Drama"/>
    <s v="1850s|christian film|dark secret|funeral|sin eater"/>
    <n v="5.9"/>
    <n v="18"/>
    <n v="29"/>
    <n v="1573"/>
    <n v="2161"/>
    <x v="0"/>
    <n v="1.85"/>
    <x v="1"/>
  </r>
  <r>
    <x v="3385"/>
    <n v="2007"/>
    <s v="Jon Knautz"/>
    <s v="Rachel Skarsten"/>
    <s v="Daniel Kash"/>
    <s v="Stefanie Drummond"/>
    <x v="3"/>
    <n v="2500000"/>
    <m/>
    <x v="3"/>
    <n v="90"/>
    <s v="Action|Comedy|Horror"/>
    <s v="cult film|demon|monster slayer|uncle|vomiting"/>
    <n v="6"/>
    <n v="95"/>
    <n v="46"/>
    <n v="5187"/>
    <n v="558"/>
    <x v="0"/>
    <n v="1.85"/>
    <x v="1"/>
  </r>
  <r>
    <x v="3386"/>
    <n v="1946"/>
    <s v="William Wyler"/>
    <s v="Myrna Loy"/>
    <s v="Teresa Wright"/>
    <s v="Dana Andrews"/>
    <x v="7"/>
    <n v="2100000"/>
    <n v="23650000"/>
    <x v="0"/>
    <n v="172"/>
    <s v="Drama|Romance|War"/>
    <s v="love|pity|readjusting to civilian life|veteran|world war two veteran"/>
    <n v="8.1"/>
    <n v="97"/>
    <n v="235"/>
    <n v="40359"/>
    <n v="1941"/>
    <x v="1"/>
    <n v="1.37"/>
    <x v="0"/>
  </r>
  <r>
    <x v="3387"/>
    <n v="2001"/>
    <s v="Petter Næss"/>
    <s v="Jørgen Langhelle"/>
    <s v="Per Christian Ellefsen"/>
    <s v="Sven Nordin"/>
    <x v="3"/>
    <n v="15500000"/>
    <n v="313436"/>
    <x v="37"/>
    <n v="89"/>
    <s v="Comedy|Drama"/>
    <s v="friendship|mental illness|poet|sex obsession|virgin"/>
    <n v="7.6"/>
    <n v="67"/>
    <n v="95"/>
    <n v="12244"/>
    <n v="155"/>
    <x v="0"/>
    <n v="1.85"/>
    <x v="1"/>
  </r>
  <r>
    <x v="3388"/>
    <n v="2015"/>
    <s v="Anthony O'Brien"/>
    <s v="James Ransone"/>
    <s v="Maria Doyle Kennedy"/>
    <s v="Shaun O'Hagan"/>
    <x v="12"/>
    <n v="2100000"/>
    <m/>
    <x v="0"/>
    <n v="81"/>
    <s v="Adventure|Drama|Western"/>
    <m/>
    <n v="5.5"/>
    <n v="19"/>
    <n v="17"/>
    <n v="1274"/>
    <n v="1020"/>
    <x v="0"/>
    <n v="2.35"/>
    <x v="1"/>
  </r>
  <r>
    <x v="3389"/>
    <n v="1963"/>
    <s v="Terence Young"/>
    <s v="Robert Shaw"/>
    <s v="Daniela Bianchi"/>
    <s v="Lois Maxwell"/>
    <x v="4"/>
    <n v="2000000"/>
    <n v="24800000"/>
    <x v="1"/>
    <n v="115"/>
    <s v="Action|Adventure|Thriller"/>
    <s v="assassin|british agent|british secret service|decoder|russian"/>
    <n v="7.5"/>
    <n v="167"/>
    <n v="358"/>
    <n v="89403"/>
    <n v="1456"/>
    <x v="0"/>
    <n v="1.37"/>
    <x v="0"/>
  </r>
  <r>
    <x v="3390"/>
    <n v="1989"/>
    <s v="Michael Herz"/>
    <s v="Phoebe Legere"/>
    <s v="Jessica Dublin"/>
    <s v="Lisa Gaye"/>
    <x v="3"/>
    <n v="2300000"/>
    <n v="792966"/>
    <x v="0"/>
    <n v="96"/>
    <s v="Action|Comedy|Horror|Sci-Fi"/>
    <s v="bare breasts|japan|tokyo japan|toxic avenger|troma"/>
    <n v="5.0999999999999996"/>
    <n v="49"/>
    <n v="40"/>
    <n v="4663"/>
    <n v="99"/>
    <x v="0"/>
    <n v="1.33"/>
    <x v="1"/>
  </r>
  <r>
    <x v="3391"/>
    <n v="2014"/>
    <s v="David Robert Mitchell"/>
    <s v="Maika Monroe"/>
    <s v="Ruby Harris"/>
    <s v="Jake Weary"/>
    <x v="3"/>
    <n v="2000000"/>
    <n v="14673301"/>
    <x v="0"/>
    <n v="100"/>
    <s v="Horror|Mystery"/>
    <s v="ambiguous ending|being followed|sex scene|supernatural|supernatural being"/>
    <n v="6.9"/>
    <n v="533"/>
    <n v="631"/>
    <n v="112899"/>
    <n v="1062"/>
    <x v="0"/>
    <n v="2.35"/>
    <x v="0"/>
  </r>
  <r>
    <x v="3392"/>
    <n v="1981"/>
    <s v="George Miller"/>
    <s v="Vernon Wells"/>
    <s v="Bruce Spence"/>
    <s v="Kjell Nilsson"/>
    <x v="3"/>
    <n v="2000000"/>
    <n v="9003011"/>
    <x v="4"/>
    <n v="87"/>
    <s v="Action|Adventure|Sci-Fi|Thriller"/>
    <s v="australian|gasoline|post apocalypse|refinery|warrior"/>
    <n v="7.6"/>
    <n v="177"/>
    <n v="294"/>
    <n v="133966"/>
    <n v="1396"/>
    <x v="1"/>
    <n v="2.35"/>
    <x v="0"/>
  </r>
  <r>
    <x v="3393"/>
    <n v="1994"/>
    <s v="Chia-Liang Liu"/>
    <s v="Andy Lau"/>
    <s v="Anita Mui"/>
    <s v="Ho-Sung Pak"/>
    <x v="3"/>
    <n v="2000000"/>
    <n v="11546543"/>
    <x v="11"/>
    <n v="102"/>
    <s v="Action|Comedy"/>
    <s v="battle|fight|fighting|martial artist|snake"/>
    <n v="7.6"/>
    <n v="77"/>
    <n v="146"/>
    <n v="34520"/>
    <n v="768"/>
    <x v="0"/>
    <n v="2.35"/>
    <x v="0"/>
  </r>
  <r>
    <x v="3394"/>
    <n v="1999"/>
    <s v="Kimberly Peirce"/>
    <s v="Alicia Goranson"/>
    <s v="Brendan Sexton III"/>
    <s v="Jeannetta Arnette"/>
    <x v="3"/>
    <n v="2000000"/>
    <n v="11533945"/>
    <x v="0"/>
    <n v="118"/>
    <s v="Biography|Crime|Drama|Romance"/>
    <s v="drinking|female dressed as male|love|nebraska|transgender"/>
    <n v="7.6"/>
    <n v="123"/>
    <n v="434"/>
    <n v="77551"/>
    <n v="563"/>
    <x v="0"/>
    <n v="1.85"/>
    <x v="0"/>
  </r>
  <r>
    <x v="3395"/>
    <n v="2011"/>
    <s v="Chris Kentis"/>
    <s v="Eric Sheffer Stevens"/>
    <s v="Julia Taylor Ross"/>
    <s v="Adam Trese"/>
    <x v="3"/>
    <n v="2000000"/>
    <n v="12555230"/>
    <x v="8"/>
    <n v="86"/>
    <s v="Drama|Horror|Mystery|Thriller"/>
    <s v="bound and gagged|girl|haunted house|hearing noises|uninterrupted shot"/>
    <n v="5.3"/>
    <n v="218"/>
    <n v="154"/>
    <n v="18566"/>
    <n v="218"/>
    <x v="0"/>
    <n v="1.85"/>
    <x v="0"/>
  </r>
  <r>
    <x v="3396"/>
    <n v="2006"/>
    <s v="Florian Henckel von Donnersmarck"/>
    <s v="Sebastian Koch"/>
    <s v="Ulrich Mühe"/>
    <s v="Martina Gedeck"/>
    <x v="3"/>
    <n v="2000000"/>
    <n v="11284657"/>
    <x v="5"/>
    <n v="137"/>
    <s v="Drama|Thriller"/>
    <s v="east germany|police|secret police|stasi|writer"/>
    <n v="8.5"/>
    <n v="215"/>
    <n v="407"/>
    <n v="259379"/>
    <n v="927"/>
    <x v="0"/>
    <n v="2.35"/>
    <x v="0"/>
  </r>
  <r>
    <x v="3397"/>
    <n v="2011"/>
    <s v="Alex Kendrick"/>
    <s v="Ben Davies"/>
    <s v="Alex Kendrick"/>
    <s v="T.C. Stallings"/>
    <x v="0"/>
    <n v="2000000"/>
    <n v="34522221"/>
    <x v="0"/>
    <n v="129"/>
    <s v="Drama"/>
    <s v="faith|fatherhood|integrity|police|responsibility"/>
    <n v="7"/>
    <n v="34"/>
    <n v="175"/>
    <n v="15401"/>
    <n v="2300"/>
    <x v="0"/>
    <n v="2.35"/>
    <x v="0"/>
  </r>
  <r>
    <x v="3398"/>
    <n v="2003"/>
    <s v="Sylvain Chomet"/>
    <s v="Michel Robin"/>
    <s v="Charles Linton"/>
    <s v="Béatrice Bonifassi"/>
    <x v="0"/>
    <n v="9500000"/>
    <n v="7002255"/>
    <x v="8"/>
    <n v="80"/>
    <s v="Animation|Comedy|Drama"/>
    <s v="belleville|dog|mafia|tour de france|very little dialogue"/>
    <n v="7.8"/>
    <n v="167"/>
    <n v="312"/>
    <n v="42462"/>
    <n v="29"/>
    <x v="0"/>
    <n v="1.66"/>
    <x v="1"/>
  </r>
  <r>
    <x v="3399"/>
    <n v="1998"/>
    <s v="Chris Eyre"/>
    <s v="Michael Greyeyes"/>
    <s v="Irene Bedard"/>
    <s v="Gary Farmer"/>
    <x v="0"/>
    <n v="2000000"/>
    <n v="6719300"/>
    <x v="3"/>
    <n v="89"/>
    <s v="Comedy|Drama"/>
    <s v="family abandonment|fire|loss of father|native american protagonist|native american reservation"/>
    <n v="7.2"/>
    <n v="56"/>
    <n v="132"/>
    <n v="8224"/>
    <n v="3163"/>
    <x v="0"/>
    <n v="1.85"/>
    <x v="0"/>
  </r>
  <r>
    <x v="3400"/>
    <n v="2004"/>
    <s v="Richard Linklater"/>
    <s v="Vernon Dobtcheff"/>
    <s v="Albert Delpy"/>
    <s v="Marie Pillet"/>
    <x v="3"/>
    <n v="2700000"/>
    <n v="5792822"/>
    <x v="0"/>
    <n v="80"/>
    <s v="Drama|Romance"/>
    <s v="book|bookstore|love|simultaneity|train"/>
    <n v="8"/>
    <n v="211"/>
    <n v="492"/>
    <n v="168398"/>
    <n v="65"/>
    <x v="0"/>
    <n v="1.85"/>
    <x v="0"/>
  </r>
  <r>
    <x v="3401"/>
    <n v="2000"/>
    <s v="Alejandro G. Iñárritu"/>
    <s v="Adriana Barraza"/>
    <s v="Jorge Salinas"/>
    <s v="Goya Toledo"/>
    <x v="3"/>
    <n v="2000000"/>
    <n v="5383834"/>
    <x v="34"/>
    <n v="115"/>
    <s v="Drama|Thriller"/>
    <s v="animal in title|dog fight|mexico city|multiple perspectives|nonlinear timeline"/>
    <n v="8.1"/>
    <n v="157"/>
    <n v="361"/>
    <n v="173551"/>
    <n v="318"/>
    <x v="0"/>
    <n v="1.85"/>
    <x v="0"/>
  </r>
  <r>
    <x v="3402"/>
    <n v="2003"/>
    <s v="Catherine Hardwicke"/>
    <s v="Holly Hunter"/>
    <s v="Sarah Clarke"/>
    <s v="Kip Pardue"/>
    <x v="3"/>
    <n v="1500000"/>
    <n v="4599680"/>
    <x v="0"/>
    <n v="100"/>
    <s v="Drama"/>
    <s v="13 year olds|adolescence|friend|peer pressure|teacher"/>
    <n v="6.8"/>
    <n v="126"/>
    <n v="545"/>
    <n v="68222"/>
    <n v="2186"/>
    <x v="0"/>
    <n v="1.85"/>
    <x v="0"/>
  </r>
  <r>
    <x v="3403"/>
    <n v="2010"/>
    <s v="Debra Granik"/>
    <s v="Jennifer Lawrence"/>
    <s v="Shelley Waggener"/>
    <s v="Lauren Sweetser"/>
    <x v="3"/>
    <n v="2000000"/>
    <n v="6531491"/>
    <x v="0"/>
    <n v="100"/>
    <s v="Drama"/>
    <s v="bail|crystal meth|family relationships|female protagonist|search for father"/>
    <n v="7.2"/>
    <n v="365"/>
    <n v="297"/>
    <n v="111658"/>
    <n v="34446"/>
    <x v="0"/>
    <n v="1.85"/>
    <x v="0"/>
  </r>
  <r>
    <x v="3404"/>
    <n v="2005"/>
    <s v="Miranda July"/>
    <s v="Najarra Townsend"/>
    <s v="Brad William Henke"/>
    <s v="Miranda July"/>
    <x v="3"/>
    <n v="2000000"/>
    <n v="3885134"/>
    <x v="0"/>
    <n v="91"/>
    <s v="Comedy|Drama"/>
    <s v="fellatio|seven word title|shoe salesman|title directed by female|written by director"/>
    <n v="7.4"/>
    <n v="151"/>
    <n v="243"/>
    <n v="31130"/>
    <n v="1349"/>
    <x v="0"/>
    <n v="1.85"/>
    <x v="0"/>
  </r>
  <r>
    <x v="3405"/>
    <n v="2015"/>
    <s v="Max Joseph"/>
    <s v="Vanessa Lengies"/>
    <s v="Emily Ratajkowski"/>
    <s v="Jonny Weston"/>
    <x v="3"/>
    <n v="2000000"/>
    <n v="3590010"/>
    <x v="1"/>
    <n v="96"/>
    <s v="Drama|Music|Romance"/>
    <s v="box office flop|critically bashed|male objectification|narcissism|wannabe dj"/>
    <n v="6.1"/>
    <n v="158"/>
    <n v="60"/>
    <n v="20885"/>
    <n v="3013"/>
    <x v="0"/>
    <n v="1.85"/>
    <x v="0"/>
  </r>
  <r>
    <x v="3406"/>
    <n v="2005"/>
    <s v="David Ayer"/>
    <s v="J.K. Simmons"/>
    <s v="Christian Bale"/>
    <s v="Noel Gugliemi"/>
    <x v="3"/>
    <n v="2000000"/>
    <n v="3335839"/>
    <x v="0"/>
    <n v="116"/>
    <s v="Action|Crime|Drama|Thriller"/>
    <s v="blood splatter|friend|lapd|mexican|violence"/>
    <n v="7"/>
    <n v="118"/>
    <n v="222"/>
    <n v="54657"/>
    <n v="50313"/>
    <x v="0"/>
    <n v="1.85"/>
    <x v="0"/>
  </r>
  <r>
    <x v="3407"/>
    <n v="2015"/>
    <s v="Jerry Jameson"/>
    <s v="David Oyelowo"/>
    <s v="Leonor Varela"/>
    <s v="Sydelle Noel"/>
    <x v="0"/>
    <n v="2000000"/>
    <n v="2557668"/>
    <x v="0"/>
    <n v="97"/>
    <s v="Crime|Drama|Thriller"/>
    <s v="auto theft|based on true story|drug addict|kidnapping|violence"/>
    <n v="5.3"/>
    <n v="39"/>
    <n v="22"/>
    <n v="3911"/>
    <n v="2739"/>
    <x v="0"/>
    <n v="1.85"/>
    <x v="0"/>
  </r>
  <r>
    <x v="3408"/>
    <n v="2002"/>
    <s v="Steven Soderbergh"/>
    <s v="Julia Roberts"/>
    <s v="Enrico Colantoni"/>
    <s v="Blair Underwood"/>
    <x v="3"/>
    <n v="2000000"/>
    <n v="2506446"/>
    <x v="0"/>
    <n v="101"/>
    <s v="Comedy|Romance"/>
    <s v="birthday|friend|hollywood|party|sex"/>
    <n v="4.7"/>
    <n v="108"/>
    <n v="172"/>
    <n v="8662"/>
    <n v="11327"/>
    <x v="0"/>
    <n v="1.85"/>
    <x v="0"/>
  </r>
  <r>
    <x v="3409"/>
    <n v="1986"/>
    <s v="Kevin Tenney"/>
    <s v="Kathleen Wilhoite"/>
    <s v="Tawny Kitaen"/>
    <s v="Rose Marie"/>
    <x v="3"/>
    <n v="2000000"/>
    <n v="7369373"/>
    <x v="1"/>
    <n v="98"/>
    <s v="Horror|Mystery|Thriller"/>
    <s v="evil spirit|hatchet|ouija|ouija board|psychopathic killer"/>
    <n v="5.7"/>
    <n v="65"/>
    <n v="74"/>
    <n v="4288"/>
    <n v="901"/>
    <x v="0"/>
    <n v="1.85"/>
    <x v="0"/>
  </r>
  <r>
    <x v="2213"/>
    <n v="1996"/>
    <s v="Kenneth Branagh"/>
    <s v="Julie Christie"/>
    <s v="Brian Blessed"/>
    <s v="Richard Briers"/>
    <x v="0"/>
    <n v="18000000"/>
    <n v="4414535"/>
    <x v="1"/>
    <n v="150"/>
    <s v="Drama"/>
    <s v="classic literature|denmark|funeral|madness|prince"/>
    <n v="7.8"/>
    <n v="85"/>
    <n v="224"/>
    <n v="30618"/>
    <n v="1645"/>
    <x v="0"/>
    <n v="2.2000000000000002"/>
    <x v="1"/>
  </r>
  <r>
    <x v="3410"/>
    <n v="2006"/>
    <s v="John Cameron Mitchell"/>
    <s v="Sook-Yin Lee"/>
    <s v="Peter Stickles"/>
    <s v="Raphael Barker"/>
    <x v="8"/>
    <n v="2000000"/>
    <n v="1984378"/>
    <x v="0"/>
    <n v="101"/>
    <s v="Comedy|Drama|Romance"/>
    <s v="controversy|ejaculation|male frontal nudity|oral sex|unsimulated sex"/>
    <n v="6.5"/>
    <n v="160"/>
    <n v="206"/>
    <n v="27346"/>
    <n v="226"/>
    <x v="0"/>
    <n v="1.78"/>
    <x v="1"/>
  </r>
  <r>
    <x v="3411"/>
    <n v="2008"/>
    <s v="Ari Folman"/>
    <s v="Ari Folman"/>
    <s v="Ronny Dayag"/>
    <s v="Zahava Solomon"/>
    <x v="3"/>
    <n v="1500000"/>
    <n v="2283276"/>
    <x v="42"/>
    <n v="90"/>
    <s v="Animation|Biography|Documentary|Drama|History|War"/>
    <s v="bar|dog|interview|lebanon|nightmare"/>
    <n v="8"/>
    <n v="231"/>
    <n v="156"/>
    <n v="46107"/>
    <n v="56"/>
    <x v="0"/>
    <n v="1.85"/>
    <x v="0"/>
  </r>
  <r>
    <x v="3412"/>
    <n v="2003"/>
    <s v="Gary Rogers"/>
    <s v="Noah Danby"/>
    <s v="Kirby Heyborne"/>
    <s v="Bruce Newbold"/>
    <x v="0"/>
    <n v="2000000"/>
    <n v="1098224"/>
    <x v="0"/>
    <n v="120"/>
    <s v="Adventure"/>
    <s v="jerusalem|journey|promised land|ship|wilderness"/>
    <n v="3.3"/>
    <n v="7"/>
    <n v="30"/>
    <n v="397"/>
    <n v="359"/>
    <x v="0"/>
    <n v="1.85"/>
    <x v="1"/>
  </r>
  <r>
    <x v="3413"/>
    <n v="2015"/>
    <s v="Marielle Heller"/>
    <s v="Alexander Skarsgård"/>
    <s v="David Fine"/>
    <s v="Austin Lyon"/>
    <x v="3"/>
    <n v="2000000"/>
    <n v="1477002"/>
    <x v="0"/>
    <n v="102"/>
    <s v="Drama|Romance"/>
    <s v="1970s|mother's boyfriend|overalls|phone booth|sexual promiscuity"/>
    <n v="6.9"/>
    <n v="168"/>
    <n v="72"/>
    <n v="16645"/>
    <n v="11184"/>
    <x v="0"/>
    <n v="2.35"/>
    <x v="1"/>
  </r>
  <r>
    <x v="3414"/>
    <n v="2007"/>
    <s v="David Sington"/>
    <s v="John F. Kennedy"/>
    <s v="Buzz Aldrin"/>
    <s v="Neil Armstrong"/>
    <x v="1"/>
    <n v="2000000"/>
    <n v="1134049"/>
    <x v="1"/>
    <n v="100"/>
    <s v="Documentary|History"/>
    <s v="1960s|astronaut|moon|nasa|spacecraft accident"/>
    <n v="8.1"/>
    <n v="107"/>
    <n v="44"/>
    <n v="5475"/>
    <n v="408"/>
    <x v="1"/>
    <n v="1.85"/>
    <x v="1"/>
  </r>
  <r>
    <x v="3415"/>
    <n v="2005"/>
    <s v="Fenton Bailey"/>
    <s v="Hugh M. Hefner"/>
    <s v="Bill Maher"/>
    <s v="Linda Lovelace"/>
    <x v="5"/>
    <n v="2000000"/>
    <n v="653621"/>
    <x v="0"/>
    <n v="89"/>
    <s v="Biography|Documentary|History"/>
    <s v="clitoris|deep throat|fellatio|oral sex|porn industry"/>
    <n v="6.8"/>
    <n v="123"/>
    <n v="64"/>
    <n v="5615"/>
    <n v="1136"/>
    <x v="1"/>
    <n v="1.85"/>
    <x v="1"/>
  </r>
  <r>
    <x v="3416"/>
    <n v="2010"/>
    <s v="Huck Botko"/>
    <s v="Matt Bennett"/>
    <s v="Krysta Rodriguez"/>
    <s v="Zack Pearlman"/>
    <x v="3"/>
    <n v="3400000"/>
    <n v="535249"/>
    <x v="0"/>
    <n v="86"/>
    <s v="Comedy"/>
    <s v="masturbation|porn star|sex lesson from a prostitute|spreadeagle|topless"/>
    <n v="4.5999999999999996"/>
    <n v="46"/>
    <n v="13"/>
    <n v="3467"/>
    <n v="768"/>
    <x v="0"/>
    <n v="1.85"/>
    <x v="1"/>
  </r>
  <r>
    <x v="3417"/>
    <n v="2004"/>
    <s v="David Duchovny"/>
    <s v="Robin Williams"/>
    <s v="Mark Margolis"/>
    <s v="Frank Langella"/>
    <x v="0"/>
    <n v="6000000"/>
    <n v="371081"/>
    <x v="0"/>
    <n v="96"/>
    <s v="Comedy|Drama"/>
    <s v="artist|butchery|catholic|catholic school|friend"/>
    <n v="7"/>
    <n v="46"/>
    <n v="86"/>
    <n v="7479"/>
    <n v="51441"/>
    <x v="0"/>
    <n v="1.85"/>
    <x v="1"/>
  </r>
  <r>
    <x v="3418"/>
    <n v="1998"/>
    <s v="Lance Mungia"/>
    <s v="Jeffrey Falcon"/>
    <s v="Stephane Gauger"/>
    <s v="Kim De Angelo"/>
    <x v="0"/>
    <n v="2000000"/>
    <n v="124494"/>
    <x v="0"/>
    <n v="91"/>
    <s v="Action|Adventure|Comedy|Drama|Music|Sci-Fi"/>
    <s v="boy|guitar|orphan|rock 'n' roll|sword"/>
    <n v="6.7"/>
    <n v="51"/>
    <n v="102"/>
    <n v="5613"/>
    <n v="36"/>
    <x v="0"/>
    <n v="1.85"/>
    <x v="1"/>
  </r>
  <r>
    <x v="3419"/>
    <n v="2009"/>
    <s v="Hue Rhodes"/>
    <s v="Peter Dinklage"/>
    <s v="Steve Buscemi"/>
    <s v="Romany Malco"/>
    <x v="3"/>
    <n v="3800000"/>
    <n v="100669"/>
    <x v="0"/>
    <n v="85"/>
    <s v="Comedy|Drama"/>
    <s v="city name in title|male frontal nudity|place name in title"/>
    <n v="5.8"/>
    <n v="45"/>
    <n v="11"/>
    <n v="2522"/>
    <n v="36885"/>
    <x v="0"/>
    <n v="2.35"/>
    <x v="1"/>
  </r>
  <r>
    <x v="3420"/>
    <n v="2015"/>
    <s v="Roland Emmerich"/>
    <s v="Jeremy Irvine"/>
    <s v="Caleb Landry Jones"/>
    <s v="Matt Craven"/>
    <x v="3"/>
    <n v="13500000"/>
    <n v="186354"/>
    <x v="0"/>
    <n v="129"/>
    <s v="Drama"/>
    <s v="box office flop|critically bashed|gay rights|new york city|stonewall riots"/>
    <n v="4.5"/>
    <n v="74"/>
    <n v="30"/>
    <n v="1758"/>
    <n v="26176"/>
    <x v="0"/>
    <n v="2.35"/>
    <x v="1"/>
  </r>
  <r>
    <x v="3421"/>
    <n v="2014"/>
    <s v="Richard LaGravenese"/>
    <s v="Anna Kendrick"/>
    <s v="Jeremy Jordan"/>
    <s v="Charly Bivona"/>
    <x v="0"/>
    <m/>
    <n v="137945"/>
    <x v="0"/>
    <n v="94"/>
    <s v="Comedy|Drama|Musical|Romance"/>
    <s v="based on play|number in title"/>
    <n v="5.9"/>
    <n v="81"/>
    <n v="40"/>
    <n v="6223"/>
    <n v="10869"/>
    <x v="0"/>
    <n v="2.35"/>
    <x v="0"/>
  </r>
  <r>
    <x v="3422"/>
    <n v="2005"/>
    <s v="Hunter Richards"/>
    <s v="Jason Statham"/>
    <s v="Chris Evans"/>
    <s v="Dane Cook"/>
    <x v="3"/>
    <n v="14000"/>
    <n v="12667"/>
    <x v="1"/>
    <n v="92"/>
    <s v="Drama|Romance"/>
    <s v="bar|coke|drugs|party|snorting"/>
    <n v="6.6"/>
    <n v="34"/>
    <n v="90"/>
    <n v="19336"/>
    <n v="39518"/>
    <x v="0"/>
    <n v="2.35"/>
    <x v="1"/>
  </r>
  <r>
    <x v="3423"/>
    <n v="2006"/>
    <s v="Laurie Collyer"/>
    <s v="Brad William Henke"/>
    <s v="Kate Burton"/>
    <s v="Michelle Hurst"/>
    <x v="3"/>
    <n v="2000000"/>
    <n v="198407"/>
    <x v="0"/>
    <n v="96"/>
    <s v="Drama"/>
    <s v="ex convict|halfway house|nipples visible through clothing|orgasm|parole officer"/>
    <n v="6.6"/>
    <n v="78"/>
    <n v="78"/>
    <n v="10282"/>
    <n v="774"/>
    <x v="0"/>
    <n v="1.85"/>
    <x v="1"/>
  </r>
  <r>
    <x v="1808"/>
    <n v="2002"/>
    <s v="Bruce McCulloch"/>
    <s v="Martin Starr"/>
    <s v="Megan Mullally"/>
    <s v="Chris Penn"/>
    <x v="0"/>
    <n v="25000000"/>
    <n v="13973532"/>
    <x v="0"/>
    <n v="85"/>
    <s v="Comedy|Crime"/>
    <s v="black humor|crying during sex|harvard|humor|man with glasses"/>
    <n v="5.0999999999999996"/>
    <n v="52"/>
    <n v="92"/>
    <n v="11211"/>
    <n v="3065"/>
    <x v="0"/>
    <n v="1.85"/>
    <x v="1"/>
  </r>
  <r>
    <x v="3424"/>
    <n v="2008"/>
    <s v="Ralph Ziman"/>
    <s v="Rapulana Seiphemo"/>
    <s v="Kenneth Nkosi"/>
    <s v="Robert Hobbs"/>
    <x v="3"/>
    <n v="2000000"/>
    <n v="4958"/>
    <x v="18"/>
    <n v="119"/>
    <s v="Action|Crime|Drama"/>
    <s v="carjacking|drug lord|johannesburg south africa|police|post apartheid"/>
    <n v="7.8"/>
    <n v="30"/>
    <n v="23"/>
    <n v="9689"/>
    <n v="86"/>
    <x v="0"/>
    <n v="2.35"/>
    <x v="1"/>
  </r>
  <r>
    <x v="3425"/>
    <n v="2010"/>
    <s v="Chris Shadley"/>
    <s v="Daniel Baldwin"/>
    <s v="William Lee Scott"/>
    <s v="Marc Macaulay"/>
    <x v="3"/>
    <n v="2000000"/>
    <m/>
    <x v="0"/>
    <n v="83"/>
    <s v="Crime|Drama|Horror|Mystery|Thriller"/>
    <s v="betrayal|car|connection|death|gun"/>
    <n v="5.5"/>
    <n v="25"/>
    <n v="64"/>
    <n v="9280"/>
    <n v="1149"/>
    <x v="0"/>
    <n v="2.35"/>
    <x v="1"/>
  </r>
  <r>
    <x v="3426"/>
    <n v="1971"/>
    <s v="Woody Allen"/>
    <s v="Woody Allen"/>
    <s v="Charlotte Rae"/>
    <s v="Louise Lasser"/>
    <x v="10"/>
    <n v="2000000"/>
    <m/>
    <x v="0"/>
    <n v="82"/>
    <s v="Comedy"/>
    <s v="fictitious country|latin america|president|rebellion|reference to fidel castro"/>
    <n v="7.1"/>
    <n v="40"/>
    <n v="105"/>
    <n v="27646"/>
    <n v="11700"/>
    <x v="0"/>
    <n v="1.37"/>
    <x v="1"/>
  </r>
  <r>
    <x v="3427"/>
    <n v="1947"/>
    <s v="Orson Welles"/>
    <s v="Rita Hayworth"/>
    <s v="Everett Sloane"/>
    <s v="Ted de Corsia"/>
    <x v="7"/>
    <n v="2300000"/>
    <n v="7927"/>
    <x v="0"/>
    <n v="92"/>
    <s v="Crime|Drama|Film-Noir|Mystery|Thriller"/>
    <s v="law partner|murder|partner|seaman|yacht"/>
    <n v="7.7"/>
    <n v="90"/>
    <n v="175"/>
    <n v="19236"/>
    <n v="1055"/>
    <x v="1"/>
    <n v="1.37"/>
    <x v="1"/>
  </r>
  <r>
    <x v="3428"/>
    <n v="2012"/>
    <s v="Paul Bunnell"/>
    <s v="Kate Maberly"/>
    <s v="Kevin McCarthy"/>
    <s v="Paul Williams"/>
    <x v="7"/>
    <n v="2000000"/>
    <n v="2436"/>
    <x v="0"/>
    <n v="106"/>
    <s v="Comedy|Fantasy|Musical|Sci-Fi"/>
    <s v="1950s|independent film|outlaw|trial"/>
    <n v="5.7"/>
    <n v="94"/>
    <n v="19"/>
    <n v="344"/>
    <n v="1611"/>
    <x v="1"/>
    <n v="2.35"/>
    <x v="1"/>
  </r>
  <r>
    <x v="3429"/>
    <n v="1966"/>
    <s v="Richard Lester"/>
    <s v="Buster Keaton"/>
    <s v="Zero Mostel"/>
    <s v="Phil Silvers"/>
    <x v="4"/>
    <n v="2000000"/>
    <m/>
    <x v="0"/>
    <n v="99"/>
    <s v="Comedy|Musical"/>
    <s v="based on stage musical|based on stage musical based on stage play|freedom|historical fiction|virgin"/>
    <n v="7"/>
    <n v="25"/>
    <n v="72"/>
    <n v="6804"/>
    <n v="1807"/>
    <x v="0"/>
    <n v="1.85"/>
    <x v="1"/>
  </r>
  <r>
    <x v="3430"/>
    <n v="2011"/>
    <s v="Tanner Beard"/>
    <s v="William McNamara"/>
    <s v="Kevin Alejandro"/>
    <s v="Glenn Morshower"/>
    <x v="0"/>
    <n v="2000000"/>
    <m/>
    <x v="0"/>
    <n v="108"/>
    <s v="Action|Adventure|History|Western"/>
    <s v="1800s|doc holliday|robbers|sheriff|texas"/>
    <n v="4.4000000000000004"/>
    <n v="2"/>
    <n v="14"/>
    <n v="583"/>
    <n v="15707"/>
    <x v="0"/>
    <m/>
    <x v="1"/>
  </r>
  <r>
    <x v="3431"/>
    <n v="2015"/>
    <s v="Scott Dow"/>
    <s v="Trenton Rostedt"/>
    <s v="Wray Crawford"/>
    <s v="Dave Sheridan"/>
    <x v="3"/>
    <n v="1250000"/>
    <m/>
    <x v="0"/>
    <n v="88"/>
    <s v="Comedy|Horror"/>
    <s v="zombie|zombie spoof"/>
    <n v="3.4"/>
    <n v="23"/>
    <n v="25"/>
    <n v="2348"/>
    <n v="1425"/>
    <x v="0"/>
    <m/>
    <x v="1"/>
  </r>
  <r>
    <x v="3432"/>
    <n v="2015"/>
    <s v="Jerry Dugan"/>
    <s v="Melissa Bolona"/>
    <s v="Michael Aaron Milligan"/>
    <s v="James Chalke"/>
    <x v="7"/>
    <n v="2000000"/>
    <m/>
    <x v="0"/>
    <n v="92"/>
    <s v="Thriller"/>
    <s v="blood|daughter|jail|police|shark"/>
    <n v="3.4"/>
    <n v="18"/>
    <n v="17"/>
    <n v="838"/>
    <n v="13583"/>
    <x v="0"/>
    <m/>
    <x v="1"/>
  </r>
  <r>
    <x v="3433"/>
    <n v="1986"/>
    <s v="Tim Hunter"/>
    <s v="Keanu Reeves"/>
    <s v="Daniel Roebuck"/>
    <s v="Ione Skye"/>
    <x v="3"/>
    <n v="1900000"/>
    <n v="4600000"/>
    <x v="0"/>
    <n v="99"/>
    <s v="Crime|Drama"/>
    <s v="death|friend|high school|murder|police"/>
    <n v="7.1"/>
    <n v="45"/>
    <n v="111"/>
    <n v="11763"/>
    <n v="19649"/>
    <x v="1"/>
    <n v="1.85"/>
    <x v="0"/>
  </r>
  <r>
    <x v="3434"/>
    <n v="2003"/>
    <s v="Michael Polish"/>
    <s v="Peter Coyote"/>
    <s v="Anthony Edwards"/>
    <s v="Jon Gries"/>
    <x v="0"/>
    <n v="1900000"/>
    <n v="1420578"/>
    <x v="0"/>
    <n v="103"/>
    <s v="Drama|Fantasy"/>
    <s v="boy|caretaker|dam|evacuation|orphanage"/>
    <n v="6.4"/>
    <n v="60"/>
    <n v="122"/>
    <n v="4894"/>
    <n v="2389"/>
    <x v="0"/>
    <n v="2.35"/>
    <x v="1"/>
  </r>
  <r>
    <x v="3435"/>
    <n v="2010"/>
    <s v="Rodrigo Cortés"/>
    <s v="Ryan Reynolds"/>
    <s v="Samantha Mathis"/>
    <s v="Erik Palladino"/>
    <x v="3"/>
    <n v="3000000"/>
    <n v="1028658"/>
    <x v="10"/>
    <n v="95"/>
    <s v="Drama|Mystery|Thriller"/>
    <s v="buried alive|coffin|iraq|one person|single set production"/>
    <n v="7"/>
    <n v="363"/>
    <n v="447"/>
    <n v="118684"/>
    <n v="17471"/>
    <x v="0"/>
    <n v="2.35"/>
    <x v="1"/>
  </r>
  <r>
    <x v="3436"/>
    <n v="2006"/>
    <s v="Pascal Arnold"/>
    <s v="Karl E. Landler"/>
    <s v="Lizzie Brocheré"/>
    <s v="Pierre Perrier"/>
    <x v="8"/>
    <n v="1400000"/>
    <n v="18435"/>
    <x v="8"/>
    <n v="95"/>
    <s v="Drama"/>
    <s v="fellatio|female frontal nudity|male frontal nudity|nude sunbathing|orgy"/>
    <n v="5.8"/>
    <n v="14"/>
    <n v="15"/>
    <n v="1010"/>
    <n v="1082"/>
    <x v="0"/>
    <n v="1.85"/>
    <x v="1"/>
  </r>
  <r>
    <x v="1544"/>
    <n v="2013"/>
    <s v="Kimberly Peirce"/>
    <s v="Chloë Grace Moretz"/>
    <s v="Judy Greer"/>
    <s v="Portia Doubleday"/>
    <x v="3"/>
    <n v="30000000"/>
    <n v="35266619"/>
    <x v="0"/>
    <n v="100"/>
    <s v="Drama|Fantasy|Horror"/>
    <s v="outcast|prom|self injury|telekinesis|tragic event"/>
    <n v="5.9"/>
    <n v="359"/>
    <n v="371"/>
    <n v="108248"/>
    <n v="20051"/>
    <x v="0"/>
    <n v="2.35"/>
    <x v="0"/>
  </r>
  <r>
    <x v="1327"/>
    <n v="1984"/>
    <s v="Wes Craven"/>
    <s v="Johnny Depp"/>
    <s v="Lin Shaye"/>
    <s v="Amanda Wyss"/>
    <x v="6"/>
    <n v="1800000"/>
    <n v="26505000"/>
    <x v="0"/>
    <n v="101"/>
    <s v="Horror"/>
    <s v="freddy krueger|lucid dream|serial killer|slasher|sleep deprivation"/>
    <n v="7.5"/>
    <n v="256"/>
    <n v="668"/>
    <n v="149293"/>
    <n v="42918"/>
    <x v="0"/>
    <n v="1.85"/>
    <x v="0"/>
  </r>
  <r>
    <x v="3437"/>
    <n v="2008"/>
    <s v="James Marsh"/>
    <s v="Paul McGill"/>
    <s v="Philippe Petit"/>
    <s v="Jean-Louis Blondeau"/>
    <x v="0"/>
    <n v="1000000"/>
    <n v="2957978"/>
    <x v="1"/>
    <n v="90"/>
    <s v="Biography|Crime|Documentary|History|Thriller"/>
    <s v="new york city|passion|reenactment|rooftop|tower"/>
    <n v="7.8"/>
    <n v="194"/>
    <n v="134"/>
    <n v="40481"/>
    <n v="68"/>
    <x v="0"/>
    <n v="1.85"/>
    <x v="0"/>
  </r>
  <r>
    <x v="3438"/>
    <n v="2015"/>
    <s v="Jamal Hill"/>
    <s v="Logan Browning"/>
    <s v="Adam Ratcliffe"/>
    <s v="Faizon Love"/>
    <x v="3"/>
    <n v="1900000"/>
    <n v="444044"/>
    <x v="0"/>
    <n v="89"/>
    <s v="Drama"/>
    <s v="basketball|burglary|police|robbery|teenage girl"/>
    <n v="7.2"/>
    <n v="10"/>
    <n v="19"/>
    <n v="744"/>
    <n v="4249"/>
    <x v="0"/>
    <n v="1.85"/>
    <x v="1"/>
  </r>
  <r>
    <x v="3439"/>
    <n v="2010"/>
    <s v="Daniel Stamm"/>
    <s v="Caleb Landry Jones"/>
    <s v="Ashley Bell"/>
    <s v="Patrick Fabian"/>
    <x v="0"/>
    <n v="1800000"/>
    <n v="40990055"/>
    <x v="8"/>
    <n v="87"/>
    <s v="Drama|Horror|Thriller"/>
    <s v="cult film|documentary crew|exorcism|found footage|satanic ritual"/>
    <n v="5.6"/>
    <n v="311"/>
    <n v="300"/>
    <n v="41509"/>
    <n v="1958"/>
    <x v="0"/>
    <n v="1.85"/>
    <x v="0"/>
  </r>
  <r>
    <x v="3440"/>
    <n v="2002"/>
    <s v="Carlos Carrera"/>
    <s v="Damián Alcázar"/>
    <s v="Ana Claudia Talancón"/>
    <s v="Pedro Armendáriz Jr."/>
    <x v="3"/>
    <n v="1800000"/>
    <n v="5709616"/>
    <x v="34"/>
    <n v="118"/>
    <s v="Drama|Romance"/>
    <s v="church|love|mexico|politics|priest"/>
    <n v="6.8"/>
    <n v="85"/>
    <n v="110"/>
    <n v="11088"/>
    <n v="546"/>
    <x v="0"/>
    <n v="1.85"/>
    <x v="0"/>
  </r>
  <r>
    <x v="3441"/>
    <n v="2012"/>
    <s v="Benh Zeitlin"/>
    <s v="Quvenzhané Wallis"/>
    <s v="Gina Montana"/>
    <s v="Dwight Henry"/>
    <x v="0"/>
    <n v="1800000"/>
    <n v="12784397"/>
    <x v="0"/>
    <n v="93"/>
    <s v="Drama|Fantasy"/>
    <s v="auroch|community|hospital|illness|six year old"/>
    <n v="7.3"/>
    <n v="663"/>
    <n v="269"/>
    <n v="70336"/>
    <n v="2658"/>
    <x v="0"/>
    <n v="1.85"/>
    <x v="0"/>
  </r>
  <r>
    <x v="3442"/>
    <n v="2000"/>
    <s v="Maggie Greenwald"/>
    <s v="Aidan Quinn"/>
    <s v="David Patrick Kelly"/>
    <s v="Jane Adams"/>
    <x v="0"/>
    <n v="1800000"/>
    <n v="3050934"/>
    <x v="0"/>
    <n v="109"/>
    <s v="Drama|Music"/>
    <s v="doctor|mountain|musician|song|university"/>
    <n v="7.3"/>
    <n v="39"/>
    <n v="78"/>
    <n v="2794"/>
    <n v="2187"/>
    <x v="0"/>
    <n v="1.85"/>
    <x v="0"/>
  </r>
  <r>
    <x v="3443"/>
    <n v="2007"/>
    <s v="Tony Krantz"/>
    <s v="George Newbern"/>
    <s v="Tom Cavanagh"/>
    <s v="Cas Anvar"/>
    <x v="3"/>
    <n v="1800000"/>
    <m/>
    <x v="0"/>
    <n v="113"/>
    <s v="Horror|Thriller"/>
    <s v="birthday|birthday party|colonoscopy|hospital|surgery"/>
    <n v="5.3"/>
    <n v="53"/>
    <n v="103"/>
    <n v="6267"/>
    <n v="2439"/>
    <x v="0"/>
    <n v="2.35"/>
    <x v="1"/>
  </r>
  <r>
    <x v="3444"/>
    <n v="2012"/>
    <s v="Corey Grant"/>
    <s v="Christian Keyes"/>
    <s v="Essence Atkins"/>
    <s v="Tatyana Ali"/>
    <x v="7"/>
    <n v="1800000"/>
    <m/>
    <x v="0"/>
    <n v="111"/>
    <s v="Comedy|Drama"/>
    <s v="ex boyfriend ex girlfriend relationship|gossip|inheritance|mansion|reference to howard university"/>
    <n v="5.4"/>
    <n v="4"/>
    <n v="8"/>
    <n v="686"/>
    <n v="4306"/>
    <x v="0"/>
    <n v="1.85"/>
    <x v="1"/>
  </r>
  <r>
    <x v="3445"/>
    <n v="1998"/>
    <s v="Tom Tykwer"/>
    <s v="Moritz Bleibtreu"/>
    <s v="Ludger Pistor"/>
    <s v="Armin Rohde"/>
    <x v="3"/>
    <n v="3500000"/>
    <n v="7267324"/>
    <x v="5"/>
    <n v="81"/>
    <s v="Crime|Drama"/>
    <s v="bechdel test failed|money|multiple outcomes|repeated event|subway"/>
    <n v="7.8"/>
    <n v="181"/>
    <n v="709"/>
    <n v="161471"/>
    <n v="623"/>
    <x v="1"/>
    <n v="1.85"/>
    <x v="0"/>
  </r>
  <r>
    <x v="3446"/>
    <n v="2002"/>
    <s v="Lucky McKee"/>
    <s v="James Duval"/>
    <s v="Will Estes"/>
    <s v="Nora Zehetner"/>
    <x v="3"/>
    <n v="500000"/>
    <n v="145540"/>
    <x v="0"/>
    <n v="93"/>
    <s v="Drama|Horror"/>
    <s v="case|doll|dry humor|friend|love"/>
    <n v="6.7"/>
    <n v="114"/>
    <n v="277"/>
    <n v="26773"/>
    <n v="2489"/>
    <x v="0"/>
    <n v="1.85"/>
    <x v="1"/>
  </r>
  <r>
    <x v="3447"/>
    <n v="2001"/>
    <s v="Todd Field"/>
    <s v="Tom Wilkinson"/>
    <s v="Sissy Spacek"/>
    <s v="Karen Allen"/>
    <x v="3"/>
    <n v="1700000"/>
    <n v="35918429"/>
    <x v="0"/>
    <n v="138"/>
    <s v="Crime|Drama"/>
    <s v="doctor|maine|only son|school choir|summer"/>
    <n v="7.5"/>
    <n v="179"/>
    <n v="510"/>
    <n v="32415"/>
    <n v="3970"/>
    <x v="0"/>
    <n v="2.35"/>
    <x v="0"/>
  </r>
  <r>
    <x v="3448"/>
    <n v="2010"/>
    <s v="Steven R. Monroe"/>
    <s v="Sarah Butler"/>
    <s v="Chad Lindberg"/>
    <s v="Daniel Franzese"/>
    <x v="3"/>
    <n v="2000000"/>
    <n v="92401"/>
    <x v="0"/>
    <n v="105"/>
    <s v="Horror|Thriller"/>
    <s v="horror movie remake|rape|rape and revenge|rape victim|revenge"/>
    <n v="6.3"/>
    <n v="225"/>
    <n v="209"/>
    <n v="56402"/>
    <n v="2423"/>
    <x v="0"/>
    <n v="2.35"/>
    <x v="1"/>
  </r>
  <r>
    <x v="3449"/>
    <n v="1999"/>
    <s v="Mark Illsley"/>
    <s v="Ally Walker"/>
    <s v="Illeana Douglas"/>
    <s v="Jeremy Northam"/>
    <x v="0"/>
    <n v="1700000"/>
    <n v="1943649"/>
    <x v="0"/>
    <n v="98"/>
    <s v="Comedy|Crime|Romance"/>
    <s v="banker|beauty pageant|escaped convict|gay|pageant"/>
    <n v="6.3"/>
    <n v="77"/>
    <n v="122"/>
    <n v="8697"/>
    <n v="2095"/>
    <x v="0"/>
    <n v="1.85"/>
    <x v="0"/>
  </r>
  <r>
    <x v="3450"/>
    <n v="2004"/>
    <s v="Pawel Pawlikowski"/>
    <s v="Paddy Considine"/>
    <s v="Natalie Press"/>
    <s v="Dean Andrews"/>
    <x v="3"/>
    <n v="1700000"/>
    <n v="992238"/>
    <x v="1"/>
    <n v="86"/>
    <s v="Drama|Romance"/>
    <s v="female frontal nudity|lesbian relationship|summer|voyeurism|yorkshire"/>
    <n v="6.8"/>
    <n v="124"/>
    <n v="103"/>
    <n v="16349"/>
    <n v="763"/>
    <x v="0"/>
    <n v="1.85"/>
    <x v="1"/>
  </r>
  <r>
    <x v="3451"/>
    <n v="2013"/>
    <s v="Ritesh Batra"/>
    <s v="Nawazuddin Siddiqui"/>
    <s v="Nimrat Kaur"/>
    <s v="Lillete Dubey"/>
    <x v="1"/>
    <n v="1000000"/>
    <n v="4231500"/>
    <x v="33"/>
    <n v="104"/>
    <s v="Drama|Romance"/>
    <s v="delivery|delivery to wrong address|lunchbox|open ended|unconventional romance"/>
    <n v="7.8"/>
    <n v="195"/>
    <n v="162"/>
    <n v="30479"/>
    <n v="822"/>
    <x v="0"/>
    <n v="2.35"/>
    <x v="0"/>
  </r>
  <r>
    <x v="3452"/>
    <n v="2004"/>
    <s v="Sally Potter"/>
    <s v="Shirley Henderson"/>
    <s v="Joan Allen"/>
    <s v="Stephanie Leonidas"/>
    <x v="3"/>
    <n v="1000000"/>
    <n v="396035"/>
    <x v="1"/>
    <n v="100"/>
    <s v="Drama|Romance"/>
    <s v="beach|lebanese|loss|muslim|restaurant"/>
    <n v="6.9"/>
    <n v="76"/>
    <n v="48"/>
    <n v="2725"/>
    <n v="2721"/>
    <x v="0"/>
    <n v="1.85"/>
    <x v="1"/>
  </r>
  <r>
    <x v="3453"/>
    <n v="2007"/>
    <s v="Nadine Labaki"/>
    <s v="Yasmine Al Massri"/>
    <s v="Adel Karam"/>
    <s v="Nadine Labaki"/>
    <x v="1"/>
    <n v="1300000"/>
    <n v="1060591"/>
    <x v="8"/>
    <n v="95"/>
    <s v="Comedy|Drama|Romance"/>
    <s v="caramel|friendship|police|secret|suitor"/>
    <n v="7.2"/>
    <n v="109"/>
    <n v="66"/>
    <n v="9750"/>
    <n v="231"/>
    <x v="0"/>
    <n v="1.85"/>
    <x v="1"/>
  </r>
  <r>
    <x v="3454"/>
    <n v="1969"/>
    <s v="François Truffaut"/>
    <s v="Catherine Deneuve"/>
    <s v="Jean-Paul Belmondo"/>
    <s v="Michel Bouquet"/>
    <x v="3"/>
    <n v="1600000"/>
    <n v="26893"/>
    <x v="8"/>
    <n v="123"/>
    <s v="Crime|Drama|Romance"/>
    <s v="antibes|hotel|island|reunion|reunion island"/>
    <n v="7.2"/>
    <n v="35"/>
    <n v="26"/>
    <n v="4391"/>
    <n v="1694"/>
    <x v="0"/>
    <n v="2.35"/>
    <x v="1"/>
  </r>
  <r>
    <x v="3455"/>
    <n v="2003"/>
    <s v="Adam Goldberg"/>
    <s v="Judy Greer"/>
    <s v="Marisa Coughlan"/>
    <s v="Nicky Katt"/>
    <x v="3"/>
    <n v="1650000"/>
    <n v="2580"/>
    <x v="0"/>
    <n v="111"/>
    <s v="Drama|Mystery"/>
    <s v="film student|marriage|mental breakdown|movie star|obsession"/>
    <n v="5.4"/>
    <n v="22"/>
    <n v="40"/>
    <n v="1618"/>
    <n v="2564"/>
    <x v="0"/>
    <n v="2.35"/>
    <x v="1"/>
  </r>
  <r>
    <x v="1624"/>
    <n v="2004"/>
    <s v="Zack Snyder"/>
    <s v="Ty Burrell"/>
    <s v="Kevin Zegers"/>
    <s v="Mekhi Phifer"/>
    <x v="3"/>
    <n v="26000000"/>
    <n v="58885635"/>
    <x v="0"/>
    <n v="110"/>
    <s v="Action|Horror|Thriller"/>
    <s v="mall|mayhem|nurse|rear entry sex|survival horror"/>
    <n v="7.4"/>
    <n v="287"/>
    <n v="1057"/>
    <n v="194426"/>
    <n v="10438"/>
    <x v="0"/>
    <n v="2.35"/>
    <x v="0"/>
  </r>
  <r>
    <x v="3456"/>
    <n v="2007"/>
    <s v="Adrienne Shelly"/>
    <s v="Lew Temple"/>
    <s v="Cheryl Hines"/>
    <s v="Eddie Jemison"/>
    <x v="0"/>
    <n v="2000000"/>
    <n v="19067631"/>
    <x v="0"/>
    <n v="108"/>
    <s v="Comedy|Drama|Romance"/>
    <s v="domestic violence|pregnancy|unhappy marriage|unwanted pregnancy|waitress"/>
    <n v="7.1"/>
    <n v="173"/>
    <n v="204"/>
    <n v="37714"/>
    <n v="1981"/>
    <x v="0"/>
    <n v="1.85"/>
    <x v="0"/>
  </r>
  <r>
    <x v="3457"/>
    <n v="1988"/>
    <s v="Newt Arnold"/>
    <s v="Bolo Yeung"/>
    <s v="Donald Gibb"/>
    <s v="Ken Siu"/>
    <x v="3"/>
    <n v="1100000"/>
    <n v="11806119"/>
    <x v="0"/>
    <n v="92"/>
    <s v="Action|Biography|Drama|Sport"/>
    <s v="hand to hand combat|hong kong|kumite|martial arts|tournament"/>
    <n v="6.8"/>
    <n v="61"/>
    <n v="210"/>
    <n v="57578"/>
    <n v="1168"/>
    <x v="0"/>
    <n v="1.85"/>
    <x v="0"/>
  </r>
  <r>
    <x v="3458"/>
    <n v="2005"/>
    <s v="Noah Baumbach"/>
    <s v="William Baldwin"/>
    <s v="Elizabeth Meriwether"/>
    <s v="Owen Kline"/>
    <x v="3"/>
    <n v="1500000"/>
    <n v="7362100"/>
    <x v="0"/>
    <n v="88"/>
    <s v="Comedy|Drama"/>
    <s v="boy|divorce|tennis|tennis coach|writer"/>
    <n v="7.4"/>
    <n v="110"/>
    <n v="232"/>
    <n v="60295"/>
    <n v="479"/>
    <x v="0"/>
    <n v="1.85"/>
    <x v="0"/>
  </r>
  <r>
    <x v="3459"/>
    <n v="2001"/>
    <s v="Charles Herman-Wurmfeld"/>
    <s v="Scott Cohen"/>
    <s v="Jennifer Westfeldt"/>
    <s v="Brian Stepanek"/>
    <x v="3"/>
    <n v="1000000"/>
    <n v="7022940"/>
    <x v="0"/>
    <n v="97"/>
    <s v="Comedy|Drama|Romance"/>
    <s v="friend|friendship|journalist|new york city|personal ad"/>
    <n v="6.7"/>
    <n v="110"/>
    <n v="190"/>
    <n v="14018"/>
    <n v="1173"/>
    <x v="0"/>
    <n v="1.85"/>
    <x v="0"/>
  </r>
  <r>
    <x v="3460"/>
    <n v="1994"/>
    <s v="Atom Egoyan"/>
    <s v="Bruce Greenwood"/>
    <s v="Mia Kirshner"/>
    <s v="Sarah Polley"/>
    <x v="3"/>
    <n v="2000000"/>
    <n v="5132222"/>
    <x v="3"/>
    <n v="103"/>
    <s v="Drama|Mystery|Romance"/>
    <s v="bird|cult film|egg|nightclub|toronto"/>
    <n v="7.2"/>
    <n v="53"/>
    <n v="83"/>
    <n v="14112"/>
    <n v="2990"/>
    <x v="0"/>
    <n v="1.85"/>
    <x v="0"/>
  </r>
  <r>
    <x v="3461"/>
    <n v="1998"/>
    <s v="Vincent Gallo"/>
    <s v="Anjelica Huston"/>
    <s v="Vincent Gallo"/>
    <s v="Jan-Michael Vincent"/>
    <x v="3"/>
    <n v="1500000"/>
    <n v="2365931"/>
    <x v="0"/>
    <n v="110"/>
    <s v="Comedy|Crime|Drama|Romance"/>
    <s v="shower|stripper|tap dancing|underwear|undressing"/>
    <n v="7.5"/>
    <n v="106"/>
    <n v="318"/>
    <n v="36657"/>
    <n v="4762"/>
    <x v="0"/>
    <n v="1.85"/>
    <x v="0"/>
  </r>
  <r>
    <x v="3462"/>
    <n v="2010"/>
    <s v="James Wan"/>
    <s v="Lin Shaye"/>
    <s v="Barbara Hershey"/>
    <s v="Philip Friedman"/>
    <x v="0"/>
    <n v="1500000"/>
    <n v="53991137"/>
    <x v="0"/>
    <n v="103"/>
    <s v="Fantasy|Horror|Mystery|Thriller"/>
    <s v="baby|boy|coma|demon|house"/>
    <n v="6.8"/>
    <n v="445"/>
    <n v="752"/>
    <n v="202800"/>
    <n v="3030"/>
    <x v="0"/>
    <n v="2.35"/>
    <x v="0"/>
  </r>
  <r>
    <x v="3463"/>
    <n v="2000"/>
    <s v="Fabián Bielinsky"/>
    <s v="Ricardo Darín"/>
    <s v="Gastón Pauls"/>
    <s v="Leticia Brédice"/>
    <x v="3"/>
    <n v="1500000"/>
    <n v="1221261"/>
    <x v="39"/>
    <n v="114"/>
    <s v="Crime|Drama|Thriller"/>
    <s v="con artist|hotel|partner|scam|stamp"/>
    <n v="7.9"/>
    <n v="94"/>
    <n v="125"/>
    <n v="38215"/>
    <n v="856"/>
    <x v="0"/>
    <n v="1.85"/>
    <x v="1"/>
  </r>
  <r>
    <x v="3464"/>
    <n v="2005"/>
    <s v="Rebecca Miller"/>
    <s v="Beau Bridges"/>
    <s v="Susanna Thompson"/>
    <s v="Ryan McDonald"/>
    <x v="3"/>
    <n v="1500000"/>
    <n v="712294"/>
    <x v="0"/>
    <n v="112"/>
    <s v="Drama"/>
    <s v="commune|defecation|environmentalism|fellatio|island"/>
    <n v="6.7"/>
    <n v="75"/>
    <n v="68"/>
    <n v="9408"/>
    <n v="859"/>
    <x v="0"/>
    <n v="1.66"/>
    <x v="1"/>
  </r>
  <r>
    <x v="3465"/>
    <n v="2013"/>
    <s v="Maggie Carey"/>
    <s v="Donald Glover"/>
    <s v="Alia Shawkat"/>
    <s v="Scott Porter"/>
    <x v="3"/>
    <n v="1500000"/>
    <n v="3447339"/>
    <x v="0"/>
    <n v="104"/>
    <s v="Comedy|Romance"/>
    <s v="feces in a swimming pool|female vomiting|high school|lifeguard|male objectification"/>
    <n v="5.8"/>
    <n v="97"/>
    <n v="79"/>
    <n v="29517"/>
    <n v="2667"/>
    <x v="0"/>
    <n v="1.78"/>
    <x v="0"/>
  </r>
  <r>
    <x v="3466"/>
    <n v="1993"/>
    <s v="Roger Avary"/>
    <s v="Eric Stoltz"/>
    <s v="Salvator Xuereb"/>
    <s v="Jean-Hugues Anglade"/>
    <x v="3"/>
    <n v="1500000"/>
    <n v="418953"/>
    <x v="8"/>
    <n v="99"/>
    <s v="Crime|Drama|Thriller"/>
    <s v="bank|bastille day|call girl|childhood friend|drugs"/>
    <n v="6.5"/>
    <n v="37"/>
    <n v="93"/>
    <n v="17322"/>
    <n v="1582"/>
    <x v="0"/>
    <n v="1.85"/>
    <x v="1"/>
  </r>
  <r>
    <x v="3467"/>
    <n v="2001"/>
    <s v="Henry Bean"/>
    <s v="Ryan Gosling"/>
    <s v="Theresa Russell"/>
    <s v="Summer Phoenix"/>
    <x v="3"/>
    <n v="1500000"/>
    <n v="406035"/>
    <x v="0"/>
    <n v="98"/>
    <s v="Drama"/>
    <s v="jew|jewish nazi|nazism|racism|skinhead"/>
    <n v="7.2"/>
    <n v="84"/>
    <n v="159"/>
    <n v="30314"/>
    <n v="33441"/>
    <x v="1"/>
    <n v="1.66"/>
    <x v="1"/>
  </r>
  <r>
    <x v="3468"/>
    <n v="2001"/>
    <s v="Brad Anderson"/>
    <s v="Paul Guilfoyle"/>
    <s v="Brendan Sexton III"/>
    <s v="Larry Fessenden"/>
    <x v="3"/>
    <n v="1500000"/>
    <n v="373967"/>
    <x v="0"/>
    <n v="100"/>
    <s v="Horror|Mystery"/>
    <s v="abandoned asylum|abandoned hospital|asbestos|lobotomy|multiple personality"/>
    <n v="6.5"/>
    <n v="127"/>
    <n v="481"/>
    <n v="43839"/>
    <n v="469"/>
    <x v="0"/>
    <n v="2.35"/>
    <x v="1"/>
  </r>
  <r>
    <x v="3469"/>
    <n v="2006"/>
    <s v="Jeff Garlin"/>
    <s v="Jessy Schram"/>
    <s v="Jeff Garlin"/>
    <s v="Joey Slotnick"/>
    <x v="3"/>
    <n v="1500000"/>
    <n v="194568"/>
    <x v="0"/>
    <n v="80"/>
    <s v="Comedy|Romance"/>
    <s v="cheese|city|ice cream|school|second city"/>
    <n v="6.2"/>
    <n v="32"/>
    <n v="28"/>
    <n v="2963"/>
    <n v="2179"/>
    <x v="0"/>
    <n v="1.85"/>
    <x v="1"/>
  </r>
  <r>
    <x v="3470"/>
    <n v="1936"/>
    <s v="Charles Chaplin"/>
    <s v="Paulette Goddard"/>
    <s v="Stanley Blystone"/>
    <s v="Fred Malatesta"/>
    <x v="2"/>
    <n v="1500000"/>
    <n v="163245"/>
    <x v="0"/>
    <n v="87"/>
    <s v="Comedy|Drama|Family"/>
    <s v="actor director writer|invention|machine|music score composed by director|tramp"/>
    <n v="8.6"/>
    <n v="120"/>
    <n v="211"/>
    <n v="143086"/>
    <n v="352"/>
    <x v="1"/>
    <n v="1.37"/>
    <x v="1"/>
  </r>
  <r>
    <x v="3471"/>
    <n v="2002"/>
    <s v="Pete Jones"/>
    <s v="Brian Dennehy"/>
    <s v="Aidan Quinn"/>
    <s v="Bonnie Hunt"/>
    <x v="1"/>
    <n v="1500000"/>
    <n v="119841"/>
    <x v="0"/>
    <n v="91"/>
    <s v="Drama"/>
    <s v="catholic|catholicism|rabbi|school|summer"/>
    <n v="6.5"/>
    <n v="31"/>
    <n v="55"/>
    <n v="2419"/>
    <n v="3901"/>
    <x v="0"/>
    <n v="1.85"/>
    <x v="1"/>
  </r>
  <r>
    <x v="3472"/>
    <n v="2007"/>
    <s v="Bruce Campbell"/>
    <s v="Ted Raimi"/>
    <s v="Dan Hicks"/>
    <s v="Timothy Patrick Quill"/>
    <x v="3"/>
    <n v="1500000"/>
    <n v="173066"/>
    <x v="0"/>
    <n v="84"/>
    <s v="Comedy|Fantasy"/>
    <s v="b movie|birthday|chinese|demon|small town"/>
    <n v="6.3"/>
    <n v="100"/>
    <n v="88"/>
    <n v="21379"/>
    <n v="1238"/>
    <x v="0"/>
    <n v="1.85"/>
    <x v="1"/>
  </r>
  <r>
    <x v="3473"/>
    <n v="2008"/>
    <s v="Bruce McDonald"/>
    <s v="Stephen McHattie"/>
    <s v="Georgina Reilly"/>
    <s v="Boyd Banks"/>
    <x v="7"/>
    <n v="1500000"/>
    <n v="3478"/>
    <x v="3"/>
    <n v="95"/>
    <s v="Fantasy|Horror"/>
    <s v="blood splatter|talk radio|virus|vomiting blood|zombie apocalypse"/>
    <n v="6.7"/>
    <n v="178"/>
    <n v="142"/>
    <n v="22212"/>
    <n v="721"/>
    <x v="0"/>
    <n v="2.35"/>
    <x v="1"/>
  </r>
  <r>
    <x v="3474"/>
    <n v="2008"/>
    <s v="James Mottern"/>
    <s v="Jimmy Bennett"/>
    <s v="Joey Lauren Adams"/>
    <s v="Matthew Lawrence"/>
    <x v="3"/>
    <n v="2000000"/>
    <n v="52166"/>
    <x v="0"/>
    <n v="90"/>
    <s v="Drama"/>
    <s v="cancer|cigarette smoking|hospital|one night stand|trucker"/>
    <n v="6.7"/>
    <n v="46"/>
    <n v="22"/>
    <n v="2792"/>
    <n v="89263"/>
    <x v="0"/>
    <n v="2.35"/>
    <x v="1"/>
  </r>
  <r>
    <x v="3475"/>
    <n v="2012"/>
    <s v="Rob Zombie"/>
    <s v="Sid Haig"/>
    <s v="Dee Wallace"/>
    <s v="Michael Berryman"/>
    <x v="3"/>
    <n v="2500000"/>
    <n v="1163508"/>
    <x v="0"/>
    <n v="101"/>
    <s v="Drama|Fantasy|Horror|Thriller"/>
    <s v="blood|flashback|radio dj|radio station|vinyl"/>
    <n v="5.0999999999999996"/>
    <n v="234"/>
    <n v="166"/>
    <n v="20376"/>
    <n v="5158"/>
    <x v="0"/>
    <n v="2.35"/>
    <x v="1"/>
  </r>
  <r>
    <x v="3476"/>
    <n v="2014"/>
    <s v="Nae Caranfil"/>
    <s v="Monica Barladeanu"/>
    <s v="Joe Armstrong"/>
    <s v="Martin Hancock"/>
    <x v="7"/>
    <n v="5000000"/>
    <m/>
    <x v="20"/>
    <n v="112"/>
    <s v="Comedy|Drama"/>
    <m/>
    <n v="7.1"/>
    <n v="18"/>
    <n v="13"/>
    <n v="2841"/>
    <n v="588"/>
    <x v="0"/>
    <n v="2.35"/>
    <x v="1"/>
  </r>
  <r>
    <x v="3477"/>
    <n v="2015"/>
    <s v="Timothy Woodward Jr."/>
    <s v="Katrina Law"/>
    <s v="Johnny Messner"/>
    <s v="Michael Paré"/>
    <x v="12"/>
    <n v="1500000"/>
    <m/>
    <x v="0"/>
    <n v="97"/>
    <s v="Action|Crime|Thriller"/>
    <m/>
    <n v="3.1"/>
    <n v="6"/>
    <n v="18"/>
    <n v="735"/>
    <n v="2882"/>
    <x v="0"/>
    <n v="2.35"/>
    <x v="1"/>
  </r>
  <r>
    <x v="697"/>
    <n v="2012"/>
    <s v="Christopher McQuarrie"/>
    <s v="Tom Cruise"/>
    <s v="Robert Duvall"/>
    <s v="David Oyelowo"/>
    <x v="0"/>
    <n v="60000000"/>
    <n v="80033643"/>
    <x v="0"/>
    <n v="130"/>
    <s v="Action|Crime|Mystery|Thriller"/>
    <s v="coma|mysterious villain|police chase|shooting range|sniper"/>
    <n v="7"/>
    <n v="387"/>
    <n v="448"/>
    <n v="226583"/>
    <n v="16385"/>
    <x v="0"/>
    <n v="2.35"/>
    <x v="0"/>
  </r>
  <r>
    <x v="3478"/>
    <n v="1937"/>
    <s v="William Cottrell"/>
    <s v="Adriana Caselotti"/>
    <s v="Billy Gilbert"/>
    <s v="Lucille La Verne"/>
    <x v="4"/>
    <n v="2000000"/>
    <n v="184925485"/>
    <x v="0"/>
    <n v="83"/>
    <s v="Animation|Family|Fantasy|Musical"/>
    <s v="dwarf|love|princess|queen|snow white"/>
    <n v="7.7"/>
    <n v="145"/>
    <n v="204"/>
    <n v="133348"/>
    <n v="229"/>
    <x v="0"/>
    <n v="1.37"/>
    <x v="0"/>
  </r>
  <r>
    <x v="3479"/>
    <n v="2004"/>
    <s v="Lucrecia Martel"/>
    <s v="Mía Maestro"/>
    <s v="Mercedes Morán"/>
    <s v="María Alche"/>
    <x v="3"/>
    <n v="1400000"/>
    <n v="304124"/>
    <x v="39"/>
    <n v="106"/>
    <s v="Drama"/>
    <s v="16 year old|doctor|hotel|tinnitus|title directed by female"/>
    <n v="6.7"/>
    <n v="78"/>
    <n v="37"/>
    <n v="2720"/>
    <n v="358"/>
    <x v="0"/>
    <n v="1.85"/>
    <x v="1"/>
  </r>
  <r>
    <x v="3480"/>
    <n v="2004"/>
    <s v="Zak Penn"/>
    <s v="Zak Penn"/>
    <s v="Gabriel Beristain"/>
    <s v="John Bailey"/>
    <x v="0"/>
    <n v="1400000"/>
    <n v="36830"/>
    <x v="1"/>
    <n v="94"/>
    <s v="Adventure|Comedy|Horror"/>
    <s v="boat|director|loch ness|loch ness monster|monster"/>
    <n v="6.6"/>
    <n v="60"/>
    <n v="63"/>
    <n v="3291"/>
    <n v="256"/>
    <x v="0"/>
    <n v="1.85"/>
    <x v="1"/>
  </r>
  <r>
    <x v="3481"/>
    <n v="1998"/>
    <s v="Guy Ritchie"/>
    <s v="Jason Statham"/>
    <s v="Jason Flemyng"/>
    <s v="Dexter Fletcher"/>
    <x v="3"/>
    <n v="960000"/>
    <n v="3650677"/>
    <x v="1"/>
    <n v="120"/>
    <s v="Comedy|Crime"/>
    <s v="antique|cockney accent|hatchet|money|shotgun"/>
    <n v="8.1999999999999993"/>
    <n v="116"/>
    <n v="523"/>
    <n v="414976"/>
    <n v="28294"/>
    <x v="0"/>
    <n v="1.85"/>
    <x v="0"/>
  </r>
  <r>
    <x v="3482"/>
    <n v="1998"/>
    <s v="Thomas Vinterberg"/>
    <s v="Ulrich Thomsen"/>
    <s v="Paprika Steen"/>
    <s v="Trine Dyrholm"/>
    <x v="3"/>
    <n v="1300000"/>
    <n v="1647780"/>
    <x v="16"/>
    <n v="105"/>
    <s v="Drama"/>
    <s v="dogme 95|family secret|haunted by the past|secret|speech"/>
    <n v="8.1"/>
    <n v="98"/>
    <n v="258"/>
    <n v="65951"/>
    <n v="821"/>
    <x v="0"/>
    <n v="1.33"/>
    <x v="0"/>
  </r>
  <r>
    <x v="3483"/>
    <n v="1996"/>
    <s v="Steve Buscemi"/>
    <s v="Steve Buscemi"/>
    <s v="Debi Mazar"/>
    <s v="Carol Kane"/>
    <x v="3"/>
    <n v="1300000"/>
    <n v="695229"/>
    <x v="0"/>
    <n v="95"/>
    <s v="Comedy|Drama"/>
    <s v="alcoholic drink|bar|drink|drinking|drunk"/>
    <n v="7.2"/>
    <n v="43"/>
    <n v="65"/>
    <n v="11369"/>
    <n v="14420"/>
    <x v="0"/>
    <n v="1.85"/>
    <x v="1"/>
  </r>
  <r>
    <x v="3484"/>
    <n v="2006"/>
    <s v="Ham Tran"/>
    <s v="Long Nguyen"/>
    <s v="Kieu Chinh"/>
    <s v="Cat Ly"/>
    <x v="3"/>
    <n v="1592000"/>
    <n v="638951"/>
    <x v="0"/>
    <n v="135"/>
    <s v="Drama"/>
    <s v="1970s|1980s|nonlinear timeline|rescue|vietnam war"/>
    <n v="7.4"/>
    <n v="15"/>
    <n v="19"/>
    <n v="775"/>
    <n v="83"/>
    <x v="0"/>
    <n v="1.85"/>
    <x v="1"/>
  </r>
  <r>
    <x v="3485"/>
    <n v="1999"/>
    <s v="Rich Cowan"/>
    <s v="Eric Dane"/>
    <s v="Karen Allen"/>
    <s v="Peter Coyote"/>
    <x v="1"/>
    <n v="1300000"/>
    <n v="609042"/>
    <x v="0"/>
    <n v="105"/>
    <s v="Drama"/>
    <s v="basketball|german immigrant|opera|two word title|war orphan"/>
    <n v="6.5"/>
    <n v="14"/>
    <n v="38"/>
    <n v="449"/>
    <n v="3475"/>
    <x v="0"/>
    <n v="1.85"/>
    <x v="1"/>
  </r>
  <r>
    <x v="740"/>
    <n v="1998"/>
    <s v="Harold Becker"/>
    <s v="Bruce Willis"/>
    <s v="Miko Hughes"/>
    <s v="Carrie Preston"/>
    <x v="3"/>
    <n v="60000000"/>
    <n v="32940507"/>
    <x v="0"/>
    <n v="111"/>
    <s v="Action|Crime|Drama|Thriller"/>
    <s v="autistic child|boy|child in danger|fbi|nsa"/>
    <n v="6.1"/>
    <n v="79"/>
    <n v="127"/>
    <n v="54316"/>
    <n v="16537"/>
    <x v="0"/>
    <n v="2.35"/>
    <x v="1"/>
  </r>
  <r>
    <x v="3486"/>
    <n v="2003"/>
    <s v="Jonathan Kesselman"/>
    <s v="Judy Greer"/>
    <s v="Adam Goldberg"/>
    <s v="Tony Cox"/>
    <x v="3"/>
    <n v="1000000"/>
    <n v="19539"/>
    <x v="0"/>
    <n v="87"/>
    <s v="Comedy"/>
    <s v="blaxploitation|hanukkah|jewish|kwanzaa|santa claus"/>
    <n v="6.2"/>
    <n v="35"/>
    <n v="53"/>
    <n v="4182"/>
    <n v="6227"/>
    <x v="1"/>
    <n v="1.85"/>
    <x v="1"/>
  </r>
  <r>
    <x v="3487"/>
    <n v="1940"/>
    <s v="Alfred Hitchcock"/>
    <s v="Laurence Olivier"/>
    <s v="Joan Fontaine"/>
    <s v="George Sanders"/>
    <x v="7"/>
    <n v="1288000"/>
    <m/>
    <x v="0"/>
    <n v="130"/>
    <s v="Drama|Film-Noir|Mystery|Thriller"/>
    <s v="death|estate|housekeeper|love|monte carlo"/>
    <n v="8.1999999999999993"/>
    <n v="144"/>
    <n v="276"/>
    <n v="87424"/>
    <n v="2888"/>
    <x v="1"/>
    <n v="1.37"/>
    <x v="1"/>
  </r>
  <r>
    <x v="3488"/>
    <n v="1981"/>
    <s v="Steve Miner"/>
    <s v="Betsy Palmer"/>
    <s v="Adrienne King"/>
    <s v="Amy Steel"/>
    <x v="3"/>
    <n v="1250000"/>
    <n v="19100000"/>
    <x v="0"/>
    <n v="87"/>
    <s v="Horror|Mystery|Thriller"/>
    <s v="ice pick|jason voorhees|lake|pitchfork|shack"/>
    <n v="6.1"/>
    <n v="242"/>
    <n v="394"/>
    <n v="39690"/>
    <n v="707"/>
    <x v="0"/>
    <n v="1.85"/>
    <x v="0"/>
  </r>
  <r>
    <x v="3489"/>
    <n v="2014"/>
    <s v="Spike Lee"/>
    <s v="Rami Malek"/>
    <s v="Elvis Nolasco"/>
    <s v="Felicia Pearson"/>
    <x v="12"/>
    <n v="1420000"/>
    <m/>
    <x v="0"/>
    <n v="123"/>
    <s v="Comedy|Romance|Thriller"/>
    <s v="horror movie remake|remake|undead|undead sex|undead sexuality"/>
    <n v="4.0999999999999996"/>
    <n v="46"/>
    <n v="9"/>
    <n v="794"/>
    <n v="4040"/>
    <x v="0"/>
    <n v="2.35"/>
    <x v="1"/>
  </r>
  <r>
    <x v="3490"/>
    <n v="1989"/>
    <s v="Steven Soderbergh"/>
    <s v="Peter Gallagher"/>
    <s v="Laura San Giacomo"/>
    <s v="Steven Brill"/>
    <x v="3"/>
    <n v="1200000"/>
    <n v="24741700"/>
    <x v="0"/>
    <n v="100"/>
    <s v="Drama"/>
    <s v="affair|interview|marriage|sex|videotape"/>
    <n v="7.2"/>
    <n v="58"/>
    <n v="95"/>
    <n v="37785"/>
    <n v="1431"/>
    <x v="0"/>
    <n v="1.85"/>
    <x v="0"/>
  </r>
  <r>
    <x v="3491"/>
    <n v="2004"/>
    <s v="James Wan"/>
    <s v="Michael Emerson"/>
    <s v="Monica Potter"/>
    <s v="Shawnee Smith"/>
    <x v="3"/>
    <n v="1200000"/>
    <n v="55153403"/>
    <x v="0"/>
    <n v="103"/>
    <s v="Horror|Mystery|Thriller"/>
    <s v="chained|flashback|killer|serial killer|surprise ending"/>
    <n v="7.7"/>
    <n v="287"/>
    <n v="1509"/>
    <n v="299127"/>
    <n v="5161"/>
    <x v="0"/>
    <n v="1.85"/>
    <x v="0"/>
  </r>
  <r>
    <x v="3492"/>
    <n v="2001"/>
    <s v="Jay Chandrasekhar"/>
    <s v="Geoffrey Arend"/>
    <s v="Daniel von Bargen"/>
    <s v="Jay Chandrasekhar"/>
    <x v="3"/>
    <n v="1200000"/>
    <n v="18488314"/>
    <x v="0"/>
    <n v="100"/>
    <s v="Comedy|Crime|Mystery"/>
    <s v="drugs|highway|police|state trooper|vermont"/>
    <n v="7.1"/>
    <n v="100"/>
    <n v="333"/>
    <n v="76151"/>
    <n v="2893"/>
    <x v="0"/>
    <n v="1.85"/>
    <x v="0"/>
  </r>
  <r>
    <x v="444"/>
    <n v="2008"/>
    <s v="Scott Derrickson"/>
    <s v="Keanu Reeves"/>
    <s v="Jon Hamm"/>
    <s v="Juan Riedinger"/>
    <x v="0"/>
    <n v="80000000"/>
    <n v="79363785"/>
    <x v="0"/>
    <n v="104"/>
    <s v="Drama|Sci-Fi|Thriller"/>
    <s v="alien|earth|giant robot|military|scientist"/>
    <n v="5.5"/>
    <n v="276"/>
    <n v="698"/>
    <n v="139426"/>
    <n v="22194"/>
    <x v="0"/>
    <n v="2.35"/>
    <x v="1"/>
  </r>
  <r>
    <x v="3493"/>
    <n v="2001"/>
    <s v="Mira Nair"/>
    <s v="Naseeruddin Shah"/>
    <s v="Randeep Hooda"/>
    <s v="Lillete Dubey"/>
    <x v="3"/>
    <n v="7000000"/>
    <n v="13876974"/>
    <x v="33"/>
    <n v="114"/>
    <s v="Comedy|Drama|Romance"/>
    <s v="arranged marriage|bride|celebration|marriage|wedding"/>
    <n v="7.4"/>
    <n v="137"/>
    <n v="214"/>
    <n v="19397"/>
    <n v="809"/>
    <x v="0"/>
    <n v="1.85"/>
    <x v="0"/>
  </r>
  <r>
    <x v="3494"/>
    <n v="2000"/>
    <s v="Kenneth Lonergan"/>
    <s v="Matthew Broderick"/>
    <s v="Rory Culkin"/>
    <s v="Gaby Hoffmann"/>
    <x v="3"/>
    <n v="1200000"/>
    <n v="9180275"/>
    <x v="0"/>
    <n v="111"/>
    <s v="Drama"/>
    <s v="bank|car accident|cheating husband|new york|single mother"/>
    <n v="7.7"/>
    <n v="122"/>
    <n v="231"/>
    <n v="22145"/>
    <n v="4288"/>
    <x v="0"/>
    <n v="1.85"/>
    <x v="0"/>
  </r>
  <r>
    <x v="1671"/>
    <n v="2006"/>
    <s v="Paul McGuigan"/>
    <s v="Bruce Willis"/>
    <s v="Morgan Freeman"/>
    <s v="Dorian Missick"/>
    <x v="3"/>
    <n v="27000000"/>
    <n v="22494487"/>
    <x v="5"/>
    <n v="110"/>
    <s v="Crime|Drama|Mystery|Thriller"/>
    <s v="coroner|death|gay son|love|mistaken identity"/>
    <n v="7.8"/>
    <n v="202"/>
    <n v="507"/>
    <n v="262160"/>
    <n v="26451"/>
    <x v="0"/>
    <n v="2.35"/>
    <x v="1"/>
  </r>
  <r>
    <x v="3495"/>
    <n v="1999"/>
    <s v="Jamie Babbit"/>
    <s v="Natasha Lyonne"/>
    <s v="Clea DuVall"/>
    <s v="Eddie Cibrian"/>
    <x v="3"/>
    <n v="1200000"/>
    <n v="2199853"/>
    <x v="0"/>
    <n v="85"/>
    <s v="Comedy|Drama"/>
    <s v="cheerleader|gay|homosexual|lesbian|lesbian relationship"/>
    <n v="6.6"/>
    <n v="99"/>
    <n v="186"/>
    <n v="19986"/>
    <n v="4289"/>
    <x v="0"/>
    <n v="1.85"/>
    <x v="0"/>
  </r>
  <r>
    <x v="3496"/>
    <n v="2013"/>
    <s v="David Boyd"/>
    <s v="Vivica A. Fox"/>
    <s v="Drew Waters"/>
    <s v="Scott Elrod"/>
    <x v="0"/>
    <n v="1200000"/>
    <n v="2859955"/>
    <x v="0"/>
    <n v="113"/>
    <s v="Drama|Sport"/>
    <s v="addiction|alcoholic|baseball|car accident|reference to god"/>
    <n v="6"/>
    <n v="10"/>
    <n v="32"/>
    <n v="2417"/>
    <n v="2681"/>
    <x v="0"/>
    <n v="2.35"/>
    <x v="0"/>
  </r>
  <r>
    <x v="3497"/>
    <n v="1992"/>
    <s v="Quentin Tarantino"/>
    <s v="Quentin Tarantino"/>
    <s v="Steve Buscemi"/>
    <s v="Chris Penn"/>
    <x v="3"/>
    <n v="1200000"/>
    <n v="2812029"/>
    <x v="0"/>
    <n v="99"/>
    <s v="Crime|Drama|Thriller"/>
    <s v="gang|heist|heist gone wrong|nonlinear timeline|robbery"/>
    <n v="8.4"/>
    <n v="173"/>
    <n v="931"/>
    <n v="664719"/>
    <n v="28994"/>
    <x v="0"/>
    <n v="2.35"/>
    <x v="0"/>
  </r>
  <r>
    <x v="3498"/>
    <n v="1966"/>
    <s v="Sergio Leone"/>
    <s v="Clint Eastwood"/>
    <s v="Luigi Pistilli"/>
    <s v="Enzo Petito"/>
    <x v="4"/>
    <n v="1200000"/>
    <n v="6100000"/>
    <x v="19"/>
    <n v="142"/>
    <s v="Western"/>
    <s v="civil war|hitman|outlaw|shootout|spaghetti western"/>
    <n v="8.9"/>
    <n v="181"/>
    <n v="780"/>
    <n v="503509"/>
    <n v="16089"/>
    <x v="0"/>
    <n v="2.35"/>
    <x v="0"/>
  </r>
  <r>
    <x v="3499"/>
    <n v="2015"/>
    <s v="Anna Muylaert"/>
    <s v="Alex Huszar"/>
    <s v="Regina Casé"/>
    <s v="Luis Miranda"/>
    <x v="3"/>
    <n v="4000000"/>
    <n v="375723"/>
    <x v="35"/>
    <n v="112"/>
    <s v="Comedy|Drama"/>
    <s v="brazil|exam|housekeeper|northeast region of brazil|portuguese language"/>
    <n v="7.9"/>
    <n v="111"/>
    <n v="26"/>
    <n v="7025"/>
    <n v="76"/>
    <x v="0"/>
    <n v="2.35"/>
    <x v="1"/>
  </r>
  <r>
    <x v="3500"/>
    <n v="2012"/>
    <s v="Steve Taylor"/>
    <s v="Jason Marsden"/>
    <s v="Marshall Allman"/>
    <s v="Eric Lange"/>
    <x v="0"/>
    <n v="1200000"/>
    <n v="594904"/>
    <x v="0"/>
    <n v="108"/>
    <s v="Comedy|Drama"/>
    <s v="church|college|color in title|philosophy|texas"/>
    <n v="6"/>
    <n v="38"/>
    <n v="89"/>
    <n v="2582"/>
    <n v="1805"/>
    <x v="0"/>
    <n v="1.85"/>
    <x v="1"/>
  </r>
  <r>
    <x v="3501"/>
    <n v="2001"/>
    <s v="Kurt Voss"/>
    <s v="Lemmy"/>
    <s v="Coyote Shivers"/>
    <s v="Zoë Poledouris"/>
    <x v="3"/>
    <n v="1200000"/>
    <n v="58936"/>
    <x v="0"/>
    <n v="88"/>
    <s v="Comedy|Music"/>
    <s v="female bassist|female drummer|female guitarist|female singer|portland oregon"/>
    <n v="6.1"/>
    <n v="12"/>
    <n v="4"/>
    <n v="91"/>
    <n v="318"/>
    <x v="0"/>
    <n v="1.78"/>
    <x v="1"/>
  </r>
  <r>
    <x v="3502"/>
    <n v="2012"/>
    <s v="Brenton Spencer"/>
    <s v="Christie Burke"/>
    <s v="Victor Zinck Jr."/>
    <s v="Chelsey Reist"/>
    <x v="3"/>
    <n v="1200000"/>
    <m/>
    <x v="3"/>
    <n v="84"/>
    <s v="Action|Horror|Mystery|Thriller"/>
    <s v="forest|found footage|lost|murder|road trip"/>
    <n v="3.8"/>
    <n v="22"/>
    <n v="51"/>
    <n v="1321"/>
    <n v="630"/>
    <x v="0"/>
    <m/>
    <x v="1"/>
  </r>
  <r>
    <x v="3503"/>
    <n v="1993"/>
    <s v="Rob Bowman"/>
    <s v="Alanna Ubach"/>
    <s v="Jacob Vargas"/>
    <s v="Brittney Powell"/>
    <x v="1"/>
    <n v="2600000"/>
    <n v="2850263"/>
    <x v="0"/>
    <n v="91"/>
    <s v="Adventure|Comedy|Sport"/>
    <s v="cincinnati ohio|high school|hockey|jock strap|zoologist"/>
    <n v="6.2"/>
    <n v="9"/>
    <n v="70"/>
    <n v="5061"/>
    <n v="1218"/>
    <x v="0"/>
    <n v="1.85"/>
    <x v="0"/>
  </r>
  <r>
    <x v="3504"/>
    <n v="2005"/>
    <s v="Rob McKittrick"/>
    <s v="Ryan Reynolds"/>
    <s v="Dane Cook"/>
    <s v="Vanessa Lengies"/>
    <x v="3"/>
    <n v="3000000"/>
    <n v="16101109"/>
    <x v="0"/>
    <n v="94"/>
    <s v="Comedy"/>
    <s v="cook|dishwasher|flashing|male frontal nudity|waiter"/>
    <n v="6.8"/>
    <n v="91"/>
    <n v="236"/>
    <n v="76467"/>
    <n v="19957"/>
    <x v="0"/>
    <n v="1.85"/>
    <x v="0"/>
  </r>
  <r>
    <x v="3505"/>
    <n v="1987"/>
    <s v="Jeff Burr"/>
    <s v="Terry Kiser"/>
    <s v="Clu Gulager"/>
    <s v="Susan Tyrrell"/>
    <x v="3"/>
    <n v="1100000"/>
    <n v="1400000"/>
    <x v="0"/>
    <n v="92"/>
    <s v="Action|Drama|Horror|Thriller"/>
    <s v="bathtub|cult film|neck breaking|tennessee|wraparound story"/>
    <n v="5.9"/>
    <n v="57"/>
    <n v="37"/>
    <n v="1324"/>
    <n v="1329"/>
    <x v="0"/>
    <n v="1.85"/>
    <x v="0"/>
  </r>
  <r>
    <x v="3506"/>
    <n v="2010"/>
    <s v="Panos Cosmatos"/>
    <s v="Chris Gauthier"/>
    <s v="Marilyn Norry"/>
    <s v="Eva Bourne"/>
    <x v="3"/>
    <n v="1100000"/>
    <n v="56129"/>
    <x v="3"/>
    <n v="110"/>
    <s v="Sci-Fi|Thriller"/>
    <s v="exploitation|four word title|hallucinogen|lynchian|telepathy"/>
    <n v="6.1"/>
    <n v="97"/>
    <n v="82"/>
    <n v="6555"/>
    <n v="645"/>
    <x v="0"/>
    <n v="2.35"/>
    <x v="1"/>
  </r>
  <r>
    <x v="3507"/>
    <n v="2011"/>
    <s v="Gareth Evans"/>
    <s v="Iko Uwais"/>
    <s v="Yayan Ruhian"/>
    <s v="Donny Alamsyah"/>
    <x v="3"/>
    <n v="1100000"/>
    <n v="4105123"/>
    <x v="43"/>
    <n v="102"/>
    <s v="Action|Crime|Thriller"/>
    <s v="apartment|drug lord|gangster|police|swat team"/>
    <n v="7.6"/>
    <n v="481"/>
    <n v="316"/>
    <n v="148221"/>
    <n v="1445"/>
    <x v="0"/>
    <n v="1.85"/>
    <x v="0"/>
  </r>
  <r>
    <x v="3508"/>
    <n v="1942"/>
    <s v="Michael Curtiz"/>
    <s v="Humphrey Bogart"/>
    <s v="Claude Rains"/>
    <s v="Conrad Veidt"/>
    <x v="1"/>
    <n v="950000"/>
    <m/>
    <x v="0"/>
    <n v="82"/>
    <s v="Drama|Romance|War"/>
    <s v="american expatriate|casablanca morocco|gestapo|police|visa"/>
    <n v="8.6"/>
    <n v="242"/>
    <n v="1123"/>
    <n v="387508"/>
    <n v="3442"/>
    <x v="0"/>
    <n v="1.37"/>
    <x v="1"/>
  </r>
  <r>
    <x v="3509"/>
    <n v="2008"/>
    <s v="Joel Anderson"/>
    <s v="Talia Zucker"/>
    <s v="Rosie Traynor"/>
    <s v="Martin Sharpe"/>
    <x v="3"/>
    <n v="1400000"/>
    <m/>
    <x v="4"/>
    <n v="89"/>
    <s v="Drama|Horror|Mystery|Thriller"/>
    <s v="ghost|lake|parapsychologist|psychic|secret"/>
    <n v="6.1"/>
    <n v="95"/>
    <n v="85"/>
    <n v="9465"/>
    <n v="29"/>
    <x v="0"/>
    <n v="1.85"/>
    <x v="1"/>
  </r>
  <r>
    <x v="3510"/>
    <n v="1972"/>
    <s v="Douglas Trumbull"/>
    <s v="Bruce Dern"/>
    <s v="Ron Rifkin"/>
    <s v="Jesse Vint"/>
    <x v="10"/>
    <n v="1000000"/>
    <m/>
    <x v="0"/>
    <n v="89"/>
    <s v="Drama|Sci-Fi"/>
    <s v="forest|greenhouse|plant|robot|space"/>
    <n v="6.7"/>
    <n v="87"/>
    <n v="199"/>
    <n v="20678"/>
    <n v="1080"/>
    <x v="0"/>
    <n v="1.85"/>
    <x v="1"/>
  </r>
  <r>
    <x v="3511"/>
    <n v="1976"/>
    <s v="John G. Avildsen"/>
    <s v="Sylvester Stallone"/>
    <s v="Burgess Meredith"/>
    <s v="Carl Weathers"/>
    <x v="1"/>
    <n v="960000"/>
    <n v="117235247"/>
    <x v="0"/>
    <n v="145"/>
    <s v="Drama|Sport"/>
    <s v="boxer|hometown hero|philadelphia pennsylvania|protective male|training"/>
    <n v="8.1"/>
    <n v="141"/>
    <n v="542"/>
    <n v="375240"/>
    <n v="16094"/>
    <x v="0"/>
    <n v="1.33"/>
    <x v="0"/>
  </r>
  <r>
    <x v="2181"/>
    <n v="1980"/>
    <s v="John Carpenter"/>
    <s v="Jamie Lee Curtis"/>
    <s v="Hal Holbrook"/>
    <s v="Janet Leigh"/>
    <x v="3"/>
    <n v="1000000"/>
    <n v="21378000"/>
    <x v="0"/>
    <n v="89"/>
    <s v="Fantasy|Horror"/>
    <s v="california|fog|leper|lighthouse|ship"/>
    <n v="6.8"/>
    <n v="212"/>
    <n v="335"/>
    <n v="46493"/>
    <n v="4878"/>
    <x v="0"/>
    <n v="2.35"/>
    <x v="0"/>
  </r>
  <r>
    <x v="3512"/>
    <n v="2014"/>
    <s v="Levan Gabriadze"/>
    <s v="Shelley Hennig"/>
    <s v="Renee Olstead"/>
    <s v="Heather Sossaman"/>
    <x v="3"/>
    <n v="1000000"/>
    <n v="31537320"/>
    <x v="0"/>
    <n v="83"/>
    <s v="Horror|Mystery|Thriller"/>
    <s v="blender|computer screen|secret|skype|webcam"/>
    <n v="5.7"/>
    <n v="270"/>
    <n v="309"/>
    <n v="44329"/>
    <n v="1565"/>
    <x v="0"/>
    <n v="1.85"/>
    <x v="0"/>
  </r>
  <r>
    <x v="3513"/>
    <n v="1981"/>
    <s v="Joe Dante"/>
    <s v="Patrick Macnee"/>
    <s v="Robert Picardo"/>
    <s v="Dee Wallace"/>
    <x v="3"/>
    <n v="1000000"/>
    <n v="17986000"/>
    <x v="0"/>
    <n v="91"/>
    <s v="Horror"/>
    <s v="1980s|forest|lycanthrope|shapeshifting|werewolf transformation"/>
    <n v="6.6"/>
    <n v="161"/>
    <n v="195"/>
    <n v="22773"/>
    <n v="4438"/>
    <x v="0"/>
    <n v="1.85"/>
    <x v="0"/>
  </r>
  <r>
    <x v="3514"/>
    <n v="1962"/>
    <s v="Terence Young"/>
    <s v="Ursula Andress"/>
    <s v="Jack Lord"/>
    <s v="Lois Maxwell"/>
    <x v="4"/>
    <n v="1100000"/>
    <n v="16067035"/>
    <x v="1"/>
    <n v="110"/>
    <s v="Action|Adventure|Thriller"/>
    <s v="british secret service|hand to hand combat|murder|official james bond series|terrorist plot"/>
    <n v="7.3"/>
    <n v="184"/>
    <n v="389"/>
    <n v="116642"/>
    <n v="1421"/>
    <x v="0"/>
    <n v="1.37"/>
    <x v="0"/>
  </r>
  <r>
    <x v="3515"/>
    <n v="2012"/>
    <s v="Bradley Parker"/>
    <s v="Jesse McCartney"/>
    <s v="Ingrid Bolsø Berdal"/>
    <s v="Jonathan Sadowski"/>
    <x v="3"/>
    <n v="1000000"/>
    <n v="18112929"/>
    <x v="0"/>
    <n v="86"/>
    <s v="Horror|Mystery|Sci-Fi|Thriller"/>
    <s v="abandoned building|chernobyl disaster|exploration|tour guide|van"/>
    <n v="5"/>
    <n v="270"/>
    <n v="271"/>
    <n v="52642"/>
    <n v="2665"/>
    <x v="0"/>
    <n v="1.85"/>
    <x v="0"/>
  </r>
  <r>
    <x v="3516"/>
    <n v="1987"/>
    <s v="Clive Barker"/>
    <s v="Andrew Robinson"/>
    <s v="Ashley Laurence"/>
    <s v="Clare Higgins"/>
    <x v="3"/>
    <n v="1000000"/>
    <n v="14564027"/>
    <x v="1"/>
    <n v="86"/>
    <s v="Fantasy|Horror"/>
    <s v="blood|cenobites|creature|demon|male full frontal nudity"/>
    <n v="7"/>
    <n v="203"/>
    <n v="335"/>
    <n v="76407"/>
    <n v="673"/>
    <x v="0"/>
    <n v="1.85"/>
    <x v="0"/>
  </r>
  <r>
    <x v="3517"/>
    <n v="2016"/>
    <s v="Harold Cronk"/>
    <s v="Benjamin A. Onyango"/>
    <s v="Robin Givens"/>
    <s v="Maria Canals-Barrera"/>
    <x v="1"/>
    <n v="5000000"/>
    <n v="20773070"/>
    <x v="0"/>
    <n v="120"/>
    <s v="Drama"/>
    <s v="alternate universe|christian|christian film|christianity|manipulation"/>
    <n v="3.4"/>
    <n v="29"/>
    <n v="102"/>
    <n v="4501"/>
    <n v="1810"/>
    <x v="0"/>
    <n v="2.35"/>
    <x v="0"/>
  </r>
  <r>
    <x v="3518"/>
    <n v="2005"/>
    <s v="Jeff Wadlow"/>
    <s v="Julian Morris"/>
    <s v="Gary Cole"/>
    <s v="Lindy Booth"/>
    <x v="0"/>
    <n v="1000000"/>
    <n v="10042266"/>
    <x v="0"/>
    <n v="90"/>
    <s v="Drama|Horror|Mystery|Thriller"/>
    <s v="e mail|game|school|serial killer|student"/>
    <n v="5.9"/>
    <n v="137"/>
    <n v="220"/>
    <n v="23021"/>
    <n v="3155"/>
    <x v="0"/>
    <n v="2.35"/>
    <x v="0"/>
  </r>
  <r>
    <x v="3519"/>
    <n v="1999"/>
    <s v="Takao Okawara"/>
    <s v="Hiroshi Abe"/>
    <s v="Naomi Nishida"/>
    <s v="Sakae Kimura"/>
    <x v="1"/>
    <n v="1000000000"/>
    <n v="10037390"/>
    <x v="9"/>
    <n v="99"/>
    <s v="Action|Adventure|Drama|Sci-Fi|Thriller"/>
    <s v="godzilla|kaiju|monster|orga|ufo"/>
    <n v="6"/>
    <n v="107"/>
    <n v="140"/>
    <n v="5442"/>
    <n v="53"/>
    <x v="0"/>
    <n v="2.35"/>
    <x v="1"/>
  </r>
  <r>
    <x v="3520"/>
    <n v="2010"/>
    <s v="Derek Cianfrance"/>
    <s v="Ryan Gosling"/>
    <s v="Mike Vogel"/>
    <s v="John Doman"/>
    <x v="3"/>
    <n v="3500000"/>
    <n v="9701559"/>
    <x v="0"/>
    <n v="112"/>
    <s v="Drama|Romance"/>
    <s v="dog hit by a car|dysfunctional family|falling in love|female in shower|unhappily married woman"/>
    <n v="7.4"/>
    <n v="377"/>
    <n v="283"/>
    <n v="141425"/>
    <n v="35941"/>
    <x v="0"/>
    <n v="1.66"/>
    <x v="0"/>
  </r>
  <r>
    <x v="3521"/>
    <n v="2005"/>
    <s v="Duncan Tucker"/>
    <s v="Kevin Zegers"/>
    <s v="Felicity Huffman"/>
    <s v="Paul Borghese"/>
    <x v="3"/>
    <n v="1000000"/>
    <n v="9013113"/>
    <x v="0"/>
    <n v="103"/>
    <s v="Adventure|Comedy|Drama"/>
    <s v="bail|male full frontal nudity|sex change|stepfather|transsexual"/>
    <n v="7.4"/>
    <n v="169"/>
    <n v="230"/>
    <n v="36321"/>
    <n v="3192"/>
    <x v="0"/>
    <n v="1.85"/>
    <x v="0"/>
  </r>
  <r>
    <x v="3522"/>
    <n v="2012"/>
    <s v="William Brent Bell"/>
    <s v="Fernanda Andrade"/>
    <s v="Claudiu Trandafir"/>
    <s v="Brian Johnson"/>
    <x v="3"/>
    <n v="1000000"/>
    <n v="53245055"/>
    <x v="0"/>
    <n v="83"/>
    <s v="Horror"/>
    <s v="critically bashed|demonic possession|exorcism|exorcist|found footage"/>
    <n v="4.2"/>
    <n v="225"/>
    <n v="290"/>
    <n v="30570"/>
    <n v="988"/>
    <x v="0"/>
    <n v="1.85"/>
    <x v="0"/>
  </r>
  <r>
    <x v="3523"/>
    <n v="1970"/>
    <s v="Russ Meyer"/>
    <s v="Charles Napier"/>
    <s v="Cynthia Myers"/>
    <s v="Harrison Page"/>
    <x v="6"/>
    <n v="900000"/>
    <n v="9000000"/>
    <x v="0"/>
    <n v="109"/>
    <s v="Comedy|Drama|Music"/>
    <s v="band|drugs|friendship|hollywood|satire"/>
    <n v="6.2"/>
    <n v="101"/>
    <n v="137"/>
    <n v="7584"/>
    <n v="731"/>
    <x v="0"/>
    <n v="2.35"/>
    <x v="0"/>
  </r>
  <r>
    <x v="3524"/>
    <n v="2013"/>
    <s v="Eli Roth"/>
    <s v="Daryl Sabara"/>
    <s v="Richard Burgi"/>
    <s v="Magda Apanowicz"/>
    <x v="3"/>
    <n v="6000000"/>
    <n v="7186670"/>
    <x v="0"/>
    <n v="100"/>
    <s v="Adventure|Horror"/>
    <s v="activist|amazon|color in title|rain|rain forest"/>
    <n v="5.4"/>
    <n v="285"/>
    <n v="164"/>
    <n v="21468"/>
    <n v="2082"/>
    <x v="0"/>
    <n v="2.35"/>
    <x v="0"/>
  </r>
  <r>
    <x v="3525"/>
    <n v="2012"/>
    <s v="Ben Lewin"/>
    <s v="W. Earl Brown"/>
    <s v="Adam Arkin"/>
    <s v="Rhea Perlman"/>
    <x v="3"/>
    <n v="1000000"/>
    <n v="5997134"/>
    <x v="0"/>
    <n v="95"/>
    <s v="Biography|Comedy|Drama|Romance"/>
    <s v="falling in love|iron lung|priest|sex surrogate|therapist"/>
    <n v="7.2"/>
    <n v="337"/>
    <n v="126"/>
    <n v="36381"/>
    <n v="1899"/>
    <x v="0"/>
    <n v="1.85"/>
    <x v="0"/>
  </r>
  <r>
    <x v="3526"/>
    <n v="1998"/>
    <s v="Brad Anderson"/>
    <s v="Philip Seymour Hoffman"/>
    <s v="Callie Thorne"/>
    <s v="Holland Taylor"/>
    <x v="3"/>
    <n v="1000000"/>
    <n v="3386698"/>
    <x v="0"/>
    <n v="104"/>
    <s v="Comedy|Drama|Romance"/>
    <s v="love|marine biologist|nurse|personal ad|plumber"/>
    <n v="6.7"/>
    <n v="38"/>
    <n v="86"/>
    <n v="4195"/>
    <n v="23461"/>
    <x v="0"/>
    <n v="1.85"/>
    <x v="0"/>
  </r>
  <r>
    <x v="2951"/>
    <n v="2007"/>
    <s v="Jason Reitman"/>
    <s v="J.K. Simmons"/>
    <s v="Jennifer Garner"/>
    <s v="Rainn Wilson"/>
    <x v="0"/>
    <n v="7500000"/>
    <n v="143492840"/>
    <x v="0"/>
    <n v="96"/>
    <s v="Comedy|Drama|Romance"/>
    <s v="adoption|baby|friend|pregnancy|school"/>
    <n v="7.5"/>
    <n v="387"/>
    <n v="881"/>
    <n v="414345"/>
    <n v="28817"/>
    <x v="0"/>
    <n v="1.85"/>
    <x v="0"/>
  </r>
  <r>
    <x v="3527"/>
    <n v="2008"/>
    <s v="Courtney Hunt"/>
    <s v="Charlie McDermott"/>
    <s v="Michael O'Keefe"/>
    <s v="Misty Upham"/>
    <x v="3"/>
    <n v="1000000"/>
    <n v="2508841"/>
    <x v="0"/>
    <n v="97"/>
    <s v="Crime|Drama"/>
    <s v="border|mohawk|money|new york|river"/>
    <n v="7.2"/>
    <n v="181"/>
    <n v="93"/>
    <n v="21746"/>
    <n v="994"/>
    <x v="0"/>
    <n v="1.85"/>
    <x v="0"/>
  </r>
  <r>
    <x v="3528"/>
    <n v="2013"/>
    <s v="Morgan Neville"/>
    <s v="Sheryl Crow"/>
    <s v="Lou Adler"/>
    <s v="Merry Clayton"/>
    <x v="0"/>
    <n v="1000000"/>
    <n v="4946250"/>
    <x v="0"/>
    <n v="91"/>
    <s v="Documentary|Music"/>
    <s v="backup singer|band|bechdel test passed|concert footage|singer"/>
    <n v="7.4"/>
    <n v="149"/>
    <n v="80"/>
    <n v="9540"/>
    <n v="198"/>
    <x v="0"/>
    <n v="1.78"/>
    <x v="0"/>
  </r>
  <r>
    <x v="3529"/>
    <n v="1997"/>
    <s v="James Toback"/>
    <s v="Robert Downey Jr."/>
    <s v="Natasha Gregson Wagner"/>
    <s v="Angel David"/>
    <x v="3"/>
    <n v="1000000"/>
    <n v="1950218"/>
    <x v="0"/>
    <n v="84"/>
    <s v="Comedy|Drama"/>
    <s v="actor|anilingus|double cross|funeral home|two timing"/>
    <n v="5.6"/>
    <n v="54"/>
    <n v="102"/>
    <n v="5933"/>
    <n v="21124"/>
    <x v="0"/>
    <n v="1.85"/>
    <x v="0"/>
  </r>
  <r>
    <x v="3530"/>
    <n v="1996"/>
    <s v="Nicole Holofcener"/>
    <s v="Kevin Corrigan"/>
    <s v="Anne Heche"/>
    <s v="Vincent Pastore"/>
    <x v="3"/>
    <n v="1000000"/>
    <n v="1277257"/>
    <x v="1"/>
    <n v="86"/>
    <s v="Comedy|Drama|Romance"/>
    <s v="briefs|cancer|cat|cult film|friend"/>
    <n v="6.8"/>
    <n v="18"/>
    <n v="32"/>
    <n v="2629"/>
    <n v="2400"/>
    <x v="0"/>
    <n v="1.85"/>
    <x v="0"/>
  </r>
  <r>
    <x v="3265"/>
    <n v="1997"/>
    <s v="Peter Cattaneo"/>
    <s v="Tom Wilkinson"/>
    <s v="Mark Addy"/>
    <s v="Lesley Sharp"/>
    <x v="3"/>
    <n v="3500000"/>
    <n v="45857453"/>
    <x v="1"/>
    <n v="91"/>
    <s v="Comedy|Drama|Music"/>
    <s v="dole|male stripper|northern england|steel worker|unemployment"/>
    <n v="7.2"/>
    <n v="122"/>
    <n v="174"/>
    <n v="82232"/>
    <n v="2323"/>
    <x v="0"/>
    <n v="1.85"/>
    <x v="0"/>
  </r>
  <r>
    <x v="3531"/>
    <n v="2006"/>
    <s v="Chris Paine"/>
    <s v="Ed Begley Jr."/>
    <s v="Phyllis Diller"/>
    <s v="Colette Divine"/>
    <x v="1"/>
    <n v="1000000"/>
    <n v="1677838"/>
    <x v="0"/>
    <n v="92"/>
    <s v="Documentary"/>
    <s v="california|car|reference to ralph nader|technology|u.s. president"/>
    <n v="7.7"/>
    <n v="87"/>
    <n v="155"/>
    <n v="11283"/>
    <n v="1447"/>
    <x v="0"/>
    <n v="1.75"/>
    <x v="0"/>
  </r>
  <r>
    <x v="3532"/>
    <n v="2000"/>
    <s v="Greg Berlanti"/>
    <s v="Justin Theroux"/>
    <s v="Nia Long"/>
    <s v="Mary McCormack"/>
    <x v="3"/>
    <n v="1000000"/>
    <n v="1744858"/>
    <x v="0"/>
    <n v="94"/>
    <s v="Comedy|Drama|Romance|Sport"/>
    <s v="friend|gay|lesbian|photographer|restaurant"/>
    <n v="7"/>
    <n v="51"/>
    <n v="120"/>
    <n v="6084"/>
    <n v="3085"/>
    <x v="0"/>
    <n v="2.35"/>
    <x v="0"/>
  </r>
  <r>
    <x v="767"/>
    <n v="2015"/>
    <s v="Rob Letterman"/>
    <s v="Odeya Rush"/>
    <s v="Dylan Minnette"/>
    <s v="Ken Marino"/>
    <x v="1"/>
    <n v="58000000"/>
    <n v="80021740"/>
    <x v="0"/>
    <n v="103"/>
    <s v="Adventure|Comedy|Family|Fantasy|Horror"/>
    <s v="based on book|blob|ferris wheel|manuscript|monster"/>
    <n v="6.4"/>
    <n v="218"/>
    <n v="154"/>
    <n v="47988"/>
    <n v="5497"/>
    <x v="0"/>
    <n v="2.35"/>
    <x v="0"/>
  </r>
  <r>
    <x v="3533"/>
    <n v="1998"/>
    <s v="Marc Levin"/>
    <s v="Sonja Sohn"/>
    <s v="Saul Williams"/>
    <s v="Bonz Malone"/>
    <x v="3"/>
    <n v="1000000"/>
    <n v="982214"/>
    <x v="0"/>
    <n v="100"/>
    <s v="Drama"/>
    <s v="gang|independent film|prison|racial slur|urban setting"/>
    <n v="7.2"/>
    <n v="16"/>
    <n v="51"/>
    <n v="1976"/>
    <n v="295"/>
    <x v="0"/>
    <n v="1.85"/>
    <x v="1"/>
  </r>
  <r>
    <x v="3534"/>
    <n v="2001"/>
    <s v="Richard Dutcher"/>
    <s v="Wilford Brimley"/>
    <s v="Frank Gerrish"/>
    <s v="Rick Macy"/>
    <x v="0"/>
    <n v="1000000"/>
    <n v="798341"/>
    <x v="0"/>
    <n v="119"/>
    <s v="Crime|Drama|Mystery"/>
    <s v="fbi agent|mormon|prayer|sheriff|utah"/>
    <n v="7.2"/>
    <n v="12"/>
    <n v="63"/>
    <n v="983"/>
    <n v="1107"/>
    <x v="0"/>
    <n v="1.85"/>
    <x v="1"/>
  </r>
  <r>
    <x v="3535"/>
    <n v="1997"/>
    <s v="Trey Parker"/>
    <s v="Trey Parker"/>
    <s v="Dian Bachar"/>
    <s v="Matt Stone"/>
    <x v="5"/>
    <n v="1000000"/>
    <n v="582024"/>
    <x v="0"/>
    <n v="92"/>
    <s v="Comedy|Sci-Fi"/>
    <s v="book of mormon|fight|mormon|ray gun|sidekick"/>
    <n v="6.2"/>
    <n v="59"/>
    <n v="168"/>
    <n v="30396"/>
    <n v="904"/>
    <x v="0"/>
    <n v="1.85"/>
    <x v="1"/>
  </r>
  <r>
    <x v="3536"/>
    <n v="2003"/>
    <s v="David Gordon Green"/>
    <s v="Zooey Deschanel"/>
    <s v="Paul Schneider"/>
    <s v="Shea Whigham"/>
    <x v="3"/>
    <n v="2500000"/>
    <n v="548712"/>
    <x v="0"/>
    <n v="108"/>
    <s v="Drama|Romance"/>
    <s v="best friend|lake|love|small town|womanizer"/>
    <n v="6.9"/>
    <n v="88"/>
    <n v="126"/>
    <n v="9233"/>
    <n v="12385"/>
    <x v="0"/>
    <n v="2.35"/>
    <x v="1"/>
  </r>
  <r>
    <x v="3537"/>
    <n v="1997"/>
    <s v="Finn Taylor"/>
    <s v="David Arquette"/>
    <s v="Cathy Moriarty"/>
    <s v="Kathryn Erbe"/>
    <x v="3"/>
    <n v="1000000"/>
    <n v="464655"/>
    <x v="0"/>
    <n v="97"/>
    <s v="Comedy|Drama"/>
    <s v="dying|to do list|twenty something|underwear|voyeur"/>
    <n v="7"/>
    <n v="28"/>
    <n v="29"/>
    <n v="1524"/>
    <n v="1692"/>
    <x v="0"/>
    <n v="1.85"/>
    <x v="1"/>
  </r>
  <r>
    <x v="3538"/>
    <n v="2002"/>
    <s v="Karen Moncrieff"/>
    <s v="Frances Fisher"/>
    <s v="Agnes Bruckner"/>
    <s v="A.J. Buckley"/>
    <x v="3"/>
    <n v="1000000"/>
    <n v="464126"/>
    <x v="0"/>
    <n v="88"/>
    <s v="Drama"/>
    <s v="contest|poetry|refusing to eat|starving oneself|teenage girl"/>
    <n v="6.7"/>
    <n v="44"/>
    <n v="68"/>
    <n v="3142"/>
    <n v="1641"/>
    <x v="0"/>
    <n v="1.85"/>
    <x v="1"/>
  </r>
  <r>
    <x v="3539"/>
    <n v="2006"/>
    <s v="Goran Dukic"/>
    <s v="Leslie Bibb"/>
    <s v="Patrick Fugit"/>
    <s v="Chase Ellison"/>
    <x v="3"/>
    <n v="1000000"/>
    <n v="104077"/>
    <x v="0"/>
    <n v="88"/>
    <s v="Comedy|Drama|Fantasy|Romance"/>
    <s v="afterlife|camping|death|hitchhiker|suicide"/>
    <n v="7.4"/>
    <n v="117"/>
    <n v="88"/>
    <n v="46076"/>
    <n v="4720"/>
    <x v="0"/>
    <n v="1.78"/>
    <x v="1"/>
  </r>
  <r>
    <x v="3540"/>
    <n v="2003"/>
    <s v="Efram Potelle"/>
    <s v="Shiri Appleby"/>
    <s v="Elden Henson"/>
    <s v="Kathleen Quinlan"/>
    <x v="0"/>
    <n v="1000000"/>
    <n v="279282"/>
    <x v="0"/>
    <n v="79"/>
    <s v="Comedy|Drama|Romance"/>
    <s v="bully comeuppance|high school|painter|reference to led zeppelin|wetting pants"/>
    <n v="6.1"/>
    <n v="29"/>
    <n v="49"/>
    <n v="3806"/>
    <n v="2489"/>
    <x v="0"/>
    <n v="1.85"/>
    <x v="1"/>
  </r>
  <r>
    <x v="321"/>
    <n v="2009"/>
    <s v="Peter Jackson"/>
    <s v="Michael Imperioli"/>
    <s v="AJ Michalka"/>
    <s v="Tom McCarthy"/>
    <x v="0"/>
    <n v="65000000"/>
    <n v="43982842"/>
    <x v="0"/>
    <n v="135"/>
    <s v="Drama|Fantasy|Thriller"/>
    <s v="1970s|afterlife|heaven|pedophile|rape"/>
    <n v="6.7"/>
    <n v="308"/>
    <n v="593"/>
    <n v="125114"/>
    <n v="2369"/>
    <x v="0"/>
    <n v="2.35"/>
    <x v="1"/>
  </r>
  <r>
    <x v="3541"/>
    <n v="2012"/>
    <s v="Joshua Oppenheimer"/>
    <s v="Anwar Congo"/>
    <s v="Herman Koto"/>
    <s v="Syamsul Arifin"/>
    <x v="7"/>
    <n v="1000000"/>
    <n v="484221"/>
    <x v="1"/>
    <n v="96"/>
    <s v="Biography|Crime|Documentary|History"/>
    <s v="death squad|mass killing|musical number|reference to guantanamo bay|surrealism"/>
    <n v="8.1999999999999993"/>
    <n v="248"/>
    <n v="107"/>
    <n v="23836"/>
    <n v="6"/>
    <x v="0"/>
    <n v="1.85"/>
    <x v="1"/>
  </r>
  <r>
    <x v="3542"/>
    <n v="2007"/>
    <s v="Alex Gibney"/>
    <s v="Alex Gibney"/>
    <s v="George W. Bush"/>
    <s v="Greg D'Agostino"/>
    <x v="3"/>
    <n v="1000000"/>
    <n v="274661"/>
    <x v="0"/>
    <n v="53"/>
    <s v="Crime|Documentary|War"/>
    <s v="afghanistan|detainee|guantanamo bay|taxi|torture"/>
    <n v="7.7"/>
    <n v="84"/>
    <n v="40"/>
    <n v="10564"/>
    <n v="313"/>
    <x v="0"/>
    <n v="1.85"/>
    <x v="1"/>
  </r>
  <r>
    <x v="3543"/>
    <n v="2006"/>
    <s v="Paul Crowder"/>
    <s v="Pelé"/>
    <s v="Marv Albert"/>
    <s v="Ahmet Ertegun"/>
    <x v="0"/>
    <n v="1000000"/>
    <n v="144431"/>
    <x v="1"/>
    <n v="97"/>
    <s v="Documentary|Sport"/>
    <s v="new york|new york cosmos|professional sports|soccer|soccer team"/>
    <n v="7.3"/>
    <n v="40"/>
    <n v="13"/>
    <n v="1290"/>
    <n v="118"/>
    <x v="0"/>
    <n v="1.85"/>
    <x v="1"/>
  </r>
  <r>
    <x v="3544"/>
    <n v="2013"/>
    <s v="Anthony Powell"/>
    <s v="Josh Swanson"/>
    <s v="Tom Hamann"/>
    <s v="Anthony Powell"/>
    <x v="1"/>
    <n v="1000000"/>
    <n v="287761"/>
    <x v="2"/>
    <n v="91"/>
    <s v="Adventure|Biography|Documentary|Drama"/>
    <s v="antarctica"/>
    <n v="7.6"/>
    <n v="31"/>
    <n v="16"/>
    <n v="2482"/>
    <n v="86"/>
    <x v="0"/>
    <n v="1.85"/>
    <x v="1"/>
  </r>
  <r>
    <x v="3545"/>
    <n v="2012"/>
    <s v="Johnny Remo"/>
    <s v="Matthew Ziff"/>
    <s v="Randy Wayne"/>
    <s v="Raquel Elizabeth Ames"/>
    <x v="0"/>
    <n v="1000000"/>
    <n v="96734"/>
    <x v="0"/>
    <n v="112"/>
    <s v="Action|Drama"/>
    <s v="family relationships|loss of mother|san diego california|single mother|suicide attempt"/>
    <n v="5.6"/>
    <n v="2"/>
    <n v="5"/>
    <n v="606"/>
    <n v="263584"/>
    <x v="0"/>
    <n v="1.85"/>
    <x v="1"/>
  </r>
  <r>
    <x v="3546"/>
    <n v="2009"/>
    <s v="Ti West"/>
    <s v="Lena Dunham"/>
    <s v="Greta Gerwig"/>
    <s v="Dee Wallace"/>
    <x v="3"/>
    <n v="900000"/>
    <n v="100659"/>
    <x v="0"/>
    <n v="95"/>
    <s v="Horror"/>
    <s v="cult film|eclipse|haunted house|lunar eclipse|secret"/>
    <n v="6.4"/>
    <n v="238"/>
    <n v="193"/>
    <n v="30160"/>
    <n v="3833"/>
    <x v="0"/>
    <n v="1.85"/>
    <x v="1"/>
  </r>
  <r>
    <x v="3547"/>
    <n v="2010"/>
    <s v="Nick Tomnay"/>
    <s v="David Hyde Pierce"/>
    <s v="Clayne Crawford"/>
    <s v="Nathaniel Parker"/>
    <x v="3"/>
    <n v="500000"/>
    <n v="48430"/>
    <x v="0"/>
    <n v="93"/>
    <s v="Comedy|Crime|Thriller"/>
    <s v="arm tattoo|bank robbery|cauterizing a wound|dancing on a table|dinner party"/>
    <n v="6.8"/>
    <n v="112"/>
    <n v="73"/>
    <n v="20176"/>
    <n v="1452"/>
    <x v="0"/>
    <n v="1.85"/>
    <x v="1"/>
  </r>
  <r>
    <x v="3548"/>
    <n v="1998"/>
    <s v="John Hamburg"/>
    <s v="Harvey Fierstein"/>
    <s v="Michael Lerner"/>
    <s v="Josh Pais"/>
    <x v="3"/>
    <n v="1000000"/>
    <n v="21210"/>
    <x v="0"/>
    <n v="88"/>
    <s v="Comedy|Crime"/>
    <s v="gangster|organized crime|robbery|rosh hashanah|safecracking"/>
    <n v="6.1"/>
    <n v="33"/>
    <n v="52"/>
    <n v="2735"/>
    <n v="1141"/>
    <x v="0"/>
    <n v="1.85"/>
    <x v="1"/>
  </r>
  <r>
    <x v="3549"/>
    <n v="2000"/>
    <s v="Craig Mazin"/>
    <s v="Judy Greer"/>
    <s v="James Gunn"/>
    <s v="Jamie Kennedy"/>
    <x v="3"/>
    <n v="1000000"/>
    <n v="12996"/>
    <x v="0"/>
    <n v="82"/>
    <s v="Action|Comedy|Fantasy|Sci-Fi"/>
    <s v="action figure|press conference|superhero|superhero team|toy"/>
    <n v="6"/>
    <n v="29"/>
    <n v="54"/>
    <n v="1938"/>
    <n v="3905"/>
    <x v="0"/>
    <n v="1.85"/>
    <x v="1"/>
  </r>
  <r>
    <x v="3550"/>
    <n v="2006"/>
    <s v="Eric Nicholas"/>
    <s v="Jordana Spiro"/>
    <s v="Ana Claudia Talancón"/>
    <s v="Jonathon Trent"/>
    <x v="7"/>
    <n v="1000000"/>
    <n v="10018"/>
    <x v="0"/>
    <n v="78"/>
    <s v="Crime|Drama|Thriller"/>
    <s v="female nudity|female pubic hair|masturbation|panties|pubic hair"/>
    <n v="6.1"/>
    <n v="71"/>
    <n v="31"/>
    <n v="3228"/>
    <n v="509"/>
    <x v="1"/>
    <n v="1.85"/>
    <x v="1"/>
  </r>
  <r>
    <x v="3551"/>
    <n v="2015"/>
    <s v="Benjamin Dickinson"/>
    <s v="Nora Zehetner"/>
    <s v="Alexia Rasmussen"/>
    <s v="Meredith Hagner"/>
    <x v="3"/>
    <n v="1000000"/>
    <n v="62480"/>
    <x v="0"/>
    <n v="97"/>
    <s v="Drama|Sci-Fi"/>
    <s v="art exhibition|augmented reality|cocaine|nervous breakdown|speculative fiction"/>
    <n v="5.5"/>
    <n v="36"/>
    <n v="7"/>
    <n v="1048"/>
    <n v="928"/>
    <x v="0"/>
    <n v="2.39"/>
    <x v="1"/>
  </r>
  <r>
    <x v="3552"/>
    <n v="2006"/>
    <s v="Hal Haberman"/>
    <s v="Michael Rapaport"/>
    <s v="Paul Blackthorne"/>
    <s v="Ian Bohen"/>
    <x v="3"/>
    <n v="1000000"/>
    <n v="6387"/>
    <x v="0"/>
    <n v="81"/>
    <s v="Comedy|Drama|Sci-Fi"/>
    <s v="dream sequence|locked in a room|looking at self in mirror|medication|superhero"/>
    <n v="6.9"/>
    <n v="56"/>
    <n v="37"/>
    <n v="4862"/>
    <n v="2694"/>
    <x v="0"/>
    <n v="1.85"/>
    <x v="1"/>
  </r>
  <r>
    <x v="3553"/>
    <n v="2006"/>
    <s v="Brian Trenchard-Smith"/>
    <s v="David Keith"/>
    <s v="Mariel Hemingway"/>
    <s v="Jesse Hutch"/>
    <x v="3"/>
    <n v="1000000"/>
    <n v="721"/>
    <x v="5"/>
    <n v="88"/>
    <s v="Action|Drama"/>
    <s v="camp|die hard scenario|female protagonist|island|vice president"/>
    <n v="4.0999999999999996"/>
    <n v="8"/>
    <n v="12"/>
    <n v="783"/>
    <n v="1284"/>
    <x v="0"/>
    <n v="1.85"/>
    <x v="1"/>
  </r>
  <r>
    <x v="3554"/>
    <n v="2001"/>
    <s v="Frank Whaley"/>
    <s v="Lynn Cohen"/>
    <s v="Frank Whaley"/>
    <s v="Heather Bucha"/>
    <x v="3"/>
    <n v="1500000"/>
    <n v="703"/>
    <x v="0"/>
    <n v="96"/>
    <s v="Comedy|Drama"/>
    <s v="based on play|character name in title"/>
    <n v="5.4"/>
    <n v="9"/>
    <n v="21"/>
    <n v="480"/>
    <n v="920"/>
    <x v="0"/>
    <n v="1.85"/>
    <x v="1"/>
  </r>
  <r>
    <x v="3555"/>
    <n v="2006"/>
    <s v="Katherine Brooks"/>
    <s v="Ilene Graff"/>
    <s v="Kevin McCarthy"/>
    <s v="Laura Breckenridge"/>
    <x v="7"/>
    <n v="1000000"/>
    <m/>
    <x v="0"/>
    <n v="76"/>
    <s v="Drama|Romance"/>
    <s v="older woman younger woman relationship|sex with student|teacher|teacher student relationship|title directed by female"/>
    <n v="6.7"/>
    <n v="14"/>
    <n v="75"/>
    <n v="9190"/>
    <n v="1635"/>
    <x v="0"/>
    <n v="1.85"/>
    <x v="1"/>
  </r>
  <r>
    <x v="3556"/>
    <n v="2009"/>
    <s v="Robert Bennett"/>
    <s v="Randy Wayne"/>
    <s v="Lauren C. Mayhew"/>
    <s v="Alicia Ziegler"/>
    <x v="3"/>
    <n v="1000000"/>
    <m/>
    <x v="0"/>
    <n v="90"/>
    <s v="Comedy"/>
    <s v="erotica|masseuse|sister sister relationship|temptation|threesome"/>
    <n v="2.8"/>
    <n v="6"/>
    <n v="28"/>
    <n v="1612"/>
    <n v="1752"/>
    <x v="0"/>
    <n v="16"/>
    <x v="1"/>
  </r>
  <r>
    <x v="3557"/>
    <n v="2009"/>
    <s v="Kevin Hamedani"/>
    <s v="Russell Hodgkinson"/>
    <s v="Janette Armand"/>
    <s v="Kevin Hamedani"/>
    <x v="3"/>
    <n v="500000"/>
    <m/>
    <x v="0"/>
    <n v="89"/>
    <s v="Comedy|Horror|Sci-Fi"/>
    <s v="cult|homosexual|island|survival horror|zombie"/>
    <n v="5.0999999999999996"/>
    <n v="64"/>
    <n v="39"/>
    <n v="3650"/>
    <n v="292"/>
    <x v="0"/>
    <n v="1.85"/>
    <x v="1"/>
  </r>
  <r>
    <x v="3558"/>
    <n v="2012"/>
    <s v="David DeCoteau"/>
    <s v="Maureen McCormick"/>
    <s v="Shanley Caswell"/>
    <s v="Tim Abell"/>
    <x v="0"/>
    <n v="1000000"/>
    <m/>
    <x v="0"/>
    <n v="83"/>
    <s v="Horror"/>
    <s v="reference to snow white|sleeping bag|stepmother stepdaughter relationship|strangulation|totem pole"/>
    <n v="2.2000000000000002"/>
    <n v="7"/>
    <n v="14"/>
    <n v="634"/>
    <n v="1549"/>
    <x v="0"/>
    <n v="1.78"/>
    <x v="1"/>
  </r>
  <r>
    <x v="3559"/>
    <n v="2014"/>
    <s v="David DeCoteau"/>
    <s v="William McNamara"/>
    <s v="Tom Berenger"/>
    <s v="Randy Jay Burrell"/>
    <x v="0"/>
    <n v="1000000"/>
    <m/>
    <x v="0"/>
    <n v="84"/>
    <s v="Western"/>
    <s v="1880s|cowboy|low budget film|shoot out|wild west"/>
    <n v="3.8"/>
    <n v="1"/>
    <n v="6"/>
    <n v="93"/>
    <n v="11466"/>
    <x v="0"/>
    <n v="1.78"/>
    <x v="1"/>
  </r>
  <r>
    <x v="3560"/>
    <n v="2012"/>
    <s v="Robert Heath"/>
    <s v="David Oakes"/>
    <s v="Alexander Vlahos"/>
    <s v="Jennie Jacques"/>
    <x v="7"/>
    <n v="1000000"/>
    <m/>
    <x v="1"/>
    <n v="96"/>
    <s v="Horror|Mystery"/>
    <s v="cabin in the woods|drinking acid|introvert|lesbian kiss|truth or dare"/>
    <n v="5.6"/>
    <n v="40"/>
    <n v="41"/>
    <n v="6513"/>
    <n v="1226"/>
    <x v="0"/>
    <n v="2.35"/>
    <x v="1"/>
  </r>
  <r>
    <x v="3561"/>
    <n v="2015"/>
    <s v="Robert Hall"/>
    <s v="Angelina Armani"/>
    <s v="Kevin Gage"/>
    <s v="Fiona Dourif"/>
    <x v="3"/>
    <n v="1000000"/>
    <m/>
    <x v="0"/>
    <n v="95"/>
    <s v="Horror"/>
    <s v="bare breasts|based on web series|claustrophobia|doctor|phobia"/>
    <n v="5.2"/>
    <n v="39"/>
    <n v="19"/>
    <n v="6256"/>
    <n v="1825"/>
    <x v="0"/>
    <n v="2.35"/>
    <x v="1"/>
  </r>
  <r>
    <x v="3562"/>
    <n v="2013"/>
    <s v="K. King"/>
    <s v="Jason K. Wixom"/>
    <s v="Shona Kay"/>
    <s v="Jarrod Phillips"/>
    <x v="7"/>
    <n v="1000000"/>
    <m/>
    <x v="0"/>
    <n v="93"/>
    <s v="Action|Comedy|Horror"/>
    <s v="desert|drifter|seduction|siege|zombie"/>
    <n v="3.5"/>
    <n v="150"/>
    <n v="30"/>
    <n v="2057"/>
    <n v="656"/>
    <x v="0"/>
    <n v="2.35"/>
    <x v="1"/>
  </r>
  <r>
    <x v="2311"/>
    <n v="2013"/>
    <s v="Danny Boyle"/>
    <s v="Rosario Dawson"/>
    <s v="Spencer Wilding"/>
    <s v="Tuppence Middleton"/>
    <x v="3"/>
    <n v="20000000"/>
    <n v="2319187"/>
    <x v="1"/>
    <n v="101"/>
    <s v="Crime|Drama|Mystery|Thriller"/>
    <s v="amnesia|criminal|heist|hypnotherapy|lost painting"/>
    <n v="7"/>
    <n v="393"/>
    <n v="212"/>
    <n v="92640"/>
    <n v="5056"/>
    <x v="0"/>
    <n v="2.35"/>
    <x v="1"/>
  </r>
  <r>
    <x v="3563"/>
    <n v="1954"/>
    <s v="Elia Kazan"/>
    <s v="Marlon Brando"/>
    <s v="Karl Malden"/>
    <s v="Rod Steiger"/>
    <x v="7"/>
    <n v="910000"/>
    <n v="9600000"/>
    <x v="0"/>
    <n v="108"/>
    <s v="Crime|Drama|Romance"/>
    <s v="death|dock|longshoreman|murder|union"/>
    <n v="8.1999999999999993"/>
    <n v="134"/>
    <n v="281"/>
    <n v="100890"/>
    <n v="11094"/>
    <x v="1"/>
    <n v="1.85"/>
    <x v="0"/>
  </r>
  <r>
    <x v="3564"/>
    <n v="2011"/>
    <s v="Kat Coiro"/>
    <s v="Justin Kirk"/>
    <s v="Geoff Stults"/>
    <s v="Kristen Johnston"/>
    <x v="3"/>
    <n v="930000"/>
    <n v="20186"/>
    <x v="0"/>
    <n v="100"/>
    <s v="Comedy"/>
    <s v="friendship|los angeles california|one night stand|roommate|single mother"/>
    <n v="5.7"/>
    <n v="18"/>
    <n v="15"/>
    <n v="6025"/>
    <n v="2924"/>
    <x v="0"/>
    <n v="2.35"/>
    <x v="1"/>
  </r>
  <r>
    <x v="3565"/>
    <n v="2007"/>
    <s v="Cristian Mungiu"/>
    <s v="Anamaria Marinca"/>
    <s v="Vlad Ivanov"/>
    <s v="Alexandru Potocean"/>
    <x v="7"/>
    <n v="590000"/>
    <n v="1185783"/>
    <x v="20"/>
    <n v="113"/>
    <s v="Drama"/>
    <s v="female rear nudity|friend|hotel|rainy night|towel"/>
    <n v="7.9"/>
    <n v="233"/>
    <n v="172"/>
    <n v="44763"/>
    <n v="264"/>
    <x v="0"/>
    <n v="1.85"/>
    <x v="0"/>
  </r>
  <r>
    <x v="3566"/>
    <n v="2005"/>
    <s v="David Slade"/>
    <s v="Odessa Rae"/>
    <s v="G.J. Echternkamp"/>
    <s v="Patrick Wilson"/>
    <x v="3"/>
    <n v="950000"/>
    <n v="1007962"/>
    <x v="0"/>
    <n v="104"/>
    <s v="Crime|Drama|Thriller"/>
    <s v="chatting|missing person poster|online dating|photographer|sexual predator"/>
    <n v="7.1"/>
    <n v="231"/>
    <n v="651"/>
    <n v="131969"/>
    <n v="117"/>
    <x v="0"/>
    <n v="2.35"/>
    <x v="0"/>
  </r>
  <r>
    <x v="3567"/>
    <n v="2005"/>
    <s v="Jamie Babbit"/>
    <s v="Katy Mixon"/>
    <s v="David Gallagher"/>
    <s v="Edie Falco"/>
    <x v="3"/>
    <n v="900000"/>
    <n v="381186"/>
    <x v="0"/>
    <n v="91"/>
    <s v="Drama|Thriller"/>
    <s v="deaf|death|dysfunctional family|godparent|secret"/>
    <n v="6.4"/>
    <n v="65"/>
    <n v="90"/>
    <n v="13485"/>
    <n v="3299"/>
    <x v="0"/>
    <n v="2.35"/>
    <x v="1"/>
  </r>
  <r>
    <x v="3568"/>
    <n v="2013"/>
    <s v="Ryan Coogler"/>
    <s v="Ahna O'Reilly"/>
    <s v="Melonie Diaz"/>
    <s v="Ariana Neal"/>
    <x v="3"/>
    <n v="900000"/>
    <n v="16097842"/>
    <x v="0"/>
    <n v="85"/>
    <s v="Biography|Drama|Romance"/>
    <s v="22 year old|b.a.r.t.|bay area|birthday|police"/>
    <n v="7.5"/>
    <n v="327"/>
    <n v="168"/>
    <n v="53919"/>
    <n v="687"/>
    <x v="0"/>
    <n v="1.85"/>
    <x v="0"/>
  </r>
  <r>
    <x v="3569"/>
    <n v="2012"/>
    <s v="Ramaa Mosley"/>
    <s v="Jack McBrayer"/>
    <s v="Michael Angarano"/>
    <s v="Alia Shawkat"/>
    <x v="3"/>
    <n v="900000"/>
    <n v="6643"/>
    <x v="0"/>
    <n v="101"/>
    <s v="Comedy|Fantasy|Thriller"/>
    <s v="mini dress|mini skirt|money|voyeur|voyeurism"/>
    <n v="6.4"/>
    <n v="62"/>
    <n v="39"/>
    <n v="11965"/>
    <n v="4184"/>
    <x v="0"/>
    <n v="2.35"/>
    <x v="1"/>
  </r>
  <r>
    <x v="2347"/>
    <n v="2013"/>
    <s v="Ric Roman Waugh"/>
    <s v="Dwayne Johnson"/>
    <s v="Harold Perrineau"/>
    <s v="Nadine Velazquez"/>
    <x v="0"/>
    <n v="15000000"/>
    <n v="42919096"/>
    <x v="0"/>
    <n v="112"/>
    <s v="Action|Drama|Thriller"/>
    <s v="cigarette smoking|dea|drugs|inspired by true events|undercover"/>
    <n v="6.5"/>
    <n v="238"/>
    <n v="122"/>
    <n v="64748"/>
    <n v="15800"/>
    <x v="0"/>
    <n v="2.35"/>
    <x v="0"/>
  </r>
  <r>
    <x v="3570"/>
    <n v="2003"/>
    <s v="C. Jay Cox"/>
    <s v="Joseph Gordon-Levitt"/>
    <s v="Rob McElhenney"/>
    <s v="Jacqueline Bisset"/>
    <x v="3"/>
    <n v="850000"/>
    <n v="819939"/>
    <x v="0"/>
    <n v="107"/>
    <s v="Comedy|Drama|Romance"/>
    <s v="christian|male frontal nudity|mormon|mormon missionary|nudity"/>
    <n v="7.2"/>
    <n v="35"/>
    <n v="252"/>
    <n v="14580"/>
    <n v="26017"/>
    <x v="0"/>
    <n v="1.85"/>
    <x v="1"/>
  </r>
  <r>
    <x v="3571"/>
    <n v="2012"/>
    <s v="Jamie Travis"/>
    <s v="James Wolk"/>
    <s v="Ari Graynor"/>
    <s v="Nia Vardalos"/>
    <x v="3"/>
    <n v="850000"/>
    <n v="1243961"/>
    <x v="0"/>
    <n v="88"/>
    <s v="Comedy"/>
    <s v="friend|friendship|gay|phone sex|sex"/>
    <n v="6"/>
    <n v="115"/>
    <n v="34"/>
    <n v="13421"/>
    <n v="3770"/>
    <x v="0"/>
    <n v="2.35"/>
    <x v="0"/>
  </r>
  <r>
    <x v="3572"/>
    <n v="2002"/>
    <s v="Rich Christiano"/>
    <s v="Gavin MacLeod"/>
    <s v="D. David Morin"/>
    <s v="Hal Linden"/>
    <x v="1"/>
    <n v="825000"/>
    <n v="15278"/>
    <x v="0"/>
    <n v="95"/>
    <s v="Drama|Fantasy|Sci-Fi"/>
    <s v="bible|christian propaganda|christianity|time machine|zealot"/>
    <n v="5.6"/>
    <n v="16"/>
    <n v="158"/>
    <n v="1742"/>
    <n v="1185"/>
    <x v="0"/>
    <n v="1.85"/>
    <x v="1"/>
  </r>
  <r>
    <x v="3573"/>
    <n v="2011"/>
    <s v="Asghar Farhadi"/>
    <s v="Shahab Hosseini"/>
    <s v="Leila Hatami"/>
    <s v="Peyman Moaadi"/>
    <x v="0"/>
    <n v="500000"/>
    <n v="7098492"/>
    <x v="30"/>
    <n v="123"/>
    <s v="Drama|Mystery"/>
    <s v="alzheimer's disease|caregiver|divorce|iran|iranian"/>
    <n v="8.4"/>
    <n v="354"/>
    <n v="264"/>
    <n v="151812"/>
    <n v="2501"/>
    <x v="0"/>
    <n v="1.85"/>
    <x v="0"/>
  </r>
  <r>
    <x v="3574"/>
    <n v="1995"/>
    <s v="Todd Solondz"/>
    <s v="Heather Matarazzo"/>
    <s v="Ken Leung"/>
    <s v="Christina Vidal"/>
    <x v="3"/>
    <n v="800000"/>
    <n v="4771000"/>
    <x v="0"/>
    <n v="88"/>
    <s v="Comedy|Drama"/>
    <s v="bully|first crush|school|social outcast|taunting"/>
    <n v="7.5"/>
    <n v="74"/>
    <n v="174"/>
    <n v="26513"/>
    <n v="1502"/>
    <x v="0"/>
    <n v="1.85"/>
    <x v="0"/>
  </r>
  <r>
    <x v="3575"/>
    <n v="1993"/>
    <s v="Victor Nunez"/>
    <s v="Allison Dean"/>
    <s v="Todd Field"/>
    <s v="Dorothy Lyman"/>
    <x v="3"/>
    <n v="800000"/>
    <n v="1001437"/>
    <x v="0"/>
    <n v="114"/>
    <s v="Drama|Romance"/>
    <s v="desire|florida|identity|resort town|sales"/>
    <n v="7.2"/>
    <n v="11"/>
    <n v="28"/>
    <n v="2039"/>
    <n v="423"/>
    <x v="0"/>
    <n v="1.85"/>
    <x v="0"/>
  </r>
  <r>
    <x v="3576"/>
    <n v="2002"/>
    <s v="Peter Sollett"/>
    <s v="Victor Rasuk"/>
    <s v="Melonie Diaz"/>
    <s v="Judy Marte"/>
    <x v="3"/>
    <n v="800000"/>
    <n v="2073984"/>
    <x v="8"/>
    <n v="88"/>
    <s v="Drama|Romance"/>
    <s v="based on short film|manhattan new york city|urination|vomiting|watching television"/>
    <n v="7.2"/>
    <n v="59"/>
    <n v="135"/>
    <n v="4743"/>
    <n v="663"/>
    <x v="0"/>
    <n v="1.85"/>
    <x v="0"/>
  </r>
  <r>
    <x v="3577"/>
    <n v="1999"/>
    <s v="Rod Lurie"/>
    <s v="Kevin Pollak"/>
    <s v="Kathryn Morris"/>
    <s v="Timothy Hutton"/>
    <x v="3"/>
    <n v="800000"/>
    <n v="144583"/>
    <x v="8"/>
    <n v="104"/>
    <s v="Drama|Thriller"/>
    <s v="colorado|diner|iraq|nuclear missile|president"/>
    <n v="6.5"/>
    <n v="29"/>
    <n v="79"/>
    <n v="2256"/>
    <n v="1983"/>
    <x v="0"/>
    <n v="1.85"/>
    <x v="1"/>
  </r>
  <r>
    <x v="3578"/>
    <n v="2009"/>
    <s v="Tommy Wirkola"/>
    <s v="Bjørn Sundquist"/>
    <s v="Stig Frode Henriksen"/>
    <s v="Ane Dahl Torp"/>
    <x v="7"/>
    <n v="800000"/>
    <n v="41709"/>
    <x v="37"/>
    <n v="91"/>
    <s v="Comedy|Horror"/>
    <s v="medical student|nazi|snow|snowmobile|zombie"/>
    <n v="6.4"/>
    <n v="224"/>
    <n v="200"/>
    <n v="54601"/>
    <n v="116"/>
    <x v="0"/>
    <n v="1.85"/>
    <x v="1"/>
  </r>
  <r>
    <x v="3579"/>
    <n v="1973"/>
    <s v="George Lucas"/>
    <s v="Harrison Ford"/>
    <s v="Ron Howard"/>
    <s v="Mackenzie Phillips"/>
    <x v="1"/>
    <n v="777000"/>
    <n v="115000000"/>
    <x v="0"/>
    <n v="112"/>
    <s v="Comedy|Drama|Music"/>
    <s v="california|car|drag racing|high school|rock 'n' roll"/>
    <n v="7.5"/>
    <n v="100"/>
    <n v="238"/>
    <n v="63839"/>
    <n v="14954"/>
    <x v="0"/>
    <n v="2.35"/>
    <x v="0"/>
  </r>
  <r>
    <x v="3580"/>
    <n v="2007"/>
    <s v="Matt Maiellaro"/>
    <s v="Tina Fey"/>
    <s v="Fred Armisen"/>
    <s v="Chris Kattan"/>
    <x v="3"/>
    <n v="750000"/>
    <n v="5518918"/>
    <x v="0"/>
    <n v="86"/>
    <s v="Action|Adventure|Animation|Comedy|Fantasy|Sci-Fi"/>
    <s v="based on cult tv series|critically acclaimed|exercise machine|midnight movie|robot"/>
    <n v="6.9"/>
    <n v="82"/>
    <n v="73"/>
    <n v="12160"/>
    <n v="3071"/>
    <x v="0"/>
    <n v="1.85"/>
    <x v="0"/>
  </r>
  <r>
    <x v="3581"/>
    <n v="2012"/>
    <s v="Colin Trevorrow"/>
    <s v="Mary Lynn Rajskub"/>
    <s v="Mark Duplass"/>
    <s v="Jeff Garlin"/>
    <x v="3"/>
    <n v="750000"/>
    <n v="4007792"/>
    <x v="0"/>
    <n v="86"/>
    <s v="Comedy|Drama|Romance"/>
    <s v="classified ad|intern|magazine|time machine|time travel"/>
    <n v="7"/>
    <n v="271"/>
    <n v="260"/>
    <n v="101287"/>
    <n v="2714"/>
    <x v="0"/>
    <n v="2.35"/>
    <x v="0"/>
  </r>
  <r>
    <x v="3582"/>
    <n v="2011"/>
    <s v="Ben Wheatley"/>
    <s v="MyAnna Buring"/>
    <s v="Ben Crompton"/>
    <s v="Neil Maskell"/>
    <x v="7"/>
    <n v="500000"/>
    <n v="26297"/>
    <x v="1"/>
    <n v="95"/>
    <s v="Crime|Horror|Thriller"/>
    <s v="female full frontal nudity|hitman|knee breaking|male full frontal nudity|sniper"/>
    <n v="6.3"/>
    <n v="255"/>
    <n v="209"/>
    <n v="25750"/>
    <n v="1269"/>
    <x v="0"/>
    <n v="2.35"/>
    <x v="1"/>
  </r>
  <r>
    <x v="3583"/>
    <n v="2011"/>
    <s v="Ti West"/>
    <s v="Lena Dunham"/>
    <s v="Jake Ryan"/>
    <s v="Pat Healy"/>
    <x v="3"/>
    <n v="750000"/>
    <n v="77501"/>
    <x v="0"/>
    <n v="101"/>
    <s v="Horror"/>
    <s v="bathtub|dead body in a bathtub|dead body in bathtub|hotel|inn"/>
    <n v="5.5"/>
    <n v="292"/>
    <n v="247"/>
    <n v="27260"/>
    <n v="1252"/>
    <x v="0"/>
    <n v="2.35"/>
    <x v="1"/>
  </r>
  <r>
    <x v="2279"/>
    <n v="2009"/>
    <s v="David S. Goyer"/>
    <s v="Gary Oldman"/>
    <s v="Atticus Shaffer"/>
    <s v="Rachel Brosnahan"/>
    <x v="0"/>
    <n v="16000000"/>
    <n v="42638165"/>
    <x v="0"/>
    <n v="89"/>
    <s v="Drama|Fantasy|Horror|Mystery|Thriller"/>
    <s v="babysitting|experiment|nightmare|possession|twin"/>
    <n v="4.8"/>
    <n v="178"/>
    <n v="230"/>
    <n v="42183"/>
    <n v="12183"/>
    <x v="0"/>
    <n v="2.35"/>
    <x v="0"/>
  </r>
  <r>
    <x v="3584"/>
    <n v="2002"/>
    <s v="Neil Burger"/>
    <s v="Raymond J. Barry"/>
    <s v="Christel Khalil"/>
    <s v="Renee Faia"/>
    <x v="3"/>
    <n v="750000"/>
    <n v="47329"/>
    <x v="0"/>
    <n v="88"/>
    <s v="Drama"/>
    <s v="conspiracy theory|kennedy assassination|mock documentary|paranoia"/>
    <n v="6.6"/>
    <n v="31"/>
    <n v="31"/>
    <n v="1661"/>
    <n v="243"/>
    <x v="0"/>
    <n v="1.78"/>
    <x v="1"/>
  </r>
  <r>
    <x v="3585"/>
    <n v="2008"/>
    <s v="Oliver Blackburn"/>
    <s v="Julian Morris"/>
    <s v="Nichola Burley"/>
    <s v="Tom Burke"/>
    <x v="3"/>
    <n v="900000"/>
    <n v="18378"/>
    <x v="1"/>
    <n v="99"/>
    <s v="Crime|Drama|Horror|Thriller"/>
    <s v="male frontal nudity|male nudity|male pubic hair|male rear nudity|spain"/>
    <n v="5.2"/>
    <n v="114"/>
    <n v="74"/>
    <n v="9376"/>
    <n v="1558"/>
    <x v="0"/>
    <n v="1.85"/>
    <x v="1"/>
  </r>
  <r>
    <x v="3586"/>
    <n v="1994"/>
    <s v="Steve James"/>
    <s v="William Gates"/>
    <s v="Arthur Agee"/>
    <s v="Isiah Thomas"/>
    <x v="0"/>
    <n v="700000"/>
    <n v="7830611"/>
    <x v="0"/>
    <n v="170"/>
    <s v="Documentary|Drama|Sport"/>
    <s v="athlete|basketball|high school|high school student|school"/>
    <n v="8.3000000000000007"/>
    <n v="53"/>
    <n v="74"/>
    <n v="18980"/>
    <n v="15"/>
    <x v="0"/>
    <n v="1.33"/>
    <x v="0"/>
  </r>
  <r>
    <x v="3587"/>
    <n v="2001"/>
    <s v="Michael Cuesta"/>
    <s v="Adam LeFevre"/>
    <s v="Bruce Altman"/>
    <s v="Walter Masterson"/>
    <x v="5"/>
    <n v="700000"/>
    <n v="1141829"/>
    <x v="0"/>
    <n v="97"/>
    <s v="Crime|Drama"/>
    <s v="ephebophile|pederasty|pedophilia|playing hooky|shaving"/>
    <n v="7.2"/>
    <n v="64"/>
    <n v="109"/>
    <n v="8509"/>
    <n v="209"/>
    <x v="0"/>
    <n v="1.85"/>
    <x v="0"/>
  </r>
  <r>
    <x v="24"/>
    <n v="2005"/>
    <s v="Peter Jackson"/>
    <s v="Naomi Watts"/>
    <s v="Thomas Kretschmann"/>
    <s v="Evan Parke"/>
    <x v="0"/>
    <n v="207000000"/>
    <n v="218051260"/>
    <x v="2"/>
    <n v="201"/>
    <s v="Action|Adventure|Drama|Romance"/>
    <s v="animal name in title|ape abducts a woman|gorilla|island|king kong"/>
    <n v="7.2"/>
    <n v="446"/>
    <n v="2618"/>
    <n v="316027"/>
    <n v="7122"/>
    <x v="0"/>
    <n v="2.35"/>
    <x v="0"/>
  </r>
  <r>
    <x v="1355"/>
    <n v="2005"/>
    <s v="Jaume Collet-Serra"/>
    <s v="Robert Ri'chard"/>
    <s v="Paris Hilton"/>
    <s v="Brian Van Holt"/>
    <x v="3"/>
    <n v="30000000"/>
    <n v="32048809"/>
    <x v="4"/>
    <n v="108"/>
    <s v="Horror"/>
    <s v="brother sister relationship|group of friends|male nudity|twin|wax"/>
    <n v="5.3"/>
    <n v="228"/>
    <n v="576"/>
    <n v="94463"/>
    <n v="2160"/>
    <x v="0"/>
    <n v="1.85"/>
    <x v="0"/>
  </r>
  <r>
    <x v="3588"/>
    <n v="2006"/>
    <s v="Ryan Fleck"/>
    <s v="Ryan Gosling"/>
    <s v="Tristan Mack Wilds"/>
    <s v="Jeff Lima"/>
    <x v="3"/>
    <n v="700000"/>
    <n v="2694973"/>
    <x v="0"/>
    <n v="106"/>
    <s v="Drama"/>
    <s v="bathroom|classroom|dialectics|drugs|student"/>
    <n v="7.2"/>
    <n v="208"/>
    <n v="189"/>
    <n v="70885"/>
    <n v="33734"/>
    <x v="0"/>
    <n v="1.85"/>
    <x v="0"/>
  </r>
  <r>
    <x v="3589"/>
    <n v="1935"/>
    <s v="Mark Sandrich"/>
    <s v="Ginger Rogers"/>
    <s v="Edward Everett Horton"/>
    <s v="Eric Blore"/>
    <x v="4"/>
    <n v="609000"/>
    <n v="3000000"/>
    <x v="0"/>
    <n v="81"/>
    <s v="Comedy|Musical|Romance"/>
    <s v="dance|dancer|dancing|horse|tap dancing"/>
    <n v="7.8"/>
    <n v="66"/>
    <n v="98"/>
    <n v="13269"/>
    <n v="824"/>
    <x v="1"/>
    <n v="1.37"/>
    <x v="0"/>
  </r>
  <r>
    <x v="3590"/>
    <n v="1999"/>
    <s v="Daniel Myrick"/>
    <s v="Heather Donahue"/>
    <s v="Joshua Leonard"/>
    <s v="Michael C. Williams"/>
    <x v="3"/>
    <n v="60000"/>
    <n v="140530114"/>
    <x v="0"/>
    <n v="81"/>
    <s v="Horror"/>
    <s v="found footage|looking at the camera|lost in the woods|maryland|screaming in horror"/>
    <n v="6.4"/>
    <n v="360"/>
    <n v="3400"/>
    <n v="186786"/>
    <n v="399"/>
    <x v="1"/>
    <n v="1.33"/>
    <x v="0"/>
  </r>
  <r>
    <x v="3591"/>
    <n v="1970"/>
    <s v="Michael Wadleigh"/>
    <s v="Joe Cocker"/>
    <s v="Jimi Hendrix"/>
    <s v="Joan Baez"/>
    <x v="3"/>
    <n v="600000"/>
    <n v="13300000"/>
    <x v="0"/>
    <n v="215"/>
    <s v="Documentary|History|Music"/>
    <s v="drugs|hippie|music festival|the who|woodstock"/>
    <n v="8.1"/>
    <n v="53"/>
    <n v="63"/>
    <n v="12631"/>
    <n v="778"/>
    <x v="0"/>
    <n v="2.2000000000000002"/>
    <x v="0"/>
  </r>
  <r>
    <x v="3592"/>
    <n v="2000"/>
    <s v="Jon Gunn"/>
    <s v="Stacy Keach"/>
    <s v="David A.R. White"/>
    <s v="Cynthia Watros"/>
    <x v="0"/>
    <n v="600000"/>
    <n v="171988"/>
    <x v="0"/>
    <n v="106"/>
    <s v="Action|Crime|Drama"/>
    <s v="church|cigarette smoking|deacon|twin brother|twins"/>
    <n v="5.6"/>
    <n v="15"/>
    <n v="16"/>
    <n v="448"/>
    <n v="1281"/>
    <x v="0"/>
    <n v="1.85"/>
    <x v="1"/>
  </r>
  <r>
    <x v="3593"/>
    <n v="1998"/>
    <s v="Scott Ziehl"/>
    <s v="William Smith"/>
    <s v="Jason London"/>
    <s v="Brent David Fraser"/>
    <x v="3"/>
    <n v="600000"/>
    <n v="13493"/>
    <x v="0"/>
    <n v="90"/>
    <s v="Drama"/>
    <s v="independent film|katana sword|los angeles storm drain"/>
    <n v="6.6"/>
    <n v="18"/>
    <n v="19"/>
    <n v="531"/>
    <n v="2288"/>
    <x v="0"/>
    <n v="1.85"/>
    <x v="1"/>
  </r>
  <r>
    <x v="3594"/>
    <n v="2013"/>
    <s v="Michael Walker"/>
    <s v="Paula Garcés"/>
    <s v="Annabella Sciorra"/>
    <s v="John Brodsky"/>
    <x v="12"/>
    <n v="600000"/>
    <m/>
    <x v="0"/>
    <n v="98"/>
    <s v="Thriller"/>
    <m/>
    <n v="4.5"/>
    <n v="8"/>
    <n v="9"/>
    <n v="719"/>
    <n v="1707"/>
    <x v="0"/>
    <m/>
    <x v="1"/>
  </r>
  <r>
    <x v="3595"/>
    <n v="1964"/>
    <s v="Richard Lester"/>
    <s v="Paul McCartney"/>
    <s v="Ringo Starr"/>
    <s v="George Harrison"/>
    <x v="4"/>
    <n v="560000"/>
    <n v="515005"/>
    <x v="1"/>
    <n v="87"/>
    <s v="Comedy|Musical"/>
    <s v="boy|concert|drummer|manager|television"/>
    <n v="7.7"/>
    <n v="105"/>
    <n v="219"/>
    <n v="31429"/>
    <n v="2538"/>
    <x v="1"/>
    <n v="1.75"/>
    <x v="1"/>
  </r>
  <r>
    <x v="3596"/>
    <n v="2008"/>
    <s v="Alex Kendrick"/>
    <s v="Kirk Cameron"/>
    <s v="Ken Bevel"/>
    <s v="Erin Bethea"/>
    <x v="1"/>
    <n v="500000"/>
    <n v="33451479"/>
    <x v="0"/>
    <n v="122"/>
    <s v="Drama|Romance"/>
    <s v="christian film|dare|firefighter|internet pornography|marriage"/>
    <n v="6.5"/>
    <n v="50"/>
    <n v="215"/>
    <n v="17068"/>
    <n v="1164"/>
    <x v="0"/>
    <n v="1.85"/>
    <x v="0"/>
  </r>
  <r>
    <x v="3597"/>
    <n v="1974"/>
    <s v="Joe Camp"/>
    <s v="Frances Bavier"/>
    <s v="Peter Breck"/>
    <s v="Edgar Buchanan"/>
    <x v="2"/>
    <n v="500000"/>
    <n v="39552600"/>
    <x v="0"/>
    <n v="86"/>
    <s v="Adventure|Family|Romance"/>
    <s v="animal abuse|cat|dog|dog movie|tween girl"/>
    <n v="6.1"/>
    <n v="5"/>
    <n v="36"/>
    <n v="3411"/>
    <n v="1090"/>
    <x v="0"/>
    <n v="1.85"/>
    <x v="0"/>
  </r>
  <r>
    <x v="3598"/>
    <n v="2003"/>
    <s v="Chris Kentis"/>
    <s v="Blanchard Ryan"/>
    <s v="Saul Stein"/>
    <s v="Daniel Travis"/>
    <x v="3"/>
    <n v="500000"/>
    <n v="30500882"/>
    <x v="0"/>
    <n v="79"/>
    <s v="Adventure|Biography|Drama|Horror|Thriller"/>
    <s v="bare chested male|female full frontal nudity|hairy chest|male full frontal nudity|nude with glasses"/>
    <n v="5.7"/>
    <n v="235"/>
    <n v="916"/>
    <n v="42256"/>
    <n v="67"/>
    <x v="0"/>
    <n v="1.85"/>
    <x v="0"/>
  </r>
  <r>
    <x v="3599"/>
    <n v="1977"/>
    <s v="John 'Bud' Cardos"/>
    <s v="Woody Strode"/>
    <s v="Hoke Howell"/>
    <s v="Tiffany Bolling"/>
    <x v="1"/>
    <n v="500000"/>
    <n v="17000000"/>
    <x v="0"/>
    <n v="97"/>
    <s v="Horror|Sci-Fi"/>
    <s v="death|farm|hotel|spider|tarantula"/>
    <n v="5.9"/>
    <n v="95"/>
    <n v="84"/>
    <n v="3274"/>
    <n v="516"/>
    <x v="0"/>
    <n v="1.85"/>
    <x v="0"/>
  </r>
  <r>
    <x v="3600"/>
    <n v="2003"/>
    <s v="Tom McCarthy"/>
    <s v="Peter Dinklage"/>
    <s v="Joe Lo Truglio"/>
    <s v="Paula Garcés"/>
    <x v="3"/>
    <n v="500000"/>
    <n v="5739376"/>
    <x v="0"/>
    <n v="89"/>
    <s v="Comedy|Drama"/>
    <s v="abandoned|depot|dwarf|newfoundland new jersey|train"/>
    <n v="7.7"/>
    <n v="154"/>
    <n v="286"/>
    <n v="58260"/>
    <n v="24419"/>
    <x v="0"/>
    <n v="1.85"/>
    <x v="0"/>
  </r>
  <r>
    <x v="3601"/>
    <n v="2009"/>
    <s v="Brian Baugh"/>
    <s v="Randy Wayne"/>
    <s v="Sean Michael Afable"/>
    <s v="D. David Morin"/>
    <x v="0"/>
    <n v="1000000"/>
    <n v="3773863"/>
    <x v="0"/>
    <n v="120"/>
    <s v="Drama"/>
    <s v="basketball|beer pong|childhood friend|christian|suicide"/>
    <n v="7.1"/>
    <n v="20"/>
    <n v="55"/>
    <n v="4583"/>
    <n v="2563"/>
    <x v="0"/>
    <n v="2.35"/>
    <x v="0"/>
  </r>
  <r>
    <x v="3602"/>
    <n v="1999"/>
    <s v="Barry W. Blaustein"/>
    <s v="Terry Funk"/>
    <s v="Vince McMahon"/>
    <s v="Mick Foley"/>
    <x v="3"/>
    <n v="500000"/>
    <n v="2047570"/>
    <x v="0"/>
    <n v="108"/>
    <s v="Biography|Documentary|Sport"/>
    <s v="championship|drugs|three word title|wrestler|wrestling"/>
    <n v="7.6"/>
    <n v="70"/>
    <n v="80"/>
    <n v="6790"/>
    <n v="194"/>
    <x v="0"/>
    <n v="1.85"/>
    <x v="0"/>
  </r>
  <r>
    <x v="3603"/>
    <n v="2003"/>
    <s v="Siddiq Barmak"/>
    <s v="Marina Golbahari"/>
    <s v="Zubaida Sahar"/>
    <s v="Mohamad Haref Harati"/>
    <x v="0"/>
    <n v="46000"/>
    <n v="1127331"/>
    <x v="44"/>
    <n v="83"/>
    <s v="Drama"/>
    <s v="boy|girl|hair|school|taliban"/>
    <n v="7.4"/>
    <n v="105"/>
    <n v="77"/>
    <n v="7559"/>
    <n v="30"/>
    <x v="0"/>
    <n v="1.85"/>
    <x v="0"/>
  </r>
  <r>
    <x v="3604"/>
    <n v="2011"/>
    <s v="Joseph Dorman"/>
    <s v="Rachel Dratch"/>
    <s v="Peter Riegert"/>
    <s v="Jason Kravits"/>
    <x v="8"/>
    <n v="500000"/>
    <n v="906666"/>
    <x v="0"/>
    <n v="93"/>
    <s v="Documentary"/>
    <s v="jewish identity"/>
    <n v="6.8"/>
    <n v="29"/>
    <n v="5"/>
    <n v="154"/>
    <n v="660"/>
    <x v="0"/>
    <n v="16"/>
    <x v="0"/>
  </r>
  <r>
    <x v="3605"/>
    <n v="2000"/>
    <s v="Greg Harrison"/>
    <s v="Rachel True"/>
    <s v="Ari Gold"/>
    <s v="Denny Kirkwood"/>
    <x v="3"/>
    <n v="500000"/>
    <n v="1114943"/>
    <x v="0"/>
    <n v="86"/>
    <s v="Drama|Music"/>
    <s v="dj|ecstasy the drug|rave|raver|warehouse"/>
    <n v="6.5"/>
    <n v="46"/>
    <n v="74"/>
    <n v="3562"/>
    <n v="407"/>
    <x v="0"/>
    <n v="1.85"/>
    <x v="0"/>
  </r>
  <r>
    <x v="3606"/>
    <n v="1999"/>
    <s v="Michael Polish"/>
    <s v="Sasha Alexander"/>
    <s v="William Katt"/>
    <s v="Jon Gries"/>
    <x v="3"/>
    <n v="500000"/>
    <n v="985341"/>
    <x v="0"/>
    <n v="111"/>
    <s v="Drama"/>
    <s v="conjoined twins|independent film|low budget film|separation|twin"/>
    <n v="7.3"/>
    <n v="54"/>
    <n v="87"/>
    <n v="3479"/>
    <n v="3166"/>
    <x v="0"/>
    <n v="1.85"/>
    <x v="0"/>
  </r>
  <r>
    <x v="3607"/>
    <n v="2004"/>
    <s v="Jacob Aaron Estes"/>
    <s v="Rory Culkin"/>
    <s v="Scott Mechlowicz"/>
    <s v="Trevor Morgan"/>
    <x v="3"/>
    <n v="500000"/>
    <n v="603943"/>
    <x v="0"/>
    <n v="90"/>
    <s v="Crime|Drama"/>
    <s v="boat|bully|dare|friend|river"/>
    <n v="7.3"/>
    <n v="126"/>
    <n v="154"/>
    <n v="26407"/>
    <n v="2655"/>
    <x v="0"/>
    <n v="1.85"/>
    <x v="0"/>
  </r>
  <r>
    <x v="3608"/>
    <n v="1997"/>
    <s v="Morgan J. Freeman"/>
    <s v="Edie Falco"/>
    <s v="Heather Matarazzo"/>
    <s v="Lynn Cohen"/>
    <x v="3"/>
    <n v="500000"/>
    <n v="334041"/>
    <x v="0"/>
    <n v="86"/>
    <s v="Crime|Drama|Romance"/>
    <s v="gang|new mexico|prison|smuggling|theft"/>
    <n v="6.5"/>
    <n v="17"/>
    <n v="21"/>
    <n v="1038"/>
    <n v="2322"/>
    <x v="1"/>
    <n v="1.85"/>
    <x v="1"/>
  </r>
  <r>
    <x v="3609"/>
    <n v="2001"/>
    <s v="Eric Schaeffer"/>
    <s v="Peter Dinklage"/>
    <s v="Bill Duke"/>
    <s v="Michael McKean"/>
    <x v="3"/>
    <n v="500000"/>
    <n v="295468"/>
    <x v="0"/>
    <n v="98"/>
    <s v="Comedy|Romance"/>
    <s v="bar|gay bar|love|mother son relationship|new york"/>
    <n v="6"/>
    <n v="25"/>
    <n v="34"/>
    <n v="709"/>
    <n v="24382"/>
    <x v="0"/>
    <n v="1.85"/>
    <x v="1"/>
  </r>
  <r>
    <x v="3610"/>
    <n v="2002"/>
    <s v="Neema Barnette"/>
    <s v="Monica Calhoun"/>
    <s v="LisaRaye McCoy"/>
    <s v="Clifton Powell"/>
    <x v="3"/>
    <n v="500000"/>
    <n v="243347"/>
    <x v="0"/>
    <n v="91"/>
    <s v="Crime|Drama|Thriller"/>
    <s v="abuse of power|friendship|prison|prison guard|title directed by female"/>
    <n v="5.3"/>
    <n v="11"/>
    <n v="24"/>
    <n v="553"/>
    <n v="2555"/>
    <x v="0"/>
    <n v="1.85"/>
    <x v="1"/>
  </r>
  <r>
    <x v="3611"/>
    <n v="2005"/>
    <s v="Steve Buscemi"/>
    <s v="Kevin Corrigan"/>
    <s v="Seymour Cassel"/>
    <s v="Mary Kay Place"/>
    <x v="3"/>
    <n v="500000"/>
    <n v="154077"/>
    <x v="0"/>
    <n v="91"/>
    <s v="Comedy|Drama"/>
    <s v="bail|coma|dart board|indiana|ladder factory"/>
    <n v="6.6"/>
    <n v="81"/>
    <n v="53"/>
    <n v="6884"/>
    <n v="1440"/>
    <x v="0"/>
    <n v="1.85"/>
    <x v="1"/>
  </r>
  <r>
    <x v="3612"/>
    <n v="1954"/>
    <s v="Akira Kurosawa"/>
    <s v="Takashi Shimura"/>
    <s v="Minoru Chiaki"/>
    <s v="Kamatari Fujiwara"/>
    <x v="8"/>
    <n v="2000000"/>
    <n v="269061"/>
    <x v="9"/>
    <n v="202"/>
    <s v="Action|Adventure|Drama"/>
    <s v="16th century|battle|japan|practice|samurai"/>
    <n v="8.6999999999999993"/>
    <n v="153"/>
    <n v="596"/>
    <n v="229012"/>
    <n v="338"/>
    <x v="1"/>
    <n v="1.37"/>
    <x v="1"/>
  </r>
  <r>
    <x v="3613"/>
    <n v="2007"/>
    <s v="Justin Lin"/>
    <s v="Monique Gabriela Curnen"/>
    <s v="Jake Sandvig"/>
    <s v="Joe McQueen"/>
    <x v="7"/>
    <n v="500000"/>
    <n v="52850"/>
    <x v="0"/>
    <n v="84"/>
    <s v="Comedy"/>
    <s v="bruce lee|jeet kune do|karate|satire|spoof"/>
    <n v="6.2"/>
    <n v="35"/>
    <n v="12"/>
    <n v="1656"/>
    <n v="734"/>
    <x v="0"/>
    <n v="1.85"/>
    <x v="1"/>
  </r>
  <r>
    <x v="3614"/>
    <n v="2010"/>
    <s v="Quentin Dupieux"/>
    <s v="Haley Ramm"/>
    <s v="Jack Plotnick"/>
    <s v="Cecelia Antoinette"/>
    <x v="3"/>
    <n v="500000"/>
    <n v="98017"/>
    <x v="8"/>
    <n v="82"/>
    <s v="Comedy|Fantasy|Horror"/>
    <s v="desert|dump|show|spectator|tire"/>
    <n v="5.8"/>
    <n v="230"/>
    <n v="170"/>
    <n v="26185"/>
    <n v="1498"/>
    <x v="0"/>
    <n v="1.85"/>
    <x v="1"/>
  </r>
  <r>
    <x v="180"/>
    <n v="2015"/>
    <s v="Tim Johnson"/>
    <s v="Jim Parsons"/>
    <s v="Matt Jones"/>
    <s v="April Winchell"/>
    <x v="1"/>
    <n v="135000000"/>
    <n v="177343675"/>
    <x v="0"/>
    <n v="94"/>
    <s v="Adventure|Animation|Comedy|Family|Fantasy|Sci-Fi"/>
    <s v="alien friendship|alien invasion|australia|flying car|mother daughter relationship"/>
    <n v="6.7"/>
    <n v="165"/>
    <n v="214"/>
    <n v="70136"/>
    <n v="17883"/>
    <x v="0"/>
    <n v="1.85"/>
    <x v="0"/>
  </r>
  <r>
    <x v="3615"/>
    <n v="2007"/>
    <s v="C. Jay Cox"/>
    <s v="Tori Spelling"/>
    <s v="Amber Benson"/>
    <s v="Garrett M. Brown"/>
    <x v="3"/>
    <n v="500000"/>
    <n v="31937"/>
    <x v="0"/>
    <n v="100"/>
    <s v="Comedy|Romance"/>
    <s v="best friend|high school|love|secret|wedding"/>
    <n v="5.7"/>
    <n v="9"/>
    <n v="10"/>
    <n v="1358"/>
    <n v="2310"/>
    <x v="0"/>
    <n v="1.85"/>
    <x v="1"/>
  </r>
  <r>
    <x v="3616"/>
    <n v="2002"/>
    <s v="Alex Smith"/>
    <s v="Ryan Gosling"/>
    <s v="Clea DuVall"/>
    <s v="Eddie Spears"/>
    <x v="3"/>
    <n v="500000"/>
    <n v="13134"/>
    <x v="0"/>
    <n v="112"/>
    <s v="Drama|Sport"/>
    <s v="cheerleader|father son relationship|football coach|loss of father|mother son relationship"/>
    <n v="6.1"/>
    <n v="17"/>
    <n v="32"/>
    <n v="2004"/>
    <n v="35294"/>
    <x v="0"/>
    <n v="2.35"/>
    <x v="1"/>
  </r>
  <r>
    <x v="3617"/>
    <n v="2010"/>
    <s v="Gareth Edwards"/>
    <s v="Scoot McNairy"/>
    <s v="Whitney Able"/>
    <s v="Ricky Catter"/>
    <x v="3"/>
    <n v="500000"/>
    <n v="237301"/>
    <x v="1"/>
    <n v="94"/>
    <s v="Drama|Sci-Fi|Thriller"/>
    <s v="alien|alien invasion|destroyed building|destruction|mexico"/>
    <n v="6.4"/>
    <n v="344"/>
    <n v="451"/>
    <n v="75669"/>
    <n v="1118"/>
    <x v="0"/>
    <n v="2.35"/>
    <x v="1"/>
  </r>
  <r>
    <x v="3618"/>
    <n v="2012"/>
    <s v="Alex Craig Mann"/>
    <s v="Justin Chon"/>
    <s v="Christa B. Allen"/>
    <s v="Max Adler"/>
    <x v="7"/>
    <n v="500000"/>
    <n v="1332"/>
    <x v="0"/>
    <n v="87"/>
    <s v="Comedy|Horror"/>
    <s v="based on play|blood|independent film|teenager|zombie"/>
    <n v="4.5999999999999996"/>
    <n v="29"/>
    <n v="20"/>
    <n v="2038"/>
    <n v="2251"/>
    <x v="0"/>
    <n v="2.35"/>
    <x v="1"/>
  </r>
  <r>
    <x v="3619"/>
    <n v="2012"/>
    <s v="Michael Hoffman Jr."/>
    <s v="Vincent Chimato"/>
    <s v="John McGlothlin"/>
    <s v="Al Sapienza"/>
    <x v="3"/>
    <n v="500000"/>
    <m/>
    <x v="0"/>
    <n v="104"/>
    <s v="Comedy|Horror"/>
    <s v="mini skirt|party|spring break|voyeur|war hammer"/>
    <n v="3.5"/>
    <n v="64"/>
    <n v="28"/>
    <n v="2012"/>
    <n v="2102"/>
    <x v="0"/>
    <n v="2.35"/>
    <x v="1"/>
  </r>
  <r>
    <x v="3620"/>
    <n v="2015"/>
    <s v="Georgia Hilton"/>
    <s v="Mike Beckingham"/>
    <s v="Tim Abell"/>
    <s v="Tom Stedham"/>
    <x v="3"/>
    <m/>
    <m/>
    <x v="0"/>
    <n v="122"/>
    <s v="Action|Mystery|Thriller"/>
    <s v="military|submarine|suspense|time travel|world war two"/>
    <n v="2.2000000000000002"/>
    <n v="1"/>
    <n v="16"/>
    <n v="292"/>
    <n v="1038"/>
    <x v="0"/>
    <m/>
    <x v="1"/>
  </r>
  <r>
    <x v="2597"/>
    <n v="2002"/>
    <s v="Tamra Davis"/>
    <s v="Britney Spears"/>
    <s v="Katherine Boecher"/>
    <s v="Dave Allen"/>
    <x v="0"/>
    <n v="12000000"/>
    <n v="37188667"/>
    <x v="0"/>
    <n v="93"/>
    <s v="Comedy|Drama"/>
    <s v="audition|friendship|graduation|high school graduation|love"/>
    <n v="3.3"/>
    <n v="111"/>
    <n v="578"/>
    <n v="34219"/>
    <n v="1531"/>
    <x v="0"/>
    <n v="1.85"/>
    <x v="0"/>
  </r>
  <r>
    <x v="3621"/>
    <n v="2016"/>
    <s v="Joel Paul Reisig"/>
    <s v="Carrie Bradstreet"/>
    <s v="Joel Paul Reisig"/>
    <s v="Yassie Hawkes"/>
    <x v="1"/>
    <n v="500000"/>
    <m/>
    <x v="0"/>
    <n v="108"/>
    <s v="Family"/>
    <m/>
    <n v="5.7"/>
    <n v="1"/>
    <n v="4"/>
    <n v="62"/>
    <n v="1628"/>
    <x v="0"/>
    <m/>
    <x v="1"/>
  </r>
  <r>
    <x v="37"/>
    <n v="2013"/>
    <s v="Sam Raimi"/>
    <s v="Tim Holmes"/>
    <s v="Mila Kunis"/>
    <s v="James Franco"/>
    <x v="1"/>
    <n v="215000000"/>
    <n v="234903076"/>
    <x v="0"/>
    <n v="130"/>
    <s v="Adventure|Family|Fantasy"/>
    <s v="circus|magic|magician|oz|witch"/>
    <n v="6.4"/>
    <n v="525"/>
    <n v="511"/>
    <n v="175413"/>
    <n v="73441"/>
    <x v="0"/>
    <n v="2.35"/>
    <x v="0"/>
  </r>
  <r>
    <x v="3622"/>
    <n v="1991"/>
    <s v="Matty Rich"/>
    <s v="Lawrence Gilliard Jr."/>
    <s v="George T. Odom"/>
    <s v="Matty Rich"/>
    <x v="3"/>
    <n v="450000"/>
    <n v="2712293"/>
    <x v="0"/>
    <n v="91"/>
    <s v="Crime|Drama"/>
    <s v="domestic violence|housing project|new york city|poverty|racism"/>
    <n v="5.9"/>
    <n v="8"/>
    <n v="11"/>
    <n v="475"/>
    <n v="380"/>
    <x v="0"/>
    <n v="1.85"/>
    <x v="0"/>
  </r>
  <r>
    <x v="3623"/>
    <n v="2002"/>
    <s v="Paul Greengrass"/>
    <s v="James Nesbitt"/>
    <s v="Nicholas Farrell"/>
    <s v="Tim Pigott-Smith"/>
    <x v="3"/>
    <n v="2000000"/>
    <n v="768045"/>
    <x v="1"/>
    <n v="107"/>
    <s v="Drama|History|War"/>
    <s v="civil rights|irish|march|northern ireland|protest march"/>
    <n v="7.7"/>
    <n v="92"/>
    <n v="120"/>
    <n v="19732"/>
    <n v="976"/>
    <x v="0"/>
    <n v="1.85"/>
    <x v="1"/>
  </r>
  <r>
    <x v="3624"/>
    <n v="2005"/>
    <s v="Hans Canosa"/>
    <s v="Olivia Wilde"/>
    <s v="Thomas Lennon"/>
    <s v="Nora Zehetner"/>
    <x v="3"/>
    <n v="450000"/>
    <n v="379122"/>
    <x v="1"/>
    <n v="84"/>
    <s v="Comedy|Drama|Romance"/>
    <s v="female frontal nudity|filming a wedding|lingerie slip|memory|wedding"/>
    <n v="7.1"/>
    <n v="365"/>
    <n v="54"/>
    <n v="10143"/>
    <n v="12496"/>
    <x v="0"/>
    <n v="2.39"/>
    <x v="1"/>
  </r>
  <r>
    <x v="3625"/>
    <n v="2006"/>
    <s v="Lloyd Kaufman"/>
    <s v="John Karyus"/>
    <s v="Lloyd Kaufman"/>
    <s v="Kate Graham"/>
    <x v="8"/>
    <n v="500000"/>
    <n v="23000"/>
    <x v="0"/>
    <n v="103"/>
    <s v="Comedy|Horror|Musical"/>
    <s v="castration|chicken|fast food|indian burial ground|protest"/>
    <n v="6.2"/>
    <n v="88"/>
    <n v="58"/>
    <n v="5931"/>
    <n v="1411"/>
    <x v="0"/>
    <n v="1.85"/>
    <x v="1"/>
  </r>
  <r>
    <x v="3626"/>
    <n v="1933"/>
    <s v="Lloyd Bacon"/>
    <s v="Ginger Rogers"/>
    <s v="Dick Powell"/>
    <s v="George Brent"/>
    <x v="8"/>
    <n v="439000"/>
    <n v="2300000"/>
    <x v="0"/>
    <n v="89"/>
    <s v="Comedy|Musical|Romance"/>
    <s v="chorus girl|chorus line|director|gala premiere|song"/>
    <n v="7.7"/>
    <n v="65"/>
    <n v="97"/>
    <n v="7921"/>
    <n v="995"/>
    <x v="1"/>
    <n v="1.37"/>
    <x v="0"/>
  </r>
  <r>
    <x v="3627"/>
    <n v="1990"/>
    <s v="Whit Stillman"/>
    <s v="Chris Eigeman"/>
    <s v="Taylor Nichols"/>
    <s v="Ellia Thompson"/>
    <x v="0"/>
    <n v="225000"/>
    <n v="2938208"/>
    <x v="0"/>
    <n v="98"/>
    <s v="Comedy|Drama|Romance"/>
    <s v="apartment|dancing|debutante|new york|upper class"/>
    <n v="7.5"/>
    <n v="71"/>
    <n v="52"/>
    <n v="7143"/>
    <n v="173"/>
    <x v="0"/>
    <n v="1.66"/>
    <x v="0"/>
  </r>
  <r>
    <x v="3628"/>
    <n v="2004"/>
    <s v="Jared Hess"/>
    <s v="Jon Heder"/>
    <s v="Diedrich Bader"/>
    <s v="Jon Gries"/>
    <x v="1"/>
    <n v="400000"/>
    <n v="44540956"/>
    <x v="0"/>
    <n v="92"/>
    <s v="Comedy"/>
    <s v="class president|family relationships|friend|high school|jock"/>
    <n v="6.9"/>
    <n v="220"/>
    <n v="1473"/>
    <n v="161448"/>
    <n v="3950"/>
    <x v="0"/>
    <n v="1.85"/>
    <x v="0"/>
  </r>
  <r>
    <x v="3629"/>
    <n v="2013"/>
    <s v="Jeremy Saulnier"/>
    <s v="Devin Ratray"/>
    <s v="Eve Plumb"/>
    <s v="Amy Hargreaves"/>
    <x v="3"/>
    <n v="1066167"/>
    <n v="258113"/>
    <x v="0"/>
    <n v="90"/>
    <s v="Crime|Drama|Thriller"/>
    <s v="blood splatter|car|neo noir|vengeance|vomiting"/>
    <n v="7.1"/>
    <n v="279"/>
    <n v="135"/>
    <n v="42678"/>
    <n v="1528"/>
    <x v="0"/>
    <n v="2.35"/>
    <x v="1"/>
  </r>
  <r>
    <x v="3630"/>
    <n v="2007"/>
    <s v="Oren Peli"/>
    <s v="Micah Sloat"/>
    <s v="Ashley Palmer"/>
    <s v="Amber Armstrong"/>
    <x v="3"/>
    <n v="15000"/>
    <n v="107917283"/>
    <x v="0"/>
    <n v="84"/>
    <s v="Horror"/>
    <s v="dark force|entity|evil force|found footage|paranormal phenomenon"/>
    <n v="6.3"/>
    <n v="409"/>
    <n v="1189"/>
    <n v="184824"/>
    <n v="330"/>
    <x v="0"/>
    <n v="1.85"/>
    <x v="0"/>
  </r>
  <r>
    <x v="3631"/>
    <n v="1975"/>
    <s v="Terry Gilliam"/>
    <s v="Eric Idle"/>
    <s v="Michael Palin"/>
    <s v="Terry Jones"/>
    <x v="1"/>
    <n v="229575"/>
    <n v="1229197"/>
    <x v="1"/>
    <n v="91"/>
    <s v="Adventure|Comedy|Fantasy"/>
    <s v="camelot|holy grail|king arthur|knight|lancelot"/>
    <n v="8.3000000000000007"/>
    <n v="131"/>
    <n v="660"/>
    <n v="382240"/>
    <n v="2158"/>
    <x v="0"/>
    <n v="1.66"/>
    <x v="0"/>
  </r>
  <r>
    <x v="3632"/>
    <n v="2006"/>
    <s v="Richard Glatzer"/>
    <s v="Emily Rios"/>
    <s v="Jesse Garcia"/>
    <s v="Alicia Sixtos"/>
    <x v="3"/>
    <n v="400000"/>
    <n v="1689999"/>
    <x v="0"/>
    <n v="90"/>
    <s v="Drama"/>
    <s v="15th birthday|birthday|gay|party|security guard"/>
    <n v="7.1"/>
    <n v="69"/>
    <n v="48"/>
    <n v="3675"/>
    <n v="771"/>
    <x v="0"/>
    <n v="2.35"/>
    <x v="0"/>
  </r>
  <r>
    <x v="3633"/>
    <n v="2003"/>
    <s v="Jonathan Caouette"/>
    <s v="Greg Ayres"/>
    <s v="Jonathan Caouette"/>
    <s v="Renee Leblanc"/>
    <x v="8"/>
    <n v="218"/>
    <n v="592014"/>
    <x v="0"/>
    <n v="88"/>
    <s v="Biography|Documentary"/>
    <s v="answering machine|home movie|lithium|schizophrenic|video diary"/>
    <n v="7.2"/>
    <n v="72"/>
    <n v="114"/>
    <n v="5709"/>
    <n v="78"/>
    <x v="0"/>
    <n v="1.37"/>
    <x v="0"/>
  </r>
  <r>
    <x v="3634"/>
    <n v="1981"/>
    <s v="Lucio Fulci"/>
    <s v="Catriona MacColl"/>
    <s v="David Warbeck"/>
    <s v="Al Cliver"/>
    <x v="6"/>
    <n v="400000"/>
    <n v="126387"/>
    <x v="19"/>
    <n v="82"/>
    <s v="Horror"/>
    <s v="doctor|hell|hotel|painter|plumber"/>
    <n v="6.9"/>
    <n v="203"/>
    <n v="253"/>
    <n v="14985"/>
    <n v="123"/>
    <x v="1"/>
    <n v="2.35"/>
    <x v="1"/>
  </r>
  <r>
    <x v="3635"/>
    <n v="2008"/>
    <s v="Tom Vaughan"/>
    <s v="Treat Williams"/>
    <s v="Andrew Daly"/>
    <s v="Michelle Krusiec"/>
    <x v="0"/>
    <n v="35000000"/>
    <n v="80276912"/>
    <x v="0"/>
    <n v="101"/>
    <s v="Comedy|Romance"/>
    <s v="casino|father son relationship|jackpot|judge|wedding"/>
    <n v="6.1"/>
    <n v="148"/>
    <n v="151"/>
    <n v="140740"/>
    <n v="1026"/>
    <x v="0"/>
    <n v="2.35"/>
    <x v="0"/>
  </r>
  <r>
    <x v="3636"/>
    <n v="1929"/>
    <s v="Harry Beaumont"/>
    <s v="Anita Page"/>
    <s v="Bessie Love"/>
    <s v="Charles King"/>
    <x v="11"/>
    <n v="379000"/>
    <n v="2808000"/>
    <x v="0"/>
    <n v="100"/>
    <s v="Musical|Romance"/>
    <s v="sibling rivalry|singer|sister act|whistling|wisecrack humor"/>
    <n v="6.3"/>
    <n v="36"/>
    <n v="71"/>
    <n v="4546"/>
    <n v="109"/>
    <x v="1"/>
    <n v="1.37"/>
    <x v="0"/>
  </r>
  <r>
    <x v="3637"/>
    <n v="2012"/>
    <s v="Franck Khalfoun"/>
    <s v="America Olivo"/>
    <s v="Nora Arnezeder"/>
    <s v="Liane Balaban"/>
    <x v="7"/>
    <n v="6000000"/>
    <n v="12843"/>
    <x v="8"/>
    <n v="89"/>
    <s v="Horror|Thriller"/>
    <s v="exhibition|mannequin|obsession|oral sex|photographer"/>
    <n v="6.1"/>
    <n v="279"/>
    <n v="131"/>
    <n v="27297"/>
    <n v="1233"/>
    <x v="0"/>
    <n v="2.35"/>
    <x v="1"/>
  </r>
  <r>
    <x v="3638"/>
    <n v="2005"/>
    <s v="Henry Alex Rubin"/>
    <s v="Mark Zupan"/>
    <s v="Joe Bishop"/>
    <s v="Andy Cohn"/>
    <x v="3"/>
    <n v="1750211"/>
    <n v="1523883"/>
    <x v="0"/>
    <n v="88"/>
    <s v="Documentary|Sport"/>
    <s v="paralympics|quad rugby|rugby|team|wheelchair"/>
    <n v="7.8"/>
    <n v="110"/>
    <n v="70"/>
    <n v="9037"/>
    <n v="15"/>
    <x v="0"/>
    <n v="1.85"/>
    <x v="1"/>
  </r>
  <r>
    <x v="3639"/>
    <n v="1987"/>
    <s v="Sam Firstenberg"/>
    <s v="Michael Dudikoff"/>
    <s v="Steve James"/>
    <s v="Larry Poindexter"/>
    <x v="3"/>
    <n v="350000"/>
    <n v="4000000"/>
    <x v="0"/>
    <n v="90"/>
    <s v="Action|Drama"/>
    <s v="blood splatter|island|motorboat|ninja|sequel to cult film"/>
    <n v="4.7"/>
    <n v="40"/>
    <n v="46"/>
    <n v="6046"/>
    <n v="872"/>
    <x v="0"/>
    <n v="1.85"/>
    <x v="0"/>
  </r>
  <r>
    <x v="2236"/>
    <n v="1978"/>
    <s v="John Carpenter"/>
    <s v="Jamie Lee Curtis"/>
    <s v="Donald Pleasence"/>
    <s v="P.J. Soles"/>
    <x v="3"/>
    <n v="300000"/>
    <n v="47000000"/>
    <x v="0"/>
    <n v="101"/>
    <s v="Horror|Thriller"/>
    <s v="halloween|masked killer|michael myers|slasher|trick or treat"/>
    <n v="7.9"/>
    <n v="318"/>
    <n v="1191"/>
    <n v="157863"/>
    <n v="4400"/>
    <x v="0"/>
    <n v="2.35"/>
    <x v="0"/>
  </r>
  <r>
    <x v="3640"/>
    <n v="1999"/>
    <s v="Gavin O'Connor"/>
    <s v="Kimberly J. Brown"/>
    <s v="Janet McTeer"/>
    <s v="Lois Smith"/>
    <x v="0"/>
    <n v="312000"/>
    <n v="1281176"/>
    <x v="0"/>
    <n v="102"/>
    <s v="Comedy|Drama"/>
    <s v="boss|fight|reference to william shakespeare|white trash|written and directed by cast member"/>
    <n v="6.7"/>
    <n v="64"/>
    <n v="73"/>
    <n v="2932"/>
    <n v="1986"/>
    <x v="0"/>
    <n v="1.85"/>
    <x v="0"/>
  </r>
  <r>
    <x v="3641"/>
    <n v="1995"/>
    <s v="Gregory Widen"/>
    <s v="Viggo Mortensen"/>
    <s v="Adam Goldberg"/>
    <s v="Virginia Madsen"/>
    <x v="3"/>
    <n v="8000000"/>
    <n v="16115878"/>
    <x v="0"/>
    <n v="98"/>
    <s v="Action|Fantasy|Horror|Mystery|Thriller"/>
    <s v="angel|corpse|girl|heaven|soul"/>
    <n v="6.6"/>
    <n v="56"/>
    <n v="194"/>
    <n v="24438"/>
    <n v="13433"/>
    <x v="0"/>
    <n v="2.35"/>
    <x v="0"/>
  </r>
  <r>
    <x v="3642"/>
    <n v="1996"/>
    <s v="Cédric Klapisch"/>
    <s v="Simon Abkarian"/>
    <s v="Zinedine Soualem"/>
    <s v="Jane Bradbury"/>
    <x v="3"/>
    <n v="300000"/>
    <n v="1652472"/>
    <x v="8"/>
    <n v="91"/>
    <s v="Comedy|Romance"/>
    <s v="cat|homosexual sex|male homosexuality|neighborhood|noisy neighbor"/>
    <n v="6.9"/>
    <n v="29"/>
    <n v="25"/>
    <n v="2843"/>
    <n v="102"/>
    <x v="0"/>
    <n v="1.66"/>
    <x v="0"/>
  </r>
  <r>
    <x v="3643"/>
    <n v="2003"/>
    <s v="Peter Hedges"/>
    <s v="Oliver Platt"/>
    <s v="Adrian Martinez"/>
    <s v="Derek Luke"/>
    <x v="0"/>
    <n v="300000"/>
    <n v="2360184"/>
    <x v="0"/>
    <n v="80"/>
    <s v="Comedy|Drama"/>
    <s v="apartment|oven|stove|thanksgiving|thanksgiving dinner"/>
    <n v="7.1"/>
    <n v="131"/>
    <n v="177"/>
    <n v="18035"/>
    <n v="3010"/>
    <x v="0"/>
    <n v="1.85"/>
    <x v="0"/>
  </r>
  <r>
    <x v="3644"/>
    <n v="2006"/>
    <s v="Kelly Reichardt"/>
    <s v="Daniel London"/>
    <s v="Lucy"/>
    <s v="Will Oldham"/>
    <x v="8"/>
    <n v="300000"/>
    <n v="255352"/>
    <x v="0"/>
    <n v="76"/>
    <s v="Drama"/>
    <s v="cell phone|male frontal nudity|oregon|sexual ambiguity|title directed by female"/>
    <n v="6.7"/>
    <n v="88"/>
    <n v="57"/>
    <n v="4423"/>
    <n v="132"/>
    <x v="0"/>
    <n v="1.66"/>
    <x v="1"/>
  </r>
  <r>
    <x v="3645"/>
    <n v="2008"/>
    <s v="Kelly Reichardt"/>
    <s v="John Robinson"/>
    <s v="Lucy"/>
    <s v="Will Oldham"/>
    <x v="3"/>
    <n v="200000"/>
    <n v="856942"/>
    <x v="0"/>
    <n v="80"/>
    <s v="Drama"/>
    <s v="car|dog|flip phone|rape threat|vulnerable"/>
    <n v="7.1"/>
    <n v="189"/>
    <n v="112"/>
    <n v="12241"/>
    <n v="460"/>
    <x v="0"/>
    <n v="1.85"/>
    <x v="0"/>
  </r>
  <r>
    <x v="3646"/>
    <n v="2004"/>
    <s v="Eddie O'Flaherty"/>
    <s v="Don Wallace"/>
    <s v="Eddie Jones"/>
    <s v="Christina Chambers"/>
    <x v="3"/>
    <n v="200000"/>
    <n v="5199"/>
    <x v="0"/>
    <n v="109"/>
    <s v="Drama|Sport"/>
    <s v="older man younger man relationship|punching bag|school teacher|undressing|unrequited love"/>
    <n v="6.6"/>
    <n v="13"/>
    <n v="23"/>
    <n v="720"/>
    <n v="185"/>
    <x v="0"/>
    <n v="2.35"/>
    <x v="1"/>
  </r>
  <r>
    <x v="1041"/>
    <n v="2007"/>
    <s v="Julie Taymor"/>
    <s v="Jim Sturgess"/>
    <s v="T.V. Carpio"/>
    <s v="Robert Clohessy"/>
    <x v="0"/>
    <n v="45000000"/>
    <n v="24343673"/>
    <x v="0"/>
    <n v="133"/>
    <s v="Drama|Fantasy|Musical|Romance"/>
    <s v="anti war|liverpool|love|protest|song"/>
    <n v="7.4"/>
    <n v="156"/>
    <n v="524"/>
    <n v="91863"/>
    <n v="5405"/>
    <x v="0"/>
    <n v="2.35"/>
    <x v="1"/>
  </r>
  <r>
    <x v="3647"/>
    <n v="2014"/>
    <s v="Bruce Dellis"/>
    <s v="Tatyana Ali"/>
    <s v="Ricky Schroder"/>
    <s v="Jon Polito"/>
    <x v="3"/>
    <n v="300000"/>
    <n v="2468"/>
    <x v="0"/>
    <n v="95"/>
    <s v="Thriller"/>
    <s v="digit in title|latino|life or death|philosophy|supernatural"/>
    <n v="4.8"/>
    <n v="10"/>
    <n v="5"/>
    <n v="241"/>
    <n v="2048"/>
    <x v="0"/>
    <n v="1.85"/>
    <x v="1"/>
  </r>
  <r>
    <x v="3648"/>
    <n v="2012"/>
    <s v="Craig Zobel"/>
    <s v="Dreama Walker"/>
    <s v="Matt Servitto"/>
    <s v="James McCaffrey"/>
    <x v="3"/>
    <n v="270000"/>
    <n v="318622"/>
    <x v="0"/>
    <n v="90"/>
    <s v="Biography|Crime|Drama|Thriller"/>
    <s v="authority|boss subordinate relationship|fast food restaurant|gullibility|telephone call"/>
    <n v="6.4"/>
    <n v="286"/>
    <n v="175"/>
    <n v="24668"/>
    <n v="1734"/>
    <x v="0"/>
    <n v="2.35"/>
    <x v="0"/>
  </r>
  <r>
    <x v="3649"/>
    <n v="1997"/>
    <s v="Kevin Smith"/>
    <s v="Matt Damon"/>
    <s v="Ethan Suplee"/>
    <s v="Joey Lauren Adams"/>
    <x v="3"/>
    <n v="250000"/>
    <n v="12006514"/>
    <x v="0"/>
    <n v="113"/>
    <s v="Comedy|Drama|Romance"/>
    <s v="comic book|friendship|gay|lesbian|secret"/>
    <n v="7.3"/>
    <n v="147"/>
    <n v="500"/>
    <n v="114070"/>
    <n v="15765"/>
    <x v="0"/>
    <n v="1.85"/>
    <x v="0"/>
  </r>
  <r>
    <x v="3650"/>
    <n v="2001"/>
    <s v="Nicole Holofcener"/>
    <s v="Aunjanue Ellis"/>
    <s v="Brenda Blethyn"/>
    <s v="Raven Goodwin"/>
    <x v="3"/>
    <n v="250000"/>
    <n v="4186931"/>
    <x v="0"/>
    <n v="91"/>
    <s v="Comedy|Drama|Romance"/>
    <s v="african american|dog|homecoming queen|insecurity|surgery"/>
    <n v="6.9"/>
    <n v="71"/>
    <n v="85"/>
    <n v="6041"/>
    <n v="1330"/>
    <x v="0"/>
    <n v="1.85"/>
    <x v="0"/>
  </r>
  <r>
    <x v="3651"/>
    <n v="2002"/>
    <s v="Justin Lin"/>
    <s v="Parry Shen"/>
    <s v="Jason Tobin"/>
    <s v="Collin Kahey"/>
    <x v="3"/>
    <n v="250000"/>
    <n v="3799339"/>
    <x v="0"/>
    <n v="98"/>
    <s v="Crime|Drama|Romance"/>
    <s v="asian american|high school|overachiever|pubic hair|vomiting"/>
    <n v="7.2"/>
    <n v="51"/>
    <n v="138"/>
    <n v="8000"/>
    <n v="139"/>
    <x v="0"/>
    <n v="1.85"/>
    <x v="0"/>
  </r>
  <r>
    <x v="3652"/>
    <n v="1995"/>
    <s v="Maria Maggenti"/>
    <s v="Nicole Ari Parker"/>
    <s v="Laurel Holloman"/>
    <s v="Stephanie Berry"/>
    <x v="3"/>
    <n v="250000"/>
    <n v="1977544"/>
    <x v="0"/>
    <n v="94"/>
    <s v="Comedy|Drama|Romance"/>
    <s v="caught having sex|class|friend|lesbian|lesbian sex"/>
    <n v="6.5"/>
    <n v="23"/>
    <n v="36"/>
    <n v="3513"/>
    <n v="656"/>
    <x v="0"/>
    <n v="1.85"/>
    <x v="0"/>
  </r>
  <r>
    <x v="3653"/>
    <n v="2000"/>
    <s v="Miguel Arteta"/>
    <s v="Lupe Ontiveros"/>
    <s v="Mike White"/>
    <s v="Chris Weitz"/>
    <x v="3"/>
    <n v="250000"/>
    <n v="1050600"/>
    <x v="0"/>
    <n v="96"/>
    <s v="Comedy|Drama"/>
    <s v="best friend|bisexuality|friend|gay kiss|sexuality"/>
    <n v="6.6"/>
    <n v="59"/>
    <n v="136"/>
    <n v="4662"/>
    <n v="1378"/>
    <x v="0"/>
    <n v="1.85"/>
    <x v="0"/>
  </r>
  <r>
    <x v="3654"/>
    <n v="2001"/>
    <s v="Piyush Dinker Pandya"/>
    <s v="Purva Bedi"/>
    <s v="Rizwan Manji"/>
    <s v="Anil Kumar"/>
    <x v="8"/>
    <n v="250000"/>
    <n v="902835"/>
    <x v="0"/>
    <n v="100"/>
    <s v="Comedy|Drama|Romance"/>
    <s v="college|desi|heritage|india|indian american"/>
    <n v="6.7"/>
    <n v="9"/>
    <n v="40"/>
    <n v="1489"/>
    <n v="454"/>
    <x v="0"/>
    <n v="1.85"/>
    <x v="0"/>
  </r>
  <r>
    <x v="3655"/>
    <n v="1997"/>
    <s v="Vincenzo Natali"/>
    <s v="David Hewlett"/>
    <s v="Julian Richings"/>
    <s v="Nicole de Boer"/>
    <x v="3"/>
    <n v="365000"/>
    <n v="489220"/>
    <x v="3"/>
    <n v="90"/>
    <s v="Mystery|Sci-Fi|Thriller"/>
    <s v="escape|labyrinth|maze|red light|trap"/>
    <n v="7.3"/>
    <n v="99"/>
    <n v="696"/>
    <n v="160511"/>
    <n v="1743"/>
    <x v="0"/>
    <n v="1.85"/>
    <x v="0"/>
  </r>
  <r>
    <x v="3656"/>
    <n v="1997"/>
    <s v="Bill Plympton"/>
    <s v="Charis Michelsen"/>
    <s v="Bill Martone"/>
    <s v="Richard Spore"/>
    <x v="3"/>
    <n v="250000"/>
    <n v="203134"/>
    <x v="0"/>
    <n v="75"/>
    <s v="Animation|Comedy|Drama|Fantasy|Sci-Fi"/>
    <s v="claim in title|exclamation point in title|punctuation in title|reference to babe ruth|sex"/>
    <n v="7"/>
    <n v="19"/>
    <n v="21"/>
    <n v="1428"/>
    <n v="7"/>
    <x v="0"/>
    <n v="1.85"/>
    <x v="1"/>
  </r>
  <r>
    <x v="3657"/>
    <n v="2004"/>
    <s v="Greg Harrison"/>
    <s v="Amir Talai"/>
    <s v="Anne Archer"/>
    <s v="Nora Dunn"/>
    <x v="3"/>
    <n v="150000"/>
    <n v="191309"/>
    <x v="0"/>
    <n v="78"/>
    <s v="Drama|Mystery|Thriller"/>
    <s v="female protagonist|murder|photographer|robbery|shot to death"/>
    <n v="5.5"/>
    <n v="43"/>
    <n v="64"/>
    <n v="2787"/>
    <n v="1008"/>
    <x v="0"/>
    <n v="1.85"/>
    <x v="0"/>
  </r>
  <r>
    <x v="3658"/>
    <n v="2011"/>
    <s v="Drake Doremus"/>
    <s v="Jennifer Lawrence"/>
    <s v="Charlie Bewley"/>
    <s v="Finola Hughes"/>
    <x v="0"/>
    <n v="250000"/>
    <n v="3388210"/>
    <x v="0"/>
    <n v="90"/>
    <s v="Drama|Romance"/>
    <s v="girlfriend|immigration|long distance relationship|parents|student visa"/>
    <n v="6.7"/>
    <n v="206"/>
    <n v="150"/>
    <n v="46813"/>
    <n v="34983"/>
    <x v="0"/>
    <n v="1.78"/>
    <x v="0"/>
  </r>
  <r>
    <x v="3659"/>
    <n v="2013"/>
    <s v="Paul Schrader"/>
    <s v="Nolan Gerard Funk"/>
    <s v="Gus Van Sant"/>
    <s v="James Deen"/>
    <x v="3"/>
    <n v="250000"/>
    <n v="49494"/>
    <x v="0"/>
    <n v="99"/>
    <s v="Drama|Thriller"/>
    <s v="cocaine|homosexual|penis|psychopath|pubic hair"/>
    <n v="3.9"/>
    <n v="162"/>
    <n v="87"/>
    <n v="8511"/>
    <n v="2862"/>
    <x v="0"/>
    <n v="2.35"/>
    <x v="1"/>
  </r>
  <r>
    <x v="3660"/>
    <n v="2007"/>
    <s v="Jeff Nichols"/>
    <s v="Michael Abbott Jr."/>
    <s v="Natalie Canerday"/>
    <s v="Travis Smith"/>
    <x v="0"/>
    <m/>
    <n v="45661"/>
    <x v="0"/>
    <n v="92"/>
    <s v="Drama|Thriller"/>
    <s v="bare chested male|half brother|indifference|shotgun|violence"/>
    <n v="7.3"/>
    <n v="85"/>
    <n v="32"/>
    <n v="7148"/>
    <n v="114"/>
    <x v="0"/>
    <n v="2.35"/>
    <x v="0"/>
  </r>
  <r>
    <x v="3661"/>
    <n v="2013"/>
    <s v="Zoran Lisinac"/>
    <s v="Matthew Emerick"/>
    <s v="Brock Baker"/>
    <s v="Sheldon Bailey"/>
    <x v="12"/>
    <n v="250000"/>
    <m/>
    <x v="0"/>
    <n v="108"/>
    <s v="Comedy|Music|Romance"/>
    <m/>
    <n v="7.1"/>
    <n v="17"/>
    <n v="2"/>
    <n v="330"/>
    <n v="1087"/>
    <x v="0"/>
    <n v="1.85"/>
    <x v="1"/>
  </r>
  <r>
    <x v="3662"/>
    <n v="2012"/>
    <s v="Tom Putnam"/>
    <s v="Brendan Doogie Milewski"/>
    <s v="Donald Austin"/>
    <s v="Craig Dougherty"/>
    <x v="7"/>
    <n v="225000"/>
    <n v="111300"/>
    <x v="0"/>
    <n v="86"/>
    <s v="Documentary"/>
    <s v="abandoned building|detroit michigan|firefighter|michigan|urban setting"/>
    <n v="7.5"/>
    <n v="22"/>
    <n v="6"/>
    <n v="575"/>
    <n v="2"/>
    <x v="0"/>
    <n v="2.35"/>
    <x v="1"/>
  </r>
  <r>
    <x v="3663"/>
    <n v="2000"/>
    <s v="Jon Shear"/>
    <s v="Dan Futterman"/>
    <s v="Josh Hamilton"/>
    <s v="Matt Keeslar"/>
    <x v="3"/>
    <n v="225000"/>
    <n v="1027119"/>
    <x v="0"/>
    <n v="106"/>
    <s v="Drama"/>
    <s v="hot dog bun|needle|new york|rat|tourist"/>
    <n v="7"/>
    <n v="38"/>
    <n v="73"/>
    <n v="2742"/>
    <n v="964"/>
    <x v="0"/>
    <n v="1.85"/>
    <x v="0"/>
  </r>
  <r>
    <x v="3664"/>
    <n v="1953"/>
    <s v="Eugène Lourié"/>
    <s v="Kenneth Tobey"/>
    <s v="Cecil Kellaway"/>
    <s v="Ross Elliott"/>
    <x v="4"/>
    <n v="210000"/>
    <n v="5000000"/>
    <x v="0"/>
    <n v="80"/>
    <s v="Adventure|Horror|Sci-Fi"/>
    <s v="arctic|beast|dinosaur|monster|rhedosaurus"/>
    <n v="6.7"/>
    <n v="67"/>
    <n v="88"/>
    <n v="4812"/>
    <n v="205"/>
    <x v="1"/>
    <n v="1.37"/>
    <x v="0"/>
  </r>
  <r>
    <x v="3665"/>
    <n v="1996"/>
    <s v="Doug Liman"/>
    <s v="Jon Favreau"/>
    <s v="Alex Désert"/>
    <s v="Blake Lindsley"/>
    <x v="3"/>
    <n v="200000"/>
    <n v="4505922"/>
    <x v="0"/>
    <n v="96"/>
    <s v="Comedy|Drama"/>
    <s v="actor|black panties|cult film|friend|upskirt"/>
    <n v="7.4"/>
    <n v="77"/>
    <n v="252"/>
    <n v="63951"/>
    <n v="4230"/>
    <x v="0"/>
    <n v="1.85"/>
    <x v="0"/>
  </r>
  <r>
    <x v="3666"/>
    <n v="1964"/>
    <s v="Sergio Leone"/>
    <s v="Clint Eastwood"/>
    <s v="Gian Maria Volontè"/>
    <s v="Aldo Sambrell"/>
    <x v="3"/>
    <n v="200000"/>
    <n v="3500000"/>
    <x v="19"/>
    <n v="99"/>
    <s v="Action|Drama|Western"/>
    <s v="balladeer|bar|drifter|mexican|revenge"/>
    <n v="8"/>
    <n v="122"/>
    <n v="235"/>
    <n v="147566"/>
    <n v="16534"/>
    <x v="0"/>
    <n v="2.35"/>
    <x v="0"/>
  </r>
  <r>
    <x v="1549"/>
    <n v="2013"/>
    <s v="Steven Soderbergh"/>
    <s v="Channing Tatum"/>
    <s v="David Costabile"/>
    <s v="Katie Lowes"/>
    <x v="3"/>
    <n v="30000000"/>
    <n v="32154410"/>
    <x v="0"/>
    <n v="106"/>
    <s v="Crime|Drama|Thriller"/>
    <s v="clinical trial|female protagonist|neuropharmacology|psychiatrist|side effect"/>
    <n v="7.1"/>
    <n v="450"/>
    <n v="274"/>
    <n v="148334"/>
    <n v="18469"/>
    <x v="0"/>
    <n v="1.85"/>
    <x v="0"/>
  </r>
  <r>
    <x v="3667"/>
    <n v="2010"/>
    <s v="Eric Valette"/>
    <s v="Melanie Papalia"/>
    <s v="Ryan Kennedy"/>
    <s v="John Reardon"/>
    <x v="0"/>
    <n v="13000000"/>
    <m/>
    <x v="0"/>
    <n v="94"/>
    <s v="Horror|Sci-Fi|Thriller"/>
    <s v="based on comic book|blue bra and panties|female protagonist|girl in bra and panties|killer car"/>
    <n v="3.9"/>
    <n v="42"/>
    <n v="22"/>
    <n v="1328"/>
    <n v="711"/>
    <x v="0"/>
    <n v="2.35"/>
    <x v="1"/>
  </r>
  <r>
    <x v="3668"/>
    <n v="2006"/>
    <s v="Ricki Stern"/>
    <s v="Darryl Hunt"/>
    <s v="Evelyn Jefferson"/>
    <s v="John Reeves"/>
    <x v="0"/>
    <n v="200000"/>
    <n v="1111"/>
    <x v="0"/>
    <n v="106"/>
    <s v="Crime|Documentary"/>
    <s v="false accusation|murder|north carolina|trial|wrongful conviction"/>
    <n v="7.7"/>
    <n v="11"/>
    <n v="10"/>
    <n v="771"/>
    <n v="2"/>
    <x v="0"/>
    <n v="1.66"/>
    <x v="1"/>
  </r>
  <r>
    <x v="3669"/>
    <n v="2012"/>
    <s v="Sharon Greytak"/>
    <s v="Sally Kirkland"/>
    <s v="Alex Emanuel"/>
    <s v="Elaine Bromka"/>
    <x v="12"/>
    <n v="200000"/>
    <m/>
    <x v="0"/>
    <n v="94"/>
    <s v="Drama"/>
    <m/>
    <n v="8.1"/>
    <n v="3"/>
    <n v="3"/>
    <n v="15"/>
    <n v="1112"/>
    <x v="0"/>
    <n v="1.78"/>
    <x v="1"/>
  </r>
  <r>
    <x v="3670"/>
    <n v="1997"/>
    <s v="Majid Majidi"/>
    <s v="Bahare Seddiqi"/>
    <s v="Amir Farrokh Hashemian"/>
    <s v="Mohammad Amir Naji"/>
    <x v="1"/>
    <n v="180000"/>
    <n v="925402"/>
    <x v="30"/>
    <n v="89"/>
    <s v="Drama|Family"/>
    <s v="class|gardening|race|school|shoe"/>
    <n v="8.5"/>
    <n v="46"/>
    <n v="130"/>
    <n v="27882"/>
    <n v="100"/>
    <x v="0"/>
    <n v="1.85"/>
    <x v="0"/>
  </r>
  <r>
    <x v="3671"/>
    <n v="2011"/>
    <s v="Andrew Haigh"/>
    <s v="Tom Cullen"/>
    <s v="Chris New"/>
    <s v="Vauxhall Jermaine"/>
    <x v="7"/>
    <n v="120000"/>
    <n v="469947"/>
    <x v="1"/>
    <n v="97"/>
    <s v="Drama|Romance"/>
    <s v="coming out|fellatio|male in bathtub|male nudity|nudity"/>
    <n v="7.7"/>
    <n v="143"/>
    <n v="68"/>
    <n v="19846"/>
    <n v="654"/>
    <x v="0"/>
    <n v="1.85"/>
    <x v="0"/>
  </r>
  <r>
    <x v="3672"/>
    <n v="1986"/>
    <s v="Spike Lee"/>
    <s v="S. Epatha Merkerson"/>
    <s v="Joie Lee"/>
    <s v="Tracy Camilla Johns"/>
    <x v="3"/>
    <n v="175000"/>
    <n v="7137502"/>
    <x v="0"/>
    <n v="88"/>
    <s v="Comedy|Romance"/>
    <s v="female nudity|male model|nudity|rite of passage|sex"/>
    <n v="6.5"/>
    <n v="26"/>
    <n v="26"/>
    <n v="4769"/>
    <n v="708"/>
    <x v="1"/>
    <n v="1.85"/>
    <x v="0"/>
  </r>
  <r>
    <x v="3673"/>
    <n v="2011"/>
    <s v="Mike Cahill"/>
    <s v="Robin Lord Taylor"/>
    <s v="William Mapother"/>
    <s v="Flint Beverage"/>
    <x v="0"/>
    <n v="100000"/>
    <n v="1316074"/>
    <x v="0"/>
    <n v="92"/>
    <s v="Drama|Romance|Sci-Fi"/>
    <s v="duplicate earth|janitor|planet|solar system|synchronicity"/>
    <n v="7"/>
    <n v="242"/>
    <n v="228"/>
    <n v="71387"/>
    <n v="1303"/>
    <x v="0"/>
    <n v="1.85"/>
    <x v="0"/>
  </r>
  <r>
    <x v="3674"/>
    <n v="1971"/>
    <s v="Melvin Van Peebles"/>
    <s v="John Amos"/>
    <s v="Mario Van Peebles"/>
    <s v="Melvin Van Peebles"/>
    <x v="3"/>
    <n v="500000"/>
    <n v="15180000"/>
    <x v="0"/>
    <n v="97"/>
    <s v="Crime|Drama|Thriller"/>
    <s v="black panther|hells angels|on the run|racist|racist cop"/>
    <n v="5.5"/>
    <n v="38"/>
    <n v="50"/>
    <n v="3340"/>
    <n v="1631"/>
    <x v="0"/>
    <n v="1.37"/>
    <x v="0"/>
  </r>
  <r>
    <x v="3675"/>
    <n v="2000"/>
    <s v="Gary Winick"/>
    <s v="Bebe Neuwirth"/>
    <s v="Aaron Stanford"/>
    <s v="Ron Rifkin"/>
    <x v="0"/>
    <n v="150000"/>
    <n v="2882062"/>
    <x v="0"/>
    <n v="78"/>
    <s v="Comedy|Drama|Romance"/>
    <s v="best friend|boy|french|friend|love"/>
    <n v="6.3"/>
    <n v="91"/>
    <n v="101"/>
    <n v="5178"/>
    <n v="1144"/>
    <x v="0"/>
    <n v="1.85"/>
    <x v="0"/>
  </r>
  <r>
    <x v="3676"/>
    <n v="2007"/>
    <s v="John Carney"/>
    <s v="Glen Hansard"/>
    <s v="Markéta Irglová"/>
    <s v="Darren Healy"/>
    <x v="3"/>
    <n v="180000"/>
    <n v="9437933"/>
    <x v="17"/>
    <n v="85"/>
    <s v="Drama|Music|Romance"/>
    <s v="immigrant|independent film|song|street|vacuum cleaner"/>
    <n v="7.9"/>
    <n v="232"/>
    <n v="329"/>
    <n v="90827"/>
    <n v="332"/>
    <x v="0"/>
    <n v="1.85"/>
    <x v="0"/>
  </r>
  <r>
    <x v="3677"/>
    <n v="2009"/>
    <s v="Michel Orion Scott"/>
    <s v="Temple Grandin"/>
    <s v="Rowan Isaacson"/>
    <s v="Simon Baron-Cohen"/>
    <x v="8"/>
    <n v="160000"/>
    <n v="155984"/>
    <x v="0"/>
    <n v="93"/>
    <s v="Documentary"/>
    <s v="horse|journey|mongolia|shaman|travel"/>
    <n v="7.4"/>
    <n v="29"/>
    <n v="9"/>
    <n v="586"/>
    <n v="62"/>
    <x v="0"/>
    <n v="1.85"/>
    <x v="1"/>
  </r>
  <r>
    <x v="2839"/>
    <n v="1974"/>
    <s v="Tobe Hooper"/>
    <s v="Gunnar Hansen"/>
    <s v="Edwin Neal"/>
    <s v="Marilyn Burns"/>
    <x v="3"/>
    <n v="83532"/>
    <n v="30859000"/>
    <x v="0"/>
    <n v="88"/>
    <s v="Horror|Thriller"/>
    <s v="cannibal|chainsaw|hitchhiker|independent film|leatherface"/>
    <n v="7.5"/>
    <n v="277"/>
    <n v="826"/>
    <n v="96411"/>
    <n v="1094"/>
    <x v="0"/>
    <n v="1.85"/>
    <x v="0"/>
  </r>
  <r>
    <x v="3678"/>
    <n v="1989"/>
    <s v="Michael Moore"/>
    <s v="Michael Moore"/>
    <s v="Pat Boone"/>
    <s v="Bob Eubanks"/>
    <x v="3"/>
    <n v="160000"/>
    <n v="6706368"/>
    <x v="0"/>
    <n v="91"/>
    <s v="Documentary"/>
    <s v="factory|flint michigan|general motors|michigan|quest"/>
    <n v="7.5"/>
    <n v="40"/>
    <n v="133"/>
    <n v="22800"/>
    <n v="1048"/>
    <x v="0"/>
    <n v="1.66"/>
    <x v="0"/>
  </r>
  <r>
    <x v="3679"/>
    <n v="2003"/>
    <s v="Nathan Smith Jones"/>
    <s v="Richard Moll"/>
    <s v="Frank Gerrish"/>
    <s v="Christopher Robin Miller"/>
    <x v="12"/>
    <n v="103000"/>
    <m/>
    <x v="0"/>
    <n v="77"/>
    <s v="Comedy"/>
    <s v="latter day saints|lds film|mock documentary|mormon|mormonism"/>
    <n v="5.7"/>
    <n v="1"/>
    <n v="5"/>
    <n v="98"/>
    <n v="516"/>
    <x v="0"/>
    <m/>
    <x v="1"/>
  </r>
  <r>
    <x v="3680"/>
    <n v="2006"/>
    <s v="Alex Kendrick"/>
    <s v="Alex Kendrick"/>
    <s v="Erin Bethea"/>
    <s v="Shannen Fields"/>
    <x v="1"/>
    <n v="100000"/>
    <n v="10174663"/>
    <x v="0"/>
    <n v="111"/>
    <s v="Drama|Sport"/>
    <s v="christian|coach|faith|football|football team"/>
    <n v="6.7"/>
    <n v="31"/>
    <n v="382"/>
    <n v="12399"/>
    <n v="916"/>
    <x v="0"/>
    <n v="1.85"/>
    <x v="0"/>
  </r>
  <r>
    <x v="3681"/>
    <n v="2015"/>
    <s v="Travis Cluff"/>
    <s v="Pfeifer Brown"/>
    <s v="Cassidy Gifford"/>
    <s v="Reese Mishler"/>
    <x v="3"/>
    <n v="100000"/>
    <n v="22757819"/>
    <x v="0"/>
    <n v="81"/>
    <s v="Horror|Thriller"/>
    <s v="breaking and entering|gallows|hanging|high school|stage"/>
    <n v="4.2"/>
    <n v="159"/>
    <n v="150"/>
    <n v="13521"/>
    <n v="276"/>
    <x v="0"/>
    <n v="1.85"/>
    <x v="0"/>
  </r>
  <r>
    <x v="3682"/>
    <n v="1987"/>
    <s v="Robert Townsend"/>
    <s v="Robert Townsend"/>
    <s v="Keenen Ivory Wayans"/>
    <s v="Helen Martin"/>
    <x v="3"/>
    <n v="100000"/>
    <n v="5228617"/>
    <x v="0"/>
    <n v="81"/>
    <s v="Comedy"/>
    <s v="actor|african american|dream|two word title|written and directed by cast member"/>
    <n v="7"/>
    <n v="21"/>
    <n v="32"/>
    <n v="2770"/>
    <n v="1431"/>
    <x v="0"/>
    <n v="1.85"/>
    <x v="0"/>
  </r>
  <r>
    <x v="3683"/>
    <n v="2001"/>
    <s v="Larry Blamire"/>
    <s v="Fay Masterson"/>
    <s v="Brian Howe"/>
    <s v="Larry Blamire"/>
    <x v="1"/>
    <n v="40000"/>
    <n v="110536"/>
    <x v="0"/>
    <n v="90"/>
    <s v="Comedy|Horror|Sci-Fi"/>
    <s v="alien|cave|husband wife relationship|monster|skeleton"/>
    <n v="7"/>
    <n v="88"/>
    <n v="118"/>
    <n v="4117"/>
    <n v="284"/>
    <x v="1"/>
    <n v="1.85"/>
    <x v="0"/>
  </r>
  <r>
    <x v="3684"/>
    <n v="2013"/>
    <s v="E.L. Katz"/>
    <s v="Brighton Sharbino"/>
    <s v="Ethan Embry"/>
    <s v="Elissa Dowling"/>
    <x v="7"/>
    <n v="200000"/>
    <n v="59379"/>
    <x v="0"/>
    <n v="88"/>
    <s v="Comedy|Crime|Drama|Horror|Thriller"/>
    <s v="cocaine|extramarital affair|sex|shooting|violence"/>
    <n v="6.8"/>
    <n v="193"/>
    <n v="52"/>
    <n v="12796"/>
    <n v="4729"/>
    <x v="0"/>
    <n v="2.35"/>
    <x v="1"/>
  </r>
  <r>
    <x v="3685"/>
    <n v="2014"/>
    <s v="Jason Miller"/>
    <s v="Jon Brion"/>
    <s v="Dottie Alexander"/>
    <s v="David Barnes"/>
    <x v="8"/>
    <n v="100000"/>
    <m/>
    <x v="0"/>
    <n v="77"/>
    <s v="Biography|Documentary|Music"/>
    <s v="artist|band|male rear nudity|sexuality|stage"/>
    <n v="7.6"/>
    <n v="5"/>
    <n v="1"/>
    <n v="80"/>
    <n v="45"/>
    <x v="0"/>
    <n v="1.78"/>
    <x v="1"/>
  </r>
  <r>
    <x v="2360"/>
    <n v="2009"/>
    <s v="Dennis Iliadis"/>
    <s v="Tony Goldwyn"/>
    <s v="Monica Potter"/>
    <s v="Martha MacIsaac"/>
    <x v="3"/>
    <n v="15000000"/>
    <n v="32721635"/>
    <x v="0"/>
    <n v="114"/>
    <s v="Crime|Horror|Thriller"/>
    <s v="kidnapping|lake|microwave oven|psychopath|woods"/>
    <n v="6.6"/>
    <n v="241"/>
    <n v="279"/>
    <n v="67824"/>
    <n v="3861"/>
    <x v="0"/>
    <n v="1.85"/>
    <x v="0"/>
  </r>
  <r>
    <x v="3686"/>
    <n v="1998"/>
    <s v="Darren Aronofsky"/>
    <s v="Mark Margolis"/>
    <s v="Clint Mansell"/>
    <s v="Stanley B. Herman"/>
    <x v="3"/>
    <n v="60000"/>
    <n v="3216970"/>
    <x v="0"/>
    <n v="84"/>
    <s v="Drama|Mystery|Thriller"/>
    <s v="mathematician|nature|numbers|pattern|using a metal detector on a beach"/>
    <n v="7.5"/>
    <n v="138"/>
    <n v="586"/>
    <n v="142619"/>
    <n v="2065"/>
    <x v="1"/>
    <n v="1.66"/>
    <x v="0"/>
  </r>
  <r>
    <x v="3687"/>
    <n v="1998"/>
    <s v="Myles Berkowitz"/>
    <s v="Tia Carrere"/>
    <s v="Tom Ardavany"/>
    <s v="Robert McKee"/>
    <x v="3"/>
    <n v="60000"/>
    <n v="536767"/>
    <x v="0"/>
    <n v="87"/>
    <s v="Biography|Comedy|Romance"/>
    <s v="fake documentary|hidden camera|mockumentary|narrative|reality show"/>
    <n v="5.3"/>
    <n v="32"/>
    <n v="83"/>
    <n v="1622"/>
    <n v="1362"/>
    <x v="0"/>
    <n v="1.85"/>
    <x v="0"/>
  </r>
  <r>
    <x v="3688"/>
    <n v="2004"/>
    <s v="Morgan Spurlock"/>
    <s v="Chemeeka Walker"/>
    <s v="Amanda Kearsan"/>
    <s v="Amelia Giancarlo"/>
    <x v="1"/>
    <n v="65000"/>
    <n v="11529368"/>
    <x v="0"/>
    <n v="100"/>
    <s v="Comedy|Documentary|Drama"/>
    <s v="experiment|fast food|food industry|meal|overeating"/>
    <n v="7.3"/>
    <n v="193"/>
    <n v="404"/>
    <n v="85028"/>
    <n v="0"/>
    <x v="0"/>
    <n v="1.78"/>
    <x v="0"/>
  </r>
  <r>
    <x v="3689"/>
    <n v="2011"/>
    <s v="Brandon Trost"/>
    <s v="Clifton Collins Jr."/>
    <s v="Sean Whalen"/>
    <s v="James DeBello"/>
    <x v="3"/>
    <n v="60000"/>
    <n v="40557"/>
    <x v="0"/>
    <n v="82"/>
    <s v="Comedy"/>
    <s v="abbreviation in title|based on short film|competition dancing|dystopia|location in title"/>
    <n v="5.6"/>
    <n v="66"/>
    <n v="22"/>
    <n v="1389"/>
    <n v="2046"/>
    <x v="0"/>
    <n v="2.35"/>
    <x v="1"/>
  </r>
  <r>
    <x v="3690"/>
    <n v="2014"/>
    <s v="Joe Swanberg"/>
    <s v="Anna Kendrick"/>
    <s v="Lena Dunham"/>
    <s v="Mark Webber"/>
    <x v="3"/>
    <n v="70000"/>
    <n v="30084"/>
    <x v="0"/>
    <n v="82"/>
    <s v="Comedy|Drama"/>
    <s v="chicago illinois|drink|drinking|filmmaker|writer"/>
    <n v="5.6"/>
    <n v="65"/>
    <n v="23"/>
    <n v="5507"/>
    <n v="11642"/>
    <x v="0"/>
    <n v="1.85"/>
    <x v="1"/>
  </r>
  <r>
    <x v="3691"/>
    <n v="2011"/>
    <s v="Mike Flanagan"/>
    <s v="Justin Gordon"/>
    <s v="Courtney Bell"/>
    <s v="Erin Cipolletti"/>
    <x v="3"/>
    <n v="70000"/>
    <m/>
    <x v="0"/>
    <n v="87"/>
    <s v="Drama|Horror|Mystery"/>
    <s v="anticipate|dead in absentia|foetus|tunnel|unreliable narration"/>
    <n v="5.8"/>
    <n v="125"/>
    <n v="136"/>
    <n v="13065"/>
    <n v="97"/>
    <x v="0"/>
    <n v="1.78"/>
    <x v="1"/>
  </r>
  <r>
    <x v="3692"/>
    <n v="1995"/>
    <s v="Edward Burns"/>
    <s v="Shari Albert"/>
    <s v="Michael McGlone"/>
    <s v="Maxine Bahns"/>
    <x v="3"/>
    <n v="25000"/>
    <n v="10246600"/>
    <x v="0"/>
    <n v="98"/>
    <s v="Comedy|Drama|Romance"/>
    <s v="abusive father|critically acclaimed|loss of father|love|true love"/>
    <n v="6.6"/>
    <n v="36"/>
    <n v="36"/>
    <n v="6375"/>
    <n v="388"/>
    <x v="0"/>
    <n v="1.85"/>
    <x v="0"/>
  </r>
  <r>
    <x v="3693"/>
    <n v="2010"/>
    <s v="Lena Dunham"/>
    <s v="Lena Dunham"/>
    <s v="Merritt Wever"/>
    <s v="Jemima Kirke"/>
    <x v="7"/>
    <n v="65000"/>
    <n v="389804"/>
    <x v="0"/>
    <n v="98"/>
    <s v="Comedy|Drama|Romance"/>
    <s v="adult returns home|girl with glasses|hipster|shower|title directed by female"/>
    <n v="6.3"/>
    <n v="113"/>
    <n v="35"/>
    <n v="11816"/>
    <n v="2530"/>
    <x v="0"/>
    <n v="2.35"/>
    <x v="0"/>
  </r>
  <r>
    <x v="3694"/>
    <n v="2014"/>
    <s v="William Eubank"/>
    <s v="Lin Shaye"/>
    <s v="Olivia Cooke"/>
    <s v="Beau Knapp"/>
    <x v="0"/>
    <n v="4000000"/>
    <m/>
    <x v="0"/>
    <n v="97"/>
    <s v="Sci-Fi|Thriller"/>
    <s v="computer hacker|girlfriend in a coma|nosebleed|prosthetic leg|road trip"/>
    <n v="6.1"/>
    <n v="161"/>
    <n v="180"/>
    <n v="48236"/>
    <n v="1922"/>
    <x v="0"/>
    <n v="2.35"/>
    <x v="1"/>
  </r>
  <r>
    <x v="3695"/>
    <n v="2013"/>
    <s v="Chad Hartigan"/>
    <s v="Jan Haley"/>
    <s v="Paul Eenhoorn"/>
    <s v="Demetrius Grosse"/>
    <x v="3"/>
    <n v="42000"/>
    <m/>
    <x v="0"/>
    <n v="83"/>
    <s v="Drama"/>
    <s v="estranged daughter|friendship|nevada|prisoner|unlikely friendship"/>
    <n v="6.6"/>
    <n v="34"/>
    <n v="7"/>
    <n v="733"/>
    <n v="1438"/>
    <x v="0"/>
    <n v="16"/>
    <x v="1"/>
  </r>
  <r>
    <x v="3696"/>
    <n v="2000"/>
    <s v="David Gordon Green"/>
    <s v="Paul Schneider"/>
    <s v="Eddie Rouse"/>
    <s v="Damian Jewan Lee"/>
    <x v="8"/>
    <n v="42000"/>
    <n v="241816"/>
    <x v="0"/>
    <n v="90"/>
    <s v="Drama"/>
    <s v="cover up|north carolina|redemption|small town|teenager"/>
    <n v="7.5"/>
    <n v="75"/>
    <n v="76"/>
    <n v="6246"/>
    <n v="642"/>
    <x v="0"/>
    <n v="2.35"/>
    <x v="0"/>
  </r>
  <r>
    <x v="3697"/>
    <n v="1999"/>
    <s v="Kevin Jordan"/>
    <s v="Derick Martini"/>
    <s v="Christa Miller"/>
    <s v="Ion Overman"/>
    <x v="3"/>
    <n v="40000"/>
    <n v="277233"/>
    <x v="0"/>
    <n v="90"/>
    <s v="Comedy|Romance"/>
    <s v="accountant|actor|animal in title|mail carrier|single parent"/>
    <n v="7.6"/>
    <n v="21"/>
    <n v="26"/>
    <n v="2631"/>
    <n v="20814"/>
    <x v="0"/>
    <n v="1.85"/>
    <x v="0"/>
  </r>
  <r>
    <x v="3698"/>
    <n v="1994"/>
    <s v="Kevin Smith"/>
    <s v="Jason Mewes"/>
    <s v="Brian O'Halloran"/>
    <s v="Jeff Anderson"/>
    <x v="3"/>
    <n v="230000"/>
    <n v="3151130"/>
    <x v="0"/>
    <n v="102"/>
    <s v="Comedy"/>
    <s v="clerk|friend|hockey|video|video store"/>
    <n v="7.8"/>
    <n v="136"/>
    <n v="615"/>
    <n v="181749"/>
    <n v="2103"/>
    <x v="1"/>
    <n v="1.37"/>
    <x v="0"/>
  </r>
  <r>
    <x v="3699"/>
    <n v="1997"/>
    <s v="Neil LaBute"/>
    <s v="Stacy Edwards"/>
    <s v="Matt Malloy"/>
    <s v="Jason Dixie"/>
    <x v="3"/>
    <n v="25000"/>
    <n v="2856622"/>
    <x v="3"/>
    <n v="97"/>
    <s v="Comedy|Drama"/>
    <s v="business trip|love|misogynist|office|secretary"/>
    <n v="7.3"/>
    <n v="80"/>
    <n v="197"/>
    <n v="11550"/>
    <n v="254"/>
    <x v="0"/>
    <n v="1.85"/>
    <x v="0"/>
  </r>
  <r>
    <x v="1392"/>
    <n v="2014"/>
    <s v="David Ayer"/>
    <s v="Mireille Enos"/>
    <s v="Martin Donovan"/>
    <s v="Maurice Compte"/>
    <x v="3"/>
    <n v="35000000"/>
    <n v="10499968"/>
    <x v="0"/>
    <n v="109"/>
    <s v="Action|Crime|Drama|Thriller"/>
    <s v="dea|drug cartel|kicked in the crotch|strip club|tough girl"/>
    <n v="5.7"/>
    <n v="233"/>
    <n v="212"/>
    <n v="47502"/>
    <n v="1458"/>
    <x v="0"/>
    <n v="1.85"/>
    <x v="1"/>
  </r>
  <r>
    <x v="3700"/>
    <n v="1991"/>
    <s v="Richard Linklater"/>
    <s v="Tommy Pallotta"/>
    <s v="Richard Linklater"/>
    <s v="Jean Caffeine"/>
    <x v="3"/>
    <n v="23000"/>
    <n v="1227508"/>
    <x v="0"/>
    <n v="100"/>
    <s v="Comedy|Drama"/>
    <s v="austin texas|moon|pap smear|texas|twenty something"/>
    <n v="7.1"/>
    <n v="61"/>
    <n v="80"/>
    <n v="15103"/>
    <n v="5"/>
    <x v="1"/>
    <n v="1.37"/>
    <x v="0"/>
  </r>
  <r>
    <x v="3701"/>
    <n v="1972"/>
    <s v="John Waters"/>
    <s v="Divine"/>
    <s v="Mink Stole"/>
    <s v="Edith Massey"/>
    <x v="5"/>
    <n v="10000"/>
    <n v="180483"/>
    <x v="0"/>
    <n v="108"/>
    <s v="Comedy|Crime|Horror"/>
    <s v="absurd humor|egg|gross out humor|lesbian|sex"/>
    <n v="6.1"/>
    <n v="73"/>
    <n v="183"/>
    <n v="16792"/>
    <n v="760"/>
    <x v="0"/>
    <n v="1.37"/>
    <x v="0"/>
  </r>
  <r>
    <x v="3702"/>
    <n v="2004"/>
    <s v="Olivier Assayas"/>
    <s v="Maggie Cheung"/>
    <s v="Béatrice Dalle"/>
    <s v="Don McKellar"/>
    <x v="3"/>
    <n v="4500"/>
    <n v="136007"/>
    <x v="8"/>
    <n v="110"/>
    <s v="Drama|Music|Romance"/>
    <s v="jail|junkie|money|motel|singer"/>
    <n v="6.9"/>
    <n v="81"/>
    <n v="39"/>
    <n v="3924"/>
    <n v="776"/>
    <x v="0"/>
    <n v="2.35"/>
    <x v="0"/>
  </r>
  <r>
    <x v="3703"/>
    <n v="2000"/>
    <s v="Jafar Panahi"/>
    <s v="Fereshteh Sadre Orafaiy"/>
    <s v="Nargess Mamizadeh"/>
    <s v="Mojgan Faramarzi"/>
    <x v="7"/>
    <n v="10000"/>
    <n v="673780"/>
    <x v="30"/>
    <n v="90"/>
    <s v="Drama"/>
    <s v="abortion|bus|hospital|prison|prostitution"/>
    <n v="7.5"/>
    <n v="64"/>
    <n v="26"/>
    <n v="4555"/>
    <n v="5"/>
    <x v="0"/>
    <n v="1.85"/>
    <x v="0"/>
  </r>
  <r>
    <x v="3704"/>
    <n v="2004"/>
    <s v="Shane Carruth"/>
    <s v="Shane Carruth"/>
    <s v="David Sullivan"/>
    <s v="Casey Gooden"/>
    <x v="0"/>
    <n v="7000"/>
    <n v="424760"/>
    <x v="0"/>
    <n v="77"/>
    <s v="Drama|Sci-Fi|Thriller"/>
    <s v="changing the future|independent film|invention|nonlinear timeline|time travel"/>
    <n v="7"/>
    <n v="143"/>
    <n v="371"/>
    <n v="72639"/>
    <n v="368"/>
    <x v="0"/>
    <n v="1.85"/>
    <x v="0"/>
  </r>
  <r>
    <x v="3705"/>
    <n v="1992"/>
    <s v="Robert Rodriguez"/>
    <s v="Carlos Gallardo"/>
    <s v="Peter Marquardt"/>
    <s v="Consuelo Gómez"/>
    <x v="3"/>
    <n v="7000"/>
    <n v="2040920"/>
    <x v="0"/>
    <n v="81"/>
    <s v="Action|Crime|Drama|Romance|Thriller"/>
    <s v="assassin|death|guitar|gun|mariachi"/>
    <n v="6.9"/>
    <n v="56"/>
    <n v="130"/>
    <n v="52055"/>
    <n v="147"/>
    <x v="0"/>
    <n v="1.37"/>
    <x v="0"/>
  </r>
  <r>
    <x v="3706"/>
    <n v="2004"/>
    <s v="Jon Gunn"/>
    <s v="John August"/>
    <s v="Brian Herzlinger"/>
    <s v="Jon Gunn"/>
    <x v="1"/>
    <n v="1100"/>
    <n v="85222"/>
    <x v="0"/>
    <n v="90"/>
    <s v="Documentary"/>
    <s v="actress name in title|crush|date|four word title|video camera"/>
    <n v="6.6"/>
    <n v="43"/>
    <n v="84"/>
    <n v="4285"/>
    <n v="163"/>
    <x v="0"/>
    <n v="1.8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12773-D3E8-487A-BAF8-5679AB5F3B84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:A3716" firstHeaderRow="1" firstDataRow="1" firstDataCol="1" rowPageCount="1" colPageCount="1"/>
  <pivotFields count="21">
    <pivotField axis="axisRow" showAll="0">
      <items count="3708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87"/>
        <item x="3528"/>
        <item x="3059"/>
        <item x="2701"/>
        <item x="58"/>
        <item x="3359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8"/>
        <item x="668"/>
        <item x="247"/>
        <item x="664"/>
        <item x="3565"/>
        <item x="2241"/>
        <item x="1128"/>
        <item x="3626"/>
        <item x="82"/>
        <item x="2655"/>
        <item x="501"/>
        <item x="2893"/>
        <item x="2955"/>
        <item x="2540"/>
        <item x="3322"/>
        <item x="1101"/>
        <item x="2913"/>
        <item x="3373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66"/>
        <item x="3429"/>
        <item x="331"/>
        <item x="1398"/>
        <item x="3353"/>
        <item x="2056"/>
        <item x="3595"/>
        <item x="3226"/>
        <item x="3358"/>
        <item x="1447"/>
        <item x="3026"/>
        <item x="1102"/>
        <item x="1118"/>
        <item x="1789"/>
        <item x="2735"/>
        <item x="1748"/>
        <item x="1296"/>
        <item x="3255"/>
        <item x="2415"/>
        <item x="1186"/>
        <item x="2103"/>
        <item x="2395"/>
        <item x="2242"/>
        <item x="3301"/>
        <item x="3113"/>
        <item x="2509"/>
        <item x="3044"/>
        <item x="1327"/>
        <item x="1661"/>
        <item x="2473"/>
        <item x="2744"/>
        <item x="3302"/>
        <item x="2098"/>
        <item x="3573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3691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6"/>
        <item x="380"/>
        <item x="3503"/>
        <item x="3266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36"/>
        <item x="250"/>
        <item x="743"/>
        <item x="1297"/>
        <item x="2100"/>
        <item x="3550"/>
        <item x="1617"/>
        <item x="1082"/>
        <item x="3661"/>
        <item x="2033"/>
        <item x="785"/>
        <item x="425"/>
        <item x="352"/>
        <item x="563"/>
        <item x="2170"/>
        <item x="1217"/>
        <item x="2491"/>
        <item x="2327"/>
        <item x="3654"/>
        <item x="2256"/>
        <item x="275"/>
        <item x="3579"/>
        <item x="2776"/>
        <item x="1108"/>
        <item x="3639"/>
        <item x="1387"/>
        <item x="1474"/>
        <item x="2580"/>
        <item x="2902"/>
        <item x="919"/>
        <item x="766"/>
        <item x="792"/>
        <item x="996"/>
        <item x="1169"/>
        <item x="3401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5"/>
        <item x="878"/>
        <item x="1751"/>
        <item x="2202"/>
        <item x="1262"/>
        <item x="1811"/>
        <item x="124"/>
        <item x="3294"/>
        <item x="522"/>
        <item x="3012"/>
        <item x="3260"/>
        <item x="3210"/>
        <item x="633"/>
        <item x="2911"/>
        <item x="1673"/>
        <item x="3673"/>
        <item x="2912"/>
        <item x="3544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0"/>
        <item x="2613"/>
        <item x="1468"/>
        <item x="2625"/>
        <item x="3669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32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6"/>
        <item x="520"/>
        <item x="2101"/>
        <item x="1057"/>
        <item x="2164"/>
        <item x="2584"/>
        <item x="2406"/>
        <item x="869"/>
        <item x="592"/>
        <item x="943"/>
        <item x="3325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1"/>
        <item x="965"/>
        <item x="2591"/>
        <item x="2370"/>
        <item x="2269"/>
        <item x="984"/>
        <item x="433"/>
        <item x="132"/>
        <item x="2235"/>
        <item x="2339"/>
        <item x="1936"/>
        <item x="3314"/>
        <item x="3365"/>
        <item x="3400"/>
        <item x="2921"/>
        <item x="3293"/>
        <item x="1147"/>
        <item x="2529"/>
        <item x="2204"/>
        <item x="3291"/>
        <item x="854"/>
        <item x="3084"/>
        <item x="3254"/>
        <item x="3597"/>
        <item x="147"/>
        <item x="3057"/>
        <item x="3048"/>
        <item x="3651"/>
        <item x="1972"/>
        <item x="1966"/>
        <item x="922"/>
        <item x="2321"/>
        <item x="762"/>
        <item x="3506"/>
        <item x="3602"/>
        <item x="1869"/>
        <item x="3523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54"/>
        <item x="1032"/>
        <item x="1193"/>
        <item x="1834"/>
        <item x="2825"/>
        <item x="1713"/>
        <item x="291"/>
        <item x="1400"/>
        <item x="1777"/>
        <item x="944"/>
        <item x="1835"/>
        <item x="3457"/>
        <item x="3623"/>
        <item x="1515"/>
        <item x="3538"/>
        <item x="1533"/>
        <item x="2177"/>
        <item x="3500"/>
        <item x="3629"/>
        <item x="1289"/>
        <item x="3520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0"/>
        <item x="3219"/>
        <item x="3343"/>
        <item x="2293"/>
        <item x="3394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4"/>
        <item x="1800"/>
        <item x="2877"/>
        <item x="2708"/>
        <item x="1967"/>
        <item x="1451"/>
        <item x="2495"/>
        <item x="1822"/>
        <item x="627"/>
        <item x="1375"/>
        <item x="3593"/>
        <item x="2923"/>
        <item x="2676"/>
        <item x="2253"/>
        <item x="2647"/>
        <item x="3438"/>
        <item x="1706"/>
        <item x="2891"/>
        <item x="414"/>
        <item x="1090"/>
        <item x="2541"/>
        <item x="2795"/>
        <item x="3461"/>
        <item x="2442"/>
        <item x="839"/>
        <item x="867"/>
        <item x="2066"/>
        <item x="1552"/>
        <item x="3435"/>
        <item x="835"/>
        <item x="1280"/>
        <item x="3662"/>
        <item x="2080"/>
        <item x="3495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7"/>
        <item x="3453"/>
        <item x="2489"/>
        <item x="1544"/>
        <item x="40"/>
        <item x="551"/>
        <item x="3061"/>
        <item x="3508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42"/>
        <item x="3335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49"/>
        <item x="1585"/>
        <item x="2099"/>
        <item x="3684"/>
        <item x="687"/>
        <item x="1116"/>
        <item x="3477"/>
        <item x="1895"/>
        <item x="3515"/>
        <item x="1472"/>
        <item x="672"/>
        <item x="1081"/>
        <item x="980"/>
        <item x="3670"/>
        <item x="496"/>
        <item x="2525"/>
        <item x="2845"/>
        <item x="1408"/>
        <item x="2548"/>
        <item x="1738"/>
        <item x="3286"/>
        <item x="897"/>
        <item x="2594"/>
        <item x="3653"/>
        <item x="373"/>
        <item x="320"/>
        <item x="1223"/>
        <item x="1204"/>
        <item x="1207"/>
        <item x="3062"/>
        <item x="802"/>
        <item x="1273"/>
        <item x="2228"/>
        <item x="3288"/>
        <item x="2654"/>
        <item x="3610"/>
        <item x="202"/>
        <item x="2915"/>
        <item x="3702"/>
        <item x="658"/>
        <item x="1085"/>
        <item x="3124"/>
        <item x="3698"/>
        <item x="408"/>
        <item x="626"/>
        <item x="1704"/>
        <item x="1964"/>
        <item x="3476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48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4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7"/>
        <item x="1022"/>
        <item x="1772"/>
        <item x="1457"/>
        <item x="2619"/>
        <item x="2065"/>
        <item x="2791"/>
        <item x="2871"/>
        <item x="2436"/>
        <item x="895"/>
        <item x="2532"/>
        <item x="3551"/>
        <item x="1277"/>
        <item x="3269"/>
        <item x="1462"/>
        <item x="798"/>
        <item x="2649"/>
        <item x="2457"/>
        <item x="1785"/>
        <item x="2868"/>
        <item x="2478"/>
        <item x="3086"/>
        <item x="2597"/>
        <item x="2326"/>
        <item x="3502"/>
        <item x="2670"/>
        <item x="1609"/>
        <item x="3518"/>
        <item x="3655"/>
        <item x="904"/>
        <item x="1056"/>
        <item x="1376"/>
        <item x="334"/>
        <item x="2987"/>
        <item x="3281"/>
        <item x="3489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1"/>
        <item x="1624"/>
        <item x="81"/>
        <item x="2028"/>
        <item x="465"/>
        <item x="686"/>
        <item x="3005"/>
        <item x="1593"/>
        <item x="2475"/>
        <item x="2669"/>
        <item x="2272"/>
        <item x="3578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1"/>
        <item x="1233"/>
        <item x="1557"/>
        <item x="1916"/>
        <item x="2404"/>
        <item x="1912"/>
        <item x="3176"/>
        <item x="3258"/>
        <item x="2964"/>
        <item x="492"/>
        <item x="598"/>
        <item x="3618"/>
        <item x="3577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5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59"/>
        <item x="548"/>
        <item x="2661"/>
        <item x="1482"/>
        <item x="2731"/>
        <item x="1294"/>
        <item x="1286"/>
        <item x="849"/>
        <item x="962"/>
        <item x="3092"/>
        <item x="1792"/>
        <item x="3585"/>
        <item x="1343"/>
        <item x="3195"/>
        <item x="3352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1"/>
        <item x="2922"/>
        <item x="1503"/>
        <item x="2848"/>
        <item x="2501"/>
        <item x="540"/>
        <item x="3514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7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4"/>
        <item x="3327"/>
        <item x="2702"/>
        <item x="437"/>
        <item x="2531"/>
        <item x="3318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0"/>
        <item x="3705"/>
        <item x="2874"/>
        <item x="649"/>
        <item x="1430"/>
        <item x="3011"/>
        <item x="1779"/>
        <item x="828"/>
        <item x="841"/>
        <item x="1369"/>
        <item x="3387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5"/>
        <item x="2254"/>
        <item x="814"/>
        <item x="2528"/>
        <item x="2552"/>
        <item x="809"/>
        <item x="3200"/>
        <item x="1961"/>
        <item x="1417"/>
        <item x="153"/>
        <item x="503"/>
        <item x="3460"/>
        <item x="2944"/>
        <item x="1478"/>
        <item x="1265"/>
        <item x="1229"/>
        <item x="1188"/>
        <item x="2021"/>
        <item x="2391"/>
        <item x="3372"/>
        <item x="632"/>
        <item x="432"/>
        <item x="3680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1"/>
        <item x="1222"/>
        <item x="1402"/>
        <item x="1184"/>
        <item x="2841"/>
        <item x="2925"/>
        <item x="1113"/>
        <item x="643"/>
        <item x="3646"/>
        <item x="1699"/>
        <item x="1744"/>
        <item x="1181"/>
        <item x="1879"/>
        <item x="164"/>
        <item x="2550"/>
        <item x="1072"/>
        <item x="322"/>
        <item x="1747"/>
        <item x="3613"/>
        <item x="1944"/>
        <item x="359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71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6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8"/>
        <item x="3382"/>
        <item x="3347"/>
        <item x="3136"/>
        <item x="3383"/>
        <item x="3355"/>
        <item x="3267"/>
        <item x="1333"/>
        <item x="3019"/>
        <item x="1578"/>
        <item x="3505"/>
        <item x="2048"/>
        <item x="1025"/>
        <item x="2633"/>
        <item x="866"/>
        <item x="3389"/>
        <item x="1606"/>
        <item x="3527"/>
        <item x="120"/>
        <item x="3568"/>
        <item x="3371"/>
        <item x="3408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4"/>
        <item x="3364"/>
        <item x="896"/>
        <item x="1301"/>
        <item x="791"/>
        <item x="3696"/>
        <item x="2041"/>
        <item x="1211"/>
        <item x="1125"/>
        <item x="2976"/>
        <item x="3378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3619"/>
        <item x="268"/>
        <item x="2860"/>
        <item x="2564"/>
        <item x="2876"/>
        <item x="1591"/>
        <item x="3381"/>
        <item x="3018"/>
        <item x="1424"/>
        <item x="830"/>
        <item x="3273"/>
        <item x="3517"/>
        <item x="157"/>
        <item x="1584"/>
        <item x="3519"/>
        <item x="1460"/>
        <item x="675"/>
        <item x="3295"/>
        <item x="673"/>
        <item x="267"/>
        <item x="3257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88"/>
        <item x="1798"/>
        <item x="603"/>
        <item x="3144"/>
        <item x="3056"/>
        <item x="2358"/>
        <item x="3361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90"/>
        <item x="169"/>
        <item x="378"/>
        <item x="2717"/>
        <item x="3449"/>
        <item x="3566"/>
        <item x="588"/>
        <item x="1948"/>
        <item x="3545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6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6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3"/>
        <item x="1087"/>
        <item x="2019"/>
        <item x="2817"/>
        <item x="2662"/>
        <item x="3344"/>
        <item x="2306"/>
        <item x="2398"/>
        <item x="1712"/>
        <item x="1934"/>
        <item x="790"/>
        <item x="2226"/>
        <item x="3331"/>
        <item x="1634"/>
        <item x="1367"/>
        <item x="1980"/>
        <item x="359"/>
        <item x="2304"/>
        <item x="526"/>
        <item x="3682"/>
        <item x="765"/>
        <item x="1963"/>
        <item x="2322"/>
        <item x="2050"/>
        <item x="2408"/>
        <item x="249"/>
        <item x="3496"/>
        <item x="180"/>
        <item x="1924"/>
        <item x="2179"/>
        <item x="1586"/>
        <item x="2224"/>
        <item x="557"/>
        <item x="3586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17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9"/>
        <item x="3608"/>
        <item x="3345"/>
        <item x="112"/>
        <item x="2787"/>
        <item x="909"/>
        <item x="1909"/>
        <item x="2135"/>
        <item x="1867"/>
        <item x="1413"/>
        <item x="3271"/>
        <item x="1926"/>
        <item x="2232"/>
        <item x="2560"/>
        <item x="2196"/>
        <item x="1138"/>
        <item x="3455"/>
        <item x="3656"/>
        <item x="3179"/>
        <item x="3448"/>
        <item x="581"/>
        <item x="1855"/>
        <item x="3469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3341"/>
        <item x="2105"/>
        <item x="2816"/>
        <item x="2932"/>
        <item x="832"/>
        <item x="523"/>
        <item x="1228"/>
        <item x="1325"/>
        <item x="2420"/>
        <item x="1581"/>
        <item x="1703"/>
        <item x="3553"/>
        <item x="3447"/>
        <item x="3699"/>
        <item x="2635"/>
        <item x="304"/>
        <item x="2557"/>
        <item x="2703"/>
        <item x="761"/>
        <item x="3414"/>
        <item x="1348"/>
        <item x="2973"/>
        <item x="3009"/>
        <item x="94"/>
        <item x="3480"/>
        <item x="493"/>
        <item x="89"/>
        <item x="53"/>
        <item x="975"/>
        <item x="1615"/>
        <item x="2553"/>
        <item x="556"/>
        <item x="2089"/>
        <item x="758"/>
        <item x="3415"/>
        <item x="2691"/>
        <item x="890"/>
        <item x="76"/>
        <item x="3462"/>
        <item x="3106"/>
        <item x="2727"/>
        <item x="997"/>
        <item x="504"/>
        <item x="820"/>
        <item x="3114"/>
        <item x="243"/>
        <item x="93"/>
        <item x="3584"/>
        <item x="884"/>
        <item x="954"/>
        <item x="921"/>
        <item x="2045"/>
        <item x="889"/>
        <item x="735"/>
        <item x="2675"/>
        <item x="729"/>
        <item x="1306"/>
        <item x="3279"/>
        <item x="3094"/>
        <item x="78"/>
        <item x="31"/>
        <item x="67"/>
        <item x="1213"/>
        <item x="1302"/>
        <item x="3391"/>
        <item x="2834"/>
        <item x="390"/>
        <item x="2916"/>
        <item x="1357"/>
        <item x="2837"/>
        <item x="485"/>
        <item x="33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0"/>
        <item x="3307"/>
        <item x="2479"/>
        <item x="3324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66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4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6"/>
        <item x="2137"/>
        <item x="1646"/>
        <item x="1230"/>
        <item x="2505"/>
        <item x="2317"/>
        <item x="371"/>
        <item x="2697"/>
        <item x="3320"/>
        <item x="701"/>
        <item x="2148"/>
        <item x="983"/>
        <item x="2606"/>
        <item x="2386"/>
        <item x="1604"/>
        <item x="3362"/>
        <item x="1655"/>
        <item x="1636"/>
        <item x="1028"/>
        <item x="803"/>
        <item x="805"/>
        <item x="3582"/>
        <item x="3169"/>
        <item x="585"/>
        <item x="2806"/>
        <item x="516"/>
        <item x="2394"/>
        <item x="3466"/>
        <item x="1692"/>
        <item x="24"/>
        <item x="261"/>
        <item x="3599"/>
        <item x="1786"/>
        <item x="1833"/>
        <item x="2683"/>
        <item x="2429"/>
        <item x="1210"/>
        <item x="1765"/>
        <item x="3615"/>
        <item x="1666"/>
        <item x="3459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4"/>
        <item x="1323"/>
        <item x="3587"/>
        <item x="3015"/>
        <item x="3277"/>
        <item x="2209"/>
        <item x="696"/>
        <item x="561"/>
        <item x="3184"/>
        <item x="3198"/>
        <item x="3509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0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0"/>
        <item x="1524"/>
        <item x="1001"/>
        <item x="1091"/>
        <item x="1340"/>
        <item x="2194"/>
        <item x="212"/>
        <item x="1215"/>
        <item x="2539"/>
        <item x="3168"/>
        <item x="3110"/>
        <item x="3658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1"/>
        <item x="3647"/>
        <item x="2063"/>
        <item x="2965"/>
        <item x="719"/>
        <item x="3422"/>
        <item x="3143"/>
        <item x="1117"/>
        <item x="3147"/>
        <item x="3611"/>
        <item x="468"/>
        <item x="1502"/>
        <item x="1095"/>
        <item x="1814"/>
        <item x="3282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0"/>
        <item x="3175"/>
        <item x="3555"/>
        <item x="3078"/>
        <item x="1671"/>
        <item x="646"/>
        <item x="855"/>
        <item x="1112"/>
        <item x="2771"/>
        <item x="2093"/>
        <item x="2573"/>
        <item x="1601"/>
        <item x="958"/>
        <item x="3392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9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7"/>
        <item x="1415"/>
        <item x="2453"/>
        <item x="3637"/>
        <item x="3284"/>
        <item x="2994"/>
        <item x="2114"/>
        <item x="2493"/>
        <item x="3285"/>
        <item x="3292"/>
        <item x="1209"/>
        <item x="670"/>
        <item x="936"/>
        <item x="2644"/>
        <item x="462"/>
        <item x="137"/>
        <item x="1679"/>
        <item x="3305"/>
        <item x="1890"/>
        <item x="3037"/>
        <item x="994"/>
        <item x="167"/>
        <item x="2376"/>
        <item x="3356"/>
        <item x="2617"/>
        <item x="1347"/>
        <item x="1995"/>
        <item x="1807"/>
        <item x="3446"/>
        <item x="2246"/>
        <item x="1838"/>
        <item x="3404"/>
        <item x="1986"/>
        <item x="868"/>
        <item x="360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8"/>
        <item x="740"/>
        <item x="3592"/>
        <item x="1516"/>
        <item x="2438"/>
        <item x="3627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4"/>
        <item x="2751"/>
        <item x="3470"/>
        <item x="1938"/>
        <item x="1958"/>
        <item x="630"/>
        <item x="3249"/>
        <item x="1681"/>
        <item x="1759"/>
        <item x="599"/>
        <item x="898"/>
        <item x="2210"/>
        <item x="528"/>
        <item x="3493"/>
        <item x="519"/>
        <item x="3118"/>
        <item x="1012"/>
        <item x="3212"/>
        <item x="34"/>
        <item x="66"/>
        <item x="3617"/>
        <item x="227"/>
        <item x="2030"/>
        <item x="3631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38"/>
        <item x="1342"/>
        <item x="2039"/>
        <item x="995"/>
        <item x="2167"/>
        <item x="3137"/>
        <item x="2460"/>
        <item x="2810"/>
        <item x="2472"/>
        <item x="2664"/>
        <item x="3706"/>
        <item x="2960"/>
        <item x="2231"/>
        <item x="731"/>
        <item x="1941"/>
        <item x="2265"/>
        <item x="2255"/>
        <item x="3368"/>
        <item x="3472"/>
        <item x="2878"/>
        <item x="3363"/>
        <item x="1659"/>
        <item x="1805"/>
        <item x="2300"/>
        <item x="3450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28"/>
        <item x="2941"/>
        <item x="2336"/>
        <item x="285"/>
        <item x="2615"/>
        <item x="611"/>
        <item x="1334"/>
        <item x="2154"/>
        <item x="3256"/>
        <item x="3609"/>
        <item x="3339"/>
        <item x="1952"/>
        <item x="2433"/>
        <item x="1292"/>
        <item x="2901"/>
        <item x="2898"/>
        <item x="1708"/>
        <item x="1218"/>
        <item x="2405"/>
        <item x="3312"/>
        <item x="2830"/>
        <item x="3526"/>
        <item x="2803"/>
        <item x="2730"/>
        <item x="237"/>
        <item x="117"/>
        <item x="191"/>
        <item x="3205"/>
        <item x="2882"/>
        <item x="1281"/>
        <item x="3425"/>
        <item x="3463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4"/>
        <item x="2351"/>
        <item x="3151"/>
        <item x="1662"/>
        <item x="1756"/>
        <item x="1080"/>
        <item x="3657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4"/>
        <item x="1853"/>
        <item x="3329"/>
        <item x="648"/>
        <item x="2720"/>
        <item x="565"/>
        <item x="929"/>
        <item x="2897"/>
        <item x="2784"/>
        <item x="1845"/>
        <item x="3563"/>
        <item x="3543"/>
        <item x="1592"/>
        <item x="1618"/>
        <item x="3676"/>
        <item x="2646"/>
        <item x="2400"/>
        <item x="2758"/>
        <item x="3202"/>
        <item x="1097"/>
        <item x="2599"/>
        <item x="2220"/>
        <item x="2020"/>
        <item x="2067"/>
        <item x="3436"/>
        <item x="1554"/>
        <item x="2443"/>
        <item x="3186"/>
        <item x="3070"/>
        <item x="2865"/>
        <item x="1695"/>
        <item x="392"/>
        <item x="3598"/>
        <item x="3038"/>
        <item x="3535"/>
        <item x="1709"/>
        <item x="360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8"/>
        <item x="3111"/>
        <item x="3115"/>
        <item x="3630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6"/>
        <item x="3313"/>
        <item x="1431"/>
        <item x="2301"/>
        <item x="2611"/>
        <item x="2667"/>
        <item x="3686"/>
        <item x="3643"/>
        <item x="1693"/>
        <item x="3701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0"/>
        <item x="302"/>
        <item x="3189"/>
        <item x="2820"/>
        <item x="3058"/>
        <item x="2833"/>
        <item x="1345"/>
        <item x="478"/>
        <item x="3473"/>
        <item x="1410"/>
        <item x="2049"/>
        <item x="3239"/>
        <item x="3276"/>
        <item x="3207"/>
        <item x="100"/>
        <item x="2423"/>
        <item x="3625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04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2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76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7"/>
        <item x="3487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0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97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3"/>
        <item x="2734"/>
        <item x="434"/>
        <item x="2276"/>
        <item x="2261"/>
        <item x="1642"/>
        <item x="21"/>
        <item x="873"/>
        <item x="1927"/>
        <item x="220"/>
        <item x="3367"/>
        <item x="431"/>
        <item x="583"/>
        <item x="1266"/>
        <item x="2211"/>
        <item x="1847"/>
        <item x="3511"/>
        <item x="3621"/>
        <item x="3678"/>
        <item x="1620"/>
        <item x="586"/>
        <item x="2450"/>
        <item x="2789"/>
        <item x="1743"/>
        <item x="815"/>
        <item x="2535"/>
        <item x="2815"/>
        <item x="2608"/>
        <item x="3614"/>
        <item x="3575"/>
        <item x="1762"/>
        <item x="1496"/>
        <item x="2936"/>
        <item x="952"/>
        <item x="3445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8"/>
        <item x="1425"/>
        <item x="3581"/>
        <item x="163"/>
        <item x="3419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1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68"/>
        <item x="2843"/>
        <item x="838"/>
        <item x="2500"/>
        <item x="3612"/>
        <item x="577"/>
        <item x="325"/>
        <item x="2818"/>
        <item x="317"/>
        <item x="2144"/>
        <item x="1179"/>
        <item x="3490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2"/>
        <item x="1810"/>
        <item x="511"/>
        <item x="3071"/>
        <item x="3141"/>
        <item x="350"/>
        <item x="201"/>
        <item x="3423"/>
        <item x="2710"/>
        <item x="3672"/>
        <item x="2029"/>
        <item x="1774"/>
        <item x="3272"/>
        <item x="3091"/>
        <item x="3604"/>
        <item x="721"/>
        <item x="3242"/>
        <item x="3410"/>
        <item x="2035"/>
        <item x="3660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95"/>
        <item x="3510"/>
        <item x="1949"/>
        <item x="1705"/>
        <item x="2043"/>
        <item x="3068"/>
        <item x="1136"/>
        <item x="650"/>
        <item x="746"/>
        <item x="2740"/>
        <item x="3304"/>
        <item x="447"/>
        <item x="3418"/>
        <item x="2870"/>
        <item x="591"/>
        <item x="1324"/>
        <item x="29"/>
        <item x="2747"/>
        <item x="3700"/>
        <item x="2685"/>
        <item x="3533"/>
        <item x="3376"/>
        <item x="1065"/>
        <item x="2770"/>
        <item x="3053"/>
        <item x="3180"/>
        <item x="2320"/>
        <item x="2318"/>
        <item x="2454"/>
        <item x="3157"/>
        <item x="1149"/>
        <item x="2190"/>
        <item x="3697"/>
        <item x="1401"/>
        <item x="3399"/>
        <item x="2239"/>
        <item x="533"/>
        <item x="1421"/>
        <item x="2656"/>
        <item x="2347"/>
        <item x="2520"/>
        <item x="1432"/>
        <item x="1299"/>
        <item x="79"/>
        <item x="3478"/>
        <item x="3558"/>
        <item x="1242"/>
        <item x="527"/>
        <item x="2572"/>
        <item x="3346"/>
        <item x="1882"/>
        <item x="1350"/>
        <item x="428"/>
        <item x="2996"/>
        <item x="1910"/>
        <item x="303"/>
        <item x="3442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9"/>
        <item x="518"/>
        <item x="2741"/>
        <item x="1150"/>
        <item x="3552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1"/>
        <item x="1409"/>
        <item x="2461"/>
        <item x="1827"/>
        <item x="1937"/>
        <item x="3420"/>
        <item x="1820"/>
        <item x="3622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3620"/>
        <item x="3443"/>
        <item x="532"/>
        <item x="2745"/>
        <item x="71"/>
        <item x="2248"/>
        <item x="1919"/>
        <item x="3334"/>
        <item x="3149"/>
        <item x="3085"/>
        <item x="1231"/>
        <item x="880"/>
        <item x="3667"/>
        <item x="1094"/>
        <item x="3688"/>
        <item x="3492"/>
        <item x="3377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4"/>
        <item x="2811"/>
        <item x="2736"/>
        <item x="1955"/>
        <item x="3665"/>
        <item x="1271"/>
        <item x="457"/>
        <item x="2270"/>
        <item x="2108"/>
        <item x="910"/>
        <item x="3675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3"/>
        <item x="3542"/>
        <item x="2476"/>
        <item x="2778"/>
        <item x="2009"/>
        <item x="515"/>
        <item x="600"/>
        <item x="875"/>
        <item x="3315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0"/>
        <item x="777"/>
        <item x="204"/>
        <item x="1815"/>
        <item x="1689"/>
        <item x="3075"/>
        <item x="1276"/>
        <item x="413"/>
        <item x="572"/>
        <item x="3541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4"/>
        <item x="2732"/>
        <item x="2022"/>
        <item x="3154"/>
        <item x="3238"/>
        <item x="3485"/>
        <item x="3540"/>
        <item x="931"/>
        <item x="3664"/>
        <item x="1959"/>
        <item x="3467"/>
        <item x="1341"/>
        <item x="2721"/>
        <item x="1960"/>
        <item x="2238"/>
        <item x="2844"/>
        <item x="1724"/>
        <item x="1839"/>
        <item x="3386"/>
        <item x="3634"/>
        <item x="171"/>
        <item x="968"/>
        <item x="2523"/>
        <item x="2412"/>
        <item x="1621"/>
        <item x="3245"/>
        <item x="1440"/>
        <item x="1106"/>
        <item x="749"/>
        <item x="3590"/>
        <item x="1311"/>
        <item x="2933"/>
        <item x="1667"/>
        <item x="1725"/>
        <item x="977"/>
        <item x="439"/>
        <item x="912"/>
        <item x="3412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69"/>
        <item x="858"/>
        <item x="1871"/>
        <item x="3308"/>
        <item x="1905"/>
        <item x="3636"/>
        <item x="3532"/>
        <item x="2107"/>
        <item x="461"/>
        <item x="3692"/>
        <item x="2809"/>
        <item x="3041"/>
        <item x="2814"/>
        <item x="1010"/>
        <item x="2519"/>
        <item x="1536"/>
        <item x="989"/>
        <item x="2558"/>
        <item x="315"/>
        <item x="3659"/>
        <item x="259"/>
        <item x="1575"/>
        <item x="3482"/>
        <item x="1328"/>
        <item x="863"/>
        <item x="2116"/>
        <item x="3095"/>
        <item x="15"/>
        <item x="62"/>
        <item x="105"/>
        <item x="219"/>
        <item x="3006"/>
        <item x="3703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2"/>
        <item x="1315"/>
        <item x="776"/>
        <item x="2138"/>
        <item x="370"/>
        <item x="2971"/>
        <item x="3413"/>
        <item x="631"/>
        <item x="578"/>
        <item x="3337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89"/>
        <item x="1063"/>
        <item x="3265"/>
        <item x="2571"/>
        <item x="3681"/>
        <item x="1787"/>
        <item x="2120"/>
        <item x="1904"/>
        <item x="916"/>
        <item x="676"/>
        <item x="3428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63"/>
        <item x="2447"/>
        <item x="1595"/>
        <item x="3498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4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6"/>
        <item x="1727"/>
        <item x="2382"/>
        <item x="2244"/>
        <item x="3264"/>
        <item x="1029"/>
        <item x="1826"/>
        <item x="19"/>
        <item x="22"/>
        <item x="388"/>
        <item x="3479"/>
        <item x="2316"/>
        <item x="3677"/>
        <item x="693"/>
        <item x="942"/>
        <item x="2940"/>
        <item x="1773"/>
        <item x="1766"/>
        <item x="2792"/>
        <item x="3546"/>
        <item x="3513"/>
        <item x="1239"/>
        <item x="282"/>
        <item x="1907"/>
        <item x="417"/>
        <item x="179"/>
        <item x="196"/>
        <item x="98"/>
        <item x="1480"/>
        <item x="329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2"/>
        <item x="1035"/>
        <item x="1913"/>
        <item x="3583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4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7"/>
        <item x="1346"/>
        <item x="1162"/>
        <item x="2575"/>
        <item x="134"/>
        <item x="751"/>
        <item x="2699"/>
        <item x="2728"/>
        <item x="1757"/>
        <item x="3218"/>
        <item x="3439"/>
        <item x="3421"/>
        <item x="2504"/>
        <item x="2360"/>
        <item x="3055"/>
        <item x="609"/>
        <item x="1134"/>
        <item x="152"/>
        <item x="3384"/>
        <item x="1981"/>
        <item x="1583"/>
        <item x="2207"/>
        <item x="2979"/>
        <item x="3251"/>
        <item x="473"/>
        <item x="2729"/>
        <item x="3121"/>
        <item x="491"/>
        <item x="742"/>
        <item x="3393"/>
        <item x="3430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6"/>
        <item x="1158"/>
        <item x="2346"/>
        <item x="13"/>
        <item x="640"/>
        <item x="1411"/>
        <item x="424"/>
        <item x="1891"/>
        <item x="256"/>
        <item x="323"/>
        <item x="324"/>
        <item x="3475"/>
        <item x="1793"/>
        <item x="3240"/>
        <item x="2829"/>
        <item x="3683"/>
        <item x="494"/>
        <item x="663"/>
        <item x="321"/>
        <item x="1745"/>
        <item x="2492"/>
        <item x="3451"/>
        <item x="3167"/>
        <item x="1203"/>
        <item x="3594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7"/>
        <item x="3225"/>
        <item x="1197"/>
        <item x="3374"/>
        <item x="279"/>
        <item x="2985"/>
        <item x="1144"/>
        <item x="2229"/>
        <item x="1194"/>
        <item x="2739"/>
        <item x="2826"/>
        <item x="782"/>
        <item x="2125"/>
        <item x="1718"/>
        <item x="3685"/>
        <item x="240"/>
        <item x="925"/>
        <item x="307"/>
        <item x="1008"/>
        <item x="2690"/>
        <item x="2577"/>
        <item x="3547"/>
        <item x="2750"/>
        <item x="210"/>
        <item x="2551"/>
        <item x="827"/>
        <item x="1050"/>
        <item x="1353"/>
        <item x="2956"/>
        <item x="443"/>
        <item x="3262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1"/>
        <item x="1109"/>
        <item x="2112"/>
        <item x="3083"/>
        <item x="1423"/>
        <item x="3303"/>
        <item x="2847"/>
        <item x="2709"/>
        <item x="799"/>
        <item x="2338"/>
        <item x="1449"/>
        <item x="2068"/>
        <item x="3567"/>
        <item x="1953"/>
        <item x="3507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99"/>
        <item x="3274"/>
        <item x="2672"/>
        <item x="490"/>
        <item x="343"/>
        <item x="2920"/>
        <item x="732"/>
        <item x="3525"/>
        <item x="1187"/>
        <item x="705"/>
        <item x="2518"/>
        <item x="1784"/>
        <item x="1386"/>
        <item x="575"/>
        <item x="3694"/>
        <item x="1968"/>
        <item x="543"/>
        <item x="2924"/>
        <item x="1764"/>
        <item x="1104"/>
        <item x="1163"/>
        <item x="2353"/>
        <item x="3616"/>
        <item x="252"/>
        <item x="248"/>
        <item x="1120"/>
        <item x="741"/>
        <item x="2445"/>
        <item x="99"/>
        <item x="2884"/>
        <item x="308"/>
        <item x="1026"/>
        <item x="3549"/>
        <item x="3369"/>
        <item x="330"/>
        <item x="759"/>
        <item x="554"/>
        <item x="1489"/>
        <item x="1648"/>
        <item x="2462"/>
        <item x="3458"/>
        <item x="1686"/>
        <item x="360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8"/>
        <item x="455"/>
        <item x="1244"/>
        <item x="3465"/>
        <item x="289"/>
        <item x="1278"/>
        <item x="3390"/>
        <item x="1931"/>
        <item x="1951"/>
        <item x="1390"/>
        <item x="3668"/>
        <item x="3398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3"/>
        <item x="2275"/>
        <item x="547"/>
        <item x="3065"/>
        <item x="3416"/>
        <item x="2687"/>
        <item x="1477"/>
        <item x="3073"/>
        <item x="1396"/>
        <item x="3431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0"/>
        <item x="1864"/>
        <item x="3348"/>
        <item x="292"/>
        <item x="131"/>
        <item x="228"/>
        <item x="2342"/>
        <item x="2291"/>
        <item x="3042"/>
        <item x="3060"/>
        <item x="3024"/>
        <item x="3679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3"/>
        <item x="464"/>
        <item x="3402"/>
        <item x="2521"/>
        <item x="1337"/>
        <item x="3380"/>
        <item x="699"/>
        <item x="3695"/>
        <item x="1436"/>
        <item x="2007"/>
        <item x="635"/>
        <item x="2139"/>
        <item x="125"/>
        <item x="122"/>
        <item x="3379"/>
        <item x="2427"/>
        <item x="979"/>
        <item x="2079"/>
        <item x="3235"/>
        <item x="2842"/>
        <item x="834"/>
        <item x="3333"/>
        <item x="2596"/>
        <item x="3572"/>
        <item x="1631"/>
        <item x="3357"/>
        <item x="470"/>
        <item x="1027"/>
        <item x="1957"/>
        <item x="3693"/>
        <item x="525"/>
        <item x="25"/>
        <item x="1331"/>
        <item x="2036"/>
        <item x="1943"/>
        <item x="3601"/>
        <item x="1742"/>
        <item x="2680"/>
        <item x="239"/>
        <item x="85"/>
        <item x="2324"/>
        <item x="2609"/>
        <item x="2325"/>
        <item x="3589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6"/>
        <item x="1320"/>
        <item x="2311"/>
        <item x="3521"/>
        <item x="327"/>
        <item x="107"/>
        <item x="36"/>
        <item x="52"/>
        <item x="35"/>
        <item x="1448"/>
        <item x="2434"/>
        <item x="299"/>
        <item x="3483"/>
        <item x="2753"/>
        <item x="2077"/>
        <item x="3182"/>
        <item x="3278"/>
        <item x="39"/>
        <item x="2203"/>
        <item x="347"/>
        <item x="141"/>
        <item x="3474"/>
        <item x="1314"/>
        <item x="276"/>
        <item x="2563"/>
        <item x="2858"/>
        <item x="3246"/>
        <item x="3560"/>
        <item x="3326"/>
        <item x="2384"/>
        <item x="3640"/>
        <item x="173"/>
        <item x="831"/>
        <item x="3328"/>
        <item x="2733"/>
        <item x="1287"/>
        <item x="3606"/>
        <item x="2329"/>
        <item x="376"/>
        <item x="546"/>
        <item x="2530"/>
        <item x="2862"/>
        <item x="3529"/>
        <item x="2636"/>
        <item x="683"/>
        <item x="661"/>
        <item x="3156"/>
        <item x="335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512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3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4"/>
        <item x="3456"/>
        <item x="3299"/>
        <item x="1385"/>
        <item x="1603"/>
        <item x="3530"/>
        <item x="783"/>
        <item x="466"/>
        <item x="2267"/>
        <item x="573"/>
        <item x="56"/>
        <item x="3411"/>
        <item x="498"/>
        <item x="570"/>
        <item x="181"/>
        <item x="1795"/>
        <item x="2812"/>
        <item x="103"/>
        <item x="2587"/>
        <item x="2977"/>
        <item x="3321"/>
        <item x="1501"/>
        <item x="1817"/>
        <item x="1397"/>
        <item x="2319"/>
        <item x="159"/>
        <item x="1257"/>
        <item x="74"/>
        <item x="1969"/>
        <item x="644"/>
        <item x="3405"/>
        <item x="2991"/>
        <item x="1644"/>
        <item x="564"/>
        <item x="3671"/>
        <item x="1660"/>
        <item x="2648"/>
        <item x="1711"/>
        <item x="3574"/>
        <item x="3645"/>
        <item x="2081"/>
        <item x="1290"/>
        <item x="3039"/>
        <item x="3204"/>
        <item x="1769"/>
        <item x="459"/>
        <item x="3635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2"/>
        <item x="2369"/>
        <item x="2356"/>
        <item x="1836"/>
        <item x="287"/>
        <item x="2799"/>
        <item x="2401"/>
        <item x="3287"/>
        <item x="3319"/>
        <item x="1978"/>
        <item x="2464"/>
        <item x="136"/>
        <item x="2712"/>
        <item x="2294"/>
        <item x="1268"/>
        <item x="1389"/>
        <item x="3531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0"/>
        <item x="3403"/>
        <item x="753"/>
        <item x="3067"/>
        <item x="3409"/>
        <item x="1511"/>
        <item x="1837"/>
        <item x="2943"/>
        <item x="2588"/>
        <item x="569"/>
        <item x="2682"/>
        <item x="2910"/>
        <item x="1373"/>
        <item x="3097"/>
        <item x="3591"/>
        <item x="629"/>
        <item x="45"/>
        <item x="128"/>
        <item x="87"/>
        <item x="3539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52"/>
        <item x="448"/>
        <item x="2024"/>
        <item x="3494"/>
        <item x="354"/>
        <item x="2889"/>
        <item x="3234"/>
        <item x="2831"/>
        <item x="2432"/>
        <item x="842"/>
        <item x="2618"/>
        <item x="3349"/>
        <item x="2512"/>
        <item x="2187"/>
        <item x="956"/>
        <item x="2197"/>
        <item x="620"/>
        <item x="1857"/>
        <item x="642"/>
        <item x="857"/>
        <item x="3166"/>
        <item x="3557"/>
        <item x="412"/>
        <item x="356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4">
        <item x="4"/>
        <item x="2"/>
        <item x="10"/>
        <item x="9"/>
        <item x="5"/>
        <item x="7"/>
        <item x="11"/>
        <item x="1"/>
        <item x="0"/>
        <item x="3"/>
        <item x="8"/>
        <item x="6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3">
        <item x="1"/>
        <item x="0"/>
        <item t="default"/>
      </items>
    </pivotField>
  </pivotFields>
  <rowFields count="1">
    <field x="0"/>
  </rowFields>
  <rowItems count="37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 t="grand">
      <x/>
    </i>
  </rowItems>
  <colItems count="1">
    <i/>
  </colItems>
  <pageFields count="1">
    <pageField fld="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2087E-649E-4A94-8927-A8062E50DA78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G3:H18" firstHeaderRow="1" firstDataRow="1" firstDataCol="1" rowPageCount="1" colPageCount="1"/>
  <pivotFields count="21">
    <pivotField dataField="1" showAll="0">
      <items count="3708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87"/>
        <item x="3528"/>
        <item x="3059"/>
        <item x="2701"/>
        <item x="58"/>
        <item x="3359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8"/>
        <item x="668"/>
        <item x="247"/>
        <item x="664"/>
        <item x="3565"/>
        <item x="2241"/>
        <item x="1128"/>
        <item x="3626"/>
        <item x="82"/>
        <item x="2655"/>
        <item x="501"/>
        <item x="2893"/>
        <item x="2955"/>
        <item x="2540"/>
        <item x="3322"/>
        <item x="1101"/>
        <item x="2913"/>
        <item x="3373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66"/>
        <item x="3429"/>
        <item x="331"/>
        <item x="1398"/>
        <item x="3353"/>
        <item x="2056"/>
        <item x="3595"/>
        <item x="3226"/>
        <item x="3358"/>
        <item x="1447"/>
        <item x="3026"/>
        <item x="1102"/>
        <item x="1118"/>
        <item x="1789"/>
        <item x="2735"/>
        <item x="1748"/>
        <item x="1296"/>
        <item x="3255"/>
        <item x="2415"/>
        <item x="1186"/>
        <item x="2103"/>
        <item x="2395"/>
        <item x="2242"/>
        <item x="3301"/>
        <item x="3113"/>
        <item x="2509"/>
        <item x="3044"/>
        <item x="1327"/>
        <item x="1661"/>
        <item x="2473"/>
        <item x="2744"/>
        <item x="3302"/>
        <item x="2098"/>
        <item x="3573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3691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6"/>
        <item x="380"/>
        <item x="3503"/>
        <item x="3266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36"/>
        <item x="250"/>
        <item x="743"/>
        <item x="1297"/>
        <item x="2100"/>
        <item x="3550"/>
        <item x="1617"/>
        <item x="1082"/>
        <item x="3661"/>
        <item x="2033"/>
        <item x="785"/>
        <item x="425"/>
        <item x="352"/>
        <item x="563"/>
        <item x="2170"/>
        <item x="1217"/>
        <item x="2491"/>
        <item x="2327"/>
        <item x="3654"/>
        <item x="2256"/>
        <item x="275"/>
        <item x="3579"/>
        <item x="2776"/>
        <item x="1108"/>
        <item x="3639"/>
        <item x="1387"/>
        <item x="1474"/>
        <item x="2580"/>
        <item x="2902"/>
        <item x="919"/>
        <item x="766"/>
        <item x="792"/>
        <item x="996"/>
        <item x="1169"/>
        <item x="3401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5"/>
        <item x="878"/>
        <item x="1751"/>
        <item x="2202"/>
        <item x="1262"/>
        <item x="1811"/>
        <item x="124"/>
        <item x="3294"/>
        <item x="522"/>
        <item x="3012"/>
        <item x="3260"/>
        <item x="3210"/>
        <item x="633"/>
        <item x="2911"/>
        <item x="1673"/>
        <item x="3673"/>
        <item x="2912"/>
        <item x="3544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0"/>
        <item x="2613"/>
        <item x="1468"/>
        <item x="2625"/>
        <item x="3669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32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6"/>
        <item x="520"/>
        <item x="2101"/>
        <item x="1057"/>
        <item x="2164"/>
        <item x="2584"/>
        <item x="2406"/>
        <item x="869"/>
        <item x="592"/>
        <item x="943"/>
        <item x="3325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1"/>
        <item x="965"/>
        <item x="2591"/>
        <item x="2370"/>
        <item x="2269"/>
        <item x="984"/>
        <item x="433"/>
        <item x="132"/>
        <item x="2235"/>
        <item x="2339"/>
        <item x="1936"/>
        <item x="3314"/>
        <item x="3365"/>
        <item x="3400"/>
        <item x="2921"/>
        <item x="3293"/>
        <item x="1147"/>
        <item x="2529"/>
        <item x="2204"/>
        <item x="3291"/>
        <item x="854"/>
        <item x="3084"/>
        <item x="3254"/>
        <item x="3597"/>
        <item x="147"/>
        <item x="3057"/>
        <item x="3048"/>
        <item x="3651"/>
        <item x="1972"/>
        <item x="1966"/>
        <item x="922"/>
        <item x="2321"/>
        <item x="762"/>
        <item x="3506"/>
        <item x="3602"/>
        <item x="1869"/>
        <item x="3523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54"/>
        <item x="1032"/>
        <item x="1193"/>
        <item x="1834"/>
        <item x="2825"/>
        <item x="1713"/>
        <item x="291"/>
        <item x="1400"/>
        <item x="1777"/>
        <item x="944"/>
        <item x="1835"/>
        <item x="3457"/>
        <item x="3623"/>
        <item x="1515"/>
        <item x="3538"/>
        <item x="1533"/>
        <item x="2177"/>
        <item x="3500"/>
        <item x="3629"/>
        <item x="1289"/>
        <item x="3520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0"/>
        <item x="3219"/>
        <item x="3343"/>
        <item x="2293"/>
        <item x="3394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4"/>
        <item x="1800"/>
        <item x="2877"/>
        <item x="2708"/>
        <item x="1967"/>
        <item x="1451"/>
        <item x="2495"/>
        <item x="1822"/>
        <item x="627"/>
        <item x="1375"/>
        <item x="3593"/>
        <item x="2923"/>
        <item x="2676"/>
        <item x="2253"/>
        <item x="2647"/>
        <item x="3438"/>
        <item x="1706"/>
        <item x="2891"/>
        <item x="414"/>
        <item x="1090"/>
        <item x="2541"/>
        <item x="2795"/>
        <item x="3461"/>
        <item x="2442"/>
        <item x="839"/>
        <item x="867"/>
        <item x="2066"/>
        <item x="1552"/>
        <item x="3435"/>
        <item x="835"/>
        <item x="1280"/>
        <item x="3662"/>
        <item x="2080"/>
        <item x="3495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7"/>
        <item x="3453"/>
        <item x="2489"/>
        <item x="1544"/>
        <item x="40"/>
        <item x="551"/>
        <item x="3061"/>
        <item x="3508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42"/>
        <item x="3335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49"/>
        <item x="1585"/>
        <item x="2099"/>
        <item x="3684"/>
        <item x="687"/>
        <item x="1116"/>
        <item x="3477"/>
        <item x="1895"/>
        <item x="3515"/>
        <item x="1472"/>
        <item x="672"/>
        <item x="1081"/>
        <item x="980"/>
        <item x="3670"/>
        <item x="496"/>
        <item x="2525"/>
        <item x="2845"/>
        <item x="1408"/>
        <item x="2548"/>
        <item x="1738"/>
        <item x="3286"/>
        <item x="897"/>
        <item x="2594"/>
        <item x="3653"/>
        <item x="373"/>
        <item x="320"/>
        <item x="1223"/>
        <item x="1204"/>
        <item x="1207"/>
        <item x="3062"/>
        <item x="802"/>
        <item x="1273"/>
        <item x="2228"/>
        <item x="3288"/>
        <item x="2654"/>
        <item x="3610"/>
        <item x="202"/>
        <item x="2915"/>
        <item x="3702"/>
        <item x="658"/>
        <item x="1085"/>
        <item x="3124"/>
        <item x="3698"/>
        <item x="408"/>
        <item x="626"/>
        <item x="1704"/>
        <item x="1964"/>
        <item x="3476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48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4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7"/>
        <item x="1022"/>
        <item x="1772"/>
        <item x="1457"/>
        <item x="2619"/>
        <item x="2065"/>
        <item x="2791"/>
        <item x="2871"/>
        <item x="2436"/>
        <item x="895"/>
        <item x="2532"/>
        <item x="3551"/>
        <item x="1277"/>
        <item x="3269"/>
        <item x="1462"/>
        <item x="798"/>
        <item x="2649"/>
        <item x="2457"/>
        <item x="1785"/>
        <item x="2868"/>
        <item x="2478"/>
        <item x="3086"/>
        <item x="2597"/>
        <item x="2326"/>
        <item x="3502"/>
        <item x="2670"/>
        <item x="1609"/>
        <item x="3518"/>
        <item x="3655"/>
        <item x="904"/>
        <item x="1056"/>
        <item x="1376"/>
        <item x="334"/>
        <item x="2987"/>
        <item x="3281"/>
        <item x="3489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1"/>
        <item x="1624"/>
        <item x="81"/>
        <item x="2028"/>
        <item x="465"/>
        <item x="686"/>
        <item x="3005"/>
        <item x="1593"/>
        <item x="2475"/>
        <item x="2669"/>
        <item x="2272"/>
        <item x="3578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1"/>
        <item x="1233"/>
        <item x="1557"/>
        <item x="1916"/>
        <item x="2404"/>
        <item x="1912"/>
        <item x="3176"/>
        <item x="3258"/>
        <item x="2964"/>
        <item x="492"/>
        <item x="598"/>
        <item x="3618"/>
        <item x="3577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5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59"/>
        <item x="548"/>
        <item x="2661"/>
        <item x="1482"/>
        <item x="2731"/>
        <item x="1294"/>
        <item x="1286"/>
        <item x="849"/>
        <item x="962"/>
        <item x="3092"/>
        <item x="1792"/>
        <item x="3585"/>
        <item x="1343"/>
        <item x="3195"/>
        <item x="3352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1"/>
        <item x="2922"/>
        <item x="1503"/>
        <item x="2848"/>
        <item x="2501"/>
        <item x="540"/>
        <item x="3514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7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4"/>
        <item x="3327"/>
        <item x="2702"/>
        <item x="437"/>
        <item x="2531"/>
        <item x="3318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0"/>
        <item x="3705"/>
        <item x="2874"/>
        <item x="649"/>
        <item x="1430"/>
        <item x="3011"/>
        <item x="1779"/>
        <item x="828"/>
        <item x="841"/>
        <item x="1369"/>
        <item x="3387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5"/>
        <item x="2254"/>
        <item x="814"/>
        <item x="2528"/>
        <item x="2552"/>
        <item x="809"/>
        <item x="3200"/>
        <item x="1961"/>
        <item x="1417"/>
        <item x="153"/>
        <item x="503"/>
        <item x="3460"/>
        <item x="2944"/>
        <item x="1478"/>
        <item x="1265"/>
        <item x="1229"/>
        <item x="1188"/>
        <item x="2021"/>
        <item x="2391"/>
        <item x="3372"/>
        <item x="632"/>
        <item x="432"/>
        <item x="3680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1"/>
        <item x="1222"/>
        <item x="1402"/>
        <item x="1184"/>
        <item x="2841"/>
        <item x="2925"/>
        <item x="1113"/>
        <item x="643"/>
        <item x="3646"/>
        <item x="1699"/>
        <item x="1744"/>
        <item x="1181"/>
        <item x="1879"/>
        <item x="164"/>
        <item x="2550"/>
        <item x="1072"/>
        <item x="322"/>
        <item x="1747"/>
        <item x="3613"/>
        <item x="1944"/>
        <item x="359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71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6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8"/>
        <item x="3382"/>
        <item x="3347"/>
        <item x="3136"/>
        <item x="3383"/>
        <item x="3355"/>
        <item x="3267"/>
        <item x="1333"/>
        <item x="3019"/>
        <item x="1578"/>
        <item x="3505"/>
        <item x="2048"/>
        <item x="1025"/>
        <item x="2633"/>
        <item x="866"/>
        <item x="3389"/>
        <item x="1606"/>
        <item x="3527"/>
        <item x="120"/>
        <item x="3568"/>
        <item x="3371"/>
        <item x="3408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4"/>
        <item x="3364"/>
        <item x="896"/>
        <item x="1301"/>
        <item x="791"/>
        <item x="3696"/>
        <item x="2041"/>
        <item x="1211"/>
        <item x="1125"/>
        <item x="2976"/>
        <item x="3378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3619"/>
        <item x="268"/>
        <item x="2860"/>
        <item x="2564"/>
        <item x="2876"/>
        <item x="1591"/>
        <item x="3381"/>
        <item x="3018"/>
        <item x="1424"/>
        <item x="830"/>
        <item x="3273"/>
        <item x="3517"/>
        <item x="157"/>
        <item x="1584"/>
        <item x="3519"/>
        <item x="1460"/>
        <item x="675"/>
        <item x="3295"/>
        <item x="673"/>
        <item x="267"/>
        <item x="3257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88"/>
        <item x="1798"/>
        <item x="603"/>
        <item x="3144"/>
        <item x="3056"/>
        <item x="2358"/>
        <item x="3361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90"/>
        <item x="169"/>
        <item x="378"/>
        <item x="2717"/>
        <item x="3449"/>
        <item x="3566"/>
        <item x="588"/>
        <item x="1948"/>
        <item x="3545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6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6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3"/>
        <item x="1087"/>
        <item x="2019"/>
        <item x="2817"/>
        <item x="2662"/>
        <item x="3344"/>
        <item x="2306"/>
        <item x="2398"/>
        <item x="1712"/>
        <item x="1934"/>
        <item x="790"/>
        <item x="2226"/>
        <item x="3331"/>
        <item x="1634"/>
        <item x="1367"/>
        <item x="1980"/>
        <item x="359"/>
        <item x="2304"/>
        <item x="526"/>
        <item x="3682"/>
        <item x="765"/>
        <item x="1963"/>
        <item x="2322"/>
        <item x="2050"/>
        <item x="2408"/>
        <item x="249"/>
        <item x="3496"/>
        <item x="180"/>
        <item x="1924"/>
        <item x="2179"/>
        <item x="1586"/>
        <item x="2224"/>
        <item x="557"/>
        <item x="3586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17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9"/>
        <item x="3608"/>
        <item x="3345"/>
        <item x="112"/>
        <item x="2787"/>
        <item x="909"/>
        <item x="1909"/>
        <item x="2135"/>
        <item x="1867"/>
        <item x="1413"/>
        <item x="3271"/>
        <item x="1926"/>
        <item x="2232"/>
        <item x="2560"/>
        <item x="2196"/>
        <item x="1138"/>
        <item x="3455"/>
        <item x="3656"/>
        <item x="3179"/>
        <item x="3448"/>
        <item x="581"/>
        <item x="1855"/>
        <item x="3469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3341"/>
        <item x="2105"/>
        <item x="2816"/>
        <item x="2932"/>
        <item x="832"/>
        <item x="523"/>
        <item x="1228"/>
        <item x="1325"/>
        <item x="2420"/>
        <item x="1581"/>
        <item x="1703"/>
        <item x="3553"/>
        <item x="3447"/>
        <item x="3699"/>
        <item x="2635"/>
        <item x="304"/>
        <item x="2557"/>
        <item x="2703"/>
        <item x="761"/>
        <item x="3414"/>
        <item x="1348"/>
        <item x="2973"/>
        <item x="3009"/>
        <item x="94"/>
        <item x="3480"/>
        <item x="493"/>
        <item x="89"/>
        <item x="53"/>
        <item x="975"/>
        <item x="1615"/>
        <item x="2553"/>
        <item x="556"/>
        <item x="2089"/>
        <item x="758"/>
        <item x="3415"/>
        <item x="2691"/>
        <item x="890"/>
        <item x="76"/>
        <item x="3462"/>
        <item x="3106"/>
        <item x="2727"/>
        <item x="997"/>
        <item x="504"/>
        <item x="820"/>
        <item x="3114"/>
        <item x="243"/>
        <item x="93"/>
        <item x="3584"/>
        <item x="884"/>
        <item x="954"/>
        <item x="921"/>
        <item x="2045"/>
        <item x="889"/>
        <item x="735"/>
        <item x="2675"/>
        <item x="729"/>
        <item x="1306"/>
        <item x="3279"/>
        <item x="3094"/>
        <item x="78"/>
        <item x="31"/>
        <item x="67"/>
        <item x="1213"/>
        <item x="1302"/>
        <item x="3391"/>
        <item x="2834"/>
        <item x="390"/>
        <item x="2916"/>
        <item x="1357"/>
        <item x="2837"/>
        <item x="485"/>
        <item x="33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0"/>
        <item x="3307"/>
        <item x="2479"/>
        <item x="3324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66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4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6"/>
        <item x="2137"/>
        <item x="1646"/>
        <item x="1230"/>
        <item x="2505"/>
        <item x="2317"/>
        <item x="371"/>
        <item x="2697"/>
        <item x="3320"/>
        <item x="701"/>
        <item x="2148"/>
        <item x="983"/>
        <item x="2606"/>
        <item x="2386"/>
        <item x="1604"/>
        <item x="3362"/>
        <item x="1655"/>
        <item x="1636"/>
        <item x="1028"/>
        <item x="803"/>
        <item x="805"/>
        <item x="3582"/>
        <item x="3169"/>
        <item x="585"/>
        <item x="2806"/>
        <item x="516"/>
        <item x="2394"/>
        <item x="3466"/>
        <item x="1692"/>
        <item x="24"/>
        <item x="261"/>
        <item x="3599"/>
        <item x="1786"/>
        <item x="1833"/>
        <item x="2683"/>
        <item x="2429"/>
        <item x="1210"/>
        <item x="1765"/>
        <item x="3615"/>
        <item x="1666"/>
        <item x="3459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4"/>
        <item x="1323"/>
        <item x="3587"/>
        <item x="3015"/>
        <item x="3277"/>
        <item x="2209"/>
        <item x="696"/>
        <item x="561"/>
        <item x="3184"/>
        <item x="3198"/>
        <item x="3509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0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0"/>
        <item x="1524"/>
        <item x="1001"/>
        <item x="1091"/>
        <item x="1340"/>
        <item x="2194"/>
        <item x="212"/>
        <item x="1215"/>
        <item x="2539"/>
        <item x="3168"/>
        <item x="3110"/>
        <item x="3658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1"/>
        <item x="3647"/>
        <item x="2063"/>
        <item x="2965"/>
        <item x="719"/>
        <item x="3422"/>
        <item x="3143"/>
        <item x="1117"/>
        <item x="3147"/>
        <item x="3611"/>
        <item x="468"/>
        <item x="1502"/>
        <item x="1095"/>
        <item x="1814"/>
        <item x="3282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0"/>
        <item x="3175"/>
        <item x="3555"/>
        <item x="3078"/>
        <item x="1671"/>
        <item x="646"/>
        <item x="855"/>
        <item x="1112"/>
        <item x="2771"/>
        <item x="2093"/>
        <item x="2573"/>
        <item x="1601"/>
        <item x="958"/>
        <item x="3392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9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7"/>
        <item x="1415"/>
        <item x="2453"/>
        <item x="3637"/>
        <item x="3284"/>
        <item x="2994"/>
        <item x="2114"/>
        <item x="2493"/>
        <item x="3285"/>
        <item x="3292"/>
        <item x="1209"/>
        <item x="670"/>
        <item x="936"/>
        <item x="2644"/>
        <item x="462"/>
        <item x="137"/>
        <item x="1679"/>
        <item x="3305"/>
        <item x="1890"/>
        <item x="3037"/>
        <item x="994"/>
        <item x="167"/>
        <item x="2376"/>
        <item x="3356"/>
        <item x="2617"/>
        <item x="1347"/>
        <item x="1995"/>
        <item x="1807"/>
        <item x="3446"/>
        <item x="2246"/>
        <item x="1838"/>
        <item x="3404"/>
        <item x="1986"/>
        <item x="868"/>
        <item x="360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8"/>
        <item x="740"/>
        <item x="3592"/>
        <item x="1516"/>
        <item x="2438"/>
        <item x="3627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4"/>
        <item x="2751"/>
        <item x="3470"/>
        <item x="1938"/>
        <item x="1958"/>
        <item x="630"/>
        <item x="3249"/>
        <item x="1681"/>
        <item x="1759"/>
        <item x="599"/>
        <item x="898"/>
        <item x="2210"/>
        <item x="528"/>
        <item x="3493"/>
        <item x="519"/>
        <item x="3118"/>
        <item x="1012"/>
        <item x="3212"/>
        <item x="34"/>
        <item x="66"/>
        <item x="3617"/>
        <item x="227"/>
        <item x="2030"/>
        <item x="3631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38"/>
        <item x="1342"/>
        <item x="2039"/>
        <item x="995"/>
        <item x="2167"/>
        <item x="3137"/>
        <item x="2460"/>
        <item x="2810"/>
        <item x="2472"/>
        <item x="2664"/>
        <item x="3706"/>
        <item x="2960"/>
        <item x="2231"/>
        <item x="731"/>
        <item x="1941"/>
        <item x="2265"/>
        <item x="2255"/>
        <item x="3368"/>
        <item x="3472"/>
        <item x="2878"/>
        <item x="3363"/>
        <item x="1659"/>
        <item x="1805"/>
        <item x="2300"/>
        <item x="3450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28"/>
        <item x="2941"/>
        <item x="2336"/>
        <item x="285"/>
        <item x="2615"/>
        <item x="611"/>
        <item x="1334"/>
        <item x="2154"/>
        <item x="3256"/>
        <item x="3609"/>
        <item x="3339"/>
        <item x="1952"/>
        <item x="2433"/>
        <item x="1292"/>
        <item x="2901"/>
        <item x="2898"/>
        <item x="1708"/>
        <item x="1218"/>
        <item x="2405"/>
        <item x="3312"/>
        <item x="2830"/>
        <item x="3526"/>
        <item x="2803"/>
        <item x="2730"/>
        <item x="237"/>
        <item x="117"/>
        <item x="191"/>
        <item x="3205"/>
        <item x="2882"/>
        <item x="1281"/>
        <item x="3425"/>
        <item x="3463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4"/>
        <item x="2351"/>
        <item x="3151"/>
        <item x="1662"/>
        <item x="1756"/>
        <item x="1080"/>
        <item x="3657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4"/>
        <item x="1853"/>
        <item x="3329"/>
        <item x="648"/>
        <item x="2720"/>
        <item x="565"/>
        <item x="929"/>
        <item x="2897"/>
        <item x="2784"/>
        <item x="1845"/>
        <item x="3563"/>
        <item x="3543"/>
        <item x="1592"/>
        <item x="1618"/>
        <item x="3676"/>
        <item x="2646"/>
        <item x="2400"/>
        <item x="2758"/>
        <item x="3202"/>
        <item x="1097"/>
        <item x="2599"/>
        <item x="2220"/>
        <item x="2020"/>
        <item x="2067"/>
        <item x="3436"/>
        <item x="1554"/>
        <item x="2443"/>
        <item x="3186"/>
        <item x="3070"/>
        <item x="2865"/>
        <item x="1695"/>
        <item x="392"/>
        <item x="3598"/>
        <item x="3038"/>
        <item x="3535"/>
        <item x="1709"/>
        <item x="360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8"/>
        <item x="3111"/>
        <item x="3115"/>
        <item x="3630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6"/>
        <item x="3313"/>
        <item x="1431"/>
        <item x="2301"/>
        <item x="2611"/>
        <item x="2667"/>
        <item x="3686"/>
        <item x="3643"/>
        <item x="1693"/>
        <item x="3701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0"/>
        <item x="302"/>
        <item x="3189"/>
        <item x="2820"/>
        <item x="3058"/>
        <item x="2833"/>
        <item x="1345"/>
        <item x="478"/>
        <item x="3473"/>
        <item x="1410"/>
        <item x="2049"/>
        <item x="3239"/>
        <item x="3276"/>
        <item x="3207"/>
        <item x="100"/>
        <item x="2423"/>
        <item x="3625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04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2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76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7"/>
        <item x="3487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0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97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3"/>
        <item x="2734"/>
        <item x="434"/>
        <item x="2276"/>
        <item x="2261"/>
        <item x="1642"/>
        <item x="21"/>
        <item x="873"/>
        <item x="1927"/>
        <item x="220"/>
        <item x="3367"/>
        <item x="431"/>
        <item x="583"/>
        <item x="1266"/>
        <item x="2211"/>
        <item x="1847"/>
        <item x="3511"/>
        <item x="3621"/>
        <item x="3678"/>
        <item x="1620"/>
        <item x="586"/>
        <item x="2450"/>
        <item x="2789"/>
        <item x="1743"/>
        <item x="815"/>
        <item x="2535"/>
        <item x="2815"/>
        <item x="2608"/>
        <item x="3614"/>
        <item x="3575"/>
        <item x="1762"/>
        <item x="1496"/>
        <item x="2936"/>
        <item x="952"/>
        <item x="3445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8"/>
        <item x="1425"/>
        <item x="3581"/>
        <item x="163"/>
        <item x="3419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1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68"/>
        <item x="2843"/>
        <item x="838"/>
        <item x="2500"/>
        <item x="3612"/>
        <item x="577"/>
        <item x="325"/>
        <item x="2818"/>
        <item x="317"/>
        <item x="2144"/>
        <item x="1179"/>
        <item x="3490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2"/>
        <item x="1810"/>
        <item x="511"/>
        <item x="3071"/>
        <item x="3141"/>
        <item x="350"/>
        <item x="201"/>
        <item x="3423"/>
        <item x="2710"/>
        <item x="3672"/>
        <item x="2029"/>
        <item x="1774"/>
        <item x="3272"/>
        <item x="3091"/>
        <item x="3604"/>
        <item x="721"/>
        <item x="3242"/>
        <item x="3410"/>
        <item x="2035"/>
        <item x="3660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95"/>
        <item x="3510"/>
        <item x="1949"/>
        <item x="1705"/>
        <item x="2043"/>
        <item x="3068"/>
        <item x="1136"/>
        <item x="650"/>
        <item x="746"/>
        <item x="2740"/>
        <item x="3304"/>
        <item x="447"/>
        <item x="3418"/>
        <item x="2870"/>
        <item x="591"/>
        <item x="1324"/>
        <item x="29"/>
        <item x="2747"/>
        <item x="3700"/>
        <item x="2685"/>
        <item x="3533"/>
        <item x="3376"/>
        <item x="1065"/>
        <item x="2770"/>
        <item x="3053"/>
        <item x="3180"/>
        <item x="2320"/>
        <item x="2318"/>
        <item x="2454"/>
        <item x="3157"/>
        <item x="1149"/>
        <item x="2190"/>
        <item x="3697"/>
        <item x="1401"/>
        <item x="3399"/>
        <item x="2239"/>
        <item x="533"/>
        <item x="1421"/>
        <item x="2656"/>
        <item x="2347"/>
        <item x="2520"/>
        <item x="1432"/>
        <item x="1299"/>
        <item x="79"/>
        <item x="3478"/>
        <item x="3558"/>
        <item x="1242"/>
        <item x="527"/>
        <item x="2572"/>
        <item x="3346"/>
        <item x="1882"/>
        <item x="1350"/>
        <item x="428"/>
        <item x="2996"/>
        <item x="1910"/>
        <item x="303"/>
        <item x="3442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9"/>
        <item x="518"/>
        <item x="2741"/>
        <item x="1150"/>
        <item x="3552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1"/>
        <item x="1409"/>
        <item x="2461"/>
        <item x="1827"/>
        <item x="1937"/>
        <item x="3420"/>
        <item x="1820"/>
        <item x="3622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3620"/>
        <item x="3443"/>
        <item x="532"/>
        <item x="2745"/>
        <item x="71"/>
        <item x="2248"/>
        <item x="1919"/>
        <item x="3334"/>
        <item x="3149"/>
        <item x="3085"/>
        <item x="1231"/>
        <item x="880"/>
        <item x="3667"/>
        <item x="1094"/>
        <item x="3688"/>
        <item x="3492"/>
        <item x="3377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4"/>
        <item x="2811"/>
        <item x="2736"/>
        <item x="1955"/>
        <item x="3665"/>
        <item x="1271"/>
        <item x="457"/>
        <item x="2270"/>
        <item x="2108"/>
        <item x="910"/>
        <item x="3675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3"/>
        <item x="3542"/>
        <item x="2476"/>
        <item x="2778"/>
        <item x="2009"/>
        <item x="515"/>
        <item x="600"/>
        <item x="875"/>
        <item x="3315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0"/>
        <item x="777"/>
        <item x="204"/>
        <item x="1815"/>
        <item x="1689"/>
        <item x="3075"/>
        <item x="1276"/>
        <item x="413"/>
        <item x="572"/>
        <item x="3541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4"/>
        <item x="2732"/>
        <item x="2022"/>
        <item x="3154"/>
        <item x="3238"/>
        <item x="3485"/>
        <item x="3540"/>
        <item x="931"/>
        <item x="3664"/>
        <item x="1959"/>
        <item x="3467"/>
        <item x="1341"/>
        <item x="2721"/>
        <item x="1960"/>
        <item x="2238"/>
        <item x="2844"/>
        <item x="1724"/>
        <item x="1839"/>
        <item x="3386"/>
        <item x="3634"/>
        <item x="171"/>
        <item x="968"/>
        <item x="2523"/>
        <item x="2412"/>
        <item x="1621"/>
        <item x="3245"/>
        <item x="1440"/>
        <item x="1106"/>
        <item x="749"/>
        <item x="3590"/>
        <item x="1311"/>
        <item x="2933"/>
        <item x="1667"/>
        <item x="1725"/>
        <item x="977"/>
        <item x="439"/>
        <item x="912"/>
        <item x="3412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69"/>
        <item x="858"/>
        <item x="1871"/>
        <item x="3308"/>
        <item x="1905"/>
        <item x="3636"/>
        <item x="3532"/>
        <item x="2107"/>
        <item x="461"/>
        <item x="3692"/>
        <item x="2809"/>
        <item x="3041"/>
        <item x="2814"/>
        <item x="1010"/>
        <item x="2519"/>
        <item x="1536"/>
        <item x="989"/>
        <item x="2558"/>
        <item x="315"/>
        <item x="3659"/>
        <item x="259"/>
        <item x="1575"/>
        <item x="3482"/>
        <item x="1328"/>
        <item x="863"/>
        <item x="2116"/>
        <item x="3095"/>
        <item x="15"/>
        <item x="62"/>
        <item x="105"/>
        <item x="219"/>
        <item x="3006"/>
        <item x="3703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2"/>
        <item x="1315"/>
        <item x="776"/>
        <item x="2138"/>
        <item x="370"/>
        <item x="2971"/>
        <item x="3413"/>
        <item x="631"/>
        <item x="578"/>
        <item x="3337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89"/>
        <item x="1063"/>
        <item x="3265"/>
        <item x="2571"/>
        <item x="3681"/>
        <item x="1787"/>
        <item x="2120"/>
        <item x="1904"/>
        <item x="916"/>
        <item x="676"/>
        <item x="3428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63"/>
        <item x="2447"/>
        <item x="1595"/>
        <item x="3498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4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6"/>
        <item x="1727"/>
        <item x="2382"/>
        <item x="2244"/>
        <item x="3264"/>
        <item x="1029"/>
        <item x="1826"/>
        <item x="19"/>
        <item x="22"/>
        <item x="388"/>
        <item x="3479"/>
        <item x="2316"/>
        <item x="3677"/>
        <item x="693"/>
        <item x="942"/>
        <item x="2940"/>
        <item x="1773"/>
        <item x="1766"/>
        <item x="2792"/>
        <item x="3546"/>
        <item x="3513"/>
        <item x="1239"/>
        <item x="282"/>
        <item x="1907"/>
        <item x="417"/>
        <item x="179"/>
        <item x="196"/>
        <item x="98"/>
        <item x="1480"/>
        <item x="329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2"/>
        <item x="1035"/>
        <item x="1913"/>
        <item x="3583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4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7"/>
        <item x="1346"/>
        <item x="1162"/>
        <item x="2575"/>
        <item x="134"/>
        <item x="751"/>
        <item x="2699"/>
        <item x="2728"/>
        <item x="1757"/>
        <item x="3218"/>
        <item x="3439"/>
        <item x="3421"/>
        <item x="2504"/>
        <item x="2360"/>
        <item x="3055"/>
        <item x="609"/>
        <item x="1134"/>
        <item x="152"/>
        <item x="3384"/>
        <item x="1981"/>
        <item x="1583"/>
        <item x="2207"/>
        <item x="2979"/>
        <item x="3251"/>
        <item x="473"/>
        <item x="2729"/>
        <item x="3121"/>
        <item x="491"/>
        <item x="742"/>
        <item x="3393"/>
        <item x="3430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6"/>
        <item x="1158"/>
        <item x="2346"/>
        <item x="13"/>
        <item x="640"/>
        <item x="1411"/>
        <item x="424"/>
        <item x="1891"/>
        <item x="256"/>
        <item x="323"/>
        <item x="324"/>
        <item x="3475"/>
        <item x="1793"/>
        <item x="3240"/>
        <item x="2829"/>
        <item x="3683"/>
        <item x="494"/>
        <item x="663"/>
        <item x="321"/>
        <item x="1745"/>
        <item x="2492"/>
        <item x="3451"/>
        <item x="3167"/>
        <item x="1203"/>
        <item x="3594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7"/>
        <item x="3225"/>
        <item x="1197"/>
        <item x="3374"/>
        <item x="279"/>
        <item x="2985"/>
        <item x="1144"/>
        <item x="2229"/>
        <item x="1194"/>
        <item x="2739"/>
        <item x="2826"/>
        <item x="782"/>
        <item x="2125"/>
        <item x="1718"/>
        <item x="3685"/>
        <item x="240"/>
        <item x="925"/>
        <item x="307"/>
        <item x="1008"/>
        <item x="2690"/>
        <item x="2577"/>
        <item x="3547"/>
        <item x="2750"/>
        <item x="210"/>
        <item x="2551"/>
        <item x="827"/>
        <item x="1050"/>
        <item x="1353"/>
        <item x="2956"/>
        <item x="443"/>
        <item x="3262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1"/>
        <item x="1109"/>
        <item x="2112"/>
        <item x="3083"/>
        <item x="1423"/>
        <item x="3303"/>
        <item x="2847"/>
        <item x="2709"/>
        <item x="799"/>
        <item x="2338"/>
        <item x="1449"/>
        <item x="2068"/>
        <item x="3567"/>
        <item x="1953"/>
        <item x="3507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99"/>
        <item x="3274"/>
        <item x="2672"/>
        <item x="490"/>
        <item x="343"/>
        <item x="2920"/>
        <item x="732"/>
        <item x="3525"/>
        <item x="1187"/>
        <item x="705"/>
        <item x="2518"/>
        <item x="1784"/>
        <item x="1386"/>
        <item x="575"/>
        <item x="3694"/>
        <item x="1968"/>
        <item x="543"/>
        <item x="2924"/>
        <item x="1764"/>
        <item x="1104"/>
        <item x="1163"/>
        <item x="2353"/>
        <item x="3616"/>
        <item x="252"/>
        <item x="248"/>
        <item x="1120"/>
        <item x="741"/>
        <item x="2445"/>
        <item x="99"/>
        <item x="2884"/>
        <item x="308"/>
        <item x="1026"/>
        <item x="3549"/>
        <item x="3369"/>
        <item x="330"/>
        <item x="759"/>
        <item x="554"/>
        <item x="1489"/>
        <item x="1648"/>
        <item x="2462"/>
        <item x="3458"/>
        <item x="1686"/>
        <item x="360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8"/>
        <item x="455"/>
        <item x="1244"/>
        <item x="3465"/>
        <item x="289"/>
        <item x="1278"/>
        <item x="3390"/>
        <item x="1931"/>
        <item x="1951"/>
        <item x="1390"/>
        <item x="3668"/>
        <item x="3398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3"/>
        <item x="2275"/>
        <item x="547"/>
        <item x="3065"/>
        <item x="3416"/>
        <item x="2687"/>
        <item x="1477"/>
        <item x="3073"/>
        <item x="1396"/>
        <item x="3431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0"/>
        <item x="1864"/>
        <item x="3348"/>
        <item x="292"/>
        <item x="131"/>
        <item x="228"/>
        <item x="2342"/>
        <item x="2291"/>
        <item x="3042"/>
        <item x="3060"/>
        <item x="3024"/>
        <item x="3679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3"/>
        <item x="464"/>
        <item x="3402"/>
        <item x="2521"/>
        <item x="1337"/>
        <item x="3380"/>
        <item x="699"/>
        <item x="3695"/>
        <item x="1436"/>
        <item x="2007"/>
        <item x="635"/>
        <item x="2139"/>
        <item x="125"/>
        <item x="122"/>
        <item x="3379"/>
        <item x="2427"/>
        <item x="979"/>
        <item x="2079"/>
        <item x="3235"/>
        <item x="2842"/>
        <item x="834"/>
        <item x="3333"/>
        <item x="2596"/>
        <item x="3572"/>
        <item x="1631"/>
        <item x="3357"/>
        <item x="470"/>
        <item x="1027"/>
        <item x="1957"/>
        <item x="3693"/>
        <item x="525"/>
        <item x="25"/>
        <item x="1331"/>
        <item x="2036"/>
        <item x="1943"/>
        <item x="3601"/>
        <item x="1742"/>
        <item x="2680"/>
        <item x="239"/>
        <item x="85"/>
        <item x="2324"/>
        <item x="2609"/>
        <item x="2325"/>
        <item x="3589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6"/>
        <item x="1320"/>
        <item x="2311"/>
        <item x="3521"/>
        <item x="327"/>
        <item x="107"/>
        <item x="36"/>
        <item x="52"/>
        <item x="35"/>
        <item x="1448"/>
        <item x="2434"/>
        <item x="299"/>
        <item x="3483"/>
        <item x="2753"/>
        <item x="2077"/>
        <item x="3182"/>
        <item x="3278"/>
        <item x="39"/>
        <item x="2203"/>
        <item x="347"/>
        <item x="141"/>
        <item x="3474"/>
        <item x="1314"/>
        <item x="276"/>
        <item x="2563"/>
        <item x="2858"/>
        <item x="3246"/>
        <item x="3560"/>
        <item x="3326"/>
        <item x="2384"/>
        <item x="3640"/>
        <item x="173"/>
        <item x="831"/>
        <item x="3328"/>
        <item x="2733"/>
        <item x="1287"/>
        <item x="3606"/>
        <item x="2329"/>
        <item x="376"/>
        <item x="546"/>
        <item x="2530"/>
        <item x="2862"/>
        <item x="3529"/>
        <item x="2636"/>
        <item x="683"/>
        <item x="661"/>
        <item x="3156"/>
        <item x="335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512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3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4"/>
        <item x="3456"/>
        <item x="3299"/>
        <item x="1385"/>
        <item x="1603"/>
        <item x="3530"/>
        <item x="783"/>
        <item x="466"/>
        <item x="2267"/>
        <item x="573"/>
        <item x="56"/>
        <item x="3411"/>
        <item x="498"/>
        <item x="570"/>
        <item x="181"/>
        <item x="1795"/>
        <item x="2812"/>
        <item x="103"/>
        <item x="2587"/>
        <item x="2977"/>
        <item x="3321"/>
        <item x="1501"/>
        <item x="1817"/>
        <item x="1397"/>
        <item x="2319"/>
        <item x="159"/>
        <item x="1257"/>
        <item x="74"/>
        <item x="1969"/>
        <item x="644"/>
        <item x="3405"/>
        <item x="2991"/>
        <item x="1644"/>
        <item x="564"/>
        <item x="3671"/>
        <item x="1660"/>
        <item x="2648"/>
        <item x="1711"/>
        <item x="3574"/>
        <item x="3645"/>
        <item x="2081"/>
        <item x="1290"/>
        <item x="3039"/>
        <item x="3204"/>
        <item x="1769"/>
        <item x="459"/>
        <item x="3635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2"/>
        <item x="2369"/>
        <item x="2356"/>
        <item x="1836"/>
        <item x="287"/>
        <item x="2799"/>
        <item x="2401"/>
        <item x="3287"/>
        <item x="3319"/>
        <item x="1978"/>
        <item x="2464"/>
        <item x="136"/>
        <item x="2712"/>
        <item x="2294"/>
        <item x="1268"/>
        <item x="1389"/>
        <item x="3531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0"/>
        <item x="3403"/>
        <item x="753"/>
        <item x="3067"/>
        <item x="3409"/>
        <item x="1511"/>
        <item x="1837"/>
        <item x="2943"/>
        <item x="2588"/>
        <item x="569"/>
        <item x="2682"/>
        <item x="2910"/>
        <item x="1373"/>
        <item x="3097"/>
        <item x="3591"/>
        <item x="629"/>
        <item x="45"/>
        <item x="128"/>
        <item x="87"/>
        <item x="3539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52"/>
        <item x="448"/>
        <item x="2024"/>
        <item x="3494"/>
        <item x="354"/>
        <item x="2889"/>
        <item x="3234"/>
        <item x="2831"/>
        <item x="2432"/>
        <item x="842"/>
        <item x="2618"/>
        <item x="3349"/>
        <item x="2512"/>
        <item x="2187"/>
        <item x="956"/>
        <item x="2197"/>
        <item x="620"/>
        <item x="1857"/>
        <item x="642"/>
        <item x="857"/>
        <item x="3166"/>
        <item x="3557"/>
        <item x="412"/>
        <item x="356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4">
        <item x="4"/>
        <item x="2"/>
        <item x="10"/>
        <item x="9"/>
        <item x="5"/>
        <item x="7"/>
        <item x="11"/>
        <item x="1"/>
        <item x="0"/>
        <item x="3"/>
        <item x="8"/>
        <item x="6"/>
        <item x="12"/>
        <item t="default"/>
      </items>
    </pivotField>
    <pivotField showAll="0"/>
    <pivotField showAll="0"/>
    <pivotField axis="axisRow" showAll="0" measureFilter="1">
      <items count="46">
        <item x="44"/>
        <item x="39"/>
        <item x="15"/>
        <item x="4"/>
        <item x="25"/>
        <item x="35"/>
        <item x="3"/>
        <item x="21"/>
        <item x="6"/>
        <item x="40"/>
        <item x="12"/>
        <item x="16"/>
        <item x="36"/>
        <item x="8"/>
        <item x="32"/>
        <item x="5"/>
        <item x="26"/>
        <item x="11"/>
        <item x="23"/>
        <item x="38"/>
        <item x="33"/>
        <item x="43"/>
        <item x="30"/>
        <item x="17"/>
        <item x="42"/>
        <item x="19"/>
        <item x="9"/>
        <item x="34"/>
        <item x="22"/>
        <item x="7"/>
        <item x="2"/>
        <item x="37"/>
        <item x="28"/>
        <item x="13"/>
        <item x="41"/>
        <item x="20"/>
        <item x="24"/>
        <item x="18"/>
        <item x="14"/>
        <item x="10"/>
        <item x="27"/>
        <item x="29"/>
        <item x="1"/>
        <item x="0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5">
    <i>
      <x v="3"/>
    </i>
    <i>
      <x v="6"/>
    </i>
    <i>
      <x v="13"/>
    </i>
    <i>
      <x v="15"/>
    </i>
    <i>
      <x v="17"/>
    </i>
    <i>
      <x v="18"/>
    </i>
    <i>
      <x v="20"/>
    </i>
    <i>
      <x v="22"/>
    </i>
    <i>
      <x v="25"/>
    </i>
    <i>
      <x v="26"/>
    </i>
    <i>
      <x v="30"/>
    </i>
    <i>
      <x v="39"/>
    </i>
    <i>
      <x v="42"/>
    </i>
    <i>
      <x v="43"/>
    </i>
    <i t="grand">
      <x/>
    </i>
  </rowItems>
  <colItems count="1">
    <i/>
  </colItems>
  <pageFields count="1">
    <pageField fld="6" item="7" hier="-1"/>
  </pageFields>
  <dataFields count="1">
    <dataField name="Cuenta de movie_title" fld="0" subtotal="count" baseField="0" baseItem="0"/>
  </dataFields>
  <chartFormats count="46">
    <chartFormat chart="0" format="0" series="1">
      <pivotArea type="data" outline="0" fieldPosition="0">
        <references count="1"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9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9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9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9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9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9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9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9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9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9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9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9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9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9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9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9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9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9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9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9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9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9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9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9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9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9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9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9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9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9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9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9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9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9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9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9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9" count="1" selected="0">
            <x v="42"/>
          </reference>
        </references>
      </pivotArea>
    </chartFormat>
    <chartFormat chart="0" format="43" series="1">
      <pivotArea type="data" outline="0" fieldPosition="0">
        <references count="1">
          <reference field="9" count="1" selected="0">
            <x v="43"/>
          </reference>
        </references>
      </pivotArea>
    </chartFormat>
    <chartFormat chart="0" format="44" series="1">
      <pivotArea type="data" outline="0" fieldPosition="0">
        <references count="1">
          <reference field="9" count="1" selected="0">
            <x v="44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897FFF-D2A1-4F48-BB46-CCC33BB01E04}" name="Tabla5" displayName="Tabla5" ref="A2:B3" totalsRowShown="0">
  <tableColumns count="2">
    <tableColumn id="1" xr3:uid="{4685DFBD-94C2-4192-8BAE-060B7729D026}" name="Select an actor"/>
    <tableColumn id="2" xr3:uid="{32625F15-A832-45E2-A555-16F6F4D383E9}" name="Movies">
      <calculatedColumnFormula>COUNTIF(Table19[actor_1_name],A3)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1550B5-6487-412F-A7F5-E95DD4B3DCB9}" name="Table1" displayName="Table1" ref="A1:AB3809" totalsRowShown="0">
  <autoFilter ref="A1:AB3809" xr:uid="{071550B5-6487-412F-A7F5-E95DD4B3DCB9}"/>
  <tableColumns count="28">
    <tableColumn id="1" xr3:uid="{5AD1C9D4-B7A3-44C9-AEF3-FED44457407C}" name="color"/>
    <tableColumn id="2" xr3:uid="{982CC02B-41AF-4DD9-BEB9-90AB9D357A45}" name="director_name"/>
    <tableColumn id="3" xr3:uid="{5FB80750-BA4A-4792-9E3B-0C2CB4E14BE7}" name="num_critic_for_reviews"/>
    <tableColumn id="4" xr3:uid="{97472A57-268F-4C6A-AC88-B79ED75B99D3}" name="duration"/>
    <tableColumn id="5" xr3:uid="{04528CB5-B442-4EBA-8ED0-75083E035FEA}" name="director_facebook_likes"/>
    <tableColumn id="6" xr3:uid="{A7A93481-8C43-4032-AFD4-60CC59BDE8E9}" name="actor_3_facebook_likes"/>
    <tableColumn id="7" xr3:uid="{60098C0D-EAA0-4048-BFE0-5C01BA98FFAD}" name="actor_2_name"/>
    <tableColumn id="8" xr3:uid="{7E12278F-47D8-48F9-A700-32183A325CA9}" name="actor_1_facebook_likes"/>
    <tableColumn id="9" xr3:uid="{97B7C53F-1506-4E80-9A00-071217998BD9}" name="gross" dataDxfId="16" dataCellStyle="Moneda"/>
    <tableColumn id="10" xr3:uid="{4C31E43E-45F1-48DF-8173-49953BDF2929}" name="genres"/>
    <tableColumn id="11" xr3:uid="{4DB61847-1D11-4D64-89A1-48A63601B6C9}" name="actor_1_name"/>
    <tableColumn id="12" xr3:uid="{17DB74F6-F368-4968-938A-A0947E1EA85C}" name="movie_title"/>
    <tableColumn id="13" xr3:uid="{E7EDB3D0-110F-4B97-AD11-A056202FDF58}" name="num_voted_users"/>
    <tableColumn id="14" xr3:uid="{FF5CF0EC-4452-4533-B927-D7386C12AC54}" name="cast_total_facebook_likes"/>
    <tableColumn id="15" xr3:uid="{66DA1738-20DC-4297-ADB8-744135128A91}" name="actor_3_name"/>
    <tableColumn id="16" xr3:uid="{27E7D845-B5C7-48DF-B347-EB73E1261038}" name="facenumber_in_poster"/>
    <tableColumn id="17" xr3:uid="{93104825-55ED-41B5-988A-B2C88069134E}" name="plot_keywords"/>
    <tableColumn id="18" xr3:uid="{DD208CED-B896-4CEC-B5AE-8626E83C7452}" name="movie_imdb_link"/>
    <tableColumn id="19" xr3:uid="{0C049F53-30CA-48A2-8677-7A69954921CF}" name="num_user_for_reviews"/>
    <tableColumn id="20" xr3:uid="{9238F794-FFC2-4C81-981A-6DF233BC11E8}" name="language"/>
    <tableColumn id="21" xr3:uid="{60742CD8-FA2F-4EA4-A6D2-EB1586D5826F}" name="country"/>
    <tableColumn id="22" xr3:uid="{112BF5ED-6906-40F1-9741-3D33F3E8E5AC}" name="content_rating"/>
    <tableColumn id="23" xr3:uid="{241040EF-70F0-46D9-A92C-D571F36D0B75}" name="budget" dataDxfId="15" dataCellStyle="Moneda"/>
    <tableColumn id="24" xr3:uid="{AE489B86-9369-4A01-9303-D538E95A7EA8}" name="title_year"/>
    <tableColumn id="25" xr3:uid="{E7AFF3F3-04AD-4670-BEA3-342FA3AAF44E}" name="actor_2_facebook_likes"/>
    <tableColumn id="26" xr3:uid="{665EC7AE-2792-4655-9DAD-85871F965FAF}" name="imdb_score"/>
    <tableColumn id="27" xr3:uid="{6B54EB04-FD2A-47C9-B571-EA991F506F96}" name="aspect_ratio"/>
    <tableColumn id="28" xr3:uid="{29CECE11-29CA-4653-84B5-CD6A9D83BDAB}" name="movie_facebook_lik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DE0B42-9254-4DD8-9627-D890ED6B7EED}" name="Table13" displayName="Table13" ref="A1:K3809" totalsRowShown="0">
  <autoFilter ref="A1:K3809" xr:uid="{FCDE0B42-9254-4DD8-9627-D890ED6B7EED}">
    <filterColumn colId="4">
      <filters>
        <filter val="English"/>
      </filters>
    </filterColumn>
  </autoFilter>
  <sortState xmlns:xlrd2="http://schemas.microsoft.com/office/spreadsheetml/2017/richdata2" ref="A2:K3809">
    <sortCondition descending="1" ref="G1:G3809"/>
  </sortState>
  <tableColumns count="11">
    <tableColumn id="9" xr3:uid="{3BB79262-4DA2-47A5-B08B-39CEC8FA3013}" name="gross"/>
    <tableColumn id="12" xr3:uid="{56B33E26-DBA3-4F41-AEE7-FF8D4076C449}" name="movie_title"/>
    <tableColumn id="13" xr3:uid="{49116941-6E30-412F-927F-D4C15658D8EC}" name="num_voted_users"/>
    <tableColumn id="19" xr3:uid="{0321D6E3-F85B-47BF-8FFF-CB7E6BFE76E3}" name="num_user_for_reviews"/>
    <tableColumn id="20" xr3:uid="{AF0C978E-52F4-48DC-87E2-41EFF3EBD222}" name="language"/>
    <tableColumn id="23" xr3:uid="{2724D7B7-B851-4E92-9F98-F6A337624226}" name="budget"/>
    <tableColumn id="26" xr3:uid="{0653A8BB-DDA4-48F4-AA3E-7F41E35FE602}" name="imdb_score"/>
    <tableColumn id="29" xr3:uid="{8F3B9965-D285-4FB2-959C-499D17A07D51}" name="Net Gain" dataDxfId="14">
      <calculatedColumnFormula>Table13[[#This Row],[budget]]-Table13[[#This Row],[gross]]</calculatedColumnFormula>
    </tableColumn>
    <tableColumn id="28" xr3:uid="{13B7DEB9-413D-43F8-B907-0138C2474A9B}" name="movie_facebook_likes"/>
    <tableColumn id="30" xr3:uid="{80D55759-2562-4EA1-9408-443824E95D12}" name="Cinema Spending" dataDxfId="13">
      <calculatedColumnFormula>0.00001*Table13[[#This Row],[budget]]</calculatedColumnFormula>
    </tableColumn>
    <tableColumn id="31" xr3:uid="{89D0FCC6-4BD9-4B1A-9F82-87C739FAD86A}" name="Movie Selected" dataDxfId="12">
      <calculatedColumnFormula>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9E448-6CAA-416B-B6CE-701B8364D320}" name="Table4" displayName="Table4" ref="A1:J3651" totalsRowShown="0">
  <autoFilter ref="A1:J3651" xr:uid="{A549E448-6CAA-416B-B6CE-701B8364D320}"/>
  <sortState xmlns:xlrd2="http://schemas.microsoft.com/office/spreadsheetml/2017/richdata2" ref="A2:J3651">
    <sortCondition descending="1" ref="J1:J3651"/>
  </sortState>
  <tableColumns count="10">
    <tableColumn id="1" xr3:uid="{803F57BB-7C79-4E3B-80C2-2A17CB788009}" name="gross"/>
    <tableColumn id="2" xr3:uid="{11CDE816-98B6-4076-A8C3-4FB6C5099190}" name="movie_title"/>
    <tableColumn id="3" xr3:uid="{F3336DB0-3D58-4843-B466-CC99F137DB9D}" name="num_voted_users"/>
    <tableColumn id="4" xr3:uid="{BB5D622C-C90F-4FB2-A0CF-FE089EDEE080}" name="num_user_for_reviews"/>
    <tableColumn id="6" xr3:uid="{0BF5CF67-3B08-4D2C-B432-2EA66DB78086}" name="budget"/>
    <tableColumn id="7" xr3:uid="{33B2EE0C-7DA1-428E-98F5-DA154D0D4B13}" name="imdb_score"/>
    <tableColumn id="8" xr3:uid="{D62835E2-FF3B-4161-B153-D450022288F7}" name="Net Gain"/>
    <tableColumn id="9" xr3:uid="{59F38729-F8FF-4250-BAEC-2D6D35769462}" name="movie_facebook_likes"/>
    <tableColumn id="10" xr3:uid="{EF73CEF4-2C48-460E-909A-BD58BE7B98F7}" name="Cinema Spending"/>
    <tableColumn id="11" xr3:uid="{BA70493E-4D44-41E0-9ACD-052476B533FB}" name="Movie Select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35B7EA7-1089-4523-B3C1-2BDA5B991C8B}" name="Table19" displayName="Table19" ref="A1:U3809" totalsRowShown="0">
  <autoFilter ref="A1:U3809" xr:uid="{335B7EA7-1089-4523-B3C1-2BDA5B991C8B}"/>
  <sortState xmlns:xlrd2="http://schemas.microsoft.com/office/spreadsheetml/2017/richdata2" ref="A2:U3809">
    <sortCondition descending="1" ref="N1:N3809"/>
  </sortState>
  <tableColumns count="21">
    <tableColumn id="12" xr3:uid="{807984A0-11F8-4000-BCEF-BF68AD6085AC}" name="movie_title"/>
    <tableColumn id="24" xr3:uid="{1A531A95-B46B-43A8-A8CE-40B4C5C1DE33}" name="title_year"/>
    <tableColumn id="2" xr3:uid="{1E2B8696-FA20-462D-AB6D-076E8E995A92}" name="director_name"/>
    <tableColumn id="11" xr3:uid="{1B787371-E48A-4EA5-8E4B-34CCA440F32C}" name="actor_1_name"/>
    <tableColumn id="7" xr3:uid="{D098B722-3453-46FF-9F25-8B0D5C87A562}" name="actor_2_name"/>
    <tableColumn id="15" xr3:uid="{91EEA80F-E09C-406B-ABA3-8A3825F4AC30}" name="actor_3_name"/>
    <tableColumn id="22" xr3:uid="{F27AC85A-1152-41F2-8D7E-5B9D43A73EEC}" name="content_rating"/>
    <tableColumn id="23" xr3:uid="{8BD7CC65-B973-4554-A10A-E77635851A7E}" name="budget" dataDxfId="2" dataCellStyle="Moneda"/>
    <tableColumn id="9" xr3:uid="{2E772401-BB50-4B8C-B04B-BADEA902AC32}" name="gross" dataDxfId="1" dataCellStyle="Moneda"/>
    <tableColumn id="21" xr3:uid="{4D9E466F-CB86-4F3B-967F-EB7627700FB5}" name="country"/>
    <tableColumn id="4" xr3:uid="{B86C4573-46E6-4DC9-A4C7-560B0457179D}" name="duration"/>
    <tableColumn id="10" xr3:uid="{A77F4B45-50EF-4067-8420-C22FCE28E243}" name="genres"/>
    <tableColumn id="17" xr3:uid="{8B37C725-5B2C-4BCA-98B2-AEDDB6BE7D3F}" name="plot_keywords"/>
    <tableColumn id="26" xr3:uid="{AD7E601B-BC79-4968-9821-3B25F3542D63}" name="imdb_score"/>
    <tableColumn id="3" xr3:uid="{0E7C290C-D58D-45CC-B97A-47C1683283DC}" name="num_critic_for_reviews"/>
    <tableColumn id="19" xr3:uid="{D758AC2F-2B14-4F68-BFAE-3BD5FFF071C1}" name="num_user_for_reviews"/>
    <tableColumn id="13" xr3:uid="{877CBCD7-4E60-40CF-A573-282BE5F6B487}" name="num_voted_users"/>
    <tableColumn id="14" xr3:uid="{1B83C880-BB39-48ED-9015-7BC8C08E604D}" name="cast_total_facebook_likes"/>
    <tableColumn id="1" xr3:uid="{5653CFAE-C416-4EAB-A668-6A2857AA61F5}" name="color"/>
    <tableColumn id="27" xr3:uid="{E69C706A-DFE9-4D1E-8B51-15F346AC9E70}" name="aspect_ratio"/>
    <tableColumn id="5" xr3:uid="{33D3A9D4-0F0A-4568-9E13-6D5B8C6C4045}" name="profitable?" dataDxfId="0">
      <calculatedColumnFormula>IF(Table19[[#This Row],[gross]]-Table19[[#This Row],[budget]] &gt; 0, TRUE,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A6941F-2265-41DF-820C-DD1992BC4272}" name="Table3" displayName="Table3" ref="A1:D200" totalsRowShown="0" headerRowDxfId="11" dataDxfId="9" headerRowBorderDxfId="10" tableBorderDxfId="8" totalsRowBorderDxfId="7">
  <tableColumns count="4">
    <tableColumn id="2" xr3:uid="{782D8908-91D1-49A8-B3D5-B158129A7E51}" name="movie_title" dataDxfId="6"/>
    <tableColumn id="6" xr3:uid="{2851BA91-512B-48EA-80E8-197E48194F0B}" name="imdb_score" dataDxfId="5"/>
    <tableColumn id="9" xr3:uid="{039F0B1A-B961-4B98-A60B-69675D7541A7}" name="Cinema Spending" dataDxfId="4">
      <calculatedColumnFormula>0.00001*Table13[[#This Row],[budget]]</calculatedColumnFormula>
    </tableColumn>
    <tableColumn id="10" xr3:uid="{8EEA2E82-AE19-4569-B298-70E69F9CFF87}" name="Movie Selected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981A1-0EDA-4C94-87C9-D9058F0B52FD}">
  <dimension ref="A1:B3716"/>
  <sheetViews>
    <sheetView zoomScaleNormal="100" workbookViewId="0">
      <selection activeCell="C14" sqref="C14"/>
    </sheetView>
  </sheetViews>
  <sheetFormatPr baseColWidth="10" defaultRowHeight="14.5" x14ac:dyDescent="0.35"/>
  <cols>
    <col min="1" max="1" width="72.36328125" bestFit="1" customWidth="1"/>
    <col min="2" max="2" width="9.36328125" bestFit="1" customWidth="1"/>
    <col min="3" max="3" width="9" bestFit="1" customWidth="1"/>
    <col min="4" max="4" width="5.90625" bestFit="1" customWidth="1"/>
    <col min="5" max="5" width="8.26953125" bestFit="1" customWidth="1"/>
    <col min="6" max="6" width="7.453125" bestFit="1" customWidth="1"/>
    <col min="7" max="7" width="5.36328125" bestFit="1" customWidth="1"/>
    <col min="8" max="8" width="7.08984375" bestFit="1" customWidth="1"/>
    <col min="9" max="9" width="4.90625" bestFit="1" customWidth="1"/>
    <col min="10" max="10" width="5.54296875" bestFit="1" customWidth="1"/>
    <col min="11" max="11" width="8.7265625" bestFit="1" customWidth="1"/>
    <col min="12" max="12" width="13.1796875" bestFit="1" customWidth="1"/>
    <col min="13" max="13" width="8.54296875" bestFit="1" customWidth="1"/>
    <col min="14" max="14" width="6.90625" bestFit="1" customWidth="1"/>
    <col min="15" max="15" width="6.36328125" bestFit="1" customWidth="1"/>
    <col min="16" max="16" width="7.26953125" bestFit="1" customWidth="1"/>
    <col min="17" max="17" width="8.453125" bestFit="1" customWidth="1"/>
    <col min="18" max="18" width="6.6328125" bestFit="1" customWidth="1"/>
    <col min="19" max="19" width="9.81640625" bestFit="1" customWidth="1"/>
    <col min="20" max="20" width="7.81640625" bestFit="1" customWidth="1"/>
    <col min="21" max="21" width="6.81640625" bestFit="1" customWidth="1"/>
    <col min="22" max="22" width="5" bestFit="1" customWidth="1"/>
    <col min="23" max="23" width="9" bestFit="1" customWidth="1"/>
    <col min="24" max="24" width="4.1796875" bestFit="1" customWidth="1"/>
    <col min="25" max="25" width="6.7265625" bestFit="1" customWidth="1"/>
    <col min="26" max="26" width="5.36328125" bestFit="1" customWidth="1"/>
    <col min="27" max="27" width="4.453125" bestFit="1" customWidth="1"/>
    <col min="28" max="28" width="5.6328125" bestFit="1" customWidth="1"/>
    <col min="29" max="29" width="6.81640625" bestFit="1" customWidth="1"/>
    <col min="30" max="30" width="11.08984375" bestFit="1" customWidth="1"/>
    <col min="31" max="31" width="8.36328125" bestFit="1" customWidth="1"/>
    <col min="32" max="32" width="11.6328125" bestFit="1" customWidth="1"/>
    <col min="33" max="33" width="7.26953125" bestFit="1" customWidth="1"/>
    <col min="34" max="34" width="10.08984375" bestFit="1" customWidth="1"/>
    <col min="35" max="35" width="4.7265625" bestFit="1" customWidth="1"/>
    <col min="36" max="36" width="6.6328125" bestFit="1" customWidth="1"/>
    <col min="37" max="37" width="8.1796875" bestFit="1" customWidth="1"/>
    <col min="38" max="38" width="6.08984375" bestFit="1" customWidth="1"/>
    <col min="39" max="39" width="11" bestFit="1" customWidth="1"/>
    <col min="40" max="40" width="11.08984375" bestFit="1" customWidth="1"/>
    <col min="41" max="41" width="5.36328125" bestFit="1" customWidth="1"/>
    <col min="42" max="42" width="6.81640625" bestFit="1" customWidth="1"/>
    <col min="43" max="43" width="8" bestFit="1" customWidth="1"/>
    <col min="44" max="44" width="3.1796875" bestFit="1" customWidth="1"/>
    <col min="45" max="45" width="4.1796875" bestFit="1" customWidth="1"/>
    <col min="46" max="46" width="13.26953125" bestFit="1" customWidth="1"/>
    <col min="47" max="47" width="11.7265625" bestFit="1" customWidth="1"/>
    <col min="48" max="3707" width="73.36328125" bestFit="1" customWidth="1"/>
    <col min="3708" max="3708" width="11.7265625" bestFit="1" customWidth="1"/>
  </cols>
  <sheetData>
    <row r="1" spans="1:2" x14ac:dyDescent="0.35">
      <c r="A1" s="14" t="s">
        <v>18074</v>
      </c>
      <c r="B1" s="14"/>
    </row>
    <row r="2" spans="1:2" x14ac:dyDescent="0.35">
      <c r="A2" t="s">
        <v>18077</v>
      </c>
      <c r="B2" t="s">
        <v>18070</v>
      </c>
    </row>
    <row r="3" spans="1:2" x14ac:dyDescent="0.35">
      <c r="A3" t="s">
        <v>93</v>
      </c>
      <c r="B3">
        <f>COUNTIF(Table19[actor_1_name],A3)</f>
        <v>15</v>
      </c>
    </row>
    <row r="5" spans="1:2" x14ac:dyDescent="0.35">
      <c r="A5" s="14" t="s">
        <v>18075</v>
      </c>
      <c r="B5" s="14"/>
    </row>
    <row r="6" spans="1:2" x14ac:dyDescent="0.35">
      <c r="A6" s="12" t="s">
        <v>21</v>
      </c>
      <c r="B6" t="s">
        <v>18076</v>
      </c>
    </row>
    <row r="8" spans="1:2" x14ac:dyDescent="0.35">
      <c r="A8" s="12" t="s">
        <v>18071</v>
      </c>
    </row>
    <row r="9" spans="1:2" x14ac:dyDescent="0.35">
      <c r="A9" s="13" t="s">
        <v>14954</v>
      </c>
    </row>
    <row r="10" spans="1:2" x14ac:dyDescent="0.35">
      <c r="A10" s="13" t="s">
        <v>15054</v>
      </c>
    </row>
    <row r="11" spans="1:2" x14ac:dyDescent="0.35">
      <c r="A11" s="13" t="s">
        <v>12352</v>
      </c>
    </row>
    <row r="12" spans="1:2" x14ac:dyDescent="0.35">
      <c r="A12" s="13" t="s">
        <v>2291</v>
      </c>
    </row>
    <row r="13" spans="1:2" x14ac:dyDescent="0.35">
      <c r="A13" s="13" t="s">
        <v>14225</v>
      </c>
    </row>
    <row r="14" spans="1:2" x14ac:dyDescent="0.35">
      <c r="A14" s="13" t="s">
        <v>10368</v>
      </c>
    </row>
    <row r="15" spans="1:2" x14ac:dyDescent="0.35">
      <c r="A15" s="13" t="s">
        <v>9949</v>
      </c>
    </row>
    <row r="16" spans="1:2" x14ac:dyDescent="0.35">
      <c r="A16" s="13" t="s">
        <v>10894</v>
      </c>
    </row>
    <row r="17" spans="1:1" x14ac:dyDescent="0.35">
      <c r="A17" s="13" t="s">
        <v>7803</v>
      </c>
    </row>
    <row r="18" spans="1:1" x14ac:dyDescent="0.35">
      <c r="A18" s="13" t="s">
        <v>4968</v>
      </c>
    </row>
    <row r="19" spans="1:1" x14ac:dyDescent="0.35">
      <c r="A19" s="13" t="s">
        <v>9579</v>
      </c>
    </row>
    <row r="20" spans="1:1" x14ac:dyDescent="0.35">
      <c r="A20" s="13" t="s">
        <v>5855</v>
      </c>
    </row>
    <row r="21" spans="1:1" x14ac:dyDescent="0.35">
      <c r="A21" s="13" t="s">
        <v>5605</v>
      </c>
    </row>
    <row r="22" spans="1:1" x14ac:dyDescent="0.35">
      <c r="A22" s="13" t="s">
        <v>6086</v>
      </c>
    </row>
    <row r="23" spans="1:1" x14ac:dyDescent="0.35">
      <c r="A23" s="13" t="s">
        <v>8220</v>
      </c>
    </row>
    <row r="24" spans="1:1" x14ac:dyDescent="0.35">
      <c r="A24" s="13" t="s">
        <v>2826</v>
      </c>
    </row>
    <row r="25" spans="1:1" x14ac:dyDescent="0.35">
      <c r="A25" s="13" t="s">
        <v>3821</v>
      </c>
    </row>
    <row r="26" spans="1:1" x14ac:dyDescent="0.35">
      <c r="A26" s="13" t="s">
        <v>17951</v>
      </c>
    </row>
    <row r="27" spans="1:1" x14ac:dyDescent="0.35">
      <c r="A27" s="13" t="s">
        <v>17116</v>
      </c>
    </row>
    <row r="28" spans="1:1" x14ac:dyDescent="0.35">
      <c r="A28" s="13" t="s">
        <v>14813</v>
      </c>
    </row>
    <row r="29" spans="1:1" x14ac:dyDescent="0.35">
      <c r="A29" s="13" t="s">
        <v>13202</v>
      </c>
    </row>
    <row r="30" spans="1:1" x14ac:dyDescent="0.35">
      <c r="A30" s="13" t="s">
        <v>421</v>
      </c>
    </row>
    <row r="31" spans="1:1" x14ac:dyDescent="0.35">
      <c r="A31" s="13" t="s">
        <v>16248</v>
      </c>
    </row>
    <row r="32" spans="1:1" x14ac:dyDescent="0.35">
      <c r="A32" s="13" t="s">
        <v>12934</v>
      </c>
    </row>
    <row r="33" spans="1:1" x14ac:dyDescent="0.35">
      <c r="A33" s="13" t="s">
        <v>12479</v>
      </c>
    </row>
    <row r="34" spans="1:1" x14ac:dyDescent="0.35">
      <c r="A34" s="13" t="s">
        <v>10288</v>
      </c>
    </row>
    <row r="35" spans="1:1" x14ac:dyDescent="0.35">
      <c r="A35" s="13" t="s">
        <v>5787</v>
      </c>
    </row>
    <row r="36" spans="1:1" x14ac:dyDescent="0.35">
      <c r="A36" s="13" t="s">
        <v>6923</v>
      </c>
    </row>
    <row r="37" spans="1:1" x14ac:dyDescent="0.35">
      <c r="A37" s="13" t="s">
        <v>4831</v>
      </c>
    </row>
    <row r="38" spans="1:1" x14ac:dyDescent="0.35">
      <c r="A38" s="13" t="s">
        <v>15450</v>
      </c>
    </row>
    <row r="39" spans="1:1" x14ac:dyDescent="0.35">
      <c r="A39" s="13" t="s">
        <v>7720</v>
      </c>
    </row>
    <row r="40" spans="1:1" x14ac:dyDescent="0.35">
      <c r="A40" s="13" t="s">
        <v>14036</v>
      </c>
    </row>
    <row r="41" spans="1:1" x14ac:dyDescent="0.35">
      <c r="A41" s="13" t="s">
        <v>5759</v>
      </c>
    </row>
    <row r="42" spans="1:1" x14ac:dyDescent="0.35">
      <c r="A42" s="13" t="s">
        <v>11705</v>
      </c>
    </row>
    <row r="43" spans="1:1" x14ac:dyDescent="0.35">
      <c r="A43" s="13" t="s">
        <v>8413</v>
      </c>
    </row>
    <row r="44" spans="1:1" x14ac:dyDescent="0.35">
      <c r="A44" s="13" t="s">
        <v>11516</v>
      </c>
    </row>
    <row r="45" spans="1:1" x14ac:dyDescent="0.35">
      <c r="A45" s="13" t="s">
        <v>10377</v>
      </c>
    </row>
    <row r="46" spans="1:1" x14ac:dyDescent="0.35">
      <c r="A46" s="13" t="s">
        <v>15597</v>
      </c>
    </row>
    <row r="47" spans="1:1" x14ac:dyDescent="0.35">
      <c r="A47" s="13" t="s">
        <v>5326</v>
      </c>
    </row>
    <row r="48" spans="1:1" x14ac:dyDescent="0.35">
      <c r="A48" s="13" t="s">
        <v>7913</v>
      </c>
    </row>
    <row r="49" spans="1:1" x14ac:dyDescent="0.35">
      <c r="A49" s="13" t="s">
        <v>8387</v>
      </c>
    </row>
    <row r="50" spans="1:1" x14ac:dyDescent="0.35">
      <c r="A50" s="13" t="s">
        <v>16142</v>
      </c>
    </row>
    <row r="51" spans="1:1" x14ac:dyDescent="0.35">
      <c r="A51" s="13" t="s">
        <v>3763</v>
      </c>
    </row>
    <row r="52" spans="1:1" x14ac:dyDescent="0.35">
      <c r="A52" s="13" t="s">
        <v>1513</v>
      </c>
    </row>
    <row r="53" spans="1:1" x14ac:dyDescent="0.35">
      <c r="A53" s="13" t="s">
        <v>3743</v>
      </c>
    </row>
    <row r="54" spans="1:1" x14ac:dyDescent="0.35">
      <c r="A54" s="13" t="s">
        <v>17306</v>
      </c>
    </row>
    <row r="55" spans="1:1" x14ac:dyDescent="0.35">
      <c r="A55" s="13" t="s">
        <v>11144</v>
      </c>
    </row>
    <row r="56" spans="1:1" x14ac:dyDescent="0.35">
      <c r="A56" s="13" t="s">
        <v>6023</v>
      </c>
    </row>
    <row r="57" spans="1:1" x14ac:dyDescent="0.35">
      <c r="A57" s="13" t="s">
        <v>17628</v>
      </c>
    </row>
    <row r="58" spans="1:1" x14ac:dyDescent="0.35">
      <c r="A58" s="13" t="s">
        <v>573</v>
      </c>
    </row>
    <row r="59" spans="1:1" x14ac:dyDescent="0.35">
      <c r="A59" s="13" t="s">
        <v>12991</v>
      </c>
    </row>
    <row r="60" spans="1:1" x14ac:dyDescent="0.35">
      <c r="A60" s="13" t="s">
        <v>2900</v>
      </c>
    </row>
    <row r="61" spans="1:1" x14ac:dyDescent="0.35">
      <c r="A61" s="13" t="s">
        <v>14059</v>
      </c>
    </row>
    <row r="62" spans="1:1" x14ac:dyDescent="0.35">
      <c r="A62" s="13" t="s">
        <v>14345</v>
      </c>
    </row>
    <row r="63" spans="1:1" x14ac:dyDescent="0.35">
      <c r="A63" s="13" t="s">
        <v>12465</v>
      </c>
    </row>
    <row r="64" spans="1:1" x14ac:dyDescent="0.35">
      <c r="A64" s="13" t="s">
        <v>16062</v>
      </c>
    </row>
    <row r="65" spans="1:1" x14ac:dyDescent="0.35">
      <c r="A65" s="13" t="s">
        <v>5898</v>
      </c>
    </row>
    <row r="66" spans="1:1" x14ac:dyDescent="0.35">
      <c r="A66" s="13" t="s">
        <v>14149</v>
      </c>
    </row>
    <row r="67" spans="1:1" x14ac:dyDescent="0.35">
      <c r="A67" s="13" t="s">
        <v>16320</v>
      </c>
    </row>
    <row r="68" spans="1:1" x14ac:dyDescent="0.35">
      <c r="A68" s="13" t="s">
        <v>8071</v>
      </c>
    </row>
    <row r="69" spans="1:1" x14ac:dyDescent="0.35">
      <c r="A69" s="13" t="s">
        <v>6250</v>
      </c>
    </row>
    <row r="70" spans="1:1" x14ac:dyDescent="0.35">
      <c r="A70" s="13" t="s">
        <v>7975</v>
      </c>
    </row>
    <row r="71" spans="1:1" x14ac:dyDescent="0.35">
      <c r="A71" s="13" t="s">
        <v>15322</v>
      </c>
    </row>
    <row r="72" spans="1:1" x14ac:dyDescent="0.35">
      <c r="A72" s="13" t="s">
        <v>10968</v>
      </c>
    </row>
    <row r="73" spans="1:1" x14ac:dyDescent="0.35">
      <c r="A73" s="13" t="s">
        <v>2797</v>
      </c>
    </row>
    <row r="74" spans="1:1" x14ac:dyDescent="0.35">
      <c r="A74" s="13" t="s">
        <v>13626</v>
      </c>
    </row>
    <row r="75" spans="1:1" x14ac:dyDescent="0.35">
      <c r="A75" s="13" t="s">
        <v>8658</v>
      </c>
    </row>
    <row r="76" spans="1:1" x14ac:dyDescent="0.35">
      <c r="A76" s="13" t="s">
        <v>5515</v>
      </c>
    </row>
    <row r="77" spans="1:1" x14ac:dyDescent="0.35">
      <c r="A77" s="13" t="s">
        <v>429</v>
      </c>
    </row>
    <row r="78" spans="1:1" x14ac:dyDescent="0.35">
      <c r="A78" s="13" t="s">
        <v>10634</v>
      </c>
    </row>
    <row r="79" spans="1:1" x14ac:dyDescent="0.35">
      <c r="A79" s="13" t="s">
        <v>3955</v>
      </c>
    </row>
    <row r="80" spans="1:1" x14ac:dyDescent="0.35">
      <c r="A80" s="13" t="s">
        <v>10487</v>
      </c>
    </row>
    <row r="81" spans="1:1" x14ac:dyDescent="0.35">
      <c r="A81" s="13" t="s">
        <v>14491</v>
      </c>
    </row>
    <row r="82" spans="1:1" x14ac:dyDescent="0.35">
      <c r="A82" s="13" t="s">
        <v>7386</v>
      </c>
    </row>
    <row r="83" spans="1:1" x14ac:dyDescent="0.35">
      <c r="A83" s="13" t="s">
        <v>17835</v>
      </c>
    </row>
    <row r="84" spans="1:1" x14ac:dyDescent="0.35">
      <c r="A84" s="13" t="s">
        <v>16620</v>
      </c>
    </row>
    <row r="85" spans="1:1" x14ac:dyDescent="0.35">
      <c r="A85" s="13" t="s">
        <v>1987</v>
      </c>
    </row>
    <row r="86" spans="1:1" x14ac:dyDescent="0.35">
      <c r="A86" s="13" t="s">
        <v>7295</v>
      </c>
    </row>
    <row r="87" spans="1:1" x14ac:dyDescent="0.35">
      <c r="A87" s="13" t="s">
        <v>16219</v>
      </c>
    </row>
    <row r="88" spans="1:1" x14ac:dyDescent="0.35">
      <c r="A88" s="13" t="s">
        <v>10298</v>
      </c>
    </row>
    <row r="89" spans="1:1" x14ac:dyDescent="0.35">
      <c r="A89" s="13" t="s">
        <v>17463</v>
      </c>
    </row>
    <row r="90" spans="1:1" x14ac:dyDescent="0.35">
      <c r="A90" s="13" t="s">
        <v>15613</v>
      </c>
    </row>
    <row r="91" spans="1:1" x14ac:dyDescent="0.35">
      <c r="A91" s="13" t="s">
        <v>16242</v>
      </c>
    </row>
    <row r="92" spans="1:1" x14ac:dyDescent="0.35">
      <c r="A92" s="13" t="s">
        <v>7530</v>
      </c>
    </row>
    <row r="93" spans="1:1" x14ac:dyDescent="0.35">
      <c r="A93" s="13" t="s">
        <v>14663</v>
      </c>
    </row>
    <row r="94" spans="1:1" x14ac:dyDescent="0.35">
      <c r="A94" s="13" t="s">
        <v>5903</v>
      </c>
    </row>
    <row r="95" spans="1:1" x14ac:dyDescent="0.35">
      <c r="A95" s="13" t="s">
        <v>5977</v>
      </c>
    </row>
    <row r="96" spans="1:1" x14ac:dyDescent="0.35">
      <c r="A96" s="13" t="s">
        <v>9083</v>
      </c>
    </row>
    <row r="97" spans="1:1" x14ac:dyDescent="0.35">
      <c r="A97" s="13" t="s">
        <v>13342</v>
      </c>
    </row>
    <row r="98" spans="1:1" x14ac:dyDescent="0.35">
      <c r="A98" s="13" t="s">
        <v>8891</v>
      </c>
    </row>
    <row r="99" spans="1:1" x14ac:dyDescent="0.35">
      <c r="A99" s="13" t="s">
        <v>6826</v>
      </c>
    </row>
    <row r="100" spans="1:1" x14ac:dyDescent="0.35">
      <c r="A100" s="13" t="s">
        <v>15737</v>
      </c>
    </row>
    <row r="101" spans="1:1" x14ac:dyDescent="0.35">
      <c r="A101" s="13" t="s">
        <v>11915</v>
      </c>
    </row>
    <row r="102" spans="1:1" x14ac:dyDescent="0.35">
      <c r="A102" s="13" t="s">
        <v>6290</v>
      </c>
    </row>
    <row r="103" spans="1:1" x14ac:dyDescent="0.35">
      <c r="A103" s="13" t="s">
        <v>10513</v>
      </c>
    </row>
    <row r="104" spans="1:1" x14ac:dyDescent="0.35">
      <c r="A104" s="13" t="s">
        <v>11826</v>
      </c>
    </row>
    <row r="105" spans="1:1" x14ac:dyDescent="0.35">
      <c r="A105" s="13" t="s">
        <v>11149</v>
      </c>
    </row>
    <row r="106" spans="1:1" x14ac:dyDescent="0.35">
      <c r="A106" s="13" t="s">
        <v>15960</v>
      </c>
    </row>
    <row r="107" spans="1:1" x14ac:dyDescent="0.35">
      <c r="A107" s="13" t="s">
        <v>15078</v>
      </c>
    </row>
    <row r="108" spans="1:1" x14ac:dyDescent="0.35">
      <c r="A108" s="13" t="s">
        <v>12328</v>
      </c>
    </row>
    <row r="109" spans="1:1" x14ac:dyDescent="0.35">
      <c r="A109" s="13" t="s">
        <v>14748</v>
      </c>
    </row>
    <row r="110" spans="1:1" x14ac:dyDescent="0.35">
      <c r="A110" s="13" t="s">
        <v>6959</v>
      </c>
    </row>
    <row r="111" spans="1:1" x14ac:dyDescent="0.35">
      <c r="A111" s="13" t="s">
        <v>8503</v>
      </c>
    </row>
    <row r="112" spans="1:1" x14ac:dyDescent="0.35">
      <c r="A112" s="13" t="s">
        <v>12166</v>
      </c>
    </row>
    <row r="113" spans="1:1" x14ac:dyDescent="0.35">
      <c r="A113" s="13" t="s">
        <v>13378</v>
      </c>
    </row>
    <row r="114" spans="1:1" x14ac:dyDescent="0.35">
      <c r="A114" s="13" t="s">
        <v>15963</v>
      </c>
    </row>
    <row r="115" spans="1:1" x14ac:dyDescent="0.35">
      <c r="A115" s="13" t="s">
        <v>10491</v>
      </c>
    </row>
    <row r="116" spans="1:1" x14ac:dyDescent="0.35">
      <c r="A116" s="13" t="s">
        <v>17349</v>
      </c>
    </row>
    <row r="117" spans="1:1" x14ac:dyDescent="0.35">
      <c r="A117" s="13" t="s">
        <v>14429</v>
      </c>
    </row>
    <row r="118" spans="1:1" x14ac:dyDescent="0.35">
      <c r="A118" s="13" t="s">
        <v>11177</v>
      </c>
    </row>
    <row r="119" spans="1:1" x14ac:dyDescent="0.35">
      <c r="A119" s="13" t="s">
        <v>8445</v>
      </c>
    </row>
    <row r="120" spans="1:1" x14ac:dyDescent="0.35">
      <c r="A120" s="13" t="s">
        <v>14442</v>
      </c>
    </row>
    <row r="121" spans="1:1" x14ac:dyDescent="0.35">
      <c r="A121" s="13" t="s">
        <v>2784</v>
      </c>
    </row>
    <row r="122" spans="1:1" x14ac:dyDescent="0.35">
      <c r="A122" s="13" t="s">
        <v>14056</v>
      </c>
    </row>
    <row r="123" spans="1:1" x14ac:dyDescent="0.35">
      <c r="A123" s="13" t="s">
        <v>6514</v>
      </c>
    </row>
    <row r="124" spans="1:1" x14ac:dyDescent="0.35">
      <c r="A124" s="13" t="s">
        <v>5962</v>
      </c>
    </row>
    <row r="125" spans="1:1" x14ac:dyDescent="0.35">
      <c r="A125" s="13" t="s">
        <v>10109</v>
      </c>
    </row>
    <row r="126" spans="1:1" x14ac:dyDescent="0.35">
      <c r="A126" s="13" t="s">
        <v>4614</v>
      </c>
    </row>
    <row r="127" spans="1:1" x14ac:dyDescent="0.35">
      <c r="A127" s="13" t="s">
        <v>7840</v>
      </c>
    </row>
    <row r="128" spans="1:1" x14ac:dyDescent="0.35">
      <c r="A128" s="13" t="s">
        <v>8634</v>
      </c>
    </row>
    <row r="129" spans="1:1" x14ac:dyDescent="0.35">
      <c r="A129" s="13" t="s">
        <v>12222</v>
      </c>
    </row>
    <row r="130" spans="1:1" x14ac:dyDescent="0.35">
      <c r="A130" s="13" t="s">
        <v>13050</v>
      </c>
    </row>
    <row r="131" spans="1:1" x14ac:dyDescent="0.35">
      <c r="A131" s="13" t="s">
        <v>2127</v>
      </c>
    </row>
    <row r="132" spans="1:1" x14ac:dyDescent="0.35">
      <c r="A132" s="13" t="s">
        <v>9238</v>
      </c>
    </row>
    <row r="133" spans="1:1" x14ac:dyDescent="0.35">
      <c r="A133" s="13" t="s">
        <v>7163</v>
      </c>
    </row>
    <row r="134" spans="1:1" x14ac:dyDescent="0.35">
      <c r="A134" s="13" t="s">
        <v>8543</v>
      </c>
    </row>
    <row r="135" spans="1:1" x14ac:dyDescent="0.35">
      <c r="A135" s="13" t="s">
        <v>12349</v>
      </c>
    </row>
    <row r="136" spans="1:1" x14ac:dyDescent="0.35">
      <c r="A136" s="13" t="s">
        <v>7747</v>
      </c>
    </row>
    <row r="137" spans="1:1" x14ac:dyDescent="0.35">
      <c r="A137" s="13" t="s">
        <v>12836</v>
      </c>
    </row>
    <row r="138" spans="1:1" x14ac:dyDescent="0.35">
      <c r="A138" s="13" t="s">
        <v>3450</v>
      </c>
    </row>
    <row r="139" spans="1:1" x14ac:dyDescent="0.35">
      <c r="A139" s="13" t="s">
        <v>17973</v>
      </c>
    </row>
    <row r="140" spans="1:1" x14ac:dyDescent="0.35">
      <c r="A140" s="13" t="s">
        <v>4982</v>
      </c>
    </row>
    <row r="141" spans="1:1" x14ac:dyDescent="0.35">
      <c r="A141" s="13" t="s">
        <v>12671</v>
      </c>
    </row>
    <row r="142" spans="1:1" x14ac:dyDescent="0.35">
      <c r="A142" s="13" t="s">
        <v>7682</v>
      </c>
    </row>
    <row r="143" spans="1:1" x14ac:dyDescent="0.35">
      <c r="A143" s="13" t="s">
        <v>5597</v>
      </c>
    </row>
    <row r="144" spans="1:1" x14ac:dyDescent="0.35">
      <c r="A144" s="13" t="s">
        <v>12686</v>
      </c>
    </row>
    <row r="145" spans="1:1" x14ac:dyDescent="0.35">
      <c r="A145" s="13" t="s">
        <v>14391</v>
      </c>
    </row>
    <row r="146" spans="1:1" x14ac:dyDescent="0.35">
      <c r="A146" s="13" t="s">
        <v>10728</v>
      </c>
    </row>
    <row r="147" spans="1:1" x14ac:dyDescent="0.35">
      <c r="A147" s="13" t="s">
        <v>15174</v>
      </c>
    </row>
    <row r="148" spans="1:1" x14ac:dyDescent="0.35">
      <c r="A148" s="13" t="s">
        <v>12493</v>
      </c>
    </row>
    <row r="149" spans="1:1" x14ac:dyDescent="0.35">
      <c r="A149" s="13" t="s">
        <v>15707</v>
      </c>
    </row>
    <row r="150" spans="1:1" x14ac:dyDescent="0.35">
      <c r="A150" s="13" t="s">
        <v>4573</v>
      </c>
    </row>
    <row r="151" spans="1:1" x14ac:dyDescent="0.35">
      <c r="A151" s="13" t="s">
        <v>1193</v>
      </c>
    </row>
    <row r="152" spans="1:1" x14ac:dyDescent="0.35">
      <c r="A152" s="13" t="s">
        <v>4332</v>
      </c>
    </row>
    <row r="153" spans="1:1" x14ac:dyDescent="0.35">
      <c r="A153" s="13" t="s">
        <v>15502</v>
      </c>
    </row>
    <row r="154" spans="1:1" x14ac:dyDescent="0.35">
      <c r="A154" s="13" t="s">
        <v>6593</v>
      </c>
    </row>
    <row r="155" spans="1:1" x14ac:dyDescent="0.35">
      <c r="A155" s="13" t="s">
        <v>8705</v>
      </c>
    </row>
    <row r="156" spans="1:1" x14ac:dyDescent="0.35">
      <c r="A156" s="13" t="s">
        <v>8911</v>
      </c>
    </row>
    <row r="157" spans="1:1" x14ac:dyDescent="0.35">
      <c r="A157" s="13" t="s">
        <v>3424</v>
      </c>
    </row>
    <row r="158" spans="1:1" x14ac:dyDescent="0.35">
      <c r="A158" s="13" t="s">
        <v>15981</v>
      </c>
    </row>
    <row r="159" spans="1:1" x14ac:dyDescent="0.35">
      <c r="A159" s="13" t="s">
        <v>2260</v>
      </c>
    </row>
    <row r="160" spans="1:1" x14ac:dyDescent="0.35">
      <c r="A160" s="13" t="s">
        <v>16986</v>
      </c>
    </row>
    <row r="161" spans="1:1" x14ac:dyDescent="0.35">
      <c r="A161" s="13" t="s">
        <v>15798</v>
      </c>
    </row>
    <row r="162" spans="1:1" x14ac:dyDescent="0.35">
      <c r="A162" s="13" t="s">
        <v>14236</v>
      </c>
    </row>
    <row r="163" spans="1:1" x14ac:dyDescent="0.35">
      <c r="A163" s="13" t="s">
        <v>8284</v>
      </c>
    </row>
    <row r="164" spans="1:1" x14ac:dyDescent="0.35">
      <c r="A164" s="13" t="s">
        <v>14306</v>
      </c>
    </row>
    <row r="165" spans="1:1" x14ac:dyDescent="0.35">
      <c r="A165" s="13" t="s">
        <v>15363</v>
      </c>
    </row>
    <row r="166" spans="1:1" x14ac:dyDescent="0.35">
      <c r="A166" s="13" t="s">
        <v>8104</v>
      </c>
    </row>
    <row r="167" spans="1:1" x14ac:dyDescent="0.35">
      <c r="A167" s="13" t="s">
        <v>7129</v>
      </c>
    </row>
    <row r="168" spans="1:1" x14ac:dyDescent="0.35">
      <c r="A168" s="13" t="s">
        <v>6530</v>
      </c>
    </row>
    <row r="169" spans="1:1" x14ac:dyDescent="0.35">
      <c r="A169" s="13" t="s">
        <v>8396</v>
      </c>
    </row>
    <row r="170" spans="1:1" x14ac:dyDescent="0.35">
      <c r="A170" s="13" t="s">
        <v>736</v>
      </c>
    </row>
    <row r="171" spans="1:1" x14ac:dyDescent="0.35">
      <c r="A171" s="13" t="s">
        <v>6453</v>
      </c>
    </row>
    <row r="172" spans="1:1" x14ac:dyDescent="0.35">
      <c r="A172" s="13" t="s">
        <v>1576</v>
      </c>
    </row>
    <row r="173" spans="1:1" x14ac:dyDescent="0.35">
      <c r="A173" s="13" t="s">
        <v>251</v>
      </c>
    </row>
    <row r="174" spans="1:1" x14ac:dyDescent="0.35">
      <c r="A174" s="13" t="s">
        <v>691</v>
      </c>
    </row>
    <row r="175" spans="1:1" x14ac:dyDescent="0.35">
      <c r="A175" s="13" t="s">
        <v>4495</v>
      </c>
    </row>
    <row r="176" spans="1:1" x14ac:dyDescent="0.35">
      <c r="A176" s="13" t="s">
        <v>13800</v>
      </c>
    </row>
    <row r="177" spans="1:1" x14ac:dyDescent="0.35">
      <c r="A177" s="13" t="s">
        <v>4012</v>
      </c>
    </row>
    <row r="178" spans="1:1" x14ac:dyDescent="0.35">
      <c r="A178" s="13" t="s">
        <v>5627</v>
      </c>
    </row>
    <row r="179" spans="1:1" x14ac:dyDescent="0.35">
      <c r="A179" s="13" t="s">
        <v>6219</v>
      </c>
    </row>
    <row r="180" spans="1:1" x14ac:dyDescent="0.35">
      <c r="A180" s="13" t="s">
        <v>11099</v>
      </c>
    </row>
    <row r="181" spans="1:1" x14ac:dyDescent="0.35">
      <c r="A181" s="13" t="s">
        <v>7508</v>
      </c>
    </row>
    <row r="182" spans="1:1" x14ac:dyDescent="0.35">
      <c r="A182" s="13" t="s">
        <v>11726</v>
      </c>
    </row>
    <row r="183" spans="1:1" x14ac:dyDescent="0.35">
      <c r="A183" s="13" t="s">
        <v>12150</v>
      </c>
    </row>
    <row r="184" spans="1:1" x14ac:dyDescent="0.35">
      <c r="A184" s="13" t="s">
        <v>13908</v>
      </c>
    </row>
    <row r="185" spans="1:1" x14ac:dyDescent="0.35">
      <c r="A185" s="13" t="s">
        <v>4662</v>
      </c>
    </row>
    <row r="186" spans="1:1" x14ac:dyDescent="0.35">
      <c r="A186" s="13" t="s">
        <v>5649</v>
      </c>
    </row>
    <row r="187" spans="1:1" x14ac:dyDescent="0.35">
      <c r="A187" s="13" t="s">
        <v>12053</v>
      </c>
    </row>
    <row r="188" spans="1:1" x14ac:dyDescent="0.35">
      <c r="A188" s="13" t="s">
        <v>17155</v>
      </c>
    </row>
    <row r="189" spans="1:1" x14ac:dyDescent="0.35">
      <c r="A189" s="13" t="s">
        <v>1531</v>
      </c>
    </row>
    <row r="190" spans="1:1" x14ac:dyDescent="0.35">
      <c r="A190" s="13" t="s">
        <v>4131</v>
      </c>
    </row>
    <row r="191" spans="1:1" x14ac:dyDescent="0.35">
      <c r="A191" s="13" t="s">
        <v>6829</v>
      </c>
    </row>
    <row r="192" spans="1:1" x14ac:dyDescent="0.35">
      <c r="A192" s="13" t="s">
        <v>10499</v>
      </c>
    </row>
    <row r="193" spans="1:1" x14ac:dyDescent="0.35">
      <c r="A193" s="13" t="s">
        <v>17223</v>
      </c>
    </row>
    <row r="194" spans="1:1" x14ac:dyDescent="0.35">
      <c r="A194" s="13" t="s">
        <v>8303</v>
      </c>
    </row>
    <row r="195" spans="1:1" x14ac:dyDescent="0.35">
      <c r="A195" s="13" t="s">
        <v>5801</v>
      </c>
    </row>
    <row r="196" spans="1:1" x14ac:dyDescent="0.35">
      <c r="A196" s="13" t="s">
        <v>17806</v>
      </c>
    </row>
    <row r="197" spans="1:1" x14ac:dyDescent="0.35">
      <c r="A197" s="13" t="s">
        <v>10188</v>
      </c>
    </row>
    <row r="198" spans="1:1" x14ac:dyDescent="0.35">
      <c r="A198" s="13" t="s">
        <v>4368</v>
      </c>
    </row>
    <row r="199" spans="1:1" x14ac:dyDescent="0.35">
      <c r="A199" s="13" t="s">
        <v>2500</v>
      </c>
    </row>
    <row r="200" spans="1:1" x14ac:dyDescent="0.35">
      <c r="A200" s="13" t="s">
        <v>2107</v>
      </c>
    </row>
    <row r="201" spans="1:1" x14ac:dyDescent="0.35">
      <c r="A201" s="13" t="s">
        <v>3225</v>
      </c>
    </row>
    <row r="202" spans="1:1" x14ac:dyDescent="0.35">
      <c r="A202" s="13" t="s">
        <v>10809</v>
      </c>
    </row>
    <row r="203" spans="1:1" x14ac:dyDescent="0.35">
      <c r="A203" s="13" t="s">
        <v>6440</v>
      </c>
    </row>
    <row r="204" spans="1:1" x14ac:dyDescent="0.35">
      <c r="A204" s="13" t="s">
        <v>12255</v>
      </c>
    </row>
    <row r="205" spans="1:1" x14ac:dyDescent="0.35">
      <c r="A205" s="13" t="s">
        <v>11533</v>
      </c>
    </row>
    <row r="206" spans="1:1" x14ac:dyDescent="0.35">
      <c r="A206" s="13" t="s">
        <v>17768</v>
      </c>
    </row>
    <row r="207" spans="1:1" x14ac:dyDescent="0.35">
      <c r="A207" s="13" t="s">
        <v>11210</v>
      </c>
    </row>
    <row r="208" spans="1:1" x14ac:dyDescent="0.35">
      <c r="A208" s="13" t="s">
        <v>1665</v>
      </c>
    </row>
    <row r="209" spans="1:1" x14ac:dyDescent="0.35">
      <c r="A209" s="13" t="s">
        <v>17376</v>
      </c>
    </row>
    <row r="210" spans="1:1" x14ac:dyDescent="0.35">
      <c r="A210" s="13" t="s">
        <v>13512</v>
      </c>
    </row>
    <row r="211" spans="1:1" x14ac:dyDescent="0.35">
      <c r="A211" s="13" t="s">
        <v>5934</v>
      </c>
    </row>
    <row r="212" spans="1:1" x14ac:dyDescent="0.35">
      <c r="A212" s="13" t="s">
        <v>17700</v>
      </c>
    </row>
    <row r="213" spans="1:1" x14ac:dyDescent="0.35">
      <c r="A213" s="13" t="s">
        <v>7242</v>
      </c>
    </row>
    <row r="214" spans="1:1" x14ac:dyDescent="0.35">
      <c r="A214" s="13" t="s">
        <v>7647</v>
      </c>
    </row>
    <row r="215" spans="1:1" x14ac:dyDescent="0.35">
      <c r="A215" s="13" t="s">
        <v>12648</v>
      </c>
    </row>
    <row r="216" spans="1:1" x14ac:dyDescent="0.35">
      <c r="A216" s="13" t="s">
        <v>14104</v>
      </c>
    </row>
    <row r="217" spans="1:1" x14ac:dyDescent="0.35">
      <c r="A217" s="13" t="s">
        <v>5005</v>
      </c>
    </row>
    <row r="218" spans="1:1" x14ac:dyDescent="0.35">
      <c r="A218" s="13" t="s">
        <v>4262</v>
      </c>
    </row>
    <row r="219" spans="1:1" x14ac:dyDescent="0.35">
      <c r="A219" s="13" t="s">
        <v>4401</v>
      </c>
    </row>
    <row r="220" spans="1:1" x14ac:dyDescent="0.35">
      <c r="A220" s="13" t="s">
        <v>5379</v>
      </c>
    </row>
    <row r="221" spans="1:1" x14ac:dyDescent="0.35">
      <c r="A221" s="13" t="s">
        <v>6207</v>
      </c>
    </row>
    <row r="222" spans="1:1" x14ac:dyDescent="0.35">
      <c r="A222" s="13" t="s">
        <v>16466</v>
      </c>
    </row>
    <row r="223" spans="1:1" x14ac:dyDescent="0.35">
      <c r="A223" s="13" t="s">
        <v>13774</v>
      </c>
    </row>
    <row r="224" spans="1:1" x14ac:dyDescent="0.35">
      <c r="A224" s="13" t="s">
        <v>13722</v>
      </c>
    </row>
    <row r="225" spans="1:1" x14ac:dyDescent="0.35">
      <c r="A225" s="13" t="s">
        <v>10463</v>
      </c>
    </row>
    <row r="226" spans="1:1" x14ac:dyDescent="0.35">
      <c r="A226" s="13" t="s">
        <v>12159</v>
      </c>
    </row>
    <row r="227" spans="1:1" x14ac:dyDescent="0.35">
      <c r="A227" s="13" t="s">
        <v>14275</v>
      </c>
    </row>
    <row r="228" spans="1:1" x14ac:dyDescent="0.35">
      <c r="A228" s="13" t="s">
        <v>15704</v>
      </c>
    </row>
    <row r="229" spans="1:1" x14ac:dyDescent="0.35">
      <c r="A229" s="13" t="s">
        <v>13187</v>
      </c>
    </row>
    <row r="230" spans="1:1" x14ac:dyDescent="0.35">
      <c r="A230" s="13" t="s">
        <v>8157</v>
      </c>
    </row>
    <row r="231" spans="1:1" x14ac:dyDescent="0.35">
      <c r="A231" s="13" t="s">
        <v>5500</v>
      </c>
    </row>
    <row r="232" spans="1:1" x14ac:dyDescent="0.35">
      <c r="A232" s="13" t="s">
        <v>9013</v>
      </c>
    </row>
    <row r="233" spans="1:1" x14ac:dyDescent="0.35">
      <c r="A233" s="13" t="s">
        <v>4110</v>
      </c>
    </row>
    <row r="234" spans="1:1" x14ac:dyDescent="0.35">
      <c r="A234" s="13" t="s">
        <v>7713</v>
      </c>
    </row>
    <row r="235" spans="1:1" x14ac:dyDescent="0.35">
      <c r="A235" s="13" t="s">
        <v>4669</v>
      </c>
    </row>
    <row r="236" spans="1:1" x14ac:dyDescent="0.35">
      <c r="A236" s="13" t="s">
        <v>16330</v>
      </c>
    </row>
    <row r="237" spans="1:1" x14ac:dyDescent="0.35">
      <c r="A237" s="13" t="s">
        <v>4810</v>
      </c>
    </row>
    <row r="238" spans="1:1" x14ac:dyDescent="0.35">
      <c r="A238" s="13" t="s">
        <v>8904</v>
      </c>
    </row>
    <row r="239" spans="1:1" x14ac:dyDescent="0.35">
      <c r="A239" s="13" t="s">
        <v>10950</v>
      </c>
    </row>
    <row r="240" spans="1:1" x14ac:dyDescent="0.35">
      <c r="A240" s="13" t="s">
        <v>6661</v>
      </c>
    </row>
    <row r="241" spans="1:1" x14ac:dyDescent="0.35">
      <c r="A241" s="13" t="s">
        <v>9195</v>
      </c>
    </row>
    <row r="242" spans="1:1" x14ac:dyDescent="0.35">
      <c r="A242" s="13" t="s">
        <v>826</v>
      </c>
    </row>
    <row r="243" spans="1:1" x14ac:dyDescent="0.35">
      <c r="A243" s="13" t="s">
        <v>15931</v>
      </c>
    </row>
    <row r="244" spans="1:1" x14ac:dyDescent="0.35">
      <c r="A244" s="13" t="s">
        <v>3011</v>
      </c>
    </row>
    <row r="245" spans="1:1" x14ac:dyDescent="0.35">
      <c r="A245" s="13" t="s">
        <v>14597</v>
      </c>
    </row>
    <row r="246" spans="1:1" x14ac:dyDescent="0.35">
      <c r="A246" s="13" t="s">
        <v>15764</v>
      </c>
    </row>
    <row r="247" spans="1:1" x14ac:dyDescent="0.35">
      <c r="A247" s="13" t="s">
        <v>15541</v>
      </c>
    </row>
    <row r="248" spans="1:1" x14ac:dyDescent="0.35">
      <c r="A248" s="13" t="s">
        <v>3582</v>
      </c>
    </row>
    <row r="249" spans="1:1" x14ac:dyDescent="0.35">
      <c r="A249" s="13" t="s">
        <v>14140</v>
      </c>
    </row>
    <row r="250" spans="1:1" x14ac:dyDescent="0.35">
      <c r="A250" s="13" t="s">
        <v>8558</v>
      </c>
    </row>
    <row r="251" spans="1:1" x14ac:dyDescent="0.35">
      <c r="A251" s="13" t="s">
        <v>17876</v>
      </c>
    </row>
    <row r="252" spans="1:1" x14ac:dyDescent="0.35">
      <c r="A252" s="13" t="s">
        <v>14144</v>
      </c>
    </row>
    <row r="253" spans="1:1" x14ac:dyDescent="0.35">
      <c r="A253" s="13" t="s">
        <v>17198</v>
      </c>
    </row>
    <row r="254" spans="1:1" x14ac:dyDescent="0.35">
      <c r="A254" s="13" t="s">
        <v>8172</v>
      </c>
    </row>
    <row r="255" spans="1:1" x14ac:dyDescent="0.35">
      <c r="A255" s="13" t="s">
        <v>1133</v>
      </c>
    </row>
    <row r="256" spans="1:1" x14ac:dyDescent="0.35">
      <c r="A256" s="13" t="s">
        <v>12565</v>
      </c>
    </row>
    <row r="257" spans="1:1" x14ac:dyDescent="0.35">
      <c r="A257" s="13" t="s">
        <v>3840</v>
      </c>
    </row>
    <row r="258" spans="1:1" x14ac:dyDescent="0.35">
      <c r="A258" s="13" t="s">
        <v>3874</v>
      </c>
    </row>
    <row r="259" spans="1:1" x14ac:dyDescent="0.35">
      <c r="A259" s="13" t="s">
        <v>11015</v>
      </c>
    </row>
    <row r="260" spans="1:1" x14ac:dyDescent="0.35">
      <c r="A260" s="13" t="s">
        <v>9520</v>
      </c>
    </row>
    <row r="261" spans="1:1" x14ac:dyDescent="0.35">
      <c r="A261" s="13" t="s">
        <v>7583</v>
      </c>
    </row>
    <row r="262" spans="1:1" x14ac:dyDescent="0.35">
      <c r="A262" s="13" t="s">
        <v>6151</v>
      </c>
    </row>
    <row r="263" spans="1:1" x14ac:dyDescent="0.35">
      <c r="A263" s="13" t="s">
        <v>3500</v>
      </c>
    </row>
    <row r="264" spans="1:1" x14ac:dyDescent="0.35">
      <c r="A264" s="13" t="s">
        <v>15244</v>
      </c>
    </row>
    <row r="265" spans="1:1" x14ac:dyDescent="0.35">
      <c r="A265" s="13" t="s">
        <v>15229</v>
      </c>
    </row>
    <row r="266" spans="1:1" x14ac:dyDescent="0.35">
      <c r="A266" s="13" t="s">
        <v>17382</v>
      </c>
    </row>
    <row r="267" spans="1:1" x14ac:dyDescent="0.35">
      <c r="A267" s="13" t="s">
        <v>12795</v>
      </c>
    </row>
    <row r="268" spans="1:1" x14ac:dyDescent="0.35">
      <c r="A268" s="13" t="s">
        <v>7621</v>
      </c>
    </row>
    <row r="269" spans="1:1" x14ac:dyDescent="0.35">
      <c r="A269" s="13" t="s">
        <v>12844</v>
      </c>
    </row>
    <row r="270" spans="1:1" x14ac:dyDescent="0.35">
      <c r="A270" s="13" t="s">
        <v>17855</v>
      </c>
    </row>
    <row r="271" spans="1:1" x14ac:dyDescent="0.35">
      <c r="A271" s="13" t="s">
        <v>9914</v>
      </c>
    </row>
    <row r="272" spans="1:1" x14ac:dyDescent="0.35">
      <c r="A272" s="13" t="s">
        <v>5707</v>
      </c>
    </row>
    <row r="273" spans="1:1" x14ac:dyDescent="0.35">
      <c r="A273" s="13" t="s">
        <v>9778</v>
      </c>
    </row>
    <row r="274" spans="1:1" x14ac:dyDescent="0.35">
      <c r="A274" s="13" t="s">
        <v>951</v>
      </c>
    </row>
    <row r="275" spans="1:1" x14ac:dyDescent="0.35">
      <c r="A275" s="13" t="s">
        <v>10317</v>
      </c>
    </row>
    <row r="276" spans="1:1" x14ac:dyDescent="0.35">
      <c r="A276" s="13" t="s">
        <v>13119</v>
      </c>
    </row>
    <row r="277" spans="1:1" x14ac:dyDescent="0.35">
      <c r="A277" s="13" t="s">
        <v>1570</v>
      </c>
    </row>
    <row r="278" spans="1:1" x14ac:dyDescent="0.35">
      <c r="A278" s="13" t="s">
        <v>2773</v>
      </c>
    </row>
    <row r="279" spans="1:1" x14ac:dyDescent="0.35">
      <c r="A279" s="13" t="s">
        <v>2357</v>
      </c>
    </row>
    <row r="280" spans="1:1" x14ac:dyDescent="0.35">
      <c r="A280" s="13" t="s">
        <v>15169</v>
      </c>
    </row>
    <row r="281" spans="1:1" x14ac:dyDescent="0.35">
      <c r="A281" s="13" t="s">
        <v>4802</v>
      </c>
    </row>
    <row r="282" spans="1:1" x14ac:dyDescent="0.35">
      <c r="A282" s="13" t="s">
        <v>5101</v>
      </c>
    </row>
    <row r="283" spans="1:1" x14ac:dyDescent="0.35">
      <c r="A283" s="13" t="s">
        <v>8049</v>
      </c>
    </row>
    <row r="284" spans="1:1" x14ac:dyDescent="0.35">
      <c r="A284" s="13" t="s">
        <v>3695</v>
      </c>
    </row>
    <row r="285" spans="1:1" x14ac:dyDescent="0.35">
      <c r="A285" s="13" t="s">
        <v>6383</v>
      </c>
    </row>
    <row r="286" spans="1:1" x14ac:dyDescent="0.35">
      <c r="A286" s="13" t="s">
        <v>2099</v>
      </c>
    </row>
    <row r="287" spans="1:1" x14ac:dyDescent="0.35">
      <c r="A287" s="13" t="s">
        <v>13574</v>
      </c>
    </row>
    <row r="288" spans="1:1" x14ac:dyDescent="0.35">
      <c r="A288" s="13" t="s">
        <v>7858</v>
      </c>
    </row>
    <row r="289" spans="1:1" x14ac:dyDescent="0.35">
      <c r="A289" s="13" t="s">
        <v>12536</v>
      </c>
    </row>
    <row r="290" spans="1:1" x14ac:dyDescent="0.35">
      <c r="A290" s="13" t="s">
        <v>9023</v>
      </c>
    </row>
    <row r="291" spans="1:1" x14ac:dyDescent="0.35">
      <c r="A291" s="13" t="s">
        <v>9078</v>
      </c>
    </row>
    <row r="292" spans="1:1" x14ac:dyDescent="0.35">
      <c r="A292" s="13" t="s">
        <v>3691</v>
      </c>
    </row>
    <row r="293" spans="1:1" x14ac:dyDescent="0.35">
      <c r="A293" s="13" t="s">
        <v>10792</v>
      </c>
    </row>
    <row r="294" spans="1:1" x14ac:dyDescent="0.35">
      <c r="A294" s="13" t="s">
        <v>6873</v>
      </c>
    </row>
    <row r="295" spans="1:1" x14ac:dyDescent="0.35">
      <c r="A295" s="13" t="s">
        <v>1189</v>
      </c>
    </row>
    <row r="296" spans="1:1" x14ac:dyDescent="0.35">
      <c r="A296" s="13" t="s">
        <v>14494</v>
      </c>
    </row>
    <row r="297" spans="1:1" x14ac:dyDescent="0.35">
      <c r="A297" s="13" t="s">
        <v>6229</v>
      </c>
    </row>
    <row r="298" spans="1:1" x14ac:dyDescent="0.35">
      <c r="A298" s="13" t="s">
        <v>33</v>
      </c>
    </row>
    <row r="299" spans="1:1" x14ac:dyDescent="0.35">
      <c r="A299" s="13" t="s">
        <v>94</v>
      </c>
    </row>
    <row r="300" spans="1:1" x14ac:dyDescent="0.35">
      <c r="A300" s="13" t="s">
        <v>3219</v>
      </c>
    </row>
    <row r="301" spans="1:1" x14ac:dyDescent="0.35">
      <c r="A301" s="13" t="s">
        <v>13942</v>
      </c>
    </row>
    <row r="302" spans="1:1" x14ac:dyDescent="0.35">
      <c r="A302" s="13" t="s">
        <v>9830</v>
      </c>
    </row>
    <row r="303" spans="1:1" x14ac:dyDescent="0.35">
      <c r="A303" s="13" t="s">
        <v>7769</v>
      </c>
    </row>
    <row r="304" spans="1:1" x14ac:dyDescent="0.35">
      <c r="A304" s="13" t="s">
        <v>2755</v>
      </c>
    </row>
    <row r="305" spans="1:1" x14ac:dyDescent="0.35">
      <c r="A305" s="13" t="s">
        <v>10062</v>
      </c>
    </row>
    <row r="306" spans="1:1" x14ac:dyDescent="0.35">
      <c r="A306" s="13" t="s">
        <v>11347</v>
      </c>
    </row>
    <row r="307" spans="1:1" x14ac:dyDescent="0.35">
      <c r="A307" s="13" t="s">
        <v>12381</v>
      </c>
    </row>
    <row r="308" spans="1:1" x14ac:dyDescent="0.35">
      <c r="A308" s="13" t="s">
        <v>7787</v>
      </c>
    </row>
    <row r="309" spans="1:1" x14ac:dyDescent="0.35">
      <c r="A309" s="13" t="s">
        <v>5609</v>
      </c>
    </row>
    <row r="310" spans="1:1" x14ac:dyDescent="0.35">
      <c r="A310" s="13" t="s">
        <v>5198</v>
      </c>
    </row>
    <row r="311" spans="1:1" x14ac:dyDescent="0.35">
      <c r="A311" s="13" t="s">
        <v>16113</v>
      </c>
    </row>
    <row r="312" spans="1:1" x14ac:dyDescent="0.35">
      <c r="A312" s="13" t="s">
        <v>5948</v>
      </c>
    </row>
    <row r="313" spans="1:1" x14ac:dyDescent="0.35">
      <c r="A313" s="13" t="s">
        <v>6008</v>
      </c>
    </row>
    <row r="314" spans="1:1" x14ac:dyDescent="0.35">
      <c r="A314" s="13" t="s">
        <v>10647</v>
      </c>
    </row>
    <row r="315" spans="1:1" x14ac:dyDescent="0.35">
      <c r="A315" s="13" t="s">
        <v>1156</v>
      </c>
    </row>
    <row r="316" spans="1:1" x14ac:dyDescent="0.35">
      <c r="A316" s="13" t="s">
        <v>9479</v>
      </c>
    </row>
    <row r="317" spans="1:1" x14ac:dyDescent="0.35">
      <c r="A317" s="13" t="s">
        <v>3301</v>
      </c>
    </row>
    <row r="318" spans="1:1" x14ac:dyDescent="0.35">
      <c r="A318" s="13" t="s">
        <v>11578</v>
      </c>
    </row>
    <row r="319" spans="1:1" x14ac:dyDescent="0.35">
      <c r="A319" s="13" t="s">
        <v>9330</v>
      </c>
    </row>
    <row r="320" spans="1:1" x14ac:dyDescent="0.35">
      <c r="A320" s="13" t="s">
        <v>10789</v>
      </c>
    </row>
    <row r="321" spans="1:1" x14ac:dyDescent="0.35">
      <c r="A321" s="13" t="s">
        <v>10626</v>
      </c>
    </row>
    <row r="322" spans="1:1" x14ac:dyDescent="0.35">
      <c r="A322" s="13" t="s">
        <v>13542</v>
      </c>
    </row>
    <row r="323" spans="1:1" x14ac:dyDescent="0.35">
      <c r="A323" s="13" t="s">
        <v>13961</v>
      </c>
    </row>
    <row r="324" spans="1:1" x14ac:dyDescent="0.35">
      <c r="A324" s="13" t="s">
        <v>3346</v>
      </c>
    </row>
    <row r="325" spans="1:1" x14ac:dyDescent="0.35">
      <c r="A325" s="13" t="s">
        <v>13606</v>
      </c>
    </row>
    <row r="326" spans="1:1" x14ac:dyDescent="0.35">
      <c r="A326" s="13" t="s">
        <v>16600</v>
      </c>
    </row>
    <row r="327" spans="1:1" x14ac:dyDescent="0.35">
      <c r="A327" s="13" t="s">
        <v>2997</v>
      </c>
    </row>
    <row r="328" spans="1:1" x14ac:dyDescent="0.35">
      <c r="A328" s="13" t="s">
        <v>10504</v>
      </c>
    </row>
    <row r="329" spans="1:1" x14ac:dyDescent="0.35">
      <c r="A329" s="13" t="s">
        <v>5675</v>
      </c>
    </row>
    <row r="330" spans="1:1" x14ac:dyDescent="0.35">
      <c r="A330" s="13" t="s">
        <v>10785</v>
      </c>
    </row>
    <row r="331" spans="1:1" x14ac:dyDescent="0.35">
      <c r="A331" s="13" t="s">
        <v>12665</v>
      </c>
    </row>
    <row r="332" spans="1:1" x14ac:dyDescent="0.35">
      <c r="A332" s="13" t="s">
        <v>11879</v>
      </c>
    </row>
    <row r="333" spans="1:1" x14ac:dyDescent="0.35">
      <c r="A333" s="13" t="s">
        <v>4772</v>
      </c>
    </row>
    <row r="334" spans="1:1" x14ac:dyDescent="0.35">
      <c r="A334" s="13" t="s">
        <v>3376</v>
      </c>
    </row>
    <row r="335" spans="1:1" x14ac:dyDescent="0.35">
      <c r="A335" s="13" t="s">
        <v>5123</v>
      </c>
    </row>
    <row r="336" spans="1:1" x14ac:dyDescent="0.35">
      <c r="A336" s="13" t="s">
        <v>16074</v>
      </c>
    </row>
    <row r="337" spans="1:1" x14ac:dyDescent="0.35">
      <c r="A337" s="13" t="s">
        <v>1287</v>
      </c>
    </row>
    <row r="338" spans="1:1" x14ac:dyDescent="0.35">
      <c r="A338" s="13" t="s">
        <v>771</v>
      </c>
    </row>
    <row r="339" spans="1:1" x14ac:dyDescent="0.35">
      <c r="A339" s="13" t="s">
        <v>1773</v>
      </c>
    </row>
    <row r="340" spans="1:1" x14ac:dyDescent="0.35">
      <c r="A340" s="13" t="s">
        <v>2471</v>
      </c>
    </row>
    <row r="341" spans="1:1" x14ac:dyDescent="0.35">
      <c r="A341" s="13" t="s">
        <v>109</v>
      </c>
    </row>
    <row r="342" spans="1:1" x14ac:dyDescent="0.35">
      <c r="A342" s="13" t="s">
        <v>6876</v>
      </c>
    </row>
    <row r="343" spans="1:1" x14ac:dyDescent="0.35">
      <c r="A343" s="13" t="s">
        <v>14638</v>
      </c>
    </row>
    <row r="344" spans="1:1" x14ac:dyDescent="0.35">
      <c r="A344" s="13" t="s">
        <v>3243</v>
      </c>
    </row>
    <row r="345" spans="1:1" x14ac:dyDescent="0.35">
      <c r="A345" s="13" t="s">
        <v>10457</v>
      </c>
    </row>
    <row r="346" spans="1:1" x14ac:dyDescent="0.35">
      <c r="A346" s="13" t="s">
        <v>2728</v>
      </c>
    </row>
    <row r="347" spans="1:1" x14ac:dyDescent="0.35">
      <c r="A347" s="13" t="s">
        <v>224</v>
      </c>
    </row>
    <row r="348" spans="1:1" x14ac:dyDescent="0.35">
      <c r="A348" s="13" t="s">
        <v>2963</v>
      </c>
    </row>
    <row r="349" spans="1:1" x14ac:dyDescent="0.35">
      <c r="A349" s="13" t="s">
        <v>10381</v>
      </c>
    </row>
    <row r="350" spans="1:1" x14ac:dyDescent="0.35">
      <c r="A350" s="13" t="s">
        <v>11152</v>
      </c>
    </row>
    <row r="351" spans="1:1" x14ac:dyDescent="0.35">
      <c r="A351" s="13" t="s">
        <v>14887</v>
      </c>
    </row>
    <row r="352" spans="1:1" x14ac:dyDescent="0.35">
      <c r="A352" s="13" t="s">
        <v>16685</v>
      </c>
    </row>
    <row r="353" spans="1:1" x14ac:dyDescent="0.35">
      <c r="A353" s="13" t="s">
        <v>5223</v>
      </c>
    </row>
    <row r="354" spans="1:1" x14ac:dyDescent="0.35">
      <c r="A354" s="13" t="s">
        <v>12697</v>
      </c>
    </row>
    <row r="355" spans="1:1" x14ac:dyDescent="0.35">
      <c r="A355" s="13" t="s">
        <v>11714</v>
      </c>
    </row>
    <row r="356" spans="1:1" x14ac:dyDescent="0.35">
      <c r="A356" s="13" t="s">
        <v>11274</v>
      </c>
    </row>
    <row r="357" spans="1:1" x14ac:dyDescent="0.35">
      <c r="A357" s="13" t="s">
        <v>5316</v>
      </c>
    </row>
    <row r="358" spans="1:1" x14ac:dyDescent="0.35">
      <c r="A358" s="13" t="s">
        <v>2535</v>
      </c>
    </row>
    <row r="359" spans="1:1" x14ac:dyDescent="0.35">
      <c r="A359" s="13" t="s">
        <v>876</v>
      </c>
    </row>
    <row r="360" spans="1:1" x14ac:dyDescent="0.35">
      <c r="A360" s="13" t="s">
        <v>11122</v>
      </c>
    </row>
    <row r="361" spans="1:1" x14ac:dyDescent="0.35">
      <c r="A361" s="13" t="s">
        <v>11586</v>
      </c>
    </row>
    <row r="362" spans="1:1" x14ac:dyDescent="0.35">
      <c r="A362" s="13" t="s">
        <v>9753</v>
      </c>
    </row>
    <row r="363" spans="1:1" x14ac:dyDescent="0.35">
      <c r="A363" s="13" t="s">
        <v>16020</v>
      </c>
    </row>
    <row r="364" spans="1:1" x14ac:dyDescent="0.35">
      <c r="A364" s="13" t="s">
        <v>16275</v>
      </c>
    </row>
    <row r="365" spans="1:1" x14ac:dyDescent="0.35">
      <c r="A365" s="13" t="s">
        <v>16461</v>
      </c>
    </row>
    <row r="366" spans="1:1" x14ac:dyDescent="0.35">
      <c r="A366" s="13" t="s">
        <v>14188</v>
      </c>
    </row>
    <row r="367" spans="1:1" x14ac:dyDescent="0.35">
      <c r="A367" s="13" t="s">
        <v>15927</v>
      </c>
    </row>
    <row r="368" spans="1:1" x14ac:dyDescent="0.35">
      <c r="A368" s="13" t="s">
        <v>6106</v>
      </c>
    </row>
    <row r="369" spans="1:1" x14ac:dyDescent="0.35">
      <c r="A369" s="13" t="s">
        <v>12417</v>
      </c>
    </row>
    <row r="370" spans="1:1" x14ac:dyDescent="0.35">
      <c r="A370" s="13" t="s">
        <v>10962</v>
      </c>
    </row>
    <row r="371" spans="1:1" x14ac:dyDescent="0.35">
      <c r="A371" s="13" t="s">
        <v>15916</v>
      </c>
    </row>
    <row r="372" spans="1:1" x14ac:dyDescent="0.35">
      <c r="A372" s="13" t="s">
        <v>4698</v>
      </c>
    </row>
    <row r="373" spans="1:1" x14ac:dyDescent="0.35">
      <c r="A373" s="13" t="s">
        <v>14938</v>
      </c>
    </row>
    <row r="374" spans="1:1" x14ac:dyDescent="0.35">
      <c r="A374" s="13" t="s">
        <v>2095</v>
      </c>
    </row>
    <row r="375" spans="1:1" x14ac:dyDescent="0.35">
      <c r="A375" s="13" t="s">
        <v>17477</v>
      </c>
    </row>
    <row r="376" spans="1:1" x14ac:dyDescent="0.35">
      <c r="A376" s="13" t="s">
        <v>961</v>
      </c>
    </row>
    <row r="377" spans="1:1" x14ac:dyDescent="0.35">
      <c r="A377" s="13" t="s">
        <v>14804</v>
      </c>
    </row>
    <row r="378" spans="1:1" x14ac:dyDescent="0.35">
      <c r="A378" s="13" t="s">
        <v>14767</v>
      </c>
    </row>
    <row r="379" spans="1:1" x14ac:dyDescent="0.35">
      <c r="A379" s="13" t="s">
        <v>17753</v>
      </c>
    </row>
    <row r="380" spans="1:1" x14ac:dyDescent="0.35">
      <c r="A380" s="13" t="s">
        <v>9906</v>
      </c>
    </row>
    <row r="381" spans="1:1" x14ac:dyDescent="0.35">
      <c r="A381" s="13" t="s">
        <v>9876</v>
      </c>
    </row>
    <row r="382" spans="1:1" x14ac:dyDescent="0.35">
      <c r="A382" s="13" t="s">
        <v>5020</v>
      </c>
    </row>
    <row r="383" spans="1:1" x14ac:dyDescent="0.35">
      <c r="A383" s="13" t="s">
        <v>11510</v>
      </c>
    </row>
    <row r="384" spans="1:1" x14ac:dyDescent="0.35">
      <c r="A384" s="13" t="s">
        <v>4237</v>
      </c>
    </row>
    <row r="385" spans="1:1" x14ac:dyDescent="0.35">
      <c r="A385" s="13" t="s">
        <v>17002</v>
      </c>
    </row>
    <row r="386" spans="1:1" x14ac:dyDescent="0.35">
      <c r="A386" s="13" t="s">
        <v>17505</v>
      </c>
    </row>
    <row r="387" spans="1:1" x14ac:dyDescent="0.35">
      <c r="A387" s="13" t="s">
        <v>9446</v>
      </c>
    </row>
    <row r="388" spans="1:1" x14ac:dyDescent="0.35">
      <c r="A388" s="13" t="s">
        <v>17091</v>
      </c>
    </row>
    <row r="389" spans="1:1" x14ac:dyDescent="0.35">
      <c r="A389" s="13" t="s">
        <v>2194</v>
      </c>
    </row>
    <row r="390" spans="1:1" x14ac:dyDescent="0.35">
      <c r="A390" s="13" t="s">
        <v>7642</v>
      </c>
    </row>
    <row r="391" spans="1:1" x14ac:dyDescent="0.35">
      <c r="A391" s="13" t="s">
        <v>13482</v>
      </c>
    </row>
    <row r="392" spans="1:1" x14ac:dyDescent="0.35">
      <c r="A392" s="13" t="s">
        <v>11607</v>
      </c>
    </row>
    <row r="393" spans="1:1" x14ac:dyDescent="0.35">
      <c r="A393" s="13" t="s">
        <v>3247</v>
      </c>
    </row>
    <row r="394" spans="1:1" x14ac:dyDescent="0.35">
      <c r="A394" s="13" t="s">
        <v>599</v>
      </c>
    </row>
    <row r="395" spans="1:1" x14ac:dyDescent="0.35">
      <c r="A395" s="13" t="s">
        <v>6456</v>
      </c>
    </row>
    <row r="396" spans="1:1" x14ac:dyDescent="0.35">
      <c r="A396" s="13" t="s">
        <v>6076</v>
      </c>
    </row>
    <row r="397" spans="1:1" x14ac:dyDescent="0.35">
      <c r="A397" s="13" t="s">
        <v>7392</v>
      </c>
    </row>
    <row r="398" spans="1:1" x14ac:dyDescent="0.35">
      <c r="A398" s="13" t="s">
        <v>7497</v>
      </c>
    </row>
    <row r="399" spans="1:1" x14ac:dyDescent="0.35">
      <c r="A399" s="13" t="s">
        <v>9218</v>
      </c>
    </row>
    <row r="400" spans="1:1" x14ac:dyDescent="0.35">
      <c r="A400" s="13" t="s">
        <v>5680</v>
      </c>
    </row>
    <row r="401" spans="1:1" x14ac:dyDescent="0.35">
      <c r="A401" s="13" t="s">
        <v>10750</v>
      </c>
    </row>
    <row r="402" spans="1:1" x14ac:dyDescent="0.35">
      <c r="A402" s="13" t="s">
        <v>10037</v>
      </c>
    </row>
    <row r="403" spans="1:1" x14ac:dyDescent="0.35">
      <c r="A403" s="13" t="s">
        <v>13271</v>
      </c>
    </row>
    <row r="404" spans="1:1" x14ac:dyDescent="0.35">
      <c r="A404" s="13" t="s">
        <v>15134</v>
      </c>
    </row>
    <row r="405" spans="1:1" x14ac:dyDescent="0.35">
      <c r="A405" s="13" t="s">
        <v>10831</v>
      </c>
    </row>
    <row r="406" spans="1:1" x14ac:dyDescent="0.35">
      <c r="A406" s="13" t="s">
        <v>10509</v>
      </c>
    </row>
    <row r="407" spans="1:1" x14ac:dyDescent="0.35">
      <c r="A407" s="13" t="s">
        <v>12474</v>
      </c>
    </row>
    <row r="408" spans="1:1" x14ac:dyDescent="0.35">
      <c r="A408" s="13" t="s">
        <v>9733</v>
      </c>
    </row>
    <row r="409" spans="1:1" x14ac:dyDescent="0.35">
      <c r="A409" s="13" t="s">
        <v>13859</v>
      </c>
    </row>
    <row r="410" spans="1:1" x14ac:dyDescent="0.35">
      <c r="A410" s="13" t="s">
        <v>1899</v>
      </c>
    </row>
    <row r="411" spans="1:1" x14ac:dyDescent="0.35">
      <c r="A411" s="13" t="s">
        <v>7066</v>
      </c>
    </row>
    <row r="412" spans="1:1" x14ac:dyDescent="0.35">
      <c r="A412" s="13" t="s">
        <v>4682</v>
      </c>
    </row>
    <row r="413" spans="1:1" x14ac:dyDescent="0.35">
      <c r="A413" s="13" t="s">
        <v>11081</v>
      </c>
    </row>
    <row r="414" spans="1:1" x14ac:dyDescent="0.35">
      <c r="A414" s="13" t="s">
        <v>13547</v>
      </c>
    </row>
    <row r="415" spans="1:1" x14ac:dyDescent="0.35">
      <c r="A415" s="13" t="s">
        <v>7868</v>
      </c>
    </row>
    <row r="416" spans="1:1" x14ac:dyDescent="0.35">
      <c r="A416" s="13" t="s">
        <v>11906</v>
      </c>
    </row>
    <row r="417" spans="1:1" x14ac:dyDescent="0.35">
      <c r="A417" s="13" t="s">
        <v>12316</v>
      </c>
    </row>
    <row r="418" spans="1:1" x14ac:dyDescent="0.35">
      <c r="A418" s="13" t="s">
        <v>3364</v>
      </c>
    </row>
    <row r="419" spans="1:1" x14ac:dyDescent="0.35">
      <c r="A419" s="13" t="s">
        <v>4626</v>
      </c>
    </row>
    <row r="420" spans="1:1" x14ac:dyDescent="0.35">
      <c r="A420" s="13" t="s">
        <v>8405</v>
      </c>
    </row>
    <row r="421" spans="1:1" x14ac:dyDescent="0.35">
      <c r="A421" s="13" t="s">
        <v>5483</v>
      </c>
    </row>
    <row r="422" spans="1:1" x14ac:dyDescent="0.35">
      <c r="A422" s="13" t="s">
        <v>3599</v>
      </c>
    </row>
    <row r="423" spans="1:1" x14ac:dyDescent="0.35">
      <c r="A423" s="13" t="s">
        <v>3754</v>
      </c>
    </row>
    <row r="424" spans="1:1" x14ac:dyDescent="0.35">
      <c r="A424" s="13" t="s">
        <v>7121</v>
      </c>
    </row>
    <row r="425" spans="1:1" x14ac:dyDescent="0.35">
      <c r="A425" s="13" t="s">
        <v>16223</v>
      </c>
    </row>
    <row r="426" spans="1:1" x14ac:dyDescent="0.35">
      <c r="A426" s="13" t="s">
        <v>5551</v>
      </c>
    </row>
    <row r="427" spans="1:1" x14ac:dyDescent="0.35">
      <c r="A427" s="13" t="s">
        <v>6326</v>
      </c>
    </row>
    <row r="428" spans="1:1" x14ac:dyDescent="0.35">
      <c r="A428" s="13" t="s">
        <v>9301</v>
      </c>
    </row>
    <row r="429" spans="1:1" x14ac:dyDescent="0.35">
      <c r="A429" s="13" t="s">
        <v>13741</v>
      </c>
    </row>
    <row r="430" spans="1:1" x14ac:dyDescent="0.35">
      <c r="A430" s="13" t="s">
        <v>8732</v>
      </c>
    </row>
    <row r="431" spans="1:1" x14ac:dyDescent="0.35">
      <c r="A431" s="13" t="s">
        <v>1764</v>
      </c>
    </row>
    <row r="432" spans="1:1" x14ac:dyDescent="0.35">
      <c r="A432" s="13" t="s">
        <v>7301</v>
      </c>
    </row>
    <row r="433" spans="1:1" x14ac:dyDescent="0.35">
      <c r="A433" s="13" t="s">
        <v>9018</v>
      </c>
    </row>
    <row r="434" spans="1:1" x14ac:dyDescent="0.35">
      <c r="A434" s="13" t="s">
        <v>5127</v>
      </c>
    </row>
    <row r="435" spans="1:1" x14ac:dyDescent="0.35">
      <c r="A435" s="13" t="s">
        <v>9306</v>
      </c>
    </row>
    <row r="436" spans="1:1" x14ac:dyDescent="0.35">
      <c r="A436" s="13" t="s">
        <v>16763</v>
      </c>
    </row>
    <row r="437" spans="1:1" x14ac:dyDescent="0.35">
      <c r="A437" s="13" t="s">
        <v>17612</v>
      </c>
    </row>
    <row r="438" spans="1:1" x14ac:dyDescent="0.35">
      <c r="A438" s="13" t="s">
        <v>7817</v>
      </c>
    </row>
    <row r="439" spans="1:1" x14ac:dyDescent="0.35">
      <c r="A439" s="13" t="s">
        <v>17162</v>
      </c>
    </row>
    <row r="440" spans="1:1" x14ac:dyDescent="0.35">
      <c r="A440" s="13" t="s">
        <v>7903</v>
      </c>
    </row>
    <row r="441" spans="1:1" x14ac:dyDescent="0.35">
      <c r="A441" s="13" t="s">
        <v>10834</v>
      </c>
    </row>
    <row r="442" spans="1:1" x14ac:dyDescent="0.35">
      <c r="A442" s="13" t="s">
        <v>16966</v>
      </c>
    </row>
    <row r="443" spans="1:1" x14ac:dyDescent="0.35">
      <c r="A443" s="13" t="s">
        <v>17642</v>
      </c>
    </row>
    <row r="444" spans="1:1" x14ac:dyDescent="0.35">
      <c r="A444" s="13" t="s">
        <v>6792</v>
      </c>
    </row>
    <row r="445" spans="1:1" x14ac:dyDescent="0.35">
      <c r="A445" s="13" t="s">
        <v>17076</v>
      </c>
    </row>
    <row r="446" spans="1:1" x14ac:dyDescent="0.35">
      <c r="A446" s="13" t="s">
        <v>11925</v>
      </c>
    </row>
    <row r="447" spans="1:1" x14ac:dyDescent="0.35">
      <c r="A447" s="13" t="s">
        <v>12198</v>
      </c>
    </row>
    <row r="448" spans="1:1" x14ac:dyDescent="0.35">
      <c r="A448" s="13" t="s">
        <v>3446</v>
      </c>
    </row>
    <row r="449" spans="1:1" x14ac:dyDescent="0.35">
      <c r="A449" s="13" t="s">
        <v>7562</v>
      </c>
    </row>
    <row r="450" spans="1:1" x14ac:dyDescent="0.35">
      <c r="A450" s="13" t="s">
        <v>13855</v>
      </c>
    </row>
    <row r="451" spans="1:1" x14ac:dyDescent="0.35">
      <c r="A451" s="13" t="s">
        <v>837</v>
      </c>
    </row>
    <row r="452" spans="1:1" x14ac:dyDescent="0.35">
      <c r="A452" s="13" t="s">
        <v>10545</v>
      </c>
    </row>
    <row r="453" spans="1:1" x14ac:dyDescent="0.35">
      <c r="A453" s="13" t="s">
        <v>9995</v>
      </c>
    </row>
    <row r="454" spans="1:1" x14ac:dyDescent="0.35">
      <c r="A454" s="13" t="s">
        <v>11756</v>
      </c>
    </row>
    <row r="455" spans="1:1" x14ac:dyDescent="0.35">
      <c r="A455" s="13" t="s">
        <v>11733</v>
      </c>
    </row>
    <row r="456" spans="1:1" x14ac:dyDescent="0.35">
      <c r="A456" s="13" t="s">
        <v>5805</v>
      </c>
    </row>
    <row r="457" spans="1:1" x14ac:dyDescent="0.35">
      <c r="A457" s="13" t="s">
        <v>10755</v>
      </c>
    </row>
    <row r="458" spans="1:1" x14ac:dyDescent="0.35">
      <c r="A458" s="13" t="s">
        <v>12106</v>
      </c>
    </row>
    <row r="459" spans="1:1" x14ac:dyDescent="0.35">
      <c r="A459" s="13" t="s">
        <v>15359</v>
      </c>
    </row>
    <row r="460" spans="1:1" x14ac:dyDescent="0.35">
      <c r="A460" s="13" t="s">
        <v>15313</v>
      </c>
    </row>
    <row r="461" spans="1:1" x14ac:dyDescent="0.35">
      <c r="A461" s="13" t="s">
        <v>15454</v>
      </c>
    </row>
    <row r="462" spans="1:1" x14ac:dyDescent="0.35">
      <c r="A462" s="13" t="s">
        <v>4453</v>
      </c>
    </row>
    <row r="463" spans="1:1" x14ac:dyDescent="0.35">
      <c r="A463" s="13" t="s">
        <v>15955</v>
      </c>
    </row>
    <row r="464" spans="1:1" x14ac:dyDescent="0.35">
      <c r="A464" s="13" t="s">
        <v>15585</v>
      </c>
    </row>
    <row r="465" spans="1:1" x14ac:dyDescent="0.35">
      <c r="A465" s="13" t="s">
        <v>16169</v>
      </c>
    </row>
    <row r="466" spans="1:1" x14ac:dyDescent="0.35">
      <c r="A466" s="13" t="s">
        <v>11378</v>
      </c>
    </row>
    <row r="467" spans="1:1" x14ac:dyDescent="0.35">
      <c r="A467" s="13" t="s">
        <v>16429</v>
      </c>
    </row>
    <row r="468" spans="1:1" x14ac:dyDescent="0.35">
      <c r="A468" s="13" t="s">
        <v>14610</v>
      </c>
    </row>
    <row r="469" spans="1:1" x14ac:dyDescent="0.35">
      <c r="A469" s="13" t="s">
        <v>6016</v>
      </c>
    </row>
    <row r="470" spans="1:1" x14ac:dyDescent="0.35">
      <c r="A470" s="13" t="s">
        <v>14604</v>
      </c>
    </row>
    <row r="471" spans="1:1" x14ac:dyDescent="0.35">
      <c r="A471" s="13" t="s">
        <v>394</v>
      </c>
    </row>
    <row r="472" spans="1:1" x14ac:dyDescent="0.35">
      <c r="A472" s="13" t="s">
        <v>3110</v>
      </c>
    </row>
    <row r="473" spans="1:1" x14ac:dyDescent="0.35">
      <c r="A473" s="13" t="s">
        <v>11894</v>
      </c>
    </row>
    <row r="474" spans="1:1" x14ac:dyDescent="0.35">
      <c r="A474" s="13" t="s">
        <v>6802</v>
      </c>
    </row>
    <row r="475" spans="1:1" x14ac:dyDescent="0.35">
      <c r="A475" s="13" t="s">
        <v>12981</v>
      </c>
    </row>
    <row r="476" spans="1:1" x14ac:dyDescent="0.35">
      <c r="A476" s="13" t="s">
        <v>8480</v>
      </c>
    </row>
    <row r="477" spans="1:1" x14ac:dyDescent="0.35">
      <c r="A477" s="13" t="s">
        <v>14454</v>
      </c>
    </row>
    <row r="478" spans="1:1" x14ac:dyDescent="0.35">
      <c r="A478" s="13" t="s">
        <v>9034</v>
      </c>
    </row>
    <row r="479" spans="1:1" x14ac:dyDescent="0.35">
      <c r="A479" s="13" t="s">
        <v>7794</v>
      </c>
    </row>
    <row r="480" spans="1:1" x14ac:dyDescent="0.35">
      <c r="A480" s="13" t="s">
        <v>7475</v>
      </c>
    </row>
    <row r="481" spans="1:1" x14ac:dyDescent="0.35">
      <c r="A481" s="13" t="s">
        <v>6102</v>
      </c>
    </row>
    <row r="482" spans="1:1" x14ac:dyDescent="0.35">
      <c r="A482" s="13" t="s">
        <v>8883</v>
      </c>
    </row>
    <row r="483" spans="1:1" x14ac:dyDescent="0.35">
      <c r="A483" s="13" t="s">
        <v>5042</v>
      </c>
    </row>
    <row r="484" spans="1:1" x14ac:dyDescent="0.35">
      <c r="A484" s="13" t="s">
        <v>8841</v>
      </c>
    </row>
    <row r="485" spans="1:1" x14ac:dyDescent="0.35">
      <c r="A485" s="13" t="s">
        <v>17146</v>
      </c>
    </row>
    <row r="486" spans="1:1" x14ac:dyDescent="0.35">
      <c r="A486" s="13" t="s">
        <v>9137</v>
      </c>
    </row>
    <row r="487" spans="1:1" x14ac:dyDescent="0.35">
      <c r="A487" s="13" t="s">
        <v>13978</v>
      </c>
    </row>
    <row r="488" spans="1:1" x14ac:dyDescent="0.35">
      <c r="A488" s="13" t="s">
        <v>13231</v>
      </c>
    </row>
    <row r="489" spans="1:1" x14ac:dyDescent="0.35">
      <c r="A489" s="13" t="s">
        <v>9880</v>
      </c>
    </row>
    <row r="490" spans="1:1" x14ac:dyDescent="0.35">
      <c r="A490" s="13" t="s">
        <v>7549</v>
      </c>
    </row>
    <row r="491" spans="1:1" x14ac:dyDescent="0.35">
      <c r="A491" s="13" t="s">
        <v>12271</v>
      </c>
    </row>
    <row r="492" spans="1:1" x14ac:dyDescent="0.35">
      <c r="A492" s="13" t="s">
        <v>9244</v>
      </c>
    </row>
    <row r="493" spans="1:1" x14ac:dyDescent="0.35">
      <c r="A493" s="13" t="s">
        <v>3553</v>
      </c>
    </row>
    <row r="494" spans="1:1" x14ac:dyDescent="0.35">
      <c r="A494" s="13" t="s">
        <v>7186</v>
      </c>
    </row>
    <row r="495" spans="1:1" x14ac:dyDescent="0.35">
      <c r="A495" s="13" t="s">
        <v>17453</v>
      </c>
    </row>
    <row r="496" spans="1:1" x14ac:dyDescent="0.35">
      <c r="A496" s="13" t="s">
        <v>14198</v>
      </c>
    </row>
    <row r="497" spans="1:1" x14ac:dyDescent="0.35">
      <c r="A497" s="13" t="s">
        <v>13087</v>
      </c>
    </row>
    <row r="498" spans="1:1" x14ac:dyDescent="0.35">
      <c r="A498" s="13" t="s">
        <v>11196</v>
      </c>
    </row>
    <row r="499" spans="1:1" x14ac:dyDescent="0.35">
      <c r="A499" s="13" t="s">
        <v>12954</v>
      </c>
    </row>
    <row r="500" spans="1:1" x14ac:dyDescent="0.35">
      <c r="A500" s="13" t="s">
        <v>16670</v>
      </c>
    </row>
    <row r="501" spans="1:1" x14ac:dyDescent="0.35">
      <c r="A501" s="13" t="s">
        <v>8700</v>
      </c>
    </row>
    <row r="502" spans="1:1" x14ac:dyDescent="0.35">
      <c r="A502" s="13" t="s">
        <v>14051</v>
      </c>
    </row>
    <row r="503" spans="1:1" x14ac:dyDescent="0.35">
      <c r="A503" s="13" t="s">
        <v>2451</v>
      </c>
    </row>
    <row r="504" spans="1:1" x14ac:dyDescent="0.35">
      <c r="A504" s="13" t="s">
        <v>5840</v>
      </c>
    </row>
    <row r="505" spans="1:1" x14ac:dyDescent="0.35">
      <c r="A505" s="13" t="s">
        <v>12470</v>
      </c>
    </row>
    <row r="506" spans="1:1" x14ac:dyDescent="0.35">
      <c r="A506" s="13" t="s">
        <v>13602</v>
      </c>
    </row>
    <row r="507" spans="1:1" x14ac:dyDescent="0.35">
      <c r="A507" s="13" t="s">
        <v>16783</v>
      </c>
    </row>
    <row r="508" spans="1:1" x14ac:dyDescent="0.35">
      <c r="A508" s="13" t="s">
        <v>12030</v>
      </c>
    </row>
    <row r="509" spans="1:1" x14ac:dyDescent="0.35">
      <c r="A509" s="13" t="s">
        <v>4634</v>
      </c>
    </row>
    <row r="510" spans="1:1" x14ac:dyDescent="0.35">
      <c r="A510" s="13" t="s">
        <v>4761</v>
      </c>
    </row>
    <row r="511" spans="1:1" x14ac:dyDescent="0.35">
      <c r="A511" s="13" t="s">
        <v>10341</v>
      </c>
    </row>
    <row r="512" spans="1:1" x14ac:dyDescent="0.35">
      <c r="A512" s="13" t="s">
        <v>7995</v>
      </c>
    </row>
    <row r="513" spans="1:1" x14ac:dyDescent="0.35">
      <c r="A513" s="13" t="s">
        <v>16651</v>
      </c>
    </row>
    <row r="514" spans="1:1" x14ac:dyDescent="0.35">
      <c r="A514" s="13" t="s">
        <v>4607</v>
      </c>
    </row>
    <row r="515" spans="1:1" x14ac:dyDescent="0.35">
      <c r="A515" s="13" t="s">
        <v>6751</v>
      </c>
    </row>
    <row r="516" spans="1:1" x14ac:dyDescent="0.35">
      <c r="A516" s="13" t="s">
        <v>17812</v>
      </c>
    </row>
    <row r="517" spans="1:1" x14ac:dyDescent="0.35">
      <c r="A517" s="13" t="s">
        <v>10403</v>
      </c>
    </row>
    <row r="518" spans="1:1" x14ac:dyDescent="0.35">
      <c r="A518" s="13" t="s">
        <v>16942</v>
      </c>
    </row>
    <row r="519" spans="1:1" x14ac:dyDescent="0.35">
      <c r="A519" s="13" t="s">
        <v>14710</v>
      </c>
    </row>
    <row r="520" spans="1:1" x14ac:dyDescent="0.35">
      <c r="A520" s="13" t="s">
        <v>10579</v>
      </c>
    </row>
    <row r="521" spans="1:1" x14ac:dyDescent="0.35">
      <c r="A521" s="13" t="s">
        <v>14549</v>
      </c>
    </row>
    <row r="522" spans="1:1" x14ac:dyDescent="0.35">
      <c r="A522" s="13" t="s">
        <v>14732</v>
      </c>
    </row>
    <row r="523" spans="1:1" x14ac:dyDescent="0.35">
      <c r="A523" s="13" t="s">
        <v>12856</v>
      </c>
    </row>
    <row r="524" spans="1:1" x14ac:dyDescent="0.35">
      <c r="A524" s="13" t="s">
        <v>13353</v>
      </c>
    </row>
    <row r="525" spans="1:1" x14ac:dyDescent="0.35">
      <c r="A525" s="13" t="s">
        <v>10551</v>
      </c>
    </row>
    <row r="526" spans="1:1" x14ac:dyDescent="0.35">
      <c r="A526" s="13" t="s">
        <v>6920</v>
      </c>
    </row>
    <row r="527" spans="1:1" x14ac:dyDescent="0.35">
      <c r="A527" s="13" t="s">
        <v>14376</v>
      </c>
    </row>
    <row r="528" spans="1:1" x14ac:dyDescent="0.35">
      <c r="A528" s="13" t="s">
        <v>216</v>
      </c>
    </row>
    <row r="529" spans="1:1" x14ac:dyDescent="0.35">
      <c r="A529" s="13" t="s">
        <v>1061</v>
      </c>
    </row>
    <row r="530" spans="1:1" x14ac:dyDescent="0.35">
      <c r="A530" s="13" t="s">
        <v>577</v>
      </c>
    </row>
    <row r="531" spans="1:1" x14ac:dyDescent="0.35">
      <c r="A531" s="13" t="s">
        <v>4345</v>
      </c>
    </row>
    <row r="532" spans="1:1" x14ac:dyDescent="0.35">
      <c r="A532" s="13" t="s">
        <v>4405</v>
      </c>
    </row>
    <row r="533" spans="1:1" x14ac:dyDescent="0.35">
      <c r="A533" s="13" t="s">
        <v>16494</v>
      </c>
    </row>
    <row r="534" spans="1:1" x14ac:dyDescent="0.35">
      <c r="A534" s="13" t="s">
        <v>16744</v>
      </c>
    </row>
    <row r="535" spans="1:1" x14ac:dyDescent="0.35">
      <c r="A535" s="13" t="s">
        <v>12243</v>
      </c>
    </row>
    <row r="536" spans="1:1" x14ac:dyDescent="0.35">
      <c r="A536" s="13" t="s">
        <v>7954</v>
      </c>
    </row>
    <row r="537" spans="1:1" x14ac:dyDescent="0.35">
      <c r="A537" s="13" t="s">
        <v>304</v>
      </c>
    </row>
    <row r="538" spans="1:1" x14ac:dyDescent="0.35">
      <c r="A538" s="13" t="s">
        <v>3166</v>
      </c>
    </row>
    <row r="539" spans="1:1" x14ac:dyDescent="0.35">
      <c r="A539" s="13" t="s">
        <v>14821</v>
      </c>
    </row>
    <row r="540" spans="1:1" x14ac:dyDescent="0.35">
      <c r="A540" s="13" t="s">
        <v>17015</v>
      </c>
    </row>
    <row r="541" spans="1:1" x14ac:dyDescent="0.35">
      <c r="A541" s="13" t="s">
        <v>8576</v>
      </c>
    </row>
    <row r="542" spans="1:1" x14ac:dyDescent="0.35">
      <c r="A542" s="13" t="s">
        <v>12621</v>
      </c>
    </row>
    <row r="543" spans="1:1" x14ac:dyDescent="0.35">
      <c r="A543" s="13" t="s">
        <v>1644</v>
      </c>
    </row>
    <row r="544" spans="1:1" x14ac:dyDescent="0.35">
      <c r="A544" s="13" t="s">
        <v>4750</v>
      </c>
    </row>
    <row r="545" spans="1:1" x14ac:dyDescent="0.35">
      <c r="A545" s="13" t="s">
        <v>4413</v>
      </c>
    </row>
    <row r="546" spans="1:1" x14ac:dyDescent="0.35">
      <c r="A546" s="13" t="s">
        <v>2246</v>
      </c>
    </row>
    <row r="547" spans="1:1" x14ac:dyDescent="0.35">
      <c r="A547" s="13" t="s">
        <v>12226</v>
      </c>
    </row>
    <row r="548" spans="1:1" x14ac:dyDescent="0.35">
      <c r="A548" s="13" t="s">
        <v>4708</v>
      </c>
    </row>
    <row r="549" spans="1:1" x14ac:dyDescent="0.35">
      <c r="A549" s="13" t="s">
        <v>10912</v>
      </c>
    </row>
    <row r="550" spans="1:1" x14ac:dyDescent="0.35">
      <c r="A550" s="13" t="s">
        <v>3826</v>
      </c>
    </row>
    <row r="551" spans="1:1" x14ac:dyDescent="0.35">
      <c r="A551" s="13" t="s">
        <v>2426</v>
      </c>
    </row>
    <row r="552" spans="1:1" x14ac:dyDescent="0.35">
      <c r="A552" s="13" t="s">
        <v>7572</v>
      </c>
    </row>
    <row r="553" spans="1:1" x14ac:dyDescent="0.35">
      <c r="A553" s="13" t="s">
        <v>1798</v>
      </c>
    </row>
    <row r="554" spans="1:1" x14ac:dyDescent="0.35">
      <c r="A554" s="13" t="s">
        <v>13645</v>
      </c>
    </row>
    <row r="555" spans="1:1" x14ac:dyDescent="0.35">
      <c r="A555" s="13" t="s">
        <v>12873</v>
      </c>
    </row>
    <row r="556" spans="1:1" x14ac:dyDescent="0.35">
      <c r="A556" s="13" t="s">
        <v>5575</v>
      </c>
    </row>
    <row r="557" spans="1:1" x14ac:dyDescent="0.35">
      <c r="A557" s="13" t="s">
        <v>10902</v>
      </c>
    </row>
    <row r="558" spans="1:1" x14ac:dyDescent="0.35">
      <c r="A558" s="13" t="s">
        <v>4844</v>
      </c>
    </row>
    <row r="559" spans="1:1" x14ac:dyDescent="0.35">
      <c r="A559" s="13" t="s">
        <v>16164</v>
      </c>
    </row>
    <row r="560" spans="1:1" x14ac:dyDescent="0.35">
      <c r="A560" s="13" t="s">
        <v>16128</v>
      </c>
    </row>
    <row r="561" spans="1:1" x14ac:dyDescent="0.35">
      <c r="A561" s="13" t="s">
        <v>4555</v>
      </c>
    </row>
    <row r="562" spans="1:1" x14ac:dyDescent="0.35">
      <c r="A562" s="13" t="s">
        <v>14529</v>
      </c>
    </row>
    <row r="563" spans="1:1" x14ac:dyDescent="0.35">
      <c r="A563" s="13" t="s">
        <v>4552</v>
      </c>
    </row>
    <row r="564" spans="1:1" x14ac:dyDescent="0.35">
      <c r="A564" s="13" t="s">
        <v>5493</v>
      </c>
    </row>
    <row r="565" spans="1:1" x14ac:dyDescent="0.35">
      <c r="A565" s="13" t="s">
        <v>5276</v>
      </c>
    </row>
    <row r="566" spans="1:1" x14ac:dyDescent="0.35">
      <c r="A566" s="13" t="s">
        <v>15479</v>
      </c>
    </row>
    <row r="567" spans="1:1" x14ac:dyDescent="0.35">
      <c r="A567" s="13" t="s">
        <v>14961</v>
      </c>
    </row>
    <row r="568" spans="1:1" x14ac:dyDescent="0.35">
      <c r="A568" s="13" t="s">
        <v>761</v>
      </c>
    </row>
    <row r="569" spans="1:1" x14ac:dyDescent="0.35">
      <c r="A569" s="13" t="s">
        <v>12912</v>
      </c>
    </row>
    <row r="570" spans="1:1" x14ac:dyDescent="0.35">
      <c r="A570" s="13" t="s">
        <v>5779</v>
      </c>
    </row>
    <row r="571" spans="1:1" x14ac:dyDescent="0.35">
      <c r="A571" s="13" t="s">
        <v>2945</v>
      </c>
    </row>
    <row r="572" spans="1:1" x14ac:dyDescent="0.35">
      <c r="A572" s="13" t="s">
        <v>2058</v>
      </c>
    </row>
    <row r="573" spans="1:1" x14ac:dyDescent="0.35">
      <c r="A573" s="13" t="s">
        <v>1336</v>
      </c>
    </row>
    <row r="574" spans="1:1" x14ac:dyDescent="0.35">
      <c r="A574" s="13" t="s">
        <v>17744</v>
      </c>
    </row>
    <row r="575" spans="1:1" x14ac:dyDescent="0.35">
      <c r="A575" s="13" t="s">
        <v>8148</v>
      </c>
    </row>
    <row r="576" spans="1:1" x14ac:dyDescent="0.35">
      <c r="A576" s="13" t="s">
        <v>10494</v>
      </c>
    </row>
    <row r="577" spans="1:1" x14ac:dyDescent="0.35">
      <c r="A577" s="13" t="s">
        <v>17933</v>
      </c>
    </row>
    <row r="578" spans="1:1" x14ac:dyDescent="0.35">
      <c r="A578" s="13" t="s">
        <v>3853</v>
      </c>
    </row>
    <row r="579" spans="1:1" x14ac:dyDescent="0.35">
      <c r="A579" s="13" t="s">
        <v>5965</v>
      </c>
    </row>
    <row r="580" spans="1:1" x14ac:dyDescent="0.35">
      <c r="A580" s="13" t="s">
        <v>16858</v>
      </c>
    </row>
    <row r="581" spans="1:1" x14ac:dyDescent="0.35">
      <c r="A581" s="13" t="s">
        <v>9565</v>
      </c>
    </row>
    <row r="582" spans="1:1" x14ac:dyDescent="0.35">
      <c r="A582" s="13" t="s">
        <v>17049</v>
      </c>
    </row>
    <row r="583" spans="1:1" x14ac:dyDescent="0.35">
      <c r="A583" s="13" t="s">
        <v>7638</v>
      </c>
    </row>
    <row r="584" spans="1:1" x14ac:dyDescent="0.35">
      <c r="A584" s="13" t="s">
        <v>3784</v>
      </c>
    </row>
    <row r="585" spans="1:1" x14ac:dyDescent="0.35">
      <c r="A585" s="13" t="s">
        <v>5795</v>
      </c>
    </row>
    <row r="586" spans="1:1" x14ac:dyDescent="0.35">
      <c r="A586" s="13" t="s">
        <v>5297</v>
      </c>
    </row>
    <row r="587" spans="1:1" x14ac:dyDescent="0.35">
      <c r="A587" s="13" t="s">
        <v>17860</v>
      </c>
    </row>
    <row r="588" spans="1:1" x14ac:dyDescent="0.35">
      <c r="A588" s="13" t="s">
        <v>2877</v>
      </c>
    </row>
    <row r="589" spans="1:1" x14ac:dyDescent="0.35">
      <c r="A589" s="13" t="s">
        <v>12396</v>
      </c>
    </row>
    <row r="590" spans="1:1" x14ac:dyDescent="0.35">
      <c r="A590" s="13" t="s">
        <v>13831</v>
      </c>
    </row>
    <row r="591" spans="1:1" x14ac:dyDescent="0.35">
      <c r="A591" s="13" t="s">
        <v>7345</v>
      </c>
    </row>
    <row r="592" spans="1:1" x14ac:dyDescent="0.35">
      <c r="A592" s="13" t="s">
        <v>12503</v>
      </c>
    </row>
    <row r="593" spans="1:1" x14ac:dyDescent="0.35">
      <c r="A593" s="13" t="s">
        <v>8845</v>
      </c>
    </row>
    <row r="594" spans="1:1" x14ac:dyDescent="0.35">
      <c r="A594" s="13" t="s">
        <v>15893</v>
      </c>
    </row>
    <row r="595" spans="1:1" x14ac:dyDescent="0.35">
      <c r="A595" s="13" t="s">
        <v>4895</v>
      </c>
    </row>
    <row r="596" spans="1:1" x14ac:dyDescent="0.35">
      <c r="A596" s="13" t="s">
        <v>12707</v>
      </c>
    </row>
    <row r="597" spans="1:1" x14ac:dyDescent="0.35">
      <c r="A597" s="13" t="s">
        <v>17762</v>
      </c>
    </row>
    <row r="598" spans="1:1" x14ac:dyDescent="0.35">
      <c r="A598" s="13" t="s">
        <v>2222</v>
      </c>
    </row>
    <row r="599" spans="1:1" x14ac:dyDescent="0.35">
      <c r="A599" s="13" t="s">
        <v>1934</v>
      </c>
    </row>
    <row r="600" spans="1:1" x14ac:dyDescent="0.35">
      <c r="A600" s="13" t="s">
        <v>6471</v>
      </c>
    </row>
    <row r="601" spans="1:1" x14ac:dyDescent="0.35">
      <c r="A601" s="13" t="s">
        <v>6377</v>
      </c>
    </row>
    <row r="602" spans="1:1" x14ac:dyDescent="0.35">
      <c r="A602" s="13" t="s">
        <v>6392</v>
      </c>
    </row>
    <row r="603" spans="1:1" x14ac:dyDescent="0.35">
      <c r="A603" s="13" t="s">
        <v>14826</v>
      </c>
    </row>
    <row r="604" spans="1:1" x14ac:dyDescent="0.35">
      <c r="A604" s="13" t="s">
        <v>4444</v>
      </c>
    </row>
    <row r="605" spans="1:1" x14ac:dyDescent="0.35">
      <c r="A605" s="13" t="s">
        <v>6716</v>
      </c>
    </row>
    <row r="606" spans="1:1" x14ac:dyDescent="0.35">
      <c r="A606" s="13" t="s">
        <v>11089</v>
      </c>
    </row>
    <row r="607" spans="1:1" x14ac:dyDescent="0.35">
      <c r="A607" s="13" t="s">
        <v>15900</v>
      </c>
    </row>
    <row r="608" spans="1:1" x14ac:dyDescent="0.35">
      <c r="A608" s="13" t="s">
        <v>12986</v>
      </c>
    </row>
    <row r="609" spans="1:1" x14ac:dyDescent="0.35">
      <c r="A609" s="13" t="s">
        <v>17545</v>
      </c>
    </row>
    <row r="610" spans="1:1" x14ac:dyDescent="0.35">
      <c r="A610" s="13" t="s">
        <v>1260</v>
      </c>
    </row>
    <row r="611" spans="1:1" x14ac:dyDescent="0.35">
      <c r="A611" s="13" t="s">
        <v>14157</v>
      </c>
    </row>
    <row r="612" spans="1:1" x14ac:dyDescent="0.35">
      <c r="A612" s="13" t="s">
        <v>18030</v>
      </c>
    </row>
    <row r="613" spans="1:1" x14ac:dyDescent="0.35">
      <c r="A613" s="13" t="s">
        <v>3710</v>
      </c>
    </row>
    <row r="614" spans="1:1" x14ac:dyDescent="0.35">
      <c r="A614" s="13" t="s">
        <v>5816</v>
      </c>
    </row>
    <row r="615" spans="1:1" x14ac:dyDescent="0.35">
      <c r="A615" s="13" t="s">
        <v>15130</v>
      </c>
    </row>
    <row r="616" spans="1:1" x14ac:dyDescent="0.35">
      <c r="A616" s="13" t="s">
        <v>18009</v>
      </c>
    </row>
    <row r="617" spans="1:1" x14ac:dyDescent="0.35">
      <c r="A617" s="13" t="s">
        <v>2417</v>
      </c>
    </row>
    <row r="618" spans="1:1" x14ac:dyDescent="0.35">
      <c r="A618" s="13" t="s">
        <v>3548</v>
      </c>
    </row>
    <row r="619" spans="1:1" x14ac:dyDescent="0.35">
      <c r="A619" s="13" t="s">
        <v>8690</v>
      </c>
    </row>
    <row r="620" spans="1:1" x14ac:dyDescent="0.35">
      <c r="A620" s="13" t="s">
        <v>9868</v>
      </c>
    </row>
    <row r="621" spans="1:1" x14ac:dyDescent="0.35">
      <c r="A621" s="13" t="s">
        <v>16853</v>
      </c>
    </row>
    <row r="622" spans="1:1" x14ac:dyDescent="0.35">
      <c r="A622" s="13" t="s">
        <v>7094</v>
      </c>
    </row>
    <row r="623" spans="1:1" x14ac:dyDescent="0.35">
      <c r="A623" s="13" t="s">
        <v>1787</v>
      </c>
    </row>
    <row r="624" spans="1:1" x14ac:dyDescent="0.35">
      <c r="A624" s="13" t="s">
        <v>2810</v>
      </c>
    </row>
    <row r="625" spans="1:1" x14ac:dyDescent="0.35">
      <c r="A625" s="13" t="s">
        <v>2039</v>
      </c>
    </row>
    <row r="626" spans="1:1" x14ac:dyDescent="0.35">
      <c r="A626" s="13" t="s">
        <v>8818</v>
      </c>
    </row>
    <row r="627" spans="1:1" x14ac:dyDescent="0.35">
      <c r="A627" s="13" t="s">
        <v>14009</v>
      </c>
    </row>
    <row r="628" spans="1:1" x14ac:dyDescent="0.35">
      <c r="A628" s="13" t="s">
        <v>12274</v>
      </c>
    </row>
    <row r="629" spans="1:1" x14ac:dyDescent="0.35">
      <c r="A629" s="13" t="s">
        <v>5487</v>
      </c>
    </row>
    <row r="630" spans="1:1" x14ac:dyDescent="0.35">
      <c r="A630" s="13" t="s">
        <v>9559</v>
      </c>
    </row>
    <row r="631" spans="1:1" x14ac:dyDescent="0.35">
      <c r="A631" s="13" t="s">
        <v>14301</v>
      </c>
    </row>
    <row r="632" spans="1:1" x14ac:dyDescent="0.35">
      <c r="A632" s="13" t="s">
        <v>10436</v>
      </c>
    </row>
    <row r="633" spans="1:1" x14ac:dyDescent="0.35">
      <c r="A633" s="13" t="s">
        <v>2562</v>
      </c>
    </row>
    <row r="634" spans="1:1" x14ac:dyDescent="0.35">
      <c r="A634" s="13" t="s">
        <v>2368</v>
      </c>
    </row>
    <row r="635" spans="1:1" x14ac:dyDescent="0.35">
      <c r="A635" s="13" t="s">
        <v>3883</v>
      </c>
    </row>
    <row r="636" spans="1:1" x14ac:dyDescent="0.35">
      <c r="A636" s="13" t="s">
        <v>14836</v>
      </c>
    </row>
    <row r="637" spans="1:1" x14ac:dyDescent="0.35">
      <c r="A637" s="13" t="s">
        <v>6367</v>
      </c>
    </row>
    <row r="638" spans="1:1" x14ac:dyDescent="0.35">
      <c r="A638" s="13" t="s">
        <v>14902</v>
      </c>
    </row>
    <row r="639" spans="1:1" x14ac:dyDescent="0.35">
      <c r="A639" s="13" t="s">
        <v>17740</v>
      </c>
    </row>
    <row r="640" spans="1:1" x14ac:dyDescent="0.35">
      <c r="A640" s="13" t="s">
        <v>2550</v>
      </c>
    </row>
    <row r="641" spans="1:1" x14ac:dyDescent="0.35">
      <c r="A641" s="13" t="s">
        <v>2216</v>
      </c>
    </row>
    <row r="642" spans="1:1" x14ac:dyDescent="0.35">
      <c r="A642" s="13" t="s">
        <v>10871</v>
      </c>
    </row>
    <row r="643" spans="1:1" x14ac:dyDescent="0.35">
      <c r="A643" s="13" t="s">
        <v>7158</v>
      </c>
    </row>
    <row r="644" spans="1:1" x14ac:dyDescent="0.35">
      <c r="A644" s="13" t="s">
        <v>11697</v>
      </c>
    </row>
    <row r="645" spans="1:1" x14ac:dyDescent="0.35">
      <c r="A645" s="13" t="s">
        <v>11863</v>
      </c>
    </row>
    <row r="646" spans="1:1" x14ac:dyDescent="0.35">
      <c r="A646" s="13" t="s">
        <v>4873</v>
      </c>
    </row>
    <row r="647" spans="1:1" x14ac:dyDescent="0.35">
      <c r="A647" s="13" t="s">
        <v>10440</v>
      </c>
    </row>
    <row r="648" spans="1:1" x14ac:dyDescent="0.35">
      <c r="A648" s="13" t="s">
        <v>2603</v>
      </c>
    </row>
    <row r="649" spans="1:1" x14ac:dyDescent="0.35">
      <c r="A649" s="13" t="s">
        <v>2140</v>
      </c>
    </row>
    <row r="650" spans="1:1" x14ac:dyDescent="0.35">
      <c r="A650" s="13" t="s">
        <v>3912</v>
      </c>
    </row>
    <row r="651" spans="1:1" x14ac:dyDescent="0.35">
      <c r="A651" s="13" t="s">
        <v>8930</v>
      </c>
    </row>
    <row r="652" spans="1:1" x14ac:dyDescent="0.35">
      <c r="A652" s="13" t="s">
        <v>14670</v>
      </c>
    </row>
    <row r="653" spans="1:1" x14ac:dyDescent="0.35">
      <c r="A653" s="13" t="s">
        <v>17617</v>
      </c>
    </row>
    <row r="654" spans="1:1" x14ac:dyDescent="0.35">
      <c r="A654" s="13" t="s">
        <v>12109</v>
      </c>
    </row>
    <row r="655" spans="1:1" x14ac:dyDescent="0.35">
      <c r="A655" s="13" t="s">
        <v>11633</v>
      </c>
    </row>
    <row r="656" spans="1:1" x14ac:dyDescent="0.35">
      <c r="A656" s="13" t="s">
        <v>6772</v>
      </c>
    </row>
    <row r="657" spans="1:1" x14ac:dyDescent="0.35">
      <c r="A657" s="13" t="s">
        <v>10084</v>
      </c>
    </row>
    <row r="658" spans="1:1" x14ac:dyDescent="0.35">
      <c r="A658" s="13" t="s">
        <v>13163</v>
      </c>
    </row>
    <row r="659" spans="1:1" x14ac:dyDescent="0.35">
      <c r="A659" s="13" t="s">
        <v>3924</v>
      </c>
    </row>
    <row r="660" spans="1:1" x14ac:dyDescent="0.35">
      <c r="A660" s="13" t="s">
        <v>13072</v>
      </c>
    </row>
    <row r="661" spans="1:1" x14ac:dyDescent="0.35">
      <c r="A661" s="13" t="s">
        <v>7874</v>
      </c>
    </row>
    <row r="662" spans="1:1" x14ac:dyDescent="0.35">
      <c r="A662" s="13" t="s">
        <v>11791</v>
      </c>
    </row>
    <row r="663" spans="1:1" x14ac:dyDescent="0.35">
      <c r="A663" s="13" t="s">
        <v>3845</v>
      </c>
    </row>
    <row r="664" spans="1:1" x14ac:dyDescent="0.35">
      <c r="A664" s="13" t="s">
        <v>5397</v>
      </c>
    </row>
    <row r="665" spans="1:1" x14ac:dyDescent="0.35">
      <c r="A665" s="13" t="s">
        <v>10560</v>
      </c>
    </row>
    <row r="666" spans="1:1" x14ac:dyDescent="0.35">
      <c r="A666" s="13" t="s">
        <v>16444</v>
      </c>
    </row>
    <row r="667" spans="1:1" x14ac:dyDescent="0.35">
      <c r="A667" s="13" t="s">
        <v>5506</v>
      </c>
    </row>
    <row r="668" spans="1:1" x14ac:dyDescent="0.35">
      <c r="A668" s="13" t="s">
        <v>8991</v>
      </c>
    </row>
    <row r="669" spans="1:1" x14ac:dyDescent="0.35">
      <c r="A669" s="13" t="s">
        <v>7576</v>
      </c>
    </row>
    <row r="670" spans="1:1" x14ac:dyDescent="0.35">
      <c r="A670" s="13" t="s">
        <v>12818</v>
      </c>
    </row>
    <row r="671" spans="1:1" x14ac:dyDescent="0.35">
      <c r="A671" s="13" t="s">
        <v>10338</v>
      </c>
    </row>
    <row r="672" spans="1:1" x14ac:dyDescent="0.35">
      <c r="A672" s="13" t="s">
        <v>13585</v>
      </c>
    </row>
    <row r="673" spans="1:1" x14ac:dyDescent="0.35">
      <c r="A673" s="13" t="s">
        <v>13950</v>
      </c>
    </row>
    <row r="674" spans="1:1" x14ac:dyDescent="0.35">
      <c r="A674" s="13" t="s">
        <v>12004</v>
      </c>
    </row>
    <row r="675" spans="1:1" x14ac:dyDescent="0.35">
      <c r="A675" s="13" t="s">
        <v>4885</v>
      </c>
    </row>
    <row r="676" spans="1:1" x14ac:dyDescent="0.35">
      <c r="A676" s="13" t="s">
        <v>12431</v>
      </c>
    </row>
    <row r="677" spans="1:1" x14ac:dyDescent="0.35">
      <c r="A677" s="13" t="s">
        <v>17229</v>
      </c>
    </row>
    <row r="678" spans="1:1" x14ac:dyDescent="0.35">
      <c r="A678" s="13" t="s">
        <v>6739</v>
      </c>
    </row>
    <row r="679" spans="1:1" x14ac:dyDescent="0.35">
      <c r="A679" s="13" t="s">
        <v>15809</v>
      </c>
    </row>
    <row r="680" spans="1:1" x14ac:dyDescent="0.35">
      <c r="A680" s="13" t="s">
        <v>7596</v>
      </c>
    </row>
    <row r="681" spans="1:1" x14ac:dyDescent="0.35">
      <c r="A681" s="13" t="s">
        <v>4425</v>
      </c>
    </row>
    <row r="682" spans="1:1" x14ac:dyDescent="0.35">
      <c r="A682" s="13" t="s">
        <v>12962</v>
      </c>
    </row>
    <row r="683" spans="1:1" x14ac:dyDescent="0.35">
      <c r="A683" s="13" t="s">
        <v>12102</v>
      </c>
    </row>
    <row r="684" spans="1:1" x14ac:dyDescent="0.35">
      <c r="A684" s="13" t="s">
        <v>9065</v>
      </c>
    </row>
    <row r="685" spans="1:1" x14ac:dyDescent="0.35">
      <c r="A685" s="13" t="s">
        <v>13936</v>
      </c>
    </row>
    <row r="686" spans="1:1" x14ac:dyDescent="0.35">
      <c r="A686" s="13" t="s">
        <v>12188</v>
      </c>
    </row>
    <row r="687" spans="1:1" x14ac:dyDescent="0.35">
      <c r="A687" s="13" t="s">
        <v>14948</v>
      </c>
    </row>
    <row r="688" spans="1:1" x14ac:dyDescent="0.35">
      <c r="A688" s="13" t="s">
        <v>12723</v>
      </c>
    </row>
    <row r="689" spans="1:1" x14ac:dyDescent="0.35">
      <c r="A689" s="13" t="s">
        <v>11528</v>
      </c>
    </row>
    <row r="690" spans="1:1" x14ac:dyDescent="0.35">
      <c r="A690" s="13" t="s">
        <v>16981</v>
      </c>
    </row>
    <row r="691" spans="1:1" x14ac:dyDescent="0.35">
      <c r="A691" s="13" t="s">
        <v>13057</v>
      </c>
    </row>
    <row r="692" spans="1:1" x14ac:dyDescent="0.35">
      <c r="A692" s="13" t="s">
        <v>8266</v>
      </c>
    </row>
    <row r="693" spans="1:1" x14ac:dyDescent="0.35">
      <c r="A693" s="13" t="s">
        <v>17066</v>
      </c>
    </row>
    <row r="694" spans="1:1" x14ac:dyDescent="0.35">
      <c r="A694" s="13" t="s">
        <v>17772</v>
      </c>
    </row>
    <row r="695" spans="1:1" x14ac:dyDescent="0.35">
      <c r="A695" s="13" t="s">
        <v>4928</v>
      </c>
    </row>
    <row r="696" spans="1:1" x14ac:dyDescent="0.35">
      <c r="A696" s="13" t="s">
        <v>5669</v>
      </c>
    </row>
    <row r="697" spans="1:1" x14ac:dyDescent="0.35">
      <c r="A697" s="13" t="s">
        <v>7193</v>
      </c>
    </row>
    <row r="698" spans="1:1" x14ac:dyDescent="0.35">
      <c r="A698" s="13" t="s">
        <v>2005</v>
      </c>
    </row>
    <row r="699" spans="1:1" x14ac:dyDescent="0.35">
      <c r="A699" s="13" t="s">
        <v>14485</v>
      </c>
    </row>
    <row r="700" spans="1:1" x14ac:dyDescent="0.35">
      <c r="A700" s="13" t="s">
        <v>15871</v>
      </c>
    </row>
    <row r="701" spans="1:1" x14ac:dyDescent="0.35">
      <c r="A701" s="13" t="s">
        <v>16920</v>
      </c>
    </row>
    <row r="702" spans="1:1" x14ac:dyDescent="0.35">
      <c r="A702" s="13" t="s">
        <v>14779</v>
      </c>
    </row>
    <row r="703" spans="1:1" x14ac:dyDescent="0.35">
      <c r="A703" s="13" t="s">
        <v>3817</v>
      </c>
    </row>
    <row r="704" spans="1:1" x14ac:dyDescent="0.35">
      <c r="A704" s="13" t="s">
        <v>4852</v>
      </c>
    </row>
    <row r="705" spans="1:1" x14ac:dyDescent="0.35">
      <c r="A705" s="13" t="s">
        <v>15113</v>
      </c>
    </row>
    <row r="706" spans="1:1" x14ac:dyDescent="0.35">
      <c r="A706" s="13" t="s">
        <v>9057</v>
      </c>
    </row>
    <row r="707" spans="1:1" x14ac:dyDescent="0.35">
      <c r="A707" s="13" t="s">
        <v>12601</v>
      </c>
    </row>
    <row r="708" spans="1:1" x14ac:dyDescent="0.35">
      <c r="A708" s="13" t="s">
        <v>10623</v>
      </c>
    </row>
    <row r="709" spans="1:1" x14ac:dyDescent="0.35">
      <c r="A709" s="13" t="s">
        <v>9349</v>
      </c>
    </row>
    <row r="710" spans="1:1" x14ac:dyDescent="0.35">
      <c r="A710" s="13" t="s">
        <v>1445</v>
      </c>
    </row>
    <row r="711" spans="1:1" x14ac:dyDescent="0.35">
      <c r="A711" s="13" t="s">
        <v>11910</v>
      </c>
    </row>
    <row r="712" spans="1:1" x14ac:dyDescent="0.35">
      <c r="A712" s="13" t="s">
        <v>8563</v>
      </c>
    </row>
    <row r="713" spans="1:1" x14ac:dyDescent="0.35">
      <c r="A713" s="13" t="s">
        <v>856</v>
      </c>
    </row>
    <row r="714" spans="1:1" x14ac:dyDescent="0.35">
      <c r="A714" s="13" t="s">
        <v>4208</v>
      </c>
    </row>
    <row r="715" spans="1:1" x14ac:dyDescent="0.35">
      <c r="A715" s="13" t="s">
        <v>14357</v>
      </c>
    </row>
    <row r="716" spans="1:1" x14ac:dyDescent="0.35">
      <c r="A716" s="13" t="s">
        <v>13196</v>
      </c>
    </row>
    <row r="717" spans="1:1" x14ac:dyDescent="0.35">
      <c r="A717" s="13" t="s">
        <v>9722</v>
      </c>
    </row>
    <row r="718" spans="1:1" x14ac:dyDescent="0.35">
      <c r="A718" s="13" t="s">
        <v>12827</v>
      </c>
    </row>
    <row r="719" spans="1:1" x14ac:dyDescent="0.35">
      <c r="A719" s="13" t="s">
        <v>9975</v>
      </c>
    </row>
    <row r="720" spans="1:1" x14ac:dyDescent="0.35">
      <c r="A720" s="13" t="s">
        <v>4409</v>
      </c>
    </row>
    <row r="721" spans="1:1" x14ac:dyDescent="0.35">
      <c r="A721" s="13" t="s">
        <v>16005</v>
      </c>
    </row>
    <row r="722" spans="1:1" x14ac:dyDescent="0.35">
      <c r="A722" s="13" t="s">
        <v>8330</v>
      </c>
    </row>
    <row r="723" spans="1:1" x14ac:dyDescent="0.35">
      <c r="A723" s="13" t="s">
        <v>562</v>
      </c>
    </row>
    <row r="724" spans="1:1" x14ac:dyDescent="0.35">
      <c r="A724" s="13" t="s">
        <v>10164</v>
      </c>
    </row>
    <row r="725" spans="1:1" x14ac:dyDescent="0.35">
      <c r="A725" s="13" t="s">
        <v>2714</v>
      </c>
    </row>
    <row r="726" spans="1:1" x14ac:dyDescent="0.35">
      <c r="A726" s="13" t="s">
        <v>3849</v>
      </c>
    </row>
    <row r="727" spans="1:1" x14ac:dyDescent="0.35">
      <c r="A727" s="13" t="s">
        <v>14559</v>
      </c>
    </row>
    <row r="728" spans="1:1" x14ac:dyDescent="0.35">
      <c r="A728" s="13" t="s">
        <v>8184</v>
      </c>
    </row>
    <row r="729" spans="1:1" x14ac:dyDescent="0.35">
      <c r="A729" s="13" t="s">
        <v>12175</v>
      </c>
    </row>
    <row r="730" spans="1:1" x14ac:dyDescent="0.35">
      <c r="A730" s="13" t="s">
        <v>13053</v>
      </c>
    </row>
    <row r="731" spans="1:1" x14ac:dyDescent="0.35">
      <c r="A731" s="13" t="s">
        <v>11288</v>
      </c>
    </row>
    <row r="732" spans="1:1" x14ac:dyDescent="0.35">
      <c r="A732" s="13" t="s">
        <v>17372</v>
      </c>
    </row>
    <row r="733" spans="1:1" x14ac:dyDescent="0.35">
      <c r="A733" s="13" t="s">
        <v>14915</v>
      </c>
    </row>
    <row r="734" spans="1:1" x14ac:dyDescent="0.35">
      <c r="A734" s="13" t="s">
        <v>4250</v>
      </c>
    </row>
    <row r="735" spans="1:1" x14ac:dyDescent="0.35">
      <c r="A735" s="13" t="s">
        <v>14230</v>
      </c>
    </row>
    <row r="736" spans="1:1" x14ac:dyDescent="0.35">
      <c r="A736" s="13" t="s">
        <v>9797</v>
      </c>
    </row>
    <row r="737" spans="1:1" x14ac:dyDescent="0.35">
      <c r="A737" s="13" t="s">
        <v>4465</v>
      </c>
    </row>
    <row r="738" spans="1:1" x14ac:dyDescent="0.35">
      <c r="A738" s="13" t="s">
        <v>3612</v>
      </c>
    </row>
    <row r="739" spans="1:1" x14ac:dyDescent="0.35">
      <c r="A739" s="13" t="s">
        <v>10416</v>
      </c>
    </row>
    <row r="740" spans="1:1" x14ac:dyDescent="0.35">
      <c r="A740" s="13" t="s">
        <v>5228</v>
      </c>
    </row>
    <row r="741" spans="1:1" x14ac:dyDescent="0.35">
      <c r="A741" s="13" t="s">
        <v>10395</v>
      </c>
    </row>
    <row r="742" spans="1:1" x14ac:dyDescent="0.35">
      <c r="A742" s="13" t="s">
        <v>3898</v>
      </c>
    </row>
    <row r="743" spans="1:1" x14ac:dyDescent="0.35">
      <c r="A743" s="13" t="s">
        <v>2487</v>
      </c>
    </row>
    <row r="744" spans="1:1" x14ac:dyDescent="0.35">
      <c r="A744" s="13" t="s">
        <v>5659</v>
      </c>
    </row>
    <row r="745" spans="1:1" x14ac:dyDescent="0.35">
      <c r="A745" s="13" t="s">
        <v>15771</v>
      </c>
    </row>
    <row r="746" spans="1:1" x14ac:dyDescent="0.35">
      <c r="A746" s="13" t="s">
        <v>6520</v>
      </c>
    </row>
    <row r="747" spans="1:1" x14ac:dyDescent="0.35">
      <c r="A747" s="13" t="s">
        <v>8015</v>
      </c>
    </row>
    <row r="748" spans="1:1" x14ac:dyDescent="0.35">
      <c r="A748" s="13" t="s">
        <v>9663</v>
      </c>
    </row>
    <row r="749" spans="1:1" x14ac:dyDescent="0.35">
      <c r="A749" s="13" t="s">
        <v>11870</v>
      </c>
    </row>
    <row r="750" spans="1:1" x14ac:dyDescent="0.35">
      <c r="A750" s="13" t="s">
        <v>9646</v>
      </c>
    </row>
    <row r="751" spans="1:1" x14ac:dyDescent="0.35">
      <c r="A751" s="13" t="s">
        <v>15372</v>
      </c>
    </row>
    <row r="752" spans="1:1" x14ac:dyDescent="0.35">
      <c r="A752" s="13" t="s">
        <v>15751</v>
      </c>
    </row>
    <row r="753" spans="1:1" x14ac:dyDescent="0.35">
      <c r="A753" s="13" t="s">
        <v>14380</v>
      </c>
    </row>
    <row r="754" spans="1:1" x14ac:dyDescent="0.35">
      <c r="A754" s="13" t="s">
        <v>2860</v>
      </c>
    </row>
    <row r="755" spans="1:1" x14ac:dyDescent="0.35">
      <c r="A755" s="13" t="s">
        <v>3406</v>
      </c>
    </row>
    <row r="756" spans="1:1" x14ac:dyDescent="0.35">
      <c r="A756" s="13" t="s">
        <v>17585</v>
      </c>
    </row>
    <row r="757" spans="1:1" x14ac:dyDescent="0.35">
      <c r="A757" s="13" t="s">
        <v>17368</v>
      </c>
    </row>
    <row r="758" spans="1:1" x14ac:dyDescent="0.35">
      <c r="A758" s="13" t="s">
        <v>11433</v>
      </c>
    </row>
    <row r="759" spans="1:1" x14ac:dyDescent="0.35">
      <c r="A759" s="13" t="s">
        <v>9657</v>
      </c>
    </row>
    <row r="760" spans="1:1" x14ac:dyDescent="0.35">
      <c r="A760" s="13" t="s">
        <v>10771</v>
      </c>
    </row>
    <row r="761" spans="1:1" x14ac:dyDescent="0.35">
      <c r="A761" s="13" t="s">
        <v>13538</v>
      </c>
    </row>
    <row r="762" spans="1:1" x14ac:dyDescent="0.35">
      <c r="A762" s="13" t="s">
        <v>13301</v>
      </c>
    </row>
    <row r="763" spans="1:1" x14ac:dyDescent="0.35">
      <c r="A763" s="13" t="s">
        <v>14403</v>
      </c>
    </row>
    <row r="764" spans="1:1" x14ac:dyDescent="0.35">
      <c r="A764" s="13" t="s">
        <v>14333</v>
      </c>
    </row>
    <row r="765" spans="1:1" x14ac:dyDescent="0.35">
      <c r="A765" s="13" t="s">
        <v>14965</v>
      </c>
    </row>
    <row r="766" spans="1:1" x14ac:dyDescent="0.35">
      <c r="A766" s="13" t="s">
        <v>11564</v>
      </c>
    </row>
    <row r="767" spans="1:1" x14ac:dyDescent="0.35">
      <c r="A767" s="13" t="s">
        <v>9675</v>
      </c>
    </row>
    <row r="768" spans="1:1" x14ac:dyDescent="0.35">
      <c r="A768" s="13" t="s">
        <v>10800</v>
      </c>
    </row>
    <row r="769" spans="1:1" x14ac:dyDescent="0.35">
      <c r="A769" s="13" t="s">
        <v>16203</v>
      </c>
    </row>
    <row r="770" spans="1:1" x14ac:dyDescent="0.35">
      <c r="A770" s="13" t="s">
        <v>5350</v>
      </c>
    </row>
    <row r="771" spans="1:1" x14ac:dyDescent="0.35">
      <c r="A771" s="13" t="s">
        <v>12457</v>
      </c>
    </row>
    <row r="772" spans="1:1" x14ac:dyDescent="0.35">
      <c r="A772" s="13" t="s">
        <v>11159</v>
      </c>
    </row>
    <row r="773" spans="1:1" x14ac:dyDescent="0.35">
      <c r="A773" s="13" t="s">
        <v>4298</v>
      </c>
    </row>
    <row r="774" spans="1:1" x14ac:dyDescent="0.35">
      <c r="A774" s="13" t="s">
        <v>938</v>
      </c>
    </row>
    <row r="775" spans="1:1" x14ac:dyDescent="0.35">
      <c r="A775" s="13" t="s">
        <v>3197</v>
      </c>
    </row>
    <row r="776" spans="1:1" x14ac:dyDescent="0.35">
      <c r="A776" s="13" t="s">
        <v>2085</v>
      </c>
    </row>
    <row r="777" spans="1:1" x14ac:dyDescent="0.35">
      <c r="A777" s="13" t="s">
        <v>8310</v>
      </c>
    </row>
    <row r="778" spans="1:1" x14ac:dyDescent="0.35">
      <c r="A778" s="13" t="s">
        <v>15267</v>
      </c>
    </row>
    <row r="779" spans="1:1" x14ac:dyDescent="0.35">
      <c r="A779" s="13" t="s">
        <v>15233</v>
      </c>
    </row>
    <row r="780" spans="1:1" x14ac:dyDescent="0.35">
      <c r="A780" s="13" t="s">
        <v>1200</v>
      </c>
    </row>
    <row r="781" spans="1:1" x14ac:dyDescent="0.35">
      <c r="A781" s="13" t="s">
        <v>13015</v>
      </c>
    </row>
    <row r="782" spans="1:1" x14ac:dyDescent="0.35">
      <c r="A782" s="13" t="s">
        <v>13495</v>
      </c>
    </row>
    <row r="783" spans="1:1" x14ac:dyDescent="0.35">
      <c r="A783" s="13" t="s">
        <v>12450</v>
      </c>
    </row>
    <row r="784" spans="1:1" x14ac:dyDescent="0.35">
      <c r="A784" s="13" t="s">
        <v>10314</v>
      </c>
    </row>
    <row r="785" spans="1:1" x14ac:dyDescent="0.35">
      <c r="A785" s="13" t="s">
        <v>4441</v>
      </c>
    </row>
    <row r="786" spans="1:1" x14ac:dyDescent="0.35">
      <c r="A786" s="13" t="s">
        <v>7695</v>
      </c>
    </row>
    <row r="787" spans="1:1" x14ac:dyDescent="0.35">
      <c r="A787" s="13" t="s">
        <v>12017</v>
      </c>
    </row>
    <row r="788" spans="1:1" x14ac:dyDescent="0.35">
      <c r="A788" s="13" t="s">
        <v>6536</v>
      </c>
    </row>
    <row r="789" spans="1:1" x14ac:dyDescent="0.35">
      <c r="A789" s="13" t="s">
        <v>11796</v>
      </c>
    </row>
    <row r="790" spans="1:1" x14ac:dyDescent="0.35">
      <c r="A790" s="13" t="s">
        <v>2325</v>
      </c>
    </row>
    <row r="791" spans="1:1" x14ac:dyDescent="0.35">
      <c r="A791" s="13" t="s">
        <v>8521</v>
      </c>
    </row>
    <row r="792" spans="1:1" x14ac:dyDescent="0.35">
      <c r="A792" s="13" t="s">
        <v>1703</v>
      </c>
    </row>
    <row r="793" spans="1:1" x14ac:dyDescent="0.35">
      <c r="A793" s="13" t="s">
        <v>15000</v>
      </c>
    </row>
    <row r="794" spans="1:1" x14ac:dyDescent="0.35">
      <c r="A794" s="13" t="s">
        <v>8210</v>
      </c>
    </row>
    <row r="795" spans="1:1" x14ac:dyDescent="0.35">
      <c r="A795" s="13" t="s">
        <v>17272</v>
      </c>
    </row>
    <row r="796" spans="1:1" x14ac:dyDescent="0.35">
      <c r="A796" s="13" t="s">
        <v>3149</v>
      </c>
    </row>
    <row r="797" spans="1:1" x14ac:dyDescent="0.35">
      <c r="A797" s="13" t="s">
        <v>13020</v>
      </c>
    </row>
    <row r="798" spans="1:1" x14ac:dyDescent="0.35">
      <c r="A798" s="13" t="s">
        <v>7675</v>
      </c>
    </row>
    <row r="799" spans="1:1" x14ac:dyDescent="0.35">
      <c r="A799" s="13" t="s">
        <v>13327</v>
      </c>
    </row>
    <row r="800" spans="1:1" x14ac:dyDescent="0.35">
      <c r="A800" s="13" t="s">
        <v>6819</v>
      </c>
    </row>
    <row r="801" spans="1:1" x14ac:dyDescent="0.35">
      <c r="A801" s="13" t="s">
        <v>6782</v>
      </c>
    </row>
    <row r="802" spans="1:1" x14ac:dyDescent="0.35">
      <c r="A802" s="13" t="s">
        <v>4677</v>
      </c>
    </row>
    <row r="803" spans="1:1" x14ac:dyDescent="0.35">
      <c r="A803" s="13" t="s">
        <v>5211</v>
      </c>
    </row>
    <row r="804" spans="1:1" x14ac:dyDescent="0.35">
      <c r="A804" s="13" t="s">
        <v>14972</v>
      </c>
    </row>
    <row r="805" spans="1:1" x14ac:dyDescent="0.35">
      <c r="A805" s="13" t="s">
        <v>9096</v>
      </c>
    </row>
    <row r="806" spans="1:1" x14ac:dyDescent="0.35">
      <c r="A806" s="13" t="s">
        <v>17405</v>
      </c>
    </row>
    <row r="807" spans="1:1" x14ac:dyDescent="0.35">
      <c r="A807" s="13" t="s">
        <v>7026</v>
      </c>
    </row>
    <row r="808" spans="1:1" x14ac:dyDescent="0.35">
      <c r="A808" s="13" t="s">
        <v>15472</v>
      </c>
    </row>
    <row r="809" spans="1:1" x14ac:dyDescent="0.35">
      <c r="A809" s="13" t="s">
        <v>16214</v>
      </c>
    </row>
    <row r="810" spans="1:1" x14ac:dyDescent="0.35">
      <c r="A810" s="13" t="s">
        <v>9106</v>
      </c>
    </row>
    <row r="811" spans="1:1" x14ac:dyDescent="0.35">
      <c r="A811" s="13" t="s">
        <v>4939</v>
      </c>
    </row>
    <row r="812" spans="1:1" x14ac:dyDescent="0.35">
      <c r="A812" s="13" t="s">
        <v>10451</v>
      </c>
    </row>
    <row r="813" spans="1:1" x14ac:dyDescent="0.35">
      <c r="A813" s="13" t="s">
        <v>3308</v>
      </c>
    </row>
    <row r="814" spans="1:1" x14ac:dyDescent="0.35">
      <c r="A814" s="13" t="s">
        <v>7443</v>
      </c>
    </row>
    <row r="815" spans="1:1" x14ac:dyDescent="0.35">
      <c r="A815" s="13" t="s">
        <v>14417</v>
      </c>
    </row>
    <row r="816" spans="1:1" x14ac:dyDescent="0.35">
      <c r="A816" s="13" t="s">
        <v>11361</v>
      </c>
    </row>
    <row r="817" spans="1:1" x14ac:dyDescent="0.35">
      <c r="A817" s="13" t="s">
        <v>5943</v>
      </c>
    </row>
    <row r="818" spans="1:1" x14ac:dyDescent="0.35">
      <c r="A818" s="13" t="s">
        <v>9408</v>
      </c>
    </row>
    <row r="819" spans="1:1" x14ac:dyDescent="0.35">
      <c r="A819" s="13" t="s">
        <v>10070</v>
      </c>
    </row>
    <row r="820" spans="1:1" x14ac:dyDescent="0.35">
      <c r="A820" s="13" t="s">
        <v>15149</v>
      </c>
    </row>
    <row r="821" spans="1:1" x14ac:dyDescent="0.35">
      <c r="A821" s="13" t="s">
        <v>16973</v>
      </c>
    </row>
    <row r="822" spans="1:1" x14ac:dyDescent="0.35">
      <c r="A822" s="13" t="s">
        <v>14193</v>
      </c>
    </row>
    <row r="823" spans="1:1" x14ac:dyDescent="0.35">
      <c r="A823" s="13" t="s">
        <v>7764</v>
      </c>
    </row>
    <row r="824" spans="1:1" x14ac:dyDescent="0.35">
      <c r="A824" s="13" t="s">
        <v>13845</v>
      </c>
    </row>
    <row r="825" spans="1:1" x14ac:dyDescent="0.35">
      <c r="A825" s="13" t="s">
        <v>12294</v>
      </c>
    </row>
    <row r="826" spans="1:1" x14ac:dyDescent="0.35">
      <c r="A826" s="13" t="s">
        <v>3102</v>
      </c>
    </row>
    <row r="827" spans="1:1" x14ac:dyDescent="0.35">
      <c r="A827" s="13" t="s">
        <v>17045</v>
      </c>
    </row>
    <row r="828" spans="1:1" x14ac:dyDescent="0.35">
      <c r="A828" s="13" t="s">
        <v>8391</v>
      </c>
    </row>
    <row r="829" spans="1:1" x14ac:dyDescent="0.35">
      <c r="A829" s="13" t="s">
        <v>3278</v>
      </c>
    </row>
    <row r="830" spans="1:1" x14ac:dyDescent="0.35">
      <c r="A830" s="13" t="s">
        <v>9199</v>
      </c>
    </row>
    <row r="831" spans="1:1" x14ac:dyDescent="0.35">
      <c r="A831" s="13" t="s">
        <v>7887</v>
      </c>
    </row>
    <row r="832" spans="1:1" x14ac:dyDescent="0.35">
      <c r="A832" s="13" t="s">
        <v>3716</v>
      </c>
    </row>
    <row r="833" spans="1:1" x14ac:dyDescent="0.35">
      <c r="A833" s="13" t="s">
        <v>7559</v>
      </c>
    </row>
    <row r="834" spans="1:1" x14ac:dyDescent="0.35">
      <c r="A834" s="13" t="s">
        <v>8132</v>
      </c>
    </row>
    <row r="835" spans="1:1" x14ac:dyDescent="0.35">
      <c r="A835" s="13" t="s">
        <v>4161</v>
      </c>
    </row>
    <row r="836" spans="1:1" x14ac:dyDescent="0.35">
      <c r="A836" s="13" t="s">
        <v>4327</v>
      </c>
    </row>
    <row r="837" spans="1:1" x14ac:dyDescent="0.35">
      <c r="A837" s="13" t="s">
        <v>10974</v>
      </c>
    </row>
    <row r="838" spans="1:1" x14ac:dyDescent="0.35">
      <c r="A838" s="13" t="s">
        <v>5187</v>
      </c>
    </row>
    <row r="839" spans="1:1" x14ac:dyDescent="0.35">
      <c r="A839" s="13" t="s">
        <v>17159</v>
      </c>
    </row>
    <row r="840" spans="1:1" x14ac:dyDescent="0.35">
      <c r="A840" s="13" t="s">
        <v>3487</v>
      </c>
    </row>
    <row r="841" spans="1:1" x14ac:dyDescent="0.35">
      <c r="A841" s="13" t="s">
        <v>7525</v>
      </c>
    </row>
    <row r="842" spans="1:1" x14ac:dyDescent="0.35">
      <c r="A842" s="13" t="s">
        <v>2955</v>
      </c>
    </row>
    <row r="843" spans="1:1" x14ac:dyDescent="0.35">
      <c r="A843" s="13" t="s">
        <v>2411</v>
      </c>
    </row>
    <row r="844" spans="1:1" x14ac:dyDescent="0.35">
      <c r="A844" s="13" t="s">
        <v>14622</v>
      </c>
    </row>
    <row r="845" spans="1:1" x14ac:dyDescent="0.35">
      <c r="A845" s="13" t="s">
        <v>6287</v>
      </c>
    </row>
    <row r="846" spans="1:1" x14ac:dyDescent="0.35">
      <c r="A846" s="13" t="s">
        <v>5245</v>
      </c>
    </row>
    <row r="847" spans="1:1" x14ac:dyDescent="0.35">
      <c r="A847" s="13" t="s">
        <v>14091</v>
      </c>
    </row>
    <row r="848" spans="1:1" x14ac:dyDescent="0.35">
      <c r="A848" s="13" t="s">
        <v>11691</v>
      </c>
    </row>
    <row r="849" spans="1:1" x14ac:dyDescent="0.35">
      <c r="A849" s="13" t="s">
        <v>3133</v>
      </c>
    </row>
    <row r="850" spans="1:1" x14ac:dyDescent="0.35">
      <c r="A850" s="13" t="s">
        <v>14252</v>
      </c>
    </row>
    <row r="851" spans="1:1" x14ac:dyDescent="0.35">
      <c r="A851" s="13" t="s">
        <v>13478</v>
      </c>
    </row>
    <row r="852" spans="1:1" x14ac:dyDescent="0.35">
      <c r="A852" s="13" t="s">
        <v>11392</v>
      </c>
    </row>
    <row r="853" spans="1:1" x14ac:dyDescent="0.35">
      <c r="A853" s="13" t="s">
        <v>9953</v>
      </c>
    </row>
    <row r="854" spans="1:1" x14ac:dyDescent="0.35">
      <c r="A854" s="13" t="s">
        <v>12337</v>
      </c>
    </row>
    <row r="855" spans="1:1" x14ac:dyDescent="0.35">
      <c r="A855" s="13" t="s">
        <v>9726</v>
      </c>
    </row>
    <row r="856" spans="1:1" x14ac:dyDescent="0.35">
      <c r="A856" s="13" t="s">
        <v>3530</v>
      </c>
    </row>
    <row r="857" spans="1:1" x14ac:dyDescent="0.35">
      <c r="A857" s="13" t="s">
        <v>14763</v>
      </c>
    </row>
    <row r="858" spans="1:1" x14ac:dyDescent="0.35">
      <c r="A858" s="13" t="s">
        <v>11426</v>
      </c>
    </row>
    <row r="859" spans="1:1" x14ac:dyDescent="0.35">
      <c r="A859" s="13" t="s">
        <v>12946</v>
      </c>
    </row>
    <row r="860" spans="1:1" x14ac:dyDescent="0.35">
      <c r="A860" s="13" t="s">
        <v>11292</v>
      </c>
    </row>
    <row r="861" spans="1:1" x14ac:dyDescent="0.35">
      <c r="A861" s="13" t="s">
        <v>6029</v>
      </c>
    </row>
    <row r="862" spans="1:1" x14ac:dyDescent="0.35">
      <c r="A862" s="13" t="s">
        <v>7990</v>
      </c>
    </row>
    <row r="863" spans="1:1" x14ac:dyDescent="0.35">
      <c r="A863" s="13" t="s">
        <v>5590</v>
      </c>
    </row>
    <row r="864" spans="1:1" x14ac:dyDescent="0.35">
      <c r="A864" s="13" t="s">
        <v>6474</v>
      </c>
    </row>
    <row r="865" spans="1:1" x14ac:dyDescent="0.35">
      <c r="A865" s="13" t="s">
        <v>4065</v>
      </c>
    </row>
    <row r="866" spans="1:1" x14ac:dyDescent="0.35">
      <c r="A866" s="13" t="s">
        <v>10601</v>
      </c>
    </row>
    <row r="867" spans="1:1" x14ac:dyDescent="0.35">
      <c r="A867" s="13" t="s">
        <v>16700</v>
      </c>
    </row>
    <row r="868" spans="1:1" x14ac:dyDescent="0.35">
      <c r="A868" s="13" t="s">
        <v>16085</v>
      </c>
    </row>
    <row r="869" spans="1:1" x14ac:dyDescent="0.35">
      <c r="A869" s="13" t="s">
        <v>13208</v>
      </c>
    </row>
    <row r="870" spans="1:1" x14ac:dyDescent="0.35">
      <c r="A870" s="13" t="s">
        <v>2556</v>
      </c>
    </row>
    <row r="871" spans="1:1" x14ac:dyDescent="0.35">
      <c r="A871" s="13" t="s">
        <v>12427</v>
      </c>
    </row>
    <row r="872" spans="1:1" x14ac:dyDescent="0.35">
      <c r="A872" s="13" t="s">
        <v>16042</v>
      </c>
    </row>
    <row r="873" spans="1:1" x14ac:dyDescent="0.35">
      <c r="A873" s="13" t="s">
        <v>5166</v>
      </c>
    </row>
    <row r="874" spans="1:1" x14ac:dyDescent="0.35">
      <c r="A874" s="13" t="s">
        <v>14120</v>
      </c>
    </row>
    <row r="875" spans="1:1" x14ac:dyDescent="0.35">
      <c r="A875" s="13" t="s">
        <v>3864</v>
      </c>
    </row>
    <row r="876" spans="1:1" x14ac:dyDescent="0.35">
      <c r="A876" s="13" t="s">
        <v>10983</v>
      </c>
    </row>
    <row r="877" spans="1:1" x14ac:dyDescent="0.35">
      <c r="A877" s="13" t="s">
        <v>9089</v>
      </c>
    </row>
    <row r="878" spans="1:1" x14ac:dyDescent="0.35">
      <c r="A878" s="13" t="s">
        <v>4099</v>
      </c>
    </row>
    <row r="879" spans="1:1" x14ac:dyDescent="0.35">
      <c r="A879" s="13" t="s">
        <v>514</v>
      </c>
    </row>
    <row r="880" spans="1:1" x14ac:dyDescent="0.35">
      <c r="A880" s="13" t="s">
        <v>13713</v>
      </c>
    </row>
    <row r="881" spans="1:1" x14ac:dyDescent="0.35">
      <c r="A881" s="13" t="s">
        <v>4212</v>
      </c>
    </row>
    <row r="882" spans="1:1" x14ac:dyDescent="0.35">
      <c r="A882" s="13" t="s">
        <v>9961</v>
      </c>
    </row>
    <row r="883" spans="1:1" x14ac:dyDescent="0.35">
      <c r="A883" s="13" t="s">
        <v>6032</v>
      </c>
    </row>
    <row r="884" spans="1:1" x14ac:dyDescent="0.35">
      <c r="A884" s="13" t="s">
        <v>8065</v>
      </c>
    </row>
    <row r="885" spans="1:1" x14ac:dyDescent="0.35">
      <c r="A885" s="13" t="s">
        <v>16680</v>
      </c>
    </row>
    <row r="886" spans="1:1" x14ac:dyDescent="0.35">
      <c r="A886" s="13" t="s">
        <v>18048</v>
      </c>
    </row>
    <row r="887" spans="1:1" x14ac:dyDescent="0.35">
      <c r="A887" s="13" t="s">
        <v>13965</v>
      </c>
    </row>
    <row r="888" spans="1:1" x14ac:dyDescent="0.35">
      <c r="A888" s="13" t="s">
        <v>3664</v>
      </c>
    </row>
    <row r="889" spans="1:1" x14ac:dyDescent="0.35">
      <c r="A889" s="13" t="s">
        <v>7452</v>
      </c>
    </row>
    <row r="890" spans="1:1" x14ac:dyDescent="0.35">
      <c r="A890" s="13" t="s">
        <v>14591</v>
      </c>
    </row>
    <row r="891" spans="1:1" x14ac:dyDescent="0.35">
      <c r="A891" s="13" t="s">
        <v>9027</v>
      </c>
    </row>
    <row r="892" spans="1:1" x14ac:dyDescent="0.35">
      <c r="A892" s="13" t="s">
        <v>4569</v>
      </c>
    </row>
    <row r="893" spans="1:1" x14ac:dyDescent="0.35">
      <c r="A893" s="13" t="s">
        <v>4642</v>
      </c>
    </row>
    <row r="894" spans="1:1" x14ac:dyDescent="0.35">
      <c r="A894" s="13" t="s">
        <v>7153</v>
      </c>
    </row>
    <row r="895" spans="1:1" x14ac:dyDescent="0.35">
      <c r="A895" s="13" t="s">
        <v>16391</v>
      </c>
    </row>
    <row r="896" spans="1:1" x14ac:dyDescent="0.35">
      <c r="A896" s="13" t="s">
        <v>1351</v>
      </c>
    </row>
    <row r="897" spans="1:1" x14ac:dyDescent="0.35">
      <c r="A897" s="13" t="s">
        <v>13350</v>
      </c>
    </row>
    <row r="898" spans="1:1" x14ac:dyDescent="0.35">
      <c r="A898" s="13" t="s">
        <v>2280</v>
      </c>
    </row>
    <row r="899" spans="1:1" x14ac:dyDescent="0.35">
      <c r="A899" s="13" t="s">
        <v>1759</v>
      </c>
    </row>
    <row r="900" spans="1:1" x14ac:dyDescent="0.35">
      <c r="A900" s="13" t="s">
        <v>13466</v>
      </c>
    </row>
    <row r="901" spans="1:1" x14ac:dyDescent="0.35">
      <c r="A901" s="13" t="s">
        <v>11641</v>
      </c>
    </row>
    <row r="902" spans="1:1" x14ac:dyDescent="0.35">
      <c r="A902" s="13" t="s">
        <v>1554</v>
      </c>
    </row>
    <row r="903" spans="1:1" x14ac:dyDescent="0.35">
      <c r="A903" s="13" t="s">
        <v>10222</v>
      </c>
    </row>
    <row r="904" spans="1:1" x14ac:dyDescent="0.35">
      <c r="A904" s="13" t="s">
        <v>2331</v>
      </c>
    </row>
    <row r="905" spans="1:1" x14ac:dyDescent="0.35">
      <c r="A905" s="13" t="s">
        <v>2304</v>
      </c>
    </row>
    <row r="906" spans="1:1" x14ac:dyDescent="0.35">
      <c r="A906" s="13" t="s">
        <v>14116</v>
      </c>
    </row>
    <row r="907" spans="1:1" x14ac:dyDescent="0.35">
      <c r="A907" s="13" t="s">
        <v>6646</v>
      </c>
    </row>
    <row r="908" spans="1:1" x14ac:dyDescent="0.35">
      <c r="A908" s="13" t="s">
        <v>11476</v>
      </c>
    </row>
    <row r="909" spans="1:1" x14ac:dyDescent="0.35">
      <c r="A909" s="13" t="s">
        <v>3454</v>
      </c>
    </row>
    <row r="910" spans="1:1" x14ac:dyDescent="0.35">
      <c r="A910" s="13" t="s">
        <v>10334</v>
      </c>
    </row>
    <row r="911" spans="1:1" x14ac:dyDescent="0.35">
      <c r="A911" s="13" t="s">
        <v>10016</v>
      </c>
    </row>
    <row r="912" spans="1:1" x14ac:dyDescent="0.35">
      <c r="A912" s="13" t="s">
        <v>1746</v>
      </c>
    </row>
    <row r="913" spans="1:1" x14ac:dyDescent="0.35">
      <c r="A913" s="13" t="s">
        <v>10568</v>
      </c>
    </row>
    <row r="914" spans="1:1" x14ac:dyDescent="0.35">
      <c r="A914" s="13" t="s">
        <v>1733</v>
      </c>
    </row>
    <row r="915" spans="1:1" x14ac:dyDescent="0.35">
      <c r="A915" s="13" t="s">
        <v>1697</v>
      </c>
    </row>
    <row r="916" spans="1:1" x14ac:dyDescent="0.35">
      <c r="A916" s="13" t="s">
        <v>4822</v>
      </c>
    </row>
    <row r="917" spans="1:1" x14ac:dyDescent="0.35">
      <c r="A917" s="13" t="s">
        <v>12653</v>
      </c>
    </row>
    <row r="918" spans="1:1" x14ac:dyDescent="0.35">
      <c r="A918" s="13" t="s">
        <v>14048</v>
      </c>
    </row>
    <row r="919" spans="1:1" x14ac:dyDescent="0.35">
      <c r="A919" s="13" t="s">
        <v>5136</v>
      </c>
    </row>
    <row r="920" spans="1:1" x14ac:dyDescent="0.35">
      <c r="A920" s="13" t="s">
        <v>14770</v>
      </c>
    </row>
    <row r="921" spans="1:1" x14ac:dyDescent="0.35">
      <c r="A921" s="13" t="s">
        <v>6145</v>
      </c>
    </row>
    <row r="922" spans="1:1" x14ac:dyDescent="0.35">
      <c r="A922" s="13" t="s">
        <v>3383</v>
      </c>
    </row>
    <row r="923" spans="1:1" x14ac:dyDescent="0.35">
      <c r="A923" s="13" t="s">
        <v>10139</v>
      </c>
    </row>
    <row r="924" spans="1:1" x14ac:dyDescent="0.35">
      <c r="A924" s="13" t="s">
        <v>13751</v>
      </c>
    </row>
    <row r="925" spans="1:1" x14ac:dyDescent="0.35">
      <c r="A925" s="13" t="s">
        <v>9120</v>
      </c>
    </row>
    <row r="926" spans="1:1" x14ac:dyDescent="0.35">
      <c r="A926" s="13" t="s">
        <v>507</v>
      </c>
    </row>
    <row r="927" spans="1:1" x14ac:dyDescent="0.35">
      <c r="A927" s="13" t="s">
        <v>4156</v>
      </c>
    </row>
    <row r="928" spans="1:1" x14ac:dyDescent="0.35">
      <c r="A928" s="13" t="s">
        <v>8644</v>
      </c>
    </row>
    <row r="929" spans="1:1" x14ac:dyDescent="0.35">
      <c r="A929" s="13" t="s">
        <v>3679</v>
      </c>
    </row>
    <row r="930" spans="1:1" x14ac:dyDescent="0.35">
      <c r="A930" s="13" t="s">
        <v>10420</v>
      </c>
    </row>
    <row r="931" spans="1:1" x14ac:dyDescent="0.35">
      <c r="A931" s="13" t="s">
        <v>10412</v>
      </c>
    </row>
    <row r="932" spans="1:1" x14ac:dyDescent="0.35">
      <c r="A932" s="13" t="s">
        <v>15327</v>
      </c>
    </row>
    <row r="933" spans="1:1" x14ac:dyDescent="0.35">
      <c r="A933" s="13" t="s">
        <v>15177</v>
      </c>
    </row>
    <row r="934" spans="1:1" x14ac:dyDescent="0.35">
      <c r="A934" s="13" t="s">
        <v>15839</v>
      </c>
    </row>
    <row r="935" spans="1:1" x14ac:dyDescent="0.35">
      <c r="A935" s="13" t="s">
        <v>11201</v>
      </c>
    </row>
    <row r="936" spans="1:1" x14ac:dyDescent="0.35">
      <c r="A936" s="13" t="s">
        <v>4503</v>
      </c>
    </row>
    <row r="937" spans="1:1" x14ac:dyDescent="0.35">
      <c r="A937" s="13" t="s">
        <v>12412</v>
      </c>
    </row>
    <row r="938" spans="1:1" x14ac:dyDescent="0.35">
      <c r="A938" s="13" t="s">
        <v>12521</v>
      </c>
    </row>
    <row r="939" spans="1:1" x14ac:dyDescent="0.35">
      <c r="A939" s="13" t="s">
        <v>4475</v>
      </c>
    </row>
    <row r="940" spans="1:1" x14ac:dyDescent="0.35">
      <c r="A940" s="13" t="s">
        <v>15498</v>
      </c>
    </row>
    <row r="941" spans="1:1" x14ac:dyDescent="0.35">
      <c r="A941" s="13" t="s">
        <v>9858</v>
      </c>
    </row>
    <row r="942" spans="1:1" x14ac:dyDescent="0.35">
      <c r="A942" s="13" t="s">
        <v>7389</v>
      </c>
    </row>
    <row r="943" spans="1:1" x14ac:dyDescent="0.35">
      <c r="A943" s="13" t="s">
        <v>997</v>
      </c>
    </row>
    <row r="944" spans="1:1" x14ac:dyDescent="0.35">
      <c r="A944" s="13" t="s">
        <v>2913</v>
      </c>
    </row>
    <row r="945" spans="1:1" x14ac:dyDescent="0.35">
      <c r="A945" s="13" t="s">
        <v>16780</v>
      </c>
    </row>
    <row r="946" spans="1:1" x14ac:dyDescent="0.35">
      <c r="A946" s="13" t="s">
        <v>14297</v>
      </c>
    </row>
    <row r="947" spans="1:1" x14ac:dyDescent="0.35">
      <c r="A947" s="13" t="s">
        <v>7663</v>
      </c>
    </row>
    <row r="948" spans="1:1" x14ac:dyDescent="0.35">
      <c r="A948" s="13" t="s">
        <v>6671</v>
      </c>
    </row>
    <row r="949" spans="1:1" x14ac:dyDescent="0.35">
      <c r="A949" s="13" t="s">
        <v>6498</v>
      </c>
    </row>
    <row r="950" spans="1:1" x14ac:dyDescent="0.35">
      <c r="A950" s="13" t="s">
        <v>6300</v>
      </c>
    </row>
    <row r="951" spans="1:1" x14ac:dyDescent="0.35">
      <c r="A951" s="13" t="s">
        <v>10133</v>
      </c>
    </row>
    <row r="952" spans="1:1" x14ac:dyDescent="0.35">
      <c r="A952" s="13" t="s">
        <v>11810</v>
      </c>
    </row>
    <row r="953" spans="1:1" x14ac:dyDescent="0.35">
      <c r="A953" s="13" t="s">
        <v>16314</v>
      </c>
    </row>
    <row r="954" spans="1:1" x14ac:dyDescent="0.35">
      <c r="A954" s="13" t="s">
        <v>3576</v>
      </c>
    </row>
    <row r="955" spans="1:1" x14ac:dyDescent="0.35">
      <c r="A955" s="13" t="s">
        <v>2529</v>
      </c>
    </row>
    <row r="956" spans="1:1" x14ac:dyDescent="0.35">
      <c r="A956" s="13" t="s">
        <v>17911</v>
      </c>
    </row>
    <row r="957" spans="1:1" x14ac:dyDescent="0.35">
      <c r="A957" s="13" t="s">
        <v>14497</v>
      </c>
    </row>
    <row r="958" spans="1:1" x14ac:dyDescent="0.35">
      <c r="A958" s="13" t="s">
        <v>14702</v>
      </c>
    </row>
    <row r="959" spans="1:1" x14ac:dyDescent="0.35">
      <c r="A959" s="13" t="s">
        <v>4880</v>
      </c>
    </row>
    <row r="960" spans="1:1" x14ac:dyDescent="0.35">
      <c r="A960" s="13" t="s">
        <v>5204</v>
      </c>
    </row>
    <row r="961" spans="1:1" x14ac:dyDescent="0.35">
      <c r="A961" s="13" t="s">
        <v>12508</v>
      </c>
    </row>
    <row r="962" spans="1:1" x14ac:dyDescent="0.35">
      <c r="A962" s="13" t="s">
        <v>10891</v>
      </c>
    </row>
    <row r="963" spans="1:1" x14ac:dyDescent="0.35">
      <c r="A963" s="13" t="s">
        <v>2655</v>
      </c>
    </row>
    <row r="964" spans="1:1" x14ac:dyDescent="0.35">
      <c r="A964" s="13" t="s">
        <v>1313</v>
      </c>
    </row>
    <row r="965" spans="1:1" x14ac:dyDescent="0.35">
      <c r="A965" s="13" t="s">
        <v>1452</v>
      </c>
    </row>
    <row r="966" spans="1:1" x14ac:dyDescent="0.35">
      <c r="A966" s="13" t="s">
        <v>6427</v>
      </c>
    </row>
    <row r="967" spans="1:1" x14ac:dyDescent="0.35">
      <c r="A967" s="13" t="s">
        <v>12278</v>
      </c>
    </row>
    <row r="968" spans="1:1" x14ac:dyDescent="0.35">
      <c r="A968" s="13" t="s">
        <v>15384</v>
      </c>
    </row>
    <row r="969" spans="1:1" x14ac:dyDescent="0.35">
      <c r="A969" s="13" t="s">
        <v>1251</v>
      </c>
    </row>
    <row r="970" spans="1:1" x14ac:dyDescent="0.35">
      <c r="A970" s="13" t="s">
        <v>9461</v>
      </c>
    </row>
    <row r="971" spans="1:1" x14ac:dyDescent="0.35">
      <c r="A971" s="13" t="s">
        <v>5543</v>
      </c>
    </row>
    <row r="972" spans="1:1" x14ac:dyDescent="0.35">
      <c r="A972" s="13" t="s">
        <v>12095</v>
      </c>
    </row>
    <row r="973" spans="1:1" x14ac:dyDescent="0.35">
      <c r="A973" s="13" t="s">
        <v>12975</v>
      </c>
    </row>
    <row r="974" spans="1:1" x14ac:dyDescent="0.35">
      <c r="A974" s="13" t="s">
        <v>10735</v>
      </c>
    </row>
    <row r="975" spans="1:1" x14ac:dyDescent="0.35">
      <c r="A975" s="13" t="s">
        <v>17285</v>
      </c>
    </row>
    <row r="976" spans="1:1" x14ac:dyDescent="0.35">
      <c r="A976" s="13" t="s">
        <v>6468</v>
      </c>
    </row>
    <row r="977" spans="1:1" x14ac:dyDescent="0.35">
      <c r="A977" s="13" t="s">
        <v>7309</v>
      </c>
    </row>
    <row r="978" spans="1:1" x14ac:dyDescent="0.35">
      <c r="A978" s="13" t="s">
        <v>6282</v>
      </c>
    </row>
    <row r="979" spans="1:1" x14ac:dyDescent="0.35">
      <c r="A979" s="13" t="s">
        <v>13813</v>
      </c>
    </row>
    <row r="980" spans="1:1" x14ac:dyDescent="0.35">
      <c r="A980" s="13" t="s">
        <v>14209</v>
      </c>
    </row>
    <row r="981" spans="1:1" x14ac:dyDescent="0.35">
      <c r="A981" s="13" t="s">
        <v>5956</v>
      </c>
    </row>
    <row r="982" spans="1:1" x14ac:dyDescent="0.35">
      <c r="A982" s="13" t="s">
        <v>3632</v>
      </c>
    </row>
    <row r="983" spans="1:1" x14ac:dyDescent="0.35">
      <c r="A983" s="13" t="s">
        <v>17731</v>
      </c>
    </row>
    <row r="984" spans="1:1" x14ac:dyDescent="0.35">
      <c r="A984" s="13" t="s">
        <v>8669</v>
      </c>
    </row>
    <row r="985" spans="1:1" x14ac:dyDescent="0.35">
      <c r="A985" s="13" t="s">
        <v>8874</v>
      </c>
    </row>
    <row r="986" spans="1:1" x14ac:dyDescent="0.35">
      <c r="A986" s="13" t="s">
        <v>6269</v>
      </c>
    </row>
    <row r="987" spans="1:1" x14ac:dyDescent="0.35">
      <c r="A987" s="13" t="s">
        <v>9488</v>
      </c>
    </row>
    <row r="988" spans="1:1" x14ac:dyDescent="0.35">
      <c r="A988" s="13" t="s">
        <v>1057</v>
      </c>
    </row>
    <row r="989" spans="1:1" x14ac:dyDescent="0.35">
      <c r="A989" s="13" t="s">
        <v>12511</v>
      </c>
    </row>
    <row r="990" spans="1:1" x14ac:dyDescent="0.35">
      <c r="A990" s="13" t="s">
        <v>5755</v>
      </c>
    </row>
    <row r="991" spans="1:1" x14ac:dyDescent="0.35">
      <c r="A991" s="13" t="s">
        <v>1944</v>
      </c>
    </row>
    <row r="992" spans="1:1" x14ac:dyDescent="0.35">
      <c r="A992" s="13" t="s">
        <v>8887</v>
      </c>
    </row>
    <row r="993" spans="1:1" x14ac:dyDescent="0.35">
      <c r="A993" s="13" t="s">
        <v>17559</v>
      </c>
    </row>
    <row r="994" spans="1:1" x14ac:dyDescent="0.35">
      <c r="A994" s="13" t="s">
        <v>9788</v>
      </c>
    </row>
    <row r="995" spans="1:1" x14ac:dyDescent="0.35">
      <c r="A995" s="13" t="s">
        <v>17469</v>
      </c>
    </row>
    <row r="996" spans="1:1" x14ac:dyDescent="0.35">
      <c r="A996" s="13" t="s">
        <v>11819</v>
      </c>
    </row>
    <row r="997" spans="1:1" x14ac:dyDescent="0.35">
      <c r="A997" s="13" t="s">
        <v>4978</v>
      </c>
    </row>
    <row r="998" spans="1:1" x14ac:dyDescent="0.35">
      <c r="A998" s="13" t="s">
        <v>3004</v>
      </c>
    </row>
    <row r="999" spans="1:1" x14ac:dyDescent="0.35">
      <c r="A999" s="13" t="s">
        <v>4685</v>
      </c>
    </row>
    <row r="1000" spans="1:1" x14ac:dyDescent="0.35">
      <c r="A1000" s="13" t="s">
        <v>13926</v>
      </c>
    </row>
    <row r="1001" spans="1:1" x14ac:dyDescent="0.35">
      <c r="A1001" s="13" t="s">
        <v>10519</v>
      </c>
    </row>
    <row r="1002" spans="1:1" x14ac:dyDescent="0.35">
      <c r="A1002" s="13" t="s">
        <v>14341</v>
      </c>
    </row>
    <row r="1003" spans="1:1" x14ac:dyDescent="0.35">
      <c r="A1003" s="13" t="s">
        <v>8651</v>
      </c>
    </row>
    <row r="1004" spans="1:1" x14ac:dyDescent="0.35">
      <c r="A1004" s="13" t="s">
        <v>8602</v>
      </c>
    </row>
    <row r="1005" spans="1:1" x14ac:dyDescent="0.35">
      <c r="A1005" s="13" t="s">
        <v>8059</v>
      </c>
    </row>
    <row r="1006" spans="1:1" x14ac:dyDescent="0.35">
      <c r="A1006" s="13" t="s">
        <v>11766</v>
      </c>
    </row>
    <row r="1007" spans="1:1" x14ac:dyDescent="0.35">
      <c r="A1007" s="13" t="s">
        <v>7229</v>
      </c>
    </row>
    <row r="1008" spans="1:1" x14ac:dyDescent="0.35">
      <c r="A1008" s="13" t="s">
        <v>3050</v>
      </c>
    </row>
    <row r="1009" spans="1:1" x14ac:dyDescent="0.35">
      <c r="A1009" s="13" t="s">
        <v>7603</v>
      </c>
    </row>
    <row r="1010" spans="1:1" x14ac:dyDescent="0.35">
      <c r="A1010" s="13" t="s">
        <v>4436</v>
      </c>
    </row>
    <row r="1011" spans="1:1" x14ac:dyDescent="0.35">
      <c r="A1011" s="13" t="s">
        <v>12268</v>
      </c>
    </row>
    <row r="1012" spans="1:1" x14ac:dyDescent="0.35">
      <c r="A1012" s="13" t="s">
        <v>8744</v>
      </c>
    </row>
    <row r="1013" spans="1:1" x14ac:dyDescent="0.35">
      <c r="A1013" s="13" t="s">
        <v>14408</v>
      </c>
    </row>
    <row r="1014" spans="1:1" x14ac:dyDescent="0.35">
      <c r="A1014" s="13" t="s">
        <v>2572</v>
      </c>
    </row>
    <row r="1015" spans="1:1" x14ac:dyDescent="0.35">
      <c r="A1015" s="13" t="s">
        <v>909</v>
      </c>
    </row>
    <row r="1016" spans="1:1" x14ac:dyDescent="0.35">
      <c r="A1016" s="13" t="s">
        <v>4170</v>
      </c>
    </row>
    <row r="1017" spans="1:1" x14ac:dyDescent="0.35">
      <c r="A1017" s="13" t="s">
        <v>3587</v>
      </c>
    </row>
    <row r="1018" spans="1:1" x14ac:dyDescent="0.35">
      <c r="A1018" s="13" t="s">
        <v>3081</v>
      </c>
    </row>
    <row r="1019" spans="1:1" x14ac:dyDescent="0.35">
      <c r="A1019" s="13" t="s">
        <v>9376</v>
      </c>
    </row>
    <row r="1020" spans="1:1" x14ac:dyDescent="0.35">
      <c r="A1020" s="13" t="s">
        <v>17336</v>
      </c>
    </row>
    <row r="1021" spans="1:1" x14ac:dyDescent="0.35">
      <c r="A1021" s="13" t="s">
        <v>13217</v>
      </c>
    </row>
    <row r="1022" spans="1:1" x14ac:dyDescent="0.35">
      <c r="A1022" s="13" t="s">
        <v>5077</v>
      </c>
    </row>
    <row r="1023" spans="1:1" x14ac:dyDescent="0.35">
      <c r="A1023" s="13" t="s">
        <v>12869</v>
      </c>
    </row>
    <row r="1024" spans="1:1" x14ac:dyDescent="0.35">
      <c r="A1024" s="13" t="s">
        <v>8348</v>
      </c>
    </row>
    <row r="1025" spans="1:1" x14ac:dyDescent="0.35">
      <c r="A1025" s="13" t="s">
        <v>7776</v>
      </c>
    </row>
    <row r="1026" spans="1:1" x14ac:dyDescent="0.35">
      <c r="A1026" s="13" t="s">
        <v>8597</v>
      </c>
    </row>
    <row r="1027" spans="1:1" x14ac:dyDescent="0.35">
      <c r="A1027" s="13" t="s">
        <v>4363</v>
      </c>
    </row>
    <row r="1028" spans="1:1" x14ac:dyDescent="0.35">
      <c r="A1028" s="13" t="s">
        <v>12866</v>
      </c>
    </row>
    <row r="1029" spans="1:1" x14ac:dyDescent="0.35">
      <c r="A1029" s="13" t="s">
        <v>7782</v>
      </c>
    </row>
    <row r="1030" spans="1:1" x14ac:dyDescent="0.35">
      <c r="A1030" s="13" t="s">
        <v>2520</v>
      </c>
    </row>
    <row r="1031" spans="1:1" x14ac:dyDescent="0.35">
      <c r="A1031" s="13" t="s">
        <v>15622</v>
      </c>
    </row>
    <row r="1032" spans="1:1" x14ac:dyDescent="0.35">
      <c r="A1032" s="13" t="s">
        <v>15446</v>
      </c>
    </row>
    <row r="1033" spans="1:1" x14ac:dyDescent="0.35">
      <c r="A1033" s="13" t="s">
        <v>13108</v>
      </c>
    </row>
    <row r="1034" spans="1:1" x14ac:dyDescent="0.35">
      <c r="A1034" s="13" t="s">
        <v>6583</v>
      </c>
    </row>
    <row r="1035" spans="1:1" x14ac:dyDescent="0.35">
      <c r="A1035" s="13" t="s">
        <v>17256</v>
      </c>
    </row>
    <row r="1036" spans="1:1" x14ac:dyDescent="0.35">
      <c r="A1036" s="13" t="s">
        <v>8621</v>
      </c>
    </row>
    <row r="1037" spans="1:1" x14ac:dyDescent="0.35">
      <c r="A1037" s="13" t="s">
        <v>11831</v>
      </c>
    </row>
    <row r="1038" spans="1:1" x14ac:dyDescent="0.35">
      <c r="A1038" s="13" t="s">
        <v>8810</v>
      </c>
    </row>
    <row r="1039" spans="1:1" x14ac:dyDescent="0.35">
      <c r="A1039" s="13" t="s">
        <v>15099</v>
      </c>
    </row>
    <row r="1040" spans="1:1" x14ac:dyDescent="0.35">
      <c r="A1040" s="13" t="s">
        <v>4490</v>
      </c>
    </row>
    <row r="1041" spans="1:1" x14ac:dyDescent="0.35">
      <c r="A1041" s="13" t="s">
        <v>5151</v>
      </c>
    </row>
    <row r="1042" spans="1:1" x14ac:dyDescent="0.35">
      <c r="A1042" s="13" t="s">
        <v>9812</v>
      </c>
    </row>
    <row r="1043" spans="1:1" x14ac:dyDescent="0.35">
      <c r="A1043" s="13" t="s">
        <v>14541</v>
      </c>
    </row>
    <row r="1044" spans="1:1" x14ac:dyDescent="0.35">
      <c r="A1044" s="13" t="s">
        <v>7626</v>
      </c>
    </row>
    <row r="1045" spans="1:1" x14ac:dyDescent="0.35">
      <c r="A1045" s="13" t="s">
        <v>12759</v>
      </c>
    </row>
    <row r="1046" spans="1:1" x14ac:dyDescent="0.35">
      <c r="A1046" s="13" t="s">
        <v>13305</v>
      </c>
    </row>
    <row r="1047" spans="1:1" x14ac:dyDescent="0.35">
      <c r="A1047" s="13" t="s">
        <v>16915</v>
      </c>
    </row>
    <row r="1048" spans="1:1" x14ac:dyDescent="0.35">
      <c r="A1048" s="13" t="s">
        <v>16362</v>
      </c>
    </row>
    <row r="1049" spans="1:1" x14ac:dyDescent="0.35">
      <c r="A1049" s="13" t="s">
        <v>16190</v>
      </c>
    </row>
    <row r="1050" spans="1:1" x14ac:dyDescent="0.35">
      <c r="A1050" s="13" t="s">
        <v>15188</v>
      </c>
    </row>
    <row r="1051" spans="1:1" x14ac:dyDescent="0.35">
      <c r="A1051" s="13" t="s">
        <v>16369</v>
      </c>
    </row>
    <row r="1052" spans="1:1" x14ac:dyDescent="0.35">
      <c r="A1052" s="13" t="s">
        <v>16228</v>
      </c>
    </row>
    <row r="1053" spans="1:1" x14ac:dyDescent="0.35">
      <c r="A1053" s="13" t="s">
        <v>15802</v>
      </c>
    </row>
    <row r="1054" spans="1:1" x14ac:dyDescent="0.35">
      <c r="A1054" s="13" t="s">
        <v>6985</v>
      </c>
    </row>
    <row r="1055" spans="1:1" x14ac:dyDescent="0.35">
      <c r="A1055" s="13" t="s">
        <v>14633</v>
      </c>
    </row>
    <row r="1056" spans="1:1" x14ac:dyDescent="0.35">
      <c r="A1056" s="13" t="s">
        <v>8116</v>
      </c>
    </row>
    <row r="1057" spans="1:1" x14ac:dyDescent="0.35">
      <c r="A1057" s="13" t="s">
        <v>16995</v>
      </c>
    </row>
    <row r="1058" spans="1:1" x14ac:dyDescent="0.35">
      <c r="A1058" s="13" t="s">
        <v>10255</v>
      </c>
    </row>
    <row r="1059" spans="1:1" x14ac:dyDescent="0.35">
      <c r="A1059" s="13" t="s">
        <v>5518</v>
      </c>
    </row>
    <row r="1060" spans="1:1" x14ac:dyDescent="0.35">
      <c r="A1060" s="13" t="s">
        <v>12881</v>
      </c>
    </row>
    <row r="1061" spans="1:1" x14ac:dyDescent="0.35">
      <c r="A1061" s="13" t="s">
        <v>4756</v>
      </c>
    </row>
    <row r="1062" spans="1:1" x14ac:dyDescent="0.35">
      <c r="A1062" s="13" t="s">
        <v>16401</v>
      </c>
    </row>
    <row r="1063" spans="1:1" x14ac:dyDescent="0.35">
      <c r="A1063" s="13" t="s">
        <v>8255</v>
      </c>
    </row>
    <row r="1064" spans="1:1" x14ac:dyDescent="0.35">
      <c r="A1064" s="13" t="s">
        <v>17110</v>
      </c>
    </row>
    <row r="1065" spans="1:1" x14ac:dyDescent="0.35">
      <c r="A1065" s="13" t="s">
        <v>804</v>
      </c>
    </row>
    <row r="1066" spans="1:1" x14ac:dyDescent="0.35">
      <c r="A1066" s="13" t="s">
        <v>17322</v>
      </c>
    </row>
    <row r="1067" spans="1:1" x14ac:dyDescent="0.35">
      <c r="A1067" s="13" t="s">
        <v>16309</v>
      </c>
    </row>
    <row r="1068" spans="1:1" x14ac:dyDescent="0.35">
      <c r="A1068" s="13" t="s">
        <v>16498</v>
      </c>
    </row>
    <row r="1069" spans="1:1" x14ac:dyDescent="0.35">
      <c r="A1069" s="13" t="s">
        <v>12207</v>
      </c>
    </row>
    <row r="1070" spans="1:1" x14ac:dyDescent="0.35">
      <c r="A1070" s="13" t="s">
        <v>984</v>
      </c>
    </row>
    <row r="1071" spans="1:1" x14ac:dyDescent="0.35">
      <c r="A1071" s="13" t="s">
        <v>12007</v>
      </c>
    </row>
    <row r="1072" spans="1:1" x14ac:dyDescent="0.35">
      <c r="A1072" s="13" t="s">
        <v>3086</v>
      </c>
    </row>
    <row r="1073" spans="1:1" x14ac:dyDescent="0.35">
      <c r="A1073" s="13" t="s">
        <v>11262</v>
      </c>
    </row>
    <row r="1074" spans="1:1" x14ac:dyDescent="0.35">
      <c r="A1074" s="13" t="s">
        <v>331</v>
      </c>
    </row>
    <row r="1075" spans="1:1" x14ac:dyDescent="0.35">
      <c r="A1075" s="13" t="s">
        <v>7219</v>
      </c>
    </row>
    <row r="1076" spans="1:1" x14ac:dyDescent="0.35">
      <c r="A1076" s="13" t="s">
        <v>2607</v>
      </c>
    </row>
    <row r="1077" spans="1:1" x14ac:dyDescent="0.35">
      <c r="A1077" s="13" t="s">
        <v>15726</v>
      </c>
    </row>
    <row r="1078" spans="1:1" x14ac:dyDescent="0.35">
      <c r="A1078" s="13" t="s">
        <v>4985</v>
      </c>
    </row>
    <row r="1079" spans="1:1" x14ac:dyDescent="0.35">
      <c r="A1079" s="13" t="s">
        <v>1046</v>
      </c>
    </row>
    <row r="1080" spans="1:1" x14ac:dyDescent="0.35">
      <c r="A1080" s="13" t="s">
        <v>527</v>
      </c>
    </row>
    <row r="1081" spans="1:1" x14ac:dyDescent="0.35">
      <c r="A1081" s="13" t="s">
        <v>5468</v>
      </c>
    </row>
    <row r="1082" spans="1:1" x14ac:dyDescent="0.35">
      <c r="A1082" s="13" t="s">
        <v>5217</v>
      </c>
    </row>
    <row r="1083" spans="1:1" x14ac:dyDescent="0.35">
      <c r="A1083" s="13" t="s">
        <v>1873</v>
      </c>
    </row>
    <row r="1084" spans="1:1" x14ac:dyDescent="0.35">
      <c r="A1084" s="13" t="s">
        <v>4047</v>
      </c>
    </row>
    <row r="1085" spans="1:1" x14ac:dyDescent="0.35">
      <c r="A1085" s="13" t="s">
        <v>16589</v>
      </c>
    </row>
    <row r="1086" spans="1:1" x14ac:dyDescent="0.35">
      <c r="A1086" s="13" t="s">
        <v>16269</v>
      </c>
    </row>
    <row r="1087" spans="1:1" x14ac:dyDescent="0.35">
      <c r="A1087" s="13" t="s">
        <v>4890</v>
      </c>
    </row>
    <row r="1088" spans="1:1" x14ac:dyDescent="0.35">
      <c r="A1088" s="13" t="s">
        <v>6845</v>
      </c>
    </row>
    <row r="1089" spans="1:1" x14ac:dyDescent="0.35">
      <c r="A1089" s="13" t="s">
        <v>4394</v>
      </c>
    </row>
    <row r="1090" spans="1:1" x14ac:dyDescent="0.35">
      <c r="A1090" s="13" t="s">
        <v>17999</v>
      </c>
    </row>
    <row r="1091" spans="1:1" x14ac:dyDescent="0.35">
      <c r="A1091" s="13" t="s">
        <v>10225</v>
      </c>
    </row>
    <row r="1092" spans="1:1" x14ac:dyDescent="0.35">
      <c r="A1092" s="13" t="s">
        <v>6409</v>
      </c>
    </row>
    <row r="1093" spans="1:1" x14ac:dyDescent="0.35">
      <c r="A1093" s="13" t="s">
        <v>6012</v>
      </c>
    </row>
    <row r="1094" spans="1:1" x14ac:dyDescent="0.35">
      <c r="A1094" s="13" t="s">
        <v>14434</v>
      </c>
    </row>
    <row r="1095" spans="1:1" x14ac:dyDescent="0.35">
      <c r="A1095" s="13" t="s">
        <v>16343</v>
      </c>
    </row>
    <row r="1096" spans="1:1" x14ac:dyDescent="0.35">
      <c r="A1096" s="13" t="s">
        <v>8001</v>
      </c>
    </row>
    <row r="1097" spans="1:1" x14ac:dyDescent="0.35">
      <c r="A1097" s="13" t="s">
        <v>13470</v>
      </c>
    </row>
    <row r="1098" spans="1:1" x14ac:dyDescent="0.35">
      <c r="A1098" s="13" t="s">
        <v>6311</v>
      </c>
    </row>
    <row r="1099" spans="1:1" x14ac:dyDescent="0.35">
      <c r="A1099" s="13" t="s">
        <v>7633</v>
      </c>
    </row>
    <row r="1100" spans="1:1" x14ac:dyDescent="0.35">
      <c r="A1100" s="13" t="s">
        <v>2507</v>
      </c>
    </row>
    <row r="1101" spans="1:1" x14ac:dyDescent="0.35">
      <c r="A1101" s="13" t="s">
        <v>10943</v>
      </c>
    </row>
    <row r="1102" spans="1:1" x14ac:dyDescent="0.35">
      <c r="A1102" s="13" t="s">
        <v>9230</v>
      </c>
    </row>
    <row r="1103" spans="1:1" x14ac:dyDescent="0.35">
      <c r="A1103" s="13" t="s">
        <v>845</v>
      </c>
    </row>
    <row r="1104" spans="1:1" x14ac:dyDescent="0.35">
      <c r="A1104" s="13" t="s">
        <v>1325</v>
      </c>
    </row>
    <row r="1105" spans="1:1" x14ac:dyDescent="0.35">
      <c r="A1105" s="13" t="s">
        <v>4338</v>
      </c>
    </row>
    <row r="1106" spans="1:1" x14ac:dyDescent="0.35">
      <c r="A1106" s="13" t="s">
        <v>10104</v>
      </c>
    </row>
    <row r="1107" spans="1:1" x14ac:dyDescent="0.35">
      <c r="A1107" s="13" t="s">
        <v>10363</v>
      </c>
    </row>
    <row r="1108" spans="1:1" x14ac:dyDescent="0.35">
      <c r="A1108" s="13" t="s">
        <v>14976</v>
      </c>
    </row>
    <row r="1109" spans="1:1" x14ac:dyDescent="0.35">
      <c r="A1109" s="13" t="s">
        <v>9596</v>
      </c>
    </row>
    <row r="1110" spans="1:1" x14ac:dyDescent="0.35">
      <c r="A1110" s="13" t="s">
        <v>946</v>
      </c>
    </row>
    <row r="1111" spans="1:1" x14ac:dyDescent="0.35">
      <c r="A1111" s="13" t="s">
        <v>8448</v>
      </c>
    </row>
    <row r="1112" spans="1:1" x14ac:dyDescent="0.35">
      <c r="A1112" s="13" t="s">
        <v>6832</v>
      </c>
    </row>
    <row r="1113" spans="1:1" x14ac:dyDescent="0.35">
      <c r="A1113" s="13" t="s">
        <v>4658</v>
      </c>
    </row>
    <row r="1114" spans="1:1" x14ac:dyDescent="0.35">
      <c r="A1114" s="13" t="s">
        <v>12885</v>
      </c>
    </row>
    <row r="1115" spans="1:1" x14ac:dyDescent="0.35">
      <c r="A1115" s="13" t="s">
        <v>9411</v>
      </c>
    </row>
    <row r="1116" spans="1:1" x14ac:dyDescent="0.35">
      <c r="A1116" s="13" t="s">
        <v>17592</v>
      </c>
    </row>
    <row r="1117" spans="1:1" x14ac:dyDescent="0.35">
      <c r="A1117" s="13" t="s">
        <v>1631</v>
      </c>
    </row>
    <row r="1118" spans="1:1" x14ac:dyDescent="0.35">
      <c r="A1118" s="13" t="s">
        <v>13894</v>
      </c>
    </row>
    <row r="1119" spans="1:1" x14ac:dyDescent="0.35">
      <c r="A1119" s="13" t="s">
        <v>12576</v>
      </c>
    </row>
    <row r="1120" spans="1:1" x14ac:dyDescent="0.35">
      <c r="A1120" s="13" t="s">
        <v>13974</v>
      </c>
    </row>
    <row r="1121" spans="1:1" x14ac:dyDescent="0.35">
      <c r="A1121" s="13" t="s">
        <v>8176</v>
      </c>
    </row>
    <row r="1122" spans="1:1" x14ac:dyDescent="0.35">
      <c r="A1122" s="13" t="s">
        <v>16356</v>
      </c>
    </row>
    <row r="1123" spans="1:1" x14ac:dyDescent="0.35">
      <c r="A1123" s="13" t="s">
        <v>14629</v>
      </c>
    </row>
    <row r="1124" spans="1:1" x14ac:dyDescent="0.35">
      <c r="A1124" s="13" t="s">
        <v>7425</v>
      </c>
    </row>
    <row r="1125" spans="1:1" x14ac:dyDescent="0.35">
      <c r="A1125" s="13" t="s">
        <v>4580</v>
      </c>
    </row>
    <row r="1126" spans="1:1" x14ac:dyDescent="0.35">
      <c r="A1126" s="13" t="s">
        <v>15828</v>
      </c>
    </row>
    <row r="1127" spans="1:1" x14ac:dyDescent="0.35">
      <c r="A1127" s="13" t="s">
        <v>17062</v>
      </c>
    </row>
    <row r="1128" spans="1:1" x14ac:dyDescent="0.35">
      <c r="A1128" s="13" t="s">
        <v>1014</v>
      </c>
    </row>
    <row r="1129" spans="1:1" x14ac:dyDescent="0.35">
      <c r="A1129" s="13" t="s">
        <v>8142</v>
      </c>
    </row>
    <row r="1130" spans="1:1" x14ac:dyDescent="0.35">
      <c r="A1130" s="13" t="s">
        <v>17072</v>
      </c>
    </row>
    <row r="1131" spans="1:1" x14ac:dyDescent="0.35">
      <c r="A1131" s="13" t="s">
        <v>7587</v>
      </c>
    </row>
    <row r="1132" spans="1:1" x14ac:dyDescent="0.35">
      <c r="A1132" s="13" t="s">
        <v>3797</v>
      </c>
    </row>
    <row r="1133" spans="1:1" x14ac:dyDescent="0.35">
      <c r="A1133" s="13" t="s">
        <v>15936</v>
      </c>
    </row>
    <row r="1134" spans="1:1" x14ac:dyDescent="0.35">
      <c r="A1134" s="13" t="s">
        <v>3788</v>
      </c>
    </row>
    <row r="1135" spans="1:1" x14ac:dyDescent="0.35">
      <c r="A1135" s="13" t="s">
        <v>1625</v>
      </c>
    </row>
    <row r="1136" spans="1:1" x14ac:dyDescent="0.35">
      <c r="A1136" s="13" t="s">
        <v>15746</v>
      </c>
    </row>
    <row r="1137" spans="1:1" x14ac:dyDescent="0.35">
      <c r="A1137" s="13" t="s">
        <v>11130</v>
      </c>
    </row>
    <row r="1138" spans="1:1" x14ac:dyDescent="0.35">
      <c r="A1138" s="13" t="s">
        <v>14679</v>
      </c>
    </row>
    <row r="1139" spans="1:1" x14ac:dyDescent="0.35">
      <c r="A1139" s="13" t="s">
        <v>8988</v>
      </c>
    </row>
    <row r="1140" spans="1:1" x14ac:dyDescent="0.35">
      <c r="A1140" s="13" t="s">
        <v>12304</v>
      </c>
    </row>
    <row r="1141" spans="1:1" x14ac:dyDescent="0.35">
      <c r="A1141" s="13" t="s">
        <v>14372</v>
      </c>
    </row>
    <row r="1142" spans="1:1" x14ac:dyDescent="0.35">
      <c r="A1142" s="13" t="s">
        <v>13220</v>
      </c>
    </row>
    <row r="1143" spans="1:1" x14ac:dyDescent="0.35">
      <c r="A1143" s="13" t="s">
        <v>11470</v>
      </c>
    </row>
    <row r="1144" spans="1:1" x14ac:dyDescent="0.35">
      <c r="A1144" s="13" t="s">
        <v>8907</v>
      </c>
    </row>
    <row r="1145" spans="1:1" x14ac:dyDescent="0.35">
      <c r="A1145" s="13" t="s">
        <v>4269</v>
      </c>
    </row>
    <row r="1146" spans="1:1" x14ac:dyDescent="0.35">
      <c r="A1146" s="13" t="s">
        <v>10825</v>
      </c>
    </row>
    <row r="1147" spans="1:1" x14ac:dyDescent="0.35">
      <c r="A1147" s="13" t="s">
        <v>12218</v>
      </c>
    </row>
    <row r="1148" spans="1:1" x14ac:dyDescent="0.35">
      <c r="A1148" s="13" t="s">
        <v>6203</v>
      </c>
    </row>
    <row r="1149" spans="1:1" x14ac:dyDescent="0.35">
      <c r="A1149" s="13" t="s">
        <v>13882</v>
      </c>
    </row>
    <row r="1150" spans="1:1" x14ac:dyDescent="0.35">
      <c r="A1150" s="13" t="s">
        <v>8771</v>
      </c>
    </row>
    <row r="1151" spans="1:1" x14ac:dyDescent="0.35">
      <c r="A1151" s="13" t="s">
        <v>1438</v>
      </c>
    </row>
    <row r="1152" spans="1:1" x14ac:dyDescent="0.35">
      <c r="A1152" s="13" t="s">
        <v>14693</v>
      </c>
    </row>
    <row r="1153" spans="1:1" x14ac:dyDescent="0.35">
      <c r="A1153" s="13" t="s">
        <v>311</v>
      </c>
    </row>
    <row r="1154" spans="1:1" x14ac:dyDescent="0.35">
      <c r="A1154" s="13" t="s">
        <v>15355</v>
      </c>
    </row>
    <row r="1155" spans="1:1" x14ac:dyDescent="0.35">
      <c r="A1155" s="13" t="s">
        <v>1848</v>
      </c>
    </row>
    <row r="1156" spans="1:1" x14ac:dyDescent="0.35">
      <c r="A1156" s="13" t="s">
        <v>5025</v>
      </c>
    </row>
    <row r="1157" spans="1:1" x14ac:dyDescent="0.35">
      <c r="A1157" s="13" t="s">
        <v>13006</v>
      </c>
    </row>
    <row r="1158" spans="1:1" x14ac:dyDescent="0.35">
      <c r="A1158" s="13" t="s">
        <v>7966</v>
      </c>
    </row>
    <row r="1159" spans="1:1" x14ac:dyDescent="0.35">
      <c r="A1159" s="13" t="s">
        <v>4693</v>
      </c>
    </row>
    <row r="1160" spans="1:1" x14ac:dyDescent="0.35">
      <c r="A1160" s="13" t="s">
        <v>17525</v>
      </c>
    </row>
    <row r="1161" spans="1:1" x14ac:dyDescent="0.35">
      <c r="A1161" s="13" t="s">
        <v>11721</v>
      </c>
    </row>
    <row r="1162" spans="1:1" x14ac:dyDescent="0.35">
      <c r="A1162" s="13" t="s">
        <v>12063</v>
      </c>
    </row>
    <row r="1163" spans="1:1" x14ac:dyDescent="0.35">
      <c r="A1163" s="13" t="s">
        <v>2504</v>
      </c>
    </row>
    <row r="1164" spans="1:1" x14ac:dyDescent="0.35">
      <c r="A1164" s="13" t="s">
        <v>2926</v>
      </c>
    </row>
    <row r="1165" spans="1:1" x14ac:dyDescent="0.35">
      <c r="A1165" s="13" t="s">
        <v>6600</v>
      </c>
    </row>
    <row r="1166" spans="1:1" x14ac:dyDescent="0.35">
      <c r="A1166" s="13" t="s">
        <v>639</v>
      </c>
    </row>
    <row r="1167" spans="1:1" x14ac:dyDescent="0.35">
      <c r="A1167" s="13" t="s">
        <v>6933</v>
      </c>
    </row>
    <row r="1168" spans="1:1" x14ac:dyDescent="0.35">
      <c r="A1168" s="13" t="s">
        <v>1500</v>
      </c>
    </row>
    <row r="1169" spans="1:1" x14ac:dyDescent="0.35">
      <c r="A1169" s="13" t="s">
        <v>13634</v>
      </c>
    </row>
    <row r="1170" spans="1:1" x14ac:dyDescent="0.35">
      <c r="A1170" s="13" t="s">
        <v>6539</v>
      </c>
    </row>
    <row r="1171" spans="1:1" x14ac:dyDescent="0.35">
      <c r="A1171" s="13" t="s">
        <v>9691</v>
      </c>
    </row>
    <row r="1172" spans="1:1" x14ac:dyDescent="0.35">
      <c r="A1172" s="13" t="s">
        <v>2907</v>
      </c>
    </row>
    <row r="1173" spans="1:1" x14ac:dyDescent="0.35">
      <c r="A1173" s="13" t="s">
        <v>14096</v>
      </c>
    </row>
    <row r="1174" spans="1:1" x14ac:dyDescent="0.35">
      <c r="A1174" s="13" t="s">
        <v>17421</v>
      </c>
    </row>
    <row r="1175" spans="1:1" x14ac:dyDescent="0.35">
      <c r="A1175" s="13" t="s">
        <v>9127</v>
      </c>
    </row>
    <row r="1176" spans="1:1" x14ac:dyDescent="0.35">
      <c r="A1176" s="13" t="s">
        <v>3434</v>
      </c>
    </row>
    <row r="1177" spans="1:1" x14ac:dyDescent="0.35">
      <c r="A1177" s="13" t="s">
        <v>15223</v>
      </c>
    </row>
    <row r="1178" spans="1:1" x14ac:dyDescent="0.35">
      <c r="A1178" s="13" t="s">
        <v>14800</v>
      </c>
    </row>
    <row r="1179" spans="1:1" x14ac:dyDescent="0.35">
      <c r="A1179" s="13" t="s">
        <v>11664</v>
      </c>
    </row>
    <row r="1180" spans="1:1" x14ac:dyDescent="0.35">
      <c r="A1180" s="13" t="s">
        <v>16255</v>
      </c>
    </row>
    <row r="1181" spans="1:1" x14ac:dyDescent="0.35">
      <c r="A1181" s="13" t="s">
        <v>11125</v>
      </c>
    </row>
    <row r="1182" spans="1:1" x14ac:dyDescent="0.35">
      <c r="A1182" s="13" t="s">
        <v>11680</v>
      </c>
    </row>
    <row r="1183" spans="1:1" x14ac:dyDescent="0.35">
      <c r="A1183" s="13" t="s">
        <v>15201</v>
      </c>
    </row>
    <row r="1184" spans="1:1" x14ac:dyDescent="0.35">
      <c r="A1184" s="13" t="s">
        <v>13889</v>
      </c>
    </row>
    <row r="1185" spans="1:1" x14ac:dyDescent="0.35">
      <c r="A1185" s="13" t="s">
        <v>11005</v>
      </c>
    </row>
    <row r="1186" spans="1:1" x14ac:dyDescent="0.35">
      <c r="A1186" s="13" t="s">
        <v>751</v>
      </c>
    </row>
    <row r="1187" spans="1:1" x14ac:dyDescent="0.35">
      <c r="A1187" s="13" t="s">
        <v>6263</v>
      </c>
    </row>
    <row r="1188" spans="1:1" x14ac:dyDescent="0.35">
      <c r="A1188" s="13" t="s">
        <v>7942</v>
      </c>
    </row>
    <row r="1189" spans="1:1" x14ac:dyDescent="0.35">
      <c r="A1189" s="13" t="s">
        <v>7725</v>
      </c>
    </row>
    <row r="1190" spans="1:1" x14ac:dyDescent="0.35">
      <c r="A1190" s="13" t="s">
        <v>5107</v>
      </c>
    </row>
    <row r="1191" spans="1:1" x14ac:dyDescent="0.35">
      <c r="A1191" s="13" t="s">
        <v>4945</v>
      </c>
    </row>
    <row r="1192" spans="1:1" x14ac:dyDescent="0.35">
      <c r="A1192" s="13" t="s">
        <v>5366</v>
      </c>
    </row>
    <row r="1193" spans="1:1" x14ac:dyDescent="0.35">
      <c r="A1193" s="13" t="s">
        <v>17968</v>
      </c>
    </row>
    <row r="1194" spans="1:1" x14ac:dyDescent="0.35">
      <c r="A1194" s="13" t="s">
        <v>1084</v>
      </c>
    </row>
    <row r="1195" spans="1:1" x14ac:dyDescent="0.35">
      <c r="A1195" s="13" t="s">
        <v>2251</v>
      </c>
    </row>
    <row r="1196" spans="1:1" x14ac:dyDescent="0.35">
      <c r="A1196" s="13" t="s">
        <v>13262</v>
      </c>
    </row>
    <row r="1197" spans="1:1" x14ac:dyDescent="0.35">
      <c r="A1197" s="13" t="s">
        <v>16724</v>
      </c>
    </row>
    <row r="1198" spans="1:1" x14ac:dyDescent="0.35">
      <c r="A1198" s="13" t="s">
        <v>17313</v>
      </c>
    </row>
    <row r="1199" spans="1:1" x14ac:dyDescent="0.35">
      <c r="A1199" s="13" t="s">
        <v>3352</v>
      </c>
    </row>
    <row r="1200" spans="1:1" x14ac:dyDescent="0.35">
      <c r="A1200" s="13" t="s">
        <v>9805</v>
      </c>
    </row>
    <row r="1201" spans="1:1" x14ac:dyDescent="0.35">
      <c r="A1201" s="13" t="s">
        <v>17202</v>
      </c>
    </row>
    <row r="1202" spans="1:1" x14ac:dyDescent="0.35">
      <c r="A1202" s="13" t="s">
        <v>9554</v>
      </c>
    </row>
    <row r="1203" spans="1:1" x14ac:dyDescent="0.35">
      <c r="A1203" s="13" t="s">
        <v>12704</v>
      </c>
    </row>
    <row r="1204" spans="1:1" x14ac:dyDescent="0.35">
      <c r="A1204" s="13" t="s">
        <v>13848</v>
      </c>
    </row>
    <row r="1205" spans="1:1" x14ac:dyDescent="0.35">
      <c r="A1205" s="13" t="s">
        <v>12390</v>
      </c>
    </row>
    <row r="1206" spans="1:1" x14ac:dyDescent="0.35">
      <c r="A1206" s="13" t="s">
        <v>14320</v>
      </c>
    </row>
    <row r="1207" spans="1:1" x14ac:dyDescent="0.35">
      <c r="A1207" s="13" t="s">
        <v>1640</v>
      </c>
    </row>
    <row r="1208" spans="1:1" x14ac:dyDescent="0.35">
      <c r="A1208" s="13" t="s">
        <v>746</v>
      </c>
    </row>
    <row r="1209" spans="1:1" x14ac:dyDescent="0.35">
      <c r="A1209" s="13" t="s">
        <v>102</v>
      </c>
    </row>
    <row r="1210" spans="1:1" x14ac:dyDescent="0.35">
      <c r="A1210" s="13" t="s">
        <v>742</v>
      </c>
    </row>
    <row r="1211" spans="1:1" x14ac:dyDescent="0.35">
      <c r="A1211" s="13" t="s">
        <v>1185</v>
      </c>
    </row>
    <row r="1212" spans="1:1" x14ac:dyDescent="0.35">
      <c r="A1212" s="13" t="s">
        <v>1217</v>
      </c>
    </row>
    <row r="1213" spans="1:1" x14ac:dyDescent="0.35">
      <c r="A1213" s="13" t="s">
        <v>16491</v>
      </c>
    </row>
    <row r="1214" spans="1:1" x14ac:dyDescent="0.35">
      <c r="A1214" s="13" t="s">
        <v>3332</v>
      </c>
    </row>
    <row r="1215" spans="1:1" x14ac:dyDescent="0.35">
      <c r="A1215" s="13" t="s">
        <v>15005</v>
      </c>
    </row>
    <row r="1216" spans="1:1" x14ac:dyDescent="0.35">
      <c r="A1216" s="13" t="s">
        <v>9529</v>
      </c>
    </row>
    <row r="1217" spans="1:1" x14ac:dyDescent="0.35">
      <c r="A1217" s="13" t="s">
        <v>9092</v>
      </c>
    </row>
    <row r="1218" spans="1:1" x14ac:dyDescent="0.35">
      <c r="A1218" s="13" t="s">
        <v>6859</v>
      </c>
    </row>
    <row r="1219" spans="1:1" x14ac:dyDescent="0.35">
      <c r="A1219" s="13" t="s">
        <v>12202</v>
      </c>
    </row>
    <row r="1220" spans="1:1" x14ac:dyDescent="0.35">
      <c r="A1220" s="13" t="s">
        <v>15035</v>
      </c>
    </row>
    <row r="1221" spans="1:1" x14ac:dyDescent="0.35">
      <c r="A1221" s="13" t="s">
        <v>6650</v>
      </c>
    </row>
    <row r="1222" spans="1:1" x14ac:dyDescent="0.35">
      <c r="A1222" s="13" t="s">
        <v>7615</v>
      </c>
    </row>
    <row r="1223" spans="1:1" x14ac:dyDescent="0.35">
      <c r="A1223" s="13" t="s">
        <v>15317</v>
      </c>
    </row>
    <row r="1224" spans="1:1" x14ac:dyDescent="0.35">
      <c r="A1224" s="13" t="s">
        <v>5741</v>
      </c>
    </row>
    <row r="1225" spans="1:1" x14ac:dyDescent="0.35">
      <c r="A1225" s="13" t="s">
        <v>14860</v>
      </c>
    </row>
    <row r="1226" spans="1:1" x14ac:dyDescent="0.35">
      <c r="A1226" s="13" t="s">
        <v>14131</v>
      </c>
    </row>
    <row r="1227" spans="1:1" x14ac:dyDescent="0.35">
      <c r="A1227" s="13" t="s">
        <v>2437</v>
      </c>
    </row>
    <row r="1228" spans="1:1" x14ac:dyDescent="0.35">
      <c r="A1228" s="13" t="s">
        <v>3951</v>
      </c>
    </row>
    <row r="1229" spans="1:1" x14ac:dyDescent="0.35">
      <c r="A1229" s="13" t="s">
        <v>17055</v>
      </c>
    </row>
    <row r="1230" spans="1:1" x14ac:dyDescent="0.35">
      <c r="A1230" s="13" t="s">
        <v>13863</v>
      </c>
    </row>
    <row r="1231" spans="1:1" x14ac:dyDescent="0.35">
      <c r="A1231" s="13" t="s">
        <v>9504</v>
      </c>
    </row>
    <row r="1232" spans="1:1" x14ac:dyDescent="0.35">
      <c r="A1232" s="13" t="s">
        <v>4933</v>
      </c>
    </row>
    <row r="1233" spans="1:1" x14ac:dyDescent="0.35">
      <c r="A1233" s="13" t="s">
        <v>1802</v>
      </c>
    </row>
    <row r="1234" spans="1:1" x14ac:dyDescent="0.35">
      <c r="A1234" s="13" t="s">
        <v>5821</v>
      </c>
    </row>
    <row r="1235" spans="1:1" x14ac:dyDescent="0.35">
      <c r="A1235" s="13" t="s">
        <v>11891</v>
      </c>
    </row>
    <row r="1236" spans="1:1" x14ac:dyDescent="0.35">
      <c r="A1236" s="13" t="s">
        <v>5092</v>
      </c>
    </row>
    <row r="1237" spans="1:1" x14ac:dyDescent="0.35">
      <c r="A1237" s="13" t="s">
        <v>5869</v>
      </c>
    </row>
    <row r="1238" spans="1:1" x14ac:dyDescent="0.35">
      <c r="A1238" s="13" t="s">
        <v>5993</v>
      </c>
    </row>
    <row r="1239" spans="1:1" x14ac:dyDescent="0.35">
      <c r="A1239" s="13" t="s">
        <v>14533</v>
      </c>
    </row>
    <row r="1240" spans="1:1" x14ac:dyDescent="0.35">
      <c r="A1240" s="13" t="s">
        <v>13446</v>
      </c>
    </row>
    <row r="1241" spans="1:1" x14ac:dyDescent="0.35">
      <c r="A1241" s="13" t="s">
        <v>2818</v>
      </c>
    </row>
    <row r="1242" spans="1:1" x14ac:dyDescent="0.35">
      <c r="A1242" s="13" t="s">
        <v>8900</v>
      </c>
    </row>
    <row r="1243" spans="1:1" x14ac:dyDescent="0.35">
      <c r="A1243" s="13" t="s">
        <v>15881</v>
      </c>
    </row>
    <row r="1244" spans="1:1" x14ac:dyDescent="0.35">
      <c r="A1244" s="13" t="s">
        <v>5825</v>
      </c>
    </row>
    <row r="1245" spans="1:1" x14ac:dyDescent="0.35">
      <c r="A1245" s="13" t="s">
        <v>10124</v>
      </c>
    </row>
    <row r="1246" spans="1:1" x14ac:dyDescent="0.35">
      <c r="A1246" s="13" t="s">
        <v>13705</v>
      </c>
    </row>
    <row r="1247" spans="1:1" x14ac:dyDescent="0.35">
      <c r="A1247" s="13" t="s">
        <v>13025</v>
      </c>
    </row>
    <row r="1248" spans="1:1" x14ac:dyDescent="0.35">
      <c r="A1248" s="13" t="s">
        <v>16172</v>
      </c>
    </row>
    <row r="1249" spans="1:1" x14ac:dyDescent="0.35">
      <c r="A1249" s="13" t="s">
        <v>11438</v>
      </c>
    </row>
    <row r="1250" spans="1:1" x14ac:dyDescent="0.35">
      <c r="A1250" s="13" t="s">
        <v>11843</v>
      </c>
    </row>
    <row r="1251" spans="1:1" x14ac:dyDescent="0.35">
      <c r="A1251" s="13" t="s">
        <v>8727</v>
      </c>
    </row>
    <row r="1252" spans="1:1" x14ac:dyDescent="0.35">
      <c r="A1252" s="13" t="s">
        <v>9744</v>
      </c>
    </row>
    <row r="1253" spans="1:1" x14ac:dyDescent="0.35">
      <c r="A1253" s="13" t="s">
        <v>4389</v>
      </c>
    </row>
    <row r="1254" spans="1:1" x14ac:dyDescent="0.35">
      <c r="A1254" s="13" t="s">
        <v>11076</v>
      </c>
    </row>
    <row r="1255" spans="1:1" x14ac:dyDescent="0.35">
      <c r="A1255" s="13" t="s">
        <v>16106</v>
      </c>
    </row>
    <row r="1256" spans="1:1" x14ac:dyDescent="0.35">
      <c r="A1256" s="13" t="s">
        <v>8373</v>
      </c>
    </row>
    <row r="1257" spans="1:1" x14ac:dyDescent="0.35">
      <c r="A1257" s="13" t="s">
        <v>7144</v>
      </c>
    </row>
    <row r="1258" spans="1:1" x14ac:dyDescent="0.35">
      <c r="A1258" s="13" t="s">
        <v>9938</v>
      </c>
    </row>
    <row r="1259" spans="1:1" x14ac:dyDescent="0.35">
      <c r="A1259" s="13" t="s">
        <v>2147</v>
      </c>
    </row>
    <row r="1260" spans="1:1" x14ac:dyDescent="0.35">
      <c r="A1260" s="13" t="s">
        <v>11429</v>
      </c>
    </row>
    <row r="1261" spans="1:1" x14ac:dyDescent="0.35">
      <c r="A1261" s="13" t="s">
        <v>3032</v>
      </c>
    </row>
    <row r="1262" spans="1:1" x14ac:dyDescent="0.35">
      <c r="A1262" s="13" t="s">
        <v>17922</v>
      </c>
    </row>
    <row r="1263" spans="1:1" x14ac:dyDescent="0.35">
      <c r="A1263" s="13" t="s">
        <v>4256</v>
      </c>
    </row>
    <row r="1264" spans="1:1" x14ac:dyDescent="0.35">
      <c r="A1264" s="13" t="s">
        <v>9864</v>
      </c>
    </row>
    <row r="1265" spans="1:1" x14ac:dyDescent="0.35">
      <c r="A1265" s="13" t="s">
        <v>11513</v>
      </c>
    </row>
    <row r="1266" spans="1:1" x14ac:dyDescent="0.35">
      <c r="A1266" s="13" t="s">
        <v>10263</v>
      </c>
    </row>
    <row r="1267" spans="1:1" x14ac:dyDescent="0.35">
      <c r="A1267" s="13" t="s">
        <v>11887</v>
      </c>
    </row>
    <row r="1268" spans="1:1" x14ac:dyDescent="0.35">
      <c r="A1268" s="13" t="s">
        <v>1526</v>
      </c>
    </row>
    <row r="1269" spans="1:1" x14ac:dyDescent="0.35">
      <c r="A1269" s="13" t="s">
        <v>16946</v>
      </c>
    </row>
    <row r="1270" spans="1:1" x14ac:dyDescent="0.35">
      <c r="A1270" s="13" t="s">
        <v>1146</v>
      </c>
    </row>
    <row r="1271" spans="1:1" x14ac:dyDescent="0.35">
      <c r="A1271" s="13" t="s">
        <v>9700</v>
      </c>
    </row>
    <row r="1272" spans="1:1" x14ac:dyDescent="0.35">
      <c r="A1272" s="13" t="s">
        <v>10845</v>
      </c>
    </row>
    <row r="1273" spans="1:1" x14ac:dyDescent="0.35">
      <c r="A1273" s="13" t="s">
        <v>8154</v>
      </c>
    </row>
    <row r="1274" spans="1:1" x14ac:dyDescent="0.35">
      <c r="A1274" s="13" t="s">
        <v>11066</v>
      </c>
    </row>
    <row r="1275" spans="1:1" x14ac:dyDescent="0.35">
      <c r="A1275" s="13" t="s">
        <v>3193</v>
      </c>
    </row>
    <row r="1276" spans="1:1" x14ac:dyDescent="0.35">
      <c r="A1276" s="13" t="s">
        <v>17412</v>
      </c>
    </row>
    <row r="1277" spans="1:1" x14ac:dyDescent="0.35">
      <c r="A1277" s="13" t="s">
        <v>11932</v>
      </c>
    </row>
    <row r="1278" spans="1:1" x14ac:dyDescent="0.35">
      <c r="A1278" s="13" t="s">
        <v>3759</v>
      </c>
    </row>
    <row r="1279" spans="1:1" x14ac:dyDescent="0.35">
      <c r="A1279" s="13" t="s">
        <v>7791</v>
      </c>
    </row>
    <row r="1280" spans="1:1" x14ac:dyDescent="0.35">
      <c r="A1280" s="13" t="s">
        <v>7772</v>
      </c>
    </row>
    <row r="1281" spans="1:1" x14ac:dyDescent="0.35">
      <c r="A1281" s="13" t="s">
        <v>6139</v>
      </c>
    </row>
    <row r="1282" spans="1:1" x14ac:dyDescent="0.35">
      <c r="A1282" s="13" t="s">
        <v>6898</v>
      </c>
    </row>
    <row r="1283" spans="1:1" x14ac:dyDescent="0.35">
      <c r="A1283" s="13" t="s">
        <v>3022</v>
      </c>
    </row>
    <row r="1284" spans="1:1" x14ac:dyDescent="0.35">
      <c r="A1284" s="13" t="s">
        <v>15406</v>
      </c>
    </row>
    <row r="1285" spans="1:1" x14ac:dyDescent="0.35">
      <c r="A1285" s="13" t="s">
        <v>14271</v>
      </c>
    </row>
    <row r="1286" spans="1:1" x14ac:dyDescent="0.35">
      <c r="A1286" s="13" t="s">
        <v>11367</v>
      </c>
    </row>
    <row r="1287" spans="1:1" x14ac:dyDescent="0.35">
      <c r="A1287" s="13" t="s">
        <v>7201</v>
      </c>
    </row>
    <row r="1288" spans="1:1" x14ac:dyDescent="0.35">
      <c r="A1288" s="13" t="s">
        <v>12281</v>
      </c>
    </row>
    <row r="1289" spans="1:1" x14ac:dyDescent="0.35">
      <c r="A1289" s="13" t="s">
        <v>6815</v>
      </c>
    </row>
    <row r="1290" spans="1:1" x14ac:dyDescent="0.35">
      <c r="A1290" s="13" t="s">
        <v>2935</v>
      </c>
    </row>
    <row r="1291" spans="1:1" x14ac:dyDescent="0.35">
      <c r="A1291" s="13" t="s">
        <v>11070</v>
      </c>
    </row>
    <row r="1292" spans="1:1" x14ac:dyDescent="0.35">
      <c r="A1292" s="13" t="s">
        <v>2647</v>
      </c>
    </row>
    <row r="1293" spans="1:1" x14ac:dyDescent="0.35">
      <c r="A1293" s="13" t="s">
        <v>2273</v>
      </c>
    </row>
    <row r="1294" spans="1:1" x14ac:dyDescent="0.35">
      <c r="A1294" s="13" t="s">
        <v>14574</v>
      </c>
    </row>
    <row r="1295" spans="1:1" x14ac:dyDescent="0.35">
      <c r="A1295" s="13" t="s">
        <v>14424</v>
      </c>
    </row>
    <row r="1296" spans="1:1" x14ac:dyDescent="0.35">
      <c r="A1296" s="13" t="s">
        <v>16556</v>
      </c>
    </row>
    <row r="1297" spans="1:1" x14ac:dyDescent="0.35">
      <c r="A1297" s="13" t="s">
        <v>12839</v>
      </c>
    </row>
    <row r="1298" spans="1:1" x14ac:dyDescent="0.35">
      <c r="A1298" s="13" t="s">
        <v>11285</v>
      </c>
    </row>
    <row r="1299" spans="1:1" x14ac:dyDescent="0.35">
      <c r="A1299" s="13" t="s">
        <v>7090</v>
      </c>
    </row>
    <row r="1300" spans="1:1" x14ac:dyDescent="0.35">
      <c r="A1300" s="13" t="s">
        <v>10651</v>
      </c>
    </row>
    <row r="1301" spans="1:1" x14ac:dyDescent="0.35">
      <c r="A1301" s="13" t="s">
        <v>15143</v>
      </c>
    </row>
    <row r="1302" spans="1:1" x14ac:dyDescent="0.35">
      <c r="A1302" s="13" t="s">
        <v>1377</v>
      </c>
    </row>
    <row r="1303" spans="1:1" x14ac:dyDescent="0.35">
      <c r="A1303" s="13" t="s">
        <v>12750</v>
      </c>
    </row>
    <row r="1304" spans="1:1" x14ac:dyDescent="0.35">
      <c r="A1304" s="13" t="s">
        <v>10033</v>
      </c>
    </row>
    <row r="1305" spans="1:1" x14ac:dyDescent="0.35">
      <c r="A1305" s="13" t="s">
        <v>1293</v>
      </c>
    </row>
    <row r="1306" spans="1:1" x14ac:dyDescent="0.35">
      <c r="A1306" s="13" t="s">
        <v>6776</v>
      </c>
    </row>
    <row r="1307" spans="1:1" x14ac:dyDescent="0.35">
      <c r="A1307" s="13" t="s">
        <v>11407</v>
      </c>
    </row>
    <row r="1308" spans="1:1" x14ac:dyDescent="0.35">
      <c r="A1308" s="13" t="s">
        <v>4826</v>
      </c>
    </row>
    <row r="1309" spans="1:1" x14ac:dyDescent="0.35">
      <c r="A1309" s="13" t="s">
        <v>8468</v>
      </c>
    </row>
    <row r="1310" spans="1:1" x14ac:dyDescent="0.35">
      <c r="A1310" s="13" t="s">
        <v>1009</v>
      </c>
    </row>
    <row r="1311" spans="1:1" x14ac:dyDescent="0.35">
      <c r="A1311" s="13" t="s">
        <v>626</v>
      </c>
    </row>
    <row r="1312" spans="1:1" x14ac:dyDescent="0.35">
      <c r="A1312" s="13" t="s">
        <v>8089</v>
      </c>
    </row>
    <row r="1313" spans="1:1" x14ac:dyDescent="0.35">
      <c r="A1313" s="13" t="s">
        <v>9464</v>
      </c>
    </row>
    <row r="1314" spans="1:1" x14ac:dyDescent="0.35">
      <c r="A1314" s="13" t="s">
        <v>3643</v>
      </c>
    </row>
    <row r="1315" spans="1:1" x14ac:dyDescent="0.35">
      <c r="A1315" s="13" t="s">
        <v>480</v>
      </c>
    </row>
    <row r="1316" spans="1:1" x14ac:dyDescent="0.35">
      <c r="A1316" s="13" t="s">
        <v>1040</v>
      </c>
    </row>
    <row r="1317" spans="1:1" x14ac:dyDescent="0.35">
      <c r="A1317" s="13" t="s">
        <v>15906</v>
      </c>
    </row>
    <row r="1318" spans="1:1" x14ac:dyDescent="0.35">
      <c r="A1318" s="13" t="s">
        <v>17537</v>
      </c>
    </row>
    <row r="1319" spans="1:1" x14ac:dyDescent="0.35">
      <c r="A1319" s="13" t="s">
        <v>16178</v>
      </c>
    </row>
    <row r="1320" spans="1:1" x14ac:dyDescent="0.35">
      <c r="A1320" s="13" t="s">
        <v>756</v>
      </c>
    </row>
    <row r="1321" spans="1:1" x14ac:dyDescent="0.35">
      <c r="A1321" s="13" t="s">
        <v>13569</v>
      </c>
    </row>
    <row r="1322" spans="1:1" x14ac:dyDescent="0.35">
      <c r="A1322" s="13" t="s">
        <v>4957</v>
      </c>
    </row>
    <row r="1323" spans="1:1" x14ac:dyDescent="0.35">
      <c r="A1323" s="13" t="s">
        <v>9633</v>
      </c>
    </row>
    <row r="1324" spans="1:1" x14ac:dyDescent="0.35">
      <c r="A1324" s="13" t="s">
        <v>10656</v>
      </c>
    </row>
    <row r="1325" spans="1:1" x14ac:dyDescent="0.35">
      <c r="A1325" s="13" t="s">
        <v>9439</v>
      </c>
    </row>
    <row r="1326" spans="1:1" x14ac:dyDescent="0.35">
      <c r="A1326" s="13" t="s">
        <v>7373</v>
      </c>
    </row>
    <row r="1327" spans="1:1" x14ac:dyDescent="0.35">
      <c r="A1327" s="13" t="s">
        <v>15820</v>
      </c>
    </row>
    <row r="1328" spans="1:1" x14ac:dyDescent="0.35">
      <c r="A1328" s="13" t="s">
        <v>9707</v>
      </c>
    </row>
    <row r="1329" spans="1:1" x14ac:dyDescent="0.35">
      <c r="A1329" s="13" t="s">
        <v>11110</v>
      </c>
    </row>
    <row r="1330" spans="1:1" x14ac:dyDescent="0.35">
      <c r="A1330" s="13" t="s">
        <v>12559</v>
      </c>
    </row>
    <row r="1331" spans="1:1" x14ac:dyDescent="0.35">
      <c r="A1331" s="13" t="s">
        <v>10923</v>
      </c>
    </row>
    <row r="1332" spans="1:1" x14ac:dyDescent="0.35">
      <c r="A1332" s="13" t="s">
        <v>6061</v>
      </c>
    </row>
    <row r="1333" spans="1:1" x14ac:dyDescent="0.35">
      <c r="A1333" s="13" t="s">
        <v>16754</v>
      </c>
    </row>
    <row r="1334" spans="1:1" x14ac:dyDescent="0.35">
      <c r="A1334" s="13" t="s">
        <v>17779</v>
      </c>
    </row>
    <row r="1335" spans="1:1" x14ac:dyDescent="0.35">
      <c r="A1335" s="13" t="s">
        <v>15397</v>
      </c>
    </row>
    <row r="1336" spans="1:1" x14ac:dyDescent="0.35">
      <c r="A1336" s="13" t="s">
        <v>16718</v>
      </c>
    </row>
    <row r="1337" spans="1:1" x14ac:dyDescent="0.35">
      <c r="A1337" s="13" t="s">
        <v>3313</v>
      </c>
    </row>
    <row r="1338" spans="1:1" x14ac:dyDescent="0.35">
      <c r="A1338" s="13" t="s">
        <v>9388</v>
      </c>
    </row>
    <row r="1339" spans="1:1" x14ac:dyDescent="0.35">
      <c r="A1339" s="13" t="s">
        <v>16819</v>
      </c>
    </row>
    <row r="1340" spans="1:1" x14ac:dyDescent="0.35">
      <c r="A1340" s="13" t="s">
        <v>3654</v>
      </c>
    </row>
    <row r="1341" spans="1:1" x14ac:dyDescent="0.35">
      <c r="A1341" s="13" t="s">
        <v>1586</v>
      </c>
    </row>
    <row r="1342" spans="1:1" x14ac:dyDescent="0.35">
      <c r="A1342" s="13" t="s">
        <v>3483</v>
      </c>
    </row>
    <row r="1343" spans="1:1" x14ac:dyDescent="0.35">
      <c r="A1343" s="13" t="s">
        <v>1928</v>
      </c>
    </row>
    <row r="1344" spans="1:1" x14ac:dyDescent="0.35">
      <c r="A1344" s="13" t="s">
        <v>2045</v>
      </c>
    </row>
    <row r="1345" spans="1:1" x14ac:dyDescent="0.35">
      <c r="A1345" s="13" t="s">
        <v>2895</v>
      </c>
    </row>
    <row r="1346" spans="1:1" x14ac:dyDescent="0.35">
      <c r="A1346" s="13" t="s">
        <v>6916</v>
      </c>
    </row>
    <row r="1347" spans="1:1" x14ac:dyDescent="0.35">
      <c r="A1347" s="13" t="s">
        <v>8341</v>
      </c>
    </row>
    <row r="1348" spans="1:1" x14ac:dyDescent="0.35">
      <c r="A1348" s="13" t="s">
        <v>11980</v>
      </c>
    </row>
    <row r="1349" spans="1:1" x14ac:dyDescent="0.35">
      <c r="A1349" s="13" t="s">
        <v>11849</v>
      </c>
    </row>
    <row r="1350" spans="1:1" x14ac:dyDescent="0.35">
      <c r="A1350" s="13" t="s">
        <v>13038</v>
      </c>
    </row>
    <row r="1351" spans="1:1" x14ac:dyDescent="0.35">
      <c r="A1351" s="13" t="s">
        <v>13874</v>
      </c>
    </row>
    <row r="1352" spans="1:1" x14ac:dyDescent="0.35">
      <c r="A1352" s="13" t="s">
        <v>16159</v>
      </c>
    </row>
    <row r="1353" spans="1:1" x14ac:dyDescent="0.35">
      <c r="A1353" s="13" t="s">
        <v>10524</v>
      </c>
    </row>
    <row r="1354" spans="1:1" x14ac:dyDescent="0.35">
      <c r="A1354" s="13" t="s">
        <v>13698</v>
      </c>
    </row>
    <row r="1355" spans="1:1" x14ac:dyDescent="0.35">
      <c r="A1355" s="13" t="s">
        <v>14241</v>
      </c>
    </row>
    <row r="1356" spans="1:1" x14ac:dyDescent="0.35">
      <c r="A1356" s="13" t="s">
        <v>4591</v>
      </c>
    </row>
    <row r="1357" spans="1:1" x14ac:dyDescent="0.35">
      <c r="A1357" s="13" t="s">
        <v>3017</v>
      </c>
    </row>
    <row r="1358" spans="1:1" x14ac:dyDescent="0.35">
      <c r="A1358" s="13" t="s">
        <v>6493</v>
      </c>
    </row>
    <row r="1359" spans="1:1" x14ac:dyDescent="0.35">
      <c r="A1359" s="13" t="s">
        <v>6948</v>
      </c>
    </row>
    <row r="1360" spans="1:1" x14ac:dyDescent="0.35">
      <c r="A1360" s="13" t="s">
        <v>11938</v>
      </c>
    </row>
    <row r="1361" spans="1:1" x14ac:dyDescent="0.35">
      <c r="A1361" s="13" t="s">
        <v>8128</v>
      </c>
    </row>
    <row r="1362" spans="1:1" x14ac:dyDescent="0.35">
      <c r="A1362" s="13" t="s">
        <v>8685</v>
      </c>
    </row>
    <row r="1363" spans="1:1" x14ac:dyDescent="0.35">
      <c r="A1363" s="13" t="s">
        <v>17240</v>
      </c>
    </row>
    <row r="1364" spans="1:1" x14ac:dyDescent="0.35">
      <c r="A1364" s="13" t="s">
        <v>16713</v>
      </c>
    </row>
    <row r="1365" spans="1:1" x14ac:dyDescent="0.35">
      <c r="A1365" s="13" t="s">
        <v>18013</v>
      </c>
    </row>
    <row r="1366" spans="1:1" x14ac:dyDescent="0.35">
      <c r="A1366" s="13" t="s">
        <v>12890</v>
      </c>
    </row>
    <row r="1367" spans="1:1" x14ac:dyDescent="0.35">
      <c r="A1367" s="13" t="s">
        <v>1835</v>
      </c>
    </row>
    <row r="1368" spans="1:1" x14ac:dyDescent="0.35">
      <c r="A1368" s="13" t="s">
        <v>12541</v>
      </c>
    </row>
    <row r="1369" spans="1:1" x14ac:dyDescent="0.35">
      <c r="A1369" s="13" t="s">
        <v>13212</v>
      </c>
    </row>
    <row r="1370" spans="1:1" x14ac:dyDescent="0.35">
      <c r="A1370" s="13" t="s">
        <v>4233</v>
      </c>
    </row>
    <row r="1371" spans="1:1" x14ac:dyDescent="0.35">
      <c r="A1371" s="13" t="s">
        <v>16537</v>
      </c>
    </row>
    <row r="1372" spans="1:1" x14ac:dyDescent="0.35">
      <c r="A1372" s="13" t="s">
        <v>7048</v>
      </c>
    </row>
    <row r="1373" spans="1:1" x14ac:dyDescent="0.35">
      <c r="A1373" s="13" t="s">
        <v>14420</v>
      </c>
    </row>
    <row r="1374" spans="1:1" x14ac:dyDescent="0.35">
      <c r="A1374" s="13" t="s">
        <v>14580</v>
      </c>
    </row>
    <row r="1375" spans="1:1" x14ac:dyDescent="0.35">
      <c r="A1375" s="13" t="s">
        <v>649</v>
      </c>
    </row>
    <row r="1376" spans="1:1" x14ac:dyDescent="0.35">
      <c r="A1376" s="13" t="s">
        <v>16876</v>
      </c>
    </row>
    <row r="1377" spans="1:1" x14ac:dyDescent="0.35">
      <c r="A1377" s="13" t="s">
        <v>2863</v>
      </c>
    </row>
    <row r="1378" spans="1:1" x14ac:dyDescent="0.35">
      <c r="A1378" s="13" t="s">
        <v>619</v>
      </c>
    </row>
    <row r="1379" spans="1:1" x14ac:dyDescent="0.35">
      <c r="A1379" s="13" t="s">
        <v>387</v>
      </c>
    </row>
    <row r="1380" spans="1:1" x14ac:dyDescent="0.35">
      <c r="A1380" s="13" t="s">
        <v>5271</v>
      </c>
    </row>
    <row r="1381" spans="1:1" x14ac:dyDescent="0.35">
      <c r="A1381" s="13" t="s">
        <v>8295</v>
      </c>
    </row>
    <row r="1382" spans="1:1" x14ac:dyDescent="0.35">
      <c r="A1382" s="13" t="s">
        <v>12525</v>
      </c>
    </row>
    <row r="1383" spans="1:1" x14ac:dyDescent="0.35">
      <c r="A1383" s="13" t="s">
        <v>3190</v>
      </c>
    </row>
    <row r="1384" spans="1:1" x14ac:dyDescent="0.35">
      <c r="A1384" s="13" t="s">
        <v>10446</v>
      </c>
    </row>
    <row r="1385" spans="1:1" x14ac:dyDescent="0.35">
      <c r="A1385" s="13" t="s">
        <v>4216</v>
      </c>
    </row>
    <row r="1386" spans="1:1" x14ac:dyDescent="0.35">
      <c r="A1386" s="13" t="s">
        <v>16543</v>
      </c>
    </row>
    <row r="1387" spans="1:1" x14ac:dyDescent="0.35">
      <c r="A1387" s="13" t="s">
        <v>13147</v>
      </c>
    </row>
    <row r="1388" spans="1:1" x14ac:dyDescent="0.35">
      <c r="A1388" s="13" t="s">
        <v>4862</v>
      </c>
    </row>
    <row r="1389" spans="1:1" x14ac:dyDescent="0.35">
      <c r="A1389" s="13" t="s">
        <v>533</v>
      </c>
    </row>
    <row r="1390" spans="1:1" x14ac:dyDescent="0.35">
      <c r="A1390" s="13" t="s">
        <v>16786</v>
      </c>
    </row>
    <row r="1391" spans="1:1" x14ac:dyDescent="0.35">
      <c r="A1391" s="13" t="s">
        <v>15046</v>
      </c>
    </row>
    <row r="1392" spans="1:1" x14ac:dyDescent="0.35">
      <c r="A1392" s="13" t="s">
        <v>13309</v>
      </c>
    </row>
    <row r="1393" spans="1:1" x14ac:dyDescent="0.35">
      <c r="A1393" s="13" t="s">
        <v>5382</v>
      </c>
    </row>
    <row r="1394" spans="1:1" x14ac:dyDescent="0.35">
      <c r="A1394" s="13" t="s">
        <v>2919</v>
      </c>
    </row>
    <row r="1395" spans="1:1" x14ac:dyDescent="0.35">
      <c r="A1395" s="13" t="s">
        <v>4534</v>
      </c>
    </row>
    <row r="1396" spans="1:1" x14ac:dyDescent="0.35">
      <c r="A1396" s="13" t="s">
        <v>15084</v>
      </c>
    </row>
    <row r="1397" spans="1:1" x14ac:dyDescent="0.35">
      <c r="A1397" s="13" t="s">
        <v>1488</v>
      </c>
    </row>
    <row r="1398" spans="1:1" x14ac:dyDescent="0.35">
      <c r="A1398" s="13" t="s">
        <v>645</v>
      </c>
    </row>
    <row r="1399" spans="1:1" x14ac:dyDescent="0.35">
      <c r="A1399" s="13" t="s">
        <v>17399</v>
      </c>
    </row>
    <row r="1400" spans="1:1" x14ac:dyDescent="0.35">
      <c r="A1400" s="13" t="s">
        <v>4836</v>
      </c>
    </row>
    <row r="1401" spans="1:1" x14ac:dyDescent="0.35">
      <c r="A1401" s="13" t="s">
        <v>5171</v>
      </c>
    </row>
    <row r="1402" spans="1:1" x14ac:dyDescent="0.35">
      <c r="A1402" s="13" t="s">
        <v>5014</v>
      </c>
    </row>
    <row r="1403" spans="1:1" x14ac:dyDescent="0.35">
      <c r="A1403" s="13" t="s">
        <v>10243</v>
      </c>
    </row>
    <row r="1404" spans="1:1" x14ac:dyDescent="0.35">
      <c r="A1404" s="13" t="s">
        <v>4857</v>
      </c>
    </row>
    <row r="1405" spans="1:1" x14ac:dyDescent="0.35">
      <c r="A1405" s="13" t="s">
        <v>4093</v>
      </c>
    </row>
    <row r="1406" spans="1:1" x14ac:dyDescent="0.35">
      <c r="A1406" s="13" t="s">
        <v>13082</v>
      </c>
    </row>
    <row r="1407" spans="1:1" x14ac:dyDescent="0.35">
      <c r="A1407" s="13" t="s">
        <v>4058</v>
      </c>
    </row>
    <row r="1408" spans="1:1" x14ac:dyDescent="0.35">
      <c r="A1408" s="13" t="s">
        <v>6868</v>
      </c>
    </row>
    <row r="1409" spans="1:1" x14ac:dyDescent="0.35">
      <c r="A1409" s="13" t="s">
        <v>15864</v>
      </c>
    </row>
    <row r="1410" spans="1:1" x14ac:dyDescent="0.35">
      <c r="A1410" s="13" t="s">
        <v>14979</v>
      </c>
    </row>
    <row r="1411" spans="1:1" x14ac:dyDescent="0.35">
      <c r="A1411" s="13" t="s">
        <v>543</v>
      </c>
    </row>
    <row r="1412" spans="1:1" x14ac:dyDescent="0.35">
      <c r="A1412" s="13" t="s">
        <v>246</v>
      </c>
    </row>
    <row r="1413" spans="1:1" x14ac:dyDescent="0.35">
      <c r="A1413" s="13" t="s">
        <v>474</v>
      </c>
    </row>
    <row r="1414" spans="1:1" x14ac:dyDescent="0.35">
      <c r="A1414" s="13" t="s">
        <v>6422</v>
      </c>
    </row>
    <row r="1415" spans="1:1" x14ac:dyDescent="0.35">
      <c r="A1415" s="13" t="s">
        <v>6850</v>
      </c>
    </row>
    <row r="1416" spans="1:1" x14ac:dyDescent="0.35">
      <c r="A1416" s="13" t="s">
        <v>16415</v>
      </c>
    </row>
    <row r="1417" spans="1:1" x14ac:dyDescent="0.35">
      <c r="A1417" s="13" t="s">
        <v>13784</v>
      </c>
    </row>
    <row r="1418" spans="1:1" x14ac:dyDescent="0.35">
      <c r="A1418" s="13" t="s">
        <v>2310</v>
      </c>
    </row>
    <row r="1419" spans="1:1" x14ac:dyDescent="0.35">
      <c r="A1419" s="13" t="s">
        <v>14162</v>
      </c>
    </row>
    <row r="1420" spans="1:1" x14ac:dyDescent="0.35">
      <c r="A1420" s="13" t="s">
        <v>7098</v>
      </c>
    </row>
    <row r="1421" spans="1:1" x14ac:dyDescent="0.35">
      <c r="A1421" s="13" t="s">
        <v>13796</v>
      </c>
    </row>
    <row r="1422" spans="1:1" x14ac:dyDescent="0.35">
      <c r="A1422" s="13" t="s">
        <v>2821</v>
      </c>
    </row>
    <row r="1423" spans="1:1" x14ac:dyDescent="0.35">
      <c r="A1423" s="13" t="s">
        <v>16379</v>
      </c>
    </row>
    <row r="1424" spans="1:1" x14ac:dyDescent="0.35">
      <c r="A1424" s="13" t="s">
        <v>3895</v>
      </c>
    </row>
    <row r="1425" spans="1:1" x14ac:dyDescent="0.35">
      <c r="A1425" s="13" t="s">
        <v>3995</v>
      </c>
    </row>
    <row r="1426" spans="1:1" x14ac:dyDescent="0.35">
      <c r="A1426" s="13" t="s">
        <v>355</v>
      </c>
    </row>
    <row r="1427" spans="1:1" x14ac:dyDescent="0.35">
      <c r="A1427" s="13" t="s">
        <v>9895</v>
      </c>
    </row>
    <row r="1428" spans="1:1" x14ac:dyDescent="0.35">
      <c r="A1428" s="13" t="s">
        <v>15059</v>
      </c>
    </row>
    <row r="1429" spans="1:1" x14ac:dyDescent="0.35">
      <c r="A1429" s="13" t="s">
        <v>12701</v>
      </c>
    </row>
    <row r="1430" spans="1:1" x14ac:dyDescent="0.35">
      <c r="A1430" s="13" t="s">
        <v>5214</v>
      </c>
    </row>
    <row r="1431" spans="1:1" x14ac:dyDescent="0.35">
      <c r="A1431" s="13" t="s">
        <v>11972</v>
      </c>
    </row>
    <row r="1432" spans="1:1" x14ac:dyDescent="0.35">
      <c r="A1432" s="13" t="s">
        <v>9366</v>
      </c>
    </row>
    <row r="1433" spans="1:1" x14ac:dyDescent="0.35">
      <c r="A1433" s="13" t="s">
        <v>3115</v>
      </c>
    </row>
    <row r="1434" spans="1:1" x14ac:dyDescent="0.35">
      <c r="A1434" s="13" t="s">
        <v>1330</v>
      </c>
    </row>
    <row r="1435" spans="1:1" x14ac:dyDescent="0.35">
      <c r="A1435" s="13" t="s">
        <v>16000</v>
      </c>
    </row>
    <row r="1436" spans="1:1" x14ac:dyDescent="0.35">
      <c r="A1436" s="13" t="s">
        <v>15986</v>
      </c>
    </row>
    <row r="1437" spans="1:1" x14ac:dyDescent="0.35">
      <c r="A1437" s="13" t="s">
        <v>12193</v>
      </c>
    </row>
    <row r="1438" spans="1:1" x14ac:dyDescent="0.35">
      <c r="A1438" s="13" t="s">
        <v>16070</v>
      </c>
    </row>
    <row r="1439" spans="1:1" x14ac:dyDescent="0.35">
      <c r="A1439" s="13" t="s">
        <v>9901</v>
      </c>
    </row>
    <row r="1440" spans="1:1" x14ac:dyDescent="0.35">
      <c r="A1440" s="13" t="s">
        <v>12645</v>
      </c>
    </row>
    <row r="1441" spans="1:1" x14ac:dyDescent="0.35">
      <c r="A1441" s="13" t="s">
        <v>9534</v>
      </c>
    </row>
    <row r="1442" spans="1:1" x14ac:dyDescent="0.35">
      <c r="A1442" s="13" t="s">
        <v>9681</v>
      </c>
    </row>
    <row r="1443" spans="1:1" x14ac:dyDescent="0.35">
      <c r="A1443" s="13" t="s">
        <v>8983</v>
      </c>
    </row>
    <row r="1444" spans="1:1" x14ac:dyDescent="0.35">
      <c r="A1444" s="13" t="s">
        <v>13267</v>
      </c>
    </row>
    <row r="1445" spans="1:1" x14ac:dyDescent="0.35">
      <c r="A1445" s="13" t="s">
        <v>13563</v>
      </c>
    </row>
    <row r="1446" spans="1:1" x14ac:dyDescent="0.35">
      <c r="A1446" s="13" t="s">
        <v>12238</v>
      </c>
    </row>
    <row r="1447" spans="1:1" x14ac:dyDescent="0.35">
      <c r="A1447" s="13" t="s">
        <v>11387</v>
      </c>
    </row>
    <row r="1448" spans="1:1" x14ac:dyDescent="0.35">
      <c r="A1448" s="13" t="s">
        <v>4794</v>
      </c>
    </row>
    <row r="1449" spans="1:1" x14ac:dyDescent="0.35">
      <c r="A1449" s="13" t="s">
        <v>6196</v>
      </c>
    </row>
    <row r="1450" spans="1:1" x14ac:dyDescent="0.35">
      <c r="A1450" s="13" t="s">
        <v>7125</v>
      </c>
    </row>
    <row r="1451" spans="1:1" x14ac:dyDescent="0.35">
      <c r="A1451" s="13" t="s">
        <v>16281</v>
      </c>
    </row>
    <row r="1452" spans="1:1" x14ac:dyDescent="0.35">
      <c r="A1452" s="13" t="s">
        <v>6071</v>
      </c>
    </row>
    <row r="1453" spans="1:1" x14ac:dyDescent="0.35">
      <c r="A1453" s="13" t="s">
        <v>8814</v>
      </c>
    </row>
    <row r="1454" spans="1:1" x14ac:dyDescent="0.35">
      <c r="A1454" s="13" t="s">
        <v>13176</v>
      </c>
    </row>
    <row r="1455" spans="1:1" x14ac:dyDescent="0.35">
      <c r="A1455" s="13" t="s">
        <v>3945</v>
      </c>
    </row>
    <row r="1456" spans="1:1" x14ac:dyDescent="0.35">
      <c r="A1456" s="13" t="s">
        <v>11355</v>
      </c>
    </row>
    <row r="1457" spans="1:1" x14ac:dyDescent="0.35">
      <c r="A1457" s="13" t="s">
        <v>6665</v>
      </c>
    </row>
    <row r="1458" spans="1:1" x14ac:dyDescent="0.35">
      <c r="A1458" s="13" t="s">
        <v>15676</v>
      </c>
    </row>
    <row r="1459" spans="1:1" x14ac:dyDescent="0.35">
      <c r="A1459" s="13" t="s">
        <v>70</v>
      </c>
    </row>
    <row r="1460" spans="1:1" x14ac:dyDescent="0.35">
      <c r="A1460" s="13" t="s">
        <v>6789</v>
      </c>
    </row>
    <row r="1461" spans="1:1" x14ac:dyDescent="0.35">
      <c r="A1461" s="13" t="s">
        <v>5700</v>
      </c>
    </row>
    <row r="1462" spans="1:1" x14ac:dyDescent="0.35">
      <c r="A1462" s="13" t="s">
        <v>5581</v>
      </c>
    </row>
    <row r="1463" spans="1:1" x14ac:dyDescent="0.35">
      <c r="A1463" s="13" t="s">
        <v>12747</v>
      </c>
    </row>
    <row r="1464" spans="1:1" x14ac:dyDescent="0.35">
      <c r="A1464" s="13" t="s">
        <v>5392</v>
      </c>
    </row>
    <row r="1465" spans="1:1" x14ac:dyDescent="0.35">
      <c r="A1465" s="13" t="s">
        <v>12141</v>
      </c>
    </row>
    <row r="1466" spans="1:1" x14ac:dyDescent="0.35">
      <c r="A1466" s="13" t="s">
        <v>9696</v>
      </c>
    </row>
    <row r="1467" spans="1:1" x14ac:dyDescent="0.35">
      <c r="A1467" s="13" t="s">
        <v>2805</v>
      </c>
    </row>
    <row r="1468" spans="1:1" x14ac:dyDescent="0.35">
      <c r="A1468" s="13" t="s">
        <v>16895</v>
      </c>
    </row>
    <row r="1469" spans="1:1" x14ac:dyDescent="0.35">
      <c r="A1469" s="13" t="s">
        <v>5434</v>
      </c>
    </row>
    <row r="1470" spans="1:1" x14ac:dyDescent="0.35">
      <c r="A1470" s="13" t="s">
        <v>9509</v>
      </c>
    </row>
    <row r="1471" spans="1:1" x14ac:dyDescent="0.35">
      <c r="A1471" s="13" t="s">
        <v>4001</v>
      </c>
    </row>
    <row r="1472" spans="1:1" x14ac:dyDescent="0.35">
      <c r="A1472" s="13" t="s">
        <v>9740</v>
      </c>
    </row>
    <row r="1473" spans="1:1" x14ac:dyDescent="0.35">
      <c r="A1473" s="13" t="s">
        <v>8538</v>
      </c>
    </row>
    <row r="1474" spans="1:1" x14ac:dyDescent="0.35">
      <c r="A1474" s="13" t="s">
        <v>6020</v>
      </c>
    </row>
    <row r="1475" spans="1:1" x14ac:dyDescent="0.35">
      <c r="A1475" s="13" t="s">
        <v>2430</v>
      </c>
    </row>
    <row r="1476" spans="1:1" x14ac:dyDescent="0.35">
      <c r="A1476" s="13" t="s">
        <v>14369</v>
      </c>
    </row>
    <row r="1477" spans="1:1" x14ac:dyDescent="0.35">
      <c r="A1477" s="13" t="s">
        <v>14329</v>
      </c>
    </row>
    <row r="1478" spans="1:1" x14ac:dyDescent="0.35">
      <c r="A1478" s="13" t="s">
        <v>435</v>
      </c>
    </row>
    <row r="1479" spans="1:1" x14ac:dyDescent="0.35">
      <c r="A1479" s="13" t="s">
        <v>1970</v>
      </c>
    </row>
    <row r="1480" spans="1:1" x14ac:dyDescent="0.35">
      <c r="A1480" s="13" t="s">
        <v>3700</v>
      </c>
    </row>
    <row r="1481" spans="1:1" x14ac:dyDescent="0.35">
      <c r="A1481" s="13" t="s">
        <v>231</v>
      </c>
    </row>
    <row r="1482" spans="1:1" x14ac:dyDescent="0.35">
      <c r="A1482" s="13" t="s">
        <v>2545</v>
      </c>
    </row>
    <row r="1483" spans="1:1" x14ac:dyDescent="0.35">
      <c r="A1483" s="13" t="s">
        <v>4273</v>
      </c>
    </row>
    <row r="1484" spans="1:1" x14ac:dyDescent="0.35">
      <c r="A1484" s="13" t="s">
        <v>16132</v>
      </c>
    </row>
    <row r="1485" spans="1:1" x14ac:dyDescent="0.35">
      <c r="A1485" s="13" t="s">
        <v>10665</v>
      </c>
    </row>
    <row r="1486" spans="1:1" x14ac:dyDescent="0.35">
      <c r="A1486" s="13" t="s">
        <v>8430</v>
      </c>
    </row>
    <row r="1487" spans="1:1" x14ac:dyDescent="0.35">
      <c r="A1487" s="13" t="s">
        <v>6504</v>
      </c>
    </row>
    <row r="1488" spans="1:1" x14ac:dyDescent="0.35">
      <c r="A1488" s="13" t="s">
        <v>12312</v>
      </c>
    </row>
    <row r="1489" spans="1:1" x14ac:dyDescent="0.35">
      <c r="A1489" s="13" t="s">
        <v>11489</v>
      </c>
    </row>
    <row r="1490" spans="1:1" x14ac:dyDescent="0.35">
      <c r="A1490" s="13" t="s">
        <v>2210</v>
      </c>
    </row>
    <row r="1491" spans="1:1" x14ac:dyDescent="0.35">
      <c r="A1491" s="13" t="s">
        <v>13183</v>
      </c>
    </row>
    <row r="1492" spans="1:1" x14ac:dyDescent="0.35">
      <c r="A1492" s="13" t="s">
        <v>16052</v>
      </c>
    </row>
    <row r="1493" spans="1:1" x14ac:dyDescent="0.35">
      <c r="A1493" s="13" t="s">
        <v>3918</v>
      </c>
    </row>
    <row r="1494" spans="1:1" x14ac:dyDescent="0.35">
      <c r="A1494" s="13" t="s">
        <v>10720</v>
      </c>
    </row>
    <row r="1495" spans="1:1" x14ac:dyDescent="0.35">
      <c r="A1495" s="13" t="s">
        <v>5312</v>
      </c>
    </row>
    <row r="1496" spans="1:1" x14ac:dyDescent="0.35">
      <c r="A1496" s="13" t="s">
        <v>12765</v>
      </c>
    </row>
    <row r="1497" spans="1:1" x14ac:dyDescent="0.35">
      <c r="A1497" s="13" t="s">
        <v>11787</v>
      </c>
    </row>
    <row r="1498" spans="1:1" x14ac:dyDescent="0.35">
      <c r="A1498" s="13" t="s">
        <v>8247</v>
      </c>
    </row>
    <row r="1499" spans="1:1" x14ac:dyDescent="0.35">
      <c r="A1499" s="13" t="s">
        <v>16262</v>
      </c>
    </row>
    <row r="1500" spans="1:1" x14ac:dyDescent="0.35">
      <c r="A1500" s="13" t="s">
        <v>8474</v>
      </c>
    </row>
    <row r="1501" spans="1:1" x14ac:dyDescent="0.35">
      <c r="A1501" s="13" t="s">
        <v>8383</v>
      </c>
    </row>
    <row r="1502" spans="1:1" x14ac:dyDescent="0.35">
      <c r="A1502" s="13" t="s">
        <v>5534</v>
      </c>
    </row>
    <row r="1503" spans="1:1" x14ac:dyDescent="0.35">
      <c r="A1503" s="13" t="s">
        <v>4448</v>
      </c>
    </row>
    <row r="1504" spans="1:1" x14ac:dyDescent="0.35">
      <c r="A1504" s="13" t="s">
        <v>4457</v>
      </c>
    </row>
    <row r="1505" spans="1:1" x14ac:dyDescent="0.35">
      <c r="A1505" s="13" t="s">
        <v>17389</v>
      </c>
    </row>
    <row r="1506" spans="1:1" x14ac:dyDescent="0.35">
      <c r="A1506" s="13" t="s">
        <v>15342</v>
      </c>
    </row>
    <row r="1507" spans="1:1" x14ac:dyDescent="0.35">
      <c r="A1507" s="13" t="s">
        <v>3337</v>
      </c>
    </row>
    <row r="1508" spans="1:1" x14ac:dyDescent="0.35">
      <c r="A1508" s="13" t="s">
        <v>13649</v>
      </c>
    </row>
    <row r="1509" spans="1:1" x14ac:dyDescent="0.35">
      <c r="A1509" s="13" t="s">
        <v>2977</v>
      </c>
    </row>
    <row r="1510" spans="1:1" x14ac:dyDescent="0.35">
      <c r="A1510" s="13" t="s">
        <v>11822</v>
      </c>
    </row>
    <row r="1511" spans="1:1" x14ac:dyDescent="0.35">
      <c r="A1511" s="13" t="s">
        <v>16806</v>
      </c>
    </row>
    <row r="1512" spans="1:1" x14ac:dyDescent="0.35">
      <c r="A1512" s="13" t="s">
        <v>8638</v>
      </c>
    </row>
    <row r="1513" spans="1:1" x14ac:dyDescent="0.35">
      <c r="A1513" s="13" t="s">
        <v>204</v>
      </c>
    </row>
    <row r="1514" spans="1:1" x14ac:dyDescent="0.35">
      <c r="A1514" s="13" t="s">
        <v>1590</v>
      </c>
    </row>
    <row r="1515" spans="1:1" x14ac:dyDescent="0.35">
      <c r="A1515" s="13" t="s">
        <v>17490</v>
      </c>
    </row>
    <row r="1516" spans="1:1" x14ac:dyDescent="0.35">
      <c r="A1516" s="13" t="s">
        <v>9069</v>
      </c>
    </row>
    <row r="1517" spans="1:1" x14ac:dyDescent="0.35">
      <c r="A1517" s="13" t="s">
        <v>9296</v>
      </c>
    </row>
    <row r="1518" spans="1:1" x14ac:dyDescent="0.35">
      <c r="A1518" s="13" t="s">
        <v>13115</v>
      </c>
    </row>
    <row r="1519" spans="1:1" x14ac:dyDescent="0.35">
      <c r="A1519" s="13" t="s">
        <v>11976</v>
      </c>
    </row>
    <row r="1520" spans="1:1" x14ac:dyDescent="0.35">
      <c r="A1520" s="13" t="s">
        <v>6405</v>
      </c>
    </row>
    <row r="1521" spans="1:1" x14ac:dyDescent="0.35">
      <c r="A1521" s="13" t="s">
        <v>8959</v>
      </c>
    </row>
    <row r="1522" spans="1:1" x14ac:dyDescent="0.35">
      <c r="A1522" s="13" t="s">
        <v>17570</v>
      </c>
    </row>
    <row r="1523" spans="1:1" x14ac:dyDescent="0.35">
      <c r="A1523" s="13" t="s">
        <v>8525</v>
      </c>
    </row>
    <row r="1524" spans="1:1" x14ac:dyDescent="0.35">
      <c r="A1524" s="13" t="s">
        <v>16775</v>
      </c>
    </row>
    <row r="1525" spans="1:1" x14ac:dyDescent="0.35">
      <c r="A1525" s="13" t="s">
        <v>13400</v>
      </c>
    </row>
    <row r="1526" spans="1:1" x14ac:dyDescent="0.35">
      <c r="A1526" s="13" t="s">
        <v>1384</v>
      </c>
    </row>
    <row r="1527" spans="1:1" x14ac:dyDescent="0.35">
      <c r="A1527" s="13" t="s">
        <v>7261</v>
      </c>
    </row>
    <row r="1528" spans="1:1" x14ac:dyDescent="0.35">
      <c r="A1528" s="13" t="s">
        <v>8490</v>
      </c>
    </row>
    <row r="1529" spans="1:1" x14ac:dyDescent="0.35">
      <c r="A1529" s="13" t="s">
        <v>4876</v>
      </c>
    </row>
    <row r="1530" spans="1:1" x14ac:dyDescent="0.35">
      <c r="A1530" s="13" t="s">
        <v>5309</v>
      </c>
    </row>
    <row r="1531" spans="1:1" x14ac:dyDescent="0.35">
      <c r="A1531" s="13" t="s">
        <v>11626</v>
      </c>
    </row>
    <row r="1532" spans="1:1" x14ac:dyDescent="0.35">
      <c r="A1532" s="13" t="s">
        <v>8462</v>
      </c>
    </row>
    <row r="1533" spans="1:1" x14ac:dyDescent="0.35">
      <c r="A1533" s="13" t="s">
        <v>10271</v>
      </c>
    </row>
    <row r="1534" spans="1:1" x14ac:dyDescent="0.35">
      <c r="A1534" s="13" t="s">
        <v>881</v>
      </c>
    </row>
    <row r="1535" spans="1:1" x14ac:dyDescent="0.35">
      <c r="A1535" s="13" t="s">
        <v>966</v>
      </c>
    </row>
    <row r="1536" spans="1:1" x14ac:dyDescent="0.35">
      <c r="A1536" s="13" t="s">
        <v>1129</v>
      </c>
    </row>
    <row r="1537" spans="1:1" x14ac:dyDescent="0.35">
      <c r="A1537" s="13" t="s">
        <v>13411</v>
      </c>
    </row>
    <row r="1538" spans="1:1" x14ac:dyDescent="0.35">
      <c r="A1538" s="13" t="s">
        <v>17300</v>
      </c>
    </row>
    <row r="1539" spans="1:1" x14ac:dyDescent="0.35">
      <c r="A1539" s="13" t="s">
        <v>6941</v>
      </c>
    </row>
    <row r="1540" spans="1:1" x14ac:dyDescent="0.35">
      <c r="A1540" s="13" t="s">
        <v>17416</v>
      </c>
    </row>
    <row r="1541" spans="1:1" x14ac:dyDescent="0.35">
      <c r="A1541" s="13" t="s">
        <v>14616</v>
      </c>
    </row>
    <row r="1542" spans="1:1" x14ac:dyDescent="0.35">
      <c r="A1542" s="13" t="s">
        <v>15851</v>
      </c>
    </row>
    <row r="1543" spans="1:1" x14ac:dyDescent="0.35">
      <c r="A1543" s="13" t="s">
        <v>10986</v>
      </c>
    </row>
    <row r="1544" spans="1:1" x14ac:dyDescent="0.35">
      <c r="A1544" s="13" t="s">
        <v>3891</v>
      </c>
    </row>
    <row r="1545" spans="1:1" x14ac:dyDescent="0.35">
      <c r="A1545" s="13" t="s">
        <v>3215</v>
      </c>
    </row>
    <row r="1546" spans="1:1" x14ac:dyDescent="0.35">
      <c r="A1546" s="13" t="s">
        <v>15417</v>
      </c>
    </row>
    <row r="1547" spans="1:1" x14ac:dyDescent="0.35">
      <c r="A1547" s="13" t="s">
        <v>15489</v>
      </c>
    </row>
    <row r="1548" spans="1:1" x14ac:dyDescent="0.35">
      <c r="A1548" s="13" t="s">
        <v>17022</v>
      </c>
    </row>
    <row r="1549" spans="1:1" x14ac:dyDescent="0.35">
      <c r="A1549" s="13" t="s">
        <v>8547</v>
      </c>
    </row>
    <row r="1550" spans="1:1" x14ac:dyDescent="0.35">
      <c r="A1550" s="13" t="s">
        <v>10025</v>
      </c>
    </row>
    <row r="1551" spans="1:1" x14ac:dyDescent="0.35">
      <c r="A1551" s="13" t="s">
        <v>10731</v>
      </c>
    </row>
    <row r="1552" spans="1:1" x14ac:dyDescent="0.35">
      <c r="A1552" s="13" t="s">
        <v>1813</v>
      </c>
    </row>
    <row r="1553" spans="1:1" x14ac:dyDescent="0.35">
      <c r="A1553" s="13" t="s">
        <v>2164</v>
      </c>
    </row>
    <row r="1554" spans="1:1" x14ac:dyDescent="0.35">
      <c r="A1554" s="13" t="s">
        <v>1959</v>
      </c>
    </row>
    <row r="1555" spans="1:1" x14ac:dyDescent="0.35">
      <c r="A1555" s="13" t="s">
        <v>7950</v>
      </c>
    </row>
    <row r="1556" spans="1:1" x14ac:dyDescent="0.35">
      <c r="A1556" s="13" t="s">
        <v>11185</v>
      </c>
    </row>
    <row r="1557" spans="1:1" x14ac:dyDescent="0.35">
      <c r="A1557" s="13" t="s">
        <v>12590</v>
      </c>
    </row>
    <row r="1558" spans="1:1" x14ac:dyDescent="0.35">
      <c r="A1558" s="13" t="s">
        <v>2341</v>
      </c>
    </row>
    <row r="1559" spans="1:1" x14ac:dyDescent="0.35">
      <c r="A1559" s="13" t="s">
        <v>5555</v>
      </c>
    </row>
    <row r="1560" spans="1:1" x14ac:dyDescent="0.35">
      <c r="A1560" s="13" t="s">
        <v>12899</v>
      </c>
    </row>
    <row r="1561" spans="1:1" x14ac:dyDescent="0.35">
      <c r="A1561" s="13" t="s">
        <v>8344</v>
      </c>
    </row>
    <row r="1562" spans="1:1" x14ac:dyDescent="0.35">
      <c r="A1562" s="13" t="s">
        <v>17332</v>
      </c>
    </row>
    <row r="1563" spans="1:1" x14ac:dyDescent="0.35">
      <c r="A1563" s="13" t="s">
        <v>14920</v>
      </c>
    </row>
    <row r="1564" spans="1:1" x14ac:dyDescent="0.35">
      <c r="A1564" s="13" t="s">
        <v>4688</v>
      </c>
    </row>
    <row r="1565" spans="1:1" x14ac:dyDescent="0.35">
      <c r="A1565" s="13" t="s">
        <v>11660</v>
      </c>
    </row>
    <row r="1566" spans="1:1" x14ac:dyDescent="0.35">
      <c r="A1566" s="13" t="s">
        <v>7543</v>
      </c>
    </row>
    <row r="1567" spans="1:1" x14ac:dyDescent="0.35">
      <c r="A1567" s="13" t="s">
        <v>14651</v>
      </c>
    </row>
    <row r="1568" spans="1:1" x14ac:dyDescent="0.35">
      <c r="A1568" s="13" t="s">
        <v>15011</v>
      </c>
    </row>
    <row r="1569" spans="1:1" x14ac:dyDescent="0.35">
      <c r="A1569" s="13" t="s">
        <v>10701</v>
      </c>
    </row>
    <row r="1570" spans="1:1" x14ac:dyDescent="0.35">
      <c r="A1570" s="13" t="s">
        <v>4292</v>
      </c>
    </row>
    <row r="1571" spans="1:1" x14ac:dyDescent="0.35">
      <c r="A1571" s="13" t="s">
        <v>15561</v>
      </c>
    </row>
    <row r="1572" spans="1:1" x14ac:dyDescent="0.35">
      <c r="A1572" s="13" t="s">
        <v>7672</v>
      </c>
    </row>
    <row r="1573" spans="1:1" x14ac:dyDescent="0.35">
      <c r="A1573" s="13" t="s">
        <v>10777</v>
      </c>
    </row>
    <row r="1574" spans="1:1" x14ac:dyDescent="0.35">
      <c r="A1574" s="13" t="s">
        <v>6165</v>
      </c>
    </row>
    <row r="1575" spans="1:1" x14ac:dyDescent="0.35">
      <c r="A1575" s="13" t="s">
        <v>8850</v>
      </c>
    </row>
    <row r="1576" spans="1:1" x14ac:dyDescent="0.35">
      <c r="A1576" s="13" t="s">
        <v>10760</v>
      </c>
    </row>
    <row r="1577" spans="1:1" x14ac:dyDescent="0.35">
      <c r="A1577" s="13" t="s">
        <v>1791</v>
      </c>
    </row>
    <row r="1578" spans="1:1" x14ac:dyDescent="0.35">
      <c r="A1578" s="13" t="s">
        <v>9186</v>
      </c>
    </row>
    <row r="1579" spans="1:1" x14ac:dyDescent="0.35">
      <c r="A1579" s="13" t="s">
        <v>7737</v>
      </c>
    </row>
    <row r="1580" spans="1:1" x14ac:dyDescent="0.35">
      <c r="A1580" s="13" t="s">
        <v>8678</v>
      </c>
    </row>
    <row r="1581" spans="1:1" x14ac:dyDescent="0.35">
      <c r="A1581" s="13" t="s">
        <v>3512</v>
      </c>
    </row>
    <row r="1582" spans="1:1" x14ac:dyDescent="0.35">
      <c r="A1582" s="13" t="s">
        <v>14519</v>
      </c>
    </row>
    <row r="1583" spans="1:1" x14ac:dyDescent="0.35">
      <c r="A1583" s="13" t="s">
        <v>10372</v>
      </c>
    </row>
    <row r="1584" spans="1:1" x14ac:dyDescent="0.35">
      <c r="A1584" s="13" t="s">
        <v>6885</v>
      </c>
    </row>
    <row r="1585" spans="1:1" x14ac:dyDescent="0.35">
      <c r="A1585" s="13" t="s">
        <v>1033</v>
      </c>
    </row>
    <row r="1586" spans="1:1" x14ac:dyDescent="0.35">
      <c r="A1586" s="13" t="s">
        <v>11113</v>
      </c>
    </row>
    <row r="1587" spans="1:1" x14ac:dyDescent="0.35">
      <c r="A1587" s="13" t="s">
        <v>12437</v>
      </c>
    </row>
    <row r="1588" spans="1:1" x14ac:dyDescent="0.35">
      <c r="A1588" s="13" t="s">
        <v>16100</v>
      </c>
    </row>
    <row r="1589" spans="1:1" x14ac:dyDescent="0.35">
      <c r="A1589" s="13" t="s">
        <v>7863</v>
      </c>
    </row>
    <row r="1590" spans="1:1" x14ac:dyDescent="0.35">
      <c r="A1590" s="13" t="s">
        <v>5401</v>
      </c>
    </row>
    <row r="1591" spans="1:1" x14ac:dyDescent="0.35">
      <c r="A1591" s="13" t="s">
        <v>5846</v>
      </c>
    </row>
    <row r="1592" spans="1:1" x14ac:dyDescent="0.35">
      <c r="A1592" s="13" t="s">
        <v>7015</v>
      </c>
    </row>
    <row r="1593" spans="1:1" x14ac:dyDescent="0.35">
      <c r="A1593" s="13" t="s">
        <v>10916</v>
      </c>
    </row>
    <row r="1594" spans="1:1" x14ac:dyDescent="0.35">
      <c r="A1594" s="13" t="s">
        <v>1318</v>
      </c>
    </row>
    <row r="1595" spans="1:1" x14ac:dyDescent="0.35">
      <c r="A1595" s="13" t="s">
        <v>6430</v>
      </c>
    </row>
    <row r="1596" spans="1:1" x14ac:dyDescent="0.35">
      <c r="A1596" s="13" t="s">
        <v>12461</v>
      </c>
    </row>
    <row r="1597" spans="1:1" x14ac:dyDescent="0.35">
      <c r="A1597" s="13" t="s">
        <v>15337</v>
      </c>
    </row>
    <row r="1598" spans="1:1" x14ac:dyDescent="0.35">
      <c r="A1598" s="13" t="s">
        <v>15064</v>
      </c>
    </row>
    <row r="1599" spans="1:1" x14ac:dyDescent="0.35">
      <c r="A1599" s="13" t="s">
        <v>17789</v>
      </c>
    </row>
    <row r="1600" spans="1:1" x14ac:dyDescent="0.35">
      <c r="A1600" s="13" t="s">
        <v>7831</v>
      </c>
    </row>
    <row r="1601" spans="1:1" x14ac:dyDescent="0.35">
      <c r="A1601" s="13" t="s">
        <v>2480</v>
      </c>
    </row>
    <row r="1602" spans="1:1" x14ac:dyDescent="0.35">
      <c r="A1602" s="13" t="s">
        <v>13989</v>
      </c>
    </row>
    <row r="1603" spans="1:1" x14ac:dyDescent="0.35">
      <c r="A1603" s="13" t="s">
        <v>3491</v>
      </c>
    </row>
    <row r="1604" spans="1:1" x14ac:dyDescent="0.35">
      <c r="A1604" s="13" t="s">
        <v>7224</v>
      </c>
    </row>
    <row r="1605" spans="1:1" x14ac:dyDescent="0.35">
      <c r="A1605" s="13" t="s">
        <v>8024</v>
      </c>
    </row>
    <row r="1606" spans="1:1" x14ac:dyDescent="0.35">
      <c r="A1606" s="13" t="s">
        <v>12213</v>
      </c>
    </row>
    <row r="1607" spans="1:1" x14ac:dyDescent="0.35">
      <c r="A1607" s="13" t="s">
        <v>1684</v>
      </c>
    </row>
    <row r="1608" spans="1:1" x14ac:dyDescent="0.35">
      <c r="A1608" s="13" t="s">
        <v>14026</v>
      </c>
    </row>
    <row r="1609" spans="1:1" x14ac:dyDescent="0.35">
      <c r="A1609" s="13" t="s">
        <v>2688</v>
      </c>
    </row>
    <row r="1610" spans="1:1" x14ac:dyDescent="0.35">
      <c r="A1610" s="13" t="s">
        <v>7936</v>
      </c>
    </row>
    <row r="1611" spans="1:1" x14ac:dyDescent="0.35">
      <c r="A1611" s="13" t="s">
        <v>9335</v>
      </c>
    </row>
    <row r="1612" spans="1:1" x14ac:dyDescent="0.35">
      <c r="A1612" s="13" t="s">
        <v>11595</v>
      </c>
    </row>
    <row r="1613" spans="1:1" x14ac:dyDescent="0.35">
      <c r="A1613" s="13" t="s">
        <v>3722</v>
      </c>
    </row>
    <row r="1614" spans="1:1" x14ac:dyDescent="0.35">
      <c r="A1614" s="13" t="s">
        <v>14361</v>
      </c>
    </row>
    <row r="1615" spans="1:1" x14ac:dyDescent="0.35">
      <c r="A1615" s="13" t="s">
        <v>1560</v>
      </c>
    </row>
    <row r="1616" spans="1:1" x14ac:dyDescent="0.35">
      <c r="A1616" s="13" t="s">
        <v>12821</v>
      </c>
    </row>
    <row r="1617" spans="1:1" x14ac:dyDescent="0.35">
      <c r="A1617" s="13" t="s">
        <v>12362</v>
      </c>
    </row>
    <row r="1618" spans="1:1" x14ac:dyDescent="0.35">
      <c r="A1618" s="13" t="s">
        <v>16881</v>
      </c>
    </row>
    <row r="1619" spans="1:1" x14ac:dyDescent="0.35">
      <c r="A1619" s="13" t="s">
        <v>17736</v>
      </c>
    </row>
    <row r="1620" spans="1:1" x14ac:dyDescent="0.35">
      <c r="A1620" s="13" t="s">
        <v>10330</v>
      </c>
    </row>
    <row r="1621" spans="1:1" x14ac:dyDescent="0.35">
      <c r="A1621" s="13" t="s">
        <v>14384</v>
      </c>
    </row>
    <row r="1622" spans="1:1" x14ac:dyDescent="0.35">
      <c r="A1622" s="13" t="s">
        <v>4005</v>
      </c>
    </row>
    <row r="1623" spans="1:1" x14ac:dyDescent="0.35">
      <c r="A1623" s="13" t="s">
        <v>16579</v>
      </c>
    </row>
    <row r="1624" spans="1:1" x14ac:dyDescent="0.35">
      <c r="A1624" s="13" t="s">
        <v>15218</v>
      </c>
    </row>
    <row r="1625" spans="1:1" x14ac:dyDescent="0.35">
      <c r="A1625" s="13" t="s">
        <v>5971</v>
      </c>
    </row>
    <row r="1626" spans="1:1" x14ac:dyDescent="0.35">
      <c r="A1626" s="13" t="s">
        <v>15238</v>
      </c>
    </row>
    <row r="1627" spans="1:1" x14ac:dyDescent="0.35">
      <c r="A1627" s="13" t="s">
        <v>17548</v>
      </c>
    </row>
    <row r="1628" spans="1:1" x14ac:dyDescent="0.35">
      <c r="A1628" s="13" t="s">
        <v>2734</v>
      </c>
    </row>
    <row r="1629" spans="1:1" x14ac:dyDescent="0.35">
      <c r="A1629" s="13" t="s">
        <v>7760</v>
      </c>
    </row>
    <row r="1630" spans="1:1" x14ac:dyDescent="0.35">
      <c r="A1630" s="13" t="s">
        <v>5864</v>
      </c>
    </row>
    <row r="1631" spans="1:1" x14ac:dyDescent="0.35">
      <c r="A1631" s="13" t="s">
        <v>9208</v>
      </c>
    </row>
    <row r="1632" spans="1:1" x14ac:dyDescent="0.35">
      <c r="A1632" s="13" t="s">
        <v>15877</v>
      </c>
    </row>
    <row r="1633" spans="1:1" x14ac:dyDescent="0.35">
      <c r="A1633" s="13" t="s">
        <v>10303</v>
      </c>
    </row>
    <row r="1634" spans="1:1" x14ac:dyDescent="0.35">
      <c r="A1634" s="13" t="s">
        <v>2637</v>
      </c>
    </row>
    <row r="1635" spans="1:1" x14ac:dyDescent="0.35">
      <c r="A1635" s="13" t="s">
        <v>15537</v>
      </c>
    </row>
    <row r="1636" spans="1:1" x14ac:dyDescent="0.35">
      <c r="A1636" s="13" t="s">
        <v>8425</v>
      </c>
    </row>
    <row r="1637" spans="1:1" x14ac:dyDescent="0.35">
      <c r="A1637" s="13" t="s">
        <v>11718</v>
      </c>
    </row>
    <row r="1638" spans="1:1" x14ac:dyDescent="0.35">
      <c r="A1638" s="13" t="s">
        <v>8068</v>
      </c>
    </row>
    <row r="1639" spans="1:1" x14ac:dyDescent="0.35">
      <c r="A1639" s="13" t="s">
        <v>5510</v>
      </c>
    </row>
    <row r="1640" spans="1:1" x14ac:dyDescent="0.35">
      <c r="A1640" s="13" t="s">
        <v>10881</v>
      </c>
    </row>
    <row r="1641" spans="1:1" x14ac:dyDescent="0.35">
      <c r="A1641" s="13" t="s">
        <v>5686</v>
      </c>
    </row>
    <row r="1642" spans="1:1" x14ac:dyDescent="0.35">
      <c r="A1642" s="13" t="s">
        <v>13456</v>
      </c>
    </row>
    <row r="1643" spans="1:1" x14ac:dyDescent="0.35">
      <c r="A1643" s="13" t="s">
        <v>9340</v>
      </c>
    </row>
    <row r="1644" spans="1:1" x14ac:dyDescent="0.35">
      <c r="A1644" s="13" t="s">
        <v>15640</v>
      </c>
    </row>
    <row r="1645" spans="1:1" x14ac:dyDescent="0.35">
      <c r="A1645" s="13" t="s">
        <v>10906</v>
      </c>
    </row>
    <row r="1646" spans="1:1" x14ac:dyDescent="0.35">
      <c r="A1646" s="13" t="s">
        <v>17747</v>
      </c>
    </row>
    <row r="1647" spans="1:1" x14ac:dyDescent="0.35">
      <c r="A1647" s="13" t="s">
        <v>15368</v>
      </c>
    </row>
    <row r="1648" spans="1:1" x14ac:dyDescent="0.35">
      <c r="A1648" s="13" t="s">
        <v>17250</v>
      </c>
    </row>
    <row r="1649" spans="1:1" x14ac:dyDescent="0.35">
      <c r="A1649" s="13" t="s">
        <v>14906</v>
      </c>
    </row>
    <row r="1650" spans="1:1" x14ac:dyDescent="0.35">
      <c r="A1650" s="13" t="s">
        <v>8551</v>
      </c>
    </row>
    <row r="1651" spans="1:1" x14ac:dyDescent="0.35">
      <c r="A1651" s="13" t="s">
        <v>3647</v>
      </c>
    </row>
    <row r="1652" spans="1:1" x14ac:dyDescent="0.35">
      <c r="A1652" s="13" t="s">
        <v>4704</v>
      </c>
    </row>
    <row r="1653" spans="1:1" x14ac:dyDescent="0.35">
      <c r="A1653" s="13" t="s">
        <v>5952</v>
      </c>
    </row>
    <row r="1654" spans="1:1" x14ac:dyDescent="0.35">
      <c r="A1654" s="13" t="s">
        <v>13492</v>
      </c>
    </row>
    <row r="1655" spans="1:1" x14ac:dyDescent="0.35">
      <c r="A1655" s="13" t="s">
        <v>10467</v>
      </c>
    </row>
    <row r="1656" spans="1:1" x14ac:dyDescent="0.35">
      <c r="A1656" s="13" t="s">
        <v>12617</v>
      </c>
    </row>
    <row r="1657" spans="1:1" x14ac:dyDescent="0.35">
      <c r="A1657" s="13" t="s">
        <v>8226</v>
      </c>
    </row>
    <row r="1658" spans="1:1" x14ac:dyDescent="0.35">
      <c r="A1658" s="13" t="s">
        <v>5191</v>
      </c>
    </row>
    <row r="1659" spans="1:1" x14ac:dyDescent="0.35">
      <c r="A1659" s="13" t="s">
        <v>16419</v>
      </c>
    </row>
    <row r="1660" spans="1:1" x14ac:dyDescent="0.35">
      <c r="A1660" s="13" t="s">
        <v>13292</v>
      </c>
    </row>
    <row r="1661" spans="1:1" x14ac:dyDescent="0.35">
      <c r="A1661" s="13" t="s">
        <v>819</v>
      </c>
    </row>
    <row r="1662" spans="1:1" x14ac:dyDescent="0.35">
      <c r="A1662" s="13" t="s">
        <v>9747</v>
      </c>
    </row>
    <row r="1663" spans="1:1" x14ac:dyDescent="0.35">
      <c r="A1663" s="13" t="s">
        <v>932</v>
      </c>
    </row>
    <row r="1664" spans="1:1" x14ac:dyDescent="0.35">
      <c r="A1664" s="13" t="s">
        <v>2873</v>
      </c>
    </row>
    <row r="1665" spans="1:1" x14ac:dyDescent="0.35">
      <c r="A1665" s="13" t="s">
        <v>778</v>
      </c>
    </row>
    <row r="1666" spans="1:1" x14ac:dyDescent="0.35">
      <c r="A1666" s="13" t="s">
        <v>14166</v>
      </c>
    </row>
    <row r="1667" spans="1:1" x14ac:dyDescent="0.35">
      <c r="A1667" s="13" t="s">
        <v>6190</v>
      </c>
    </row>
    <row r="1668" spans="1:1" x14ac:dyDescent="0.35">
      <c r="A1668" s="13" t="s">
        <v>15295</v>
      </c>
    </row>
    <row r="1669" spans="1:1" x14ac:dyDescent="0.35">
      <c r="A1669" s="13" t="s">
        <v>13248</v>
      </c>
    </row>
    <row r="1670" spans="1:1" x14ac:dyDescent="0.35">
      <c r="A1670" s="13" t="s">
        <v>9969</v>
      </c>
    </row>
    <row r="1671" spans="1:1" x14ac:dyDescent="0.35">
      <c r="A1671" s="13" t="s">
        <v>15556</v>
      </c>
    </row>
    <row r="1672" spans="1:1" x14ac:dyDescent="0.35">
      <c r="A1672" s="13" t="s">
        <v>12067</v>
      </c>
    </row>
    <row r="1673" spans="1:1" x14ac:dyDescent="0.35">
      <c r="A1673" s="13" t="s">
        <v>14353</v>
      </c>
    </row>
    <row r="1674" spans="1:1" x14ac:dyDescent="0.35">
      <c r="A1674" s="13" t="s">
        <v>6767</v>
      </c>
    </row>
    <row r="1675" spans="1:1" x14ac:dyDescent="0.35">
      <c r="A1675" s="13" t="s">
        <v>4421</v>
      </c>
    </row>
    <row r="1676" spans="1:1" x14ac:dyDescent="0.35">
      <c r="A1676" s="13" t="s">
        <v>15757</v>
      </c>
    </row>
    <row r="1677" spans="1:1" x14ac:dyDescent="0.35">
      <c r="A1677" s="13" t="s">
        <v>13042</v>
      </c>
    </row>
    <row r="1678" spans="1:1" x14ac:dyDescent="0.35">
      <c r="A1678" s="13" t="s">
        <v>6996</v>
      </c>
    </row>
    <row r="1679" spans="1:1" x14ac:dyDescent="0.35">
      <c r="A1679" s="13" t="s">
        <v>556</v>
      </c>
    </row>
    <row r="1680" spans="1:1" x14ac:dyDescent="0.35">
      <c r="A1680" s="13" t="s">
        <v>11652</v>
      </c>
    </row>
    <row r="1681" spans="1:1" x14ac:dyDescent="0.35">
      <c r="A1681" s="13" t="s">
        <v>14688</v>
      </c>
    </row>
    <row r="1682" spans="1:1" x14ac:dyDescent="0.35">
      <c r="A1682" s="13" t="s">
        <v>13593</v>
      </c>
    </row>
    <row r="1683" spans="1:1" x14ac:dyDescent="0.35">
      <c r="A1683" s="13" t="s">
        <v>11569</v>
      </c>
    </row>
    <row r="1684" spans="1:1" x14ac:dyDescent="0.35">
      <c r="A1684" s="13" t="s">
        <v>14991</v>
      </c>
    </row>
    <row r="1685" spans="1:1" x14ac:dyDescent="0.35">
      <c r="A1685" s="13" t="s">
        <v>4721</v>
      </c>
    </row>
    <row r="1686" spans="1:1" x14ac:dyDescent="0.35">
      <c r="A1686" s="13" t="s">
        <v>137</v>
      </c>
    </row>
    <row r="1687" spans="1:1" x14ac:dyDescent="0.35">
      <c r="A1687" s="13" t="s">
        <v>5159</v>
      </c>
    </row>
    <row r="1688" spans="1:1" x14ac:dyDescent="0.35">
      <c r="A1688" s="13" t="s">
        <v>10041</v>
      </c>
    </row>
    <row r="1689" spans="1:1" x14ac:dyDescent="0.35">
      <c r="A1689" s="13" t="s">
        <v>5919</v>
      </c>
    </row>
    <row r="1690" spans="1:1" x14ac:dyDescent="0.35">
      <c r="A1690" s="13" t="s">
        <v>3932</v>
      </c>
    </row>
    <row r="1691" spans="1:1" x14ac:dyDescent="0.35">
      <c r="A1691" s="13" t="s">
        <v>4746</v>
      </c>
    </row>
    <row r="1692" spans="1:1" x14ac:dyDescent="0.35">
      <c r="A1692" s="13" t="s">
        <v>16664</v>
      </c>
    </row>
    <row r="1693" spans="1:1" x14ac:dyDescent="0.35">
      <c r="A1693" s="13" t="s">
        <v>7382</v>
      </c>
    </row>
    <row r="1694" spans="1:1" x14ac:dyDescent="0.35">
      <c r="A1694" s="13" t="s">
        <v>12084</v>
      </c>
    </row>
    <row r="1695" spans="1:1" x14ac:dyDescent="0.35">
      <c r="A1695" s="13" t="s">
        <v>17688</v>
      </c>
    </row>
    <row r="1696" spans="1:1" x14ac:dyDescent="0.35">
      <c r="A1696" s="13" t="s">
        <v>15886</v>
      </c>
    </row>
    <row r="1697" spans="1:1" x14ac:dyDescent="0.35">
      <c r="A1697" s="13" t="s">
        <v>14515</v>
      </c>
    </row>
    <row r="1698" spans="1:1" x14ac:dyDescent="0.35">
      <c r="A1698" s="13" t="s">
        <v>10565</v>
      </c>
    </row>
    <row r="1699" spans="1:1" x14ac:dyDescent="0.35">
      <c r="A1699" s="13" t="s">
        <v>12264</v>
      </c>
    </row>
    <row r="1700" spans="1:1" x14ac:dyDescent="0.35">
      <c r="A1700" s="13" t="s">
        <v>15889</v>
      </c>
    </row>
    <row r="1701" spans="1:1" x14ac:dyDescent="0.35">
      <c r="A1701" s="13" t="s">
        <v>15922</v>
      </c>
    </row>
    <row r="1702" spans="1:1" x14ac:dyDescent="0.35">
      <c r="A1702" s="13" t="s">
        <v>6402</v>
      </c>
    </row>
    <row r="1703" spans="1:1" x14ac:dyDescent="0.35">
      <c r="A1703" s="13" t="s">
        <v>3774</v>
      </c>
    </row>
    <row r="1704" spans="1:1" x14ac:dyDescent="0.35">
      <c r="A1704" s="13" t="s">
        <v>5087</v>
      </c>
    </row>
    <row r="1705" spans="1:1" x14ac:dyDescent="0.35">
      <c r="A1705" s="13" t="s">
        <v>12940</v>
      </c>
    </row>
    <row r="1706" spans="1:1" x14ac:dyDescent="0.35">
      <c r="A1706" s="13" t="s">
        <v>2697</v>
      </c>
    </row>
    <row r="1707" spans="1:1" x14ac:dyDescent="0.35">
      <c r="A1707" s="13" t="s">
        <v>904</v>
      </c>
    </row>
    <row r="1708" spans="1:1" x14ac:dyDescent="0.35">
      <c r="A1708" s="13" t="s">
        <v>8586</v>
      </c>
    </row>
    <row r="1709" spans="1:1" x14ac:dyDescent="0.35">
      <c r="A1709" s="13" t="s">
        <v>15977</v>
      </c>
    </row>
    <row r="1710" spans="1:1" x14ac:dyDescent="0.35">
      <c r="A1710" s="13" t="s">
        <v>9539</v>
      </c>
    </row>
    <row r="1711" spans="1:1" x14ac:dyDescent="0.35">
      <c r="A1711" s="13" t="s">
        <v>14718</v>
      </c>
    </row>
    <row r="1712" spans="1:1" x14ac:dyDescent="0.35">
      <c r="A1712" s="13" t="s">
        <v>5371</v>
      </c>
    </row>
    <row r="1713" spans="1:1" x14ac:dyDescent="0.35">
      <c r="A1713" s="13" t="s">
        <v>1073</v>
      </c>
    </row>
    <row r="1714" spans="1:1" x14ac:dyDescent="0.35">
      <c r="A1714" s="13" t="s">
        <v>11742</v>
      </c>
    </row>
    <row r="1715" spans="1:1" x14ac:dyDescent="0.35">
      <c r="A1715" s="13" t="s">
        <v>16233</v>
      </c>
    </row>
    <row r="1716" spans="1:1" x14ac:dyDescent="0.35">
      <c r="A1716" s="13" t="s">
        <v>12812</v>
      </c>
    </row>
    <row r="1717" spans="1:1" x14ac:dyDescent="0.35">
      <c r="A1717" s="13" t="s">
        <v>7044</v>
      </c>
    </row>
    <row r="1718" spans="1:1" x14ac:dyDescent="0.35">
      <c r="A1718" s="13" t="s">
        <v>10012</v>
      </c>
    </row>
    <row r="1719" spans="1:1" x14ac:dyDescent="0.35">
      <c r="A1719" s="13" t="s">
        <v>9177</v>
      </c>
    </row>
    <row r="1720" spans="1:1" x14ac:dyDescent="0.35">
      <c r="A1720" s="13" t="s">
        <v>16710</v>
      </c>
    </row>
    <row r="1721" spans="1:1" x14ac:dyDescent="0.35">
      <c r="A1721" s="13" t="s">
        <v>11164</v>
      </c>
    </row>
    <row r="1722" spans="1:1" x14ac:dyDescent="0.35">
      <c r="A1722" s="13" t="s">
        <v>9318</v>
      </c>
    </row>
    <row r="1723" spans="1:1" x14ac:dyDescent="0.35">
      <c r="A1723" s="13" t="s">
        <v>16483</v>
      </c>
    </row>
    <row r="1724" spans="1:1" x14ac:dyDescent="0.35">
      <c r="A1724" s="13" t="s">
        <v>9965</v>
      </c>
    </row>
    <row r="1725" spans="1:1" x14ac:dyDescent="0.35">
      <c r="A1725" s="13" t="s">
        <v>4766</v>
      </c>
    </row>
    <row r="1726" spans="1:1" x14ac:dyDescent="0.35">
      <c r="A1726" s="13" t="s">
        <v>17534</v>
      </c>
    </row>
    <row r="1727" spans="1:1" x14ac:dyDescent="0.35">
      <c r="A1727" s="13" t="s">
        <v>10816</v>
      </c>
    </row>
    <row r="1728" spans="1:1" x14ac:dyDescent="0.35">
      <c r="A1728" s="13" t="s">
        <v>15494</v>
      </c>
    </row>
    <row r="1729" spans="1:1" x14ac:dyDescent="0.35">
      <c r="A1729" s="13" t="s">
        <v>6357</v>
      </c>
    </row>
    <row r="1730" spans="1:1" x14ac:dyDescent="0.35">
      <c r="A1730" s="13" t="s">
        <v>6212</v>
      </c>
    </row>
    <row r="1731" spans="1:1" x14ac:dyDescent="0.35">
      <c r="A1731" s="13" t="s">
        <v>4201</v>
      </c>
    </row>
    <row r="1732" spans="1:1" x14ac:dyDescent="0.35">
      <c r="A1732" s="13" t="s">
        <v>2362</v>
      </c>
    </row>
    <row r="1733" spans="1:1" x14ac:dyDescent="0.35">
      <c r="A1733" s="13" t="s">
        <v>3767</v>
      </c>
    </row>
    <row r="1734" spans="1:1" x14ac:dyDescent="0.35">
      <c r="A1734" s="13" t="s">
        <v>4372</v>
      </c>
    </row>
    <row r="1735" spans="1:1" x14ac:dyDescent="0.35">
      <c r="A1735" s="13" t="s">
        <v>7922</v>
      </c>
    </row>
    <row r="1736" spans="1:1" x14ac:dyDescent="0.35">
      <c r="A1736" s="13" t="s">
        <v>11000</v>
      </c>
    </row>
    <row r="1737" spans="1:1" x14ac:dyDescent="0.35">
      <c r="A1737" s="13" t="s">
        <v>1212</v>
      </c>
    </row>
    <row r="1738" spans="1:1" x14ac:dyDescent="0.35">
      <c r="A1738" s="13" t="s">
        <v>9715</v>
      </c>
    </row>
    <row r="1739" spans="1:1" x14ac:dyDescent="0.35">
      <c r="A1739" s="13" t="s">
        <v>13791</v>
      </c>
    </row>
    <row r="1740" spans="1:1" x14ac:dyDescent="0.35">
      <c r="A1740" s="13" t="s">
        <v>15120</v>
      </c>
    </row>
    <row r="1741" spans="1:1" x14ac:dyDescent="0.35">
      <c r="A1741" s="13" t="s">
        <v>2345</v>
      </c>
    </row>
    <row r="1742" spans="1:1" x14ac:dyDescent="0.35">
      <c r="A1742" s="13" t="s">
        <v>6436</v>
      </c>
    </row>
    <row r="1743" spans="1:1" x14ac:dyDescent="0.35">
      <c r="A1743" s="13" t="s">
        <v>162</v>
      </c>
    </row>
    <row r="1744" spans="1:1" x14ac:dyDescent="0.35">
      <c r="A1744" s="13" t="s">
        <v>957</v>
      </c>
    </row>
    <row r="1745" spans="1:1" x14ac:dyDescent="0.35">
      <c r="A1745" s="13" t="s">
        <v>2013</v>
      </c>
    </row>
    <row r="1746" spans="1:1" x14ac:dyDescent="0.35">
      <c r="A1746" s="13" t="s">
        <v>7486</v>
      </c>
    </row>
    <row r="1747" spans="1:1" x14ac:dyDescent="0.35">
      <c r="A1747" s="13" t="s">
        <v>14288</v>
      </c>
    </row>
    <row r="1748" spans="1:1" x14ac:dyDescent="0.35">
      <c r="A1748" s="13" t="s">
        <v>15805</v>
      </c>
    </row>
    <row r="1749" spans="1:1" x14ac:dyDescent="0.35">
      <c r="A1749" s="13" t="s">
        <v>4118</v>
      </c>
    </row>
    <row r="1750" spans="1:1" x14ac:dyDescent="0.35">
      <c r="A1750" s="13" t="s">
        <v>17448</v>
      </c>
    </row>
    <row r="1751" spans="1:1" x14ac:dyDescent="0.35">
      <c r="A1751" s="13" t="s">
        <v>7821</v>
      </c>
    </row>
    <row r="1752" spans="1:1" x14ac:dyDescent="0.35">
      <c r="A1752" s="13" t="s">
        <v>12013</v>
      </c>
    </row>
    <row r="1753" spans="1:1" x14ac:dyDescent="0.35">
      <c r="A1753" s="13" t="s">
        <v>17634</v>
      </c>
    </row>
    <row r="1754" spans="1:1" x14ac:dyDescent="0.35">
      <c r="A1754" s="13" t="s">
        <v>9772</v>
      </c>
    </row>
    <row r="1755" spans="1:1" x14ac:dyDescent="0.35">
      <c r="A1755" s="13" t="s">
        <v>9226</v>
      </c>
    </row>
    <row r="1756" spans="1:1" x14ac:dyDescent="0.35">
      <c r="A1756" s="13" t="s">
        <v>6273</v>
      </c>
    </row>
    <row r="1757" spans="1:1" x14ac:dyDescent="0.35">
      <c r="A1757" s="13" t="s">
        <v>5894</v>
      </c>
    </row>
    <row r="1758" spans="1:1" x14ac:dyDescent="0.35">
      <c r="A1758" s="13" t="s">
        <v>7808</v>
      </c>
    </row>
    <row r="1759" spans="1:1" x14ac:dyDescent="0.35">
      <c r="A1759" s="13" t="s">
        <v>7133</v>
      </c>
    </row>
    <row r="1760" spans="1:1" x14ac:dyDescent="0.35">
      <c r="A1760" s="13" t="s">
        <v>7927</v>
      </c>
    </row>
    <row r="1761" spans="1:1" x14ac:dyDescent="0.35">
      <c r="A1761" s="13" t="s">
        <v>11010</v>
      </c>
    </row>
    <row r="1762" spans="1:1" x14ac:dyDescent="0.35">
      <c r="A1762" s="13" t="s">
        <v>2666</v>
      </c>
    </row>
    <row r="1763" spans="1:1" x14ac:dyDescent="0.35">
      <c r="A1763" s="13" t="s">
        <v>10092</v>
      </c>
    </row>
    <row r="1764" spans="1:1" x14ac:dyDescent="0.35">
      <c r="A1764" s="13" t="s">
        <v>8970</v>
      </c>
    </row>
    <row r="1765" spans="1:1" x14ac:dyDescent="0.35">
      <c r="A1765" s="13" t="s">
        <v>7709</v>
      </c>
    </row>
    <row r="1766" spans="1:1" x14ac:dyDescent="0.35">
      <c r="A1766" s="13" t="s">
        <v>8605</v>
      </c>
    </row>
    <row r="1767" spans="1:1" x14ac:dyDescent="0.35">
      <c r="A1767" s="13" t="s">
        <v>3057</v>
      </c>
    </row>
    <row r="1768" spans="1:1" x14ac:dyDescent="0.35">
      <c r="A1768" s="13" t="s">
        <v>1636</v>
      </c>
    </row>
    <row r="1769" spans="1:1" x14ac:dyDescent="0.35">
      <c r="A1769" s="13" t="s">
        <v>5664</v>
      </c>
    </row>
    <row r="1770" spans="1:1" x14ac:dyDescent="0.35">
      <c r="A1770" s="13" t="s">
        <v>8326</v>
      </c>
    </row>
    <row r="1771" spans="1:1" x14ac:dyDescent="0.35">
      <c r="A1771" s="13" t="s">
        <v>12333</v>
      </c>
    </row>
    <row r="1772" spans="1:1" x14ac:dyDescent="0.35">
      <c r="A1772" s="13" t="s">
        <v>2376</v>
      </c>
    </row>
    <row r="1773" spans="1:1" x14ac:dyDescent="0.35">
      <c r="A1773" s="13" t="s">
        <v>15653</v>
      </c>
    </row>
    <row r="1774" spans="1:1" x14ac:dyDescent="0.35">
      <c r="A1774" s="13" t="s">
        <v>7102</v>
      </c>
    </row>
    <row r="1775" spans="1:1" x14ac:dyDescent="0.35">
      <c r="A1775" s="13" t="s">
        <v>4038</v>
      </c>
    </row>
    <row r="1776" spans="1:1" x14ac:dyDescent="0.35">
      <c r="A1776" s="13" t="s">
        <v>5429</v>
      </c>
    </row>
    <row r="1777" spans="1:1" x14ac:dyDescent="0.35">
      <c r="A1777" s="13" t="s">
        <v>14845</v>
      </c>
    </row>
    <row r="1778" spans="1:1" x14ac:dyDescent="0.35">
      <c r="A1778" s="13" t="s">
        <v>8198</v>
      </c>
    </row>
    <row r="1779" spans="1:1" x14ac:dyDescent="0.35">
      <c r="A1779" s="13" t="s">
        <v>2184</v>
      </c>
    </row>
    <row r="1780" spans="1:1" x14ac:dyDescent="0.35">
      <c r="A1780" s="13" t="s">
        <v>970</v>
      </c>
    </row>
    <row r="1781" spans="1:1" x14ac:dyDescent="0.35">
      <c r="A1781" s="13" t="s">
        <v>861</v>
      </c>
    </row>
    <row r="1782" spans="1:1" x14ac:dyDescent="0.35">
      <c r="A1782" s="13" t="s">
        <v>1302</v>
      </c>
    </row>
    <row r="1783" spans="1:1" x14ac:dyDescent="0.35">
      <c r="A1783" s="13" t="s">
        <v>892</v>
      </c>
    </row>
    <row r="1784" spans="1:1" x14ac:dyDescent="0.35">
      <c r="A1784" s="13" t="s">
        <v>2457</v>
      </c>
    </row>
    <row r="1785" spans="1:1" x14ac:dyDescent="0.35">
      <c r="A1785" s="13" t="s">
        <v>16749</v>
      </c>
    </row>
    <row r="1786" spans="1:1" x14ac:dyDescent="0.35">
      <c r="A1786" s="13" t="s">
        <v>13406</v>
      </c>
    </row>
    <row r="1787" spans="1:1" x14ac:dyDescent="0.35">
      <c r="A1787" s="13" t="s">
        <v>16825</v>
      </c>
    </row>
    <row r="1788" spans="1:1" x14ac:dyDescent="0.35">
      <c r="A1788" s="13" t="s">
        <v>9764</v>
      </c>
    </row>
    <row r="1789" spans="1:1" x14ac:dyDescent="0.35">
      <c r="A1789" s="13" t="s">
        <v>9846</v>
      </c>
    </row>
    <row r="1790" spans="1:1" x14ac:dyDescent="0.35">
      <c r="A1790" s="13" t="s">
        <v>3565</v>
      </c>
    </row>
    <row r="1791" spans="1:1" x14ac:dyDescent="0.35">
      <c r="A1791" s="13" t="s">
        <v>15712</v>
      </c>
    </row>
    <row r="1792" spans="1:1" x14ac:dyDescent="0.35">
      <c r="A1792" s="13" t="s">
        <v>8593</v>
      </c>
    </row>
    <row r="1793" spans="1:1" x14ac:dyDescent="0.35">
      <c r="A1793" s="13" t="s">
        <v>8933</v>
      </c>
    </row>
    <row r="1794" spans="1:1" x14ac:dyDescent="0.35">
      <c r="A1794" s="13" t="s">
        <v>3413</v>
      </c>
    </row>
    <row r="1795" spans="1:1" x14ac:dyDescent="0.35">
      <c r="A1795" s="13" t="s">
        <v>4899</v>
      </c>
    </row>
    <row r="1796" spans="1:1" x14ac:dyDescent="0.35">
      <c r="A1796" s="13" t="s">
        <v>10990</v>
      </c>
    </row>
    <row r="1797" spans="1:1" x14ac:dyDescent="0.35">
      <c r="A1797" s="13" t="s">
        <v>3046</v>
      </c>
    </row>
    <row r="1798" spans="1:1" x14ac:dyDescent="0.35">
      <c r="A1798" s="13" t="s">
        <v>16935</v>
      </c>
    </row>
    <row r="1799" spans="1:1" x14ac:dyDescent="0.35">
      <c r="A1799" s="13" t="s">
        <v>2991</v>
      </c>
    </row>
    <row r="1800" spans="1:1" x14ac:dyDescent="0.35">
      <c r="A1800" s="13" t="s">
        <v>15103</v>
      </c>
    </row>
    <row r="1801" spans="1:1" x14ac:dyDescent="0.35">
      <c r="A1801" s="13" t="s">
        <v>5457</v>
      </c>
    </row>
    <row r="1802" spans="1:1" x14ac:dyDescent="0.35">
      <c r="A1802" s="13" t="s">
        <v>15551</v>
      </c>
    </row>
    <row r="1803" spans="1:1" x14ac:dyDescent="0.35">
      <c r="A1803" s="13" t="s">
        <v>268</v>
      </c>
    </row>
    <row r="1804" spans="1:1" x14ac:dyDescent="0.35">
      <c r="A1804" s="13" t="s">
        <v>470</v>
      </c>
    </row>
    <row r="1805" spans="1:1" x14ac:dyDescent="0.35">
      <c r="A1805" s="13" t="s">
        <v>17580</v>
      </c>
    </row>
    <row r="1806" spans="1:1" x14ac:dyDescent="0.35">
      <c r="A1806" s="13" t="s">
        <v>1400</v>
      </c>
    </row>
    <row r="1807" spans="1:1" x14ac:dyDescent="0.35">
      <c r="A1807" s="13" t="s">
        <v>10174</v>
      </c>
    </row>
    <row r="1808" spans="1:1" x14ac:dyDescent="0.35">
      <c r="A1808" s="13" t="s">
        <v>17651</v>
      </c>
    </row>
    <row r="1809" spans="1:1" x14ac:dyDescent="0.35">
      <c r="A1809" s="13" t="s">
        <v>15300</v>
      </c>
    </row>
    <row r="1810" spans="1:1" x14ac:dyDescent="0.35">
      <c r="A1810" s="13" t="s">
        <v>9837</v>
      </c>
    </row>
    <row r="1811" spans="1:1" x14ac:dyDescent="0.35">
      <c r="A1811" s="13" t="s">
        <v>7607</v>
      </c>
    </row>
    <row r="1812" spans="1:1" x14ac:dyDescent="0.35">
      <c r="A1812" s="13" t="s">
        <v>11321</v>
      </c>
    </row>
    <row r="1813" spans="1:1" x14ac:dyDescent="0.35">
      <c r="A1813" s="13" t="s">
        <v>6306</v>
      </c>
    </row>
    <row r="1814" spans="1:1" x14ac:dyDescent="0.35">
      <c r="A1814" s="13" t="s">
        <v>9925</v>
      </c>
    </row>
    <row r="1815" spans="1:1" x14ac:dyDescent="0.35">
      <c r="A1815" s="13" t="s">
        <v>7947</v>
      </c>
    </row>
    <row r="1816" spans="1:1" x14ac:dyDescent="0.35">
      <c r="A1816" s="13" t="s">
        <v>4227</v>
      </c>
    </row>
    <row r="1817" spans="1:1" x14ac:dyDescent="0.35">
      <c r="A1817" s="13" t="s">
        <v>14510</v>
      </c>
    </row>
    <row r="1818" spans="1:1" x14ac:dyDescent="0.35">
      <c r="A1818" s="13" t="s">
        <v>13734</v>
      </c>
    </row>
    <row r="1819" spans="1:1" x14ac:dyDescent="0.35">
      <c r="A1819" s="13" t="s">
        <v>4674</v>
      </c>
    </row>
    <row r="1820" spans="1:1" x14ac:dyDescent="0.35">
      <c r="A1820" s="13" t="s">
        <v>13498</v>
      </c>
    </row>
    <row r="1821" spans="1:1" x14ac:dyDescent="0.35">
      <c r="A1821" s="13" t="s">
        <v>8033</v>
      </c>
    </row>
    <row r="1822" spans="1:1" x14ac:dyDescent="0.35">
      <c r="A1822" s="13" t="s">
        <v>1483</v>
      </c>
    </row>
    <row r="1823" spans="1:1" x14ac:dyDescent="0.35">
      <c r="A1823" s="13" t="s">
        <v>9006</v>
      </c>
    </row>
    <row r="1824" spans="1:1" x14ac:dyDescent="0.35">
      <c r="A1824" s="13" t="s">
        <v>4813</v>
      </c>
    </row>
    <row r="1825" spans="1:1" x14ac:dyDescent="0.35">
      <c r="A1825" s="13" t="s">
        <v>7590</v>
      </c>
    </row>
    <row r="1826" spans="1:1" x14ac:dyDescent="0.35">
      <c r="A1826" s="13" t="s">
        <v>922</v>
      </c>
    </row>
    <row r="1827" spans="1:1" x14ac:dyDescent="0.35">
      <c r="A1827" s="13" t="s">
        <v>4481</v>
      </c>
    </row>
    <row r="1828" spans="1:1" x14ac:dyDescent="0.35">
      <c r="A1828" s="13" t="s">
        <v>12249</v>
      </c>
    </row>
    <row r="1829" spans="1:1" x14ac:dyDescent="0.35">
      <c r="A1829" s="13" t="s">
        <v>10387</v>
      </c>
    </row>
    <row r="1830" spans="1:1" x14ac:dyDescent="0.35">
      <c r="A1830" s="13" t="s">
        <v>8763</v>
      </c>
    </row>
    <row r="1831" spans="1:1" x14ac:dyDescent="0.35">
      <c r="A1831" s="13" t="s">
        <v>9255</v>
      </c>
    </row>
    <row r="1832" spans="1:1" x14ac:dyDescent="0.35">
      <c r="A1832" s="13" t="s">
        <v>14076</v>
      </c>
    </row>
    <row r="1833" spans="1:1" x14ac:dyDescent="0.35">
      <c r="A1833" s="13" t="s">
        <v>13430</v>
      </c>
    </row>
    <row r="1834" spans="1:1" x14ac:dyDescent="0.35">
      <c r="A1834" s="13" t="s">
        <v>2069</v>
      </c>
    </row>
    <row r="1835" spans="1:1" x14ac:dyDescent="0.35">
      <c r="A1835" s="13" t="s">
        <v>11983</v>
      </c>
    </row>
    <row r="1836" spans="1:1" x14ac:dyDescent="0.35">
      <c r="A1836" s="13" t="s">
        <v>5619</v>
      </c>
    </row>
    <row r="1837" spans="1:1" x14ac:dyDescent="0.35">
      <c r="A1837" s="13" t="s">
        <v>8269</v>
      </c>
    </row>
    <row r="1838" spans="1:1" x14ac:dyDescent="0.35">
      <c r="A1838" s="13" t="s">
        <v>2967</v>
      </c>
    </row>
    <row r="1839" spans="1:1" x14ac:dyDescent="0.35">
      <c r="A1839" s="13" t="s">
        <v>9418</v>
      </c>
    </row>
    <row r="1840" spans="1:1" x14ac:dyDescent="0.35">
      <c r="A1840" s="13" t="s">
        <v>4596</v>
      </c>
    </row>
    <row r="1841" spans="1:1" x14ac:dyDescent="0.35">
      <c r="A1841" s="13" t="s">
        <v>5096</v>
      </c>
    </row>
    <row r="1842" spans="1:1" x14ac:dyDescent="0.35">
      <c r="A1842" s="13" t="s">
        <v>17695</v>
      </c>
    </row>
    <row r="1843" spans="1:1" x14ac:dyDescent="0.35">
      <c r="A1843" s="13" t="s">
        <v>7023</v>
      </c>
    </row>
    <row r="1844" spans="1:1" x14ac:dyDescent="0.35">
      <c r="A1844" s="13" t="s">
        <v>10217</v>
      </c>
    </row>
    <row r="1845" spans="1:1" x14ac:dyDescent="0.35">
      <c r="A1845" s="13" t="s">
        <v>5376</v>
      </c>
    </row>
    <row r="1846" spans="1:1" x14ac:dyDescent="0.35">
      <c r="A1846" s="13" t="s">
        <v>10796</v>
      </c>
    </row>
    <row r="1847" spans="1:1" x14ac:dyDescent="0.35">
      <c r="A1847" s="13" t="s">
        <v>15192</v>
      </c>
    </row>
    <row r="1848" spans="1:1" x14ac:dyDescent="0.35">
      <c r="A1848" s="13" t="s">
        <v>12114</v>
      </c>
    </row>
    <row r="1849" spans="1:1" x14ac:dyDescent="0.35">
      <c r="A1849" s="13" t="s">
        <v>13667</v>
      </c>
    </row>
    <row r="1850" spans="1:1" x14ac:dyDescent="0.35">
      <c r="A1850" s="13" t="s">
        <v>12162</v>
      </c>
    </row>
    <row r="1851" spans="1:1" x14ac:dyDescent="0.35">
      <c r="A1851" s="13" t="s">
        <v>13032</v>
      </c>
    </row>
    <row r="1852" spans="1:1" x14ac:dyDescent="0.35">
      <c r="A1852" s="13" t="s">
        <v>18054</v>
      </c>
    </row>
    <row r="1853" spans="1:1" x14ac:dyDescent="0.35">
      <c r="A1853" s="13" t="s">
        <v>14365</v>
      </c>
    </row>
    <row r="1854" spans="1:1" x14ac:dyDescent="0.35">
      <c r="A1854" s="13" t="s">
        <v>11106</v>
      </c>
    </row>
    <row r="1855" spans="1:1" x14ac:dyDescent="0.35">
      <c r="A1855" s="13" t="s">
        <v>4072</v>
      </c>
    </row>
    <row r="1856" spans="1:1" x14ac:dyDescent="0.35">
      <c r="A1856" s="13" t="s">
        <v>9775</v>
      </c>
    </row>
    <row r="1857" spans="1:1" x14ac:dyDescent="0.35">
      <c r="A1857" s="13" t="s">
        <v>11258</v>
      </c>
    </row>
    <row r="1858" spans="1:1" x14ac:dyDescent="0.35">
      <c r="A1858" s="13" t="s">
        <v>11206</v>
      </c>
    </row>
    <row r="1859" spans="1:1" x14ac:dyDescent="0.35">
      <c r="A1859" s="13" t="s">
        <v>16291</v>
      </c>
    </row>
    <row r="1860" spans="1:1" x14ac:dyDescent="0.35">
      <c r="A1860" s="13" t="s">
        <v>16833</v>
      </c>
    </row>
    <row r="1861" spans="1:1" x14ac:dyDescent="0.35">
      <c r="A1861" s="13" t="s">
        <v>13983</v>
      </c>
    </row>
    <row r="1862" spans="1:1" x14ac:dyDescent="0.35">
      <c r="A1862" s="13" t="s">
        <v>16266</v>
      </c>
    </row>
    <row r="1863" spans="1:1" x14ac:dyDescent="0.35">
      <c r="A1863" s="13" t="s">
        <v>8494</v>
      </c>
    </row>
    <row r="1864" spans="1:1" x14ac:dyDescent="0.35">
      <c r="A1864" s="13" t="s">
        <v>9165</v>
      </c>
    </row>
    <row r="1865" spans="1:1" x14ac:dyDescent="0.35">
      <c r="A1865" s="13" t="s">
        <v>11411</v>
      </c>
    </row>
    <row r="1866" spans="1:1" x14ac:dyDescent="0.35">
      <c r="A1866" s="13" t="s">
        <v>16728</v>
      </c>
    </row>
    <row r="1867" spans="1:1" x14ac:dyDescent="0.35">
      <c r="A1867" s="13" t="s">
        <v>8012</v>
      </c>
    </row>
    <row r="1868" spans="1:1" x14ac:dyDescent="0.35">
      <c r="A1868" s="13" t="s">
        <v>13449</v>
      </c>
    </row>
    <row r="1869" spans="1:1" x14ac:dyDescent="0.35">
      <c r="A1869" s="13" t="s">
        <v>3430</v>
      </c>
    </row>
    <row r="1870" spans="1:1" x14ac:dyDescent="0.35">
      <c r="A1870" s="13" t="s">
        <v>8434</v>
      </c>
    </row>
    <row r="1871" spans="1:1" x14ac:dyDescent="0.35">
      <c r="A1871" s="13" t="s">
        <v>14782</v>
      </c>
    </row>
    <row r="1872" spans="1:1" x14ac:dyDescent="0.35">
      <c r="A1872" s="13" t="s">
        <v>7705</v>
      </c>
    </row>
    <row r="1873" spans="1:1" x14ac:dyDescent="0.35">
      <c r="A1873" s="13" t="s">
        <v>7470</v>
      </c>
    </row>
    <row r="1874" spans="1:1" x14ac:dyDescent="0.35">
      <c r="A1874" s="13" t="s">
        <v>7835</v>
      </c>
    </row>
    <row r="1875" spans="1:1" x14ac:dyDescent="0.35">
      <c r="A1875" s="13" t="s">
        <v>10158</v>
      </c>
    </row>
    <row r="1876" spans="1:1" x14ac:dyDescent="0.35">
      <c r="A1876" s="13" t="s">
        <v>7139</v>
      </c>
    </row>
    <row r="1877" spans="1:1" x14ac:dyDescent="0.35">
      <c r="A1877" s="13" t="s">
        <v>8915</v>
      </c>
    </row>
    <row r="1878" spans="1:1" x14ac:dyDescent="0.35">
      <c r="A1878" s="13" t="s">
        <v>17638</v>
      </c>
    </row>
    <row r="1879" spans="1:1" x14ac:dyDescent="0.35">
      <c r="A1879" s="13" t="s">
        <v>14284</v>
      </c>
    </row>
    <row r="1880" spans="1:1" x14ac:dyDescent="0.35">
      <c r="A1880" s="13" t="s">
        <v>11573</v>
      </c>
    </row>
    <row r="1881" spans="1:1" x14ac:dyDescent="0.35">
      <c r="A1881" s="13" t="s">
        <v>1727</v>
      </c>
    </row>
    <row r="1882" spans="1:1" x14ac:dyDescent="0.35">
      <c r="A1882" s="13" t="s">
        <v>12804</v>
      </c>
    </row>
    <row r="1883" spans="1:1" x14ac:dyDescent="0.35">
      <c r="A1883" s="13" t="s">
        <v>3475</v>
      </c>
    </row>
    <row r="1884" spans="1:1" x14ac:dyDescent="0.35">
      <c r="A1884" s="13" t="s">
        <v>6988</v>
      </c>
    </row>
    <row r="1885" spans="1:1" x14ac:dyDescent="0.35">
      <c r="A1885" s="13" t="s">
        <v>10743</v>
      </c>
    </row>
    <row r="1886" spans="1:1" x14ac:dyDescent="0.35">
      <c r="A1886" s="13" t="s">
        <v>15740</v>
      </c>
    </row>
    <row r="1887" spans="1:1" x14ac:dyDescent="0.35">
      <c r="A1887" s="13" t="s">
        <v>17541</v>
      </c>
    </row>
    <row r="1888" spans="1:1" x14ac:dyDescent="0.35">
      <c r="A1888" s="13" t="s">
        <v>16147</v>
      </c>
    </row>
    <row r="1889" spans="1:1" x14ac:dyDescent="0.35">
      <c r="A1889" s="13" t="s">
        <v>9820</v>
      </c>
    </row>
    <row r="1890" spans="1:1" x14ac:dyDescent="0.35">
      <c r="A1890" s="13" t="s">
        <v>11990</v>
      </c>
    </row>
    <row r="1891" spans="1:1" x14ac:dyDescent="0.35">
      <c r="A1891" s="13" t="s">
        <v>6808</v>
      </c>
    </row>
    <row r="1892" spans="1:1" x14ac:dyDescent="0.35">
      <c r="A1892" s="13" t="s">
        <v>14100</v>
      </c>
    </row>
    <row r="1893" spans="1:1" x14ac:dyDescent="0.35">
      <c r="A1893" s="13" t="s">
        <v>14087</v>
      </c>
    </row>
    <row r="1894" spans="1:1" x14ac:dyDescent="0.35">
      <c r="A1894" s="13" t="s">
        <v>8708</v>
      </c>
    </row>
    <row r="1895" spans="1:1" x14ac:dyDescent="0.35">
      <c r="A1895" s="13" t="s">
        <v>6448</v>
      </c>
    </row>
    <row r="1896" spans="1:1" x14ac:dyDescent="0.35">
      <c r="A1896" s="13" t="s">
        <v>11874</v>
      </c>
    </row>
    <row r="1897" spans="1:1" x14ac:dyDescent="0.35">
      <c r="A1897" s="13" t="s">
        <v>16010</v>
      </c>
    </row>
    <row r="1898" spans="1:1" x14ac:dyDescent="0.35">
      <c r="A1898" s="13" t="s">
        <v>13766</v>
      </c>
    </row>
    <row r="1899" spans="1:1" x14ac:dyDescent="0.35">
      <c r="A1899" s="13" t="s">
        <v>17105</v>
      </c>
    </row>
    <row r="1900" spans="1:1" x14ac:dyDescent="0.35">
      <c r="A1900" s="13" t="s">
        <v>13637</v>
      </c>
    </row>
    <row r="1901" spans="1:1" x14ac:dyDescent="0.35">
      <c r="A1901" s="13" t="s">
        <v>13324</v>
      </c>
    </row>
    <row r="1902" spans="1:1" x14ac:dyDescent="0.35">
      <c r="A1902" s="13" t="s">
        <v>1457</v>
      </c>
    </row>
    <row r="1903" spans="1:1" x14ac:dyDescent="0.35">
      <c r="A1903" s="13" t="s">
        <v>785</v>
      </c>
    </row>
    <row r="1904" spans="1:1" x14ac:dyDescent="0.35">
      <c r="A1904" s="13" t="s">
        <v>1207</v>
      </c>
    </row>
    <row r="1905" spans="1:1" x14ac:dyDescent="0.35">
      <c r="A1905" s="13" t="s">
        <v>15519</v>
      </c>
    </row>
    <row r="1906" spans="1:1" x14ac:dyDescent="0.35">
      <c r="A1906" s="13" t="s">
        <v>14004</v>
      </c>
    </row>
    <row r="1907" spans="1:1" x14ac:dyDescent="0.35">
      <c r="A1907" s="13" t="s">
        <v>6756</v>
      </c>
    </row>
    <row r="1908" spans="1:1" x14ac:dyDescent="0.35">
      <c r="A1908" s="13" t="s">
        <v>16596</v>
      </c>
    </row>
    <row r="1909" spans="1:1" x14ac:dyDescent="0.35">
      <c r="A1909" s="13" t="s">
        <v>16792</v>
      </c>
    </row>
    <row r="1910" spans="1:1" x14ac:dyDescent="0.35">
      <c r="A1910" s="13" t="s">
        <v>2741</v>
      </c>
    </row>
    <row r="1911" spans="1:1" x14ac:dyDescent="0.35">
      <c r="A1911" s="13" t="s">
        <v>5073</v>
      </c>
    </row>
    <row r="1912" spans="1:1" x14ac:dyDescent="0.35">
      <c r="A1912" s="13" t="s">
        <v>5653</v>
      </c>
    </row>
    <row r="1913" spans="1:1" x14ac:dyDescent="0.35">
      <c r="A1913" s="13" t="s">
        <v>8833</v>
      </c>
    </row>
    <row r="1914" spans="1:1" x14ac:dyDescent="0.35">
      <c r="A1914" s="13" t="s">
        <v>15254</v>
      </c>
    </row>
    <row r="1915" spans="1:1" x14ac:dyDescent="0.35">
      <c r="A1915" s="13" t="s">
        <v>12402</v>
      </c>
    </row>
    <row r="1916" spans="1:1" x14ac:dyDescent="0.35">
      <c r="A1916" s="13" t="s">
        <v>8378</v>
      </c>
    </row>
    <row r="1917" spans="1:1" x14ac:dyDescent="0.35">
      <c r="A1917" s="13" t="s">
        <v>8859</v>
      </c>
    </row>
    <row r="1918" spans="1:1" x14ac:dyDescent="0.35">
      <c r="A1918" s="13" t="s">
        <v>1173</v>
      </c>
    </row>
    <row r="1919" spans="1:1" x14ac:dyDescent="0.35">
      <c r="A1919" s="13" t="s">
        <v>6561</v>
      </c>
    </row>
    <row r="1920" spans="1:1" x14ac:dyDescent="0.35">
      <c r="A1920" s="13" t="s">
        <v>4906</v>
      </c>
    </row>
    <row r="1921" spans="1:1" x14ac:dyDescent="0.35">
      <c r="A1921" s="13" t="s">
        <v>8075</v>
      </c>
    </row>
    <row r="1922" spans="1:1" x14ac:dyDescent="0.35">
      <c r="A1922" s="13" t="s">
        <v>16648</v>
      </c>
    </row>
    <row r="1923" spans="1:1" x14ac:dyDescent="0.35">
      <c r="A1923" s="13" t="s">
        <v>11638</v>
      </c>
    </row>
    <row r="1924" spans="1:1" x14ac:dyDescent="0.35">
      <c r="A1924" s="13" t="s">
        <v>15261</v>
      </c>
    </row>
    <row r="1925" spans="1:1" x14ac:dyDescent="0.35">
      <c r="A1925" s="13" t="s">
        <v>8509</v>
      </c>
    </row>
    <row r="1926" spans="1:1" x14ac:dyDescent="0.35">
      <c r="A1926" s="13" t="s">
        <v>8921</v>
      </c>
    </row>
    <row r="1927" spans="1:1" x14ac:dyDescent="0.35">
      <c r="A1927" s="13" t="s">
        <v>5791</v>
      </c>
    </row>
    <row r="1928" spans="1:1" x14ac:dyDescent="0.35">
      <c r="A1928" s="13" t="s">
        <v>17784</v>
      </c>
    </row>
    <row r="1929" spans="1:1" x14ac:dyDescent="0.35">
      <c r="A1929" s="13" t="s">
        <v>14874</v>
      </c>
    </row>
    <row r="1930" spans="1:1" x14ac:dyDescent="0.35">
      <c r="A1930" s="13" t="s">
        <v>2168</v>
      </c>
    </row>
    <row r="1931" spans="1:1" x14ac:dyDescent="0.35">
      <c r="A1931" s="13" t="s">
        <v>2922</v>
      </c>
    </row>
    <row r="1932" spans="1:1" x14ac:dyDescent="0.35">
      <c r="A1932" s="13" t="s">
        <v>14644</v>
      </c>
    </row>
    <row r="1933" spans="1:1" x14ac:dyDescent="0.35">
      <c r="A1933" s="13" t="s">
        <v>11760</v>
      </c>
    </row>
    <row r="1934" spans="1:1" x14ac:dyDescent="0.35">
      <c r="A1934" s="13" t="s">
        <v>9400</v>
      </c>
    </row>
    <row r="1935" spans="1:1" x14ac:dyDescent="0.35">
      <c r="A1935" s="13" t="s">
        <v>2397</v>
      </c>
    </row>
    <row r="1936" spans="1:1" x14ac:dyDescent="0.35">
      <c r="A1936" s="13" t="s">
        <v>8674</v>
      </c>
    </row>
    <row r="1937" spans="1:1" x14ac:dyDescent="0.35">
      <c r="A1937" s="13" t="s">
        <v>13151</v>
      </c>
    </row>
    <row r="1938" spans="1:1" x14ac:dyDescent="0.35">
      <c r="A1938" s="13" t="s">
        <v>1388</v>
      </c>
    </row>
    <row r="1939" spans="1:1" x14ac:dyDescent="0.35">
      <c r="A1939" s="13" t="s">
        <v>10866</v>
      </c>
    </row>
    <row r="1940" spans="1:1" x14ac:dyDescent="0.35">
      <c r="A1940" s="13" t="s">
        <v>2264</v>
      </c>
    </row>
    <row r="1941" spans="1:1" x14ac:dyDescent="0.35">
      <c r="A1941" s="13" t="s">
        <v>2315</v>
      </c>
    </row>
    <row r="1942" spans="1:1" x14ac:dyDescent="0.35">
      <c r="A1942" s="13" t="s">
        <v>1478</v>
      </c>
    </row>
    <row r="1943" spans="1:1" x14ac:dyDescent="0.35">
      <c r="A1943" s="13" t="s">
        <v>2780</v>
      </c>
    </row>
    <row r="1944" spans="1:1" x14ac:dyDescent="0.35">
      <c r="A1944" s="13" t="s">
        <v>8485</v>
      </c>
    </row>
    <row r="1945" spans="1:1" x14ac:dyDescent="0.35">
      <c r="A1945" s="13" t="s">
        <v>15126</v>
      </c>
    </row>
    <row r="1946" spans="1:1" x14ac:dyDescent="0.35">
      <c r="A1946" s="13" t="s">
        <v>15308</v>
      </c>
    </row>
    <row r="1947" spans="1:1" x14ac:dyDescent="0.35">
      <c r="A1947" s="13" t="s">
        <v>13473</v>
      </c>
    </row>
    <row r="1948" spans="1:1" x14ac:dyDescent="0.35">
      <c r="A1948" s="13" t="s">
        <v>7005</v>
      </c>
    </row>
    <row r="1949" spans="1:1" x14ac:dyDescent="0.35">
      <c r="A1949" s="13" t="s">
        <v>17722</v>
      </c>
    </row>
    <row r="1950" spans="1:1" x14ac:dyDescent="0.35">
      <c r="A1950" s="13" t="s">
        <v>9381</v>
      </c>
    </row>
    <row r="1951" spans="1:1" x14ac:dyDescent="0.35">
      <c r="A1951" s="13" t="s">
        <v>16094</v>
      </c>
    </row>
    <row r="1952" spans="1:1" x14ac:dyDescent="0.35">
      <c r="A1952" s="13" t="s">
        <v>3660</v>
      </c>
    </row>
    <row r="1953" spans="1:1" x14ac:dyDescent="0.35">
      <c r="A1953" s="13" t="s">
        <v>13278</v>
      </c>
    </row>
    <row r="1954" spans="1:1" x14ac:dyDescent="0.35">
      <c r="A1954" s="13" t="s">
        <v>3233</v>
      </c>
    </row>
    <row r="1955" spans="1:1" x14ac:dyDescent="0.35">
      <c r="A1955" s="13" t="s">
        <v>5054</v>
      </c>
    </row>
    <row r="1956" spans="1:1" x14ac:dyDescent="0.35">
      <c r="A1956" s="13" t="s">
        <v>14082</v>
      </c>
    </row>
    <row r="1957" spans="1:1" x14ac:dyDescent="0.35">
      <c r="A1957" s="13" t="s">
        <v>13552</v>
      </c>
    </row>
    <row r="1958" spans="1:1" x14ac:dyDescent="0.35">
      <c r="A1958" s="13" t="s">
        <v>9352</v>
      </c>
    </row>
    <row r="1959" spans="1:1" x14ac:dyDescent="0.35">
      <c r="A1959" s="13" t="s">
        <v>17296</v>
      </c>
    </row>
    <row r="1960" spans="1:1" x14ac:dyDescent="0.35">
      <c r="A1960" s="13" t="s">
        <v>17190</v>
      </c>
    </row>
    <row r="1961" spans="1:1" x14ac:dyDescent="0.35">
      <c r="A1961" s="13" t="s">
        <v>8180</v>
      </c>
    </row>
    <row r="1962" spans="1:1" x14ac:dyDescent="0.35">
      <c r="A1962" s="13" t="s">
        <v>8306</v>
      </c>
    </row>
    <row r="1963" spans="1:1" x14ac:dyDescent="0.35">
      <c r="A1963" s="13" t="s">
        <v>17889</v>
      </c>
    </row>
    <row r="1964" spans="1:1" x14ac:dyDescent="0.35">
      <c r="A1964" s="13" t="s">
        <v>12949</v>
      </c>
    </row>
    <row r="1965" spans="1:1" x14ac:dyDescent="0.35">
      <c r="A1965" s="13" t="s">
        <v>11853</v>
      </c>
    </row>
    <row r="1966" spans="1:1" x14ac:dyDescent="0.35">
      <c r="A1966" s="13" t="s">
        <v>13441</v>
      </c>
    </row>
    <row r="1967" spans="1:1" x14ac:dyDescent="0.35">
      <c r="A1967" s="13" t="s">
        <v>15505</v>
      </c>
    </row>
    <row r="1968" spans="1:1" x14ac:dyDescent="0.35">
      <c r="A1968" s="13" t="s">
        <v>5875</v>
      </c>
    </row>
    <row r="1969" spans="1:1" x14ac:dyDescent="0.35">
      <c r="A1969" s="13" t="s">
        <v>12735</v>
      </c>
    </row>
    <row r="1970" spans="1:1" x14ac:dyDescent="0.35">
      <c r="A1970" s="13" t="s">
        <v>11043</v>
      </c>
    </row>
    <row r="1971" spans="1:1" x14ac:dyDescent="0.35">
      <c r="A1971" s="13" t="s">
        <v>10129</v>
      </c>
    </row>
    <row r="1972" spans="1:1" x14ac:dyDescent="0.35">
      <c r="A1972" s="13" t="s">
        <v>10347</v>
      </c>
    </row>
    <row r="1973" spans="1:1" x14ac:dyDescent="0.35">
      <c r="A1973" s="13" t="s">
        <v>16658</v>
      </c>
    </row>
    <row r="1974" spans="1:1" x14ac:dyDescent="0.35">
      <c r="A1974" s="13" t="s">
        <v>8005</v>
      </c>
    </row>
    <row r="1975" spans="1:1" x14ac:dyDescent="0.35">
      <c r="A1975" s="13" t="s">
        <v>12036</v>
      </c>
    </row>
    <row r="1976" spans="1:1" x14ac:dyDescent="0.35">
      <c r="A1976" s="13" t="s">
        <v>15427</v>
      </c>
    </row>
    <row r="1977" spans="1:1" x14ac:dyDescent="0.35">
      <c r="A1977" s="13" t="s">
        <v>14864</v>
      </c>
    </row>
    <row r="1978" spans="1:1" x14ac:dyDescent="0.35">
      <c r="A1978" s="13" t="s">
        <v>13919</v>
      </c>
    </row>
    <row r="1979" spans="1:1" x14ac:dyDescent="0.35">
      <c r="A1979" s="13" t="s">
        <v>8648</v>
      </c>
    </row>
    <row r="1980" spans="1:1" x14ac:dyDescent="0.35">
      <c r="A1980" s="13" t="s">
        <v>2320</v>
      </c>
    </row>
    <row r="1981" spans="1:1" x14ac:dyDescent="0.35">
      <c r="A1981" s="13" t="s">
        <v>17484</v>
      </c>
    </row>
    <row r="1982" spans="1:1" x14ac:dyDescent="0.35">
      <c r="A1982" s="13" t="s">
        <v>14722</v>
      </c>
    </row>
    <row r="1983" spans="1:1" x14ac:dyDescent="0.35">
      <c r="A1983" s="13" t="s">
        <v>17151</v>
      </c>
    </row>
    <row r="1984" spans="1:1" x14ac:dyDescent="0.35">
      <c r="A1984" s="13" t="s">
        <v>8714</v>
      </c>
    </row>
    <row r="1985" spans="1:1" x14ac:dyDescent="0.35">
      <c r="A1985" s="13" t="s">
        <v>17512</v>
      </c>
    </row>
    <row r="1986" spans="1:1" x14ac:dyDescent="0.35">
      <c r="A1986" s="13" t="s">
        <v>12605</v>
      </c>
    </row>
    <row r="1987" spans="1:1" x14ac:dyDescent="0.35">
      <c r="A1987" s="13" t="s">
        <v>3358</v>
      </c>
    </row>
    <row r="1988" spans="1:1" x14ac:dyDescent="0.35">
      <c r="A1988" s="13" t="s">
        <v>15073</v>
      </c>
    </row>
    <row r="1989" spans="1:1" x14ac:dyDescent="0.35">
      <c r="A1989" s="13" t="s">
        <v>8452</v>
      </c>
    </row>
    <row r="1990" spans="1:1" x14ac:dyDescent="0.35">
      <c r="A1990" s="13" t="s">
        <v>12171</v>
      </c>
    </row>
    <row r="1991" spans="1:1" x14ac:dyDescent="0.35">
      <c r="A1991" s="13" t="s">
        <v>15159</v>
      </c>
    </row>
    <row r="1992" spans="1:1" x14ac:dyDescent="0.35">
      <c r="A1992" s="13" t="s">
        <v>13092</v>
      </c>
    </row>
    <row r="1993" spans="1:1" x14ac:dyDescent="0.35">
      <c r="A1993" s="13" t="s">
        <v>7600</v>
      </c>
    </row>
    <row r="1994" spans="1:1" x14ac:dyDescent="0.35">
      <c r="A1994" s="13" t="s">
        <v>5335</v>
      </c>
    </row>
    <row r="1995" spans="1:1" x14ac:dyDescent="0.35">
      <c r="A1995" s="13" t="s">
        <v>9768</v>
      </c>
    </row>
    <row r="1996" spans="1:1" x14ac:dyDescent="0.35">
      <c r="A1996" s="13" t="s">
        <v>5048</v>
      </c>
    </row>
    <row r="1997" spans="1:1" x14ac:dyDescent="0.35">
      <c r="A1997" s="13" t="s">
        <v>4902</v>
      </c>
    </row>
    <row r="1998" spans="1:1" x14ac:dyDescent="0.35">
      <c r="A1998" s="13" t="s">
        <v>14451</v>
      </c>
    </row>
    <row r="1999" spans="1:1" x14ac:dyDescent="0.35">
      <c r="A1999" s="13" t="s">
        <v>13502</v>
      </c>
    </row>
    <row r="2000" spans="1:1" x14ac:dyDescent="0.35">
      <c r="A2000" s="13" t="s">
        <v>2475</v>
      </c>
    </row>
    <row r="2001" spans="1:1" x14ac:dyDescent="0.35">
      <c r="A2001" s="13" t="s">
        <v>13659</v>
      </c>
    </row>
    <row r="2002" spans="1:1" x14ac:dyDescent="0.35">
      <c r="A2002" s="13" t="s">
        <v>287</v>
      </c>
    </row>
    <row r="2003" spans="1:1" x14ac:dyDescent="0.35">
      <c r="A2003" s="13" t="s">
        <v>7852</v>
      </c>
    </row>
    <row r="2004" spans="1:1" x14ac:dyDescent="0.35">
      <c r="A2004" s="13" t="s">
        <v>376</v>
      </c>
    </row>
    <row r="2005" spans="1:1" x14ac:dyDescent="0.35">
      <c r="A2005" s="13" t="s">
        <v>4519</v>
      </c>
    </row>
    <row r="2006" spans="1:1" x14ac:dyDescent="0.35">
      <c r="A2006" s="13" t="s">
        <v>8682</v>
      </c>
    </row>
    <row r="2007" spans="1:1" x14ac:dyDescent="0.35">
      <c r="A2007" s="13" t="s">
        <v>14555</v>
      </c>
    </row>
    <row r="2008" spans="1:1" x14ac:dyDescent="0.35">
      <c r="A2008" s="13" t="s">
        <v>915</v>
      </c>
    </row>
    <row r="2009" spans="1:1" x14ac:dyDescent="0.35">
      <c r="A2009" s="13" t="s">
        <v>6489</v>
      </c>
    </row>
    <row r="2010" spans="1:1" x14ac:dyDescent="0.35">
      <c r="A2010" s="13" t="s">
        <v>5284</v>
      </c>
    </row>
    <row r="2011" spans="1:1" x14ac:dyDescent="0.35">
      <c r="A2011" s="13" t="s">
        <v>11339</v>
      </c>
    </row>
    <row r="2012" spans="1:1" x14ac:dyDescent="0.35">
      <c r="A2012" s="13" t="s">
        <v>10293</v>
      </c>
    </row>
    <row r="2013" spans="1:1" x14ac:dyDescent="0.35">
      <c r="A2013" s="13" t="s">
        <v>12800</v>
      </c>
    </row>
    <row r="2014" spans="1:1" x14ac:dyDescent="0.35">
      <c r="A2014" s="13" t="s">
        <v>15947</v>
      </c>
    </row>
    <row r="2015" spans="1:1" x14ac:dyDescent="0.35">
      <c r="A2015" s="13" t="s">
        <v>15068</v>
      </c>
    </row>
    <row r="2016" spans="1:1" x14ac:dyDescent="0.35">
      <c r="A2016" s="13" t="s">
        <v>15090</v>
      </c>
    </row>
    <row r="2017" spans="1:1" x14ac:dyDescent="0.35">
      <c r="A2017" s="13" t="s">
        <v>17647</v>
      </c>
    </row>
    <row r="2018" spans="1:1" x14ac:dyDescent="0.35">
      <c r="A2018" s="13" t="s">
        <v>15109</v>
      </c>
    </row>
    <row r="2019" spans="1:1" x14ac:dyDescent="0.35">
      <c r="A2019" s="13" t="s">
        <v>3959</v>
      </c>
    </row>
    <row r="2020" spans="1:1" x14ac:dyDescent="0.35">
      <c r="A2020" s="13" t="s">
        <v>8855</v>
      </c>
    </row>
    <row r="2021" spans="1:1" x14ac:dyDescent="0.35">
      <c r="A2021" s="13" t="s">
        <v>12484</v>
      </c>
    </row>
    <row r="2022" spans="1:1" x14ac:dyDescent="0.35">
      <c r="A2022" s="13" t="s">
        <v>7210</v>
      </c>
    </row>
    <row r="2023" spans="1:1" x14ac:dyDescent="0.35">
      <c r="A2023" s="13" t="s">
        <v>15349</v>
      </c>
    </row>
    <row r="2024" spans="1:1" x14ac:dyDescent="0.35">
      <c r="A2024" s="13" t="s">
        <v>4807</v>
      </c>
    </row>
    <row r="2025" spans="1:1" x14ac:dyDescent="0.35">
      <c r="A2025" s="13" t="s">
        <v>14221</v>
      </c>
    </row>
    <row r="2026" spans="1:1" x14ac:dyDescent="0.35">
      <c r="A2026" s="13" t="s">
        <v>5452</v>
      </c>
    </row>
    <row r="2027" spans="1:1" x14ac:dyDescent="0.35">
      <c r="A2027" s="13" t="s">
        <v>6655</v>
      </c>
    </row>
    <row r="2028" spans="1:1" x14ac:dyDescent="0.35">
      <c r="A2028" s="13" t="s">
        <v>8616</v>
      </c>
    </row>
    <row r="2029" spans="1:1" x14ac:dyDescent="0.35">
      <c r="A2029" s="13" t="s">
        <v>6236</v>
      </c>
    </row>
    <row r="2030" spans="1:1" x14ac:dyDescent="0.35">
      <c r="A2030" s="13" t="s">
        <v>6276</v>
      </c>
    </row>
    <row r="2031" spans="1:1" x14ac:dyDescent="0.35">
      <c r="A2031" s="13" t="s">
        <v>4868</v>
      </c>
    </row>
    <row r="2032" spans="1:1" x14ac:dyDescent="0.35">
      <c r="A2032" s="13" t="s">
        <v>3967</v>
      </c>
    </row>
    <row r="2033" spans="1:1" x14ac:dyDescent="0.35">
      <c r="A2033" s="13" t="s">
        <v>13878</v>
      </c>
    </row>
    <row r="2034" spans="1:1" x14ac:dyDescent="0.35">
      <c r="A2034" s="13" t="s">
        <v>13598</v>
      </c>
    </row>
    <row r="2035" spans="1:1" x14ac:dyDescent="0.35">
      <c r="A2035" s="13" t="s">
        <v>724</v>
      </c>
    </row>
    <row r="2036" spans="1:1" x14ac:dyDescent="0.35">
      <c r="A2036" s="13" t="s">
        <v>11943</v>
      </c>
    </row>
    <row r="2037" spans="1:1" x14ac:dyDescent="0.35">
      <c r="A2037" s="13" t="s">
        <v>10828</v>
      </c>
    </row>
    <row r="2038" spans="1:1" x14ac:dyDescent="0.35">
      <c r="A2038" s="13" t="s">
        <v>1118</v>
      </c>
    </row>
    <row r="2039" spans="1:1" x14ac:dyDescent="0.35">
      <c r="A2039" s="13" t="s">
        <v>10605</v>
      </c>
    </row>
    <row r="2040" spans="1:1" x14ac:dyDescent="0.35">
      <c r="A2040" s="13" t="s">
        <v>2009</v>
      </c>
    </row>
    <row r="2041" spans="1:1" x14ac:dyDescent="0.35">
      <c r="A2041" s="13" t="s">
        <v>2161</v>
      </c>
    </row>
    <row r="2042" spans="1:1" x14ac:dyDescent="0.35">
      <c r="A2042" s="13" t="s">
        <v>3686</v>
      </c>
    </row>
    <row r="2043" spans="1:1" x14ac:dyDescent="0.35">
      <c r="A2043" s="13" t="s">
        <v>14311</v>
      </c>
    </row>
    <row r="2044" spans="1:1" x14ac:dyDescent="0.35">
      <c r="A2044" s="13" t="s">
        <v>13000</v>
      </c>
    </row>
    <row r="2045" spans="1:1" x14ac:dyDescent="0.35">
      <c r="A2045" s="13" t="s">
        <v>16032</v>
      </c>
    </row>
    <row r="2046" spans="1:1" x14ac:dyDescent="0.35">
      <c r="A2046" s="13" t="s">
        <v>16014</v>
      </c>
    </row>
    <row r="2047" spans="1:1" x14ac:dyDescent="0.35">
      <c r="A2047" s="13" t="s">
        <v>7456</v>
      </c>
    </row>
    <row r="2048" spans="1:1" x14ac:dyDescent="0.35">
      <c r="A2048" s="13" t="s">
        <v>11414</v>
      </c>
    </row>
    <row r="2049" spans="1:1" x14ac:dyDescent="0.35">
      <c r="A2049" s="13" t="s">
        <v>12786</v>
      </c>
    </row>
    <row r="2050" spans="1:1" x14ac:dyDescent="0.35">
      <c r="A2050" s="13" t="s">
        <v>13046</v>
      </c>
    </row>
    <row r="2051" spans="1:1" x14ac:dyDescent="0.35">
      <c r="A2051" s="13" t="s">
        <v>17945</v>
      </c>
    </row>
    <row r="2052" spans="1:1" x14ac:dyDescent="0.35">
      <c r="A2052" s="13" t="s">
        <v>17717</v>
      </c>
    </row>
    <row r="2053" spans="1:1" x14ac:dyDescent="0.35">
      <c r="A2053" s="13" t="s">
        <v>8641</v>
      </c>
    </row>
    <row r="2054" spans="1:1" x14ac:dyDescent="0.35">
      <c r="A2054" s="13" t="s">
        <v>18025</v>
      </c>
    </row>
    <row r="2055" spans="1:1" x14ac:dyDescent="0.35">
      <c r="A2055" s="13" t="s">
        <v>5734</v>
      </c>
    </row>
    <row r="2056" spans="1:1" x14ac:dyDescent="0.35">
      <c r="A2056" s="13" t="s">
        <v>9443</v>
      </c>
    </row>
    <row r="2057" spans="1:1" x14ac:dyDescent="0.35">
      <c r="A2057" s="13" t="s">
        <v>44</v>
      </c>
    </row>
    <row r="2058" spans="1:1" x14ac:dyDescent="0.35">
      <c r="A2058" s="13" t="s">
        <v>127</v>
      </c>
    </row>
    <row r="2059" spans="1:1" x14ac:dyDescent="0.35">
      <c r="A2059" s="13" t="s">
        <v>154</v>
      </c>
    </row>
    <row r="2060" spans="1:1" x14ac:dyDescent="0.35">
      <c r="A2060" s="13" t="s">
        <v>1227</v>
      </c>
    </row>
    <row r="2061" spans="1:1" x14ac:dyDescent="0.35">
      <c r="A2061" s="13" t="s">
        <v>9496</v>
      </c>
    </row>
    <row r="2062" spans="1:1" x14ac:dyDescent="0.35">
      <c r="A2062" s="13" t="s">
        <v>8235</v>
      </c>
    </row>
    <row r="2063" spans="1:1" x14ac:dyDescent="0.35">
      <c r="A2063" s="13" t="s">
        <v>11170</v>
      </c>
    </row>
    <row r="2064" spans="1:1" x14ac:dyDescent="0.35">
      <c r="A2064" s="13" t="s">
        <v>2123</v>
      </c>
    </row>
    <row r="2065" spans="1:1" x14ac:dyDescent="0.35">
      <c r="A2065" s="13" t="s">
        <v>4083</v>
      </c>
    </row>
    <row r="2066" spans="1:1" x14ac:dyDescent="0.35">
      <c r="A2066" s="13" t="s">
        <v>1649</v>
      </c>
    </row>
    <row r="2067" spans="1:1" x14ac:dyDescent="0.35">
      <c r="A2067" s="13" t="s">
        <v>14696</v>
      </c>
    </row>
    <row r="2068" spans="1:1" x14ac:dyDescent="0.35">
      <c r="A2068" s="13" t="s">
        <v>9434</v>
      </c>
    </row>
    <row r="2069" spans="1:1" x14ac:dyDescent="0.35">
      <c r="A2069" s="13" t="s">
        <v>7377</v>
      </c>
    </row>
    <row r="2070" spans="1:1" x14ac:dyDescent="0.35">
      <c r="A2070" s="13" t="s">
        <v>4377</v>
      </c>
    </row>
    <row r="2071" spans="1:1" x14ac:dyDescent="0.35">
      <c r="A2071" s="13" t="s">
        <v>12145</v>
      </c>
    </row>
    <row r="2072" spans="1:1" x14ac:dyDescent="0.35">
      <c r="A2072" s="13" t="s">
        <v>16151</v>
      </c>
    </row>
    <row r="2073" spans="1:1" x14ac:dyDescent="0.35">
      <c r="A2073" s="13" t="s">
        <v>1823</v>
      </c>
    </row>
    <row r="2074" spans="1:1" x14ac:dyDescent="0.35">
      <c r="A2074" s="13" t="s">
        <v>15442</v>
      </c>
    </row>
    <row r="2075" spans="1:1" x14ac:dyDescent="0.35">
      <c r="A2075" s="13" t="s">
        <v>13717</v>
      </c>
    </row>
    <row r="2076" spans="1:1" x14ac:dyDescent="0.35">
      <c r="A2076" s="13" t="s">
        <v>14808</v>
      </c>
    </row>
    <row r="2077" spans="1:1" x14ac:dyDescent="0.35">
      <c r="A2077" s="13" t="s">
        <v>13779</v>
      </c>
    </row>
    <row r="2078" spans="1:1" x14ac:dyDescent="0.35">
      <c r="A2078" s="13" t="s">
        <v>7037</v>
      </c>
    </row>
    <row r="2079" spans="1:1" x14ac:dyDescent="0.35">
      <c r="A2079" s="13" t="s">
        <v>2791</v>
      </c>
    </row>
    <row r="2080" spans="1:1" x14ac:dyDescent="0.35">
      <c r="A2080" s="13" t="s">
        <v>16839</v>
      </c>
    </row>
    <row r="2081" spans="1:1" x14ac:dyDescent="0.35">
      <c r="A2081" s="13" t="s">
        <v>7356</v>
      </c>
    </row>
    <row r="2082" spans="1:1" x14ac:dyDescent="0.35">
      <c r="A2082" s="13" t="s">
        <v>10260</v>
      </c>
    </row>
    <row r="2083" spans="1:1" x14ac:dyDescent="0.35">
      <c r="A2083" s="13" t="s">
        <v>15670</v>
      </c>
    </row>
    <row r="2084" spans="1:1" x14ac:dyDescent="0.35">
      <c r="A2084" s="13" t="s">
        <v>15845</v>
      </c>
    </row>
    <row r="2085" spans="1:1" x14ac:dyDescent="0.35">
      <c r="A2085" s="13" t="s">
        <v>15528</v>
      </c>
    </row>
    <row r="2086" spans="1:1" x14ac:dyDescent="0.35">
      <c r="A2086" s="13" t="s">
        <v>686</v>
      </c>
    </row>
    <row r="2087" spans="1:1" x14ac:dyDescent="0.35">
      <c r="A2087" s="13" t="s">
        <v>11952</v>
      </c>
    </row>
    <row r="2088" spans="1:1" x14ac:dyDescent="0.35">
      <c r="A2088" s="13" t="s">
        <v>17622</v>
      </c>
    </row>
    <row r="2089" spans="1:1" x14ac:dyDescent="0.35">
      <c r="A2089" s="13" t="s">
        <v>4029</v>
      </c>
    </row>
    <row r="2090" spans="1:1" x14ac:dyDescent="0.35">
      <c r="A2090" s="13" t="s">
        <v>6682</v>
      </c>
    </row>
    <row r="2091" spans="1:1" x14ac:dyDescent="0.35">
      <c r="A2091" s="13" t="s">
        <v>7110</v>
      </c>
    </row>
    <row r="2092" spans="1:1" x14ac:dyDescent="0.35">
      <c r="A2092" s="13" t="s">
        <v>10804</v>
      </c>
    </row>
    <row r="2093" spans="1:1" x14ac:dyDescent="0.35">
      <c r="A2093" s="13" t="s">
        <v>6161</v>
      </c>
    </row>
    <row r="2094" spans="1:1" x14ac:dyDescent="0.35">
      <c r="A2094" s="13" t="s">
        <v>14175</v>
      </c>
    </row>
    <row r="2095" spans="1:1" x14ac:dyDescent="0.35">
      <c r="A2095" s="13" t="s">
        <v>7196</v>
      </c>
    </row>
    <row r="2096" spans="1:1" x14ac:dyDescent="0.35">
      <c r="A2096" s="13" t="s">
        <v>10000</v>
      </c>
    </row>
    <row r="2097" spans="1:1" x14ac:dyDescent="0.35">
      <c r="A2097" s="13" t="s">
        <v>12098</v>
      </c>
    </row>
    <row r="2098" spans="1:1" x14ac:dyDescent="0.35">
      <c r="A2098" s="13" t="s">
        <v>8400</v>
      </c>
    </row>
    <row r="2099" spans="1:1" x14ac:dyDescent="0.35">
      <c r="A2099" s="13" t="s">
        <v>8094</v>
      </c>
    </row>
    <row r="2100" spans="1:1" x14ac:dyDescent="0.35">
      <c r="A2100" s="13" t="s">
        <v>8457</v>
      </c>
    </row>
    <row r="2101" spans="1:1" x14ac:dyDescent="0.35">
      <c r="A2101" s="13" t="s">
        <v>4144</v>
      </c>
    </row>
    <row r="2102" spans="1:1" x14ac:dyDescent="0.35">
      <c r="A2102" s="13" t="s">
        <v>3605</v>
      </c>
    </row>
    <row r="2103" spans="1:1" x14ac:dyDescent="0.35">
      <c r="A2103" s="13" t="s">
        <v>18042</v>
      </c>
    </row>
    <row r="2104" spans="1:1" x14ac:dyDescent="0.35">
      <c r="A2104" s="13" t="s">
        <v>369</v>
      </c>
    </row>
    <row r="2105" spans="1:1" x14ac:dyDescent="0.35">
      <c r="A2105" s="13" t="s">
        <v>13914</v>
      </c>
    </row>
    <row r="2106" spans="1:1" x14ac:dyDescent="0.35">
      <c r="A2106" s="13" t="s">
        <v>10541</v>
      </c>
    </row>
    <row r="2107" spans="1:1" x14ac:dyDescent="0.35">
      <c r="A2107" s="13" t="s">
        <v>15684</v>
      </c>
    </row>
    <row r="2108" spans="1:1" x14ac:dyDescent="0.35">
      <c r="A2108" s="13" t="s">
        <v>5461</v>
      </c>
    </row>
    <row r="2109" spans="1:1" x14ac:dyDescent="0.35">
      <c r="A2109" s="13" t="s">
        <v>11560</v>
      </c>
    </row>
    <row r="2110" spans="1:1" x14ac:dyDescent="0.35">
      <c r="A2110" s="13" t="s">
        <v>12850</v>
      </c>
    </row>
    <row r="2111" spans="1:1" x14ac:dyDescent="0.35">
      <c r="A2111" s="13" t="s">
        <v>12729</v>
      </c>
    </row>
    <row r="2112" spans="1:1" x14ac:dyDescent="0.35">
      <c r="A2112" s="13" t="s">
        <v>10812</v>
      </c>
    </row>
    <row r="2113" spans="1:1" x14ac:dyDescent="0.35">
      <c r="A2113" s="13" t="s">
        <v>14128</v>
      </c>
    </row>
    <row r="2114" spans="1:1" x14ac:dyDescent="0.35">
      <c r="A2114" s="13" t="s">
        <v>1341</v>
      </c>
    </row>
    <row r="2115" spans="1:1" x14ac:dyDescent="0.35">
      <c r="A2115" s="13" t="s">
        <v>11955</v>
      </c>
    </row>
    <row r="2116" spans="1:1" x14ac:dyDescent="0.35">
      <c r="A2116" s="13" t="s">
        <v>3623</v>
      </c>
    </row>
    <row r="2117" spans="1:1" x14ac:dyDescent="0.35">
      <c r="A2117" s="13" t="s">
        <v>15691</v>
      </c>
    </row>
    <row r="2118" spans="1:1" x14ac:dyDescent="0.35">
      <c r="A2118" s="13" t="s">
        <v>10213</v>
      </c>
    </row>
    <row r="2119" spans="1:1" x14ac:dyDescent="0.35">
      <c r="A2119" s="13" t="s">
        <v>1659</v>
      </c>
    </row>
    <row r="2120" spans="1:1" x14ac:dyDescent="0.35">
      <c r="A2120" s="13" t="s">
        <v>14000</v>
      </c>
    </row>
    <row r="2121" spans="1:1" x14ac:dyDescent="0.35">
      <c r="A2121" s="13" t="s">
        <v>9873</v>
      </c>
    </row>
    <row r="2122" spans="1:1" x14ac:dyDescent="0.35">
      <c r="A2122" s="13" t="s">
        <v>9114</v>
      </c>
    </row>
    <row r="2123" spans="1:1" x14ac:dyDescent="0.35">
      <c r="A2123" s="13" t="s">
        <v>7275</v>
      </c>
    </row>
    <row r="2124" spans="1:1" x14ac:dyDescent="0.35">
      <c r="A2124" s="13" t="s">
        <v>7433</v>
      </c>
    </row>
    <row r="2125" spans="1:1" x14ac:dyDescent="0.35">
      <c r="A2125" s="13" t="s">
        <v>1161</v>
      </c>
    </row>
    <row r="2126" spans="1:1" x14ac:dyDescent="0.35">
      <c r="A2126" s="13" t="s">
        <v>124</v>
      </c>
    </row>
    <row r="2127" spans="1:1" x14ac:dyDescent="0.35">
      <c r="A2127" s="13" t="s">
        <v>12739</v>
      </c>
    </row>
    <row r="2128" spans="1:1" x14ac:dyDescent="0.35">
      <c r="A2128" s="13" t="s">
        <v>13100</v>
      </c>
    </row>
    <row r="2129" spans="1:1" x14ac:dyDescent="0.35">
      <c r="A2129" s="13" t="s">
        <v>7107</v>
      </c>
    </row>
    <row r="2130" spans="1:1" x14ac:dyDescent="0.35">
      <c r="A2130" s="13" t="s">
        <v>10184</v>
      </c>
    </row>
    <row r="2131" spans="1:1" x14ac:dyDescent="0.35">
      <c r="A2131" s="13" t="s">
        <v>12286</v>
      </c>
    </row>
    <row r="2132" spans="1:1" x14ac:dyDescent="0.35">
      <c r="A2132" s="13" t="s">
        <v>17656</v>
      </c>
    </row>
    <row r="2133" spans="1:1" x14ac:dyDescent="0.35">
      <c r="A2133" s="13" t="s">
        <v>1223</v>
      </c>
    </row>
    <row r="2134" spans="1:1" x14ac:dyDescent="0.35">
      <c r="A2134" s="13" t="s">
        <v>15018</v>
      </c>
    </row>
    <row r="2135" spans="1:1" x14ac:dyDescent="0.35">
      <c r="A2135" s="13" t="s">
        <v>15345</v>
      </c>
    </row>
    <row r="2136" spans="1:1" x14ac:dyDescent="0.35">
      <c r="A2136" s="13" t="s">
        <v>14460</v>
      </c>
    </row>
    <row r="2137" spans="1:1" x14ac:dyDescent="0.35">
      <c r="A2137" s="13" t="s">
        <v>4913</v>
      </c>
    </row>
    <row r="2138" spans="1:1" x14ac:dyDescent="0.35">
      <c r="A2138" s="13" t="s">
        <v>11397</v>
      </c>
    </row>
    <row r="2139" spans="1:1" x14ac:dyDescent="0.35">
      <c r="A2139" s="13" t="s">
        <v>7298</v>
      </c>
    </row>
    <row r="2140" spans="1:1" x14ac:dyDescent="0.35">
      <c r="A2140" s="13" t="s">
        <v>6982</v>
      </c>
    </row>
    <row r="2141" spans="1:1" x14ac:dyDescent="0.35">
      <c r="A2141" s="13" t="s">
        <v>10875</v>
      </c>
    </row>
    <row r="2142" spans="1:1" x14ac:dyDescent="0.35">
      <c r="A2142" s="13" t="s">
        <v>9861</v>
      </c>
    </row>
    <row r="2143" spans="1:1" x14ac:dyDescent="0.35">
      <c r="A2143" s="13" t="s">
        <v>8767</v>
      </c>
    </row>
    <row r="2144" spans="1:1" x14ac:dyDescent="0.35">
      <c r="A2144" s="13" t="s">
        <v>6480</v>
      </c>
    </row>
    <row r="2145" spans="1:1" x14ac:dyDescent="0.35">
      <c r="A2145" s="13" t="s">
        <v>11898</v>
      </c>
    </row>
    <row r="2146" spans="1:1" x14ac:dyDescent="0.35">
      <c r="A2146" s="13" t="s">
        <v>13077</v>
      </c>
    </row>
    <row r="2147" spans="1:1" x14ac:dyDescent="0.35">
      <c r="A2147" s="13" t="s">
        <v>5068</v>
      </c>
    </row>
    <row r="2148" spans="1:1" x14ac:dyDescent="0.35">
      <c r="A2148" s="13" t="s">
        <v>17364</v>
      </c>
    </row>
    <row r="2149" spans="1:1" x14ac:dyDescent="0.35">
      <c r="A2149" s="13" t="s">
        <v>4285</v>
      </c>
    </row>
    <row r="2150" spans="1:1" x14ac:dyDescent="0.35">
      <c r="A2150" s="13" t="s">
        <v>5722</v>
      </c>
    </row>
    <row r="2151" spans="1:1" x14ac:dyDescent="0.35">
      <c r="A2151" s="13" t="s">
        <v>11748</v>
      </c>
    </row>
    <row r="2152" spans="1:1" x14ac:dyDescent="0.35">
      <c r="A2152" s="13" t="s">
        <v>3672</v>
      </c>
    </row>
    <row r="2153" spans="1:1" x14ac:dyDescent="0.35">
      <c r="A2153" s="13" t="s">
        <v>1113</v>
      </c>
    </row>
    <row r="2154" spans="1:1" x14ac:dyDescent="0.35">
      <c r="A2154" s="13" t="s">
        <v>3186</v>
      </c>
    </row>
    <row r="2155" spans="1:1" x14ac:dyDescent="0.35">
      <c r="A2155" s="13" t="s">
        <v>10595</v>
      </c>
    </row>
    <row r="2156" spans="1:1" x14ac:dyDescent="0.35">
      <c r="A2156" s="13" t="s">
        <v>5304</v>
      </c>
    </row>
    <row r="2157" spans="1:1" x14ac:dyDescent="0.35">
      <c r="A2157" s="13" t="s">
        <v>767</v>
      </c>
    </row>
    <row r="2158" spans="1:1" x14ac:dyDescent="0.35">
      <c r="A2158" s="13" t="s">
        <v>12908</v>
      </c>
    </row>
    <row r="2159" spans="1:1" x14ac:dyDescent="0.35">
      <c r="A2159" s="13" t="s">
        <v>6050</v>
      </c>
    </row>
    <row r="2160" spans="1:1" x14ac:dyDescent="0.35">
      <c r="A2160" s="13" t="s">
        <v>9431</v>
      </c>
    </row>
    <row r="2161" spans="1:1" x14ac:dyDescent="0.35">
      <c r="A2161" s="13" t="s">
        <v>1536</v>
      </c>
    </row>
    <row r="2162" spans="1:1" x14ac:dyDescent="0.35">
      <c r="A2162" s="13" t="s">
        <v>16038</v>
      </c>
    </row>
    <row r="2163" spans="1:1" x14ac:dyDescent="0.35">
      <c r="A2163" s="13" t="s">
        <v>16910</v>
      </c>
    </row>
    <row r="2164" spans="1:1" x14ac:dyDescent="0.35">
      <c r="A2164" s="13" t="s">
        <v>13287</v>
      </c>
    </row>
    <row r="2165" spans="1:1" x14ac:dyDescent="0.35">
      <c r="A2165" s="13" t="s">
        <v>2490</v>
      </c>
    </row>
    <row r="2166" spans="1:1" x14ac:dyDescent="0.35">
      <c r="A2166" s="13" t="s">
        <v>6604</v>
      </c>
    </row>
    <row r="2167" spans="1:1" x14ac:dyDescent="0.35">
      <c r="A2167" s="13" t="s">
        <v>2814</v>
      </c>
    </row>
    <row r="2168" spans="1:1" x14ac:dyDescent="0.35">
      <c r="A2168" s="13" t="s">
        <v>8664</v>
      </c>
    </row>
    <row r="2169" spans="1:1" x14ac:dyDescent="0.35">
      <c r="A2169" s="13" t="s">
        <v>2767</v>
      </c>
    </row>
    <row r="2170" spans="1:1" x14ac:dyDescent="0.35">
      <c r="A2170" s="13" t="s">
        <v>5851</v>
      </c>
    </row>
    <row r="2171" spans="1:1" x14ac:dyDescent="0.35">
      <c r="A2171" s="13" t="s">
        <v>4313</v>
      </c>
    </row>
    <row r="2172" spans="1:1" x14ac:dyDescent="0.35">
      <c r="A2172" s="13" t="s">
        <v>3870</v>
      </c>
    </row>
    <row r="2173" spans="1:1" x14ac:dyDescent="0.35">
      <c r="A2173" s="13" t="s">
        <v>15379</v>
      </c>
    </row>
    <row r="2174" spans="1:1" x14ac:dyDescent="0.35">
      <c r="A2174" s="13" t="s">
        <v>14482</v>
      </c>
    </row>
    <row r="2175" spans="1:1" x14ac:dyDescent="0.35">
      <c r="A2175" s="13" t="s">
        <v>4042</v>
      </c>
    </row>
    <row r="2176" spans="1:1" x14ac:dyDescent="0.35">
      <c r="A2176" s="13" t="s">
        <v>10239</v>
      </c>
    </row>
    <row r="2177" spans="1:1" x14ac:dyDescent="0.35">
      <c r="A2177" s="13" t="s">
        <v>6823</v>
      </c>
    </row>
    <row r="2178" spans="1:1" x14ac:dyDescent="0.35">
      <c r="A2178" s="13" t="s">
        <v>16303</v>
      </c>
    </row>
    <row r="2179" spans="1:1" x14ac:dyDescent="0.35">
      <c r="A2179" s="13" t="s">
        <v>11401</v>
      </c>
    </row>
    <row r="2180" spans="1:1" x14ac:dyDescent="0.35">
      <c r="A2180" s="13" t="s">
        <v>14586</v>
      </c>
    </row>
    <row r="2181" spans="1:1" x14ac:dyDescent="0.35">
      <c r="A2181" s="13" t="s">
        <v>7666</v>
      </c>
    </row>
    <row r="2182" spans="1:1" x14ac:dyDescent="0.35">
      <c r="A2182" s="13" t="s">
        <v>6362</v>
      </c>
    </row>
    <row r="2183" spans="1:1" x14ac:dyDescent="0.35">
      <c r="A2183" s="13" t="s">
        <v>11050</v>
      </c>
    </row>
    <row r="2184" spans="1:1" x14ac:dyDescent="0.35">
      <c r="A2184" s="13" t="s">
        <v>8513</v>
      </c>
    </row>
    <row r="2185" spans="1:1" x14ac:dyDescent="0.35">
      <c r="A2185" s="13" t="s">
        <v>13434</v>
      </c>
    </row>
    <row r="2186" spans="1:1" x14ac:dyDescent="0.35">
      <c r="A2186" s="13" t="s">
        <v>6320</v>
      </c>
    </row>
    <row r="2187" spans="1:1" x14ac:dyDescent="0.35">
      <c r="A2187" s="13" t="s">
        <v>7554</v>
      </c>
    </row>
    <row r="2188" spans="1:1" x14ac:dyDescent="0.35">
      <c r="A2188" s="13" t="s">
        <v>13996</v>
      </c>
    </row>
    <row r="2189" spans="1:1" x14ac:dyDescent="0.35">
      <c r="A2189" s="13" t="s">
        <v>15458</v>
      </c>
    </row>
    <row r="2190" spans="1:1" x14ac:dyDescent="0.35">
      <c r="A2190" s="13" t="s">
        <v>13557</v>
      </c>
    </row>
    <row r="2191" spans="1:1" x14ac:dyDescent="0.35">
      <c r="A2191" s="13" t="s">
        <v>16949</v>
      </c>
    </row>
    <row r="2192" spans="1:1" x14ac:dyDescent="0.35">
      <c r="A2192" s="13" t="s">
        <v>7030</v>
      </c>
    </row>
    <row r="2193" spans="1:1" x14ac:dyDescent="0.35">
      <c r="A2193" s="13" t="s">
        <v>4307</v>
      </c>
    </row>
    <row r="2194" spans="1:1" x14ac:dyDescent="0.35">
      <c r="A2194" s="13" t="s">
        <v>5037</v>
      </c>
    </row>
    <row r="2195" spans="1:1" x14ac:dyDescent="0.35">
      <c r="A2195" s="13" t="s">
        <v>5547</v>
      </c>
    </row>
    <row r="2196" spans="1:1" x14ac:dyDescent="0.35">
      <c r="A2196" s="13" t="s">
        <v>3609</v>
      </c>
    </row>
    <row r="2197" spans="1:1" x14ac:dyDescent="0.35">
      <c r="A2197" s="13" t="s">
        <v>12489</v>
      </c>
    </row>
    <row r="2198" spans="1:1" x14ac:dyDescent="0.35">
      <c r="A2198" s="13" t="s">
        <v>9391</v>
      </c>
    </row>
    <row r="2199" spans="1:1" x14ac:dyDescent="0.35">
      <c r="A2199" s="13" t="s">
        <v>9979</v>
      </c>
    </row>
    <row r="2200" spans="1:1" x14ac:dyDescent="0.35">
      <c r="A2200" s="13" t="s">
        <v>13156</v>
      </c>
    </row>
    <row r="2201" spans="1:1" x14ac:dyDescent="0.35">
      <c r="A2201" s="13" t="s">
        <v>5601</v>
      </c>
    </row>
    <row r="2202" spans="1:1" x14ac:dyDescent="0.35">
      <c r="A2202" s="13" t="s">
        <v>6225</v>
      </c>
    </row>
    <row r="2203" spans="1:1" x14ac:dyDescent="0.35">
      <c r="A2203" s="13" t="s">
        <v>13788</v>
      </c>
    </row>
    <row r="2204" spans="1:1" x14ac:dyDescent="0.35">
      <c r="A2204" s="13" t="s">
        <v>6698</v>
      </c>
    </row>
    <row r="2205" spans="1:1" x14ac:dyDescent="0.35">
      <c r="A2205" s="13" t="s">
        <v>6040</v>
      </c>
    </row>
    <row r="2206" spans="1:1" x14ac:dyDescent="0.35">
      <c r="A2206" s="13" t="s">
        <v>8836</v>
      </c>
    </row>
    <row r="2207" spans="1:1" x14ac:dyDescent="0.35">
      <c r="A2207" s="13" t="s">
        <v>7317</v>
      </c>
    </row>
    <row r="2208" spans="1:1" x14ac:dyDescent="0.35">
      <c r="A2208" s="13" t="s">
        <v>5360</v>
      </c>
    </row>
    <row r="2209" spans="1:1" x14ac:dyDescent="0.35">
      <c r="A2209" s="13" t="s">
        <v>4114</v>
      </c>
    </row>
    <row r="2210" spans="1:1" x14ac:dyDescent="0.35">
      <c r="A2210" s="13" t="s">
        <v>1242</v>
      </c>
    </row>
    <row r="2211" spans="1:1" x14ac:dyDescent="0.35">
      <c r="A2211" s="13" t="s">
        <v>2189</v>
      </c>
    </row>
    <row r="2212" spans="1:1" x14ac:dyDescent="0.35">
      <c r="A2212" s="13" t="s">
        <v>976</v>
      </c>
    </row>
    <row r="2213" spans="1:1" x14ac:dyDescent="0.35">
      <c r="A2213" s="13" t="s">
        <v>1976</v>
      </c>
    </row>
    <row r="2214" spans="1:1" x14ac:dyDescent="0.35">
      <c r="A2214" s="13" t="s">
        <v>10098</v>
      </c>
    </row>
    <row r="2215" spans="1:1" x14ac:dyDescent="0.35">
      <c r="A2215" s="13" t="s">
        <v>16645</v>
      </c>
    </row>
    <row r="2216" spans="1:1" x14ac:dyDescent="0.35">
      <c r="A2216" s="13" t="s">
        <v>13339</v>
      </c>
    </row>
    <row r="2217" spans="1:1" x14ac:dyDescent="0.35">
      <c r="A2217" s="13" t="s">
        <v>2540</v>
      </c>
    </row>
    <row r="2218" spans="1:1" x14ac:dyDescent="0.35">
      <c r="A2218" s="13" t="s">
        <v>11305</v>
      </c>
    </row>
    <row r="2219" spans="1:1" x14ac:dyDescent="0.35">
      <c r="A2219" s="13" t="s">
        <v>11234</v>
      </c>
    </row>
    <row r="2220" spans="1:1" x14ac:dyDescent="0.35">
      <c r="A2220" s="13" t="s">
        <v>8409</v>
      </c>
    </row>
    <row r="2221" spans="1:1" x14ac:dyDescent="0.35">
      <c r="A2221" s="13" t="s">
        <v>186</v>
      </c>
    </row>
    <row r="2222" spans="1:1" x14ac:dyDescent="0.35">
      <c r="A2222" s="13" t="s">
        <v>4791</v>
      </c>
    </row>
    <row r="2223" spans="1:1" x14ac:dyDescent="0.35">
      <c r="A2223" s="13" t="s">
        <v>9711</v>
      </c>
    </row>
    <row r="2224" spans="1:1" x14ac:dyDescent="0.35">
      <c r="A2224" s="13" t="s">
        <v>1362</v>
      </c>
    </row>
    <row r="2225" spans="1:1" x14ac:dyDescent="0.35">
      <c r="A2225" s="13" t="s">
        <v>16286</v>
      </c>
    </row>
    <row r="2226" spans="1:1" x14ac:dyDescent="0.35">
      <c r="A2226" s="13" t="s">
        <v>2525</v>
      </c>
    </row>
    <row r="2227" spans="1:1" x14ac:dyDescent="0.35">
      <c r="A2227" s="13" t="s">
        <v>3327</v>
      </c>
    </row>
    <row r="2228" spans="1:1" x14ac:dyDescent="0.35">
      <c r="A2228" s="13" t="s">
        <v>6677</v>
      </c>
    </row>
    <row r="2229" spans="1:1" x14ac:dyDescent="0.35">
      <c r="A2229" s="13" t="s">
        <v>10995</v>
      </c>
    </row>
    <row r="2230" spans="1:1" x14ac:dyDescent="0.35">
      <c r="A2230" s="13" t="s">
        <v>9358</v>
      </c>
    </row>
    <row r="2231" spans="1:1" x14ac:dyDescent="0.35">
      <c r="A2231" s="13" t="s">
        <v>17031</v>
      </c>
    </row>
    <row r="2232" spans="1:1" x14ac:dyDescent="0.35">
      <c r="A2232" s="13" t="s">
        <v>17604</v>
      </c>
    </row>
    <row r="2233" spans="1:1" x14ac:dyDescent="0.35">
      <c r="A2233" s="13" t="s">
        <v>17901</v>
      </c>
    </row>
    <row r="2234" spans="1:1" x14ac:dyDescent="0.35">
      <c r="A2234" s="13" t="s">
        <v>8314</v>
      </c>
    </row>
    <row r="2235" spans="1:1" x14ac:dyDescent="0.35">
      <c r="A2235" s="13" t="s">
        <v>3341</v>
      </c>
    </row>
    <row r="2236" spans="1:1" x14ac:dyDescent="0.35">
      <c r="A2236" s="13" t="s">
        <v>12070</v>
      </c>
    </row>
    <row r="2237" spans="1:1" x14ac:dyDescent="0.35">
      <c r="A2237" s="13" t="s">
        <v>13578</v>
      </c>
    </row>
    <row r="2238" spans="1:1" x14ac:dyDescent="0.35">
      <c r="A2238" s="13" t="s">
        <v>8867</v>
      </c>
    </row>
    <row r="2239" spans="1:1" x14ac:dyDescent="0.35">
      <c r="A2239" s="13" t="s">
        <v>4508</v>
      </c>
    </row>
    <row r="2240" spans="1:1" x14ac:dyDescent="0.35">
      <c r="A2240" s="13" t="s">
        <v>12447</v>
      </c>
    </row>
    <row r="2241" spans="1:1" x14ac:dyDescent="0.35">
      <c r="A2241" s="13" t="s">
        <v>13690</v>
      </c>
    </row>
    <row r="2242" spans="1:1" x14ac:dyDescent="0.35">
      <c r="A2242" s="13" t="s">
        <v>12774</v>
      </c>
    </row>
    <row r="2243" spans="1:1" x14ac:dyDescent="0.35">
      <c r="A2243" s="13" t="s">
        <v>17564</v>
      </c>
    </row>
    <row r="2244" spans="1:1" x14ac:dyDescent="0.35">
      <c r="A2244" s="13" t="s">
        <v>17359</v>
      </c>
    </row>
    <row r="2245" spans="1:1" x14ac:dyDescent="0.35">
      <c r="A2245" s="13" t="s">
        <v>8947</v>
      </c>
    </row>
    <row r="2246" spans="1:1" x14ac:dyDescent="0.35">
      <c r="A2246" s="13" t="s">
        <v>7730</v>
      </c>
    </row>
    <row r="2247" spans="1:1" x14ac:dyDescent="0.35">
      <c r="A2247" s="13" t="s">
        <v>14262</v>
      </c>
    </row>
    <row r="2248" spans="1:1" x14ac:dyDescent="0.35">
      <c r="A2248" s="13" t="s">
        <v>5162</v>
      </c>
    </row>
    <row r="2249" spans="1:1" x14ac:dyDescent="0.35">
      <c r="A2249" s="13" t="s">
        <v>16704</v>
      </c>
    </row>
    <row r="2250" spans="1:1" x14ac:dyDescent="0.35">
      <c r="A2250" s="13" t="s">
        <v>3171</v>
      </c>
    </row>
    <row r="2251" spans="1:1" x14ac:dyDescent="0.35">
      <c r="A2251" s="13" t="s">
        <v>8168</v>
      </c>
    </row>
    <row r="2252" spans="1:1" x14ac:dyDescent="0.35">
      <c r="A2252" s="13" t="s">
        <v>11218</v>
      </c>
    </row>
    <row r="2253" spans="1:1" x14ac:dyDescent="0.35">
      <c r="A2253" s="13" t="s">
        <v>12877</v>
      </c>
    </row>
    <row r="2254" spans="1:1" x14ac:dyDescent="0.35">
      <c r="A2254" s="13" t="s">
        <v>2026</v>
      </c>
    </row>
    <row r="2255" spans="1:1" x14ac:dyDescent="0.35">
      <c r="A2255" s="13" t="s">
        <v>414</v>
      </c>
    </row>
    <row r="2256" spans="1:1" x14ac:dyDescent="0.35">
      <c r="A2256" s="13" t="s">
        <v>6761</v>
      </c>
    </row>
    <row r="2257" spans="1:1" x14ac:dyDescent="0.35">
      <c r="A2257" s="13" t="s">
        <v>13388</v>
      </c>
    </row>
    <row r="2258" spans="1:1" x14ac:dyDescent="0.35">
      <c r="A2258" s="13" t="s">
        <v>3204</v>
      </c>
    </row>
    <row r="2259" spans="1:1" x14ac:dyDescent="0.35">
      <c r="A2259" s="13" t="s">
        <v>7266</v>
      </c>
    </row>
    <row r="2260" spans="1:1" x14ac:dyDescent="0.35">
      <c r="A2260" s="13" t="s">
        <v>8368</v>
      </c>
    </row>
    <row r="2261" spans="1:1" x14ac:dyDescent="0.35">
      <c r="A2261" s="13" t="s">
        <v>2287</v>
      </c>
    </row>
    <row r="2262" spans="1:1" x14ac:dyDescent="0.35">
      <c r="A2262" s="13" t="s">
        <v>17215</v>
      </c>
    </row>
    <row r="2263" spans="1:1" x14ac:dyDescent="0.35">
      <c r="A2263" s="13" t="s">
        <v>7429</v>
      </c>
    </row>
    <row r="2264" spans="1:1" x14ac:dyDescent="0.35">
      <c r="A2264" s="13" t="s">
        <v>17385</v>
      </c>
    </row>
    <row r="2265" spans="1:1" x14ac:dyDescent="0.35">
      <c r="A2265" s="13" t="s">
        <v>1051</v>
      </c>
    </row>
    <row r="2266" spans="1:1" x14ac:dyDescent="0.35">
      <c r="A2266" s="13" t="s">
        <v>16568</v>
      </c>
    </row>
    <row r="2267" spans="1:1" x14ac:dyDescent="0.35">
      <c r="A2267" s="13" t="s">
        <v>15042</v>
      </c>
    </row>
    <row r="2268" spans="1:1" x14ac:dyDescent="0.35">
      <c r="A2268" s="13" t="s">
        <v>1167</v>
      </c>
    </row>
    <row r="2269" spans="1:1" x14ac:dyDescent="0.35">
      <c r="A2269" s="13" t="s">
        <v>15024</v>
      </c>
    </row>
    <row r="2270" spans="1:1" x14ac:dyDescent="0.35">
      <c r="A2270" s="13" t="s">
        <v>15660</v>
      </c>
    </row>
    <row r="2271" spans="1:1" x14ac:dyDescent="0.35">
      <c r="A2271" s="13" t="s">
        <v>1461</v>
      </c>
    </row>
    <row r="2272" spans="1:1" x14ac:dyDescent="0.35">
      <c r="A2272" s="13" t="s">
        <v>8020</v>
      </c>
    </row>
    <row r="2273" spans="1:1" x14ac:dyDescent="0.35">
      <c r="A2273" s="13" t="s">
        <v>12074</v>
      </c>
    </row>
    <row r="2274" spans="1:1" x14ac:dyDescent="0.35">
      <c r="A2274" s="13" t="s">
        <v>15438</v>
      </c>
    </row>
    <row r="2275" spans="1:1" x14ac:dyDescent="0.35">
      <c r="A2275" s="13" t="s">
        <v>5569</v>
      </c>
    </row>
    <row r="2276" spans="1:1" x14ac:dyDescent="0.35">
      <c r="A2276" s="13" t="s">
        <v>12322</v>
      </c>
    </row>
    <row r="2277" spans="1:1" x14ac:dyDescent="0.35">
      <c r="A2277" s="13" t="s">
        <v>15272</v>
      </c>
    </row>
    <row r="2278" spans="1:1" x14ac:dyDescent="0.35">
      <c r="A2278" s="13" t="s">
        <v>6993</v>
      </c>
    </row>
    <row r="2279" spans="1:1" x14ac:dyDescent="0.35">
      <c r="A2279" s="13" t="s">
        <v>3471</v>
      </c>
    </row>
    <row r="2280" spans="1:1" x14ac:dyDescent="0.35">
      <c r="A2280" s="13" t="s">
        <v>9670</v>
      </c>
    </row>
    <row r="2281" spans="1:1" x14ac:dyDescent="0.35">
      <c r="A2281" s="13" t="s">
        <v>11140</v>
      </c>
    </row>
    <row r="2282" spans="1:1" x14ac:dyDescent="0.35">
      <c r="A2282" s="13" t="s">
        <v>15049</v>
      </c>
    </row>
    <row r="2283" spans="1:1" x14ac:dyDescent="0.35">
      <c r="A2283" s="13" t="s">
        <v>13224</v>
      </c>
    </row>
    <row r="2284" spans="1:1" x14ac:dyDescent="0.35">
      <c r="A2284" s="13" t="s">
        <v>13242</v>
      </c>
    </row>
    <row r="2285" spans="1:1" x14ac:dyDescent="0.35">
      <c r="A2285" s="13" t="s">
        <v>13169</v>
      </c>
    </row>
    <row r="2286" spans="1:1" x14ac:dyDescent="0.35">
      <c r="A2286" s="13" t="s">
        <v>13062</v>
      </c>
    </row>
    <row r="2287" spans="1:1" x14ac:dyDescent="0.35">
      <c r="A2287" s="13" t="s">
        <v>16928</v>
      </c>
    </row>
    <row r="2288" spans="1:1" x14ac:dyDescent="0.35">
      <c r="A2288" s="13" t="s">
        <v>9283</v>
      </c>
    </row>
    <row r="2289" spans="1:1" x14ac:dyDescent="0.35">
      <c r="A2289" s="13" t="s">
        <v>8918</v>
      </c>
    </row>
    <row r="2290" spans="1:1" x14ac:dyDescent="0.35">
      <c r="A2290" s="13" t="s">
        <v>5472</v>
      </c>
    </row>
    <row r="2291" spans="1:1" x14ac:dyDescent="0.35">
      <c r="A2291" s="13" t="s">
        <v>5422</v>
      </c>
    </row>
    <row r="2292" spans="1:1" x14ac:dyDescent="0.35">
      <c r="A2292" s="13" t="s">
        <v>5998</v>
      </c>
    </row>
    <row r="2293" spans="1:1" x14ac:dyDescent="0.35">
      <c r="A2293" s="13" t="s">
        <v>10088</v>
      </c>
    </row>
    <row r="2294" spans="1:1" x14ac:dyDescent="0.35">
      <c r="A2294" s="13" t="s">
        <v>8792</v>
      </c>
    </row>
    <row r="2295" spans="1:1" x14ac:dyDescent="0.35">
      <c r="A2295" s="13" t="s">
        <v>14775</v>
      </c>
    </row>
    <row r="2296" spans="1:1" x14ac:dyDescent="0.35">
      <c r="A2296" s="13" t="s">
        <v>10246</v>
      </c>
    </row>
    <row r="2297" spans="1:1" x14ac:dyDescent="0.35">
      <c r="A2297" s="13" t="s">
        <v>9921</v>
      </c>
    </row>
    <row r="2298" spans="1:1" x14ac:dyDescent="0.35">
      <c r="A2298" s="13" t="s">
        <v>8804</v>
      </c>
    </row>
    <row r="2299" spans="1:1" x14ac:dyDescent="0.35">
      <c r="A2299" s="13" t="s">
        <v>2404</v>
      </c>
    </row>
    <row r="2300" spans="1:1" x14ac:dyDescent="0.35">
      <c r="A2300" s="13" t="s">
        <v>15589</v>
      </c>
    </row>
    <row r="2301" spans="1:1" x14ac:dyDescent="0.35">
      <c r="A2301" s="13" t="s">
        <v>2383</v>
      </c>
    </row>
    <row r="2302" spans="1:1" x14ac:dyDescent="0.35">
      <c r="A2302" s="13" t="s">
        <v>9361</v>
      </c>
    </row>
    <row r="2303" spans="1:1" x14ac:dyDescent="0.35">
      <c r="A2303" s="13" t="s">
        <v>6004</v>
      </c>
    </row>
    <row r="2304" spans="1:1" x14ac:dyDescent="0.35">
      <c r="A2304" s="13" t="s">
        <v>6246</v>
      </c>
    </row>
    <row r="2305" spans="1:1" x14ac:dyDescent="0.35">
      <c r="A2305" s="13" t="s">
        <v>10638</v>
      </c>
    </row>
    <row r="2306" spans="1:1" x14ac:dyDescent="0.35">
      <c r="A2306" s="13" t="s">
        <v>12861</v>
      </c>
    </row>
    <row r="2307" spans="1:1" x14ac:dyDescent="0.35">
      <c r="A2307" s="13" t="s">
        <v>7465</v>
      </c>
    </row>
    <row r="2308" spans="1:1" x14ac:dyDescent="0.35">
      <c r="A2308" s="13" t="s">
        <v>7692</v>
      </c>
    </row>
    <row r="2309" spans="1:1" x14ac:dyDescent="0.35">
      <c r="A2309" s="13" t="s">
        <v>10629</v>
      </c>
    </row>
    <row r="2310" spans="1:1" x14ac:dyDescent="0.35">
      <c r="A2310" s="13" t="s">
        <v>2236</v>
      </c>
    </row>
    <row r="2311" spans="1:1" x14ac:dyDescent="0.35">
      <c r="A2311" s="13" t="s">
        <v>7895</v>
      </c>
    </row>
    <row r="2312" spans="1:1" x14ac:dyDescent="0.35">
      <c r="A2312" s="13" t="s">
        <v>6169</v>
      </c>
    </row>
    <row r="2313" spans="1:1" x14ac:dyDescent="0.35">
      <c r="A2313" s="13" t="s">
        <v>6974</v>
      </c>
    </row>
    <row r="2314" spans="1:1" x14ac:dyDescent="0.35">
      <c r="A2314" s="13" t="s">
        <v>15625</v>
      </c>
    </row>
    <row r="2315" spans="1:1" x14ac:dyDescent="0.35">
      <c r="A2315" s="13" t="s">
        <v>11344</v>
      </c>
    </row>
    <row r="2316" spans="1:1" x14ac:dyDescent="0.35">
      <c r="A2316" s="13" t="s">
        <v>8273</v>
      </c>
    </row>
    <row r="2317" spans="1:1" x14ac:dyDescent="0.35">
      <c r="A2317" s="13" t="s">
        <v>13507</v>
      </c>
    </row>
    <row r="2318" spans="1:1" x14ac:dyDescent="0.35">
      <c r="A2318" s="13" t="s">
        <v>10053</v>
      </c>
    </row>
    <row r="2319" spans="1:1" x14ac:dyDescent="0.35">
      <c r="A2319" s="13" t="s">
        <v>8748</v>
      </c>
    </row>
    <row r="2320" spans="1:1" x14ac:dyDescent="0.35">
      <c r="A2320" s="13" t="s">
        <v>9983</v>
      </c>
    </row>
    <row r="2321" spans="1:1" x14ac:dyDescent="0.35">
      <c r="A2321" s="13" t="s">
        <v>4544</v>
      </c>
    </row>
    <row r="2322" spans="1:1" x14ac:dyDescent="0.35">
      <c r="A2322" s="13" t="s">
        <v>11270</v>
      </c>
    </row>
    <row r="2323" spans="1:1" x14ac:dyDescent="0.35">
      <c r="A2323" s="13" t="s">
        <v>8353</v>
      </c>
    </row>
    <row r="2324" spans="1:1" x14ac:dyDescent="0.35">
      <c r="A2324" s="13" t="s">
        <v>6588</v>
      </c>
    </row>
    <row r="2325" spans="1:1" x14ac:dyDescent="0.35">
      <c r="A2325" s="13" t="s">
        <v>12454</v>
      </c>
    </row>
    <row r="2326" spans="1:1" x14ac:dyDescent="0.35">
      <c r="A2326" s="13" t="s">
        <v>8259</v>
      </c>
    </row>
    <row r="2327" spans="1:1" x14ac:dyDescent="0.35">
      <c r="A2327" s="13" t="s">
        <v>16815</v>
      </c>
    </row>
    <row r="2328" spans="1:1" x14ac:dyDescent="0.35">
      <c r="A2328" s="13" t="s">
        <v>13822</v>
      </c>
    </row>
    <row r="2329" spans="1:1" x14ac:dyDescent="0.35">
      <c r="A2329" s="13" t="s">
        <v>4629</v>
      </c>
    </row>
    <row r="2330" spans="1:1" x14ac:dyDescent="0.35">
      <c r="A2330" s="13" t="s">
        <v>12290</v>
      </c>
    </row>
    <row r="2331" spans="1:1" x14ac:dyDescent="0.35">
      <c r="A2331" s="13" t="s">
        <v>17554</v>
      </c>
    </row>
    <row r="2332" spans="1:1" x14ac:dyDescent="0.35">
      <c r="A2332" s="13" t="s">
        <v>3292</v>
      </c>
    </row>
    <row r="2333" spans="1:1" x14ac:dyDescent="0.35">
      <c r="A2333" s="13" t="s">
        <v>1955</v>
      </c>
    </row>
    <row r="2334" spans="1:1" x14ac:dyDescent="0.35">
      <c r="A2334" s="13" t="s">
        <v>13708</v>
      </c>
    </row>
    <row r="2335" spans="1:1" x14ac:dyDescent="0.35">
      <c r="A2335" s="13" t="s">
        <v>1916</v>
      </c>
    </row>
    <row r="2336" spans="1:1" x14ac:dyDescent="0.35">
      <c r="A2336" s="13" t="s">
        <v>10697</v>
      </c>
    </row>
    <row r="2337" spans="1:1" x14ac:dyDescent="0.35">
      <c r="A2337" s="13" t="s">
        <v>6258</v>
      </c>
    </row>
    <row r="2338" spans="1:1" x14ac:dyDescent="0.35">
      <c r="A2338" s="13" t="s">
        <v>16925</v>
      </c>
    </row>
    <row r="2339" spans="1:1" x14ac:dyDescent="0.35">
      <c r="A2339" s="13" t="s">
        <v>6618</v>
      </c>
    </row>
    <row r="2340" spans="1:1" x14ac:dyDescent="0.35">
      <c r="A2340" s="13" t="s">
        <v>14569</v>
      </c>
    </row>
    <row r="2341" spans="1:1" x14ac:dyDescent="0.35">
      <c r="A2341" s="13" t="s">
        <v>5694</v>
      </c>
    </row>
    <row r="2342" spans="1:1" x14ac:dyDescent="0.35">
      <c r="A2342" s="13" t="s">
        <v>14125</v>
      </c>
    </row>
    <row r="2343" spans="1:1" x14ac:dyDescent="0.35">
      <c r="A2343" s="13" t="s">
        <v>9652</v>
      </c>
    </row>
    <row r="2344" spans="1:1" x14ac:dyDescent="0.35">
      <c r="A2344" s="13" t="s">
        <v>4665</v>
      </c>
    </row>
    <row r="2345" spans="1:1" x14ac:dyDescent="0.35">
      <c r="A2345" s="13" t="s">
        <v>8629</v>
      </c>
    </row>
    <row r="2346" spans="1:1" x14ac:dyDescent="0.35">
      <c r="A2346" s="13" t="s">
        <v>6113</v>
      </c>
    </row>
    <row r="2347" spans="1:1" x14ac:dyDescent="0.35">
      <c r="A2347" s="13" t="s">
        <v>6065</v>
      </c>
    </row>
    <row r="2348" spans="1:1" x14ac:dyDescent="0.35">
      <c r="A2348" s="13" t="s">
        <v>14648</v>
      </c>
    </row>
    <row r="2349" spans="1:1" x14ac:dyDescent="0.35">
      <c r="A2349" s="13" t="s">
        <v>4923</v>
      </c>
    </row>
    <row r="2350" spans="1:1" x14ac:dyDescent="0.35">
      <c r="A2350" s="13" t="s">
        <v>4471</v>
      </c>
    </row>
    <row r="2351" spans="1:1" x14ac:dyDescent="0.35">
      <c r="A2351" s="13" t="s">
        <v>11224</v>
      </c>
    </row>
    <row r="2352" spans="1:1" x14ac:dyDescent="0.35">
      <c r="A2352" s="13" t="s">
        <v>13680</v>
      </c>
    </row>
    <row r="2353" spans="1:1" x14ac:dyDescent="0.35">
      <c r="A2353" s="13" t="s">
        <v>16640</v>
      </c>
    </row>
    <row r="2354" spans="1:1" x14ac:dyDescent="0.35">
      <c r="A2354" s="13" t="s">
        <v>9191</v>
      </c>
    </row>
    <row r="2355" spans="1:1" x14ac:dyDescent="0.35">
      <c r="A2355" s="13" t="s">
        <v>2949</v>
      </c>
    </row>
    <row r="2356" spans="1:1" x14ac:dyDescent="0.35">
      <c r="A2356" s="13" t="s">
        <v>14869</v>
      </c>
    </row>
    <row r="2357" spans="1:1" x14ac:dyDescent="0.35">
      <c r="A2357" s="13" t="s">
        <v>15210</v>
      </c>
    </row>
    <row r="2358" spans="1:1" x14ac:dyDescent="0.35">
      <c r="A2358" s="13" t="s">
        <v>2089</v>
      </c>
    </row>
    <row r="2359" spans="1:1" x14ac:dyDescent="0.35">
      <c r="A2359" s="13" t="s">
        <v>1256</v>
      </c>
    </row>
    <row r="2360" spans="1:1" x14ac:dyDescent="0.35">
      <c r="A2360" s="13" t="s">
        <v>16583</v>
      </c>
    </row>
    <row r="2361" spans="1:1" x14ac:dyDescent="0.35">
      <c r="A2361" s="13" t="s">
        <v>13239</v>
      </c>
    </row>
    <row r="2362" spans="1:1" x14ac:dyDescent="0.35">
      <c r="A2362" s="13" t="s">
        <v>17871</v>
      </c>
    </row>
    <row r="2363" spans="1:1" x14ac:dyDescent="0.35">
      <c r="A2363" s="13" t="s">
        <v>10169</v>
      </c>
    </row>
    <row r="2364" spans="1:1" x14ac:dyDescent="0.35">
      <c r="A2364" s="13" t="s">
        <v>8999</v>
      </c>
    </row>
    <row r="2365" spans="1:1" x14ac:dyDescent="0.35">
      <c r="A2365" s="13" t="s">
        <v>15824</v>
      </c>
    </row>
    <row r="2366" spans="1:1" x14ac:dyDescent="0.35">
      <c r="A2366" s="13" t="s">
        <v>14968</v>
      </c>
    </row>
    <row r="2367" spans="1:1" x14ac:dyDescent="0.35">
      <c r="A2367" s="13" t="s">
        <v>17519</v>
      </c>
    </row>
    <row r="2368" spans="1:1" x14ac:dyDescent="0.35">
      <c r="A2368" s="13" t="s">
        <v>4017</v>
      </c>
    </row>
    <row r="2369" spans="1:1" x14ac:dyDescent="0.35">
      <c r="A2369" s="13" t="s">
        <v>15681</v>
      </c>
    </row>
    <row r="2370" spans="1:1" x14ac:dyDescent="0.35">
      <c r="A2370" s="13" t="s">
        <v>16509</v>
      </c>
    </row>
    <row r="2371" spans="1:1" x14ac:dyDescent="0.35">
      <c r="A2371" s="13" t="s">
        <v>10196</v>
      </c>
    </row>
    <row r="2372" spans="1:1" x14ac:dyDescent="0.35">
      <c r="A2372" s="13" t="s">
        <v>17799</v>
      </c>
    </row>
    <row r="2373" spans="1:1" x14ac:dyDescent="0.35">
      <c r="A2373" s="13" t="s">
        <v>14153</v>
      </c>
    </row>
    <row r="2374" spans="1:1" x14ac:dyDescent="0.35">
      <c r="A2374" s="13" t="s">
        <v>6397</v>
      </c>
    </row>
    <row r="2375" spans="1:1" x14ac:dyDescent="0.35">
      <c r="A2375" s="13" t="s">
        <v>3161</v>
      </c>
    </row>
    <row r="2376" spans="1:1" x14ac:dyDescent="0.35">
      <c r="A2376" s="13" t="s">
        <v>584</v>
      </c>
    </row>
    <row r="2377" spans="1:1" x14ac:dyDescent="0.35">
      <c r="A2377" s="13" t="s">
        <v>697</v>
      </c>
    </row>
    <row r="2378" spans="1:1" x14ac:dyDescent="0.35">
      <c r="A2378" s="13" t="s">
        <v>4781</v>
      </c>
    </row>
    <row r="2379" spans="1:1" x14ac:dyDescent="0.35">
      <c r="A2379" s="13" t="s">
        <v>2515</v>
      </c>
    </row>
    <row r="2380" spans="1:1" x14ac:dyDescent="0.35">
      <c r="A2380" s="13" t="s">
        <v>14065</v>
      </c>
    </row>
    <row r="2381" spans="1:1" x14ac:dyDescent="0.35">
      <c r="A2381" s="13" t="s">
        <v>7880</v>
      </c>
    </row>
    <row r="2382" spans="1:1" x14ac:dyDescent="0.35">
      <c r="A2382" s="13" t="s">
        <v>13836</v>
      </c>
    </row>
    <row r="2383" spans="1:1" x14ac:dyDescent="0.35">
      <c r="A2383" s="13" t="s">
        <v>7979</v>
      </c>
    </row>
    <row r="2384" spans="1:1" x14ac:dyDescent="0.35">
      <c r="A2384" s="13" t="s">
        <v>11117</v>
      </c>
    </row>
    <row r="2385" spans="1:1" x14ac:dyDescent="0.35">
      <c r="A2385" s="13" t="s">
        <v>3155</v>
      </c>
    </row>
    <row r="2386" spans="1:1" x14ac:dyDescent="0.35">
      <c r="A2386" s="13" t="s">
        <v>4994</v>
      </c>
    </row>
    <row r="2387" spans="1:1" x14ac:dyDescent="0.35">
      <c r="A2387" s="13" t="s">
        <v>10251</v>
      </c>
    </row>
    <row r="2388" spans="1:1" x14ac:dyDescent="0.35">
      <c r="A2388" s="13" t="s">
        <v>16436</v>
      </c>
    </row>
    <row r="2389" spans="1:1" x14ac:dyDescent="0.35">
      <c r="A2389" s="13" t="s">
        <v>17027</v>
      </c>
    </row>
    <row r="2390" spans="1:1" x14ac:dyDescent="0.35">
      <c r="A2390" s="13" t="s">
        <v>9809</v>
      </c>
    </row>
    <row r="2391" spans="1:1" x14ac:dyDescent="0.35">
      <c r="A2391" s="13" t="s">
        <v>8696</v>
      </c>
    </row>
    <row r="2392" spans="1:1" x14ac:dyDescent="0.35">
      <c r="A2392" s="13" t="s">
        <v>10235</v>
      </c>
    </row>
    <row r="2393" spans="1:1" x14ac:dyDescent="0.35">
      <c r="A2393" s="13" t="s">
        <v>14854</v>
      </c>
    </row>
    <row r="2394" spans="1:1" x14ac:dyDescent="0.35">
      <c r="A2394" s="13" t="s">
        <v>6054</v>
      </c>
    </row>
    <row r="2395" spans="1:1" x14ac:dyDescent="0.35">
      <c r="A2395" s="13" t="s">
        <v>3668</v>
      </c>
    </row>
    <row r="2396" spans="1:1" x14ac:dyDescent="0.35">
      <c r="A2396" s="13" t="s">
        <v>4151</v>
      </c>
    </row>
    <row r="2397" spans="1:1" x14ac:dyDescent="0.35">
      <c r="A2397" s="13" t="s">
        <v>13362</v>
      </c>
    </row>
    <row r="2398" spans="1:1" x14ac:dyDescent="0.35">
      <c r="A2398" s="13" t="s">
        <v>15972</v>
      </c>
    </row>
    <row r="2399" spans="1:1" x14ac:dyDescent="0.35">
      <c r="A2399" s="13" t="s">
        <v>2613</v>
      </c>
    </row>
    <row r="2400" spans="1:1" x14ac:dyDescent="0.35">
      <c r="A2400" s="13" t="s">
        <v>16563</v>
      </c>
    </row>
    <row r="2401" spans="1:1" x14ac:dyDescent="0.35">
      <c r="A2401" s="13" t="s">
        <v>13946</v>
      </c>
    </row>
    <row r="2402" spans="1:1" x14ac:dyDescent="0.35">
      <c r="A2402" s="13" t="s">
        <v>3370</v>
      </c>
    </row>
    <row r="2403" spans="1:1" x14ac:dyDescent="0.35">
      <c r="A2403" s="13" t="s">
        <v>6945</v>
      </c>
    </row>
    <row r="2404" spans="1:1" x14ac:dyDescent="0.35">
      <c r="A2404" s="13" t="s">
        <v>237</v>
      </c>
    </row>
    <row r="2405" spans="1:1" x14ac:dyDescent="0.35">
      <c r="A2405" s="13" t="s">
        <v>13391</v>
      </c>
    </row>
    <row r="2406" spans="1:1" x14ac:dyDescent="0.35">
      <c r="A2406" s="13" t="s">
        <v>18018</v>
      </c>
    </row>
    <row r="2407" spans="1:1" x14ac:dyDescent="0.35">
      <c r="A2407" s="13" t="s">
        <v>13123</v>
      </c>
    </row>
    <row r="2408" spans="1:1" x14ac:dyDescent="0.35">
      <c r="A2408" s="13" t="s">
        <v>17140</v>
      </c>
    </row>
    <row r="2409" spans="1:1" x14ac:dyDescent="0.35">
      <c r="A2409" s="13" t="s">
        <v>16335</v>
      </c>
    </row>
    <row r="2410" spans="1:1" x14ac:dyDescent="0.35">
      <c r="A2410" s="13" t="s">
        <v>5718</v>
      </c>
    </row>
    <row r="2411" spans="1:1" x14ac:dyDescent="0.35">
      <c r="A2411" s="13" t="s">
        <v>13488</v>
      </c>
    </row>
    <row r="2412" spans="1:1" x14ac:dyDescent="0.35">
      <c r="A2412" s="13" t="s">
        <v>14785</v>
      </c>
    </row>
    <row r="2413" spans="1:1" x14ac:dyDescent="0.35">
      <c r="A2413" s="13" t="s">
        <v>15402</v>
      </c>
    </row>
    <row r="2414" spans="1:1" x14ac:dyDescent="0.35">
      <c r="A2414" s="13" t="s">
        <v>11507</v>
      </c>
    </row>
    <row r="2415" spans="1:1" x14ac:dyDescent="0.35">
      <c r="A2415" s="13" t="s">
        <v>11495</v>
      </c>
    </row>
    <row r="2416" spans="1:1" x14ac:dyDescent="0.35">
      <c r="A2416" s="13" t="s">
        <v>12090</v>
      </c>
    </row>
    <row r="2417" spans="1:1" x14ac:dyDescent="0.35">
      <c r="A2417" s="13" t="s">
        <v>15290</v>
      </c>
    </row>
    <row r="2418" spans="1:1" x14ac:dyDescent="0.35">
      <c r="A2418" s="13" t="s">
        <v>6116</v>
      </c>
    </row>
    <row r="2419" spans="1:1" x14ac:dyDescent="0.35">
      <c r="A2419" s="13" t="s">
        <v>10897</v>
      </c>
    </row>
    <row r="2420" spans="1:1" x14ac:dyDescent="0.35">
      <c r="A2420" s="13" t="s">
        <v>18005</v>
      </c>
    </row>
    <row r="2421" spans="1:1" x14ac:dyDescent="0.35">
      <c r="A2421" s="13" t="s">
        <v>7305</v>
      </c>
    </row>
    <row r="2422" spans="1:1" x14ac:dyDescent="0.35">
      <c r="A2422" s="13" t="s">
        <v>16457</v>
      </c>
    </row>
    <row r="2423" spans="1:1" x14ac:dyDescent="0.35">
      <c r="A2423" s="13" t="s">
        <v>11136</v>
      </c>
    </row>
    <row r="2424" spans="1:1" x14ac:dyDescent="0.35">
      <c r="A2424" s="13" t="s">
        <v>3064</v>
      </c>
    </row>
    <row r="2425" spans="1:1" x14ac:dyDescent="0.35">
      <c r="A2425" s="13" t="s">
        <v>7409</v>
      </c>
    </row>
    <row r="2426" spans="1:1" x14ac:dyDescent="0.35">
      <c r="A2426" s="13" t="s">
        <v>12997</v>
      </c>
    </row>
    <row r="2427" spans="1:1" x14ac:dyDescent="0.35">
      <c r="A2427" s="13" t="s">
        <v>11622</v>
      </c>
    </row>
    <row r="2428" spans="1:1" x14ac:dyDescent="0.35">
      <c r="A2428" s="13" t="s">
        <v>12373</v>
      </c>
    </row>
    <row r="2429" spans="1:1" x14ac:dyDescent="0.35">
      <c r="A2429" s="13" t="s">
        <v>7461</v>
      </c>
    </row>
    <row r="2430" spans="1:1" x14ac:dyDescent="0.35">
      <c r="A2430" s="13" t="s">
        <v>6837</v>
      </c>
    </row>
    <row r="2431" spans="1:1" x14ac:dyDescent="0.35">
      <c r="A2431" s="13" t="s">
        <v>549</v>
      </c>
    </row>
    <row r="2432" spans="1:1" x14ac:dyDescent="0.35">
      <c r="A2432" s="13" t="s">
        <v>16863</v>
      </c>
    </row>
    <row r="2433" spans="1:1" x14ac:dyDescent="0.35">
      <c r="A2433" s="13" t="s">
        <v>17268</v>
      </c>
    </row>
    <row r="2434" spans="1:1" x14ac:dyDescent="0.35">
      <c r="A2434" s="13" t="s">
        <v>6566</v>
      </c>
    </row>
    <row r="2435" spans="1:1" x14ac:dyDescent="0.35">
      <c r="A2435" s="13" t="s">
        <v>3038</v>
      </c>
    </row>
    <row r="2436" spans="1:1" x14ac:dyDescent="0.35">
      <c r="A2436" s="13" t="s">
        <v>12613</v>
      </c>
    </row>
    <row r="2437" spans="1:1" x14ac:dyDescent="0.35">
      <c r="A2437" s="13" t="s">
        <v>16184</v>
      </c>
    </row>
    <row r="2438" spans="1:1" x14ac:dyDescent="0.35">
      <c r="A2438" s="13" t="s">
        <v>9499</v>
      </c>
    </row>
    <row r="2439" spans="1:1" x14ac:dyDescent="0.35">
      <c r="A2439" s="13" t="s">
        <v>7059</v>
      </c>
    </row>
    <row r="2440" spans="1:1" x14ac:dyDescent="0.35">
      <c r="A2440" s="13" t="s">
        <v>2510</v>
      </c>
    </row>
    <row r="2441" spans="1:1" x14ac:dyDescent="0.35">
      <c r="A2441" s="13" t="s">
        <v>14524</v>
      </c>
    </row>
    <row r="2442" spans="1:1" x14ac:dyDescent="0.35">
      <c r="A2442" s="13" t="s">
        <v>9638</v>
      </c>
    </row>
    <row r="2443" spans="1:1" x14ac:dyDescent="0.35">
      <c r="A2443" s="13" t="s">
        <v>1829</v>
      </c>
    </row>
    <row r="2444" spans="1:1" x14ac:dyDescent="0.35">
      <c r="A2444" s="13" t="s">
        <v>16690</v>
      </c>
    </row>
    <row r="2445" spans="1:1" x14ac:dyDescent="0.35">
      <c r="A2445" s="13" t="s">
        <v>12832</v>
      </c>
    </row>
    <row r="2446" spans="1:1" x14ac:dyDescent="0.35">
      <c r="A2446" s="13" t="s">
        <v>12587</v>
      </c>
    </row>
    <row r="2447" spans="1:1" x14ac:dyDescent="0.35">
      <c r="A2447" s="13" t="s">
        <v>14256</v>
      </c>
    </row>
    <row r="2448" spans="1:1" x14ac:dyDescent="0.35">
      <c r="A2448" s="13" t="s">
        <v>11465</v>
      </c>
    </row>
    <row r="2449" spans="1:1" x14ac:dyDescent="0.35">
      <c r="A2449" s="13" t="s">
        <v>10861</v>
      </c>
    </row>
    <row r="2450" spans="1:1" x14ac:dyDescent="0.35">
      <c r="A2450" s="13" t="s">
        <v>12233</v>
      </c>
    </row>
    <row r="2451" spans="1:1" x14ac:dyDescent="0.35">
      <c r="A2451" s="13" t="s">
        <v>7502</v>
      </c>
    </row>
    <row r="2452" spans="1:1" x14ac:dyDescent="0.35">
      <c r="A2452" s="13" t="s">
        <v>9794</v>
      </c>
    </row>
    <row r="2453" spans="1:1" x14ac:dyDescent="0.35">
      <c r="A2453" s="13" t="s">
        <v>11244</v>
      </c>
    </row>
    <row r="2454" spans="1:1" x14ac:dyDescent="0.35">
      <c r="A2454" s="13" t="s">
        <v>7883</v>
      </c>
    </row>
    <row r="2455" spans="1:1" x14ac:dyDescent="0.35">
      <c r="A2455" s="13" t="s">
        <v>6854</v>
      </c>
    </row>
    <row r="2456" spans="1:1" x14ac:dyDescent="0.35">
      <c r="A2456" s="13" t="s">
        <v>3543</v>
      </c>
    </row>
    <row r="2457" spans="1:1" x14ac:dyDescent="0.35">
      <c r="A2457" s="13" t="s">
        <v>2584</v>
      </c>
    </row>
    <row r="2458" spans="1:1" x14ac:dyDescent="0.35">
      <c r="A2458" s="13" t="s">
        <v>9586</v>
      </c>
    </row>
    <row r="2459" spans="1:1" x14ac:dyDescent="0.35">
      <c r="A2459" s="13" t="s">
        <v>15994</v>
      </c>
    </row>
    <row r="2460" spans="1:1" x14ac:dyDescent="0.35">
      <c r="A2460" s="13" t="s">
        <v>2985</v>
      </c>
    </row>
    <row r="2461" spans="1:1" x14ac:dyDescent="0.35">
      <c r="A2461" s="13" t="s">
        <v>13367</v>
      </c>
    </row>
    <row r="2462" spans="1:1" x14ac:dyDescent="0.35">
      <c r="A2462" s="13" t="s">
        <v>6121</v>
      </c>
    </row>
    <row r="2463" spans="1:1" x14ac:dyDescent="0.35">
      <c r="A2463" s="13" t="s">
        <v>17235</v>
      </c>
    </row>
    <row r="2464" spans="1:1" x14ac:dyDescent="0.35">
      <c r="A2464" s="13" t="s">
        <v>6954</v>
      </c>
    </row>
    <row r="2465" spans="1:1" x14ac:dyDescent="0.35">
      <c r="A2465" s="13" t="s">
        <v>52</v>
      </c>
    </row>
    <row r="2466" spans="1:1" x14ac:dyDescent="0.35">
      <c r="A2466" s="13" t="s">
        <v>1549</v>
      </c>
    </row>
    <row r="2467" spans="1:1" x14ac:dyDescent="0.35">
      <c r="A2467" s="13" t="s">
        <v>1369</v>
      </c>
    </row>
    <row r="2468" spans="1:1" x14ac:dyDescent="0.35">
      <c r="A2468" s="13" t="s">
        <v>7653</v>
      </c>
    </row>
    <row r="2469" spans="1:1" x14ac:dyDescent="0.35">
      <c r="A2469" s="13" t="s">
        <v>3070</v>
      </c>
    </row>
    <row r="2470" spans="1:1" x14ac:dyDescent="0.35">
      <c r="A2470" s="13" t="s">
        <v>13616</v>
      </c>
    </row>
    <row r="2471" spans="1:1" x14ac:dyDescent="0.35">
      <c r="A2471" s="13" t="s">
        <v>9048</v>
      </c>
    </row>
    <row r="2472" spans="1:1" x14ac:dyDescent="0.35">
      <c r="A2472" s="13" t="s">
        <v>13630</v>
      </c>
    </row>
    <row r="2473" spans="1:1" x14ac:dyDescent="0.35">
      <c r="A2473" s="13" t="s">
        <v>241</v>
      </c>
    </row>
    <row r="2474" spans="1:1" x14ac:dyDescent="0.35">
      <c r="A2474" s="13" t="s">
        <v>78</v>
      </c>
    </row>
    <row r="2475" spans="1:1" x14ac:dyDescent="0.35">
      <c r="A2475" s="13" t="s">
        <v>1005</v>
      </c>
    </row>
    <row r="2476" spans="1:1" x14ac:dyDescent="0.35">
      <c r="A2476" s="13" t="s">
        <v>2625</v>
      </c>
    </row>
    <row r="2477" spans="1:1" x14ac:dyDescent="0.35">
      <c r="A2477" s="13" t="s">
        <v>10682</v>
      </c>
    </row>
    <row r="2478" spans="1:1" x14ac:dyDescent="0.35">
      <c r="A2478" s="13" t="s">
        <v>14020</v>
      </c>
    </row>
    <row r="2479" spans="1:1" x14ac:dyDescent="0.35">
      <c r="A2479" s="13" t="s">
        <v>8084</v>
      </c>
    </row>
    <row r="2480" spans="1:1" x14ac:dyDescent="0.35">
      <c r="A2480" s="13" t="s">
        <v>14471</v>
      </c>
    </row>
    <row r="2481" spans="1:1" x14ac:dyDescent="0.35">
      <c r="A2481" s="13" t="s">
        <v>10021</v>
      </c>
    </row>
    <row r="2482" spans="1:1" x14ac:dyDescent="0.35">
      <c r="A2482" s="13" t="s">
        <v>15195</v>
      </c>
    </row>
    <row r="2483" spans="1:1" x14ac:dyDescent="0.35">
      <c r="A2483" s="13" t="s">
        <v>15484</v>
      </c>
    </row>
    <row r="2484" spans="1:1" x14ac:dyDescent="0.35">
      <c r="A2484" s="13" t="s">
        <v>2179</v>
      </c>
    </row>
    <row r="2485" spans="1:1" x14ac:dyDescent="0.35">
      <c r="A2485" s="13" t="s">
        <v>10851</v>
      </c>
    </row>
    <row r="2486" spans="1:1" x14ac:dyDescent="0.35">
      <c r="A2486" s="13" t="s">
        <v>6622</v>
      </c>
    </row>
    <row r="2487" spans="1:1" x14ac:dyDescent="0.35">
      <c r="A2487" s="13" t="s">
        <v>5959</v>
      </c>
    </row>
    <row r="2488" spans="1:1" x14ac:dyDescent="0.35">
      <c r="A2488" s="13" t="s">
        <v>6895</v>
      </c>
    </row>
    <row r="2489" spans="1:1" x14ac:dyDescent="0.35">
      <c r="A2489" s="13" t="s">
        <v>8589</v>
      </c>
    </row>
    <row r="2490" spans="1:1" x14ac:dyDescent="0.35">
      <c r="A2490" s="13" t="s">
        <v>12346</v>
      </c>
    </row>
    <row r="2491" spans="1:1" x14ac:dyDescent="0.35">
      <c r="A2491" s="13" t="s">
        <v>15719</v>
      </c>
    </row>
    <row r="2492" spans="1:1" x14ac:dyDescent="0.35">
      <c r="A2492" s="13" t="s">
        <v>14031</v>
      </c>
    </row>
    <row r="2493" spans="1:1" x14ac:dyDescent="0.35">
      <c r="A2493" s="13" t="s">
        <v>401</v>
      </c>
    </row>
    <row r="2494" spans="1:1" x14ac:dyDescent="0.35">
      <c r="A2494" s="13" t="s">
        <v>12668</v>
      </c>
    </row>
    <row r="2495" spans="1:1" x14ac:dyDescent="0.35">
      <c r="A2495" s="13" t="s">
        <v>10764</v>
      </c>
    </row>
    <row r="2496" spans="1:1" x14ac:dyDescent="0.35">
      <c r="A2496" s="13" t="s">
        <v>349</v>
      </c>
    </row>
    <row r="2497" spans="1:1" x14ac:dyDescent="0.35">
      <c r="A2497" s="13" t="s">
        <v>9355</v>
      </c>
    </row>
    <row r="2498" spans="1:1" x14ac:dyDescent="0.35">
      <c r="A2498" s="13" t="s">
        <v>7826</v>
      </c>
    </row>
    <row r="2499" spans="1:1" x14ac:dyDescent="0.35">
      <c r="A2499" s="13" t="s">
        <v>8517</v>
      </c>
    </row>
    <row r="2500" spans="1:1" x14ac:dyDescent="0.35">
      <c r="A2500" s="13" t="s">
        <v>1002</v>
      </c>
    </row>
    <row r="2501" spans="1:1" x14ac:dyDescent="0.35">
      <c r="A2501" s="13" t="s">
        <v>5387</v>
      </c>
    </row>
    <row r="2502" spans="1:1" x14ac:dyDescent="0.35">
      <c r="A2502" s="13" t="s">
        <v>6627</v>
      </c>
    </row>
    <row r="2503" spans="1:1" x14ac:dyDescent="0.35">
      <c r="A2503" s="13" t="s">
        <v>3239</v>
      </c>
    </row>
    <row r="2504" spans="1:1" x14ac:dyDescent="0.35">
      <c r="A2504" s="13" t="s">
        <v>4087</v>
      </c>
    </row>
    <row r="2505" spans="1:1" x14ac:dyDescent="0.35">
      <c r="A2505" s="13" t="s">
        <v>6912</v>
      </c>
    </row>
    <row r="2506" spans="1:1" x14ac:dyDescent="0.35">
      <c r="A2506" s="13" t="s">
        <v>1409</v>
      </c>
    </row>
    <row r="2507" spans="1:1" x14ac:dyDescent="0.35">
      <c r="A2507" s="13" t="s">
        <v>1397</v>
      </c>
    </row>
    <row r="2508" spans="1:1" x14ac:dyDescent="0.35">
      <c r="A2508" s="13" t="s">
        <v>1393</v>
      </c>
    </row>
    <row r="2509" spans="1:1" x14ac:dyDescent="0.35">
      <c r="A2509" s="13" t="s">
        <v>13011</v>
      </c>
    </row>
    <row r="2510" spans="1:1" x14ac:dyDescent="0.35">
      <c r="A2510" s="13" t="s">
        <v>9475</v>
      </c>
    </row>
    <row r="2511" spans="1:1" x14ac:dyDescent="0.35">
      <c r="A2511" s="13" t="s">
        <v>7437</v>
      </c>
    </row>
    <row r="2512" spans="1:1" x14ac:dyDescent="0.35">
      <c r="A2512" s="13" t="s">
        <v>3287</v>
      </c>
    </row>
    <row r="2513" spans="1:1" x14ac:dyDescent="0.35">
      <c r="A2513" s="13" t="s">
        <v>1780</v>
      </c>
    </row>
    <row r="2514" spans="1:1" x14ac:dyDescent="0.35">
      <c r="A2514" s="13" t="s">
        <v>3939</v>
      </c>
    </row>
    <row r="2515" spans="1:1" x14ac:dyDescent="0.35">
      <c r="A2515" s="13" t="s">
        <v>10180</v>
      </c>
    </row>
    <row r="2516" spans="1:1" x14ac:dyDescent="0.35">
      <c r="A2516" s="13" t="s">
        <v>9182</v>
      </c>
    </row>
    <row r="2517" spans="1:1" x14ac:dyDescent="0.35">
      <c r="A2517" s="13" t="s">
        <v>1020</v>
      </c>
    </row>
    <row r="2518" spans="1:1" x14ac:dyDescent="0.35">
      <c r="A2518" s="13" t="s">
        <v>10585</v>
      </c>
    </row>
    <row r="2519" spans="1:1" x14ac:dyDescent="0.35">
      <c r="A2519" s="13" t="s">
        <v>11448</v>
      </c>
    </row>
    <row r="2520" spans="1:1" x14ac:dyDescent="0.35">
      <c r="A2520" s="13" t="s">
        <v>3520</v>
      </c>
    </row>
    <row r="2521" spans="1:1" x14ac:dyDescent="0.35">
      <c r="A2521" s="13" t="s">
        <v>11060</v>
      </c>
    </row>
    <row r="2522" spans="1:1" x14ac:dyDescent="0.35">
      <c r="A2522" s="13" t="s">
        <v>7899</v>
      </c>
    </row>
    <row r="2523" spans="1:1" x14ac:dyDescent="0.35">
      <c r="A2523" s="13" t="s">
        <v>7405</v>
      </c>
    </row>
    <row r="2524" spans="1:1" x14ac:dyDescent="0.35">
      <c r="A2524" s="13" t="s">
        <v>12691</v>
      </c>
    </row>
    <row r="2525" spans="1:1" x14ac:dyDescent="0.35">
      <c r="A2525" s="13" t="s">
        <v>4848</v>
      </c>
    </row>
    <row r="2526" spans="1:1" x14ac:dyDescent="0.35">
      <c r="A2526" s="13" t="s">
        <v>10919</v>
      </c>
    </row>
    <row r="2527" spans="1:1" x14ac:dyDescent="0.35">
      <c r="A2527" s="13" t="s">
        <v>7483</v>
      </c>
    </row>
    <row r="2528" spans="1:1" x14ac:dyDescent="0.35">
      <c r="A2528" s="13" t="s">
        <v>15181</v>
      </c>
    </row>
    <row r="2529" spans="1:1" x14ac:dyDescent="0.35">
      <c r="A2529" s="13" t="s">
        <v>12781</v>
      </c>
    </row>
    <row r="2530" spans="1:1" x14ac:dyDescent="0.35">
      <c r="A2530" s="13" t="s">
        <v>12930</v>
      </c>
    </row>
    <row r="2531" spans="1:1" x14ac:dyDescent="0.35">
      <c r="A2531" s="13" t="s">
        <v>16830</v>
      </c>
    </row>
    <row r="2532" spans="1:1" x14ac:dyDescent="0.35">
      <c r="A2532" s="13" t="s">
        <v>7349</v>
      </c>
    </row>
    <row r="2533" spans="1:1" x14ac:dyDescent="0.35">
      <c r="A2533" s="13" t="s">
        <v>12117</v>
      </c>
    </row>
    <row r="2534" spans="1:1" x14ac:dyDescent="0.35">
      <c r="A2534" s="13" t="s">
        <v>9270</v>
      </c>
    </row>
    <row r="2535" spans="1:1" x14ac:dyDescent="0.35">
      <c r="A2535" s="13" t="s">
        <v>9758</v>
      </c>
    </row>
    <row r="2536" spans="1:1" x14ac:dyDescent="0.35">
      <c r="A2536" s="13" t="s">
        <v>16571</v>
      </c>
    </row>
    <row r="2537" spans="1:1" x14ac:dyDescent="0.35">
      <c r="A2537" s="13" t="s">
        <v>9234</v>
      </c>
    </row>
    <row r="2538" spans="1:1" x14ac:dyDescent="0.35">
      <c r="A2538" s="13" t="s">
        <v>17608</v>
      </c>
    </row>
    <row r="2539" spans="1:1" x14ac:dyDescent="0.35">
      <c r="A2539" s="13" t="s">
        <v>8290</v>
      </c>
    </row>
    <row r="2540" spans="1:1" x14ac:dyDescent="0.35">
      <c r="A2540" s="13" t="s">
        <v>10477</v>
      </c>
    </row>
    <row r="2541" spans="1:1" x14ac:dyDescent="0.35">
      <c r="A2541" s="13" t="s">
        <v>7908</v>
      </c>
    </row>
    <row r="2542" spans="1:1" x14ac:dyDescent="0.35">
      <c r="A2542" s="13" t="s">
        <v>9259</v>
      </c>
    </row>
    <row r="2543" spans="1:1" x14ac:dyDescent="0.35">
      <c r="A2543" s="13" t="s">
        <v>7074</v>
      </c>
    </row>
    <row r="2544" spans="1:1" x14ac:dyDescent="0.35">
      <c r="A2544" s="13" t="s">
        <v>5249</v>
      </c>
    </row>
    <row r="2545" spans="1:1" x14ac:dyDescent="0.35">
      <c r="A2545" s="13" t="s">
        <v>10147</v>
      </c>
    </row>
    <row r="2546" spans="1:1" x14ac:dyDescent="0.35">
      <c r="A2546" s="13" t="s">
        <v>13228</v>
      </c>
    </row>
    <row r="2547" spans="1:1" x14ac:dyDescent="0.35">
      <c r="A2547" s="13" t="s">
        <v>5084</v>
      </c>
    </row>
    <row r="2548" spans="1:1" x14ac:dyDescent="0.35">
      <c r="A2548" s="13" t="s">
        <v>1345</v>
      </c>
    </row>
    <row r="2549" spans="1:1" x14ac:dyDescent="0.35">
      <c r="A2549" s="13" t="s">
        <v>1595</v>
      </c>
    </row>
    <row r="2550" spans="1:1" x14ac:dyDescent="0.35">
      <c r="A2550" s="13" t="s">
        <v>4539</v>
      </c>
    </row>
    <row r="2551" spans="1:1" x14ac:dyDescent="0.35">
      <c r="A2551" s="13" t="s">
        <v>17598</v>
      </c>
    </row>
    <row r="2552" spans="1:1" x14ac:dyDescent="0.35">
      <c r="A2552" s="13" t="s">
        <v>16695</v>
      </c>
    </row>
    <row r="2553" spans="1:1" x14ac:dyDescent="0.35">
      <c r="A2553" s="13" t="s">
        <v>3060</v>
      </c>
    </row>
    <row r="2554" spans="1:1" x14ac:dyDescent="0.35">
      <c r="A2554" s="13" t="s">
        <v>13382</v>
      </c>
    </row>
    <row r="2555" spans="1:1" x14ac:dyDescent="0.35">
      <c r="A2555" s="13" t="s">
        <v>500</v>
      </c>
    </row>
    <row r="2556" spans="1:1" x14ac:dyDescent="0.35">
      <c r="A2556" s="13" t="s">
        <v>11174</v>
      </c>
    </row>
    <row r="2557" spans="1:1" x14ac:dyDescent="0.35">
      <c r="A2557" s="13" t="s">
        <v>9678</v>
      </c>
    </row>
    <row r="2558" spans="1:1" x14ac:dyDescent="0.35">
      <c r="A2558" s="13" t="s">
        <v>16122</v>
      </c>
    </row>
    <row r="2559" spans="1:1" x14ac:dyDescent="0.35">
      <c r="A2559" s="13" t="s">
        <v>15249</v>
      </c>
    </row>
    <row r="2560" spans="1:1" x14ac:dyDescent="0.35">
      <c r="A2560" s="13" t="s">
        <v>14942</v>
      </c>
    </row>
    <row r="2561" spans="1:1" x14ac:dyDescent="0.35">
      <c r="A2561" s="13" t="s">
        <v>6508</v>
      </c>
    </row>
    <row r="2562" spans="1:1" x14ac:dyDescent="0.35">
      <c r="A2562" s="13" t="s">
        <v>4818</v>
      </c>
    </row>
    <row r="2563" spans="1:1" x14ac:dyDescent="0.35">
      <c r="A2563" s="13" t="s">
        <v>17841</v>
      </c>
    </row>
    <row r="2564" spans="1:1" x14ac:dyDescent="0.35">
      <c r="A2564" s="13" t="s">
        <v>5860</v>
      </c>
    </row>
    <row r="2565" spans="1:1" x14ac:dyDescent="0.35">
      <c r="A2565" s="13" t="s">
        <v>17958</v>
      </c>
    </row>
    <row r="2566" spans="1:1" x14ac:dyDescent="0.35">
      <c r="A2566" s="13" t="s">
        <v>16931</v>
      </c>
    </row>
    <row r="2567" spans="1:1" x14ac:dyDescent="0.35">
      <c r="A2567" s="13" t="s">
        <v>16339</v>
      </c>
    </row>
    <row r="2568" spans="1:1" x14ac:dyDescent="0.35">
      <c r="A2568" s="13" t="s">
        <v>10427</v>
      </c>
    </row>
    <row r="2569" spans="1:1" x14ac:dyDescent="0.35">
      <c r="A2569" s="13" t="s">
        <v>11055</v>
      </c>
    </row>
    <row r="2570" spans="1:1" x14ac:dyDescent="0.35">
      <c r="A2570" s="13" t="s">
        <v>7180</v>
      </c>
    </row>
    <row r="2571" spans="1:1" x14ac:dyDescent="0.35">
      <c r="A2571" s="13" t="s">
        <v>4652</v>
      </c>
    </row>
    <row r="2572" spans="1:1" x14ac:dyDescent="0.35">
      <c r="A2572" s="13" t="s">
        <v>6597</v>
      </c>
    </row>
    <row r="2573" spans="1:1" x14ac:dyDescent="0.35">
      <c r="A2573" s="13" t="s">
        <v>11214</v>
      </c>
    </row>
    <row r="2574" spans="1:1" x14ac:dyDescent="0.35">
      <c r="A2574" s="13" t="s">
        <v>116</v>
      </c>
    </row>
    <row r="2575" spans="1:1" x14ac:dyDescent="0.35">
      <c r="A2575" s="13" t="s">
        <v>4383</v>
      </c>
    </row>
    <row r="2576" spans="1:1" x14ac:dyDescent="0.35">
      <c r="A2576" s="13" t="s">
        <v>4182</v>
      </c>
    </row>
    <row r="2577" spans="1:1" x14ac:dyDescent="0.35">
      <c r="A2577" s="13" t="s">
        <v>12134</v>
      </c>
    </row>
    <row r="2578" spans="1:1" x14ac:dyDescent="0.35">
      <c r="A2578" s="13" t="s">
        <v>14912</v>
      </c>
    </row>
    <row r="2579" spans="1:1" x14ac:dyDescent="0.35">
      <c r="A2579" s="13" t="s">
        <v>1887</v>
      </c>
    </row>
    <row r="2580" spans="1:1" x14ac:dyDescent="0.35">
      <c r="A2580" s="13" t="s">
        <v>2703</v>
      </c>
    </row>
    <row r="2581" spans="1:1" x14ac:dyDescent="0.35">
      <c r="A2581" s="13" t="s">
        <v>15532</v>
      </c>
    </row>
    <row r="2582" spans="1:1" x14ac:dyDescent="0.35">
      <c r="A2582" s="13" t="s">
        <v>8581</v>
      </c>
    </row>
    <row r="2583" spans="1:1" x14ac:dyDescent="0.35">
      <c r="A2583" s="13" t="s">
        <v>6608</v>
      </c>
    </row>
    <row r="2584" spans="1:1" x14ac:dyDescent="0.35">
      <c r="A2584" s="13" t="s">
        <v>6349</v>
      </c>
    </row>
    <row r="2585" spans="1:1" x14ac:dyDescent="0.35">
      <c r="A2585" s="13" t="s">
        <v>17881</v>
      </c>
    </row>
    <row r="2586" spans="1:1" x14ac:dyDescent="0.35">
      <c r="A2586" s="13" t="s">
        <v>13671</v>
      </c>
    </row>
    <row r="2587" spans="1:1" x14ac:dyDescent="0.35">
      <c r="A2587" s="13" t="s">
        <v>13346</v>
      </c>
    </row>
    <row r="2588" spans="1:1" x14ac:dyDescent="0.35">
      <c r="A2588" s="13" t="s">
        <v>9834</v>
      </c>
    </row>
    <row r="2589" spans="1:1" x14ac:dyDescent="0.35">
      <c r="A2589" s="13" t="s">
        <v>17830</v>
      </c>
    </row>
    <row r="2590" spans="1:1" x14ac:dyDescent="0.35">
      <c r="A2590" s="13" t="s">
        <v>6704</v>
      </c>
    </row>
    <row r="2591" spans="1:1" x14ac:dyDescent="0.35">
      <c r="A2591" s="13" t="s">
        <v>2670</v>
      </c>
    </row>
    <row r="2592" spans="1:1" x14ac:dyDescent="0.35">
      <c r="A2592" s="13" t="s">
        <v>11280</v>
      </c>
    </row>
    <row r="2593" spans="1:1" x14ac:dyDescent="0.35">
      <c r="A2593" s="13" t="s">
        <v>10538</v>
      </c>
    </row>
    <row r="2594" spans="1:1" x14ac:dyDescent="0.35">
      <c r="A2594" s="13" t="s">
        <v>4963</v>
      </c>
    </row>
    <row r="2595" spans="1:1" x14ac:dyDescent="0.35">
      <c r="A2595" s="13" t="s">
        <v>17884</v>
      </c>
    </row>
    <row r="2596" spans="1:1" x14ac:dyDescent="0.35">
      <c r="A2596" s="13" t="s">
        <v>12633</v>
      </c>
    </row>
    <row r="2597" spans="1:1" x14ac:dyDescent="0.35">
      <c r="A2597" s="13" t="s">
        <v>10706</v>
      </c>
    </row>
    <row r="2598" spans="1:1" x14ac:dyDescent="0.35">
      <c r="A2598" s="13" t="s">
        <v>15412</v>
      </c>
    </row>
    <row r="2599" spans="1:1" x14ac:dyDescent="0.35">
      <c r="A2599" s="13" t="s">
        <v>7959</v>
      </c>
    </row>
    <row r="2600" spans="1:1" x14ac:dyDescent="0.35">
      <c r="A2600" s="13" t="s">
        <v>5416</v>
      </c>
    </row>
    <row r="2601" spans="1:1" x14ac:dyDescent="0.35">
      <c r="A2601" s="13" t="s">
        <v>5331</v>
      </c>
    </row>
    <row r="2602" spans="1:1" x14ac:dyDescent="0.35">
      <c r="A2602" s="13" t="s">
        <v>8778</v>
      </c>
    </row>
    <row r="2603" spans="1:1" x14ac:dyDescent="0.35">
      <c r="A2603" s="13" t="s">
        <v>7490</v>
      </c>
    </row>
    <row r="2604" spans="1:1" x14ac:dyDescent="0.35">
      <c r="A2604" s="13" t="s">
        <v>8321</v>
      </c>
    </row>
    <row r="2605" spans="1:1" x14ac:dyDescent="0.35">
      <c r="A2605" s="13" t="s">
        <v>12808</v>
      </c>
    </row>
    <row r="2606" spans="1:1" x14ac:dyDescent="0.35">
      <c r="A2606" s="13" t="s">
        <v>14790</v>
      </c>
    </row>
    <row r="2607" spans="1:1" x14ac:dyDescent="0.35">
      <c r="A2607" s="13" t="s">
        <v>15633</v>
      </c>
    </row>
    <row r="2608" spans="1:1" x14ac:dyDescent="0.35">
      <c r="A2608" s="13" t="s">
        <v>3096</v>
      </c>
    </row>
    <row r="2609" spans="1:1" x14ac:dyDescent="0.35">
      <c r="A2609" s="13" t="s">
        <v>9918</v>
      </c>
    </row>
    <row r="2610" spans="1:1" x14ac:dyDescent="0.35">
      <c r="A2610" s="13" t="s">
        <v>86</v>
      </c>
    </row>
    <row r="2611" spans="1:1" x14ac:dyDescent="0.35">
      <c r="A2611" s="13" t="s">
        <v>4461</v>
      </c>
    </row>
    <row r="2612" spans="1:1" x14ac:dyDescent="0.35">
      <c r="A2612" s="13" t="s">
        <v>15467</v>
      </c>
    </row>
    <row r="2613" spans="1:1" x14ac:dyDescent="0.35">
      <c r="A2613" s="13" t="s">
        <v>9292</v>
      </c>
    </row>
    <row r="2614" spans="1:1" x14ac:dyDescent="0.35">
      <c r="A2614" s="13" t="s">
        <v>17663</v>
      </c>
    </row>
    <row r="2615" spans="1:1" x14ac:dyDescent="0.35">
      <c r="A2615" s="13" t="s">
        <v>17183</v>
      </c>
    </row>
    <row r="2616" spans="1:1" x14ac:dyDescent="0.35">
      <c r="A2616" s="13" t="s">
        <v>12179</v>
      </c>
    </row>
    <row r="2617" spans="1:1" x14ac:dyDescent="0.35">
      <c r="A2617" s="13" t="s">
        <v>13522</v>
      </c>
    </row>
    <row r="2618" spans="1:1" x14ac:dyDescent="0.35">
      <c r="A2618" s="13" t="s">
        <v>10074</v>
      </c>
    </row>
    <row r="2619" spans="1:1" x14ac:dyDescent="0.35">
      <c r="A2619" s="13" t="s">
        <v>2971</v>
      </c>
    </row>
    <row r="2620" spans="1:1" x14ac:dyDescent="0.35">
      <c r="A2620" s="13" t="s">
        <v>3417</v>
      </c>
    </row>
    <row r="2621" spans="1:1" x14ac:dyDescent="0.35">
      <c r="A2621" s="13" t="s">
        <v>4798</v>
      </c>
    </row>
    <row r="2622" spans="1:1" x14ac:dyDescent="0.35">
      <c r="A2622" s="13" t="s">
        <v>16027</v>
      </c>
    </row>
    <row r="2623" spans="1:1" x14ac:dyDescent="0.35">
      <c r="A2623" s="13" t="s">
        <v>8825</v>
      </c>
    </row>
    <row r="2624" spans="1:1" x14ac:dyDescent="0.35">
      <c r="A2624" s="13" t="s">
        <v>9801</v>
      </c>
    </row>
    <row r="2625" spans="1:1" x14ac:dyDescent="0.35">
      <c r="A2625" s="13" t="s">
        <v>1431</v>
      </c>
    </row>
    <row r="2626" spans="1:1" x14ac:dyDescent="0.35">
      <c r="A2626" s="13" t="s">
        <v>1654</v>
      </c>
    </row>
    <row r="2627" spans="1:1" x14ac:dyDescent="0.35">
      <c r="A2627" s="13" t="s">
        <v>633</v>
      </c>
    </row>
    <row r="2628" spans="1:1" x14ac:dyDescent="0.35">
      <c r="A2628" s="13" t="s">
        <v>710</v>
      </c>
    </row>
    <row r="2629" spans="1:1" x14ac:dyDescent="0.35">
      <c r="A2629" s="13" t="s">
        <v>323</v>
      </c>
    </row>
    <row r="2630" spans="1:1" x14ac:dyDescent="0.35">
      <c r="A2630" s="13" t="s">
        <v>10079</v>
      </c>
    </row>
    <row r="2631" spans="1:1" x14ac:dyDescent="0.35">
      <c r="A2631" s="13" t="s">
        <v>6711</v>
      </c>
    </row>
    <row r="2632" spans="1:1" x14ac:dyDescent="0.35">
      <c r="A2632" s="13" t="s">
        <v>14266</v>
      </c>
    </row>
    <row r="2633" spans="1:1" x14ac:dyDescent="0.35">
      <c r="A2633" s="13" t="s">
        <v>14072</v>
      </c>
    </row>
    <row r="2634" spans="1:1" x14ac:dyDescent="0.35">
      <c r="A2634" s="13" t="s">
        <v>16251</v>
      </c>
    </row>
    <row r="2635" spans="1:1" x14ac:dyDescent="0.35">
      <c r="A2635" s="13" t="s">
        <v>4323</v>
      </c>
    </row>
    <row r="2636" spans="1:1" x14ac:dyDescent="0.35">
      <c r="A2636" s="13" t="s">
        <v>1274</v>
      </c>
    </row>
    <row r="2637" spans="1:1" x14ac:dyDescent="0.35">
      <c r="A2637" s="13" t="s">
        <v>9213</v>
      </c>
    </row>
    <row r="2638" spans="1:1" x14ac:dyDescent="0.35">
      <c r="A2638" s="13" t="s">
        <v>8624</v>
      </c>
    </row>
    <row r="2639" spans="1:1" x14ac:dyDescent="0.35">
      <c r="A2639" s="13" t="s">
        <v>14893</v>
      </c>
    </row>
    <row r="2640" spans="1:1" x14ac:dyDescent="0.35">
      <c r="A2640" s="13" t="s">
        <v>6733</v>
      </c>
    </row>
    <row r="2641" spans="1:1" x14ac:dyDescent="0.35">
      <c r="A2641" s="13" t="s">
        <v>2447</v>
      </c>
    </row>
    <row r="2642" spans="1:1" x14ac:dyDescent="0.35">
      <c r="A2642" s="13" t="s">
        <v>3267</v>
      </c>
    </row>
    <row r="2643" spans="1:1" x14ac:dyDescent="0.35">
      <c r="A2643" s="13" t="s">
        <v>17178</v>
      </c>
    </row>
    <row r="2644" spans="1:1" x14ac:dyDescent="0.35">
      <c r="A2644" s="13" t="s">
        <v>7678</v>
      </c>
    </row>
    <row r="2645" spans="1:1" x14ac:dyDescent="0.35">
      <c r="A2645" s="13" t="s">
        <v>4787</v>
      </c>
    </row>
    <row r="2646" spans="1:1" x14ac:dyDescent="0.35">
      <c r="A2646" s="13" t="s">
        <v>9515</v>
      </c>
    </row>
    <row r="2647" spans="1:1" x14ac:dyDescent="0.35">
      <c r="A2647" s="13" t="s">
        <v>11192</v>
      </c>
    </row>
    <row r="2648" spans="1:1" x14ac:dyDescent="0.35">
      <c r="A2648" s="13" t="s">
        <v>5260</v>
      </c>
    </row>
    <row r="2649" spans="1:1" x14ac:dyDescent="0.35">
      <c r="A2649" s="13" t="s">
        <v>14626</v>
      </c>
    </row>
    <row r="2650" spans="1:1" x14ac:dyDescent="0.35">
      <c r="A2650" s="13" t="s">
        <v>9142</v>
      </c>
    </row>
    <row r="2651" spans="1:1" x14ac:dyDescent="0.35">
      <c r="A2651" s="13" t="s">
        <v>1842</v>
      </c>
    </row>
    <row r="2652" spans="1:1" x14ac:dyDescent="0.35">
      <c r="A2652" s="13" t="s">
        <v>2842</v>
      </c>
    </row>
    <row r="2653" spans="1:1" x14ac:dyDescent="0.35">
      <c r="A2653" s="13" t="s">
        <v>5058</v>
      </c>
    </row>
    <row r="2654" spans="1:1" x14ac:dyDescent="0.35">
      <c r="A2654" s="13" t="s">
        <v>1180</v>
      </c>
    </row>
    <row r="2655" spans="1:1" x14ac:dyDescent="0.35">
      <c r="A2655" s="13" t="s">
        <v>7891</v>
      </c>
    </row>
    <row r="2656" spans="1:1" x14ac:dyDescent="0.35">
      <c r="A2656" s="13" t="s">
        <v>7335</v>
      </c>
    </row>
    <row r="2657" spans="1:1" x14ac:dyDescent="0.35">
      <c r="A2657" s="13" t="s">
        <v>1993</v>
      </c>
    </row>
    <row r="2658" spans="1:1" x14ac:dyDescent="0.35">
      <c r="A2658" s="13" t="s">
        <v>290</v>
      </c>
    </row>
    <row r="2659" spans="1:1" x14ac:dyDescent="0.35">
      <c r="A2659" s="13" t="s">
        <v>178</v>
      </c>
    </row>
    <row r="2660" spans="1:1" x14ac:dyDescent="0.35">
      <c r="A2660" s="13" t="s">
        <v>3733</v>
      </c>
    </row>
    <row r="2661" spans="1:1" x14ac:dyDescent="0.35">
      <c r="A2661" s="13" t="s">
        <v>10048</v>
      </c>
    </row>
    <row r="2662" spans="1:1" x14ac:dyDescent="0.35">
      <c r="A2662" s="13" t="s">
        <v>10725</v>
      </c>
    </row>
    <row r="2663" spans="1:1" x14ac:dyDescent="0.35">
      <c r="A2663" s="13" t="s">
        <v>3076</v>
      </c>
    </row>
    <row r="2664" spans="1:1" x14ac:dyDescent="0.35">
      <c r="A2664" s="13" t="s">
        <v>9618</v>
      </c>
    </row>
    <row r="2665" spans="1:1" x14ac:dyDescent="0.35">
      <c r="A2665" s="13" t="s">
        <v>5586</v>
      </c>
    </row>
    <row r="2666" spans="1:1" x14ac:dyDescent="0.35">
      <c r="A2666" s="13" t="s">
        <v>15154</v>
      </c>
    </row>
    <row r="2667" spans="1:1" x14ac:dyDescent="0.35">
      <c r="A2667" s="13" t="s">
        <v>11253</v>
      </c>
    </row>
    <row r="2668" spans="1:1" x14ac:dyDescent="0.35">
      <c r="A2668" s="13" t="s">
        <v>6315</v>
      </c>
    </row>
    <row r="2669" spans="1:1" x14ac:dyDescent="0.35">
      <c r="A2669" s="13" t="s">
        <v>11314</v>
      </c>
    </row>
    <row r="2670" spans="1:1" x14ac:dyDescent="0.35">
      <c r="A2670" s="13" t="s">
        <v>12025</v>
      </c>
    </row>
    <row r="2671" spans="1:1" x14ac:dyDescent="0.35">
      <c r="A2671" s="13" t="s">
        <v>8216</v>
      </c>
    </row>
    <row r="2672" spans="1:1" x14ac:dyDescent="0.35">
      <c r="A2672" s="13" t="s">
        <v>12442</v>
      </c>
    </row>
    <row r="2673" spans="1:1" x14ac:dyDescent="0.35">
      <c r="A2673" s="13" t="s">
        <v>7368</v>
      </c>
    </row>
    <row r="2674" spans="1:1" x14ac:dyDescent="0.35">
      <c r="A2674" s="13" t="s">
        <v>149</v>
      </c>
    </row>
    <row r="2675" spans="1:1" x14ac:dyDescent="0.35">
      <c r="A2675" s="13" t="s">
        <v>1494</v>
      </c>
    </row>
    <row r="2676" spans="1:1" x14ac:dyDescent="0.35">
      <c r="A2676" s="13" t="s">
        <v>10618</v>
      </c>
    </row>
    <row r="2677" spans="1:1" x14ac:dyDescent="0.35">
      <c r="A2677" s="13" t="s">
        <v>7053</v>
      </c>
    </row>
    <row r="2678" spans="1:1" x14ac:dyDescent="0.35">
      <c r="A2678" s="13" t="s">
        <v>16797</v>
      </c>
    </row>
    <row r="2679" spans="1:1" x14ac:dyDescent="0.35">
      <c r="A2679" s="13" t="s">
        <v>13331</v>
      </c>
    </row>
    <row r="2680" spans="1:1" x14ac:dyDescent="0.35">
      <c r="A2680" s="13" t="s">
        <v>10136</v>
      </c>
    </row>
    <row r="2681" spans="1:1" x14ac:dyDescent="0.35">
      <c r="A2681" s="13" t="s">
        <v>15277</v>
      </c>
    </row>
    <row r="2682" spans="1:1" x14ac:dyDescent="0.35">
      <c r="A2682" s="13" t="s">
        <v>15666</v>
      </c>
    </row>
    <row r="2683" spans="1:1" x14ac:dyDescent="0.35">
      <c r="A2683" s="13" t="s">
        <v>16901</v>
      </c>
    </row>
    <row r="2684" spans="1:1" x14ac:dyDescent="0.35">
      <c r="A2684" s="13" t="s">
        <v>17171</v>
      </c>
    </row>
    <row r="2685" spans="1:1" x14ac:dyDescent="0.35">
      <c r="A2685" s="13" t="s">
        <v>5064</v>
      </c>
    </row>
    <row r="2686" spans="1:1" x14ac:dyDescent="0.35">
      <c r="A2686" s="13" t="s">
        <v>17825</v>
      </c>
    </row>
    <row r="2687" spans="1:1" x14ac:dyDescent="0.35">
      <c r="A2687" s="13" t="s">
        <v>9850</v>
      </c>
    </row>
    <row r="2688" spans="1:1" x14ac:dyDescent="0.35">
      <c r="A2688" s="13" t="s">
        <v>16811</v>
      </c>
    </row>
    <row r="2689" spans="1:1" x14ac:dyDescent="0.35">
      <c r="A2689" s="13" t="s">
        <v>7018</v>
      </c>
    </row>
    <row r="2690" spans="1:1" x14ac:dyDescent="0.35">
      <c r="A2690" s="13" t="s">
        <v>13282</v>
      </c>
    </row>
    <row r="2691" spans="1:1" x14ac:dyDescent="0.35">
      <c r="A2691" s="13" t="s">
        <v>9854</v>
      </c>
    </row>
    <row r="2692" spans="1:1" x14ac:dyDescent="0.35">
      <c r="A2692" s="13" t="s">
        <v>11133</v>
      </c>
    </row>
    <row r="2693" spans="1:1" x14ac:dyDescent="0.35">
      <c r="A2693" s="13" t="s">
        <v>13825</v>
      </c>
    </row>
    <row r="2694" spans="1:1" x14ac:dyDescent="0.35">
      <c r="A2694" s="13" t="s">
        <v>8783</v>
      </c>
    </row>
    <row r="2695" spans="1:1" x14ac:dyDescent="0.35">
      <c r="A2695" s="13" t="s">
        <v>9325</v>
      </c>
    </row>
    <row r="2696" spans="1:1" x14ac:dyDescent="0.35">
      <c r="A2696" s="13" t="s">
        <v>16385</v>
      </c>
    </row>
    <row r="2697" spans="1:1" x14ac:dyDescent="0.35">
      <c r="A2697" s="13" t="s">
        <v>17670</v>
      </c>
    </row>
    <row r="2698" spans="1:1" x14ac:dyDescent="0.35">
      <c r="A2698" s="13" t="s">
        <v>1096</v>
      </c>
    </row>
    <row r="2699" spans="1:1" x14ac:dyDescent="0.35">
      <c r="A2699" s="13" t="s">
        <v>5236</v>
      </c>
    </row>
    <row r="2700" spans="1:1" x14ac:dyDescent="0.35">
      <c r="A2700" s="13" t="s">
        <v>12385</v>
      </c>
    </row>
    <row r="2701" spans="1:1" x14ac:dyDescent="0.35">
      <c r="A2701" s="13" t="s">
        <v>11902</v>
      </c>
    </row>
    <row r="2702" spans="1:1" x14ac:dyDescent="0.35">
      <c r="A2702" s="13" t="s">
        <v>8317</v>
      </c>
    </row>
    <row r="2703" spans="1:1" x14ac:dyDescent="0.35">
      <c r="A2703" s="13" t="s">
        <v>15695</v>
      </c>
    </row>
    <row r="2704" spans="1:1" x14ac:dyDescent="0.35">
      <c r="A2704" s="13" t="s">
        <v>7494</v>
      </c>
    </row>
    <row r="2705" spans="1:1" x14ac:dyDescent="0.35">
      <c r="A2705" s="13" t="s">
        <v>5923</v>
      </c>
    </row>
    <row r="2706" spans="1:1" x14ac:dyDescent="0.35">
      <c r="A2706" s="13" t="s">
        <v>4165</v>
      </c>
    </row>
    <row r="2707" spans="1:1" x14ac:dyDescent="0.35">
      <c r="A2707" s="13" t="s">
        <v>17435</v>
      </c>
    </row>
    <row r="2708" spans="1:1" x14ac:dyDescent="0.35">
      <c r="A2708" s="13" t="s">
        <v>6890</v>
      </c>
    </row>
    <row r="2709" spans="1:1" x14ac:dyDescent="0.35">
      <c r="A2709" s="13" t="s">
        <v>14246</v>
      </c>
    </row>
    <row r="2710" spans="1:1" x14ac:dyDescent="0.35">
      <c r="A2710" s="13" t="s">
        <v>8531</v>
      </c>
    </row>
    <row r="2711" spans="1:1" x14ac:dyDescent="0.35">
      <c r="A2711" s="13" t="s">
        <v>8787</v>
      </c>
    </row>
    <row r="2712" spans="1:1" x14ac:dyDescent="0.35">
      <c r="A2712" s="13" t="s">
        <v>5279</v>
      </c>
    </row>
    <row r="2713" spans="1:1" x14ac:dyDescent="0.35">
      <c r="A2713" s="13" t="s">
        <v>2566</v>
      </c>
    </row>
    <row r="2714" spans="1:1" x14ac:dyDescent="0.35">
      <c r="A2714" s="13" t="s">
        <v>4973</v>
      </c>
    </row>
    <row r="2715" spans="1:1" x14ac:dyDescent="0.35">
      <c r="A2715" s="13" t="s">
        <v>16524</v>
      </c>
    </row>
    <row r="2716" spans="1:1" x14ac:dyDescent="0.35">
      <c r="A2716" s="13" t="s">
        <v>10691</v>
      </c>
    </row>
    <row r="2717" spans="1:1" x14ac:dyDescent="0.35">
      <c r="A2717" s="13" t="s">
        <v>14111</v>
      </c>
    </row>
    <row r="2718" spans="1:1" x14ac:dyDescent="0.35">
      <c r="A2718" s="13" t="s">
        <v>8251</v>
      </c>
    </row>
    <row r="2719" spans="1:1" x14ac:dyDescent="0.35">
      <c r="A2719" s="13" t="s">
        <v>8262</v>
      </c>
    </row>
    <row r="2720" spans="1:1" x14ac:dyDescent="0.35">
      <c r="A2720" s="13" t="s">
        <v>5715</v>
      </c>
    </row>
    <row r="2721" spans="1:1" x14ac:dyDescent="0.35">
      <c r="A2721" s="13" t="s">
        <v>10686</v>
      </c>
    </row>
    <row r="2722" spans="1:1" x14ac:dyDescent="0.35">
      <c r="A2722" s="13" t="s">
        <v>3793</v>
      </c>
    </row>
    <row r="2723" spans="1:1" x14ac:dyDescent="0.35">
      <c r="A2723" s="13" t="s">
        <v>1280</v>
      </c>
    </row>
    <row r="2724" spans="1:1" x14ac:dyDescent="0.35">
      <c r="A2724" s="13" t="s">
        <v>2256</v>
      </c>
    </row>
    <row r="2725" spans="1:1" x14ac:dyDescent="0.35">
      <c r="A2725" s="13" t="s">
        <v>1125</v>
      </c>
    </row>
    <row r="2726" spans="1:1" x14ac:dyDescent="0.35">
      <c r="A2726" s="13" t="s">
        <v>9151</v>
      </c>
    </row>
    <row r="2727" spans="1:1" x14ac:dyDescent="0.35">
      <c r="A2727" s="13" t="s">
        <v>4023</v>
      </c>
    </row>
    <row r="2728" spans="1:1" x14ac:dyDescent="0.35">
      <c r="A2728" s="13" t="s">
        <v>12596</v>
      </c>
    </row>
    <row r="2729" spans="1:1" x14ac:dyDescent="0.35">
      <c r="A2729" s="13" t="s">
        <v>15565</v>
      </c>
    </row>
    <row r="2730" spans="1:1" x14ac:dyDescent="0.35">
      <c r="A2730" s="13" t="s">
        <v>13297</v>
      </c>
    </row>
    <row r="2731" spans="1:1" x14ac:dyDescent="0.35">
      <c r="A2731" s="13" t="s">
        <v>17328</v>
      </c>
    </row>
    <row r="2732" spans="1:1" x14ac:dyDescent="0.35">
      <c r="A2732" s="13" t="s">
        <v>4715</v>
      </c>
    </row>
    <row r="2733" spans="1:1" x14ac:dyDescent="0.35">
      <c r="A2733" s="13" t="s">
        <v>9458</v>
      </c>
    </row>
    <row r="2734" spans="1:1" x14ac:dyDescent="0.35">
      <c r="A2734" s="13" t="s">
        <v>15991</v>
      </c>
    </row>
    <row r="2735" spans="1:1" x14ac:dyDescent="0.35">
      <c r="A2735" s="13" t="s">
        <v>9613</v>
      </c>
    </row>
    <row r="2736" spans="1:1" x14ac:dyDescent="0.35">
      <c r="A2736" s="13" t="s">
        <v>17681</v>
      </c>
    </row>
    <row r="2737" spans="1:1" x14ac:dyDescent="0.35">
      <c r="A2737" s="13" t="s">
        <v>17135</v>
      </c>
    </row>
    <row r="2738" spans="1:1" x14ac:dyDescent="0.35">
      <c r="A2738" s="13" t="s">
        <v>10533</v>
      </c>
    </row>
    <row r="2739" spans="1:1" x14ac:dyDescent="0.35">
      <c r="A2739" s="13" t="s">
        <v>2694</v>
      </c>
    </row>
    <row r="2740" spans="1:1" x14ac:dyDescent="0.35">
      <c r="A2740" s="13" t="s">
        <v>17978</v>
      </c>
    </row>
    <row r="2741" spans="1:1" x14ac:dyDescent="0.35">
      <c r="A2741" s="13" t="s">
        <v>13663</v>
      </c>
    </row>
    <row r="2742" spans="1:1" x14ac:dyDescent="0.35">
      <c r="A2742" s="13" t="s">
        <v>14736</v>
      </c>
    </row>
    <row r="2743" spans="1:1" x14ac:dyDescent="0.35">
      <c r="A2743" s="13" t="s">
        <v>13684</v>
      </c>
    </row>
    <row r="2744" spans="1:1" x14ac:dyDescent="0.35">
      <c r="A2744" s="13" t="s">
        <v>5449</v>
      </c>
    </row>
    <row r="2745" spans="1:1" x14ac:dyDescent="0.35">
      <c r="A2745" s="13" t="s">
        <v>12370</v>
      </c>
    </row>
    <row r="2746" spans="1:1" x14ac:dyDescent="0.35">
      <c r="A2746" s="13" t="s">
        <v>7918</v>
      </c>
    </row>
    <row r="2747" spans="1:1" x14ac:dyDescent="0.35">
      <c r="A2747" s="13" t="s">
        <v>5340</v>
      </c>
    </row>
    <row r="2748" spans="1:1" x14ac:dyDescent="0.35">
      <c r="A2748" s="13" t="s">
        <v>12547</v>
      </c>
    </row>
    <row r="2749" spans="1:1" x14ac:dyDescent="0.35">
      <c r="A2749" s="13" t="s">
        <v>1904</v>
      </c>
    </row>
    <row r="2750" spans="1:1" x14ac:dyDescent="0.35">
      <c r="A2750" s="13" t="s">
        <v>17793</v>
      </c>
    </row>
    <row r="2751" spans="1:1" x14ac:dyDescent="0.35">
      <c r="A2751" s="13" t="s">
        <v>1581</v>
      </c>
    </row>
    <row r="2752" spans="1:1" x14ac:dyDescent="0.35">
      <c r="A2752" s="13" t="s">
        <v>8100</v>
      </c>
    </row>
    <row r="2753" spans="1:1" x14ac:dyDescent="0.35">
      <c r="A2753" s="13" t="s">
        <v>16885</v>
      </c>
    </row>
    <row r="2754" spans="1:1" x14ac:dyDescent="0.35">
      <c r="A2754" s="13" t="s">
        <v>6964</v>
      </c>
    </row>
    <row r="2755" spans="1:1" x14ac:dyDescent="0.35">
      <c r="A2755" s="13" t="s">
        <v>4739</v>
      </c>
    </row>
    <row r="2756" spans="1:1" x14ac:dyDescent="0.35">
      <c r="A2756" s="13" t="s">
        <v>10572</v>
      </c>
    </row>
    <row r="2757" spans="1:1" x14ac:dyDescent="0.35">
      <c r="A2757" s="13" t="s">
        <v>14985</v>
      </c>
    </row>
    <row r="2758" spans="1:1" x14ac:dyDescent="0.35">
      <c r="A2758" s="13" t="s">
        <v>145</v>
      </c>
    </row>
    <row r="2759" spans="1:1" x14ac:dyDescent="0.35">
      <c r="A2759" s="13" t="s">
        <v>444</v>
      </c>
    </row>
    <row r="2760" spans="1:1" x14ac:dyDescent="0.35">
      <c r="A2760" s="13" t="s">
        <v>716</v>
      </c>
    </row>
    <row r="2761" spans="1:1" x14ac:dyDescent="0.35">
      <c r="A2761" s="13" t="s">
        <v>1355</v>
      </c>
    </row>
    <row r="2762" spans="1:1" x14ac:dyDescent="0.35">
      <c r="A2762" s="13" t="s">
        <v>14564</v>
      </c>
    </row>
    <row r="2763" spans="1:1" x14ac:dyDescent="0.35">
      <c r="A2763" s="13" t="s">
        <v>18036</v>
      </c>
    </row>
    <row r="2764" spans="1:1" x14ac:dyDescent="0.35">
      <c r="A2764" s="13" t="s">
        <v>12528</v>
      </c>
    </row>
    <row r="2765" spans="1:1" x14ac:dyDescent="0.35">
      <c r="A2765" s="13" t="s">
        <v>11999</v>
      </c>
    </row>
    <row r="2766" spans="1:1" x14ac:dyDescent="0.35">
      <c r="A2766" s="13" t="s">
        <v>5444</v>
      </c>
    </row>
    <row r="2767" spans="1:1" x14ac:dyDescent="0.35">
      <c r="A2767" s="13" t="s">
        <v>10529</v>
      </c>
    </row>
    <row r="2768" spans="1:1" x14ac:dyDescent="0.35">
      <c r="A2768" s="13" t="s">
        <v>13517</v>
      </c>
    </row>
    <row r="2769" spans="1:1" x14ac:dyDescent="0.35">
      <c r="A2769" s="13" t="s">
        <v>13251</v>
      </c>
    </row>
    <row r="2770" spans="1:1" x14ac:dyDescent="0.35">
      <c r="A2770" s="13" t="s">
        <v>11549</v>
      </c>
    </row>
    <row r="2771" spans="1:1" x14ac:dyDescent="0.35">
      <c r="A2771" s="13" t="s">
        <v>5982</v>
      </c>
    </row>
    <row r="2772" spans="1:1" x14ac:dyDescent="0.35">
      <c r="A2772" s="13" t="s">
        <v>9910</v>
      </c>
    </row>
    <row r="2773" spans="1:1" x14ac:dyDescent="0.35">
      <c r="A2773" s="13" t="s">
        <v>9205</v>
      </c>
    </row>
    <row r="2774" spans="1:1" x14ac:dyDescent="0.35">
      <c r="A2774" s="13" t="s">
        <v>8752</v>
      </c>
    </row>
    <row r="2775" spans="1:1" x14ac:dyDescent="0.35">
      <c r="A2775" s="13" t="s">
        <v>13851</v>
      </c>
    </row>
    <row r="2776" spans="1:1" x14ac:dyDescent="0.35">
      <c r="A2776" s="13" t="s">
        <v>15601</v>
      </c>
    </row>
    <row r="2777" spans="1:1" x14ac:dyDescent="0.35">
      <c r="A2777" s="13" t="s">
        <v>2389</v>
      </c>
    </row>
    <row r="2778" spans="1:1" x14ac:dyDescent="0.35">
      <c r="A2778" s="13" t="s">
        <v>13427</v>
      </c>
    </row>
    <row r="2779" spans="1:1" x14ac:dyDescent="0.35">
      <c r="A2779" s="13" t="s">
        <v>5321</v>
      </c>
    </row>
    <row r="2780" spans="1:1" x14ac:dyDescent="0.35">
      <c r="A2780" s="13" t="s">
        <v>9344</v>
      </c>
    </row>
    <row r="2781" spans="1:1" x14ac:dyDescent="0.35">
      <c r="A2781" s="13" t="s">
        <v>6125</v>
      </c>
    </row>
    <row r="2782" spans="1:1" x14ac:dyDescent="0.35">
      <c r="A2782" s="13" t="s">
        <v>10279</v>
      </c>
    </row>
    <row r="2783" spans="1:1" x14ac:dyDescent="0.35">
      <c r="A2783" s="13" t="s">
        <v>10191</v>
      </c>
    </row>
    <row r="2784" spans="1:1" x14ac:dyDescent="0.35">
      <c r="A2784" s="13" t="s">
        <v>11738</v>
      </c>
    </row>
    <row r="2785" spans="1:1" x14ac:dyDescent="0.35">
      <c r="A2785" s="13" t="s">
        <v>10677</v>
      </c>
    </row>
    <row r="2786" spans="1:1" x14ac:dyDescent="0.35">
      <c r="A2786" s="13" t="s">
        <v>9525</v>
      </c>
    </row>
    <row r="2787" spans="1:1" x14ac:dyDescent="0.35">
      <c r="A2787" s="13" t="s">
        <v>12553</v>
      </c>
    </row>
    <row r="2788" spans="1:1" x14ac:dyDescent="0.35">
      <c r="A2788" s="13" t="s">
        <v>1414</v>
      </c>
    </row>
    <row r="2789" spans="1:1" x14ac:dyDescent="0.35">
      <c r="A2789" s="13" t="s">
        <v>6572</v>
      </c>
    </row>
    <row r="2790" spans="1:1" x14ac:dyDescent="0.35">
      <c r="A2790" s="13" t="s">
        <v>15523</v>
      </c>
    </row>
    <row r="2791" spans="1:1" x14ac:dyDescent="0.35">
      <c r="A2791" s="13" t="s">
        <v>661</v>
      </c>
    </row>
    <row r="2792" spans="1:1" x14ac:dyDescent="0.35">
      <c r="A2792" s="13" t="s">
        <v>8736</v>
      </c>
    </row>
    <row r="2793" spans="1:1" x14ac:dyDescent="0.35">
      <c r="A2793" s="13" t="s">
        <v>7848</v>
      </c>
    </row>
    <row r="2794" spans="1:1" x14ac:dyDescent="0.35">
      <c r="A2794" s="13" t="s">
        <v>1234</v>
      </c>
    </row>
    <row r="2795" spans="1:1" x14ac:dyDescent="0.35">
      <c r="A2795" s="13" t="s">
        <v>14683</v>
      </c>
    </row>
    <row r="2796" spans="1:1" x14ac:dyDescent="0.35">
      <c r="A2796" s="13" t="s">
        <v>12924</v>
      </c>
    </row>
    <row r="2797" spans="1:1" x14ac:dyDescent="0.35">
      <c r="A2797" s="13" t="s">
        <v>61</v>
      </c>
    </row>
    <row r="2798" spans="1:1" x14ac:dyDescent="0.35">
      <c r="A2798" s="13" t="s">
        <v>455</v>
      </c>
    </row>
    <row r="2799" spans="1:1" x14ac:dyDescent="0.35">
      <c r="A2799" s="13" t="s">
        <v>7397</v>
      </c>
    </row>
    <row r="2800" spans="1:1" x14ac:dyDescent="0.35">
      <c r="A2800" s="13" t="s">
        <v>1297</v>
      </c>
    </row>
    <row r="2801" spans="1:1" x14ac:dyDescent="0.35">
      <c r="A2801" s="13" t="s">
        <v>2597</v>
      </c>
    </row>
    <row r="2802" spans="1:1" x14ac:dyDescent="0.35">
      <c r="A2802" s="13" t="s">
        <v>10120</v>
      </c>
    </row>
    <row r="2803" spans="1:1" x14ac:dyDescent="0.35">
      <c r="A2803" s="13" t="s">
        <v>6461</v>
      </c>
    </row>
    <row r="2804" spans="1:1" x14ac:dyDescent="0.35">
      <c r="A2804" s="13" t="s">
        <v>2063</v>
      </c>
    </row>
    <row r="2805" spans="1:1" x14ac:dyDescent="0.35">
      <c r="A2805" s="13" t="s">
        <v>9933</v>
      </c>
    </row>
    <row r="2806" spans="1:1" x14ac:dyDescent="0.35">
      <c r="A2806" s="13" t="s">
        <v>14396</v>
      </c>
    </row>
    <row r="2807" spans="1:1" x14ac:dyDescent="0.35">
      <c r="A2807" s="13" t="s">
        <v>17086</v>
      </c>
    </row>
    <row r="2808" spans="1:1" x14ac:dyDescent="0.35">
      <c r="A2808" s="13" t="s">
        <v>6906</v>
      </c>
    </row>
    <row r="2809" spans="1:1" x14ac:dyDescent="0.35">
      <c r="A2809" s="13" t="s">
        <v>4318</v>
      </c>
    </row>
    <row r="2810" spans="1:1" x14ac:dyDescent="0.35">
      <c r="A2810" s="13" t="s">
        <v>10670</v>
      </c>
    </row>
    <row r="2811" spans="1:1" x14ac:dyDescent="0.35">
      <c r="A2811" s="13" t="s">
        <v>2204</v>
      </c>
    </row>
    <row r="2812" spans="1:1" x14ac:dyDescent="0.35">
      <c r="A2812" s="13" t="s">
        <v>14413</v>
      </c>
    </row>
    <row r="2813" spans="1:1" x14ac:dyDescent="0.35">
      <c r="A2813" s="13" t="s">
        <v>16529</v>
      </c>
    </row>
    <row r="2814" spans="1:1" x14ac:dyDescent="0.35">
      <c r="A2814" s="13" t="s">
        <v>3570</v>
      </c>
    </row>
    <row r="2815" spans="1:1" x14ac:dyDescent="0.35">
      <c r="A2815" s="13" t="s">
        <v>3296</v>
      </c>
    </row>
    <row r="2816" spans="1:1" x14ac:dyDescent="0.35">
      <c r="A2816" s="13" t="s">
        <v>16136</v>
      </c>
    </row>
    <row r="2817" spans="1:1" x14ac:dyDescent="0.35">
      <c r="A2817" s="13" t="s">
        <v>6254</v>
      </c>
    </row>
    <row r="2818" spans="1:1" x14ac:dyDescent="0.35">
      <c r="A2818" s="13" t="s">
        <v>8567</v>
      </c>
    </row>
    <row r="2819" spans="1:1" x14ac:dyDescent="0.35">
      <c r="A2819" s="13" t="s">
        <v>13970</v>
      </c>
    </row>
    <row r="2820" spans="1:1" x14ac:dyDescent="0.35">
      <c r="A2820" s="13" t="s">
        <v>4730</v>
      </c>
    </row>
    <row r="2821" spans="1:1" x14ac:dyDescent="0.35">
      <c r="A2821" s="13" t="s">
        <v>14660</v>
      </c>
    </row>
    <row r="2822" spans="1:1" x14ac:dyDescent="0.35">
      <c r="A2822" s="13" t="s">
        <v>12569</v>
      </c>
    </row>
    <row r="2823" spans="1:1" x14ac:dyDescent="0.35">
      <c r="A2823" s="13" t="s">
        <v>1716</v>
      </c>
    </row>
    <row r="2824" spans="1:1" x14ac:dyDescent="0.35">
      <c r="A2824" s="13" t="s">
        <v>9549</v>
      </c>
    </row>
    <row r="2825" spans="1:1" x14ac:dyDescent="0.35">
      <c r="A2825" s="13" t="s">
        <v>6937</v>
      </c>
    </row>
    <row r="2826" spans="1:1" x14ac:dyDescent="0.35">
      <c r="A2826" s="13" t="s">
        <v>4416</v>
      </c>
    </row>
    <row r="2827" spans="1:1" x14ac:dyDescent="0.35">
      <c r="A2827" s="13" t="s">
        <v>10767</v>
      </c>
    </row>
    <row r="2828" spans="1:1" x14ac:dyDescent="0.35">
      <c r="A2828" s="13" t="s">
        <v>12640</v>
      </c>
    </row>
    <row r="2829" spans="1:1" x14ac:dyDescent="0.35">
      <c r="A2829" s="13" t="s">
        <v>1722</v>
      </c>
    </row>
    <row r="2830" spans="1:1" x14ac:dyDescent="0.35">
      <c r="A2830" s="13" t="s">
        <v>1818</v>
      </c>
    </row>
    <row r="2831" spans="1:1" x14ac:dyDescent="0.35">
      <c r="A2831" s="13" t="s">
        <v>2454</v>
      </c>
    </row>
    <row r="2832" spans="1:1" x14ac:dyDescent="0.35">
      <c r="A2832" s="13" t="s">
        <v>6728</v>
      </c>
    </row>
    <row r="2833" spans="1:1" x14ac:dyDescent="0.35">
      <c r="A2833" s="13" t="s">
        <v>14545</v>
      </c>
    </row>
    <row r="2834" spans="1:1" x14ac:dyDescent="0.35">
      <c r="A2834" s="13" t="s">
        <v>12743</v>
      </c>
    </row>
    <row r="2835" spans="1:1" x14ac:dyDescent="0.35">
      <c r="A2835" s="13" t="s">
        <v>11630</v>
      </c>
    </row>
    <row r="2836" spans="1:1" x14ac:dyDescent="0.35">
      <c r="A2836" s="13" t="s">
        <v>3867</v>
      </c>
    </row>
    <row r="2837" spans="1:1" x14ac:dyDescent="0.35">
      <c r="A2837" s="13" t="s">
        <v>10781</v>
      </c>
    </row>
    <row r="2838" spans="1:1" x14ac:dyDescent="0.35">
      <c r="A2838" s="13" t="s">
        <v>4559</v>
      </c>
    </row>
    <row r="2839" spans="1:1" x14ac:dyDescent="0.35">
      <c r="A2839" s="13" t="s">
        <v>654</v>
      </c>
    </row>
    <row r="2840" spans="1:1" x14ac:dyDescent="0.35">
      <c r="A2840" s="13" t="s">
        <v>2351</v>
      </c>
    </row>
    <row r="2841" spans="1:1" x14ac:dyDescent="0.35">
      <c r="A2841" s="13" t="s">
        <v>12770</v>
      </c>
    </row>
    <row r="2842" spans="1:1" x14ac:dyDescent="0.35">
      <c r="A2842" s="13" t="s">
        <v>1910</v>
      </c>
    </row>
    <row r="2843" spans="1:1" x14ac:dyDescent="0.35">
      <c r="A2843" s="13" t="s">
        <v>8799</v>
      </c>
    </row>
    <row r="2844" spans="1:1" x14ac:dyDescent="0.35">
      <c r="A2844" s="13" t="s">
        <v>13029</v>
      </c>
    </row>
    <row r="2845" spans="1:1" x14ac:dyDescent="0.35">
      <c r="A2845" s="13" t="s">
        <v>6098</v>
      </c>
    </row>
    <row r="2846" spans="1:1" x14ac:dyDescent="0.35">
      <c r="A2846" s="13" t="s">
        <v>5772</v>
      </c>
    </row>
    <row r="2847" spans="1:1" x14ac:dyDescent="0.35">
      <c r="A2847" s="13" t="s">
        <v>7689</v>
      </c>
    </row>
    <row r="2848" spans="1:1" x14ac:dyDescent="0.35">
      <c r="A2848" s="13" t="s">
        <v>9384</v>
      </c>
    </row>
    <row r="2849" spans="1:1" x14ac:dyDescent="0.35">
      <c r="A2849" s="13" t="s">
        <v>8029</v>
      </c>
    </row>
    <row r="2850" spans="1:1" x14ac:dyDescent="0.35">
      <c r="A2850" s="13" t="s">
        <v>4279</v>
      </c>
    </row>
    <row r="2851" spans="1:1" x14ac:dyDescent="0.35">
      <c r="A2851" s="13" t="s">
        <v>5412</v>
      </c>
    </row>
    <row r="2852" spans="1:1" x14ac:dyDescent="0.35">
      <c r="A2852" s="13" t="s">
        <v>1879</v>
      </c>
    </row>
    <row r="2853" spans="1:1" x14ac:dyDescent="0.35">
      <c r="A2853" s="13" t="s">
        <v>10855</v>
      </c>
    </row>
    <row r="2854" spans="1:1" x14ac:dyDescent="0.35">
      <c r="A2854" s="13" t="s">
        <v>4485</v>
      </c>
    </row>
    <row r="2855" spans="1:1" x14ac:dyDescent="0.35">
      <c r="A2855" s="13" t="s">
        <v>13612</v>
      </c>
    </row>
    <row r="2856" spans="1:1" x14ac:dyDescent="0.35">
      <c r="A2856" s="13" t="s">
        <v>15282</v>
      </c>
    </row>
    <row r="2857" spans="1:1" x14ac:dyDescent="0.35">
      <c r="A2857" s="13" t="s">
        <v>7339</v>
      </c>
    </row>
    <row r="2858" spans="1:1" x14ac:dyDescent="0.35">
      <c r="A2858" s="13" t="s">
        <v>7206</v>
      </c>
    </row>
    <row r="2859" spans="1:1" x14ac:dyDescent="0.35">
      <c r="A2859" s="13" t="s">
        <v>13375</v>
      </c>
    </row>
    <row r="2860" spans="1:1" x14ac:dyDescent="0.35">
      <c r="A2860" s="13" t="s">
        <v>17964</v>
      </c>
    </row>
    <row r="2861" spans="1:1" x14ac:dyDescent="0.35">
      <c r="A2861" s="13" t="s">
        <v>5712</v>
      </c>
    </row>
    <row r="2862" spans="1:1" x14ac:dyDescent="0.35">
      <c r="A2862" s="13" t="s">
        <v>15791</v>
      </c>
    </row>
    <row r="2863" spans="1:1" x14ac:dyDescent="0.35">
      <c r="A2863" s="13" t="s">
        <v>12610</v>
      </c>
    </row>
    <row r="2864" spans="1:1" x14ac:dyDescent="0.35">
      <c r="A2864" s="13" t="s">
        <v>17918</v>
      </c>
    </row>
    <row r="2865" spans="1:1" x14ac:dyDescent="0.35">
      <c r="A2865" s="13" t="s">
        <v>9073</v>
      </c>
    </row>
    <row r="2866" spans="1:1" x14ac:dyDescent="0.35">
      <c r="A2866" s="13" t="s">
        <v>10590</v>
      </c>
    </row>
    <row r="2867" spans="1:1" x14ac:dyDescent="0.35">
      <c r="A2867" s="13" t="s">
        <v>9610</v>
      </c>
    </row>
    <row r="2868" spans="1:1" x14ac:dyDescent="0.35">
      <c r="A2868" s="13" t="s">
        <v>4988</v>
      </c>
    </row>
    <row r="2869" spans="1:1" x14ac:dyDescent="0.35">
      <c r="A2869" s="13" t="s">
        <v>3801</v>
      </c>
    </row>
    <row r="2870" spans="1:1" x14ac:dyDescent="0.35">
      <c r="A2870" s="13" t="s">
        <v>16614</v>
      </c>
    </row>
    <row r="2871" spans="1:1" x14ac:dyDescent="0.35">
      <c r="A2871" s="13" t="s">
        <v>4513</v>
      </c>
    </row>
    <row r="2872" spans="1:1" x14ac:dyDescent="0.35">
      <c r="A2872" s="13" t="s">
        <v>5656</v>
      </c>
    </row>
    <row r="2873" spans="1:1" x14ac:dyDescent="0.35">
      <c r="A2873" s="13" t="s">
        <v>13460</v>
      </c>
    </row>
    <row r="2874" spans="1:1" x14ac:dyDescent="0.35">
      <c r="A2874" s="13" t="s">
        <v>9171</v>
      </c>
    </row>
    <row r="2875" spans="1:1" x14ac:dyDescent="0.35">
      <c r="A2875" s="13" t="s">
        <v>2080</v>
      </c>
    </row>
    <row r="2876" spans="1:1" x14ac:dyDescent="0.35">
      <c r="A2876" s="13" t="s">
        <v>8974</v>
      </c>
    </row>
    <row r="2877" spans="1:1" x14ac:dyDescent="0.35">
      <c r="A2877" s="13" t="s">
        <v>9687</v>
      </c>
    </row>
    <row r="2878" spans="1:1" x14ac:dyDescent="0.35">
      <c r="A2878" s="13" t="s">
        <v>5615</v>
      </c>
    </row>
    <row r="2879" spans="1:1" x14ac:dyDescent="0.35">
      <c r="A2879" s="13" t="s">
        <v>14337</v>
      </c>
    </row>
    <row r="2880" spans="1:1" x14ac:dyDescent="0.35">
      <c r="A2880" s="13" t="s">
        <v>12319</v>
      </c>
    </row>
    <row r="2881" spans="1:1" x14ac:dyDescent="0.35">
      <c r="A2881" s="13" t="s">
        <v>4639</v>
      </c>
    </row>
    <row r="2882" spans="1:1" x14ac:dyDescent="0.35">
      <c r="A2882" s="13" t="s">
        <v>12658</v>
      </c>
    </row>
    <row r="2883" spans="1:1" x14ac:dyDescent="0.35">
      <c r="A2883" s="13" t="s">
        <v>197</v>
      </c>
    </row>
    <row r="2884" spans="1:1" x14ac:dyDescent="0.35">
      <c r="A2884" s="13" t="s">
        <v>7579</v>
      </c>
    </row>
    <row r="2885" spans="1:1" x14ac:dyDescent="0.35">
      <c r="A2885" s="13" t="s">
        <v>14107</v>
      </c>
    </row>
    <row r="2886" spans="1:1" x14ac:dyDescent="0.35">
      <c r="A2886" s="13" t="s">
        <v>13730</v>
      </c>
    </row>
    <row r="2887" spans="1:1" x14ac:dyDescent="0.35">
      <c r="A2887" s="13" t="s">
        <v>15784</v>
      </c>
    </row>
    <row r="2888" spans="1:1" x14ac:dyDescent="0.35">
      <c r="A2888" s="13" t="s">
        <v>12060</v>
      </c>
    </row>
    <row r="2889" spans="1:1" x14ac:dyDescent="0.35">
      <c r="A2889" s="13" t="s">
        <v>8194</v>
      </c>
    </row>
    <row r="2890" spans="1:1" x14ac:dyDescent="0.35">
      <c r="A2890" s="13" t="s">
        <v>16953</v>
      </c>
    </row>
    <row r="2891" spans="1:1" x14ac:dyDescent="0.35">
      <c r="A2891" s="13" t="s">
        <v>13756</v>
      </c>
    </row>
    <row r="2892" spans="1:1" x14ac:dyDescent="0.35">
      <c r="A2892" s="13" t="s">
        <v>7611</v>
      </c>
    </row>
    <row r="2893" spans="1:1" x14ac:dyDescent="0.35">
      <c r="A2893" s="13" t="s">
        <v>6633</v>
      </c>
    </row>
    <row r="2894" spans="1:1" x14ac:dyDescent="0.35">
      <c r="A2894" s="13" t="s">
        <v>12918</v>
      </c>
    </row>
    <row r="2895" spans="1:1" x14ac:dyDescent="0.35">
      <c r="A2895" s="13" t="s">
        <v>11687</v>
      </c>
    </row>
    <row r="2896" spans="1:1" x14ac:dyDescent="0.35">
      <c r="A2896" s="13" t="s">
        <v>361</v>
      </c>
    </row>
    <row r="2897" spans="1:1" x14ac:dyDescent="0.35">
      <c r="A2897" s="13" t="s">
        <v>4242</v>
      </c>
    </row>
    <row r="2898" spans="1:1" x14ac:dyDescent="0.35">
      <c r="A2898" s="13" t="s">
        <v>15547</v>
      </c>
    </row>
    <row r="2899" spans="1:1" x14ac:dyDescent="0.35">
      <c r="A2899" s="13" t="s">
        <v>10309</v>
      </c>
    </row>
    <row r="2900" spans="1:1" x14ac:dyDescent="0.35">
      <c r="A2900" s="13" t="s">
        <v>14897</v>
      </c>
    </row>
    <row r="2901" spans="1:1" x14ac:dyDescent="0.35">
      <c r="A2901" s="13" t="s">
        <v>1506</v>
      </c>
    </row>
    <row r="2902" spans="1:1" x14ac:dyDescent="0.35">
      <c r="A2902" s="13" t="s">
        <v>17096</v>
      </c>
    </row>
    <row r="2903" spans="1:1" x14ac:dyDescent="0.35">
      <c r="A2903" s="13" t="s">
        <v>3779</v>
      </c>
    </row>
    <row r="2904" spans="1:1" x14ac:dyDescent="0.35">
      <c r="A2904" s="13" t="s">
        <v>8896</v>
      </c>
    </row>
    <row r="2905" spans="1:1" x14ac:dyDescent="0.35">
      <c r="A2905" s="13" t="s">
        <v>10029</v>
      </c>
    </row>
    <row r="2906" spans="1:1" x14ac:dyDescent="0.35">
      <c r="A2906" s="13" t="s">
        <v>13258</v>
      </c>
    </row>
    <row r="2907" spans="1:1" x14ac:dyDescent="0.35">
      <c r="A2907" s="13" t="s">
        <v>14831</v>
      </c>
    </row>
    <row r="2908" spans="1:1" x14ac:dyDescent="0.35">
      <c r="A2908" s="13" t="s">
        <v>6241</v>
      </c>
    </row>
    <row r="2909" spans="1:1" x14ac:dyDescent="0.35">
      <c r="A2909" s="13" t="s">
        <v>6524</v>
      </c>
    </row>
    <row r="2910" spans="1:1" x14ac:dyDescent="0.35">
      <c r="A2910" s="13" t="s">
        <v>13140</v>
      </c>
    </row>
    <row r="2911" spans="1:1" x14ac:dyDescent="0.35">
      <c r="A2911" s="13" t="s">
        <v>2467</v>
      </c>
    </row>
    <row r="2912" spans="1:1" x14ac:dyDescent="0.35">
      <c r="A2912" s="13" t="s">
        <v>6862</v>
      </c>
    </row>
    <row r="2913" spans="1:1" x14ac:dyDescent="0.35">
      <c r="A2913" s="13" t="s">
        <v>3928</v>
      </c>
    </row>
    <row r="2914" spans="1:1" x14ac:dyDescent="0.35">
      <c r="A2914" s="13" t="s">
        <v>3749</v>
      </c>
    </row>
    <row r="2915" spans="1:1" x14ac:dyDescent="0.35">
      <c r="A2915" s="13" t="s">
        <v>2134</v>
      </c>
    </row>
    <row r="2916" spans="1:1" x14ac:dyDescent="0.35">
      <c r="A2916" s="13" t="s">
        <v>15215</v>
      </c>
    </row>
    <row r="2917" spans="1:1" x14ac:dyDescent="0.35">
      <c r="A2917" s="13" t="s">
        <v>2578</v>
      </c>
    </row>
    <row r="2918" spans="1:1" x14ac:dyDescent="0.35">
      <c r="A2918" s="13" t="s">
        <v>14537</v>
      </c>
    </row>
    <row r="2919" spans="1:1" x14ac:dyDescent="0.35">
      <c r="A2919" s="13" t="s">
        <v>5810</v>
      </c>
    </row>
    <row r="2920" spans="1:1" x14ac:dyDescent="0.35">
      <c r="A2920" s="13" t="s">
        <v>16905</v>
      </c>
    </row>
    <row r="2921" spans="1:1" x14ac:dyDescent="0.35">
      <c r="A2921" s="13" t="s">
        <v>8796</v>
      </c>
    </row>
    <row r="2922" spans="1:1" x14ac:dyDescent="0.35">
      <c r="A2922" s="13" t="s">
        <v>11770</v>
      </c>
    </row>
    <row r="2923" spans="1:1" x14ac:dyDescent="0.35">
      <c r="A2923" s="13" t="s">
        <v>11156</v>
      </c>
    </row>
    <row r="2924" spans="1:1" x14ac:dyDescent="0.35">
      <c r="A2924" s="13" t="s">
        <v>15787</v>
      </c>
    </row>
    <row r="2925" spans="1:1" x14ac:dyDescent="0.35">
      <c r="A2925" s="13" t="s">
        <v>5538</v>
      </c>
    </row>
    <row r="2926" spans="1:1" x14ac:dyDescent="0.35">
      <c r="A2926" s="13" t="s">
        <v>9264</v>
      </c>
    </row>
    <row r="2927" spans="1:1" x14ac:dyDescent="0.35">
      <c r="A2927" s="13" t="s">
        <v>170</v>
      </c>
    </row>
    <row r="2928" spans="1:1" x14ac:dyDescent="0.35">
      <c r="A2928" s="13" t="s">
        <v>190</v>
      </c>
    </row>
    <row r="2929" spans="1:1" x14ac:dyDescent="0.35">
      <c r="A2929" s="13" t="s">
        <v>2300</v>
      </c>
    </row>
    <row r="2930" spans="1:1" x14ac:dyDescent="0.35">
      <c r="A2930" s="13" t="s">
        <v>16869</v>
      </c>
    </row>
    <row r="2931" spans="1:1" x14ac:dyDescent="0.35">
      <c r="A2931" s="13" t="s">
        <v>11485</v>
      </c>
    </row>
    <row r="2932" spans="1:1" x14ac:dyDescent="0.35">
      <c r="A2932" s="13" t="s">
        <v>17896</v>
      </c>
    </row>
    <row r="2933" spans="1:1" x14ac:dyDescent="0.35">
      <c r="A2933" s="13" t="s">
        <v>3879</v>
      </c>
    </row>
    <row r="2934" spans="1:1" x14ac:dyDescent="0.35">
      <c r="A2934" s="13" t="s">
        <v>5118</v>
      </c>
    </row>
    <row r="2935" spans="1:1" x14ac:dyDescent="0.35">
      <c r="A2935" s="13" t="s">
        <v>14280</v>
      </c>
    </row>
    <row r="2936" spans="1:1" x14ac:dyDescent="0.35">
      <c r="A2936" s="13" t="s">
        <v>8995</v>
      </c>
    </row>
    <row r="2937" spans="1:1" x14ac:dyDescent="0.35">
      <c r="A2937" s="13" t="s">
        <v>8964</v>
      </c>
    </row>
    <row r="2938" spans="1:1" x14ac:dyDescent="0.35">
      <c r="A2938" s="13" t="s">
        <v>13589</v>
      </c>
    </row>
    <row r="2939" spans="1:1" x14ac:dyDescent="0.35">
      <c r="A2939" s="13" t="s">
        <v>17208</v>
      </c>
    </row>
    <row r="2940" spans="1:1" x14ac:dyDescent="0.35">
      <c r="A2940" s="13" t="s">
        <v>17040</v>
      </c>
    </row>
    <row r="2941" spans="1:1" x14ac:dyDescent="0.35">
      <c r="A2941" s="13" t="s">
        <v>6550</v>
      </c>
    </row>
    <row r="2942" spans="1:1" x14ac:dyDescent="0.35">
      <c r="A2942" s="13" t="s">
        <v>1709</v>
      </c>
    </row>
    <row r="2943" spans="1:1" x14ac:dyDescent="0.35">
      <c r="A2943" s="13" t="s">
        <v>9624</v>
      </c>
    </row>
    <row r="2944" spans="1:1" x14ac:dyDescent="0.35">
      <c r="A2944" s="13" t="s">
        <v>2461</v>
      </c>
    </row>
    <row r="2945" spans="1:1" x14ac:dyDescent="0.35">
      <c r="A2945" s="13" t="s">
        <v>1138</v>
      </c>
    </row>
    <row r="2946" spans="1:1" x14ac:dyDescent="0.35">
      <c r="A2946" s="13" t="s">
        <v>1230</v>
      </c>
    </row>
    <row r="2947" spans="1:1" x14ac:dyDescent="0.35">
      <c r="A2947" s="13" t="s">
        <v>672</v>
      </c>
    </row>
    <row r="2948" spans="1:1" x14ac:dyDescent="0.35">
      <c r="A2948" s="13" t="s">
        <v>7669</v>
      </c>
    </row>
    <row r="2949" spans="1:1" x14ac:dyDescent="0.35">
      <c r="A2949" s="13" t="s">
        <v>15912</v>
      </c>
    </row>
    <row r="2950" spans="1:1" x14ac:dyDescent="0.35">
      <c r="A2950" s="13" t="s">
        <v>4530</v>
      </c>
    </row>
    <row r="2951" spans="1:1" x14ac:dyDescent="0.35">
      <c r="A2951" s="13" t="s">
        <v>6546</v>
      </c>
    </row>
    <row r="2952" spans="1:1" x14ac:dyDescent="0.35">
      <c r="A2952" s="13" t="s">
        <v>1426</v>
      </c>
    </row>
    <row r="2953" spans="1:1" x14ac:dyDescent="0.35">
      <c r="A2953" s="13" t="s">
        <v>6642</v>
      </c>
    </row>
    <row r="2954" spans="1:1" x14ac:dyDescent="0.35">
      <c r="A2954" s="13" t="s">
        <v>11814</v>
      </c>
    </row>
    <row r="2955" spans="1:1" x14ac:dyDescent="0.35">
      <c r="A2955" s="13" t="s">
        <v>10947</v>
      </c>
    </row>
    <row r="2956" spans="1:1" x14ac:dyDescent="0.35">
      <c r="A2956" s="13" t="s">
        <v>13640</v>
      </c>
    </row>
    <row r="2957" spans="1:1" x14ac:dyDescent="0.35">
      <c r="A2957" s="13" t="s">
        <v>9492</v>
      </c>
    </row>
    <row r="2958" spans="1:1" x14ac:dyDescent="0.35">
      <c r="A2958" s="13" t="s">
        <v>11228</v>
      </c>
    </row>
    <row r="2959" spans="1:1" x14ac:dyDescent="0.35">
      <c r="A2959" s="13" t="s">
        <v>8162</v>
      </c>
    </row>
    <row r="2960" spans="1:1" x14ac:dyDescent="0.35">
      <c r="A2960" s="13" t="s">
        <v>11556</v>
      </c>
    </row>
    <row r="2961" spans="1:1" x14ac:dyDescent="0.35">
      <c r="A2961" s="13" t="s">
        <v>11451</v>
      </c>
    </row>
    <row r="2962" spans="1:1" x14ac:dyDescent="0.35">
      <c r="A2962" s="13" t="s">
        <v>11928</v>
      </c>
    </row>
    <row r="2963" spans="1:1" x14ac:dyDescent="0.35">
      <c r="A2963" s="13" t="s">
        <v>6415</v>
      </c>
    </row>
    <row r="2964" spans="1:1" x14ac:dyDescent="0.35">
      <c r="A2964" s="13" t="s">
        <v>11963</v>
      </c>
    </row>
    <row r="2965" spans="1:1" x14ac:dyDescent="0.35">
      <c r="A2965" s="13" t="s">
        <v>7567</v>
      </c>
    </row>
    <row r="2966" spans="1:1" x14ac:dyDescent="0.35">
      <c r="A2966" s="13" t="s">
        <v>1089</v>
      </c>
    </row>
    <row r="2967" spans="1:1" x14ac:dyDescent="0.35">
      <c r="A2967" s="13" t="s">
        <v>1999</v>
      </c>
    </row>
    <row r="2968" spans="1:1" x14ac:dyDescent="0.35">
      <c r="A2968" s="13" t="s">
        <v>17758</v>
      </c>
    </row>
    <row r="2969" spans="1:1" x14ac:dyDescent="0.35">
      <c r="A2969" s="13" t="s">
        <v>5564</v>
      </c>
    </row>
    <row r="2970" spans="1:1" x14ac:dyDescent="0.35">
      <c r="A2970" s="13" t="s">
        <v>9649</v>
      </c>
    </row>
    <row r="2971" spans="1:1" x14ac:dyDescent="0.35">
      <c r="A2971" s="13" t="s">
        <v>17393</v>
      </c>
    </row>
    <row r="2972" spans="1:1" x14ac:dyDescent="0.35">
      <c r="A2972" s="13" t="s">
        <v>3439</v>
      </c>
    </row>
    <row r="2973" spans="1:1" x14ac:dyDescent="0.35">
      <c r="A2973" s="13" t="s">
        <v>6036</v>
      </c>
    </row>
    <row r="2974" spans="1:1" x14ac:dyDescent="0.35">
      <c r="A2974" s="13" t="s">
        <v>5131</v>
      </c>
    </row>
    <row r="2975" spans="1:1" x14ac:dyDescent="0.35">
      <c r="A2975" s="13" t="s">
        <v>4303</v>
      </c>
    </row>
    <row r="2976" spans="1:1" x14ac:dyDescent="0.35">
      <c r="A2976" s="13" t="s">
        <v>2154</v>
      </c>
    </row>
    <row r="2977" spans="1:1" x14ac:dyDescent="0.35">
      <c r="A2977" s="13" t="s">
        <v>5880</v>
      </c>
    </row>
    <row r="2978" spans="1:1" x14ac:dyDescent="0.35">
      <c r="A2978" s="13" t="s">
        <v>2837</v>
      </c>
    </row>
    <row r="2979" spans="1:1" x14ac:dyDescent="0.35">
      <c r="A2979" s="13" t="s">
        <v>10739</v>
      </c>
    </row>
    <row r="2980" spans="1:1" x14ac:dyDescent="0.35">
      <c r="A2980" s="13" t="s">
        <v>5140</v>
      </c>
    </row>
    <row r="2981" spans="1:1" x14ac:dyDescent="0.35">
      <c r="A2981" s="13" t="s">
        <v>12137</v>
      </c>
    </row>
    <row r="2982" spans="1:1" x14ac:dyDescent="0.35">
      <c r="A2982" s="13" t="s">
        <v>6335</v>
      </c>
    </row>
    <row r="2983" spans="1:1" x14ac:dyDescent="0.35">
      <c r="A2983" s="13" t="s">
        <v>1613</v>
      </c>
    </row>
    <row r="2984" spans="1:1" x14ac:dyDescent="0.35">
      <c r="A2984" s="13" t="s">
        <v>3830</v>
      </c>
    </row>
    <row r="2985" spans="1:1" x14ac:dyDescent="0.35">
      <c r="A2985" s="13" t="s">
        <v>3963</v>
      </c>
    </row>
    <row r="2986" spans="1:1" x14ac:dyDescent="0.35">
      <c r="A2986" s="13" t="s">
        <v>8280</v>
      </c>
    </row>
    <row r="2987" spans="1:1" x14ac:dyDescent="0.35">
      <c r="A2987" s="13" t="s">
        <v>17244</v>
      </c>
    </row>
    <row r="2988" spans="1:1" x14ac:dyDescent="0.35">
      <c r="A2988" s="13" t="s">
        <v>13654</v>
      </c>
    </row>
    <row r="2989" spans="1:1" x14ac:dyDescent="0.35">
      <c r="A2989" s="13" t="s">
        <v>5029</v>
      </c>
    </row>
    <row r="2990" spans="1:1" x14ac:dyDescent="0.35">
      <c r="A2990" s="13" t="s">
        <v>9989</v>
      </c>
    </row>
    <row r="2991" spans="1:1" x14ac:dyDescent="0.35">
      <c r="A2991" s="13" t="s">
        <v>539</v>
      </c>
    </row>
    <row r="2992" spans="1:1" x14ac:dyDescent="0.35">
      <c r="A2992" s="13" t="s">
        <v>5727</v>
      </c>
    </row>
    <row r="2993" spans="1:1" x14ac:dyDescent="0.35">
      <c r="A2993" s="13" t="s">
        <v>5930</v>
      </c>
    </row>
    <row r="2994" spans="1:1" x14ac:dyDescent="0.35">
      <c r="A2994" s="13" t="s">
        <v>3557</v>
      </c>
    </row>
    <row r="2995" spans="1:1" x14ac:dyDescent="0.35">
      <c r="A2995" s="13" t="s">
        <v>15570</v>
      </c>
    </row>
    <row r="2996" spans="1:1" x14ac:dyDescent="0.35">
      <c r="A2996" s="13" t="s">
        <v>12580</v>
      </c>
    </row>
    <row r="2997" spans="1:1" x14ac:dyDescent="0.35">
      <c r="A2997" s="13" t="s">
        <v>3091</v>
      </c>
    </row>
    <row r="2998" spans="1:1" x14ac:dyDescent="0.35">
      <c r="A2998" s="13" t="s">
        <v>11537</v>
      </c>
    </row>
    <row r="2999" spans="1:1" x14ac:dyDescent="0.35">
      <c r="A2999" s="13" t="s">
        <v>10283</v>
      </c>
    </row>
    <row r="3000" spans="1:1" x14ac:dyDescent="0.35">
      <c r="A3000" s="13" t="s">
        <v>13095</v>
      </c>
    </row>
    <row r="3001" spans="1:1" x14ac:dyDescent="0.35">
      <c r="A3001" s="13" t="s">
        <v>16607</v>
      </c>
    </row>
    <row r="3002" spans="1:1" x14ac:dyDescent="0.35">
      <c r="A3002" s="13" t="s">
        <v>7040</v>
      </c>
    </row>
    <row r="3003" spans="1:1" x14ac:dyDescent="0.35">
      <c r="A3003" s="13" t="s">
        <v>6173</v>
      </c>
    </row>
    <row r="3004" spans="1:1" x14ac:dyDescent="0.35">
      <c r="A3004" s="13" t="s">
        <v>12626</v>
      </c>
    </row>
    <row r="3005" spans="1:1" x14ac:dyDescent="0.35">
      <c r="A3005" s="13" t="s">
        <v>888</v>
      </c>
    </row>
    <row r="3006" spans="1:1" x14ac:dyDescent="0.35">
      <c r="A3006" s="13" t="s">
        <v>4175</v>
      </c>
    </row>
    <row r="3007" spans="1:1" x14ac:dyDescent="0.35">
      <c r="A3007" s="13" t="s">
        <v>13191</v>
      </c>
    </row>
    <row r="3008" spans="1:1" x14ac:dyDescent="0.35">
      <c r="A3008" s="13" t="s">
        <v>13315</v>
      </c>
    </row>
    <row r="3009" spans="1:1" x14ac:dyDescent="0.35">
      <c r="A3009" s="13" t="s">
        <v>8926</v>
      </c>
    </row>
    <row r="3010" spans="1:1" x14ac:dyDescent="0.35">
      <c r="A3010" s="13" t="s">
        <v>15579</v>
      </c>
    </row>
    <row r="3011" spans="1:1" x14ac:dyDescent="0.35">
      <c r="A3011" s="13" t="s">
        <v>16674</v>
      </c>
    </row>
    <row r="3012" spans="1:1" x14ac:dyDescent="0.35">
      <c r="A3012" s="13" t="s">
        <v>16574</v>
      </c>
    </row>
    <row r="3013" spans="1:1" x14ac:dyDescent="0.35">
      <c r="A3013" s="13" t="s">
        <v>12308</v>
      </c>
    </row>
    <row r="3014" spans="1:1" x14ac:dyDescent="0.35">
      <c r="A3014" s="13" t="s">
        <v>11671</v>
      </c>
    </row>
    <row r="3015" spans="1:1" x14ac:dyDescent="0.35">
      <c r="A3015" s="13" t="s">
        <v>14794</v>
      </c>
    </row>
    <row r="3016" spans="1:1" x14ac:dyDescent="0.35">
      <c r="A3016" s="13" t="s">
        <v>3467</v>
      </c>
    </row>
    <row r="3017" spans="1:1" x14ac:dyDescent="0.35">
      <c r="A3017" s="13" t="s">
        <v>6045</v>
      </c>
    </row>
    <row r="3018" spans="1:1" x14ac:dyDescent="0.35">
      <c r="A3018" s="13" t="s">
        <v>991</v>
      </c>
    </row>
    <row r="3019" spans="1:1" x14ac:dyDescent="0.35">
      <c r="A3019" s="13" t="s">
        <v>16373</v>
      </c>
    </row>
    <row r="3020" spans="1:1" x14ac:dyDescent="0.35">
      <c r="A3020" s="13" t="s">
        <v>9944</v>
      </c>
    </row>
    <row r="3021" spans="1:1" x14ac:dyDescent="0.35">
      <c r="A3021" s="13" t="s">
        <v>8137</v>
      </c>
    </row>
    <row r="3022" spans="1:1" x14ac:dyDescent="0.35">
      <c r="A3022" s="13" t="s">
        <v>10980</v>
      </c>
    </row>
    <row r="3023" spans="1:1" x14ac:dyDescent="0.35">
      <c r="A3023" s="13" t="s">
        <v>14446</v>
      </c>
    </row>
    <row r="3024" spans="1:1" x14ac:dyDescent="0.35">
      <c r="A3024" s="13" t="s">
        <v>15722</v>
      </c>
    </row>
    <row r="3025" spans="1:1" x14ac:dyDescent="0.35">
      <c r="A3025" s="13" t="s">
        <v>2760</v>
      </c>
    </row>
    <row r="3026" spans="1:1" x14ac:dyDescent="0.35">
      <c r="A3026" s="13" t="s">
        <v>13320</v>
      </c>
    </row>
    <row r="3027" spans="1:1" x14ac:dyDescent="0.35">
      <c r="A3027" s="13" t="s">
        <v>15117</v>
      </c>
    </row>
    <row r="3028" spans="1:1" x14ac:dyDescent="0.35">
      <c r="A3028" s="13" t="s">
        <v>2855</v>
      </c>
    </row>
    <row r="3029" spans="1:1" x14ac:dyDescent="0.35">
      <c r="A3029" s="13" t="s">
        <v>4127</v>
      </c>
    </row>
    <row r="3030" spans="1:1" x14ac:dyDescent="0.35">
      <c r="A3030" s="13" t="s">
        <v>16424</v>
      </c>
    </row>
    <row r="3031" spans="1:1" x14ac:dyDescent="0.35">
      <c r="A3031" s="13" t="s">
        <v>16626</v>
      </c>
    </row>
    <row r="3032" spans="1:1" x14ac:dyDescent="0.35">
      <c r="A3032" s="13" t="s">
        <v>3389</v>
      </c>
    </row>
    <row r="3033" spans="1:1" x14ac:dyDescent="0.35">
      <c r="A3033" s="13" t="s">
        <v>13900</v>
      </c>
    </row>
    <row r="3034" spans="1:1" x14ac:dyDescent="0.35">
      <c r="A3034" s="13" t="s">
        <v>439</v>
      </c>
    </row>
    <row r="3035" spans="1:1" x14ac:dyDescent="0.35">
      <c r="A3035" s="13" t="s">
        <v>10931</v>
      </c>
    </row>
    <row r="3036" spans="1:1" x14ac:dyDescent="0.35">
      <c r="A3036" s="13" t="s">
        <v>2675</v>
      </c>
    </row>
    <row r="3037" spans="1:1" x14ac:dyDescent="0.35">
      <c r="A3037" s="13" t="s">
        <v>4032</v>
      </c>
    </row>
    <row r="3038" spans="1:1" x14ac:dyDescent="0.35">
      <c r="A3038" s="13" t="s">
        <v>5146</v>
      </c>
    </row>
    <row r="3039" spans="1:1" x14ac:dyDescent="0.35">
      <c r="A3039" s="13" t="s">
        <v>12965</v>
      </c>
    </row>
    <row r="3040" spans="1:1" x14ac:dyDescent="0.35">
      <c r="A3040" s="13" t="s">
        <v>5155</v>
      </c>
    </row>
    <row r="3041" spans="1:1" x14ac:dyDescent="0.35">
      <c r="A3041" s="13" t="s">
        <v>13582</v>
      </c>
    </row>
    <row r="3042" spans="1:1" x14ac:dyDescent="0.35">
      <c r="A3042" s="13" t="s">
        <v>6129</v>
      </c>
    </row>
    <row r="3043" spans="1:1" x14ac:dyDescent="0.35">
      <c r="A3043" s="13" t="s">
        <v>2801</v>
      </c>
    </row>
    <row r="3044" spans="1:1" x14ac:dyDescent="0.35">
      <c r="A3044" s="13" t="s">
        <v>2831</v>
      </c>
    </row>
    <row r="3045" spans="1:1" x14ac:dyDescent="0.35">
      <c r="A3045" s="13" t="s">
        <v>9704</v>
      </c>
    </row>
    <row r="3046" spans="1:1" x14ac:dyDescent="0.35">
      <c r="A3046" s="13" t="s">
        <v>16440</v>
      </c>
    </row>
    <row r="3047" spans="1:1" x14ac:dyDescent="0.35">
      <c r="A3047" s="13" t="s">
        <v>6156</v>
      </c>
    </row>
    <row r="3048" spans="1:1" x14ac:dyDescent="0.35">
      <c r="A3048" s="13" t="s">
        <v>11618</v>
      </c>
    </row>
    <row r="3049" spans="1:1" x14ac:dyDescent="0.35">
      <c r="A3049" s="13" t="s">
        <v>132</v>
      </c>
    </row>
    <row r="3050" spans="1:1" x14ac:dyDescent="0.35">
      <c r="A3050" s="13" t="s">
        <v>3617</v>
      </c>
    </row>
    <row r="3051" spans="1:1" x14ac:dyDescent="0.35">
      <c r="A3051" s="13" t="s">
        <v>7363</v>
      </c>
    </row>
    <row r="3052" spans="1:1" x14ac:dyDescent="0.35">
      <c r="A3052" s="13" t="s">
        <v>2496</v>
      </c>
    </row>
    <row r="3053" spans="1:1" x14ac:dyDescent="0.35">
      <c r="A3053" s="13" t="s">
        <v>9544</v>
      </c>
    </row>
    <row r="3054" spans="1:1" x14ac:dyDescent="0.35">
      <c r="A3054" s="13" t="s">
        <v>1564</v>
      </c>
    </row>
    <row r="3055" spans="1:1" x14ac:dyDescent="0.35">
      <c r="A3055" s="13" t="s">
        <v>1947</v>
      </c>
    </row>
    <row r="3056" spans="1:1" x14ac:dyDescent="0.35">
      <c r="A3056" s="13" t="s">
        <v>1951</v>
      </c>
    </row>
    <row r="3057" spans="1:1" x14ac:dyDescent="0.35">
      <c r="A3057" s="13" t="s">
        <v>16847</v>
      </c>
    </row>
    <row r="3058" spans="1:1" x14ac:dyDescent="0.35">
      <c r="A3058" s="13" t="s">
        <v>9100</v>
      </c>
    </row>
    <row r="3059" spans="1:1" x14ac:dyDescent="0.35">
      <c r="A3059" s="13" t="s">
        <v>15673</v>
      </c>
    </row>
    <row r="3060" spans="1:1" x14ac:dyDescent="0.35">
      <c r="A3060" s="13" t="s">
        <v>13762</v>
      </c>
    </row>
    <row r="3061" spans="1:1" x14ac:dyDescent="0.35">
      <c r="A3061" s="13" t="s">
        <v>17928</v>
      </c>
    </row>
    <row r="3062" spans="1:1" x14ac:dyDescent="0.35">
      <c r="A3062" s="13" t="s">
        <v>2869</v>
      </c>
    </row>
    <row r="3063" spans="1:1" x14ac:dyDescent="0.35">
      <c r="A3063" s="13" t="s">
        <v>3739</v>
      </c>
    </row>
    <row r="3064" spans="1:1" x14ac:dyDescent="0.35">
      <c r="A3064" s="13" t="s">
        <v>1940</v>
      </c>
    </row>
    <row r="3065" spans="1:1" x14ac:dyDescent="0.35">
      <c r="A3065" s="13" t="s">
        <v>8878</v>
      </c>
    </row>
    <row r="3066" spans="1:1" x14ac:dyDescent="0.35">
      <c r="A3066" s="13" t="s">
        <v>12260</v>
      </c>
    </row>
    <row r="3067" spans="1:1" x14ac:dyDescent="0.35">
      <c r="A3067" s="13" t="s">
        <v>16734</v>
      </c>
    </row>
    <row r="3068" spans="1:1" x14ac:dyDescent="0.35">
      <c r="A3068" s="13" t="s">
        <v>15334</v>
      </c>
    </row>
    <row r="3069" spans="1:1" x14ac:dyDescent="0.35">
      <c r="A3069" s="13" t="s">
        <v>6374</v>
      </c>
    </row>
    <row r="3070" spans="1:1" x14ac:dyDescent="0.35">
      <c r="A3070" s="13" t="s">
        <v>17458</v>
      </c>
    </row>
    <row r="3071" spans="1:1" x14ac:dyDescent="0.35">
      <c r="A3071" s="13" t="s">
        <v>3128</v>
      </c>
    </row>
    <row r="3072" spans="1:1" x14ac:dyDescent="0.35">
      <c r="A3072" s="13" t="s">
        <v>2980</v>
      </c>
    </row>
    <row r="3073" spans="1:1" x14ac:dyDescent="0.35">
      <c r="A3073" s="13" t="s">
        <v>6968</v>
      </c>
    </row>
    <row r="3074" spans="1:1" x14ac:dyDescent="0.35">
      <c r="A3074" s="13" t="s">
        <v>10321</v>
      </c>
    </row>
    <row r="3075" spans="1:1" x14ac:dyDescent="0.35">
      <c r="A3075" s="13" t="s">
        <v>14388</v>
      </c>
    </row>
    <row r="3076" spans="1:1" x14ac:dyDescent="0.35">
      <c r="A3076" s="13" t="s">
        <v>11883</v>
      </c>
    </row>
    <row r="3077" spans="1:1" x14ac:dyDescent="0.35">
      <c r="A3077" s="13" t="s">
        <v>10432</v>
      </c>
    </row>
    <row r="3078" spans="1:1" x14ac:dyDescent="0.35">
      <c r="A3078" s="13" t="s">
        <v>2643</v>
      </c>
    </row>
    <row r="3079" spans="1:1" x14ac:dyDescent="0.35">
      <c r="A3079" s="13" t="s">
        <v>11783</v>
      </c>
    </row>
    <row r="3080" spans="1:1" x14ac:dyDescent="0.35">
      <c r="A3080" s="13" t="s">
        <v>1607</v>
      </c>
    </row>
    <row r="3081" spans="1:1" x14ac:dyDescent="0.35">
      <c r="A3081" s="13" t="s">
        <v>3526</v>
      </c>
    </row>
    <row r="3082" spans="1:1" x14ac:dyDescent="0.35">
      <c r="A3082" s="13" t="s">
        <v>10747</v>
      </c>
    </row>
    <row r="3083" spans="1:1" x14ac:dyDescent="0.35">
      <c r="A3083" s="13" t="s">
        <v>11333</v>
      </c>
    </row>
    <row r="3084" spans="1:1" x14ac:dyDescent="0.35">
      <c r="A3084" s="13" t="s">
        <v>6723</v>
      </c>
    </row>
    <row r="3085" spans="1:1" x14ac:dyDescent="0.35">
      <c r="A3085" s="13" t="s">
        <v>13452</v>
      </c>
    </row>
    <row r="3086" spans="1:1" x14ac:dyDescent="0.35">
      <c r="A3086" s="13" t="s">
        <v>810</v>
      </c>
    </row>
    <row r="3087" spans="1:1" x14ac:dyDescent="0.35">
      <c r="A3087" s="13" t="s">
        <v>796</v>
      </c>
    </row>
    <row r="3088" spans="1:1" x14ac:dyDescent="0.35">
      <c r="A3088" s="13" t="s">
        <v>3495</v>
      </c>
    </row>
    <row r="3089" spans="1:1" x14ac:dyDescent="0.35">
      <c r="A3089" s="13" t="s">
        <v>7325</v>
      </c>
    </row>
    <row r="3090" spans="1:1" x14ac:dyDescent="0.35">
      <c r="A3090" s="13" t="s">
        <v>5783</v>
      </c>
    </row>
    <row r="3091" spans="1:1" x14ac:dyDescent="0.35">
      <c r="A3091" s="13" t="s">
        <v>5910</v>
      </c>
    </row>
    <row r="3092" spans="1:1" x14ac:dyDescent="0.35">
      <c r="A3092" s="13" t="s">
        <v>9404</v>
      </c>
    </row>
    <row r="3093" spans="1:1" x14ac:dyDescent="0.35">
      <c r="A3093" s="13" t="s">
        <v>8189</v>
      </c>
    </row>
    <row r="3094" spans="1:1" x14ac:dyDescent="0.35">
      <c r="A3094" s="13" t="s">
        <v>14667</v>
      </c>
    </row>
    <row r="3095" spans="1:1" x14ac:dyDescent="0.35">
      <c r="A3095" s="13" t="s">
        <v>5176</v>
      </c>
    </row>
    <row r="3096" spans="1:1" x14ac:dyDescent="0.35">
      <c r="A3096" s="13" t="s">
        <v>6081</v>
      </c>
    </row>
    <row r="3097" spans="1:1" x14ac:dyDescent="0.35">
      <c r="A3097" s="13" t="s">
        <v>12044</v>
      </c>
    </row>
    <row r="3098" spans="1:1" x14ac:dyDescent="0.35">
      <c r="A3098" s="13" t="s">
        <v>13255</v>
      </c>
    </row>
    <row r="3099" spans="1:1" x14ac:dyDescent="0.35">
      <c r="A3099" s="13" t="s">
        <v>14506</v>
      </c>
    </row>
    <row r="3100" spans="1:1" x14ac:dyDescent="0.35">
      <c r="A3100" s="13" t="s">
        <v>5829</v>
      </c>
    </row>
    <row r="3101" spans="1:1" x14ac:dyDescent="0.35">
      <c r="A3101" s="13" t="s">
        <v>12406</v>
      </c>
    </row>
    <row r="3102" spans="1:1" x14ac:dyDescent="0.35">
      <c r="A3102" s="13" t="s">
        <v>3263</v>
      </c>
    </row>
    <row r="3103" spans="1:1" x14ac:dyDescent="0.35">
      <c r="A3103" s="13" t="s">
        <v>4196</v>
      </c>
    </row>
    <row r="3104" spans="1:1" x14ac:dyDescent="0.35">
      <c r="A3104" s="13" t="s">
        <v>5835</v>
      </c>
    </row>
    <row r="3105" spans="1:1" x14ac:dyDescent="0.35">
      <c r="A3105" s="13" t="s">
        <v>1868</v>
      </c>
    </row>
    <row r="3106" spans="1:1" x14ac:dyDescent="0.35">
      <c r="A3106" s="13" t="s">
        <v>493</v>
      </c>
    </row>
    <row r="3107" spans="1:1" x14ac:dyDescent="0.35">
      <c r="A3107" s="13" t="s">
        <v>12756</v>
      </c>
    </row>
    <row r="3108" spans="1:1" x14ac:dyDescent="0.35">
      <c r="A3108" s="13" t="s">
        <v>5477</v>
      </c>
    </row>
    <row r="3109" spans="1:1" x14ac:dyDescent="0.35">
      <c r="A3109" s="13" t="s">
        <v>11866</v>
      </c>
    </row>
    <row r="3110" spans="1:1" x14ac:dyDescent="0.35">
      <c r="A3110" s="13" t="s">
        <v>6341</v>
      </c>
    </row>
    <row r="3111" spans="1:1" x14ac:dyDescent="0.35">
      <c r="A3111" s="13" t="s">
        <v>9483</v>
      </c>
    </row>
    <row r="3112" spans="1:1" x14ac:dyDescent="0.35">
      <c r="A3112" s="13" t="s">
        <v>15433</v>
      </c>
    </row>
    <row r="3113" spans="1:1" x14ac:dyDescent="0.35">
      <c r="A3113" s="13" t="s">
        <v>7085</v>
      </c>
    </row>
    <row r="3114" spans="1:1" x14ac:dyDescent="0.35">
      <c r="A3114" s="13" t="s">
        <v>5009</v>
      </c>
    </row>
    <row r="3115" spans="1:1" x14ac:dyDescent="0.35">
      <c r="A3115" s="13" t="s">
        <v>14315</v>
      </c>
    </row>
    <row r="3116" spans="1:1" x14ac:dyDescent="0.35">
      <c r="A3116" s="13" t="s">
        <v>9628</v>
      </c>
    </row>
    <row r="3117" spans="1:1" x14ac:dyDescent="0.35">
      <c r="A3117" s="13" t="s">
        <v>12357</v>
      </c>
    </row>
    <row r="3118" spans="1:1" x14ac:dyDescent="0.35">
      <c r="A3118" s="13" t="s">
        <v>8121</v>
      </c>
    </row>
    <row r="3119" spans="1:1" x14ac:dyDescent="0.35">
      <c r="A3119" s="13" t="s">
        <v>8573</v>
      </c>
    </row>
    <row r="3120" spans="1:1" x14ac:dyDescent="0.35">
      <c r="A3120" s="13" t="s">
        <v>9161</v>
      </c>
    </row>
    <row r="3121" spans="1:1" x14ac:dyDescent="0.35">
      <c r="A3121" s="13" t="s">
        <v>8038</v>
      </c>
    </row>
    <row r="3122" spans="1:1" x14ac:dyDescent="0.35">
      <c r="A3122" s="13" t="s">
        <v>15605</v>
      </c>
    </row>
    <row r="3123" spans="1:1" x14ac:dyDescent="0.35">
      <c r="A3123" s="13" t="s">
        <v>6668</v>
      </c>
    </row>
    <row r="3124" spans="1:1" x14ac:dyDescent="0.35">
      <c r="A3124" s="13" t="s">
        <v>7716</v>
      </c>
    </row>
    <row r="3125" spans="1:1" x14ac:dyDescent="0.35">
      <c r="A3125" s="13" t="s">
        <v>11805</v>
      </c>
    </row>
    <row r="3126" spans="1:1" x14ac:dyDescent="0.35">
      <c r="A3126" s="13" t="s">
        <v>7512</v>
      </c>
    </row>
    <row r="3127" spans="1:1" x14ac:dyDescent="0.35">
      <c r="A3127" s="13" t="s">
        <v>7813</v>
      </c>
    </row>
    <row r="3128" spans="1:1" x14ac:dyDescent="0.35">
      <c r="A3128" s="13" t="s">
        <v>2229</v>
      </c>
    </row>
    <row r="3129" spans="1:1" x14ac:dyDescent="0.35">
      <c r="A3129" s="13" t="s">
        <v>10714</v>
      </c>
    </row>
    <row r="3130" spans="1:1" x14ac:dyDescent="0.35">
      <c r="A3130" s="13" t="s">
        <v>4386</v>
      </c>
    </row>
    <row r="3131" spans="1:1" x14ac:dyDescent="0.35">
      <c r="A3131" s="13" t="s">
        <v>11700</v>
      </c>
    </row>
    <row r="3132" spans="1:1" x14ac:dyDescent="0.35">
      <c r="A3132" s="13" t="s">
        <v>6184</v>
      </c>
    </row>
    <row r="3133" spans="1:1" x14ac:dyDescent="0.35">
      <c r="A3133" s="13" t="s">
        <v>14325</v>
      </c>
    </row>
    <row r="3134" spans="1:1" x14ac:dyDescent="0.35">
      <c r="A3134" s="13" t="s">
        <v>5254</v>
      </c>
    </row>
    <row r="3135" spans="1:1" x14ac:dyDescent="0.35">
      <c r="A3135" s="13" t="s">
        <v>13726</v>
      </c>
    </row>
    <row r="3136" spans="1:1" x14ac:dyDescent="0.35">
      <c r="A3136" s="13" t="s">
        <v>7270</v>
      </c>
    </row>
    <row r="3137" spans="1:1" x14ac:dyDescent="0.35">
      <c r="A3137" s="13" t="s">
        <v>15943</v>
      </c>
    </row>
    <row r="3138" spans="1:1" x14ac:dyDescent="0.35">
      <c r="A3138" s="13" t="s">
        <v>15608</v>
      </c>
    </row>
    <row r="3139" spans="1:1" x14ac:dyDescent="0.35">
      <c r="A3139" s="13" t="s">
        <v>6345</v>
      </c>
    </row>
    <row r="3140" spans="1:1" x14ac:dyDescent="0.35">
      <c r="A3140" s="13" t="s">
        <v>16325</v>
      </c>
    </row>
    <row r="3141" spans="1:1" x14ac:dyDescent="0.35">
      <c r="A3141" s="13" t="s">
        <v>1690</v>
      </c>
    </row>
    <row r="3142" spans="1:1" x14ac:dyDescent="0.35">
      <c r="A3142" s="13" t="s">
        <v>14477</v>
      </c>
    </row>
    <row r="3143" spans="1:1" x14ac:dyDescent="0.35">
      <c r="A3143" s="13" t="s">
        <v>6091</v>
      </c>
    </row>
    <row r="3144" spans="1:1" x14ac:dyDescent="0.35">
      <c r="A3144" s="13" t="s">
        <v>11094</v>
      </c>
    </row>
    <row r="3145" spans="1:1" x14ac:dyDescent="0.35">
      <c r="A3145" s="13" t="s">
        <v>6331</v>
      </c>
    </row>
    <row r="3146" spans="1:1" x14ac:dyDescent="0.35">
      <c r="A3146" s="13" t="s">
        <v>13356</v>
      </c>
    </row>
    <row r="3147" spans="1:1" x14ac:dyDescent="0.35">
      <c r="A3147" s="13" t="s">
        <v>13746</v>
      </c>
    </row>
    <row r="3148" spans="1:1" x14ac:dyDescent="0.35">
      <c r="A3148" s="13" t="s">
        <v>4352</v>
      </c>
    </row>
    <row r="3149" spans="1:1" x14ac:dyDescent="0.35">
      <c r="A3149" s="13" t="s">
        <v>10614</v>
      </c>
    </row>
    <row r="3150" spans="1:1" x14ac:dyDescent="0.35">
      <c r="A3150" s="13" t="s">
        <v>8758</v>
      </c>
    </row>
    <row r="3151" spans="1:1" x14ac:dyDescent="0.35">
      <c r="A3151" s="13" t="s">
        <v>17940</v>
      </c>
    </row>
    <row r="3152" spans="1:1" x14ac:dyDescent="0.35">
      <c r="A3152" s="13" t="s">
        <v>1472</v>
      </c>
    </row>
    <row r="3153" spans="1:1" x14ac:dyDescent="0.35">
      <c r="A3153" s="13" t="s">
        <v>5032</v>
      </c>
    </row>
    <row r="3154" spans="1:1" x14ac:dyDescent="0.35">
      <c r="A3154" s="13" t="s">
        <v>1855</v>
      </c>
    </row>
    <row r="3155" spans="1:1" x14ac:dyDescent="0.35">
      <c r="A3155" s="13" t="s">
        <v>5441</v>
      </c>
    </row>
    <row r="3156" spans="1:1" x14ac:dyDescent="0.35">
      <c r="A3156" s="13" t="s">
        <v>13144</v>
      </c>
    </row>
    <row r="3157" spans="1:1" x14ac:dyDescent="0.35">
      <c r="A3157" s="13" t="s">
        <v>12637</v>
      </c>
    </row>
    <row r="3158" spans="1:1" x14ac:dyDescent="0.35">
      <c r="A3158" s="13" t="s">
        <v>17212</v>
      </c>
    </row>
    <row r="3159" spans="1:1" x14ac:dyDescent="0.35">
      <c r="A3159" s="13" t="s">
        <v>13403</v>
      </c>
    </row>
    <row r="3160" spans="1:1" x14ac:dyDescent="0.35">
      <c r="A3160" s="13" t="s">
        <v>1307</v>
      </c>
    </row>
    <row r="3161" spans="1:1" x14ac:dyDescent="0.35">
      <c r="A3161" s="13" t="s">
        <v>12516</v>
      </c>
    </row>
    <row r="3162" spans="1:1" x14ac:dyDescent="0.35">
      <c r="A3162" s="13" t="s">
        <v>4564</v>
      </c>
    </row>
    <row r="3163" spans="1:1" x14ac:dyDescent="0.35">
      <c r="A3163" s="13" t="s">
        <v>5643</v>
      </c>
    </row>
    <row r="3164" spans="1:1" x14ac:dyDescent="0.35">
      <c r="A3164" s="13" t="s">
        <v>7079</v>
      </c>
    </row>
    <row r="3165" spans="1:1" x14ac:dyDescent="0.35">
      <c r="A3165" s="13" t="s">
        <v>14349</v>
      </c>
    </row>
    <row r="3166" spans="1:1" x14ac:dyDescent="0.35">
      <c r="A3166" s="13" t="s">
        <v>2591</v>
      </c>
    </row>
    <row r="3167" spans="1:1" x14ac:dyDescent="0.35">
      <c r="A3167" s="13" t="s">
        <v>15778</v>
      </c>
    </row>
    <row r="3168" spans="1:1" x14ac:dyDescent="0.35">
      <c r="A3168" s="13" t="s">
        <v>11837</v>
      </c>
    </row>
    <row r="3169" spans="1:1" x14ac:dyDescent="0.35">
      <c r="A3169" s="13" t="s">
        <v>4549</v>
      </c>
    </row>
    <row r="3170" spans="1:1" x14ac:dyDescent="0.35">
      <c r="A3170" s="13" t="s">
        <v>11800</v>
      </c>
    </row>
    <row r="3171" spans="1:1" x14ac:dyDescent="0.35">
      <c r="A3171" s="13" t="s">
        <v>15164</v>
      </c>
    </row>
    <row r="3172" spans="1:1" x14ac:dyDescent="0.35">
      <c r="A3172" s="13" t="s">
        <v>5633</v>
      </c>
    </row>
    <row r="3173" spans="1:1" x14ac:dyDescent="0.35">
      <c r="A3173" s="13" t="s">
        <v>613</v>
      </c>
    </row>
    <row r="3174" spans="1:1" x14ac:dyDescent="0.35">
      <c r="A3174" s="13" t="s">
        <v>9250</v>
      </c>
    </row>
    <row r="3175" spans="1:1" x14ac:dyDescent="0.35">
      <c r="A3175" s="13" t="s">
        <v>2750</v>
      </c>
    </row>
    <row r="3176" spans="1:1" x14ac:dyDescent="0.35">
      <c r="A3176" s="13" t="s">
        <v>6136</v>
      </c>
    </row>
    <row r="3177" spans="1:1" x14ac:dyDescent="0.35">
      <c r="A3177" s="13" t="s">
        <v>3812</v>
      </c>
    </row>
    <row r="3178" spans="1:1" x14ac:dyDescent="0.35">
      <c r="A3178" s="13" t="s">
        <v>7733</v>
      </c>
    </row>
    <row r="3179" spans="1:1" x14ac:dyDescent="0.35">
      <c r="A3179" s="13" t="s">
        <v>9453</v>
      </c>
    </row>
    <row r="3180" spans="1:1" x14ac:dyDescent="0.35">
      <c r="A3180" s="13" t="s">
        <v>1602</v>
      </c>
    </row>
    <row r="3181" spans="1:1" x14ac:dyDescent="0.35">
      <c r="A3181" s="13" t="s">
        <v>11683</v>
      </c>
    </row>
    <row r="3182" spans="1:1" x14ac:dyDescent="0.35">
      <c r="A3182" s="13" t="s">
        <v>5438</v>
      </c>
    </row>
    <row r="3183" spans="1:1" x14ac:dyDescent="0.35">
      <c r="A3183" s="13" t="s">
        <v>7685</v>
      </c>
    </row>
    <row r="3184" spans="1:1" x14ac:dyDescent="0.35">
      <c r="A3184" s="13" t="s">
        <v>5639</v>
      </c>
    </row>
    <row r="3185" spans="1:1" x14ac:dyDescent="0.35">
      <c r="A3185" s="13" t="s">
        <v>8204</v>
      </c>
    </row>
    <row r="3186" spans="1:1" x14ac:dyDescent="0.35">
      <c r="A3186" s="13" t="s">
        <v>17709</v>
      </c>
    </row>
    <row r="3187" spans="1:1" x14ac:dyDescent="0.35">
      <c r="A3187" s="13" t="s">
        <v>5938</v>
      </c>
    </row>
    <row r="3188" spans="1:1" x14ac:dyDescent="0.35">
      <c r="A3188" s="13" t="s">
        <v>10555</v>
      </c>
    </row>
    <row r="3189" spans="1:1" x14ac:dyDescent="0.35">
      <c r="A3189" s="13" t="s">
        <v>14933</v>
      </c>
    </row>
    <row r="3190" spans="1:1" x14ac:dyDescent="0.35">
      <c r="A3190" s="13" t="s">
        <v>7420</v>
      </c>
    </row>
    <row r="3191" spans="1:1" x14ac:dyDescent="0.35">
      <c r="A3191" s="13" t="s">
        <v>15967</v>
      </c>
    </row>
    <row r="3192" spans="1:1" x14ac:dyDescent="0.35">
      <c r="A3192" s="13" t="s">
        <v>13840</v>
      </c>
    </row>
    <row r="3193" spans="1:1" x14ac:dyDescent="0.35">
      <c r="A3193" s="13" t="s">
        <v>13236</v>
      </c>
    </row>
    <row r="3194" spans="1:1" x14ac:dyDescent="0.35">
      <c r="A3194" s="13" t="s">
        <v>4431</v>
      </c>
    </row>
    <row r="3195" spans="1:1" x14ac:dyDescent="0.35">
      <c r="A3195" s="13" t="s">
        <v>11583</v>
      </c>
    </row>
    <row r="3196" spans="1:1" x14ac:dyDescent="0.35">
      <c r="A3196" s="13" t="s">
        <v>7538</v>
      </c>
    </row>
    <row r="3197" spans="1:1" x14ac:dyDescent="0.35">
      <c r="A3197" s="13" t="s">
        <v>10352</v>
      </c>
    </row>
    <row r="3198" spans="1:1" x14ac:dyDescent="0.35">
      <c r="A3198" s="13" t="s">
        <v>17317</v>
      </c>
    </row>
    <row r="3199" spans="1:1" x14ac:dyDescent="0.35">
      <c r="A3199" s="13" t="s">
        <v>9826</v>
      </c>
    </row>
    <row r="3200" spans="1:1" x14ac:dyDescent="0.35">
      <c r="A3200" s="13" t="s">
        <v>17009</v>
      </c>
    </row>
    <row r="3201" spans="1:1" x14ac:dyDescent="0.35">
      <c r="A3201" s="13" t="s">
        <v>11020</v>
      </c>
    </row>
    <row r="3202" spans="1:1" x14ac:dyDescent="0.35">
      <c r="A3202" s="13" t="s">
        <v>6200</v>
      </c>
    </row>
    <row r="3203" spans="1:1" x14ac:dyDescent="0.35">
      <c r="A3203" s="13" t="s">
        <v>8719</v>
      </c>
    </row>
    <row r="3204" spans="1:1" x14ac:dyDescent="0.35">
      <c r="A3204" s="13" t="s">
        <v>7447</v>
      </c>
    </row>
    <row r="3205" spans="1:1" x14ac:dyDescent="0.35">
      <c r="A3205" s="13" t="s">
        <v>15629</v>
      </c>
    </row>
    <row r="3206" spans="1:1" x14ac:dyDescent="0.35">
      <c r="A3206" s="13" t="s">
        <v>6353</v>
      </c>
    </row>
    <row r="3207" spans="1:1" x14ac:dyDescent="0.35">
      <c r="A3207" s="13" t="s">
        <v>13529</v>
      </c>
    </row>
    <row r="3208" spans="1:1" x14ac:dyDescent="0.35">
      <c r="A3208" s="13" t="s">
        <v>4105</v>
      </c>
    </row>
    <row r="3209" spans="1:1" x14ac:dyDescent="0.35">
      <c r="A3209" s="13" t="s">
        <v>11752</v>
      </c>
    </row>
    <row r="3210" spans="1:1" x14ac:dyDescent="0.35">
      <c r="A3210" s="13" t="s">
        <v>8053</v>
      </c>
    </row>
    <row r="3211" spans="1:1" x14ac:dyDescent="0.35">
      <c r="A3211" s="13" t="s">
        <v>4999</v>
      </c>
    </row>
    <row r="3212" spans="1:1" x14ac:dyDescent="0.35">
      <c r="A3212" s="13" t="s">
        <v>1102</v>
      </c>
    </row>
    <row r="3213" spans="1:1" x14ac:dyDescent="0.35">
      <c r="A3213" s="13" t="s">
        <v>8555</v>
      </c>
    </row>
    <row r="3214" spans="1:1" x14ac:dyDescent="0.35">
      <c r="A3214" s="13" t="s">
        <v>6841</v>
      </c>
    </row>
    <row r="3215" spans="1:1" x14ac:dyDescent="0.35">
      <c r="A3215" s="13" t="s">
        <v>5558</v>
      </c>
    </row>
    <row r="3216" spans="1:1" x14ac:dyDescent="0.35">
      <c r="A3216" s="13" t="s">
        <v>1924</v>
      </c>
    </row>
    <row r="3217" spans="1:1" x14ac:dyDescent="0.35">
      <c r="A3217" s="13" t="s">
        <v>9275</v>
      </c>
    </row>
    <row r="3218" spans="1:1" x14ac:dyDescent="0.35">
      <c r="A3218" s="13" t="s">
        <v>15095</v>
      </c>
    </row>
    <row r="3219" spans="1:1" x14ac:dyDescent="0.35">
      <c r="A3219" s="13" t="s">
        <v>2890</v>
      </c>
    </row>
    <row r="3220" spans="1:1" x14ac:dyDescent="0.35">
      <c r="A3220" s="13" t="s">
        <v>11948</v>
      </c>
    </row>
    <row r="3221" spans="1:1" x14ac:dyDescent="0.35">
      <c r="A3221" s="13" t="s">
        <v>9606</v>
      </c>
    </row>
    <row r="3222" spans="1:1" x14ac:dyDescent="0.35">
      <c r="A3222" s="13" t="s">
        <v>11352</v>
      </c>
    </row>
    <row r="3223" spans="1:1" x14ac:dyDescent="0.35">
      <c r="A3223" s="13" t="s">
        <v>13956</v>
      </c>
    </row>
    <row r="3224" spans="1:1" x14ac:dyDescent="0.35">
      <c r="A3224" s="13" t="s">
        <v>8337</v>
      </c>
    </row>
    <row r="3225" spans="1:1" x14ac:dyDescent="0.35">
      <c r="A3225" s="13" t="s">
        <v>8300</v>
      </c>
    </row>
    <row r="3226" spans="1:1" x14ac:dyDescent="0.35">
      <c r="A3226" s="13" t="s">
        <v>9156</v>
      </c>
    </row>
    <row r="3227" spans="1:1" x14ac:dyDescent="0.35">
      <c r="A3227" s="13" t="s">
        <v>15618</v>
      </c>
    </row>
    <row r="3228" spans="1:1" x14ac:dyDescent="0.35">
      <c r="A3228" s="13" t="s">
        <v>13810</v>
      </c>
    </row>
    <row r="3229" spans="1:1" x14ac:dyDescent="0.35">
      <c r="A3229" s="13" t="s">
        <v>2335</v>
      </c>
    </row>
    <row r="3230" spans="1:1" x14ac:dyDescent="0.35">
      <c r="A3230" s="13" t="s">
        <v>7931</v>
      </c>
    </row>
    <row r="3231" spans="1:1" x14ac:dyDescent="0.35">
      <c r="A3231" s="13" t="s">
        <v>2174</v>
      </c>
    </row>
    <row r="3232" spans="1:1" x14ac:dyDescent="0.35">
      <c r="A3232" s="13" t="s">
        <v>11037</v>
      </c>
    </row>
    <row r="3233" spans="1:1" x14ac:dyDescent="0.35">
      <c r="A3233" s="13" t="s">
        <v>3507</v>
      </c>
    </row>
    <row r="3234" spans="1:1" x14ac:dyDescent="0.35">
      <c r="A3234" s="13" t="s">
        <v>9603</v>
      </c>
    </row>
    <row r="3235" spans="1:1" x14ac:dyDescent="0.35">
      <c r="A3235" s="13" t="s">
        <v>5201</v>
      </c>
    </row>
    <row r="3236" spans="1:1" x14ac:dyDescent="0.35">
      <c r="A3236" s="13" t="s">
        <v>3859</v>
      </c>
    </row>
    <row r="3237" spans="1:1" x14ac:dyDescent="0.35">
      <c r="A3237" s="13" t="s">
        <v>3402</v>
      </c>
    </row>
    <row r="3238" spans="1:1" x14ac:dyDescent="0.35">
      <c r="A3238" s="13" t="s">
        <v>3886</v>
      </c>
    </row>
    <row r="3239" spans="1:1" x14ac:dyDescent="0.35">
      <c r="A3239" s="13" t="s">
        <v>12299</v>
      </c>
    </row>
    <row r="3240" spans="1:1" x14ac:dyDescent="0.35">
      <c r="A3240" s="13" t="s">
        <v>13395</v>
      </c>
    </row>
    <row r="3241" spans="1:1" x14ac:dyDescent="0.35">
      <c r="A3241" s="13" t="s">
        <v>16960</v>
      </c>
    </row>
    <row r="3242" spans="1:1" x14ac:dyDescent="0.35">
      <c r="A3242" s="13" t="s">
        <v>15833</v>
      </c>
    </row>
    <row r="3243" spans="1:1" x14ac:dyDescent="0.35">
      <c r="A3243" s="13" t="s">
        <v>13068</v>
      </c>
    </row>
    <row r="3244" spans="1:1" x14ac:dyDescent="0.35">
      <c r="A3244" s="13" t="s">
        <v>2849</v>
      </c>
    </row>
    <row r="3245" spans="1:1" x14ac:dyDescent="0.35">
      <c r="A3245" s="13" t="s">
        <v>2052</v>
      </c>
    </row>
    <row r="3246" spans="1:1" x14ac:dyDescent="0.35">
      <c r="A3246" s="13" t="s">
        <v>14182</v>
      </c>
    </row>
    <row r="3247" spans="1:1" x14ac:dyDescent="0.35">
      <c r="A3247" s="13" t="s">
        <v>4078</v>
      </c>
    </row>
    <row r="3248" spans="1:1" x14ac:dyDescent="0.35">
      <c r="A3248" s="13" t="s">
        <v>17101</v>
      </c>
    </row>
    <row r="3249" spans="1:1" x14ac:dyDescent="0.35">
      <c r="A3249" s="13" t="s">
        <v>6294</v>
      </c>
    </row>
    <row r="3250" spans="1:1" x14ac:dyDescent="0.35">
      <c r="A3250" s="13" t="s">
        <v>3936</v>
      </c>
    </row>
    <row r="3251" spans="1:1" x14ac:dyDescent="0.35">
      <c r="A3251" s="13" t="s">
        <v>12365</v>
      </c>
    </row>
    <row r="3252" spans="1:1" x14ac:dyDescent="0.35">
      <c r="A3252" s="13" t="s">
        <v>9060</v>
      </c>
    </row>
    <row r="3253" spans="1:1" x14ac:dyDescent="0.35">
      <c r="A3253" s="13" t="s">
        <v>7237</v>
      </c>
    </row>
    <row r="3254" spans="1:1" x14ac:dyDescent="0.35">
      <c r="A3254" s="13" t="s">
        <v>3282</v>
      </c>
    </row>
    <row r="3255" spans="1:1" x14ac:dyDescent="0.35">
      <c r="A3255" s="13" t="s">
        <v>17988</v>
      </c>
    </row>
    <row r="3256" spans="1:1" x14ac:dyDescent="0.35">
      <c r="A3256" s="13" t="s">
        <v>9884</v>
      </c>
    </row>
    <row r="3257" spans="1:1" x14ac:dyDescent="0.35">
      <c r="A3257" s="13" t="s">
        <v>3122</v>
      </c>
    </row>
    <row r="3258" spans="1:1" x14ac:dyDescent="0.35">
      <c r="A3258" s="13" t="s">
        <v>14204</v>
      </c>
    </row>
    <row r="3259" spans="1:1" x14ac:dyDescent="0.35">
      <c r="A3259" s="13" t="s">
        <v>8955</v>
      </c>
    </row>
    <row r="3260" spans="1:1" x14ac:dyDescent="0.35">
      <c r="A3260" s="13" t="s">
        <v>5914</v>
      </c>
    </row>
    <row r="3261" spans="1:1" x14ac:dyDescent="0.35">
      <c r="A3261" s="13" t="s">
        <v>6179</v>
      </c>
    </row>
    <row r="3262" spans="1:1" x14ac:dyDescent="0.35">
      <c r="A3262" s="13" t="s">
        <v>11644</v>
      </c>
    </row>
    <row r="3263" spans="1:1" x14ac:dyDescent="0.35">
      <c r="A3263" s="13" t="s">
        <v>17575</v>
      </c>
    </row>
    <row r="3264" spans="1:1" x14ac:dyDescent="0.35">
      <c r="A3264" s="13" t="s">
        <v>1542</v>
      </c>
    </row>
    <row r="3265" spans="1:1" x14ac:dyDescent="0.35">
      <c r="A3265" s="13" t="s">
        <v>1519</v>
      </c>
    </row>
    <row r="3266" spans="1:1" x14ac:dyDescent="0.35">
      <c r="A3266" s="13" t="s">
        <v>5986</v>
      </c>
    </row>
    <row r="3267" spans="1:1" x14ac:dyDescent="0.35">
      <c r="A3267" s="13" t="s">
        <v>4123</v>
      </c>
    </row>
    <row r="3268" spans="1:1" x14ac:dyDescent="0.35">
      <c r="A3268" s="13" t="s">
        <v>12048</v>
      </c>
    </row>
    <row r="3269" spans="1:1" x14ac:dyDescent="0.35">
      <c r="A3269" s="13" t="s">
        <v>679</v>
      </c>
    </row>
    <row r="3270" spans="1:1" x14ac:dyDescent="0.35">
      <c r="A3270" s="13" t="s">
        <v>14015</v>
      </c>
    </row>
    <row r="3271" spans="1:1" x14ac:dyDescent="0.35">
      <c r="A3271" s="13" t="s">
        <v>1863</v>
      </c>
    </row>
    <row r="3272" spans="1:1" x14ac:dyDescent="0.35">
      <c r="A3272" s="13" t="s">
        <v>5524</v>
      </c>
    </row>
    <row r="3273" spans="1:1" x14ac:dyDescent="0.35">
      <c r="A3273" s="13" t="s">
        <v>17218</v>
      </c>
    </row>
    <row r="3274" spans="1:1" x14ac:dyDescent="0.35">
      <c r="A3274" s="13" t="s">
        <v>16296</v>
      </c>
    </row>
    <row r="3275" spans="1:1" x14ac:dyDescent="0.35">
      <c r="A3275" s="13" t="s">
        <v>1981</v>
      </c>
    </row>
    <row r="3276" spans="1:1" x14ac:dyDescent="0.35">
      <c r="A3276" s="13" t="s">
        <v>4220</v>
      </c>
    </row>
    <row r="3277" spans="1:1" x14ac:dyDescent="0.35">
      <c r="A3277" s="13" t="s">
        <v>3183</v>
      </c>
    </row>
    <row r="3278" spans="1:1" x14ac:dyDescent="0.35">
      <c r="A3278" s="13" t="s">
        <v>7700</v>
      </c>
    </row>
    <row r="3279" spans="1:1" x14ac:dyDescent="0.35">
      <c r="A3279" s="13" t="s">
        <v>8439</v>
      </c>
    </row>
    <row r="3280" spans="1:1" x14ac:dyDescent="0.35">
      <c r="A3280" s="13" t="s">
        <v>12121</v>
      </c>
    </row>
    <row r="3281" spans="1:1" x14ac:dyDescent="0.35">
      <c r="A3281" s="13" t="s">
        <v>16769</v>
      </c>
    </row>
    <row r="3282" spans="1:1" x14ac:dyDescent="0.35">
      <c r="A3282" s="13" t="s">
        <v>8612</v>
      </c>
    </row>
    <row r="3283" spans="1:1" x14ac:dyDescent="0.35">
      <c r="A3283" s="13" t="s">
        <v>17494</v>
      </c>
    </row>
    <row r="3284" spans="1:1" x14ac:dyDescent="0.35">
      <c r="A3284" s="13" t="s">
        <v>1894</v>
      </c>
    </row>
    <row r="3285" spans="1:1" x14ac:dyDescent="0.35">
      <c r="A3285" s="13" t="s">
        <v>14958</v>
      </c>
    </row>
    <row r="3286" spans="1:1" x14ac:dyDescent="0.35">
      <c r="A3286" s="13" t="s">
        <v>5112</v>
      </c>
    </row>
    <row r="3287" spans="1:1" x14ac:dyDescent="0.35">
      <c r="A3287" s="13" t="s">
        <v>13533</v>
      </c>
    </row>
    <row r="3288" spans="1:1" x14ac:dyDescent="0.35">
      <c r="A3288" s="13" t="s">
        <v>3394</v>
      </c>
    </row>
    <row r="3289" spans="1:1" x14ac:dyDescent="0.35">
      <c r="A3289" s="13" t="s">
        <v>15509</v>
      </c>
    </row>
    <row r="3290" spans="1:1" x14ac:dyDescent="0.35">
      <c r="A3290" s="13" t="s">
        <v>15303</v>
      </c>
    </row>
    <row r="3291" spans="1:1" x14ac:dyDescent="0.35">
      <c r="A3291" s="13" t="s">
        <v>5768</v>
      </c>
    </row>
    <row r="3292" spans="1:1" x14ac:dyDescent="0.35">
      <c r="A3292" s="13" t="s">
        <v>10660</v>
      </c>
    </row>
    <row r="3293" spans="1:1" x14ac:dyDescent="0.35">
      <c r="A3293" s="13" t="s">
        <v>10936</v>
      </c>
    </row>
    <row r="3294" spans="1:1" x14ac:dyDescent="0.35">
      <c r="A3294" s="13" t="s">
        <v>1677</v>
      </c>
    </row>
    <row r="3295" spans="1:1" x14ac:dyDescent="0.35">
      <c r="A3295" s="13" t="s">
        <v>3976</v>
      </c>
    </row>
    <row r="3296" spans="1:1" x14ac:dyDescent="0.35">
      <c r="A3296" s="13" t="s">
        <v>6026</v>
      </c>
    </row>
    <row r="3297" spans="1:1" x14ac:dyDescent="0.35">
      <c r="A3297" s="13" t="s">
        <v>10610</v>
      </c>
    </row>
    <row r="3298" spans="1:1" x14ac:dyDescent="0.35">
      <c r="A3298" s="13" t="s">
        <v>15028</v>
      </c>
    </row>
    <row r="3299" spans="1:1" x14ac:dyDescent="0.35">
      <c r="A3299" s="13" t="s">
        <v>2929</v>
      </c>
    </row>
    <row r="3300" spans="1:1" x14ac:dyDescent="0.35">
      <c r="A3300" s="13" t="s">
        <v>14673</v>
      </c>
    </row>
    <row r="3301" spans="1:1" x14ac:dyDescent="0.35">
      <c r="A3301" s="13" t="s">
        <v>13805</v>
      </c>
    </row>
    <row r="3302" spans="1:1" x14ac:dyDescent="0.35">
      <c r="A3302" s="13" t="s">
        <v>15423</v>
      </c>
    </row>
    <row r="3303" spans="1:1" x14ac:dyDescent="0.35">
      <c r="A3303" s="13" t="s">
        <v>11324</v>
      </c>
    </row>
    <row r="3304" spans="1:1" x14ac:dyDescent="0.35">
      <c r="A3304" s="13" t="s">
        <v>11649</v>
      </c>
    </row>
    <row r="3305" spans="1:1" x14ac:dyDescent="0.35">
      <c r="A3305" s="13" t="s">
        <v>4734</v>
      </c>
    </row>
    <row r="3306" spans="1:1" x14ac:dyDescent="0.35">
      <c r="A3306" s="13" t="s">
        <v>6693</v>
      </c>
    </row>
    <row r="3307" spans="1:1" x14ac:dyDescent="0.35">
      <c r="A3307" s="13" t="s">
        <v>11418</v>
      </c>
    </row>
    <row r="3308" spans="1:1" x14ac:dyDescent="0.35">
      <c r="A3308" s="13" t="s">
        <v>5355</v>
      </c>
    </row>
    <row r="3309" spans="1:1" x14ac:dyDescent="0.35">
      <c r="A3309" s="13" t="s">
        <v>2269</v>
      </c>
    </row>
    <row r="3310" spans="1:1" x14ac:dyDescent="0.35">
      <c r="A3310" s="13" t="s">
        <v>10007</v>
      </c>
    </row>
    <row r="3311" spans="1:1" x14ac:dyDescent="0.35">
      <c r="A3311" s="13" t="s">
        <v>16397</v>
      </c>
    </row>
    <row r="3312" spans="1:1" x14ac:dyDescent="0.35">
      <c r="A3312" s="13" t="s">
        <v>2660</v>
      </c>
    </row>
    <row r="3313" spans="1:1" x14ac:dyDescent="0.35">
      <c r="A3313" s="13" t="s">
        <v>6578</v>
      </c>
    </row>
    <row r="3314" spans="1:1" x14ac:dyDescent="0.35">
      <c r="A3314" s="13" t="s">
        <v>16802</v>
      </c>
    </row>
    <row r="3315" spans="1:1" x14ac:dyDescent="0.35">
      <c r="A3315" s="13" t="s">
        <v>1752</v>
      </c>
    </row>
    <row r="3316" spans="1:1" x14ac:dyDescent="0.35">
      <c r="A3316" s="13" t="s">
        <v>6742</v>
      </c>
    </row>
    <row r="3317" spans="1:1" x14ac:dyDescent="0.35">
      <c r="A3317" s="13" t="s">
        <v>16408</v>
      </c>
    </row>
    <row r="3318" spans="1:1" x14ac:dyDescent="0.35">
      <c r="A3318" s="13" t="s">
        <v>9729</v>
      </c>
    </row>
    <row r="3319" spans="1:1" x14ac:dyDescent="0.35">
      <c r="A3319" s="13" t="s">
        <v>9816</v>
      </c>
    </row>
    <row r="3320" spans="1:1" x14ac:dyDescent="0.35">
      <c r="A3320" s="13" t="s">
        <v>7255</v>
      </c>
    </row>
    <row r="3321" spans="1:1" x14ac:dyDescent="0.35">
      <c r="A3321" s="13" t="s">
        <v>17848</v>
      </c>
    </row>
    <row r="3322" spans="1:1" x14ac:dyDescent="0.35">
      <c r="A3322" s="13" t="s">
        <v>16452</v>
      </c>
    </row>
    <row r="3323" spans="1:1" x14ac:dyDescent="0.35">
      <c r="A3323" s="13" t="s">
        <v>3805</v>
      </c>
    </row>
    <row r="3324" spans="1:1" x14ac:dyDescent="0.35">
      <c r="A3324" s="13" t="s">
        <v>3983</v>
      </c>
    </row>
    <row r="3325" spans="1:1" x14ac:dyDescent="0.35">
      <c r="A3325" s="13" t="s">
        <v>1079</v>
      </c>
    </row>
    <row r="3326" spans="1:1" x14ac:dyDescent="0.35">
      <c r="A3326" s="13" t="s">
        <v>3399</v>
      </c>
    </row>
    <row r="3327" spans="1:1" x14ac:dyDescent="0.35">
      <c r="A3327" s="13" t="s">
        <v>4777</v>
      </c>
    </row>
    <row r="3328" spans="1:1" x14ac:dyDescent="0.35">
      <c r="A3328" s="13" t="s">
        <v>6612</v>
      </c>
    </row>
    <row r="3329" spans="1:1" x14ac:dyDescent="0.35">
      <c r="A3329" s="13" t="s">
        <v>11317</v>
      </c>
    </row>
    <row r="3330" spans="1:1" x14ac:dyDescent="0.35">
      <c r="A3330" s="13" t="s">
        <v>8830</v>
      </c>
    </row>
    <row r="3331" spans="1:1" x14ac:dyDescent="0.35">
      <c r="A3331" s="13" t="s">
        <v>12790</v>
      </c>
    </row>
    <row r="3332" spans="1:1" x14ac:dyDescent="0.35">
      <c r="A3332" s="13" t="s">
        <v>14742</v>
      </c>
    </row>
    <row r="3333" spans="1:1" x14ac:dyDescent="0.35">
      <c r="A3333" s="13" t="s">
        <v>12531</v>
      </c>
    </row>
    <row r="3334" spans="1:1" x14ac:dyDescent="0.35">
      <c r="A3334" s="13" t="s">
        <v>15732</v>
      </c>
    </row>
    <row r="3335" spans="1:1" x14ac:dyDescent="0.35">
      <c r="A3335" s="13" t="s">
        <v>11301</v>
      </c>
    </row>
    <row r="3336" spans="1:1" x14ac:dyDescent="0.35">
      <c r="A3336" s="13" t="s">
        <v>3145</v>
      </c>
    </row>
    <row r="3337" spans="1:1" x14ac:dyDescent="0.35">
      <c r="A3337" s="13" t="s">
        <v>14839</v>
      </c>
    </row>
    <row r="3338" spans="1:1" x14ac:dyDescent="0.35">
      <c r="A3338" s="13" t="s">
        <v>16550</v>
      </c>
    </row>
    <row r="3339" spans="1:1" x14ac:dyDescent="0.35">
      <c r="A3339" s="13" t="s">
        <v>13133</v>
      </c>
    </row>
    <row r="3340" spans="1:1" x14ac:dyDescent="0.35">
      <c r="A3340" s="13" t="s">
        <v>7658</v>
      </c>
    </row>
    <row r="3341" spans="1:1" x14ac:dyDescent="0.35">
      <c r="A3341" s="13" t="s">
        <v>14882</v>
      </c>
    </row>
    <row r="3342" spans="1:1" x14ac:dyDescent="0.35">
      <c r="A3342" s="13" t="s">
        <v>7284</v>
      </c>
    </row>
    <row r="3343" spans="1:1" x14ac:dyDescent="0.35">
      <c r="A3343" s="13" t="s">
        <v>16632</v>
      </c>
    </row>
    <row r="3344" spans="1:1" x14ac:dyDescent="0.35">
      <c r="A3344" s="13" t="s">
        <v>6556</v>
      </c>
    </row>
    <row r="3345" spans="1:1" x14ac:dyDescent="0.35">
      <c r="A3345" s="13" t="s">
        <v>5887</v>
      </c>
    </row>
    <row r="3346" spans="1:1" x14ac:dyDescent="0.35">
      <c r="A3346" s="13" t="s">
        <v>15594</v>
      </c>
    </row>
    <row r="3347" spans="1:1" x14ac:dyDescent="0.35">
      <c r="A3347" s="13" t="s">
        <v>4525</v>
      </c>
    </row>
    <row r="3348" spans="1:1" x14ac:dyDescent="0.35">
      <c r="A3348" s="13" t="s">
        <v>7414</v>
      </c>
    </row>
    <row r="3349" spans="1:1" x14ac:dyDescent="0.35">
      <c r="A3349" s="13" t="s">
        <v>9592</v>
      </c>
    </row>
    <row r="3350" spans="1:1" x14ac:dyDescent="0.35">
      <c r="A3350" s="13" t="s">
        <v>9472</v>
      </c>
    </row>
    <row r="3351" spans="1:1" x14ac:dyDescent="0.35">
      <c r="A3351" s="13" t="s">
        <v>13870</v>
      </c>
    </row>
    <row r="3352" spans="1:1" x14ac:dyDescent="0.35">
      <c r="A3352" s="13" t="s">
        <v>15138</v>
      </c>
    </row>
    <row r="3353" spans="1:1" x14ac:dyDescent="0.35">
      <c r="A3353" s="13" t="s">
        <v>10355</v>
      </c>
    </row>
    <row r="3354" spans="1:1" x14ac:dyDescent="0.35">
      <c r="A3354" s="13" t="s">
        <v>11675</v>
      </c>
    </row>
    <row r="3355" spans="1:1" x14ac:dyDescent="0.35">
      <c r="A3355" s="13" t="s">
        <v>8333</v>
      </c>
    </row>
    <row r="3356" spans="1:1" x14ac:dyDescent="0.35">
      <c r="A3356" s="13" t="s">
        <v>14213</v>
      </c>
    </row>
    <row r="3357" spans="1:1" x14ac:dyDescent="0.35">
      <c r="A3357" s="13" t="s">
        <v>11456</v>
      </c>
    </row>
    <row r="3358" spans="1:1" x14ac:dyDescent="0.35">
      <c r="A3358" s="13" t="s">
        <v>11028</v>
      </c>
    </row>
    <row r="3359" spans="1:1" x14ac:dyDescent="0.35">
      <c r="A3359" s="13" t="s">
        <v>9372</v>
      </c>
    </row>
    <row r="3360" spans="1:1" x14ac:dyDescent="0.35">
      <c r="A3360" s="13" t="s">
        <v>8078</v>
      </c>
    </row>
    <row r="3361" spans="1:1" x14ac:dyDescent="0.35">
      <c r="A3361" s="13" t="s">
        <v>12498</v>
      </c>
    </row>
    <row r="3362" spans="1:1" x14ac:dyDescent="0.35">
      <c r="A3362" s="13" t="s">
        <v>8943</v>
      </c>
    </row>
    <row r="3363" spans="1:1" x14ac:dyDescent="0.35">
      <c r="A3363" s="13" t="s">
        <v>15814</v>
      </c>
    </row>
    <row r="3364" spans="1:1" x14ac:dyDescent="0.35">
      <c r="A3364" s="13" t="s">
        <v>9426</v>
      </c>
    </row>
    <row r="3365" spans="1:1" x14ac:dyDescent="0.35">
      <c r="A3365" s="13" t="s">
        <v>16196</v>
      </c>
    </row>
    <row r="3366" spans="1:1" x14ac:dyDescent="0.35">
      <c r="A3366" s="13" t="s">
        <v>1769</v>
      </c>
    </row>
    <row r="3367" spans="1:1" x14ac:dyDescent="0.35">
      <c r="A3367" s="13" t="s">
        <v>869</v>
      </c>
    </row>
    <row r="3368" spans="1:1" x14ac:dyDescent="0.35">
      <c r="A3368" s="13" t="s">
        <v>1405</v>
      </c>
    </row>
    <row r="3369" spans="1:1" x14ac:dyDescent="0.35">
      <c r="A3369" s="13" t="s">
        <v>11599</v>
      </c>
    </row>
    <row r="3370" spans="1:1" x14ac:dyDescent="0.35">
      <c r="A3370" s="13" t="s">
        <v>11371</v>
      </c>
    </row>
    <row r="3371" spans="1:1" x14ac:dyDescent="0.35">
      <c r="A3371" s="13" t="s">
        <v>14739</v>
      </c>
    </row>
    <row r="3372" spans="1:1" x14ac:dyDescent="0.35">
      <c r="A3372" s="13" t="s">
        <v>14817</v>
      </c>
    </row>
    <row r="3373" spans="1:1" x14ac:dyDescent="0.35">
      <c r="A3373" s="13" t="s">
        <v>14656</v>
      </c>
    </row>
    <row r="3374" spans="1:1" x14ac:dyDescent="0.35">
      <c r="A3374" s="13" t="s">
        <v>17907</v>
      </c>
    </row>
    <row r="3375" spans="1:1" x14ac:dyDescent="0.35">
      <c r="A3375" s="13" t="s">
        <v>1065</v>
      </c>
    </row>
    <row r="3376" spans="1:1" x14ac:dyDescent="0.35">
      <c r="A3376" s="13" t="s">
        <v>10151</v>
      </c>
    </row>
    <row r="3377" spans="1:1" x14ac:dyDescent="0.35">
      <c r="A3377" s="13" t="s">
        <v>9287</v>
      </c>
    </row>
    <row r="3378" spans="1:1" x14ac:dyDescent="0.35">
      <c r="A3378" s="13" t="s">
        <v>11034</v>
      </c>
    </row>
    <row r="3379" spans="1:1" x14ac:dyDescent="0.35">
      <c r="A3379" s="13" t="s">
        <v>14757</v>
      </c>
    </row>
    <row r="3380" spans="1:1" x14ac:dyDescent="0.35">
      <c r="A3380" s="13" t="s">
        <v>3462</v>
      </c>
    </row>
    <row r="3381" spans="1:1" x14ac:dyDescent="0.35">
      <c r="A3381" s="13" t="s">
        <v>7148</v>
      </c>
    </row>
    <row r="3382" spans="1:1" x14ac:dyDescent="0.35">
      <c r="A3382" s="13" t="s">
        <v>10576</v>
      </c>
    </row>
    <row r="3383" spans="1:1" x14ac:dyDescent="0.35">
      <c r="A3383" s="13" t="s">
        <v>11545</v>
      </c>
    </row>
    <row r="3384" spans="1:1" x14ac:dyDescent="0.35">
      <c r="A3384" s="13" t="s">
        <v>7517</v>
      </c>
    </row>
    <row r="3385" spans="1:1" x14ac:dyDescent="0.35">
      <c r="A3385" s="13" t="s">
        <v>11329</v>
      </c>
    </row>
    <row r="3386" spans="1:1" x14ac:dyDescent="0.35">
      <c r="A3386" s="13" t="s">
        <v>7247</v>
      </c>
    </row>
    <row r="3387" spans="1:1" x14ac:dyDescent="0.35">
      <c r="A3387" s="13" t="s">
        <v>6881</v>
      </c>
    </row>
    <row r="3388" spans="1:1" x14ac:dyDescent="0.35">
      <c r="A3388" s="13" t="s">
        <v>8937</v>
      </c>
    </row>
    <row r="3389" spans="1:1" x14ac:dyDescent="0.35">
      <c r="A3389" s="13" t="s">
        <v>9600</v>
      </c>
    </row>
    <row r="3390" spans="1:1" x14ac:dyDescent="0.35">
      <c r="A3390" s="13" t="s">
        <v>15574</v>
      </c>
    </row>
    <row r="3391" spans="1:1" x14ac:dyDescent="0.35">
      <c r="A3391" s="13" t="s">
        <v>11181</v>
      </c>
    </row>
    <row r="3392" spans="1:1" x14ac:dyDescent="0.35">
      <c r="A3392" s="13" t="s">
        <v>12021</v>
      </c>
    </row>
    <row r="3393" spans="1:1" x14ac:dyDescent="0.35">
      <c r="A3393" s="13" t="s">
        <v>11442</v>
      </c>
    </row>
    <row r="3394" spans="1:1" x14ac:dyDescent="0.35">
      <c r="A3394" s="13" t="s">
        <v>9369</v>
      </c>
    </row>
    <row r="3395" spans="1:1" x14ac:dyDescent="0.35">
      <c r="A3395" s="13" t="s">
        <v>12662</v>
      </c>
    </row>
    <row r="3396" spans="1:1" x14ac:dyDescent="0.35">
      <c r="A3396" s="13" t="s">
        <v>12185</v>
      </c>
    </row>
    <row r="3397" spans="1:1" x14ac:dyDescent="0.35">
      <c r="A3397" s="13" t="s">
        <v>10641</v>
      </c>
    </row>
    <row r="3398" spans="1:1" x14ac:dyDescent="0.35">
      <c r="A3398" s="13" t="s">
        <v>16066</v>
      </c>
    </row>
    <row r="3399" spans="1:1" x14ac:dyDescent="0.35">
      <c r="A3399" s="13" t="s">
        <v>2709</v>
      </c>
    </row>
    <row r="3400" spans="1:1" x14ac:dyDescent="0.35">
      <c r="A3400" s="13" t="s">
        <v>16471</v>
      </c>
    </row>
    <row r="3401" spans="1:1" x14ac:dyDescent="0.35">
      <c r="A3401" s="13" t="s">
        <v>12377</v>
      </c>
    </row>
    <row r="3402" spans="1:1" x14ac:dyDescent="0.35">
      <c r="A3402" s="13" t="s">
        <v>7001</v>
      </c>
    </row>
    <row r="3403" spans="1:1" x14ac:dyDescent="0.35">
      <c r="A3403" s="13" t="s">
        <v>16351</v>
      </c>
    </row>
    <row r="3404" spans="1:1" x14ac:dyDescent="0.35">
      <c r="A3404" s="13" t="s">
        <v>3906</v>
      </c>
    </row>
    <row r="3405" spans="1:1" x14ac:dyDescent="0.35">
      <c r="A3405" s="13" t="s">
        <v>17995</v>
      </c>
    </row>
    <row r="3406" spans="1:1" x14ac:dyDescent="0.35">
      <c r="A3406" s="13" t="s">
        <v>7479</v>
      </c>
    </row>
    <row r="3407" spans="1:1" x14ac:dyDescent="0.35">
      <c r="A3407" s="13" t="s">
        <v>10066</v>
      </c>
    </row>
    <row r="3408" spans="1:1" x14ac:dyDescent="0.35">
      <c r="A3408" s="13" t="s">
        <v>3592</v>
      </c>
    </row>
    <row r="3409" spans="1:1" x14ac:dyDescent="0.35">
      <c r="A3409" s="13" t="s">
        <v>10674</v>
      </c>
    </row>
    <row r="3410" spans="1:1" x14ac:dyDescent="0.35">
      <c r="A3410" s="13" t="s">
        <v>831</v>
      </c>
    </row>
    <row r="3411" spans="1:1" x14ac:dyDescent="0.35">
      <c r="A3411" s="13" t="s">
        <v>815</v>
      </c>
    </row>
    <row r="3412" spans="1:1" x14ac:dyDescent="0.35">
      <c r="A3412" s="13" t="s">
        <v>16347</v>
      </c>
    </row>
    <row r="3413" spans="1:1" x14ac:dyDescent="0.35">
      <c r="A3413" s="13" t="s">
        <v>11967</v>
      </c>
    </row>
    <row r="3414" spans="1:1" x14ac:dyDescent="0.35">
      <c r="A3414" s="13" t="s">
        <v>5292</v>
      </c>
    </row>
    <row r="3415" spans="1:1" x14ac:dyDescent="0.35">
      <c r="A3415" s="13" t="s">
        <v>10399</v>
      </c>
    </row>
    <row r="3416" spans="1:1" x14ac:dyDescent="0.35">
      <c r="A3416" s="13" t="s">
        <v>15648</v>
      </c>
    </row>
    <row r="3417" spans="1:1" x14ac:dyDescent="0.35">
      <c r="A3417" s="13" t="s">
        <v>13818</v>
      </c>
    </row>
    <row r="3418" spans="1:1" x14ac:dyDescent="0.35">
      <c r="A3418" s="13" t="s">
        <v>4600</v>
      </c>
    </row>
    <row r="3419" spans="1:1" x14ac:dyDescent="0.35">
      <c r="A3419" s="13" t="s">
        <v>16117</v>
      </c>
    </row>
    <row r="3420" spans="1:1" x14ac:dyDescent="0.35">
      <c r="A3420" s="13" t="s">
        <v>12717</v>
      </c>
    </row>
    <row r="3421" spans="1:1" x14ac:dyDescent="0.35">
      <c r="A3421" s="13" t="s">
        <v>17342</v>
      </c>
    </row>
    <row r="3422" spans="1:1" x14ac:dyDescent="0.35">
      <c r="A3422" s="13" t="s">
        <v>8358</v>
      </c>
    </row>
    <row r="3423" spans="1:1" x14ac:dyDescent="0.35">
      <c r="A3423" s="13" t="s">
        <v>16238</v>
      </c>
    </row>
    <row r="3424" spans="1:1" x14ac:dyDescent="0.35">
      <c r="A3424" s="13" t="s">
        <v>2745</v>
      </c>
    </row>
    <row r="3425" spans="1:1" x14ac:dyDescent="0.35">
      <c r="A3425" s="13" t="s">
        <v>5529</v>
      </c>
    </row>
    <row r="3426" spans="1:1" x14ac:dyDescent="0.35">
      <c r="A3426" s="13" t="s">
        <v>9841</v>
      </c>
    </row>
    <row r="3427" spans="1:1" x14ac:dyDescent="0.35">
      <c r="A3427" s="13" t="s">
        <v>17982</v>
      </c>
    </row>
    <row r="3428" spans="1:1" x14ac:dyDescent="0.35">
      <c r="A3428" s="13" t="s">
        <v>3028</v>
      </c>
    </row>
    <row r="3429" spans="1:1" x14ac:dyDescent="0.35">
      <c r="A3429" s="13" t="s">
        <v>211</v>
      </c>
    </row>
    <row r="3430" spans="1:1" x14ac:dyDescent="0.35">
      <c r="A3430" s="13" t="s">
        <v>6978</v>
      </c>
    </row>
    <row r="3431" spans="1:1" x14ac:dyDescent="0.35">
      <c r="A3431" s="13" t="s">
        <v>10200</v>
      </c>
    </row>
    <row r="3432" spans="1:1" x14ac:dyDescent="0.35">
      <c r="A3432" s="13" t="s">
        <v>9783</v>
      </c>
    </row>
    <row r="3433" spans="1:1" x14ac:dyDescent="0.35">
      <c r="A3433" s="13" t="s">
        <v>17498</v>
      </c>
    </row>
    <row r="3434" spans="1:1" x14ac:dyDescent="0.35">
      <c r="A3434" s="13" t="s">
        <v>8864</v>
      </c>
    </row>
    <row r="3435" spans="1:1" x14ac:dyDescent="0.35">
      <c r="A3435" s="13" t="s">
        <v>13105</v>
      </c>
    </row>
    <row r="3436" spans="1:1" x14ac:dyDescent="0.35">
      <c r="A3436" s="13" t="s">
        <v>1467</v>
      </c>
    </row>
    <row r="3437" spans="1:1" x14ac:dyDescent="0.35">
      <c r="A3437" s="13" t="s">
        <v>591</v>
      </c>
    </row>
    <row r="3438" spans="1:1" x14ac:dyDescent="0.35">
      <c r="A3438" s="13" t="s">
        <v>11519</v>
      </c>
    </row>
    <row r="3439" spans="1:1" x14ac:dyDescent="0.35">
      <c r="A3439" s="13" t="s">
        <v>12777</v>
      </c>
    </row>
    <row r="3440" spans="1:1" x14ac:dyDescent="0.35">
      <c r="A3440" s="13" t="s">
        <v>11522</v>
      </c>
    </row>
    <row r="3441" spans="1:1" x14ac:dyDescent="0.35">
      <c r="A3441" s="13" t="s">
        <v>17428</v>
      </c>
    </row>
    <row r="3442" spans="1:1" x14ac:dyDescent="0.35">
      <c r="A3442" s="13" t="s">
        <v>10482</v>
      </c>
    </row>
    <row r="3443" spans="1:1" x14ac:dyDescent="0.35">
      <c r="A3443" s="13" t="s">
        <v>9041</v>
      </c>
    </row>
    <row r="3444" spans="1:1" x14ac:dyDescent="0.35">
      <c r="A3444" s="13" t="s">
        <v>6389</v>
      </c>
    </row>
    <row r="3445" spans="1:1" x14ac:dyDescent="0.35">
      <c r="A3445" s="13" t="s">
        <v>1267</v>
      </c>
    </row>
    <row r="3446" spans="1:1" x14ac:dyDescent="0.35">
      <c r="A3446" s="13" t="s">
        <v>2296</v>
      </c>
    </row>
    <row r="3447" spans="1:1" x14ac:dyDescent="0.35">
      <c r="A3447" s="13" t="s">
        <v>1620</v>
      </c>
    </row>
    <row r="3448" spans="1:1" x14ac:dyDescent="0.35">
      <c r="A3448" s="13" t="s">
        <v>2017</v>
      </c>
    </row>
    <row r="3449" spans="1:1" x14ac:dyDescent="0.35">
      <c r="A3449" s="13" t="s">
        <v>318</v>
      </c>
    </row>
    <row r="3450" spans="1:1" x14ac:dyDescent="0.35">
      <c r="A3450" s="13" t="s">
        <v>7650</v>
      </c>
    </row>
    <row r="3451" spans="1:1" x14ac:dyDescent="0.35">
      <c r="A3451" s="13" t="s">
        <v>12969</v>
      </c>
    </row>
    <row r="3452" spans="1:1" x14ac:dyDescent="0.35">
      <c r="A3452" s="13" t="s">
        <v>5267</v>
      </c>
    </row>
    <row r="3453" spans="1:1" x14ac:dyDescent="0.35">
      <c r="A3453" s="13" t="s">
        <v>5464</v>
      </c>
    </row>
    <row r="3454" spans="1:1" x14ac:dyDescent="0.35">
      <c r="A3454" s="13" t="s">
        <v>15940</v>
      </c>
    </row>
    <row r="3455" spans="1:1" x14ac:dyDescent="0.35">
      <c r="A3455" s="13" t="s">
        <v>6927</v>
      </c>
    </row>
    <row r="3456" spans="1:1" x14ac:dyDescent="0.35">
      <c r="A3456" s="13" t="s">
        <v>11460</v>
      </c>
    </row>
    <row r="3457" spans="1:1" x14ac:dyDescent="0.35">
      <c r="A3457" s="13" t="s">
        <v>17080</v>
      </c>
    </row>
    <row r="3458" spans="1:1" x14ac:dyDescent="0.35">
      <c r="A3458" s="13" t="s">
        <v>1965</v>
      </c>
    </row>
    <row r="3459" spans="1:1" x14ac:dyDescent="0.35">
      <c r="A3459" s="13" t="s">
        <v>730</v>
      </c>
    </row>
    <row r="3460" spans="1:1" x14ac:dyDescent="0.35">
      <c r="A3460" s="13" t="s">
        <v>282</v>
      </c>
    </row>
    <row r="3461" spans="1:1" x14ac:dyDescent="0.35">
      <c r="A3461" s="13" t="s">
        <v>381</v>
      </c>
    </row>
    <row r="3462" spans="1:1" x14ac:dyDescent="0.35">
      <c r="A3462" s="13" t="s">
        <v>276</v>
      </c>
    </row>
    <row r="3463" spans="1:1" x14ac:dyDescent="0.35">
      <c r="A3463" s="13" t="s">
        <v>7533</v>
      </c>
    </row>
    <row r="3464" spans="1:1" x14ac:dyDescent="0.35">
      <c r="A3464" s="13" t="s">
        <v>11994</v>
      </c>
    </row>
    <row r="3465" spans="1:1" x14ac:dyDescent="0.35">
      <c r="A3465" s="13" t="s">
        <v>1806</v>
      </c>
    </row>
    <row r="3466" spans="1:1" x14ac:dyDescent="0.35">
      <c r="A3466" s="13" t="s">
        <v>16889</v>
      </c>
    </row>
    <row r="3467" spans="1:1" x14ac:dyDescent="0.35">
      <c r="A3467" s="13" t="s">
        <v>13416</v>
      </c>
    </row>
    <row r="3468" spans="1:1" x14ac:dyDescent="0.35">
      <c r="A3468" s="13" t="s">
        <v>10391</v>
      </c>
    </row>
    <row r="3469" spans="1:1" x14ac:dyDescent="0.35">
      <c r="A3469" s="13" t="s">
        <v>15409</v>
      </c>
    </row>
    <row r="3470" spans="1:1" x14ac:dyDescent="0.35">
      <c r="A3470" s="13" t="s">
        <v>15859</v>
      </c>
    </row>
    <row r="3471" spans="1:1" x14ac:dyDescent="0.35">
      <c r="A3471" s="13" t="s">
        <v>297</v>
      </c>
    </row>
    <row r="3472" spans="1:1" x14ac:dyDescent="0.35">
      <c r="A3472" s="13" t="s">
        <v>10956</v>
      </c>
    </row>
    <row r="3473" spans="1:1" x14ac:dyDescent="0.35">
      <c r="A3473" s="13" t="s">
        <v>2074</v>
      </c>
    </row>
    <row r="3474" spans="1:1" x14ac:dyDescent="0.35">
      <c r="A3474" s="13" t="s">
        <v>927</v>
      </c>
    </row>
    <row r="3475" spans="1:1" x14ac:dyDescent="0.35">
      <c r="A3475" s="13" t="s">
        <v>16844</v>
      </c>
    </row>
    <row r="3476" spans="1:1" x14ac:dyDescent="0.35">
      <c r="A3476" s="13" t="s">
        <v>6902</v>
      </c>
    </row>
    <row r="3477" spans="1:1" x14ac:dyDescent="0.35">
      <c r="A3477" s="13" t="s">
        <v>1672</v>
      </c>
    </row>
    <row r="3478" spans="1:1" x14ac:dyDescent="0.35">
      <c r="A3478" s="13" t="s">
        <v>12573</v>
      </c>
    </row>
    <row r="3479" spans="1:1" x14ac:dyDescent="0.35">
      <c r="A3479" s="13" t="s">
        <v>13886</v>
      </c>
    </row>
    <row r="3480" spans="1:1" x14ac:dyDescent="0.35">
      <c r="A3480" s="13" t="s">
        <v>15700</v>
      </c>
    </row>
    <row r="3481" spans="1:1" x14ac:dyDescent="0.35">
      <c r="A3481" s="13" t="s">
        <v>17279</v>
      </c>
    </row>
    <row r="3482" spans="1:1" x14ac:dyDescent="0.35">
      <c r="A3482" s="13" t="s">
        <v>16079</v>
      </c>
    </row>
    <row r="3483" spans="1:1" x14ac:dyDescent="0.35">
      <c r="A3483" s="13" t="s">
        <v>11778</v>
      </c>
    </row>
    <row r="3484" spans="1:1" x14ac:dyDescent="0.35">
      <c r="A3484" s="13" t="s">
        <v>17704</v>
      </c>
    </row>
    <row r="3485" spans="1:1" x14ac:dyDescent="0.35">
      <c r="A3485" s="13" t="s">
        <v>1108</v>
      </c>
    </row>
    <row r="3486" spans="1:1" x14ac:dyDescent="0.35">
      <c r="A3486" s="13" t="s">
        <v>4586</v>
      </c>
    </row>
    <row r="3487" spans="1:1" x14ac:dyDescent="0.35">
      <c r="A3487" s="13" t="s">
        <v>16090</v>
      </c>
    </row>
    <row r="3488" spans="1:1" x14ac:dyDescent="0.35">
      <c r="A3488" s="13" t="s">
        <v>13336</v>
      </c>
    </row>
    <row r="3489" spans="1:1" x14ac:dyDescent="0.35">
      <c r="A3489" s="13" t="s">
        <v>6785</v>
      </c>
    </row>
    <row r="3490" spans="1:1" x14ac:dyDescent="0.35">
      <c r="A3490" s="13" t="s">
        <v>17530</v>
      </c>
    </row>
    <row r="3491" spans="1:1" x14ac:dyDescent="0.35">
      <c r="A3491" s="13" t="s">
        <v>11540</v>
      </c>
    </row>
    <row r="3492" spans="1:1" x14ac:dyDescent="0.35">
      <c r="A3492" s="13" t="s">
        <v>2240</v>
      </c>
    </row>
    <row r="3493" spans="1:1" x14ac:dyDescent="0.35">
      <c r="A3493" s="13" t="s">
        <v>3140</v>
      </c>
    </row>
    <row r="3494" spans="1:1" x14ac:dyDescent="0.35">
      <c r="A3494" s="13" t="s">
        <v>12421</v>
      </c>
    </row>
    <row r="3495" spans="1:1" x14ac:dyDescent="0.35">
      <c r="A3495" s="13" t="s">
        <v>13905</v>
      </c>
    </row>
    <row r="3496" spans="1:1" x14ac:dyDescent="0.35">
      <c r="A3496" s="13" t="s">
        <v>17121</v>
      </c>
    </row>
    <row r="3497" spans="1:1" x14ac:dyDescent="0.35">
      <c r="A3497" s="13" t="s">
        <v>12894</v>
      </c>
    </row>
    <row r="3498" spans="1:1" x14ac:dyDescent="0.35">
      <c r="A3498" s="13" t="s">
        <v>3836</v>
      </c>
    </row>
    <row r="3499" spans="1:1" x14ac:dyDescent="0.35">
      <c r="A3499" s="13" t="s">
        <v>3727</v>
      </c>
    </row>
    <row r="3500" spans="1:1" x14ac:dyDescent="0.35">
      <c r="A3500" s="13" t="s">
        <v>15286</v>
      </c>
    </row>
    <row r="3501" spans="1:1" x14ac:dyDescent="0.35">
      <c r="A3501" s="13" t="s">
        <v>16209</v>
      </c>
    </row>
    <row r="3502" spans="1:1" x14ac:dyDescent="0.35">
      <c r="A3502" s="13" t="s">
        <v>8044</v>
      </c>
    </row>
    <row r="3503" spans="1:1" x14ac:dyDescent="0.35">
      <c r="A3503" s="13" t="s">
        <v>9133</v>
      </c>
    </row>
    <row r="3504" spans="1:1" x14ac:dyDescent="0.35">
      <c r="A3504" s="13" t="s">
        <v>3053</v>
      </c>
    </row>
    <row r="3505" spans="1:1" x14ac:dyDescent="0.35">
      <c r="A3505" s="13" t="s">
        <v>3537</v>
      </c>
    </row>
    <row r="3506" spans="1:1" x14ac:dyDescent="0.35">
      <c r="A3506" s="13" t="s">
        <v>3990</v>
      </c>
    </row>
    <row r="3507" spans="1:1" x14ac:dyDescent="0.35">
      <c r="A3507" s="13" t="s">
        <v>10229</v>
      </c>
    </row>
    <row r="3508" spans="1:1" x14ac:dyDescent="0.35">
      <c r="A3508" s="13" t="s">
        <v>10821</v>
      </c>
    </row>
    <row r="3509" spans="1:1" x14ac:dyDescent="0.35">
      <c r="A3509" s="13" t="s">
        <v>9279</v>
      </c>
    </row>
    <row r="3510" spans="1:1" x14ac:dyDescent="0.35">
      <c r="A3510" s="13" t="s">
        <v>8952</v>
      </c>
    </row>
    <row r="3511" spans="1:1" x14ac:dyDescent="0.35">
      <c r="A3511" s="13" t="s">
        <v>9642</v>
      </c>
    </row>
    <row r="3512" spans="1:1" x14ac:dyDescent="0.35">
      <c r="A3512" s="13" t="s">
        <v>3320</v>
      </c>
    </row>
    <row r="3513" spans="1:1" x14ac:dyDescent="0.35">
      <c r="A3513" s="13" t="s">
        <v>5745</v>
      </c>
    </row>
    <row r="3514" spans="1:1" x14ac:dyDescent="0.35">
      <c r="A3514" s="13" t="s">
        <v>7010</v>
      </c>
    </row>
    <row r="3515" spans="1:1" x14ac:dyDescent="0.35">
      <c r="A3515" s="13" t="s">
        <v>13931</v>
      </c>
    </row>
    <row r="3516" spans="1:1" x14ac:dyDescent="0.35">
      <c r="A3516" s="13" t="s">
        <v>10359</v>
      </c>
    </row>
    <row r="3517" spans="1:1" x14ac:dyDescent="0.35">
      <c r="A3517" s="13" t="s">
        <v>4951</v>
      </c>
    </row>
    <row r="3518" spans="1:1" x14ac:dyDescent="0.35">
      <c r="A3518" s="13" t="s">
        <v>7331</v>
      </c>
    </row>
    <row r="3519" spans="1:1" x14ac:dyDescent="0.35">
      <c r="A3519" s="13" t="s">
        <v>12079</v>
      </c>
    </row>
    <row r="3520" spans="1:1" x14ac:dyDescent="0.35">
      <c r="A3520" s="13" t="s">
        <v>17036</v>
      </c>
    </row>
    <row r="3521" spans="1:1" x14ac:dyDescent="0.35">
      <c r="A3521" s="13" t="s">
        <v>10840</v>
      </c>
    </row>
    <row r="3522" spans="1:1" x14ac:dyDescent="0.35">
      <c r="A3522" s="13" t="s">
        <v>6484</v>
      </c>
    </row>
    <row r="3523" spans="1:1" x14ac:dyDescent="0.35">
      <c r="A3523" s="13" t="s">
        <v>6132</v>
      </c>
    </row>
    <row r="3524" spans="1:1" x14ac:dyDescent="0.35">
      <c r="A3524" s="13" t="s">
        <v>5762</v>
      </c>
    </row>
    <row r="3525" spans="1:1" x14ac:dyDescent="0.35">
      <c r="A3525" s="13" t="s">
        <v>2020</v>
      </c>
    </row>
    <row r="3526" spans="1:1" x14ac:dyDescent="0.35">
      <c r="A3526" s="13" t="s">
        <v>7115</v>
      </c>
    </row>
    <row r="3527" spans="1:1" x14ac:dyDescent="0.35">
      <c r="A3527" s="13" t="s">
        <v>3972</v>
      </c>
    </row>
    <row r="3528" spans="1:1" x14ac:dyDescent="0.35">
      <c r="A3528" s="13" t="s">
        <v>7741</v>
      </c>
    </row>
    <row r="3529" spans="1:1" x14ac:dyDescent="0.35">
      <c r="A3529" s="13" t="s">
        <v>462</v>
      </c>
    </row>
    <row r="3530" spans="1:1" x14ac:dyDescent="0.35">
      <c r="A3530" s="13" t="s">
        <v>12126</v>
      </c>
    </row>
    <row r="3531" spans="1:1" x14ac:dyDescent="0.35">
      <c r="A3531" s="13" t="s">
        <v>11775</v>
      </c>
    </row>
    <row r="3532" spans="1:1" x14ac:dyDescent="0.35">
      <c r="A3532" s="13" t="s">
        <v>17817</v>
      </c>
    </row>
    <row r="3533" spans="1:1" x14ac:dyDescent="0.35">
      <c r="A3533" s="13" t="s">
        <v>4917</v>
      </c>
    </row>
    <row r="3534" spans="1:1" x14ac:dyDescent="0.35">
      <c r="A3534" s="13" t="s">
        <v>7630</v>
      </c>
    </row>
    <row r="3535" spans="1:1" x14ac:dyDescent="0.35">
      <c r="A3535" s="13" t="s">
        <v>13370</v>
      </c>
    </row>
    <row r="3536" spans="1:1" x14ac:dyDescent="0.35">
      <c r="A3536" s="13" t="s">
        <v>4724</v>
      </c>
    </row>
    <row r="3537" spans="1:1" x14ac:dyDescent="0.35">
      <c r="A3537" s="13" t="s">
        <v>7169</v>
      </c>
    </row>
    <row r="3538" spans="1:1" x14ac:dyDescent="0.35">
      <c r="A3538" s="13" t="s">
        <v>2112</v>
      </c>
    </row>
    <row r="3539" spans="1:1" x14ac:dyDescent="0.35">
      <c r="A3539" s="13" t="s">
        <v>12154</v>
      </c>
    </row>
    <row r="3540" spans="1:1" x14ac:dyDescent="0.35">
      <c r="A3540" s="13" t="s">
        <v>10057</v>
      </c>
    </row>
    <row r="3541" spans="1:1" x14ac:dyDescent="0.35">
      <c r="A3541" s="13" t="s">
        <v>10207</v>
      </c>
    </row>
    <row r="3542" spans="1:1" x14ac:dyDescent="0.35">
      <c r="A3542" s="13" t="s">
        <v>11480</v>
      </c>
    </row>
    <row r="3543" spans="1:1" x14ac:dyDescent="0.35">
      <c r="A3543" s="13" t="s">
        <v>14752</v>
      </c>
    </row>
    <row r="3544" spans="1:1" x14ac:dyDescent="0.35">
      <c r="A3544" s="13" t="s">
        <v>3210</v>
      </c>
    </row>
    <row r="3545" spans="1:1" x14ac:dyDescent="0.35">
      <c r="A3545" s="13" t="s">
        <v>9572</v>
      </c>
    </row>
    <row r="3546" spans="1:1" x14ac:dyDescent="0.35">
      <c r="A3546" s="13" t="s">
        <v>6058</v>
      </c>
    </row>
    <row r="3547" spans="1:1" x14ac:dyDescent="0.35">
      <c r="A3547" s="13" t="s">
        <v>11309</v>
      </c>
    </row>
    <row r="3548" spans="1:1" x14ac:dyDescent="0.35">
      <c r="A3548" s="13" t="s">
        <v>13137</v>
      </c>
    </row>
    <row r="3549" spans="1:1" x14ac:dyDescent="0.35">
      <c r="A3549" s="13" t="s">
        <v>11239</v>
      </c>
    </row>
    <row r="3550" spans="1:1" x14ac:dyDescent="0.35">
      <c r="A3550" s="13" t="s">
        <v>2940</v>
      </c>
    </row>
    <row r="3551" spans="1:1" x14ac:dyDescent="0.35">
      <c r="A3551" s="13" t="s">
        <v>13485</v>
      </c>
    </row>
    <row r="3552" spans="1:1" x14ac:dyDescent="0.35">
      <c r="A3552" s="13" t="s">
        <v>11374</v>
      </c>
    </row>
    <row r="3553" spans="1:1" x14ac:dyDescent="0.35">
      <c r="A3553" s="13" t="s">
        <v>5749</v>
      </c>
    </row>
    <row r="3554" spans="1:1" x14ac:dyDescent="0.35">
      <c r="A3554" s="13" t="s">
        <v>8009</v>
      </c>
    </row>
    <row r="3555" spans="1:1" x14ac:dyDescent="0.35">
      <c r="A3555" s="13" t="s">
        <v>2199</v>
      </c>
    </row>
    <row r="3556" spans="1:1" x14ac:dyDescent="0.35">
      <c r="A3556" s="13" t="s">
        <v>8775</v>
      </c>
    </row>
    <row r="3557" spans="1:1" x14ac:dyDescent="0.35">
      <c r="A3557" s="13" t="s">
        <v>11611</v>
      </c>
    </row>
    <row r="3558" spans="1:1" x14ac:dyDescent="0.35">
      <c r="A3558" s="13" t="s">
        <v>14552</v>
      </c>
    </row>
    <row r="3559" spans="1:1" x14ac:dyDescent="0.35">
      <c r="A3559" s="13" t="s">
        <v>15636</v>
      </c>
    </row>
    <row r="3560" spans="1:1" x14ac:dyDescent="0.35">
      <c r="A3560" s="13" t="s">
        <v>16991</v>
      </c>
    </row>
    <row r="3561" spans="1:1" x14ac:dyDescent="0.35">
      <c r="A3561" s="13" t="s">
        <v>16758</v>
      </c>
    </row>
    <row r="3562" spans="1:1" x14ac:dyDescent="0.35">
      <c r="A3562" s="13" t="s">
        <v>15951</v>
      </c>
    </row>
    <row r="3563" spans="1:1" x14ac:dyDescent="0.35">
      <c r="A3563" s="13" t="s">
        <v>7233</v>
      </c>
    </row>
    <row r="3564" spans="1:1" x14ac:dyDescent="0.35">
      <c r="A3564" s="13" t="s">
        <v>8241</v>
      </c>
    </row>
    <row r="3565" spans="1:1" x14ac:dyDescent="0.35">
      <c r="A3565" s="13" t="s">
        <v>17125</v>
      </c>
    </row>
    <row r="3566" spans="1:1" x14ac:dyDescent="0.35">
      <c r="A3566" s="13" t="s">
        <v>4358</v>
      </c>
    </row>
    <row r="3567" spans="1:1" x14ac:dyDescent="0.35">
      <c r="A3567" s="13" t="s">
        <v>2722</v>
      </c>
    </row>
    <row r="3568" spans="1:1" x14ac:dyDescent="0.35">
      <c r="A3568" s="13" t="s">
        <v>11267</v>
      </c>
    </row>
    <row r="3569" spans="1:1" x14ac:dyDescent="0.35">
      <c r="A3569" s="13" t="s">
        <v>3271</v>
      </c>
    </row>
    <row r="3570" spans="1:1" x14ac:dyDescent="0.35">
      <c r="A3570" s="13" t="s">
        <v>407</v>
      </c>
    </row>
    <row r="3571" spans="1:1" x14ac:dyDescent="0.35">
      <c r="A3571" s="13" t="s">
        <v>16516</v>
      </c>
    </row>
    <row r="3572" spans="1:1" x14ac:dyDescent="0.35">
      <c r="A3572" s="13" t="s">
        <v>2886</v>
      </c>
    </row>
    <row r="3573" spans="1:1" x14ac:dyDescent="0.35">
      <c r="A3573" s="13" t="s">
        <v>3259</v>
      </c>
    </row>
    <row r="3574" spans="1:1" x14ac:dyDescent="0.35">
      <c r="A3574" s="13" t="s">
        <v>1151</v>
      </c>
    </row>
    <row r="3575" spans="1:1" x14ac:dyDescent="0.35">
      <c r="A3575" s="13" t="s">
        <v>9110</v>
      </c>
    </row>
    <row r="3576" spans="1:1" x14ac:dyDescent="0.35">
      <c r="A3576" s="13" t="s">
        <v>13676</v>
      </c>
    </row>
    <row r="3577" spans="1:1" x14ac:dyDescent="0.35">
      <c r="A3577" s="13" t="s">
        <v>704</v>
      </c>
    </row>
    <row r="3578" spans="1:1" x14ac:dyDescent="0.35">
      <c r="A3578" s="13" t="s">
        <v>12675</v>
      </c>
    </row>
    <row r="3579" spans="1:1" x14ac:dyDescent="0.35">
      <c r="A3579" s="13" t="s">
        <v>14437</v>
      </c>
    </row>
    <row r="3580" spans="1:1" x14ac:dyDescent="0.35">
      <c r="A3580" s="13" t="s">
        <v>16056</v>
      </c>
    </row>
    <row r="3581" spans="1:1" x14ac:dyDescent="0.35">
      <c r="A3581" s="13" t="s">
        <v>7755</v>
      </c>
    </row>
    <row r="3582" spans="1:1" x14ac:dyDescent="0.35">
      <c r="A3582" s="13" t="s">
        <v>9222</v>
      </c>
    </row>
    <row r="3583" spans="1:1" x14ac:dyDescent="0.35">
      <c r="A3583" s="13" t="s">
        <v>7291</v>
      </c>
    </row>
    <row r="3584" spans="1:1" x14ac:dyDescent="0.35">
      <c r="A3584" s="13" t="s">
        <v>11501</v>
      </c>
    </row>
    <row r="3585" spans="1:1" x14ac:dyDescent="0.35">
      <c r="A3585" s="13" t="s">
        <v>1027</v>
      </c>
    </row>
    <row r="3586" spans="1:1" x14ac:dyDescent="0.35">
      <c r="A3586" s="13" t="s">
        <v>6637</v>
      </c>
    </row>
    <row r="3587" spans="1:1" x14ac:dyDescent="0.35">
      <c r="A3587" s="13" t="s">
        <v>521</v>
      </c>
    </row>
    <row r="3588" spans="1:1" x14ac:dyDescent="0.35">
      <c r="A3588" s="13" t="s">
        <v>9888</v>
      </c>
    </row>
    <row r="3589" spans="1:1" x14ac:dyDescent="0.35">
      <c r="A3589" s="13" t="s">
        <v>3638</v>
      </c>
    </row>
    <row r="3590" spans="1:1" x14ac:dyDescent="0.35">
      <c r="A3590" s="13" t="s">
        <v>16488</v>
      </c>
    </row>
    <row r="3591" spans="1:1" x14ac:dyDescent="0.35">
      <c r="A3591" s="13" t="s">
        <v>14501</v>
      </c>
    </row>
    <row r="3592" spans="1:1" x14ac:dyDescent="0.35">
      <c r="A3592" s="13" t="s">
        <v>8419</v>
      </c>
    </row>
    <row r="3593" spans="1:1" x14ac:dyDescent="0.35">
      <c r="A3593" s="13" t="s">
        <v>3229</v>
      </c>
    </row>
    <row r="3594" spans="1:1" x14ac:dyDescent="0.35">
      <c r="A3594" s="13" t="s">
        <v>17866</v>
      </c>
    </row>
    <row r="3595" spans="1:1" x14ac:dyDescent="0.35">
      <c r="A3595" s="13" t="s">
        <v>8498</v>
      </c>
    </row>
    <row r="3596" spans="1:1" x14ac:dyDescent="0.35">
      <c r="A3596" s="13" t="s">
        <v>12958</v>
      </c>
    </row>
    <row r="3597" spans="1:1" x14ac:dyDescent="0.35">
      <c r="A3597" s="13" t="s">
        <v>8722</v>
      </c>
    </row>
    <row r="3598" spans="1:1" x14ac:dyDescent="0.35">
      <c r="A3598" s="13" t="s">
        <v>17354</v>
      </c>
    </row>
    <row r="3599" spans="1:1" x14ac:dyDescent="0.35">
      <c r="A3599" s="13" t="s">
        <v>17726</v>
      </c>
    </row>
    <row r="3600" spans="1:1" x14ac:dyDescent="0.35">
      <c r="A3600" s="13" t="s">
        <v>10407</v>
      </c>
    </row>
    <row r="3601" spans="1:1" x14ac:dyDescent="0.35">
      <c r="A3601" s="13" t="s">
        <v>6798</v>
      </c>
    </row>
    <row r="3602" spans="1:1" x14ac:dyDescent="0.35">
      <c r="A3602" s="13" t="s">
        <v>14728</v>
      </c>
    </row>
    <row r="3603" spans="1:1" x14ac:dyDescent="0.35">
      <c r="A3603" s="13" t="s">
        <v>15513</v>
      </c>
    </row>
    <row r="3604" spans="1:1" x14ac:dyDescent="0.35">
      <c r="A3604" s="13" t="s">
        <v>8978</v>
      </c>
    </row>
    <row r="3605" spans="1:1" x14ac:dyDescent="0.35">
      <c r="A3605" s="13" t="s">
        <v>2682</v>
      </c>
    </row>
    <row r="3606" spans="1:1" x14ac:dyDescent="0.35">
      <c r="A3606" s="13" t="s">
        <v>17674</v>
      </c>
    </row>
    <row r="3607" spans="1:1" x14ac:dyDescent="0.35">
      <c r="A3607" s="13" t="s">
        <v>8609</v>
      </c>
    </row>
    <row r="3608" spans="1:1" x14ac:dyDescent="0.35">
      <c r="A3608" s="13" t="s">
        <v>2032</v>
      </c>
    </row>
    <row r="3609" spans="1:1" x14ac:dyDescent="0.35">
      <c r="A3609" s="13" t="s">
        <v>5241</v>
      </c>
    </row>
    <row r="3610" spans="1:1" x14ac:dyDescent="0.35">
      <c r="A3610" s="13" t="s">
        <v>6747</v>
      </c>
    </row>
    <row r="3611" spans="1:1" x14ac:dyDescent="0.35">
      <c r="A3611" s="13" t="s">
        <v>3480</v>
      </c>
    </row>
    <row r="3612" spans="1:1" x14ac:dyDescent="0.35">
      <c r="A3612" s="13" t="s">
        <v>11920</v>
      </c>
    </row>
    <row r="3613" spans="1:1" x14ac:dyDescent="0.35">
      <c r="A3613" s="13" t="s">
        <v>11958</v>
      </c>
    </row>
    <row r="3614" spans="1:1" x14ac:dyDescent="0.35">
      <c r="A3614" s="13" t="s">
        <v>13127</v>
      </c>
    </row>
    <row r="3615" spans="1:1" x14ac:dyDescent="0.35">
      <c r="A3615" s="13" t="s">
        <v>7969</v>
      </c>
    </row>
    <row r="3616" spans="1:1" x14ac:dyDescent="0.35">
      <c r="A3616" s="13" t="s">
        <v>10326</v>
      </c>
    </row>
    <row r="3617" spans="1:1" x14ac:dyDescent="0.35">
      <c r="A3617" s="13" t="s">
        <v>11604</v>
      </c>
    </row>
    <row r="3618" spans="1:1" x14ac:dyDescent="0.35">
      <c r="A3618" s="13" t="s">
        <v>14169</v>
      </c>
    </row>
    <row r="3619" spans="1:1" x14ac:dyDescent="0.35">
      <c r="A3619" s="13" t="s">
        <v>11297</v>
      </c>
    </row>
    <row r="3620" spans="1:1" x14ac:dyDescent="0.35">
      <c r="A3620" s="13" t="s">
        <v>17713</v>
      </c>
    </row>
    <row r="3621" spans="1:1" x14ac:dyDescent="0.35">
      <c r="A3621" s="13" t="s">
        <v>11709</v>
      </c>
    </row>
    <row r="3622" spans="1:1" x14ac:dyDescent="0.35">
      <c r="A3622" s="13" t="s">
        <v>11656</v>
      </c>
    </row>
    <row r="3623" spans="1:1" x14ac:dyDescent="0.35">
      <c r="A3623" s="13" t="s">
        <v>9310</v>
      </c>
    </row>
    <row r="3624" spans="1:1" x14ac:dyDescent="0.35">
      <c r="A3624" s="13" t="s">
        <v>1740</v>
      </c>
    </row>
    <row r="3625" spans="1:1" x14ac:dyDescent="0.35">
      <c r="A3625" s="13" t="s">
        <v>13621</v>
      </c>
    </row>
    <row r="3626" spans="1:1" x14ac:dyDescent="0.35">
      <c r="A3626" s="13" t="s">
        <v>11857</v>
      </c>
    </row>
    <row r="3627" spans="1:1" x14ac:dyDescent="0.35">
      <c r="A3627" s="13" t="s">
        <v>15897</v>
      </c>
    </row>
    <row r="3628" spans="1:1" x14ac:dyDescent="0.35">
      <c r="A3628" s="13" t="s">
        <v>16047</v>
      </c>
    </row>
    <row r="3629" spans="1:1" x14ac:dyDescent="0.35">
      <c r="A3629" s="13" t="s">
        <v>9928</v>
      </c>
    </row>
    <row r="3630" spans="1:1" x14ac:dyDescent="0.35">
      <c r="A3630" s="13" t="s">
        <v>12130</v>
      </c>
    </row>
    <row r="3631" spans="1:1" x14ac:dyDescent="0.35">
      <c r="A3631" s="13" t="s">
        <v>897</v>
      </c>
    </row>
    <row r="3632" spans="1:1" x14ac:dyDescent="0.35">
      <c r="A3632" s="13" t="s">
        <v>13245</v>
      </c>
    </row>
    <row r="3633" spans="1:1" x14ac:dyDescent="0.35">
      <c r="A3633" s="13" t="s">
        <v>11383</v>
      </c>
    </row>
    <row r="3634" spans="1:1" x14ac:dyDescent="0.35">
      <c r="A3634" s="13" t="s">
        <v>6688</v>
      </c>
    </row>
    <row r="3635" spans="1:1" x14ac:dyDescent="0.35">
      <c r="A3635" s="13" t="s">
        <v>7251</v>
      </c>
    </row>
    <row r="3636" spans="1:1" x14ac:dyDescent="0.35">
      <c r="A3636" s="13" t="s">
        <v>17130</v>
      </c>
    </row>
    <row r="3637" spans="1:1" x14ac:dyDescent="0.35">
      <c r="A3637" s="13" t="s">
        <v>14464</v>
      </c>
    </row>
    <row r="3638" spans="1:1" x14ac:dyDescent="0.35">
      <c r="A3638" s="13" t="s">
        <v>9957</v>
      </c>
    </row>
    <row r="3639" spans="1:1" x14ac:dyDescent="0.35">
      <c r="A3639" s="13" t="s">
        <v>11590</v>
      </c>
    </row>
    <row r="3640" spans="1:1" x14ac:dyDescent="0.35">
      <c r="A3640" s="13" t="s">
        <v>8110</v>
      </c>
    </row>
    <row r="3641" spans="1:1" x14ac:dyDescent="0.35">
      <c r="A3641" s="13" t="s">
        <v>14216</v>
      </c>
    </row>
    <row r="3642" spans="1:1" x14ac:dyDescent="0.35">
      <c r="A3642" s="13" t="s">
        <v>10113</v>
      </c>
    </row>
    <row r="3643" spans="1:1" x14ac:dyDescent="0.35">
      <c r="A3643" s="13" t="s">
        <v>485</v>
      </c>
    </row>
    <row r="3644" spans="1:1" x14ac:dyDescent="0.35">
      <c r="A3644" s="13" t="s">
        <v>11667</v>
      </c>
    </row>
    <row r="3645" spans="1:1" x14ac:dyDescent="0.35">
      <c r="A3645" s="13" t="s">
        <v>10472</v>
      </c>
    </row>
    <row r="3646" spans="1:1" x14ac:dyDescent="0.35">
      <c r="A3646" s="13" t="s">
        <v>7214</v>
      </c>
    </row>
    <row r="3647" spans="1:1" x14ac:dyDescent="0.35">
      <c r="A3647" s="13" t="s">
        <v>9414</v>
      </c>
    </row>
    <row r="3648" spans="1:1" x14ac:dyDescent="0.35">
      <c r="A3648" s="13" t="s">
        <v>1421</v>
      </c>
    </row>
    <row r="3649" spans="1:1" x14ac:dyDescent="0.35">
      <c r="A3649" s="13" t="s">
        <v>8125</v>
      </c>
    </row>
    <row r="3650" spans="1:1" x14ac:dyDescent="0.35">
      <c r="A3650" s="13" t="s">
        <v>7985</v>
      </c>
    </row>
    <row r="3651" spans="1:1" x14ac:dyDescent="0.35">
      <c r="A3651" s="13" t="s">
        <v>14926</v>
      </c>
    </row>
    <row r="3652" spans="1:1" x14ac:dyDescent="0.35">
      <c r="A3652" s="13" t="s">
        <v>15868</v>
      </c>
    </row>
    <row r="3653" spans="1:1" x14ac:dyDescent="0.35">
      <c r="A3653" s="13" t="s">
        <v>16477</v>
      </c>
    </row>
    <row r="3654" spans="1:1" x14ac:dyDescent="0.35">
      <c r="A3654" s="13" t="s">
        <v>4189</v>
      </c>
    </row>
    <row r="3655" spans="1:1" x14ac:dyDescent="0.35">
      <c r="A3655" s="13" t="s">
        <v>14850</v>
      </c>
    </row>
    <row r="3656" spans="1:1" x14ac:dyDescent="0.35">
      <c r="A3656" s="13" t="s">
        <v>16503</v>
      </c>
    </row>
    <row r="3657" spans="1:1" x14ac:dyDescent="0.35">
      <c r="A3657" s="13" t="s">
        <v>7799</v>
      </c>
    </row>
    <row r="3658" spans="1:1" x14ac:dyDescent="0.35">
      <c r="A3658" s="13" t="s">
        <v>9314</v>
      </c>
    </row>
    <row r="3659" spans="1:1" x14ac:dyDescent="0.35">
      <c r="A3659" s="13" t="s">
        <v>14292</v>
      </c>
    </row>
    <row r="3660" spans="1:1" x14ac:dyDescent="0.35">
      <c r="A3660" s="13" t="s">
        <v>12679</v>
      </c>
    </row>
    <row r="3661" spans="1:1" x14ac:dyDescent="0.35">
      <c r="A3661" s="13" t="s">
        <v>3253</v>
      </c>
    </row>
    <row r="3662" spans="1:1" x14ac:dyDescent="0.35">
      <c r="A3662" s="13" t="s">
        <v>13112</v>
      </c>
    </row>
    <row r="3663" spans="1:1" x14ac:dyDescent="0.35">
      <c r="A3663" s="13" t="s">
        <v>14135</v>
      </c>
    </row>
    <row r="3664" spans="1:1" x14ac:dyDescent="0.35">
      <c r="A3664" s="13" t="s">
        <v>7173</v>
      </c>
    </row>
    <row r="3665" spans="1:1" x14ac:dyDescent="0.35">
      <c r="A3665" s="13" t="s">
        <v>14996</v>
      </c>
    </row>
    <row r="3666" spans="1:1" x14ac:dyDescent="0.35">
      <c r="A3666" s="13" t="s">
        <v>17443</v>
      </c>
    </row>
    <row r="3667" spans="1:1" x14ac:dyDescent="0.35">
      <c r="A3667" s="13" t="s">
        <v>3562</v>
      </c>
    </row>
    <row r="3668" spans="1:1" x14ac:dyDescent="0.35">
      <c r="A3668" s="13" t="s">
        <v>338</v>
      </c>
    </row>
    <row r="3669" spans="1:1" x14ac:dyDescent="0.35">
      <c r="A3669" s="13" t="s">
        <v>851</v>
      </c>
    </row>
    <row r="3670" spans="1:1" x14ac:dyDescent="0.35">
      <c r="A3670" s="13" t="s">
        <v>607</v>
      </c>
    </row>
    <row r="3671" spans="1:1" x14ac:dyDescent="0.35">
      <c r="A3671" s="13" t="s">
        <v>17166</v>
      </c>
    </row>
    <row r="3672" spans="1:1" x14ac:dyDescent="0.35">
      <c r="A3672" s="13" t="s">
        <v>13422</v>
      </c>
    </row>
    <row r="3673" spans="1:1" x14ac:dyDescent="0.35">
      <c r="A3673" s="13" t="s">
        <v>3705</v>
      </c>
    </row>
    <row r="3674" spans="1:1" x14ac:dyDescent="0.35">
      <c r="A3674" s="13" t="s">
        <v>1247</v>
      </c>
    </row>
    <row r="3675" spans="1:1" x14ac:dyDescent="0.35">
      <c r="A3675" s="13" t="s">
        <v>790</v>
      </c>
    </row>
    <row r="3676" spans="1:1" x14ac:dyDescent="0.35">
      <c r="A3676" s="13" t="s">
        <v>2882</v>
      </c>
    </row>
    <row r="3677" spans="1:1" x14ac:dyDescent="0.35">
      <c r="A3677" s="13" t="s">
        <v>449</v>
      </c>
    </row>
    <row r="3678" spans="1:1" x14ac:dyDescent="0.35">
      <c r="A3678" s="13" t="s">
        <v>343</v>
      </c>
    </row>
    <row r="3679" spans="1:1" x14ac:dyDescent="0.35">
      <c r="A3679" s="13" t="s">
        <v>666</v>
      </c>
    </row>
    <row r="3680" spans="1:1" x14ac:dyDescent="0.35">
      <c r="A3680" s="13" t="s">
        <v>259</v>
      </c>
    </row>
    <row r="3681" spans="1:1" x14ac:dyDescent="0.35">
      <c r="A3681" s="13" t="s">
        <v>3176</v>
      </c>
    </row>
    <row r="3682" spans="1:1" x14ac:dyDescent="0.35">
      <c r="A3682" s="13" t="s">
        <v>4136</v>
      </c>
    </row>
    <row r="3683" spans="1:1" x14ac:dyDescent="0.35">
      <c r="A3683" s="13" t="s">
        <v>15205</v>
      </c>
    </row>
    <row r="3684" spans="1:1" x14ac:dyDescent="0.35">
      <c r="A3684" s="13" t="s">
        <v>4053</v>
      </c>
    </row>
    <row r="3685" spans="1:1" x14ac:dyDescent="0.35">
      <c r="A3685" s="13" t="s">
        <v>12712</v>
      </c>
    </row>
    <row r="3686" spans="1:1" x14ac:dyDescent="0.35">
      <c r="A3686" s="13" t="s">
        <v>4839</v>
      </c>
    </row>
    <row r="3687" spans="1:1" x14ac:dyDescent="0.35">
      <c r="A3687" s="13" t="s">
        <v>16738</v>
      </c>
    </row>
    <row r="3688" spans="1:1" x14ac:dyDescent="0.35">
      <c r="A3688" s="13" t="s">
        <v>2618</v>
      </c>
    </row>
    <row r="3689" spans="1:1" x14ac:dyDescent="0.35">
      <c r="A3689" s="13" t="s">
        <v>10143</v>
      </c>
    </row>
    <row r="3690" spans="1:1" x14ac:dyDescent="0.35">
      <c r="A3690" s="13" t="s">
        <v>16938</v>
      </c>
    </row>
    <row r="3691" spans="1:1" x14ac:dyDescent="0.35">
      <c r="A3691" s="13" t="s">
        <v>2118</v>
      </c>
    </row>
    <row r="3692" spans="1:1" x14ac:dyDescent="0.35">
      <c r="A3692" s="13" t="s">
        <v>14043</v>
      </c>
    </row>
    <row r="3693" spans="1:1" x14ac:dyDescent="0.35">
      <c r="A3693" s="13" t="s">
        <v>15644</v>
      </c>
    </row>
    <row r="3694" spans="1:1" x14ac:dyDescent="0.35">
      <c r="A3694" s="13" t="s">
        <v>13770</v>
      </c>
    </row>
    <row r="3695" spans="1:1" x14ac:dyDescent="0.35">
      <c r="A3695" s="13" t="s">
        <v>11986</v>
      </c>
    </row>
    <row r="3696" spans="1:1" x14ac:dyDescent="0.35">
      <c r="A3696" s="13" t="s">
        <v>4647</v>
      </c>
    </row>
    <row r="3697" spans="1:1" x14ac:dyDescent="0.35">
      <c r="A3697" s="13" t="s">
        <v>12815</v>
      </c>
    </row>
    <row r="3698" spans="1:1" x14ac:dyDescent="0.35">
      <c r="A3698" s="13" t="s">
        <v>16200</v>
      </c>
    </row>
    <row r="3699" spans="1:1" x14ac:dyDescent="0.35">
      <c r="A3699" s="13" t="s">
        <v>12342</v>
      </c>
    </row>
    <row r="3700" spans="1:1" x14ac:dyDescent="0.35">
      <c r="A3700" s="13" t="s">
        <v>10886</v>
      </c>
    </row>
    <row r="3701" spans="1:1" x14ac:dyDescent="0.35">
      <c r="A3701" s="13" t="s">
        <v>5182</v>
      </c>
    </row>
    <row r="3702" spans="1:1" x14ac:dyDescent="0.35">
      <c r="A3702" s="13" t="s">
        <v>10926</v>
      </c>
    </row>
    <row r="3703" spans="1:1" x14ac:dyDescent="0.35">
      <c r="A3703" s="13" t="s">
        <v>3517</v>
      </c>
    </row>
    <row r="3704" spans="1:1" x14ac:dyDescent="0.35">
      <c r="A3704" s="13" t="s">
        <v>9395</v>
      </c>
    </row>
    <row r="3705" spans="1:1" x14ac:dyDescent="0.35">
      <c r="A3705" s="13" t="s">
        <v>3627</v>
      </c>
    </row>
    <row r="3706" spans="1:1" x14ac:dyDescent="0.35">
      <c r="A3706" s="13" t="s">
        <v>4711</v>
      </c>
    </row>
    <row r="3707" spans="1:1" x14ac:dyDescent="0.35">
      <c r="A3707" s="13" t="s">
        <v>15331</v>
      </c>
    </row>
    <row r="3708" spans="1:1" x14ac:dyDescent="0.35">
      <c r="A3708" s="13" t="s">
        <v>17263</v>
      </c>
    </row>
    <row r="3709" spans="1:1" x14ac:dyDescent="0.35">
      <c r="A3709" s="13" t="s">
        <v>2442</v>
      </c>
    </row>
    <row r="3710" spans="1:1" x14ac:dyDescent="0.35">
      <c r="A3710" s="13" t="s">
        <v>17292</v>
      </c>
    </row>
    <row r="3711" spans="1:1" x14ac:dyDescent="0.35">
      <c r="A3711" s="13" t="s">
        <v>9468</v>
      </c>
    </row>
    <row r="3712" spans="1:1" x14ac:dyDescent="0.35">
      <c r="A3712" s="13" t="s">
        <v>2631</v>
      </c>
    </row>
    <row r="3713" spans="1:1" x14ac:dyDescent="0.35">
      <c r="A3713" s="13" t="s">
        <v>5231</v>
      </c>
    </row>
    <row r="3714" spans="1:1" x14ac:dyDescent="0.35">
      <c r="A3714" s="13" t="s">
        <v>8362</v>
      </c>
    </row>
    <row r="3715" spans="1:1" x14ac:dyDescent="0.35">
      <c r="A3715" s="13" t="s">
        <v>7279</v>
      </c>
    </row>
    <row r="3716" spans="1:1" x14ac:dyDescent="0.35">
      <c r="A3716" s="13" t="s">
        <v>18072</v>
      </c>
    </row>
  </sheetData>
  <mergeCells count="2">
    <mergeCell ref="A1:B1"/>
    <mergeCell ref="A5:B5"/>
  </mergeCells>
  <pageMargins left="0.7" right="0.7" top="0.75" bottom="0.75" header="0.3" footer="0.3"/>
  <ignoredErrors>
    <ignoredError sqref="B3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D2DE41D-869B-414A-AF05-AD61605DB8BE}">
          <x14:formula1>
            <xm:f>_xlfn.UNIQUE('dashboard table'!$D$2:$D$3809,'dashboard table'!$E$2:$E$3809)</xm:f>
          </x14:formula1>
          <xm:sqref>D3:D4</xm:sqref>
        </x14:dataValidation>
        <x14:dataValidation type="list" allowBlank="1" showInputMessage="1" showErrorMessage="1" xr:uid="{5A156CB4-0770-4D84-807B-B538FB16E1C4}">
          <x14:formula1>
            <xm:f>'dashboard table'!$D$2:$D$3809</xm:f>
          </x14:formula1>
          <xm:sqref>A3:A4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49BD-9FFD-4CFC-B3CE-B433B8D416E7}">
  <dimension ref="A1:AB3809"/>
  <sheetViews>
    <sheetView topLeftCell="S3745" workbookViewId="0">
      <selection sqref="A1:AB3809"/>
    </sheetView>
  </sheetViews>
  <sheetFormatPr baseColWidth="10" defaultColWidth="11.54296875" defaultRowHeight="14.5" x14ac:dyDescent="0.35"/>
  <cols>
    <col min="2" max="2" width="15.1796875" customWidth="1"/>
    <col min="3" max="3" width="22.54296875" customWidth="1"/>
    <col min="5" max="5" width="23" customWidth="1"/>
    <col min="6" max="6" width="22.81640625" customWidth="1"/>
    <col min="7" max="7" width="15" customWidth="1"/>
    <col min="8" max="8" width="22.81640625" customWidth="1"/>
    <col min="9" max="9" width="16.1796875" style="11" bestFit="1" customWidth="1"/>
    <col min="11" max="11" width="15" customWidth="1"/>
    <col min="12" max="12" width="12.36328125" customWidth="1"/>
    <col min="13" max="13" width="18" customWidth="1"/>
    <col min="14" max="14" width="24.6328125" customWidth="1"/>
    <col min="15" max="15" width="15" customWidth="1"/>
    <col min="16" max="16" width="22" customWidth="1"/>
    <col min="17" max="17" width="15.36328125" customWidth="1"/>
    <col min="18" max="18" width="17.453125" customWidth="1"/>
    <col min="19" max="19" width="22.08984375" customWidth="1"/>
    <col min="22" max="22" width="15.36328125" customWidth="1"/>
    <col min="23" max="23" width="18.7265625" style="11" bestFit="1" customWidth="1"/>
    <col min="25" max="25" width="22.81640625" customWidth="1"/>
    <col min="26" max="26" width="12.6328125" customWidth="1"/>
    <col min="27" max="27" width="13.1796875" customWidth="1"/>
    <col min="28" max="28" width="21.6328125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 s="11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 s="11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 s="11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 s="11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 s="11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 s="11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 s="11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 s="11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 s="11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 s="11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5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 s="11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 s="11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5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 s="11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 s="11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5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 s="11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 s="11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5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 s="11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 s="11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5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 s="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 s="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5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 s="11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 s="11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5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 s="11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 s="11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5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 s="11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 s="11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5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 s="11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 s="11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5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 s="11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 s="11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5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 s="11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 s="11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5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 s="11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 s="11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5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 s="11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 s="11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5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 s="11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 s="11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5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 s="1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 s="1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5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 s="11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 s="11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5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 s="11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 s="11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5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 s="11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 s="11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5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 s="11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 s="11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5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 s="11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 s="11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5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 s="11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 s="11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5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 s="11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 s="11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5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 s="11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 s="11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5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 s="11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 s="11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5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 s="1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 s="1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5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 s="11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 s="11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5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 s="11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 s="11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5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 s="11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 s="11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5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 s="11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 s="11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5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 s="11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 s="11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5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 s="11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 s="11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5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 s="11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 s="11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5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 s="11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 s="11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5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 s="11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 s="11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5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 s="1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 s="1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5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 s="11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 s="11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5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 s="11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 s="11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5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 s="11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 s="11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5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 s="11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 s="11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5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 s="11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 s="11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5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 s="11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 s="11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5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 s="11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 s="11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5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 s="11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 s="11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5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 s="11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 s="11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5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 s="1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 s="1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5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 s="11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 s="11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5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 s="11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 s="11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5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 s="11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 s="11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5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 s="11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 s="11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5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 s="11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 s="11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5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 s="11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 s="11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5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 s="11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 s="11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5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 s="11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 s="11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5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 s="11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 s="11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5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 s="1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 s="1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5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 s="11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 s="11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5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 s="11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 s="11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5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 s="11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 s="11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5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 s="11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 s="11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5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 s="11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 s="11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5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 s="11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 s="11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5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 s="11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 s="11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5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 s="11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 s="11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5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 s="11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 s="11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5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 s="1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 s="1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5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 s="11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 s="11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5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 s="11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 s="11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5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 s="11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 s="11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5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 s="11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 s="11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5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 s="11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 s="11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5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 s="11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 s="11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5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 s="11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 s="11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5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 s="11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 s="11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5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 s="11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 s="11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5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 s="1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 s="1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5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 s="11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 s="11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5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 s="11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 s="11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5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 s="11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 s="11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5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 s="11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 s="11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5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 s="11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 s="11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5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 s="11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 s="11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5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 s="11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 s="11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5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 s="11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 s="11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5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 s="11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 s="11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5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 s="1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 s="1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5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 s="11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 s="11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5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 s="11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 s="11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5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 s="11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 s="11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5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 s="11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 s="11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5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 s="11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 s="11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5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 s="11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 s="11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5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 s="11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 s="11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5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 s="11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 s="11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5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 s="11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 s="11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5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 s="1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 s="1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5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 s="11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 s="11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5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 s="11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 s="11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5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 s="11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 s="11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5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 s="11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 s="11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5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 s="11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 s="11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5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 s="11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 s="11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5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 s="11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 s="11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5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 s="11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 s="11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5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 s="11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 s="11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5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 s="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 s="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5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 s="11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 s="11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5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 s="11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 s="11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5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 s="11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 s="11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5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 s="11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 s="11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5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 s="11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 s="11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5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 s="11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 s="11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5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 s="11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 s="11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5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 s="11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 s="11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5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 s="11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 s="11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5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 s="1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 s="1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5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 s="11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 s="11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5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 s="11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 s="11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5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 s="11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 s="11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5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 s="11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 s="11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5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 s="11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 s="11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 s="11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 s="11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5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 s="11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 s="11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5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 s="11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 s="11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5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 s="11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 s="11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5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 s="1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 s="1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5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 s="11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 s="11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5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 s="11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 s="11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5">
      <c r="A134" t="s">
        <v>28</v>
      </c>
      <c r="B134" t="s">
        <v>98</v>
      </c>
      <c r="C134">
        <v>248</v>
      </c>
      <c r="D134">
        <v>110</v>
      </c>
      <c r="E134">
        <v>282</v>
      </c>
      <c r="F134">
        <v>103</v>
      </c>
      <c r="G134" t="s">
        <v>221</v>
      </c>
      <c r="H134">
        <v>11000</v>
      </c>
      <c r="I134" s="11">
        <v>124051759</v>
      </c>
      <c r="J134" t="s">
        <v>202</v>
      </c>
      <c r="K134" t="s">
        <v>51</v>
      </c>
      <c r="L134" t="s">
        <v>439</v>
      </c>
      <c r="M134">
        <v>42372</v>
      </c>
      <c r="N134">
        <v>21175</v>
      </c>
      <c r="O134" t="s">
        <v>440</v>
      </c>
      <c r="P134">
        <v>2</v>
      </c>
      <c r="Q134" t="s">
        <v>441</v>
      </c>
      <c r="R134" t="s">
        <v>442</v>
      </c>
      <c r="S134">
        <v>239</v>
      </c>
      <c r="T134" t="s">
        <v>37</v>
      </c>
      <c r="U134" t="s">
        <v>38</v>
      </c>
      <c r="V134" t="s">
        <v>39</v>
      </c>
      <c r="W134" s="11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5">
      <c r="A135" t="s">
        <v>28</v>
      </c>
      <c r="B135" t="s">
        <v>873</v>
      </c>
      <c r="C135">
        <v>194</v>
      </c>
      <c r="D135">
        <v>91</v>
      </c>
      <c r="E135">
        <v>58</v>
      </c>
      <c r="F135">
        <v>826</v>
      </c>
      <c r="G135" t="s">
        <v>874</v>
      </c>
      <c r="H135">
        <v>2000</v>
      </c>
      <c r="I135" s="11">
        <v>126597121</v>
      </c>
      <c r="J135" t="s">
        <v>461</v>
      </c>
      <c r="K135" t="s">
        <v>875</v>
      </c>
      <c r="L135" t="s">
        <v>876</v>
      </c>
      <c r="M135">
        <v>105902</v>
      </c>
      <c r="N135">
        <v>6576</v>
      </c>
      <c r="O135" t="s">
        <v>877</v>
      </c>
      <c r="P135">
        <v>0</v>
      </c>
      <c r="Q135" t="s">
        <v>878</v>
      </c>
      <c r="R135" t="s">
        <v>879</v>
      </c>
      <c r="S135">
        <v>206</v>
      </c>
      <c r="T135" t="s">
        <v>37</v>
      </c>
      <c r="U135" t="s">
        <v>38</v>
      </c>
      <c r="V135" t="s">
        <v>90</v>
      </c>
      <c r="W135" s="11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5">
      <c r="A136" t="s">
        <v>28</v>
      </c>
      <c r="B136" t="s">
        <v>880</v>
      </c>
      <c r="C136">
        <v>284</v>
      </c>
      <c r="D136">
        <v>90</v>
      </c>
      <c r="E136">
        <v>90</v>
      </c>
      <c r="F136">
        <v>15</v>
      </c>
      <c r="G136" t="s">
        <v>430</v>
      </c>
      <c r="H136">
        <v>11000</v>
      </c>
      <c r="I136" s="11">
        <v>165230261</v>
      </c>
      <c r="J136" t="s">
        <v>776</v>
      </c>
      <c r="K136" t="s">
        <v>555</v>
      </c>
      <c r="L136" t="s">
        <v>881</v>
      </c>
      <c r="M136">
        <v>182718</v>
      </c>
      <c r="N136">
        <v>21015</v>
      </c>
      <c r="O136" t="s">
        <v>882</v>
      </c>
      <c r="P136">
        <v>0</v>
      </c>
      <c r="Q136" t="s">
        <v>883</v>
      </c>
      <c r="R136" t="s">
        <v>884</v>
      </c>
      <c r="S136">
        <v>209</v>
      </c>
      <c r="T136" t="s">
        <v>37</v>
      </c>
      <c r="U136" t="s">
        <v>38</v>
      </c>
      <c r="V136" t="s">
        <v>90</v>
      </c>
      <c r="W136" s="11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5">
      <c r="A137" t="s">
        <v>28</v>
      </c>
      <c r="B137" t="s">
        <v>885</v>
      </c>
      <c r="C137">
        <v>280</v>
      </c>
      <c r="D137">
        <v>103</v>
      </c>
      <c r="E137">
        <v>0</v>
      </c>
      <c r="F137">
        <v>346</v>
      </c>
      <c r="G137" t="s">
        <v>886</v>
      </c>
      <c r="H137">
        <v>1000</v>
      </c>
      <c r="I137" s="11">
        <v>131564731</v>
      </c>
      <c r="J137" t="s">
        <v>143</v>
      </c>
      <c r="K137" t="s">
        <v>887</v>
      </c>
      <c r="L137" t="s">
        <v>888</v>
      </c>
      <c r="M137">
        <v>118951</v>
      </c>
      <c r="N137">
        <v>2857</v>
      </c>
      <c r="O137" t="s">
        <v>889</v>
      </c>
      <c r="P137">
        <v>0</v>
      </c>
      <c r="Q137" t="s">
        <v>890</v>
      </c>
      <c r="R137" t="s">
        <v>891</v>
      </c>
      <c r="S137">
        <v>1382</v>
      </c>
      <c r="T137" t="s">
        <v>37</v>
      </c>
      <c r="U137" t="s">
        <v>38</v>
      </c>
      <c r="V137" t="s">
        <v>90</v>
      </c>
      <c r="W137" s="11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5">
      <c r="A138" t="s">
        <v>28</v>
      </c>
      <c r="B138" t="s">
        <v>346</v>
      </c>
      <c r="C138">
        <v>310</v>
      </c>
      <c r="D138">
        <v>124</v>
      </c>
      <c r="E138">
        <v>14000</v>
      </c>
      <c r="F138">
        <v>979</v>
      </c>
      <c r="G138" t="s">
        <v>513</v>
      </c>
      <c r="H138">
        <v>22000</v>
      </c>
      <c r="I138" s="11">
        <v>133382309</v>
      </c>
      <c r="J138" t="s">
        <v>50</v>
      </c>
      <c r="K138" t="s">
        <v>670</v>
      </c>
      <c r="L138" t="s">
        <v>892</v>
      </c>
      <c r="M138">
        <v>256695</v>
      </c>
      <c r="N138">
        <v>34817</v>
      </c>
      <c r="O138" t="s">
        <v>354</v>
      </c>
      <c r="P138">
        <v>0</v>
      </c>
      <c r="Q138" t="s">
        <v>893</v>
      </c>
      <c r="R138" t="s">
        <v>894</v>
      </c>
      <c r="S138">
        <v>871</v>
      </c>
      <c r="T138" t="s">
        <v>37</v>
      </c>
      <c r="U138" t="s">
        <v>38</v>
      </c>
      <c r="V138" t="s">
        <v>39</v>
      </c>
      <c r="W138" s="11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5">
      <c r="A139" t="s">
        <v>28</v>
      </c>
      <c r="B139" t="s">
        <v>418</v>
      </c>
      <c r="C139">
        <v>339</v>
      </c>
      <c r="D139">
        <v>131</v>
      </c>
      <c r="E139">
        <v>776</v>
      </c>
      <c r="F139">
        <v>256</v>
      </c>
      <c r="G139" t="s">
        <v>895</v>
      </c>
      <c r="H139">
        <v>17000</v>
      </c>
      <c r="I139" s="11">
        <v>73103784</v>
      </c>
      <c r="J139" t="s">
        <v>896</v>
      </c>
      <c r="K139" t="s">
        <v>434</v>
      </c>
      <c r="L139" t="s">
        <v>897</v>
      </c>
      <c r="M139">
        <v>164238</v>
      </c>
      <c r="N139">
        <v>18204</v>
      </c>
      <c r="O139" t="s">
        <v>898</v>
      </c>
      <c r="P139">
        <v>2</v>
      </c>
      <c r="Q139" t="s">
        <v>899</v>
      </c>
      <c r="R139" t="s">
        <v>900</v>
      </c>
      <c r="S139">
        <v>434</v>
      </c>
      <c r="T139" t="s">
        <v>37</v>
      </c>
      <c r="U139" t="s">
        <v>38</v>
      </c>
      <c r="V139" t="s">
        <v>39</v>
      </c>
      <c r="W139" s="11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5">
      <c r="A140" t="s">
        <v>28</v>
      </c>
      <c r="B140" t="s">
        <v>901</v>
      </c>
      <c r="C140">
        <v>132</v>
      </c>
      <c r="D140">
        <v>88</v>
      </c>
      <c r="E140">
        <v>25</v>
      </c>
      <c r="F140">
        <v>433</v>
      </c>
      <c r="G140" t="s">
        <v>902</v>
      </c>
      <c r="H140">
        <v>921</v>
      </c>
      <c r="I140" s="11">
        <v>21379315</v>
      </c>
      <c r="J140" t="s">
        <v>468</v>
      </c>
      <c r="K140" t="s">
        <v>903</v>
      </c>
      <c r="L140" t="s">
        <v>904</v>
      </c>
      <c r="M140">
        <v>17590</v>
      </c>
      <c r="N140">
        <v>2652</v>
      </c>
      <c r="O140" t="s">
        <v>905</v>
      </c>
      <c r="P140">
        <v>0</v>
      </c>
      <c r="Q140" t="s">
        <v>906</v>
      </c>
      <c r="R140" t="s">
        <v>907</v>
      </c>
      <c r="S140">
        <v>112</v>
      </c>
      <c r="T140" t="s">
        <v>37</v>
      </c>
      <c r="U140" t="s">
        <v>38</v>
      </c>
      <c r="V140" t="s">
        <v>90</v>
      </c>
      <c r="W140" s="11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5">
      <c r="A141" t="s">
        <v>28</v>
      </c>
      <c r="B141" t="s">
        <v>908</v>
      </c>
      <c r="C141">
        <v>135</v>
      </c>
      <c r="D141">
        <v>85</v>
      </c>
      <c r="E141">
        <v>42</v>
      </c>
      <c r="F141">
        <v>586</v>
      </c>
      <c r="G141" t="s">
        <v>208</v>
      </c>
      <c r="H141">
        <v>20000</v>
      </c>
      <c r="I141" s="11">
        <v>64459316</v>
      </c>
      <c r="J141" t="s">
        <v>461</v>
      </c>
      <c r="K141" t="s">
        <v>258</v>
      </c>
      <c r="L141" t="s">
        <v>909</v>
      </c>
      <c r="M141">
        <v>85086</v>
      </c>
      <c r="N141">
        <v>35161</v>
      </c>
      <c r="O141" t="s">
        <v>910</v>
      </c>
      <c r="P141">
        <v>0</v>
      </c>
      <c r="Q141" t="s">
        <v>911</v>
      </c>
      <c r="R141" t="s">
        <v>912</v>
      </c>
      <c r="S141">
        <v>122</v>
      </c>
      <c r="T141" t="s">
        <v>37</v>
      </c>
      <c r="U141" t="s">
        <v>56</v>
      </c>
      <c r="V141" t="s">
        <v>90</v>
      </c>
      <c r="W141" s="1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5">
      <c r="A142" t="s">
        <v>28</v>
      </c>
      <c r="B142" t="s">
        <v>913</v>
      </c>
      <c r="C142">
        <v>256</v>
      </c>
      <c r="D142">
        <v>111</v>
      </c>
      <c r="E142">
        <v>456</v>
      </c>
      <c r="F142">
        <v>394</v>
      </c>
      <c r="G142" t="s">
        <v>914</v>
      </c>
      <c r="H142">
        <v>20000</v>
      </c>
      <c r="I142" s="11">
        <v>34964818</v>
      </c>
      <c r="J142" t="s">
        <v>195</v>
      </c>
      <c r="K142" t="s">
        <v>258</v>
      </c>
      <c r="L142" t="s">
        <v>915</v>
      </c>
      <c r="M142">
        <v>39956</v>
      </c>
      <c r="N142">
        <v>21393</v>
      </c>
      <c r="O142" t="s">
        <v>916</v>
      </c>
      <c r="P142">
        <v>4</v>
      </c>
      <c r="Q142" t="s">
        <v>917</v>
      </c>
      <c r="R142" t="s">
        <v>918</v>
      </c>
      <c r="S142">
        <v>186</v>
      </c>
      <c r="T142" t="s">
        <v>37</v>
      </c>
      <c r="U142" t="s">
        <v>38</v>
      </c>
      <c r="V142" t="s">
        <v>90</v>
      </c>
      <c r="W142" s="11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5">
      <c r="A143" t="s">
        <v>28</v>
      </c>
      <c r="B143" t="s">
        <v>919</v>
      </c>
      <c r="C143">
        <v>196</v>
      </c>
      <c r="D143">
        <v>92</v>
      </c>
      <c r="E143">
        <v>50</v>
      </c>
      <c r="F143">
        <v>517</v>
      </c>
      <c r="G143" t="s">
        <v>920</v>
      </c>
      <c r="H143">
        <v>3000</v>
      </c>
      <c r="I143" s="11">
        <v>111505642</v>
      </c>
      <c r="J143" t="s">
        <v>605</v>
      </c>
      <c r="K143" t="s">
        <v>921</v>
      </c>
      <c r="L143" t="s">
        <v>922</v>
      </c>
      <c r="M143">
        <v>47900</v>
      </c>
      <c r="N143">
        <v>5810</v>
      </c>
      <c r="O143" t="s">
        <v>923</v>
      </c>
      <c r="P143">
        <v>2</v>
      </c>
      <c r="Q143" t="s">
        <v>924</v>
      </c>
      <c r="R143" t="s">
        <v>925</v>
      </c>
      <c r="S143">
        <v>130</v>
      </c>
      <c r="T143" t="s">
        <v>37</v>
      </c>
      <c r="U143" t="s">
        <v>38</v>
      </c>
      <c r="V143" t="s">
        <v>90</v>
      </c>
      <c r="W143" s="11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5">
      <c r="A144" t="s">
        <v>28</v>
      </c>
      <c r="B144" t="s">
        <v>683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 s="11">
        <v>133228348</v>
      </c>
      <c r="J144" t="s">
        <v>926</v>
      </c>
      <c r="K144" t="s">
        <v>335</v>
      </c>
      <c r="L144" t="s">
        <v>927</v>
      </c>
      <c r="M144">
        <v>381672</v>
      </c>
      <c r="N144">
        <v>17944</v>
      </c>
      <c r="O144" t="s">
        <v>928</v>
      </c>
      <c r="P144">
        <v>2</v>
      </c>
      <c r="Q144" t="s">
        <v>929</v>
      </c>
      <c r="R144" t="s">
        <v>930</v>
      </c>
      <c r="S144">
        <v>1694</v>
      </c>
      <c r="T144" t="s">
        <v>37</v>
      </c>
      <c r="U144" t="s">
        <v>38</v>
      </c>
      <c r="V144" t="s">
        <v>569</v>
      </c>
      <c r="W144" s="11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5">
      <c r="A145" t="s">
        <v>28</v>
      </c>
      <c r="B145" t="s">
        <v>774</v>
      </c>
      <c r="C145">
        <v>211</v>
      </c>
      <c r="D145">
        <v>93</v>
      </c>
      <c r="E145">
        <v>35</v>
      </c>
      <c r="F145">
        <v>436</v>
      </c>
      <c r="G145" t="s">
        <v>931</v>
      </c>
      <c r="H145">
        <v>851</v>
      </c>
      <c r="I145" s="11">
        <v>216366733</v>
      </c>
      <c r="J145" t="s">
        <v>461</v>
      </c>
      <c r="K145" t="s">
        <v>775</v>
      </c>
      <c r="L145" t="s">
        <v>932</v>
      </c>
      <c r="M145">
        <v>119213</v>
      </c>
      <c r="N145">
        <v>2444</v>
      </c>
      <c r="O145" t="s">
        <v>779</v>
      </c>
      <c r="P145">
        <v>0</v>
      </c>
      <c r="Q145" t="s">
        <v>933</v>
      </c>
      <c r="R145" t="s">
        <v>934</v>
      </c>
      <c r="S145">
        <v>154</v>
      </c>
      <c r="T145" t="s">
        <v>37</v>
      </c>
      <c r="U145" t="s">
        <v>38</v>
      </c>
      <c r="V145" t="s">
        <v>90</v>
      </c>
      <c r="W145" s="11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5">
      <c r="A146" t="s">
        <v>720</v>
      </c>
      <c r="B146" t="s">
        <v>935</v>
      </c>
      <c r="C146">
        <v>264</v>
      </c>
      <c r="D146">
        <v>133</v>
      </c>
      <c r="E146">
        <v>93</v>
      </c>
      <c r="F146">
        <v>746</v>
      </c>
      <c r="G146" t="s">
        <v>936</v>
      </c>
      <c r="H146">
        <v>769</v>
      </c>
      <c r="I146" s="11">
        <v>160201106</v>
      </c>
      <c r="J146" t="s">
        <v>50</v>
      </c>
      <c r="K146" t="s">
        <v>937</v>
      </c>
      <c r="L146" t="s">
        <v>938</v>
      </c>
      <c r="M146">
        <v>169914</v>
      </c>
      <c r="N146">
        <v>2538</v>
      </c>
      <c r="O146" t="s">
        <v>939</v>
      </c>
      <c r="P146">
        <v>0</v>
      </c>
      <c r="Q146" t="s">
        <v>940</v>
      </c>
      <c r="R146" t="s">
        <v>941</v>
      </c>
      <c r="S146">
        <v>1185</v>
      </c>
      <c r="T146" t="s">
        <v>37</v>
      </c>
      <c r="U146" t="s">
        <v>56</v>
      </c>
      <c r="V146" t="s">
        <v>39</v>
      </c>
      <c r="W146" s="11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5">
      <c r="A147" t="s">
        <v>28</v>
      </c>
      <c r="B147" t="s">
        <v>942</v>
      </c>
      <c r="C147">
        <v>464</v>
      </c>
      <c r="D147">
        <v>116</v>
      </c>
      <c r="E147">
        <v>176</v>
      </c>
      <c r="F147">
        <v>322</v>
      </c>
      <c r="G147" t="s">
        <v>943</v>
      </c>
      <c r="H147">
        <v>783</v>
      </c>
      <c r="I147" s="11">
        <v>118099659</v>
      </c>
      <c r="J147" t="s">
        <v>944</v>
      </c>
      <c r="K147" t="s">
        <v>945</v>
      </c>
      <c r="L147" t="s">
        <v>946</v>
      </c>
      <c r="M147">
        <v>69757</v>
      </c>
      <c r="N147">
        <v>2097</v>
      </c>
      <c r="O147" t="s">
        <v>947</v>
      </c>
      <c r="P147">
        <v>4</v>
      </c>
      <c r="Q147" t="s">
        <v>948</v>
      </c>
      <c r="R147" t="s">
        <v>949</v>
      </c>
      <c r="S147">
        <v>1211</v>
      </c>
      <c r="T147" t="s">
        <v>37</v>
      </c>
      <c r="U147" t="s">
        <v>38</v>
      </c>
      <c r="V147" t="s">
        <v>39</v>
      </c>
      <c r="W147" s="11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5">
      <c r="A148" t="s">
        <v>28</v>
      </c>
      <c r="B148" t="s">
        <v>273</v>
      </c>
      <c r="C148">
        <v>167</v>
      </c>
      <c r="D148">
        <v>153</v>
      </c>
      <c r="E148">
        <v>0</v>
      </c>
      <c r="F148">
        <v>537</v>
      </c>
      <c r="G148" t="s">
        <v>267</v>
      </c>
      <c r="H148">
        <v>13000</v>
      </c>
      <c r="I148" s="11">
        <v>201573391</v>
      </c>
      <c r="J148" t="s">
        <v>222</v>
      </c>
      <c r="K148" t="s">
        <v>950</v>
      </c>
      <c r="L148" t="s">
        <v>951</v>
      </c>
      <c r="M148">
        <v>322395</v>
      </c>
      <c r="N148">
        <v>26029</v>
      </c>
      <c r="O148" t="s">
        <v>952</v>
      </c>
      <c r="P148">
        <v>0</v>
      </c>
      <c r="Q148" t="s">
        <v>953</v>
      </c>
      <c r="R148" t="s">
        <v>954</v>
      </c>
      <c r="S148">
        <v>1171</v>
      </c>
      <c r="T148" t="s">
        <v>37</v>
      </c>
      <c r="U148" t="s">
        <v>38</v>
      </c>
      <c r="V148" t="s">
        <v>39</v>
      </c>
      <c r="W148" s="11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5">
      <c r="A149" t="s">
        <v>28</v>
      </c>
      <c r="B149" t="s">
        <v>158</v>
      </c>
      <c r="C149">
        <v>208</v>
      </c>
      <c r="D149">
        <v>88</v>
      </c>
      <c r="E149">
        <v>188</v>
      </c>
      <c r="F149">
        <v>826</v>
      </c>
      <c r="G149" t="s">
        <v>955</v>
      </c>
      <c r="H149">
        <v>10000</v>
      </c>
      <c r="I149" s="11">
        <v>190418803</v>
      </c>
      <c r="J149" t="s">
        <v>956</v>
      </c>
      <c r="K149" t="s">
        <v>161</v>
      </c>
      <c r="L149" t="s">
        <v>957</v>
      </c>
      <c r="M149">
        <v>270207</v>
      </c>
      <c r="N149">
        <v>14823</v>
      </c>
      <c r="O149" t="s">
        <v>877</v>
      </c>
      <c r="P149">
        <v>2</v>
      </c>
      <c r="Q149" t="s">
        <v>958</v>
      </c>
      <c r="R149" t="s">
        <v>959</v>
      </c>
      <c r="S149">
        <v>606</v>
      </c>
      <c r="T149" t="s">
        <v>37</v>
      </c>
      <c r="U149" t="s">
        <v>38</v>
      </c>
      <c r="V149" t="s">
        <v>39</v>
      </c>
      <c r="W149" s="11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5">
      <c r="A150" t="s">
        <v>28</v>
      </c>
      <c r="B150" t="s">
        <v>425</v>
      </c>
      <c r="C150">
        <v>287</v>
      </c>
      <c r="D150">
        <v>115</v>
      </c>
      <c r="E150">
        <v>0</v>
      </c>
      <c r="F150">
        <v>964</v>
      </c>
      <c r="G150" t="s">
        <v>735</v>
      </c>
      <c r="H150">
        <v>18000</v>
      </c>
      <c r="I150" s="11">
        <v>82161969</v>
      </c>
      <c r="J150" t="s">
        <v>960</v>
      </c>
      <c r="K150" t="s">
        <v>428</v>
      </c>
      <c r="L150" t="s">
        <v>961</v>
      </c>
      <c r="M150">
        <v>142440</v>
      </c>
      <c r="N150">
        <v>31523</v>
      </c>
      <c r="O150" t="s">
        <v>962</v>
      </c>
      <c r="P150">
        <v>1</v>
      </c>
      <c r="Q150" t="s">
        <v>963</v>
      </c>
      <c r="R150" t="s">
        <v>964</v>
      </c>
      <c r="S150">
        <v>505</v>
      </c>
      <c r="T150" t="s">
        <v>37</v>
      </c>
      <c r="U150" t="s">
        <v>38</v>
      </c>
      <c r="V150" t="s">
        <v>39</v>
      </c>
      <c r="W150" s="11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5">
      <c r="A151" t="s">
        <v>28</v>
      </c>
      <c r="B151" t="s">
        <v>965</v>
      </c>
      <c r="C151">
        <v>210</v>
      </c>
      <c r="D151">
        <v>95</v>
      </c>
      <c r="E151">
        <v>5</v>
      </c>
      <c r="F151">
        <v>967</v>
      </c>
      <c r="G151" t="s">
        <v>555</v>
      </c>
      <c r="H151">
        <v>24000</v>
      </c>
      <c r="I151" s="11">
        <v>143523463</v>
      </c>
      <c r="J151" t="s">
        <v>776</v>
      </c>
      <c r="K151" t="s">
        <v>77</v>
      </c>
      <c r="L151" t="s">
        <v>966</v>
      </c>
      <c r="M151">
        <v>64322</v>
      </c>
      <c r="N151">
        <v>36095</v>
      </c>
      <c r="O151" t="s">
        <v>967</v>
      </c>
      <c r="P151">
        <v>0</v>
      </c>
      <c r="Q151" t="s">
        <v>968</v>
      </c>
      <c r="R151" t="s">
        <v>969</v>
      </c>
      <c r="S151">
        <v>145</v>
      </c>
      <c r="T151" t="s">
        <v>37</v>
      </c>
      <c r="U151" t="s">
        <v>38</v>
      </c>
      <c r="V151" t="s">
        <v>90</v>
      </c>
      <c r="W151" s="1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5">
      <c r="A152" t="s">
        <v>28</v>
      </c>
      <c r="B152" t="s">
        <v>588</v>
      </c>
      <c r="C152">
        <v>432</v>
      </c>
      <c r="D152">
        <v>133</v>
      </c>
      <c r="E152">
        <v>663</v>
      </c>
      <c r="F152">
        <v>690</v>
      </c>
      <c r="G152" t="s">
        <v>860</v>
      </c>
      <c r="H152">
        <v>10000</v>
      </c>
      <c r="I152" s="11">
        <v>209364921</v>
      </c>
      <c r="J152" t="s">
        <v>50</v>
      </c>
      <c r="K152" t="s">
        <v>513</v>
      </c>
      <c r="L152" t="s">
        <v>970</v>
      </c>
      <c r="M152">
        <v>365104</v>
      </c>
      <c r="N152">
        <v>21768</v>
      </c>
      <c r="O152" t="s">
        <v>971</v>
      </c>
      <c r="P152">
        <v>3</v>
      </c>
      <c r="Q152" t="s">
        <v>972</v>
      </c>
      <c r="R152" t="s">
        <v>973</v>
      </c>
      <c r="S152">
        <v>512</v>
      </c>
      <c r="T152" t="s">
        <v>37</v>
      </c>
      <c r="U152" t="s">
        <v>38</v>
      </c>
      <c r="V152" t="s">
        <v>39</v>
      </c>
      <c r="W152" s="11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5">
      <c r="A153" t="s">
        <v>28</v>
      </c>
      <c r="B153" t="s">
        <v>974</v>
      </c>
      <c r="C153">
        <v>256</v>
      </c>
      <c r="D153">
        <v>97</v>
      </c>
      <c r="E153">
        <v>52</v>
      </c>
      <c r="F153">
        <v>161</v>
      </c>
      <c r="G153" t="s">
        <v>975</v>
      </c>
      <c r="H153">
        <v>20000</v>
      </c>
      <c r="I153" s="11">
        <v>103400692</v>
      </c>
      <c r="J153" t="s">
        <v>612</v>
      </c>
      <c r="K153" t="s">
        <v>258</v>
      </c>
      <c r="L153" t="s">
        <v>976</v>
      </c>
      <c r="M153">
        <v>123553</v>
      </c>
      <c r="N153">
        <v>20645</v>
      </c>
      <c r="O153" t="s">
        <v>977</v>
      </c>
      <c r="P153">
        <v>0</v>
      </c>
      <c r="Q153" t="s">
        <v>978</v>
      </c>
      <c r="R153" t="s">
        <v>979</v>
      </c>
      <c r="S153">
        <v>174</v>
      </c>
      <c r="T153" t="s">
        <v>37</v>
      </c>
      <c r="U153" t="s">
        <v>38</v>
      </c>
      <c r="V153" t="s">
        <v>90</v>
      </c>
      <c r="W153" s="11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5">
      <c r="A154" t="s">
        <v>28</v>
      </c>
      <c r="B154" t="s">
        <v>980</v>
      </c>
      <c r="C154">
        <v>135</v>
      </c>
      <c r="D154">
        <v>90</v>
      </c>
      <c r="E154">
        <v>23</v>
      </c>
      <c r="F154">
        <v>233</v>
      </c>
      <c r="G154" t="s">
        <v>981</v>
      </c>
      <c r="H154">
        <v>957</v>
      </c>
      <c r="I154" s="11">
        <v>110332737</v>
      </c>
      <c r="J154" t="s">
        <v>982</v>
      </c>
      <c r="K154" t="s">
        <v>983</v>
      </c>
      <c r="L154" t="s">
        <v>984</v>
      </c>
      <c r="M154">
        <v>110788</v>
      </c>
      <c r="N154">
        <v>1997</v>
      </c>
      <c r="O154" t="s">
        <v>985</v>
      </c>
      <c r="P154">
        <v>1</v>
      </c>
      <c r="Q154" t="s">
        <v>986</v>
      </c>
      <c r="R154" t="s">
        <v>987</v>
      </c>
      <c r="S154">
        <v>258</v>
      </c>
      <c r="T154" t="s">
        <v>37</v>
      </c>
      <c r="U154" t="s">
        <v>38</v>
      </c>
      <c r="V154" t="s">
        <v>39</v>
      </c>
      <c r="W154" s="11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5">
      <c r="A155" t="s">
        <v>28</v>
      </c>
      <c r="B155" t="s">
        <v>988</v>
      </c>
      <c r="C155">
        <v>190</v>
      </c>
      <c r="D155">
        <v>154</v>
      </c>
      <c r="E155">
        <v>380</v>
      </c>
      <c r="F155">
        <v>445</v>
      </c>
      <c r="G155" t="s">
        <v>989</v>
      </c>
      <c r="H155">
        <v>10000</v>
      </c>
      <c r="I155" s="11">
        <v>111110575</v>
      </c>
      <c r="J155" t="s">
        <v>990</v>
      </c>
      <c r="K155" t="s">
        <v>513</v>
      </c>
      <c r="L155" t="s">
        <v>991</v>
      </c>
      <c r="M155">
        <v>317166</v>
      </c>
      <c r="N155">
        <v>11945</v>
      </c>
      <c r="O155" t="s">
        <v>992</v>
      </c>
      <c r="P155">
        <v>1</v>
      </c>
      <c r="Q155" t="s">
        <v>993</v>
      </c>
      <c r="R155" t="s">
        <v>994</v>
      </c>
      <c r="S155">
        <v>928</v>
      </c>
      <c r="T155" t="s">
        <v>37</v>
      </c>
      <c r="U155" t="s">
        <v>38</v>
      </c>
      <c r="V155" t="s">
        <v>569</v>
      </c>
      <c r="W155" s="11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5">
      <c r="A156" t="s">
        <v>28</v>
      </c>
      <c r="B156" t="s">
        <v>182</v>
      </c>
      <c r="C156">
        <v>314</v>
      </c>
      <c r="D156">
        <v>150</v>
      </c>
      <c r="E156">
        <v>0</v>
      </c>
      <c r="F156">
        <v>748</v>
      </c>
      <c r="G156" t="s">
        <v>995</v>
      </c>
      <c r="H156">
        <v>23000</v>
      </c>
      <c r="I156" s="11">
        <v>65007045</v>
      </c>
      <c r="J156" t="s">
        <v>996</v>
      </c>
      <c r="K156" t="s">
        <v>58</v>
      </c>
      <c r="L156" t="s">
        <v>997</v>
      </c>
      <c r="M156">
        <v>128682</v>
      </c>
      <c r="N156">
        <v>26490</v>
      </c>
      <c r="O156" t="s">
        <v>998</v>
      </c>
      <c r="P156">
        <v>0</v>
      </c>
      <c r="Q156" t="s">
        <v>999</v>
      </c>
      <c r="R156" t="s">
        <v>1000</v>
      </c>
      <c r="S156">
        <v>657</v>
      </c>
      <c r="T156" t="s">
        <v>37</v>
      </c>
      <c r="U156" t="s">
        <v>56</v>
      </c>
      <c r="V156" t="s">
        <v>39</v>
      </c>
      <c r="W156" s="11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5">
      <c r="A157" t="s">
        <v>28</v>
      </c>
      <c r="B157" t="s">
        <v>346</v>
      </c>
      <c r="C157">
        <v>518</v>
      </c>
      <c r="D157">
        <v>127</v>
      </c>
      <c r="E157">
        <v>14000</v>
      </c>
      <c r="F157">
        <v>981</v>
      </c>
      <c r="G157" t="s">
        <v>1001</v>
      </c>
      <c r="H157">
        <v>26000</v>
      </c>
      <c r="I157" s="11">
        <v>257704099</v>
      </c>
      <c r="J157" t="s">
        <v>68</v>
      </c>
      <c r="K157" t="s">
        <v>93</v>
      </c>
      <c r="L157" t="s">
        <v>1002</v>
      </c>
      <c r="M157">
        <v>504419</v>
      </c>
      <c r="N157">
        <v>39284</v>
      </c>
      <c r="O157" t="s">
        <v>347</v>
      </c>
      <c r="P157">
        <v>0</v>
      </c>
      <c r="Q157" t="s">
        <v>1003</v>
      </c>
      <c r="R157" t="s">
        <v>1004</v>
      </c>
      <c r="S157">
        <v>1559</v>
      </c>
      <c r="T157" t="s">
        <v>37</v>
      </c>
      <c r="U157" t="s">
        <v>38</v>
      </c>
      <c r="V157" t="s">
        <v>39</v>
      </c>
      <c r="W157" s="11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5">
      <c r="A158" t="s">
        <v>28</v>
      </c>
      <c r="B158" t="s">
        <v>74</v>
      </c>
      <c r="C158">
        <v>291</v>
      </c>
      <c r="D158">
        <v>121</v>
      </c>
      <c r="E158">
        <v>0</v>
      </c>
      <c r="F158">
        <v>4000</v>
      </c>
      <c r="G158" t="s">
        <v>75</v>
      </c>
      <c r="H158">
        <v>24000</v>
      </c>
      <c r="I158" s="11">
        <v>403706375</v>
      </c>
      <c r="J158" t="s">
        <v>240</v>
      </c>
      <c r="K158" t="s">
        <v>77</v>
      </c>
      <c r="L158" t="s">
        <v>1005</v>
      </c>
      <c r="M158">
        <v>544665</v>
      </c>
      <c r="N158">
        <v>40484</v>
      </c>
      <c r="O158" t="s">
        <v>79</v>
      </c>
      <c r="P158">
        <v>0</v>
      </c>
      <c r="Q158" t="s">
        <v>1006</v>
      </c>
      <c r="R158" t="s">
        <v>1007</v>
      </c>
      <c r="S158">
        <v>2012</v>
      </c>
      <c r="T158" t="s">
        <v>37</v>
      </c>
      <c r="U158" t="s">
        <v>38</v>
      </c>
      <c r="V158" t="s">
        <v>39</v>
      </c>
      <c r="W158" s="11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5">
      <c r="A159" t="s">
        <v>28</v>
      </c>
      <c r="B159" t="s">
        <v>623</v>
      </c>
      <c r="C159">
        <v>292</v>
      </c>
      <c r="D159">
        <v>102</v>
      </c>
      <c r="E159">
        <v>255</v>
      </c>
      <c r="F159">
        <v>953</v>
      </c>
      <c r="G159" t="s">
        <v>640</v>
      </c>
      <c r="H159">
        <v>18000</v>
      </c>
      <c r="I159" s="11">
        <v>176997107</v>
      </c>
      <c r="J159" t="s">
        <v>1008</v>
      </c>
      <c r="K159" t="s">
        <v>625</v>
      </c>
      <c r="L159" t="s">
        <v>1009</v>
      </c>
      <c r="M159">
        <v>221128</v>
      </c>
      <c r="N159">
        <v>23378</v>
      </c>
      <c r="O159" t="s">
        <v>624</v>
      </c>
      <c r="P159">
        <v>5</v>
      </c>
      <c r="Q159" t="s">
        <v>1010</v>
      </c>
      <c r="R159" t="s">
        <v>1011</v>
      </c>
      <c r="S159">
        <v>343</v>
      </c>
      <c r="T159" t="s">
        <v>37</v>
      </c>
      <c r="U159" t="s">
        <v>38</v>
      </c>
      <c r="V159" t="s">
        <v>90</v>
      </c>
      <c r="W159" s="11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5">
      <c r="A160" t="s">
        <v>28</v>
      </c>
      <c r="B160" t="s">
        <v>1012</v>
      </c>
      <c r="C160">
        <v>184</v>
      </c>
      <c r="D160">
        <v>126</v>
      </c>
      <c r="E160">
        <v>295</v>
      </c>
      <c r="F160">
        <v>284</v>
      </c>
      <c r="G160" t="s">
        <v>1013</v>
      </c>
      <c r="H160">
        <v>18000</v>
      </c>
      <c r="I160" s="11">
        <v>31141074</v>
      </c>
      <c r="J160" t="s">
        <v>42</v>
      </c>
      <c r="K160" t="s">
        <v>625</v>
      </c>
      <c r="L160" t="s">
        <v>1014</v>
      </c>
      <c r="M160">
        <v>51892</v>
      </c>
      <c r="N160">
        <v>19769</v>
      </c>
      <c r="O160" t="s">
        <v>1015</v>
      </c>
      <c r="P160">
        <v>4</v>
      </c>
      <c r="Q160" t="s">
        <v>1016</v>
      </c>
      <c r="R160" t="s">
        <v>1017</v>
      </c>
      <c r="S160">
        <v>273</v>
      </c>
      <c r="T160" t="s">
        <v>37</v>
      </c>
      <c r="U160" t="s">
        <v>38</v>
      </c>
      <c r="V160" t="s">
        <v>39</v>
      </c>
      <c r="W160" s="11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5">
      <c r="A161" t="s">
        <v>28</v>
      </c>
      <c r="B161" t="s">
        <v>489</v>
      </c>
      <c r="C161">
        <v>145</v>
      </c>
      <c r="D161">
        <v>121</v>
      </c>
      <c r="E161">
        <v>357</v>
      </c>
      <c r="F161">
        <v>653</v>
      </c>
      <c r="G161" t="s">
        <v>1018</v>
      </c>
      <c r="H161">
        <v>820</v>
      </c>
      <c r="I161" s="11">
        <v>31704416</v>
      </c>
      <c r="J161" t="s">
        <v>222</v>
      </c>
      <c r="K161" t="s">
        <v>1019</v>
      </c>
      <c r="L161" t="s">
        <v>1020</v>
      </c>
      <c r="M161">
        <v>45455</v>
      </c>
      <c r="N161">
        <v>2705</v>
      </c>
      <c r="O161" t="s">
        <v>1021</v>
      </c>
      <c r="P161">
        <v>0</v>
      </c>
      <c r="Q161" t="s">
        <v>1022</v>
      </c>
      <c r="R161" t="s">
        <v>1023</v>
      </c>
      <c r="S161">
        <v>388</v>
      </c>
      <c r="T161" t="s">
        <v>37</v>
      </c>
      <c r="U161" t="s">
        <v>38</v>
      </c>
      <c r="V161" t="s">
        <v>39</v>
      </c>
      <c r="W161" s="1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5">
      <c r="A162" t="s">
        <v>28</v>
      </c>
      <c r="B162" t="s">
        <v>106</v>
      </c>
      <c r="C162">
        <v>451</v>
      </c>
      <c r="D162">
        <v>215</v>
      </c>
      <c r="E162">
        <v>0</v>
      </c>
      <c r="F162">
        <v>413</v>
      </c>
      <c r="G162" t="s">
        <v>1024</v>
      </c>
      <c r="H162">
        <v>986</v>
      </c>
      <c r="I162" s="11">
        <v>107503316</v>
      </c>
      <c r="J162" t="s">
        <v>1025</v>
      </c>
      <c r="K162" t="s">
        <v>1026</v>
      </c>
      <c r="L162" t="s">
        <v>1027</v>
      </c>
      <c r="M162">
        <v>392474</v>
      </c>
      <c r="N162">
        <v>2530</v>
      </c>
      <c r="O162" t="s">
        <v>1028</v>
      </c>
      <c r="P162">
        <v>1</v>
      </c>
      <c r="Q162" t="s">
        <v>1029</v>
      </c>
      <c r="R162" t="s">
        <v>1030</v>
      </c>
      <c r="S162">
        <v>1229</v>
      </c>
      <c r="T162" t="s">
        <v>37</v>
      </c>
      <c r="U162" t="s">
        <v>38</v>
      </c>
      <c r="V162" t="s">
        <v>569</v>
      </c>
      <c r="W162" s="11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5">
      <c r="A163" t="s">
        <v>28</v>
      </c>
      <c r="B163" t="s">
        <v>1031</v>
      </c>
      <c r="C163">
        <v>141</v>
      </c>
      <c r="D163">
        <v>127</v>
      </c>
      <c r="E163">
        <v>503</v>
      </c>
      <c r="F163">
        <v>91</v>
      </c>
      <c r="G163" t="s">
        <v>1032</v>
      </c>
      <c r="H163">
        <v>5000</v>
      </c>
      <c r="I163" s="11">
        <v>129734803</v>
      </c>
      <c r="J163" t="s">
        <v>329</v>
      </c>
      <c r="K163" t="s">
        <v>492</v>
      </c>
      <c r="L163" t="s">
        <v>1033</v>
      </c>
      <c r="M163">
        <v>127497</v>
      </c>
      <c r="N163">
        <v>6171</v>
      </c>
      <c r="O163" t="s">
        <v>1034</v>
      </c>
      <c r="P163">
        <v>2</v>
      </c>
      <c r="Q163" t="s">
        <v>1035</v>
      </c>
      <c r="R163" t="s">
        <v>1036</v>
      </c>
      <c r="S163">
        <v>287</v>
      </c>
      <c r="T163" t="s">
        <v>37</v>
      </c>
      <c r="U163" t="s">
        <v>38</v>
      </c>
      <c r="V163" t="s">
        <v>569</v>
      </c>
      <c r="W163" s="11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5">
      <c r="A164" t="s">
        <v>28</v>
      </c>
      <c r="B164" t="s">
        <v>1037</v>
      </c>
      <c r="C164">
        <v>267</v>
      </c>
      <c r="D164">
        <v>138</v>
      </c>
      <c r="E164">
        <v>0</v>
      </c>
      <c r="F164">
        <v>258</v>
      </c>
      <c r="G164" t="s">
        <v>1038</v>
      </c>
      <c r="H164">
        <v>820</v>
      </c>
      <c r="I164" s="11">
        <v>132122995</v>
      </c>
      <c r="J164" t="s">
        <v>631</v>
      </c>
      <c r="K164" t="s">
        <v>1039</v>
      </c>
      <c r="L164" t="s">
        <v>1040</v>
      </c>
      <c r="M164">
        <v>212106</v>
      </c>
      <c r="N164">
        <v>1814</v>
      </c>
      <c r="O164" t="s">
        <v>1041</v>
      </c>
      <c r="P164">
        <v>0</v>
      </c>
      <c r="Q164" t="s">
        <v>1042</v>
      </c>
      <c r="R164" t="s">
        <v>1043</v>
      </c>
      <c r="S164">
        <v>1445</v>
      </c>
      <c r="T164" t="s">
        <v>37</v>
      </c>
      <c r="U164" t="s">
        <v>38</v>
      </c>
      <c r="V164" t="s">
        <v>39</v>
      </c>
      <c r="W164" s="11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5">
      <c r="A165" t="s">
        <v>28</v>
      </c>
      <c r="B165" t="s">
        <v>1044</v>
      </c>
      <c r="C165">
        <v>351</v>
      </c>
      <c r="D165">
        <v>122</v>
      </c>
      <c r="E165">
        <v>209</v>
      </c>
      <c r="F165">
        <v>934</v>
      </c>
      <c r="G165" t="s">
        <v>1045</v>
      </c>
      <c r="H165">
        <v>17000</v>
      </c>
      <c r="I165" s="11">
        <v>122512052</v>
      </c>
      <c r="J165" t="s">
        <v>222</v>
      </c>
      <c r="K165" t="s">
        <v>434</v>
      </c>
      <c r="L165" t="s">
        <v>1046</v>
      </c>
      <c r="M165">
        <v>146352</v>
      </c>
      <c r="N165">
        <v>31958</v>
      </c>
      <c r="O165" t="s">
        <v>1013</v>
      </c>
      <c r="P165">
        <v>6</v>
      </c>
      <c r="Q165" t="s">
        <v>1047</v>
      </c>
      <c r="R165" t="s">
        <v>1048</v>
      </c>
      <c r="S165">
        <v>288</v>
      </c>
      <c r="T165" t="s">
        <v>37</v>
      </c>
      <c r="U165" t="s">
        <v>38</v>
      </c>
      <c r="V165" t="s">
        <v>39</v>
      </c>
      <c r="W165" s="11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5">
      <c r="A166" t="s">
        <v>28</v>
      </c>
      <c r="B166" t="s">
        <v>1049</v>
      </c>
      <c r="C166">
        <v>163</v>
      </c>
      <c r="D166">
        <v>124</v>
      </c>
      <c r="E166">
        <v>42</v>
      </c>
      <c r="F166">
        <v>848</v>
      </c>
      <c r="G166" t="s">
        <v>467</v>
      </c>
      <c r="H166">
        <v>11000</v>
      </c>
      <c r="I166" s="11">
        <v>68642452</v>
      </c>
      <c r="J166" t="s">
        <v>1050</v>
      </c>
      <c r="K166" t="s">
        <v>644</v>
      </c>
      <c r="L166" t="s">
        <v>1051</v>
      </c>
      <c r="M166">
        <v>77673</v>
      </c>
      <c r="N166">
        <v>13073</v>
      </c>
      <c r="O166" t="s">
        <v>460</v>
      </c>
      <c r="P166">
        <v>3</v>
      </c>
      <c r="Q166" t="s">
        <v>1052</v>
      </c>
      <c r="R166" t="s">
        <v>1053</v>
      </c>
      <c r="S166">
        <v>463</v>
      </c>
      <c r="T166" t="s">
        <v>37</v>
      </c>
      <c r="U166" t="s">
        <v>56</v>
      </c>
      <c r="V166" t="s">
        <v>39</v>
      </c>
      <c r="W166" s="11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5">
      <c r="A167" t="s">
        <v>28</v>
      </c>
      <c r="B167" t="s">
        <v>1054</v>
      </c>
      <c r="C167">
        <v>166</v>
      </c>
      <c r="D167">
        <v>106</v>
      </c>
      <c r="E167">
        <v>6</v>
      </c>
      <c r="F167">
        <v>422</v>
      </c>
      <c r="G167" t="s">
        <v>1055</v>
      </c>
      <c r="H167">
        <v>12000</v>
      </c>
      <c r="I167" s="11">
        <v>32131830</v>
      </c>
      <c r="J167" t="s">
        <v>1056</v>
      </c>
      <c r="K167" t="s">
        <v>267</v>
      </c>
      <c r="L167" t="s">
        <v>1057</v>
      </c>
      <c r="M167">
        <v>72259</v>
      </c>
      <c r="N167">
        <v>15015</v>
      </c>
      <c r="O167" t="s">
        <v>1058</v>
      </c>
      <c r="P167">
        <v>1</v>
      </c>
      <c r="Q167" t="s">
        <v>1059</v>
      </c>
      <c r="R167" t="s">
        <v>1060</v>
      </c>
      <c r="S167">
        <v>788</v>
      </c>
      <c r="T167" t="s">
        <v>37</v>
      </c>
      <c r="U167" t="s">
        <v>38</v>
      </c>
      <c r="V167" t="s">
        <v>39</v>
      </c>
      <c r="W167" s="11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5">
      <c r="A168" t="s">
        <v>28</v>
      </c>
      <c r="B168" t="s">
        <v>866</v>
      </c>
      <c r="C168">
        <v>510</v>
      </c>
      <c r="D168">
        <v>124</v>
      </c>
      <c r="E168">
        <v>394</v>
      </c>
      <c r="F168">
        <v>2000</v>
      </c>
      <c r="G168" t="s">
        <v>703</v>
      </c>
      <c r="H168">
        <v>11000</v>
      </c>
      <c r="I168" s="11">
        <v>176636816</v>
      </c>
      <c r="J168" t="s">
        <v>68</v>
      </c>
      <c r="K168" t="s">
        <v>217</v>
      </c>
      <c r="L168" t="s">
        <v>1061</v>
      </c>
      <c r="M168">
        <v>508818</v>
      </c>
      <c r="N168">
        <v>19761</v>
      </c>
      <c r="O168" t="s">
        <v>578</v>
      </c>
      <c r="P168">
        <v>0</v>
      </c>
      <c r="Q168" t="s">
        <v>1062</v>
      </c>
      <c r="R168" t="s">
        <v>1063</v>
      </c>
      <c r="S168">
        <v>679</v>
      </c>
      <c r="T168" t="s">
        <v>37</v>
      </c>
      <c r="U168" t="s">
        <v>38</v>
      </c>
      <c r="V168" t="s">
        <v>39</v>
      </c>
      <c r="W168" s="11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5">
      <c r="A169" t="s">
        <v>28</v>
      </c>
      <c r="B169" t="s">
        <v>714</v>
      </c>
      <c r="C169">
        <v>197</v>
      </c>
      <c r="D169">
        <v>128</v>
      </c>
      <c r="E169">
        <v>150</v>
      </c>
      <c r="F169">
        <v>244</v>
      </c>
      <c r="G169" t="s">
        <v>1064</v>
      </c>
      <c r="H169">
        <v>766</v>
      </c>
      <c r="I169" s="11">
        <v>126930660</v>
      </c>
      <c r="J169" t="s">
        <v>50</v>
      </c>
      <c r="K169" t="s">
        <v>936</v>
      </c>
      <c r="L169" t="s">
        <v>1065</v>
      </c>
      <c r="M169">
        <v>157519</v>
      </c>
      <c r="N169">
        <v>2037</v>
      </c>
      <c r="O169" t="s">
        <v>1066</v>
      </c>
      <c r="P169">
        <v>2</v>
      </c>
      <c r="Q169" t="s">
        <v>1067</v>
      </c>
      <c r="R169" t="s">
        <v>1068</v>
      </c>
      <c r="S169">
        <v>683</v>
      </c>
      <c r="T169" t="s">
        <v>37</v>
      </c>
      <c r="U169" t="s">
        <v>56</v>
      </c>
      <c r="V169" t="s">
        <v>39</v>
      </c>
      <c r="W169" s="11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5">
      <c r="A170" t="s">
        <v>28</v>
      </c>
      <c r="B170" t="s">
        <v>1069</v>
      </c>
      <c r="C170">
        <v>244</v>
      </c>
      <c r="D170">
        <v>138</v>
      </c>
      <c r="E170">
        <v>608</v>
      </c>
      <c r="F170">
        <v>168</v>
      </c>
      <c r="G170" t="s">
        <v>1070</v>
      </c>
      <c r="H170">
        <v>613</v>
      </c>
      <c r="I170" s="11">
        <v>93926386</v>
      </c>
      <c r="J170" t="s">
        <v>1071</v>
      </c>
      <c r="K170" t="s">
        <v>1072</v>
      </c>
      <c r="L170" t="s">
        <v>1073</v>
      </c>
      <c r="M170">
        <v>168207</v>
      </c>
      <c r="N170">
        <v>1205</v>
      </c>
      <c r="O170" t="s">
        <v>1074</v>
      </c>
      <c r="P170">
        <v>1</v>
      </c>
      <c r="Q170" t="s">
        <v>1075</v>
      </c>
      <c r="R170" t="s">
        <v>1076</v>
      </c>
      <c r="S170">
        <v>684</v>
      </c>
      <c r="T170" t="s">
        <v>37</v>
      </c>
      <c r="U170" t="s">
        <v>38</v>
      </c>
      <c r="V170" t="s">
        <v>39</v>
      </c>
      <c r="W170" s="11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5">
      <c r="A171" t="s">
        <v>28</v>
      </c>
      <c r="B171" t="s">
        <v>1077</v>
      </c>
      <c r="C171">
        <v>322</v>
      </c>
      <c r="D171">
        <v>115</v>
      </c>
      <c r="E171">
        <v>386</v>
      </c>
      <c r="F171">
        <v>12000</v>
      </c>
      <c r="G171" t="s">
        <v>547</v>
      </c>
      <c r="H171">
        <v>21000</v>
      </c>
      <c r="I171" s="11">
        <v>292298923</v>
      </c>
      <c r="J171" t="s">
        <v>1078</v>
      </c>
      <c r="K171" t="s">
        <v>741</v>
      </c>
      <c r="L171" t="s">
        <v>1079</v>
      </c>
      <c r="M171">
        <v>185394</v>
      </c>
      <c r="N171">
        <v>59177</v>
      </c>
      <c r="O171" t="s">
        <v>1080</v>
      </c>
      <c r="P171">
        <v>3</v>
      </c>
      <c r="Q171" t="s">
        <v>1081</v>
      </c>
      <c r="R171" t="s">
        <v>1082</v>
      </c>
      <c r="S171">
        <v>329</v>
      </c>
      <c r="T171" t="s">
        <v>37</v>
      </c>
      <c r="U171" t="s">
        <v>38</v>
      </c>
      <c r="V171" t="s">
        <v>39</v>
      </c>
      <c r="W171" s="1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5">
      <c r="A172" t="s">
        <v>28</v>
      </c>
      <c r="B172" t="s">
        <v>818</v>
      </c>
      <c r="C172">
        <v>156</v>
      </c>
      <c r="D172">
        <v>100</v>
      </c>
      <c r="E172">
        <v>750</v>
      </c>
      <c r="F172">
        <v>988</v>
      </c>
      <c r="G172" t="s">
        <v>335</v>
      </c>
      <c r="H172">
        <v>49000</v>
      </c>
      <c r="I172" s="11">
        <v>63992328</v>
      </c>
      <c r="J172" t="s">
        <v>1083</v>
      </c>
      <c r="K172" t="s">
        <v>784</v>
      </c>
      <c r="L172" t="s">
        <v>1084</v>
      </c>
      <c r="M172">
        <v>32399</v>
      </c>
      <c r="N172">
        <v>62644</v>
      </c>
      <c r="O172" t="s">
        <v>324</v>
      </c>
      <c r="P172">
        <v>0</v>
      </c>
      <c r="Q172" t="s">
        <v>1085</v>
      </c>
      <c r="R172" t="s">
        <v>1086</v>
      </c>
      <c r="S172">
        <v>79</v>
      </c>
      <c r="T172" t="s">
        <v>37</v>
      </c>
      <c r="U172" t="s">
        <v>365</v>
      </c>
      <c r="V172" t="s">
        <v>90</v>
      </c>
      <c r="W172" s="11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5">
      <c r="A173" t="s">
        <v>28</v>
      </c>
      <c r="B173" t="s">
        <v>1087</v>
      </c>
      <c r="C173">
        <v>354</v>
      </c>
      <c r="D173">
        <v>135</v>
      </c>
      <c r="E173">
        <v>255</v>
      </c>
      <c r="F173">
        <v>882</v>
      </c>
      <c r="G173" t="s">
        <v>1088</v>
      </c>
      <c r="H173">
        <v>3000</v>
      </c>
      <c r="I173" s="11">
        <v>134518390</v>
      </c>
      <c r="J173" t="s">
        <v>68</v>
      </c>
      <c r="K173" t="s">
        <v>921</v>
      </c>
      <c r="L173" t="s">
        <v>1089</v>
      </c>
      <c r="M173">
        <v>326286</v>
      </c>
      <c r="N173">
        <v>5811</v>
      </c>
      <c r="O173" t="s">
        <v>183</v>
      </c>
      <c r="P173">
        <v>0</v>
      </c>
      <c r="Q173" t="s">
        <v>1090</v>
      </c>
      <c r="R173" t="s">
        <v>1091</v>
      </c>
      <c r="S173">
        <v>643</v>
      </c>
      <c r="T173" t="s">
        <v>37</v>
      </c>
      <c r="U173" t="s">
        <v>38</v>
      </c>
      <c r="V173" t="s">
        <v>39</v>
      </c>
      <c r="W173" s="11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5">
      <c r="A174" t="s">
        <v>28</v>
      </c>
      <c r="B174" t="s">
        <v>384</v>
      </c>
      <c r="C174">
        <v>252</v>
      </c>
      <c r="D174">
        <v>117</v>
      </c>
      <c r="E174">
        <v>14000</v>
      </c>
      <c r="F174">
        <v>358</v>
      </c>
      <c r="G174" t="s">
        <v>1094</v>
      </c>
      <c r="H174">
        <v>535</v>
      </c>
      <c r="I174" s="11">
        <v>52792307</v>
      </c>
      <c r="J174" t="s">
        <v>195</v>
      </c>
      <c r="K174" t="s">
        <v>1095</v>
      </c>
      <c r="L174" t="s">
        <v>1096</v>
      </c>
      <c r="M174">
        <v>12572</v>
      </c>
      <c r="N174">
        <v>1950</v>
      </c>
      <c r="O174" t="s">
        <v>1097</v>
      </c>
      <c r="P174">
        <v>0</v>
      </c>
      <c r="Q174" t="s">
        <v>1098</v>
      </c>
      <c r="R174" t="s">
        <v>1099</v>
      </c>
      <c r="S174">
        <v>106</v>
      </c>
      <c r="T174" t="s">
        <v>37</v>
      </c>
      <c r="U174" t="s">
        <v>56</v>
      </c>
      <c r="V174" t="s">
        <v>90</v>
      </c>
      <c r="W174" s="11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5">
      <c r="A175" t="s">
        <v>28</v>
      </c>
      <c r="B175" t="s">
        <v>1100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 s="11">
        <v>183635922</v>
      </c>
      <c r="J175" t="s">
        <v>1101</v>
      </c>
      <c r="K175" t="s">
        <v>210</v>
      </c>
      <c r="L175" t="s">
        <v>1102</v>
      </c>
      <c r="M175">
        <v>406020</v>
      </c>
      <c r="N175">
        <v>57108</v>
      </c>
      <c r="O175" t="s">
        <v>1103</v>
      </c>
      <c r="P175">
        <v>0</v>
      </c>
      <c r="Q175" t="s">
        <v>1104</v>
      </c>
      <c r="R175" t="s">
        <v>1105</v>
      </c>
      <c r="S175">
        <v>1188</v>
      </c>
      <c r="T175" t="s">
        <v>37</v>
      </c>
      <c r="U175" t="s">
        <v>38</v>
      </c>
      <c r="V175" t="s">
        <v>569</v>
      </c>
      <c r="W175" s="11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5">
      <c r="A176" t="s">
        <v>28</v>
      </c>
      <c r="B176" t="s">
        <v>1106</v>
      </c>
      <c r="C176">
        <v>166</v>
      </c>
      <c r="D176">
        <v>96</v>
      </c>
      <c r="E176">
        <v>13</v>
      </c>
      <c r="F176">
        <v>463</v>
      </c>
      <c r="G176" t="s">
        <v>1107</v>
      </c>
      <c r="H176">
        <v>16000</v>
      </c>
      <c r="I176" s="11">
        <v>83024900</v>
      </c>
      <c r="J176" t="s">
        <v>302</v>
      </c>
      <c r="K176" t="s">
        <v>310</v>
      </c>
      <c r="L176" t="s">
        <v>1108</v>
      </c>
      <c r="M176">
        <v>62424</v>
      </c>
      <c r="N176">
        <v>17416</v>
      </c>
      <c r="O176" t="s">
        <v>1109</v>
      </c>
      <c r="P176">
        <v>0</v>
      </c>
      <c r="Q176" t="s">
        <v>1110</v>
      </c>
      <c r="R176" t="s">
        <v>1111</v>
      </c>
      <c r="S176">
        <v>90</v>
      </c>
      <c r="T176" t="s">
        <v>37</v>
      </c>
      <c r="U176" t="s">
        <v>38</v>
      </c>
      <c r="V176" t="s">
        <v>90</v>
      </c>
      <c r="W176" s="11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5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385</v>
      </c>
      <c r="H177">
        <v>40000</v>
      </c>
      <c r="I177" s="11">
        <v>123207194</v>
      </c>
      <c r="J177" t="s">
        <v>1112</v>
      </c>
      <c r="K177" t="s">
        <v>43</v>
      </c>
      <c r="L177" t="s">
        <v>1113</v>
      </c>
      <c r="M177">
        <v>183208</v>
      </c>
      <c r="N177">
        <v>43291</v>
      </c>
      <c r="O177" t="s">
        <v>1114</v>
      </c>
      <c r="P177">
        <v>0</v>
      </c>
      <c r="Q177" t="s">
        <v>1115</v>
      </c>
      <c r="R177" t="s">
        <v>1116</v>
      </c>
      <c r="S177">
        <v>337</v>
      </c>
      <c r="T177" t="s">
        <v>37</v>
      </c>
      <c r="U177" t="s">
        <v>38</v>
      </c>
      <c r="V177" t="s">
        <v>90</v>
      </c>
      <c r="W177" s="11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5">
      <c r="A178" t="s">
        <v>28</v>
      </c>
      <c r="B178" t="s">
        <v>774</v>
      </c>
      <c r="C178">
        <v>153</v>
      </c>
      <c r="D178">
        <v>92</v>
      </c>
      <c r="E178">
        <v>35</v>
      </c>
      <c r="F178">
        <v>179</v>
      </c>
      <c r="G178" t="s">
        <v>1117</v>
      </c>
      <c r="H178">
        <v>19000</v>
      </c>
      <c r="I178" s="11">
        <v>83348920</v>
      </c>
      <c r="J178" t="s">
        <v>461</v>
      </c>
      <c r="K178" t="s">
        <v>348</v>
      </c>
      <c r="L178" t="s">
        <v>1118</v>
      </c>
      <c r="M178">
        <v>60230</v>
      </c>
      <c r="N178">
        <v>19963</v>
      </c>
      <c r="O178" t="s">
        <v>1119</v>
      </c>
      <c r="P178">
        <v>0</v>
      </c>
      <c r="Q178" t="s">
        <v>1120</v>
      </c>
      <c r="R178" t="s">
        <v>1121</v>
      </c>
      <c r="S178">
        <v>118</v>
      </c>
      <c r="T178" t="s">
        <v>37</v>
      </c>
      <c r="U178" t="s">
        <v>38</v>
      </c>
      <c r="V178" t="s">
        <v>90</v>
      </c>
      <c r="W178" s="11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5">
      <c r="A179" t="s">
        <v>28</v>
      </c>
      <c r="B179" t="s">
        <v>1122</v>
      </c>
      <c r="C179">
        <v>329</v>
      </c>
      <c r="D179">
        <v>115</v>
      </c>
      <c r="E179">
        <v>521</v>
      </c>
      <c r="F179">
        <v>883</v>
      </c>
      <c r="G179" t="s">
        <v>850</v>
      </c>
      <c r="H179">
        <v>13000</v>
      </c>
      <c r="I179" s="11">
        <v>227137090</v>
      </c>
      <c r="J179" t="s">
        <v>1123</v>
      </c>
      <c r="K179" t="s">
        <v>1124</v>
      </c>
      <c r="L179" t="s">
        <v>1125</v>
      </c>
      <c r="M179">
        <v>491077</v>
      </c>
      <c r="N179">
        <v>17369</v>
      </c>
      <c r="O179" t="s">
        <v>236</v>
      </c>
      <c r="P179">
        <v>0</v>
      </c>
      <c r="Q179" t="s">
        <v>1126</v>
      </c>
      <c r="R179" t="s">
        <v>1127</v>
      </c>
      <c r="S179">
        <v>820</v>
      </c>
      <c r="T179" t="s">
        <v>37</v>
      </c>
      <c r="U179" t="s">
        <v>38</v>
      </c>
      <c r="V179" t="s">
        <v>39</v>
      </c>
      <c r="W179" s="11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5">
      <c r="A180" t="s">
        <v>28</v>
      </c>
      <c r="B180" t="s">
        <v>1128</v>
      </c>
      <c r="C180">
        <v>266</v>
      </c>
      <c r="D180">
        <v>92</v>
      </c>
      <c r="E180">
        <v>54</v>
      </c>
      <c r="F180">
        <v>562</v>
      </c>
      <c r="G180" t="s">
        <v>967</v>
      </c>
      <c r="H180">
        <v>11000</v>
      </c>
      <c r="I180" s="11">
        <v>215395021</v>
      </c>
      <c r="J180" t="s">
        <v>776</v>
      </c>
      <c r="K180" t="s">
        <v>555</v>
      </c>
      <c r="L180" t="s">
        <v>1129</v>
      </c>
      <c r="M180">
        <v>307029</v>
      </c>
      <c r="N180">
        <v>12754</v>
      </c>
      <c r="O180" t="s">
        <v>902</v>
      </c>
      <c r="P180">
        <v>0</v>
      </c>
      <c r="Q180" t="s">
        <v>1130</v>
      </c>
      <c r="R180" t="s">
        <v>1131</v>
      </c>
      <c r="S180">
        <v>360</v>
      </c>
      <c r="T180" t="s">
        <v>37</v>
      </c>
      <c r="U180" t="s">
        <v>38</v>
      </c>
      <c r="V180" t="s">
        <v>90</v>
      </c>
      <c r="W180" s="11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5">
      <c r="A181" t="s">
        <v>28</v>
      </c>
      <c r="B181" t="s">
        <v>1132</v>
      </c>
      <c r="C181">
        <v>517</v>
      </c>
      <c r="D181">
        <v>117</v>
      </c>
      <c r="E181">
        <v>235</v>
      </c>
      <c r="F181">
        <v>680</v>
      </c>
      <c r="G181" t="s">
        <v>578</v>
      </c>
      <c r="H181">
        <v>2000</v>
      </c>
      <c r="I181" s="11">
        <v>180191634</v>
      </c>
      <c r="J181" t="s">
        <v>499</v>
      </c>
      <c r="K181" t="s">
        <v>229</v>
      </c>
      <c r="L181" t="s">
        <v>1133</v>
      </c>
      <c r="M181">
        <v>313866</v>
      </c>
      <c r="N181">
        <v>5730</v>
      </c>
      <c r="O181" t="s">
        <v>1134</v>
      </c>
      <c r="P181">
        <v>6</v>
      </c>
      <c r="Q181" t="s">
        <v>1135</v>
      </c>
      <c r="R181" t="s">
        <v>1136</v>
      </c>
      <c r="S181">
        <v>549</v>
      </c>
      <c r="T181" t="s">
        <v>37</v>
      </c>
      <c r="U181" t="s">
        <v>38</v>
      </c>
      <c r="V181" t="s">
        <v>39</v>
      </c>
      <c r="W181" s="1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5">
      <c r="A182" t="s">
        <v>28</v>
      </c>
      <c r="B182" t="s">
        <v>669</v>
      </c>
      <c r="C182">
        <v>502</v>
      </c>
      <c r="D182">
        <v>146</v>
      </c>
      <c r="E182">
        <v>508</v>
      </c>
      <c r="F182">
        <v>523</v>
      </c>
      <c r="G182" t="s">
        <v>673</v>
      </c>
      <c r="H182">
        <v>34000</v>
      </c>
      <c r="I182" s="11">
        <v>424645577</v>
      </c>
      <c r="J182" t="s">
        <v>1137</v>
      </c>
      <c r="K182" t="s">
        <v>342</v>
      </c>
      <c r="L182" t="s">
        <v>1138</v>
      </c>
      <c r="M182">
        <v>498397</v>
      </c>
      <c r="N182">
        <v>49355</v>
      </c>
      <c r="O182" t="s">
        <v>1139</v>
      </c>
      <c r="P182">
        <v>1</v>
      </c>
      <c r="Q182" t="s">
        <v>1140</v>
      </c>
      <c r="R182" t="s">
        <v>1141</v>
      </c>
      <c r="S182">
        <v>706</v>
      </c>
      <c r="T182" t="s">
        <v>37</v>
      </c>
      <c r="U182" t="s">
        <v>38</v>
      </c>
      <c r="V182" t="s">
        <v>39</v>
      </c>
      <c r="W182" s="11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5">
      <c r="A183" t="s">
        <v>28</v>
      </c>
      <c r="B183" t="s">
        <v>1077</v>
      </c>
      <c r="C183">
        <v>322</v>
      </c>
      <c r="D183">
        <v>115</v>
      </c>
      <c r="E183">
        <v>386</v>
      </c>
      <c r="F183">
        <v>12000</v>
      </c>
      <c r="G183" t="s">
        <v>547</v>
      </c>
      <c r="H183">
        <v>21000</v>
      </c>
      <c r="I183" s="11">
        <v>292298923</v>
      </c>
      <c r="J183" t="s">
        <v>1078</v>
      </c>
      <c r="K183" t="s">
        <v>741</v>
      </c>
      <c r="L183" t="s">
        <v>1079</v>
      </c>
      <c r="M183">
        <v>185394</v>
      </c>
      <c r="N183">
        <v>59177</v>
      </c>
      <c r="O183" t="s">
        <v>1080</v>
      </c>
      <c r="P183">
        <v>3</v>
      </c>
      <c r="Q183" t="s">
        <v>1081</v>
      </c>
      <c r="R183" t="s">
        <v>1082</v>
      </c>
      <c r="S183">
        <v>329</v>
      </c>
      <c r="T183" t="s">
        <v>37</v>
      </c>
      <c r="U183" t="s">
        <v>38</v>
      </c>
      <c r="V183" t="s">
        <v>39</v>
      </c>
      <c r="W183" s="11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5">
      <c r="A184" t="s">
        <v>28</v>
      </c>
      <c r="B184" t="s">
        <v>1142</v>
      </c>
      <c r="C184">
        <v>165</v>
      </c>
      <c r="D184">
        <v>94</v>
      </c>
      <c r="E184">
        <v>12</v>
      </c>
      <c r="F184">
        <v>183</v>
      </c>
      <c r="G184" t="s">
        <v>1143</v>
      </c>
      <c r="H184">
        <v>17000</v>
      </c>
      <c r="I184" s="11">
        <v>177343675</v>
      </c>
      <c r="J184" t="s">
        <v>1144</v>
      </c>
      <c r="K184" t="s">
        <v>1145</v>
      </c>
      <c r="L184" t="s">
        <v>1146</v>
      </c>
      <c r="M184">
        <v>70121</v>
      </c>
      <c r="N184">
        <v>17883</v>
      </c>
      <c r="O184" t="s">
        <v>1147</v>
      </c>
      <c r="P184">
        <v>0</v>
      </c>
      <c r="Q184" t="s">
        <v>1148</v>
      </c>
      <c r="R184" t="s">
        <v>1149</v>
      </c>
      <c r="S184">
        <v>214</v>
      </c>
      <c r="T184" t="s">
        <v>37</v>
      </c>
      <c r="U184" t="s">
        <v>38</v>
      </c>
      <c r="V184" t="s">
        <v>90</v>
      </c>
      <c r="W184" s="11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5">
      <c r="A185" t="s">
        <v>28</v>
      </c>
      <c r="B185" t="s">
        <v>384</v>
      </c>
      <c r="C185">
        <v>401</v>
      </c>
      <c r="D185">
        <v>116</v>
      </c>
      <c r="E185">
        <v>14000</v>
      </c>
      <c r="F185">
        <v>807</v>
      </c>
      <c r="G185" t="s">
        <v>1150</v>
      </c>
      <c r="H185">
        <v>10000</v>
      </c>
      <c r="I185" s="11">
        <v>234277056</v>
      </c>
      <c r="J185" t="s">
        <v>1137</v>
      </c>
      <c r="K185" t="s">
        <v>513</v>
      </c>
      <c r="L185" t="s">
        <v>1151</v>
      </c>
      <c r="M185">
        <v>334345</v>
      </c>
      <c r="N185">
        <v>12758</v>
      </c>
      <c r="O185" t="s">
        <v>1152</v>
      </c>
      <c r="P185">
        <v>0</v>
      </c>
      <c r="Q185" t="s">
        <v>1153</v>
      </c>
      <c r="R185" t="s">
        <v>1154</v>
      </c>
      <c r="S185">
        <v>2741</v>
      </c>
      <c r="T185" t="s">
        <v>37</v>
      </c>
      <c r="U185" t="s">
        <v>38</v>
      </c>
      <c r="V185" t="s">
        <v>39</v>
      </c>
      <c r="W185" s="11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5">
      <c r="A186" t="s">
        <v>28</v>
      </c>
      <c r="B186" t="s">
        <v>273</v>
      </c>
      <c r="C186">
        <v>94</v>
      </c>
      <c r="D186">
        <v>147</v>
      </c>
      <c r="E186">
        <v>0</v>
      </c>
      <c r="F186">
        <v>877</v>
      </c>
      <c r="G186" t="s">
        <v>1155</v>
      </c>
      <c r="H186">
        <v>10000</v>
      </c>
      <c r="I186" s="11">
        <v>138396624</v>
      </c>
      <c r="J186" t="s">
        <v>412</v>
      </c>
      <c r="K186" t="s">
        <v>161</v>
      </c>
      <c r="L186" t="s">
        <v>1156</v>
      </c>
      <c r="M186">
        <v>178126</v>
      </c>
      <c r="N186">
        <v>12954</v>
      </c>
      <c r="O186" t="s">
        <v>1157</v>
      </c>
      <c r="P186">
        <v>1</v>
      </c>
      <c r="Q186" t="s">
        <v>1158</v>
      </c>
      <c r="R186" t="s">
        <v>1159</v>
      </c>
      <c r="S186">
        <v>511</v>
      </c>
      <c r="T186" t="s">
        <v>37</v>
      </c>
      <c r="U186" t="s">
        <v>38</v>
      </c>
      <c r="V186" t="s">
        <v>569</v>
      </c>
      <c r="W186" s="11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5">
      <c r="A187" t="s">
        <v>28</v>
      </c>
      <c r="B187" t="s">
        <v>694</v>
      </c>
      <c r="C187">
        <v>246</v>
      </c>
      <c r="D187">
        <v>90</v>
      </c>
      <c r="E187">
        <v>50</v>
      </c>
      <c r="F187">
        <v>397</v>
      </c>
      <c r="G187" t="s">
        <v>1160</v>
      </c>
      <c r="H187">
        <v>4000</v>
      </c>
      <c r="I187" s="11">
        <v>149234747</v>
      </c>
      <c r="J187" t="s">
        <v>1008</v>
      </c>
      <c r="K187" t="s">
        <v>483</v>
      </c>
      <c r="L187" t="s">
        <v>1161</v>
      </c>
      <c r="M187">
        <v>114287</v>
      </c>
      <c r="N187">
        <v>5046</v>
      </c>
      <c r="O187" t="s">
        <v>1162</v>
      </c>
      <c r="P187">
        <v>0</v>
      </c>
      <c r="Q187" t="s">
        <v>1163</v>
      </c>
      <c r="R187" t="s">
        <v>1164</v>
      </c>
      <c r="S187">
        <v>137</v>
      </c>
      <c r="T187" t="s">
        <v>37</v>
      </c>
      <c r="U187" t="s">
        <v>38</v>
      </c>
      <c r="V187" t="s">
        <v>90</v>
      </c>
      <c r="W187" s="11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5">
      <c r="A188" t="s">
        <v>28</v>
      </c>
      <c r="B188" t="s">
        <v>1165</v>
      </c>
      <c r="C188">
        <v>330</v>
      </c>
      <c r="D188">
        <v>101</v>
      </c>
      <c r="E188">
        <v>176</v>
      </c>
      <c r="F188">
        <v>282</v>
      </c>
      <c r="G188" t="s">
        <v>687</v>
      </c>
      <c r="H188">
        <v>11000</v>
      </c>
      <c r="I188" s="11">
        <v>118311368</v>
      </c>
      <c r="J188" t="s">
        <v>1166</v>
      </c>
      <c r="K188" t="s">
        <v>555</v>
      </c>
      <c r="L188" t="s">
        <v>1167</v>
      </c>
      <c r="M188">
        <v>245621</v>
      </c>
      <c r="N188">
        <v>12406</v>
      </c>
      <c r="O188" t="s">
        <v>1168</v>
      </c>
      <c r="P188">
        <v>1</v>
      </c>
      <c r="Q188" t="s">
        <v>1169</v>
      </c>
      <c r="R188" t="s">
        <v>1170</v>
      </c>
      <c r="S188">
        <v>514</v>
      </c>
      <c r="T188" t="s">
        <v>37</v>
      </c>
      <c r="U188" t="s">
        <v>38</v>
      </c>
      <c r="V188" t="s">
        <v>39</v>
      </c>
      <c r="W188" s="11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5">
      <c r="A189" t="s">
        <v>28</v>
      </c>
      <c r="B189" t="s">
        <v>1171</v>
      </c>
      <c r="C189">
        <v>434</v>
      </c>
      <c r="D189">
        <v>138</v>
      </c>
      <c r="E189">
        <v>0</v>
      </c>
      <c r="F189">
        <v>8000</v>
      </c>
      <c r="G189" t="s">
        <v>1172</v>
      </c>
      <c r="H189">
        <v>12000</v>
      </c>
      <c r="I189" s="11">
        <v>101160529</v>
      </c>
      <c r="J189" t="s">
        <v>996</v>
      </c>
      <c r="K189" t="s">
        <v>735</v>
      </c>
      <c r="L189" t="s">
        <v>1173</v>
      </c>
      <c r="M189">
        <v>200022</v>
      </c>
      <c r="N189">
        <v>32355</v>
      </c>
      <c r="O189" t="s">
        <v>1174</v>
      </c>
      <c r="P189">
        <v>2</v>
      </c>
      <c r="Q189" t="s">
        <v>1175</v>
      </c>
      <c r="R189" t="s">
        <v>1176</v>
      </c>
      <c r="S189">
        <v>1240</v>
      </c>
      <c r="T189" t="s">
        <v>37</v>
      </c>
      <c r="U189" t="s">
        <v>38</v>
      </c>
      <c r="V189" t="s">
        <v>39</v>
      </c>
      <c r="W189" s="11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5">
      <c r="A190" t="s">
        <v>28</v>
      </c>
      <c r="B190" t="s">
        <v>384</v>
      </c>
      <c r="C190">
        <v>440</v>
      </c>
      <c r="D190">
        <v>107</v>
      </c>
      <c r="E190">
        <v>14000</v>
      </c>
      <c r="F190">
        <v>845</v>
      </c>
      <c r="G190" t="s">
        <v>1177</v>
      </c>
      <c r="H190">
        <v>2000</v>
      </c>
      <c r="I190" s="11">
        <v>77564037</v>
      </c>
      <c r="J190" t="s">
        <v>1178</v>
      </c>
      <c r="K190" t="s">
        <v>1179</v>
      </c>
      <c r="L190" t="s">
        <v>1180</v>
      </c>
      <c r="M190">
        <v>177383</v>
      </c>
      <c r="N190">
        <v>4631</v>
      </c>
      <c r="O190" t="s">
        <v>1181</v>
      </c>
      <c r="P190">
        <v>1</v>
      </c>
      <c r="Q190" t="s">
        <v>1182</v>
      </c>
      <c r="R190" t="s">
        <v>1183</v>
      </c>
      <c r="S190">
        <v>447</v>
      </c>
      <c r="T190" t="s">
        <v>37</v>
      </c>
      <c r="U190" t="s">
        <v>38</v>
      </c>
      <c r="V190" t="s">
        <v>90</v>
      </c>
      <c r="W190" s="11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5">
      <c r="A191" t="s">
        <v>28</v>
      </c>
      <c r="B191" t="s">
        <v>1184</v>
      </c>
      <c r="C191">
        <v>274</v>
      </c>
      <c r="D191">
        <v>142</v>
      </c>
      <c r="E191">
        <v>0</v>
      </c>
      <c r="F191">
        <v>10000</v>
      </c>
      <c r="G191" t="s">
        <v>430</v>
      </c>
      <c r="H191">
        <v>11000</v>
      </c>
      <c r="I191" s="11">
        <v>249358727</v>
      </c>
      <c r="J191" t="s">
        <v>100</v>
      </c>
      <c r="K191" t="s">
        <v>99</v>
      </c>
      <c r="L191" t="s">
        <v>1185</v>
      </c>
      <c r="M191">
        <v>382255</v>
      </c>
      <c r="N191">
        <v>33284</v>
      </c>
      <c r="O191" t="s">
        <v>103</v>
      </c>
      <c r="P191">
        <v>3</v>
      </c>
      <c r="Q191" t="s">
        <v>1186</v>
      </c>
      <c r="R191" t="s">
        <v>1187</v>
      </c>
      <c r="S191">
        <v>1504</v>
      </c>
      <c r="T191" t="s">
        <v>37</v>
      </c>
      <c r="U191" t="s">
        <v>56</v>
      </c>
      <c r="V191" t="s">
        <v>90</v>
      </c>
      <c r="W191" s="1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5">
      <c r="A192" t="s">
        <v>28</v>
      </c>
      <c r="B192" t="s">
        <v>359</v>
      </c>
      <c r="C192">
        <v>245</v>
      </c>
      <c r="D192">
        <v>165</v>
      </c>
      <c r="E192">
        <v>1000</v>
      </c>
      <c r="F192">
        <v>165</v>
      </c>
      <c r="G192" t="s">
        <v>1015</v>
      </c>
      <c r="H192">
        <v>309</v>
      </c>
      <c r="I192" s="11">
        <v>49551662</v>
      </c>
      <c r="J192" t="s">
        <v>1188</v>
      </c>
      <c r="K192" t="s">
        <v>795</v>
      </c>
      <c r="L192" t="s">
        <v>1189</v>
      </c>
      <c r="M192">
        <v>102338</v>
      </c>
      <c r="N192">
        <v>921</v>
      </c>
      <c r="O192" t="s">
        <v>1190</v>
      </c>
      <c r="P192">
        <v>0</v>
      </c>
      <c r="Q192" t="s">
        <v>1191</v>
      </c>
      <c r="R192" t="s">
        <v>1192</v>
      </c>
      <c r="S192">
        <v>450</v>
      </c>
      <c r="T192" t="s">
        <v>37</v>
      </c>
      <c r="U192" t="s">
        <v>365</v>
      </c>
      <c r="V192" t="s">
        <v>39</v>
      </c>
      <c r="W192" s="11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885</v>
      </c>
      <c r="C193">
        <v>349</v>
      </c>
      <c r="D193">
        <v>100</v>
      </c>
      <c r="E193">
        <v>0</v>
      </c>
      <c r="F193">
        <v>894</v>
      </c>
      <c r="G193" t="s">
        <v>820</v>
      </c>
      <c r="H193">
        <v>10000</v>
      </c>
      <c r="I193" s="11">
        <v>60522097</v>
      </c>
      <c r="J193" t="s">
        <v>68</v>
      </c>
      <c r="K193" t="s">
        <v>161</v>
      </c>
      <c r="L193" t="s">
        <v>1193</v>
      </c>
      <c r="M193">
        <v>158720</v>
      </c>
      <c r="N193">
        <v>14168</v>
      </c>
      <c r="O193" t="s">
        <v>275</v>
      </c>
      <c r="P193">
        <v>0</v>
      </c>
      <c r="Q193" t="s">
        <v>1194</v>
      </c>
      <c r="R193" t="s">
        <v>1195</v>
      </c>
      <c r="S193">
        <v>744</v>
      </c>
      <c r="T193" t="s">
        <v>37</v>
      </c>
      <c r="U193" t="s">
        <v>38</v>
      </c>
      <c r="V193" t="s">
        <v>39</v>
      </c>
      <c r="W193" s="11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5">
      <c r="A194" t="s">
        <v>28</v>
      </c>
      <c r="B194" t="s">
        <v>1196</v>
      </c>
      <c r="C194">
        <v>145</v>
      </c>
      <c r="D194">
        <v>82</v>
      </c>
      <c r="E194">
        <v>0</v>
      </c>
      <c r="F194">
        <v>388</v>
      </c>
      <c r="G194" t="s">
        <v>1197</v>
      </c>
      <c r="H194">
        <v>1000</v>
      </c>
      <c r="I194" s="11">
        <v>137748063</v>
      </c>
      <c r="J194" t="s">
        <v>1198</v>
      </c>
      <c r="K194" t="s">
        <v>1199</v>
      </c>
      <c r="L194" t="s">
        <v>1200</v>
      </c>
      <c r="M194">
        <v>38438</v>
      </c>
      <c r="N194">
        <v>2945</v>
      </c>
      <c r="O194" t="s">
        <v>1201</v>
      </c>
      <c r="P194">
        <v>1</v>
      </c>
      <c r="Q194" t="s">
        <v>1202</v>
      </c>
      <c r="R194" t="s">
        <v>1203</v>
      </c>
      <c r="S194">
        <v>241</v>
      </c>
      <c r="T194" t="s">
        <v>37</v>
      </c>
      <c r="U194" t="s">
        <v>38</v>
      </c>
      <c r="V194" t="s">
        <v>90</v>
      </c>
      <c r="W194" s="11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5">
      <c r="A195" t="s">
        <v>28</v>
      </c>
      <c r="B195" t="s">
        <v>782</v>
      </c>
      <c r="C195">
        <v>154</v>
      </c>
      <c r="D195">
        <v>98</v>
      </c>
      <c r="E195">
        <v>189</v>
      </c>
      <c r="F195">
        <v>1000</v>
      </c>
      <c r="G195" t="s">
        <v>783</v>
      </c>
      <c r="H195">
        <v>49000</v>
      </c>
      <c r="I195" s="11">
        <v>113733726</v>
      </c>
      <c r="J195" t="s">
        <v>760</v>
      </c>
      <c r="K195" t="s">
        <v>784</v>
      </c>
      <c r="L195" t="s">
        <v>1207</v>
      </c>
      <c r="M195">
        <v>67223</v>
      </c>
      <c r="N195">
        <v>53587</v>
      </c>
      <c r="O195" t="s">
        <v>786</v>
      </c>
      <c r="P195">
        <v>7</v>
      </c>
      <c r="Q195" t="s">
        <v>1208</v>
      </c>
      <c r="R195" t="s">
        <v>1209</v>
      </c>
      <c r="S195">
        <v>126</v>
      </c>
      <c r="T195" t="s">
        <v>37</v>
      </c>
      <c r="U195" t="s">
        <v>38</v>
      </c>
      <c r="V195" t="s">
        <v>90</v>
      </c>
      <c r="W195" s="11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5">
      <c r="A196" t="s">
        <v>28</v>
      </c>
      <c r="B196" t="s">
        <v>1210</v>
      </c>
      <c r="C196">
        <v>233</v>
      </c>
      <c r="D196">
        <v>95</v>
      </c>
      <c r="E196">
        <v>96</v>
      </c>
      <c r="F196">
        <v>8000</v>
      </c>
      <c r="G196" t="s">
        <v>335</v>
      </c>
      <c r="H196">
        <v>24000</v>
      </c>
      <c r="I196" s="11">
        <v>148337537</v>
      </c>
      <c r="J196" t="s">
        <v>1211</v>
      </c>
      <c r="K196" t="s">
        <v>77</v>
      </c>
      <c r="L196" t="s">
        <v>1212</v>
      </c>
      <c r="M196">
        <v>172754</v>
      </c>
      <c r="N196">
        <v>46120</v>
      </c>
      <c r="O196" t="s">
        <v>1213</v>
      </c>
      <c r="P196">
        <v>3</v>
      </c>
      <c r="Q196" t="s">
        <v>1214</v>
      </c>
      <c r="R196" t="s">
        <v>1215</v>
      </c>
      <c r="S196">
        <v>187</v>
      </c>
      <c r="T196" t="s">
        <v>37</v>
      </c>
      <c r="U196" t="s">
        <v>38</v>
      </c>
      <c r="V196" t="s">
        <v>90</v>
      </c>
      <c r="W196" s="11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5">
      <c r="A197" t="s">
        <v>28</v>
      </c>
      <c r="B197" t="s">
        <v>1216</v>
      </c>
      <c r="C197">
        <v>258</v>
      </c>
      <c r="D197">
        <v>159</v>
      </c>
      <c r="E197">
        <v>0</v>
      </c>
      <c r="F197">
        <v>645</v>
      </c>
      <c r="G197" t="s">
        <v>743</v>
      </c>
      <c r="H197">
        <v>11000</v>
      </c>
      <c r="I197" s="11">
        <v>317557891</v>
      </c>
      <c r="J197" t="s">
        <v>195</v>
      </c>
      <c r="K197" t="s">
        <v>99</v>
      </c>
      <c r="L197" t="s">
        <v>1217</v>
      </c>
      <c r="M197">
        <v>444683</v>
      </c>
      <c r="N197">
        <v>13191</v>
      </c>
      <c r="O197" t="s">
        <v>1218</v>
      </c>
      <c r="P197">
        <v>4</v>
      </c>
      <c r="Q197" t="s">
        <v>1219</v>
      </c>
      <c r="R197" t="s">
        <v>1220</v>
      </c>
      <c r="S197">
        <v>1571</v>
      </c>
      <c r="T197" t="s">
        <v>37</v>
      </c>
      <c r="U197" t="s">
        <v>56</v>
      </c>
      <c r="V197" t="s">
        <v>90</v>
      </c>
      <c r="W197" s="11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5">
      <c r="A198" t="s">
        <v>28</v>
      </c>
      <c r="B198" t="s">
        <v>1221</v>
      </c>
      <c r="C198">
        <v>208</v>
      </c>
      <c r="D198">
        <v>96</v>
      </c>
      <c r="E198">
        <v>124</v>
      </c>
      <c r="F198">
        <v>1000</v>
      </c>
      <c r="G198" t="s">
        <v>296</v>
      </c>
      <c r="H198">
        <v>16000</v>
      </c>
      <c r="I198" s="11">
        <v>33592415</v>
      </c>
      <c r="J198" t="s">
        <v>1222</v>
      </c>
      <c r="K198" t="s">
        <v>310</v>
      </c>
      <c r="L198" t="s">
        <v>1223</v>
      </c>
      <c r="M198">
        <v>91640</v>
      </c>
      <c r="N198">
        <v>31549</v>
      </c>
      <c r="O198" t="s">
        <v>1224</v>
      </c>
      <c r="P198">
        <v>2</v>
      </c>
      <c r="Q198" t="s">
        <v>1225</v>
      </c>
      <c r="R198" t="s">
        <v>1226</v>
      </c>
      <c r="S198">
        <v>210</v>
      </c>
      <c r="T198" t="s">
        <v>37</v>
      </c>
      <c r="U198" t="s">
        <v>38</v>
      </c>
      <c r="V198" t="s">
        <v>39</v>
      </c>
      <c r="W198" s="11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5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 s="11">
        <v>305388685</v>
      </c>
      <c r="J199" t="s">
        <v>42</v>
      </c>
      <c r="K199" t="s">
        <v>43</v>
      </c>
      <c r="L199" t="s">
        <v>1227</v>
      </c>
      <c r="M199">
        <v>809474</v>
      </c>
      <c r="N199">
        <v>48184</v>
      </c>
      <c r="O199" t="s">
        <v>45</v>
      </c>
      <c r="P199">
        <v>3</v>
      </c>
      <c r="Q199" t="s">
        <v>1228</v>
      </c>
      <c r="R199" t="s">
        <v>1229</v>
      </c>
      <c r="S199">
        <v>2113</v>
      </c>
      <c r="T199" t="s">
        <v>37</v>
      </c>
      <c r="U199" t="s">
        <v>38</v>
      </c>
      <c r="V199" t="s">
        <v>39</v>
      </c>
      <c r="W199" s="11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5">
      <c r="A200" t="s">
        <v>28</v>
      </c>
      <c r="B200" t="s">
        <v>669</v>
      </c>
      <c r="C200">
        <v>403</v>
      </c>
      <c r="D200">
        <v>123</v>
      </c>
      <c r="E200">
        <v>508</v>
      </c>
      <c r="F200">
        <v>14000</v>
      </c>
      <c r="G200" t="s">
        <v>670</v>
      </c>
      <c r="H200">
        <v>34000</v>
      </c>
      <c r="I200" s="11">
        <v>337103873</v>
      </c>
      <c r="J200" t="s">
        <v>1137</v>
      </c>
      <c r="K200" t="s">
        <v>342</v>
      </c>
      <c r="L200" t="s">
        <v>1230</v>
      </c>
      <c r="M200">
        <v>305008</v>
      </c>
      <c r="N200">
        <v>81385</v>
      </c>
      <c r="O200" t="s">
        <v>673</v>
      </c>
      <c r="P200">
        <v>1</v>
      </c>
      <c r="Q200" t="s">
        <v>1231</v>
      </c>
      <c r="R200" t="s">
        <v>1232</v>
      </c>
      <c r="S200">
        <v>591</v>
      </c>
      <c r="T200" t="s">
        <v>37</v>
      </c>
      <c r="U200" t="s">
        <v>38</v>
      </c>
      <c r="V200" t="s">
        <v>39</v>
      </c>
      <c r="W200" s="11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5">
      <c r="A201" t="s">
        <v>28</v>
      </c>
      <c r="B201" t="s">
        <v>823</v>
      </c>
      <c r="C201">
        <v>294</v>
      </c>
      <c r="D201">
        <v>174</v>
      </c>
      <c r="E201">
        <v>2000</v>
      </c>
      <c r="F201">
        <v>362</v>
      </c>
      <c r="G201" t="s">
        <v>1233</v>
      </c>
      <c r="H201">
        <v>15000</v>
      </c>
      <c r="I201" s="11">
        <v>217536138</v>
      </c>
      <c r="J201" t="s">
        <v>825</v>
      </c>
      <c r="K201" t="s">
        <v>317</v>
      </c>
      <c r="L201" t="s">
        <v>1234</v>
      </c>
      <c r="M201">
        <v>314253</v>
      </c>
      <c r="N201">
        <v>16008</v>
      </c>
      <c r="O201" t="s">
        <v>1235</v>
      </c>
      <c r="P201">
        <v>2</v>
      </c>
      <c r="Q201" t="s">
        <v>1236</v>
      </c>
      <c r="R201" t="s">
        <v>1237</v>
      </c>
      <c r="S201">
        <v>1966</v>
      </c>
      <c r="T201" t="s">
        <v>37</v>
      </c>
      <c r="U201" t="s">
        <v>38</v>
      </c>
      <c r="V201" t="s">
        <v>39</v>
      </c>
      <c r="W201" s="1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5">
      <c r="A202" t="s">
        <v>28</v>
      </c>
      <c r="B202" t="s">
        <v>1238</v>
      </c>
      <c r="C202">
        <v>159</v>
      </c>
      <c r="D202">
        <v>101</v>
      </c>
      <c r="E202">
        <v>107</v>
      </c>
      <c r="F202">
        <v>56</v>
      </c>
      <c r="G202" t="s">
        <v>1239</v>
      </c>
      <c r="H202">
        <v>688</v>
      </c>
      <c r="I202" s="11">
        <v>131536019</v>
      </c>
      <c r="J202" t="s">
        <v>1240</v>
      </c>
      <c r="K202" t="s">
        <v>1241</v>
      </c>
      <c r="L202" t="s">
        <v>1242</v>
      </c>
      <c r="M202">
        <v>58498</v>
      </c>
      <c r="N202">
        <v>1031</v>
      </c>
      <c r="O202" t="s">
        <v>1243</v>
      </c>
      <c r="P202">
        <v>0</v>
      </c>
      <c r="Q202" t="s">
        <v>1244</v>
      </c>
      <c r="R202" t="s">
        <v>1245</v>
      </c>
      <c r="S202">
        <v>99</v>
      </c>
      <c r="T202" t="s">
        <v>37</v>
      </c>
      <c r="U202" t="s">
        <v>38</v>
      </c>
      <c r="V202" t="s">
        <v>272</v>
      </c>
      <c r="W202" s="11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5">
      <c r="A203" t="s">
        <v>28</v>
      </c>
      <c r="B203" t="s">
        <v>113</v>
      </c>
      <c r="C203">
        <v>289</v>
      </c>
      <c r="D203">
        <v>134</v>
      </c>
      <c r="E203">
        <v>0</v>
      </c>
      <c r="F203">
        <v>346</v>
      </c>
      <c r="G203" t="s">
        <v>1246</v>
      </c>
      <c r="H203">
        <v>20000</v>
      </c>
      <c r="I203" s="11">
        <v>214948780</v>
      </c>
      <c r="J203" t="s">
        <v>257</v>
      </c>
      <c r="K203" t="s">
        <v>258</v>
      </c>
      <c r="L203" t="s">
        <v>1247</v>
      </c>
      <c r="M203">
        <v>405973</v>
      </c>
      <c r="N203">
        <v>20952</v>
      </c>
      <c r="O203" t="s">
        <v>1248</v>
      </c>
      <c r="P203">
        <v>4</v>
      </c>
      <c r="Q203" t="s">
        <v>1249</v>
      </c>
      <c r="R203" t="s">
        <v>1250</v>
      </c>
      <c r="S203">
        <v>1055</v>
      </c>
      <c r="T203" t="s">
        <v>37</v>
      </c>
      <c r="U203" t="s">
        <v>263</v>
      </c>
      <c r="V203" t="s">
        <v>39</v>
      </c>
      <c r="W203" s="11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5">
      <c r="A204" t="s">
        <v>28</v>
      </c>
      <c r="B204" t="s">
        <v>398</v>
      </c>
      <c r="C204">
        <v>342</v>
      </c>
      <c r="D204">
        <v>132</v>
      </c>
      <c r="E204">
        <v>681</v>
      </c>
      <c r="F204">
        <v>12000</v>
      </c>
      <c r="G204" t="s">
        <v>332</v>
      </c>
      <c r="H204">
        <v>23000</v>
      </c>
      <c r="I204" s="11">
        <v>209805005</v>
      </c>
      <c r="J204" t="s">
        <v>329</v>
      </c>
      <c r="K204" t="s">
        <v>328</v>
      </c>
      <c r="L204" t="s">
        <v>1251</v>
      </c>
      <c r="M204">
        <v>284792</v>
      </c>
      <c r="N204">
        <v>55345</v>
      </c>
      <c r="O204" t="s">
        <v>1045</v>
      </c>
      <c r="P204">
        <v>3</v>
      </c>
      <c r="Q204" t="s">
        <v>1252</v>
      </c>
      <c r="R204" t="s">
        <v>1253</v>
      </c>
      <c r="S204">
        <v>366</v>
      </c>
      <c r="T204" t="s">
        <v>37</v>
      </c>
      <c r="U204" t="s">
        <v>38</v>
      </c>
      <c r="V204" t="s">
        <v>39</v>
      </c>
      <c r="W204" s="11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5">
      <c r="A205" t="s">
        <v>28</v>
      </c>
      <c r="B205" t="s">
        <v>1254</v>
      </c>
      <c r="C205">
        <v>382</v>
      </c>
      <c r="D205">
        <v>129</v>
      </c>
      <c r="E205">
        <v>0</v>
      </c>
      <c r="F205">
        <v>154</v>
      </c>
      <c r="G205" t="s">
        <v>354</v>
      </c>
      <c r="H205">
        <v>21000</v>
      </c>
      <c r="I205" s="11">
        <v>186830669</v>
      </c>
      <c r="J205" t="s">
        <v>1255</v>
      </c>
      <c r="K205" t="s">
        <v>92</v>
      </c>
      <c r="L205" t="s">
        <v>1256</v>
      </c>
      <c r="M205">
        <v>338635</v>
      </c>
      <c r="N205">
        <v>22403</v>
      </c>
      <c r="O205" t="s">
        <v>1257</v>
      </c>
      <c r="P205">
        <v>2</v>
      </c>
      <c r="Q205" t="s">
        <v>1258</v>
      </c>
      <c r="R205" t="s">
        <v>1259</v>
      </c>
      <c r="S205">
        <v>412</v>
      </c>
      <c r="T205" t="s">
        <v>37</v>
      </c>
      <c r="U205" t="s">
        <v>38</v>
      </c>
      <c r="V205" t="s">
        <v>39</v>
      </c>
      <c r="W205" s="11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5">
      <c r="A206" t="s">
        <v>28</v>
      </c>
      <c r="B206" t="s">
        <v>1087</v>
      </c>
      <c r="C206">
        <v>344</v>
      </c>
      <c r="D206">
        <v>106</v>
      </c>
      <c r="E206">
        <v>255</v>
      </c>
      <c r="F206">
        <v>850</v>
      </c>
      <c r="G206" t="s">
        <v>659</v>
      </c>
      <c r="H206">
        <v>14000</v>
      </c>
      <c r="I206" s="11">
        <v>163192114</v>
      </c>
      <c r="J206" t="s">
        <v>42</v>
      </c>
      <c r="K206" t="s">
        <v>223</v>
      </c>
      <c r="L206" t="s">
        <v>1260</v>
      </c>
      <c r="M206">
        <v>229679</v>
      </c>
      <c r="N206">
        <v>18003</v>
      </c>
      <c r="O206" t="s">
        <v>1261</v>
      </c>
      <c r="P206">
        <v>0</v>
      </c>
      <c r="Q206" t="s">
        <v>1262</v>
      </c>
      <c r="R206" t="s">
        <v>1263</v>
      </c>
      <c r="S206">
        <v>637</v>
      </c>
      <c r="T206" t="s">
        <v>37</v>
      </c>
      <c r="U206" t="s">
        <v>38</v>
      </c>
      <c r="V206" t="s">
        <v>39</v>
      </c>
      <c r="W206" s="11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5">
      <c r="A207" t="s">
        <v>28</v>
      </c>
      <c r="B207" t="s">
        <v>1264</v>
      </c>
      <c r="C207">
        <v>196</v>
      </c>
      <c r="D207">
        <v>113</v>
      </c>
      <c r="E207">
        <v>719</v>
      </c>
      <c r="F207">
        <v>217</v>
      </c>
      <c r="G207" t="s">
        <v>1265</v>
      </c>
      <c r="H207">
        <v>605</v>
      </c>
      <c r="I207" s="11">
        <v>119412921</v>
      </c>
      <c r="J207" t="s">
        <v>631</v>
      </c>
      <c r="K207" t="s">
        <v>1266</v>
      </c>
      <c r="L207" t="s">
        <v>1267</v>
      </c>
      <c r="M207">
        <v>240241</v>
      </c>
      <c r="N207">
        <v>1441</v>
      </c>
      <c r="O207" t="s">
        <v>1268</v>
      </c>
      <c r="P207">
        <v>0</v>
      </c>
      <c r="Q207" t="s">
        <v>1269</v>
      </c>
      <c r="R207" t="s">
        <v>1270</v>
      </c>
      <c r="S207">
        <v>391</v>
      </c>
      <c r="T207" t="s">
        <v>37</v>
      </c>
      <c r="U207" t="s">
        <v>38</v>
      </c>
      <c r="V207" t="s">
        <v>569</v>
      </c>
      <c r="W207" s="11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5">
      <c r="A208" t="s">
        <v>28</v>
      </c>
      <c r="B208" t="s">
        <v>1271</v>
      </c>
      <c r="C208">
        <v>85</v>
      </c>
      <c r="D208">
        <v>102</v>
      </c>
      <c r="E208">
        <v>323</v>
      </c>
      <c r="F208">
        <v>241</v>
      </c>
      <c r="G208" t="s">
        <v>1272</v>
      </c>
      <c r="H208">
        <v>845</v>
      </c>
      <c r="I208" s="11">
        <v>32694788</v>
      </c>
      <c r="J208" t="s">
        <v>1273</v>
      </c>
      <c r="K208" t="s">
        <v>1181</v>
      </c>
      <c r="L208" t="s">
        <v>1274</v>
      </c>
      <c r="M208">
        <v>101411</v>
      </c>
      <c r="N208">
        <v>1815</v>
      </c>
      <c r="O208" t="s">
        <v>1275</v>
      </c>
      <c r="P208">
        <v>1</v>
      </c>
      <c r="Q208" t="s">
        <v>1276</v>
      </c>
      <c r="R208" t="s">
        <v>1277</v>
      </c>
      <c r="S208">
        <v>546</v>
      </c>
      <c r="T208" t="s">
        <v>37</v>
      </c>
      <c r="U208" t="s">
        <v>38</v>
      </c>
      <c r="V208" t="s">
        <v>569</v>
      </c>
      <c r="W208" s="11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5">
      <c r="A209" t="s">
        <v>28</v>
      </c>
      <c r="B209" t="s">
        <v>1278</v>
      </c>
      <c r="C209">
        <v>436</v>
      </c>
      <c r="D209">
        <v>135</v>
      </c>
      <c r="E209">
        <v>209</v>
      </c>
      <c r="F209">
        <v>602</v>
      </c>
      <c r="G209" t="s">
        <v>1279</v>
      </c>
      <c r="H209">
        <v>10000</v>
      </c>
      <c r="I209" s="11">
        <v>113165635</v>
      </c>
      <c r="J209" t="s">
        <v>50</v>
      </c>
      <c r="K209" t="s">
        <v>860</v>
      </c>
      <c r="L209" t="s">
        <v>1280</v>
      </c>
      <c r="M209">
        <v>229823</v>
      </c>
      <c r="N209">
        <v>12175</v>
      </c>
      <c r="O209" t="s">
        <v>1281</v>
      </c>
      <c r="P209">
        <v>0</v>
      </c>
      <c r="Q209" t="s">
        <v>1282</v>
      </c>
      <c r="R209" t="s">
        <v>1283</v>
      </c>
      <c r="S209">
        <v>504</v>
      </c>
      <c r="T209" t="s">
        <v>37</v>
      </c>
      <c r="U209" t="s">
        <v>38</v>
      </c>
      <c r="V209" t="s">
        <v>39</v>
      </c>
      <c r="W209" s="11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5">
      <c r="A210" t="s">
        <v>28</v>
      </c>
      <c r="B210" t="s">
        <v>1284</v>
      </c>
      <c r="C210">
        <v>183</v>
      </c>
      <c r="D210">
        <v>125</v>
      </c>
      <c r="E210">
        <v>541</v>
      </c>
      <c r="F210">
        <v>409</v>
      </c>
      <c r="G210" t="s">
        <v>618</v>
      </c>
      <c r="H210">
        <v>920</v>
      </c>
      <c r="I210" s="11">
        <v>107285004</v>
      </c>
      <c r="J210" t="s">
        <v>1285</v>
      </c>
      <c r="K210" t="s">
        <v>1286</v>
      </c>
      <c r="L210" t="s">
        <v>1287</v>
      </c>
      <c r="M210">
        <v>189855</v>
      </c>
      <c r="N210">
        <v>2699</v>
      </c>
      <c r="O210" t="s">
        <v>1288</v>
      </c>
      <c r="P210">
        <v>3</v>
      </c>
      <c r="Q210" t="s">
        <v>1289</v>
      </c>
      <c r="R210" t="s">
        <v>1290</v>
      </c>
      <c r="S210">
        <v>1018</v>
      </c>
      <c r="T210" t="s">
        <v>37</v>
      </c>
      <c r="U210" t="s">
        <v>38</v>
      </c>
      <c r="V210" t="s">
        <v>39</v>
      </c>
      <c r="W210" s="11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5">
      <c r="A211" t="s">
        <v>28</v>
      </c>
      <c r="B211" t="s">
        <v>823</v>
      </c>
      <c r="C211">
        <v>175</v>
      </c>
      <c r="D211">
        <v>110</v>
      </c>
      <c r="E211">
        <v>2000</v>
      </c>
      <c r="F211">
        <v>636</v>
      </c>
      <c r="G211" t="s">
        <v>1291</v>
      </c>
      <c r="H211">
        <v>1000</v>
      </c>
      <c r="I211" s="11">
        <v>260031035</v>
      </c>
      <c r="J211" t="s">
        <v>505</v>
      </c>
      <c r="K211" t="s">
        <v>1292</v>
      </c>
      <c r="L211" t="s">
        <v>1293</v>
      </c>
      <c r="M211">
        <v>141414</v>
      </c>
      <c r="N211">
        <v>4146</v>
      </c>
      <c r="O211" t="s">
        <v>1294</v>
      </c>
      <c r="P211">
        <v>0</v>
      </c>
      <c r="Q211" t="s">
        <v>1295</v>
      </c>
      <c r="R211" t="s">
        <v>1296</v>
      </c>
      <c r="S211">
        <v>482</v>
      </c>
      <c r="T211" t="s">
        <v>37</v>
      </c>
      <c r="U211" t="s">
        <v>38</v>
      </c>
      <c r="V211" t="s">
        <v>90</v>
      </c>
      <c r="W211" s="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5">
      <c r="A212" t="s">
        <v>28</v>
      </c>
      <c r="B212" t="s">
        <v>418</v>
      </c>
      <c r="C212">
        <v>239</v>
      </c>
      <c r="D212">
        <v>124</v>
      </c>
      <c r="E212">
        <v>776</v>
      </c>
      <c r="F212">
        <v>812</v>
      </c>
      <c r="G212" t="s">
        <v>526</v>
      </c>
      <c r="H212">
        <v>15000</v>
      </c>
      <c r="I212" s="11">
        <v>186739919</v>
      </c>
      <c r="J212" t="s">
        <v>222</v>
      </c>
      <c r="K212" t="s">
        <v>368</v>
      </c>
      <c r="L212" t="s">
        <v>1297</v>
      </c>
      <c r="M212">
        <v>333248</v>
      </c>
      <c r="N212">
        <v>20553</v>
      </c>
      <c r="O212" t="s">
        <v>617</v>
      </c>
      <c r="P212">
        <v>0</v>
      </c>
      <c r="Q212" t="s">
        <v>1298</v>
      </c>
      <c r="R212" t="s">
        <v>1299</v>
      </c>
      <c r="S212">
        <v>1159</v>
      </c>
      <c r="T212" t="s">
        <v>37</v>
      </c>
      <c r="U212" t="s">
        <v>38</v>
      </c>
      <c r="V212" t="s">
        <v>39</v>
      </c>
      <c r="W212" s="11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5">
      <c r="A213" t="s">
        <v>28</v>
      </c>
      <c r="B213" t="s">
        <v>1300</v>
      </c>
      <c r="C213">
        <v>237</v>
      </c>
      <c r="D213">
        <v>123</v>
      </c>
      <c r="E213">
        <v>610</v>
      </c>
      <c r="F213">
        <v>653</v>
      </c>
      <c r="G213" t="s">
        <v>1301</v>
      </c>
      <c r="H213">
        <v>10000</v>
      </c>
      <c r="I213" s="11">
        <v>215397307</v>
      </c>
      <c r="J213" t="s">
        <v>50</v>
      </c>
      <c r="K213" t="s">
        <v>513</v>
      </c>
      <c r="L213" t="s">
        <v>1302</v>
      </c>
      <c r="M213">
        <v>242188</v>
      </c>
      <c r="N213">
        <v>11930</v>
      </c>
      <c r="O213" t="s">
        <v>1021</v>
      </c>
      <c r="P213">
        <v>0</v>
      </c>
      <c r="Q213" t="s">
        <v>1303</v>
      </c>
      <c r="R213" t="s">
        <v>1304</v>
      </c>
      <c r="S213">
        <v>1426</v>
      </c>
      <c r="T213" t="s">
        <v>37</v>
      </c>
      <c r="U213" t="s">
        <v>38</v>
      </c>
      <c r="V213" t="s">
        <v>39</v>
      </c>
      <c r="W213" s="11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5">
      <c r="A214" t="s">
        <v>28</v>
      </c>
      <c r="B214" t="s">
        <v>683</v>
      </c>
      <c r="C214">
        <v>231</v>
      </c>
      <c r="D214">
        <v>130</v>
      </c>
      <c r="E214">
        <v>249</v>
      </c>
      <c r="F214">
        <v>461</v>
      </c>
      <c r="G214" t="s">
        <v>1305</v>
      </c>
      <c r="H214">
        <v>784</v>
      </c>
      <c r="I214" s="11">
        <v>182618434</v>
      </c>
      <c r="J214" t="s">
        <v>685</v>
      </c>
      <c r="K214" t="s">
        <v>1306</v>
      </c>
      <c r="L214" t="s">
        <v>1307</v>
      </c>
      <c r="M214">
        <v>133076</v>
      </c>
      <c r="N214">
        <v>2684</v>
      </c>
      <c r="O214" t="s">
        <v>1308</v>
      </c>
      <c r="P214">
        <v>0</v>
      </c>
      <c r="Q214" t="s">
        <v>1309</v>
      </c>
      <c r="R214" t="s">
        <v>1310</v>
      </c>
      <c r="S214">
        <v>779</v>
      </c>
      <c r="T214" t="s">
        <v>37</v>
      </c>
      <c r="U214" t="s">
        <v>38</v>
      </c>
      <c r="V214" t="s">
        <v>39</v>
      </c>
      <c r="W214" s="11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5">
      <c r="A215" t="s">
        <v>28</v>
      </c>
      <c r="B215" t="s">
        <v>1311</v>
      </c>
      <c r="C215">
        <v>262</v>
      </c>
      <c r="D215">
        <v>92</v>
      </c>
      <c r="E215">
        <v>167</v>
      </c>
      <c r="F215">
        <v>702</v>
      </c>
      <c r="G215" t="s">
        <v>1312</v>
      </c>
      <c r="H215">
        <v>11000</v>
      </c>
      <c r="I215" s="11">
        <v>131920333</v>
      </c>
      <c r="J215" t="s">
        <v>222</v>
      </c>
      <c r="K215" t="s">
        <v>217</v>
      </c>
      <c r="L215" t="s">
        <v>1313</v>
      </c>
      <c r="M215">
        <v>213275</v>
      </c>
      <c r="N215">
        <v>15302</v>
      </c>
      <c r="O215" t="s">
        <v>687</v>
      </c>
      <c r="P215">
        <v>3</v>
      </c>
      <c r="Q215" t="s">
        <v>1314</v>
      </c>
      <c r="R215" t="s">
        <v>1315</v>
      </c>
      <c r="S215">
        <v>436</v>
      </c>
      <c r="T215" t="s">
        <v>37</v>
      </c>
      <c r="U215" t="s">
        <v>38</v>
      </c>
      <c r="V215" t="s">
        <v>90</v>
      </c>
      <c r="W215" s="11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5">
      <c r="A216" t="s">
        <v>28</v>
      </c>
      <c r="B216" t="s">
        <v>1037</v>
      </c>
      <c r="C216">
        <v>552</v>
      </c>
      <c r="D216">
        <v>127</v>
      </c>
      <c r="E216">
        <v>0</v>
      </c>
      <c r="F216">
        <v>341</v>
      </c>
      <c r="G216" t="s">
        <v>1097</v>
      </c>
      <c r="H216">
        <v>774</v>
      </c>
      <c r="I216" s="11">
        <v>124976634</v>
      </c>
      <c r="J216" t="s">
        <v>1316</v>
      </c>
      <c r="K216" t="s">
        <v>1317</v>
      </c>
      <c r="L216" t="s">
        <v>1318</v>
      </c>
      <c r="M216">
        <v>440084</v>
      </c>
      <c r="N216">
        <v>2121</v>
      </c>
      <c r="O216" t="s">
        <v>1319</v>
      </c>
      <c r="P216">
        <v>0</v>
      </c>
      <c r="Q216" t="s">
        <v>1320</v>
      </c>
      <c r="R216" t="s">
        <v>1321</v>
      </c>
      <c r="S216">
        <v>755</v>
      </c>
      <c r="T216" t="s">
        <v>37</v>
      </c>
      <c r="U216" t="s">
        <v>38</v>
      </c>
      <c r="V216" t="s">
        <v>90</v>
      </c>
      <c r="W216" s="11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5">
      <c r="A217" t="s">
        <v>28</v>
      </c>
      <c r="B217" t="s">
        <v>1322</v>
      </c>
      <c r="C217">
        <v>276</v>
      </c>
      <c r="D217">
        <v>123</v>
      </c>
      <c r="E217">
        <v>160</v>
      </c>
      <c r="F217">
        <v>402</v>
      </c>
      <c r="G217" t="s">
        <v>1323</v>
      </c>
      <c r="H217">
        <v>12000</v>
      </c>
      <c r="I217" s="11">
        <v>115802596</v>
      </c>
      <c r="J217" t="s">
        <v>1324</v>
      </c>
      <c r="K217" t="s">
        <v>678</v>
      </c>
      <c r="L217" t="s">
        <v>1325</v>
      </c>
      <c r="M217">
        <v>182661</v>
      </c>
      <c r="N217">
        <v>14017</v>
      </c>
      <c r="O217" t="s">
        <v>1326</v>
      </c>
      <c r="P217">
        <v>1</v>
      </c>
      <c r="Q217" t="s">
        <v>1327</v>
      </c>
      <c r="R217" t="s">
        <v>1328</v>
      </c>
      <c r="S217">
        <v>681</v>
      </c>
      <c r="T217" t="s">
        <v>37</v>
      </c>
      <c r="U217" t="s">
        <v>38</v>
      </c>
      <c r="V217" t="s">
        <v>39</v>
      </c>
      <c r="W217" s="11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5">
      <c r="A218" t="s">
        <v>28</v>
      </c>
      <c r="B218" t="s">
        <v>1122</v>
      </c>
      <c r="C218">
        <v>267</v>
      </c>
      <c r="D218">
        <v>123</v>
      </c>
      <c r="E218">
        <v>521</v>
      </c>
      <c r="F218">
        <v>265</v>
      </c>
      <c r="G218" t="s">
        <v>1329</v>
      </c>
      <c r="H218">
        <v>13000</v>
      </c>
      <c r="I218" s="11">
        <v>108521835</v>
      </c>
      <c r="J218" t="s">
        <v>59</v>
      </c>
      <c r="K218" t="s">
        <v>1124</v>
      </c>
      <c r="L218" t="s">
        <v>1330</v>
      </c>
      <c r="M218">
        <v>40123</v>
      </c>
      <c r="N218">
        <v>13752</v>
      </c>
      <c r="O218" t="s">
        <v>1331</v>
      </c>
      <c r="P218">
        <v>0</v>
      </c>
      <c r="Q218" t="s">
        <v>1332</v>
      </c>
      <c r="R218" t="s">
        <v>1333</v>
      </c>
      <c r="S218">
        <v>297</v>
      </c>
      <c r="T218" t="s">
        <v>37</v>
      </c>
      <c r="U218" t="s">
        <v>56</v>
      </c>
      <c r="V218" t="s">
        <v>39</v>
      </c>
      <c r="W218" s="11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5">
      <c r="A219" t="s">
        <v>28</v>
      </c>
      <c r="B219" t="s">
        <v>322</v>
      </c>
      <c r="C219">
        <v>102</v>
      </c>
      <c r="D219">
        <v>107</v>
      </c>
      <c r="E219">
        <v>368</v>
      </c>
      <c r="F219">
        <v>1000</v>
      </c>
      <c r="G219" t="s">
        <v>777</v>
      </c>
      <c r="H219">
        <v>2000</v>
      </c>
      <c r="I219" s="11">
        <v>100685880</v>
      </c>
      <c r="J219" t="s">
        <v>1334</v>
      </c>
      <c r="K219" t="s">
        <v>1335</v>
      </c>
      <c r="L219" t="s">
        <v>1336</v>
      </c>
      <c r="M219">
        <v>100821</v>
      </c>
      <c r="N219">
        <v>4046</v>
      </c>
      <c r="O219" t="s">
        <v>1337</v>
      </c>
      <c r="P219">
        <v>0</v>
      </c>
      <c r="Q219" t="s">
        <v>1338</v>
      </c>
      <c r="R219" t="s">
        <v>1339</v>
      </c>
      <c r="S219">
        <v>554</v>
      </c>
      <c r="T219" t="s">
        <v>37</v>
      </c>
      <c r="U219" t="s">
        <v>38</v>
      </c>
      <c r="V219" t="s">
        <v>39</v>
      </c>
      <c r="W219" s="11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5">
      <c r="A220" t="s">
        <v>28</v>
      </c>
      <c r="B220" t="s">
        <v>182</v>
      </c>
      <c r="C220">
        <v>775</v>
      </c>
      <c r="D220">
        <v>124</v>
      </c>
      <c r="E220">
        <v>0</v>
      </c>
      <c r="F220">
        <v>641</v>
      </c>
      <c r="G220" t="s">
        <v>749</v>
      </c>
      <c r="H220">
        <v>13000</v>
      </c>
      <c r="I220" s="11">
        <v>126464904</v>
      </c>
      <c r="J220" t="s">
        <v>1340</v>
      </c>
      <c r="K220" t="s">
        <v>448</v>
      </c>
      <c r="L220" t="s">
        <v>1341</v>
      </c>
      <c r="M220">
        <v>456260</v>
      </c>
      <c r="N220">
        <v>24098</v>
      </c>
      <c r="O220" t="s">
        <v>862</v>
      </c>
      <c r="P220">
        <v>0</v>
      </c>
      <c r="Q220" t="s">
        <v>1342</v>
      </c>
      <c r="R220" t="s">
        <v>1343</v>
      </c>
      <c r="S220">
        <v>2326</v>
      </c>
      <c r="T220" t="s">
        <v>37</v>
      </c>
      <c r="U220" t="s">
        <v>38</v>
      </c>
      <c r="V220" t="s">
        <v>569</v>
      </c>
      <c r="W220" s="11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5">
      <c r="A221" t="s">
        <v>28</v>
      </c>
      <c r="B221" t="s">
        <v>919</v>
      </c>
      <c r="C221">
        <v>71</v>
      </c>
      <c r="D221">
        <v>77</v>
      </c>
      <c r="E221">
        <v>50</v>
      </c>
      <c r="F221">
        <v>537</v>
      </c>
      <c r="G221" t="s">
        <v>85</v>
      </c>
      <c r="H221">
        <v>886</v>
      </c>
      <c r="I221" s="11">
        <v>64736114</v>
      </c>
      <c r="J221" t="s">
        <v>266</v>
      </c>
      <c r="K221" t="s">
        <v>1344</v>
      </c>
      <c r="L221" t="s">
        <v>1345</v>
      </c>
      <c r="M221">
        <v>36471</v>
      </c>
      <c r="N221">
        <v>2682</v>
      </c>
      <c r="O221" t="s">
        <v>1346</v>
      </c>
      <c r="P221">
        <v>0</v>
      </c>
      <c r="Q221" t="s">
        <v>1347</v>
      </c>
      <c r="R221" t="s">
        <v>1348</v>
      </c>
      <c r="S221">
        <v>69</v>
      </c>
      <c r="T221" t="s">
        <v>37</v>
      </c>
      <c r="U221" t="s">
        <v>38</v>
      </c>
      <c r="V221" t="s">
        <v>90</v>
      </c>
      <c r="W221" s="1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5">
      <c r="A222" t="s">
        <v>28</v>
      </c>
      <c r="B222" t="s">
        <v>1349</v>
      </c>
      <c r="C222">
        <v>476</v>
      </c>
      <c r="D222">
        <v>109</v>
      </c>
      <c r="E222">
        <v>662</v>
      </c>
      <c r="F222">
        <v>1000</v>
      </c>
      <c r="G222" t="s">
        <v>553</v>
      </c>
      <c r="H222">
        <v>13000</v>
      </c>
      <c r="I222" s="11">
        <v>93050117</v>
      </c>
      <c r="J222" t="s">
        <v>1350</v>
      </c>
      <c r="K222" t="s">
        <v>1124</v>
      </c>
      <c r="L222" t="s">
        <v>1351</v>
      </c>
      <c r="M222">
        <v>338087</v>
      </c>
      <c r="N222">
        <v>17689</v>
      </c>
      <c r="O222" t="s">
        <v>754</v>
      </c>
      <c r="P222">
        <v>0</v>
      </c>
      <c r="Q222" t="s">
        <v>1352</v>
      </c>
      <c r="R222" t="s">
        <v>1353</v>
      </c>
      <c r="S222">
        <v>814</v>
      </c>
      <c r="T222" t="s">
        <v>37</v>
      </c>
      <c r="U222" t="s">
        <v>38</v>
      </c>
      <c r="V222" t="s">
        <v>569</v>
      </c>
      <c r="W222" s="11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5">
      <c r="A223" t="s">
        <v>28</v>
      </c>
      <c r="B223" t="s">
        <v>1354</v>
      </c>
      <c r="C223">
        <v>207</v>
      </c>
      <c r="D223">
        <v>134</v>
      </c>
      <c r="E223">
        <v>123</v>
      </c>
      <c r="F223">
        <v>567</v>
      </c>
      <c r="G223" t="s">
        <v>1261</v>
      </c>
      <c r="H223">
        <v>14000</v>
      </c>
      <c r="I223" s="11">
        <v>57637485</v>
      </c>
      <c r="J223" t="s">
        <v>222</v>
      </c>
      <c r="K223" t="s">
        <v>332</v>
      </c>
      <c r="L223" t="s">
        <v>1355</v>
      </c>
      <c r="M223">
        <v>183909</v>
      </c>
      <c r="N223">
        <v>17159</v>
      </c>
      <c r="O223" t="s">
        <v>1356</v>
      </c>
      <c r="P223">
        <v>0</v>
      </c>
      <c r="Q223" t="s">
        <v>1357</v>
      </c>
      <c r="R223" t="s">
        <v>1358</v>
      </c>
      <c r="S223">
        <v>666</v>
      </c>
      <c r="T223" t="s">
        <v>37</v>
      </c>
      <c r="U223" t="s">
        <v>38</v>
      </c>
      <c r="V223" t="s">
        <v>39</v>
      </c>
      <c r="W223" s="11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5">
      <c r="A224" t="s">
        <v>28</v>
      </c>
      <c r="B224" t="s">
        <v>1359</v>
      </c>
      <c r="C224">
        <v>492</v>
      </c>
      <c r="D224">
        <v>117</v>
      </c>
      <c r="E224">
        <v>294</v>
      </c>
      <c r="F224">
        <v>1000</v>
      </c>
      <c r="G224" t="s">
        <v>1360</v>
      </c>
      <c r="H224">
        <v>10000</v>
      </c>
      <c r="I224" s="11">
        <v>58607007</v>
      </c>
      <c r="J224" t="s">
        <v>1361</v>
      </c>
      <c r="K224" t="s">
        <v>430</v>
      </c>
      <c r="L224" t="s">
        <v>1362</v>
      </c>
      <c r="M224">
        <v>182899</v>
      </c>
      <c r="N224">
        <v>14161</v>
      </c>
      <c r="O224" t="s">
        <v>1363</v>
      </c>
      <c r="P224">
        <v>0</v>
      </c>
      <c r="Q224" t="s">
        <v>1364</v>
      </c>
      <c r="R224" t="s">
        <v>1365</v>
      </c>
      <c r="S224">
        <v>630</v>
      </c>
      <c r="T224" t="s">
        <v>37</v>
      </c>
      <c r="U224" t="s">
        <v>38</v>
      </c>
      <c r="V224" t="s">
        <v>39</v>
      </c>
      <c r="W224" s="11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5">
      <c r="A225" t="s">
        <v>28</v>
      </c>
      <c r="B225" t="s">
        <v>433</v>
      </c>
      <c r="C225">
        <v>284</v>
      </c>
      <c r="D225">
        <v>135</v>
      </c>
      <c r="E225">
        <v>0</v>
      </c>
      <c r="F225">
        <v>87</v>
      </c>
      <c r="G225" t="s">
        <v>1366</v>
      </c>
      <c r="H225">
        <v>690</v>
      </c>
      <c r="I225" s="11">
        <v>43929341</v>
      </c>
      <c r="J225" t="s">
        <v>1367</v>
      </c>
      <c r="K225" t="s">
        <v>1368</v>
      </c>
      <c r="L225" t="s">
        <v>1369</v>
      </c>
      <c r="M225">
        <v>57873</v>
      </c>
      <c r="N225">
        <v>902</v>
      </c>
      <c r="O225" t="s">
        <v>1370</v>
      </c>
      <c r="P225">
        <v>0</v>
      </c>
      <c r="Q225" t="s">
        <v>1371</v>
      </c>
      <c r="R225" t="s">
        <v>1372</v>
      </c>
      <c r="S225">
        <v>414</v>
      </c>
      <c r="T225" t="s">
        <v>37</v>
      </c>
      <c r="U225" t="s">
        <v>38</v>
      </c>
      <c r="V225" t="s">
        <v>90</v>
      </c>
      <c r="W225" s="11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5">
      <c r="A226" t="s">
        <v>28</v>
      </c>
      <c r="B226" t="s">
        <v>1373</v>
      </c>
      <c r="C226">
        <v>168</v>
      </c>
      <c r="D226">
        <v>121</v>
      </c>
      <c r="E226">
        <v>274</v>
      </c>
      <c r="F226">
        <v>157</v>
      </c>
      <c r="G226" t="s">
        <v>1374</v>
      </c>
      <c r="H226">
        <v>273</v>
      </c>
      <c r="I226" s="11">
        <v>30212620</v>
      </c>
      <c r="J226" t="s">
        <v>1375</v>
      </c>
      <c r="K226" t="s">
        <v>1376</v>
      </c>
      <c r="L226" t="s">
        <v>1377</v>
      </c>
      <c r="M226">
        <v>35066</v>
      </c>
      <c r="N226">
        <v>993</v>
      </c>
      <c r="O226" t="s">
        <v>1378</v>
      </c>
      <c r="P226">
        <v>4</v>
      </c>
      <c r="Q226" t="s">
        <v>1379</v>
      </c>
      <c r="R226" t="s">
        <v>1380</v>
      </c>
      <c r="S226">
        <v>196</v>
      </c>
      <c r="T226" t="s">
        <v>37</v>
      </c>
      <c r="U226" t="s">
        <v>38</v>
      </c>
      <c r="V226" t="s">
        <v>39</v>
      </c>
      <c r="W226" s="11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5">
      <c r="A227" t="s">
        <v>28</v>
      </c>
      <c r="B227" t="s">
        <v>1381</v>
      </c>
      <c r="C227">
        <v>283</v>
      </c>
      <c r="D227">
        <v>117</v>
      </c>
      <c r="E227">
        <v>446</v>
      </c>
      <c r="F227">
        <v>877</v>
      </c>
      <c r="G227" t="s">
        <v>1382</v>
      </c>
      <c r="H227">
        <v>10000</v>
      </c>
      <c r="I227" s="11">
        <v>76418654</v>
      </c>
      <c r="J227" t="s">
        <v>1383</v>
      </c>
      <c r="K227" t="s">
        <v>513</v>
      </c>
      <c r="L227" t="s">
        <v>1384</v>
      </c>
      <c r="M227">
        <v>148280</v>
      </c>
      <c r="N227">
        <v>12731</v>
      </c>
      <c r="O227" t="s">
        <v>1157</v>
      </c>
      <c r="P227">
        <v>0</v>
      </c>
      <c r="Q227" t="s">
        <v>1385</v>
      </c>
      <c r="R227" t="s">
        <v>1386</v>
      </c>
      <c r="S227">
        <v>348</v>
      </c>
      <c r="T227" t="s">
        <v>37</v>
      </c>
      <c r="U227" t="s">
        <v>38</v>
      </c>
      <c r="V227" t="s">
        <v>39</v>
      </c>
      <c r="W227" s="11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5">
      <c r="A228" t="s">
        <v>28</v>
      </c>
      <c r="B228" t="s">
        <v>294</v>
      </c>
      <c r="C228">
        <v>539</v>
      </c>
      <c r="D228">
        <v>124</v>
      </c>
      <c r="E228">
        <v>364</v>
      </c>
      <c r="F228">
        <v>1000</v>
      </c>
      <c r="G228" t="s">
        <v>513</v>
      </c>
      <c r="H228">
        <v>11000</v>
      </c>
      <c r="I228" s="11">
        <v>89021735</v>
      </c>
      <c r="J228" t="s">
        <v>1387</v>
      </c>
      <c r="K228" t="s">
        <v>456</v>
      </c>
      <c r="L228" t="s">
        <v>1388</v>
      </c>
      <c r="M228">
        <v>387436</v>
      </c>
      <c r="N228">
        <v>22004</v>
      </c>
      <c r="O228" t="s">
        <v>1389</v>
      </c>
      <c r="P228">
        <v>0</v>
      </c>
      <c r="Q228" t="s">
        <v>1390</v>
      </c>
      <c r="R228" t="s">
        <v>1391</v>
      </c>
      <c r="S228">
        <v>892</v>
      </c>
      <c r="T228" t="s">
        <v>37</v>
      </c>
      <c r="U228" t="s">
        <v>38</v>
      </c>
      <c r="V228" t="s">
        <v>39</v>
      </c>
      <c r="W228" s="11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5">
      <c r="A229" t="s">
        <v>28</v>
      </c>
      <c r="B229" t="s">
        <v>1392</v>
      </c>
      <c r="C229">
        <v>359</v>
      </c>
      <c r="D229">
        <v>140</v>
      </c>
      <c r="E229">
        <v>0</v>
      </c>
      <c r="F229">
        <v>4000</v>
      </c>
      <c r="G229" t="s">
        <v>196</v>
      </c>
      <c r="H229">
        <v>20000</v>
      </c>
      <c r="I229" s="11">
        <v>380262555</v>
      </c>
      <c r="J229" t="s">
        <v>31</v>
      </c>
      <c r="K229" t="s">
        <v>814</v>
      </c>
      <c r="L229" t="s">
        <v>1393</v>
      </c>
      <c r="M229">
        <v>520104</v>
      </c>
      <c r="N229">
        <v>44042</v>
      </c>
      <c r="O229" t="s">
        <v>1394</v>
      </c>
      <c r="P229">
        <v>4</v>
      </c>
      <c r="Q229" t="s">
        <v>1395</v>
      </c>
      <c r="R229" t="s">
        <v>1396</v>
      </c>
      <c r="S229">
        <v>3286</v>
      </c>
      <c r="T229" t="s">
        <v>37</v>
      </c>
      <c r="U229" t="s">
        <v>38</v>
      </c>
      <c r="V229" t="s">
        <v>39</v>
      </c>
      <c r="W229" s="11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5">
      <c r="A230" t="s">
        <v>28</v>
      </c>
      <c r="B230" t="s">
        <v>1392</v>
      </c>
      <c r="C230">
        <v>284</v>
      </c>
      <c r="D230">
        <v>142</v>
      </c>
      <c r="E230">
        <v>0</v>
      </c>
      <c r="F230">
        <v>4000</v>
      </c>
      <c r="G230" t="s">
        <v>196</v>
      </c>
      <c r="H230">
        <v>20000</v>
      </c>
      <c r="I230" s="11">
        <v>310675583</v>
      </c>
      <c r="J230" t="s">
        <v>31</v>
      </c>
      <c r="K230" t="s">
        <v>814</v>
      </c>
      <c r="L230" t="s">
        <v>1397</v>
      </c>
      <c r="M230">
        <v>464310</v>
      </c>
      <c r="N230">
        <v>42990</v>
      </c>
      <c r="O230" t="s">
        <v>1394</v>
      </c>
      <c r="P230">
        <v>3</v>
      </c>
      <c r="Q230" t="s">
        <v>1398</v>
      </c>
      <c r="R230" t="s">
        <v>1399</v>
      </c>
      <c r="S230">
        <v>3516</v>
      </c>
      <c r="T230" t="s">
        <v>37</v>
      </c>
      <c r="U230" t="s">
        <v>38</v>
      </c>
      <c r="V230" t="s">
        <v>90</v>
      </c>
      <c r="W230" s="11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5">
      <c r="A231" t="s">
        <v>28</v>
      </c>
      <c r="B231" t="s">
        <v>459</v>
      </c>
      <c r="C231">
        <v>250</v>
      </c>
      <c r="D231">
        <v>92</v>
      </c>
      <c r="E231">
        <v>0</v>
      </c>
      <c r="F231">
        <v>773</v>
      </c>
      <c r="G231" t="s">
        <v>316</v>
      </c>
      <c r="H231">
        <v>12000</v>
      </c>
      <c r="I231" s="11">
        <v>289907418</v>
      </c>
      <c r="J231" t="s">
        <v>266</v>
      </c>
      <c r="K231" t="s">
        <v>267</v>
      </c>
      <c r="L231" t="s">
        <v>1400</v>
      </c>
      <c r="M231">
        <v>585659</v>
      </c>
      <c r="N231">
        <v>15013</v>
      </c>
      <c r="O231" t="s">
        <v>1401</v>
      </c>
      <c r="P231">
        <v>0</v>
      </c>
      <c r="Q231" t="s">
        <v>1402</v>
      </c>
      <c r="R231" t="s">
        <v>1403</v>
      </c>
      <c r="S231">
        <v>593</v>
      </c>
      <c r="T231" t="s">
        <v>37</v>
      </c>
      <c r="U231" t="s">
        <v>38</v>
      </c>
      <c r="V231" t="s">
        <v>272</v>
      </c>
      <c r="W231" s="1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5">
      <c r="A232" t="s">
        <v>28</v>
      </c>
      <c r="B232" t="s">
        <v>1381</v>
      </c>
      <c r="C232">
        <v>440</v>
      </c>
      <c r="D232">
        <v>138</v>
      </c>
      <c r="E232">
        <v>446</v>
      </c>
      <c r="F232">
        <v>929</v>
      </c>
      <c r="G232" t="s">
        <v>1404</v>
      </c>
      <c r="H232">
        <v>20000</v>
      </c>
      <c r="I232" s="11">
        <v>132550960</v>
      </c>
      <c r="J232" t="s">
        <v>222</v>
      </c>
      <c r="K232" t="s">
        <v>258</v>
      </c>
      <c r="L232" t="s">
        <v>1405</v>
      </c>
      <c r="M232">
        <v>328067</v>
      </c>
      <c r="N232">
        <v>23755</v>
      </c>
      <c r="O232" t="s">
        <v>1406</v>
      </c>
      <c r="P232">
        <v>1</v>
      </c>
      <c r="Q232" t="s">
        <v>1407</v>
      </c>
      <c r="R232" t="s">
        <v>1408</v>
      </c>
      <c r="S232">
        <v>533</v>
      </c>
      <c r="T232" t="s">
        <v>37</v>
      </c>
      <c r="U232" t="s">
        <v>38</v>
      </c>
      <c r="V232" t="s">
        <v>39</v>
      </c>
      <c r="W232" s="11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5">
      <c r="A233" t="s">
        <v>28</v>
      </c>
      <c r="B233" t="s">
        <v>1392</v>
      </c>
      <c r="C233">
        <v>320</v>
      </c>
      <c r="D233">
        <v>136</v>
      </c>
      <c r="E233">
        <v>0</v>
      </c>
      <c r="F233">
        <v>1000</v>
      </c>
      <c r="G233" t="s">
        <v>223</v>
      </c>
      <c r="H233">
        <v>20000</v>
      </c>
      <c r="I233" s="11">
        <v>474544677</v>
      </c>
      <c r="J233" t="s">
        <v>31</v>
      </c>
      <c r="K233" t="s">
        <v>814</v>
      </c>
      <c r="L233" t="s">
        <v>1409</v>
      </c>
      <c r="M233">
        <v>534658</v>
      </c>
      <c r="N233">
        <v>37723</v>
      </c>
      <c r="O233" t="s">
        <v>1410</v>
      </c>
      <c r="P233">
        <v>1</v>
      </c>
      <c r="Q233" t="s">
        <v>1411</v>
      </c>
      <c r="R233" t="s">
        <v>1412</v>
      </c>
      <c r="S233">
        <v>3597</v>
      </c>
      <c r="T233" t="s">
        <v>37</v>
      </c>
      <c r="U233" t="s">
        <v>38</v>
      </c>
      <c r="V233" t="s">
        <v>90</v>
      </c>
      <c r="W233" s="11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5">
      <c r="A234" t="s">
        <v>28</v>
      </c>
      <c r="B234" t="s">
        <v>1413</v>
      </c>
      <c r="C234">
        <v>257</v>
      </c>
      <c r="D234">
        <v>98</v>
      </c>
      <c r="E234">
        <v>16</v>
      </c>
      <c r="F234">
        <v>12000</v>
      </c>
      <c r="G234" t="s">
        <v>177</v>
      </c>
      <c r="H234">
        <v>16000</v>
      </c>
      <c r="I234" s="11">
        <v>187165546</v>
      </c>
      <c r="J234" t="s">
        <v>266</v>
      </c>
      <c r="K234" t="s">
        <v>310</v>
      </c>
      <c r="L234" t="s">
        <v>1414</v>
      </c>
      <c r="M234">
        <v>150618</v>
      </c>
      <c r="N234">
        <v>43286</v>
      </c>
      <c r="O234" t="s">
        <v>678</v>
      </c>
      <c r="P234">
        <v>3</v>
      </c>
      <c r="Q234" t="s">
        <v>1415</v>
      </c>
      <c r="R234" t="s">
        <v>1416</v>
      </c>
      <c r="S234">
        <v>195</v>
      </c>
      <c r="T234" t="s">
        <v>37</v>
      </c>
      <c r="U234" t="s">
        <v>38</v>
      </c>
      <c r="V234" t="s">
        <v>90</v>
      </c>
      <c r="W234" s="11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5">
      <c r="A235" t="s">
        <v>28</v>
      </c>
      <c r="B235" t="s">
        <v>1300</v>
      </c>
      <c r="C235">
        <v>152</v>
      </c>
      <c r="D235">
        <v>153</v>
      </c>
      <c r="E235">
        <v>610</v>
      </c>
      <c r="F235">
        <v>617</v>
      </c>
      <c r="G235" t="s">
        <v>1419</v>
      </c>
      <c r="H235">
        <v>12000</v>
      </c>
      <c r="I235" s="11">
        <v>40911830</v>
      </c>
      <c r="J235" t="s">
        <v>1420</v>
      </c>
      <c r="K235" t="s">
        <v>678</v>
      </c>
      <c r="L235" t="s">
        <v>1421</v>
      </c>
      <c r="M235">
        <v>55994</v>
      </c>
      <c r="N235">
        <v>15046</v>
      </c>
      <c r="O235" t="s">
        <v>1422</v>
      </c>
      <c r="P235">
        <v>0</v>
      </c>
      <c r="Q235" t="s">
        <v>1423</v>
      </c>
      <c r="R235" t="s">
        <v>1424</v>
      </c>
      <c r="S235">
        <v>454</v>
      </c>
      <c r="T235" t="s">
        <v>37</v>
      </c>
      <c r="U235" t="s">
        <v>38</v>
      </c>
      <c r="V235" t="s">
        <v>569</v>
      </c>
      <c r="W235" s="11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5">
      <c r="A236" t="s">
        <v>28</v>
      </c>
      <c r="B236" t="s">
        <v>1425</v>
      </c>
      <c r="C236">
        <v>231</v>
      </c>
      <c r="D236">
        <v>120</v>
      </c>
      <c r="E236">
        <v>19</v>
      </c>
      <c r="F236">
        <v>9000</v>
      </c>
      <c r="G236" t="s">
        <v>153</v>
      </c>
      <c r="H236">
        <v>26000</v>
      </c>
      <c r="I236" s="11">
        <v>47952020</v>
      </c>
      <c r="J236" t="s">
        <v>548</v>
      </c>
      <c r="K236" t="s">
        <v>93</v>
      </c>
      <c r="L236" t="s">
        <v>1426</v>
      </c>
      <c r="M236">
        <v>37750</v>
      </c>
      <c r="N236">
        <v>46719</v>
      </c>
      <c r="O236" t="s">
        <v>749</v>
      </c>
      <c r="P236">
        <v>2</v>
      </c>
      <c r="Q236" t="s">
        <v>1427</v>
      </c>
      <c r="R236" t="s">
        <v>1428</v>
      </c>
      <c r="S236">
        <v>134</v>
      </c>
      <c r="T236" t="s">
        <v>37</v>
      </c>
      <c r="U236" t="s">
        <v>38</v>
      </c>
      <c r="V236" t="s">
        <v>39</v>
      </c>
      <c r="W236" s="11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5">
      <c r="A237" t="s">
        <v>28</v>
      </c>
      <c r="B237" t="s">
        <v>849</v>
      </c>
      <c r="C237">
        <v>348</v>
      </c>
      <c r="D237">
        <v>101</v>
      </c>
      <c r="E237">
        <v>473</v>
      </c>
      <c r="F237">
        <v>429</v>
      </c>
      <c r="G237" t="s">
        <v>1429</v>
      </c>
      <c r="H237">
        <v>833</v>
      </c>
      <c r="I237" s="11">
        <v>190871240</v>
      </c>
      <c r="J237" t="s">
        <v>499</v>
      </c>
      <c r="K237" t="s">
        <v>1430</v>
      </c>
      <c r="L237" t="s">
        <v>1431</v>
      </c>
      <c r="M237">
        <v>167085</v>
      </c>
      <c r="N237">
        <v>2690</v>
      </c>
      <c r="O237" t="s">
        <v>1432</v>
      </c>
      <c r="P237">
        <v>0</v>
      </c>
      <c r="Q237" t="s">
        <v>1433</v>
      </c>
      <c r="R237" t="s">
        <v>1434</v>
      </c>
      <c r="S237">
        <v>491</v>
      </c>
      <c r="T237" t="s">
        <v>37</v>
      </c>
      <c r="U237" t="s">
        <v>38</v>
      </c>
      <c r="V237" t="s">
        <v>39</v>
      </c>
      <c r="W237" s="11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5">
      <c r="A238" t="s">
        <v>28</v>
      </c>
      <c r="B238" t="s">
        <v>1184</v>
      </c>
      <c r="C238">
        <v>738</v>
      </c>
      <c r="D238">
        <v>91</v>
      </c>
      <c r="E238">
        <v>0</v>
      </c>
      <c r="F238">
        <v>13</v>
      </c>
      <c r="G238" t="s">
        <v>1435</v>
      </c>
      <c r="H238">
        <v>39</v>
      </c>
      <c r="I238" s="11">
        <v>274084951</v>
      </c>
      <c r="J238" t="s">
        <v>1436</v>
      </c>
      <c r="K238" t="s">
        <v>1437</v>
      </c>
      <c r="L238" t="s">
        <v>1438</v>
      </c>
      <c r="M238">
        <v>582917</v>
      </c>
      <c r="N238">
        <v>87</v>
      </c>
      <c r="O238" t="s">
        <v>1439</v>
      </c>
      <c r="P238">
        <v>0</v>
      </c>
      <c r="Q238" t="s">
        <v>1440</v>
      </c>
      <c r="R238" t="s">
        <v>1441</v>
      </c>
      <c r="S238">
        <v>1885</v>
      </c>
      <c r="T238" t="s">
        <v>37</v>
      </c>
      <c r="U238" t="s">
        <v>56</v>
      </c>
      <c r="V238" t="s">
        <v>39</v>
      </c>
      <c r="W238" s="11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5">
      <c r="A239" t="s">
        <v>28</v>
      </c>
      <c r="B239" t="s">
        <v>1442</v>
      </c>
      <c r="C239">
        <v>93</v>
      </c>
      <c r="D239">
        <v>108</v>
      </c>
      <c r="E239">
        <v>79</v>
      </c>
      <c r="F239">
        <v>268</v>
      </c>
      <c r="G239" t="s">
        <v>1443</v>
      </c>
      <c r="H239">
        <v>650</v>
      </c>
      <c r="I239" s="11">
        <v>67155742</v>
      </c>
      <c r="J239" t="s">
        <v>50</v>
      </c>
      <c r="K239" t="s">
        <v>1444</v>
      </c>
      <c r="L239" t="s">
        <v>1445</v>
      </c>
      <c r="M239">
        <v>62271</v>
      </c>
      <c r="N239">
        <v>1569</v>
      </c>
      <c r="O239" t="s">
        <v>413</v>
      </c>
      <c r="P239">
        <v>1</v>
      </c>
      <c r="Q239" t="s">
        <v>1446</v>
      </c>
      <c r="R239" t="s">
        <v>1447</v>
      </c>
      <c r="S239">
        <v>277</v>
      </c>
      <c r="T239" t="s">
        <v>37</v>
      </c>
      <c r="U239" t="s">
        <v>38</v>
      </c>
      <c r="V239" t="s">
        <v>39</v>
      </c>
      <c r="W239" s="11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5">
      <c r="A240" t="s">
        <v>28</v>
      </c>
      <c r="B240" t="s">
        <v>1449</v>
      </c>
      <c r="C240">
        <v>369</v>
      </c>
      <c r="D240">
        <v>100</v>
      </c>
      <c r="E240">
        <v>128</v>
      </c>
      <c r="F240">
        <v>78</v>
      </c>
      <c r="G240" t="s">
        <v>1450</v>
      </c>
      <c r="H240">
        <v>596</v>
      </c>
      <c r="I240" s="11">
        <v>56114221</v>
      </c>
      <c r="J240" t="s">
        <v>68</v>
      </c>
      <c r="K240" t="s">
        <v>1451</v>
      </c>
      <c r="L240" t="s">
        <v>1452</v>
      </c>
      <c r="M240">
        <v>110486</v>
      </c>
      <c r="N240">
        <v>1261</v>
      </c>
      <c r="O240" t="s">
        <v>1453</v>
      </c>
      <c r="P240">
        <v>3</v>
      </c>
      <c r="Q240" t="s">
        <v>1454</v>
      </c>
      <c r="R240" t="s">
        <v>1455</v>
      </c>
      <c r="S240">
        <v>695</v>
      </c>
      <c r="T240" t="s">
        <v>37</v>
      </c>
      <c r="U240" t="s">
        <v>38</v>
      </c>
      <c r="V240" t="s">
        <v>39</v>
      </c>
      <c r="W240" s="11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5">
      <c r="A241" t="s">
        <v>28</v>
      </c>
      <c r="B241" t="s">
        <v>782</v>
      </c>
      <c r="C241">
        <v>179</v>
      </c>
      <c r="D241">
        <v>108</v>
      </c>
      <c r="E241">
        <v>189</v>
      </c>
      <c r="F241">
        <v>1000</v>
      </c>
      <c r="G241" t="s">
        <v>783</v>
      </c>
      <c r="H241">
        <v>49000</v>
      </c>
      <c r="I241" s="11">
        <v>250863268</v>
      </c>
      <c r="J241" t="s">
        <v>1456</v>
      </c>
      <c r="K241" t="s">
        <v>784</v>
      </c>
      <c r="L241" t="s">
        <v>1457</v>
      </c>
      <c r="M241">
        <v>234480</v>
      </c>
      <c r="N241">
        <v>55486</v>
      </c>
      <c r="O241" t="s">
        <v>786</v>
      </c>
      <c r="P241">
        <v>2</v>
      </c>
      <c r="Q241" t="s">
        <v>1458</v>
      </c>
      <c r="R241" t="s">
        <v>1459</v>
      </c>
      <c r="S241">
        <v>444</v>
      </c>
      <c r="T241" t="s">
        <v>37</v>
      </c>
      <c r="U241" t="s">
        <v>38</v>
      </c>
      <c r="V241" t="s">
        <v>90</v>
      </c>
      <c r="W241" s="1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5">
      <c r="A242" t="s">
        <v>28</v>
      </c>
      <c r="B242" t="s">
        <v>1460</v>
      </c>
      <c r="C242">
        <v>358</v>
      </c>
      <c r="D242">
        <v>114</v>
      </c>
      <c r="E242">
        <v>62</v>
      </c>
      <c r="F242">
        <v>884</v>
      </c>
      <c r="G242" t="s">
        <v>1312</v>
      </c>
      <c r="H242">
        <v>12000</v>
      </c>
      <c r="I242" s="11">
        <v>155181732</v>
      </c>
      <c r="J242" t="s">
        <v>685</v>
      </c>
      <c r="K242" t="s">
        <v>1045</v>
      </c>
      <c r="L242" t="s">
        <v>1461</v>
      </c>
      <c r="M242">
        <v>147497</v>
      </c>
      <c r="N242">
        <v>16718</v>
      </c>
      <c r="O242" t="s">
        <v>1462</v>
      </c>
      <c r="P242">
        <v>0</v>
      </c>
      <c r="Q242" t="s">
        <v>1463</v>
      </c>
      <c r="R242" t="s">
        <v>1464</v>
      </c>
      <c r="S242">
        <v>499</v>
      </c>
      <c r="T242" t="s">
        <v>37</v>
      </c>
      <c r="U242" t="s">
        <v>38</v>
      </c>
      <c r="V242" t="s">
        <v>39</v>
      </c>
      <c r="W242" s="11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5">
      <c r="A243" t="s">
        <v>28</v>
      </c>
      <c r="B243" t="s">
        <v>1465</v>
      </c>
      <c r="C243">
        <v>160</v>
      </c>
      <c r="D243">
        <v>119</v>
      </c>
      <c r="E243">
        <v>55</v>
      </c>
      <c r="F243">
        <v>387</v>
      </c>
      <c r="G243" t="s">
        <v>936</v>
      </c>
      <c r="H243">
        <v>811</v>
      </c>
      <c r="I243" s="11">
        <v>125332007</v>
      </c>
      <c r="J243" t="s">
        <v>50</v>
      </c>
      <c r="K243" t="s">
        <v>1466</v>
      </c>
      <c r="L243" t="s">
        <v>1467</v>
      </c>
      <c r="M243">
        <v>149680</v>
      </c>
      <c r="N243">
        <v>2958</v>
      </c>
      <c r="O243" t="s">
        <v>1468</v>
      </c>
      <c r="P243">
        <v>3</v>
      </c>
      <c r="Q243" t="s">
        <v>1469</v>
      </c>
      <c r="R243" t="s">
        <v>1470</v>
      </c>
      <c r="S243">
        <v>328</v>
      </c>
      <c r="T243" t="s">
        <v>37</v>
      </c>
      <c r="U243" t="s">
        <v>56</v>
      </c>
      <c r="V243" t="s">
        <v>39</v>
      </c>
      <c r="W243" s="11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5">
      <c r="A244" t="s">
        <v>28</v>
      </c>
      <c r="B244" t="s">
        <v>418</v>
      </c>
      <c r="C244">
        <v>192</v>
      </c>
      <c r="D244">
        <v>142</v>
      </c>
      <c r="E244">
        <v>776</v>
      </c>
      <c r="F244">
        <v>1000</v>
      </c>
      <c r="G244" t="s">
        <v>1471</v>
      </c>
      <c r="H244">
        <v>13000</v>
      </c>
      <c r="I244" s="11">
        <v>113330342</v>
      </c>
      <c r="J244" t="s">
        <v>990</v>
      </c>
      <c r="K244" t="s">
        <v>453</v>
      </c>
      <c r="L244" t="s">
        <v>1472</v>
      </c>
      <c r="M244">
        <v>207613</v>
      </c>
      <c r="N244">
        <v>19454</v>
      </c>
      <c r="O244" t="s">
        <v>133</v>
      </c>
      <c r="P244">
        <v>1</v>
      </c>
      <c r="Q244" t="s">
        <v>1473</v>
      </c>
      <c r="R244" t="s">
        <v>1474</v>
      </c>
      <c r="S244">
        <v>1144</v>
      </c>
      <c r="T244" t="s">
        <v>37</v>
      </c>
      <c r="U244" t="s">
        <v>38</v>
      </c>
      <c r="V244" t="s">
        <v>569</v>
      </c>
      <c r="W244" s="11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5">
      <c r="A245" t="s">
        <v>28</v>
      </c>
      <c r="B245" t="s">
        <v>1475</v>
      </c>
      <c r="C245">
        <v>198</v>
      </c>
      <c r="D245">
        <v>125</v>
      </c>
      <c r="E245">
        <v>0</v>
      </c>
      <c r="F245">
        <v>350</v>
      </c>
      <c r="G245" t="s">
        <v>1476</v>
      </c>
      <c r="H245">
        <v>11000</v>
      </c>
      <c r="I245" s="11">
        <v>125531634</v>
      </c>
      <c r="J245" t="s">
        <v>1477</v>
      </c>
      <c r="K245" t="s">
        <v>335</v>
      </c>
      <c r="L245" t="s">
        <v>1478</v>
      </c>
      <c r="M245">
        <v>284852</v>
      </c>
      <c r="N245">
        <v>19359</v>
      </c>
      <c r="O245" t="s">
        <v>1479</v>
      </c>
      <c r="P245">
        <v>0</v>
      </c>
      <c r="Q245" t="s">
        <v>1480</v>
      </c>
      <c r="R245" t="s">
        <v>1481</v>
      </c>
      <c r="S245">
        <v>627</v>
      </c>
      <c r="T245" t="s">
        <v>37</v>
      </c>
      <c r="U245" t="s">
        <v>38</v>
      </c>
      <c r="V245" t="s">
        <v>39</v>
      </c>
      <c r="W245" s="11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5">
      <c r="A246" t="s">
        <v>28</v>
      </c>
      <c r="B246" t="s">
        <v>511</v>
      </c>
      <c r="C246">
        <v>233</v>
      </c>
      <c r="D246">
        <v>126</v>
      </c>
      <c r="E246">
        <v>218</v>
      </c>
      <c r="F246">
        <v>322</v>
      </c>
      <c r="G246" t="s">
        <v>555</v>
      </c>
      <c r="H246">
        <v>11000</v>
      </c>
      <c r="I246" s="11">
        <v>186336103</v>
      </c>
      <c r="J246" t="s">
        <v>1482</v>
      </c>
      <c r="K246" t="s">
        <v>335</v>
      </c>
      <c r="L246" t="s">
        <v>1483</v>
      </c>
      <c r="M246">
        <v>348861</v>
      </c>
      <c r="N246">
        <v>22722</v>
      </c>
      <c r="O246" t="s">
        <v>1484</v>
      </c>
      <c r="P246">
        <v>2</v>
      </c>
      <c r="Q246" t="s">
        <v>1485</v>
      </c>
      <c r="R246" t="s">
        <v>1486</v>
      </c>
      <c r="S246">
        <v>798</v>
      </c>
      <c r="T246" t="s">
        <v>37</v>
      </c>
      <c r="U246" t="s">
        <v>38</v>
      </c>
      <c r="V246" t="s">
        <v>39</v>
      </c>
      <c r="W246" s="11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5">
      <c r="A247" t="s">
        <v>28</v>
      </c>
      <c r="B247" t="s">
        <v>1221</v>
      </c>
      <c r="C247">
        <v>263</v>
      </c>
      <c r="D247">
        <v>119</v>
      </c>
      <c r="E247">
        <v>124</v>
      </c>
      <c r="F247">
        <v>1000</v>
      </c>
      <c r="G247" t="s">
        <v>1487</v>
      </c>
      <c r="H247">
        <v>14000</v>
      </c>
      <c r="I247" s="11">
        <v>129995817</v>
      </c>
      <c r="J247" t="s">
        <v>1137</v>
      </c>
      <c r="K247" t="s">
        <v>208</v>
      </c>
      <c r="L247" t="s">
        <v>1488</v>
      </c>
      <c r="M247">
        <v>154621</v>
      </c>
      <c r="N247">
        <v>22622</v>
      </c>
      <c r="O247" t="s">
        <v>1489</v>
      </c>
      <c r="P247">
        <v>0</v>
      </c>
      <c r="Q247" t="s">
        <v>1490</v>
      </c>
      <c r="R247" t="s">
        <v>1491</v>
      </c>
      <c r="S247">
        <v>258</v>
      </c>
      <c r="T247" t="s">
        <v>37</v>
      </c>
      <c r="U247" t="s">
        <v>38</v>
      </c>
      <c r="V247" t="s">
        <v>39</v>
      </c>
      <c r="W247" s="11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5">
      <c r="A248" t="s">
        <v>720</v>
      </c>
      <c r="B248" t="s">
        <v>477</v>
      </c>
      <c r="C248">
        <v>267</v>
      </c>
      <c r="D248">
        <v>170</v>
      </c>
      <c r="E248">
        <v>17000</v>
      </c>
      <c r="F248">
        <v>827</v>
      </c>
      <c r="G248" t="s">
        <v>1492</v>
      </c>
      <c r="H248">
        <v>29000</v>
      </c>
      <c r="I248" s="11">
        <v>102608827</v>
      </c>
      <c r="J248" t="s">
        <v>1493</v>
      </c>
      <c r="K248" t="s">
        <v>210</v>
      </c>
      <c r="L248" t="s">
        <v>1494</v>
      </c>
      <c r="M248">
        <v>264318</v>
      </c>
      <c r="N248">
        <v>34582</v>
      </c>
      <c r="O248" t="s">
        <v>1495</v>
      </c>
      <c r="P248">
        <v>0</v>
      </c>
      <c r="Q248" t="s">
        <v>1496</v>
      </c>
      <c r="R248" t="s">
        <v>1497</v>
      </c>
      <c r="S248">
        <v>799</v>
      </c>
      <c r="T248" t="s">
        <v>37</v>
      </c>
      <c r="U248" t="s">
        <v>38</v>
      </c>
      <c r="V248" t="s">
        <v>39</v>
      </c>
      <c r="W248" s="11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5">
      <c r="A249" t="s">
        <v>28</v>
      </c>
      <c r="B249" t="s">
        <v>466</v>
      </c>
      <c r="C249">
        <v>184</v>
      </c>
      <c r="D249">
        <v>85</v>
      </c>
      <c r="E249">
        <v>11</v>
      </c>
      <c r="F249">
        <v>116</v>
      </c>
      <c r="G249" t="s">
        <v>1498</v>
      </c>
      <c r="H249">
        <v>480</v>
      </c>
      <c r="I249" s="11">
        <v>42776259</v>
      </c>
      <c r="J249" t="s">
        <v>760</v>
      </c>
      <c r="K249" t="s">
        <v>1499</v>
      </c>
      <c r="L249" t="s">
        <v>1500</v>
      </c>
      <c r="M249">
        <v>53160</v>
      </c>
      <c r="N249">
        <v>1173</v>
      </c>
      <c r="O249" t="s">
        <v>1501</v>
      </c>
      <c r="P249">
        <v>1</v>
      </c>
      <c r="Q249" t="s">
        <v>1502</v>
      </c>
      <c r="R249" t="s">
        <v>1503</v>
      </c>
      <c r="S249">
        <v>121</v>
      </c>
      <c r="T249" t="s">
        <v>37</v>
      </c>
      <c r="U249" t="s">
        <v>38</v>
      </c>
      <c r="V249" t="s">
        <v>90</v>
      </c>
      <c r="W249" s="11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5">
      <c r="A250" t="s">
        <v>28</v>
      </c>
      <c r="B250" t="s">
        <v>1504</v>
      </c>
      <c r="C250">
        <v>447</v>
      </c>
      <c r="D250">
        <v>119</v>
      </c>
      <c r="E250">
        <v>1000</v>
      </c>
      <c r="F250">
        <v>741</v>
      </c>
      <c r="G250" t="s">
        <v>133</v>
      </c>
      <c r="H250">
        <v>11000</v>
      </c>
      <c r="I250" s="11">
        <v>98780042</v>
      </c>
      <c r="J250" t="s">
        <v>1505</v>
      </c>
      <c r="K250" t="s">
        <v>51</v>
      </c>
      <c r="L250" t="s">
        <v>1506</v>
      </c>
      <c r="M250">
        <v>136019</v>
      </c>
      <c r="N250">
        <v>13391</v>
      </c>
      <c r="O250" t="s">
        <v>1507</v>
      </c>
      <c r="P250">
        <v>0</v>
      </c>
      <c r="Q250" t="s">
        <v>1508</v>
      </c>
      <c r="R250" t="s">
        <v>1509</v>
      </c>
      <c r="S250">
        <v>443</v>
      </c>
      <c r="T250" t="s">
        <v>37</v>
      </c>
      <c r="U250" t="s">
        <v>38</v>
      </c>
      <c r="V250" t="s">
        <v>39</v>
      </c>
      <c r="W250" s="11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5">
      <c r="A251" t="s">
        <v>28</v>
      </c>
      <c r="B251" t="s">
        <v>1510</v>
      </c>
      <c r="C251">
        <v>366</v>
      </c>
      <c r="D251">
        <v>102</v>
      </c>
      <c r="E251">
        <v>263</v>
      </c>
      <c r="F251">
        <v>1000</v>
      </c>
      <c r="G251" t="s">
        <v>1511</v>
      </c>
      <c r="H251">
        <v>6000</v>
      </c>
      <c r="I251" s="11">
        <v>106369117</v>
      </c>
      <c r="J251" t="s">
        <v>1512</v>
      </c>
      <c r="K251" t="s">
        <v>194</v>
      </c>
      <c r="L251" t="s">
        <v>1513</v>
      </c>
      <c r="M251">
        <v>225273</v>
      </c>
      <c r="N251">
        <v>10583</v>
      </c>
      <c r="O251" t="s">
        <v>1088</v>
      </c>
      <c r="P251">
        <v>0</v>
      </c>
      <c r="Q251" t="s">
        <v>1514</v>
      </c>
      <c r="R251" t="s">
        <v>1515</v>
      </c>
      <c r="S251">
        <v>523</v>
      </c>
      <c r="T251" t="s">
        <v>37</v>
      </c>
      <c r="U251" t="s">
        <v>38</v>
      </c>
      <c r="V251" t="s">
        <v>569</v>
      </c>
      <c r="W251" s="1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5">
      <c r="A252" t="s">
        <v>28</v>
      </c>
      <c r="B252" t="s">
        <v>1516</v>
      </c>
      <c r="C252">
        <v>172</v>
      </c>
      <c r="D252">
        <v>103</v>
      </c>
      <c r="E252">
        <v>67</v>
      </c>
      <c r="F252">
        <v>111</v>
      </c>
      <c r="G252" t="s">
        <v>1517</v>
      </c>
      <c r="H252">
        <v>383</v>
      </c>
      <c r="I252" s="11">
        <v>142614158</v>
      </c>
      <c r="J252" t="s">
        <v>266</v>
      </c>
      <c r="K252" t="s">
        <v>1518</v>
      </c>
      <c r="L252" t="s">
        <v>1519</v>
      </c>
      <c r="M252">
        <v>66593</v>
      </c>
      <c r="N252">
        <v>692</v>
      </c>
      <c r="O252" t="s">
        <v>1520</v>
      </c>
      <c r="P252">
        <v>3</v>
      </c>
      <c r="Q252" t="s">
        <v>1521</v>
      </c>
      <c r="R252" t="s">
        <v>1522</v>
      </c>
      <c r="S252">
        <v>153</v>
      </c>
      <c r="T252" t="s">
        <v>37</v>
      </c>
      <c r="U252" t="s">
        <v>38</v>
      </c>
      <c r="V252" t="s">
        <v>90</v>
      </c>
      <c r="W252" s="11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5">
      <c r="A253" t="s">
        <v>28</v>
      </c>
      <c r="B253" t="s">
        <v>1523</v>
      </c>
      <c r="C253">
        <v>104</v>
      </c>
      <c r="D253">
        <v>76</v>
      </c>
      <c r="E253">
        <v>6</v>
      </c>
      <c r="F253">
        <v>421</v>
      </c>
      <c r="G253" t="s">
        <v>1524</v>
      </c>
      <c r="H253">
        <v>12000</v>
      </c>
      <c r="I253" s="11">
        <v>50026353</v>
      </c>
      <c r="J253" t="s">
        <v>1525</v>
      </c>
      <c r="K253" t="s">
        <v>267</v>
      </c>
      <c r="L253" t="s">
        <v>1526</v>
      </c>
      <c r="M253">
        <v>13581</v>
      </c>
      <c r="N253">
        <v>13607</v>
      </c>
      <c r="O253" t="s">
        <v>1527</v>
      </c>
      <c r="P253">
        <v>0</v>
      </c>
      <c r="Q253" t="s">
        <v>1528</v>
      </c>
      <c r="R253" t="s">
        <v>1529</v>
      </c>
      <c r="S253">
        <v>88</v>
      </c>
      <c r="T253" t="s">
        <v>37</v>
      </c>
      <c r="U253" t="s">
        <v>38</v>
      </c>
      <c r="V253" t="s">
        <v>90</v>
      </c>
      <c r="W253" s="11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5">
      <c r="A254" t="s">
        <v>28</v>
      </c>
      <c r="B254" t="s">
        <v>1221</v>
      </c>
      <c r="C254">
        <v>181</v>
      </c>
      <c r="D254">
        <v>120</v>
      </c>
      <c r="E254">
        <v>124</v>
      </c>
      <c r="F254">
        <v>943</v>
      </c>
      <c r="G254" t="s">
        <v>1487</v>
      </c>
      <c r="H254">
        <v>6000</v>
      </c>
      <c r="I254" s="11">
        <v>66002193</v>
      </c>
      <c r="J254" t="s">
        <v>1530</v>
      </c>
      <c r="K254" t="s">
        <v>203</v>
      </c>
      <c r="L254" t="s">
        <v>1531</v>
      </c>
      <c r="M254">
        <v>44296</v>
      </c>
      <c r="N254">
        <v>12452</v>
      </c>
      <c r="O254" t="s">
        <v>820</v>
      </c>
      <c r="P254">
        <v>3</v>
      </c>
      <c r="Q254" t="s">
        <v>1532</v>
      </c>
      <c r="R254" t="s">
        <v>1533</v>
      </c>
      <c r="S254">
        <v>144</v>
      </c>
      <c r="T254" t="s">
        <v>37</v>
      </c>
      <c r="U254" t="s">
        <v>38</v>
      </c>
      <c r="V254" t="s">
        <v>39</v>
      </c>
      <c r="W254" s="11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5">
      <c r="A255" t="s">
        <v>28</v>
      </c>
      <c r="B255" t="s">
        <v>782</v>
      </c>
      <c r="C255">
        <v>327</v>
      </c>
      <c r="D255">
        <v>127</v>
      </c>
      <c r="E255">
        <v>189</v>
      </c>
      <c r="F255">
        <v>544</v>
      </c>
      <c r="G255" t="s">
        <v>1534</v>
      </c>
      <c r="H255">
        <v>20000</v>
      </c>
      <c r="I255" s="11">
        <v>85463309</v>
      </c>
      <c r="J255" t="s">
        <v>1535</v>
      </c>
      <c r="K255" t="s">
        <v>258</v>
      </c>
      <c r="L255" t="s">
        <v>1536</v>
      </c>
      <c r="M255">
        <v>254841</v>
      </c>
      <c r="N255">
        <v>22254</v>
      </c>
      <c r="O255" t="s">
        <v>1537</v>
      </c>
      <c r="P255">
        <v>1</v>
      </c>
      <c r="Q255" t="s">
        <v>1538</v>
      </c>
      <c r="R255" t="s">
        <v>1539</v>
      </c>
      <c r="S255">
        <v>426</v>
      </c>
      <c r="T255" t="s">
        <v>37</v>
      </c>
      <c r="U255" t="s">
        <v>38</v>
      </c>
      <c r="V255" t="s">
        <v>39</v>
      </c>
      <c r="W255" s="11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5">
      <c r="A256" t="s">
        <v>28</v>
      </c>
      <c r="B256" t="s">
        <v>1516</v>
      </c>
      <c r="C256">
        <v>125</v>
      </c>
      <c r="D256">
        <v>105</v>
      </c>
      <c r="E256">
        <v>67</v>
      </c>
      <c r="F256">
        <v>40</v>
      </c>
      <c r="G256" t="s">
        <v>1540</v>
      </c>
      <c r="H256">
        <v>681</v>
      </c>
      <c r="I256" s="11">
        <v>71017784</v>
      </c>
      <c r="J256" t="s">
        <v>266</v>
      </c>
      <c r="K256" t="s">
        <v>1541</v>
      </c>
      <c r="L256" t="s">
        <v>1542</v>
      </c>
      <c r="M256">
        <v>27257</v>
      </c>
      <c r="N256">
        <v>914</v>
      </c>
      <c r="O256" t="s">
        <v>1543</v>
      </c>
      <c r="P256">
        <v>3</v>
      </c>
      <c r="Q256" t="s">
        <v>1544</v>
      </c>
      <c r="R256" t="s">
        <v>1545</v>
      </c>
      <c r="S256">
        <v>59</v>
      </c>
      <c r="T256" t="s">
        <v>37</v>
      </c>
      <c r="U256" t="s">
        <v>38</v>
      </c>
      <c r="V256" t="s">
        <v>90</v>
      </c>
      <c r="W256" s="11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5">
      <c r="A257" t="s">
        <v>28</v>
      </c>
      <c r="B257" t="s">
        <v>1546</v>
      </c>
      <c r="C257">
        <v>79</v>
      </c>
      <c r="D257">
        <v>121</v>
      </c>
      <c r="E257">
        <v>101</v>
      </c>
      <c r="F257">
        <v>202</v>
      </c>
      <c r="G257" t="s">
        <v>309</v>
      </c>
      <c r="H257">
        <v>673</v>
      </c>
      <c r="I257" s="11">
        <v>48068396</v>
      </c>
      <c r="J257" t="s">
        <v>1547</v>
      </c>
      <c r="K257" t="s">
        <v>1548</v>
      </c>
      <c r="L257" t="s">
        <v>1549</v>
      </c>
      <c r="M257">
        <v>60573</v>
      </c>
      <c r="N257">
        <v>2027</v>
      </c>
      <c r="O257" t="s">
        <v>1550</v>
      </c>
      <c r="P257">
        <v>0</v>
      </c>
      <c r="Q257" t="s">
        <v>1551</v>
      </c>
      <c r="R257" t="s">
        <v>1552</v>
      </c>
      <c r="S257">
        <v>248</v>
      </c>
      <c r="T257" t="s">
        <v>37</v>
      </c>
      <c r="U257" t="s">
        <v>38</v>
      </c>
      <c r="V257" t="s">
        <v>39</v>
      </c>
      <c r="W257" s="11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5">
      <c r="A258" t="s">
        <v>28</v>
      </c>
      <c r="B258" t="s">
        <v>789</v>
      </c>
      <c r="C258">
        <v>326</v>
      </c>
      <c r="D258">
        <v>114</v>
      </c>
      <c r="E258">
        <v>151</v>
      </c>
      <c r="F258">
        <v>430</v>
      </c>
      <c r="G258" t="s">
        <v>1553</v>
      </c>
      <c r="H258">
        <v>11000</v>
      </c>
      <c r="I258" s="11">
        <v>61656849</v>
      </c>
      <c r="J258" t="s">
        <v>631</v>
      </c>
      <c r="K258" t="s">
        <v>386</v>
      </c>
      <c r="L258" t="s">
        <v>1554</v>
      </c>
      <c r="M258">
        <v>184561</v>
      </c>
      <c r="N258">
        <v>12908</v>
      </c>
      <c r="O258" t="s">
        <v>1555</v>
      </c>
      <c r="P258">
        <v>4</v>
      </c>
      <c r="Q258" t="s">
        <v>1556</v>
      </c>
      <c r="R258" t="s">
        <v>1557</v>
      </c>
      <c r="S258">
        <v>554</v>
      </c>
      <c r="T258" t="s">
        <v>37</v>
      </c>
      <c r="U258" t="s">
        <v>38</v>
      </c>
      <c r="V258" t="s">
        <v>39</v>
      </c>
      <c r="W258" s="11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5">
      <c r="A259" t="s">
        <v>28</v>
      </c>
      <c r="B259" t="s">
        <v>1558</v>
      </c>
      <c r="C259">
        <v>354</v>
      </c>
      <c r="D259">
        <v>129</v>
      </c>
      <c r="E259">
        <v>235</v>
      </c>
      <c r="F259">
        <v>297</v>
      </c>
      <c r="G259" t="s">
        <v>1559</v>
      </c>
      <c r="H259">
        <v>13000</v>
      </c>
      <c r="I259" s="11">
        <v>134520804</v>
      </c>
      <c r="J259" t="s">
        <v>50</v>
      </c>
      <c r="K259" t="s">
        <v>950</v>
      </c>
      <c r="L259" t="s">
        <v>1560</v>
      </c>
      <c r="M259">
        <v>336235</v>
      </c>
      <c r="N259">
        <v>13961</v>
      </c>
      <c r="O259" t="s">
        <v>1561</v>
      </c>
      <c r="P259">
        <v>1</v>
      </c>
      <c r="Q259" t="s">
        <v>1562</v>
      </c>
      <c r="R259" t="s">
        <v>1563</v>
      </c>
      <c r="S259">
        <v>782</v>
      </c>
      <c r="T259" t="s">
        <v>37</v>
      </c>
      <c r="U259" t="s">
        <v>38</v>
      </c>
      <c r="V259" t="s">
        <v>39</v>
      </c>
      <c r="W259" s="11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5">
      <c r="A260" t="s">
        <v>28</v>
      </c>
      <c r="B260" t="s">
        <v>166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 s="11">
        <v>313837577</v>
      </c>
      <c r="J260" t="s">
        <v>548</v>
      </c>
      <c r="K260" t="s">
        <v>196</v>
      </c>
      <c r="L260" t="s">
        <v>1564</v>
      </c>
      <c r="M260">
        <v>1238746</v>
      </c>
      <c r="N260">
        <v>22342</v>
      </c>
      <c r="O260" t="s">
        <v>1565</v>
      </c>
      <c r="P260">
        <v>2</v>
      </c>
      <c r="Q260" t="s">
        <v>1566</v>
      </c>
      <c r="R260" t="s">
        <v>1567</v>
      </c>
      <c r="S260">
        <v>5060</v>
      </c>
      <c r="T260" t="s">
        <v>37</v>
      </c>
      <c r="U260" t="s">
        <v>174</v>
      </c>
      <c r="V260" t="s">
        <v>39</v>
      </c>
      <c r="W260" s="11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5">
      <c r="A261" t="s">
        <v>28</v>
      </c>
      <c r="B261" t="s">
        <v>1568</v>
      </c>
      <c r="C261">
        <v>188</v>
      </c>
      <c r="D261">
        <v>120</v>
      </c>
      <c r="E261">
        <v>153</v>
      </c>
      <c r="F261">
        <v>447</v>
      </c>
      <c r="G261" t="s">
        <v>786</v>
      </c>
      <c r="H261">
        <v>1000</v>
      </c>
      <c r="I261" s="11">
        <v>24004159</v>
      </c>
      <c r="J261" t="s">
        <v>1569</v>
      </c>
      <c r="K261" t="s">
        <v>388</v>
      </c>
      <c r="L261" t="s">
        <v>1570</v>
      </c>
      <c r="M261">
        <v>68720</v>
      </c>
      <c r="N261">
        <v>3175</v>
      </c>
      <c r="O261" t="s">
        <v>1571</v>
      </c>
      <c r="P261">
        <v>0</v>
      </c>
      <c r="Q261" t="s">
        <v>1572</v>
      </c>
      <c r="R261" t="s">
        <v>1573</v>
      </c>
      <c r="S261">
        <v>191</v>
      </c>
      <c r="T261" t="s">
        <v>37</v>
      </c>
      <c r="U261" t="s">
        <v>38</v>
      </c>
      <c r="V261" t="s">
        <v>90</v>
      </c>
      <c r="W261" s="1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5">
      <c r="A262" t="s">
        <v>720</v>
      </c>
      <c r="B262" t="s">
        <v>1574</v>
      </c>
      <c r="C262">
        <v>174</v>
      </c>
      <c r="D262">
        <v>165</v>
      </c>
      <c r="E262">
        <v>0</v>
      </c>
      <c r="F262">
        <v>780</v>
      </c>
      <c r="G262" t="s">
        <v>775</v>
      </c>
      <c r="H262">
        <v>10000</v>
      </c>
      <c r="I262" s="11">
        <v>58183966</v>
      </c>
      <c r="J262" t="s">
        <v>1575</v>
      </c>
      <c r="K262" t="s">
        <v>161</v>
      </c>
      <c r="L262" t="s">
        <v>1576</v>
      </c>
      <c r="M262">
        <v>79186</v>
      </c>
      <c r="N262">
        <v>14196</v>
      </c>
      <c r="O262" t="s">
        <v>1018</v>
      </c>
      <c r="P262">
        <v>1</v>
      </c>
      <c r="Q262" t="s">
        <v>1577</v>
      </c>
      <c r="R262" t="s">
        <v>1578</v>
      </c>
      <c r="S262">
        <v>386</v>
      </c>
      <c r="T262" t="s">
        <v>37</v>
      </c>
      <c r="U262" t="s">
        <v>38</v>
      </c>
      <c r="V262" t="s">
        <v>569</v>
      </c>
      <c r="W262" s="11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5">
      <c r="A263" t="s">
        <v>28</v>
      </c>
      <c r="B263" t="s">
        <v>1579</v>
      </c>
      <c r="C263">
        <v>109</v>
      </c>
      <c r="D263">
        <v>82</v>
      </c>
      <c r="E263">
        <v>34</v>
      </c>
      <c r="F263">
        <v>434</v>
      </c>
      <c r="G263" t="s">
        <v>1580</v>
      </c>
      <c r="H263">
        <v>760</v>
      </c>
      <c r="I263" s="11">
        <v>100446895</v>
      </c>
      <c r="J263" t="s">
        <v>760</v>
      </c>
      <c r="K263" t="s">
        <v>269</v>
      </c>
      <c r="L263" t="s">
        <v>1581</v>
      </c>
      <c r="M263">
        <v>36033</v>
      </c>
      <c r="N263">
        <v>2762</v>
      </c>
      <c r="O263" t="s">
        <v>1582</v>
      </c>
      <c r="P263">
        <v>1</v>
      </c>
      <c r="Q263" t="s">
        <v>1583</v>
      </c>
      <c r="R263" t="s">
        <v>1584</v>
      </c>
      <c r="S263">
        <v>456</v>
      </c>
      <c r="T263" t="s">
        <v>37</v>
      </c>
      <c r="U263" t="s">
        <v>38</v>
      </c>
      <c r="V263" t="s">
        <v>90</v>
      </c>
      <c r="W263" s="11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5">
      <c r="A264" t="s">
        <v>28</v>
      </c>
      <c r="B264" t="s">
        <v>1012</v>
      </c>
      <c r="C264">
        <v>225</v>
      </c>
      <c r="D264">
        <v>115</v>
      </c>
      <c r="E264">
        <v>295</v>
      </c>
      <c r="F264">
        <v>466</v>
      </c>
      <c r="G264" t="s">
        <v>347</v>
      </c>
      <c r="H264">
        <v>10000</v>
      </c>
      <c r="I264" s="11">
        <v>144795350</v>
      </c>
      <c r="J264" t="s">
        <v>1585</v>
      </c>
      <c r="K264" t="s">
        <v>161</v>
      </c>
      <c r="L264" t="s">
        <v>1586</v>
      </c>
      <c r="M264">
        <v>387632</v>
      </c>
      <c r="N264">
        <v>12068</v>
      </c>
      <c r="O264" t="s">
        <v>1587</v>
      </c>
      <c r="P264">
        <v>1</v>
      </c>
      <c r="Q264" t="s">
        <v>1588</v>
      </c>
      <c r="R264" t="s">
        <v>1589</v>
      </c>
      <c r="S264">
        <v>789</v>
      </c>
      <c r="T264" t="s">
        <v>37</v>
      </c>
      <c r="U264" t="s">
        <v>38</v>
      </c>
      <c r="V264" t="s">
        <v>39</v>
      </c>
      <c r="W264" s="11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5">
      <c r="A265" t="s">
        <v>28</v>
      </c>
      <c r="B265" t="s">
        <v>182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 s="11">
        <v>47396698</v>
      </c>
      <c r="J265" t="s">
        <v>1071</v>
      </c>
      <c r="K265" t="s">
        <v>223</v>
      </c>
      <c r="L265" t="s">
        <v>1590</v>
      </c>
      <c r="M265">
        <v>217373</v>
      </c>
      <c r="N265">
        <v>19600</v>
      </c>
      <c r="O265" t="s">
        <v>1591</v>
      </c>
      <c r="P265">
        <v>1</v>
      </c>
      <c r="Q265" t="s">
        <v>1592</v>
      </c>
      <c r="R265" t="s">
        <v>1593</v>
      </c>
      <c r="S265">
        <v>942</v>
      </c>
      <c r="T265" t="s">
        <v>37</v>
      </c>
      <c r="U265" t="s">
        <v>38</v>
      </c>
      <c r="V265" t="s">
        <v>569</v>
      </c>
      <c r="W265" s="11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5">
      <c r="A266" t="s">
        <v>28</v>
      </c>
      <c r="B266" t="s">
        <v>919</v>
      </c>
      <c r="C266">
        <v>101</v>
      </c>
      <c r="D266">
        <v>84</v>
      </c>
      <c r="E266">
        <v>50</v>
      </c>
      <c r="F266">
        <v>692</v>
      </c>
      <c r="G266" t="s">
        <v>1344</v>
      </c>
      <c r="H266">
        <v>979</v>
      </c>
      <c r="I266" s="11">
        <v>140015224</v>
      </c>
      <c r="J266" t="s">
        <v>760</v>
      </c>
      <c r="K266" t="s">
        <v>1594</v>
      </c>
      <c r="L266" t="s">
        <v>1595</v>
      </c>
      <c r="M266">
        <v>94172</v>
      </c>
      <c r="N266">
        <v>3382</v>
      </c>
      <c r="O266" t="s">
        <v>1596</v>
      </c>
      <c r="P266">
        <v>0</v>
      </c>
      <c r="Q266" t="s">
        <v>1597</v>
      </c>
      <c r="R266" t="s">
        <v>1598</v>
      </c>
      <c r="S266">
        <v>179</v>
      </c>
      <c r="T266" t="s">
        <v>37</v>
      </c>
      <c r="U266" t="s">
        <v>740</v>
      </c>
      <c r="V266" t="s">
        <v>90</v>
      </c>
      <c r="W266" s="11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5">
      <c r="A267" t="s">
        <v>28</v>
      </c>
      <c r="B267" t="s">
        <v>1599</v>
      </c>
      <c r="C267">
        <v>228</v>
      </c>
      <c r="D267">
        <v>97</v>
      </c>
      <c r="E267">
        <v>63</v>
      </c>
      <c r="F267">
        <v>525</v>
      </c>
      <c r="G267" t="s">
        <v>1600</v>
      </c>
      <c r="H267">
        <v>852</v>
      </c>
      <c r="I267" s="11">
        <v>104374107</v>
      </c>
      <c r="J267" t="s">
        <v>1601</v>
      </c>
      <c r="K267" t="s">
        <v>874</v>
      </c>
      <c r="L267" t="s">
        <v>1602</v>
      </c>
      <c r="M267">
        <v>89351</v>
      </c>
      <c r="N267">
        <v>2480</v>
      </c>
      <c r="O267" t="s">
        <v>1603</v>
      </c>
      <c r="P267">
        <v>0</v>
      </c>
      <c r="Q267" t="s">
        <v>1604</v>
      </c>
      <c r="R267" t="s">
        <v>1605</v>
      </c>
      <c r="S267">
        <v>214</v>
      </c>
      <c r="T267" t="s">
        <v>37</v>
      </c>
      <c r="U267" t="s">
        <v>38</v>
      </c>
      <c r="V267" t="s">
        <v>272</v>
      </c>
      <c r="W267" s="11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5">
      <c r="A268" t="s">
        <v>28</v>
      </c>
      <c r="B268" t="s">
        <v>182</v>
      </c>
      <c r="C268">
        <v>568</v>
      </c>
      <c r="D268">
        <v>151</v>
      </c>
      <c r="E268">
        <v>0</v>
      </c>
      <c r="F268">
        <v>372</v>
      </c>
      <c r="G268" t="s">
        <v>1606</v>
      </c>
      <c r="H268">
        <v>13000</v>
      </c>
      <c r="I268" s="11">
        <v>228430993</v>
      </c>
      <c r="J268" t="s">
        <v>643</v>
      </c>
      <c r="K268" t="s">
        <v>1124</v>
      </c>
      <c r="L268" t="s">
        <v>1607</v>
      </c>
      <c r="M268">
        <v>472488</v>
      </c>
      <c r="N268">
        <v>14831</v>
      </c>
      <c r="O268" t="s">
        <v>1608</v>
      </c>
      <c r="P268">
        <v>1</v>
      </c>
      <c r="Q268" t="s">
        <v>1609</v>
      </c>
      <c r="R268" t="s">
        <v>1610</v>
      </c>
      <c r="S268">
        <v>1023</v>
      </c>
      <c r="T268" t="s">
        <v>37</v>
      </c>
      <c r="U268" t="s">
        <v>38</v>
      </c>
      <c r="V268" t="s">
        <v>39</v>
      </c>
      <c r="W268" s="11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5">
      <c r="A269" t="s">
        <v>28</v>
      </c>
      <c r="B269" t="s">
        <v>273</v>
      </c>
      <c r="C269">
        <v>257</v>
      </c>
      <c r="D269">
        <v>136</v>
      </c>
      <c r="E269">
        <v>0</v>
      </c>
      <c r="F269">
        <v>3000</v>
      </c>
      <c r="G269" t="s">
        <v>267</v>
      </c>
      <c r="H269">
        <v>19000</v>
      </c>
      <c r="I269" s="11">
        <v>35799026</v>
      </c>
      <c r="J269" t="s">
        <v>1612</v>
      </c>
      <c r="K269" t="s">
        <v>95</v>
      </c>
      <c r="L269" t="s">
        <v>1613</v>
      </c>
      <c r="M269">
        <v>263329</v>
      </c>
      <c r="N269">
        <v>34839</v>
      </c>
      <c r="O269" t="s">
        <v>640</v>
      </c>
      <c r="P269">
        <v>1</v>
      </c>
      <c r="Q269" t="s">
        <v>1614</v>
      </c>
      <c r="R269" t="s">
        <v>1615</v>
      </c>
      <c r="S269">
        <v>899</v>
      </c>
      <c r="T269" t="s">
        <v>37</v>
      </c>
      <c r="U269" t="s">
        <v>38</v>
      </c>
      <c r="V269" t="s">
        <v>39</v>
      </c>
      <c r="W269" s="11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5">
      <c r="A270" t="s">
        <v>28</v>
      </c>
      <c r="B270" t="s">
        <v>1616</v>
      </c>
      <c r="C270">
        <v>62</v>
      </c>
      <c r="D270">
        <v>104</v>
      </c>
      <c r="E270">
        <v>23</v>
      </c>
      <c r="F270">
        <v>591</v>
      </c>
      <c r="G270" t="s">
        <v>1617</v>
      </c>
      <c r="H270">
        <v>752</v>
      </c>
      <c r="I270" s="11">
        <v>6712451</v>
      </c>
      <c r="J270" t="s">
        <v>1618</v>
      </c>
      <c r="K270" t="s">
        <v>1619</v>
      </c>
      <c r="L270" t="s">
        <v>1620</v>
      </c>
      <c r="M270">
        <v>4102</v>
      </c>
      <c r="N270">
        <v>3133</v>
      </c>
      <c r="O270" t="s">
        <v>540</v>
      </c>
      <c r="P270">
        <v>0</v>
      </c>
      <c r="Q270" t="s">
        <v>1621</v>
      </c>
      <c r="R270" t="s">
        <v>1622</v>
      </c>
      <c r="S270">
        <v>89</v>
      </c>
      <c r="T270" t="s">
        <v>37</v>
      </c>
      <c r="U270" t="s">
        <v>1623</v>
      </c>
      <c r="V270" t="s">
        <v>569</v>
      </c>
      <c r="W270" s="11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5">
      <c r="A271" t="s">
        <v>28</v>
      </c>
      <c r="B271" t="s">
        <v>1624</v>
      </c>
      <c r="C271">
        <v>175</v>
      </c>
      <c r="D271">
        <v>127</v>
      </c>
      <c r="E271">
        <v>57</v>
      </c>
      <c r="F271">
        <v>3000</v>
      </c>
      <c r="G271" t="s">
        <v>555</v>
      </c>
      <c r="H271">
        <v>12000</v>
      </c>
      <c r="I271" s="11">
        <v>101643008</v>
      </c>
      <c r="J271" t="s">
        <v>329</v>
      </c>
      <c r="K271" t="s">
        <v>678</v>
      </c>
      <c r="L271" t="s">
        <v>1625</v>
      </c>
      <c r="M271">
        <v>218341</v>
      </c>
      <c r="N271">
        <v>29069</v>
      </c>
      <c r="O271" t="s">
        <v>1626</v>
      </c>
      <c r="P271">
        <v>1</v>
      </c>
      <c r="Q271" t="s">
        <v>1627</v>
      </c>
      <c r="R271" t="s">
        <v>1628</v>
      </c>
      <c r="S271">
        <v>498</v>
      </c>
      <c r="T271" t="s">
        <v>37</v>
      </c>
      <c r="U271" t="s">
        <v>38</v>
      </c>
      <c r="V271" t="s">
        <v>39</v>
      </c>
      <c r="W271" s="1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5">
      <c r="A272" t="s">
        <v>28</v>
      </c>
      <c r="B272" t="s">
        <v>182</v>
      </c>
      <c r="C272">
        <v>265</v>
      </c>
      <c r="D272">
        <v>171</v>
      </c>
      <c r="E272">
        <v>0</v>
      </c>
      <c r="F272">
        <v>695</v>
      </c>
      <c r="G272" t="s">
        <v>1629</v>
      </c>
      <c r="H272">
        <v>3000</v>
      </c>
      <c r="I272" s="11">
        <v>187670866</v>
      </c>
      <c r="J272" t="s">
        <v>1630</v>
      </c>
      <c r="K272" t="s">
        <v>640</v>
      </c>
      <c r="L272" t="s">
        <v>1631</v>
      </c>
      <c r="M272">
        <v>982637</v>
      </c>
      <c r="N272">
        <v>6521</v>
      </c>
      <c r="O272" t="s">
        <v>1632</v>
      </c>
      <c r="P272">
        <v>0</v>
      </c>
      <c r="Q272" t="s">
        <v>1633</v>
      </c>
      <c r="R272" t="s">
        <v>1634</v>
      </c>
      <c r="S272">
        <v>2368</v>
      </c>
      <c r="T272" t="s">
        <v>37</v>
      </c>
      <c r="U272" t="s">
        <v>38</v>
      </c>
      <c r="V272" t="s">
        <v>569</v>
      </c>
      <c r="W272" s="11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5">
      <c r="A273" t="s">
        <v>28</v>
      </c>
      <c r="B273" t="s">
        <v>384</v>
      </c>
      <c r="C273">
        <v>252</v>
      </c>
      <c r="D273">
        <v>145</v>
      </c>
      <c r="E273">
        <v>14000</v>
      </c>
      <c r="F273">
        <v>533</v>
      </c>
      <c r="G273" t="s">
        <v>1635</v>
      </c>
      <c r="H273">
        <v>10000</v>
      </c>
      <c r="I273" s="11">
        <v>132014112</v>
      </c>
      <c r="J273" t="s">
        <v>1585</v>
      </c>
      <c r="K273" t="s">
        <v>513</v>
      </c>
      <c r="L273" t="s">
        <v>1636</v>
      </c>
      <c r="M273">
        <v>399651</v>
      </c>
      <c r="N273">
        <v>12546</v>
      </c>
      <c r="O273" t="s">
        <v>1637</v>
      </c>
      <c r="P273">
        <v>0</v>
      </c>
      <c r="Q273" t="s">
        <v>1638</v>
      </c>
      <c r="R273" t="s">
        <v>1639</v>
      </c>
      <c r="S273">
        <v>1331</v>
      </c>
      <c r="T273" t="s">
        <v>37</v>
      </c>
      <c r="U273" t="s">
        <v>38</v>
      </c>
      <c r="V273" t="s">
        <v>39</v>
      </c>
      <c r="W273" s="11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5">
      <c r="A274" t="s">
        <v>28</v>
      </c>
      <c r="B274" t="s">
        <v>1216</v>
      </c>
      <c r="C274">
        <v>232</v>
      </c>
      <c r="D274">
        <v>174</v>
      </c>
      <c r="E274">
        <v>0</v>
      </c>
      <c r="F274">
        <v>9000</v>
      </c>
      <c r="G274" t="s">
        <v>103</v>
      </c>
      <c r="H274">
        <v>11000</v>
      </c>
      <c r="I274" s="11">
        <v>261970615</v>
      </c>
      <c r="J274" t="s">
        <v>100</v>
      </c>
      <c r="K274" t="s">
        <v>99</v>
      </c>
      <c r="L274" t="s">
        <v>1640</v>
      </c>
      <c r="M274">
        <v>387616</v>
      </c>
      <c r="N274">
        <v>35672</v>
      </c>
      <c r="O274" t="s">
        <v>1172</v>
      </c>
      <c r="P274">
        <v>1</v>
      </c>
      <c r="Q274" t="s">
        <v>1641</v>
      </c>
      <c r="R274" t="s">
        <v>1642</v>
      </c>
      <c r="S274">
        <v>858</v>
      </c>
      <c r="T274" t="s">
        <v>37</v>
      </c>
      <c r="U274" t="s">
        <v>56</v>
      </c>
      <c r="V274" t="s">
        <v>90</v>
      </c>
      <c r="W274" s="11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5">
      <c r="A275" t="s">
        <v>720</v>
      </c>
      <c r="B275" t="s">
        <v>308</v>
      </c>
      <c r="C275">
        <v>400</v>
      </c>
      <c r="D275">
        <v>144</v>
      </c>
      <c r="E275">
        <v>258</v>
      </c>
      <c r="F275">
        <v>834</v>
      </c>
      <c r="G275" t="s">
        <v>1643</v>
      </c>
      <c r="H275">
        <v>6000</v>
      </c>
      <c r="I275" s="11">
        <v>167007184</v>
      </c>
      <c r="J275" t="s">
        <v>50</v>
      </c>
      <c r="K275" t="s">
        <v>194</v>
      </c>
      <c r="L275" t="s">
        <v>1644</v>
      </c>
      <c r="M275">
        <v>470483</v>
      </c>
      <c r="N275">
        <v>9125</v>
      </c>
      <c r="O275" t="s">
        <v>1645</v>
      </c>
      <c r="P275">
        <v>1</v>
      </c>
      <c r="Q275" t="s">
        <v>1646</v>
      </c>
      <c r="R275" t="s">
        <v>1647</v>
      </c>
      <c r="S275">
        <v>2301</v>
      </c>
      <c r="T275" t="s">
        <v>37</v>
      </c>
      <c r="U275" t="s">
        <v>56</v>
      </c>
      <c r="V275" t="s">
        <v>39</v>
      </c>
      <c r="W275" s="11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5">
      <c r="A276" t="s">
        <v>28</v>
      </c>
      <c r="B276" t="s">
        <v>250</v>
      </c>
      <c r="C276">
        <v>230</v>
      </c>
      <c r="D276">
        <v>119</v>
      </c>
      <c r="E276">
        <v>13000</v>
      </c>
      <c r="F276">
        <v>567</v>
      </c>
      <c r="G276" t="s">
        <v>1648</v>
      </c>
      <c r="H276">
        <v>1000</v>
      </c>
      <c r="I276" s="11">
        <v>180011740</v>
      </c>
      <c r="J276" t="s">
        <v>222</v>
      </c>
      <c r="K276" t="s">
        <v>571</v>
      </c>
      <c r="L276" t="s">
        <v>1649</v>
      </c>
      <c r="M276">
        <v>177725</v>
      </c>
      <c r="N276">
        <v>2776</v>
      </c>
      <c r="O276" t="s">
        <v>1650</v>
      </c>
      <c r="P276">
        <v>0</v>
      </c>
      <c r="Q276" t="s">
        <v>1651</v>
      </c>
      <c r="R276" t="s">
        <v>1652</v>
      </c>
      <c r="S276">
        <v>1368</v>
      </c>
      <c r="T276" t="s">
        <v>37</v>
      </c>
      <c r="U276" t="s">
        <v>38</v>
      </c>
      <c r="V276" t="s">
        <v>39</v>
      </c>
      <c r="W276" s="11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5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1653</v>
      </c>
      <c r="H277">
        <v>780</v>
      </c>
      <c r="I277" s="11">
        <v>204843350</v>
      </c>
      <c r="J277" t="s">
        <v>631</v>
      </c>
      <c r="K277" t="s">
        <v>1018</v>
      </c>
      <c r="L277" t="s">
        <v>1654</v>
      </c>
      <c r="M277">
        <v>744891</v>
      </c>
      <c r="N277">
        <v>2829</v>
      </c>
      <c r="O277" t="s">
        <v>1655</v>
      </c>
      <c r="P277">
        <v>0</v>
      </c>
      <c r="Q277" t="s">
        <v>1656</v>
      </c>
      <c r="R277" t="s">
        <v>1657</v>
      </c>
      <c r="S277">
        <v>983</v>
      </c>
      <c r="T277" t="s">
        <v>37</v>
      </c>
      <c r="U277" t="s">
        <v>38</v>
      </c>
      <c r="V277" t="s">
        <v>569</v>
      </c>
      <c r="W277" s="11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5">
      <c r="A278" t="s">
        <v>28</v>
      </c>
      <c r="B278" t="s">
        <v>1574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 s="11">
        <v>97030725</v>
      </c>
      <c r="J278" t="s">
        <v>1658</v>
      </c>
      <c r="K278" t="s">
        <v>43</v>
      </c>
      <c r="L278" t="s">
        <v>1659</v>
      </c>
      <c r="M278">
        <v>230931</v>
      </c>
      <c r="N278">
        <v>64599</v>
      </c>
      <c r="O278" t="s">
        <v>155</v>
      </c>
      <c r="P278">
        <v>1</v>
      </c>
      <c r="Q278" t="s">
        <v>1660</v>
      </c>
      <c r="R278" t="s">
        <v>1661</v>
      </c>
      <c r="S278">
        <v>585</v>
      </c>
      <c r="T278" t="s">
        <v>37</v>
      </c>
      <c r="U278" t="s">
        <v>38</v>
      </c>
      <c r="V278" t="s">
        <v>569</v>
      </c>
      <c r="W278" s="11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5">
      <c r="A279" t="s">
        <v>28</v>
      </c>
      <c r="B279" t="s">
        <v>182</v>
      </c>
      <c r="C279">
        <v>300</v>
      </c>
      <c r="D279">
        <v>176</v>
      </c>
      <c r="E279">
        <v>0</v>
      </c>
      <c r="F279">
        <v>561</v>
      </c>
      <c r="G279" t="s">
        <v>1662</v>
      </c>
      <c r="H279">
        <v>18000</v>
      </c>
      <c r="I279" s="11">
        <v>130127620</v>
      </c>
      <c r="J279" t="s">
        <v>1663</v>
      </c>
      <c r="K279" t="s">
        <v>1664</v>
      </c>
      <c r="L279" t="s">
        <v>1665</v>
      </c>
      <c r="M279">
        <v>324671</v>
      </c>
      <c r="N279">
        <v>20354</v>
      </c>
      <c r="O279" t="s">
        <v>1666</v>
      </c>
      <c r="P279">
        <v>0</v>
      </c>
      <c r="Q279" t="s">
        <v>1667</v>
      </c>
      <c r="R279" t="s">
        <v>1668</v>
      </c>
      <c r="S279">
        <v>458</v>
      </c>
      <c r="T279" t="s">
        <v>37</v>
      </c>
      <c r="U279" t="s">
        <v>38</v>
      </c>
      <c r="V279" t="s">
        <v>569</v>
      </c>
      <c r="W279" s="11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5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1669</v>
      </c>
      <c r="H280">
        <v>2000</v>
      </c>
      <c r="I280" s="11">
        <v>146282411</v>
      </c>
      <c r="J280" t="s">
        <v>1670</v>
      </c>
      <c r="K280" t="s">
        <v>1671</v>
      </c>
      <c r="L280" t="s">
        <v>1672</v>
      </c>
      <c r="M280">
        <v>190439</v>
      </c>
      <c r="N280">
        <v>4528</v>
      </c>
      <c r="O280" t="s">
        <v>1673</v>
      </c>
      <c r="P280">
        <v>0</v>
      </c>
      <c r="Q280" t="s">
        <v>1674</v>
      </c>
      <c r="R280" t="s">
        <v>1675</v>
      </c>
      <c r="S280">
        <v>351</v>
      </c>
      <c r="T280" t="s">
        <v>37</v>
      </c>
      <c r="U280" t="s">
        <v>38</v>
      </c>
      <c r="V280" t="s">
        <v>569</v>
      </c>
      <c r="W280" s="11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5">
      <c r="A281" t="s">
        <v>28</v>
      </c>
      <c r="B281" t="s">
        <v>1676</v>
      </c>
      <c r="C281">
        <v>267</v>
      </c>
      <c r="D281">
        <v>106</v>
      </c>
      <c r="E281">
        <v>12000</v>
      </c>
      <c r="F281">
        <v>385</v>
      </c>
      <c r="G281" t="s">
        <v>277</v>
      </c>
      <c r="H281">
        <v>18000</v>
      </c>
      <c r="I281" s="11">
        <v>65452312</v>
      </c>
      <c r="J281" t="s">
        <v>329</v>
      </c>
      <c r="K281" t="s">
        <v>1664</v>
      </c>
      <c r="L281" t="s">
        <v>1677</v>
      </c>
      <c r="M281">
        <v>149998</v>
      </c>
      <c r="N281">
        <v>19906</v>
      </c>
      <c r="O281" t="s">
        <v>1678</v>
      </c>
      <c r="P281">
        <v>1</v>
      </c>
      <c r="Q281" t="s">
        <v>1679</v>
      </c>
      <c r="R281" t="s">
        <v>1680</v>
      </c>
      <c r="S281">
        <v>285</v>
      </c>
      <c r="T281" t="s">
        <v>37</v>
      </c>
      <c r="U281" t="s">
        <v>38</v>
      </c>
      <c r="V281" t="s">
        <v>569</v>
      </c>
      <c r="W281" s="1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5">
      <c r="A282" t="s">
        <v>28</v>
      </c>
      <c r="B282" t="s">
        <v>1681</v>
      </c>
      <c r="C282">
        <v>180</v>
      </c>
      <c r="D282">
        <v>98</v>
      </c>
      <c r="E282">
        <v>80</v>
      </c>
      <c r="F282">
        <v>708</v>
      </c>
      <c r="G282" t="s">
        <v>1682</v>
      </c>
      <c r="H282">
        <v>22000</v>
      </c>
      <c r="I282" s="11">
        <v>148383780</v>
      </c>
      <c r="J282" t="s">
        <v>1618</v>
      </c>
      <c r="K282" t="s">
        <v>1683</v>
      </c>
      <c r="L282" t="s">
        <v>1684</v>
      </c>
      <c r="M282">
        <v>85531</v>
      </c>
      <c r="N282">
        <v>24082</v>
      </c>
      <c r="O282" t="s">
        <v>1685</v>
      </c>
      <c r="P282">
        <v>10</v>
      </c>
      <c r="Q282" t="s">
        <v>1686</v>
      </c>
      <c r="R282" t="s">
        <v>1687</v>
      </c>
      <c r="S282">
        <v>152</v>
      </c>
      <c r="T282" t="s">
        <v>37</v>
      </c>
      <c r="U282" t="s">
        <v>38</v>
      </c>
      <c r="V282" t="s">
        <v>39</v>
      </c>
      <c r="W282" s="11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5">
      <c r="A283" t="s">
        <v>28</v>
      </c>
      <c r="B283" t="s">
        <v>1688</v>
      </c>
      <c r="C283">
        <v>265</v>
      </c>
      <c r="D283">
        <v>116</v>
      </c>
      <c r="E283">
        <v>285</v>
      </c>
      <c r="F283">
        <v>107</v>
      </c>
      <c r="G283" t="s">
        <v>1213</v>
      </c>
      <c r="H283">
        <v>12000</v>
      </c>
      <c r="I283" s="11">
        <v>119219978</v>
      </c>
      <c r="J283" t="s">
        <v>1689</v>
      </c>
      <c r="K283" t="s">
        <v>1045</v>
      </c>
      <c r="L283" t="s">
        <v>1690</v>
      </c>
      <c r="M283">
        <v>189806</v>
      </c>
      <c r="N283">
        <v>20233</v>
      </c>
      <c r="O283" t="s">
        <v>1691</v>
      </c>
      <c r="P283">
        <v>2</v>
      </c>
      <c r="Q283" t="s">
        <v>1692</v>
      </c>
      <c r="R283" t="s">
        <v>1693</v>
      </c>
      <c r="S283">
        <v>316</v>
      </c>
      <c r="T283" t="s">
        <v>37</v>
      </c>
      <c r="U283" t="s">
        <v>38</v>
      </c>
      <c r="V283" t="s">
        <v>39</v>
      </c>
      <c r="W283" s="11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5">
      <c r="A284" t="s">
        <v>28</v>
      </c>
      <c r="B284" t="s">
        <v>1694</v>
      </c>
      <c r="C284">
        <v>81</v>
      </c>
      <c r="D284">
        <v>115</v>
      </c>
      <c r="E284">
        <v>55</v>
      </c>
      <c r="F284">
        <v>383</v>
      </c>
      <c r="G284" t="s">
        <v>1401</v>
      </c>
      <c r="H284">
        <v>1000</v>
      </c>
      <c r="I284" s="11">
        <v>101228120</v>
      </c>
      <c r="J284" t="s">
        <v>1695</v>
      </c>
      <c r="K284" t="s">
        <v>1696</v>
      </c>
      <c r="L284" t="s">
        <v>1697</v>
      </c>
      <c r="M284">
        <v>84424</v>
      </c>
      <c r="N284">
        <v>3454</v>
      </c>
      <c r="O284" t="s">
        <v>1698</v>
      </c>
      <c r="P284">
        <v>1</v>
      </c>
      <c r="Q284" t="s">
        <v>1699</v>
      </c>
      <c r="R284" t="s">
        <v>1700</v>
      </c>
      <c r="S284">
        <v>131</v>
      </c>
      <c r="T284" t="s">
        <v>37</v>
      </c>
      <c r="U284" t="s">
        <v>38</v>
      </c>
      <c r="V284" t="s">
        <v>569</v>
      </c>
      <c r="W284" s="11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5">
      <c r="A285" t="s">
        <v>28</v>
      </c>
      <c r="B285" t="s">
        <v>1701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 s="11">
        <v>162804648</v>
      </c>
      <c r="J285" t="s">
        <v>1702</v>
      </c>
      <c r="K285" t="s">
        <v>210</v>
      </c>
      <c r="L285" t="s">
        <v>1703</v>
      </c>
      <c r="M285">
        <v>955174</v>
      </c>
      <c r="N285">
        <v>40978</v>
      </c>
      <c r="O285" t="s">
        <v>1331</v>
      </c>
      <c r="P285">
        <v>1</v>
      </c>
      <c r="Q285" t="s">
        <v>1704</v>
      </c>
      <c r="R285" t="s">
        <v>1705</v>
      </c>
      <c r="S285">
        <v>1193</v>
      </c>
      <c r="T285" t="s">
        <v>37</v>
      </c>
      <c r="U285" t="s">
        <v>38</v>
      </c>
      <c r="V285" t="s">
        <v>569</v>
      </c>
      <c r="W285" s="11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5">
      <c r="A286" t="s">
        <v>28</v>
      </c>
      <c r="B286" t="s">
        <v>1706</v>
      </c>
      <c r="C286">
        <v>80</v>
      </c>
      <c r="D286">
        <v>91</v>
      </c>
      <c r="E286">
        <v>21</v>
      </c>
      <c r="F286">
        <v>542</v>
      </c>
      <c r="G286" t="s">
        <v>1707</v>
      </c>
      <c r="H286">
        <v>2000</v>
      </c>
      <c r="I286" s="11">
        <v>100117603</v>
      </c>
      <c r="J286" t="s">
        <v>1708</v>
      </c>
      <c r="K286" t="s">
        <v>1335</v>
      </c>
      <c r="L286" t="s">
        <v>1709</v>
      </c>
      <c r="M286">
        <v>102933</v>
      </c>
      <c r="N286">
        <v>4842</v>
      </c>
      <c r="O286" t="s">
        <v>1710</v>
      </c>
      <c r="P286">
        <v>0</v>
      </c>
      <c r="Q286" t="s">
        <v>1711</v>
      </c>
      <c r="R286" t="s">
        <v>1712</v>
      </c>
      <c r="S286">
        <v>230</v>
      </c>
      <c r="T286" t="s">
        <v>37</v>
      </c>
      <c r="U286" t="s">
        <v>38</v>
      </c>
      <c r="V286" t="s">
        <v>272</v>
      </c>
      <c r="W286" s="11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5">
      <c r="A287" t="s">
        <v>28</v>
      </c>
      <c r="B287" t="s">
        <v>1713</v>
      </c>
      <c r="C287">
        <v>141</v>
      </c>
      <c r="D287">
        <v>78</v>
      </c>
      <c r="E287">
        <v>10</v>
      </c>
      <c r="F287">
        <v>253</v>
      </c>
      <c r="G287" t="s">
        <v>1714</v>
      </c>
      <c r="H287">
        <v>558</v>
      </c>
      <c r="I287" s="11">
        <v>89296573</v>
      </c>
      <c r="J287" t="s">
        <v>266</v>
      </c>
      <c r="K287" t="s">
        <v>1715</v>
      </c>
      <c r="L287" t="s">
        <v>1716</v>
      </c>
      <c r="M287">
        <v>128285</v>
      </c>
      <c r="N287">
        <v>2039</v>
      </c>
      <c r="O287" t="s">
        <v>1717</v>
      </c>
      <c r="P287">
        <v>1</v>
      </c>
      <c r="Q287" t="s">
        <v>1718</v>
      </c>
      <c r="R287" t="s">
        <v>1719</v>
      </c>
      <c r="S287">
        <v>297</v>
      </c>
      <c r="T287" t="s">
        <v>37</v>
      </c>
      <c r="U287" t="s">
        <v>38</v>
      </c>
      <c r="V287" t="s">
        <v>272</v>
      </c>
      <c r="W287" s="11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5">
      <c r="A288" t="s">
        <v>28</v>
      </c>
      <c r="B288" t="s">
        <v>1720</v>
      </c>
      <c r="C288">
        <v>383</v>
      </c>
      <c r="D288">
        <v>103</v>
      </c>
      <c r="E288">
        <v>165</v>
      </c>
      <c r="F288">
        <v>13000</v>
      </c>
      <c r="G288" t="s">
        <v>1721</v>
      </c>
      <c r="H288">
        <v>26000</v>
      </c>
      <c r="I288" s="11">
        <v>85017401</v>
      </c>
      <c r="J288" t="s">
        <v>50</v>
      </c>
      <c r="K288" t="s">
        <v>330</v>
      </c>
      <c r="L288" t="s">
        <v>1722</v>
      </c>
      <c r="M288">
        <v>246803</v>
      </c>
      <c r="N288">
        <v>57881</v>
      </c>
      <c r="O288" t="s">
        <v>950</v>
      </c>
      <c r="P288">
        <v>3</v>
      </c>
      <c r="Q288" t="s">
        <v>1723</v>
      </c>
      <c r="R288" t="s">
        <v>1724</v>
      </c>
      <c r="S288">
        <v>474</v>
      </c>
      <c r="T288" t="s">
        <v>37</v>
      </c>
      <c r="U288" t="s">
        <v>38</v>
      </c>
      <c r="V288" t="s">
        <v>569</v>
      </c>
      <c r="W288" s="11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5">
      <c r="A289" t="s">
        <v>28</v>
      </c>
      <c r="B289" t="s">
        <v>676</v>
      </c>
      <c r="C289">
        <v>193</v>
      </c>
      <c r="D289">
        <v>131</v>
      </c>
      <c r="E289">
        <v>226</v>
      </c>
      <c r="F289">
        <v>341</v>
      </c>
      <c r="G289" t="s">
        <v>1725</v>
      </c>
      <c r="H289">
        <v>12000</v>
      </c>
      <c r="I289" s="11">
        <v>173005002</v>
      </c>
      <c r="J289" t="s">
        <v>1726</v>
      </c>
      <c r="K289" t="s">
        <v>678</v>
      </c>
      <c r="L289" t="s">
        <v>1727</v>
      </c>
      <c r="M289">
        <v>255447</v>
      </c>
      <c r="N289">
        <v>13679</v>
      </c>
      <c r="O289" t="s">
        <v>1728</v>
      </c>
      <c r="P289">
        <v>0</v>
      </c>
      <c r="Q289" t="s">
        <v>1729</v>
      </c>
      <c r="R289" t="s">
        <v>1730</v>
      </c>
      <c r="S289">
        <v>692</v>
      </c>
      <c r="T289" t="s">
        <v>37</v>
      </c>
      <c r="U289" t="s">
        <v>38</v>
      </c>
      <c r="V289" t="s">
        <v>90</v>
      </c>
      <c r="W289" s="11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5">
      <c r="A290" t="s">
        <v>720</v>
      </c>
      <c r="B290" t="s">
        <v>1731</v>
      </c>
      <c r="C290">
        <v>170</v>
      </c>
      <c r="D290">
        <v>104</v>
      </c>
      <c r="E290">
        <v>14</v>
      </c>
      <c r="F290">
        <v>203</v>
      </c>
      <c r="G290" t="s">
        <v>1732</v>
      </c>
      <c r="H290">
        <v>3000</v>
      </c>
      <c r="I290" s="11">
        <v>75030163</v>
      </c>
      <c r="J290" t="s">
        <v>143</v>
      </c>
      <c r="K290" t="s">
        <v>640</v>
      </c>
      <c r="L290" t="s">
        <v>1733</v>
      </c>
      <c r="M290">
        <v>108076</v>
      </c>
      <c r="N290">
        <v>4487</v>
      </c>
      <c r="O290" t="s">
        <v>1734</v>
      </c>
      <c r="P290">
        <v>0</v>
      </c>
      <c r="Q290" t="s">
        <v>1735</v>
      </c>
      <c r="R290" t="s">
        <v>1736</v>
      </c>
      <c r="S290">
        <v>1690</v>
      </c>
      <c r="T290" t="s">
        <v>37</v>
      </c>
      <c r="U290" t="s">
        <v>38</v>
      </c>
      <c r="V290" t="s">
        <v>90</v>
      </c>
      <c r="W290" s="11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5">
      <c r="A291" t="s">
        <v>28</v>
      </c>
      <c r="B291" t="s">
        <v>1737</v>
      </c>
      <c r="C291">
        <v>333</v>
      </c>
      <c r="D291">
        <v>101</v>
      </c>
      <c r="E291">
        <v>0</v>
      </c>
      <c r="F291">
        <v>279</v>
      </c>
      <c r="G291" t="s">
        <v>1738</v>
      </c>
      <c r="H291">
        <v>925</v>
      </c>
      <c r="I291" s="11">
        <v>77222184</v>
      </c>
      <c r="J291" t="s">
        <v>538</v>
      </c>
      <c r="K291" t="s">
        <v>1739</v>
      </c>
      <c r="L291" t="s">
        <v>1740</v>
      </c>
      <c r="M291">
        <v>87677</v>
      </c>
      <c r="N291">
        <v>1738</v>
      </c>
      <c r="O291" t="s">
        <v>1741</v>
      </c>
      <c r="P291">
        <v>0</v>
      </c>
      <c r="Q291" t="s">
        <v>1742</v>
      </c>
      <c r="R291" t="s">
        <v>1743</v>
      </c>
      <c r="S291">
        <v>388</v>
      </c>
      <c r="T291" t="s">
        <v>37</v>
      </c>
      <c r="U291" t="s">
        <v>740</v>
      </c>
      <c r="V291" t="s">
        <v>90</v>
      </c>
      <c r="W291" s="1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5">
      <c r="A292" t="s">
        <v>28</v>
      </c>
      <c r="B292" t="s">
        <v>913</v>
      </c>
      <c r="C292">
        <v>256</v>
      </c>
      <c r="D292">
        <v>111</v>
      </c>
      <c r="E292">
        <v>456</v>
      </c>
      <c r="F292">
        <v>394</v>
      </c>
      <c r="G292" t="s">
        <v>914</v>
      </c>
      <c r="H292">
        <v>20000</v>
      </c>
      <c r="I292" s="11">
        <v>34964818</v>
      </c>
      <c r="J292" t="s">
        <v>195</v>
      </c>
      <c r="K292" t="s">
        <v>258</v>
      </c>
      <c r="L292" t="s">
        <v>915</v>
      </c>
      <c r="M292">
        <v>39956</v>
      </c>
      <c r="N292">
        <v>21393</v>
      </c>
      <c r="O292" t="s">
        <v>916</v>
      </c>
      <c r="P292">
        <v>4</v>
      </c>
      <c r="Q292" t="s">
        <v>917</v>
      </c>
      <c r="R292" t="s">
        <v>918</v>
      </c>
      <c r="S292">
        <v>186</v>
      </c>
      <c r="T292" t="s">
        <v>37</v>
      </c>
      <c r="U292" t="s">
        <v>38</v>
      </c>
      <c r="V292" t="s">
        <v>90</v>
      </c>
      <c r="W292" s="11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5">
      <c r="A293" t="s">
        <v>28</v>
      </c>
      <c r="B293" t="s">
        <v>1744</v>
      </c>
      <c r="C293">
        <v>203</v>
      </c>
      <c r="D293">
        <v>102</v>
      </c>
      <c r="E293">
        <v>77</v>
      </c>
      <c r="F293">
        <v>120</v>
      </c>
      <c r="G293" t="s">
        <v>1745</v>
      </c>
      <c r="H293">
        <v>14000</v>
      </c>
      <c r="I293" s="11">
        <v>107515297</v>
      </c>
      <c r="J293" t="s">
        <v>612</v>
      </c>
      <c r="K293" t="s">
        <v>673</v>
      </c>
      <c r="L293" t="s">
        <v>1746</v>
      </c>
      <c r="M293">
        <v>85833</v>
      </c>
      <c r="N293">
        <v>14552</v>
      </c>
      <c r="O293" t="s">
        <v>1747</v>
      </c>
      <c r="P293">
        <v>2</v>
      </c>
      <c r="Q293" t="s">
        <v>1748</v>
      </c>
      <c r="R293" t="s">
        <v>1749</v>
      </c>
      <c r="S293">
        <v>113</v>
      </c>
      <c r="T293" t="s">
        <v>37</v>
      </c>
      <c r="U293" t="s">
        <v>38</v>
      </c>
      <c r="V293" t="s">
        <v>90</v>
      </c>
      <c r="W293" s="11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5">
      <c r="A294" t="s">
        <v>28</v>
      </c>
      <c r="B294" t="s">
        <v>1750</v>
      </c>
      <c r="C294">
        <v>321</v>
      </c>
      <c r="D294">
        <v>103</v>
      </c>
      <c r="E294">
        <v>207</v>
      </c>
      <c r="F294">
        <v>3000</v>
      </c>
      <c r="G294" t="s">
        <v>555</v>
      </c>
      <c r="H294">
        <v>40000</v>
      </c>
      <c r="I294" s="11">
        <v>67631157</v>
      </c>
      <c r="J294" t="s">
        <v>1751</v>
      </c>
      <c r="K294" t="s">
        <v>43</v>
      </c>
      <c r="L294" t="s">
        <v>1752</v>
      </c>
      <c r="M294">
        <v>176598</v>
      </c>
      <c r="N294">
        <v>55175</v>
      </c>
      <c r="O294" t="s">
        <v>1753</v>
      </c>
      <c r="P294">
        <v>0</v>
      </c>
      <c r="Q294" t="s">
        <v>1754</v>
      </c>
      <c r="R294" t="s">
        <v>1755</v>
      </c>
      <c r="S294">
        <v>374</v>
      </c>
      <c r="T294" t="s">
        <v>37</v>
      </c>
      <c r="U294" t="s">
        <v>38</v>
      </c>
      <c r="V294" t="s">
        <v>39</v>
      </c>
      <c r="W294" s="11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5">
      <c r="A295" t="s">
        <v>28</v>
      </c>
      <c r="B295" t="s">
        <v>1756</v>
      </c>
      <c r="C295">
        <v>174</v>
      </c>
      <c r="D295">
        <v>121</v>
      </c>
      <c r="E295">
        <v>0</v>
      </c>
      <c r="F295">
        <v>595</v>
      </c>
      <c r="G295" t="s">
        <v>1757</v>
      </c>
      <c r="H295">
        <v>1000</v>
      </c>
      <c r="I295" s="11">
        <v>66862068</v>
      </c>
      <c r="J295" t="s">
        <v>1758</v>
      </c>
      <c r="K295" t="s">
        <v>32</v>
      </c>
      <c r="L295" t="s">
        <v>1759</v>
      </c>
      <c r="M295">
        <v>89509</v>
      </c>
      <c r="N295">
        <v>3903</v>
      </c>
      <c r="O295" t="s">
        <v>1760</v>
      </c>
      <c r="P295">
        <v>0</v>
      </c>
      <c r="Q295" t="s">
        <v>1761</v>
      </c>
      <c r="R295" t="s">
        <v>1762</v>
      </c>
      <c r="S295">
        <v>524</v>
      </c>
      <c r="T295" t="s">
        <v>37</v>
      </c>
      <c r="U295" t="s">
        <v>38</v>
      </c>
      <c r="V295" t="s">
        <v>569</v>
      </c>
      <c r="W295" s="11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5">
      <c r="A296" t="s">
        <v>28</v>
      </c>
      <c r="B296" t="s">
        <v>988</v>
      </c>
      <c r="C296">
        <v>166</v>
      </c>
      <c r="D296">
        <v>143</v>
      </c>
      <c r="E296">
        <v>380</v>
      </c>
      <c r="F296">
        <v>452</v>
      </c>
      <c r="G296" t="s">
        <v>640</v>
      </c>
      <c r="H296">
        <v>29000</v>
      </c>
      <c r="I296" s="11">
        <v>57366262</v>
      </c>
      <c r="J296" t="s">
        <v>1763</v>
      </c>
      <c r="K296" t="s">
        <v>210</v>
      </c>
      <c r="L296" t="s">
        <v>1764</v>
      </c>
      <c r="M296">
        <v>400292</v>
      </c>
      <c r="N296">
        <v>33160</v>
      </c>
      <c r="O296" t="s">
        <v>1765</v>
      </c>
      <c r="P296">
        <v>0</v>
      </c>
      <c r="Q296" t="s">
        <v>1766</v>
      </c>
      <c r="R296" t="s">
        <v>1767</v>
      </c>
      <c r="S296">
        <v>657</v>
      </c>
      <c r="T296" t="s">
        <v>37</v>
      </c>
      <c r="U296" t="s">
        <v>740</v>
      </c>
      <c r="V296" t="s">
        <v>569</v>
      </c>
      <c r="W296" s="11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5">
      <c r="A297" t="s">
        <v>28</v>
      </c>
      <c r="B297" t="s">
        <v>477</v>
      </c>
      <c r="C297">
        <v>606</v>
      </c>
      <c r="D297">
        <v>240</v>
      </c>
      <c r="E297">
        <v>17000</v>
      </c>
      <c r="F297">
        <v>4000</v>
      </c>
      <c r="G297" t="s">
        <v>644</v>
      </c>
      <c r="H297">
        <v>29000</v>
      </c>
      <c r="I297" s="11">
        <v>116866727</v>
      </c>
      <c r="J297" t="s">
        <v>1768</v>
      </c>
      <c r="K297" t="s">
        <v>210</v>
      </c>
      <c r="L297" t="s">
        <v>1769</v>
      </c>
      <c r="M297">
        <v>780588</v>
      </c>
      <c r="N297">
        <v>46057</v>
      </c>
      <c r="O297" t="s">
        <v>245</v>
      </c>
      <c r="P297">
        <v>3</v>
      </c>
      <c r="Q297" t="s">
        <v>1770</v>
      </c>
      <c r="R297" t="s">
        <v>1771</v>
      </c>
      <c r="S297">
        <v>1138</v>
      </c>
      <c r="T297" t="s">
        <v>37</v>
      </c>
      <c r="U297" t="s">
        <v>38</v>
      </c>
      <c r="V297" t="s">
        <v>569</v>
      </c>
      <c r="W297" s="11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5">
      <c r="A298" t="s">
        <v>28</v>
      </c>
      <c r="B298" t="s">
        <v>1284</v>
      </c>
      <c r="C298">
        <v>144</v>
      </c>
      <c r="D298">
        <v>121</v>
      </c>
      <c r="E298">
        <v>541</v>
      </c>
      <c r="F298">
        <v>680</v>
      </c>
      <c r="G298" t="s">
        <v>1772</v>
      </c>
      <c r="H298">
        <v>920</v>
      </c>
      <c r="I298" s="11">
        <v>184031112</v>
      </c>
      <c r="J298" t="s">
        <v>42</v>
      </c>
      <c r="K298" t="s">
        <v>1286</v>
      </c>
      <c r="L298" t="s">
        <v>1773</v>
      </c>
      <c r="M298">
        <v>190786</v>
      </c>
      <c r="N298">
        <v>2880</v>
      </c>
      <c r="O298" t="s">
        <v>1774</v>
      </c>
      <c r="P298">
        <v>4</v>
      </c>
      <c r="Q298" t="s">
        <v>1775</v>
      </c>
      <c r="R298" t="s">
        <v>1776</v>
      </c>
      <c r="S298">
        <v>539</v>
      </c>
      <c r="T298" t="s">
        <v>37</v>
      </c>
      <c r="U298" t="s">
        <v>38</v>
      </c>
      <c r="V298" t="s">
        <v>39</v>
      </c>
      <c r="W298" s="11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5">
      <c r="A299" t="s">
        <v>28</v>
      </c>
      <c r="B299" t="s">
        <v>1264</v>
      </c>
      <c r="C299">
        <v>192</v>
      </c>
      <c r="D299">
        <v>129</v>
      </c>
      <c r="E299">
        <v>719</v>
      </c>
      <c r="F299">
        <v>423</v>
      </c>
      <c r="G299" t="s">
        <v>1777</v>
      </c>
      <c r="H299">
        <v>660</v>
      </c>
      <c r="I299" s="11">
        <v>54700065</v>
      </c>
      <c r="J299" t="s">
        <v>1778</v>
      </c>
      <c r="K299" t="s">
        <v>1779</v>
      </c>
      <c r="L299" t="s">
        <v>1780</v>
      </c>
      <c r="M299">
        <v>221521</v>
      </c>
      <c r="N299">
        <v>2031</v>
      </c>
      <c r="O299" t="s">
        <v>1781</v>
      </c>
      <c r="P299">
        <v>0</v>
      </c>
      <c r="Q299" t="s">
        <v>1782</v>
      </c>
      <c r="R299" t="s">
        <v>1783</v>
      </c>
      <c r="S299">
        <v>1049</v>
      </c>
      <c r="T299" t="s">
        <v>37</v>
      </c>
      <c r="U299" t="s">
        <v>38</v>
      </c>
      <c r="V299" t="s">
        <v>569</v>
      </c>
      <c r="W299" s="11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5">
      <c r="A300" t="s">
        <v>28</v>
      </c>
      <c r="B300" t="s">
        <v>1784</v>
      </c>
      <c r="C300">
        <v>511</v>
      </c>
      <c r="D300">
        <v>172</v>
      </c>
      <c r="E300">
        <v>670</v>
      </c>
      <c r="F300">
        <v>1000</v>
      </c>
      <c r="G300" t="s">
        <v>1785</v>
      </c>
      <c r="H300">
        <v>15000</v>
      </c>
      <c r="I300" s="11">
        <v>27098580</v>
      </c>
      <c r="J300" t="s">
        <v>1786</v>
      </c>
      <c r="K300" t="s">
        <v>317</v>
      </c>
      <c r="L300" t="s">
        <v>1787</v>
      </c>
      <c r="M300">
        <v>284825</v>
      </c>
      <c r="N300">
        <v>22686</v>
      </c>
      <c r="O300" t="s">
        <v>388</v>
      </c>
      <c r="P300">
        <v>5</v>
      </c>
      <c r="Q300" t="s">
        <v>1788</v>
      </c>
      <c r="R300" t="s">
        <v>1789</v>
      </c>
      <c r="S300">
        <v>828</v>
      </c>
      <c r="T300" t="s">
        <v>37</v>
      </c>
      <c r="U300" t="s">
        <v>740</v>
      </c>
      <c r="V300" t="s">
        <v>569</v>
      </c>
      <c r="W300" s="11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5">
      <c r="A301" t="s">
        <v>28</v>
      </c>
      <c r="B301" t="s">
        <v>106</v>
      </c>
      <c r="C301">
        <v>188</v>
      </c>
      <c r="D301">
        <v>101</v>
      </c>
      <c r="E301">
        <v>0</v>
      </c>
      <c r="F301">
        <v>577</v>
      </c>
      <c r="G301" t="s">
        <v>1021</v>
      </c>
      <c r="H301">
        <v>2000</v>
      </c>
      <c r="I301" s="11">
        <v>55673333</v>
      </c>
      <c r="J301" t="s">
        <v>1790</v>
      </c>
      <c r="K301" t="s">
        <v>1360</v>
      </c>
      <c r="L301" t="s">
        <v>1791</v>
      </c>
      <c r="M301">
        <v>65785</v>
      </c>
      <c r="N301">
        <v>4286</v>
      </c>
      <c r="O301" t="s">
        <v>1792</v>
      </c>
      <c r="P301">
        <v>1</v>
      </c>
      <c r="Q301" t="s">
        <v>1793</v>
      </c>
      <c r="R301" t="s">
        <v>1794</v>
      </c>
      <c r="S301">
        <v>160</v>
      </c>
      <c r="T301" t="s">
        <v>37</v>
      </c>
      <c r="U301" t="s">
        <v>38</v>
      </c>
      <c r="V301" t="s">
        <v>90</v>
      </c>
      <c r="W301" s="1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5">
      <c r="A302" t="s">
        <v>28</v>
      </c>
      <c r="B302" t="s">
        <v>1795</v>
      </c>
      <c r="C302">
        <v>212</v>
      </c>
      <c r="D302">
        <v>87</v>
      </c>
      <c r="E302">
        <v>26</v>
      </c>
      <c r="F302">
        <v>566</v>
      </c>
      <c r="G302" t="s">
        <v>1796</v>
      </c>
      <c r="H302">
        <v>827</v>
      </c>
      <c r="I302" s="11">
        <v>40198710</v>
      </c>
      <c r="J302" t="s">
        <v>1797</v>
      </c>
      <c r="K302" t="s">
        <v>1495</v>
      </c>
      <c r="L302" t="s">
        <v>1798</v>
      </c>
      <c r="M302">
        <v>87451</v>
      </c>
      <c r="N302">
        <v>3144</v>
      </c>
      <c r="O302" t="s">
        <v>1799</v>
      </c>
      <c r="P302">
        <v>0</v>
      </c>
      <c r="Q302" t="s">
        <v>1800</v>
      </c>
      <c r="R302" t="s">
        <v>1801</v>
      </c>
      <c r="S302">
        <v>660</v>
      </c>
      <c r="T302" t="s">
        <v>37</v>
      </c>
      <c r="U302" t="s">
        <v>38</v>
      </c>
      <c r="V302" t="s">
        <v>39</v>
      </c>
      <c r="W302" s="11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5">
      <c r="A303" t="s">
        <v>28</v>
      </c>
      <c r="B303" t="s">
        <v>255</v>
      </c>
      <c r="C303">
        <v>245</v>
      </c>
      <c r="D303">
        <v>101</v>
      </c>
      <c r="E303">
        <v>420</v>
      </c>
      <c r="F303">
        <v>467</v>
      </c>
      <c r="G303" t="s">
        <v>1753</v>
      </c>
      <c r="H303">
        <v>12000</v>
      </c>
      <c r="I303" s="11">
        <v>72660029</v>
      </c>
      <c r="J303" t="s">
        <v>122</v>
      </c>
      <c r="K303" t="s">
        <v>1045</v>
      </c>
      <c r="L303" t="s">
        <v>1802</v>
      </c>
      <c r="M303">
        <v>115687</v>
      </c>
      <c r="N303">
        <v>16235</v>
      </c>
      <c r="O303" t="s">
        <v>1803</v>
      </c>
      <c r="P303">
        <v>0</v>
      </c>
      <c r="Q303" t="s">
        <v>1804</v>
      </c>
      <c r="R303" t="s">
        <v>1805</v>
      </c>
      <c r="S303">
        <v>269</v>
      </c>
      <c r="T303" t="s">
        <v>37</v>
      </c>
      <c r="U303" t="s">
        <v>38</v>
      </c>
      <c r="V303" t="s">
        <v>39</v>
      </c>
      <c r="W303" s="11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5">
      <c r="A304" t="s">
        <v>28</v>
      </c>
      <c r="B304" t="s">
        <v>1599</v>
      </c>
      <c r="C304">
        <v>127</v>
      </c>
      <c r="D304">
        <v>95</v>
      </c>
      <c r="E304">
        <v>63</v>
      </c>
      <c r="F304">
        <v>720</v>
      </c>
      <c r="G304" t="s">
        <v>931</v>
      </c>
      <c r="H304">
        <v>23000</v>
      </c>
      <c r="I304" s="11">
        <v>38120554</v>
      </c>
      <c r="J304" t="s">
        <v>406</v>
      </c>
      <c r="K304" t="s">
        <v>62</v>
      </c>
      <c r="L304" t="s">
        <v>1806</v>
      </c>
      <c r="M304">
        <v>71527</v>
      </c>
      <c r="N304">
        <v>26940</v>
      </c>
      <c r="O304" t="s">
        <v>1807</v>
      </c>
      <c r="P304">
        <v>0</v>
      </c>
      <c r="Q304" t="s">
        <v>1808</v>
      </c>
      <c r="R304" t="s">
        <v>1809</v>
      </c>
      <c r="S304">
        <v>217</v>
      </c>
      <c r="T304" t="s">
        <v>37</v>
      </c>
      <c r="U304" t="s">
        <v>38</v>
      </c>
      <c r="V304" t="s">
        <v>90</v>
      </c>
      <c r="W304" s="11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5">
      <c r="A305" t="s">
        <v>28</v>
      </c>
      <c r="B305" t="s">
        <v>1810</v>
      </c>
      <c r="C305">
        <v>167</v>
      </c>
      <c r="D305">
        <v>102</v>
      </c>
      <c r="E305">
        <v>52</v>
      </c>
      <c r="F305">
        <v>526</v>
      </c>
      <c r="G305" t="s">
        <v>1811</v>
      </c>
      <c r="H305">
        <v>8000</v>
      </c>
      <c r="I305" s="11">
        <v>49392095</v>
      </c>
      <c r="J305" t="s">
        <v>1812</v>
      </c>
      <c r="K305" t="s">
        <v>1213</v>
      </c>
      <c r="L305" t="s">
        <v>1813</v>
      </c>
      <c r="M305">
        <v>52029</v>
      </c>
      <c r="N305">
        <v>10552</v>
      </c>
      <c r="O305" t="s">
        <v>1814</v>
      </c>
      <c r="P305">
        <v>1</v>
      </c>
      <c r="Q305" t="s">
        <v>1815</v>
      </c>
      <c r="R305" t="s">
        <v>1816</v>
      </c>
      <c r="S305">
        <v>224</v>
      </c>
      <c r="T305" t="s">
        <v>37</v>
      </c>
      <c r="U305" t="s">
        <v>38</v>
      </c>
      <c r="V305" t="s">
        <v>39</v>
      </c>
      <c r="W305" s="11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5">
      <c r="A306" t="s">
        <v>28</v>
      </c>
      <c r="B306" t="s">
        <v>1817</v>
      </c>
      <c r="C306">
        <v>320</v>
      </c>
      <c r="D306">
        <v>131</v>
      </c>
      <c r="E306">
        <v>385</v>
      </c>
      <c r="F306">
        <v>11000</v>
      </c>
      <c r="G306" t="s">
        <v>1721</v>
      </c>
      <c r="H306">
        <v>26000</v>
      </c>
      <c r="I306" s="11">
        <v>39292022</v>
      </c>
      <c r="J306" t="s">
        <v>50</v>
      </c>
      <c r="K306" t="s">
        <v>330</v>
      </c>
      <c r="L306" t="s">
        <v>1818</v>
      </c>
      <c r="M306">
        <v>127258</v>
      </c>
      <c r="N306">
        <v>52610</v>
      </c>
      <c r="O306" t="s">
        <v>386</v>
      </c>
      <c r="P306">
        <v>15</v>
      </c>
      <c r="Q306" t="s">
        <v>1819</v>
      </c>
      <c r="R306" t="s">
        <v>1820</v>
      </c>
      <c r="S306">
        <v>351</v>
      </c>
      <c r="T306" t="s">
        <v>37</v>
      </c>
      <c r="U306" t="s">
        <v>38</v>
      </c>
      <c r="V306" t="s">
        <v>39</v>
      </c>
      <c r="W306" s="11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5">
      <c r="A307" t="s">
        <v>28</v>
      </c>
      <c r="B307" t="s">
        <v>1821</v>
      </c>
      <c r="C307">
        <v>163</v>
      </c>
      <c r="D307">
        <v>114</v>
      </c>
      <c r="E307">
        <v>19</v>
      </c>
      <c r="F307">
        <v>848</v>
      </c>
      <c r="G307" t="s">
        <v>850</v>
      </c>
      <c r="H307">
        <v>1000</v>
      </c>
      <c r="I307" s="11">
        <v>28772222</v>
      </c>
      <c r="J307" t="s">
        <v>1822</v>
      </c>
      <c r="K307" t="s">
        <v>385</v>
      </c>
      <c r="L307" t="s">
        <v>1823</v>
      </c>
      <c r="M307">
        <v>33953</v>
      </c>
      <c r="N307">
        <v>3962</v>
      </c>
      <c r="O307" t="s">
        <v>460</v>
      </c>
      <c r="P307">
        <v>1</v>
      </c>
      <c r="Q307" t="s">
        <v>1824</v>
      </c>
      <c r="R307" t="s">
        <v>1825</v>
      </c>
      <c r="S307">
        <v>163</v>
      </c>
      <c r="T307" t="s">
        <v>37</v>
      </c>
      <c r="U307" t="s">
        <v>38</v>
      </c>
      <c r="V307" t="s">
        <v>39</v>
      </c>
      <c r="W307" s="11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5">
      <c r="A308" t="s">
        <v>28</v>
      </c>
      <c r="B308" t="s">
        <v>1826</v>
      </c>
      <c r="C308">
        <v>78</v>
      </c>
      <c r="D308">
        <v>94</v>
      </c>
      <c r="E308">
        <v>6</v>
      </c>
      <c r="F308">
        <v>227</v>
      </c>
      <c r="G308" t="s">
        <v>1827</v>
      </c>
      <c r="H308">
        <v>490</v>
      </c>
      <c r="I308" s="11">
        <v>17010646</v>
      </c>
      <c r="J308" t="s">
        <v>505</v>
      </c>
      <c r="K308" t="s">
        <v>1828</v>
      </c>
      <c r="L308" t="s">
        <v>1829</v>
      </c>
      <c r="M308">
        <v>40751</v>
      </c>
      <c r="N308">
        <v>1195</v>
      </c>
      <c r="O308" t="s">
        <v>1830</v>
      </c>
      <c r="P308">
        <v>0</v>
      </c>
      <c r="Q308" t="s">
        <v>1831</v>
      </c>
      <c r="R308" t="s">
        <v>1832</v>
      </c>
      <c r="S308">
        <v>239</v>
      </c>
      <c r="T308" t="s">
        <v>37</v>
      </c>
      <c r="U308" t="s">
        <v>38</v>
      </c>
      <c r="V308" t="s">
        <v>90</v>
      </c>
      <c r="W308" s="11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5">
      <c r="A309" t="s">
        <v>28</v>
      </c>
      <c r="B309" t="s">
        <v>823</v>
      </c>
      <c r="C309">
        <v>289</v>
      </c>
      <c r="D309">
        <v>122</v>
      </c>
      <c r="E309">
        <v>2000</v>
      </c>
      <c r="F309">
        <v>571</v>
      </c>
      <c r="G309" t="s">
        <v>1833</v>
      </c>
      <c r="H309">
        <v>26000</v>
      </c>
      <c r="I309" s="11">
        <v>24985612</v>
      </c>
      <c r="J309" t="s">
        <v>1834</v>
      </c>
      <c r="K309" t="s">
        <v>93</v>
      </c>
      <c r="L309" t="s">
        <v>1835</v>
      </c>
      <c r="M309">
        <v>71782</v>
      </c>
      <c r="N309">
        <v>28328</v>
      </c>
      <c r="O309" t="s">
        <v>1836</v>
      </c>
      <c r="P309">
        <v>0</v>
      </c>
      <c r="Q309" t="s">
        <v>1837</v>
      </c>
      <c r="R309" t="s">
        <v>1838</v>
      </c>
      <c r="S309">
        <v>161</v>
      </c>
      <c r="T309" t="s">
        <v>37</v>
      </c>
      <c r="U309" t="s">
        <v>38</v>
      </c>
      <c r="V309" t="s">
        <v>39</v>
      </c>
      <c r="W309" s="11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5">
      <c r="A310" t="s">
        <v>28</v>
      </c>
      <c r="B310" t="s">
        <v>1839</v>
      </c>
      <c r="C310">
        <v>66</v>
      </c>
      <c r="D310">
        <v>95</v>
      </c>
      <c r="E310">
        <v>31</v>
      </c>
      <c r="F310">
        <v>683</v>
      </c>
      <c r="G310" t="s">
        <v>1840</v>
      </c>
      <c r="H310">
        <v>3000</v>
      </c>
      <c r="I310" s="11">
        <v>4411102</v>
      </c>
      <c r="J310" t="s">
        <v>1841</v>
      </c>
      <c r="K310" t="s">
        <v>955</v>
      </c>
      <c r="L310" t="s">
        <v>1842</v>
      </c>
      <c r="M310">
        <v>20295</v>
      </c>
      <c r="N310">
        <v>6161</v>
      </c>
      <c r="O310" t="s">
        <v>1843</v>
      </c>
      <c r="P310">
        <v>1</v>
      </c>
      <c r="Q310" t="s">
        <v>1844</v>
      </c>
      <c r="R310" t="s">
        <v>1845</v>
      </c>
      <c r="S310">
        <v>164</v>
      </c>
      <c r="T310" t="s">
        <v>37</v>
      </c>
      <c r="U310" t="s">
        <v>38</v>
      </c>
      <c r="V310" t="s">
        <v>39</v>
      </c>
      <c r="W310" s="11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5">
      <c r="A311" t="s">
        <v>28</v>
      </c>
      <c r="B311" t="s">
        <v>1122</v>
      </c>
      <c r="C311">
        <v>266</v>
      </c>
      <c r="D311">
        <v>115</v>
      </c>
      <c r="E311">
        <v>521</v>
      </c>
      <c r="F311">
        <v>95</v>
      </c>
      <c r="G311" t="s">
        <v>1846</v>
      </c>
      <c r="H311">
        <v>13000</v>
      </c>
      <c r="I311" s="11">
        <v>35024475</v>
      </c>
      <c r="J311" t="s">
        <v>1847</v>
      </c>
      <c r="K311" t="s">
        <v>1124</v>
      </c>
      <c r="L311" t="s">
        <v>1848</v>
      </c>
      <c r="M311">
        <v>110364</v>
      </c>
      <c r="N311">
        <v>13761</v>
      </c>
      <c r="O311" t="s">
        <v>1849</v>
      </c>
      <c r="P311">
        <v>1</v>
      </c>
      <c r="Q311" t="s">
        <v>1850</v>
      </c>
      <c r="R311" t="s">
        <v>1851</v>
      </c>
      <c r="S311">
        <v>261</v>
      </c>
      <c r="T311" t="s">
        <v>37</v>
      </c>
      <c r="U311" t="s">
        <v>1418</v>
      </c>
      <c r="V311" t="s">
        <v>569</v>
      </c>
      <c r="W311" s="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5">
      <c r="A312" t="s">
        <v>28</v>
      </c>
      <c r="B312" t="s">
        <v>1852</v>
      </c>
      <c r="C312">
        <v>208</v>
      </c>
      <c r="D312">
        <v>88</v>
      </c>
      <c r="E312">
        <v>20</v>
      </c>
      <c r="F312">
        <v>36</v>
      </c>
      <c r="G312" t="s">
        <v>1853</v>
      </c>
      <c r="H312">
        <v>144</v>
      </c>
      <c r="I312" s="11">
        <v>130174897</v>
      </c>
      <c r="J312" t="s">
        <v>461</v>
      </c>
      <c r="K312" t="s">
        <v>1854</v>
      </c>
      <c r="L312" t="s">
        <v>1855</v>
      </c>
      <c r="M312">
        <v>27918</v>
      </c>
      <c r="N312">
        <v>309</v>
      </c>
      <c r="O312" t="s">
        <v>1856</v>
      </c>
      <c r="P312">
        <v>0</v>
      </c>
      <c r="Q312" t="s">
        <v>1857</v>
      </c>
      <c r="R312" t="s">
        <v>1858</v>
      </c>
      <c r="S312">
        <v>155</v>
      </c>
      <c r="T312" t="s">
        <v>37</v>
      </c>
      <c r="U312" t="s">
        <v>38</v>
      </c>
      <c r="V312" t="s">
        <v>272</v>
      </c>
      <c r="W312" s="11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5">
      <c r="A313" t="s">
        <v>28</v>
      </c>
      <c r="B313" t="s">
        <v>1859</v>
      </c>
      <c r="C313">
        <v>97</v>
      </c>
      <c r="D313">
        <v>110</v>
      </c>
      <c r="E313">
        <v>342</v>
      </c>
      <c r="F313">
        <v>393</v>
      </c>
      <c r="G313" t="s">
        <v>1860</v>
      </c>
      <c r="H313">
        <v>623</v>
      </c>
      <c r="I313" s="11">
        <v>10200000</v>
      </c>
      <c r="J313" t="s">
        <v>1861</v>
      </c>
      <c r="K313" t="s">
        <v>1862</v>
      </c>
      <c r="L313" t="s">
        <v>1863</v>
      </c>
      <c r="M313">
        <v>18697</v>
      </c>
      <c r="N313">
        <v>1722</v>
      </c>
      <c r="O313" t="s">
        <v>1864</v>
      </c>
      <c r="P313">
        <v>0</v>
      </c>
      <c r="Q313" t="s">
        <v>1865</v>
      </c>
      <c r="R313" t="s">
        <v>1866</v>
      </c>
      <c r="S313">
        <v>263</v>
      </c>
      <c r="T313" t="s">
        <v>37</v>
      </c>
      <c r="U313" t="s">
        <v>38</v>
      </c>
      <c r="V313" t="s">
        <v>90</v>
      </c>
      <c r="W313" s="11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5">
      <c r="A314" t="s">
        <v>28</v>
      </c>
      <c r="B314" t="s">
        <v>525</v>
      </c>
      <c r="C314">
        <v>202</v>
      </c>
      <c r="D314">
        <v>130</v>
      </c>
      <c r="E314">
        <v>208</v>
      </c>
      <c r="F314">
        <v>591</v>
      </c>
      <c r="G314" t="s">
        <v>490</v>
      </c>
      <c r="H314">
        <v>12000</v>
      </c>
      <c r="I314" s="11">
        <v>202007640</v>
      </c>
      <c r="J314" t="s">
        <v>1867</v>
      </c>
      <c r="K314" t="s">
        <v>1045</v>
      </c>
      <c r="L314" t="s">
        <v>1868</v>
      </c>
      <c r="M314">
        <v>248045</v>
      </c>
      <c r="N314">
        <v>15972</v>
      </c>
      <c r="O314" t="s">
        <v>1869</v>
      </c>
      <c r="P314">
        <v>5</v>
      </c>
      <c r="Q314" t="s">
        <v>1870</v>
      </c>
      <c r="R314" t="s">
        <v>1871</v>
      </c>
      <c r="S314">
        <v>890</v>
      </c>
      <c r="T314" t="s">
        <v>37</v>
      </c>
      <c r="U314" t="s">
        <v>38</v>
      </c>
      <c r="V314" t="s">
        <v>39</v>
      </c>
      <c r="W314" s="11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5">
      <c r="A315" t="s">
        <v>28</v>
      </c>
      <c r="B315" t="s">
        <v>477</v>
      </c>
      <c r="C315">
        <v>233</v>
      </c>
      <c r="D315">
        <v>216</v>
      </c>
      <c r="E315">
        <v>17000</v>
      </c>
      <c r="F315">
        <v>1000</v>
      </c>
      <c r="G315" t="s">
        <v>223</v>
      </c>
      <c r="H315">
        <v>29000</v>
      </c>
      <c r="I315" s="11">
        <v>77679638</v>
      </c>
      <c r="J315" t="s">
        <v>1872</v>
      </c>
      <c r="K315" t="s">
        <v>210</v>
      </c>
      <c r="L315" t="s">
        <v>1873</v>
      </c>
      <c r="M315">
        <v>314033</v>
      </c>
      <c r="N315">
        <v>47657</v>
      </c>
      <c r="O315" t="s">
        <v>388</v>
      </c>
      <c r="P315">
        <v>3</v>
      </c>
      <c r="Q315" t="s">
        <v>1874</v>
      </c>
      <c r="R315" t="s">
        <v>1875</v>
      </c>
      <c r="S315">
        <v>1166</v>
      </c>
      <c r="T315" t="s">
        <v>37</v>
      </c>
      <c r="U315" t="s">
        <v>38</v>
      </c>
      <c r="V315" t="s">
        <v>569</v>
      </c>
      <c r="W315" s="11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5">
      <c r="A316" t="s">
        <v>28</v>
      </c>
      <c r="B316" t="s">
        <v>1876</v>
      </c>
      <c r="C316">
        <v>136</v>
      </c>
      <c r="D316">
        <v>146</v>
      </c>
      <c r="E316">
        <v>611</v>
      </c>
      <c r="F316">
        <v>28</v>
      </c>
      <c r="G316" t="s">
        <v>1877</v>
      </c>
      <c r="H316">
        <v>23000</v>
      </c>
      <c r="I316" s="11">
        <v>9213</v>
      </c>
      <c r="J316" t="s">
        <v>1878</v>
      </c>
      <c r="K316" t="s">
        <v>58</v>
      </c>
      <c r="L316" t="s">
        <v>1879</v>
      </c>
      <c r="M316">
        <v>38690</v>
      </c>
      <c r="N316">
        <v>23240</v>
      </c>
      <c r="O316" t="s">
        <v>1880</v>
      </c>
      <c r="P316">
        <v>2</v>
      </c>
      <c r="Q316" t="s">
        <v>1881</v>
      </c>
      <c r="R316" t="s">
        <v>1882</v>
      </c>
      <c r="S316">
        <v>130</v>
      </c>
      <c r="T316" t="s">
        <v>1883</v>
      </c>
      <c r="U316" t="s">
        <v>865</v>
      </c>
      <c r="V316" t="s">
        <v>569</v>
      </c>
      <c r="W316" s="11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5">
      <c r="A317" t="s">
        <v>28</v>
      </c>
      <c r="B317" t="s">
        <v>1884</v>
      </c>
      <c r="C317">
        <v>154</v>
      </c>
      <c r="D317">
        <v>85</v>
      </c>
      <c r="E317">
        <v>9</v>
      </c>
      <c r="F317">
        <v>970</v>
      </c>
      <c r="G317" t="s">
        <v>1885</v>
      </c>
      <c r="H317">
        <v>12000</v>
      </c>
      <c r="I317" s="11">
        <v>58867694</v>
      </c>
      <c r="J317" t="s">
        <v>1886</v>
      </c>
      <c r="K317" t="s">
        <v>296</v>
      </c>
      <c r="L317" t="s">
        <v>1887</v>
      </c>
      <c r="M317">
        <v>54077</v>
      </c>
      <c r="N317">
        <v>25590</v>
      </c>
      <c r="O317" t="s">
        <v>1888</v>
      </c>
      <c r="P317">
        <v>0</v>
      </c>
      <c r="Q317" t="s">
        <v>1889</v>
      </c>
      <c r="R317" t="s">
        <v>1890</v>
      </c>
      <c r="S317">
        <v>112</v>
      </c>
      <c r="T317" t="s">
        <v>37</v>
      </c>
      <c r="U317" t="s">
        <v>38</v>
      </c>
      <c r="V317" t="s">
        <v>90</v>
      </c>
      <c r="W317" s="11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5">
      <c r="A318" t="s">
        <v>28</v>
      </c>
      <c r="B318" t="s">
        <v>1891</v>
      </c>
      <c r="C318">
        <v>169</v>
      </c>
      <c r="D318">
        <v>93</v>
      </c>
      <c r="E318">
        <v>0</v>
      </c>
      <c r="F318">
        <v>465</v>
      </c>
      <c r="G318" t="s">
        <v>875</v>
      </c>
      <c r="H318">
        <v>11000</v>
      </c>
      <c r="I318" s="11">
        <v>59475623</v>
      </c>
      <c r="J318" t="s">
        <v>1892</v>
      </c>
      <c r="K318" t="s">
        <v>1893</v>
      </c>
      <c r="L318" t="s">
        <v>1894</v>
      </c>
      <c r="M318">
        <v>49739</v>
      </c>
      <c r="N318">
        <v>13748</v>
      </c>
      <c r="O318" t="s">
        <v>1895</v>
      </c>
      <c r="P318">
        <v>1</v>
      </c>
      <c r="Q318" t="s">
        <v>1896</v>
      </c>
      <c r="R318" t="s">
        <v>1897</v>
      </c>
      <c r="S318">
        <v>407</v>
      </c>
      <c r="T318" t="s">
        <v>37</v>
      </c>
      <c r="U318" t="s">
        <v>38</v>
      </c>
      <c r="V318" t="s">
        <v>39</v>
      </c>
      <c r="W318" s="11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5">
      <c r="A319" t="s">
        <v>28</v>
      </c>
      <c r="B319" t="s">
        <v>182</v>
      </c>
      <c r="C319">
        <v>200</v>
      </c>
      <c r="D319">
        <v>152</v>
      </c>
      <c r="E319">
        <v>0</v>
      </c>
      <c r="F319">
        <v>557</v>
      </c>
      <c r="G319" t="s">
        <v>1019</v>
      </c>
      <c r="H319">
        <v>2000</v>
      </c>
      <c r="I319" s="11">
        <v>108638745</v>
      </c>
      <c r="J319" t="s">
        <v>1898</v>
      </c>
      <c r="K319" t="s">
        <v>1312</v>
      </c>
      <c r="L319" t="s">
        <v>1899</v>
      </c>
      <c r="M319">
        <v>292022</v>
      </c>
      <c r="N319">
        <v>4270</v>
      </c>
      <c r="O319" t="s">
        <v>353</v>
      </c>
      <c r="P319">
        <v>0</v>
      </c>
      <c r="Q319" t="s">
        <v>1900</v>
      </c>
      <c r="R319" t="s">
        <v>1901</v>
      </c>
      <c r="S319">
        <v>1103</v>
      </c>
      <c r="T319" t="s">
        <v>37</v>
      </c>
      <c r="U319" t="s">
        <v>38</v>
      </c>
      <c r="V319" t="s">
        <v>569</v>
      </c>
      <c r="W319" s="11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5">
      <c r="A320" t="s">
        <v>28</v>
      </c>
      <c r="B320" t="s">
        <v>1902</v>
      </c>
      <c r="C320">
        <v>255</v>
      </c>
      <c r="D320">
        <v>85</v>
      </c>
      <c r="E320">
        <v>116</v>
      </c>
      <c r="F320">
        <v>329</v>
      </c>
      <c r="G320" t="s">
        <v>1903</v>
      </c>
      <c r="H320">
        <v>8000</v>
      </c>
      <c r="I320" s="11">
        <v>86897182</v>
      </c>
      <c r="J320" t="s">
        <v>1611</v>
      </c>
      <c r="K320" t="s">
        <v>1213</v>
      </c>
      <c r="L320" t="s">
        <v>1904</v>
      </c>
      <c r="M320">
        <v>106790</v>
      </c>
      <c r="N320">
        <v>9271</v>
      </c>
      <c r="O320" t="s">
        <v>1905</v>
      </c>
      <c r="P320">
        <v>0</v>
      </c>
      <c r="Q320" t="s">
        <v>1906</v>
      </c>
      <c r="R320" t="s">
        <v>1907</v>
      </c>
      <c r="S320">
        <v>177</v>
      </c>
      <c r="T320" t="s">
        <v>37</v>
      </c>
      <c r="U320" t="s">
        <v>38</v>
      </c>
      <c r="V320" t="s">
        <v>569</v>
      </c>
      <c r="W320" s="11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5">
      <c r="A321" t="s">
        <v>28</v>
      </c>
      <c r="B321" t="s">
        <v>1908</v>
      </c>
      <c r="C321">
        <v>173</v>
      </c>
      <c r="D321">
        <v>126</v>
      </c>
      <c r="E321">
        <v>0</v>
      </c>
      <c r="F321">
        <v>10000</v>
      </c>
      <c r="G321" t="s">
        <v>950</v>
      </c>
      <c r="H321">
        <v>14000</v>
      </c>
      <c r="I321" s="11">
        <v>63540020</v>
      </c>
      <c r="J321" t="s">
        <v>68</v>
      </c>
      <c r="K321" t="s">
        <v>1909</v>
      </c>
      <c r="L321" t="s">
        <v>1910</v>
      </c>
      <c r="M321">
        <v>343274</v>
      </c>
      <c r="N321">
        <v>39319</v>
      </c>
      <c r="O321" t="s">
        <v>430</v>
      </c>
      <c r="P321">
        <v>2</v>
      </c>
      <c r="Q321" t="s">
        <v>1911</v>
      </c>
      <c r="R321" t="s">
        <v>1912</v>
      </c>
      <c r="S321">
        <v>742</v>
      </c>
      <c r="T321" t="s">
        <v>37</v>
      </c>
      <c r="U321" t="s">
        <v>1418</v>
      </c>
      <c r="V321" t="s">
        <v>39</v>
      </c>
      <c r="W321" s="1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5">
      <c r="A322" t="s">
        <v>28</v>
      </c>
      <c r="B322" t="s">
        <v>1913</v>
      </c>
      <c r="C322">
        <v>221</v>
      </c>
      <c r="D322">
        <v>146</v>
      </c>
      <c r="E322">
        <v>127</v>
      </c>
      <c r="F322">
        <v>722</v>
      </c>
      <c r="G322" t="s">
        <v>1914</v>
      </c>
      <c r="H322">
        <v>962</v>
      </c>
      <c r="I322" s="11">
        <v>95328937</v>
      </c>
      <c r="J322" t="s">
        <v>1375</v>
      </c>
      <c r="K322" t="s">
        <v>1915</v>
      </c>
      <c r="L322" t="s">
        <v>1916</v>
      </c>
      <c r="M322">
        <v>59581</v>
      </c>
      <c r="N322">
        <v>4555</v>
      </c>
      <c r="O322" t="s">
        <v>1917</v>
      </c>
      <c r="P322">
        <v>4</v>
      </c>
      <c r="Q322" t="s">
        <v>1918</v>
      </c>
      <c r="R322" t="s">
        <v>1919</v>
      </c>
      <c r="S322">
        <v>293</v>
      </c>
      <c r="T322" t="s">
        <v>37</v>
      </c>
      <c r="U322" t="s">
        <v>38</v>
      </c>
      <c r="V322" t="s">
        <v>569</v>
      </c>
      <c r="W322" s="11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5">
      <c r="A323" t="s">
        <v>28</v>
      </c>
      <c r="B323" t="s">
        <v>1920</v>
      </c>
      <c r="C323">
        <v>82</v>
      </c>
      <c r="D323">
        <v>89</v>
      </c>
      <c r="E323">
        <v>10</v>
      </c>
      <c r="F323">
        <v>442</v>
      </c>
      <c r="G323" t="s">
        <v>1921</v>
      </c>
      <c r="H323">
        <v>2000</v>
      </c>
      <c r="I323" s="11">
        <v>50802661</v>
      </c>
      <c r="J323" t="s">
        <v>1922</v>
      </c>
      <c r="K323" t="s">
        <v>1923</v>
      </c>
      <c r="L323" t="s">
        <v>1924</v>
      </c>
      <c r="M323">
        <v>58300</v>
      </c>
      <c r="N323">
        <v>3372</v>
      </c>
      <c r="O323" t="s">
        <v>1925</v>
      </c>
      <c r="P323">
        <v>1</v>
      </c>
      <c r="Q323" t="s">
        <v>1926</v>
      </c>
      <c r="R323" t="s">
        <v>1927</v>
      </c>
      <c r="S323">
        <v>139</v>
      </c>
      <c r="T323" t="s">
        <v>37</v>
      </c>
      <c r="U323" t="s">
        <v>38</v>
      </c>
      <c r="V323" t="s">
        <v>90</v>
      </c>
      <c r="W323" s="11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5">
      <c r="A324" t="s">
        <v>28</v>
      </c>
      <c r="B324" t="s">
        <v>1852</v>
      </c>
      <c r="C324">
        <v>233</v>
      </c>
      <c r="D324">
        <v>88</v>
      </c>
      <c r="E324">
        <v>20</v>
      </c>
      <c r="F324">
        <v>916</v>
      </c>
      <c r="G324" t="s">
        <v>803</v>
      </c>
      <c r="H324">
        <v>22000</v>
      </c>
      <c r="I324" s="11">
        <v>161317423</v>
      </c>
      <c r="J324" t="s">
        <v>461</v>
      </c>
      <c r="K324" t="s">
        <v>144</v>
      </c>
      <c r="L324" t="s">
        <v>1928</v>
      </c>
      <c r="M324">
        <v>145321</v>
      </c>
      <c r="N324">
        <v>25354</v>
      </c>
      <c r="O324" t="s">
        <v>1929</v>
      </c>
      <c r="P324">
        <v>0</v>
      </c>
      <c r="Q324" t="s">
        <v>1930</v>
      </c>
      <c r="R324" t="s">
        <v>1931</v>
      </c>
      <c r="S324">
        <v>139</v>
      </c>
      <c r="T324" t="s">
        <v>37</v>
      </c>
      <c r="U324" t="s">
        <v>38</v>
      </c>
      <c r="V324" t="s">
        <v>90</v>
      </c>
      <c r="W324" s="11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5">
      <c r="A325" t="s">
        <v>28</v>
      </c>
      <c r="B325" t="s">
        <v>830</v>
      </c>
      <c r="C325">
        <v>343</v>
      </c>
      <c r="D325">
        <v>105</v>
      </c>
      <c r="E325">
        <v>0</v>
      </c>
      <c r="F325">
        <v>502</v>
      </c>
      <c r="G325" t="s">
        <v>1932</v>
      </c>
      <c r="H325">
        <v>2000</v>
      </c>
      <c r="I325" s="11">
        <v>201148159</v>
      </c>
      <c r="J325" t="s">
        <v>1933</v>
      </c>
      <c r="K325" t="s">
        <v>578</v>
      </c>
      <c r="L325" t="s">
        <v>1934</v>
      </c>
      <c r="M325">
        <v>103737</v>
      </c>
      <c r="N325">
        <v>4671</v>
      </c>
      <c r="O325" t="s">
        <v>852</v>
      </c>
      <c r="P325">
        <v>1</v>
      </c>
      <c r="Q325" t="s">
        <v>1935</v>
      </c>
      <c r="R325" t="s">
        <v>1936</v>
      </c>
      <c r="S325">
        <v>322</v>
      </c>
      <c r="T325" t="s">
        <v>37</v>
      </c>
      <c r="U325" t="s">
        <v>38</v>
      </c>
      <c r="V325" t="s">
        <v>90</v>
      </c>
      <c r="W325" s="11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5">
      <c r="A326" t="s">
        <v>28</v>
      </c>
      <c r="B326" t="s">
        <v>166</v>
      </c>
      <c r="C326">
        <v>308</v>
      </c>
      <c r="D326">
        <v>135</v>
      </c>
      <c r="E326">
        <v>0</v>
      </c>
      <c r="F326">
        <v>310</v>
      </c>
      <c r="G326" t="s">
        <v>1937</v>
      </c>
      <c r="H326">
        <v>873</v>
      </c>
      <c r="I326" s="11">
        <v>43982842</v>
      </c>
      <c r="J326" t="s">
        <v>1938</v>
      </c>
      <c r="K326" t="s">
        <v>1939</v>
      </c>
      <c r="L326" t="s">
        <v>1940</v>
      </c>
      <c r="M326">
        <v>125109</v>
      </c>
      <c r="N326">
        <v>2370</v>
      </c>
      <c r="O326" t="s">
        <v>422</v>
      </c>
      <c r="P326">
        <v>1</v>
      </c>
      <c r="Q326" t="s">
        <v>1941</v>
      </c>
      <c r="R326" t="s">
        <v>1942</v>
      </c>
      <c r="S326">
        <v>593</v>
      </c>
      <c r="T326" t="s">
        <v>37</v>
      </c>
      <c r="U326" t="s">
        <v>38</v>
      </c>
      <c r="V326" t="s">
        <v>39</v>
      </c>
      <c r="W326" s="11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5">
      <c r="A327" t="s">
        <v>28</v>
      </c>
      <c r="B327" t="s">
        <v>66</v>
      </c>
      <c r="C327">
        <v>301</v>
      </c>
      <c r="D327">
        <v>100</v>
      </c>
      <c r="E327">
        <v>475</v>
      </c>
      <c r="F327">
        <v>799</v>
      </c>
      <c r="G327" t="s">
        <v>1114</v>
      </c>
      <c r="H327">
        <v>1000</v>
      </c>
      <c r="I327" s="11">
        <v>380838870</v>
      </c>
      <c r="J327" t="s">
        <v>461</v>
      </c>
      <c r="K327" t="s">
        <v>1943</v>
      </c>
      <c r="L327" t="s">
        <v>1944</v>
      </c>
      <c r="M327">
        <v>692482</v>
      </c>
      <c r="N327">
        <v>5641</v>
      </c>
      <c r="O327" t="s">
        <v>85</v>
      </c>
      <c r="P327">
        <v>0</v>
      </c>
      <c r="Q327" t="s">
        <v>1945</v>
      </c>
      <c r="R327" t="s">
        <v>1946</v>
      </c>
      <c r="S327">
        <v>866</v>
      </c>
      <c r="T327" t="s">
        <v>37</v>
      </c>
      <c r="U327" t="s">
        <v>38</v>
      </c>
      <c r="V327" t="s">
        <v>272</v>
      </c>
      <c r="W327" s="11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5">
      <c r="A328" t="s">
        <v>28</v>
      </c>
      <c r="B328" t="s">
        <v>166</v>
      </c>
      <c r="C328">
        <v>328</v>
      </c>
      <c r="D328">
        <v>192</v>
      </c>
      <c r="E328">
        <v>0</v>
      </c>
      <c r="F328">
        <v>416</v>
      </c>
      <c r="G328" t="s">
        <v>1565</v>
      </c>
      <c r="H328">
        <v>5000</v>
      </c>
      <c r="I328" s="11">
        <v>377019252</v>
      </c>
      <c r="J328" t="s">
        <v>548</v>
      </c>
      <c r="K328" t="s">
        <v>41</v>
      </c>
      <c r="L328" t="s">
        <v>1947</v>
      </c>
      <c r="M328">
        <v>1215718</v>
      </c>
      <c r="N328">
        <v>6434</v>
      </c>
      <c r="O328" t="s">
        <v>1948</v>
      </c>
      <c r="P328">
        <v>2</v>
      </c>
      <c r="Q328" t="s">
        <v>1949</v>
      </c>
      <c r="R328" t="s">
        <v>1950</v>
      </c>
      <c r="S328">
        <v>3189</v>
      </c>
      <c r="T328" t="s">
        <v>37</v>
      </c>
      <c r="U328" t="s">
        <v>38</v>
      </c>
      <c r="V328" t="s">
        <v>39</v>
      </c>
      <c r="W328" s="11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5">
      <c r="A329" t="s">
        <v>28</v>
      </c>
      <c r="B329" t="s">
        <v>166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 s="11">
        <v>340478898</v>
      </c>
      <c r="J329" t="s">
        <v>548</v>
      </c>
      <c r="K329" t="s">
        <v>196</v>
      </c>
      <c r="L329" t="s">
        <v>1951</v>
      </c>
      <c r="M329">
        <v>1100446</v>
      </c>
      <c r="N329">
        <v>23052</v>
      </c>
      <c r="O329" t="s">
        <v>1565</v>
      </c>
      <c r="P329">
        <v>1</v>
      </c>
      <c r="Q329" t="s">
        <v>1952</v>
      </c>
      <c r="R329" t="s">
        <v>1953</v>
      </c>
      <c r="S329">
        <v>2417</v>
      </c>
      <c r="T329" t="s">
        <v>37</v>
      </c>
      <c r="U329" t="s">
        <v>38</v>
      </c>
      <c r="V329" t="s">
        <v>39</v>
      </c>
      <c r="W329" s="11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5">
      <c r="A330" t="s">
        <v>28</v>
      </c>
      <c r="B330" t="s">
        <v>1954</v>
      </c>
      <c r="C330">
        <v>175</v>
      </c>
      <c r="D330">
        <v>102</v>
      </c>
      <c r="E330">
        <v>44</v>
      </c>
      <c r="F330">
        <v>766</v>
      </c>
      <c r="G330" t="s">
        <v>640</v>
      </c>
      <c r="H330">
        <v>12000</v>
      </c>
      <c r="I330" s="11">
        <v>17176900</v>
      </c>
      <c r="J330" t="s">
        <v>42</v>
      </c>
      <c r="K330" t="s">
        <v>296</v>
      </c>
      <c r="L330" t="s">
        <v>1955</v>
      </c>
      <c r="M330">
        <v>54501</v>
      </c>
      <c r="N330">
        <v>17098</v>
      </c>
      <c r="O330" t="s">
        <v>1956</v>
      </c>
      <c r="P330">
        <v>4</v>
      </c>
      <c r="Q330" t="s">
        <v>1957</v>
      </c>
      <c r="R330" t="s">
        <v>1958</v>
      </c>
      <c r="S330">
        <v>154</v>
      </c>
      <c r="T330" t="s">
        <v>37</v>
      </c>
      <c r="U330" t="s">
        <v>38</v>
      </c>
      <c r="V330" t="s">
        <v>39</v>
      </c>
      <c r="W330" s="11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5">
      <c r="A331" t="s">
        <v>28</v>
      </c>
      <c r="B331" t="s">
        <v>1720</v>
      </c>
      <c r="C331">
        <v>199</v>
      </c>
      <c r="D331">
        <v>100</v>
      </c>
      <c r="E331">
        <v>165</v>
      </c>
      <c r="F331">
        <v>240</v>
      </c>
      <c r="G331" t="s">
        <v>515</v>
      </c>
      <c r="H331">
        <v>11000</v>
      </c>
      <c r="I331" s="11">
        <v>131144183</v>
      </c>
      <c r="J331" t="s">
        <v>1867</v>
      </c>
      <c r="K331" t="s">
        <v>555</v>
      </c>
      <c r="L331" t="s">
        <v>1959</v>
      </c>
      <c r="M331">
        <v>157016</v>
      </c>
      <c r="N331">
        <v>12150</v>
      </c>
      <c r="O331" t="s">
        <v>1960</v>
      </c>
      <c r="P331">
        <v>1</v>
      </c>
      <c r="Q331" t="s">
        <v>1961</v>
      </c>
      <c r="R331" t="s">
        <v>1962</v>
      </c>
      <c r="S331">
        <v>824</v>
      </c>
      <c r="T331" t="s">
        <v>37</v>
      </c>
      <c r="U331" t="s">
        <v>38</v>
      </c>
      <c r="V331" t="s">
        <v>39</v>
      </c>
      <c r="W331" s="1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5">
      <c r="A332" t="s">
        <v>28</v>
      </c>
      <c r="B332" t="s">
        <v>1963</v>
      </c>
      <c r="C332">
        <v>355</v>
      </c>
      <c r="D332">
        <v>119</v>
      </c>
      <c r="E332">
        <v>0</v>
      </c>
      <c r="F332">
        <v>968</v>
      </c>
      <c r="G332" t="s">
        <v>456</v>
      </c>
      <c r="H332">
        <v>40000</v>
      </c>
      <c r="I332" s="11">
        <v>23014504</v>
      </c>
      <c r="J332" t="s">
        <v>1964</v>
      </c>
      <c r="K332" t="s">
        <v>43</v>
      </c>
      <c r="L332" t="s">
        <v>1965</v>
      </c>
      <c r="M332">
        <v>172707</v>
      </c>
      <c r="N332">
        <v>54031</v>
      </c>
      <c r="O332" t="s">
        <v>374</v>
      </c>
      <c r="P332">
        <v>1</v>
      </c>
      <c r="Q332" t="s">
        <v>1966</v>
      </c>
      <c r="R332" t="s">
        <v>1967</v>
      </c>
      <c r="S332">
        <v>462</v>
      </c>
      <c r="T332" t="s">
        <v>37</v>
      </c>
      <c r="U332" t="s">
        <v>56</v>
      </c>
      <c r="V332" t="s">
        <v>39</v>
      </c>
      <c r="W332" s="11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5">
      <c r="A333" t="s">
        <v>28</v>
      </c>
      <c r="B333" t="s">
        <v>866</v>
      </c>
      <c r="C333">
        <v>198</v>
      </c>
      <c r="D333">
        <v>92</v>
      </c>
      <c r="E333">
        <v>394</v>
      </c>
      <c r="F333">
        <v>527</v>
      </c>
      <c r="G333" t="s">
        <v>1968</v>
      </c>
      <c r="H333">
        <v>693</v>
      </c>
      <c r="I333" s="11">
        <v>181166115</v>
      </c>
      <c r="J333" t="s">
        <v>222</v>
      </c>
      <c r="K333" t="s">
        <v>1969</v>
      </c>
      <c r="L333" t="s">
        <v>1970</v>
      </c>
      <c r="M333">
        <v>219501</v>
      </c>
      <c r="N333">
        <v>2574</v>
      </c>
      <c r="O333" t="s">
        <v>1971</v>
      </c>
      <c r="P333">
        <v>0</v>
      </c>
      <c r="Q333" t="s">
        <v>1972</v>
      </c>
      <c r="R333" t="s">
        <v>1973</v>
      </c>
      <c r="S333">
        <v>1236</v>
      </c>
      <c r="T333" t="s">
        <v>37</v>
      </c>
      <c r="U333" t="s">
        <v>38</v>
      </c>
      <c r="V333" t="s">
        <v>39</v>
      </c>
      <c r="W333" s="11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5">
      <c r="A334" t="s">
        <v>28</v>
      </c>
      <c r="B334" t="s">
        <v>1974</v>
      </c>
      <c r="C334">
        <v>529</v>
      </c>
      <c r="D334">
        <v>105</v>
      </c>
      <c r="E334">
        <v>81</v>
      </c>
      <c r="F334">
        <v>779</v>
      </c>
      <c r="G334" t="s">
        <v>1975</v>
      </c>
      <c r="H334">
        <v>11000</v>
      </c>
      <c r="I334" s="11">
        <v>176740650</v>
      </c>
      <c r="J334" t="s">
        <v>1350</v>
      </c>
      <c r="K334" t="s">
        <v>75</v>
      </c>
      <c r="L334" t="s">
        <v>1976</v>
      </c>
      <c r="M334">
        <v>403836</v>
      </c>
      <c r="N334">
        <v>13118</v>
      </c>
      <c r="O334" t="s">
        <v>265</v>
      </c>
      <c r="P334">
        <v>0</v>
      </c>
      <c r="Q334" t="s">
        <v>1977</v>
      </c>
      <c r="R334" t="s">
        <v>1978</v>
      </c>
      <c r="S334">
        <v>646</v>
      </c>
      <c r="T334" t="s">
        <v>37</v>
      </c>
      <c r="U334" t="s">
        <v>38</v>
      </c>
      <c r="V334" t="s">
        <v>39</v>
      </c>
      <c r="W334" s="11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5">
      <c r="A335" t="s">
        <v>28</v>
      </c>
      <c r="B335" t="s">
        <v>1979</v>
      </c>
      <c r="C335">
        <v>198</v>
      </c>
      <c r="D335">
        <v>107</v>
      </c>
      <c r="E335">
        <v>70</v>
      </c>
      <c r="F335">
        <v>330</v>
      </c>
      <c r="G335" t="s">
        <v>1980</v>
      </c>
      <c r="H335">
        <v>770</v>
      </c>
      <c r="I335" s="11">
        <v>71148699</v>
      </c>
      <c r="J335" t="s">
        <v>195</v>
      </c>
      <c r="K335" t="s">
        <v>931</v>
      </c>
      <c r="L335" t="s">
        <v>1981</v>
      </c>
      <c r="M335">
        <v>68935</v>
      </c>
      <c r="N335">
        <v>1614</v>
      </c>
      <c r="O335" t="s">
        <v>1982</v>
      </c>
      <c r="P335">
        <v>0</v>
      </c>
      <c r="Q335" t="s">
        <v>1983</v>
      </c>
      <c r="R335" t="s">
        <v>1984</v>
      </c>
      <c r="S335">
        <v>125</v>
      </c>
      <c r="T335" t="s">
        <v>37</v>
      </c>
      <c r="U335" t="s">
        <v>38</v>
      </c>
      <c r="V335" t="s">
        <v>90</v>
      </c>
      <c r="W335" s="11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5">
      <c r="A336" t="s">
        <v>28</v>
      </c>
      <c r="B336" t="s">
        <v>1985</v>
      </c>
      <c r="C336">
        <v>412</v>
      </c>
      <c r="D336">
        <v>101</v>
      </c>
      <c r="E336">
        <v>212</v>
      </c>
      <c r="F336">
        <v>476</v>
      </c>
      <c r="G336" t="s">
        <v>1986</v>
      </c>
      <c r="H336">
        <v>13000</v>
      </c>
      <c r="I336" s="11">
        <v>67344392</v>
      </c>
      <c r="J336" t="s">
        <v>59</v>
      </c>
      <c r="K336" t="s">
        <v>950</v>
      </c>
      <c r="L336" t="s">
        <v>1987</v>
      </c>
      <c r="M336">
        <v>165618</v>
      </c>
      <c r="N336">
        <v>15481</v>
      </c>
      <c r="O336" t="s">
        <v>1988</v>
      </c>
      <c r="P336">
        <v>2</v>
      </c>
      <c r="Q336" t="s">
        <v>1989</v>
      </c>
      <c r="R336" t="s">
        <v>1990</v>
      </c>
      <c r="S336">
        <v>503</v>
      </c>
      <c r="T336" t="s">
        <v>37</v>
      </c>
      <c r="U336" t="s">
        <v>38</v>
      </c>
      <c r="V336" t="s">
        <v>569</v>
      </c>
      <c r="W336" s="11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5">
      <c r="A337" t="s">
        <v>28</v>
      </c>
      <c r="B337" t="s">
        <v>1991</v>
      </c>
      <c r="C337">
        <v>106</v>
      </c>
      <c r="D337">
        <v>137</v>
      </c>
      <c r="E337">
        <v>102</v>
      </c>
      <c r="F337">
        <v>877</v>
      </c>
      <c r="G337" t="s">
        <v>1382</v>
      </c>
      <c r="H337">
        <v>2000</v>
      </c>
      <c r="I337" s="11">
        <v>22406362</v>
      </c>
      <c r="J337" t="s">
        <v>1992</v>
      </c>
      <c r="K337" t="s">
        <v>526</v>
      </c>
      <c r="L337" t="s">
        <v>1993</v>
      </c>
      <c r="M337">
        <v>16832</v>
      </c>
      <c r="N337">
        <v>5780</v>
      </c>
      <c r="O337" t="s">
        <v>1157</v>
      </c>
      <c r="P337">
        <v>0</v>
      </c>
      <c r="Q337" t="s">
        <v>1994</v>
      </c>
      <c r="R337" t="s">
        <v>1995</v>
      </c>
      <c r="S337">
        <v>267</v>
      </c>
      <c r="T337" t="s">
        <v>37</v>
      </c>
      <c r="U337" t="s">
        <v>38</v>
      </c>
      <c r="V337" t="s">
        <v>39</v>
      </c>
      <c r="W337" s="11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5">
      <c r="A338" t="s">
        <v>28</v>
      </c>
      <c r="B338" t="s">
        <v>588</v>
      </c>
      <c r="C338">
        <v>283</v>
      </c>
      <c r="D338">
        <v>115</v>
      </c>
      <c r="E338">
        <v>663</v>
      </c>
      <c r="F338">
        <v>55</v>
      </c>
      <c r="G338" t="s">
        <v>1996</v>
      </c>
      <c r="H338">
        <v>1000</v>
      </c>
      <c r="I338" s="11">
        <v>261437578</v>
      </c>
      <c r="J338" t="s">
        <v>1997</v>
      </c>
      <c r="K338" t="s">
        <v>1998</v>
      </c>
      <c r="L338" t="s">
        <v>1999</v>
      </c>
      <c r="M338">
        <v>479166</v>
      </c>
      <c r="N338">
        <v>1901</v>
      </c>
      <c r="O338" t="s">
        <v>2000</v>
      </c>
      <c r="P338">
        <v>0</v>
      </c>
      <c r="Q338" t="s">
        <v>2001</v>
      </c>
      <c r="R338" t="s">
        <v>2002</v>
      </c>
      <c r="S338">
        <v>815</v>
      </c>
      <c r="T338" t="s">
        <v>37</v>
      </c>
      <c r="U338" t="s">
        <v>38</v>
      </c>
      <c r="V338" t="s">
        <v>90</v>
      </c>
      <c r="W338" s="11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5">
      <c r="A339" t="s">
        <v>28</v>
      </c>
      <c r="B339" t="s">
        <v>2003</v>
      </c>
      <c r="C339">
        <v>61</v>
      </c>
      <c r="D339">
        <v>124</v>
      </c>
      <c r="E339">
        <v>212</v>
      </c>
      <c r="F339">
        <v>810</v>
      </c>
      <c r="G339" t="s">
        <v>117</v>
      </c>
      <c r="H339">
        <v>1000</v>
      </c>
      <c r="I339" s="11">
        <v>11000000</v>
      </c>
      <c r="J339" t="s">
        <v>1569</v>
      </c>
      <c r="K339" t="s">
        <v>2004</v>
      </c>
      <c r="L339" t="s">
        <v>2005</v>
      </c>
      <c r="M339">
        <v>21102</v>
      </c>
      <c r="N339">
        <v>3611</v>
      </c>
      <c r="O339" t="s">
        <v>2006</v>
      </c>
      <c r="P339">
        <v>3</v>
      </c>
      <c r="Q339" t="s">
        <v>2007</v>
      </c>
      <c r="R339" t="s">
        <v>2008</v>
      </c>
      <c r="S339">
        <v>169</v>
      </c>
      <c r="T339" t="s">
        <v>37</v>
      </c>
      <c r="U339" t="s">
        <v>38</v>
      </c>
      <c r="V339" t="s">
        <v>39</v>
      </c>
      <c r="W339" s="11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5">
      <c r="A340" t="s">
        <v>28</v>
      </c>
      <c r="B340" t="s">
        <v>1216</v>
      </c>
      <c r="C340">
        <v>217</v>
      </c>
      <c r="D340">
        <v>118</v>
      </c>
      <c r="E340">
        <v>0</v>
      </c>
      <c r="F340">
        <v>1000</v>
      </c>
      <c r="G340" t="s">
        <v>955</v>
      </c>
      <c r="H340">
        <v>8000</v>
      </c>
      <c r="I340" s="11">
        <v>88761720</v>
      </c>
      <c r="J340" t="s">
        <v>195</v>
      </c>
      <c r="K340" t="s">
        <v>1174</v>
      </c>
      <c r="L340" t="s">
        <v>2009</v>
      </c>
      <c r="M340">
        <v>141179</v>
      </c>
      <c r="N340">
        <v>14024</v>
      </c>
      <c r="O340" t="s">
        <v>786</v>
      </c>
      <c r="P340">
        <v>0</v>
      </c>
      <c r="Q340" t="s">
        <v>2010</v>
      </c>
      <c r="R340" t="s">
        <v>2011</v>
      </c>
      <c r="S340">
        <v>419</v>
      </c>
      <c r="T340" t="s">
        <v>37</v>
      </c>
      <c r="U340" t="s">
        <v>56</v>
      </c>
      <c r="V340" t="s">
        <v>90</v>
      </c>
      <c r="W340" s="11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5">
      <c r="A341" t="s">
        <v>28</v>
      </c>
      <c r="B341" t="s">
        <v>158</v>
      </c>
      <c r="C341">
        <v>175</v>
      </c>
      <c r="D341">
        <v>98</v>
      </c>
      <c r="E341">
        <v>188</v>
      </c>
      <c r="F341">
        <v>602</v>
      </c>
      <c r="G341" t="s">
        <v>877</v>
      </c>
      <c r="H341">
        <v>10000</v>
      </c>
      <c r="I341" s="11">
        <v>250147615</v>
      </c>
      <c r="J341" t="s">
        <v>2012</v>
      </c>
      <c r="K341" t="s">
        <v>161</v>
      </c>
      <c r="L341" t="s">
        <v>2013</v>
      </c>
      <c r="M341">
        <v>403014</v>
      </c>
      <c r="N341">
        <v>12998</v>
      </c>
      <c r="O341" t="s">
        <v>2014</v>
      </c>
      <c r="P341">
        <v>0</v>
      </c>
      <c r="Q341" t="s">
        <v>2015</v>
      </c>
      <c r="R341" t="s">
        <v>2016</v>
      </c>
      <c r="S341">
        <v>289</v>
      </c>
      <c r="T341" t="s">
        <v>37</v>
      </c>
      <c r="U341" t="s">
        <v>38</v>
      </c>
      <c r="V341" t="s">
        <v>39</v>
      </c>
      <c r="W341" s="1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5">
      <c r="A342" t="s">
        <v>28</v>
      </c>
      <c r="B342" t="s">
        <v>301</v>
      </c>
      <c r="C342">
        <v>191</v>
      </c>
      <c r="D342">
        <v>82</v>
      </c>
      <c r="E342">
        <v>487</v>
      </c>
      <c r="F342">
        <v>967</v>
      </c>
      <c r="G342" t="s">
        <v>316</v>
      </c>
      <c r="H342">
        <v>15000</v>
      </c>
      <c r="I342" s="11">
        <v>245823397</v>
      </c>
      <c r="J342" t="s">
        <v>266</v>
      </c>
      <c r="K342" t="s">
        <v>317</v>
      </c>
      <c r="L342" t="s">
        <v>2017</v>
      </c>
      <c r="M342">
        <v>385871</v>
      </c>
      <c r="N342">
        <v>21275</v>
      </c>
      <c r="O342" t="s">
        <v>967</v>
      </c>
      <c r="P342">
        <v>2</v>
      </c>
      <c r="Q342" t="s">
        <v>2018</v>
      </c>
      <c r="R342" t="s">
        <v>2019</v>
      </c>
      <c r="S342">
        <v>515</v>
      </c>
      <c r="T342" t="s">
        <v>37</v>
      </c>
      <c r="U342" t="s">
        <v>38</v>
      </c>
      <c r="V342" t="s">
        <v>272</v>
      </c>
      <c r="W342" s="11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5">
      <c r="A343" t="s">
        <v>28</v>
      </c>
      <c r="B343" t="s">
        <v>1676</v>
      </c>
      <c r="C343">
        <v>316</v>
      </c>
      <c r="D343">
        <v>98</v>
      </c>
      <c r="E343">
        <v>12000</v>
      </c>
      <c r="F343">
        <v>1000</v>
      </c>
      <c r="G343" t="s">
        <v>955</v>
      </c>
      <c r="H343">
        <v>18000</v>
      </c>
      <c r="I343" s="11">
        <v>81557479</v>
      </c>
      <c r="J343" t="s">
        <v>59</v>
      </c>
      <c r="K343" t="s">
        <v>1664</v>
      </c>
      <c r="L343" t="s">
        <v>2020</v>
      </c>
      <c r="M343">
        <v>149947</v>
      </c>
      <c r="N343">
        <v>25780</v>
      </c>
      <c r="O343" t="s">
        <v>2021</v>
      </c>
      <c r="P343">
        <v>1</v>
      </c>
      <c r="Q343" t="s">
        <v>2022</v>
      </c>
      <c r="R343" t="s">
        <v>2023</v>
      </c>
      <c r="S343">
        <v>326</v>
      </c>
      <c r="T343" t="s">
        <v>37</v>
      </c>
      <c r="U343" t="s">
        <v>38</v>
      </c>
      <c r="V343" t="s">
        <v>39</v>
      </c>
      <c r="W343" s="11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5">
      <c r="A344" t="s">
        <v>28</v>
      </c>
      <c r="B344" t="s">
        <v>255</v>
      </c>
      <c r="C344">
        <v>127</v>
      </c>
      <c r="D344">
        <v>90</v>
      </c>
      <c r="E344">
        <v>420</v>
      </c>
      <c r="F344">
        <v>141</v>
      </c>
      <c r="G344" t="s">
        <v>2024</v>
      </c>
      <c r="H344">
        <v>191</v>
      </c>
      <c r="I344" s="11">
        <v>226138454</v>
      </c>
      <c r="J344" t="s">
        <v>412</v>
      </c>
      <c r="K344" t="s">
        <v>2025</v>
      </c>
      <c r="L344" t="s">
        <v>2026</v>
      </c>
      <c r="M344">
        <v>160440</v>
      </c>
      <c r="N344">
        <v>664</v>
      </c>
      <c r="O344" t="s">
        <v>2027</v>
      </c>
      <c r="P344">
        <v>2</v>
      </c>
      <c r="Q344" t="s">
        <v>2028</v>
      </c>
      <c r="R344" t="s">
        <v>2029</v>
      </c>
      <c r="S344">
        <v>394</v>
      </c>
      <c r="T344" t="s">
        <v>37</v>
      </c>
      <c r="U344" t="s">
        <v>38</v>
      </c>
      <c r="V344" t="s">
        <v>39</v>
      </c>
      <c r="W344" s="11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5">
      <c r="A345" t="s">
        <v>28</v>
      </c>
      <c r="B345" t="s">
        <v>425</v>
      </c>
      <c r="C345">
        <v>185</v>
      </c>
      <c r="D345">
        <v>130</v>
      </c>
      <c r="E345">
        <v>0</v>
      </c>
      <c r="F345">
        <v>568</v>
      </c>
      <c r="G345" t="s">
        <v>2030</v>
      </c>
      <c r="H345">
        <v>11000</v>
      </c>
      <c r="I345" s="11">
        <v>155370362</v>
      </c>
      <c r="J345" t="s">
        <v>2031</v>
      </c>
      <c r="K345" t="s">
        <v>386</v>
      </c>
      <c r="L345" t="s">
        <v>2032</v>
      </c>
      <c r="M345">
        <v>98403</v>
      </c>
      <c r="N345">
        <v>12890</v>
      </c>
      <c r="O345" t="s">
        <v>2033</v>
      </c>
      <c r="P345">
        <v>0</v>
      </c>
      <c r="Q345" t="s">
        <v>2034</v>
      </c>
      <c r="R345" t="s">
        <v>2035</v>
      </c>
      <c r="S345">
        <v>683</v>
      </c>
      <c r="T345" t="s">
        <v>37</v>
      </c>
      <c r="U345" t="s">
        <v>38</v>
      </c>
      <c r="V345" t="s">
        <v>39</v>
      </c>
      <c r="W345" s="11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5">
      <c r="A346" t="s">
        <v>28</v>
      </c>
      <c r="B346" t="s">
        <v>2036</v>
      </c>
      <c r="C346">
        <v>191</v>
      </c>
      <c r="D346">
        <v>90</v>
      </c>
      <c r="E346">
        <v>97</v>
      </c>
      <c r="F346">
        <v>56</v>
      </c>
      <c r="G346" t="s">
        <v>1814</v>
      </c>
      <c r="H346">
        <v>622</v>
      </c>
      <c r="I346" s="11">
        <v>124870275</v>
      </c>
      <c r="J346" t="s">
        <v>2037</v>
      </c>
      <c r="K346" t="s">
        <v>2038</v>
      </c>
      <c r="L346" t="s">
        <v>2039</v>
      </c>
      <c r="M346">
        <v>152601</v>
      </c>
      <c r="N346">
        <v>1227</v>
      </c>
      <c r="O346" t="s">
        <v>2040</v>
      </c>
      <c r="P346">
        <v>1</v>
      </c>
      <c r="Q346" t="s">
        <v>2041</v>
      </c>
      <c r="R346" t="s">
        <v>2042</v>
      </c>
      <c r="S346">
        <v>156</v>
      </c>
      <c r="T346" t="s">
        <v>37</v>
      </c>
      <c r="U346" t="s">
        <v>38</v>
      </c>
      <c r="V346" t="s">
        <v>90</v>
      </c>
      <c r="W346" s="11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5">
      <c r="A347" t="s">
        <v>28</v>
      </c>
      <c r="B347" t="s">
        <v>1238</v>
      </c>
      <c r="C347">
        <v>188</v>
      </c>
      <c r="D347">
        <v>94</v>
      </c>
      <c r="E347">
        <v>107</v>
      </c>
      <c r="F347">
        <v>117</v>
      </c>
      <c r="G347" t="s">
        <v>2043</v>
      </c>
      <c r="H347">
        <v>835</v>
      </c>
      <c r="I347" s="11">
        <v>196573705</v>
      </c>
      <c r="J347" t="s">
        <v>776</v>
      </c>
      <c r="K347" t="s">
        <v>2044</v>
      </c>
      <c r="L347" t="s">
        <v>2045</v>
      </c>
      <c r="M347">
        <v>166791</v>
      </c>
      <c r="N347">
        <v>1258</v>
      </c>
      <c r="O347" t="s">
        <v>2046</v>
      </c>
      <c r="P347">
        <v>0</v>
      </c>
      <c r="Q347" t="s">
        <v>2047</v>
      </c>
      <c r="R347" t="s">
        <v>2048</v>
      </c>
      <c r="S347">
        <v>132</v>
      </c>
      <c r="T347" t="s">
        <v>37</v>
      </c>
      <c r="U347" t="s">
        <v>38</v>
      </c>
      <c r="V347" t="s">
        <v>90</v>
      </c>
      <c r="W347" s="11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5">
      <c r="A348" t="s">
        <v>28</v>
      </c>
      <c r="B348" t="s">
        <v>2049</v>
      </c>
      <c r="C348">
        <v>362</v>
      </c>
      <c r="D348">
        <v>114</v>
      </c>
      <c r="E348">
        <v>0</v>
      </c>
      <c r="F348">
        <v>423</v>
      </c>
      <c r="G348" t="s">
        <v>2050</v>
      </c>
      <c r="H348">
        <v>3000</v>
      </c>
      <c r="I348" s="11">
        <v>58229120</v>
      </c>
      <c r="J348" t="s">
        <v>2051</v>
      </c>
      <c r="K348" t="s">
        <v>1492</v>
      </c>
      <c r="L348" t="s">
        <v>2052</v>
      </c>
      <c r="M348">
        <v>236421</v>
      </c>
      <c r="N348">
        <v>5095</v>
      </c>
      <c r="O348" t="s">
        <v>2053</v>
      </c>
      <c r="P348">
        <v>1</v>
      </c>
      <c r="Q348" t="s">
        <v>2054</v>
      </c>
      <c r="R348" t="s">
        <v>2055</v>
      </c>
      <c r="S348">
        <v>515</v>
      </c>
      <c r="T348" t="s">
        <v>37</v>
      </c>
      <c r="U348" t="s">
        <v>38</v>
      </c>
      <c r="V348" t="s">
        <v>90</v>
      </c>
      <c r="W348" s="11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5">
      <c r="A349" t="s">
        <v>28</v>
      </c>
      <c r="B349" t="s">
        <v>322</v>
      </c>
      <c r="C349">
        <v>181</v>
      </c>
      <c r="D349">
        <v>94</v>
      </c>
      <c r="E349">
        <v>368</v>
      </c>
      <c r="F349">
        <v>466</v>
      </c>
      <c r="G349" t="s">
        <v>2056</v>
      </c>
      <c r="H349">
        <v>13000</v>
      </c>
      <c r="I349" s="11">
        <v>125305545</v>
      </c>
      <c r="J349" t="s">
        <v>2057</v>
      </c>
      <c r="K349" t="s">
        <v>537</v>
      </c>
      <c r="L349" t="s">
        <v>2058</v>
      </c>
      <c r="M349">
        <v>145350</v>
      </c>
      <c r="N349">
        <v>15419</v>
      </c>
      <c r="O349" t="s">
        <v>2059</v>
      </c>
      <c r="P349">
        <v>0</v>
      </c>
      <c r="Q349" t="s">
        <v>2060</v>
      </c>
      <c r="R349" t="s">
        <v>2061</v>
      </c>
      <c r="S349">
        <v>643</v>
      </c>
      <c r="T349" t="s">
        <v>37</v>
      </c>
      <c r="U349" t="s">
        <v>38</v>
      </c>
      <c r="V349" t="s">
        <v>39</v>
      </c>
      <c r="W349" s="11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5">
      <c r="A350" t="s">
        <v>28</v>
      </c>
      <c r="B350" t="s">
        <v>477</v>
      </c>
      <c r="C350">
        <v>352</v>
      </c>
      <c r="D350">
        <v>151</v>
      </c>
      <c r="E350">
        <v>17000</v>
      </c>
      <c r="F350">
        <v>1000</v>
      </c>
      <c r="G350" t="s">
        <v>1124</v>
      </c>
      <c r="H350">
        <v>29000</v>
      </c>
      <c r="I350" s="11">
        <v>132373442</v>
      </c>
      <c r="J350" t="s">
        <v>2062</v>
      </c>
      <c r="K350" t="s">
        <v>210</v>
      </c>
      <c r="L350" t="s">
        <v>2063</v>
      </c>
      <c r="M350">
        <v>873649</v>
      </c>
      <c r="N350">
        <v>45648</v>
      </c>
      <c r="O350" t="s">
        <v>385</v>
      </c>
      <c r="P350">
        <v>0</v>
      </c>
      <c r="Q350" t="s">
        <v>2064</v>
      </c>
      <c r="R350" t="s">
        <v>2065</v>
      </c>
      <c r="S350">
        <v>2054</v>
      </c>
      <c r="T350" t="s">
        <v>37</v>
      </c>
      <c r="U350" t="s">
        <v>38</v>
      </c>
      <c r="V350" t="s">
        <v>569</v>
      </c>
      <c r="W350" s="11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5">
      <c r="A351" t="s">
        <v>28</v>
      </c>
      <c r="B351" t="s">
        <v>2066</v>
      </c>
      <c r="C351">
        <v>143</v>
      </c>
      <c r="D351">
        <v>88</v>
      </c>
      <c r="E351">
        <v>7</v>
      </c>
      <c r="F351">
        <v>484</v>
      </c>
      <c r="G351" t="s">
        <v>2067</v>
      </c>
      <c r="H351">
        <v>2000</v>
      </c>
      <c r="I351" s="11">
        <v>120618403</v>
      </c>
      <c r="J351" t="s">
        <v>2068</v>
      </c>
      <c r="K351" t="s">
        <v>1055</v>
      </c>
      <c r="L351" t="s">
        <v>2069</v>
      </c>
      <c r="M351">
        <v>171792</v>
      </c>
      <c r="N351">
        <v>4478</v>
      </c>
      <c r="O351" t="s">
        <v>2070</v>
      </c>
      <c r="P351">
        <v>0</v>
      </c>
      <c r="Q351" t="s">
        <v>2071</v>
      </c>
      <c r="R351" t="s">
        <v>2072</v>
      </c>
      <c r="S351">
        <v>222</v>
      </c>
      <c r="T351" t="s">
        <v>37</v>
      </c>
      <c r="U351" t="s">
        <v>38</v>
      </c>
      <c r="V351" t="s">
        <v>272</v>
      </c>
      <c r="W351" s="1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5">
      <c r="A352" t="s">
        <v>28</v>
      </c>
      <c r="B352" t="s">
        <v>2049</v>
      </c>
      <c r="C352">
        <v>308</v>
      </c>
      <c r="D352">
        <v>121</v>
      </c>
      <c r="E352">
        <v>0</v>
      </c>
      <c r="F352">
        <v>918</v>
      </c>
      <c r="G352" t="s">
        <v>786</v>
      </c>
      <c r="H352">
        <v>21000</v>
      </c>
      <c r="I352" s="11">
        <v>110416702</v>
      </c>
      <c r="J352" t="s">
        <v>2073</v>
      </c>
      <c r="K352" t="s">
        <v>92</v>
      </c>
      <c r="L352" t="s">
        <v>2074</v>
      </c>
      <c r="M352">
        <v>307539</v>
      </c>
      <c r="N352">
        <v>23484</v>
      </c>
      <c r="O352" t="s">
        <v>2075</v>
      </c>
      <c r="P352">
        <v>3</v>
      </c>
      <c r="Q352" t="s">
        <v>2076</v>
      </c>
      <c r="R352" t="s">
        <v>2077</v>
      </c>
      <c r="S352">
        <v>577</v>
      </c>
      <c r="T352" t="s">
        <v>37</v>
      </c>
      <c r="U352" t="s">
        <v>38</v>
      </c>
      <c r="V352" t="s">
        <v>569</v>
      </c>
      <c r="W352" s="11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5">
      <c r="A353" t="s">
        <v>28</v>
      </c>
      <c r="B353" t="s">
        <v>658</v>
      </c>
      <c r="C353">
        <v>517</v>
      </c>
      <c r="D353">
        <v>158</v>
      </c>
      <c r="E353">
        <v>21000</v>
      </c>
      <c r="F353">
        <v>585</v>
      </c>
      <c r="G353" t="s">
        <v>2078</v>
      </c>
      <c r="H353">
        <v>18000</v>
      </c>
      <c r="I353" s="11">
        <v>102515793</v>
      </c>
      <c r="J353" t="s">
        <v>2079</v>
      </c>
      <c r="K353" t="s">
        <v>428</v>
      </c>
      <c r="L353" t="s">
        <v>2080</v>
      </c>
      <c r="M353">
        <v>330152</v>
      </c>
      <c r="N353">
        <v>20388</v>
      </c>
      <c r="O353" t="s">
        <v>2081</v>
      </c>
      <c r="P353">
        <v>1</v>
      </c>
      <c r="Q353" t="s">
        <v>2082</v>
      </c>
      <c r="R353" t="s">
        <v>2083</v>
      </c>
      <c r="S353">
        <v>632</v>
      </c>
      <c r="T353" t="s">
        <v>37</v>
      </c>
      <c r="U353" t="s">
        <v>38</v>
      </c>
      <c r="V353" t="s">
        <v>569</v>
      </c>
      <c r="W353" s="11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5">
      <c r="A354" t="s">
        <v>28</v>
      </c>
      <c r="B354" t="s">
        <v>1271</v>
      </c>
      <c r="C354">
        <v>148</v>
      </c>
      <c r="D354">
        <v>128</v>
      </c>
      <c r="E354">
        <v>323</v>
      </c>
      <c r="F354">
        <v>489</v>
      </c>
      <c r="G354" t="s">
        <v>2084</v>
      </c>
      <c r="H354">
        <v>13000</v>
      </c>
      <c r="I354" s="11">
        <v>100012500</v>
      </c>
      <c r="J354" t="s">
        <v>50</v>
      </c>
      <c r="K354" t="s">
        <v>950</v>
      </c>
      <c r="L354" t="s">
        <v>2085</v>
      </c>
      <c r="M354">
        <v>299258</v>
      </c>
      <c r="N354">
        <v>14274</v>
      </c>
      <c r="O354" t="s">
        <v>2086</v>
      </c>
      <c r="P354">
        <v>1</v>
      </c>
      <c r="Q354" t="s">
        <v>2087</v>
      </c>
      <c r="R354" t="s">
        <v>2088</v>
      </c>
      <c r="S354">
        <v>346</v>
      </c>
      <c r="T354" t="s">
        <v>37</v>
      </c>
      <c r="U354" t="s">
        <v>38</v>
      </c>
      <c r="V354" t="s">
        <v>569</v>
      </c>
      <c r="W354" s="11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5">
      <c r="A355" t="s">
        <v>28</v>
      </c>
      <c r="B355" t="s">
        <v>1254</v>
      </c>
      <c r="C355">
        <v>415</v>
      </c>
      <c r="D355">
        <v>128</v>
      </c>
      <c r="E355">
        <v>0</v>
      </c>
      <c r="F355">
        <v>727</v>
      </c>
      <c r="G355" t="s">
        <v>354</v>
      </c>
      <c r="H355">
        <v>21000</v>
      </c>
      <c r="I355" s="11">
        <v>209019489</v>
      </c>
      <c r="J355" t="s">
        <v>1255</v>
      </c>
      <c r="K355" t="s">
        <v>92</v>
      </c>
      <c r="L355" t="s">
        <v>2089</v>
      </c>
      <c r="M355">
        <v>477300</v>
      </c>
      <c r="N355">
        <v>23996</v>
      </c>
      <c r="O355" t="s">
        <v>2090</v>
      </c>
      <c r="P355">
        <v>3</v>
      </c>
      <c r="Q355" t="s">
        <v>2091</v>
      </c>
      <c r="R355" t="s">
        <v>2092</v>
      </c>
      <c r="S355">
        <v>621</v>
      </c>
      <c r="T355" t="s">
        <v>37</v>
      </c>
      <c r="U355" t="s">
        <v>38</v>
      </c>
      <c r="V355" t="s">
        <v>39</v>
      </c>
      <c r="W355" s="11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5">
      <c r="A356" t="s">
        <v>28</v>
      </c>
      <c r="B356" t="s">
        <v>1706</v>
      </c>
      <c r="C356">
        <v>146</v>
      </c>
      <c r="D356">
        <v>95</v>
      </c>
      <c r="E356">
        <v>21</v>
      </c>
      <c r="F356">
        <v>503</v>
      </c>
      <c r="G356" t="s">
        <v>2097</v>
      </c>
      <c r="H356">
        <v>12000</v>
      </c>
      <c r="I356" s="11">
        <v>84037039</v>
      </c>
      <c r="J356" t="s">
        <v>2098</v>
      </c>
      <c r="K356" t="s">
        <v>1001</v>
      </c>
      <c r="L356" t="s">
        <v>2099</v>
      </c>
      <c r="M356">
        <v>72591</v>
      </c>
      <c r="N356">
        <v>15237</v>
      </c>
      <c r="O356" t="s">
        <v>2100</v>
      </c>
      <c r="P356">
        <v>0</v>
      </c>
      <c r="Q356" t="s">
        <v>2101</v>
      </c>
      <c r="R356" t="s">
        <v>2102</v>
      </c>
      <c r="S356">
        <v>289</v>
      </c>
      <c r="T356" t="s">
        <v>37</v>
      </c>
      <c r="U356" t="s">
        <v>38</v>
      </c>
      <c r="V356" t="s">
        <v>90</v>
      </c>
      <c r="W356" s="11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5">
      <c r="A357" t="s">
        <v>28</v>
      </c>
      <c r="B357" t="s">
        <v>2103</v>
      </c>
      <c r="C357">
        <v>70</v>
      </c>
      <c r="D357">
        <v>92</v>
      </c>
      <c r="E357">
        <v>12</v>
      </c>
      <c r="F357">
        <v>1000</v>
      </c>
      <c r="G357" t="s">
        <v>2104</v>
      </c>
      <c r="H357">
        <v>35000</v>
      </c>
      <c r="I357" s="11">
        <v>85884815</v>
      </c>
      <c r="J357" t="s">
        <v>2105</v>
      </c>
      <c r="K357" t="s">
        <v>2106</v>
      </c>
      <c r="L357" t="s">
        <v>2107</v>
      </c>
      <c r="M357">
        <v>9418</v>
      </c>
      <c r="N357">
        <v>38450</v>
      </c>
      <c r="O357" t="s">
        <v>2108</v>
      </c>
      <c r="P357">
        <v>0</v>
      </c>
      <c r="Q357" t="s">
        <v>2109</v>
      </c>
      <c r="R357" t="s">
        <v>2110</v>
      </c>
      <c r="S357">
        <v>53</v>
      </c>
      <c r="T357" t="s">
        <v>37</v>
      </c>
      <c r="U357" t="s">
        <v>38</v>
      </c>
      <c r="V357" t="s">
        <v>90</v>
      </c>
      <c r="W357" s="11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5">
      <c r="A358" t="s">
        <v>28</v>
      </c>
      <c r="B358" t="s">
        <v>113</v>
      </c>
      <c r="C358">
        <v>269</v>
      </c>
      <c r="D358">
        <v>121</v>
      </c>
      <c r="E358">
        <v>0</v>
      </c>
      <c r="F358">
        <v>919</v>
      </c>
      <c r="G358" t="s">
        <v>133</v>
      </c>
      <c r="H358">
        <v>10000</v>
      </c>
      <c r="I358" s="11">
        <v>83077470</v>
      </c>
      <c r="J358" t="s">
        <v>2111</v>
      </c>
      <c r="K358" t="s">
        <v>513</v>
      </c>
      <c r="L358" t="s">
        <v>2112</v>
      </c>
      <c r="M358">
        <v>183247</v>
      </c>
      <c r="N358">
        <v>14165</v>
      </c>
      <c r="O358" t="s">
        <v>201</v>
      </c>
      <c r="P358">
        <v>0</v>
      </c>
      <c r="Q358" t="s">
        <v>2113</v>
      </c>
      <c r="R358" t="s">
        <v>2114</v>
      </c>
      <c r="S358">
        <v>440</v>
      </c>
      <c r="T358" t="s">
        <v>37</v>
      </c>
      <c r="U358" t="s">
        <v>38</v>
      </c>
      <c r="V358" t="s">
        <v>39</v>
      </c>
      <c r="W358" s="11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5">
      <c r="A359" t="s">
        <v>28</v>
      </c>
      <c r="B359" t="s">
        <v>2115</v>
      </c>
      <c r="C359">
        <v>198</v>
      </c>
      <c r="D359">
        <v>113</v>
      </c>
      <c r="E359">
        <v>221</v>
      </c>
      <c r="F359">
        <v>503</v>
      </c>
      <c r="G359" t="s">
        <v>2116</v>
      </c>
      <c r="H359">
        <v>11000</v>
      </c>
      <c r="I359" s="11">
        <v>100018837</v>
      </c>
      <c r="J359" t="s">
        <v>2073</v>
      </c>
      <c r="K359" t="s">
        <v>2117</v>
      </c>
      <c r="L359" t="s">
        <v>2118</v>
      </c>
      <c r="M359">
        <v>156348</v>
      </c>
      <c r="N359">
        <v>13446</v>
      </c>
      <c r="O359" t="s">
        <v>2119</v>
      </c>
      <c r="P359">
        <v>0</v>
      </c>
      <c r="Q359" t="s">
        <v>2120</v>
      </c>
      <c r="R359" t="s">
        <v>2121</v>
      </c>
      <c r="S359">
        <v>380</v>
      </c>
      <c r="T359" t="s">
        <v>37</v>
      </c>
      <c r="U359" t="s">
        <v>38</v>
      </c>
      <c r="V359" t="s">
        <v>39</v>
      </c>
      <c r="W359" s="11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5">
      <c r="A360" t="s">
        <v>28</v>
      </c>
      <c r="B360" t="s">
        <v>1216</v>
      </c>
      <c r="C360">
        <v>253</v>
      </c>
      <c r="D360">
        <v>106</v>
      </c>
      <c r="E360">
        <v>0</v>
      </c>
      <c r="F360">
        <v>1000</v>
      </c>
      <c r="G360" t="s">
        <v>2117</v>
      </c>
      <c r="H360">
        <v>22000</v>
      </c>
      <c r="I360" s="11">
        <v>78747585</v>
      </c>
      <c r="J360" t="s">
        <v>2122</v>
      </c>
      <c r="K360" t="s">
        <v>144</v>
      </c>
      <c r="L360" t="s">
        <v>2123</v>
      </c>
      <c r="M360">
        <v>89770</v>
      </c>
      <c r="N360">
        <v>35367</v>
      </c>
      <c r="O360" t="s">
        <v>803</v>
      </c>
      <c r="P360">
        <v>0</v>
      </c>
      <c r="Q360" t="s">
        <v>2124</v>
      </c>
      <c r="R360" t="s">
        <v>2125</v>
      </c>
      <c r="S360">
        <v>342</v>
      </c>
      <c r="T360" t="s">
        <v>37</v>
      </c>
      <c r="U360" t="s">
        <v>38</v>
      </c>
      <c r="V360" t="s">
        <v>39</v>
      </c>
      <c r="W360" s="11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5">
      <c r="A361" t="s">
        <v>28</v>
      </c>
      <c r="B361" t="s">
        <v>384</v>
      </c>
      <c r="C361">
        <v>281</v>
      </c>
      <c r="D361">
        <v>146</v>
      </c>
      <c r="E361">
        <v>14000</v>
      </c>
      <c r="F361">
        <v>681</v>
      </c>
      <c r="G361" t="s">
        <v>183</v>
      </c>
      <c r="H361">
        <v>3000</v>
      </c>
      <c r="I361" s="11">
        <v>78616689</v>
      </c>
      <c r="J361" t="s">
        <v>643</v>
      </c>
      <c r="K361" t="s">
        <v>2126</v>
      </c>
      <c r="L361" t="s">
        <v>2127</v>
      </c>
      <c r="M361">
        <v>238747</v>
      </c>
      <c r="N361">
        <v>6217</v>
      </c>
      <c r="O361" t="s">
        <v>2128</v>
      </c>
      <c r="P361">
        <v>0</v>
      </c>
      <c r="Q361" t="s">
        <v>2129</v>
      </c>
      <c r="R361" t="s">
        <v>2130</v>
      </c>
      <c r="S361">
        <v>2153</v>
      </c>
      <c r="T361" t="s">
        <v>37</v>
      </c>
      <c r="U361" t="s">
        <v>38</v>
      </c>
      <c r="V361" t="s">
        <v>39</v>
      </c>
      <c r="W361" s="1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5">
      <c r="A362" t="s">
        <v>28</v>
      </c>
      <c r="B362" t="s">
        <v>919</v>
      </c>
      <c r="C362">
        <v>122</v>
      </c>
      <c r="D362">
        <v>88</v>
      </c>
      <c r="E362">
        <v>50</v>
      </c>
      <c r="F362">
        <v>441</v>
      </c>
      <c r="G362" t="s">
        <v>2131</v>
      </c>
      <c r="H362">
        <v>691</v>
      </c>
      <c r="I362" s="11">
        <v>75817994</v>
      </c>
      <c r="J362" t="s">
        <v>2132</v>
      </c>
      <c r="K362" t="s">
        <v>2133</v>
      </c>
      <c r="L362" t="s">
        <v>2134</v>
      </c>
      <c r="M362">
        <v>32049</v>
      </c>
      <c r="N362">
        <v>2622</v>
      </c>
      <c r="O362" t="s">
        <v>2135</v>
      </c>
      <c r="P362">
        <v>0</v>
      </c>
      <c r="Q362" t="s">
        <v>2136</v>
      </c>
      <c r="R362" t="s">
        <v>2137</v>
      </c>
      <c r="S362">
        <v>179</v>
      </c>
      <c r="T362" t="s">
        <v>37</v>
      </c>
      <c r="U362" t="s">
        <v>38</v>
      </c>
      <c r="V362" t="s">
        <v>90</v>
      </c>
      <c r="W362" s="11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5">
      <c r="A363" t="s">
        <v>28</v>
      </c>
      <c r="B363" t="s">
        <v>425</v>
      </c>
      <c r="C363">
        <v>159</v>
      </c>
      <c r="D363">
        <v>150</v>
      </c>
      <c r="E363">
        <v>0</v>
      </c>
      <c r="F363">
        <v>135</v>
      </c>
      <c r="G363" t="s">
        <v>2138</v>
      </c>
      <c r="H363">
        <v>11000</v>
      </c>
      <c r="I363" s="11">
        <v>100853835</v>
      </c>
      <c r="J363" t="s">
        <v>2139</v>
      </c>
      <c r="K363" t="s">
        <v>644</v>
      </c>
      <c r="L363" t="s">
        <v>2140</v>
      </c>
      <c r="M363">
        <v>200556</v>
      </c>
      <c r="N363">
        <v>12289</v>
      </c>
      <c r="O363" t="s">
        <v>2141</v>
      </c>
      <c r="P363">
        <v>2</v>
      </c>
      <c r="Q363" t="s">
        <v>2142</v>
      </c>
      <c r="R363" t="s">
        <v>2143</v>
      </c>
      <c r="S363">
        <v>611</v>
      </c>
      <c r="T363" t="s">
        <v>37</v>
      </c>
      <c r="U363" t="s">
        <v>38</v>
      </c>
      <c r="V363" t="s">
        <v>90</v>
      </c>
      <c r="W363" s="11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5">
      <c r="A364" t="s">
        <v>28</v>
      </c>
      <c r="B364" t="s">
        <v>1264</v>
      </c>
      <c r="C364">
        <v>180</v>
      </c>
      <c r="D364">
        <v>119</v>
      </c>
      <c r="E364">
        <v>719</v>
      </c>
      <c r="F364">
        <v>423</v>
      </c>
      <c r="G364" t="s">
        <v>2144</v>
      </c>
      <c r="H364">
        <v>833</v>
      </c>
      <c r="I364" s="11">
        <v>73209340</v>
      </c>
      <c r="J364" t="s">
        <v>2145</v>
      </c>
      <c r="K364" t="s">
        <v>2146</v>
      </c>
      <c r="L364" t="s">
        <v>2147</v>
      </c>
      <c r="M364">
        <v>101834</v>
      </c>
      <c r="N364">
        <v>2356</v>
      </c>
      <c r="O364" t="s">
        <v>2053</v>
      </c>
      <c r="P364">
        <v>0</v>
      </c>
      <c r="Q364" t="s">
        <v>2148</v>
      </c>
      <c r="R364" t="s">
        <v>2149</v>
      </c>
      <c r="S364">
        <v>628</v>
      </c>
      <c r="T364" t="s">
        <v>37</v>
      </c>
      <c r="U364" t="s">
        <v>38</v>
      </c>
      <c r="V364" t="s">
        <v>569</v>
      </c>
      <c r="W364" s="11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5">
      <c r="A365" t="s">
        <v>28</v>
      </c>
      <c r="B365" t="s">
        <v>2150</v>
      </c>
      <c r="C365">
        <v>227</v>
      </c>
      <c r="D365">
        <v>128</v>
      </c>
      <c r="E365">
        <v>521</v>
      </c>
      <c r="F365">
        <v>249</v>
      </c>
      <c r="G365" t="s">
        <v>2151</v>
      </c>
      <c r="H365">
        <v>591</v>
      </c>
      <c r="I365" s="11">
        <v>72515360</v>
      </c>
      <c r="J365" t="s">
        <v>2152</v>
      </c>
      <c r="K365" t="s">
        <v>2153</v>
      </c>
      <c r="L365" t="s">
        <v>2154</v>
      </c>
      <c r="M365">
        <v>86152</v>
      </c>
      <c r="N365">
        <v>2100</v>
      </c>
      <c r="O365" t="s">
        <v>2155</v>
      </c>
      <c r="P365">
        <v>1</v>
      </c>
      <c r="Q365" t="s">
        <v>2156</v>
      </c>
      <c r="R365" t="s">
        <v>2157</v>
      </c>
      <c r="S365">
        <v>411</v>
      </c>
      <c r="T365" t="s">
        <v>2158</v>
      </c>
      <c r="U365" t="s">
        <v>56</v>
      </c>
      <c r="V365" t="s">
        <v>39</v>
      </c>
      <c r="W365" s="11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5">
      <c r="A366" t="s">
        <v>28</v>
      </c>
      <c r="B366" t="s">
        <v>2159</v>
      </c>
      <c r="C366">
        <v>183</v>
      </c>
      <c r="D366">
        <v>106</v>
      </c>
      <c r="E366">
        <v>87</v>
      </c>
      <c r="F366">
        <v>918</v>
      </c>
      <c r="G366" t="s">
        <v>2160</v>
      </c>
      <c r="H366">
        <v>8000</v>
      </c>
      <c r="I366" s="11">
        <v>68558662</v>
      </c>
      <c r="J366" t="s">
        <v>195</v>
      </c>
      <c r="K366" t="s">
        <v>1174</v>
      </c>
      <c r="L366" t="s">
        <v>2161</v>
      </c>
      <c r="M366">
        <v>86627</v>
      </c>
      <c r="N366">
        <v>10882</v>
      </c>
      <c r="O366" t="s">
        <v>2075</v>
      </c>
      <c r="P366">
        <v>0</v>
      </c>
      <c r="Q366" t="s">
        <v>2162</v>
      </c>
      <c r="R366" t="s">
        <v>2163</v>
      </c>
      <c r="S366">
        <v>204</v>
      </c>
      <c r="T366" t="s">
        <v>37</v>
      </c>
      <c r="U366" t="s">
        <v>38</v>
      </c>
      <c r="V366" t="s">
        <v>90</v>
      </c>
      <c r="W366" s="11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5">
      <c r="A367" t="s">
        <v>28</v>
      </c>
      <c r="B367" t="s">
        <v>1546</v>
      </c>
      <c r="C367">
        <v>157</v>
      </c>
      <c r="D367">
        <v>117</v>
      </c>
      <c r="E367">
        <v>101</v>
      </c>
      <c r="F367">
        <v>3000</v>
      </c>
      <c r="G367" t="s">
        <v>555</v>
      </c>
      <c r="H367">
        <v>18000</v>
      </c>
      <c r="I367" s="11">
        <v>65653758</v>
      </c>
      <c r="J367" t="s">
        <v>42</v>
      </c>
      <c r="K367" t="s">
        <v>625</v>
      </c>
      <c r="L367" t="s">
        <v>2164</v>
      </c>
      <c r="M367">
        <v>102747</v>
      </c>
      <c r="N367">
        <v>33154</v>
      </c>
      <c r="O367" t="s">
        <v>640</v>
      </c>
      <c r="P367">
        <v>1</v>
      </c>
      <c r="Q367" t="s">
        <v>2165</v>
      </c>
      <c r="R367" t="s">
        <v>2166</v>
      </c>
      <c r="S367">
        <v>316</v>
      </c>
      <c r="T367" t="s">
        <v>37</v>
      </c>
      <c r="U367" t="s">
        <v>38</v>
      </c>
      <c r="V367" t="s">
        <v>39</v>
      </c>
      <c r="W367" s="11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5">
      <c r="A368" t="s">
        <v>28</v>
      </c>
      <c r="B368" t="s">
        <v>1044</v>
      </c>
      <c r="C368">
        <v>196</v>
      </c>
      <c r="D368">
        <v>129</v>
      </c>
      <c r="E368">
        <v>209</v>
      </c>
      <c r="F368">
        <v>886</v>
      </c>
      <c r="G368" t="s">
        <v>456</v>
      </c>
      <c r="H368">
        <v>11000</v>
      </c>
      <c r="I368" s="11">
        <v>64685359</v>
      </c>
      <c r="J368" t="s">
        <v>2167</v>
      </c>
      <c r="K368" t="s">
        <v>99</v>
      </c>
      <c r="L368" t="s">
        <v>2168</v>
      </c>
      <c r="M368">
        <v>40862</v>
      </c>
      <c r="N368">
        <v>23031</v>
      </c>
      <c r="O368" t="s">
        <v>2169</v>
      </c>
      <c r="P368">
        <v>6</v>
      </c>
      <c r="Q368" t="s">
        <v>2170</v>
      </c>
      <c r="R368" t="s">
        <v>2171</v>
      </c>
      <c r="S368">
        <v>139</v>
      </c>
      <c r="T368" t="s">
        <v>37</v>
      </c>
      <c r="U368" t="s">
        <v>38</v>
      </c>
      <c r="V368" t="s">
        <v>39</v>
      </c>
      <c r="W368" s="11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5">
      <c r="A369" t="s">
        <v>28</v>
      </c>
      <c r="B369" t="s">
        <v>1165</v>
      </c>
      <c r="C369">
        <v>64</v>
      </c>
      <c r="D369">
        <v>116</v>
      </c>
      <c r="E369">
        <v>176</v>
      </c>
      <c r="F369">
        <v>84</v>
      </c>
      <c r="G369" t="s">
        <v>2172</v>
      </c>
      <c r="H369">
        <v>192</v>
      </c>
      <c r="I369" s="11">
        <v>61355436</v>
      </c>
      <c r="J369" t="s">
        <v>1612</v>
      </c>
      <c r="K369" t="s">
        <v>2173</v>
      </c>
      <c r="L369" t="s">
        <v>2174</v>
      </c>
      <c r="M369">
        <v>52136</v>
      </c>
      <c r="N369">
        <v>475</v>
      </c>
      <c r="O369" t="s">
        <v>2175</v>
      </c>
      <c r="P369">
        <v>0</v>
      </c>
      <c r="Q369" t="s">
        <v>2176</v>
      </c>
      <c r="R369" t="s">
        <v>2177</v>
      </c>
      <c r="S369">
        <v>184</v>
      </c>
      <c r="T369" t="s">
        <v>37</v>
      </c>
      <c r="U369" t="s">
        <v>38</v>
      </c>
      <c r="V369" t="s">
        <v>39</v>
      </c>
      <c r="W369" s="11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5">
      <c r="A370" t="s">
        <v>28</v>
      </c>
      <c r="B370" t="s">
        <v>1676</v>
      </c>
      <c r="C370">
        <v>142</v>
      </c>
      <c r="D370">
        <v>114</v>
      </c>
      <c r="E370">
        <v>12000</v>
      </c>
      <c r="F370">
        <v>307</v>
      </c>
      <c r="G370" t="s">
        <v>2178</v>
      </c>
      <c r="H370">
        <v>11000</v>
      </c>
      <c r="I370" s="11">
        <v>26871</v>
      </c>
      <c r="J370" t="s">
        <v>329</v>
      </c>
      <c r="K370" t="s">
        <v>335</v>
      </c>
      <c r="L370" t="s">
        <v>2179</v>
      </c>
      <c r="M370">
        <v>121259</v>
      </c>
      <c r="N370">
        <v>12499</v>
      </c>
      <c r="O370" t="s">
        <v>2180</v>
      </c>
      <c r="P370">
        <v>2</v>
      </c>
      <c r="Q370" t="s">
        <v>2181</v>
      </c>
      <c r="R370" t="s">
        <v>2182</v>
      </c>
      <c r="S370">
        <v>361</v>
      </c>
      <c r="T370" t="s">
        <v>37</v>
      </c>
      <c r="U370" t="s">
        <v>740</v>
      </c>
      <c r="V370" t="s">
        <v>569</v>
      </c>
      <c r="W370" s="11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5">
      <c r="A371" t="s">
        <v>28</v>
      </c>
      <c r="B371" t="s">
        <v>2183</v>
      </c>
      <c r="C371">
        <v>181</v>
      </c>
      <c r="D371">
        <v>114</v>
      </c>
      <c r="E371">
        <v>0</v>
      </c>
      <c r="F371">
        <v>281</v>
      </c>
      <c r="G371" t="s">
        <v>1629</v>
      </c>
      <c r="H371">
        <v>3000</v>
      </c>
      <c r="I371" s="11">
        <v>60874615</v>
      </c>
      <c r="J371" t="s">
        <v>1137</v>
      </c>
      <c r="K371" t="s">
        <v>247</v>
      </c>
      <c r="L371" t="s">
        <v>2184</v>
      </c>
      <c r="M371">
        <v>60467</v>
      </c>
      <c r="N371">
        <v>4902</v>
      </c>
      <c r="O371" t="s">
        <v>2185</v>
      </c>
      <c r="P371">
        <v>0</v>
      </c>
      <c r="Q371" t="s">
        <v>2186</v>
      </c>
      <c r="R371" t="s">
        <v>2187</v>
      </c>
      <c r="S371">
        <v>949</v>
      </c>
      <c r="T371" t="s">
        <v>37</v>
      </c>
      <c r="U371" t="s">
        <v>38</v>
      </c>
      <c r="V371" t="s">
        <v>90</v>
      </c>
      <c r="W371" s="1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5">
      <c r="A372" t="s">
        <v>28</v>
      </c>
      <c r="B372" t="s">
        <v>1238</v>
      </c>
      <c r="C372">
        <v>240</v>
      </c>
      <c r="D372">
        <v>96</v>
      </c>
      <c r="E372">
        <v>107</v>
      </c>
      <c r="F372">
        <v>350</v>
      </c>
      <c r="G372" t="s">
        <v>2188</v>
      </c>
      <c r="H372">
        <v>11000</v>
      </c>
      <c r="I372" s="11">
        <v>143618384</v>
      </c>
      <c r="J372" t="s">
        <v>1240</v>
      </c>
      <c r="K372" t="s">
        <v>252</v>
      </c>
      <c r="L372" t="s">
        <v>2189</v>
      </c>
      <c r="M372">
        <v>165333</v>
      </c>
      <c r="N372">
        <v>12071</v>
      </c>
      <c r="O372" t="s">
        <v>2190</v>
      </c>
      <c r="P372">
        <v>0</v>
      </c>
      <c r="Q372" t="s">
        <v>2191</v>
      </c>
      <c r="R372" t="s">
        <v>2192</v>
      </c>
      <c r="S372">
        <v>186</v>
      </c>
      <c r="T372" t="s">
        <v>37</v>
      </c>
      <c r="U372" t="s">
        <v>38</v>
      </c>
      <c r="V372" t="s">
        <v>272</v>
      </c>
      <c r="W372" s="11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5">
      <c r="A373" t="s">
        <v>28</v>
      </c>
      <c r="B373" t="s">
        <v>1216</v>
      </c>
      <c r="C373">
        <v>93</v>
      </c>
      <c r="D373">
        <v>132</v>
      </c>
      <c r="E373">
        <v>0</v>
      </c>
      <c r="F373">
        <v>957</v>
      </c>
      <c r="G373" t="s">
        <v>420</v>
      </c>
      <c r="H373">
        <v>49000</v>
      </c>
      <c r="I373" s="11">
        <v>58220776</v>
      </c>
      <c r="J373" t="s">
        <v>2193</v>
      </c>
      <c r="K373" t="s">
        <v>784</v>
      </c>
      <c r="L373" t="s">
        <v>2194</v>
      </c>
      <c r="M373">
        <v>87785</v>
      </c>
      <c r="N373">
        <v>55254</v>
      </c>
      <c r="O373" t="s">
        <v>983</v>
      </c>
      <c r="P373">
        <v>0</v>
      </c>
      <c r="Q373" t="s">
        <v>2195</v>
      </c>
      <c r="R373" t="s">
        <v>2196</v>
      </c>
      <c r="S373">
        <v>362</v>
      </c>
      <c r="T373" t="s">
        <v>37</v>
      </c>
      <c r="U373" t="s">
        <v>38</v>
      </c>
      <c r="V373" t="s">
        <v>90</v>
      </c>
      <c r="W373" s="11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5">
      <c r="A374" t="s">
        <v>28</v>
      </c>
      <c r="B374" t="s">
        <v>2197</v>
      </c>
      <c r="C374">
        <v>84</v>
      </c>
      <c r="D374">
        <v>104</v>
      </c>
      <c r="E374">
        <v>81</v>
      </c>
      <c r="F374">
        <v>612</v>
      </c>
      <c r="G374" t="s">
        <v>2198</v>
      </c>
      <c r="H374">
        <v>3000</v>
      </c>
      <c r="I374" s="11">
        <v>47474112</v>
      </c>
      <c r="J374" t="s">
        <v>1350</v>
      </c>
      <c r="K374" t="s">
        <v>247</v>
      </c>
      <c r="L374" t="s">
        <v>2199</v>
      </c>
      <c r="M374">
        <v>58227</v>
      </c>
      <c r="N374">
        <v>5062</v>
      </c>
      <c r="O374" t="s">
        <v>2200</v>
      </c>
      <c r="P374">
        <v>0</v>
      </c>
      <c r="Q374" t="s">
        <v>2201</v>
      </c>
      <c r="R374" t="s">
        <v>2202</v>
      </c>
      <c r="S374">
        <v>181</v>
      </c>
      <c r="T374" t="s">
        <v>37</v>
      </c>
      <c r="U374" t="s">
        <v>38</v>
      </c>
      <c r="V374" t="s">
        <v>39</v>
      </c>
      <c r="W374" s="11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5">
      <c r="A375" t="s">
        <v>28</v>
      </c>
      <c r="B375" t="s">
        <v>2203</v>
      </c>
      <c r="C375">
        <v>66</v>
      </c>
      <c r="D375">
        <v>111</v>
      </c>
      <c r="E375">
        <v>79</v>
      </c>
      <c r="F375">
        <v>2000</v>
      </c>
      <c r="G375" t="s">
        <v>335</v>
      </c>
      <c r="H375">
        <v>11000</v>
      </c>
      <c r="I375" s="11">
        <v>42877165</v>
      </c>
      <c r="J375" t="s">
        <v>454</v>
      </c>
      <c r="K375" t="s">
        <v>386</v>
      </c>
      <c r="L375" t="s">
        <v>2204</v>
      </c>
      <c r="M375">
        <v>45602</v>
      </c>
      <c r="N375">
        <v>26088</v>
      </c>
      <c r="O375" t="s">
        <v>2205</v>
      </c>
      <c r="P375">
        <v>0</v>
      </c>
      <c r="Q375" t="s">
        <v>2206</v>
      </c>
      <c r="R375" t="s">
        <v>2207</v>
      </c>
      <c r="S375">
        <v>114</v>
      </c>
      <c r="T375" t="s">
        <v>37</v>
      </c>
      <c r="U375" t="s">
        <v>38</v>
      </c>
      <c r="V375" t="s">
        <v>569</v>
      </c>
      <c r="W375" s="11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5">
      <c r="A376" t="s">
        <v>28</v>
      </c>
      <c r="B376" t="s">
        <v>2208</v>
      </c>
      <c r="C376">
        <v>136</v>
      </c>
      <c r="D376">
        <v>138</v>
      </c>
      <c r="E376">
        <v>0</v>
      </c>
      <c r="F376">
        <v>123</v>
      </c>
      <c r="G376" t="s">
        <v>2209</v>
      </c>
      <c r="H376">
        <v>14000</v>
      </c>
      <c r="I376" s="11">
        <v>35168677</v>
      </c>
      <c r="J376" t="s">
        <v>2111</v>
      </c>
      <c r="K376" t="s">
        <v>223</v>
      </c>
      <c r="L376" t="s">
        <v>2210</v>
      </c>
      <c r="M376">
        <v>49311</v>
      </c>
      <c r="N376">
        <v>15149</v>
      </c>
      <c r="O376" t="s">
        <v>2211</v>
      </c>
      <c r="P376">
        <v>1</v>
      </c>
      <c r="Q376" t="s">
        <v>2212</v>
      </c>
      <c r="R376" t="s">
        <v>2213</v>
      </c>
      <c r="S376">
        <v>278</v>
      </c>
      <c r="T376" t="s">
        <v>37</v>
      </c>
      <c r="U376" t="s">
        <v>56</v>
      </c>
      <c r="V376" t="s">
        <v>39</v>
      </c>
      <c r="W376" s="11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5">
      <c r="A377" t="s">
        <v>28</v>
      </c>
      <c r="B377" t="s">
        <v>1449</v>
      </c>
      <c r="C377">
        <v>369</v>
      </c>
      <c r="D377">
        <v>100</v>
      </c>
      <c r="E377">
        <v>128</v>
      </c>
      <c r="F377">
        <v>78</v>
      </c>
      <c r="G377" t="s">
        <v>1450</v>
      </c>
      <c r="H377">
        <v>596</v>
      </c>
      <c r="I377" s="11">
        <v>56114221</v>
      </c>
      <c r="J377" t="s">
        <v>68</v>
      </c>
      <c r="K377" t="s">
        <v>1451</v>
      </c>
      <c r="L377" t="s">
        <v>1452</v>
      </c>
      <c r="M377">
        <v>110486</v>
      </c>
      <c r="N377">
        <v>1261</v>
      </c>
      <c r="O377" t="s">
        <v>1453</v>
      </c>
      <c r="P377">
        <v>3</v>
      </c>
      <c r="Q377" t="s">
        <v>1454</v>
      </c>
      <c r="R377" t="s">
        <v>1455</v>
      </c>
      <c r="S377">
        <v>695</v>
      </c>
      <c r="T377" t="s">
        <v>37</v>
      </c>
      <c r="U377" t="s">
        <v>38</v>
      </c>
      <c r="V377" t="s">
        <v>39</v>
      </c>
      <c r="W377" s="11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5">
      <c r="A378" t="s">
        <v>28</v>
      </c>
      <c r="B378" t="s">
        <v>2214</v>
      </c>
      <c r="C378">
        <v>166</v>
      </c>
      <c r="D378">
        <v>129</v>
      </c>
      <c r="E378">
        <v>468</v>
      </c>
      <c r="F378">
        <v>183</v>
      </c>
      <c r="G378" t="s">
        <v>725</v>
      </c>
      <c r="H378">
        <v>919</v>
      </c>
      <c r="I378" s="11">
        <v>37567440</v>
      </c>
      <c r="J378" t="s">
        <v>168</v>
      </c>
      <c r="K378" t="s">
        <v>2215</v>
      </c>
      <c r="L378" t="s">
        <v>2216</v>
      </c>
      <c r="M378">
        <v>113065</v>
      </c>
      <c r="N378">
        <v>2024</v>
      </c>
      <c r="O378" t="s">
        <v>2217</v>
      </c>
      <c r="P378">
        <v>0</v>
      </c>
      <c r="Q378" t="s">
        <v>2218</v>
      </c>
      <c r="R378" t="s">
        <v>2219</v>
      </c>
      <c r="S378">
        <v>337</v>
      </c>
      <c r="T378" t="s">
        <v>37</v>
      </c>
      <c r="U378" t="s">
        <v>38</v>
      </c>
      <c r="V378" t="s">
        <v>569</v>
      </c>
      <c r="W378" s="11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5">
      <c r="A379" t="s">
        <v>28</v>
      </c>
      <c r="B379" t="s">
        <v>823</v>
      </c>
      <c r="C379">
        <v>201</v>
      </c>
      <c r="D379">
        <v>144</v>
      </c>
      <c r="E379">
        <v>2000</v>
      </c>
      <c r="F379">
        <v>537</v>
      </c>
      <c r="G379" t="s">
        <v>2220</v>
      </c>
      <c r="H379">
        <v>680</v>
      </c>
      <c r="I379" s="11">
        <v>61644321</v>
      </c>
      <c r="J379" t="s">
        <v>1575</v>
      </c>
      <c r="K379" t="s">
        <v>2221</v>
      </c>
      <c r="L379" t="s">
        <v>2222</v>
      </c>
      <c r="M379">
        <v>148238</v>
      </c>
      <c r="N379">
        <v>2523</v>
      </c>
      <c r="O379" t="s">
        <v>2223</v>
      </c>
      <c r="P379">
        <v>0</v>
      </c>
      <c r="Q379" t="s">
        <v>2224</v>
      </c>
      <c r="R379" t="s">
        <v>2225</v>
      </c>
      <c r="S379">
        <v>529</v>
      </c>
      <c r="T379" t="s">
        <v>37</v>
      </c>
      <c r="U379" t="s">
        <v>38</v>
      </c>
      <c r="V379" t="s">
        <v>39</v>
      </c>
      <c r="W379" s="11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5">
      <c r="A380" t="s">
        <v>28</v>
      </c>
      <c r="B380" t="s">
        <v>2226</v>
      </c>
      <c r="C380">
        <v>47</v>
      </c>
      <c r="D380">
        <v>110</v>
      </c>
      <c r="E380">
        <v>96</v>
      </c>
      <c r="F380">
        <v>554</v>
      </c>
      <c r="G380" t="s">
        <v>1344</v>
      </c>
      <c r="H380">
        <v>887</v>
      </c>
      <c r="I380" s="11">
        <v>190562</v>
      </c>
      <c r="J380" t="s">
        <v>2227</v>
      </c>
      <c r="K380" t="s">
        <v>2228</v>
      </c>
      <c r="L380" t="s">
        <v>2229</v>
      </c>
      <c r="M380">
        <v>2508</v>
      </c>
      <c r="N380">
        <v>2728</v>
      </c>
      <c r="O380" t="s">
        <v>2230</v>
      </c>
      <c r="P380">
        <v>0</v>
      </c>
      <c r="Q380" t="s">
        <v>2231</v>
      </c>
      <c r="R380" t="s">
        <v>2232</v>
      </c>
      <c r="S380">
        <v>24</v>
      </c>
      <c r="T380" t="s">
        <v>37</v>
      </c>
      <c r="U380" t="s">
        <v>56</v>
      </c>
      <c r="V380" t="s">
        <v>90</v>
      </c>
      <c r="W380" s="11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5">
      <c r="A381" t="s">
        <v>720</v>
      </c>
      <c r="B381" t="s">
        <v>2233</v>
      </c>
      <c r="C381">
        <v>175</v>
      </c>
      <c r="D381">
        <v>140</v>
      </c>
      <c r="E381">
        <v>378</v>
      </c>
      <c r="F381">
        <v>599</v>
      </c>
      <c r="G381" t="s">
        <v>2234</v>
      </c>
      <c r="H381">
        <v>12000</v>
      </c>
      <c r="I381" s="11">
        <v>120147445</v>
      </c>
      <c r="J381" t="s">
        <v>2235</v>
      </c>
      <c r="K381" t="s">
        <v>296</v>
      </c>
      <c r="L381" t="s">
        <v>2236</v>
      </c>
      <c r="M381">
        <v>57661</v>
      </c>
      <c r="N381">
        <v>13808</v>
      </c>
      <c r="O381" t="s">
        <v>728</v>
      </c>
      <c r="P381">
        <v>0</v>
      </c>
      <c r="Q381" t="s">
        <v>2237</v>
      </c>
      <c r="R381" t="s">
        <v>2238</v>
      </c>
      <c r="S381">
        <v>455</v>
      </c>
      <c r="T381" t="s">
        <v>37</v>
      </c>
      <c r="U381" t="s">
        <v>38</v>
      </c>
      <c r="V381" t="s">
        <v>39</v>
      </c>
      <c r="W381" s="1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5">
      <c r="A382" t="s">
        <v>28</v>
      </c>
      <c r="B382" t="s">
        <v>1546</v>
      </c>
      <c r="C382">
        <v>114</v>
      </c>
      <c r="D382">
        <v>113</v>
      </c>
      <c r="E382">
        <v>101</v>
      </c>
      <c r="F382">
        <v>848</v>
      </c>
      <c r="G382" t="s">
        <v>2239</v>
      </c>
      <c r="H382">
        <v>22000</v>
      </c>
      <c r="I382" s="11">
        <v>241688385</v>
      </c>
      <c r="J382" t="s">
        <v>685</v>
      </c>
      <c r="K382" t="s">
        <v>670</v>
      </c>
      <c r="L382" t="s">
        <v>2240</v>
      </c>
      <c r="M382">
        <v>144053</v>
      </c>
      <c r="N382">
        <v>26239</v>
      </c>
      <c r="O382" t="s">
        <v>2241</v>
      </c>
      <c r="P382">
        <v>0</v>
      </c>
      <c r="Q382" t="s">
        <v>2242</v>
      </c>
      <c r="R382" t="s">
        <v>2243</v>
      </c>
      <c r="S382">
        <v>395</v>
      </c>
      <c r="T382" t="s">
        <v>37</v>
      </c>
      <c r="U382" t="s">
        <v>38</v>
      </c>
      <c r="V382" t="s">
        <v>39</v>
      </c>
      <c r="W382" s="11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5">
      <c r="A383" t="s">
        <v>28</v>
      </c>
      <c r="B383" t="s">
        <v>489</v>
      </c>
      <c r="C383">
        <v>187</v>
      </c>
      <c r="D383">
        <v>106</v>
      </c>
      <c r="E383">
        <v>357</v>
      </c>
      <c r="F383">
        <v>4000</v>
      </c>
      <c r="G383" t="s">
        <v>332</v>
      </c>
      <c r="H383">
        <v>23000</v>
      </c>
      <c r="I383" s="11">
        <v>144512310</v>
      </c>
      <c r="J383" t="s">
        <v>329</v>
      </c>
      <c r="K383" t="s">
        <v>328</v>
      </c>
      <c r="L383" t="s">
        <v>654</v>
      </c>
      <c r="M383">
        <v>272223</v>
      </c>
      <c r="N383">
        <v>45327</v>
      </c>
      <c r="O383" t="s">
        <v>655</v>
      </c>
      <c r="P383">
        <v>2</v>
      </c>
      <c r="Q383" t="s">
        <v>656</v>
      </c>
      <c r="R383" t="s">
        <v>657</v>
      </c>
      <c r="S383">
        <v>988</v>
      </c>
      <c r="T383" t="s">
        <v>37</v>
      </c>
      <c r="U383" t="s">
        <v>38</v>
      </c>
      <c r="V383" t="s">
        <v>39</v>
      </c>
      <c r="W383" s="11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5">
      <c r="A384" t="s">
        <v>28</v>
      </c>
      <c r="B384" t="s">
        <v>425</v>
      </c>
      <c r="C384">
        <v>221</v>
      </c>
      <c r="D384">
        <v>143</v>
      </c>
      <c r="E384">
        <v>0</v>
      </c>
      <c r="F384">
        <v>272</v>
      </c>
      <c r="G384" t="s">
        <v>2244</v>
      </c>
      <c r="H384">
        <v>15000</v>
      </c>
      <c r="I384" s="11">
        <v>233630478</v>
      </c>
      <c r="J384" t="s">
        <v>2245</v>
      </c>
      <c r="K384" t="s">
        <v>317</v>
      </c>
      <c r="L384" t="s">
        <v>2246</v>
      </c>
      <c r="M384">
        <v>394317</v>
      </c>
      <c r="N384">
        <v>15838</v>
      </c>
      <c r="O384" t="s">
        <v>2247</v>
      </c>
      <c r="P384">
        <v>1</v>
      </c>
      <c r="Q384" t="s">
        <v>2248</v>
      </c>
      <c r="R384" t="s">
        <v>2249</v>
      </c>
      <c r="S384">
        <v>1051</v>
      </c>
      <c r="T384" t="s">
        <v>37</v>
      </c>
      <c r="U384" t="s">
        <v>38</v>
      </c>
      <c r="V384" t="s">
        <v>39</v>
      </c>
      <c r="W384" s="11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5">
      <c r="A385" t="s">
        <v>28</v>
      </c>
      <c r="B385" t="s">
        <v>818</v>
      </c>
      <c r="C385">
        <v>206</v>
      </c>
      <c r="D385">
        <v>108</v>
      </c>
      <c r="E385">
        <v>750</v>
      </c>
      <c r="F385">
        <v>971</v>
      </c>
      <c r="G385" t="s">
        <v>258</v>
      </c>
      <c r="H385">
        <v>49000</v>
      </c>
      <c r="I385" s="11">
        <v>197992827</v>
      </c>
      <c r="J385" t="s">
        <v>2250</v>
      </c>
      <c r="K385" t="s">
        <v>784</v>
      </c>
      <c r="L385" t="s">
        <v>2251</v>
      </c>
      <c r="M385">
        <v>132501</v>
      </c>
      <c r="N385">
        <v>70996</v>
      </c>
      <c r="O385" t="s">
        <v>2252</v>
      </c>
      <c r="P385">
        <v>0</v>
      </c>
      <c r="Q385" t="s">
        <v>2253</v>
      </c>
      <c r="R385" t="s">
        <v>2254</v>
      </c>
      <c r="S385">
        <v>548</v>
      </c>
      <c r="T385" t="s">
        <v>37</v>
      </c>
      <c r="U385" t="s">
        <v>38</v>
      </c>
      <c r="V385" t="s">
        <v>90</v>
      </c>
      <c r="W385" s="11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5">
      <c r="A386" t="s">
        <v>28</v>
      </c>
      <c r="B386" t="s">
        <v>1122</v>
      </c>
      <c r="C386">
        <v>239</v>
      </c>
      <c r="D386">
        <v>108</v>
      </c>
      <c r="E386">
        <v>521</v>
      </c>
      <c r="F386">
        <v>129</v>
      </c>
      <c r="G386" t="s">
        <v>2255</v>
      </c>
      <c r="H386">
        <v>13000</v>
      </c>
      <c r="I386" s="11">
        <v>176049130</v>
      </c>
      <c r="J386" t="s">
        <v>1123</v>
      </c>
      <c r="K386" t="s">
        <v>1124</v>
      </c>
      <c r="L386" t="s">
        <v>2256</v>
      </c>
      <c r="M386">
        <v>348232</v>
      </c>
      <c r="N386">
        <v>14161</v>
      </c>
      <c r="O386" t="s">
        <v>2257</v>
      </c>
      <c r="P386">
        <v>1</v>
      </c>
      <c r="Q386" t="s">
        <v>2258</v>
      </c>
      <c r="R386" t="s">
        <v>2259</v>
      </c>
      <c r="S386">
        <v>806</v>
      </c>
      <c r="T386" t="s">
        <v>37</v>
      </c>
      <c r="U386" t="s">
        <v>38</v>
      </c>
      <c r="V386" t="s">
        <v>39</v>
      </c>
      <c r="W386" s="11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5">
      <c r="A387" t="s">
        <v>28</v>
      </c>
      <c r="B387" t="s">
        <v>683</v>
      </c>
      <c r="C387">
        <v>142</v>
      </c>
      <c r="D387">
        <v>124</v>
      </c>
      <c r="E387">
        <v>249</v>
      </c>
      <c r="F387">
        <v>936</v>
      </c>
      <c r="G387" t="s">
        <v>430</v>
      </c>
      <c r="H387">
        <v>11000</v>
      </c>
      <c r="I387" s="11">
        <v>172620724</v>
      </c>
      <c r="J387" t="s">
        <v>685</v>
      </c>
      <c r="K387" t="s">
        <v>386</v>
      </c>
      <c r="L387" t="s">
        <v>2260</v>
      </c>
      <c r="M387">
        <v>146134</v>
      </c>
      <c r="N387">
        <v>23603</v>
      </c>
      <c r="O387" t="s">
        <v>2261</v>
      </c>
      <c r="P387">
        <v>1</v>
      </c>
      <c r="Q387" t="s">
        <v>2262</v>
      </c>
      <c r="R387" t="s">
        <v>2263</v>
      </c>
      <c r="S387">
        <v>393</v>
      </c>
      <c r="T387" t="s">
        <v>37</v>
      </c>
      <c r="U387" t="s">
        <v>38</v>
      </c>
      <c r="V387" t="s">
        <v>569</v>
      </c>
      <c r="W387" s="11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5">
      <c r="A388" t="s">
        <v>28</v>
      </c>
      <c r="B388" t="s">
        <v>1475</v>
      </c>
      <c r="C388">
        <v>186</v>
      </c>
      <c r="D388">
        <v>116</v>
      </c>
      <c r="E388">
        <v>0</v>
      </c>
      <c r="F388">
        <v>471</v>
      </c>
      <c r="G388" t="s">
        <v>777</v>
      </c>
      <c r="H388">
        <v>11000</v>
      </c>
      <c r="I388" s="11">
        <v>183405771</v>
      </c>
      <c r="J388" t="s">
        <v>1477</v>
      </c>
      <c r="K388" t="s">
        <v>335</v>
      </c>
      <c r="L388" t="s">
        <v>2264</v>
      </c>
      <c r="M388">
        <v>402645</v>
      </c>
      <c r="N388">
        <v>13028</v>
      </c>
      <c r="O388" t="s">
        <v>2265</v>
      </c>
      <c r="P388">
        <v>4</v>
      </c>
      <c r="Q388" t="s">
        <v>2266</v>
      </c>
      <c r="R388" t="s">
        <v>2267</v>
      </c>
      <c r="S388">
        <v>845</v>
      </c>
      <c r="T388" t="s">
        <v>37</v>
      </c>
      <c r="U388" t="s">
        <v>38</v>
      </c>
      <c r="V388" t="s">
        <v>39</v>
      </c>
      <c r="W388" s="11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5">
      <c r="A389" t="s">
        <v>28</v>
      </c>
      <c r="B389" t="s">
        <v>2268</v>
      </c>
      <c r="C389">
        <v>228</v>
      </c>
      <c r="D389">
        <v>110</v>
      </c>
      <c r="E389">
        <v>545</v>
      </c>
      <c r="F389">
        <v>5000</v>
      </c>
      <c r="G389" t="s">
        <v>1174</v>
      </c>
      <c r="H389">
        <v>14000</v>
      </c>
      <c r="I389" s="11">
        <v>20315324</v>
      </c>
      <c r="J389" t="s">
        <v>76</v>
      </c>
      <c r="K389" t="s">
        <v>1909</v>
      </c>
      <c r="L389" t="s">
        <v>2269</v>
      </c>
      <c r="M389">
        <v>88542</v>
      </c>
      <c r="N389">
        <v>27694</v>
      </c>
      <c r="O389" t="s">
        <v>41</v>
      </c>
      <c r="P389">
        <v>8</v>
      </c>
      <c r="Q389" t="s">
        <v>2270</v>
      </c>
      <c r="R389" t="s">
        <v>2271</v>
      </c>
      <c r="S389">
        <v>254</v>
      </c>
      <c r="T389" t="s">
        <v>37</v>
      </c>
      <c r="U389" t="s">
        <v>740</v>
      </c>
      <c r="V389" t="s">
        <v>39</v>
      </c>
      <c r="W389" s="11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5">
      <c r="A390" t="s">
        <v>28</v>
      </c>
      <c r="B390" t="s">
        <v>2272</v>
      </c>
      <c r="C390">
        <v>256</v>
      </c>
      <c r="D390">
        <v>91</v>
      </c>
      <c r="E390">
        <v>266</v>
      </c>
      <c r="F390">
        <v>11000</v>
      </c>
      <c r="G390" t="s">
        <v>2117</v>
      </c>
      <c r="H390">
        <v>12000</v>
      </c>
      <c r="I390" s="11">
        <v>148313048</v>
      </c>
      <c r="J390" t="s">
        <v>765</v>
      </c>
      <c r="K390" t="s">
        <v>267</v>
      </c>
      <c r="L390" t="s">
        <v>2273</v>
      </c>
      <c r="M390">
        <v>164148</v>
      </c>
      <c r="N390">
        <v>37142</v>
      </c>
      <c r="O390" t="s">
        <v>1893</v>
      </c>
      <c r="P390">
        <v>2</v>
      </c>
      <c r="Q390" t="s">
        <v>2274</v>
      </c>
      <c r="R390" t="s">
        <v>2275</v>
      </c>
      <c r="S390">
        <v>168</v>
      </c>
      <c r="T390" t="s">
        <v>37</v>
      </c>
      <c r="U390" t="s">
        <v>38</v>
      </c>
      <c r="V390" t="s">
        <v>90</v>
      </c>
      <c r="W390" s="11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5">
      <c r="A391" t="s">
        <v>28</v>
      </c>
      <c r="B391" t="s">
        <v>2276</v>
      </c>
      <c r="C391">
        <v>222</v>
      </c>
      <c r="D391">
        <v>107</v>
      </c>
      <c r="E391">
        <v>36</v>
      </c>
      <c r="F391">
        <v>118</v>
      </c>
      <c r="G391" t="s">
        <v>2277</v>
      </c>
      <c r="H391">
        <v>283</v>
      </c>
      <c r="I391" s="11">
        <v>127706877</v>
      </c>
      <c r="J391" t="s">
        <v>2278</v>
      </c>
      <c r="K391" t="s">
        <v>2279</v>
      </c>
      <c r="L391" t="s">
        <v>2280</v>
      </c>
      <c r="M391">
        <v>142496</v>
      </c>
      <c r="N391">
        <v>662</v>
      </c>
      <c r="O391" t="s">
        <v>2281</v>
      </c>
      <c r="P391">
        <v>2</v>
      </c>
      <c r="Q391" t="s">
        <v>2282</v>
      </c>
      <c r="R391" t="s">
        <v>2283</v>
      </c>
      <c r="S391">
        <v>399</v>
      </c>
      <c r="T391" t="s">
        <v>37</v>
      </c>
      <c r="U391" t="s">
        <v>38</v>
      </c>
      <c r="V391" t="s">
        <v>90</v>
      </c>
      <c r="W391" s="1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5">
      <c r="A392" t="s">
        <v>28</v>
      </c>
      <c r="B392" t="s">
        <v>2286</v>
      </c>
      <c r="C392">
        <v>298</v>
      </c>
      <c r="D392">
        <v>115</v>
      </c>
      <c r="E392">
        <v>79</v>
      </c>
      <c r="F392">
        <v>820</v>
      </c>
      <c r="G392" t="s">
        <v>310</v>
      </c>
      <c r="H392">
        <v>18000</v>
      </c>
      <c r="I392" s="11">
        <v>126149655</v>
      </c>
      <c r="J392" t="s">
        <v>1166</v>
      </c>
      <c r="K392" t="s">
        <v>1664</v>
      </c>
      <c r="L392" t="s">
        <v>2287</v>
      </c>
      <c r="M392">
        <v>166693</v>
      </c>
      <c r="N392">
        <v>36237</v>
      </c>
      <c r="O392" t="s">
        <v>1019</v>
      </c>
      <c r="P392">
        <v>1</v>
      </c>
      <c r="Q392" t="s">
        <v>2288</v>
      </c>
      <c r="R392" t="s">
        <v>2289</v>
      </c>
      <c r="S392">
        <v>276</v>
      </c>
      <c r="T392" t="s">
        <v>37</v>
      </c>
      <c r="U392" t="s">
        <v>38</v>
      </c>
      <c r="V392" t="s">
        <v>569</v>
      </c>
      <c r="W392" s="11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5">
      <c r="A393" t="s">
        <v>28</v>
      </c>
      <c r="B393" t="s">
        <v>2276</v>
      </c>
      <c r="C393">
        <v>84</v>
      </c>
      <c r="D393">
        <v>100</v>
      </c>
      <c r="E393">
        <v>36</v>
      </c>
      <c r="F393">
        <v>439</v>
      </c>
      <c r="G393" t="s">
        <v>695</v>
      </c>
      <c r="H393">
        <v>2000</v>
      </c>
      <c r="I393" s="11">
        <v>66941559</v>
      </c>
      <c r="J393" t="s">
        <v>2290</v>
      </c>
      <c r="K393" t="s">
        <v>1312</v>
      </c>
      <c r="L393" t="s">
        <v>2291</v>
      </c>
      <c r="M393">
        <v>26413</v>
      </c>
      <c r="N393">
        <v>4182</v>
      </c>
      <c r="O393" t="s">
        <v>2292</v>
      </c>
      <c r="P393">
        <v>1</v>
      </c>
      <c r="Q393" t="s">
        <v>2293</v>
      </c>
      <c r="R393" t="s">
        <v>2294</v>
      </c>
      <c r="S393">
        <v>77</v>
      </c>
      <c r="T393" t="s">
        <v>37</v>
      </c>
      <c r="U393" t="s">
        <v>38</v>
      </c>
      <c r="V393" t="s">
        <v>272</v>
      </c>
      <c r="W393" s="11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5">
      <c r="A394" t="s">
        <v>28</v>
      </c>
      <c r="B394" t="s">
        <v>255</v>
      </c>
      <c r="C394">
        <v>236</v>
      </c>
      <c r="D394">
        <v>104</v>
      </c>
      <c r="E394">
        <v>420</v>
      </c>
      <c r="F394">
        <v>535</v>
      </c>
      <c r="G394" t="s">
        <v>2295</v>
      </c>
      <c r="H394">
        <v>2000</v>
      </c>
      <c r="I394" s="11">
        <v>78009155</v>
      </c>
      <c r="J394" t="s">
        <v>1689</v>
      </c>
      <c r="K394" t="s">
        <v>875</v>
      </c>
      <c r="L394" t="s">
        <v>2296</v>
      </c>
      <c r="M394">
        <v>110073</v>
      </c>
      <c r="N394">
        <v>3768</v>
      </c>
      <c r="O394" t="s">
        <v>620</v>
      </c>
      <c r="P394">
        <v>5</v>
      </c>
      <c r="Q394" t="s">
        <v>2297</v>
      </c>
      <c r="R394" t="s">
        <v>2298</v>
      </c>
      <c r="S394">
        <v>194</v>
      </c>
      <c r="T394" t="s">
        <v>37</v>
      </c>
      <c r="U394" t="s">
        <v>38</v>
      </c>
      <c r="V394" t="s">
        <v>39</v>
      </c>
      <c r="W394" s="11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5">
      <c r="A395" t="s">
        <v>28</v>
      </c>
      <c r="B395" t="s">
        <v>2299</v>
      </c>
      <c r="C395">
        <v>157</v>
      </c>
      <c r="D395">
        <v>138</v>
      </c>
      <c r="E395">
        <v>278</v>
      </c>
      <c r="F395">
        <v>213</v>
      </c>
      <c r="G395" t="s">
        <v>1753</v>
      </c>
      <c r="H395">
        <v>14000</v>
      </c>
      <c r="I395" s="11">
        <v>63224849</v>
      </c>
      <c r="J395" t="s">
        <v>1618</v>
      </c>
      <c r="K395" t="s">
        <v>208</v>
      </c>
      <c r="L395" t="s">
        <v>2300</v>
      </c>
      <c r="M395">
        <v>182757</v>
      </c>
      <c r="N395">
        <v>17423</v>
      </c>
      <c r="O395" t="s">
        <v>2301</v>
      </c>
      <c r="P395">
        <v>3</v>
      </c>
      <c r="Q395" t="s">
        <v>2302</v>
      </c>
      <c r="R395" t="s">
        <v>2303</v>
      </c>
      <c r="S395">
        <v>483</v>
      </c>
      <c r="T395" t="s">
        <v>37</v>
      </c>
      <c r="U395" t="s">
        <v>38</v>
      </c>
      <c r="V395" t="s">
        <v>39</v>
      </c>
      <c r="W395" s="11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5">
      <c r="A396" t="s">
        <v>28</v>
      </c>
      <c r="B396" t="s">
        <v>1676</v>
      </c>
      <c r="C396">
        <v>81</v>
      </c>
      <c r="D396">
        <v>140</v>
      </c>
      <c r="E396">
        <v>12000</v>
      </c>
      <c r="F396">
        <v>619</v>
      </c>
      <c r="G396" t="s">
        <v>1779</v>
      </c>
      <c r="H396">
        <v>10000</v>
      </c>
      <c r="I396" s="11">
        <v>111544445</v>
      </c>
      <c r="J396" t="s">
        <v>1092</v>
      </c>
      <c r="K396" t="s">
        <v>161</v>
      </c>
      <c r="L396" t="s">
        <v>2304</v>
      </c>
      <c r="M396">
        <v>188116</v>
      </c>
      <c r="N396">
        <v>11951</v>
      </c>
      <c r="O396" t="s">
        <v>2305</v>
      </c>
      <c r="P396">
        <v>4</v>
      </c>
      <c r="Q396" t="s">
        <v>2306</v>
      </c>
      <c r="R396" t="s">
        <v>2307</v>
      </c>
      <c r="S396">
        <v>415</v>
      </c>
      <c r="T396" t="s">
        <v>37</v>
      </c>
      <c r="U396" t="s">
        <v>38</v>
      </c>
      <c r="V396" t="s">
        <v>569</v>
      </c>
      <c r="W396" s="11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5">
      <c r="A397" t="s">
        <v>28</v>
      </c>
      <c r="B397" t="s">
        <v>2299</v>
      </c>
      <c r="C397">
        <v>187</v>
      </c>
      <c r="D397">
        <v>120</v>
      </c>
      <c r="E397">
        <v>278</v>
      </c>
      <c r="F397">
        <v>963</v>
      </c>
      <c r="G397" t="s">
        <v>2308</v>
      </c>
      <c r="H397">
        <v>11000</v>
      </c>
      <c r="I397" s="11">
        <v>112703470</v>
      </c>
      <c r="J397" t="s">
        <v>1375</v>
      </c>
      <c r="K397" t="s">
        <v>2309</v>
      </c>
      <c r="L397" t="s">
        <v>2310</v>
      </c>
      <c r="M397">
        <v>69860</v>
      </c>
      <c r="N397">
        <v>15226</v>
      </c>
      <c r="O397" t="s">
        <v>2311</v>
      </c>
      <c r="P397">
        <v>2</v>
      </c>
      <c r="Q397" t="s">
        <v>2312</v>
      </c>
      <c r="R397" t="s">
        <v>2313</v>
      </c>
      <c r="S397">
        <v>214</v>
      </c>
      <c r="T397" t="s">
        <v>37</v>
      </c>
      <c r="U397" t="s">
        <v>38</v>
      </c>
      <c r="V397" t="s">
        <v>569</v>
      </c>
      <c r="W397" s="11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5">
      <c r="A398" t="s">
        <v>28</v>
      </c>
      <c r="B398" t="s">
        <v>1475</v>
      </c>
      <c r="C398">
        <v>238</v>
      </c>
      <c r="D398">
        <v>122</v>
      </c>
      <c r="E398">
        <v>0</v>
      </c>
      <c r="F398">
        <v>11000</v>
      </c>
      <c r="G398" t="s">
        <v>1124</v>
      </c>
      <c r="H398">
        <v>14000</v>
      </c>
      <c r="I398" s="11">
        <v>117144465</v>
      </c>
      <c r="J398" t="s">
        <v>1477</v>
      </c>
      <c r="K398" t="s">
        <v>2314</v>
      </c>
      <c r="L398" t="s">
        <v>2315</v>
      </c>
      <c r="M398">
        <v>256928</v>
      </c>
      <c r="N398">
        <v>43499</v>
      </c>
      <c r="O398" t="s">
        <v>335</v>
      </c>
      <c r="P398">
        <v>3</v>
      </c>
      <c r="Q398" t="s">
        <v>2316</v>
      </c>
      <c r="R398" t="s">
        <v>2317</v>
      </c>
      <c r="S398">
        <v>288</v>
      </c>
      <c r="T398" t="s">
        <v>37</v>
      </c>
      <c r="U398" t="s">
        <v>38</v>
      </c>
      <c r="V398" t="s">
        <v>39</v>
      </c>
      <c r="W398" s="11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5">
      <c r="A399" t="s">
        <v>28</v>
      </c>
      <c r="B399" t="s">
        <v>2318</v>
      </c>
      <c r="C399">
        <v>107</v>
      </c>
      <c r="D399">
        <v>83</v>
      </c>
      <c r="E399">
        <v>28</v>
      </c>
      <c r="F399">
        <v>624</v>
      </c>
      <c r="G399" t="s">
        <v>2319</v>
      </c>
      <c r="H399">
        <v>4000</v>
      </c>
      <c r="I399" s="11">
        <v>84303558</v>
      </c>
      <c r="J399" t="s">
        <v>461</v>
      </c>
      <c r="K399" t="s">
        <v>245</v>
      </c>
      <c r="L399" t="s">
        <v>2320</v>
      </c>
      <c r="M399">
        <v>65270</v>
      </c>
      <c r="N399">
        <v>6081</v>
      </c>
      <c r="O399" t="s">
        <v>2321</v>
      </c>
      <c r="P399">
        <v>1</v>
      </c>
      <c r="Q399" t="s">
        <v>2322</v>
      </c>
      <c r="R399" t="s">
        <v>2323</v>
      </c>
      <c r="S399">
        <v>100</v>
      </c>
      <c r="T399" t="s">
        <v>37</v>
      </c>
      <c r="U399" t="s">
        <v>38</v>
      </c>
      <c r="V399" t="s">
        <v>90</v>
      </c>
      <c r="W399" s="11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5">
      <c r="A400" t="s">
        <v>28</v>
      </c>
      <c r="B400" t="s">
        <v>2324</v>
      </c>
      <c r="C400">
        <v>459</v>
      </c>
      <c r="D400">
        <v>139</v>
      </c>
      <c r="E400">
        <v>168</v>
      </c>
      <c r="F400">
        <v>1000</v>
      </c>
      <c r="G400" t="s">
        <v>1487</v>
      </c>
      <c r="H400">
        <v>14000</v>
      </c>
      <c r="I400" s="11">
        <v>150832203</v>
      </c>
      <c r="J400" t="s">
        <v>1340</v>
      </c>
      <c r="K400" t="s">
        <v>208</v>
      </c>
      <c r="L400" t="s">
        <v>2325</v>
      </c>
      <c r="M400">
        <v>341058</v>
      </c>
      <c r="N400">
        <v>22226</v>
      </c>
      <c r="O400" t="s">
        <v>1489</v>
      </c>
      <c r="P400">
        <v>2</v>
      </c>
      <c r="Q400" t="s">
        <v>2326</v>
      </c>
      <c r="R400" t="s">
        <v>2327</v>
      </c>
      <c r="S400">
        <v>713</v>
      </c>
      <c r="T400" t="s">
        <v>37</v>
      </c>
      <c r="U400" t="s">
        <v>38</v>
      </c>
      <c r="V400" t="s">
        <v>39</v>
      </c>
      <c r="W400" s="11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5">
      <c r="A401" t="s">
        <v>28</v>
      </c>
      <c r="B401" t="s">
        <v>2328</v>
      </c>
      <c r="C401">
        <v>187</v>
      </c>
      <c r="D401">
        <v>131</v>
      </c>
      <c r="E401">
        <v>218</v>
      </c>
      <c r="F401">
        <v>29</v>
      </c>
      <c r="G401" t="s">
        <v>2329</v>
      </c>
      <c r="H401">
        <v>5000</v>
      </c>
      <c r="I401" s="11">
        <v>51396781</v>
      </c>
      <c r="J401" t="s">
        <v>1898</v>
      </c>
      <c r="K401" t="s">
        <v>2330</v>
      </c>
      <c r="L401" t="s">
        <v>2331</v>
      </c>
      <c r="M401">
        <v>188887</v>
      </c>
      <c r="N401">
        <v>5103</v>
      </c>
      <c r="O401" t="s">
        <v>2332</v>
      </c>
      <c r="P401">
        <v>1</v>
      </c>
      <c r="Q401" t="s">
        <v>2333</v>
      </c>
      <c r="R401" t="s">
        <v>2334</v>
      </c>
      <c r="S401">
        <v>662</v>
      </c>
      <c r="T401" t="s">
        <v>37</v>
      </c>
      <c r="U401" t="s">
        <v>38</v>
      </c>
      <c r="V401" t="s">
        <v>569</v>
      </c>
      <c r="W401" s="1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5">
      <c r="A402" t="s">
        <v>28</v>
      </c>
      <c r="B402" t="s">
        <v>220</v>
      </c>
      <c r="C402">
        <v>151</v>
      </c>
      <c r="D402">
        <v>104</v>
      </c>
      <c r="E402">
        <v>532</v>
      </c>
      <c r="F402">
        <v>557</v>
      </c>
      <c r="G402" t="s">
        <v>955</v>
      </c>
      <c r="H402">
        <v>12000</v>
      </c>
      <c r="I402" s="11">
        <v>47592825</v>
      </c>
      <c r="J402" t="s">
        <v>1050</v>
      </c>
      <c r="K402" t="s">
        <v>1045</v>
      </c>
      <c r="L402" t="s">
        <v>2335</v>
      </c>
      <c r="M402">
        <v>82731</v>
      </c>
      <c r="N402">
        <v>16930</v>
      </c>
      <c r="O402" t="s">
        <v>353</v>
      </c>
      <c r="P402">
        <v>1</v>
      </c>
      <c r="Q402" t="s">
        <v>2336</v>
      </c>
      <c r="R402" t="s">
        <v>2337</v>
      </c>
      <c r="S402">
        <v>255</v>
      </c>
      <c r="T402" t="s">
        <v>37</v>
      </c>
      <c r="U402" t="s">
        <v>38</v>
      </c>
      <c r="V402" t="s">
        <v>39</v>
      </c>
      <c r="W402" s="11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5">
      <c r="A403" t="s">
        <v>28</v>
      </c>
      <c r="B403" t="s">
        <v>1271</v>
      </c>
      <c r="C403">
        <v>80</v>
      </c>
      <c r="D403">
        <v>130</v>
      </c>
      <c r="E403">
        <v>323</v>
      </c>
      <c r="F403">
        <v>330</v>
      </c>
      <c r="G403" t="s">
        <v>2338</v>
      </c>
      <c r="H403">
        <v>670</v>
      </c>
      <c r="I403" s="11">
        <v>50016394</v>
      </c>
      <c r="J403" t="s">
        <v>2339</v>
      </c>
      <c r="K403" t="s">
        <v>2340</v>
      </c>
      <c r="L403" t="s">
        <v>2341</v>
      </c>
      <c r="M403">
        <v>106528</v>
      </c>
      <c r="N403">
        <v>2407</v>
      </c>
      <c r="O403" t="s">
        <v>1982</v>
      </c>
      <c r="P403">
        <v>1</v>
      </c>
      <c r="Q403" t="s">
        <v>2342</v>
      </c>
      <c r="R403" t="s">
        <v>2343</v>
      </c>
      <c r="S403">
        <v>257</v>
      </c>
      <c r="T403" t="s">
        <v>37</v>
      </c>
      <c r="U403" t="s">
        <v>38</v>
      </c>
      <c r="V403" t="s">
        <v>39</v>
      </c>
      <c r="W403" s="11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5">
      <c r="A404" t="s">
        <v>28</v>
      </c>
      <c r="B404" t="s">
        <v>152</v>
      </c>
      <c r="C404">
        <v>229</v>
      </c>
      <c r="D404">
        <v>145</v>
      </c>
      <c r="E404">
        <v>252</v>
      </c>
      <c r="F404">
        <v>210</v>
      </c>
      <c r="G404" t="s">
        <v>725</v>
      </c>
      <c r="H404">
        <v>879</v>
      </c>
      <c r="I404" s="11">
        <v>57010853</v>
      </c>
      <c r="J404" t="s">
        <v>209</v>
      </c>
      <c r="K404" t="s">
        <v>2344</v>
      </c>
      <c r="L404" t="s">
        <v>2345</v>
      </c>
      <c r="M404">
        <v>119286</v>
      </c>
      <c r="N404">
        <v>2380</v>
      </c>
      <c r="O404" t="s">
        <v>2346</v>
      </c>
      <c r="P404">
        <v>1</v>
      </c>
      <c r="Q404" t="s">
        <v>2347</v>
      </c>
      <c r="R404" t="s">
        <v>2348</v>
      </c>
      <c r="S404">
        <v>548</v>
      </c>
      <c r="T404" t="s">
        <v>37</v>
      </c>
      <c r="U404" t="s">
        <v>38</v>
      </c>
      <c r="V404" t="s">
        <v>39</v>
      </c>
      <c r="W404" s="11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5">
      <c r="A405" t="s">
        <v>28</v>
      </c>
      <c r="B405" t="s">
        <v>398</v>
      </c>
      <c r="C405">
        <v>158</v>
      </c>
      <c r="D405">
        <v>104</v>
      </c>
      <c r="E405">
        <v>681</v>
      </c>
      <c r="F405">
        <v>159</v>
      </c>
      <c r="G405" t="s">
        <v>2349</v>
      </c>
      <c r="H405">
        <v>584</v>
      </c>
      <c r="I405" s="11">
        <v>62494975</v>
      </c>
      <c r="J405" t="s">
        <v>329</v>
      </c>
      <c r="K405" t="s">
        <v>2350</v>
      </c>
      <c r="L405" t="s">
        <v>2351</v>
      </c>
      <c r="M405">
        <v>179500</v>
      </c>
      <c r="N405">
        <v>1235</v>
      </c>
      <c r="O405" t="s">
        <v>2352</v>
      </c>
      <c r="P405">
        <v>5</v>
      </c>
      <c r="Q405" t="s">
        <v>2353</v>
      </c>
      <c r="R405" t="s">
        <v>2354</v>
      </c>
      <c r="S405">
        <v>378</v>
      </c>
      <c r="T405" t="s">
        <v>37</v>
      </c>
      <c r="U405" t="s">
        <v>38</v>
      </c>
      <c r="V405" t="s">
        <v>39</v>
      </c>
      <c r="W405" s="11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5">
      <c r="A406" t="s">
        <v>28</v>
      </c>
      <c r="B406" t="s">
        <v>2355</v>
      </c>
      <c r="C406">
        <v>190</v>
      </c>
      <c r="D406">
        <v>97</v>
      </c>
      <c r="E406">
        <v>6</v>
      </c>
      <c r="F406">
        <v>561</v>
      </c>
      <c r="G406" t="s">
        <v>2356</v>
      </c>
      <c r="H406">
        <v>1000</v>
      </c>
      <c r="I406" s="11">
        <v>46440491</v>
      </c>
      <c r="J406" t="s">
        <v>266</v>
      </c>
      <c r="K406" t="s">
        <v>388</v>
      </c>
      <c r="L406" t="s">
        <v>2357</v>
      </c>
      <c r="M406">
        <v>35446</v>
      </c>
      <c r="N406">
        <v>2707</v>
      </c>
      <c r="O406" t="s">
        <v>2358</v>
      </c>
      <c r="P406">
        <v>1</v>
      </c>
      <c r="Q406" t="s">
        <v>2359</v>
      </c>
      <c r="R406" t="s">
        <v>2360</v>
      </c>
      <c r="S406">
        <v>78</v>
      </c>
      <c r="T406" t="s">
        <v>37</v>
      </c>
      <c r="U406" t="s">
        <v>56</v>
      </c>
      <c r="V406" t="s">
        <v>90</v>
      </c>
      <c r="W406" s="11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5">
      <c r="A407" t="s">
        <v>28</v>
      </c>
      <c r="B407" t="s">
        <v>2361</v>
      </c>
      <c r="C407">
        <v>98</v>
      </c>
      <c r="D407">
        <v>178</v>
      </c>
      <c r="E407">
        <v>102</v>
      </c>
      <c r="F407">
        <v>551</v>
      </c>
      <c r="G407" t="s">
        <v>335</v>
      </c>
      <c r="H407">
        <v>12000</v>
      </c>
      <c r="I407" s="11">
        <v>44606335</v>
      </c>
      <c r="J407" t="s">
        <v>660</v>
      </c>
      <c r="K407" t="s">
        <v>735</v>
      </c>
      <c r="L407" t="s">
        <v>2362</v>
      </c>
      <c r="M407">
        <v>169023</v>
      </c>
      <c r="N407">
        <v>23950</v>
      </c>
      <c r="O407" t="s">
        <v>895</v>
      </c>
      <c r="P407">
        <v>0</v>
      </c>
      <c r="Q407" t="s">
        <v>2363</v>
      </c>
      <c r="R407" t="s">
        <v>2364</v>
      </c>
      <c r="S407">
        <v>703</v>
      </c>
      <c r="T407" t="s">
        <v>37</v>
      </c>
      <c r="U407" t="s">
        <v>38</v>
      </c>
      <c r="V407" t="s">
        <v>39</v>
      </c>
      <c r="W407" s="11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5">
      <c r="A408" t="s">
        <v>28</v>
      </c>
      <c r="B408" t="s">
        <v>2365</v>
      </c>
      <c r="C408">
        <v>135</v>
      </c>
      <c r="D408">
        <v>108</v>
      </c>
      <c r="E408">
        <v>99</v>
      </c>
      <c r="F408">
        <v>172</v>
      </c>
      <c r="G408" t="s">
        <v>2366</v>
      </c>
      <c r="H408">
        <v>672</v>
      </c>
      <c r="I408" s="11">
        <v>40048332</v>
      </c>
      <c r="J408" t="s">
        <v>896</v>
      </c>
      <c r="K408" t="s">
        <v>2367</v>
      </c>
      <c r="L408" t="s">
        <v>2368</v>
      </c>
      <c r="M408">
        <v>61417</v>
      </c>
      <c r="N408">
        <v>1460</v>
      </c>
      <c r="O408" t="s">
        <v>2369</v>
      </c>
      <c r="P408">
        <v>1</v>
      </c>
      <c r="Q408" t="s">
        <v>2370</v>
      </c>
      <c r="R408" t="s">
        <v>2371</v>
      </c>
      <c r="S408">
        <v>339</v>
      </c>
      <c r="T408" t="s">
        <v>37</v>
      </c>
      <c r="U408" t="s">
        <v>38</v>
      </c>
      <c r="V408" t="s">
        <v>569</v>
      </c>
      <c r="W408" s="11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5">
      <c r="A409" t="s">
        <v>28</v>
      </c>
      <c r="B409" t="s">
        <v>2374</v>
      </c>
      <c r="C409">
        <v>382</v>
      </c>
      <c r="D409">
        <v>106</v>
      </c>
      <c r="E409">
        <v>763</v>
      </c>
      <c r="F409">
        <v>809</v>
      </c>
      <c r="G409" t="s">
        <v>1344</v>
      </c>
      <c r="H409">
        <v>8000</v>
      </c>
      <c r="I409" s="11">
        <v>64933670</v>
      </c>
      <c r="J409" t="s">
        <v>2375</v>
      </c>
      <c r="K409" t="s">
        <v>1476</v>
      </c>
      <c r="L409" t="s">
        <v>2376</v>
      </c>
      <c r="M409">
        <v>70838</v>
      </c>
      <c r="N409">
        <v>11454</v>
      </c>
      <c r="O409" t="s">
        <v>1429</v>
      </c>
      <c r="P409">
        <v>1</v>
      </c>
      <c r="Q409" t="s">
        <v>2377</v>
      </c>
      <c r="R409" t="s">
        <v>2378</v>
      </c>
      <c r="S409">
        <v>208</v>
      </c>
      <c r="T409" t="s">
        <v>37</v>
      </c>
      <c r="U409" t="s">
        <v>38</v>
      </c>
      <c r="V409" t="s">
        <v>90</v>
      </c>
      <c r="W409" s="11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5">
      <c r="A410" t="s">
        <v>28</v>
      </c>
      <c r="B410" t="s">
        <v>2379</v>
      </c>
      <c r="C410">
        <v>393</v>
      </c>
      <c r="D410">
        <v>112</v>
      </c>
      <c r="E410">
        <v>1000</v>
      </c>
      <c r="F410">
        <v>719</v>
      </c>
      <c r="G410" t="s">
        <v>2380</v>
      </c>
      <c r="H410">
        <v>10000</v>
      </c>
      <c r="I410" s="11">
        <v>31494270</v>
      </c>
      <c r="J410" t="s">
        <v>2381</v>
      </c>
      <c r="K410" t="s">
        <v>2382</v>
      </c>
      <c r="L410" t="s">
        <v>2383</v>
      </c>
      <c r="M410">
        <v>273921</v>
      </c>
      <c r="N410">
        <v>12687</v>
      </c>
      <c r="O410" t="s">
        <v>2384</v>
      </c>
      <c r="P410">
        <v>0</v>
      </c>
      <c r="Q410" t="s">
        <v>2385</v>
      </c>
      <c r="R410" t="s">
        <v>2386</v>
      </c>
      <c r="S410">
        <v>522</v>
      </c>
      <c r="T410" t="s">
        <v>37</v>
      </c>
      <c r="U410" t="s">
        <v>38</v>
      </c>
      <c r="V410" t="s">
        <v>39</v>
      </c>
      <c r="W410" s="11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5">
      <c r="A411" t="s">
        <v>28</v>
      </c>
      <c r="B411" t="s">
        <v>2387</v>
      </c>
      <c r="C411">
        <v>149</v>
      </c>
      <c r="D411">
        <v>135</v>
      </c>
      <c r="E411">
        <v>36</v>
      </c>
      <c r="F411">
        <v>106</v>
      </c>
      <c r="G411" t="s">
        <v>2388</v>
      </c>
      <c r="H411">
        <v>894</v>
      </c>
      <c r="I411" s="11">
        <v>31111260</v>
      </c>
      <c r="J411" t="s">
        <v>222</v>
      </c>
      <c r="K411" t="s">
        <v>275</v>
      </c>
      <c r="L411" t="s">
        <v>2389</v>
      </c>
      <c r="M411">
        <v>77029</v>
      </c>
      <c r="N411">
        <v>1439</v>
      </c>
      <c r="O411" t="s">
        <v>2390</v>
      </c>
      <c r="P411">
        <v>0</v>
      </c>
      <c r="Q411" t="s">
        <v>2391</v>
      </c>
      <c r="R411" t="s">
        <v>2392</v>
      </c>
      <c r="S411">
        <v>466</v>
      </c>
      <c r="T411" t="s">
        <v>37</v>
      </c>
      <c r="U411" t="s">
        <v>38</v>
      </c>
      <c r="V411" t="s">
        <v>39</v>
      </c>
      <c r="W411" s="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5">
      <c r="A412" t="s">
        <v>28</v>
      </c>
      <c r="B412" t="s">
        <v>2393</v>
      </c>
      <c r="C412">
        <v>94</v>
      </c>
      <c r="D412">
        <v>109</v>
      </c>
      <c r="E412">
        <v>88</v>
      </c>
      <c r="F412">
        <v>571</v>
      </c>
      <c r="G412" t="s">
        <v>2394</v>
      </c>
      <c r="H412">
        <v>611</v>
      </c>
      <c r="I412" s="11">
        <v>123307945</v>
      </c>
      <c r="J412" t="s">
        <v>2395</v>
      </c>
      <c r="K412" t="s">
        <v>2396</v>
      </c>
      <c r="L412" t="s">
        <v>2397</v>
      </c>
      <c r="M412">
        <v>39391</v>
      </c>
      <c r="N412">
        <v>2818</v>
      </c>
      <c r="O412" t="s">
        <v>2398</v>
      </c>
      <c r="P412">
        <v>1</v>
      </c>
      <c r="Q412" t="s">
        <v>2399</v>
      </c>
      <c r="R412" t="s">
        <v>2400</v>
      </c>
      <c r="S412">
        <v>171</v>
      </c>
      <c r="T412" t="s">
        <v>37</v>
      </c>
      <c r="U412" t="s">
        <v>38</v>
      </c>
      <c r="V412" t="s">
        <v>39</v>
      </c>
      <c r="W412" s="11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5">
      <c r="A413" t="s">
        <v>28</v>
      </c>
      <c r="B413" t="s">
        <v>1516</v>
      </c>
      <c r="C413">
        <v>138</v>
      </c>
      <c r="D413">
        <v>86</v>
      </c>
      <c r="E413">
        <v>67</v>
      </c>
      <c r="F413">
        <v>271</v>
      </c>
      <c r="G413" t="s">
        <v>2401</v>
      </c>
      <c r="H413">
        <v>4000</v>
      </c>
      <c r="I413" s="11">
        <v>153288182</v>
      </c>
      <c r="J413" t="s">
        <v>2402</v>
      </c>
      <c r="K413" t="s">
        <v>2403</v>
      </c>
      <c r="L413" t="s">
        <v>2404</v>
      </c>
      <c r="M413">
        <v>71424</v>
      </c>
      <c r="N413">
        <v>6355</v>
      </c>
      <c r="O413" t="s">
        <v>2405</v>
      </c>
      <c r="P413">
        <v>3</v>
      </c>
      <c r="Q413" t="s">
        <v>2406</v>
      </c>
      <c r="R413" t="s">
        <v>2407</v>
      </c>
      <c r="S413">
        <v>521</v>
      </c>
      <c r="T413" t="s">
        <v>37</v>
      </c>
      <c r="U413" t="s">
        <v>38</v>
      </c>
      <c r="V413" t="s">
        <v>90</v>
      </c>
      <c r="W413" s="11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5">
      <c r="A414" t="s">
        <v>28</v>
      </c>
      <c r="B414" t="s">
        <v>2408</v>
      </c>
      <c r="C414">
        <v>432</v>
      </c>
      <c r="D414">
        <v>95</v>
      </c>
      <c r="E414">
        <v>38</v>
      </c>
      <c r="F414">
        <v>20</v>
      </c>
      <c r="G414" t="s">
        <v>2409</v>
      </c>
      <c r="H414">
        <v>409</v>
      </c>
      <c r="I414" s="11">
        <v>13401683</v>
      </c>
      <c r="J414" t="s">
        <v>631</v>
      </c>
      <c r="K414" t="s">
        <v>2410</v>
      </c>
      <c r="L414" t="s">
        <v>2411</v>
      </c>
      <c r="M414">
        <v>203458</v>
      </c>
      <c r="N414">
        <v>578</v>
      </c>
      <c r="O414" t="s">
        <v>2412</v>
      </c>
      <c r="P414">
        <v>0</v>
      </c>
      <c r="Q414" t="s">
        <v>2413</v>
      </c>
      <c r="R414" t="s">
        <v>2414</v>
      </c>
      <c r="S414">
        <v>588</v>
      </c>
      <c r="T414" t="s">
        <v>37</v>
      </c>
      <c r="U414" t="s">
        <v>56</v>
      </c>
      <c r="V414" t="s">
        <v>569</v>
      </c>
      <c r="W414" s="11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5">
      <c r="A415" t="s">
        <v>28</v>
      </c>
      <c r="B415" t="s">
        <v>1568</v>
      </c>
      <c r="C415">
        <v>173</v>
      </c>
      <c r="D415">
        <v>107</v>
      </c>
      <c r="E415">
        <v>153</v>
      </c>
      <c r="F415">
        <v>233</v>
      </c>
      <c r="G415" t="s">
        <v>2415</v>
      </c>
      <c r="H415">
        <v>11000</v>
      </c>
      <c r="I415" s="11">
        <v>137340146</v>
      </c>
      <c r="J415" t="s">
        <v>2416</v>
      </c>
      <c r="K415" t="s">
        <v>2117</v>
      </c>
      <c r="L415" t="s">
        <v>2417</v>
      </c>
      <c r="M415">
        <v>246492</v>
      </c>
      <c r="N415">
        <v>12700</v>
      </c>
      <c r="O415" t="s">
        <v>2418</v>
      </c>
      <c r="P415">
        <v>1</v>
      </c>
      <c r="Q415" t="s">
        <v>2419</v>
      </c>
      <c r="R415" t="s">
        <v>2420</v>
      </c>
      <c r="S415">
        <v>685</v>
      </c>
      <c r="T415" t="s">
        <v>37</v>
      </c>
      <c r="U415" t="s">
        <v>38</v>
      </c>
      <c r="V415" t="s">
        <v>39</v>
      </c>
      <c r="W415" s="11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5">
      <c r="A416" t="s">
        <v>28</v>
      </c>
      <c r="B416" t="s">
        <v>1460</v>
      </c>
      <c r="C416">
        <v>91</v>
      </c>
      <c r="D416">
        <v>82</v>
      </c>
      <c r="E416">
        <v>62</v>
      </c>
      <c r="F416">
        <v>615</v>
      </c>
      <c r="G416" t="s">
        <v>269</v>
      </c>
      <c r="H416">
        <v>975</v>
      </c>
      <c r="I416" s="11">
        <v>43575716</v>
      </c>
      <c r="J416" t="s">
        <v>2425</v>
      </c>
      <c r="K416" t="s">
        <v>606</v>
      </c>
      <c r="L416" t="s">
        <v>2426</v>
      </c>
      <c r="M416">
        <v>10233</v>
      </c>
      <c r="N416">
        <v>3326</v>
      </c>
      <c r="O416" t="s">
        <v>2427</v>
      </c>
      <c r="P416">
        <v>0</v>
      </c>
      <c r="Q416" t="s">
        <v>2428</v>
      </c>
      <c r="R416" t="s">
        <v>2429</v>
      </c>
      <c r="S416">
        <v>63</v>
      </c>
      <c r="T416" t="s">
        <v>37</v>
      </c>
      <c r="U416" t="s">
        <v>38</v>
      </c>
      <c r="V416" t="s">
        <v>90</v>
      </c>
      <c r="W416" s="11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5">
      <c r="A417" t="s">
        <v>28</v>
      </c>
      <c r="B417" t="s">
        <v>511</v>
      </c>
      <c r="C417">
        <v>238</v>
      </c>
      <c r="D417">
        <v>88</v>
      </c>
      <c r="E417">
        <v>218</v>
      </c>
      <c r="F417">
        <v>521</v>
      </c>
      <c r="G417" t="s">
        <v>1394</v>
      </c>
      <c r="H417">
        <v>17000</v>
      </c>
      <c r="I417" s="11">
        <v>80170146</v>
      </c>
      <c r="J417" t="s">
        <v>222</v>
      </c>
      <c r="K417" t="s">
        <v>547</v>
      </c>
      <c r="L417" t="s">
        <v>2430</v>
      </c>
      <c r="M417">
        <v>243053</v>
      </c>
      <c r="N417">
        <v>21863</v>
      </c>
      <c r="O417" t="s">
        <v>2431</v>
      </c>
      <c r="P417">
        <v>0</v>
      </c>
      <c r="Q417" t="s">
        <v>2432</v>
      </c>
      <c r="R417" t="s">
        <v>2433</v>
      </c>
      <c r="S417">
        <v>488</v>
      </c>
      <c r="T417" t="s">
        <v>37</v>
      </c>
      <c r="U417" t="s">
        <v>38</v>
      </c>
      <c r="V417" t="s">
        <v>39</v>
      </c>
      <c r="W417" s="11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5">
      <c r="A418" t="s">
        <v>28</v>
      </c>
      <c r="B418" t="s">
        <v>373</v>
      </c>
      <c r="C418">
        <v>345</v>
      </c>
      <c r="D418">
        <v>120</v>
      </c>
      <c r="E418">
        <v>0</v>
      </c>
      <c r="F418">
        <v>160</v>
      </c>
      <c r="G418" t="s">
        <v>2434</v>
      </c>
      <c r="H418">
        <v>3000</v>
      </c>
      <c r="I418" s="11">
        <v>75754670</v>
      </c>
      <c r="J418" t="s">
        <v>2435</v>
      </c>
      <c r="K418" t="s">
        <v>2436</v>
      </c>
      <c r="L418" t="s">
        <v>2437</v>
      </c>
      <c r="M418">
        <v>208422</v>
      </c>
      <c r="N418">
        <v>3632</v>
      </c>
      <c r="O418" t="s">
        <v>2438</v>
      </c>
      <c r="P418">
        <v>0</v>
      </c>
      <c r="Q418" t="s">
        <v>2439</v>
      </c>
      <c r="R418" t="s">
        <v>2440</v>
      </c>
      <c r="S418">
        <v>342</v>
      </c>
      <c r="T418" t="s">
        <v>37</v>
      </c>
      <c r="U418" t="s">
        <v>38</v>
      </c>
      <c r="V418" t="s">
        <v>39</v>
      </c>
      <c r="W418" s="11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5">
      <c r="A419" t="s">
        <v>28</v>
      </c>
      <c r="B419" t="s">
        <v>658</v>
      </c>
      <c r="C419">
        <v>377</v>
      </c>
      <c r="D419">
        <v>162</v>
      </c>
      <c r="E419">
        <v>21000</v>
      </c>
      <c r="F419">
        <v>495</v>
      </c>
      <c r="G419" t="s">
        <v>368</v>
      </c>
      <c r="H419">
        <v>21000</v>
      </c>
      <c r="I419" s="11">
        <v>33048353</v>
      </c>
      <c r="J419" t="s">
        <v>2441</v>
      </c>
      <c r="K419" t="s">
        <v>92</v>
      </c>
      <c r="L419" t="s">
        <v>2442</v>
      </c>
      <c r="M419">
        <v>301279</v>
      </c>
      <c r="N419">
        <v>36928</v>
      </c>
      <c r="O419" t="s">
        <v>2443</v>
      </c>
      <c r="P419">
        <v>0</v>
      </c>
      <c r="Q419" t="s">
        <v>2444</v>
      </c>
      <c r="R419" t="s">
        <v>2445</v>
      </c>
      <c r="S419">
        <v>589</v>
      </c>
      <c r="T419" t="s">
        <v>37</v>
      </c>
      <c r="U419" t="s">
        <v>38</v>
      </c>
      <c r="V419" t="s">
        <v>569</v>
      </c>
      <c r="W419" s="11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5">
      <c r="A420" t="s">
        <v>28</v>
      </c>
      <c r="B420" t="s">
        <v>1465</v>
      </c>
      <c r="C420">
        <v>170</v>
      </c>
      <c r="D420">
        <v>123</v>
      </c>
      <c r="E420">
        <v>55</v>
      </c>
      <c r="F420">
        <v>956</v>
      </c>
      <c r="G420" t="s">
        <v>2446</v>
      </c>
      <c r="H420">
        <v>3000</v>
      </c>
      <c r="I420" s="11">
        <v>34543701</v>
      </c>
      <c r="J420" t="s">
        <v>1585</v>
      </c>
      <c r="K420" t="s">
        <v>1626</v>
      </c>
      <c r="L420" t="s">
        <v>2447</v>
      </c>
      <c r="M420">
        <v>100001</v>
      </c>
      <c r="N420">
        <v>5839</v>
      </c>
      <c r="O420" t="s">
        <v>989</v>
      </c>
      <c r="P420">
        <v>1</v>
      </c>
      <c r="Q420" t="s">
        <v>2448</v>
      </c>
      <c r="R420" t="s">
        <v>2449</v>
      </c>
      <c r="S420">
        <v>289</v>
      </c>
      <c r="T420" t="s">
        <v>37</v>
      </c>
      <c r="U420" t="s">
        <v>38</v>
      </c>
      <c r="V420" t="s">
        <v>39</v>
      </c>
      <c r="W420" s="11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5">
      <c r="A421" t="s">
        <v>28</v>
      </c>
      <c r="B421" t="s">
        <v>504</v>
      </c>
      <c r="C421">
        <v>191</v>
      </c>
      <c r="D421">
        <v>101</v>
      </c>
      <c r="E421">
        <v>293</v>
      </c>
      <c r="F421">
        <v>1000</v>
      </c>
      <c r="G421" t="s">
        <v>508</v>
      </c>
      <c r="H421">
        <v>11000</v>
      </c>
      <c r="I421" s="11">
        <v>242589580</v>
      </c>
      <c r="J421" t="s">
        <v>2450</v>
      </c>
      <c r="K421" t="s">
        <v>456</v>
      </c>
      <c r="L421" t="s">
        <v>2451</v>
      </c>
      <c r="M421">
        <v>296904</v>
      </c>
      <c r="N421">
        <v>21276</v>
      </c>
      <c r="O421" t="s">
        <v>1150</v>
      </c>
      <c r="P421">
        <v>1</v>
      </c>
      <c r="Q421" t="s">
        <v>2452</v>
      </c>
      <c r="R421" t="s">
        <v>2453</v>
      </c>
      <c r="S421">
        <v>604</v>
      </c>
      <c r="T421" t="s">
        <v>37</v>
      </c>
      <c r="U421" t="s">
        <v>38</v>
      </c>
      <c r="V421" t="s">
        <v>39</v>
      </c>
      <c r="W421" s="11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5">
      <c r="A422" t="s">
        <v>28</v>
      </c>
      <c r="B422" t="s">
        <v>1721</v>
      </c>
      <c r="C422">
        <v>424</v>
      </c>
      <c r="D422">
        <v>113</v>
      </c>
      <c r="E422">
        <v>13000</v>
      </c>
      <c r="F422">
        <v>5000</v>
      </c>
      <c r="G422" t="s">
        <v>1721</v>
      </c>
      <c r="H422">
        <v>26000</v>
      </c>
      <c r="I422" s="11">
        <v>102981571</v>
      </c>
      <c r="J422" t="s">
        <v>50</v>
      </c>
      <c r="K422" t="s">
        <v>330</v>
      </c>
      <c r="L422" t="s">
        <v>2454</v>
      </c>
      <c r="M422">
        <v>270226</v>
      </c>
      <c r="N422">
        <v>46355</v>
      </c>
      <c r="O422" t="s">
        <v>492</v>
      </c>
      <c r="P422">
        <v>9</v>
      </c>
      <c r="Q422" t="s">
        <v>2455</v>
      </c>
      <c r="R422" t="s">
        <v>2456</v>
      </c>
      <c r="S422">
        <v>741</v>
      </c>
      <c r="T422" t="s">
        <v>37</v>
      </c>
      <c r="U422" t="s">
        <v>38</v>
      </c>
      <c r="V422" t="s">
        <v>569</v>
      </c>
      <c r="W422" s="11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5">
      <c r="A423" t="s">
        <v>28</v>
      </c>
      <c r="B423" t="s">
        <v>2183</v>
      </c>
      <c r="C423">
        <v>154</v>
      </c>
      <c r="D423">
        <v>110</v>
      </c>
      <c r="E423">
        <v>0</v>
      </c>
      <c r="F423">
        <v>898</v>
      </c>
      <c r="G423" t="s">
        <v>198</v>
      </c>
      <c r="H423">
        <v>10000</v>
      </c>
      <c r="I423" s="11">
        <v>180965237</v>
      </c>
      <c r="J423" t="s">
        <v>50</v>
      </c>
      <c r="K423" t="s">
        <v>513</v>
      </c>
      <c r="L423" t="s">
        <v>2457</v>
      </c>
      <c r="M423">
        <v>300542</v>
      </c>
      <c r="N423">
        <v>12760</v>
      </c>
      <c r="O423" t="s">
        <v>2458</v>
      </c>
      <c r="P423">
        <v>0</v>
      </c>
      <c r="Q423" t="s">
        <v>2459</v>
      </c>
      <c r="R423" t="s">
        <v>2460</v>
      </c>
      <c r="S423">
        <v>378</v>
      </c>
      <c r="T423" t="s">
        <v>37</v>
      </c>
      <c r="U423" t="s">
        <v>38</v>
      </c>
      <c r="V423" t="s">
        <v>39</v>
      </c>
      <c r="W423" s="11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5">
      <c r="A424" t="s">
        <v>28</v>
      </c>
      <c r="B424" t="s">
        <v>2233</v>
      </c>
      <c r="C424">
        <v>673</v>
      </c>
      <c r="D424">
        <v>142</v>
      </c>
      <c r="E424">
        <v>378</v>
      </c>
      <c r="F424">
        <v>575</v>
      </c>
      <c r="G424" t="s">
        <v>673</v>
      </c>
      <c r="H424">
        <v>34000</v>
      </c>
      <c r="I424" s="11">
        <v>407999255</v>
      </c>
      <c r="J424" t="s">
        <v>1436</v>
      </c>
      <c r="K424" t="s">
        <v>342</v>
      </c>
      <c r="L424" t="s">
        <v>2461</v>
      </c>
      <c r="M424">
        <v>701607</v>
      </c>
      <c r="N424">
        <v>49942</v>
      </c>
      <c r="O424" t="s">
        <v>2462</v>
      </c>
      <c r="P424">
        <v>0</v>
      </c>
      <c r="Q424" t="s">
        <v>2463</v>
      </c>
      <c r="R424" t="s">
        <v>2464</v>
      </c>
      <c r="S424">
        <v>1959</v>
      </c>
      <c r="T424" t="s">
        <v>37</v>
      </c>
      <c r="U424" t="s">
        <v>38</v>
      </c>
      <c r="V424" t="s">
        <v>39</v>
      </c>
      <c r="W424" s="11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5">
      <c r="A425" t="s">
        <v>28</v>
      </c>
      <c r="B425" t="s">
        <v>2465</v>
      </c>
      <c r="C425">
        <v>383</v>
      </c>
      <c r="D425">
        <v>102</v>
      </c>
      <c r="E425">
        <v>480</v>
      </c>
      <c r="F425">
        <v>461</v>
      </c>
      <c r="G425" t="s">
        <v>2466</v>
      </c>
      <c r="H425">
        <v>14000</v>
      </c>
      <c r="I425" s="11">
        <v>254455986</v>
      </c>
      <c r="J425" t="s">
        <v>1611</v>
      </c>
      <c r="K425" t="s">
        <v>638</v>
      </c>
      <c r="L425" t="s">
        <v>2467</v>
      </c>
      <c r="M425">
        <v>375879</v>
      </c>
      <c r="N425">
        <v>16143</v>
      </c>
      <c r="O425" t="s">
        <v>2468</v>
      </c>
      <c r="P425">
        <v>0</v>
      </c>
      <c r="Q425" t="s">
        <v>2469</v>
      </c>
      <c r="R425" t="s">
        <v>2470</v>
      </c>
      <c r="S425">
        <v>402</v>
      </c>
      <c r="T425" t="s">
        <v>37</v>
      </c>
      <c r="U425" t="s">
        <v>38</v>
      </c>
      <c r="V425" t="s">
        <v>569</v>
      </c>
      <c r="W425" s="11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5">
      <c r="A426" t="s">
        <v>28</v>
      </c>
      <c r="B426" t="s">
        <v>250</v>
      </c>
      <c r="C426">
        <v>153</v>
      </c>
      <c r="D426">
        <v>126</v>
      </c>
      <c r="E426">
        <v>13000</v>
      </c>
      <c r="F426">
        <v>390</v>
      </c>
      <c r="G426" t="s">
        <v>1466</v>
      </c>
      <c r="H426">
        <v>920</v>
      </c>
      <c r="I426" s="11">
        <v>162831698</v>
      </c>
      <c r="J426" t="s">
        <v>1285</v>
      </c>
      <c r="K426" t="s">
        <v>1286</v>
      </c>
      <c r="L426" t="s">
        <v>2471</v>
      </c>
      <c r="M426">
        <v>215255</v>
      </c>
      <c r="N426">
        <v>2899</v>
      </c>
      <c r="O426" t="s">
        <v>2472</v>
      </c>
      <c r="P426">
        <v>0</v>
      </c>
      <c r="Q426" t="s">
        <v>2473</v>
      </c>
      <c r="R426" t="s">
        <v>2474</v>
      </c>
      <c r="S426">
        <v>610</v>
      </c>
      <c r="T426" t="s">
        <v>37</v>
      </c>
      <c r="U426" t="s">
        <v>38</v>
      </c>
      <c r="V426" t="s">
        <v>39</v>
      </c>
      <c r="W426" s="11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5">
      <c r="A427" t="s">
        <v>28</v>
      </c>
      <c r="B427" t="s">
        <v>1142</v>
      </c>
      <c r="C427">
        <v>166</v>
      </c>
      <c r="D427">
        <v>83</v>
      </c>
      <c r="E427">
        <v>12</v>
      </c>
      <c r="F427">
        <v>925</v>
      </c>
      <c r="G427" t="s">
        <v>508</v>
      </c>
      <c r="H427">
        <v>13000</v>
      </c>
      <c r="I427" s="11">
        <v>155019340</v>
      </c>
      <c r="J427" t="s">
        <v>461</v>
      </c>
      <c r="K427" t="s">
        <v>950</v>
      </c>
      <c r="L427" t="s">
        <v>2475</v>
      </c>
      <c r="M427">
        <v>127345</v>
      </c>
      <c r="N427">
        <v>22813</v>
      </c>
      <c r="O427" t="s">
        <v>1739</v>
      </c>
      <c r="P427">
        <v>1</v>
      </c>
      <c r="Q427" t="s">
        <v>2476</v>
      </c>
      <c r="R427" t="s">
        <v>2477</v>
      </c>
      <c r="S427">
        <v>250</v>
      </c>
      <c r="T427" t="s">
        <v>37</v>
      </c>
      <c r="U427" t="s">
        <v>38</v>
      </c>
      <c r="V427" t="s">
        <v>90</v>
      </c>
      <c r="W427" s="11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5">
      <c r="A428" t="s">
        <v>28</v>
      </c>
      <c r="B428" t="s">
        <v>623</v>
      </c>
      <c r="C428">
        <v>180</v>
      </c>
      <c r="D428">
        <v>85</v>
      </c>
      <c r="E428">
        <v>255</v>
      </c>
      <c r="F428">
        <v>443</v>
      </c>
      <c r="G428" t="s">
        <v>2478</v>
      </c>
      <c r="H428">
        <v>1000</v>
      </c>
      <c r="I428" s="11">
        <v>145771527</v>
      </c>
      <c r="J428" t="s">
        <v>2479</v>
      </c>
      <c r="K428" t="s">
        <v>1669</v>
      </c>
      <c r="L428" t="s">
        <v>2480</v>
      </c>
      <c r="M428">
        <v>117212</v>
      </c>
      <c r="N428">
        <v>3112</v>
      </c>
      <c r="O428" t="s">
        <v>2481</v>
      </c>
      <c r="P428">
        <v>0</v>
      </c>
      <c r="Q428" t="s">
        <v>2482</v>
      </c>
      <c r="R428" t="s">
        <v>2483</v>
      </c>
      <c r="S428">
        <v>367</v>
      </c>
      <c r="T428" t="s">
        <v>37</v>
      </c>
      <c r="U428" t="s">
        <v>38</v>
      </c>
      <c r="V428" t="s">
        <v>90</v>
      </c>
      <c r="W428" s="11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5">
      <c r="A429" t="s">
        <v>28</v>
      </c>
      <c r="B429" t="s">
        <v>2485</v>
      </c>
      <c r="C429">
        <v>125</v>
      </c>
      <c r="D429">
        <v>120</v>
      </c>
      <c r="E429">
        <v>75</v>
      </c>
      <c r="F429">
        <v>3000</v>
      </c>
      <c r="G429" t="s">
        <v>245</v>
      </c>
      <c r="H429">
        <v>11000</v>
      </c>
      <c r="I429" s="11">
        <v>140459099</v>
      </c>
      <c r="J429" t="s">
        <v>2486</v>
      </c>
      <c r="K429" t="s">
        <v>456</v>
      </c>
      <c r="L429" t="s">
        <v>2487</v>
      </c>
      <c r="M429">
        <v>135601</v>
      </c>
      <c r="N429">
        <v>22750</v>
      </c>
      <c r="O429" t="s">
        <v>1626</v>
      </c>
      <c r="P429">
        <v>0</v>
      </c>
      <c r="Q429" t="s">
        <v>2488</v>
      </c>
      <c r="R429" t="s">
        <v>2489</v>
      </c>
      <c r="S429">
        <v>493</v>
      </c>
      <c r="T429" t="s">
        <v>37</v>
      </c>
      <c r="U429" t="s">
        <v>38</v>
      </c>
      <c r="V429" t="s">
        <v>39</v>
      </c>
      <c r="W429" s="11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5">
      <c r="A430" t="s">
        <v>28</v>
      </c>
      <c r="B430" t="s">
        <v>980</v>
      </c>
      <c r="C430">
        <v>234</v>
      </c>
      <c r="D430">
        <v>116</v>
      </c>
      <c r="E430">
        <v>23</v>
      </c>
      <c r="F430">
        <v>110</v>
      </c>
      <c r="G430" t="s">
        <v>735</v>
      </c>
      <c r="H430">
        <v>13000</v>
      </c>
      <c r="I430" s="11">
        <v>53215979</v>
      </c>
      <c r="J430" t="s">
        <v>412</v>
      </c>
      <c r="K430" t="s">
        <v>950</v>
      </c>
      <c r="L430" t="s">
        <v>2490</v>
      </c>
      <c r="M430">
        <v>125036</v>
      </c>
      <c r="N430">
        <v>25220</v>
      </c>
      <c r="O430" t="s">
        <v>2491</v>
      </c>
      <c r="P430">
        <v>7</v>
      </c>
      <c r="Q430" t="s">
        <v>2492</v>
      </c>
      <c r="R430" t="s">
        <v>2493</v>
      </c>
      <c r="S430">
        <v>205</v>
      </c>
      <c r="T430" t="s">
        <v>37</v>
      </c>
      <c r="U430" t="s">
        <v>38</v>
      </c>
      <c r="V430" t="s">
        <v>39</v>
      </c>
      <c r="W430" s="11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5">
      <c r="A431" t="s">
        <v>28</v>
      </c>
      <c r="B431" t="s">
        <v>2393</v>
      </c>
      <c r="C431">
        <v>134</v>
      </c>
      <c r="D431">
        <v>113</v>
      </c>
      <c r="E431">
        <v>88</v>
      </c>
      <c r="F431">
        <v>421</v>
      </c>
      <c r="G431" t="s">
        <v>2494</v>
      </c>
      <c r="H431">
        <v>11000</v>
      </c>
      <c r="I431" s="11">
        <v>158115031</v>
      </c>
      <c r="J431" t="s">
        <v>2495</v>
      </c>
      <c r="K431" t="s">
        <v>2117</v>
      </c>
      <c r="L431" t="s">
        <v>2496</v>
      </c>
      <c r="M431">
        <v>130070</v>
      </c>
      <c r="N431">
        <v>13693</v>
      </c>
      <c r="O431" t="s">
        <v>2497</v>
      </c>
      <c r="P431">
        <v>11</v>
      </c>
      <c r="Q431" t="s">
        <v>2498</v>
      </c>
      <c r="R431" t="s">
        <v>2499</v>
      </c>
      <c r="S431">
        <v>316</v>
      </c>
      <c r="T431" t="s">
        <v>37</v>
      </c>
      <c r="U431" t="s">
        <v>38</v>
      </c>
      <c r="V431" t="s">
        <v>39</v>
      </c>
      <c r="W431" s="11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5">
      <c r="A432" t="s">
        <v>28</v>
      </c>
      <c r="B432" t="s">
        <v>581</v>
      </c>
      <c r="C432">
        <v>91</v>
      </c>
      <c r="D432">
        <v>87</v>
      </c>
      <c r="E432">
        <v>31</v>
      </c>
      <c r="F432">
        <v>733</v>
      </c>
      <c r="G432" t="s">
        <v>2108</v>
      </c>
      <c r="H432">
        <v>1000</v>
      </c>
      <c r="I432" s="11">
        <v>133103929</v>
      </c>
      <c r="J432" t="s">
        <v>2105</v>
      </c>
      <c r="K432" t="s">
        <v>469</v>
      </c>
      <c r="L432" t="s">
        <v>2500</v>
      </c>
      <c r="M432">
        <v>22838</v>
      </c>
      <c r="N432">
        <v>4073</v>
      </c>
      <c r="O432" t="s">
        <v>2501</v>
      </c>
      <c r="P432">
        <v>0</v>
      </c>
      <c r="Q432" t="s">
        <v>2502</v>
      </c>
      <c r="R432" t="s">
        <v>2503</v>
      </c>
      <c r="S432">
        <v>56</v>
      </c>
      <c r="T432" t="s">
        <v>37</v>
      </c>
      <c r="U432" t="s">
        <v>38</v>
      </c>
      <c r="V432" t="s">
        <v>272</v>
      </c>
      <c r="W432" s="11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5">
      <c r="A433" t="s">
        <v>28</v>
      </c>
      <c r="B433" t="s">
        <v>2115</v>
      </c>
      <c r="C433">
        <v>139</v>
      </c>
      <c r="D433">
        <v>101</v>
      </c>
      <c r="E433">
        <v>221</v>
      </c>
      <c r="F433">
        <v>11000</v>
      </c>
      <c r="G433" t="s">
        <v>2117</v>
      </c>
      <c r="H433">
        <v>12000</v>
      </c>
      <c r="I433" s="11">
        <v>133668525</v>
      </c>
      <c r="J433" t="s">
        <v>1611</v>
      </c>
      <c r="K433" t="s">
        <v>267</v>
      </c>
      <c r="L433" t="s">
        <v>2504</v>
      </c>
      <c r="M433">
        <v>107817</v>
      </c>
      <c r="N433">
        <v>39269</v>
      </c>
      <c r="O433" t="s">
        <v>1893</v>
      </c>
      <c r="P433">
        <v>4</v>
      </c>
      <c r="Q433" t="s">
        <v>2505</v>
      </c>
      <c r="R433" t="s">
        <v>2506</v>
      </c>
      <c r="S433">
        <v>255</v>
      </c>
      <c r="T433" t="s">
        <v>37</v>
      </c>
      <c r="U433" t="s">
        <v>38</v>
      </c>
      <c r="V433" t="s">
        <v>39</v>
      </c>
      <c r="W433" s="11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5">
      <c r="A434" t="s">
        <v>28</v>
      </c>
      <c r="B434" t="s">
        <v>2393</v>
      </c>
      <c r="C434">
        <v>265</v>
      </c>
      <c r="D434">
        <v>110</v>
      </c>
      <c r="E434">
        <v>88</v>
      </c>
      <c r="F434">
        <v>11000</v>
      </c>
      <c r="G434" t="s">
        <v>1045</v>
      </c>
      <c r="H434">
        <v>13000</v>
      </c>
      <c r="I434" s="11">
        <v>130313314</v>
      </c>
      <c r="J434" t="s">
        <v>1569</v>
      </c>
      <c r="K434" t="s">
        <v>537</v>
      </c>
      <c r="L434" t="s">
        <v>2507</v>
      </c>
      <c r="M434">
        <v>168172</v>
      </c>
      <c r="N434">
        <v>44798</v>
      </c>
      <c r="O434" t="s">
        <v>252</v>
      </c>
      <c r="P434">
        <v>1</v>
      </c>
      <c r="Q434" t="s">
        <v>2508</v>
      </c>
      <c r="R434" t="s">
        <v>2509</v>
      </c>
      <c r="S434">
        <v>380</v>
      </c>
      <c r="T434" t="s">
        <v>37</v>
      </c>
      <c r="U434" t="s">
        <v>38</v>
      </c>
      <c r="V434" t="s">
        <v>39</v>
      </c>
      <c r="W434" s="11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5">
      <c r="A435" t="s">
        <v>28</v>
      </c>
      <c r="B435" t="s">
        <v>2299</v>
      </c>
      <c r="C435">
        <v>145</v>
      </c>
      <c r="D435">
        <v>128</v>
      </c>
      <c r="E435">
        <v>278</v>
      </c>
      <c r="F435">
        <v>343</v>
      </c>
      <c r="G435" t="s">
        <v>245</v>
      </c>
      <c r="H435">
        <v>18000</v>
      </c>
      <c r="I435" s="11">
        <v>124590960</v>
      </c>
      <c r="J435" t="s">
        <v>1375</v>
      </c>
      <c r="K435" t="s">
        <v>572</v>
      </c>
      <c r="L435" t="s">
        <v>2510</v>
      </c>
      <c r="M435">
        <v>91092</v>
      </c>
      <c r="N435">
        <v>22679</v>
      </c>
      <c r="O435" t="s">
        <v>2511</v>
      </c>
      <c r="P435">
        <v>1</v>
      </c>
      <c r="Q435" t="s">
        <v>2512</v>
      </c>
      <c r="R435" t="s">
        <v>2513</v>
      </c>
      <c r="S435">
        <v>402</v>
      </c>
      <c r="T435" t="s">
        <v>37</v>
      </c>
      <c r="U435" t="s">
        <v>38</v>
      </c>
      <c r="V435" t="s">
        <v>39</v>
      </c>
      <c r="W435" s="11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5">
      <c r="A436" t="s">
        <v>28</v>
      </c>
      <c r="B436" t="s">
        <v>477</v>
      </c>
      <c r="C436">
        <v>490</v>
      </c>
      <c r="D436">
        <v>138</v>
      </c>
      <c r="E436">
        <v>17000</v>
      </c>
      <c r="F436">
        <v>163</v>
      </c>
      <c r="G436" t="s">
        <v>2514</v>
      </c>
      <c r="H436">
        <v>29000</v>
      </c>
      <c r="I436" s="11">
        <v>127968405</v>
      </c>
      <c r="J436" t="s">
        <v>825</v>
      </c>
      <c r="K436" t="s">
        <v>210</v>
      </c>
      <c r="L436" t="s">
        <v>2515</v>
      </c>
      <c r="M436">
        <v>786092</v>
      </c>
      <c r="N436">
        <v>29585</v>
      </c>
      <c r="O436" t="s">
        <v>2516</v>
      </c>
      <c r="P436">
        <v>0</v>
      </c>
      <c r="Q436" t="s">
        <v>2517</v>
      </c>
      <c r="R436" t="s">
        <v>2518</v>
      </c>
      <c r="S436">
        <v>964</v>
      </c>
      <c r="T436" t="s">
        <v>37</v>
      </c>
      <c r="U436" t="s">
        <v>38</v>
      </c>
      <c r="V436" t="s">
        <v>569</v>
      </c>
      <c r="W436" s="11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5">
      <c r="A437" t="s">
        <v>28</v>
      </c>
      <c r="B437" t="s">
        <v>2519</v>
      </c>
      <c r="C437">
        <v>141</v>
      </c>
      <c r="D437">
        <v>88</v>
      </c>
      <c r="E437">
        <v>91</v>
      </c>
      <c r="F437">
        <v>982</v>
      </c>
      <c r="G437" t="s">
        <v>1626</v>
      </c>
      <c r="H437">
        <v>4000</v>
      </c>
      <c r="I437" s="11">
        <v>120136047</v>
      </c>
      <c r="J437" t="s">
        <v>1375</v>
      </c>
      <c r="K437" t="s">
        <v>245</v>
      </c>
      <c r="L437" t="s">
        <v>2520</v>
      </c>
      <c r="M437">
        <v>48500</v>
      </c>
      <c r="N437">
        <v>9913</v>
      </c>
      <c r="O437" t="s">
        <v>2521</v>
      </c>
      <c r="P437">
        <v>2</v>
      </c>
      <c r="Q437" t="s">
        <v>2522</v>
      </c>
      <c r="R437" t="s">
        <v>2523</v>
      </c>
      <c r="S437">
        <v>124</v>
      </c>
      <c r="T437" t="s">
        <v>37</v>
      </c>
      <c r="U437" t="s">
        <v>740</v>
      </c>
      <c r="V437" t="s">
        <v>39</v>
      </c>
      <c r="W437" s="11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5">
      <c r="A438" t="s">
        <v>28</v>
      </c>
      <c r="B438" t="s">
        <v>1744</v>
      </c>
      <c r="C438">
        <v>163</v>
      </c>
      <c r="D438">
        <v>91</v>
      </c>
      <c r="E438">
        <v>77</v>
      </c>
      <c r="F438">
        <v>208</v>
      </c>
      <c r="G438" t="s">
        <v>2524</v>
      </c>
      <c r="H438">
        <v>1000</v>
      </c>
      <c r="I438" s="11">
        <v>128200012</v>
      </c>
      <c r="J438" t="s">
        <v>605</v>
      </c>
      <c r="K438" t="s">
        <v>388</v>
      </c>
      <c r="L438" t="s">
        <v>2525</v>
      </c>
      <c r="M438">
        <v>103022</v>
      </c>
      <c r="N438">
        <v>1804</v>
      </c>
      <c r="O438" t="s">
        <v>2526</v>
      </c>
      <c r="P438">
        <v>1</v>
      </c>
      <c r="Q438" t="s">
        <v>2527</v>
      </c>
      <c r="R438" t="s">
        <v>2528</v>
      </c>
      <c r="S438">
        <v>269</v>
      </c>
      <c r="T438" t="s">
        <v>37</v>
      </c>
      <c r="U438" t="s">
        <v>38</v>
      </c>
      <c r="V438" t="s">
        <v>90</v>
      </c>
      <c r="W438" s="11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5">
      <c r="A439" t="s">
        <v>28</v>
      </c>
      <c r="B439" t="s">
        <v>1300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 s="11">
        <v>112225777</v>
      </c>
      <c r="J439" t="s">
        <v>1361</v>
      </c>
      <c r="K439" t="s">
        <v>678</v>
      </c>
      <c r="L439" t="s">
        <v>2529</v>
      </c>
      <c r="M439">
        <v>283967</v>
      </c>
      <c r="N439">
        <v>17087</v>
      </c>
      <c r="O439" t="s">
        <v>2255</v>
      </c>
      <c r="P439">
        <v>0</v>
      </c>
      <c r="Q439" t="s">
        <v>2530</v>
      </c>
      <c r="R439" t="s">
        <v>2531</v>
      </c>
      <c r="S439">
        <v>535</v>
      </c>
      <c r="T439" t="s">
        <v>37</v>
      </c>
      <c r="U439" t="s">
        <v>38</v>
      </c>
      <c r="V439" t="s">
        <v>569</v>
      </c>
      <c r="W439" s="11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5">
      <c r="A440" t="s">
        <v>28</v>
      </c>
      <c r="B440" t="s">
        <v>2532</v>
      </c>
      <c r="C440">
        <v>144</v>
      </c>
      <c r="D440">
        <v>99</v>
      </c>
      <c r="E440">
        <v>163</v>
      </c>
      <c r="F440">
        <v>495</v>
      </c>
      <c r="G440" t="s">
        <v>2533</v>
      </c>
      <c r="H440">
        <v>11000</v>
      </c>
      <c r="I440" s="11">
        <v>109993847</v>
      </c>
      <c r="J440" t="s">
        <v>2534</v>
      </c>
      <c r="K440" t="s">
        <v>2117</v>
      </c>
      <c r="L440" t="s">
        <v>2535</v>
      </c>
      <c r="M440">
        <v>72326</v>
      </c>
      <c r="N440">
        <v>12831</v>
      </c>
      <c r="O440" t="s">
        <v>2536</v>
      </c>
      <c r="P440">
        <v>0</v>
      </c>
      <c r="Q440" t="s">
        <v>2537</v>
      </c>
      <c r="R440" t="s">
        <v>2538</v>
      </c>
      <c r="S440">
        <v>116</v>
      </c>
      <c r="T440" t="s">
        <v>37</v>
      </c>
      <c r="U440" t="s">
        <v>38</v>
      </c>
      <c r="V440" t="s">
        <v>90</v>
      </c>
      <c r="W440" s="11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5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2539</v>
      </c>
      <c r="H441">
        <v>15000</v>
      </c>
      <c r="I441" s="11">
        <v>104054514</v>
      </c>
      <c r="J441" t="s">
        <v>2062</v>
      </c>
      <c r="K441" t="s">
        <v>317</v>
      </c>
      <c r="L441" t="s">
        <v>2540</v>
      </c>
      <c r="M441">
        <v>200359</v>
      </c>
      <c r="N441">
        <v>16828</v>
      </c>
      <c r="O441" t="s">
        <v>2541</v>
      </c>
      <c r="P441">
        <v>0</v>
      </c>
      <c r="Q441" t="s">
        <v>2542</v>
      </c>
      <c r="R441" t="s">
        <v>2543</v>
      </c>
      <c r="S441">
        <v>1009</v>
      </c>
      <c r="T441" t="s">
        <v>37</v>
      </c>
      <c r="U441" t="s">
        <v>38</v>
      </c>
      <c r="V441" t="s">
        <v>569</v>
      </c>
      <c r="W441" s="11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5">
      <c r="A442" t="s">
        <v>28</v>
      </c>
      <c r="B442" t="s">
        <v>2115</v>
      </c>
      <c r="C442">
        <v>204</v>
      </c>
      <c r="D442">
        <v>117</v>
      </c>
      <c r="E442">
        <v>221</v>
      </c>
      <c r="F442">
        <v>503</v>
      </c>
      <c r="G442" t="s">
        <v>2544</v>
      </c>
      <c r="H442">
        <v>11000</v>
      </c>
      <c r="I442" s="11">
        <v>103028109</v>
      </c>
      <c r="J442" t="s">
        <v>1618</v>
      </c>
      <c r="K442" t="s">
        <v>2117</v>
      </c>
      <c r="L442" t="s">
        <v>2545</v>
      </c>
      <c r="M442">
        <v>172878</v>
      </c>
      <c r="N442">
        <v>16325</v>
      </c>
      <c r="O442" t="s">
        <v>2119</v>
      </c>
      <c r="P442">
        <v>1</v>
      </c>
      <c r="Q442" t="s">
        <v>2546</v>
      </c>
      <c r="R442" t="s">
        <v>2547</v>
      </c>
      <c r="S442">
        <v>203</v>
      </c>
      <c r="T442" t="s">
        <v>37</v>
      </c>
      <c r="U442" t="s">
        <v>38</v>
      </c>
      <c r="V442" t="s">
        <v>39</v>
      </c>
      <c r="W442" s="11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5">
      <c r="A443" t="s">
        <v>28</v>
      </c>
      <c r="B443" t="s">
        <v>1720</v>
      </c>
      <c r="C443">
        <v>139</v>
      </c>
      <c r="D443">
        <v>123</v>
      </c>
      <c r="E443">
        <v>165</v>
      </c>
      <c r="F443">
        <v>744</v>
      </c>
      <c r="G443" t="s">
        <v>2549</v>
      </c>
      <c r="H443">
        <v>12000</v>
      </c>
      <c r="I443" s="11">
        <v>101087161</v>
      </c>
      <c r="J443" t="s">
        <v>329</v>
      </c>
      <c r="K443" t="s">
        <v>267</v>
      </c>
      <c r="L443" t="s">
        <v>2550</v>
      </c>
      <c r="M443">
        <v>225282</v>
      </c>
      <c r="N443">
        <v>15362</v>
      </c>
      <c r="O443" t="s">
        <v>2551</v>
      </c>
      <c r="P443">
        <v>6</v>
      </c>
      <c r="Q443" t="s">
        <v>2552</v>
      </c>
      <c r="R443" t="s">
        <v>2553</v>
      </c>
      <c r="S443">
        <v>339</v>
      </c>
      <c r="T443" t="s">
        <v>37</v>
      </c>
      <c r="U443" t="s">
        <v>38</v>
      </c>
      <c r="V443" t="s">
        <v>569</v>
      </c>
      <c r="W443" s="11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5">
      <c r="A444" t="s">
        <v>28</v>
      </c>
      <c r="B444" t="s">
        <v>2554</v>
      </c>
      <c r="C444">
        <v>215</v>
      </c>
      <c r="D444">
        <v>118</v>
      </c>
      <c r="E444">
        <v>154</v>
      </c>
      <c r="F444">
        <v>915</v>
      </c>
      <c r="G444" t="s">
        <v>2555</v>
      </c>
      <c r="H444">
        <v>3000</v>
      </c>
      <c r="I444" s="11">
        <v>101111837</v>
      </c>
      <c r="J444" t="s">
        <v>1123</v>
      </c>
      <c r="K444" t="s">
        <v>955</v>
      </c>
      <c r="L444" t="s">
        <v>2556</v>
      </c>
      <c r="M444">
        <v>150764</v>
      </c>
      <c r="N444">
        <v>5637</v>
      </c>
      <c r="O444" t="s">
        <v>2557</v>
      </c>
      <c r="P444">
        <v>3</v>
      </c>
      <c r="Q444" t="s">
        <v>2558</v>
      </c>
      <c r="R444" t="s">
        <v>2559</v>
      </c>
      <c r="S444">
        <v>318</v>
      </c>
      <c r="T444" t="s">
        <v>37</v>
      </c>
      <c r="U444" t="s">
        <v>38</v>
      </c>
      <c r="V444" t="s">
        <v>39</v>
      </c>
      <c r="W444" s="11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5">
      <c r="A445" t="s">
        <v>28</v>
      </c>
      <c r="B445" t="s">
        <v>2560</v>
      </c>
      <c r="C445">
        <v>198</v>
      </c>
      <c r="D445">
        <v>154</v>
      </c>
      <c r="E445">
        <v>333</v>
      </c>
      <c r="F445">
        <v>16000</v>
      </c>
      <c r="G445" t="s">
        <v>814</v>
      </c>
      <c r="H445">
        <v>22000</v>
      </c>
      <c r="I445" s="11">
        <v>95632614</v>
      </c>
      <c r="J445" t="s">
        <v>2561</v>
      </c>
      <c r="K445" t="s">
        <v>670</v>
      </c>
      <c r="L445" t="s">
        <v>2562</v>
      </c>
      <c r="M445">
        <v>118483</v>
      </c>
      <c r="N445">
        <v>61110</v>
      </c>
      <c r="O445" t="s">
        <v>375</v>
      </c>
      <c r="P445">
        <v>3</v>
      </c>
      <c r="Q445" t="s">
        <v>2563</v>
      </c>
      <c r="R445" t="s">
        <v>2564</v>
      </c>
      <c r="S445">
        <v>674</v>
      </c>
      <c r="T445" t="s">
        <v>37</v>
      </c>
      <c r="U445" t="s">
        <v>38</v>
      </c>
      <c r="V445" t="s">
        <v>569</v>
      </c>
      <c r="W445" s="11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5">
      <c r="A446" t="s">
        <v>28</v>
      </c>
      <c r="B446" t="s">
        <v>2565</v>
      </c>
      <c r="C446">
        <v>325</v>
      </c>
      <c r="D446">
        <v>118</v>
      </c>
      <c r="E446">
        <v>117</v>
      </c>
      <c r="F446">
        <v>10000</v>
      </c>
      <c r="G446" t="s">
        <v>285</v>
      </c>
      <c r="H446">
        <v>18000</v>
      </c>
      <c r="I446" s="11">
        <v>94822707</v>
      </c>
      <c r="J446" t="s">
        <v>685</v>
      </c>
      <c r="K446" t="s">
        <v>1664</v>
      </c>
      <c r="L446" t="s">
        <v>2566</v>
      </c>
      <c r="M446">
        <v>227072</v>
      </c>
      <c r="N446">
        <v>44797</v>
      </c>
      <c r="O446" t="s">
        <v>430</v>
      </c>
      <c r="P446">
        <v>0</v>
      </c>
      <c r="Q446" t="s">
        <v>2567</v>
      </c>
      <c r="R446" t="s">
        <v>2568</v>
      </c>
      <c r="S446">
        <v>560</v>
      </c>
      <c r="T446" t="s">
        <v>37</v>
      </c>
      <c r="U446" t="s">
        <v>38</v>
      </c>
      <c r="V446" t="s">
        <v>569</v>
      </c>
      <c r="W446" s="11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5">
      <c r="A447" t="s">
        <v>28</v>
      </c>
      <c r="B447" t="s">
        <v>2569</v>
      </c>
      <c r="C447">
        <v>53</v>
      </c>
      <c r="D447">
        <v>90</v>
      </c>
      <c r="E447">
        <v>10</v>
      </c>
      <c r="F447">
        <v>159</v>
      </c>
      <c r="G447" t="s">
        <v>2570</v>
      </c>
      <c r="H447">
        <v>49000</v>
      </c>
      <c r="I447" s="11">
        <v>92969824</v>
      </c>
      <c r="J447" t="s">
        <v>2571</v>
      </c>
      <c r="K447" t="s">
        <v>784</v>
      </c>
      <c r="L447" t="s">
        <v>2572</v>
      </c>
      <c r="M447">
        <v>63625</v>
      </c>
      <c r="N447">
        <v>50005</v>
      </c>
      <c r="O447" t="s">
        <v>2573</v>
      </c>
      <c r="P447">
        <v>1</v>
      </c>
      <c r="Q447" t="s">
        <v>2574</v>
      </c>
      <c r="R447" t="s">
        <v>2575</v>
      </c>
      <c r="S447">
        <v>64</v>
      </c>
      <c r="T447" t="s">
        <v>37</v>
      </c>
      <c r="U447" t="s">
        <v>38</v>
      </c>
      <c r="V447" t="s">
        <v>90</v>
      </c>
      <c r="W447" s="11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5">
      <c r="A448" t="s">
        <v>28</v>
      </c>
      <c r="B448" t="s">
        <v>1546</v>
      </c>
      <c r="C448">
        <v>167</v>
      </c>
      <c r="D448">
        <v>113</v>
      </c>
      <c r="E448">
        <v>101</v>
      </c>
      <c r="F448">
        <v>913</v>
      </c>
      <c r="G448" t="s">
        <v>2576</v>
      </c>
      <c r="H448">
        <v>14000</v>
      </c>
      <c r="I448" s="11">
        <v>91188905</v>
      </c>
      <c r="J448" t="s">
        <v>2577</v>
      </c>
      <c r="K448" t="s">
        <v>223</v>
      </c>
      <c r="L448" t="s">
        <v>2578</v>
      </c>
      <c r="M448">
        <v>58184</v>
      </c>
      <c r="N448">
        <v>17786</v>
      </c>
      <c r="O448" t="s">
        <v>2579</v>
      </c>
      <c r="P448">
        <v>0</v>
      </c>
      <c r="Q448" t="s">
        <v>2580</v>
      </c>
      <c r="R448" t="s">
        <v>2581</v>
      </c>
      <c r="S448">
        <v>805</v>
      </c>
      <c r="T448" t="s">
        <v>37</v>
      </c>
      <c r="U448" t="s">
        <v>38</v>
      </c>
      <c r="V448" t="s">
        <v>39</v>
      </c>
      <c r="W448" s="11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5">
      <c r="A449" t="s">
        <v>28</v>
      </c>
      <c r="B449" t="s">
        <v>2582</v>
      </c>
      <c r="C449">
        <v>46</v>
      </c>
      <c r="D449">
        <v>88</v>
      </c>
      <c r="E449">
        <v>30</v>
      </c>
      <c r="F449">
        <v>366</v>
      </c>
      <c r="G449" t="s">
        <v>967</v>
      </c>
      <c r="H449">
        <v>13000</v>
      </c>
      <c r="I449" s="11">
        <v>90443603</v>
      </c>
      <c r="J449" t="s">
        <v>2583</v>
      </c>
      <c r="K449" t="s">
        <v>537</v>
      </c>
      <c r="L449" t="s">
        <v>2584</v>
      </c>
      <c r="M449">
        <v>112167</v>
      </c>
      <c r="N449">
        <v>15001</v>
      </c>
      <c r="O449" t="s">
        <v>2585</v>
      </c>
      <c r="P449">
        <v>1</v>
      </c>
      <c r="Q449" t="s">
        <v>2586</v>
      </c>
      <c r="R449" t="s">
        <v>2587</v>
      </c>
      <c r="S449">
        <v>123</v>
      </c>
      <c r="T449" t="s">
        <v>37</v>
      </c>
      <c r="U449" t="s">
        <v>38</v>
      </c>
      <c r="V449" t="s">
        <v>90</v>
      </c>
      <c r="W449" s="11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5">
      <c r="A450" t="s">
        <v>28</v>
      </c>
      <c r="B450" t="s">
        <v>782</v>
      </c>
      <c r="C450">
        <v>147</v>
      </c>
      <c r="D450">
        <v>93</v>
      </c>
      <c r="E450">
        <v>189</v>
      </c>
      <c r="F450">
        <v>38</v>
      </c>
      <c r="G450" t="s">
        <v>2588</v>
      </c>
      <c r="H450">
        <v>1000</v>
      </c>
      <c r="I450" s="11">
        <v>82226474</v>
      </c>
      <c r="J450" t="s">
        <v>2589</v>
      </c>
      <c r="K450" t="s">
        <v>2590</v>
      </c>
      <c r="L450" t="s">
        <v>2591</v>
      </c>
      <c r="M450">
        <v>65499</v>
      </c>
      <c r="N450">
        <v>1267</v>
      </c>
      <c r="O450" t="s">
        <v>2592</v>
      </c>
      <c r="P450">
        <v>0</v>
      </c>
      <c r="Q450" t="s">
        <v>2593</v>
      </c>
      <c r="R450" t="s">
        <v>2594</v>
      </c>
      <c r="S450">
        <v>424</v>
      </c>
      <c r="T450" t="s">
        <v>37</v>
      </c>
      <c r="U450" t="s">
        <v>38</v>
      </c>
      <c r="V450" t="s">
        <v>90</v>
      </c>
      <c r="W450" s="11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5">
      <c r="A451" t="s">
        <v>28</v>
      </c>
      <c r="B451" t="s">
        <v>2595</v>
      </c>
      <c r="C451">
        <v>276</v>
      </c>
      <c r="D451">
        <v>104</v>
      </c>
      <c r="E451">
        <v>301</v>
      </c>
      <c r="F451">
        <v>71</v>
      </c>
      <c r="G451" t="s">
        <v>583</v>
      </c>
      <c r="H451">
        <v>18000</v>
      </c>
      <c r="I451" s="11">
        <v>79363785</v>
      </c>
      <c r="J451" t="s">
        <v>2596</v>
      </c>
      <c r="K451" t="s">
        <v>572</v>
      </c>
      <c r="L451" t="s">
        <v>2597</v>
      </c>
      <c r="M451">
        <v>139423</v>
      </c>
      <c r="N451">
        <v>22194</v>
      </c>
      <c r="O451" t="s">
        <v>2598</v>
      </c>
      <c r="P451">
        <v>0</v>
      </c>
      <c r="Q451" t="s">
        <v>2599</v>
      </c>
      <c r="R451" t="s">
        <v>2600</v>
      </c>
      <c r="S451">
        <v>698</v>
      </c>
      <c r="T451" t="s">
        <v>37</v>
      </c>
      <c r="U451" t="s">
        <v>38</v>
      </c>
      <c r="V451" t="s">
        <v>39</v>
      </c>
      <c r="W451" s="11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5">
      <c r="A452" t="s">
        <v>28</v>
      </c>
      <c r="B452" t="s">
        <v>1031</v>
      </c>
      <c r="C452">
        <v>80</v>
      </c>
      <c r="D452">
        <v>135</v>
      </c>
      <c r="E452">
        <v>503</v>
      </c>
      <c r="F452">
        <v>67</v>
      </c>
      <c r="G452" t="s">
        <v>2601</v>
      </c>
      <c r="H452">
        <v>8000</v>
      </c>
      <c r="I452" s="11">
        <v>76081498</v>
      </c>
      <c r="J452" t="s">
        <v>2602</v>
      </c>
      <c r="K452" t="s">
        <v>1476</v>
      </c>
      <c r="L452" t="s">
        <v>2603</v>
      </c>
      <c r="M452">
        <v>76099</v>
      </c>
      <c r="N452">
        <v>8355</v>
      </c>
      <c r="O452" t="s">
        <v>2604</v>
      </c>
      <c r="P452">
        <v>1</v>
      </c>
      <c r="Q452" t="s">
        <v>2605</v>
      </c>
      <c r="R452" t="s">
        <v>2606</v>
      </c>
      <c r="S452">
        <v>162</v>
      </c>
      <c r="T452" t="s">
        <v>37</v>
      </c>
      <c r="U452" t="s">
        <v>38</v>
      </c>
      <c r="V452" t="s">
        <v>569</v>
      </c>
      <c r="W452" s="11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5">
      <c r="A453" t="s">
        <v>28</v>
      </c>
      <c r="B453" t="s">
        <v>497</v>
      </c>
      <c r="C453">
        <v>406</v>
      </c>
      <c r="D453">
        <v>134</v>
      </c>
      <c r="E453">
        <v>452</v>
      </c>
      <c r="F453">
        <v>697</v>
      </c>
      <c r="G453" t="s">
        <v>1174</v>
      </c>
      <c r="H453">
        <v>11000</v>
      </c>
      <c r="I453" s="11">
        <v>85707116</v>
      </c>
      <c r="J453" t="s">
        <v>1420</v>
      </c>
      <c r="K453" t="s">
        <v>335</v>
      </c>
      <c r="L453" t="s">
        <v>2607</v>
      </c>
      <c r="M453">
        <v>303185</v>
      </c>
      <c r="N453">
        <v>20411</v>
      </c>
      <c r="O453" t="s">
        <v>2608</v>
      </c>
      <c r="P453">
        <v>4</v>
      </c>
      <c r="Q453" t="s">
        <v>2609</v>
      </c>
      <c r="R453" t="s">
        <v>2610</v>
      </c>
      <c r="S453">
        <v>701</v>
      </c>
      <c r="T453" t="s">
        <v>37</v>
      </c>
      <c r="U453" t="s">
        <v>38</v>
      </c>
      <c r="V453" t="s">
        <v>569</v>
      </c>
      <c r="W453" s="11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5">
      <c r="A454" t="s">
        <v>28</v>
      </c>
      <c r="B454" t="s">
        <v>2611</v>
      </c>
      <c r="C454">
        <v>97</v>
      </c>
      <c r="D454">
        <v>98</v>
      </c>
      <c r="E454">
        <v>425</v>
      </c>
      <c r="F454">
        <v>397</v>
      </c>
      <c r="G454" t="s">
        <v>2198</v>
      </c>
      <c r="H454">
        <v>11000</v>
      </c>
      <c r="I454" s="11">
        <v>74329966</v>
      </c>
      <c r="J454" t="s">
        <v>2612</v>
      </c>
      <c r="K454" t="s">
        <v>386</v>
      </c>
      <c r="L454" t="s">
        <v>2613</v>
      </c>
      <c r="M454">
        <v>60910</v>
      </c>
      <c r="N454">
        <v>12729</v>
      </c>
      <c r="O454" t="s">
        <v>1162</v>
      </c>
      <c r="P454">
        <v>2</v>
      </c>
      <c r="Q454" t="s">
        <v>2614</v>
      </c>
      <c r="R454" t="s">
        <v>2615</v>
      </c>
      <c r="S454">
        <v>164</v>
      </c>
      <c r="T454" t="s">
        <v>37</v>
      </c>
      <c r="U454" t="s">
        <v>38</v>
      </c>
      <c r="V454" t="s">
        <v>39</v>
      </c>
      <c r="W454" s="11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5">
      <c r="A455" t="s">
        <v>28</v>
      </c>
      <c r="B455" t="s">
        <v>2616</v>
      </c>
      <c r="C455">
        <v>143</v>
      </c>
      <c r="D455">
        <v>80</v>
      </c>
      <c r="E455">
        <v>40</v>
      </c>
      <c r="F455">
        <v>375</v>
      </c>
      <c r="G455" t="s">
        <v>2617</v>
      </c>
      <c r="H455">
        <v>3000</v>
      </c>
      <c r="I455" s="11">
        <v>100169068</v>
      </c>
      <c r="J455" t="s">
        <v>461</v>
      </c>
      <c r="K455" t="s">
        <v>696</v>
      </c>
      <c r="L455" t="s">
        <v>2618</v>
      </c>
      <c r="M455">
        <v>16385</v>
      </c>
      <c r="N455">
        <v>4394</v>
      </c>
      <c r="O455" t="s">
        <v>2619</v>
      </c>
      <c r="P455">
        <v>0</v>
      </c>
      <c r="Q455" t="s">
        <v>2620</v>
      </c>
      <c r="R455" t="s">
        <v>2621</v>
      </c>
      <c r="S455">
        <v>100</v>
      </c>
      <c r="T455" t="s">
        <v>37</v>
      </c>
      <c r="U455" t="s">
        <v>38</v>
      </c>
      <c r="V455" t="s">
        <v>90</v>
      </c>
      <c r="W455" s="11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5">
      <c r="A456" t="s">
        <v>28</v>
      </c>
      <c r="B456" t="s">
        <v>2622</v>
      </c>
      <c r="C456">
        <v>106</v>
      </c>
      <c r="D456">
        <v>83</v>
      </c>
      <c r="E456">
        <v>21</v>
      </c>
      <c r="F456">
        <v>495</v>
      </c>
      <c r="G456" t="s">
        <v>2623</v>
      </c>
      <c r="H456">
        <v>13000</v>
      </c>
      <c r="I456" s="11">
        <v>73215310</v>
      </c>
      <c r="J456" t="s">
        <v>2624</v>
      </c>
      <c r="K456" t="s">
        <v>1124</v>
      </c>
      <c r="L456" t="s">
        <v>2625</v>
      </c>
      <c r="M456">
        <v>44143</v>
      </c>
      <c r="N456">
        <v>14261</v>
      </c>
      <c r="O456" t="s">
        <v>2626</v>
      </c>
      <c r="P456">
        <v>0</v>
      </c>
      <c r="Q456" t="s">
        <v>2627</v>
      </c>
      <c r="R456" t="s">
        <v>2628</v>
      </c>
      <c r="S456">
        <v>216</v>
      </c>
      <c r="T456" t="s">
        <v>37</v>
      </c>
      <c r="U456" t="s">
        <v>38</v>
      </c>
      <c r="V456" t="s">
        <v>272</v>
      </c>
      <c r="W456" s="11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5">
      <c r="A457" t="s">
        <v>28</v>
      </c>
      <c r="B457" t="s">
        <v>1568</v>
      </c>
      <c r="C457">
        <v>178</v>
      </c>
      <c r="D457">
        <v>102</v>
      </c>
      <c r="E457">
        <v>153</v>
      </c>
      <c r="F457">
        <v>269</v>
      </c>
      <c r="G457" t="s">
        <v>2629</v>
      </c>
      <c r="H457">
        <v>3000</v>
      </c>
      <c r="I457" s="11">
        <v>80360866</v>
      </c>
      <c r="J457" t="s">
        <v>2630</v>
      </c>
      <c r="K457" t="s">
        <v>955</v>
      </c>
      <c r="L457" t="s">
        <v>2631</v>
      </c>
      <c r="M457">
        <v>44662</v>
      </c>
      <c r="N457">
        <v>5392</v>
      </c>
      <c r="O457" t="s">
        <v>2632</v>
      </c>
      <c r="P457">
        <v>1</v>
      </c>
      <c r="Q457" t="s">
        <v>2633</v>
      </c>
      <c r="R457" t="s">
        <v>2634</v>
      </c>
      <c r="S457">
        <v>127</v>
      </c>
      <c r="T457" t="s">
        <v>37</v>
      </c>
      <c r="U457" t="s">
        <v>38</v>
      </c>
      <c r="V457" t="s">
        <v>90</v>
      </c>
      <c r="W457" s="11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5">
      <c r="A458" t="s">
        <v>28</v>
      </c>
      <c r="B458" t="s">
        <v>2635</v>
      </c>
      <c r="C458">
        <v>102</v>
      </c>
      <c r="D458">
        <v>130</v>
      </c>
      <c r="E458">
        <v>81</v>
      </c>
      <c r="F458">
        <v>427</v>
      </c>
      <c r="G458" t="s">
        <v>183</v>
      </c>
      <c r="H458">
        <v>10000</v>
      </c>
      <c r="I458" s="11">
        <v>69102910</v>
      </c>
      <c r="J458" t="s">
        <v>2636</v>
      </c>
      <c r="K458" t="s">
        <v>430</v>
      </c>
      <c r="L458" t="s">
        <v>2637</v>
      </c>
      <c r="M458">
        <v>58402</v>
      </c>
      <c r="N458">
        <v>12186</v>
      </c>
      <c r="O458" t="s">
        <v>2638</v>
      </c>
      <c r="P458">
        <v>0</v>
      </c>
      <c r="Q458" t="s">
        <v>2639</v>
      </c>
      <c r="R458" t="s">
        <v>2640</v>
      </c>
      <c r="S458">
        <v>370</v>
      </c>
      <c r="T458" t="s">
        <v>37</v>
      </c>
      <c r="U458" t="s">
        <v>38</v>
      </c>
      <c r="V458" t="s">
        <v>39</v>
      </c>
      <c r="W458" s="11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5">
      <c r="A459" t="s">
        <v>28</v>
      </c>
      <c r="B459" t="s">
        <v>2641</v>
      </c>
      <c r="C459">
        <v>209</v>
      </c>
      <c r="D459">
        <v>129</v>
      </c>
      <c r="E459">
        <v>438</v>
      </c>
      <c r="F459">
        <v>502</v>
      </c>
      <c r="G459" t="s">
        <v>2642</v>
      </c>
      <c r="H459">
        <v>18000</v>
      </c>
      <c r="I459" s="11">
        <v>65948711</v>
      </c>
      <c r="J459" t="s">
        <v>2139</v>
      </c>
      <c r="K459" t="s">
        <v>1664</v>
      </c>
      <c r="L459" t="s">
        <v>2643</v>
      </c>
      <c r="M459">
        <v>86422</v>
      </c>
      <c r="N459">
        <v>20056</v>
      </c>
      <c r="O459" t="s">
        <v>2644</v>
      </c>
      <c r="P459">
        <v>1</v>
      </c>
      <c r="Q459" t="s">
        <v>2645</v>
      </c>
      <c r="R459" t="s">
        <v>2646</v>
      </c>
      <c r="S459">
        <v>363</v>
      </c>
      <c r="T459" t="s">
        <v>37</v>
      </c>
      <c r="U459" t="s">
        <v>38</v>
      </c>
      <c r="V459" t="s">
        <v>569</v>
      </c>
      <c r="W459" s="11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5">
      <c r="A460" t="s">
        <v>28</v>
      </c>
      <c r="B460" t="s">
        <v>2272</v>
      </c>
      <c r="C460">
        <v>152</v>
      </c>
      <c r="D460">
        <v>89</v>
      </c>
      <c r="E460">
        <v>266</v>
      </c>
      <c r="F460">
        <v>859</v>
      </c>
      <c r="G460" t="s">
        <v>2117</v>
      </c>
      <c r="H460">
        <v>12000</v>
      </c>
      <c r="I460" s="11">
        <v>169692572</v>
      </c>
      <c r="J460" t="s">
        <v>765</v>
      </c>
      <c r="K460" t="s">
        <v>267</v>
      </c>
      <c r="L460" t="s">
        <v>2647</v>
      </c>
      <c r="M460">
        <v>56501</v>
      </c>
      <c r="N460">
        <v>26839</v>
      </c>
      <c r="O460" t="s">
        <v>2648</v>
      </c>
      <c r="P460">
        <v>0</v>
      </c>
      <c r="Q460" t="s">
        <v>2649</v>
      </c>
      <c r="R460" t="s">
        <v>2650</v>
      </c>
      <c r="S460">
        <v>97</v>
      </c>
      <c r="T460" t="s">
        <v>37</v>
      </c>
      <c r="U460" t="s">
        <v>38</v>
      </c>
      <c r="V460" t="s">
        <v>90</v>
      </c>
      <c r="W460" s="11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5">
      <c r="A461" t="s">
        <v>28</v>
      </c>
      <c r="B461" t="s">
        <v>2651</v>
      </c>
      <c r="C461">
        <v>129</v>
      </c>
      <c r="D461">
        <v>74</v>
      </c>
      <c r="E461">
        <v>11</v>
      </c>
      <c r="F461">
        <v>62</v>
      </c>
      <c r="G461" t="s">
        <v>2652</v>
      </c>
      <c r="H461">
        <v>340</v>
      </c>
      <c r="I461" s="11">
        <v>60507228</v>
      </c>
      <c r="J461" t="s">
        <v>2653</v>
      </c>
      <c r="K461" t="s">
        <v>2654</v>
      </c>
      <c r="L461" t="s">
        <v>2655</v>
      </c>
      <c r="M461">
        <v>27543</v>
      </c>
      <c r="N461">
        <v>814</v>
      </c>
      <c r="O461" t="s">
        <v>2656</v>
      </c>
      <c r="P461">
        <v>0</v>
      </c>
      <c r="Q461" t="s">
        <v>2657</v>
      </c>
      <c r="R461" t="s">
        <v>2658</v>
      </c>
      <c r="S461">
        <v>186</v>
      </c>
      <c r="T461" t="s">
        <v>37</v>
      </c>
      <c r="U461" t="s">
        <v>38</v>
      </c>
      <c r="V461" t="s">
        <v>272</v>
      </c>
      <c r="W461" s="11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5">
      <c r="A462" t="s">
        <v>28</v>
      </c>
      <c r="B462" t="s">
        <v>901</v>
      </c>
      <c r="C462">
        <v>124</v>
      </c>
      <c r="D462">
        <v>96</v>
      </c>
      <c r="E462">
        <v>25</v>
      </c>
      <c r="F462">
        <v>102</v>
      </c>
      <c r="G462" t="s">
        <v>2659</v>
      </c>
      <c r="H462">
        <v>891</v>
      </c>
      <c r="I462" s="11">
        <v>56684819</v>
      </c>
      <c r="J462" t="s">
        <v>68</v>
      </c>
      <c r="K462" t="s">
        <v>185</v>
      </c>
      <c r="L462" t="s">
        <v>2660</v>
      </c>
      <c r="M462">
        <v>103787</v>
      </c>
      <c r="N462">
        <v>1919</v>
      </c>
      <c r="O462" t="s">
        <v>2661</v>
      </c>
      <c r="P462">
        <v>0</v>
      </c>
      <c r="Q462" t="s">
        <v>2662</v>
      </c>
      <c r="R462" t="s">
        <v>2663</v>
      </c>
      <c r="S462">
        <v>615</v>
      </c>
      <c r="T462" t="s">
        <v>37</v>
      </c>
      <c r="U462" t="s">
        <v>38</v>
      </c>
      <c r="V462" t="s">
        <v>39</v>
      </c>
      <c r="W462" s="11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5">
      <c r="A463" t="s">
        <v>28</v>
      </c>
      <c r="B463" t="s">
        <v>1839</v>
      </c>
      <c r="C463">
        <v>35</v>
      </c>
      <c r="D463">
        <v>114</v>
      </c>
      <c r="E463">
        <v>31</v>
      </c>
      <c r="F463">
        <v>372</v>
      </c>
      <c r="G463" t="s">
        <v>2664</v>
      </c>
      <c r="H463">
        <v>9000</v>
      </c>
      <c r="I463" s="11">
        <v>50628009</v>
      </c>
      <c r="J463" t="s">
        <v>2665</v>
      </c>
      <c r="K463" t="s">
        <v>749</v>
      </c>
      <c r="L463" t="s">
        <v>2666</v>
      </c>
      <c r="M463">
        <v>22955</v>
      </c>
      <c r="N463">
        <v>10731</v>
      </c>
      <c r="O463" t="s">
        <v>2667</v>
      </c>
      <c r="P463">
        <v>0</v>
      </c>
      <c r="Q463" t="s">
        <v>2668</v>
      </c>
      <c r="R463" t="s">
        <v>2669</v>
      </c>
      <c r="S463">
        <v>88</v>
      </c>
      <c r="T463" t="s">
        <v>37</v>
      </c>
      <c r="U463" t="s">
        <v>38</v>
      </c>
      <c r="V463" t="s">
        <v>90</v>
      </c>
      <c r="W463" s="11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5">
      <c r="A464" t="s">
        <v>28</v>
      </c>
      <c r="B464" t="s">
        <v>1624</v>
      </c>
      <c r="C464">
        <v>166</v>
      </c>
      <c r="D464">
        <v>99</v>
      </c>
      <c r="E464">
        <v>57</v>
      </c>
      <c r="F464">
        <v>820</v>
      </c>
      <c r="G464" t="s">
        <v>247</v>
      </c>
      <c r="H464">
        <v>20000</v>
      </c>
      <c r="I464" s="11">
        <v>69772969</v>
      </c>
      <c r="J464" t="s">
        <v>329</v>
      </c>
      <c r="K464" t="s">
        <v>258</v>
      </c>
      <c r="L464" t="s">
        <v>2670</v>
      </c>
      <c r="M464">
        <v>155532</v>
      </c>
      <c r="N464">
        <v>25942</v>
      </c>
      <c r="O464" t="s">
        <v>1019</v>
      </c>
      <c r="P464">
        <v>4</v>
      </c>
      <c r="Q464" t="s">
        <v>2671</v>
      </c>
      <c r="R464" t="s">
        <v>2672</v>
      </c>
      <c r="S464">
        <v>543</v>
      </c>
      <c r="T464" t="s">
        <v>37</v>
      </c>
      <c r="U464" t="s">
        <v>38</v>
      </c>
      <c r="V464" t="s">
        <v>569</v>
      </c>
      <c r="W464" s="11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5">
      <c r="A465" t="s">
        <v>28</v>
      </c>
      <c r="B465" t="s">
        <v>308</v>
      </c>
      <c r="C465">
        <v>137</v>
      </c>
      <c r="D465">
        <v>129</v>
      </c>
      <c r="E465">
        <v>258</v>
      </c>
      <c r="F465">
        <v>163</v>
      </c>
      <c r="G465" t="s">
        <v>2673</v>
      </c>
      <c r="H465">
        <v>2000</v>
      </c>
      <c r="I465" s="11">
        <v>45356386</v>
      </c>
      <c r="J465" t="s">
        <v>131</v>
      </c>
      <c r="K465" t="s">
        <v>2674</v>
      </c>
      <c r="L465" t="s">
        <v>2675</v>
      </c>
      <c r="M465">
        <v>71574</v>
      </c>
      <c r="N465">
        <v>2864</v>
      </c>
      <c r="O465" t="s">
        <v>2676</v>
      </c>
      <c r="P465">
        <v>1</v>
      </c>
      <c r="Q465" t="s">
        <v>2677</v>
      </c>
      <c r="R465" t="s">
        <v>2678</v>
      </c>
      <c r="S465">
        <v>244</v>
      </c>
      <c r="T465" t="s">
        <v>2679</v>
      </c>
      <c r="U465" t="s">
        <v>38</v>
      </c>
      <c r="V465" t="s">
        <v>90</v>
      </c>
      <c r="W465" s="11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5">
      <c r="A466" t="s">
        <v>28</v>
      </c>
      <c r="B466" t="s">
        <v>2680</v>
      </c>
      <c r="C466">
        <v>121</v>
      </c>
      <c r="D466">
        <v>113</v>
      </c>
      <c r="E466">
        <v>25</v>
      </c>
      <c r="F466">
        <v>129</v>
      </c>
      <c r="G466" t="s">
        <v>2681</v>
      </c>
      <c r="H466">
        <v>49000</v>
      </c>
      <c r="I466" s="11">
        <v>55350897</v>
      </c>
      <c r="J466" t="s">
        <v>660</v>
      </c>
      <c r="K466" t="s">
        <v>784</v>
      </c>
      <c r="L466" t="s">
        <v>2682</v>
      </c>
      <c r="M466">
        <v>83560</v>
      </c>
      <c r="N466">
        <v>49631</v>
      </c>
      <c r="O466" t="s">
        <v>2683</v>
      </c>
      <c r="P466">
        <v>1</v>
      </c>
      <c r="Q466" t="s">
        <v>2684</v>
      </c>
      <c r="R466" t="s">
        <v>2685</v>
      </c>
      <c r="S466">
        <v>619</v>
      </c>
      <c r="T466" t="s">
        <v>37</v>
      </c>
      <c r="U466" t="s">
        <v>38</v>
      </c>
      <c r="V466" t="s">
        <v>39</v>
      </c>
      <c r="W466" s="11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5">
      <c r="A467" t="s">
        <v>28</v>
      </c>
      <c r="B467" t="s">
        <v>2686</v>
      </c>
      <c r="C467">
        <v>87</v>
      </c>
      <c r="D467">
        <v>90</v>
      </c>
      <c r="E467">
        <v>65</v>
      </c>
      <c r="F467">
        <v>658</v>
      </c>
      <c r="G467" t="s">
        <v>1893</v>
      </c>
      <c r="H467">
        <v>11000</v>
      </c>
      <c r="I467" s="11">
        <v>39442871</v>
      </c>
      <c r="J467" t="s">
        <v>2687</v>
      </c>
      <c r="K467" t="s">
        <v>2117</v>
      </c>
      <c r="L467" t="s">
        <v>2688</v>
      </c>
      <c r="M467">
        <v>80639</v>
      </c>
      <c r="N467">
        <v>25190</v>
      </c>
      <c r="O467" t="s">
        <v>2689</v>
      </c>
      <c r="P467">
        <v>0</v>
      </c>
      <c r="Q467" t="s">
        <v>2690</v>
      </c>
      <c r="R467" t="s">
        <v>2691</v>
      </c>
      <c r="S467">
        <v>237</v>
      </c>
      <c r="T467" t="s">
        <v>37</v>
      </c>
      <c r="U467" t="s">
        <v>38</v>
      </c>
      <c r="V467" t="s">
        <v>39</v>
      </c>
      <c r="W467" s="11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5">
      <c r="A468" t="s">
        <v>28</v>
      </c>
      <c r="B468" t="s">
        <v>2692</v>
      </c>
      <c r="C468">
        <v>233</v>
      </c>
      <c r="D468">
        <v>118</v>
      </c>
      <c r="E468">
        <v>0</v>
      </c>
      <c r="F468">
        <v>871</v>
      </c>
      <c r="G468" t="s">
        <v>453</v>
      </c>
      <c r="H468">
        <v>13000</v>
      </c>
      <c r="I468" s="11">
        <v>37899638</v>
      </c>
      <c r="J468" t="s">
        <v>2693</v>
      </c>
      <c r="K468" t="s">
        <v>1124</v>
      </c>
      <c r="L468" t="s">
        <v>2694</v>
      </c>
      <c r="M468">
        <v>98472</v>
      </c>
      <c r="N468">
        <v>27114</v>
      </c>
      <c r="O468" t="s">
        <v>1177</v>
      </c>
      <c r="P468">
        <v>2</v>
      </c>
      <c r="Q468" t="s">
        <v>2695</v>
      </c>
      <c r="R468" t="s">
        <v>2696</v>
      </c>
      <c r="S468">
        <v>492</v>
      </c>
      <c r="T468" t="s">
        <v>37</v>
      </c>
      <c r="U468" t="s">
        <v>38</v>
      </c>
      <c r="V468" t="s">
        <v>39</v>
      </c>
      <c r="W468" s="11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5">
      <c r="A469" t="s">
        <v>28</v>
      </c>
      <c r="B469" t="s">
        <v>250</v>
      </c>
      <c r="C469">
        <v>132</v>
      </c>
      <c r="D469">
        <v>106</v>
      </c>
      <c r="E469">
        <v>13000</v>
      </c>
      <c r="F469">
        <v>733</v>
      </c>
      <c r="G469" t="s">
        <v>931</v>
      </c>
      <c r="H469">
        <v>20000</v>
      </c>
      <c r="I469" s="11">
        <v>37754208</v>
      </c>
      <c r="J469" t="s">
        <v>1841</v>
      </c>
      <c r="K469" t="s">
        <v>814</v>
      </c>
      <c r="L469" t="s">
        <v>2697</v>
      </c>
      <c r="M469">
        <v>172217</v>
      </c>
      <c r="N469">
        <v>22590</v>
      </c>
      <c r="O469" t="s">
        <v>1103</v>
      </c>
      <c r="P469">
        <v>3</v>
      </c>
      <c r="Q469" t="s">
        <v>2698</v>
      </c>
      <c r="R469" t="s">
        <v>2699</v>
      </c>
      <c r="S469">
        <v>405</v>
      </c>
      <c r="T469" t="s">
        <v>37</v>
      </c>
      <c r="U469" t="s">
        <v>38</v>
      </c>
      <c r="V469" t="s">
        <v>39</v>
      </c>
      <c r="W469" s="11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5">
      <c r="A470" t="s">
        <v>28</v>
      </c>
      <c r="B470" t="s">
        <v>630</v>
      </c>
      <c r="C470">
        <v>258</v>
      </c>
      <c r="D470">
        <v>89</v>
      </c>
      <c r="E470">
        <v>84</v>
      </c>
      <c r="F470">
        <v>1000</v>
      </c>
      <c r="G470" t="s">
        <v>2701</v>
      </c>
      <c r="H470">
        <v>13000</v>
      </c>
      <c r="I470" s="11">
        <v>38542418</v>
      </c>
      <c r="J470" t="s">
        <v>2702</v>
      </c>
      <c r="K470" t="s">
        <v>950</v>
      </c>
      <c r="L470" t="s">
        <v>2703</v>
      </c>
      <c r="M470">
        <v>151424</v>
      </c>
      <c r="N470">
        <v>18132</v>
      </c>
      <c r="O470" t="s">
        <v>2704</v>
      </c>
      <c r="P470">
        <v>5</v>
      </c>
      <c r="Q470" t="s">
        <v>2705</v>
      </c>
      <c r="R470" t="s">
        <v>2706</v>
      </c>
      <c r="S470">
        <v>252</v>
      </c>
      <c r="T470" t="s">
        <v>37</v>
      </c>
      <c r="U470" t="s">
        <v>38</v>
      </c>
      <c r="V470" t="s">
        <v>39</v>
      </c>
      <c r="W470" s="11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5">
      <c r="A471" t="s">
        <v>28</v>
      </c>
      <c r="B471" t="s">
        <v>1442</v>
      </c>
      <c r="C471">
        <v>162</v>
      </c>
      <c r="D471">
        <v>145</v>
      </c>
      <c r="E471">
        <v>79</v>
      </c>
      <c r="F471">
        <v>183</v>
      </c>
      <c r="G471" t="s">
        <v>2707</v>
      </c>
      <c r="H471">
        <v>981</v>
      </c>
      <c r="I471" s="11">
        <v>34566746</v>
      </c>
      <c r="J471" t="s">
        <v>2708</v>
      </c>
      <c r="K471" t="s">
        <v>347</v>
      </c>
      <c r="L471" t="s">
        <v>2709</v>
      </c>
      <c r="M471">
        <v>45231</v>
      </c>
      <c r="N471">
        <v>1825</v>
      </c>
      <c r="O471" t="s">
        <v>2710</v>
      </c>
      <c r="P471">
        <v>1</v>
      </c>
      <c r="Q471" t="s">
        <v>2711</v>
      </c>
      <c r="R471" t="s">
        <v>2712</v>
      </c>
      <c r="S471">
        <v>315</v>
      </c>
      <c r="T471" t="s">
        <v>37</v>
      </c>
      <c r="U471" t="s">
        <v>38</v>
      </c>
      <c r="V471" t="s">
        <v>39</v>
      </c>
      <c r="W471" s="1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5">
      <c r="A472" t="s">
        <v>28</v>
      </c>
      <c r="B472" t="s">
        <v>489</v>
      </c>
      <c r="C472">
        <v>61</v>
      </c>
      <c r="D472">
        <v>114</v>
      </c>
      <c r="E472">
        <v>357</v>
      </c>
      <c r="F472">
        <v>366</v>
      </c>
      <c r="G472" t="s">
        <v>2713</v>
      </c>
      <c r="H472">
        <v>13000</v>
      </c>
      <c r="I472" s="11">
        <v>32885565</v>
      </c>
      <c r="J472" t="s">
        <v>685</v>
      </c>
      <c r="K472" t="s">
        <v>1721</v>
      </c>
      <c r="L472" t="s">
        <v>2714</v>
      </c>
      <c r="M472">
        <v>53132</v>
      </c>
      <c r="N472">
        <v>25126</v>
      </c>
      <c r="O472" t="s">
        <v>2715</v>
      </c>
      <c r="P472">
        <v>0</v>
      </c>
      <c r="Q472" t="s">
        <v>2716</v>
      </c>
      <c r="R472" t="s">
        <v>2717</v>
      </c>
      <c r="S472">
        <v>101</v>
      </c>
      <c r="T472" t="s">
        <v>37</v>
      </c>
      <c r="U472" t="s">
        <v>38</v>
      </c>
      <c r="V472" t="s">
        <v>39</v>
      </c>
      <c r="W472" s="11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5">
      <c r="A473" t="s">
        <v>28</v>
      </c>
      <c r="B473" t="s">
        <v>2718</v>
      </c>
      <c r="C473">
        <v>113</v>
      </c>
      <c r="D473">
        <v>87</v>
      </c>
      <c r="E473">
        <v>43</v>
      </c>
      <c r="F473">
        <v>210</v>
      </c>
      <c r="G473" t="s">
        <v>2719</v>
      </c>
      <c r="H473">
        <v>882</v>
      </c>
      <c r="I473" s="11">
        <v>36073232</v>
      </c>
      <c r="J473" t="s">
        <v>2720</v>
      </c>
      <c r="K473" t="s">
        <v>2721</v>
      </c>
      <c r="L473" t="s">
        <v>2722</v>
      </c>
      <c r="M473">
        <v>8913</v>
      </c>
      <c r="N473">
        <v>1971</v>
      </c>
      <c r="O473" t="s">
        <v>2723</v>
      </c>
      <c r="P473">
        <v>0</v>
      </c>
      <c r="Q473" t="s">
        <v>2724</v>
      </c>
      <c r="R473" t="s">
        <v>2725</v>
      </c>
      <c r="S473">
        <v>66</v>
      </c>
      <c r="T473" t="s">
        <v>37</v>
      </c>
      <c r="U473" t="s">
        <v>38</v>
      </c>
      <c r="V473" t="s">
        <v>90</v>
      </c>
      <c r="W473" s="11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5">
      <c r="A474" t="s">
        <v>28</v>
      </c>
      <c r="B474" t="s">
        <v>2726</v>
      </c>
      <c r="C474">
        <v>174</v>
      </c>
      <c r="D474">
        <v>119</v>
      </c>
      <c r="E474">
        <v>64</v>
      </c>
      <c r="F474">
        <v>41</v>
      </c>
      <c r="G474" t="s">
        <v>2172</v>
      </c>
      <c r="H474">
        <v>743</v>
      </c>
      <c r="I474" s="11">
        <v>21471685</v>
      </c>
      <c r="J474" t="s">
        <v>68</v>
      </c>
      <c r="K474" t="s">
        <v>2727</v>
      </c>
      <c r="L474" t="s">
        <v>2728</v>
      </c>
      <c r="M474">
        <v>65464</v>
      </c>
      <c r="N474">
        <v>971</v>
      </c>
      <c r="O474" t="s">
        <v>2729</v>
      </c>
      <c r="P474">
        <v>0</v>
      </c>
      <c r="Q474" t="s">
        <v>2730</v>
      </c>
      <c r="R474" t="s">
        <v>2731</v>
      </c>
      <c r="S474">
        <v>1308</v>
      </c>
      <c r="T474" t="s">
        <v>37</v>
      </c>
      <c r="U474" t="s">
        <v>38</v>
      </c>
      <c r="V474" t="s">
        <v>39</v>
      </c>
      <c r="W474" s="11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5">
      <c r="A475" t="s">
        <v>28</v>
      </c>
      <c r="B475" t="s">
        <v>2732</v>
      </c>
      <c r="C475">
        <v>101</v>
      </c>
      <c r="D475">
        <v>91</v>
      </c>
      <c r="E475">
        <v>287</v>
      </c>
      <c r="F475">
        <v>695</v>
      </c>
      <c r="G475" t="s">
        <v>2733</v>
      </c>
      <c r="H475">
        <v>3000</v>
      </c>
      <c r="I475" s="11">
        <v>20950820</v>
      </c>
      <c r="J475" t="s">
        <v>1144</v>
      </c>
      <c r="K475" t="s">
        <v>490</v>
      </c>
      <c r="L475" t="s">
        <v>2734</v>
      </c>
      <c r="M475">
        <v>24183</v>
      </c>
      <c r="N475">
        <v>5593</v>
      </c>
      <c r="O475" t="s">
        <v>2735</v>
      </c>
      <c r="P475">
        <v>4</v>
      </c>
      <c r="Q475" t="s">
        <v>2736</v>
      </c>
      <c r="R475" t="s">
        <v>2737</v>
      </c>
      <c r="S475">
        <v>160</v>
      </c>
      <c r="T475" t="s">
        <v>37</v>
      </c>
      <c r="U475" t="s">
        <v>740</v>
      </c>
      <c r="V475" t="s">
        <v>90</v>
      </c>
      <c r="W475" s="11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5">
      <c r="A476" t="s">
        <v>720</v>
      </c>
      <c r="B476" t="s">
        <v>152</v>
      </c>
      <c r="C476">
        <v>205</v>
      </c>
      <c r="D476">
        <v>118</v>
      </c>
      <c r="E476">
        <v>252</v>
      </c>
      <c r="F476">
        <v>30</v>
      </c>
      <c r="G476" t="s">
        <v>2738</v>
      </c>
      <c r="H476">
        <v>529</v>
      </c>
      <c r="I476" s="11">
        <v>19673424</v>
      </c>
      <c r="J476" t="s">
        <v>2739</v>
      </c>
      <c r="K476" t="s">
        <v>2740</v>
      </c>
      <c r="L476" t="s">
        <v>2741</v>
      </c>
      <c r="M476">
        <v>37446</v>
      </c>
      <c r="N476">
        <v>619</v>
      </c>
      <c r="O476" t="s">
        <v>2742</v>
      </c>
      <c r="P476">
        <v>4</v>
      </c>
      <c r="Q476" t="s">
        <v>2743</v>
      </c>
      <c r="R476" t="s">
        <v>2744</v>
      </c>
      <c r="S476">
        <v>232</v>
      </c>
      <c r="T476" t="s">
        <v>37</v>
      </c>
      <c r="U476" t="s">
        <v>38</v>
      </c>
      <c r="V476" t="s">
        <v>39</v>
      </c>
      <c r="W476" s="11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5">
      <c r="A477" t="s">
        <v>28</v>
      </c>
      <c r="B477" t="s">
        <v>1031</v>
      </c>
      <c r="C477">
        <v>123</v>
      </c>
      <c r="D477">
        <v>116</v>
      </c>
      <c r="E477">
        <v>503</v>
      </c>
      <c r="F477">
        <v>982</v>
      </c>
      <c r="G477" t="s">
        <v>625</v>
      </c>
      <c r="H477">
        <v>23000</v>
      </c>
      <c r="I477" s="11">
        <v>19480739</v>
      </c>
      <c r="J477" t="s">
        <v>68</v>
      </c>
      <c r="K477" t="s">
        <v>328</v>
      </c>
      <c r="L477" t="s">
        <v>2745</v>
      </c>
      <c r="M477">
        <v>53057</v>
      </c>
      <c r="N477">
        <v>43887</v>
      </c>
      <c r="O477" t="s">
        <v>2555</v>
      </c>
      <c r="P477">
        <v>0</v>
      </c>
      <c r="Q477" t="s">
        <v>2746</v>
      </c>
      <c r="R477" t="s">
        <v>2747</v>
      </c>
      <c r="S477">
        <v>457</v>
      </c>
      <c r="T477" t="s">
        <v>37</v>
      </c>
      <c r="U477" t="s">
        <v>38</v>
      </c>
      <c r="V477" t="s">
        <v>39</v>
      </c>
      <c r="W477" s="11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5">
      <c r="A478" t="s">
        <v>28</v>
      </c>
      <c r="B478" t="s">
        <v>2748</v>
      </c>
      <c r="C478">
        <v>79</v>
      </c>
      <c r="D478">
        <v>177</v>
      </c>
      <c r="E478">
        <v>0</v>
      </c>
      <c r="F478">
        <v>582</v>
      </c>
      <c r="G478" t="s">
        <v>2749</v>
      </c>
      <c r="H478">
        <v>766</v>
      </c>
      <c r="I478" s="11">
        <v>17593391</v>
      </c>
      <c r="J478" t="s">
        <v>561</v>
      </c>
      <c r="K478" t="s">
        <v>1956</v>
      </c>
      <c r="L478" t="s">
        <v>2750</v>
      </c>
      <c r="M478">
        <v>56403</v>
      </c>
      <c r="N478">
        <v>4346</v>
      </c>
      <c r="O478" t="s">
        <v>2751</v>
      </c>
      <c r="P478">
        <v>1</v>
      </c>
      <c r="Q478" t="s">
        <v>2752</v>
      </c>
      <c r="R478" t="s">
        <v>2753</v>
      </c>
      <c r="S478">
        <v>376</v>
      </c>
      <c r="T478" t="s">
        <v>37</v>
      </c>
      <c r="U478" t="s">
        <v>38</v>
      </c>
      <c r="V478" t="s">
        <v>569</v>
      </c>
      <c r="W478" s="11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5">
      <c r="A479" t="s">
        <v>28</v>
      </c>
      <c r="B479" t="s">
        <v>818</v>
      </c>
      <c r="C479">
        <v>61</v>
      </c>
      <c r="D479">
        <v>97</v>
      </c>
      <c r="E479">
        <v>750</v>
      </c>
      <c r="F479">
        <v>231</v>
      </c>
      <c r="G479" t="s">
        <v>2252</v>
      </c>
      <c r="H479">
        <v>1000</v>
      </c>
      <c r="I479" s="11">
        <v>18318000</v>
      </c>
      <c r="J479" t="s">
        <v>2375</v>
      </c>
      <c r="K479" t="s">
        <v>2754</v>
      </c>
      <c r="L479" t="s">
        <v>2755</v>
      </c>
      <c r="M479">
        <v>24868</v>
      </c>
      <c r="N479">
        <v>2521</v>
      </c>
      <c r="O479" t="s">
        <v>2756</v>
      </c>
      <c r="P479">
        <v>0</v>
      </c>
      <c r="Q479" t="s">
        <v>2757</v>
      </c>
      <c r="R479" t="s">
        <v>2758</v>
      </c>
      <c r="S479">
        <v>216</v>
      </c>
      <c r="T479" t="s">
        <v>37</v>
      </c>
      <c r="U479" t="s">
        <v>365</v>
      </c>
      <c r="V479" t="s">
        <v>272</v>
      </c>
      <c r="W479" s="11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5">
      <c r="A480" t="s">
        <v>28</v>
      </c>
      <c r="B480" t="s">
        <v>1049</v>
      </c>
      <c r="C480">
        <v>202</v>
      </c>
      <c r="D480">
        <v>106</v>
      </c>
      <c r="E480">
        <v>42</v>
      </c>
      <c r="F480">
        <v>612</v>
      </c>
      <c r="G480" t="s">
        <v>2759</v>
      </c>
      <c r="H480">
        <v>14000</v>
      </c>
      <c r="I480" s="11">
        <v>27356090</v>
      </c>
      <c r="J480" t="s">
        <v>42</v>
      </c>
      <c r="K480" t="s">
        <v>332</v>
      </c>
      <c r="L480" t="s">
        <v>2760</v>
      </c>
      <c r="M480">
        <v>58752</v>
      </c>
      <c r="N480">
        <v>16922</v>
      </c>
      <c r="O480" t="s">
        <v>2761</v>
      </c>
      <c r="P480">
        <v>0</v>
      </c>
      <c r="Q480" t="s">
        <v>2762</v>
      </c>
      <c r="R480" t="s">
        <v>2763</v>
      </c>
      <c r="S480">
        <v>117</v>
      </c>
      <c r="T480" t="s">
        <v>37</v>
      </c>
      <c r="U480" t="s">
        <v>38</v>
      </c>
      <c r="V480" t="s">
        <v>39</v>
      </c>
      <c r="W480" s="11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5">
      <c r="A481" t="s">
        <v>28</v>
      </c>
      <c r="B481" t="s">
        <v>2764</v>
      </c>
      <c r="C481">
        <v>145</v>
      </c>
      <c r="D481">
        <v>106</v>
      </c>
      <c r="E481">
        <v>14</v>
      </c>
      <c r="F481">
        <v>0</v>
      </c>
      <c r="G481" t="s">
        <v>2765</v>
      </c>
      <c r="H481">
        <v>2</v>
      </c>
      <c r="I481" s="11">
        <v>17473245</v>
      </c>
      <c r="J481" t="s">
        <v>2702</v>
      </c>
      <c r="K481" t="s">
        <v>2766</v>
      </c>
      <c r="L481" t="s">
        <v>2767</v>
      </c>
      <c r="M481">
        <v>47612</v>
      </c>
      <c r="N481">
        <v>2</v>
      </c>
      <c r="O481" t="s">
        <v>2768</v>
      </c>
      <c r="P481">
        <v>1</v>
      </c>
      <c r="Q481" t="s">
        <v>2769</v>
      </c>
      <c r="R481" t="s">
        <v>2770</v>
      </c>
      <c r="S481">
        <v>348</v>
      </c>
      <c r="T481" t="s">
        <v>37</v>
      </c>
      <c r="U481" t="s">
        <v>38</v>
      </c>
      <c r="V481" t="s">
        <v>39</v>
      </c>
      <c r="W481" s="1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5">
      <c r="A482" t="s">
        <v>28</v>
      </c>
      <c r="B482" t="s">
        <v>1908</v>
      </c>
      <c r="C482">
        <v>101</v>
      </c>
      <c r="D482">
        <v>94</v>
      </c>
      <c r="E482">
        <v>0</v>
      </c>
      <c r="F482">
        <v>14</v>
      </c>
      <c r="G482" t="s">
        <v>2771</v>
      </c>
      <c r="H482">
        <v>563</v>
      </c>
      <c r="I482" s="11">
        <v>15131330</v>
      </c>
      <c r="J482" t="s">
        <v>612</v>
      </c>
      <c r="K482" t="s">
        <v>2772</v>
      </c>
      <c r="L482" t="s">
        <v>2773</v>
      </c>
      <c r="M482">
        <v>25843</v>
      </c>
      <c r="N482">
        <v>683</v>
      </c>
      <c r="O482" t="s">
        <v>2774</v>
      </c>
      <c r="P482">
        <v>0</v>
      </c>
      <c r="Q482" t="s">
        <v>2775</v>
      </c>
      <c r="R482" t="s">
        <v>2776</v>
      </c>
      <c r="S482">
        <v>64</v>
      </c>
      <c r="T482" t="s">
        <v>37</v>
      </c>
      <c r="U482" t="s">
        <v>1418</v>
      </c>
      <c r="V482" t="s">
        <v>90</v>
      </c>
      <c r="W482" s="11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5">
      <c r="A483" t="s">
        <v>28</v>
      </c>
      <c r="B483" t="s">
        <v>2777</v>
      </c>
      <c r="C483">
        <v>113</v>
      </c>
      <c r="D483">
        <v>104</v>
      </c>
      <c r="E483">
        <v>63</v>
      </c>
      <c r="F483">
        <v>7</v>
      </c>
      <c r="G483" t="s">
        <v>2777</v>
      </c>
      <c r="H483">
        <v>67</v>
      </c>
      <c r="I483" s="11">
        <v>19406406</v>
      </c>
      <c r="J483" t="s">
        <v>2778</v>
      </c>
      <c r="K483" t="s">
        <v>2779</v>
      </c>
      <c r="L483" t="s">
        <v>2780</v>
      </c>
      <c r="M483">
        <v>7630</v>
      </c>
      <c r="N483">
        <v>152</v>
      </c>
      <c r="O483" t="s">
        <v>2781</v>
      </c>
      <c r="P483">
        <v>0</v>
      </c>
      <c r="Q483" t="s">
        <v>2782</v>
      </c>
      <c r="R483" t="s">
        <v>2783</v>
      </c>
      <c r="S483">
        <v>42</v>
      </c>
      <c r="T483" t="s">
        <v>1417</v>
      </c>
      <c r="U483" t="s">
        <v>1418</v>
      </c>
      <c r="V483" t="s">
        <v>272</v>
      </c>
      <c r="W483" s="11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5">
      <c r="A484" t="s">
        <v>28</v>
      </c>
      <c r="B484" t="s">
        <v>1756</v>
      </c>
      <c r="C484">
        <v>113</v>
      </c>
      <c r="D484">
        <v>102</v>
      </c>
      <c r="E484">
        <v>0</v>
      </c>
      <c r="F484">
        <v>212</v>
      </c>
      <c r="G484" t="s">
        <v>2180</v>
      </c>
      <c r="H484">
        <v>1000</v>
      </c>
      <c r="I484" s="11">
        <v>1891821</v>
      </c>
      <c r="J484" t="s">
        <v>336</v>
      </c>
      <c r="K484" t="s">
        <v>1975</v>
      </c>
      <c r="L484" t="s">
        <v>2784</v>
      </c>
      <c r="M484">
        <v>16474</v>
      </c>
      <c r="N484">
        <v>1890</v>
      </c>
      <c r="O484" t="s">
        <v>2785</v>
      </c>
      <c r="P484">
        <v>0</v>
      </c>
      <c r="Q484" t="s">
        <v>2786</v>
      </c>
      <c r="R484" t="s">
        <v>2787</v>
      </c>
      <c r="S484">
        <v>301</v>
      </c>
      <c r="T484" t="s">
        <v>37</v>
      </c>
      <c r="U484" t="s">
        <v>56</v>
      </c>
      <c r="V484" t="s">
        <v>39</v>
      </c>
      <c r="W484" s="11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5">
      <c r="A485" t="s">
        <v>28</v>
      </c>
      <c r="B485" t="s">
        <v>2268</v>
      </c>
      <c r="C485">
        <v>272</v>
      </c>
      <c r="D485">
        <v>105</v>
      </c>
      <c r="E485">
        <v>545</v>
      </c>
      <c r="F485">
        <v>74</v>
      </c>
      <c r="G485" t="s">
        <v>2788</v>
      </c>
      <c r="H485">
        <v>795</v>
      </c>
      <c r="I485" s="11">
        <v>23219748</v>
      </c>
      <c r="J485" t="s">
        <v>2789</v>
      </c>
      <c r="K485" t="s">
        <v>2790</v>
      </c>
      <c r="L485" t="s">
        <v>2791</v>
      </c>
      <c r="M485">
        <v>84508</v>
      </c>
      <c r="N485">
        <v>1099</v>
      </c>
      <c r="O485" t="s">
        <v>2792</v>
      </c>
      <c r="P485">
        <v>0</v>
      </c>
      <c r="Q485" t="s">
        <v>2793</v>
      </c>
      <c r="R485" t="s">
        <v>2794</v>
      </c>
      <c r="S485">
        <v>308</v>
      </c>
      <c r="T485" t="s">
        <v>37</v>
      </c>
      <c r="U485" t="s">
        <v>263</v>
      </c>
      <c r="V485" t="s">
        <v>39</v>
      </c>
      <c r="W485" s="11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5">
      <c r="A486" t="s">
        <v>28</v>
      </c>
      <c r="B486" t="s">
        <v>823</v>
      </c>
      <c r="C486">
        <v>205</v>
      </c>
      <c r="D486">
        <v>135</v>
      </c>
      <c r="E486">
        <v>2000</v>
      </c>
      <c r="F486">
        <v>535</v>
      </c>
      <c r="G486" t="s">
        <v>2796</v>
      </c>
      <c r="H486">
        <v>1000</v>
      </c>
      <c r="I486" s="11">
        <v>170708996</v>
      </c>
      <c r="J486" t="s">
        <v>1493</v>
      </c>
      <c r="K486" t="s">
        <v>2754</v>
      </c>
      <c r="L486" t="s">
        <v>2797</v>
      </c>
      <c r="M486">
        <v>610568</v>
      </c>
      <c r="N486">
        <v>2827</v>
      </c>
      <c r="O486" t="s">
        <v>620</v>
      </c>
      <c r="P486">
        <v>0</v>
      </c>
      <c r="Q486" t="s">
        <v>2798</v>
      </c>
      <c r="R486" t="s">
        <v>2799</v>
      </c>
      <c r="S486">
        <v>1171</v>
      </c>
      <c r="T486" t="s">
        <v>37</v>
      </c>
      <c r="U486" t="s">
        <v>38</v>
      </c>
      <c r="V486" t="s">
        <v>39</v>
      </c>
      <c r="W486" s="11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5">
      <c r="A487" t="s">
        <v>28</v>
      </c>
      <c r="B487" t="s">
        <v>2318</v>
      </c>
      <c r="C487">
        <v>186</v>
      </c>
      <c r="D487">
        <v>73</v>
      </c>
      <c r="E487">
        <v>28</v>
      </c>
      <c r="F487">
        <v>847</v>
      </c>
      <c r="G487" t="s">
        <v>1344</v>
      </c>
      <c r="H487">
        <v>2000</v>
      </c>
      <c r="I487" s="11">
        <v>422783777</v>
      </c>
      <c r="J487" t="s">
        <v>2800</v>
      </c>
      <c r="K487" t="s">
        <v>875</v>
      </c>
      <c r="L487" t="s">
        <v>2801</v>
      </c>
      <c r="M487">
        <v>644348</v>
      </c>
      <c r="N487">
        <v>6458</v>
      </c>
      <c r="O487" t="s">
        <v>2802</v>
      </c>
      <c r="P487">
        <v>0</v>
      </c>
      <c r="Q487" t="s">
        <v>2803</v>
      </c>
      <c r="R487" t="s">
        <v>2804</v>
      </c>
      <c r="S487">
        <v>656</v>
      </c>
      <c r="T487" t="s">
        <v>37</v>
      </c>
      <c r="U487" t="s">
        <v>38</v>
      </c>
      <c r="V487" t="s">
        <v>272</v>
      </c>
      <c r="W487" s="11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5">
      <c r="A488" t="s">
        <v>28</v>
      </c>
      <c r="B488" t="s">
        <v>1460</v>
      </c>
      <c r="C488">
        <v>178</v>
      </c>
      <c r="D488">
        <v>94</v>
      </c>
      <c r="E488">
        <v>62</v>
      </c>
      <c r="F488">
        <v>722</v>
      </c>
      <c r="G488" t="s">
        <v>1045</v>
      </c>
      <c r="H488">
        <v>14000</v>
      </c>
      <c r="I488" s="11">
        <v>103812241</v>
      </c>
      <c r="J488" t="s">
        <v>160</v>
      </c>
      <c r="K488" t="s">
        <v>673</v>
      </c>
      <c r="L488" t="s">
        <v>2805</v>
      </c>
      <c r="M488">
        <v>67296</v>
      </c>
      <c r="N488">
        <v>27842</v>
      </c>
      <c r="O488" t="s">
        <v>1917</v>
      </c>
      <c r="P488">
        <v>3</v>
      </c>
      <c r="Q488" t="s">
        <v>2806</v>
      </c>
      <c r="R488" t="s">
        <v>2807</v>
      </c>
      <c r="S488">
        <v>133</v>
      </c>
      <c r="T488" t="s">
        <v>37</v>
      </c>
      <c r="U488" t="s">
        <v>38</v>
      </c>
      <c r="V488" t="s">
        <v>90</v>
      </c>
      <c r="W488" s="11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5">
      <c r="A489" t="s">
        <v>28</v>
      </c>
      <c r="B489" t="s">
        <v>2808</v>
      </c>
      <c r="C489">
        <v>169</v>
      </c>
      <c r="D489">
        <v>95</v>
      </c>
      <c r="E489">
        <v>18</v>
      </c>
      <c r="F489">
        <v>18</v>
      </c>
      <c r="G489" t="s">
        <v>977</v>
      </c>
      <c r="H489">
        <v>622</v>
      </c>
      <c r="I489" s="11">
        <v>119793567</v>
      </c>
      <c r="J489" t="s">
        <v>2809</v>
      </c>
      <c r="K489" t="s">
        <v>2038</v>
      </c>
      <c r="L489" t="s">
        <v>2810</v>
      </c>
      <c r="M489">
        <v>64387</v>
      </c>
      <c r="N489">
        <v>848</v>
      </c>
      <c r="O489" t="s">
        <v>2811</v>
      </c>
      <c r="P489">
        <v>0</v>
      </c>
      <c r="Q489" t="s">
        <v>2812</v>
      </c>
      <c r="R489" t="s">
        <v>2813</v>
      </c>
      <c r="S489">
        <v>85</v>
      </c>
      <c r="T489" t="s">
        <v>37</v>
      </c>
      <c r="U489" t="s">
        <v>38</v>
      </c>
      <c r="V489" t="s">
        <v>90</v>
      </c>
      <c r="W489" s="11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5">
      <c r="A490" t="s">
        <v>28</v>
      </c>
      <c r="B490" t="s">
        <v>255</v>
      </c>
      <c r="C490">
        <v>210</v>
      </c>
      <c r="D490">
        <v>124</v>
      </c>
      <c r="E490">
        <v>420</v>
      </c>
      <c r="F490">
        <v>876</v>
      </c>
      <c r="G490" t="s">
        <v>735</v>
      </c>
      <c r="H490">
        <v>22000</v>
      </c>
      <c r="I490" s="11">
        <v>92930005</v>
      </c>
      <c r="J490" t="s">
        <v>2062</v>
      </c>
      <c r="K490" t="s">
        <v>670</v>
      </c>
      <c r="L490" t="s">
        <v>2814</v>
      </c>
      <c r="M490">
        <v>204063</v>
      </c>
      <c r="N490">
        <v>35867</v>
      </c>
      <c r="O490" t="s">
        <v>2815</v>
      </c>
      <c r="P490">
        <v>0</v>
      </c>
      <c r="Q490" t="s">
        <v>2816</v>
      </c>
      <c r="R490" t="s">
        <v>2817</v>
      </c>
      <c r="S490">
        <v>764</v>
      </c>
      <c r="T490" t="s">
        <v>37</v>
      </c>
      <c r="U490" t="s">
        <v>740</v>
      </c>
      <c r="V490" t="s">
        <v>569</v>
      </c>
      <c r="W490" s="11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5">
      <c r="A491" t="s">
        <v>28</v>
      </c>
      <c r="B491" t="s">
        <v>866</v>
      </c>
      <c r="C491">
        <v>140</v>
      </c>
      <c r="D491">
        <v>136</v>
      </c>
      <c r="E491">
        <v>394</v>
      </c>
      <c r="F491">
        <v>1000</v>
      </c>
      <c r="G491" t="s">
        <v>2713</v>
      </c>
      <c r="H491">
        <v>24000</v>
      </c>
      <c r="I491" s="11">
        <v>67286731</v>
      </c>
      <c r="J491" t="s">
        <v>131</v>
      </c>
      <c r="K491" t="s">
        <v>77</v>
      </c>
      <c r="L491" t="s">
        <v>2818</v>
      </c>
      <c r="M491">
        <v>67856</v>
      </c>
      <c r="N491">
        <v>36925</v>
      </c>
      <c r="O491" t="s">
        <v>1088</v>
      </c>
      <c r="P491">
        <v>1</v>
      </c>
      <c r="Q491" t="s">
        <v>2819</v>
      </c>
      <c r="R491" t="s">
        <v>2820</v>
      </c>
      <c r="S491">
        <v>345</v>
      </c>
      <c r="T491" t="s">
        <v>37</v>
      </c>
      <c r="U491" t="s">
        <v>38</v>
      </c>
      <c r="V491" t="s">
        <v>39</v>
      </c>
      <c r="W491" s="1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5">
      <c r="A492" t="s">
        <v>28</v>
      </c>
      <c r="B492" t="s">
        <v>2115</v>
      </c>
      <c r="C492">
        <v>156</v>
      </c>
      <c r="D492">
        <v>91</v>
      </c>
      <c r="E492">
        <v>221</v>
      </c>
      <c r="F492">
        <v>553</v>
      </c>
      <c r="G492" t="s">
        <v>2117</v>
      </c>
      <c r="H492">
        <v>14000</v>
      </c>
      <c r="I492" s="11">
        <v>74158157</v>
      </c>
      <c r="J492" t="s">
        <v>1611</v>
      </c>
      <c r="K492" t="s">
        <v>2314</v>
      </c>
      <c r="L492" t="s">
        <v>2821</v>
      </c>
      <c r="M492">
        <v>60370</v>
      </c>
      <c r="N492">
        <v>27405</v>
      </c>
      <c r="O492" t="s">
        <v>2822</v>
      </c>
      <c r="P492">
        <v>2</v>
      </c>
      <c r="Q492" t="s">
        <v>2823</v>
      </c>
      <c r="R492" t="s">
        <v>2824</v>
      </c>
      <c r="S492">
        <v>264</v>
      </c>
      <c r="T492" t="s">
        <v>37</v>
      </c>
      <c r="U492" t="s">
        <v>38</v>
      </c>
      <c r="V492" t="s">
        <v>90</v>
      </c>
      <c r="W492" s="11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5">
      <c r="A493" t="s">
        <v>28</v>
      </c>
      <c r="B493" t="s">
        <v>2825</v>
      </c>
      <c r="C493">
        <v>150</v>
      </c>
      <c r="D493">
        <v>107</v>
      </c>
      <c r="E493">
        <v>309</v>
      </c>
      <c r="F493">
        <v>771</v>
      </c>
      <c r="G493" t="s">
        <v>1986</v>
      </c>
      <c r="H493">
        <v>23000</v>
      </c>
      <c r="I493" s="11">
        <v>127083765</v>
      </c>
      <c r="J493" t="s">
        <v>329</v>
      </c>
      <c r="K493" t="s">
        <v>328</v>
      </c>
      <c r="L493" t="s">
        <v>2826</v>
      </c>
      <c r="M493">
        <v>191912</v>
      </c>
      <c r="N493">
        <v>25296</v>
      </c>
      <c r="O493" t="s">
        <v>2827</v>
      </c>
      <c r="P493">
        <v>5</v>
      </c>
      <c r="Q493" t="s">
        <v>2828</v>
      </c>
      <c r="R493" t="s">
        <v>2829</v>
      </c>
      <c r="S493">
        <v>370</v>
      </c>
      <c r="T493" t="s">
        <v>37</v>
      </c>
      <c r="U493" t="s">
        <v>38</v>
      </c>
      <c r="V493" t="s">
        <v>39</v>
      </c>
      <c r="W493" s="11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5">
      <c r="A494" t="s">
        <v>28</v>
      </c>
      <c r="B494" t="s">
        <v>1128</v>
      </c>
      <c r="C494">
        <v>119</v>
      </c>
      <c r="D494">
        <v>108</v>
      </c>
      <c r="E494">
        <v>54</v>
      </c>
      <c r="F494">
        <v>6000</v>
      </c>
      <c r="G494" t="s">
        <v>75</v>
      </c>
      <c r="H494">
        <v>12000</v>
      </c>
      <c r="I494" s="11">
        <v>1339152</v>
      </c>
      <c r="J494" t="s">
        <v>2830</v>
      </c>
      <c r="K494" t="s">
        <v>296</v>
      </c>
      <c r="L494" t="s">
        <v>2831</v>
      </c>
      <c r="M494">
        <v>28276</v>
      </c>
      <c r="N494">
        <v>30230</v>
      </c>
      <c r="O494" t="s">
        <v>646</v>
      </c>
      <c r="P494">
        <v>1</v>
      </c>
      <c r="Q494" t="s">
        <v>2832</v>
      </c>
      <c r="R494" t="s">
        <v>2833</v>
      </c>
      <c r="S494">
        <v>64</v>
      </c>
      <c r="T494" t="s">
        <v>37</v>
      </c>
      <c r="U494" t="s">
        <v>1418</v>
      </c>
      <c r="V494" t="s">
        <v>90</v>
      </c>
      <c r="W494" s="11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5">
      <c r="A495" t="s">
        <v>28</v>
      </c>
      <c r="B495" t="s">
        <v>2834</v>
      </c>
      <c r="C495">
        <v>232</v>
      </c>
      <c r="D495">
        <v>99</v>
      </c>
      <c r="E495">
        <v>101</v>
      </c>
      <c r="F495">
        <v>327</v>
      </c>
      <c r="G495" t="s">
        <v>2835</v>
      </c>
      <c r="H495">
        <v>1000</v>
      </c>
      <c r="I495" s="11">
        <v>15071514</v>
      </c>
      <c r="J495" t="s">
        <v>2836</v>
      </c>
      <c r="K495" t="s">
        <v>2590</v>
      </c>
      <c r="L495" t="s">
        <v>2837</v>
      </c>
      <c r="M495">
        <v>65037</v>
      </c>
      <c r="N495">
        <v>2323</v>
      </c>
      <c r="O495" t="s">
        <v>2838</v>
      </c>
      <c r="P495">
        <v>2</v>
      </c>
      <c r="Q495" t="s">
        <v>2839</v>
      </c>
      <c r="R495" t="s">
        <v>2840</v>
      </c>
      <c r="S495">
        <v>273</v>
      </c>
      <c r="T495" t="s">
        <v>37</v>
      </c>
      <c r="U495" t="s">
        <v>38</v>
      </c>
      <c r="V495" t="s">
        <v>39</v>
      </c>
      <c r="W495" s="11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5">
      <c r="A496" t="s">
        <v>28</v>
      </c>
      <c r="B496" t="s">
        <v>2841</v>
      </c>
      <c r="C496">
        <v>49</v>
      </c>
      <c r="D496">
        <v>92</v>
      </c>
      <c r="E496">
        <v>5</v>
      </c>
      <c r="F496">
        <v>924</v>
      </c>
      <c r="G496" t="s">
        <v>766</v>
      </c>
      <c r="H496">
        <v>22000</v>
      </c>
      <c r="I496" s="11">
        <v>26000610</v>
      </c>
      <c r="J496" t="s">
        <v>266</v>
      </c>
      <c r="K496" t="s">
        <v>1683</v>
      </c>
      <c r="L496" t="s">
        <v>2842</v>
      </c>
      <c r="M496">
        <v>16611</v>
      </c>
      <c r="N496">
        <v>28050</v>
      </c>
      <c r="O496" t="s">
        <v>2843</v>
      </c>
      <c r="P496">
        <v>0</v>
      </c>
      <c r="Q496" t="s">
        <v>2844</v>
      </c>
      <c r="R496" t="s">
        <v>2845</v>
      </c>
      <c r="S496">
        <v>197</v>
      </c>
      <c r="T496" t="s">
        <v>37</v>
      </c>
      <c r="U496" t="s">
        <v>38</v>
      </c>
      <c r="V496" t="s">
        <v>90</v>
      </c>
      <c r="W496" s="11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5">
      <c r="A497" t="s">
        <v>28</v>
      </c>
      <c r="B497" t="s">
        <v>2846</v>
      </c>
      <c r="C497">
        <v>165</v>
      </c>
      <c r="D497">
        <v>87</v>
      </c>
      <c r="E497">
        <v>11</v>
      </c>
      <c r="F497">
        <v>745</v>
      </c>
      <c r="G497" t="s">
        <v>2847</v>
      </c>
      <c r="H497">
        <v>1000</v>
      </c>
      <c r="I497" s="11">
        <v>323505540</v>
      </c>
      <c r="J497" t="s">
        <v>2848</v>
      </c>
      <c r="K497" t="s">
        <v>786</v>
      </c>
      <c r="L497" t="s">
        <v>2849</v>
      </c>
      <c r="M497">
        <v>24407</v>
      </c>
      <c r="N497">
        <v>4782</v>
      </c>
      <c r="O497" t="s">
        <v>2850</v>
      </c>
      <c r="P497">
        <v>0</v>
      </c>
      <c r="Q497" t="s">
        <v>2851</v>
      </c>
      <c r="R497" t="s">
        <v>2852</v>
      </c>
      <c r="S497">
        <v>155</v>
      </c>
      <c r="T497" t="s">
        <v>37</v>
      </c>
      <c r="U497" t="s">
        <v>653</v>
      </c>
      <c r="V497" t="s">
        <v>90</v>
      </c>
      <c r="W497" s="11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5">
      <c r="A498" t="s">
        <v>720</v>
      </c>
      <c r="B498" t="s">
        <v>2853</v>
      </c>
      <c r="C498">
        <v>202</v>
      </c>
      <c r="D498">
        <v>110</v>
      </c>
      <c r="E498">
        <v>45</v>
      </c>
      <c r="F498">
        <v>845</v>
      </c>
      <c r="G498" t="s">
        <v>2854</v>
      </c>
      <c r="H498">
        <v>1000</v>
      </c>
      <c r="I498" s="11">
        <v>66462600</v>
      </c>
      <c r="J498" t="s">
        <v>31</v>
      </c>
      <c r="K498" t="s">
        <v>659</v>
      </c>
      <c r="L498" t="s">
        <v>2855</v>
      </c>
      <c r="M498">
        <v>141533</v>
      </c>
      <c r="N498">
        <v>4714</v>
      </c>
      <c r="O498" t="s">
        <v>1181</v>
      </c>
      <c r="P498">
        <v>3</v>
      </c>
      <c r="Q498" t="s">
        <v>2856</v>
      </c>
      <c r="R498" t="s">
        <v>2857</v>
      </c>
      <c r="S498">
        <v>786</v>
      </c>
      <c r="T498" t="s">
        <v>37</v>
      </c>
      <c r="U498" t="s">
        <v>38</v>
      </c>
      <c r="V498" t="s">
        <v>39</v>
      </c>
      <c r="W498" s="11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5">
      <c r="A499" t="s">
        <v>28</v>
      </c>
      <c r="B499" t="s">
        <v>2858</v>
      </c>
      <c r="C499">
        <v>306</v>
      </c>
      <c r="D499">
        <v>98</v>
      </c>
      <c r="E499">
        <v>275</v>
      </c>
      <c r="F499">
        <v>1000</v>
      </c>
      <c r="G499" t="s">
        <v>2859</v>
      </c>
      <c r="H499">
        <v>7000</v>
      </c>
      <c r="I499" s="11">
        <v>368049635</v>
      </c>
      <c r="J499" t="s">
        <v>2037</v>
      </c>
      <c r="K499" t="s">
        <v>508</v>
      </c>
      <c r="L499" t="s">
        <v>2860</v>
      </c>
      <c r="M499">
        <v>286877</v>
      </c>
      <c r="N499">
        <v>11905</v>
      </c>
      <c r="O499" t="s">
        <v>786</v>
      </c>
      <c r="P499">
        <v>0</v>
      </c>
      <c r="Q499" t="s">
        <v>2861</v>
      </c>
      <c r="R499" t="s">
        <v>2862</v>
      </c>
      <c r="S499">
        <v>284</v>
      </c>
      <c r="T499" t="s">
        <v>37</v>
      </c>
      <c r="U499" t="s">
        <v>38</v>
      </c>
      <c r="V499" t="s">
        <v>90</v>
      </c>
      <c r="W499" s="11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5">
      <c r="A500" t="s">
        <v>28</v>
      </c>
      <c r="B500" t="s">
        <v>418</v>
      </c>
      <c r="C500">
        <v>185</v>
      </c>
      <c r="D500">
        <v>154</v>
      </c>
      <c r="E500">
        <v>776</v>
      </c>
      <c r="F500">
        <v>933</v>
      </c>
      <c r="G500" t="s">
        <v>1471</v>
      </c>
      <c r="H500">
        <v>10000</v>
      </c>
      <c r="I500" s="11">
        <v>306124059</v>
      </c>
      <c r="J500" t="s">
        <v>68</v>
      </c>
      <c r="K500" t="s">
        <v>161</v>
      </c>
      <c r="L500" t="s">
        <v>2863</v>
      </c>
      <c r="M500">
        <v>430055</v>
      </c>
      <c r="N500">
        <v>16785</v>
      </c>
      <c r="O500" t="s">
        <v>2864</v>
      </c>
      <c r="P500">
        <v>0</v>
      </c>
      <c r="Q500" t="s">
        <v>2865</v>
      </c>
      <c r="R500" t="s">
        <v>2866</v>
      </c>
      <c r="S500">
        <v>856</v>
      </c>
      <c r="T500" t="s">
        <v>37</v>
      </c>
      <c r="U500" t="s">
        <v>38</v>
      </c>
      <c r="V500" t="s">
        <v>39</v>
      </c>
      <c r="W500" s="11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5">
      <c r="A501" t="s">
        <v>28</v>
      </c>
      <c r="B501" t="s">
        <v>384</v>
      </c>
      <c r="C501">
        <v>177</v>
      </c>
      <c r="D501">
        <v>129</v>
      </c>
      <c r="E501">
        <v>14000</v>
      </c>
      <c r="F501">
        <v>227</v>
      </c>
      <c r="G501" t="s">
        <v>2867</v>
      </c>
      <c r="H501">
        <v>610</v>
      </c>
      <c r="I501" s="11">
        <v>229074524</v>
      </c>
      <c r="J501" t="s">
        <v>68</v>
      </c>
      <c r="K501" t="s">
        <v>2868</v>
      </c>
      <c r="L501" t="s">
        <v>2869</v>
      </c>
      <c r="M501">
        <v>278362</v>
      </c>
      <c r="N501">
        <v>1635</v>
      </c>
      <c r="O501" t="s">
        <v>2870</v>
      </c>
      <c r="P501">
        <v>0</v>
      </c>
      <c r="Q501" t="s">
        <v>2871</v>
      </c>
      <c r="R501" t="s">
        <v>2872</v>
      </c>
      <c r="S501">
        <v>552</v>
      </c>
      <c r="T501" t="s">
        <v>37</v>
      </c>
      <c r="U501" t="s">
        <v>38</v>
      </c>
      <c r="V501" t="s">
        <v>39</v>
      </c>
      <c r="W501" s="1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5">
      <c r="A502" t="s">
        <v>28</v>
      </c>
      <c r="B502" t="s">
        <v>774</v>
      </c>
      <c r="C502">
        <v>181</v>
      </c>
      <c r="D502">
        <v>86</v>
      </c>
      <c r="E502">
        <v>35</v>
      </c>
      <c r="F502">
        <v>179</v>
      </c>
      <c r="G502" t="s">
        <v>779</v>
      </c>
      <c r="H502">
        <v>851</v>
      </c>
      <c r="I502" s="11">
        <v>193136719</v>
      </c>
      <c r="J502" t="s">
        <v>461</v>
      </c>
      <c r="K502" t="s">
        <v>775</v>
      </c>
      <c r="L502" t="s">
        <v>2873</v>
      </c>
      <c r="M502">
        <v>266636</v>
      </c>
      <c r="N502">
        <v>1777</v>
      </c>
      <c r="O502" t="s">
        <v>1119</v>
      </c>
      <c r="P502">
        <v>0</v>
      </c>
      <c r="Q502" t="s">
        <v>2874</v>
      </c>
      <c r="R502" t="s">
        <v>2875</v>
      </c>
      <c r="S502">
        <v>385</v>
      </c>
      <c r="T502" t="s">
        <v>37</v>
      </c>
      <c r="U502" t="s">
        <v>38</v>
      </c>
      <c r="V502" t="s">
        <v>90</v>
      </c>
      <c r="W502" s="11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5">
      <c r="A503" t="s">
        <v>28</v>
      </c>
      <c r="B503" t="s">
        <v>1184</v>
      </c>
      <c r="C503">
        <v>372</v>
      </c>
      <c r="D503">
        <v>109</v>
      </c>
      <c r="E503">
        <v>0</v>
      </c>
      <c r="F503">
        <v>18</v>
      </c>
      <c r="G503" t="s">
        <v>2876</v>
      </c>
      <c r="H503">
        <v>16000</v>
      </c>
      <c r="I503" s="11">
        <v>35286428</v>
      </c>
      <c r="J503" t="s">
        <v>2596</v>
      </c>
      <c r="K503" t="s">
        <v>375</v>
      </c>
      <c r="L503" t="s">
        <v>2877</v>
      </c>
      <c r="M503">
        <v>361767</v>
      </c>
      <c r="N503">
        <v>16479</v>
      </c>
      <c r="O503" t="s">
        <v>2878</v>
      </c>
      <c r="P503">
        <v>0</v>
      </c>
      <c r="Q503" t="s">
        <v>2879</v>
      </c>
      <c r="R503" t="s">
        <v>2880</v>
      </c>
      <c r="S503">
        <v>1206</v>
      </c>
      <c r="T503" t="s">
        <v>37</v>
      </c>
      <c r="U503" t="s">
        <v>38</v>
      </c>
      <c r="V503" t="s">
        <v>569</v>
      </c>
      <c r="W503" s="11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5">
      <c r="A504" t="s">
        <v>28</v>
      </c>
      <c r="B504" t="s">
        <v>113</v>
      </c>
      <c r="C504">
        <v>290</v>
      </c>
      <c r="D504">
        <v>104</v>
      </c>
      <c r="E504">
        <v>0</v>
      </c>
      <c r="F504">
        <v>505</v>
      </c>
      <c r="G504" t="s">
        <v>2881</v>
      </c>
      <c r="H504">
        <v>20000</v>
      </c>
      <c r="I504" s="11">
        <v>157299717</v>
      </c>
      <c r="J504" t="s">
        <v>68</v>
      </c>
      <c r="K504" t="s">
        <v>258</v>
      </c>
      <c r="L504" t="s">
        <v>2882</v>
      </c>
      <c r="M504">
        <v>452928</v>
      </c>
      <c r="N504">
        <v>21397</v>
      </c>
      <c r="O504" t="s">
        <v>1246</v>
      </c>
      <c r="P504">
        <v>0</v>
      </c>
      <c r="Q504" t="s">
        <v>2883</v>
      </c>
      <c r="R504" t="s">
        <v>2884</v>
      </c>
      <c r="S504">
        <v>1401</v>
      </c>
      <c r="T504" t="s">
        <v>37</v>
      </c>
      <c r="U504" t="s">
        <v>38</v>
      </c>
      <c r="V504" t="s">
        <v>39</v>
      </c>
      <c r="W504" s="11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5">
      <c r="A505" t="s">
        <v>28</v>
      </c>
      <c r="B505" t="s">
        <v>2093</v>
      </c>
      <c r="C505">
        <v>316</v>
      </c>
      <c r="D505">
        <v>110</v>
      </c>
      <c r="E505">
        <v>335</v>
      </c>
      <c r="F505">
        <v>988</v>
      </c>
      <c r="G505" t="s">
        <v>456</v>
      </c>
      <c r="H505">
        <v>11000</v>
      </c>
      <c r="I505" s="11">
        <v>134568845</v>
      </c>
      <c r="J505" t="s">
        <v>2885</v>
      </c>
      <c r="K505" t="s">
        <v>555</v>
      </c>
      <c r="L505" t="s">
        <v>2886</v>
      </c>
      <c r="M505">
        <v>299852</v>
      </c>
      <c r="N505">
        <v>25763</v>
      </c>
      <c r="O505" t="s">
        <v>324</v>
      </c>
      <c r="P505">
        <v>0</v>
      </c>
      <c r="Q505" t="s">
        <v>2887</v>
      </c>
      <c r="R505" t="s">
        <v>2888</v>
      </c>
      <c r="S505">
        <v>713</v>
      </c>
      <c r="T505" t="s">
        <v>37</v>
      </c>
      <c r="U505" t="s">
        <v>38</v>
      </c>
      <c r="V505" t="s">
        <v>569</v>
      </c>
      <c r="W505" s="11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5">
      <c r="A506" t="s">
        <v>28</v>
      </c>
      <c r="B506" t="s">
        <v>273</v>
      </c>
      <c r="C506">
        <v>122</v>
      </c>
      <c r="D506">
        <v>136</v>
      </c>
      <c r="E506">
        <v>0</v>
      </c>
      <c r="F506">
        <v>904</v>
      </c>
      <c r="G506" t="s">
        <v>2889</v>
      </c>
      <c r="H506">
        <v>12000</v>
      </c>
      <c r="I506" s="11">
        <v>134006721</v>
      </c>
      <c r="J506" t="s">
        <v>50</v>
      </c>
      <c r="K506" t="s">
        <v>678</v>
      </c>
      <c r="L506" t="s">
        <v>2890</v>
      </c>
      <c r="M506">
        <v>259492</v>
      </c>
      <c r="N506">
        <v>15999</v>
      </c>
      <c r="O506" t="s">
        <v>2891</v>
      </c>
      <c r="P506">
        <v>1</v>
      </c>
      <c r="Q506" t="s">
        <v>2892</v>
      </c>
      <c r="R506" t="s">
        <v>2893</v>
      </c>
      <c r="S506">
        <v>415</v>
      </c>
      <c r="T506" t="s">
        <v>37</v>
      </c>
      <c r="U506" t="s">
        <v>38</v>
      </c>
      <c r="V506" t="s">
        <v>569</v>
      </c>
      <c r="W506" s="11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5">
      <c r="A507" t="s">
        <v>28</v>
      </c>
      <c r="B507" t="s">
        <v>1238</v>
      </c>
      <c r="C507">
        <v>164</v>
      </c>
      <c r="D507">
        <v>115</v>
      </c>
      <c r="E507">
        <v>107</v>
      </c>
      <c r="F507">
        <v>241</v>
      </c>
      <c r="G507" t="s">
        <v>2894</v>
      </c>
      <c r="H507">
        <v>835</v>
      </c>
      <c r="I507" s="11">
        <v>195329763</v>
      </c>
      <c r="J507" t="s">
        <v>1008</v>
      </c>
      <c r="K507" t="s">
        <v>2044</v>
      </c>
      <c r="L507" t="s">
        <v>2895</v>
      </c>
      <c r="M507">
        <v>194249</v>
      </c>
      <c r="N507">
        <v>1815</v>
      </c>
      <c r="O507" t="s">
        <v>2896</v>
      </c>
      <c r="P507">
        <v>0</v>
      </c>
      <c r="Q507" t="s">
        <v>2897</v>
      </c>
      <c r="R507" t="s">
        <v>2898</v>
      </c>
      <c r="S507">
        <v>253</v>
      </c>
      <c r="T507" t="s">
        <v>37</v>
      </c>
      <c r="U507" t="s">
        <v>38</v>
      </c>
      <c r="V507" t="s">
        <v>90</v>
      </c>
      <c r="W507" s="11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5">
      <c r="A508" t="s">
        <v>28</v>
      </c>
      <c r="B508" t="s">
        <v>2393</v>
      </c>
      <c r="C508">
        <v>147</v>
      </c>
      <c r="D508">
        <v>99</v>
      </c>
      <c r="E508">
        <v>88</v>
      </c>
      <c r="F508">
        <v>328</v>
      </c>
      <c r="G508" t="s">
        <v>2899</v>
      </c>
      <c r="H508">
        <v>11000</v>
      </c>
      <c r="I508" s="11">
        <v>120776832</v>
      </c>
      <c r="J508" t="s">
        <v>1618</v>
      </c>
      <c r="K508" t="s">
        <v>2117</v>
      </c>
      <c r="L508" t="s">
        <v>2900</v>
      </c>
      <c r="M508">
        <v>266103</v>
      </c>
      <c r="N508">
        <v>12952</v>
      </c>
      <c r="O508" t="s">
        <v>2901</v>
      </c>
      <c r="P508">
        <v>2</v>
      </c>
      <c r="Q508" t="s">
        <v>2902</v>
      </c>
      <c r="R508" t="s">
        <v>2903</v>
      </c>
      <c r="S508">
        <v>456</v>
      </c>
      <c r="T508" t="s">
        <v>37</v>
      </c>
      <c r="U508" t="s">
        <v>38</v>
      </c>
      <c r="V508" t="s">
        <v>39</v>
      </c>
      <c r="W508" s="11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5">
      <c r="A509" t="s">
        <v>28</v>
      </c>
      <c r="B509" t="s">
        <v>2532</v>
      </c>
      <c r="C509">
        <v>219</v>
      </c>
      <c r="D509">
        <v>117</v>
      </c>
      <c r="E509">
        <v>163</v>
      </c>
      <c r="F509">
        <v>260</v>
      </c>
      <c r="G509" t="s">
        <v>2904</v>
      </c>
      <c r="H509">
        <v>719</v>
      </c>
      <c r="I509" s="11">
        <v>118823091</v>
      </c>
      <c r="J509" t="s">
        <v>2905</v>
      </c>
      <c r="K509" t="s">
        <v>2906</v>
      </c>
      <c r="L509" t="s">
        <v>2907</v>
      </c>
      <c r="M509">
        <v>98693</v>
      </c>
      <c r="N509">
        <v>1673</v>
      </c>
      <c r="O509" t="s">
        <v>2908</v>
      </c>
      <c r="P509">
        <v>9</v>
      </c>
      <c r="Q509" t="s">
        <v>2909</v>
      </c>
      <c r="R509" t="s">
        <v>2910</v>
      </c>
      <c r="S509">
        <v>401</v>
      </c>
      <c r="T509" t="s">
        <v>37</v>
      </c>
      <c r="U509" t="s">
        <v>38</v>
      </c>
      <c r="V509" t="s">
        <v>90</v>
      </c>
      <c r="W509" s="11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5">
      <c r="A510" t="s">
        <v>28</v>
      </c>
      <c r="B510" t="s">
        <v>2003</v>
      </c>
      <c r="C510">
        <v>167</v>
      </c>
      <c r="D510">
        <v>125</v>
      </c>
      <c r="E510">
        <v>212</v>
      </c>
      <c r="F510">
        <v>394</v>
      </c>
      <c r="G510" t="s">
        <v>2911</v>
      </c>
      <c r="H510">
        <v>613</v>
      </c>
      <c r="I510" s="11">
        <v>41814863</v>
      </c>
      <c r="J510" t="s">
        <v>2912</v>
      </c>
      <c r="K510" t="s">
        <v>1072</v>
      </c>
      <c r="L510" t="s">
        <v>2913</v>
      </c>
      <c r="M510">
        <v>28635</v>
      </c>
      <c r="N510">
        <v>1970</v>
      </c>
      <c r="O510" t="s">
        <v>2914</v>
      </c>
      <c r="P510">
        <v>0</v>
      </c>
      <c r="Q510" t="s">
        <v>2915</v>
      </c>
      <c r="R510" t="s">
        <v>2916</v>
      </c>
      <c r="S510">
        <v>308</v>
      </c>
      <c r="T510" t="s">
        <v>37</v>
      </c>
      <c r="U510" t="s">
        <v>38</v>
      </c>
      <c r="V510" t="s">
        <v>569</v>
      </c>
      <c r="W510" s="11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5">
      <c r="A511" t="s">
        <v>28</v>
      </c>
      <c r="B511" t="s">
        <v>2917</v>
      </c>
      <c r="C511">
        <v>70</v>
      </c>
      <c r="D511">
        <v>110</v>
      </c>
      <c r="E511">
        <v>16</v>
      </c>
      <c r="F511">
        <v>692</v>
      </c>
      <c r="G511" t="s">
        <v>1772</v>
      </c>
      <c r="H511">
        <v>2000</v>
      </c>
      <c r="I511" s="11">
        <v>97360069</v>
      </c>
      <c r="J511" t="s">
        <v>2918</v>
      </c>
      <c r="K511" t="s">
        <v>875</v>
      </c>
      <c r="L511" t="s">
        <v>2919</v>
      </c>
      <c r="M511">
        <v>36491</v>
      </c>
      <c r="N511">
        <v>5320</v>
      </c>
      <c r="O511" t="s">
        <v>698</v>
      </c>
      <c r="P511">
        <v>0</v>
      </c>
      <c r="Q511" t="s">
        <v>2920</v>
      </c>
      <c r="R511" t="s">
        <v>2921</v>
      </c>
      <c r="S511">
        <v>231</v>
      </c>
      <c r="T511" t="s">
        <v>37</v>
      </c>
      <c r="U511" t="s">
        <v>38</v>
      </c>
      <c r="V511" t="s">
        <v>90</v>
      </c>
      <c r="W511" s="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5">
      <c r="A512" t="s">
        <v>28</v>
      </c>
      <c r="B512" t="s">
        <v>1087</v>
      </c>
      <c r="C512">
        <v>384</v>
      </c>
      <c r="D512">
        <v>125</v>
      </c>
      <c r="E512">
        <v>255</v>
      </c>
      <c r="F512">
        <v>963</v>
      </c>
      <c r="G512" t="s">
        <v>324</v>
      </c>
      <c r="H512">
        <v>11000</v>
      </c>
      <c r="I512" s="11">
        <v>117698894</v>
      </c>
      <c r="J512" t="s">
        <v>2152</v>
      </c>
      <c r="K512" t="s">
        <v>456</v>
      </c>
      <c r="L512" t="s">
        <v>2922</v>
      </c>
      <c r="M512">
        <v>447979</v>
      </c>
      <c r="N512">
        <v>13312</v>
      </c>
      <c r="O512" t="s">
        <v>2923</v>
      </c>
      <c r="P512">
        <v>6</v>
      </c>
      <c r="Q512" t="s">
        <v>2924</v>
      </c>
      <c r="R512" t="s">
        <v>2925</v>
      </c>
      <c r="S512">
        <v>629</v>
      </c>
      <c r="T512" t="s">
        <v>37</v>
      </c>
      <c r="U512" t="s">
        <v>38</v>
      </c>
      <c r="V512" t="s">
        <v>39</v>
      </c>
      <c r="W512" s="11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5">
      <c r="A513" t="s">
        <v>28</v>
      </c>
      <c r="B513" t="s">
        <v>2115</v>
      </c>
      <c r="C513">
        <v>179</v>
      </c>
      <c r="D513">
        <v>102</v>
      </c>
      <c r="E513">
        <v>221</v>
      </c>
      <c r="F513">
        <v>4000</v>
      </c>
      <c r="G513" t="s">
        <v>2117</v>
      </c>
      <c r="H513">
        <v>12000</v>
      </c>
      <c r="I513" s="11">
        <v>162001186</v>
      </c>
      <c r="J513" t="s">
        <v>1611</v>
      </c>
      <c r="K513" t="s">
        <v>267</v>
      </c>
      <c r="L513" t="s">
        <v>2926</v>
      </c>
      <c r="M513">
        <v>181443</v>
      </c>
      <c r="N513">
        <v>28497</v>
      </c>
      <c r="O513" t="s">
        <v>483</v>
      </c>
      <c r="P513">
        <v>4</v>
      </c>
      <c r="Q513" t="s">
        <v>2927</v>
      </c>
      <c r="R513" t="s">
        <v>2928</v>
      </c>
      <c r="S513">
        <v>311</v>
      </c>
      <c r="T513" t="s">
        <v>37</v>
      </c>
      <c r="U513" t="s">
        <v>38</v>
      </c>
      <c r="V513" t="s">
        <v>39</v>
      </c>
      <c r="W513" s="11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5">
      <c r="A514" t="s">
        <v>28</v>
      </c>
      <c r="B514" t="s">
        <v>384</v>
      </c>
      <c r="C514">
        <v>151</v>
      </c>
      <c r="D514">
        <v>128</v>
      </c>
      <c r="E514">
        <v>14000</v>
      </c>
      <c r="F514">
        <v>232</v>
      </c>
      <c r="G514" t="s">
        <v>1587</v>
      </c>
      <c r="H514">
        <v>15000</v>
      </c>
      <c r="I514" s="11">
        <v>77032279</v>
      </c>
      <c r="J514" t="s">
        <v>2450</v>
      </c>
      <c r="K514" t="s">
        <v>317</v>
      </c>
      <c r="L514" t="s">
        <v>2929</v>
      </c>
      <c r="M514">
        <v>303864</v>
      </c>
      <c r="N514">
        <v>16199</v>
      </c>
      <c r="O514" t="s">
        <v>2930</v>
      </c>
      <c r="P514">
        <v>0</v>
      </c>
      <c r="Q514" t="s">
        <v>2931</v>
      </c>
      <c r="R514" t="s">
        <v>2932</v>
      </c>
      <c r="S514">
        <v>596</v>
      </c>
      <c r="T514" t="s">
        <v>37</v>
      </c>
      <c r="U514" t="s">
        <v>38</v>
      </c>
      <c r="V514" t="s">
        <v>39</v>
      </c>
      <c r="W514" s="11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5">
      <c r="A515" t="s">
        <v>28</v>
      </c>
      <c r="B515" t="s">
        <v>2159</v>
      </c>
      <c r="C515">
        <v>107</v>
      </c>
      <c r="D515">
        <v>100</v>
      </c>
      <c r="E515">
        <v>87</v>
      </c>
      <c r="F515">
        <v>446</v>
      </c>
      <c r="G515" t="s">
        <v>2933</v>
      </c>
      <c r="H515">
        <v>3000</v>
      </c>
      <c r="I515" s="11">
        <v>73023275</v>
      </c>
      <c r="J515" t="s">
        <v>2934</v>
      </c>
      <c r="K515" t="s">
        <v>247</v>
      </c>
      <c r="L515" t="s">
        <v>2935</v>
      </c>
      <c r="M515">
        <v>16271</v>
      </c>
      <c r="N515">
        <v>5174</v>
      </c>
      <c r="O515" t="s">
        <v>2936</v>
      </c>
      <c r="P515">
        <v>4</v>
      </c>
      <c r="Q515" t="s">
        <v>2937</v>
      </c>
      <c r="R515" t="s">
        <v>2938</v>
      </c>
      <c r="S515">
        <v>57</v>
      </c>
      <c r="T515" t="s">
        <v>37</v>
      </c>
      <c r="U515" t="s">
        <v>38</v>
      </c>
      <c r="V515" t="s">
        <v>90</v>
      </c>
      <c r="W515" s="11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5">
      <c r="A516" t="s">
        <v>28</v>
      </c>
      <c r="B516" t="s">
        <v>308</v>
      </c>
      <c r="C516">
        <v>134</v>
      </c>
      <c r="D516">
        <v>124</v>
      </c>
      <c r="E516">
        <v>258</v>
      </c>
      <c r="F516">
        <v>748</v>
      </c>
      <c r="G516" t="s">
        <v>1279</v>
      </c>
      <c r="H516">
        <v>867</v>
      </c>
      <c r="I516" s="11">
        <v>68473360</v>
      </c>
      <c r="J516" t="s">
        <v>685</v>
      </c>
      <c r="K516" t="s">
        <v>2939</v>
      </c>
      <c r="L516" t="s">
        <v>2940</v>
      </c>
      <c r="M516">
        <v>49536</v>
      </c>
      <c r="N516">
        <v>3424</v>
      </c>
      <c r="O516" t="s">
        <v>998</v>
      </c>
      <c r="P516">
        <v>0</v>
      </c>
      <c r="Q516" t="s">
        <v>2941</v>
      </c>
      <c r="R516" t="s">
        <v>2942</v>
      </c>
      <c r="S516">
        <v>379</v>
      </c>
      <c r="T516" t="s">
        <v>37</v>
      </c>
      <c r="U516" t="s">
        <v>38</v>
      </c>
      <c r="V516" t="s">
        <v>39</v>
      </c>
      <c r="W516" s="11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269</v>
      </c>
      <c r="D517">
        <v>102</v>
      </c>
      <c r="E517">
        <v>0</v>
      </c>
      <c r="F517">
        <v>15000</v>
      </c>
      <c r="G517" t="s">
        <v>317</v>
      </c>
      <c r="H517">
        <v>22000</v>
      </c>
      <c r="I517" s="11">
        <v>66636385</v>
      </c>
      <c r="J517" t="s">
        <v>2944</v>
      </c>
      <c r="K517" t="s">
        <v>670</v>
      </c>
      <c r="L517" t="s">
        <v>2945</v>
      </c>
      <c r="M517">
        <v>88451</v>
      </c>
      <c r="N517">
        <v>60646</v>
      </c>
      <c r="O517" t="s">
        <v>2946</v>
      </c>
      <c r="P517">
        <v>1</v>
      </c>
      <c r="Q517" t="s">
        <v>2947</v>
      </c>
      <c r="R517" t="s">
        <v>2948</v>
      </c>
      <c r="S517">
        <v>289</v>
      </c>
      <c r="T517" t="s">
        <v>37</v>
      </c>
      <c r="U517" t="s">
        <v>38</v>
      </c>
      <c r="V517" t="s">
        <v>569</v>
      </c>
      <c r="W517" s="11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5">
      <c r="A518" t="s">
        <v>28</v>
      </c>
      <c r="B518" t="s">
        <v>1920</v>
      </c>
      <c r="C518">
        <v>143</v>
      </c>
      <c r="D518">
        <v>90</v>
      </c>
      <c r="E518">
        <v>10</v>
      </c>
      <c r="F518">
        <v>11000</v>
      </c>
      <c r="G518" t="s">
        <v>477</v>
      </c>
      <c r="H518">
        <v>22000</v>
      </c>
      <c r="I518" s="11">
        <v>160762022</v>
      </c>
      <c r="J518" t="s">
        <v>461</v>
      </c>
      <c r="K518" t="s">
        <v>1683</v>
      </c>
      <c r="L518" t="s">
        <v>2949</v>
      </c>
      <c r="M518">
        <v>132415</v>
      </c>
      <c r="N518">
        <v>63165</v>
      </c>
      <c r="O518" t="s">
        <v>555</v>
      </c>
      <c r="P518">
        <v>0</v>
      </c>
      <c r="Q518" t="s">
        <v>2950</v>
      </c>
      <c r="R518" t="s">
        <v>2951</v>
      </c>
      <c r="S518">
        <v>288</v>
      </c>
      <c r="T518" t="s">
        <v>37</v>
      </c>
      <c r="U518" t="s">
        <v>38</v>
      </c>
      <c r="V518" t="s">
        <v>90</v>
      </c>
      <c r="W518" s="11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5">
      <c r="A519" t="s">
        <v>28</v>
      </c>
      <c r="B519" t="s">
        <v>1077</v>
      </c>
      <c r="C519">
        <v>241</v>
      </c>
      <c r="D519">
        <v>130</v>
      </c>
      <c r="E519">
        <v>386</v>
      </c>
      <c r="F519">
        <v>525</v>
      </c>
      <c r="G519" t="s">
        <v>2952</v>
      </c>
      <c r="H519">
        <v>912</v>
      </c>
      <c r="I519" s="11">
        <v>103338338</v>
      </c>
      <c r="J519" t="s">
        <v>2953</v>
      </c>
      <c r="K519" t="s">
        <v>2954</v>
      </c>
      <c r="L519" t="s">
        <v>2955</v>
      </c>
      <c r="M519">
        <v>55901</v>
      </c>
      <c r="N519">
        <v>2856</v>
      </c>
      <c r="O519" t="s">
        <v>1603</v>
      </c>
      <c r="P519">
        <v>0</v>
      </c>
      <c r="Q519" t="s">
        <v>2956</v>
      </c>
      <c r="R519" t="s">
        <v>2957</v>
      </c>
      <c r="S519">
        <v>503</v>
      </c>
      <c r="T519" t="s">
        <v>37</v>
      </c>
      <c r="U519" t="s">
        <v>38</v>
      </c>
      <c r="V519" t="s">
        <v>39</v>
      </c>
      <c r="W519" s="11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5">
      <c r="A520" t="s">
        <v>28</v>
      </c>
      <c r="B520" t="s">
        <v>2960</v>
      </c>
      <c r="C520">
        <v>161</v>
      </c>
      <c r="D520">
        <v>118</v>
      </c>
      <c r="E520">
        <v>473</v>
      </c>
      <c r="F520">
        <v>680</v>
      </c>
      <c r="G520" t="s">
        <v>2961</v>
      </c>
      <c r="H520">
        <v>12000</v>
      </c>
      <c r="I520" s="11">
        <v>55808744</v>
      </c>
      <c r="J520" t="s">
        <v>2962</v>
      </c>
      <c r="K520" t="s">
        <v>1045</v>
      </c>
      <c r="L520" t="s">
        <v>2963</v>
      </c>
      <c r="M520">
        <v>59435</v>
      </c>
      <c r="N520">
        <v>15889</v>
      </c>
      <c r="O520" t="s">
        <v>1774</v>
      </c>
      <c r="P520">
        <v>4</v>
      </c>
      <c r="Q520" t="s">
        <v>2964</v>
      </c>
      <c r="R520" t="s">
        <v>2965</v>
      </c>
      <c r="S520">
        <v>323</v>
      </c>
      <c r="T520" t="s">
        <v>37</v>
      </c>
      <c r="U520" t="s">
        <v>38</v>
      </c>
      <c r="V520" t="s">
        <v>39</v>
      </c>
      <c r="W520" s="11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5">
      <c r="A521" t="s">
        <v>28</v>
      </c>
      <c r="B521" t="s">
        <v>384</v>
      </c>
      <c r="C521">
        <v>298</v>
      </c>
      <c r="D521">
        <v>163</v>
      </c>
      <c r="E521">
        <v>14000</v>
      </c>
      <c r="F521">
        <v>412</v>
      </c>
      <c r="G521" t="s">
        <v>2966</v>
      </c>
      <c r="H521">
        <v>745</v>
      </c>
      <c r="I521" s="11">
        <v>47379090</v>
      </c>
      <c r="J521" t="s">
        <v>2708</v>
      </c>
      <c r="K521" t="s">
        <v>824</v>
      </c>
      <c r="L521" t="s">
        <v>2967</v>
      </c>
      <c r="M521">
        <v>176936</v>
      </c>
      <c r="N521">
        <v>2529</v>
      </c>
      <c r="O521" t="s">
        <v>121</v>
      </c>
      <c r="P521">
        <v>0</v>
      </c>
      <c r="Q521" t="s">
        <v>2968</v>
      </c>
      <c r="R521" t="s">
        <v>2969</v>
      </c>
      <c r="S521">
        <v>824</v>
      </c>
      <c r="T521" t="s">
        <v>37</v>
      </c>
      <c r="U521" t="s">
        <v>1418</v>
      </c>
      <c r="V521" t="s">
        <v>569</v>
      </c>
      <c r="W521" s="1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5">
      <c r="A522" t="s">
        <v>28</v>
      </c>
      <c r="B522" t="s">
        <v>2970</v>
      </c>
      <c r="C522">
        <v>89</v>
      </c>
      <c r="D522">
        <v>142</v>
      </c>
      <c r="E522">
        <v>845</v>
      </c>
      <c r="F522">
        <v>787</v>
      </c>
      <c r="G522" t="s">
        <v>2138</v>
      </c>
      <c r="H522">
        <v>13000</v>
      </c>
      <c r="I522" s="11">
        <v>43426961</v>
      </c>
      <c r="J522" t="s">
        <v>1847</v>
      </c>
      <c r="K522" t="s">
        <v>950</v>
      </c>
      <c r="L522" t="s">
        <v>2971</v>
      </c>
      <c r="M522">
        <v>93494</v>
      </c>
      <c r="N522">
        <v>16580</v>
      </c>
      <c r="O522" t="s">
        <v>1986</v>
      </c>
      <c r="P522">
        <v>1</v>
      </c>
      <c r="Q522" t="s">
        <v>2972</v>
      </c>
      <c r="R522" t="s">
        <v>2973</v>
      </c>
      <c r="S522">
        <v>394</v>
      </c>
      <c r="T522" t="s">
        <v>37</v>
      </c>
      <c r="U522" t="s">
        <v>38</v>
      </c>
      <c r="V522" t="s">
        <v>569</v>
      </c>
      <c r="W522" s="11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5">
      <c r="A523" t="s">
        <v>28</v>
      </c>
      <c r="B523" t="s">
        <v>2974</v>
      </c>
      <c r="C523">
        <v>140</v>
      </c>
      <c r="D523">
        <v>100</v>
      </c>
      <c r="E523">
        <v>126</v>
      </c>
      <c r="F523">
        <v>925</v>
      </c>
      <c r="G523" t="s">
        <v>1150</v>
      </c>
      <c r="H523">
        <v>19000</v>
      </c>
      <c r="I523" s="11">
        <v>47000485</v>
      </c>
      <c r="J523" t="s">
        <v>2975</v>
      </c>
      <c r="K523" t="s">
        <v>2976</v>
      </c>
      <c r="L523" t="s">
        <v>2977</v>
      </c>
      <c r="M523">
        <v>72867</v>
      </c>
      <c r="N523">
        <v>25206</v>
      </c>
      <c r="O523" t="s">
        <v>1739</v>
      </c>
      <c r="P523">
        <v>2</v>
      </c>
      <c r="Q523" t="s">
        <v>2978</v>
      </c>
      <c r="R523" t="s">
        <v>2979</v>
      </c>
      <c r="S523">
        <v>120</v>
      </c>
      <c r="T523" t="s">
        <v>37</v>
      </c>
      <c r="U523" t="s">
        <v>38</v>
      </c>
      <c r="V523" t="s">
        <v>39</v>
      </c>
      <c r="W523" s="11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5">
      <c r="A524" t="s">
        <v>28</v>
      </c>
      <c r="B524" t="s">
        <v>1254</v>
      </c>
      <c r="C524">
        <v>362</v>
      </c>
      <c r="D524">
        <v>116</v>
      </c>
      <c r="E524">
        <v>0</v>
      </c>
      <c r="F524">
        <v>104</v>
      </c>
      <c r="G524" t="s">
        <v>360</v>
      </c>
      <c r="H524">
        <v>15000</v>
      </c>
      <c r="I524" s="11">
        <v>45434443</v>
      </c>
      <c r="J524" t="s">
        <v>1569</v>
      </c>
      <c r="K524" t="s">
        <v>108</v>
      </c>
      <c r="L524" t="s">
        <v>2980</v>
      </c>
      <c r="M524">
        <v>175960</v>
      </c>
      <c r="N524">
        <v>15735</v>
      </c>
      <c r="O524" t="s">
        <v>2981</v>
      </c>
      <c r="P524">
        <v>2</v>
      </c>
      <c r="Q524" t="s">
        <v>2982</v>
      </c>
      <c r="R524" t="s">
        <v>2983</v>
      </c>
      <c r="S524">
        <v>360</v>
      </c>
      <c r="T524" t="s">
        <v>37</v>
      </c>
      <c r="U524" t="s">
        <v>38</v>
      </c>
      <c r="V524" t="s">
        <v>39</v>
      </c>
      <c r="W524" s="11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5">
      <c r="A525" t="s">
        <v>28</v>
      </c>
      <c r="B525" t="s">
        <v>1373</v>
      </c>
      <c r="C525">
        <v>124</v>
      </c>
      <c r="D525">
        <v>131</v>
      </c>
      <c r="E525">
        <v>274</v>
      </c>
      <c r="F525">
        <v>138</v>
      </c>
      <c r="G525" t="s">
        <v>2984</v>
      </c>
      <c r="H525">
        <v>11000</v>
      </c>
      <c r="I525" s="11">
        <v>42044321</v>
      </c>
      <c r="J525" t="s">
        <v>1375</v>
      </c>
      <c r="K525" t="s">
        <v>2117</v>
      </c>
      <c r="L525" t="s">
        <v>2985</v>
      </c>
      <c r="M525">
        <v>65668</v>
      </c>
      <c r="N525">
        <v>12522</v>
      </c>
      <c r="O525" t="s">
        <v>2986</v>
      </c>
      <c r="P525">
        <v>2</v>
      </c>
      <c r="Q525" t="s">
        <v>2987</v>
      </c>
      <c r="R525" t="s">
        <v>2988</v>
      </c>
      <c r="S525">
        <v>342</v>
      </c>
      <c r="T525" t="s">
        <v>37</v>
      </c>
      <c r="U525" t="s">
        <v>38</v>
      </c>
      <c r="V525" t="s">
        <v>39</v>
      </c>
      <c r="W525" s="11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2989</v>
      </c>
      <c r="C526">
        <v>190</v>
      </c>
      <c r="D526">
        <v>91</v>
      </c>
      <c r="E526">
        <v>27</v>
      </c>
      <c r="F526">
        <v>925</v>
      </c>
      <c r="G526" t="s">
        <v>1888</v>
      </c>
      <c r="H526">
        <v>12000</v>
      </c>
      <c r="I526" s="11">
        <v>73661010</v>
      </c>
      <c r="J526" t="s">
        <v>2990</v>
      </c>
      <c r="K526" t="s">
        <v>267</v>
      </c>
      <c r="L526" t="s">
        <v>2991</v>
      </c>
      <c r="M526">
        <v>71137</v>
      </c>
      <c r="N526">
        <v>17299</v>
      </c>
      <c r="O526" t="s">
        <v>1739</v>
      </c>
      <c r="P526">
        <v>0</v>
      </c>
      <c r="Q526" t="s">
        <v>2992</v>
      </c>
      <c r="R526" t="s">
        <v>2993</v>
      </c>
      <c r="S526">
        <v>229</v>
      </c>
      <c r="T526" t="s">
        <v>37</v>
      </c>
      <c r="U526" t="s">
        <v>38</v>
      </c>
      <c r="V526" t="s">
        <v>90</v>
      </c>
      <c r="W526" s="11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5">
      <c r="A527" t="s">
        <v>28</v>
      </c>
      <c r="B527" t="s">
        <v>2994</v>
      </c>
      <c r="C527">
        <v>132</v>
      </c>
      <c r="D527">
        <v>123</v>
      </c>
      <c r="E527">
        <v>272</v>
      </c>
      <c r="F527">
        <v>193</v>
      </c>
      <c r="G527" t="s">
        <v>2995</v>
      </c>
      <c r="H527">
        <v>13000</v>
      </c>
      <c r="I527" s="11">
        <v>41523271</v>
      </c>
      <c r="J527" t="s">
        <v>2996</v>
      </c>
      <c r="K527" t="s">
        <v>950</v>
      </c>
      <c r="L527" t="s">
        <v>2997</v>
      </c>
      <c r="M527">
        <v>57038</v>
      </c>
      <c r="N527">
        <v>13934</v>
      </c>
      <c r="O527" t="s">
        <v>2998</v>
      </c>
      <c r="P527">
        <v>2</v>
      </c>
      <c r="Q527" t="s">
        <v>2999</v>
      </c>
      <c r="R527" t="s">
        <v>3000</v>
      </c>
      <c r="S527">
        <v>261</v>
      </c>
      <c r="T527" t="s">
        <v>37</v>
      </c>
      <c r="U527" t="s">
        <v>38</v>
      </c>
      <c r="V527" t="s">
        <v>39</v>
      </c>
      <c r="W527" s="11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5">
      <c r="A528" t="s">
        <v>28</v>
      </c>
      <c r="B528" t="s">
        <v>3001</v>
      </c>
      <c r="C528">
        <v>53</v>
      </c>
      <c r="D528">
        <v>134</v>
      </c>
      <c r="E528">
        <v>109</v>
      </c>
      <c r="F528">
        <v>249</v>
      </c>
      <c r="G528" t="s">
        <v>3002</v>
      </c>
      <c r="H528">
        <v>919</v>
      </c>
      <c r="I528" s="11">
        <v>37600435</v>
      </c>
      <c r="J528" t="s">
        <v>3003</v>
      </c>
      <c r="K528" t="s">
        <v>662</v>
      </c>
      <c r="L528" t="s">
        <v>3004</v>
      </c>
      <c r="M528">
        <v>55350</v>
      </c>
      <c r="N528">
        <v>1695</v>
      </c>
      <c r="O528" t="s">
        <v>3005</v>
      </c>
      <c r="P528">
        <v>3</v>
      </c>
      <c r="Q528" t="s">
        <v>3006</v>
      </c>
      <c r="R528" t="s">
        <v>3007</v>
      </c>
      <c r="S528">
        <v>180</v>
      </c>
      <c r="T528" t="s">
        <v>37</v>
      </c>
      <c r="U528" t="s">
        <v>38</v>
      </c>
      <c r="V528" t="s">
        <v>39</v>
      </c>
      <c r="W528" s="11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5">
      <c r="A529" t="s">
        <v>28</v>
      </c>
      <c r="B529" t="s">
        <v>3008</v>
      </c>
      <c r="C529">
        <v>91</v>
      </c>
      <c r="D529">
        <v>148</v>
      </c>
      <c r="E529">
        <v>72</v>
      </c>
      <c r="F529">
        <v>99</v>
      </c>
      <c r="G529" t="s">
        <v>3009</v>
      </c>
      <c r="H529">
        <v>582</v>
      </c>
      <c r="I529" s="11">
        <v>39251128</v>
      </c>
      <c r="J529" t="s">
        <v>3010</v>
      </c>
      <c r="K529" t="s">
        <v>486</v>
      </c>
      <c r="L529" t="s">
        <v>3011</v>
      </c>
      <c r="M529">
        <v>31080</v>
      </c>
      <c r="N529">
        <v>804</v>
      </c>
      <c r="O529" t="s">
        <v>3012</v>
      </c>
      <c r="P529">
        <v>2</v>
      </c>
      <c r="Q529" t="s">
        <v>3013</v>
      </c>
      <c r="R529" t="s">
        <v>3014</v>
      </c>
      <c r="S529">
        <v>217</v>
      </c>
      <c r="T529" t="s">
        <v>37</v>
      </c>
      <c r="U529" t="s">
        <v>38</v>
      </c>
      <c r="V529" t="s">
        <v>39</v>
      </c>
      <c r="W529" s="11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2374</v>
      </c>
      <c r="C530">
        <v>284</v>
      </c>
      <c r="D530">
        <v>110</v>
      </c>
      <c r="E530">
        <v>763</v>
      </c>
      <c r="F530">
        <v>222</v>
      </c>
      <c r="G530" t="s">
        <v>3015</v>
      </c>
      <c r="H530">
        <v>15000</v>
      </c>
      <c r="I530" s="11">
        <v>83503161</v>
      </c>
      <c r="J530" t="s">
        <v>3016</v>
      </c>
      <c r="K530" t="s">
        <v>108</v>
      </c>
      <c r="L530" t="s">
        <v>3017</v>
      </c>
      <c r="M530">
        <v>138190</v>
      </c>
      <c r="N530">
        <v>16691</v>
      </c>
      <c r="O530" t="s">
        <v>3018</v>
      </c>
      <c r="P530">
        <v>1</v>
      </c>
      <c r="Q530" t="s">
        <v>3019</v>
      </c>
      <c r="R530" t="s">
        <v>3020</v>
      </c>
      <c r="S530">
        <v>405</v>
      </c>
      <c r="T530" t="s">
        <v>37</v>
      </c>
      <c r="U530" t="s">
        <v>38</v>
      </c>
      <c r="V530" t="s">
        <v>569</v>
      </c>
      <c r="W530" s="11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5">
      <c r="A531" t="s">
        <v>28</v>
      </c>
      <c r="B531" t="s">
        <v>3021</v>
      </c>
      <c r="C531">
        <v>152</v>
      </c>
      <c r="D531">
        <v>113</v>
      </c>
      <c r="E531">
        <v>17</v>
      </c>
      <c r="F531">
        <v>759</v>
      </c>
      <c r="G531" t="s">
        <v>950</v>
      </c>
      <c r="H531">
        <v>87000</v>
      </c>
      <c r="I531" s="11">
        <v>34636443</v>
      </c>
      <c r="J531" t="s">
        <v>1092</v>
      </c>
      <c r="K531" t="s">
        <v>506</v>
      </c>
      <c r="L531" t="s">
        <v>3022</v>
      </c>
      <c r="M531">
        <v>93790</v>
      </c>
      <c r="N531">
        <v>103354</v>
      </c>
      <c r="O531" t="s">
        <v>3023</v>
      </c>
      <c r="P531">
        <v>0</v>
      </c>
      <c r="Q531" t="s">
        <v>3024</v>
      </c>
      <c r="R531" t="s">
        <v>3025</v>
      </c>
      <c r="S531">
        <v>288</v>
      </c>
      <c r="T531" t="s">
        <v>37</v>
      </c>
      <c r="U531" t="s">
        <v>38</v>
      </c>
      <c r="V531" t="s">
        <v>569</v>
      </c>
      <c r="W531" s="1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5">
      <c r="A532" t="s">
        <v>28</v>
      </c>
      <c r="B532" t="s">
        <v>3026</v>
      </c>
      <c r="C532">
        <v>131</v>
      </c>
      <c r="D532">
        <v>94</v>
      </c>
      <c r="E532">
        <v>383</v>
      </c>
      <c r="F532">
        <v>886</v>
      </c>
      <c r="G532" t="s">
        <v>766</v>
      </c>
      <c r="H532">
        <v>13000</v>
      </c>
      <c r="I532" s="11">
        <v>22751979</v>
      </c>
      <c r="J532" t="s">
        <v>3027</v>
      </c>
      <c r="K532" t="s">
        <v>1124</v>
      </c>
      <c r="L532" t="s">
        <v>3028</v>
      </c>
      <c r="M532">
        <v>52244</v>
      </c>
      <c r="N532">
        <v>15857</v>
      </c>
      <c r="O532" t="s">
        <v>1344</v>
      </c>
      <c r="P532">
        <v>0</v>
      </c>
      <c r="Q532" t="s">
        <v>3029</v>
      </c>
      <c r="R532" t="s">
        <v>3030</v>
      </c>
      <c r="S532">
        <v>377</v>
      </c>
      <c r="T532" t="s">
        <v>37</v>
      </c>
      <c r="U532" t="s">
        <v>38</v>
      </c>
      <c r="V532" t="s">
        <v>90</v>
      </c>
      <c r="W532" s="11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5">
      <c r="A533" t="s">
        <v>28</v>
      </c>
      <c r="B533" t="s">
        <v>3031</v>
      </c>
      <c r="C533">
        <v>132</v>
      </c>
      <c r="D533">
        <v>116</v>
      </c>
      <c r="E533">
        <v>41</v>
      </c>
      <c r="F533">
        <v>541</v>
      </c>
      <c r="G533" t="s">
        <v>347</v>
      </c>
      <c r="H533">
        <v>11000</v>
      </c>
      <c r="I533" s="11">
        <v>30013346</v>
      </c>
      <c r="J533" t="s">
        <v>412</v>
      </c>
      <c r="K533" t="s">
        <v>386</v>
      </c>
      <c r="L533" t="s">
        <v>3032</v>
      </c>
      <c r="M533">
        <v>31293</v>
      </c>
      <c r="N533">
        <v>14028</v>
      </c>
      <c r="O533" t="s">
        <v>3033</v>
      </c>
      <c r="P533">
        <v>2</v>
      </c>
      <c r="Q533" t="s">
        <v>3034</v>
      </c>
      <c r="R533" t="s">
        <v>3035</v>
      </c>
      <c r="S533">
        <v>254</v>
      </c>
      <c r="T533" t="s">
        <v>37</v>
      </c>
      <c r="U533" t="s">
        <v>38</v>
      </c>
      <c r="V533" t="s">
        <v>39</v>
      </c>
      <c r="W533" s="11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5">
      <c r="A534" t="s">
        <v>28</v>
      </c>
      <c r="B534" t="s">
        <v>2268</v>
      </c>
      <c r="C534">
        <v>67</v>
      </c>
      <c r="D534">
        <v>99</v>
      </c>
      <c r="E534">
        <v>545</v>
      </c>
      <c r="F534">
        <v>533</v>
      </c>
      <c r="G534" t="s">
        <v>3036</v>
      </c>
      <c r="H534">
        <v>933</v>
      </c>
      <c r="I534" s="11">
        <v>14567883</v>
      </c>
      <c r="J534" t="s">
        <v>3037</v>
      </c>
      <c r="K534" t="s">
        <v>1629</v>
      </c>
      <c r="L534" t="s">
        <v>3038</v>
      </c>
      <c r="M534">
        <v>44248</v>
      </c>
      <c r="N534">
        <v>2542</v>
      </c>
      <c r="O534" t="s">
        <v>2478</v>
      </c>
      <c r="P534">
        <v>1</v>
      </c>
      <c r="Q534" t="s">
        <v>3039</v>
      </c>
      <c r="R534" t="s">
        <v>3040</v>
      </c>
      <c r="S534">
        <v>373</v>
      </c>
      <c r="T534" t="s">
        <v>37</v>
      </c>
      <c r="U534" t="s">
        <v>56</v>
      </c>
      <c r="V534" t="s">
        <v>569</v>
      </c>
      <c r="W534" s="11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5">
      <c r="A535" t="s">
        <v>28</v>
      </c>
      <c r="B535" t="s">
        <v>3043</v>
      </c>
      <c r="C535">
        <v>74</v>
      </c>
      <c r="D535">
        <v>93</v>
      </c>
      <c r="E535">
        <v>253</v>
      </c>
      <c r="F535">
        <v>637</v>
      </c>
      <c r="G535" t="s">
        <v>3044</v>
      </c>
      <c r="H535">
        <v>3000</v>
      </c>
      <c r="I535" s="11">
        <v>5409517</v>
      </c>
      <c r="J535" t="s">
        <v>3045</v>
      </c>
      <c r="K535" t="s">
        <v>490</v>
      </c>
      <c r="L535" t="s">
        <v>3046</v>
      </c>
      <c r="M535">
        <v>14280</v>
      </c>
      <c r="N535">
        <v>5580</v>
      </c>
      <c r="O535" t="s">
        <v>3047</v>
      </c>
      <c r="P535">
        <v>0</v>
      </c>
      <c r="Q535" t="s">
        <v>3048</v>
      </c>
      <c r="R535" t="s">
        <v>3049</v>
      </c>
      <c r="S535">
        <v>171</v>
      </c>
      <c r="T535" t="s">
        <v>37</v>
      </c>
      <c r="U535" t="s">
        <v>38</v>
      </c>
      <c r="V535" t="s">
        <v>39</v>
      </c>
      <c r="W535" s="11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5">
      <c r="A536" t="s">
        <v>28</v>
      </c>
      <c r="B536" t="s">
        <v>1985</v>
      </c>
      <c r="C536">
        <v>114</v>
      </c>
      <c r="D536">
        <v>113</v>
      </c>
      <c r="E536">
        <v>212</v>
      </c>
      <c r="F536">
        <v>568</v>
      </c>
      <c r="G536" t="s">
        <v>1181</v>
      </c>
      <c r="H536">
        <v>2000</v>
      </c>
      <c r="I536" s="11">
        <v>21009180</v>
      </c>
      <c r="J536" t="s">
        <v>685</v>
      </c>
      <c r="K536" t="s">
        <v>526</v>
      </c>
      <c r="L536" t="s">
        <v>3050</v>
      </c>
      <c r="M536">
        <v>45815</v>
      </c>
      <c r="N536">
        <v>4397</v>
      </c>
      <c r="O536" t="s">
        <v>2033</v>
      </c>
      <c r="P536">
        <v>4</v>
      </c>
      <c r="Q536" t="s">
        <v>3051</v>
      </c>
      <c r="R536" t="s">
        <v>3052</v>
      </c>
      <c r="S536">
        <v>222</v>
      </c>
      <c r="T536" t="s">
        <v>37</v>
      </c>
      <c r="U536" t="s">
        <v>38</v>
      </c>
      <c r="V536" t="s">
        <v>39</v>
      </c>
      <c r="W536" s="11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5">
      <c r="A537" t="s">
        <v>28</v>
      </c>
      <c r="B537" t="s">
        <v>885</v>
      </c>
      <c r="C537">
        <v>294</v>
      </c>
      <c r="D537">
        <v>106</v>
      </c>
      <c r="E537">
        <v>0</v>
      </c>
      <c r="F537">
        <v>963</v>
      </c>
      <c r="G537" t="s">
        <v>950</v>
      </c>
      <c r="H537">
        <v>18000</v>
      </c>
      <c r="I537" s="11">
        <v>94999143</v>
      </c>
      <c r="J537" t="s">
        <v>2139</v>
      </c>
      <c r="K537" t="s">
        <v>428</v>
      </c>
      <c r="L537" t="s">
        <v>3053</v>
      </c>
      <c r="M537">
        <v>245152</v>
      </c>
      <c r="N537">
        <v>33645</v>
      </c>
      <c r="O537" t="s">
        <v>2923</v>
      </c>
      <c r="P537">
        <v>0</v>
      </c>
      <c r="Q537" t="s">
        <v>3054</v>
      </c>
      <c r="R537" t="s">
        <v>3055</v>
      </c>
      <c r="S537">
        <v>1344</v>
      </c>
      <c r="T537" t="s">
        <v>37</v>
      </c>
      <c r="U537" t="s">
        <v>38</v>
      </c>
      <c r="V537" t="s">
        <v>39</v>
      </c>
      <c r="W537" s="11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5">
      <c r="A538" t="s">
        <v>28</v>
      </c>
      <c r="B538" t="s">
        <v>3056</v>
      </c>
      <c r="C538">
        <v>308</v>
      </c>
      <c r="D538">
        <v>91</v>
      </c>
      <c r="E538">
        <v>22</v>
      </c>
      <c r="F538">
        <v>1000</v>
      </c>
      <c r="G538" t="s">
        <v>583</v>
      </c>
      <c r="H538">
        <v>7000</v>
      </c>
      <c r="I538" s="11">
        <v>336029560</v>
      </c>
      <c r="J538" t="s">
        <v>1211</v>
      </c>
      <c r="K538" t="s">
        <v>508</v>
      </c>
      <c r="L538" t="s">
        <v>3057</v>
      </c>
      <c r="M538">
        <v>142403</v>
      </c>
      <c r="N538">
        <v>13616</v>
      </c>
      <c r="O538" t="s">
        <v>786</v>
      </c>
      <c r="P538">
        <v>0</v>
      </c>
      <c r="Q538" t="s">
        <v>3058</v>
      </c>
      <c r="R538" t="s">
        <v>3059</v>
      </c>
      <c r="S538">
        <v>275</v>
      </c>
      <c r="T538" t="s">
        <v>37</v>
      </c>
      <c r="U538" t="s">
        <v>38</v>
      </c>
      <c r="V538" t="s">
        <v>90</v>
      </c>
      <c r="W538" s="11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5">
      <c r="A539" t="s">
        <v>28</v>
      </c>
      <c r="B539" t="s">
        <v>106</v>
      </c>
      <c r="C539">
        <v>435</v>
      </c>
      <c r="D539">
        <v>128</v>
      </c>
      <c r="E539">
        <v>0</v>
      </c>
      <c r="F539">
        <v>826</v>
      </c>
      <c r="G539" t="s">
        <v>1360</v>
      </c>
      <c r="H539">
        <v>4000</v>
      </c>
      <c r="I539" s="11">
        <v>36381716</v>
      </c>
      <c r="J539" t="s">
        <v>1205</v>
      </c>
      <c r="K539" t="s">
        <v>583</v>
      </c>
      <c r="L539" t="s">
        <v>3060</v>
      </c>
      <c r="M539">
        <v>197584</v>
      </c>
      <c r="N539">
        <v>7067</v>
      </c>
      <c r="O539" t="s">
        <v>1279</v>
      </c>
      <c r="P539">
        <v>4</v>
      </c>
      <c r="Q539" t="s">
        <v>3061</v>
      </c>
      <c r="R539" t="s">
        <v>3062</v>
      </c>
      <c r="S539">
        <v>918</v>
      </c>
      <c r="T539" t="s">
        <v>37</v>
      </c>
      <c r="U539" t="s">
        <v>38</v>
      </c>
      <c r="V539" t="s">
        <v>39</v>
      </c>
      <c r="W539" s="11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5">
      <c r="A540" t="s">
        <v>28</v>
      </c>
      <c r="B540" t="s">
        <v>2183</v>
      </c>
      <c r="C540">
        <v>117</v>
      </c>
      <c r="D540">
        <v>98</v>
      </c>
      <c r="E540">
        <v>0</v>
      </c>
      <c r="F540">
        <v>697</v>
      </c>
      <c r="G540" t="s">
        <v>3063</v>
      </c>
      <c r="H540">
        <v>12000</v>
      </c>
      <c r="I540" s="11">
        <v>55585389</v>
      </c>
      <c r="J540" t="s">
        <v>2152</v>
      </c>
      <c r="K540" t="s">
        <v>678</v>
      </c>
      <c r="L540" t="s">
        <v>3064</v>
      </c>
      <c r="M540">
        <v>64121</v>
      </c>
      <c r="N540">
        <v>15269</v>
      </c>
      <c r="O540" t="s">
        <v>3065</v>
      </c>
      <c r="P540">
        <v>1</v>
      </c>
      <c r="Q540" t="s">
        <v>3066</v>
      </c>
      <c r="R540" t="s">
        <v>3067</v>
      </c>
      <c r="S540">
        <v>241</v>
      </c>
      <c r="T540" t="s">
        <v>37</v>
      </c>
      <c r="U540" t="s">
        <v>38</v>
      </c>
      <c r="V540" t="s">
        <v>569</v>
      </c>
      <c r="W540" s="11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5">
      <c r="A541" t="s">
        <v>28</v>
      </c>
      <c r="B541" t="s">
        <v>2994</v>
      </c>
      <c r="C541">
        <v>108</v>
      </c>
      <c r="D541">
        <v>134</v>
      </c>
      <c r="E541">
        <v>272</v>
      </c>
      <c r="F541">
        <v>215</v>
      </c>
      <c r="G541" t="s">
        <v>3068</v>
      </c>
      <c r="H541">
        <v>548</v>
      </c>
      <c r="I541" s="11">
        <v>36976367</v>
      </c>
      <c r="J541" t="s">
        <v>2139</v>
      </c>
      <c r="K541" t="s">
        <v>3069</v>
      </c>
      <c r="L541" t="s">
        <v>3070</v>
      </c>
      <c r="M541">
        <v>81611</v>
      </c>
      <c r="N541">
        <v>1044</v>
      </c>
      <c r="O541" t="s">
        <v>3071</v>
      </c>
      <c r="P541">
        <v>3</v>
      </c>
      <c r="Q541" t="s">
        <v>3072</v>
      </c>
      <c r="R541" t="s">
        <v>3073</v>
      </c>
      <c r="S541">
        <v>274</v>
      </c>
      <c r="T541" t="s">
        <v>37</v>
      </c>
      <c r="U541" t="s">
        <v>38</v>
      </c>
      <c r="V541" t="s">
        <v>39</v>
      </c>
      <c r="W541" s="11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5">
      <c r="A542" t="s">
        <v>28</v>
      </c>
      <c r="B542" t="s">
        <v>3074</v>
      </c>
      <c r="C542">
        <v>141</v>
      </c>
      <c r="D542">
        <v>97</v>
      </c>
      <c r="E542">
        <v>6</v>
      </c>
      <c r="F542">
        <v>415</v>
      </c>
      <c r="G542" t="s">
        <v>803</v>
      </c>
      <c r="H542">
        <v>22000</v>
      </c>
      <c r="I542" s="11">
        <v>107225164</v>
      </c>
      <c r="J542" t="s">
        <v>3075</v>
      </c>
      <c r="K542" t="s">
        <v>144</v>
      </c>
      <c r="L542" t="s">
        <v>3076</v>
      </c>
      <c r="M542">
        <v>27130</v>
      </c>
      <c r="N542">
        <v>24350</v>
      </c>
      <c r="O542" t="s">
        <v>3077</v>
      </c>
      <c r="P542">
        <v>0</v>
      </c>
      <c r="Q542" t="s">
        <v>3078</v>
      </c>
      <c r="R542" t="s">
        <v>3079</v>
      </c>
      <c r="S542">
        <v>126</v>
      </c>
      <c r="T542" t="s">
        <v>37</v>
      </c>
      <c r="U542" t="s">
        <v>38</v>
      </c>
      <c r="V542" t="s">
        <v>90</v>
      </c>
      <c r="W542" s="11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5">
      <c r="A543" t="s">
        <v>28</v>
      </c>
      <c r="B543" t="s">
        <v>3008</v>
      </c>
      <c r="C543">
        <v>176</v>
      </c>
      <c r="D543">
        <v>112</v>
      </c>
      <c r="E543">
        <v>72</v>
      </c>
      <c r="F543">
        <v>715</v>
      </c>
      <c r="G543" t="s">
        <v>385</v>
      </c>
      <c r="H543">
        <v>11000</v>
      </c>
      <c r="I543" s="11">
        <v>70224196</v>
      </c>
      <c r="J543" t="s">
        <v>3080</v>
      </c>
      <c r="K543" t="s">
        <v>644</v>
      </c>
      <c r="L543" t="s">
        <v>3081</v>
      </c>
      <c r="M543">
        <v>59352</v>
      </c>
      <c r="N543">
        <v>13827</v>
      </c>
      <c r="O543" t="s">
        <v>3082</v>
      </c>
      <c r="P543">
        <v>0</v>
      </c>
      <c r="Q543" t="s">
        <v>3083</v>
      </c>
      <c r="R543" t="s">
        <v>3084</v>
      </c>
      <c r="S543">
        <v>138</v>
      </c>
      <c r="T543" t="s">
        <v>37</v>
      </c>
      <c r="U543" t="s">
        <v>38</v>
      </c>
      <c r="V543" t="s">
        <v>39</v>
      </c>
      <c r="W543" s="11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5">
      <c r="A544" t="s">
        <v>28</v>
      </c>
      <c r="B544" t="s">
        <v>3085</v>
      </c>
      <c r="C544">
        <v>230</v>
      </c>
      <c r="D544">
        <v>153</v>
      </c>
      <c r="E544">
        <v>0</v>
      </c>
      <c r="F544">
        <v>130</v>
      </c>
      <c r="G544" t="s">
        <v>1666</v>
      </c>
      <c r="H544">
        <v>11000</v>
      </c>
      <c r="I544" s="11">
        <v>51814190</v>
      </c>
      <c r="J544" t="s">
        <v>2450</v>
      </c>
      <c r="K544" t="s">
        <v>2117</v>
      </c>
      <c r="L544" t="s">
        <v>3086</v>
      </c>
      <c r="M544">
        <v>100837</v>
      </c>
      <c r="N544">
        <v>11852</v>
      </c>
      <c r="O544" t="s">
        <v>3087</v>
      </c>
      <c r="P544">
        <v>1</v>
      </c>
      <c r="Q544" t="s">
        <v>3088</v>
      </c>
      <c r="R544" t="s">
        <v>3089</v>
      </c>
      <c r="S544">
        <v>301</v>
      </c>
      <c r="T544" t="s">
        <v>37</v>
      </c>
      <c r="U544" t="s">
        <v>38</v>
      </c>
      <c r="V544" t="s">
        <v>569</v>
      </c>
      <c r="W544" s="11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5">
      <c r="A545" t="s">
        <v>28</v>
      </c>
      <c r="B545" t="s">
        <v>220</v>
      </c>
      <c r="C545">
        <v>234</v>
      </c>
      <c r="D545">
        <v>110</v>
      </c>
      <c r="E545">
        <v>532</v>
      </c>
      <c r="F545">
        <v>461</v>
      </c>
      <c r="G545" t="s">
        <v>3090</v>
      </c>
      <c r="H545">
        <v>3000</v>
      </c>
      <c r="I545" s="11">
        <v>47456450</v>
      </c>
      <c r="J545" t="s">
        <v>896</v>
      </c>
      <c r="K545" t="s">
        <v>723</v>
      </c>
      <c r="L545" t="s">
        <v>3091</v>
      </c>
      <c r="M545">
        <v>101386</v>
      </c>
      <c r="N545">
        <v>5187</v>
      </c>
      <c r="O545" t="s">
        <v>3092</v>
      </c>
      <c r="P545">
        <v>1</v>
      </c>
      <c r="Q545" t="s">
        <v>3093</v>
      </c>
      <c r="R545" t="s">
        <v>3094</v>
      </c>
      <c r="S545">
        <v>289</v>
      </c>
      <c r="T545" t="s">
        <v>37</v>
      </c>
      <c r="U545" t="s">
        <v>38</v>
      </c>
      <c r="V545" t="s">
        <v>569</v>
      </c>
      <c r="W545" s="11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5">
      <c r="A546" t="s">
        <v>28</v>
      </c>
      <c r="B546" t="s">
        <v>1688</v>
      </c>
      <c r="C546">
        <v>164</v>
      </c>
      <c r="D546">
        <v>122</v>
      </c>
      <c r="E546">
        <v>285</v>
      </c>
      <c r="F546">
        <v>989</v>
      </c>
      <c r="G546" t="s">
        <v>2629</v>
      </c>
      <c r="H546">
        <v>8000</v>
      </c>
      <c r="I546" s="11">
        <v>148213377</v>
      </c>
      <c r="J546" t="s">
        <v>3095</v>
      </c>
      <c r="K546" t="s">
        <v>1213</v>
      </c>
      <c r="L546" t="s">
        <v>3096</v>
      </c>
      <c r="M546">
        <v>130776</v>
      </c>
      <c r="N546">
        <v>12410</v>
      </c>
      <c r="O546" t="s">
        <v>3097</v>
      </c>
      <c r="P546">
        <v>5</v>
      </c>
      <c r="Q546" t="s">
        <v>3098</v>
      </c>
      <c r="R546" t="s">
        <v>3099</v>
      </c>
      <c r="S546">
        <v>437</v>
      </c>
      <c r="T546" t="s">
        <v>37</v>
      </c>
      <c r="U546" t="s">
        <v>38</v>
      </c>
      <c r="V546" t="s">
        <v>39</v>
      </c>
      <c r="W546" s="11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5">
      <c r="A547" t="s">
        <v>28</v>
      </c>
      <c r="B547" t="s">
        <v>3100</v>
      </c>
      <c r="C547">
        <v>91</v>
      </c>
      <c r="D547">
        <v>87</v>
      </c>
      <c r="E547">
        <v>41</v>
      </c>
      <c r="F547">
        <v>574</v>
      </c>
      <c r="G547" t="s">
        <v>1596</v>
      </c>
      <c r="H547">
        <v>1000</v>
      </c>
      <c r="I547" s="11">
        <v>112950721</v>
      </c>
      <c r="J547" t="s">
        <v>505</v>
      </c>
      <c r="K547" t="s">
        <v>3101</v>
      </c>
      <c r="L547" t="s">
        <v>3102</v>
      </c>
      <c r="M547">
        <v>33884</v>
      </c>
      <c r="N547">
        <v>3287</v>
      </c>
      <c r="O547" t="s">
        <v>3103</v>
      </c>
      <c r="P547">
        <v>0</v>
      </c>
      <c r="Q547" t="s">
        <v>3104</v>
      </c>
      <c r="R547" t="s">
        <v>3105</v>
      </c>
      <c r="S547">
        <v>79</v>
      </c>
      <c r="T547" t="s">
        <v>37</v>
      </c>
      <c r="U547" t="s">
        <v>38</v>
      </c>
      <c r="V547" t="s">
        <v>90</v>
      </c>
      <c r="W547" s="11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5">
      <c r="A548" t="s">
        <v>28</v>
      </c>
      <c r="B548" t="s">
        <v>3106</v>
      </c>
      <c r="C548">
        <v>132</v>
      </c>
      <c r="D548">
        <v>178</v>
      </c>
      <c r="E548">
        <v>0</v>
      </c>
      <c r="F548">
        <v>403</v>
      </c>
      <c r="G548" t="s">
        <v>3107</v>
      </c>
      <c r="H548">
        <v>906</v>
      </c>
      <c r="I548" s="11">
        <v>75600000</v>
      </c>
      <c r="J548" t="s">
        <v>3108</v>
      </c>
      <c r="K548" t="s">
        <v>3109</v>
      </c>
      <c r="L548" t="s">
        <v>3110</v>
      </c>
      <c r="M548">
        <v>736638</v>
      </c>
      <c r="N548">
        <v>1976</v>
      </c>
      <c r="O548" t="s">
        <v>3111</v>
      </c>
      <c r="P548">
        <v>1</v>
      </c>
      <c r="Q548" t="s">
        <v>3112</v>
      </c>
      <c r="R548" t="s">
        <v>3113</v>
      </c>
      <c r="S548">
        <v>1065</v>
      </c>
      <c r="T548" t="s">
        <v>37</v>
      </c>
      <c r="U548" t="s">
        <v>38</v>
      </c>
      <c r="V548" t="s">
        <v>569</v>
      </c>
      <c r="W548" s="11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5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3114</v>
      </c>
      <c r="H549">
        <v>15000</v>
      </c>
      <c r="I549" s="11">
        <v>62647540</v>
      </c>
      <c r="J549" t="s">
        <v>1420</v>
      </c>
      <c r="K549" t="s">
        <v>368</v>
      </c>
      <c r="L549" t="s">
        <v>3115</v>
      </c>
      <c r="M549">
        <v>143525</v>
      </c>
      <c r="N549">
        <v>15850</v>
      </c>
      <c r="O549" t="s">
        <v>3116</v>
      </c>
      <c r="P549">
        <v>0</v>
      </c>
      <c r="Q549" t="s">
        <v>3117</v>
      </c>
      <c r="R549" t="s">
        <v>3118</v>
      </c>
      <c r="S549">
        <v>657</v>
      </c>
      <c r="T549" t="s">
        <v>37</v>
      </c>
      <c r="U549" t="s">
        <v>740</v>
      </c>
      <c r="V549" t="s">
        <v>569</v>
      </c>
      <c r="W549" s="11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5">
      <c r="A550" t="s">
        <v>28</v>
      </c>
      <c r="B550" t="s">
        <v>3119</v>
      </c>
      <c r="C550">
        <v>299</v>
      </c>
      <c r="D550">
        <v>87</v>
      </c>
      <c r="E550">
        <v>30</v>
      </c>
      <c r="F550">
        <v>433</v>
      </c>
      <c r="G550" t="s">
        <v>3120</v>
      </c>
      <c r="H550">
        <v>745</v>
      </c>
      <c r="I550" s="11">
        <v>183132370</v>
      </c>
      <c r="J550" t="s">
        <v>3121</v>
      </c>
      <c r="K550" t="s">
        <v>2850</v>
      </c>
      <c r="L550" t="s">
        <v>3122</v>
      </c>
      <c r="M550">
        <v>259083</v>
      </c>
      <c r="N550">
        <v>3086</v>
      </c>
      <c r="O550" t="s">
        <v>3123</v>
      </c>
      <c r="P550">
        <v>0</v>
      </c>
      <c r="Q550" t="s">
        <v>3124</v>
      </c>
      <c r="R550" t="s">
        <v>3125</v>
      </c>
      <c r="S550">
        <v>763</v>
      </c>
      <c r="T550" t="s">
        <v>37</v>
      </c>
      <c r="U550" t="s">
        <v>38</v>
      </c>
      <c r="V550" t="s">
        <v>39</v>
      </c>
      <c r="W550" s="11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5">
      <c r="A551" t="s">
        <v>28</v>
      </c>
      <c r="B551" t="s">
        <v>3126</v>
      </c>
      <c r="C551">
        <v>128</v>
      </c>
      <c r="D551">
        <v>152</v>
      </c>
      <c r="E551">
        <v>0</v>
      </c>
      <c r="F551">
        <v>745</v>
      </c>
      <c r="G551" t="s">
        <v>2422</v>
      </c>
      <c r="H551">
        <v>940</v>
      </c>
      <c r="I551" s="11">
        <v>27796042</v>
      </c>
      <c r="J551" t="s">
        <v>209</v>
      </c>
      <c r="K551" t="s">
        <v>3127</v>
      </c>
      <c r="L551" t="s">
        <v>3128</v>
      </c>
      <c r="M551">
        <v>45031</v>
      </c>
      <c r="N551">
        <v>4310</v>
      </c>
      <c r="O551" t="s">
        <v>3129</v>
      </c>
      <c r="P551">
        <v>1</v>
      </c>
      <c r="Q551" t="s">
        <v>3130</v>
      </c>
      <c r="R551" t="s">
        <v>3131</v>
      </c>
      <c r="S551">
        <v>376</v>
      </c>
      <c r="T551" t="s">
        <v>37</v>
      </c>
      <c r="U551" t="s">
        <v>38</v>
      </c>
      <c r="V551" t="s">
        <v>90</v>
      </c>
      <c r="W551" s="11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5">
      <c r="A552" t="s">
        <v>28</v>
      </c>
      <c r="B552" t="s">
        <v>2003</v>
      </c>
      <c r="C552">
        <v>109</v>
      </c>
      <c r="D552">
        <v>116</v>
      </c>
      <c r="E552">
        <v>212</v>
      </c>
      <c r="F552">
        <v>462</v>
      </c>
      <c r="G552" t="s">
        <v>1648</v>
      </c>
      <c r="H552">
        <v>13000</v>
      </c>
      <c r="I552" s="11">
        <v>32616869</v>
      </c>
      <c r="J552" t="s">
        <v>3132</v>
      </c>
      <c r="K552" t="s">
        <v>1721</v>
      </c>
      <c r="L552" t="s">
        <v>3133</v>
      </c>
      <c r="M552">
        <v>34435</v>
      </c>
      <c r="N552">
        <v>14780</v>
      </c>
      <c r="O552" t="s">
        <v>3134</v>
      </c>
      <c r="P552">
        <v>0</v>
      </c>
      <c r="Q552" t="s">
        <v>3135</v>
      </c>
      <c r="R552" t="s">
        <v>3136</v>
      </c>
      <c r="S552">
        <v>346</v>
      </c>
      <c r="T552" t="s">
        <v>37</v>
      </c>
      <c r="U552" t="s">
        <v>38</v>
      </c>
      <c r="V552" t="s">
        <v>39</v>
      </c>
      <c r="W552" s="11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5">
      <c r="A553" t="s">
        <v>28</v>
      </c>
      <c r="B553" t="s">
        <v>2328</v>
      </c>
      <c r="C553">
        <v>88</v>
      </c>
      <c r="D553">
        <v>109</v>
      </c>
      <c r="E553">
        <v>218</v>
      </c>
      <c r="F553">
        <v>8</v>
      </c>
      <c r="G553" t="s">
        <v>3137</v>
      </c>
      <c r="H553">
        <v>21</v>
      </c>
      <c r="I553" s="11">
        <v>18947630</v>
      </c>
      <c r="J553" t="s">
        <v>3138</v>
      </c>
      <c r="K553" t="s">
        <v>3139</v>
      </c>
      <c r="L553" t="s">
        <v>3140</v>
      </c>
      <c r="M553">
        <v>11798</v>
      </c>
      <c r="N553">
        <v>55</v>
      </c>
      <c r="O553" t="s">
        <v>3141</v>
      </c>
      <c r="P553">
        <v>0</v>
      </c>
      <c r="Q553" t="s">
        <v>3142</v>
      </c>
      <c r="R553" t="s">
        <v>3143</v>
      </c>
      <c r="S553">
        <v>124</v>
      </c>
      <c r="T553" t="s">
        <v>37</v>
      </c>
      <c r="U553" t="s">
        <v>1418</v>
      </c>
      <c r="V553" t="s">
        <v>90</v>
      </c>
      <c r="W553" s="11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5">
      <c r="A554" t="s">
        <v>28</v>
      </c>
      <c r="B554" t="s">
        <v>885</v>
      </c>
      <c r="C554">
        <v>261</v>
      </c>
      <c r="D554">
        <v>108</v>
      </c>
      <c r="E554">
        <v>0</v>
      </c>
      <c r="F554">
        <v>882</v>
      </c>
      <c r="G554" t="s">
        <v>229</v>
      </c>
      <c r="H554">
        <v>3000</v>
      </c>
      <c r="I554" s="11">
        <v>114195633</v>
      </c>
      <c r="J554" t="s">
        <v>3144</v>
      </c>
      <c r="K554" t="s">
        <v>230</v>
      </c>
      <c r="L554" t="s">
        <v>3145</v>
      </c>
      <c r="M554">
        <v>193770</v>
      </c>
      <c r="N554">
        <v>7273</v>
      </c>
      <c r="O554" t="s">
        <v>183</v>
      </c>
      <c r="P554">
        <v>0</v>
      </c>
      <c r="Q554" t="s">
        <v>3146</v>
      </c>
      <c r="R554" t="s">
        <v>3147</v>
      </c>
      <c r="S554">
        <v>2003</v>
      </c>
      <c r="T554" t="s">
        <v>37</v>
      </c>
      <c r="U554" t="s">
        <v>38</v>
      </c>
      <c r="V554" t="s">
        <v>39</v>
      </c>
      <c r="W554" s="11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5">
      <c r="A555" t="s">
        <v>28</v>
      </c>
      <c r="B555" t="s">
        <v>3148</v>
      </c>
      <c r="C555">
        <v>73</v>
      </c>
      <c r="D555">
        <v>85</v>
      </c>
      <c r="E555">
        <v>84</v>
      </c>
      <c r="F555">
        <v>595</v>
      </c>
      <c r="G555" t="s">
        <v>3101</v>
      </c>
      <c r="H555">
        <v>1000</v>
      </c>
      <c r="I555" s="11">
        <v>144156464</v>
      </c>
      <c r="J555" t="s">
        <v>505</v>
      </c>
      <c r="K555" t="s">
        <v>420</v>
      </c>
      <c r="L555" t="s">
        <v>3149</v>
      </c>
      <c r="M555">
        <v>74343</v>
      </c>
      <c r="N555">
        <v>4166</v>
      </c>
      <c r="O555" t="s">
        <v>3150</v>
      </c>
      <c r="P555">
        <v>0</v>
      </c>
      <c r="Q555" t="s">
        <v>3151</v>
      </c>
      <c r="R555" t="s">
        <v>3152</v>
      </c>
      <c r="S555">
        <v>98</v>
      </c>
      <c r="T555" t="s">
        <v>37</v>
      </c>
      <c r="U555" t="s">
        <v>38</v>
      </c>
      <c r="V555" t="s">
        <v>39</v>
      </c>
      <c r="W555" s="11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5">
      <c r="A556" t="s">
        <v>28</v>
      </c>
      <c r="B556" t="s">
        <v>885</v>
      </c>
      <c r="C556">
        <v>208</v>
      </c>
      <c r="D556">
        <v>106</v>
      </c>
      <c r="E556">
        <v>0</v>
      </c>
      <c r="F556">
        <v>242</v>
      </c>
      <c r="G556" t="s">
        <v>3153</v>
      </c>
      <c r="H556">
        <v>710</v>
      </c>
      <c r="I556" s="11">
        <v>227965690</v>
      </c>
      <c r="J556" t="s">
        <v>2596</v>
      </c>
      <c r="K556" t="s">
        <v>3154</v>
      </c>
      <c r="L556" t="s">
        <v>3155</v>
      </c>
      <c r="M556">
        <v>271592</v>
      </c>
      <c r="N556">
        <v>1675</v>
      </c>
      <c r="O556" t="s">
        <v>3156</v>
      </c>
      <c r="P556">
        <v>0</v>
      </c>
      <c r="Q556" t="s">
        <v>3157</v>
      </c>
      <c r="R556" t="s">
        <v>3158</v>
      </c>
      <c r="S556">
        <v>2335</v>
      </c>
      <c r="T556" t="s">
        <v>37</v>
      </c>
      <c r="U556" t="s">
        <v>38</v>
      </c>
      <c r="V556" t="s">
        <v>39</v>
      </c>
      <c r="W556" s="11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5">
      <c r="A557" t="s">
        <v>28</v>
      </c>
      <c r="B557" t="s">
        <v>141</v>
      </c>
      <c r="C557">
        <v>205</v>
      </c>
      <c r="D557">
        <v>93</v>
      </c>
      <c r="E557">
        <v>80</v>
      </c>
      <c r="F557">
        <v>48</v>
      </c>
      <c r="G557" t="s">
        <v>3159</v>
      </c>
      <c r="H557">
        <v>692</v>
      </c>
      <c r="I557" s="11">
        <v>436471036</v>
      </c>
      <c r="J557" t="s">
        <v>3160</v>
      </c>
      <c r="K557" t="s">
        <v>698</v>
      </c>
      <c r="L557" t="s">
        <v>3161</v>
      </c>
      <c r="M557">
        <v>314630</v>
      </c>
      <c r="N557">
        <v>1148</v>
      </c>
      <c r="O557" t="s">
        <v>3162</v>
      </c>
      <c r="P557">
        <v>1</v>
      </c>
      <c r="Q557" t="s">
        <v>3163</v>
      </c>
      <c r="R557" t="s">
        <v>3164</v>
      </c>
      <c r="S557">
        <v>483</v>
      </c>
      <c r="T557" t="s">
        <v>37</v>
      </c>
      <c r="U557" t="s">
        <v>38</v>
      </c>
      <c r="V557" t="s">
        <v>90</v>
      </c>
      <c r="W557" s="11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5">
      <c r="A558" t="s">
        <v>28</v>
      </c>
      <c r="B558" t="s">
        <v>301</v>
      </c>
      <c r="C558">
        <v>256</v>
      </c>
      <c r="D558">
        <v>117</v>
      </c>
      <c r="E558">
        <v>487</v>
      </c>
      <c r="F558">
        <v>769</v>
      </c>
      <c r="G558" t="s">
        <v>3165</v>
      </c>
      <c r="H558">
        <v>1000</v>
      </c>
      <c r="I558" s="11">
        <v>244052771</v>
      </c>
      <c r="J558" t="s">
        <v>302</v>
      </c>
      <c r="K558" t="s">
        <v>316</v>
      </c>
      <c r="L558" t="s">
        <v>3166</v>
      </c>
      <c r="M558">
        <v>263853</v>
      </c>
      <c r="N558">
        <v>4905</v>
      </c>
      <c r="O558" t="s">
        <v>3167</v>
      </c>
      <c r="P558">
        <v>0</v>
      </c>
      <c r="Q558" t="s">
        <v>3168</v>
      </c>
      <c r="R558" t="s">
        <v>3169</v>
      </c>
      <c r="S558">
        <v>584</v>
      </c>
      <c r="T558" t="s">
        <v>37</v>
      </c>
      <c r="U558" t="s">
        <v>38</v>
      </c>
      <c r="V558" t="s">
        <v>272</v>
      </c>
      <c r="W558" s="11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5">
      <c r="A559" t="s">
        <v>28</v>
      </c>
      <c r="B559" t="s">
        <v>3170</v>
      </c>
      <c r="C559">
        <v>103</v>
      </c>
      <c r="D559">
        <v>116</v>
      </c>
      <c r="E559">
        <v>0</v>
      </c>
      <c r="F559">
        <v>995</v>
      </c>
      <c r="G559" t="s">
        <v>136</v>
      </c>
      <c r="H559">
        <v>8000</v>
      </c>
      <c r="I559" s="11">
        <v>152149590</v>
      </c>
      <c r="J559" t="s">
        <v>1618</v>
      </c>
      <c r="K559" t="s">
        <v>1476</v>
      </c>
      <c r="L559" t="s">
        <v>3171</v>
      </c>
      <c r="M559">
        <v>74274</v>
      </c>
      <c r="N559">
        <v>12790</v>
      </c>
      <c r="O559" t="s">
        <v>3172</v>
      </c>
      <c r="P559">
        <v>2</v>
      </c>
      <c r="Q559" t="s">
        <v>3173</v>
      </c>
      <c r="R559" t="s">
        <v>3174</v>
      </c>
      <c r="S559">
        <v>255</v>
      </c>
      <c r="T559" t="s">
        <v>37</v>
      </c>
      <c r="U559" t="s">
        <v>38</v>
      </c>
      <c r="V559" t="s">
        <v>90</v>
      </c>
      <c r="W559" s="11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5">
      <c r="A560" t="s">
        <v>28</v>
      </c>
      <c r="B560" t="s">
        <v>489</v>
      </c>
      <c r="C560">
        <v>191</v>
      </c>
      <c r="D560">
        <v>132</v>
      </c>
      <c r="E560">
        <v>357</v>
      </c>
      <c r="F560">
        <v>212</v>
      </c>
      <c r="G560" t="s">
        <v>3175</v>
      </c>
      <c r="H560">
        <v>14000</v>
      </c>
      <c r="I560" s="11">
        <v>141204016</v>
      </c>
      <c r="J560" t="s">
        <v>50</v>
      </c>
      <c r="K560" t="s">
        <v>332</v>
      </c>
      <c r="L560" t="s">
        <v>3176</v>
      </c>
      <c r="M560">
        <v>142569</v>
      </c>
      <c r="N560">
        <v>14790</v>
      </c>
      <c r="O560" t="s">
        <v>3177</v>
      </c>
      <c r="P560">
        <v>0</v>
      </c>
      <c r="Q560" t="s">
        <v>3178</v>
      </c>
      <c r="R560" t="s">
        <v>3179</v>
      </c>
      <c r="S560">
        <v>737</v>
      </c>
      <c r="T560" t="s">
        <v>37</v>
      </c>
      <c r="U560" t="s">
        <v>38</v>
      </c>
      <c r="V560" t="s">
        <v>39</v>
      </c>
      <c r="W560" s="11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5">
      <c r="A561" t="s">
        <v>28</v>
      </c>
      <c r="B561" t="s">
        <v>3180</v>
      </c>
      <c r="C561">
        <v>147</v>
      </c>
      <c r="D561">
        <v>92</v>
      </c>
      <c r="E561">
        <v>5</v>
      </c>
      <c r="F561">
        <v>726</v>
      </c>
      <c r="G561" t="s">
        <v>3181</v>
      </c>
      <c r="H561">
        <v>870</v>
      </c>
      <c r="I561" s="11">
        <v>162495848</v>
      </c>
      <c r="J561" t="s">
        <v>266</v>
      </c>
      <c r="K561" t="s">
        <v>3182</v>
      </c>
      <c r="L561" t="s">
        <v>3183</v>
      </c>
      <c r="M561">
        <v>34359</v>
      </c>
      <c r="N561">
        <v>5217</v>
      </c>
      <c r="O561" t="s">
        <v>611</v>
      </c>
      <c r="P561">
        <v>0</v>
      </c>
      <c r="Q561" t="s">
        <v>3184</v>
      </c>
      <c r="R561" t="s">
        <v>3185</v>
      </c>
      <c r="S561">
        <v>133</v>
      </c>
      <c r="T561" t="s">
        <v>37</v>
      </c>
      <c r="U561" t="s">
        <v>38</v>
      </c>
      <c r="V561" t="s">
        <v>90</v>
      </c>
      <c r="W561" s="11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5">
      <c r="A562" t="s">
        <v>28</v>
      </c>
      <c r="B562" t="s">
        <v>823</v>
      </c>
      <c r="C562">
        <v>79</v>
      </c>
      <c r="D562">
        <v>139</v>
      </c>
      <c r="E562">
        <v>2000</v>
      </c>
      <c r="F562">
        <v>808</v>
      </c>
      <c r="G562" t="s">
        <v>460</v>
      </c>
      <c r="H562">
        <v>960</v>
      </c>
      <c r="I562" s="11">
        <v>136448821</v>
      </c>
      <c r="J562" t="s">
        <v>1477</v>
      </c>
      <c r="K562" t="s">
        <v>2576</v>
      </c>
      <c r="L562" t="s">
        <v>3186</v>
      </c>
      <c r="M562">
        <v>98989</v>
      </c>
      <c r="N562">
        <v>3667</v>
      </c>
      <c r="O562" t="s">
        <v>1032</v>
      </c>
      <c r="P562">
        <v>1</v>
      </c>
      <c r="Q562" t="s">
        <v>3187</v>
      </c>
      <c r="R562" t="s">
        <v>3188</v>
      </c>
      <c r="S562">
        <v>158</v>
      </c>
      <c r="T562" t="s">
        <v>37</v>
      </c>
      <c r="U562" t="s">
        <v>38</v>
      </c>
      <c r="V562" t="s">
        <v>569</v>
      </c>
      <c r="W562" s="11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5">
      <c r="A563" t="s">
        <v>28</v>
      </c>
      <c r="B563" t="s">
        <v>1701</v>
      </c>
      <c r="C563">
        <v>486</v>
      </c>
      <c r="D563">
        <v>153</v>
      </c>
      <c r="E563">
        <v>16000</v>
      </c>
      <c r="F563">
        <v>11000</v>
      </c>
      <c r="G563" t="s">
        <v>335</v>
      </c>
      <c r="H563">
        <v>13000</v>
      </c>
      <c r="I563" s="11">
        <v>120523073</v>
      </c>
      <c r="J563" t="s">
        <v>3189</v>
      </c>
      <c r="K563" t="s">
        <v>448</v>
      </c>
      <c r="L563" t="s">
        <v>3190</v>
      </c>
      <c r="M563">
        <v>885175</v>
      </c>
      <c r="N563">
        <v>36741</v>
      </c>
      <c r="O563" t="s">
        <v>51</v>
      </c>
      <c r="P563">
        <v>1</v>
      </c>
      <c r="Q563" t="s">
        <v>3191</v>
      </c>
      <c r="R563" t="s">
        <v>3192</v>
      </c>
      <c r="S563">
        <v>1527</v>
      </c>
      <c r="T563" t="s">
        <v>37</v>
      </c>
      <c r="U563" t="s">
        <v>38</v>
      </c>
      <c r="V563" t="s">
        <v>569</v>
      </c>
      <c r="W563" s="11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5">
      <c r="A564" t="s">
        <v>28</v>
      </c>
      <c r="B564" t="s">
        <v>384</v>
      </c>
      <c r="C564">
        <v>75</v>
      </c>
      <c r="D564">
        <v>142</v>
      </c>
      <c r="E564">
        <v>14000</v>
      </c>
      <c r="F564">
        <v>5000</v>
      </c>
      <c r="G564" t="s">
        <v>1476</v>
      </c>
      <c r="H564">
        <v>49000</v>
      </c>
      <c r="I564" s="11">
        <v>119654900</v>
      </c>
      <c r="J564" t="s">
        <v>760</v>
      </c>
      <c r="K564" t="s">
        <v>784</v>
      </c>
      <c r="L564" t="s">
        <v>3193</v>
      </c>
      <c r="M564">
        <v>182802</v>
      </c>
      <c r="N564">
        <v>64259</v>
      </c>
      <c r="O564" t="s">
        <v>2330</v>
      </c>
      <c r="P564">
        <v>1</v>
      </c>
      <c r="Q564" t="s">
        <v>3194</v>
      </c>
      <c r="R564" t="s">
        <v>3195</v>
      </c>
      <c r="S564">
        <v>363</v>
      </c>
      <c r="T564" t="s">
        <v>37</v>
      </c>
      <c r="U564" t="s">
        <v>38</v>
      </c>
      <c r="V564" t="s">
        <v>90</v>
      </c>
      <c r="W564" s="11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5">
      <c r="A565" t="s">
        <v>28</v>
      </c>
      <c r="B565" t="s">
        <v>255</v>
      </c>
      <c r="C565">
        <v>245</v>
      </c>
      <c r="D565">
        <v>101</v>
      </c>
      <c r="E565">
        <v>420</v>
      </c>
      <c r="F565">
        <v>467</v>
      </c>
      <c r="G565" t="s">
        <v>1753</v>
      </c>
      <c r="H565">
        <v>12000</v>
      </c>
      <c r="I565" s="11">
        <v>72660029</v>
      </c>
      <c r="J565" t="s">
        <v>122</v>
      </c>
      <c r="K565" t="s">
        <v>1045</v>
      </c>
      <c r="L565" t="s">
        <v>1802</v>
      </c>
      <c r="M565">
        <v>115687</v>
      </c>
      <c r="N565">
        <v>16235</v>
      </c>
      <c r="O565" t="s">
        <v>1803</v>
      </c>
      <c r="P565">
        <v>0</v>
      </c>
      <c r="Q565" t="s">
        <v>1804</v>
      </c>
      <c r="R565" t="s">
        <v>1805</v>
      </c>
      <c r="S565">
        <v>269</v>
      </c>
      <c r="T565" t="s">
        <v>37</v>
      </c>
      <c r="U565" t="s">
        <v>38</v>
      </c>
      <c r="V565" t="s">
        <v>39</v>
      </c>
      <c r="W565" s="11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5">
      <c r="A566" t="s">
        <v>28</v>
      </c>
      <c r="B566" t="s">
        <v>2003</v>
      </c>
      <c r="C566">
        <v>142</v>
      </c>
      <c r="D566">
        <v>124</v>
      </c>
      <c r="E566">
        <v>212</v>
      </c>
      <c r="F566">
        <v>576</v>
      </c>
      <c r="G566" t="s">
        <v>3196</v>
      </c>
      <c r="H566">
        <v>13000</v>
      </c>
      <c r="I566" s="11">
        <v>117541000</v>
      </c>
      <c r="J566" t="s">
        <v>59</v>
      </c>
      <c r="K566" t="s">
        <v>950</v>
      </c>
      <c r="L566" t="s">
        <v>3197</v>
      </c>
      <c r="M566">
        <v>269858</v>
      </c>
      <c r="N566">
        <v>16595</v>
      </c>
      <c r="O566" t="s">
        <v>3198</v>
      </c>
      <c r="P566">
        <v>0</v>
      </c>
      <c r="Q566" t="s">
        <v>3199</v>
      </c>
      <c r="R566" t="s">
        <v>3200</v>
      </c>
      <c r="S566">
        <v>316</v>
      </c>
      <c r="T566" t="s">
        <v>37</v>
      </c>
      <c r="U566" t="s">
        <v>38</v>
      </c>
      <c r="V566" t="s">
        <v>569</v>
      </c>
      <c r="W566" s="11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5">
      <c r="A567" t="s">
        <v>28</v>
      </c>
      <c r="B567" t="s">
        <v>3201</v>
      </c>
      <c r="C567">
        <v>144</v>
      </c>
      <c r="D567">
        <v>117</v>
      </c>
      <c r="E567">
        <v>69</v>
      </c>
      <c r="F567">
        <v>1000</v>
      </c>
      <c r="G567" t="s">
        <v>3202</v>
      </c>
      <c r="H567">
        <v>10000</v>
      </c>
      <c r="I567" s="11">
        <v>116643346</v>
      </c>
      <c r="J567" t="s">
        <v>3203</v>
      </c>
      <c r="K567" t="s">
        <v>860</v>
      </c>
      <c r="L567" t="s">
        <v>3204</v>
      </c>
      <c r="M567">
        <v>119807</v>
      </c>
      <c r="N567">
        <v>14486</v>
      </c>
      <c r="O567" t="s">
        <v>2056</v>
      </c>
      <c r="P567">
        <v>1</v>
      </c>
      <c r="Q567" t="s">
        <v>3205</v>
      </c>
      <c r="R567" t="s">
        <v>3206</v>
      </c>
      <c r="S567">
        <v>340</v>
      </c>
      <c r="T567" t="s">
        <v>37</v>
      </c>
      <c r="U567" t="s">
        <v>38</v>
      </c>
      <c r="V567" t="s">
        <v>39</v>
      </c>
      <c r="W567" s="11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5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1645</v>
      </c>
      <c r="H568">
        <v>10000</v>
      </c>
      <c r="I568" s="11">
        <v>100614858</v>
      </c>
      <c r="J568" t="s">
        <v>3209</v>
      </c>
      <c r="K568" t="s">
        <v>513</v>
      </c>
      <c r="L568" t="s">
        <v>3210</v>
      </c>
      <c r="M568">
        <v>206776</v>
      </c>
      <c r="N568">
        <v>11458</v>
      </c>
      <c r="O568" t="s">
        <v>515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569</v>
      </c>
      <c r="W568" s="11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5">
      <c r="A569" t="s">
        <v>28</v>
      </c>
      <c r="B569" t="s">
        <v>885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 s="11">
        <v>42272747</v>
      </c>
      <c r="J569" t="s">
        <v>3214</v>
      </c>
      <c r="K569" t="s">
        <v>230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 s="11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5">
      <c r="A570" t="s">
        <v>28</v>
      </c>
      <c r="B570" t="s">
        <v>2268</v>
      </c>
      <c r="C570">
        <v>247</v>
      </c>
      <c r="D570">
        <v>109</v>
      </c>
      <c r="E570">
        <v>545</v>
      </c>
      <c r="F570">
        <v>727</v>
      </c>
      <c r="G570" t="s">
        <v>936</v>
      </c>
      <c r="H570">
        <v>886</v>
      </c>
      <c r="I570" s="11">
        <v>80281096</v>
      </c>
      <c r="J570" t="s">
        <v>2145</v>
      </c>
      <c r="K570" t="s">
        <v>2169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 s="11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3148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 s="11">
        <v>219613391</v>
      </c>
      <c r="J571" t="s">
        <v>3224</v>
      </c>
      <c r="K571" t="s">
        <v>469</v>
      </c>
      <c r="L571" t="s">
        <v>3225</v>
      </c>
      <c r="M571">
        <v>31649</v>
      </c>
      <c r="N571">
        <v>5227</v>
      </c>
      <c r="O571" t="s">
        <v>2108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90</v>
      </c>
      <c r="W571" s="1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5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1382</v>
      </c>
      <c r="H572">
        <v>4000</v>
      </c>
      <c r="I572" s="11">
        <v>78120196</v>
      </c>
      <c r="J572" t="s">
        <v>990</v>
      </c>
      <c r="K572" t="s">
        <v>583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569</v>
      </c>
      <c r="W572" s="11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5">
      <c r="A573" t="s">
        <v>28</v>
      </c>
      <c r="B573" t="s">
        <v>2970</v>
      </c>
      <c r="C573">
        <v>358</v>
      </c>
      <c r="D573">
        <v>119</v>
      </c>
      <c r="E573">
        <v>845</v>
      </c>
      <c r="F573">
        <v>992</v>
      </c>
      <c r="G573" t="s">
        <v>456</v>
      </c>
      <c r="H573">
        <v>18000</v>
      </c>
      <c r="I573" s="11">
        <v>98895417</v>
      </c>
      <c r="J573" t="s">
        <v>59</v>
      </c>
      <c r="K573" t="s">
        <v>625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569</v>
      </c>
      <c r="W573" s="11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5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 s="11">
        <v>70117571</v>
      </c>
      <c r="J574" t="s">
        <v>222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90</v>
      </c>
      <c r="W574" s="11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5">
      <c r="A575" t="s">
        <v>28</v>
      </c>
      <c r="B575" t="s">
        <v>849</v>
      </c>
      <c r="C575">
        <v>355</v>
      </c>
      <c r="D575">
        <v>116</v>
      </c>
      <c r="E575">
        <v>473</v>
      </c>
      <c r="F575">
        <v>464</v>
      </c>
      <c r="G575" t="s">
        <v>2608</v>
      </c>
      <c r="H575">
        <v>833</v>
      </c>
      <c r="I575" s="11">
        <v>83552429</v>
      </c>
      <c r="J575" t="s">
        <v>631</v>
      </c>
      <c r="K575" t="s">
        <v>1430</v>
      </c>
      <c r="L575" t="s">
        <v>3243</v>
      </c>
      <c r="M575">
        <v>154955</v>
      </c>
      <c r="N575">
        <v>4001</v>
      </c>
      <c r="O575" t="s">
        <v>277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 s="11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5">
      <c r="A576" t="s">
        <v>28</v>
      </c>
      <c r="B576" t="s">
        <v>250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 s="11">
        <v>66257002</v>
      </c>
      <c r="J576" t="s">
        <v>1316</v>
      </c>
      <c r="K576" t="s">
        <v>267</v>
      </c>
      <c r="L576" t="s">
        <v>3247</v>
      </c>
      <c r="M576">
        <v>350698</v>
      </c>
      <c r="N576">
        <v>16138</v>
      </c>
      <c r="O576" t="s">
        <v>236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 s="11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5">
      <c r="A577" t="s">
        <v>28</v>
      </c>
      <c r="B577" t="s">
        <v>2943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 s="11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569</v>
      </c>
      <c r="W577" s="11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5">
      <c r="A578" t="s">
        <v>720</v>
      </c>
      <c r="B578" t="s">
        <v>384</v>
      </c>
      <c r="C578">
        <v>388</v>
      </c>
      <c r="D578">
        <v>146</v>
      </c>
      <c r="E578">
        <v>14000</v>
      </c>
      <c r="F578">
        <v>979</v>
      </c>
      <c r="G578" t="s">
        <v>348</v>
      </c>
      <c r="H578">
        <v>25000</v>
      </c>
      <c r="I578" s="11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354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 s="11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5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1124</v>
      </c>
      <c r="H579">
        <v>13000</v>
      </c>
      <c r="I579" s="11">
        <v>78031620</v>
      </c>
      <c r="J579" t="s">
        <v>3257</v>
      </c>
      <c r="K579" t="s">
        <v>537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 s="11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5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 s="11">
        <v>54222000</v>
      </c>
      <c r="J580" t="s">
        <v>1436</v>
      </c>
      <c r="K580" t="s">
        <v>2889</v>
      </c>
      <c r="L580" t="s">
        <v>3267</v>
      </c>
      <c r="M580">
        <v>131217</v>
      </c>
      <c r="N580">
        <v>4074</v>
      </c>
      <c r="O580" t="s">
        <v>1305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 s="11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5">
      <c r="A581" t="s">
        <v>28</v>
      </c>
      <c r="B581" t="s">
        <v>733</v>
      </c>
      <c r="C581">
        <v>297</v>
      </c>
      <c r="D581">
        <v>136</v>
      </c>
      <c r="E581">
        <v>0</v>
      </c>
      <c r="F581">
        <v>17</v>
      </c>
      <c r="G581" t="s">
        <v>2796</v>
      </c>
      <c r="H581">
        <v>903</v>
      </c>
      <c r="I581" s="11">
        <v>52474616</v>
      </c>
      <c r="J581" t="s">
        <v>3270</v>
      </c>
      <c r="K581" t="s">
        <v>117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 s="1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5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 s="11">
        <v>55942830</v>
      </c>
      <c r="J582" t="s">
        <v>3277</v>
      </c>
      <c r="K582" t="s">
        <v>703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 s="11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5">
      <c r="A583" t="s">
        <v>28</v>
      </c>
      <c r="B583" t="s">
        <v>988</v>
      </c>
      <c r="C583">
        <v>120</v>
      </c>
      <c r="D583">
        <v>116</v>
      </c>
      <c r="E583">
        <v>380</v>
      </c>
      <c r="F583">
        <v>774</v>
      </c>
      <c r="G583" t="s">
        <v>950</v>
      </c>
      <c r="H583">
        <v>18000</v>
      </c>
      <c r="I583" s="11">
        <v>40932372</v>
      </c>
      <c r="J583" t="s">
        <v>59</v>
      </c>
      <c r="K583" t="s">
        <v>1664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569</v>
      </c>
      <c r="W583" s="11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5">
      <c r="A584" t="s">
        <v>28</v>
      </c>
      <c r="B584" t="s">
        <v>665</v>
      </c>
      <c r="C584">
        <v>228</v>
      </c>
      <c r="D584">
        <v>127</v>
      </c>
      <c r="E584">
        <v>905</v>
      </c>
      <c r="F584">
        <v>271</v>
      </c>
      <c r="G584" t="s">
        <v>762</v>
      </c>
      <c r="H584">
        <v>15000</v>
      </c>
      <c r="I584" s="11">
        <v>38345403</v>
      </c>
      <c r="J584" t="s">
        <v>3286</v>
      </c>
      <c r="K584" t="s">
        <v>108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 s="11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5">
      <c r="A585" t="s">
        <v>28</v>
      </c>
      <c r="B585" t="s">
        <v>2328</v>
      </c>
      <c r="C585">
        <v>76</v>
      </c>
      <c r="D585">
        <v>136</v>
      </c>
      <c r="E585">
        <v>218</v>
      </c>
      <c r="F585">
        <v>400</v>
      </c>
      <c r="G585" t="s">
        <v>725</v>
      </c>
      <c r="H585">
        <v>11000</v>
      </c>
      <c r="I585" s="11">
        <v>37901509</v>
      </c>
      <c r="J585" t="s">
        <v>3291</v>
      </c>
      <c r="K585" t="s">
        <v>335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 s="11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5">
      <c r="A586" t="s">
        <v>28</v>
      </c>
      <c r="B586" t="s">
        <v>823</v>
      </c>
      <c r="C586">
        <v>185</v>
      </c>
      <c r="D586">
        <v>111</v>
      </c>
      <c r="E586">
        <v>2000</v>
      </c>
      <c r="F586">
        <v>244</v>
      </c>
      <c r="G586" t="s">
        <v>1292</v>
      </c>
      <c r="H586">
        <v>17000</v>
      </c>
      <c r="I586" s="11">
        <v>48430355</v>
      </c>
      <c r="J586" t="s">
        <v>2450</v>
      </c>
      <c r="K586" t="s">
        <v>434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 s="11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5">
      <c r="A587" t="s">
        <v>28</v>
      </c>
      <c r="B587" t="s">
        <v>1284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 s="11">
        <v>30157016</v>
      </c>
      <c r="J587" t="s">
        <v>1050</v>
      </c>
      <c r="K587" t="s">
        <v>735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 s="11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5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 s="11">
        <v>28031250</v>
      </c>
      <c r="J588" t="s">
        <v>3307</v>
      </c>
      <c r="K588" t="s">
        <v>1045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569</v>
      </c>
      <c r="W588" s="11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5">
      <c r="A589" t="s">
        <v>28</v>
      </c>
      <c r="B589" t="s">
        <v>3148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 s="11">
        <v>33105600</v>
      </c>
      <c r="J589" t="s">
        <v>1050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 s="11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5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 s="11">
        <v>62321039</v>
      </c>
      <c r="J590" t="s">
        <v>3319</v>
      </c>
      <c r="K590" t="s">
        <v>1487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569</v>
      </c>
      <c r="W590" s="11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5">
      <c r="A591" t="s">
        <v>28</v>
      </c>
      <c r="B591" t="s">
        <v>2532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 s="11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 s="1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5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1986</v>
      </c>
      <c r="H592">
        <v>13000</v>
      </c>
      <c r="I592" s="11">
        <v>19076815</v>
      </c>
      <c r="J592" t="s">
        <v>3257</v>
      </c>
      <c r="K592" t="s">
        <v>950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569</v>
      </c>
      <c r="W592" s="11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5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1683</v>
      </c>
      <c r="H593">
        <v>26000</v>
      </c>
      <c r="I593" s="11">
        <v>25093607</v>
      </c>
      <c r="J593" t="s">
        <v>329</v>
      </c>
      <c r="K593" t="s">
        <v>330</v>
      </c>
      <c r="L593" t="s">
        <v>3337</v>
      </c>
      <c r="M593">
        <v>105556</v>
      </c>
      <c r="N593">
        <v>49608</v>
      </c>
      <c r="O593" t="s">
        <v>998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569</v>
      </c>
      <c r="W593" s="11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5">
      <c r="A594" t="s">
        <v>28</v>
      </c>
      <c r="B594" t="s">
        <v>1271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 s="11">
        <v>18990542</v>
      </c>
      <c r="J594" t="s">
        <v>3340</v>
      </c>
      <c r="K594" t="s">
        <v>2056</v>
      </c>
      <c r="L594" t="s">
        <v>3341</v>
      </c>
      <c r="M594">
        <v>22264</v>
      </c>
      <c r="N594">
        <v>2763</v>
      </c>
      <c r="O594" t="s">
        <v>2472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569</v>
      </c>
      <c r="W594" s="11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5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 s="11">
        <v>14294842</v>
      </c>
      <c r="J595" t="s">
        <v>1361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569</v>
      </c>
      <c r="W595" s="11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5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 s="11">
        <v>19819494</v>
      </c>
      <c r="J596" t="s">
        <v>454</v>
      </c>
      <c r="K596" t="s">
        <v>456</v>
      </c>
      <c r="L596" t="s">
        <v>3352</v>
      </c>
      <c r="M596">
        <v>26893</v>
      </c>
      <c r="N596">
        <v>13628</v>
      </c>
      <c r="O596" t="s">
        <v>1840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569</v>
      </c>
      <c r="W596" s="11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5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 s="11">
        <v>13596911</v>
      </c>
      <c r="J597" t="s">
        <v>3357</v>
      </c>
      <c r="K597" t="s">
        <v>823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90</v>
      </c>
      <c r="W597" s="11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5">
      <c r="A598" t="s">
        <v>28</v>
      </c>
      <c r="B598" t="s">
        <v>1574</v>
      </c>
      <c r="C598">
        <v>261</v>
      </c>
      <c r="D598">
        <v>133</v>
      </c>
      <c r="E598">
        <v>0</v>
      </c>
      <c r="F598">
        <v>301</v>
      </c>
      <c r="G598" t="s">
        <v>3363</v>
      </c>
      <c r="H598">
        <v>26000</v>
      </c>
      <c r="I598" s="11">
        <v>7097125</v>
      </c>
      <c r="J598" t="s">
        <v>1092</v>
      </c>
      <c r="K598" t="s">
        <v>93</v>
      </c>
      <c r="L598" t="s">
        <v>3364</v>
      </c>
      <c r="M598">
        <v>38983</v>
      </c>
      <c r="N598">
        <v>28129</v>
      </c>
      <c r="O598" t="s">
        <v>3365</v>
      </c>
      <c r="P598">
        <v>1</v>
      </c>
      <c r="Q598" t="s">
        <v>3366</v>
      </c>
      <c r="R598" t="s">
        <v>3367</v>
      </c>
      <c r="S598">
        <v>207</v>
      </c>
      <c r="T598" t="s">
        <v>37</v>
      </c>
      <c r="U598" t="s">
        <v>38</v>
      </c>
      <c r="V598" t="s">
        <v>569</v>
      </c>
      <c r="W598" s="11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5">
      <c r="A599" t="s">
        <v>28</v>
      </c>
      <c r="B599" t="s">
        <v>3368</v>
      </c>
      <c r="C599">
        <v>197</v>
      </c>
      <c r="D599">
        <v>106</v>
      </c>
      <c r="E599">
        <v>14</v>
      </c>
      <c r="F599">
        <v>582</v>
      </c>
      <c r="G599" t="s">
        <v>3369</v>
      </c>
      <c r="H599">
        <v>11000</v>
      </c>
      <c r="I599" s="11">
        <v>37760080</v>
      </c>
      <c r="J599" t="s">
        <v>1530</v>
      </c>
      <c r="K599" t="s">
        <v>555</v>
      </c>
      <c r="L599" t="s">
        <v>3370</v>
      </c>
      <c r="M599">
        <v>72868</v>
      </c>
      <c r="N599">
        <v>12871</v>
      </c>
      <c r="O599" t="s">
        <v>486</v>
      </c>
      <c r="P599">
        <v>2</v>
      </c>
      <c r="Q599" t="s">
        <v>3371</v>
      </c>
      <c r="R599" t="s">
        <v>3372</v>
      </c>
      <c r="S599">
        <v>618</v>
      </c>
      <c r="T599" t="s">
        <v>37</v>
      </c>
      <c r="U599" t="s">
        <v>38</v>
      </c>
      <c r="V599" t="s">
        <v>90</v>
      </c>
      <c r="W599" s="11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5">
      <c r="A600" t="s">
        <v>28</v>
      </c>
      <c r="B600" t="s">
        <v>3373</v>
      </c>
      <c r="C600">
        <v>159</v>
      </c>
      <c r="D600">
        <v>116</v>
      </c>
      <c r="E600">
        <v>105</v>
      </c>
      <c r="F600">
        <v>246</v>
      </c>
      <c r="G600" t="s">
        <v>3374</v>
      </c>
      <c r="H600">
        <v>844</v>
      </c>
      <c r="I600" s="11">
        <v>5851188</v>
      </c>
      <c r="J600" t="s">
        <v>2152</v>
      </c>
      <c r="K600" t="s">
        <v>3375</v>
      </c>
      <c r="L600" t="s">
        <v>3376</v>
      </c>
      <c r="M600">
        <v>31124</v>
      </c>
      <c r="N600">
        <v>1899</v>
      </c>
      <c r="O600" t="s">
        <v>3377</v>
      </c>
      <c r="P600">
        <v>1</v>
      </c>
      <c r="Q600" t="s">
        <v>3378</v>
      </c>
      <c r="R600" t="s">
        <v>3379</v>
      </c>
      <c r="S600">
        <v>313</v>
      </c>
      <c r="T600" t="s">
        <v>37</v>
      </c>
      <c r="U600" t="s">
        <v>56</v>
      </c>
      <c r="V600" t="s">
        <v>569</v>
      </c>
      <c r="W600" s="11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5">
      <c r="A601" t="s">
        <v>28</v>
      </c>
      <c r="B601" t="s">
        <v>3380</v>
      </c>
      <c r="C601">
        <v>286</v>
      </c>
      <c r="D601">
        <v>115</v>
      </c>
      <c r="E601">
        <v>101</v>
      </c>
      <c r="F601">
        <v>585</v>
      </c>
      <c r="G601" t="s">
        <v>3381</v>
      </c>
      <c r="H601">
        <v>13000</v>
      </c>
      <c r="I601" s="11">
        <v>25121291</v>
      </c>
      <c r="J601" t="s">
        <v>3382</v>
      </c>
      <c r="K601" t="s">
        <v>1721</v>
      </c>
      <c r="L601" t="s">
        <v>3383</v>
      </c>
      <c r="M601">
        <v>177653</v>
      </c>
      <c r="N601">
        <v>15708</v>
      </c>
      <c r="O601" t="s">
        <v>3384</v>
      </c>
      <c r="P601">
        <v>1</v>
      </c>
      <c r="Q601" t="s">
        <v>3385</v>
      </c>
      <c r="R601" t="s">
        <v>3386</v>
      </c>
      <c r="S601">
        <v>279</v>
      </c>
      <c r="T601" t="s">
        <v>37</v>
      </c>
      <c r="U601" t="s">
        <v>38</v>
      </c>
      <c r="V601" t="s">
        <v>569</v>
      </c>
      <c r="W601" s="11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5">
      <c r="A602" t="s">
        <v>28</v>
      </c>
      <c r="B602" t="s">
        <v>2003</v>
      </c>
      <c r="C602">
        <v>156</v>
      </c>
      <c r="D602">
        <v>99</v>
      </c>
      <c r="E602">
        <v>212</v>
      </c>
      <c r="F602">
        <v>182</v>
      </c>
      <c r="G602" t="s">
        <v>3387</v>
      </c>
      <c r="H602">
        <v>576</v>
      </c>
      <c r="I602" s="11">
        <v>18821279</v>
      </c>
      <c r="J602" t="s">
        <v>42</v>
      </c>
      <c r="K602" t="s">
        <v>3388</v>
      </c>
      <c r="L602" t="s">
        <v>3389</v>
      </c>
      <c r="M602">
        <v>44891</v>
      </c>
      <c r="N602">
        <v>1520</v>
      </c>
      <c r="O602" t="s">
        <v>3390</v>
      </c>
      <c r="P602">
        <v>0</v>
      </c>
      <c r="Q602" t="s">
        <v>3391</v>
      </c>
      <c r="R602" t="s">
        <v>3392</v>
      </c>
      <c r="S602">
        <v>202</v>
      </c>
      <c r="T602" t="s">
        <v>37</v>
      </c>
      <c r="U602" t="s">
        <v>38</v>
      </c>
      <c r="V602" t="s">
        <v>39</v>
      </c>
      <c r="W602" s="11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5">
      <c r="A603" t="s">
        <v>28</v>
      </c>
      <c r="B603" t="s">
        <v>3393</v>
      </c>
      <c r="C603">
        <v>176</v>
      </c>
      <c r="D603">
        <v>124</v>
      </c>
      <c r="E603">
        <v>31</v>
      </c>
      <c r="F603">
        <v>497</v>
      </c>
      <c r="G603" t="s">
        <v>2220</v>
      </c>
      <c r="H603">
        <v>11000</v>
      </c>
      <c r="I603" s="11">
        <v>118471320</v>
      </c>
      <c r="J603" t="s">
        <v>896</v>
      </c>
      <c r="K603" t="s">
        <v>456</v>
      </c>
      <c r="L603" t="s">
        <v>3394</v>
      </c>
      <c r="M603">
        <v>86504</v>
      </c>
      <c r="N603">
        <v>12556</v>
      </c>
      <c r="O603" t="s">
        <v>3395</v>
      </c>
      <c r="P603">
        <v>0</v>
      </c>
      <c r="Q603" t="s">
        <v>3396</v>
      </c>
      <c r="R603" t="s">
        <v>3397</v>
      </c>
      <c r="S603">
        <v>568</v>
      </c>
      <c r="T603" t="s">
        <v>37</v>
      </c>
      <c r="U603" t="s">
        <v>38</v>
      </c>
      <c r="V603" t="s">
        <v>39</v>
      </c>
      <c r="W603" s="11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5">
      <c r="A604" t="s">
        <v>28</v>
      </c>
      <c r="B604" t="s">
        <v>3398</v>
      </c>
      <c r="C604">
        <v>293</v>
      </c>
      <c r="D604">
        <v>124</v>
      </c>
      <c r="E604">
        <v>171</v>
      </c>
      <c r="F604">
        <v>10000</v>
      </c>
      <c r="G604" t="s">
        <v>547</v>
      </c>
      <c r="H604">
        <v>21000</v>
      </c>
      <c r="I604" s="11">
        <v>300523113</v>
      </c>
      <c r="J604" t="s">
        <v>1078</v>
      </c>
      <c r="K604" t="s">
        <v>741</v>
      </c>
      <c r="L604" t="s">
        <v>3399</v>
      </c>
      <c r="M604">
        <v>184637</v>
      </c>
      <c r="N604">
        <v>52547</v>
      </c>
      <c r="O604" t="s">
        <v>2382</v>
      </c>
      <c r="P604">
        <v>3</v>
      </c>
      <c r="Q604" t="s">
        <v>3400</v>
      </c>
      <c r="R604" t="s">
        <v>3401</v>
      </c>
      <c r="S604">
        <v>498</v>
      </c>
      <c r="T604" t="s">
        <v>37</v>
      </c>
      <c r="U604" t="s">
        <v>38</v>
      </c>
      <c r="V604" t="s">
        <v>39</v>
      </c>
      <c r="W604" s="11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5">
      <c r="A605" t="s">
        <v>28</v>
      </c>
      <c r="B605" t="s">
        <v>1891</v>
      </c>
      <c r="C605">
        <v>141</v>
      </c>
      <c r="D605">
        <v>124</v>
      </c>
      <c r="E605">
        <v>0</v>
      </c>
      <c r="F605">
        <v>580</v>
      </c>
      <c r="G605" t="s">
        <v>114</v>
      </c>
      <c r="H605">
        <v>22000</v>
      </c>
      <c r="I605" s="11">
        <v>71069884</v>
      </c>
      <c r="J605" t="s">
        <v>2062</v>
      </c>
      <c r="K605" t="s">
        <v>1683</v>
      </c>
      <c r="L605" t="s">
        <v>3402</v>
      </c>
      <c r="M605">
        <v>101899</v>
      </c>
      <c r="N605">
        <v>32871</v>
      </c>
      <c r="O605" t="s">
        <v>3403</v>
      </c>
      <c r="P605">
        <v>0</v>
      </c>
      <c r="Q605" t="s">
        <v>3404</v>
      </c>
      <c r="R605" t="s">
        <v>3405</v>
      </c>
      <c r="S605">
        <v>445</v>
      </c>
      <c r="T605" t="s">
        <v>37</v>
      </c>
      <c r="U605" t="s">
        <v>38</v>
      </c>
      <c r="V605" t="s">
        <v>569</v>
      </c>
      <c r="W605" s="11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5">
      <c r="A606" t="s">
        <v>28</v>
      </c>
      <c r="B606" t="s">
        <v>2858</v>
      </c>
      <c r="C606">
        <v>304</v>
      </c>
      <c r="D606">
        <v>87</v>
      </c>
      <c r="E606">
        <v>275</v>
      </c>
      <c r="F606">
        <v>975</v>
      </c>
      <c r="G606" t="s">
        <v>2859</v>
      </c>
      <c r="H606">
        <v>7000</v>
      </c>
      <c r="I606" s="11">
        <v>251501645</v>
      </c>
      <c r="J606" t="s">
        <v>2848</v>
      </c>
      <c r="K606" t="s">
        <v>508</v>
      </c>
      <c r="L606" t="s">
        <v>3406</v>
      </c>
      <c r="M606">
        <v>385943</v>
      </c>
      <c r="N606">
        <v>11608</v>
      </c>
      <c r="O606" t="s">
        <v>606</v>
      </c>
      <c r="P606">
        <v>0</v>
      </c>
      <c r="Q606" t="s">
        <v>3407</v>
      </c>
      <c r="R606" t="s">
        <v>3408</v>
      </c>
      <c r="S606">
        <v>296</v>
      </c>
      <c r="T606" t="s">
        <v>37</v>
      </c>
      <c r="U606" t="s">
        <v>38</v>
      </c>
      <c r="V606" t="s">
        <v>90</v>
      </c>
      <c r="W606" s="11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5">
      <c r="A607" t="s">
        <v>28</v>
      </c>
      <c r="B607" t="s">
        <v>3409</v>
      </c>
      <c r="C607">
        <v>40</v>
      </c>
      <c r="D607">
        <v>105</v>
      </c>
      <c r="E607">
        <v>29</v>
      </c>
      <c r="F607">
        <v>97</v>
      </c>
      <c r="G607" t="s">
        <v>3410</v>
      </c>
      <c r="H607">
        <v>584</v>
      </c>
      <c r="I607" s="11">
        <v>35324232</v>
      </c>
      <c r="J607" t="s">
        <v>3411</v>
      </c>
      <c r="K607" t="s">
        <v>3412</v>
      </c>
      <c r="L607" t="s">
        <v>3413</v>
      </c>
      <c r="M607">
        <v>32224</v>
      </c>
      <c r="N607">
        <v>1132</v>
      </c>
      <c r="O607" t="s">
        <v>3414</v>
      </c>
      <c r="P607">
        <v>1</v>
      </c>
      <c r="Q607" t="s">
        <v>3415</v>
      </c>
      <c r="R607" t="s">
        <v>3416</v>
      </c>
      <c r="S607">
        <v>62</v>
      </c>
      <c r="T607" t="s">
        <v>37</v>
      </c>
      <c r="U607" t="s">
        <v>38</v>
      </c>
      <c r="V607" t="s">
        <v>569</v>
      </c>
      <c r="W607" s="11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5">
      <c r="A608" t="s">
        <v>28</v>
      </c>
      <c r="B608" t="s">
        <v>2436</v>
      </c>
      <c r="C608">
        <v>280</v>
      </c>
      <c r="D608">
        <v>125</v>
      </c>
      <c r="E608">
        <v>3000</v>
      </c>
      <c r="F608">
        <v>3000</v>
      </c>
      <c r="G608" t="s">
        <v>456</v>
      </c>
      <c r="H608">
        <v>14000</v>
      </c>
      <c r="I608" s="11">
        <v>81257500</v>
      </c>
      <c r="J608" t="s">
        <v>1611</v>
      </c>
      <c r="K608" t="s">
        <v>223</v>
      </c>
      <c r="L608" t="s">
        <v>3417</v>
      </c>
      <c r="M608">
        <v>117739</v>
      </c>
      <c r="N608">
        <v>30010</v>
      </c>
      <c r="O608" t="s">
        <v>2436</v>
      </c>
      <c r="P608">
        <v>0</v>
      </c>
      <c r="Q608" t="s">
        <v>3418</v>
      </c>
      <c r="R608" t="s">
        <v>3419</v>
      </c>
      <c r="S608">
        <v>229</v>
      </c>
      <c r="T608" t="s">
        <v>37</v>
      </c>
      <c r="U608" t="s">
        <v>38</v>
      </c>
      <c r="V608" t="s">
        <v>569</v>
      </c>
      <c r="W608" s="11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5">
      <c r="A609" t="s">
        <v>28</v>
      </c>
      <c r="B609" t="s">
        <v>3420</v>
      </c>
      <c r="C609">
        <v>180</v>
      </c>
      <c r="D609">
        <v>141</v>
      </c>
      <c r="E609">
        <v>448</v>
      </c>
      <c r="F609">
        <v>334</v>
      </c>
      <c r="G609" t="s">
        <v>3421</v>
      </c>
      <c r="H609">
        <v>614</v>
      </c>
      <c r="I609" s="11">
        <v>617840</v>
      </c>
      <c r="J609" t="s">
        <v>3422</v>
      </c>
      <c r="K609" t="s">
        <v>3423</v>
      </c>
      <c r="L609" t="s">
        <v>3424</v>
      </c>
      <c r="M609">
        <v>52496</v>
      </c>
      <c r="N609">
        <v>1829</v>
      </c>
      <c r="O609" t="s">
        <v>3425</v>
      </c>
      <c r="P609">
        <v>2</v>
      </c>
      <c r="Q609" t="s">
        <v>3426</v>
      </c>
      <c r="R609" t="s">
        <v>3427</v>
      </c>
      <c r="S609">
        <v>172</v>
      </c>
      <c r="T609" t="s">
        <v>37</v>
      </c>
      <c r="U609" t="s">
        <v>3428</v>
      </c>
      <c r="V609" t="s">
        <v>569</v>
      </c>
      <c r="W609" s="11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5">
      <c r="A610" t="s">
        <v>28</v>
      </c>
      <c r="B610" t="s">
        <v>3429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 s="11">
        <v>29655590</v>
      </c>
      <c r="J610" t="s">
        <v>944</v>
      </c>
      <c r="K610" t="s">
        <v>766</v>
      </c>
      <c r="L610" t="s">
        <v>3430</v>
      </c>
      <c r="M610">
        <v>53970</v>
      </c>
      <c r="N610">
        <v>3986</v>
      </c>
      <c r="O610" t="s">
        <v>305</v>
      </c>
      <c r="P610">
        <v>4</v>
      </c>
      <c r="Q610" t="s">
        <v>3431</v>
      </c>
      <c r="R610" t="s">
        <v>3432</v>
      </c>
      <c r="S610">
        <v>435</v>
      </c>
      <c r="T610" t="s">
        <v>37</v>
      </c>
      <c r="U610" t="s">
        <v>38</v>
      </c>
      <c r="V610" t="s">
        <v>39</v>
      </c>
      <c r="W610" s="11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5">
      <c r="A611" t="s">
        <v>28</v>
      </c>
      <c r="B611" t="s">
        <v>3355</v>
      </c>
      <c r="C611">
        <v>237</v>
      </c>
      <c r="D611">
        <v>111</v>
      </c>
      <c r="E611">
        <v>101</v>
      </c>
      <c r="F611">
        <v>681</v>
      </c>
      <c r="G611" t="s">
        <v>377</v>
      </c>
      <c r="H611">
        <v>966</v>
      </c>
      <c r="I611" s="11">
        <v>45045037</v>
      </c>
      <c r="J611" t="s">
        <v>1618</v>
      </c>
      <c r="K611" t="s">
        <v>3433</v>
      </c>
      <c r="L611" t="s">
        <v>3434</v>
      </c>
      <c r="M611">
        <v>103230</v>
      </c>
      <c r="N611">
        <v>3393</v>
      </c>
      <c r="O611" t="s">
        <v>3435</v>
      </c>
      <c r="P611">
        <v>3</v>
      </c>
      <c r="Q611" t="s">
        <v>3436</v>
      </c>
      <c r="R611" t="s">
        <v>3437</v>
      </c>
      <c r="S611">
        <v>143</v>
      </c>
      <c r="T611" t="s">
        <v>37</v>
      </c>
      <c r="U611" t="s">
        <v>38</v>
      </c>
      <c r="V611" t="s">
        <v>569</v>
      </c>
      <c r="W611" s="11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5">
      <c r="A612" t="s">
        <v>28</v>
      </c>
      <c r="B612" t="s">
        <v>1574</v>
      </c>
      <c r="C612">
        <v>209</v>
      </c>
      <c r="D612">
        <v>157</v>
      </c>
      <c r="E612">
        <v>0</v>
      </c>
      <c r="F612">
        <v>680</v>
      </c>
      <c r="G612" t="s">
        <v>877</v>
      </c>
      <c r="H612">
        <v>14000</v>
      </c>
      <c r="I612" s="11">
        <v>28965197</v>
      </c>
      <c r="J612" t="s">
        <v>3438</v>
      </c>
      <c r="K612" t="s">
        <v>2314</v>
      </c>
      <c r="L612" t="s">
        <v>3439</v>
      </c>
      <c r="M612">
        <v>133526</v>
      </c>
      <c r="N612">
        <v>18216</v>
      </c>
      <c r="O612" t="s">
        <v>1774</v>
      </c>
      <c r="P612">
        <v>1</v>
      </c>
      <c r="Q612" t="s">
        <v>3440</v>
      </c>
      <c r="R612" t="s">
        <v>3441</v>
      </c>
      <c r="S612">
        <v>521</v>
      </c>
      <c r="T612" t="s">
        <v>37</v>
      </c>
      <c r="U612" t="s">
        <v>38</v>
      </c>
      <c r="V612" t="s">
        <v>569</v>
      </c>
      <c r="W612" s="11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5">
      <c r="A613" t="s">
        <v>28</v>
      </c>
      <c r="B613" t="s">
        <v>182</v>
      </c>
      <c r="C613">
        <v>238</v>
      </c>
      <c r="D613">
        <v>128</v>
      </c>
      <c r="E613">
        <v>0</v>
      </c>
      <c r="F613">
        <v>135</v>
      </c>
      <c r="G613" t="s">
        <v>3445</v>
      </c>
      <c r="H613">
        <v>29000</v>
      </c>
      <c r="I613" s="11">
        <v>39380442</v>
      </c>
      <c r="J613" t="s">
        <v>896</v>
      </c>
      <c r="K613" t="s">
        <v>210</v>
      </c>
      <c r="L613" t="s">
        <v>3446</v>
      </c>
      <c r="M613">
        <v>174248</v>
      </c>
      <c r="N613">
        <v>29824</v>
      </c>
      <c r="O613" t="s">
        <v>3447</v>
      </c>
      <c r="P613">
        <v>1</v>
      </c>
      <c r="Q613" t="s">
        <v>3448</v>
      </c>
      <c r="R613" t="s">
        <v>3449</v>
      </c>
      <c r="S613">
        <v>263</v>
      </c>
      <c r="T613" t="s">
        <v>37</v>
      </c>
      <c r="U613" t="s">
        <v>38</v>
      </c>
      <c r="V613" t="s">
        <v>569</v>
      </c>
      <c r="W613" s="11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5">
      <c r="A614" t="s">
        <v>28</v>
      </c>
      <c r="B614" t="s">
        <v>2093</v>
      </c>
      <c r="C614">
        <v>393</v>
      </c>
      <c r="D614">
        <v>105</v>
      </c>
      <c r="E614">
        <v>335</v>
      </c>
      <c r="F614">
        <v>911</v>
      </c>
      <c r="G614" t="s">
        <v>703</v>
      </c>
      <c r="H614">
        <v>3000</v>
      </c>
      <c r="I614" s="11">
        <v>37516013</v>
      </c>
      <c r="J614" t="s">
        <v>3319</v>
      </c>
      <c r="K614" t="s">
        <v>1753</v>
      </c>
      <c r="L614" t="s">
        <v>3450</v>
      </c>
      <c r="M614">
        <v>128629</v>
      </c>
      <c r="N614">
        <v>8281</v>
      </c>
      <c r="O614" t="s">
        <v>1833</v>
      </c>
      <c r="P614">
        <v>0</v>
      </c>
      <c r="Q614" t="s">
        <v>3451</v>
      </c>
      <c r="R614" t="s">
        <v>3452</v>
      </c>
      <c r="S614">
        <v>348</v>
      </c>
      <c r="T614" t="s">
        <v>37</v>
      </c>
      <c r="U614" t="s">
        <v>38</v>
      </c>
      <c r="V614" t="s">
        <v>569</v>
      </c>
      <c r="W614" s="11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5">
      <c r="A615" t="s">
        <v>28</v>
      </c>
      <c r="B615" t="s">
        <v>2387</v>
      </c>
      <c r="C615">
        <v>138</v>
      </c>
      <c r="D615">
        <v>113</v>
      </c>
      <c r="E615">
        <v>36</v>
      </c>
      <c r="F615">
        <v>232</v>
      </c>
      <c r="G615" t="s">
        <v>3453</v>
      </c>
      <c r="H615">
        <v>537</v>
      </c>
      <c r="I615" s="11">
        <v>87704396</v>
      </c>
      <c r="J615" t="s">
        <v>1547</v>
      </c>
      <c r="K615" t="s">
        <v>952</v>
      </c>
      <c r="L615" t="s">
        <v>3454</v>
      </c>
      <c r="M615">
        <v>88132</v>
      </c>
      <c r="N615">
        <v>1302</v>
      </c>
      <c r="O615" t="s">
        <v>3455</v>
      </c>
      <c r="P615">
        <v>1</v>
      </c>
      <c r="Q615" t="s">
        <v>3456</v>
      </c>
      <c r="R615" t="s">
        <v>3457</v>
      </c>
      <c r="S615">
        <v>274</v>
      </c>
      <c r="T615" t="s">
        <v>37</v>
      </c>
      <c r="U615" t="s">
        <v>38</v>
      </c>
      <c r="V615" t="s">
        <v>39</v>
      </c>
      <c r="W615" s="11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5">
      <c r="A616" t="s">
        <v>28</v>
      </c>
      <c r="B616" t="s">
        <v>3460</v>
      </c>
      <c r="C616">
        <v>142</v>
      </c>
      <c r="D616">
        <v>121</v>
      </c>
      <c r="E616">
        <v>38</v>
      </c>
      <c r="F616">
        <v>745</v>
      </c>
      <c r="G616" t="s">
        <v>3461</v>
      </c>
      <c r="H616">
        <v>940</v>
      </c>
      <c r="I616" s="11">
        <v>83892374</v>
      </c>
      <c r="J616" t="s">
        <v>2139</v>
      </c>
      <c r="K616" t="s">
        <v>3127</v>
      </c>
      <c r="L616" t="s">
        <v>3462</v>
      </c>
      <c r="M616">
        <v>85720</v>
      </c>
      <c r="N616">
        <v>4230</v>
      </c>
      <c r="O616" t="s">
        <v>3129</v>
      </c>
      <c r="P616">
        <v>0</v>
      </c>
      <c r="Q616" t="s">
        <v>3463</v>
      </c>
      <c r="R616" t="s">
        <v>3464</v>
      </c>
      <c r="S616">
        <v>297</v>
      </c>
      <c r="T616" t="s">
        <v>37</v>
      </c>
      <c r="U616" t="s">
        <v>38</v>
      </c>
      <c r="V616" t="s">
        <v>39</v>
      </c>
      <c r="W616" s="11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5">
      <c r="A617" t="s">
        <v>28</v>
      </c>
      <c r="B617" t="s">
        <v>3465</v>
      </c>
      <c r="C617">
        <v>90</v>
      </c>
      <c r="D617">
        <v>102</v>
      </c>
      <c r="E617">
        <v>4</v>
      </c>
      <c r="F617">
        <v>112</v>
      </c>
      <c r="G617" t="s">
        <v>916</v>
      </c>
      <c r="H617">
        <v>14000</v>
      </c>
      <c r="I617" s="11">
        <v>5932060</v>
      </c>
      <c r="J617" t="s">
        <v>3466</v>
      </c>
      <c r="K617" t="s">
        <v>426</v>
      </c>
      <c r="L617" t="s">
        <v>3467</v>
      </c>
      <c r="M617">
        <v>29285</v>
      </c>
      <c r="N617">
        <v>14625</v>
      </c>
      <c r="O617" t="s">
        <v>3468</v>
      </c>
      <c r="P617">
        <v>0</v>
      </c>
      <c r="Q617" t="s">
        <v>3469</v>
      </c>
      <c r="R617" t="s">
        <v>3470</v>
      </c>
      <c r="S617">
        <v>174</v>
      </c>
      <c r="T617" t="s">
        <v>37</v>
      </c>
      <c r="U617" t="s">
        <v>56</v>
      </c>
      <c r="V617" t="s">
        <v>39</v>
      </c>
      <c r="W617" s="11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5">
      <c r="A618" t="s">
        <v>28</v>
      </c>
      <c r="B618" t="s">
        <v>384</v>
      </c>
      <c r="C618">
        <v>219</v>
      </c>
      <c r="D618">
        <v>169</v>
      </c>
      <c r="E618">
        <v>14000</v>
      </c>
      <c r="F618">
        <v>13000</v>
      </c>
      <c r="G618" t="s">
        <v>332</v>
      </c>
      <c r="H618">
        <v>15000</v>
      </c>
      <c r="I618" s="11">
        <v>216119491</v>
      </c>
      <c r="J618" t="s">
        <v>1420</v>
      </c>
      <c r="K618" t="s">
        <v>317</v>
      </c>
      <c r="L618" t="s">
        <v>3471</v>
      </c>
      <c r="M618">
        <v>881236</v>
      </c>
      <c r="N618">
        <v>44998</v>
      </c>
      <c r="O618" t="s">
        <v>1124</v>
      </c>
      <c r="P618">
        <v>2</v>
      </c>
      <c r="Q618" t="s">
        <v>3472</v>
      </c>
      <c r="R618" t="s">
        <v>3473</v>
      </c>
      <c r="S618">
        <v>2277</v>
      </c>
      <c r="T618" t="s">
        <v>37</v>
      </c>
      <c r="U618" t="s">
        <v>38</v>
      </c>
      <c r="V618" t="s">
        <v>569</v>
      </c>
      <c r="W618" s="11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5">
      <c r="A619" t="s">
        <v>28</v>
      </c>
      <c r="B619" t="s">
        <v>3474</v>
      </c>
      <c r="C619">
        <v>327</v>
      </c>
      <c r="D619">
        <v>132</v>
      </c>
      <c r="E619">
        <v>76</v>
      </c>
      <c r="F619">
        <v>464</v>
      </c>
      <c r="G619" t="s">
        <v>703</v>
      </c>
      <c r="H619">
        <v>3000</v>
      </c>
      <c r="I619" s="11">
        <v>43568507</v>
      </c>
      <c r="J619" t="s">
        <v>454</v>
      </c>
      <c r="K619" t="s">
        <v>783</v>
      </c>
      <c r="L619" t="s">
        <v>3475</v>
      </c>
      <c r="M619">
        <v>136954</v>
      </c>
      <c r="N619">
        <v>7081</v>
      </c>
      <c r="O619" t="s">
        <v>277</v>
      </c>
      <c r="P619">
        <v>1</v>
      </c>
      <c r="Q619" t="s">
        <v>3476</v>
      </c>
      <c r="R619" t="s">
        <v>3477</v>
      </c>
      <c r="S619">
        <v>346</v>
      </c>
      <c r="T619" t="s">
        <v>37</v>
      </c>
      <c r="U619" t="s">
        <v>38</v>
      </c>
      <c r="V619" t="s">
        <v>39</v>
      </c>
      <c r="W619" s="11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5">
      <c r="A620" t="s">
        <v>28</v>
      </c>
      <c r="B620" t="s">
        <v>2299</v>
      </c>
      <c r="C620">
        <v>149</v>
      </c>
      <c r="D620">
        <v>127</v>
      </c>
      <c r="E620">
        <v>278</v>
      </c>
      <c r="F620">
        <v>912</v>
      </c>
      <c r="G620" t="s">
        <v>3478</v>
      </c>
      <c r="H620">
        <v>2000</v>
      </c>
      <c r="I620" s="11">
        <v>182805123</v>
      </c>
      <c r="J620" t="s">
        <v>3479</v>
      </c>
      <c r="K620" t="s">
        <v>229</v>
      </c>
      <c r="L620" t="s">
        <v>3480</v>
      </c>
      <c r="M620">
        <v>158864</v>
      </c>
      <c r="N620">
        <v>5838</v>
      </c>
      <c r="O620" t="s">
        <v>2954</v>
      </c>
      <c r="P620">
        <v>1</v>
      </c>
      <c r="Q620" t="s">
        <v>3481</v>
      </c>
      <c r="R620" t="s">
        <v>3482</v>
      </c>
      <c r="S620">
        <v>395</v>
      </c>
      <c r="T620" t="s">
        <v>37</v>
      </c>
      <c r="U620" t="s">
        <v>38</v>
      </c>
      <c r="V620" t="s">
        <v>39</v>
      </c>
      <c r="W620" s="11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5">
      <c r="A621" t="s">
        <v>28</v>
      </c>
      <c r="B621" t="s">
        <v>1744</v>
      </c>
      <c r="C621">
        <v>193</v>
      </c>
      <c r="D621">
        <v>103</v>
      </c>
      <c r="E621">
        <v>77</v>
      </c>
      <c r="F621">
        <v>835</v>
      </c>
      <c r="G621" t="s">
        <v>1114</v>
      </c>
      <c r="H621">
        <v>1000</v>
      </c>
      <c r="I621" s="11">
        <v>176387405</v>
      </c>
      <c r="J621" t="s">
        <v>461</v>
      </c>
      <c r="K621" t="s">
        <v>2078</v>
      </c>
      <c r="L621" t="s">
        <v>3483</v>
      </c>
      <c r="M621">
        <v>328159</v>
      </c>
      <c r="N621">
        <v>5437</v>
      </c>
      <c r="O621" t="s">
        <v>2044</v>
      </c>
      <c r="P621">
        <v>0</v>
      </c>
      <c r="Q621" t="s">
        <v>3484</v>
      </c>
      <c r="R621" t="s">
        <v>3485</v>
      </c>
      <c r="S621">
        <v>467</v>
      </c>
      <c r="T621" t="s">
        <v>37</v>
      </c>
      <c r="U621" t="s">
        <v>38</v>
      </c>
      <c r="V621" t="s">
        <v>90</v>
      </c>
      <c r="W621" s="11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5">
      <c r="A622" t="s">
        <v>28</v>
      </c>
      <c r="B622" t="s">
        <v>3486</v>
      </c>
      <c r="C622">
        <v>175</v>
      </c>
      <c r="D622">
        <v>136</v>
      </c>
      <c r="E622">
        <v>759</v>
      </c>
      <c r="F622">
        <v>354</v>
      </c>
      <c r="G622" t="s">
        <v>728</v>
      </c>
      <c r="H622">
        <v>11000</v>
      </c>
      <c r="I622" s="11">
        <v>33685268</v>
      </c>
      <c r="J622" t="s">
        <v>3041</v>
      </c>
      <c r="K622" t="s">
        <v>456</v>
      </c>
      <c r="L622" t="s">
        <v>3487</v>
      </c>
      <c r="M622">
        <v>75573</v>
      </c>
      <c r="N622">
        <v>12194</v>
      </c>
      <c r="O622" t="s">
        <v>3488</v>
      </c>
      <c r="P622">
        <v>1</v>
      </c>
      <c r="Q622" t="s">
        <v>3489</v>
      </c>
      <c r="R622" t="s">
        <v>3490</v>
      </c>
      <c r="S622">
        <v>662</v>
      </c>
      <c r="T622" t="s">
        <v>37</v>
      </c>
      <c r="U622" t="s">
        <v>38</v>
      </c>
      <c r="V622" t="s">
        <v>569</v>
      </c>
      <c r="W622" s="11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5">
      <c r="A623" t="s">
        <v>28</v>
      </c>
      <c r="B623" t="s">
        <v>384</v>
      </c>
      <c r="C623">
        <v>538</v>
      </c>
      <c r="D623">
        <v>150</v>
      </c>
      <c r="E623">
        <v>14000</v>
      </c>
      <c r="F623">
        <v>655</v>
      </c>
      <c r="G623" t="s">
        <v>2422</v>
      </c>
      <c r="H623">
        <v>23000</v>
      </c>
      <c r="I623" s="11">
        <v>182204440</v>
      </c>
      <c r="J623" t="s">
        <v>3108</v>
      </c>
      <c r="K623" t="s">
        <v>62</v>
      </c>
      <c r="L623" t="s">
        <v>3491</v>
      </c>
      <c r="M623">
        <v>197412</v>
      </c>
      <c r="N623">
        <v>25517</v>
      </c>
      <c r="O623" t="s">
        <v>2220</v>
      </c>
      <c r="P623">
        <v>0</v>
      </c>
      <c r="Q623" t="s">
        <v>3492</v>
      </c>
      <c r="R623" t="s">
        <v>3493</v>
      </c>
      <c r="S623">
        <v>720</v>
      </c>
      <c r="T623" t="s">
        <v>37</v>
      </c>
      <c r="U623" t="s">
        <v>38</v>
      </c>
      <c r="V623" t="s">
        <v>39</v>
      </c>
      <c r="W623" s="11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5">
      <c r="A624" t="s">
        <v>28</v>
      </c>
      <c r="B624" t="s">
        <v>433</v>
      </c>
      <c r="C624">
        <v>313</v>
      </c>
      <c r="D624">
        <v>136</v>
      </c>
      <c r="E624">
        <v>0</v>
      </c>
      <c r="F624">
        <v>99</v>
      </c>
      <c r="G624" t="s">
        <v>3494</v>
      </c>
      <c r="H624">
        <v>18000</v>
      </c>
      <c r="I624" s="11">
        <v>171383253</v>
      </c>
      <c r="J624" t="s">
        <v>631</v>
      </c>
      <c r="K624" t="s">
        <v>572</v>
      </c>
      <c r="L624" t="s">
        <v>3495</v>
      </c>
      <c r="M624">
        <v>1217752</v>
      </c>
      <c r="N624">
        <v>18563</v>
      </c>
      <c r="O624" t="s">
        <v>3496</v>
      </c>
      <c r="P624">
        <v>3</v>
      </c>
      <c r="Q624" t="s">
        <v>3497</v>
      </c>
      <c r="R624" t="s">
        <v>3498</v>
      </c>
      <c r="S624">
        <v>3646</v>
      </c>
      <c r="T624" t="s">
        <v>37</v>
      </c>
      <c r="U624" t="s">
        <v>38</v>
      </c>
      <c r="V624" t="s">
        <v>569</v>
      </c>
      <c r="W624" s="11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5">
      <c r="A625" t="s">
        <v>28</v>
      </c>
      <c r="B625" t="s">
        <v>823</v>
      </c>
      <c r="C625">
        <v>159</v>
      </c>
      <c r="D625">
        <v>140</v>
      </c>
      <c r="E625">
        <v>2000</v>
      </c>
      <c r="F625">
        <v>552</v>
      </c>
      <c r="G625" t="s">
        <v>3499</v>
      </c>
      <c r="H625">
        <v>15000</v>
      </c>
      <c r="I625" s="11">
        <v>172071312</v>
      </c>
      <c r="J625" t="s">
        <v>2094</v>
      </c>
      <c r="K625" t="s">
        <v>317</v>
      </c>
      <c r="L625" t="s">
        <v>3500</v>
      </c>
      <c r="M625">
        <v>208817</v>
      </c>
      <c r="N625">
        <v>17171</v>
      </c>
      <c r="O625" t="s">
        <v>3501</v>
      </c>
      <c r="P625">
        <v>0</v>
      </c>
      <c r="Q625" t="s">
        <v>3502</v>
      </c>
      <c r="R625" t="s">
        <v>3503</v>
      </c>
      <c r="S625">
        <v>296</v>
      </c>
      <c r="T625" t="s">
        <v>37</v>
      </c>
      <c r="U625" t="s">
        <v>38</v>
      </c>
      <c r="V625" t="s">
        <v>90</v>
      </c>
      <c r="W625" s="11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5">
      <c r="A626" t="s">
        <v>28</v>
      </c>
      <c r="B626" t="s">
        <v>1264</v>
      </c>
      <c r="C626">
        <v>196</v>
      </c>
      <c r="D626">
        <v>113</v>
      </c>
      <c r="E626">
        <v>719</v>
      </c>
      <c r="F626">
        <v>217</v>
      </c>
      <c r="G626" t="s">
        <v>1265</v>
      </c>
      <c r="H626">
        <v>605</v>
      </c>
      <c r="I626" s="11">
        <v>119412921</v>
      </c>
      <c r="J626" t="s">
        <v>631</v>
      </c>
      <c r="K626" t="s">
        <v>1266</v>
      </c>
      <c r="L626" t="s">
        <v>1267</v>
      </c>
      <c r="M626">
        <v>240241</v>
      </c>
      <c r="N626">
        <v>1441</v>
      </c>
      <c r="O626" t="s">
        <v>1268</v>
      </c>
      <c r="P626">
        <v>0</v>
      </c>
      <c r="Q626" t="s">
        <v>1269</v>
      </c>
      <c r="R626" t="s">
        <v>1270</v>
      </c>
      <c r="S626">
        <v>391</v>
      </c>
      <c r="T626" t="s">
        <v>37</v>
      </c>
      <c r="U626" t="s">
        <v>38</v>
      </c>
      <c r="V626" t="s">
        <v>569</v>
      </c>
      <c r="W626" s="11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5">
      <c r="A627" t="s">
        <v>28</v>
      </c>
      <c r="B627" t="s">
        <v>3504</v>
      </c>
      <c r="C627">
        <v>80</v>
      </c>
      <c r="D627">
        <v>104</v>
      </c>
      <c r="E627">
        <v>54</v>
      </c>
      <c r="F627">
        <v>775</v>
      </c>
      <c r="G627" t="s">
        <v>3505</v>
      </c>
      <c r="H627">
        <v>901</v>
      </c>
      <c r="I627" s="11">
        <v>139225854</v>
      </c>
      <c r="J627" t="s">
        <v>505</v>
      </c>
      <c r="K627" t="s">
        <v>3506</v>
      </c>
      <c r="L627" t="s">
        <v>3507</v>
      </c>
      <c r="M627">
        <v>34561</v>
      </c>
      <c r="N627">
        <v>5265</v>
      </c>
      <c r="O627" t="s">
        <v>3508</v>
      </c>
      <c r="P627">
        <v>0</v>
      </c>
      <c r="Q627" t="s">
        <v>3509</v>
      </c>
      <c r="R627" t="s">
        <v>3510</v>
      </c>
      <c r="S627">
        <v>116</v>
      </c>
      <c r="T627" t="s">
        <v>37</v>
      </c>
      <c r="U627" t="s">
        <v>38</v>
      </c>
      <c r="V627" t="s">
        <v>272</v>
      </c>
      <c r="W627" s="11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5">
      <c r="A628" t="s">
        <v>28</v>
      </c>
      <c r="B628" t="s">
        <v>3511</v>
      </c>
      <c r="C628">
        <v>488</v>
      </c>
      <c r="D628">
        <v>158</v>
      </c>
      <c r="E628">
        <v>0</v>
      </c>
      <c r="F628">
        <v>11000</v>
      </c>
      <c r="G628" t="s">
        <v>436</v>
      </c>
      <c r="H628">
        <v>20000</v>
      </c>
      <c r="I628" s="11">
        <v>148775460</v>
      </c>
      <c r="J628" t="s">
        <v>2739</v>
      </c>
      <c r="K628" t="s">
        <v>258</v>
      </c>
      <c r="L628" t="s">
        <v>3512</v>
      </c>
      <c r="M628">
        <v>243834</v>
      </c>
      <c r="N628">
        <v>46204</v>
      </c>
      <c r="O628" t="s">
        <v>252</v>
      </c>
      <c r="P628">
        <v>1</v>
      </c>
      <c r="Q628" t="s">
        <v>3513</v>
      </c>
      <c r="R628" t="s">
        <v>3514</v>
      </c>
      <c r="S628">
        <v>845</v>
      </c>
      <c r="T628" t="s">
        <v>37</v>
      </c>
      <c r="U628" t="s">
        <v>38</v>
      </c>
      <c r="V628" t="s">
        <v>39</v>
      </c>
      <c r="W628" s="11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5">
      <c r="A629" t="s">
        <v>28</v>
      </c>
      <c r="B629" t="s">
        <v>3515</v>
      </c>
      <c r="C629">
        <v>153</v>
      </c>
      <c r="D629">
        <v>119</v>
      </c>
      <c r="E629">
        <v>0</v>
      </c>
      <c r="F629">
        <v>744</v>
      </c>
      <c r="G629" t="s">
        <v>3516</v>
      </c>
      <c r="H629">
        <v>15000</v>
      </c>
      <c r="I629" s="11">
        <v>115731542</v>
      </c>
      <c r="J629" t="s">
        <v>1375</v>
      </c>
      <c r="K629" t="s">
        <v>317</v>
      </c>
      <c r="L629" t="s">
        <v>3517</v>
      </c>
      <c r="M629">
        <v>151812</v>
      </c>
      <c r="N629">
        <v>17768</v>
      </c>
      <c r="O629" t="s">
        <v>2551</v>
      </c>
      <c r="P629">
        <v>2</v>
      </c>
      <c r="Q629" t="s">
        <v>3518</v>
      </c>
      <c r="R629" t="s">
        <v>3519</v>
      </c>
      <c r="S629">
        <v>556</v>
      </c>
      <c r="T629" t="s">
        <v>37</v>
      </c>
      <c r="U629" t="s">
        <v>38</v>
      </c>
      <c r="V629" t="s">
        <v>90</v>
      </c>
      <c r="W629" s="11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5">
      <c r="A630" t="s">
        <v>28</v>
      </c>
      <c r="B630" t="s">
        <v>1688</v>
      </c>
      <c r="C630">
        <v>173</v>
      </c>
      <c r="D630">
        <v>106</v>
      </c>
      <c r="E630">
        <v>285</v>
      </c>
      <c r="F630">
        <v>105</v>
      </c>
      <c r="G630" t="s">
        <v>1492</v>
      </c>
      <c r="H630">
        <v>8000</v>
      </c>
      <c r="I630" s="11">
        <v>100468793</v>
      </c>
      <c r="J630" t="s">
        <v>1611</v>
      </c>
      <c r="K630" t="s">
        <v>1213</v>
      </c>
      <c r="L630" t="s">
        <v>3520</v>
      </c>
      <c r="M630">
        <v>212499</v>
      </c>
      <c r="N630">
        <v>11264</v>
      </c>
      <c r="O630" t="s">
        <v>3521</v>
      </c>
      <c r="P630">
        <v>2</v>
      </c>
      <c r="Q630" t="s">
        <v>3522</v>
      </c>
      <c r="R630" t="s">
        <v>3523</v>
      </c>
      <c r="S630">
        <v>277</v>
      </c>
      <c r="T630" t="s">
        <v>37</v>
      </c>
      <c r="U630" t="s">
        <v>38</v>
      </c>
      <c r="V630" t="s">
        <v>569</v>
      </c>
      <c r="W630" s="11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5">
      <c r="A631" t="s">
        <v>28</v>
      </c>
      <c r="B631" t="s">
        <v>308</v>
      </c>
      <c r="C631">
        <v>156</v>
      </c>
      <c r="D631">
        <v>136</v>
      </c>
      <c r="E631">
        <v>258</v>
      </c>
      <c r="F631">
        <v>94</v>
      </c>
      <c r="G631" t="s">
        <v>3524</v>
      </c>
      <c r="H631">
        <v>12000</v>
      </c>
      <c r="I631" s="11">
        <v>93771072</v>
      </c>
      <c r="J631" t="s">
        <v>3525</v>
      </c>
      <c r="K631" t="s">
        <v>735</v>
      </c>
      <c r="L631" t="s">
        <v>3526</v>
      </c>
      <c r="M631">
        <v>135404</v>
      </c>
      <c r="N631">
        <v>12396</v>
      </c>
      <c r="O631" t="s">
        <v>3527</v>
      </c>
      <c r="P631">
        <v>0</v>
      </c>
      <c r="Q631" t="s">
        <v>3528</v>
      </c>
      <c r="R631" t="s">
        <v>3529</v>
      </c>
      <c r="S631">
        <v>318</v>
      </c>
      <c r="T631" t="s">
        <v>37</v>
      </c>
      <c r="U631" t="s">
        <v>38</v>
      </c>
      <c r="V631" t="s">
        <v>39</v>
      </c>
      <c r="W631" s="11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5">
      <c r="A632" t="s">
        <v>28</v>
      </c>
      <c r="B632" t="s">
        <v>2465</v>
      </c>
      <c r="C632">
        <v>307</v>
      </c>
      <c r="D632">
        <v>95</v>
      </c>
      <c r="E632">
        <v>480</v>
      </c>
      <c r="F632">
        <v>490</v>
      </c>
      <c r="G632" t="s">
        <v>1666</v>
      </c>
      <c r="H632">
        <v>21000</v>
      </c>
      <c r="I632" s="11">
        <v>100448498</v>
      </c>
      <c r="J632" t="s">
        <v>2450</v>
      </c>
      <c r="K632" t="s">
        <v>92</v>
      </c>
      <c r="L632" t="s">
        <v>3530</v>
      </c>
      <c r="M632">
        <v>272789</v>
      </c>
      <c r="N632">
        <v>23018</v>
      </c>
      <c r="O632" t="s">
        <v>3531</v>
      </c>
      <c r="P632">
        <v>3</v>
      </c>
      <c r="Q632" t="s">
        <v>3532</v>
      </c>
      <c r="R632" t="s">
        <v>3533</v>
      </c>
      <c r="S632">
        <v>285</v>
      </c>
      <c r="T632" t="s">
        <v>37</v>
      </c>
      <c r="U632" t="s">
        <v>38</v>
      </c>
      <c r="V632" t="s">
        <v>569</v>
      </c>
      <c r="W632" s="11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5">
      <c r="A633" t="s">
        <v>28</v>
      </c>
      <c r="B633" t="s">
        <v>555</v>
      </c>
      <c r="C633">
        <v>322</v>
      </c>
      <c r="D633">
        <v>137</v>
      </c>
      <c r="E633">
        <v>11000</v>
      </c>
      <c r="F633">
        <v>465</v>
      </c>
      <c r="G633" t="s">
        <v>3534</v>
      </c>
      <c r="H633">
        <v>769</v>
      </c>
      <c r="I633" s="11">
        <v>115603980</v>
      </c>
      <c r="J633" t="s">
        <v>3535</v>
      </c>
      <c r="K633" t="s">
        <v>3536</v>
      </c>
      <c r="L633" t="s">
        <v>3537</v>
      </c>
      <c r="M633">
        <v>103589</v>
      </c>
      <c r="N633">
        <v>2938</v>
      </c>
      <c r="O633" t="s">
        <v>3538</v>
      </c>
      <c r="P633">
        <v>0</v>
      </c>
      <c r="Q633" t="s">
        <v>3539</v>
      </c>
      <c r="R633" t="s">
        <v>3540</v>
      </c>
      <c r="S633">
        <v>351</v>
      </c>
      <c r="T633" t="s">
        <v>37</v>
      </c>
      <c r="U633" t="s">
        <v>38</v>
      </c>
      <c r="V633" t="s">
        <v>39</v>
      </c>
      <c r="W633" s="11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5">
      <c r="A634" t="s">
        <v>720</v>
      </c>
      <c r="B634" t="s">
        <v>3541</v>
      </c>
      <c r="C634">
        <v>169</v>
      </c>
      <c r="D634">
        <v>130</v>
      </c>
      <c r="E634">
        <v>16000</v>
      </c>
      <c r="F634">
        <v>416</v>
      </c>
      <c r="G634" t="s">
        <v>3542</v>
      </c>
      <c r="H634">
        <v>16000</v>
      </c>
      <c r="I634" s="11">
        <v>90454043</v>
      </c>
      <c r="J634" t="s">
        <v>50</v>
      </c>
      <c r="K634" t="s">
        <v>3541</v>
      </c>
      <c r="L634" t="s">
        <v>3543</v>
      </c>
      <c r="M634">
        <v>60165</v>
      </c>
      <c r="N634">
        <v>17771</v>
      </c>
      <c r="O634" t="s">
        <v>3544</v>
      </c>
      <c r="P634">
        <v>1</v>
      </c>
      <c r="Q634" t="s">
        <v>3545</v>
      </c>
      <c r="R634" t="s">
        <v>3546</v>
      </c>
      <c r="S634">
        <v>326</v>
      </c>
      <c r="T634" t="s">
        <v>37</v>
      </c>
      <c r="U634" t="s">
        <v>38</v>
      </c>
      <c r="V634" t="s">
        <v>39</v>
      </c>
      <c r="W634" s="11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5">
      <c r="A635" t="s">
        <v>28</v>
      </c>
      <c r="B635" t="s">
        <v>2003</v>
      </c>
      <c r="C635">
        <v>74</v>
      </c>
      <c r="D635">
        <v>124</v>
      </c>
      <c r="E635">
        <v>212</v>
      </c>
      <c r="F635">
        <v>369</v>
      </c>
      <c r="G635" t="s">
        <v>3547</v>
      </c>
      <c r="H635">
        <v>13000</v>
      </c>
      <c r="I635" s="11">
        <v>84049211</v>
      </c>
      <c r="J635" t="s">
        <v>50</v>
      </c>
      <c r="K635" t="s">
        <v>1721</v>
      </c>
      <c r="L635" t="s">
        <v>3548</v>
      </c>
      <c r="M635">
        <v>96096</v>
      </c>
      <c r="N635">
        <v>15229</v>
      </c>
      <c r="O635" t="s">
        <v>3549</v>
      </c>
      <c r="P635">
        <v>1</v>
      </c>
      <c r="Q635" t="s">
        <v>3550</v>
      </c>
      <c r="R635" t="s">
        <v>3551</v>
      </c>
      <c r="S635">
        <v>172</v>
      </c>
      <c r="T635" t="s">
        <v>37</v>
      </c>
      <c r="U635" t="s">
        <v>38</v>
      </c>
      <c r="V635" t="s">
        <v>569</v>
      </c>
      <c r="W635" s="11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5">
      <c r="A636" t="s">
        <v>28</v>
      </c>
      <c r="B636" t="s">
        <v>1300</v>
      </c>
      <c r="C636">
        <v>72</v>
      </c>
      <c r="D636">
        <v>108</v>
      </c>
      <c r="E636">
        <v>610</v>
      </c>
      <c r="F636">
        <v>461</v>
      </c>
      <c r="G636" t="s">
        <v>3552</v>
      </c>
      <c r="H636">
        <v>848</v>
      </c>
      <c r="I636" s="11">
        <v>70450000</v>
      </c>
      <c r="J636" t="s">
        <v>329</v>
      </c>
      <c r="K636" t="s">
        <v>460</v>
      </c>
      <c r="L636" t="s">
        <v>3553</v>
      </c>
      <c r="M636">
        <v>77390</v>
      </c>
      <c r="N636">
        <v>2913</v>
      </c>
      <c r="O636" t="s">
        <v>1308</v>
      </c>
      <c r="P636">
        <v>2</v>
      </c>
      <c r="Q636" t="s">
        <v>3554</v>
      </c>
      <c r="R636" t="s">
        <v>3555</v>
      </c>
      <c r="S636">
        <v>189</v>
      </c>
      <c r="T636" t="s">
        <v>37</v>
      </c>
      <c r="U636" t="s">
        <v>38</v>
      </c>
      <c r="V636" t="s">
        <v>569</v>
      </c>
      <c r="W636" s="11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5">
      <c r="A637" t="s">
        <v>28</v>
      </c>
      <c r="B637" t="s">
        <v>676</v>
      </c>
      <c r="C637">
        <v>86</v>
      </c>
      <c r="D637">
        <v>104</v>
      </c>
      <c r="E637">
        <v>226</v>
      </c>
      <c r="F637">
        <v>577</v>
      </c>
      <c r="G637" t="s">
        <v>3556</v>
      </c>
      <c r="H637">
        <v>13000</v>
      </c>
      <c r="I637" s="11">
        <v>69688384</v>
      </c>
      <c r="J637" t="s">
        <v>505</v>
      </c>
      <c r="K637" t="s">
        <v>950</v>
      </c>
      <c r="L637" t="s">
        <v>3557</v>
      </c>
      <c r="M637">
        <v>34473</v>
      </c>
      <c r="N637">
        <v>16452</v>
      </c>
      <c r="O637" t="s">
        <v>3558</v>
      </c>
      <c r="P637">
        <v>1</v>
      </c>
      <c r="Q637" t="s">
        <v>3559</v>
      </c>
      <c r="R637" t="s">
        <v>3560</v>
      </c>
      <c r="S637">
        <v>139</v>
      </c>
      <c r="T637" t="s">
        <v>37</v>
      </c>
      <c r="U637" t="s">
        <v>38</v>
      </c>
      <c r="V637" t="s">
        <v>90</v>
      </c>
      <c r="W637" s="11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5">
      <c r="A638" t="s">
        <v>28</v>
      </c>
      <c r="B638" t="s">
        <v>733</v>
      </c>
      <c r="C638">
        <v>242</v>
      </c>
      <c r="D638">
        <v>129</v>
      </c>
      <c r="E638">
        <v>0</v>
      </c>
      <c r="F638">
        <v>625</v>
      </c>
      <c r="G638" t="s">
        <v>3561</v>
      </c>
      <c r="H638">
        <v>12000</v>
      </c>
      <c r="I638" s="11">
        <v>70236496</v>
      </c>
      <c r="J638" t="s">
        <v>2708</v>
      </c>
      <c r="K638" t="s">
        <v>678</v>
      </c>
      <c r="L638" t="s">
        <v>3562</v>
      </c>
      <c r="M638">
        <v>67395</v>
      </c>
      <c r="N638">
        <v>14421</v>
      </c>
      <c r="O638" t="s">
        <v>1725</v>
      </c>
      <c r="P638">
        <v>0</v>
      </c>
      <c r="Q638" t="s">
        <v>3563</v>
      </c>
      <c r="R638" t="s">
        <v>3564</v>
      </c>
      <c r="S638">
        <v>564</v>
      </c>
      <c r="T638" t="s">
        <v>37</v>
      </c>
      <c r="U638" t="s">
        <v>38</v>
      </c>
      <c r="V638" t="s">
        <v>39</v>
      </c>
      <c r="W638" s="11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5">
      <c r="A639" t="s">
        <v>28</v>
      </c>
      <c r="B639" t="s">
        <v>366</v>
      </c>
      <c r="C639">
        <v>141</v>
      </c>
      <c r="D639">
        <v>117</v>
      </c>
      <c r="E639">
        <v>179</v>
      </c>
      <c r="F639">
        <v>403</v>
      </c>
      <c r="G639" t="s">
        <v>79</v>
      </c>
      <c r="H639">
        <v>8000</v>
      </c>
      <c r="I639" s="11">
        <v>63695760</v>
      </c>
      <c r="J639" t="s">
        <v>3270</v>
      </c>
      <c r="K639" t="s">
        <v>1476</v>
      </c>
      <c r="L639" t="s">
        <v>3565</v>
      </c>
      <c r="M639">
        <v>61490</v>
      </c>
      <c r="N639">
        <v>12850</v>
      </c>
      <c r="O639" t="s">
        <v>3566</v>
      </c>
      <c r="P639">
        <v>1</v>
      </c>
      <c r="Q639" t="s">
        <v>3567</v>
      </c>
      <c r="R639" t="s">
        <v>3568</v>
      </c>
      <c r="S639">
        <v>264</v>
      </c>
      <c r="T639" t="s">
        <v>37</v>
      </c>
      <c r="U639" t="s">
        <v>38</v>
      </c>
      <c r="V639" t="s">
        <v>39</v>
      </c>
      <c r="W639" s="11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5">
      <c r="A640" t="s">
        <v>28</v>
      </c>
      <c r="B640" t="s">
        <v>3569</v>
      </c>
      <c r="C640">
        <v>313</v>
      </c>
      <c r="D640">
        <v>99</v>
      </c>
      <c r="E640">
        <v>119</v>
      </c>
      <c r="F640">
        <v>174</v>
      </c>
      <c r="G640" t="s">
        <v>889</v>
      </c>
      <c r="H640">
        <v>600</v>
      </c>
      <c r="I640" s="11">
        <v>59617068</v>
      </c>
      <c r="J640" t="s">
        <v>1618</v>
      </c>
      <c r="K640" t="s">
        <v>2116</v>
      </c>
      <c r="L640" t="s">
        <v>3570</v>
      </c>
      <c r="M640">
        <v>213863</v>
      </c>
      <c r="N640">
        <v>1375</v>
      </c>
      <c r="O640" t="s">
        <v>3571</v>
      </c>
      <c r="P640">
        <v>0</v>
      </c>
      <c r="Q640" t="s">
        <v>3572</v>
      </c>
      <c r="R640" t="s">
        <v>3573</v>
      </c>
      <c r="S640">
        <v>310</v>
      </c>
      <c r="T640" t="s">
        <v>37</v>
      </c>
      <c r="U640" t="s">
        <v>38</v>
      </c>
      <c r="V640" t="s">
        <v>569</v>
      </c>
      <c r="W640" s="11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5">
      <c r="A641" t="s">
        <v>28</v>
      </c>
      <c r="B641" t="s">
        <v>3574</v>
      </c>
      <c r="C641">
        <v>280</v>
      </c>
      <c r="D641">
        <v>159</v>
      </c>
      <c r="E641">
        <v>0</v>
      </c>
      <c r="F641">
        <v>521</v>
      </c>
      <c r="G641" t="s">
        <v>3575</v>
      </c>
      <c r="H641">
        <v>10000</v>
      </c>
      <c r="I641" s="11">
        <v>55637680</v>
      </c>
      <c r="J641" t="s">
        <v>1861</v>
      </c>
      <c r="K641" t="s">
        <v>513</v>
      </c>
      <c r="L641" t="s">
        <v>3576</v>
      </c>
      <c r="M641">
        <v>227071</v>
      </c>
      <c r="N641">
        <v>11424</v>
      </c>
      <c r="O641" t="s">
        <v>2150</v>
      </c>
      <c r="P641">
        <v>1</v>
      </c>
      <c r="Q641" t="s">
        <v>3577</v>
      </c>
      <c r="R641" t="s">
        <v>3578</v>
      </c>
      <c r="S641">
        <v>1500</v>
      </c>
      <c r="T641" t="s">
        <v>37</v>
      </c>
      <c r="U641" t="s">
        <v>56</v>
      </c>
      <c r="V641" t="s">
        <v>569</v>
      </c>
      <c r="W641" s="11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5">
      <c r="A642" t="s">
        <v>28</v>
      </c>
      <c r="B642" t="s">
        <v>3579</v>
      </c>
      <c r="C642">
        <v>176</v>
      </c>
      <c r="D642">
        <v>118</v>
      </c>
      <c r="E642">
        <v>87</v>
      </c>
      <c r="F642">
        <v>929</v>
      </c>
      <c r="G642" t="s">
        <v>2642</v>
      </c>
      <c r="H642">
        <v>2000</v>
      </c>
      <c r="I642" s="11">
        <v>85911262</v>
      </c>
      <c r="J642" t="s">
        <v>3580</v>
      </c>
      <c r="K642" t="s">
        <v>3581</v>
      </c>
      <c r="L642" t="s">
        <v>3582</v>
      </c>
      <c r="M642">
        <v>24735</v>
      </c>
      <c r="N642">
        <v>4796</v>
      </c>
      <c r="O642" t="s">
        <v>3583</v>
      </c>
      <c r="P642">
        <v>6</v>
      </c>
      <c r="Q642" t="s">
        <v>3584</v>
      </c>
      <c r="R642" t="s">
        <v>3585</v>
      </c>
      <c r="S642">
        <v>213</v>
      </c>
      <c r="T642" t="s">
        <v>37</v>
      </c>
      <c r="U642" t="s">
        <v>38</v>
      </c>
      <c r="V642" t="s">
        <v>90</v>
      </c>
      <c r="W642" s="11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5">
      <c r="A643" t="s">
        <v>28</v>
      </c>
      <c r="B643" t="s">
        <v>3586</v>
      </c>
      <c r="C643">
        <v>279</v>
      </c>
      <c r="D643">
        <v>105</v>
      </c>
      <c r="E643">
        <v>43</v>
      </c>
      <c r="F643">
        <v>523</v>
      </c>
      <c r="G643" t="s">
        <v>2050</v>
      </c>
      <c r="H643">
        <v>10000</v>
      </c>
      <c r="I643" s="11">
        <v>53846915</v>
      </c>
      <c r="J643" t="s">
        <v>2996</v>
      </c>
      <c r="K643" t="s">
        <v>161</v>
      </c>
      <c r="L643" t="s">
        <v>3587</v>
      </c>
      <c r="M643">
        <v>149337</v>
      </c>
      <c r="N643">
        <v>11943</v>
      </c>
      <c r="O643" t="s">
        <v>3588</v>
      </c>
      <c r="P643">
        <v>0</v>
      </c>
      <c r="Q643" t="s">
        <v>3589</v>
      </c>
      <c r="R643" t="s">
        <v>3590</v>
      </c>
      <c r="S643">
        <v>221</v>
      </c>
      <c r="T643" t="s">
        <v>37</v>
      </c>
      <c r="U643" t="s">
        <v>38</v>
      </c>
      <c r="V643" t="s">
        <v>569</v>
      </c>
      <c r="W643" s="11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5">
      <c r="A644" t="s">
        <v>28</v>
      </c>
      <c r="B644" t="s">
        <v>322</v>
      </c>
      <c r="C644">
        <v>241</v>
      </c>
      <c r="D644">
        <v>103</v>
      </c>
      <c r="E644">
        <v>368</v>
      </c>
      <c r="F644">
        <v>520</v>
      </c>
      <c r="G644" t="s">
        <v>3591</v>
      </c>
      <c r="H644">
        <v>27000</v>
      </c>
      <c r="I644" s="11">
        <v>54758461</v>
      </c>
      <c r="J644" t="s">
        <v>1383</v>
      </c>
      <c r="K644" t="s">
        <v>60</v>
      </c>
      <c r="L644" t="s">
        <v>3592</v>
      </c>
      <c r="M644">
        <v>147641</v>
      </c>
      <c r="N644">
        <v>29808</v>
      </c>
      <c r="O644" t="s">
        <v>3593</v>
      </c>
      <c r="P644">
        <v>3</v>
      </c>
      <c r="Q644" t="s">
        <v>3594</v>
      </c>
      <c r="R644" t="s">
        <v>3595</v>
      </c>
      <c r="S644">
        <v>238</v>
      </c>
      <c r="T644" t="s">
        <v>37</v>
      </c>
      <c r="U644" t="s">
        <v>38</v>
      </c>
      <c r="V644" t="s">
        <v>39</v>
      </c>
      <c r="W644" s="11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5">
      <c r="A645" t="s">
        <v>28</v>
      </c>
      <c r="B645" t="s">
        <v>3596</v>
      </c>
      <c r="C645">
        <v>185</v>
      </c>
      <c r="D645">
        <v>122</v>
      </c>
      <c r="E645">
        <v>687</v>
      </c>
      <c r="F645">
        <v>957</v>
      </c>
      <c r="G645" t="s">
        <v>3597</v>
      </c>
      <c r="H645">
        <v>16000</v>
      </c>
      <c r="I645" s="11">
        <v>52397389</v>
      </c>
      <c r="J645" t="s">
        <v>3598</v>
      </c>
      <c r="K645" t="s">
        <v>310</v>
      </c>
      <c r="L645" t="s">
        <v>3599</v>
      </c>
      <c r="M645">
        <v>132954</v>
      </c>
      <c r="N645">
        <v>19764</v>
      </c>
      <c r="O645" t="s">
        <v>983</v>
      </c>
      <c r="P645">
        <v>0</v>
      </c>
      <c r="Q645" t="s">
        <v>3600</v>
      </c>
      <c r="R645" t="s">
        <v>3601</v>
      </c>
      <c r="S645">
        <v>514</v>
      </c>
      <c r="T645" t="s">
        <v>37</v>
      </c>
      <c r="U645" t="s">
        <v>38</v>
      </c>
      <c r="V645" t="s">
        <v>569</v>
      </c>
      <c r="W645" s="11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5">
      <c r="A646" t="s">
        <v>28</v>
      </c>
      <c r="B646" t="s">
        <v>2943</v>
      </c>
      <c r="C646">
        <v>117</v>
      </c>
      <c r="D646">
        <v>143</v>
      </c>
      <c r="E646">
        <v>0</v>
      </c>
      <c r="F646">
        <v>210</v>
      </c>
      <c r="G646" t="s">
        <v>3603</v>
      </c>
      <c r="H646">
        <v>509</v>
      </c>
      <c r="I646" s="11">
        <v>38966057</v>
      </c>
      <c r="J646" t="s">
        <v>2450</v>
      </c>
      <c r="K646" t="s">
        <v>3604</v>
      </c>
      <c r="L646" t="s">
        <v>3605</v>
      </c>
      <c r="M646">
        <v>23940</v>
      </c>
      <c r="N646">
        <v>1409</v>
      </c>
      <c r="O646" t="s">
        <v>3606</v>
      </c>
      <c r="P646">
        <v>0</v>
      </c>
      <c r="Q646" t="s">
        <v>3607</v>
      </c>
      <c r="R646" t="s">
        <v>3608</v>
      </c>
      <c r="S646">
        <v>157</v>
      </c>
      <c r="T646" t="s">
        <v>37</v>
      </c>
      <c r="U646" t="s">
        <v>1418</v>
      </c>
      <c r="V646" t="s">
        <v>569</v>
      </c>
      <c r="W646" s="11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5">
      <c r="A647" t="s">
        <v>28</v>
      </c>
      <c r="B647" t="s">
        <v>2268</v>
      </c>
      <c r="C647">
        <v>239</v>
      </c>
      <c r="D647">
        <v>96</v>
      </c>
      <c r="E647">
        <v>545</v>
      </c>
      <c r="F647">
        <v>974</v>
      </c>
      <c r="G647" t="s">
        <v>2704</v>
      </c>
      <c r="H647">
        <v>14000</v>
      </c>
      <c r="I647" s="11">
        <v>42345531</v>
      </c>
      <c r="J647" t="s">
        <v>2145</v>
      </c>
      <c r="K647" t="s">
        <v>1909</v>
      </c>
      <c r="L647" t="s">
        <v>3609</v>
      </c>
      <c r="M647">
        <v>104831</v>
      </c>
      <c r="N647">
        <v>17913</v>
      </c>
      <c r="O647" t="s">
        <v>281</v>
      </c>
      <c r="P647">
        <v>0</v>
      </c>
      <c r="Q647" t="s">
        <v>3610</v>
      </c>
      <c r="R647" t="s">
        <v>3611</v>
      </c>
      <c r="S647">
        <v>423</v>
      </c>
      <c r="T647" t="s">
        <v>37</v>
      </c>
      <c r="U647" t="s">
        <v>740</v>
      </c>
      <c r="V647" t="s">
        <v>569</v>
      </c>
      <c r="W647" s="11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5">
      <c r="A648" t="s">
        <v>28</v>
      </c>
      <c r="B648" t="s">
        <v>2268</v>
      </c>
      <c r="C648">
        <v>230</v>
      </c>
      <c r="D648">
        <v>111</v>
      </c>
      <c r="E648">
        <v>545</v>
      </c>
      <c r="F648">
        <v>805</v>
      </c>
      <c r="G648" t="s">
        <v>2854</v>
      </c>
      <c r="H648">
        <v>26000</v>
      </c>
      <c r="I648" s="11">
        <v>36064910</v>
      </c>
      <c r="J648" t="s">
        <v>2702</v>
      </c>
      <c r="K648" t="s">
        <v>330</v>
      </c>
      <c r="L648" t="s">
        <v>3612</v>
      </c>
      <c r="M648">
        <v>166610</v>
      </c>
      <c r="N648">
        <v>28643</v>
      </c>
      <c r="O648" t="s">
        <v>2255</v>
      </c>
      <c r="P648">
        <v>4</v>
      </c>
      <c r="Q648" t="s">
        <v>3613</v>
      </c>
      <c r="R648" t="s">
        <v>3614</v>
      </c>
      <c r="S648">
        <v>211</v>
      </c>
      <c r="T648" t="s">
        <v>37</v>
      </c>
      <c r="U648" t="s">
        <v>38</v>
      </c>
      <c r="V648" t="s">
        <v>569</v>
      </c>
      <c r="W648" s="11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5">
      <c r="A649" t="s">
        <v>28</v>
      </c>
      <c r="B649" t="s">
        <v>2003</v>
      </c>
      <c r="C649">
        <v>94</v>
      </c>
      <c r="D649">
        <v>121</v>
      </c>
      <c r="E649">
        <v>212</v>
      </c>
      <c r="F649">
        <v>263</v>
      </c>
      <c r="G649" t="s">
        <v>3615</v>
      </c>
      <c r="H649">
        <v>394</v>
      </c>
      <c r="I649" s="11">
        <v>33328051</v>
      </c>
      <c r="J649" t="s">
        <v>1092</v>
      </c>
      <c r="K649" t="s">
        <v>3616</v>
      </c>
      <c r="L649" t="s">
        <v>3617</v>
      </c>
      <c r="M649">
        <v>60508</v>
      </c>
      <c r="N649">
        <v>1531</v>
      </c>
      <c r="O649" t="s">
        <v>3618</v>
      </c>
      <c r="P649">
        <v>2</v>
      </c>
      <c r="Q649" t="s">
        <v>3619</v>
      </c>
      <c r="R649" t="s">
        <v>3620</v>
      </c>
      <c r="S649">
        <v>285</v>
      </c>
      <c r="T649" t="s">
        <v>37</v>
      </c>
      <c r="U649" t="s">
        <v>38</v>
      </c>
      <c r="V649" t="s">
        <v>569</v>
      </c>
      <c r="W649" s="11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5">
      <c r="A650" t="s">
        <v>28</v>
      </c>
      <c r="B650" t="s">
        <v>3621</v>
      </c>
      <c r="C650">
        <v>134</v>
      </c>
      <c r="D650">
        <v>135</v>
      </c>
      <c r="E650">
        <v>138</v>
      </c>
      <c r="F650">
        <v>184</v>
      </c>
      <c r="G650" t="s">
        <v>2173</v>
      </c>
      <c r="H650">
        <v>324</v>
      </c>
      <c r="I650" s="11">
        <v>32598931</v>
      </c>
      <c r="J650" t="s">
        <v>896</v>
      </c>
      <c r="K650" t="s">
        <v>3622</v>
      </c>
      <c r="L650" t="s">
        <v>3623</v>
      </c>
      <c r="M650">
        <v>49300</v>
      </c>
      <c r="N650">
        <v>1013</v>
      </c>
      <c r="O650" t="s">
        <v>3624</v>
      </c>
      <c r="P650">
        <v>1</v>
      </c>
      <c r="Q650" t="s">
        <v>3625</v>
      </c>
      <c r="R650" t="s">
        <v>3626</v>
      </c>
      <c r="S650">
        <v>265</v>
      </c>
      <c r="T650" t="s">
        <v>37</v>
      </c>
      <c r="U650" t="s">
        <v>38</v>
      </c>
      <c r="V650" t="s">
        <v>569</v>
      </c>
      <c r="W650" s="11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5">
      <c r="A651" t="s">
        <v>28</v>
      </c>
      <c r="B651" t="s">
        <v>245</v>
      </c>
      <c r="C651">
        <v>136</v>
      </c>
      <c r="D651">
        <v>101</v>
      </c>
      <c r="E651">
        <v>4000</v>
      </c>
      <c r="F651">
        <v>539</v>
      </c>
      <c r="G651" t="s">
        <v>673</v>
      </c>
      <c r="H651">
        <v>17000</v>
      </c>
      <c r="I651" s="11">
        <v>28045540</v>
      </c>
      <c r="J651" t="s">
        <v>160</v>
      </c>
      <c r="K651" t="s">
        <v>547</v>
      </c>
      <c r="L651" t="s">
        <v>3627</v>
      </c>
      <c r="M651">
        <v>67707</v>
      </c>
      <c r="N651">
        <v>32232</v>
      </c>
      <c r="O651" t="s">
        <v>3628</v>
      </c>
      <c r="P651">
        <v>0</v>
      </c>
      <c r="Q651" t="s">
        <v>3629</v>
      </c>
      <c r="R651" t="s">
        <v>3630</v>
      </c>
      <c r="S651">
        <v>202</v>
      </c>
      <c r="T651" t="s">
        <v>37</v>
      </c>
      <c r="U651" t="s">
        <v>38</v>
      </c>
      <c r="V651" t="s">
        <v>90</v>
      </c>
      <c r="W651" s="11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5">
      <c r="A652" t="s">
        <v>28</v>
      </c>
      <c r="B652" t="s">
        <v>658</v>
      </c>
      <c r="C652">
        <v>315</v>
      </c>
      <c r="D652">
        <v>151</v>
      </c>
      <c r="E652">
        <v>21000</v>
      </c>
      <c r="F652">
        <v>637</v>
      </c>
      <c r="G652" t="s">
        <v>3631</v>
      </c>
      <c r="H652">
        <v>11000</v>
      </c>
      <c r="I652" s="11">
        <v>37023395</v>
      </c>
      <c r="J652" t="s">
        <v>3270</v>
      </c>
      <c r="K652" t="s">
        <v>335</v>
      </c>
      <c r="L652" t="s">
        <v>3632</v>
      </c>
      <c r="M652">
        <v>1347461</v>
      </c>
      <c r="N652">
        <v>13209</v>
      </c>
      <c r="O652" t="s">
        <v>3633</v>
      </c>
      <c r="P652">
        <v>2</v>
      </c>
      <c r="Q652" t="s">
        <v>3634</v>
      </c>
      <c r="R652" t="s">
        <v>3635</v>
      </c>
      <c r="S652">
        <v>2968</v>
      </c>
      <c r="T652" t="s">
        <v>37</v>
      </c>
      <c r="U652" t="s">
        <v>38</v>
      </c>
      <c r="V652" t="s">
        <v>569</v>
      </c>
      <c r="W652" s="11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5">
      <c r="A653" t="s">
        <v>28</v>
      </c>
      <c r="B653" t="s">
        <v>322</v>
      </c>
      <c r="C653">
        <v>96</v>
      </c>
      <c r="D653">
        <v>131</v>
      </c>
      <c r="E653">
        <v>368</v>
      </c>
      <c r="F653">
        <v>383</v>
      </c>
      <c r="G653" t="s">
        <v>3636</v>
      </c>
      <c r="H653">
        <v>11000</v>
      </c>
      <c r="I653" s="11">
        <v>43532294</v>
      </c>
      <c r="J653" t="s">
        <v>3637</v>
      </c>
      <c r="K653" t="s">
        <v>644</v>
      </c>
      <c r="L653" t="s">
        <v>3638</v>
      </c>
      <c r="M653">
        <v>46951</v>
      </c>
      <c r="N653">
        <v>12088</v>
      </c>
      <c r="O653" t="s">
        <v>3114</v>
      </c>
      <c r="P653">
        <v>0</v>
      </c>
      <c r="Q653" t="s">
        <v>3639</v>
      </c>
      <c r="R653" t="s">
        <v>3640</v>
      </c>
      <c r="S653">
        <v>175</v>
      </c>
      <c r="T653" t="s">
        <v>37</v>
      </c>
      <c r="U653" t="s">
        <v>38</v>
      </c>
      <c r="V653" t="s">
        <v>90</v>
      </c>
      <c r="W653" s="11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5">
      <c r="A654" t="s">
        <v>28</v>
      </c>
      <c r="B654" t="s">
        <v>3642</v>
      </c>
      <c r="C654">
        <v>60</v>
      </c>
      <c r="D654">
        <v>100</v>
      </c>
      <c r="E654">
        <v>36</v>
      </c>
      <c r="F654">
        <v>554</v>
      </c>
      <c r="G654" t="s">
        <v>1401</v>
      </c>
      <c r="H654">
        <v>13000</v>
      </c>
      <c r="I654" s="11">
        <v>17218080</v>
      </c>
      <c r="J654" t="s">
        <v>1569</v>
      </c>
      <c r="K654" t="s">
        <v>950</v>
      </c>
      <c r="L654" t="s">
        <v>3643</v>
      </c>
      <c r="M654">
        <v>43376</v>
      </c>
      <c r="N654">
        <v>15944</v>
      </c>
      <c r="O654" t="s">
        <v>2230</v>
      </c>
      <c r="P654">
        <v>0</v>
      </c>
      <c r="Q654" t="s">
        <v>3644</v>
      </c>
      <c r="R654" t="s">
        <v>3645</v>
      </c>
      <c r="S654">
        <v>249</v>
      </c>
      <c r="T654" t="s">
        <v>37</v>
      </c>
      <c r="U654" t="s">
        <v>38</v>
      </c>
      <c r="V654" t="s">
        <v>569</v>
      </c>
      <c r="W654" s="11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5">
      <c r="A655" t="s">
        <v>28</v>
      </c>
      <c r="B655" t="s">
        <v>3515</v>
      </c>
      <c r="C655">
        <v>60</v>
      </c>
      <c r="D655">
        <v>105</v>
      </c>
      <c r="E655">
        <v>0</v>
      </c>
      <c r="F655">
        <v>506</v>
      </c>
      <c r="G655" t="s">
        <v>3646</v>
      </c>
      <c r="H655">
        <v>975</v>
      </c>
      <c r="I655" s="11">
        <v>10014234</v>
      </c>
      <c r="J655" t="s">
        <v>982</v>
      </c>
      <c r="K655" t="s">
        <v>2446</v>
      </c>
      <c r="L655" t="s">
        <v>3647</v>
      </c>
      <c r="M655">
        <v>8560</v>
      </c>
      <c r="N655">
        <v>3580</v>
      </c>
      <c r="O655" t="s">
        <v>2867</v>
      </c>
      <c r="P655">
        <v>1</v>
      </c>
      <c r="Q655" t="s">
        <v>3648</v>
      </c>
      <c r="R655" t="s">
        <v>3649</v>
      </c>
      <c r="S655">
        <v>69</v>
      </c>
      <c r="T655" t="s">
        <v>37</v>
      </c>
      <c r="U655" t="s">
        <v>1418</v>
      </c>
      <c r="V655" t="s">
        <v>569</v>
      </c>
      <c r="W655" s="11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5">
      <c r="A656" t="s">
        <v>28</v>
      </c>
      <c r="B656" t="s">
        <v>3650</v>
      </c>
      <c r="C656">
        <v>308</v>
      </c>
      <c r="D656">
        <v>92</v>
      </c>
      <c r="E656">
        <v>72</v>
      </c>
      <c r="F656">
        <v>568</v>
      </c>
      <c r="G656" t="s">
        <v>3651</v>
      </c>
      <c r="H656">
        <v>623</v>
      </c>
      <c r="I656" s="11">
        <v>19059018</v>
      </c>
      <c r="J656" t="s">
        <v>3652</v>
      </c>
      <c r="K656" t="s">
        <v>3653</v>
      </c>
      <c r="L656" t="s">
        <v>3654</v>
      </c>
      <c r="M656">
        <v>65709</v>
      </c>
      <c r="N656">
        <v>3165</v>
      </c>
      <c r="O656" t="s">
        <v>2033</v>
      </c>
      <c r="P656">
        <v>0</v>
      </c>
      <c r="Q656" t="s">
        <v>3655</v>
      </c>
      <c r="R656" t="s">
        <v>3656</v>
      </c>
      <c r="S656">
        <v>194</v>
      </c>
      <c r="T656" t="s">
        <v>37</v>
      </c>
      <c r="U656" t="s">
        <v>365</v>
      </c>
      <c r="V656" t="s">
        <v>39</v>
      </c>
      <c r="W656" s="11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5">
      <c r="A657" t="s">
        <v>28</v>
      </c>
      <c r="B657" t="s">
        <v>3657</v>
      </c>
      <c r="C657">
        <v>127</v>
      </c>
      <c r="D657">
        <v>130</v>
      </c>
      <c r="E657">
        <v>2000</v>
      </c>
      <c r="F657">
        <v>25</v>
      </c>
      <c r="G657" t="s">
        <v>3658</v>
      </c>
      <c r="H657">
        <v>268</v>
      </c>
      <c r="I657" s="11">
        <v>1987287</v>
      </c>
      <c r="J657" t="s">
        <v>1872</v>
      </c>
      <c r="K657" t="s">
        <v>3659</v>
      </c>
      <c r="L657" t="s">
        <v>3660</v>
      </c>
      <c r="M657">
        <v>25474</v>
      </c>
      <c r="N657">
        <v>450</v>
      </c>
      <c r="O657" t="s">
        <v>3661</v>
      </c>
      <c r="P657">
        <v>0</v>
      </c>
      <c r="Q657" t="s">
        <v>3662</v>
      </c>
      <c r="R657" t="s">
        <v>3663</v>
      </c>
      <c r="S657">
        <v>138</v>
      </c>
      <c r="T657" t="s">
        <v>37</v>
      </c>
      <c r="U657" t="s">
        <v>56</v>
      </c>
      <c r="V657" t="s">
        <v>39</v>
      </c>
      <c r="W657" s="11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5">
      <c r="A658" t="s">
        <v>28</v>
      </c>
      <c r="B658" t="s">
        <v>3460</v>
      </c>
      <c r="C658">
        <v>196</v>
      </c>
      <c r="D658">
        <v>100</v>
      </c>
      <c r="E658">
        <v>38</v>
      </c>
      <c r="F658">
        <v>1000</v>
      </c>
      <c r="G658" t="s">
        <v>571</v>
      </c>
      <c r="H658">
        <v>3000</v>
      </c>
      <c r="I658" s="11">
        <v>24407944</v>
      </c>
      <c r="J658" t="s">
        <v>2885</v>
      </c>
      <c r="K658" t="s">
        <v>723</v>
      </c>
      <c r="L658" t="s">
        <v>3664</v>
      </c>
      <c r="M658">
        <v>71202</v>
      </c>
      <c r="N658">
        <v>7048</v>
      </c>
      <c r="O658" t="s">
        <v>2078</v>
      </c>
      <c r="P658">
        <v>0</v>
      </c>
      <c r="Q658" t="s">
        <v>3665</v>
      </c>
      <c r="R658" t="s">
        <v>3666</v>
      </c>
      <c r="S658">
        <v>380</v>
      </c>
      <c r="T658" t="s">
        <v>37</v>
      </c>
      <c r="U658" t="s">
        <v>263</v>
      </c>
      <c r="V658" t="s">
        <v>39</v>
      </c>
      <c r="W658" s="11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5">
      <c r="A659" t="s">
        <v>720</v>
      </c>
      <c r="B659" t="s">
        <v>3667</v>
      </c>
      <c r="C659">
        <v>339</v>
      </c>
      <c r="D659">
        <v>102</v>
      </c>
      <c r="E659">
        <v>436</v>
      </c>
      <c r="F659">
        <v>6000</v>
      </c>
      <c r="G659" t="s">
        <v>950</v>
      </c>
      <c r="H659">
        <v>23000</v>
      </c>
      <c r="I659" s="11">
        <v>13750556</v>
      </c>
      <c r="J659" t="s">
        <v>329</v>
      </c>
      <c r="K659" t="s">
        <v>62</v>
      </c>
      <c r="L659" t="s">
        <v>3668</v>
      </c>
      <c r="M659">
        <v>111102</v>
      </c>
      <c r="N659">
        <v>49433</v>
      </c>
      <c r="O659" t="s">
        <v>194</v>
      </c>
      <c r="P659">
        <v>3</v>
      </c>
      <c r="Q659" t="s">
        <v>3669</v>
      </c>
      <c r="R659" t="s">
        <v>3670</v>
      </c>
      <c r="S659">
        <v>239</v>
      </c>
      <c r="T659" t="s">
        <v>37</v>
      </c>
      <c r="U659" t="s">
        <v>38</v>
      </c>
      <c r="V659" t="s">
        <v>569</v>
      </c>
      <c r="W659" s="11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5">
      <c r="A660" t="s">
        <v>28</v>
      </c>
      <c r="B660" t="s">
        <v>2150</v>
      </c>
      <c r="C660">
        <v>96</v>
      </c>
      <c r="D660">
        <v>133</v>
      </c>
      <c r="E660">
        <v>521</v>
      </c>
      <c r="F660">
        <v>970</v>
      </c>
      <c r="G660" t="s">
        <v>198</v>
      </c>
      <c r="H660">
        <v>11000</v>
      </c>
      <c r="I660" s="11">
        <v>31054924</v>
      </c>
      <c r="J660" t="s">
        <v>3671</v>
      </c>
      <c r="K660" t="s">
        <v>386</v>
      </c>
      <c r="L660" t="s">
        <v>3672</v>
      </c>
      <c r="M660">
        <v>17025</v>
      </c>
      <c r="N660">
        <v>16710</v>
      </c>
      <c r="O660" t="s">
        <v>3673</v>
      </c>
      <c r="P660">
        <v>1</v>
      </c>
      <c r="Q660" t="s">
        <v>3674</v>
      </c>
      <c r="R660" t="s">
        <v>3675</v>
      </c>
      <c r="S660">
        <v>290</v>
      </c>
      <c r="T660" t="s">
        <v>37</v>
      </c>
      <c r="U660" t="s">
        <v>38</v>
      </c>
      <c r="V660" t="s">
        <v>569</v>
      </c>
      <c r="W660" s="11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5">
      <c r="A661" t="s">
        <v>28</v>
      </c>
      <c r="B661" t="s">
        <v>3676</v>
      </c>
      <c r="C661">
        <v>361</v>
      </c>
      <c r="D661">
        <v>121</v>
      </c>
      <c r="E661">
        <v>175</v>
      </c>
      <c r="F661">
        <v>221</v>
      </c>
      <c r="G661" t="s">
        <v>3677</v>
      </c>
      <c r="H661">
        <v>963</v>
      </c>
      <c r="I661" s="11">
        <v>43247140</v>
      </c>
      <c r="J661" t="s">
        <v>3678</v>
      </c>
      <c r="K661" t="s">
        <v>2923</v>
      </c>
      <c r="L661" t="s">
        <v>3679</v>
      </c>
      <c r="M661">
        <v>134625</v>
      </c>
      <c r="N661">
        <v>2131</v>
      </c>
      <c r="O661" t="s">
        <v>3680</v>
      </c>
      <c r="P661">
        <v>0</v>
      </c>
      <c r="Q661" t="s">
        <v>3681</v>
      </c>
      <c r="R661" t="s">
        <v>3682</v>
      </c>
      <c r="S661">
        <v>265</v>
      </c>
      <c r="T661" t="s">
        <v>37</v>
      </c>
      <c r="U661" t="s">
        <v>56</v>
      </c>
      <c r="V661" t="s">
        <v>39</v>
      </c>
      <c r="W661" s="11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5">
      <c r="A662" t="s">
        <v>28</v>
      </c>
      <c r="B662" t="s">
        <v>1784</v>
      </c>
      <c r="C662">
        <v>226</v>
      </c>
      <c r="D662">
        <v>147</v>
      </c>
      <c r="E662">
        <v>670</v>
      </c>
      <c r="F662">
        <v>16</v>
      </c>
      <c r="G662" t="s">
        <v>3683</v>
      </c>
      <c r="H662">
        <v>177</v>
      </c>
      <c r="I662" s="11">
        <v>2208939</v>
      </c>
      <c r="J662" t="s">
        <v>3684</v>
      </c>
      <c r="K662" t="s">
        <v>3685</v>
      </c>
      <c r="L662" t="s">
        <v>3686</v>
      </c>
      <c r="M662">
        <v>190490</v>
      </c>
      <c r="N662">
        <v>253</v>
      </c>
      <c r="O662" t="s">
        <v>3687</v>
      </c>
      <c r="P662">
        <v>0</v>
      </c>
      <c r="Q662" t="s">
        <v>3688</v>
      </c>
      <c r="R662" t="s">
        <v>3689</v>
      </c>
      <c r="S662">
        <v>482</v>
      </c>
      <c r="T662" t="s">
        <v>37</v>
      </c>
      <c r="U662" t="s">
        <v>740</v>
      </c>
      <c r="V662" t="s">
        <v>569</v>
      </c>
      <c r="W662" s="11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5">
      <c r="A663" t="s">
        <v>28</v>
      </c>
      <c r="B663" t="s">
        <v>1902</v>
      </c>
      <c r="C663">
        <v>194</v>
      </c>
      <c r="D663">
        <v>94</v>
      </c>
      <c r="E663">
        <v>116</v>
      </c>
      <c r="F663">
        <v>481</v>
      </c>
      <c r="G663" t="s">
        <v>3690</v>
      </c>
      <c r="H663">
        <v>645</v>
      </c>
      <c r="I663" s="11">
        <v>213079163</v>
      </c>
      <c r="J663" t="s">
        <v>1689</v>
      </c>
      <c r="K663" t="s">
        <v>1218</v>
      </c>
      <c r="L663" t="s">
        <v>3691</v>
      </c>
      <c r="M663">
        <v>162909</v>
      </c>
      <c r="N663">
        <v>2725</v>
      </c>
      <c r="O663" t="s">
        <v>3692</v>
      </c>
      <c r="P663">
        <v>2</v>
      </c>
      <c r="Q663" t="s">
        <v>3693</v>
      </c>
      <c r="R663" t="s">
        <v>3694</v>
      </c>
      <c r="S663">
        <v>795</v>
      </c>
      <c r="T663" t="s">
        <v>37</v>
      </c>
      <c r="U663" t="s">
        <v>38</v>
      </c>
      <c r="V663" t="s">
        <v>39</v>
      </c>
      <c r="W663" s="11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5">
      <c r="A664" t="s">
        <v>28</v>
      </c>
      <c r="B664" t="s">
        <v>908</v>
      </c>
      <c r="C664">
        <v>138</v>
      </c>
      <c r="D664">
        <v>94</v>
      </c>
      <c r="E664">
        <v>42</v>
      </c>
      <c r="F664">
        <v>668</v>
      </c>
      <c r="G664" t="s">
        <v>749</v>
      </c>
      <c r="H664">
        <v>12000</v>
      </c>
      <c r="I664" s="11">
        <v>19548064</v>
      </c>
      <c r="J664" t="s">
        <v>1211</v>
      </c>
      <c r="K664" t="s">
        <v>678</v>
      </c>
      <c r="L664" t="s">
        <v>3695</v>
      </c>
      <c r="M664">
        <v>25681</v>
      </c>
      <c r="N664">
        <v>23365</v>
      </c>
      <c r="O664" t="s">
        <v>3696</v>
      </c>
      <c r="P664">
        <v>1</v>
      </c>
      <c r="Q664" t="s">
        <v>3697</v>
      </c>
      <c r="R664" t="s">
        <v>3698</v>
      </c>
      <c r="S664">
        <v>77</v>
      </c>
      <c r="T664" t="s">
        <v>37</v>
      </c>
      <c r="U664" t="s">
        <v>3699</v>
      </c>
      <c r="V664" t="s">
        <v>90</v>
      </c>
      <c r="W664" s="11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5">
      <c r="A665" t="s">
        <v>28</v>
      </c>
      <c r="B665" t="s">
        <v>384</v>
      </c>
      <c r="C665">
        <v>308</v>
      </c>
      <c r="D665">
        <v>127</v>
      </c>
      <c r="E665">
        <v>14000</v>
      </c>
      <c r="F665">
        <v>191</v>
      </c>
      <c r="G665" t="s">
        <v>2868</v>
      </c>
      <c r="H665">
        <v>967</v>
      </c>
      <c r="I665" s="11">
        <v>356784000</v>
      </c>
      <c r="J665" t="s">
        <v>1137</v>
      </c>
      <c r="K665" t="s">
        <v>967</v>
      </c>
      <c r="L665" t="s">
        <v>3700</v>
      </c>
      <c r="M665">
        <v>613473</v>
      </c>
      <c r="N665">
        <v>2129</v>
      </c>
      <c r="O665" t="s">
        <v>3701</v>
      </c>
      <c r="P665">
        <v>0</v>
      </c>
      <c r="Q665" t="s">
        <v>3702</v>
      </c>
      <c r="R665" t="s">
        <v>3703</v>
      </c>
      <c r="S665">
        <v>895</v>
      </c>
      <c r="T665" t="s">
        <v>37</v>
      </c>
      <c r="U665" t="s">
        <v>38</v>
      </c>
      <c r="V665" t="s">
        <v>39</v>
      </c>
      <c r="W665" s="11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5">
      <c r="A666" t="s">
        <v>28</v>
      </c>
      <c r="B666" t="s">
        <v>3486</v>
      </c>
      <c r="C666">
        <v>40</v>
      </c>
      <c r="D666">
        <v>212</v>
      </c>
      <c r="E666">
        <v>759</v>
      </c>
      <c r="F666">
        <v>812</v>
      </c>
      <c r="G666" t="s">
        <v>1739</v>
      </c>
      <c r="H666">
        <v>2000</v>
      </c>
      <c r="I666" s="11">
        <v>25052000</v>
      </c>
      <c r="J666" t="s">
        <v>3704</v>
      </c>
      <c r="K666" t="s">
        <v>526</v>
      </c>
      <c r="L666" t="s">
        <v>3705</v>
      </c>
      <c r="M666">
        <v>35314</v>
      </c>
      <c r="N666">
        <v>5708</v>
      </c>
      <c r="O666" t="s">
        <v>3706</v>
      </c>
      <c r="P666">
        <v>0</v>
      </c>
      <c r="Q666" t="s">
        <v>3707</v>
      </c>
      <c r="R666" t="s">
        <v>3708</v>
      </c>
      <c r="S666">
        <v>145</v>
      </c>
      <c r="T666" t="s">
        <v>37</v>
      </c>
      <c r="U666" t="s">
        <v>38</v>
      </c>
      <c r="V666" t="s">
        <v>39</v>
      </c>
      <c r="W666" s="11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5">
      <c r="A667" t="s">
        <v>28</v>
      </c>
      <c r="B667" t="s">
        <v>1165</v>
      </c>
      <c r="C667">
        <v>42</v>
      </c>
      <c r="D667">
        <v>141</v>
      </c>
      <c r="E667">
        <v>176</v>
      </c>
      <c r="F667">
        <v>672</v>
      </c>
      <c r="G667" t="s">
        <v>3709</v>
      </c>
      <c r="H667">
        <v>11000</v>
      </c>
      <c r="I667" s="11">
        <v>122012710</v>
      </c>
      <c r="J667" t="s">
        <v>454</v>
      </c>
      <c r="K667" t="s">
        <v>386</v>
      </c>
      <c r="L667" t="s">
        <v>3710</v>
      </c>
      <c r="M667">
        <v>69663</v>
      </c>
      <c r="N667">
        <v>14178</v>
      </c>
      <c r="O667" t="s">
        <v>2367</v>
      </c>
      <c r="P667">
        <v>1</v>
      </c>
      <c r="Q667" t="s">
        <v>3711</v>
      </c>
      <c r="R667" t="s">
        <v>3712</v>
      </c>
      <c r="S667">
        <v>133</v>
      </c>
      <c r="T667" t="s">
        <v>37</v>
      </c>
      <c r="U667" t="s">
        <v>38</v>
      </c>
      <c r="V667" t="s">
        <v>39</v>
      </c>
      <c r="W667" s="11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5">
      <c r="A668" t="s">
        <v>28</v>
      </c>
      <c r="B668" t="s">
        <v>3713</v>
      </c>
      <c r="C668">
        <v>68</v>
      </c>
      <c r="D668">
        <v>103</v>
      </c>
      <c r="E668">
        <v>10</v>
      </c>
      <c r="F668">
        <v>7</v>
      </c>
      <c r="G668" t="s">
        <v>3714</v>
      </c>
      <c r="H668">
        <v>21</v>
      </c>
      <c r="I668" s="11">
        <v>72413</v>
      </c>
      <c r="J668" t="s">
        <v>184</v>
      </c>
      <c r="K668" t="s">
        <v>3715</v>
      </c>
      <c r="L668" t="s">
        <v>3716</v>
      </c>
      <c r="M668">
        <v>11584</v>
      </c>
      <c r="N668">
        <v>58</v>
      </c>
      <c r="O668" t="s">
        <v>3717</v>
      </c>
      <c r="P668">
        <v>3</v>
      </c>
      <c r="Q668" t="s">
        <v>3718</v>
      </c>
      <c r="R668" t="s">
        <v>3719</v>
      </c>
      <c r="S668">
        <v>86</v>
      </c>
      <c r="T668" t="s">
        <v>1883</v>
      </c>
      <c r="U668" t="s">
        <v>865</v>
      </c>
      <c r="V668" t="s">
        <v>569</v>
      </c>
      <c r="W668" s="11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5">
      <c r="A669" t="s">
        <v>28</v>
      </c>
      <c r="B669" t="s">
        <v>3720</v>
      </c>
      <c r="C669">
        <v>78</v>
      </c>
      <c r="D669">
        <v>98</v>
      </c>
      <c r="E669">
        <v>322</v>
      </c>
      <c r="F669">
        <v>723</v>
      </c>
      <c r="G669" t="s">
        <v>3721</v>
      </c>
      <c r="H669">
        <v>979</v>
      </c>
      <c r="I669" s="11">
        <v>58255287</v>
      </c>
      <c r="J669" t="s">
        <v>982</v>
      </c>
      <c r="K669" t="s">
        <v>1594</v>
      </c>
      <c r="L669" t="s">
        <v>3722</v>
      </c>
      <c r="M669">
        <v>39471</v>
      </c>
      <c r="N669">
        <v>6334</v>
      </c>
      <c r="O669" t="s">
        <v>3723</v>
      </c>
      <c r="P669">
        <v>1</v>
      </c>
      <c r="Q669" t="s">
        <v>3724</v>
      </c>
      <c r="R669" t="s">
        <v>3725</v>
      </c>
      <c r="S669">
        <v>187</v>
      </c>
      <c r="T669" t="s">
        <v>37</v>
      </c>
      <c r="U669" t="s">
        <v>38</v>
      </c>
      <c r="V669" t="s">
        <v>39</v>
      </c>
      <c r="W669" s="11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5">
      <c r="A670" t="s">
        <v>28</v>
      </c>
      <c r="B670" t="s">
        <v>630</v>
      </c>
      <c r="C670">
        <v>178</v>
      </c>
      <c r="D670">
        <v>116</v>
      </c>
      <c r="E670">
        <v>84</v>
      </c>
      <c r="F670">
        <v>563</v>
      </c>
      <c r="G670" t="s">
        <v>201</v>
      </c>
      <c r="H670">
        <v>11000</v>
      </c>
      <c r="I670" s="11">
        <v>77086030</v>
      </c>
      <c r="J670" t="s">
        <v>3726</v>
      </c>
      <c r="K670" t="s">
        <v>644</v>
      </c>
      <c r="L670" t="s">
        <v>3727</v>
      </c>
      <c r="M670">
        <v>65297</v>
      </c>
      <c r="N670">
        <v>14931</v>
      </c>
      <c r="O670" t="s">
        <v>3728</v>
      </c>
      <c r="P670">
        <v>0</v>
      </c>
      <c r="Q670" t="s">
        <v>3729</v>
      </c>
      <c r="R670" t="s">
        <v>3730</v>
      </c>
      <c r="S670">
        <v>602</v>
      </c>
      <c r="T670" t="s">
        <v>37</v>
      </c>
      <c r="U670" t="s">
        <v>1418</v>
      </c>
      <c r="V670" t="s">
        <v>39</v>
      </c>
      <c r="W670" s="11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5">
      <c r="A671" t="s">
        <v>28</v>
      </c>
      <c r="B671" t="s">
        <v>3731</v>
      </c>
      <c r="C671">
        <v>75</v>
      </c>
      <c r="D671">
        <v>114</v>
      </c>
      <c r="E671">
        <v>0</v>
      </c>
      <c r="F671">
        <v>452</v>
      </c>
      <c r="G671" t="s">
        <v>3552</v>
      </c>
      <c r="H671">
        <v>524</v>
      </c>
      <c r="I671" s="11">
        <v>65000000</v>
      </c>
      <c r="J671" t="s">
        <v>1375</v>
      </c>
      <c r="K671" t="s">
        <v>3732</v>
      </c>
      <c r="L671" t="s">
        <v>3733</v>
      </c>
      <c r="M671">
        <v>43027</v>
      </c>
      <c r="N671">
        <v>2668</v>
      </c>
      <c r="O671" t="s">
        <v>1714</v>
      </c>
      <c r="P671">
        <v>0</v>
      </c>
      <c r="Q671" t="s">
        <v>3734</v>
      </c>
      <c r="R671" t="s">
        <v>3735</v>
      </c>
      <c r="S671">
        <v>214</v>
      </c>
      <c r="T671" t="s">
        <v>37</v>
      </c>
      <c r="U671" t="s">
        <v>38</v>
      </c>
      <c r="V671" t="s">
        <v>39</v>
      </c>
      <c r="W671" s="11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5">
      <c r="A672" t="s">
        <v>28</v>
      </c>
      <c r="B672" t="s">
        <v>3736</v>
      </c>
      <c r="C672">
        <v>150</v>
      </c>
      <c r="D672">
        <v>87</v>
      </c>
      <c r="E672">
        <v>12</v>
      </c>
      <c r="F672">
        <v>645</v>
      </c>
      <c r="G672" t="s">
        <v>3737</v>
      </c>
      <c r="H672">
        <v>3000</v>
      </c>
      <c r="I672" s="11">
        <v>32178777</v>
      </c>
      <c r="J672" t="s">
        <v>3738</v>
      </c>
      <c r="K672" t="s">
        <v>696</v>
      </c>
      <c r="L672" t="s">
        <v>3739</v>
      </c>
      <c r="M672">
        <v>43300</v>
      </c>
      <c r="N672">
        <v>6658</v>
      </c>
      <c r="O672" t="s">
        <v>1218</v>
      </c>
      <c r="P672">
        <v>6</v>
      </c>
      <c r="Q672" t="s">
        <v>3740</v>
      </c>
      <c r="R672" t="s">
        <v>3741</v>
      </c>
      <c r="S672">
        <v>250</v>
      </c>
      <c r="T672" t="s">
        <v>37</v>
      </c>
      <c r="U672" t="s">
        <v>38</v>
      </c>
      <c r="V672" t="s">
        <v>39</v>
      </c>
      <c r="W672" s="11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5">
      <c r="A673" t="s">
        <v>28</v>
      </c>
      <c r="B673" t="s">
        <v>3742</v>
      </c>
      <c r="C673">
        <v>113</v>
      </c>
      <c r="D673">
        <v>125</v>
      </c>
      <c r="E673">
        <v>11</v>
      </c>
      <c r="F673">
        <v>867</v>
      </c>
      <c r="G673" t="s">
        <v>2891</v>
      </c>
      <c r="H673">
        <v>11000</v>
      </c>
      <c r="I673" s="11">
        <v>15738632</v>
      </c>
      <c r="J673" t="s">
        <v>412</v>
      </c>
      <c r="K673" t="s">
        <v>1893</v>
      </c>
      <c r="L673" t="s">
        <v>3743</v>
      </c>
      <c r="M673">
        <v>38076</v>
      </c>
      <c r="N673">
        <v>14536</v>
      </c>
      <c r="O673" t="s">
        <v>3744</v>
      </c>
      <c r="P673">
        <v>2</v>
      </c>
      <c r="Q673" t="s">
        <v>3745</v>
      </c>
      <c r="R673" t="s">
        <v>3746</v>
      </c>
      <c r="S673">
        <v>399</v>
      </c>
      <c r="T673" t="s">
        <v>37</v>
      </c>
      <c r="U673" t="s">
        <v>38</v>
      </c>
      <c r="V673" t="s">
        <v>569</v>
      </c>
      <c r="W673" s="11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5">
      <c r="A674" t="s">
        <v>28</v>
      </c>
      <c r="B674" t="s">
        <v>1701</v>
      </c>
      <c r="C674">
        <v>596</v>
      </c>
      <c r="D674">
        <v>187</v>
      </c>
      <c r="E674">
        <v>16000</v>
      </c>
      <c r="F674">
        <v>1000</v>
      </c>
      <c r="G674" t="s">
        <v>2539</v>
      </c>
      <c r="H674">
        <v>46000</v>
      </c>
      <c r="I674" s="11">
        <v>54116191</v>
      </c>
      <c r="J674" t="s">
        <v>3747</v>
      </c>
      <c r="K674" t="s">
        <v>3748</v>
      </c>
      <c r="L674" t="s">
        <v>3749</v>
      </c>
      <c r="M674">
        <v>272839</v>
      </c>
      <c r="N674">
        <v>49912</v>
      </c>
      <c r="O674" t="s">
        <v>1389</v>
      </c>
      <c r="P674">
        <v>1</v>
      </c>
      <c r="Q674" t="s">
        <v>3750</v>
      </c>
      <c r="R674" t="s">
        <v>3751</v>
      </c>
      <c r="S674">
        <v>1018</v>
      </c>
      <c r="T674" t="s">
        <v>37</v>
      </c>
      <c r="U674" t="s">
        <v>38</v>
      </c>
      <c r="V674" t="s">
        <v>569</v>
      </c>
      <c r="W674" s="11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5">
      <c r="A675" t="s">
        <v>28</v>
      </c>
      <c r="B675" t="s">
        <v>3752</v>
      </c>
      <c r="C675">
        <v>191</v>
      </c>
      <c r="D675">
        <v>93</v>
      </c>
      <c r="E675">
        <v>8</v>
      </c>
      <c r="F675">
        <v>970</v>
      </c>
      <c r="G675" t="s">
        <v>469</v>
      </c>
      <c r="H675">
        <v>8000</v>
      </c>
      <c r="I675" s="11">
        <v>118153533</v>
      </c>
      <c r="J675" t="s">
        <v>3753</v>
      </c>
      <c r="K675" t="s">
        <v>1213</v>
      </c>
      <c r="L675" t="s">
        <v>3754</v>
      </c>
      <c r="M675">
        <v>129995</v>
      </c>
      <c r="N675">
        <v>13232</v>
      </c>
      <c r="O675" t="s">
        <v>1888</v>
      </c>
      <c r="P675">
        <v>2</v>
      </c>
      <c r="Q675" t="s">
        <v>3755</v>
      </c>
      <c r="R675" t="s">
        <v>3756</v>
      </c>
      <c r="S675">
        <v>246</v>
      </c>
      <c r="T675" t="s">
        <v>37</v>
      </c>
      <c r="U675" t="s">
        <v>38</v>
      </c>
      <c r="V675" t="s">
        <v>39</v>
      </c>
      <c r="W675" s="11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5">
      <c r="A676" t="s">
        <v>28</v>
      </c>
      <c r="B676" t="s">
        <v>3757</v>
      </c>
      <c r="C676">
        <v>156</v>
      </c>
      <c r="D676">
        <v>95</v>
      </c>
      <c r="E676">
        <v>25</v>
      </c>
      <c r="F676">
        <v>439</v>
      </c>
      <c r="G676" t="s">
        <v>3758</v>
      </c>
      <c r="H676">
        <v>989</v>
      </c>
      <c r="I676" s="11">
        <v>108012170</v>
      </c>
      <c r="J676" t="s">
        <v>266</v>
      </c>
      <c r="K676" t="s">
        <v>3097</v>
      </c>
      <c r="L676" t="s">
        <v>3759</v>
      </c>
      <c r="M676">
        <v>24089</v>
      </c>
      <c r="N676">
        <v>2558</v>
      </c>
      <c r="O676" t="s">
        <v>3760</v>
      </c>
      <c r="P676">
        <v>0</v>
      </c>
      <c r="Q676" t="s">
        <v>3761</v>
      </c>
      <c r="R676" t="s">
        <v>3762</v>
      </c>
      <c r="S676">
        <v>82</v>
      </c>
      <c r="T676" t="s">
        <v>37</v>
      </c>
      <c r="U676" t="s">
        <v>38</v>
      </c>
      <c r="V676" t="s">
        <v>90</v>
      </c>
      <c r="W676" s="11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5">
      <c r="A677" t="s">
        <v>28</v>
      </c>
      <c r="B677" t="s">
        <v>106</v>
      </c>
      <c r="C677">
        <v>460</v>
      </c>
      <c r="D677">
        <v>117</v>
      </c>
      <c r="E677">
        <v>0</v>
      </c>
      <c r="F677">
        <v>447</v>
      </c>
      <c r="G677" t="s">
        <v>448</v>
      </c>
      <c r="H677">
        <v>18000</v>
      </c>
      <c r="I677" s="11">
        <v>210592590</v>
      </c>
      <c r="J677" t="s">
        <v>1512</v>
      </c>
      <c r="K677" t="s">
        <v>625</v>
      </c>
      <c r="L677" t="s">
        <v>3763</v>
      </c>
      <c r="M677">
        <v>607235</v>
      </c>
      <c r="N677">
        <v>32360</v>
      </c>
      <c r="O677" t="s">
        <v>3764</v>
      </c>
      <c r="P677">
        <v>0</v>
      </c>
      <c r="Q677" t="s">
        <v>3765</v>
      </c>
      <c r="R677" t="s">
        <v>3766</v>
      </c>
      <c r="S677">
        <v>2073</v>
      </c>
      <c r="T677" t="s">
        <v>37</v>
      </c>
      <c r="U677" t="s">
        <v>38</v>
      </c>
      <c r="V677" t="s">
        <v>569</v>
      </c>
      <c r="W677" s="11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5">
      <c r="A678" t="s">
        <v>28</v>
      </c>
      <c r="B678" t="s">
        <v>1902</v>
      </c>
      <c r="C678">
        <v>141</v>
      </c>
      <c r="D678">
        <v>106</v>
      </c>
      <c r="E678">
        <v>116</v>
      </c>
      <c r="F678">
        <v>708</v>
      </c>
      <c r="G678" t="s">
        <v>1682</v>
      </c>
      <c r="H678">
        <v>22000</v>
      </c>
      <c r="I678" s="11">
        <v>279167575</v>
      </c>
      <c r="J678" t="s">
        <v>1618</v>
      </c>
      <c r="K678" t="s">
        <v>1683</v>
      </c>
      <c r="L678" t="s">
        <v>3767</v>
      </c>
      <c r="M678">
        <v>211296</v>
      </c>
      <c r="N678">
        <v>24938</v>
      </c>
      <c r="O678" t="s">
        <v>1685</v>
      </c>
      <c r="P678">
        <v>6</v>
      </c>
      <c r="Q678" t="s">
        <v>3768</v>
      </c>
      <c r="R678" t="s">
        <v>3769</v>
      </c>
      <c r="S678">
        <v>428</v>
      </c>
      <c r="T678" t="s">
        <v>37</v>
      </c>
      <c r="U678" t="s">
        <v>38</v>
      </c>
      <c r="V678" t="s">
        <v>39</v>
      </c>
      <c r="W678" s="11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5">
      <c r="A679" t="s">
        <v>28</v>
      </c>
      <c r="B679" t="s">
        <v>3770</v>
      </c>
      <c r="C679">
        <v>180</v>
      </c>
      <c r="D679">
        <v>115</v>
      </c>
      <c r="E679">
        <v>64</v>
      </c>
      <c r="F679">
        <v>664</v>
      </c>
      <c r="G679" t="s">
        <v>3771</v>
      </c>
      <c r="H679">
        <v>2000</v>
      </c>
      <c r="I679" s="11">
        <v>143151473</v>
      </c>
      <c r="J679" t="s">
        <v>3772</v>
      </c>
      <c r="K679" t="s">
        <v>3773</v>
      </c>
      <c r="L679" t="s">
        <v>3774</v>
      </c>
      <c r="M679">
        <v>116681</v>
      </c>
      <c r="N679">
        <v>4811</v>
      </c>
      <c r="O679" t="s">
        <v>3775</v>
      </c>
      <c r="P679">
        <v>0</v>
      </c>
      <c r="Q679" t="s">
        <v>3776</v>
      </c>
      <c r="R679" t="s">
        <v>3777</v>
      </c>
      <c r="S679">
        <v>320</v>
      </c>
      <c r="T679" t="s">
        <v>37</v>
      </c>
      <c r="U679" t="s">
        <v>38</v>
      </c>
      <c r="V679" t="s">
        <v>90</v>
      </c>
      <c r="W679" s="11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5">
      <c r="A680" t="s">
        <v>28</v>
      </c>
      <c r="B680" t="s">
        <v>3126</v>
      </c>
      <c r="C680">
        <v>186</v>
      </c>
      <c r="D680">
        <v>189</v>
      </c>
      <c r="E680">
        <v>0</v>
      </c>
      <c r="F680">
        <v>693</v>
      </c>
      <c r="G680" t="s">
        <v>3129</v>
      </c>
      <c r="H680">
        <v>15000</v>
      </c>
      <c r="I680" s="11">
        <v>136801374</v>
      </c>
      <c r="J680" t="s">
        <v>3778</v>
      </c>
      <c r="K680" t="s">
        <v>317</v>
      </c>
      <c r="L680" t="s">
        <v>3779</v>
      </c>
      <c r="M680">
        <v>782610</v>
      </c>
      <c r="N680">
        <v>17716</v>
      </c>
      <c r="O680" t="s">
        <v>1969</v>
      </c>
      <c r="P680">
        <v>0</v>
      </c>
      <c r="Q680" t="s">
        <v>3780</v>
      </c>
      <c r="R680" t="s">
        <v>3781</v>
      </c>
      <c r="S680">
        <v>1377</v>
      </c>
      <c r="T680" t="s">
        <v>37</v>
      </c>
      <c r="U680" t="s">
        <v>38</v>
      </c>
      <c r="V680" t="s">
        <v>569</v>
      </c>
      <c r="W680" s="11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5">
      <c r="A681" t="s">
        <v>28</v>
      </c>
      <c r="B681" t="s">
        <v>1713</v>
      </c>
      <c r="C681">
        <v>161</v>
      </c>
      <c r="D681">
        <v>81</v>
      </c>
      <c r="E681">
        <v>10</v>
      </c>
      <c r="F681">
        <v>397</v>
      </c>
      <c r="G681" t="s">
        <v>405</v>
      </c>
      <c r="H681">
        <v>925</v>
      </c>
      <c r="I681" s="11">
        <v>135381507</v>
      </c>
      <c r="J681" t="s">
        <v>605</v>
      </c>
      <c r="K681" t="s">
        <v>1739</v>
      </c>
      <c r="L681" t="s">
        <v>3784</v>
      </c>
      <c r="M681">
        <v>63912</v>
      </c>
      <c r="N681">
        <v>2252</v>
      </c>
      <c r="O681" t="s">
        <v>1162</v>
      </c>
      <c r="P681">
        <v>0</v>
      </c>
      <c r="Q681" t="s">
        <v>3785</v>
      </c>
      <c r="R681" t="s">
        <v>3786</v>
      </c>
      <c r="S681">
        <v>251</v>
      </c>
      <c r="T681" t="s">
        <v>37</v>
      </c>
      <c r="U681" t="s">
        <v>38</v>
      </c>
      <c r="V681" t="s">
        <v>272</v>
      </c>
      <c r="W681" s="11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5">
      <c r="A682" t="s">
        <v>28</v>
      </c>
      <c r="B682" t="s">
        <v>658</v>
      </c>
      <c r="C682">
        <v>568</v>
      </c>
      <c r="D682">
        <v>149</v>
      </c>
      <c r="E682">
        <v>21000</v>
      </c>
      <c r="F682">
        <v>625</v>
      </c>
      <c r="G682" t="s">
        <v>617</v>
      </c>
      <c r="H682">
        <v>835</v>
      </c>
      <c r="I682" s="11">
        <v>167735396</v>
      </c>
      <c r="J682" t="s">
        <v>2079</v>
      </c>
      <c r="K682" t="s">
        <v>3787</v>
      </c>
      <c r="L682" t="s">
        <v>3788</v>
      </c>
      <c r="M682">
        <v>569841</v>
      </c>
      <c r="N682">
        <v>4348</v>
      </c>
      <c r="O682" t="s">
        <v>3789</v>
      </c>
      <c r="P682">
        <v>0</v>
      </c>
      <c r="Q682" t="s">
        <v>3790</v>
      </c>
      <c r="R682" t="s">
        <v>3791</v>
      </c>
      <c r="S682">
        <v>1127</v>
      </c>
      <c r="T682" t="s">
        <v>37</v>
      </c>
      <c r="U682" t="s">
        <v>38</v>
      </c>
      <c r="V682" t="s">
        <v>569</v>
      </c>
      <c r="W682" s="11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5">
      <c r="A683" t="s">
        <v>28</v>
      </c>
      <c r="B683" t="s">
        <v>511</v>
      </c>
      <c r="C683">
        <v>249</v>
      </c>
      <c r="D683">
        <v>119</v>
      </c>
      <c r="E683">
        <v>218</v>
      </c>
      <c r="F683">
        <v>73</v>
      </c>
      <c r="G683" t="s">
        <v>3792</v>
      </c>
      <c r="H683">
        <v>13000</v>
      </c>
      <c r="I683" s="11">
        <v>121468960</v>
      </c>
      <c r="J683" t="s">
        <v>1123</v>
      </c>
      <c r="K683" t="s">
        <v>1124</v>
      </c>
      <c r="L683" t="s">
        <v>3793</v>
      </c>
      <c r="M683">
        <v>407601</v>
      </c>
      <c r="N683">
        <v>13249</v>
      </c>
      <c r="O683" t="s">
        <v>3794</v>
      </c>
      <c r="P683">
        <v>1</v>
      </c>
      <c r="Q683" t="s">
        <v>3795</v>
      </c>
      <c r="R683" t="s">
        <v>3796</v>
      </c>
      <c r="S683">
        <v>849</v>
      </c>
      <c r="T683" t="s">
        <v>37</v>
      </c>
      <c r="U683" t="s">
        <v>38</v>
      </c>
      <c r="V683" t="s">
        <v>39</v>
      </c>
      <c r="W683" s="11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5">
      <c r="A684" t="s">
        <v>28</v>
      </c>
      <c r="B684" t="s">
        <v>308</v>
      </c>
      <c r="C684">
        <v>137</v>
      </c>
      <c r="D684">
        <v>130</v>
      </c>
      <c r="E684">
        <v>258</v>
      </c>
      <c r="F684">
        <v>345</v>
      </c>
      <c r="G684" t="s">
        <v>1468</v>
      </c>
      <c r="H684">
        <v>394</v>
      </c>
      <c r="I684" s="11">
        <v>106635996</v>
      </c>
      <c r="J684" t="s">
        <v>50</v>
      </c>
      <c r="K684" t="s">
        <v>2914</v>
      </c>
      <c r="L684" t="s">
        <v>3797</v>
      </c>
      <c r="M684">
        <v>199025</v>
      </c>
      <c r="N684">
        <v>1784</v>
      </c>
      <c r="O684" t="s">
        <v>2388</v>
      </c>
      <c r="P684">
        <v>2</v>
      </c>
      <c r="Q684" t="s">
        <v>3798</v>
      </c>
      <c r="R684" t="s">
        <v>3799</v>
      </c>
      <c r="S684">
        <v>416</v>
      </c>
      <c r="T684" t="s">
        <v>37</v>
      </c>
      <c r="U684" t="s">
        <v>56</v>
      </c>
      <c r="V684" t="s">
        <v>39</v>
      </c>
      <c r="W684" s="11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5">
      <c r="A685" t="s">
        <v>28</v>
      </c>
      <c r="B685" t="s">
        <v>1720</v>
      </c>
      <c r="C685">
        <v>113</v>
      </c>
      <c r="D685">
        <v>116</v>
      </c>
      <c r="E685">
        <v>165</v>
      </c>
      <c r="F685">
        <v>475</v>
      </c>
      <c r="G685" t="s">
        <v>3800</v>
      </c>
      <c r="H685">
        <v>577</v>
      </c>
      <c r="I685" s="11">
        <v>102678089</v>
      </c>
      <c r="J685" t="s">
        <v>1861</v>
      </c>
      <c r="K685" t="s">
        <v>3558</v>
      </c>
      <c r="L685" t="s">
        <v>3801</v>
      </c>
      <c r="M685">
        <v>42705</v>
      </c>
      <c r="N685">
        <v>2321</v>
      </c>
      <c r="O685" t="s">
        <v>3802</v>
      </c>
      <c r="P685">
        <v>0</v>
      </c>
      <c r="Q685" t="s">
        <v>3803</v>
      </c>
      <c r="R685" t="s">
        <v>3804</v>
      </c>
      <c r="S685">
        <v>274</v>
      </c>
      <c r="T685" t="s">
        <v>37</v>
      </c>
      <c r="U685" t="s">
        <v>38</v>
      </c>
      <c r="V685" t="s">
        <v>569</v>
      </c>
      <c r="W685" s="11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5">
      <c r="A686" t="s">
        <v>28</v>
      </c>
      <c r="B686" t="s">
        <v>1069</v>
      </c>
      <c r="C686">
        <v>213</v>
      </c>
      <c r="D686">
        <v>103</v>
      </c>
      <c r="E686">
        <v>608</v>
      </c>
      <c r="F686">
        <v>576</v>
      </c>
      <c r="G686" t="s">
        <v>1422</v>
      </c>
      <c r="H686">
        <v>2000</v>
      </c>
      <c r="I686" s="11">
        <v>125603360</v>
      </c>
      <c r="J686" t="s">
        <v>2193</v>
      </c>
      <c r="K686" t="s">
        <v>2205</v>
      </c>
      <c r="L686" t="s">
        <v>3805</v>
      </c>
      <c r="M686">
        <v>667983</v>
      </c>
      <c r="N686">
        <v>3698</v>
      </c>
      <c r="O686" t="s">
        <v>3806</v>
      </c>
      <c r="P686">
        <v>1</v>
      </c>
      <c r="Q686" t="s">
        <v>3807</v>
      </c>
      <c r="R686" t="s">
        <v>3808</v>
      </c>
      <c r="S686">
        <v>877</v>
      </c>
      <c r="T686" t="s">
        <v>37</v>
      </c>
      <c r="U686" t="s">
        <v>38</v>
      </c>
      <c r="V686" t="s">
        <v>90</v>
      </c>
      <c r="W686" s="11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5">
      <c r="A687" t="s">
        <v>28</v>
      </c>
      <c r="B687" t="s">
        <v>3809</v>
      </c>
      <c r="C687">
        <v>120</v>
      </c>
      <c r="D687">
        <v>99</v>
      </c>
      <c r="E687">
        <v>59</v>
      </c>
      <c r="F687">
        <v>145</v>
      </c>
      <c r="G687" t="s">
        <v>3810</v>
      </c>
      <c r="H687">
        <v>770</v>
      </c>
      <c r="I687" s="11">
        <v>101217900</v>
      </c>
      <c r="J687" t="s">
        <v>3811</v>
      </c>
      <c r="K687" t="s">
        <v>931</v>
      </c>
      <c r="L687" t="s">
        <v>3812</v>
      </c>
      <c r="M687">
        <v>91093</v>
      </c>
      <c r="N687">
        <v>1195</v>
      </c>
      <c r="O687" t="s">
        <v>3813</v>
      </c>
      <c r="P687">
        <v>2</v>
      </c>
      <c r="Q687" t="s">
        <v>3814</v>
      </c>
      <c r="R687" t="s">
        <v>3815</v>
      </c>
      <c r="S687">
        <v>353</v>
      </c>
      <c r="T687" t="s">
        <v>37</v>
      </c>
      <c r="U687" t="s">
        <v>38</v>
      </c>
      <c r="V687" t="s">
        <v>90</v>
      </c>
      <c r="W687" s="11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5">
      <c r="A688" t="s">
        <v>28</v>
      </c>
      <c r="B688" t="s">
        <v>3100</v>
      </c>
      <c r="C688">
        <v>81</v>
      </c>
      <c r="D688">
        <v>92</v>
      </c>
      <c r="E688">
        <v>41</v>
      </c>
      <c r="F688">
        <v>522</v>
      </c>
      <c r="G688" t="s">
        <v>3478</v>
      </c>
      <c r="H688">
        <v>1000</v>
      </c>
      <c r="I688" s="11">
        <v>104148781</v>
      </c>
      <c r="J688" t="s">
        <v>2934</v>
      </c>
      <c r="K688" t="s">
        <v>3816</v>
      </c>
      <c r="L688" t="s">
        <v>3817</v>
      </c>
      <c r="M688">
        <v>49486</v>
      </c>
      <c r="N688">
        <v>4050</v>
      </c>
      <c r="O688" t="s">
        <v>408</v>
      </c>
      <c r="P688">
        <v>1</v>
      </c>
      <c r="Q688" t="s">
        <v>3818</v>
      </c>
      <c r="R688" t="s">
        <v>3819</v>
      </c>
      <c r="S688">
        <v>116</v>
      </c>
      <c r="T688" t="s">
        <v>37</v>
      </c>
      <c r="U688" t="s">
        <v>38</v>
      </c>
      <c r="V688" t="s">
        <v>90</v>
      </c>
      <c r="W688" s="11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5">
      <c r="A689" t="s">
        <v>28</v>
      </c>
      <c r="B689" t="s">
        <v>3676</v>
      </c>
      <c r="C689">
        <v>265</v>
      </c>
      <c r="D689">
        <v>109</v>
      </c>
      <c r="E689">
        <v>175</v>
      </c>
      <c r="F689">
        <v>459</v>
      </c>
      <c r="G689" t="s">
        <v>3820</v>
      </c>
      <c r="H689">
        <v>18000</v>
      </c>
      <c r="I689" s="11">
        <v>75573300</v>
      </c>
      <c r="J689" t="s">
        <v>3411</v>
      </c>
      <c r="K689" t="s">
        <v>1664</v>
      </c>
      <c r="L689" t="s">
        <v>3821</v>
      </c>
      <c r="M689">
        <v>156898</v>
      </c>
      <c r="N689">
        <v>20148</v>
      </c>
      <c r="O689" t="s">
        <v>3822</v>
      </c>
      <c r="P689">
        <v>1</v>
      </c>
      <c r="Q689" t="s">
        <v>3823</v>
      </c>
      <c r="R689" t="s">
        <v>3824</v>
      </c>
      <c r="S689">
        <v>172</v>
      </c>
      <c r="T689" t="s">
        <v>37</v>
      </c>
      <c r="U689" t="s">
        <v>38</v>
      </c>
      <c r="V689" t="s">
        <v>569</v>
      </c>
      <c r="W689" s="11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5">
      <c r="A690" t="s">
        <v>28</v>
      </c>
      <c r="B690" t="s">
        <v>1826</v>
      </c>
      <c r="C690">
        <v>105</v>
      </c>
      <c r="D690">
        <v>87</v>
      </c>
      <c r="E690">
        <v>6</v>
      </c>
      <c r="F690">
        <v>405</v>
      </c>
      <c r="G690" t="s">
        <v>3758</v>
      </c>
      <c r="H690">
        <v>3000</v>
      </c>
      <c r="I690" s="11">
        <v>93375151</v>
      </c>
      <c r="J690" t="s">
        <v>2425</v>
      </c>
      <c r="K690" t="s">
        <v>3825</v>
      </c>
      <c r="L690" t="s">
        <v>3826</v>
      </c>
      <c r="M690">
        <v>46031</v>
      </c>
      <c r="N690">
        <v>4171</v>
      </c>
      <c r="O690" t="s">
        <v>3827</v>
      </c>
      <c r="P690">
        <v>0</v>
      </c>
      <c r="Q690" t="s">
        <v>3828</v>
      </c>
      <c r="R690" t="s">
        <v>3829</v>
      </c>
      <c r="S690">
        <v>235</v>
      </c>
      <c r="T690" t="s">
        <v>37</v>
      </c>
      <c r="U690" t="s">
        <v>38</v>
      </c>
      <c r="V690" t="s">
        <v>90</v>
      </c>
      <c r="W690" s="11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5">
      <c r="A691" t="s">
        <v>28</v>
      </c>
      <c r="B691" t="s">
        <v>2960</v>
      </c>
      <c r="C691">
        <v>155</v>
      </c>
      <c r="D691">
        <v>111</v>
      </c>
      <c r="E691">
        <v>473</v>
      </c>
      <c r="F691">
        <v>82</v>
      </c>
      <c r="G691" t="s">
        <v>749</v>
      </c>
      <c r="H691">
        <v>26000</v>
      </c>
      <c r="I691" s="11">
        <v>106126012</v>
      </c>
      <c r="J691" t="s">
        <v>329</v>
      </c>
      <c r="K691" t="s">
        <v>330</v>
      </c>
      <c r="L691" t="s">
        <v>3830</v>
      </c>
      <c r="M691">
        <v>285623</v>
      </c>
      <c r="N691">
        <v>35084</v>
      </c>
      <c r="O691" t="s">
        <v>3831</v>
      </c>
      <c r="P691">
        <v>6</v>
      </c>
      <c r="Q691" t="s">
        <v>3832</v>
      </c>
      <c r="R691" t="s">
        <v>3833</v>
      </c>
      <c r="S691">
        <v>497</v>
      </c>
      <c r="T691" t="s">
        <v>37</v>
      </c>
      <c r="U691" t="s">
        <v>38</v>
      </c>
      <c r="V691" t="s">
        <v>39</v>
      </c>
      <c r="W691" s="11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5">
      <c r="A692" t="s">
        <v>28</v>
      </c>
      <c r="B692" t="s">
        <v>3834</v>
      </c>
      <c r="C692">
        <v>118</v>
      </c>
      <c r="D692">
        <v>101</v>
      </c>
      <c r="E692">
        <v>30</v>
      </c>
      <c r="F692">
        <v>268</v>
      </c>
      <c r="G692" t="s">
        <v>3835</v>
      </c>
      <c r="H692">
        <v>1000</v>
      </c>
      <c r="I692" s="11">
        <v>93307796</v>
      </c>
      <c r="J692" t="s">
        <v>1618</v>
      </c>
      <c r="K692" t="s">
        <v>2642</v>
      </c>
      <c r="L692" t="s">
        <v>3836</v>
      </c>
      <c r="M692">
        <v>85673</v>
      </c>
      <c r="N692">
        <v>2636</v>
      </c>
      <c r="O692" t="s">
        <v>411</v>
      </c>
      <c r="P692">
        <v>2</v>
      </c>
      <c r="Q692" t="s">
        <v>3837</v>
      </c>
      <c r="R692" t="s">
        <v>3838</v>
      </c>
      <c r="S692">
        <v>269</v>
      </c>
      <c r="T692" t="s">
        <v>37</v>
      </c>
      <c r="U692" t="s">
        <v>38</v>
      </c>
      <c r="V692" t="s">
        <v>39</v>
      </c>
      <c r="W692" s="11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5">
      <c r="A693" t="s">
        <v>28</v>
      </c>
      <c r="B693" t="s">
        <v>774</v>
      </c>
      <c r="C693">
        <v>131</v>
      </c>
      <c r="D693">
        <v>83</v>
      </c>
      <c r="E693">
        <v>35</v>
      </c>
      <c r="F693">
        <v>754</v>
      </c>
      <c r="G693" t="s">
        <v>3839</v>
      </c>
      <c r="H693">
        <v>13000</v>
      </c>
      <c r="I693" s="11">
        <v>90646554</v>
      </c>
      <c r="J693" t="s">
        <v>461</v>
      </c>
      <c r="K693" t="s">
        <v>1721</v>
      </c>
      <c r="L693" t="s">
        <v>3840</v>
      </c>
      <c r="M693">
        <v>124641</v>
      </c>
      <c r="N693">
        <v>25788</v>
      </c>
      <c r="O693" t="s">
        <v>3841</v>
      </c>
      <c r="P693">
        <v>0</v>
      </c>
      <c r="Q693" t="s">
        <v>3842</v>
      </c>
      <c r="R693" t="s">
        <v>3843</v>
      </c>
      <c r="S693">
        <v>289</v>
      </c>
      <c r="T693" t="s">
        <v>37</v>
      </c>
      <c r="U693" t="s">
        <v>38</v>
      </c>
      <c r="V693" t="s">
        <v>90</v>
      </c>
      <c r="W693" s="11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5">
      <c r="A694" t="s">
        <v>28</v>
      </c>
      <c r="B694" t="s">
        <v>3844</v>
      </c>
      <c r="C694">
        <v>166</v>
      </c>
      <c r="D694">
        <v>113</v>
      </c>
      <c r="E694">
        <v>0</v>
      </c>
      <c r="F694">
        <v>721</v>
      </c>
      <c r="G694" t="s">
        <v>1917</v>
      </c>
      <c r="H694">
        <v>4000</v>
      </c>
      <c r="I694" s="11">
        <v>109176215</v>
      </c>
      <c r="J694" t="s">
        <v>1611</v>
      </c>
      <c r="K694" t="s">
        <v>245</v>
      </c>
      <c r="L694" t="s">
        <v>3845</v>
      </c>
      <c r="M694">
        <v>83506</v>
      </c>
      <c r="N694">
        <v>8172</v>
      </c>
      <c r="O694" t="s">
        <v>3846</v>
      </c>
      <c r="P694">
        <v>6</v>
      </c>
      <c r="Q694" t="s">
        <v>3847</v>
      </c>
      <c r="R694" t="s">
        <v>3848</v>
      </c>
      <c r="S694">
        <v>144</v>
      </c>
      <c r="T694" t="s">
        <v>37</v>
      </c>
      <c r="U694" t="s">
        <v>38</v>
      </c>
      <c r="V694" t="s">
        <v>39</v>
      </c>
      <c r="W694" s="11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5">
      <c r="A695" t="s">
        <v>28</v>
      </c>
      <c r="B695" t="s">
        <v>1676</v>
      </c>
      <c r="C695">
        <v>60</v>
      </c>
      <c r="D695">
        <v>107</v>
      </c>
      <c r="E695">
        <v>12000</v>
      </c>
      <c r="F695">
        <v>695</v>
      </c>
      <c r="G695" t="s">
        <v>1626</v>
      </c>
      <c r="H695">
        <v>10000</v>
      </c>
      <c r="I695" s="11">
        <v>82670733</v>
      </c>
      <c r="J695" t="s">
        <v>3132</v>
      </c>
      <c r="K695" t="s">
        <v>513</v>
      </c>
      <c r="L695" t="s">
        <v>3849</v>
      </c>
      <c r="M695">
        <v>60476</v>
      </c>
      <c r="N695">
        <v>14006</v>
      </c>
      <c r="O695" t="s">
        <v>1840</v>
      </c>
      <c r="P695">
        <v>0</v>
      </c>
      <c r="Q695" t="s">
        <v>3850</v>
      </c>
      <c r="R695" t="s">
        <v>3851</v>
      </c>
      <c r="S695">
        <v>97</v>
      </c>
      <c r="T695" t="s">
        <v>37</v>
      </c>
      <c r="U695" t="s">
        <v>38</v>
      </c>
      <c r="V695" t="s">
        <v>39</v>
      </c>
      <c r="W695" s="11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5">
      <c r="A696" t="s">
        <v>28</v>
      </c>
      <c r="B696" t="s">
        <v>2532</v>
      </c>
      <c r="C696">
        <v>77</v>
      </c>
      <c r="D696">
        <v>94</v>
      </c>
      <c r="E696">
        <v>163</v>
      </c>
      <c r="F696">
        <v>2000</v>
      </c>
      <c r="G696" t="s">
        <v>3852</v>
      </c>
      <c r="H696">
        <v>12000</v>
      </c>
      <c r="I696" s="11">
        <v>82569532</v>
      </c>
      <c r="J696" t="s">
        <v>2290</v>
      </c>
      <c r="K696" t="s">
        <v>1080</v>
      </c>
      <c r="L696" t="s">
        <v>3853</v>
      </c>
      <c r="M696">
        <v>42737</v>
      </c>
      <c r="N696">
        <v>20348</v>
      </c>
      <c r="O696" t="s">
        <v>3854</v>
      </c>
      <c r="P696">
        <v>6</v>
      </c>
      <c r="Q696" t="s">
        <v>3855</v>
      </c>
      <c r="R696" t="s">
        <v>3856</v>
      </c>
      <c r="S696">
        <v>128</v>
      </c>
      <c r="T696" t="s">
        <v>37</v>
      </c>
      <c r="U696" t="s">
        <v>38</v>
      </c>
      <c r="V696" t="s">
        <v>90</v>
      </c>
      <c r="W696" s="11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5">
      <c r="A697" t="s">
        <v>28</v>
      </c>
      <c r="B697" t="s">
        <v>3857</v>
      </c>
      <c r="C697">
        <v>249</v>
      </c>
      <c r="D697">
        <v>132</v>
      </c>
      <c r="E697">
        <v>47</v>
      </c>
      <c r="F697">
        <v>240</v>
      </c>
      <c r="G697" t="s">
        <v>2576</v>
      </c>
      <c r="H697">
        <v>988</v>
      </c>
      <c r="I697" s="11">
        <v>81687587</v>
      </c>
      <c r="J697" t="s">
        <v>2702</v>
      </c>
      <c r="K697" t="s">
        <v>3858</v>
      </c>
      <c r="L697" t="s">
        <v>3859</v>
      </c>
      <c r="M697">
        <v>138246</v>
      </c>
      <c r="N697">
        <v>2517</v>
      </c>
      <c r="O697" t="s">
        <v>3860</v>
      </c>
      <c r="P697">
        <v>0</v>
      </c>
      <c r="Q697" t="s">
        <v>3861</v>
      </c>
      <c r="R697" t="s">
        <v>3862</v>
      </c>
      <c r="S697">
        <v>360</v>
      </c>
      <c r="T697" t="s">
        <v>37</v>
      </c>
      <c r="U697" t="s">
        <v>38</v>
      </c>
      <c r="V697" t="s">
        <v>39</v>
      </c>
      <c r="W697" s="11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5">
      <c r="A698" t="s">
        <v>28</v>
      </c>
      <c r="B698" t="s">
        <v>3863</v>
      </c>
      <c r="C698">
        <v>213</v>
      </c>
      <c r="D698">
        <v>140</v>
      </c>
      <c r="E698">
        <v>708</v>
      </c>
      <c r="F698">
        <v>745</v>
      </c>
      <c r="G698" t="s">
        <v>1476</v>
      </c>
      <c r="H698">
        <v>11000</v>
      </c>
      <c r="I698" s="11">
        <v>80574010</v>
      </c>
      <c r="J698" t="s">
        <v>209</v>
      </c>
      <c r="K698" t="s">
        <v>75</v>
      </c>
      <c r="L698" t="s">
        <v>3864</v>
      </c>
      <c r="M698">
        <v>63493</v>
      </c>
      <c r="N698">
        <v>20440</v>
      </c>
      <c r="O698" t="s">
        <v>1024</v>
      </c>
      <c r="P698">
        <v>1</v>
      </c>
      <c r="Q698" t="s">
        <v>3865</v>
      </c>
      <c r="R698" t="s">
        <v>3866</v>
      </c>
      <c r="S698">
        <v>302</v>
      </c>
      <c r="T698" t="s">
        <v>37</v>
      </c>
      <c r="U698" t="s">
        <v>38</v>
      </c>
      <c r="V698" t="s">
        <v>39</v>
      </c>
      <c r="W698" s="11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5">
      <c r="A699" t="s">
        <v>28</v>
      </c>
      <c r="B699" t="s">
        <v>255</v>
      </c>
      <c r="C699">
        <v>121</v>
      </c>
      <c r="D699">
        <v>125</v>
      </c>
      <c r="E699">
        <v>420</v>
      </c>
      <c r="F699">
        <v>627</v>
      </c>
      <c r="G699" t="s">
        <v>247</v>
      </c>
      <c r="H699">
        <v>12000</v>
      </c>
      <c r="I699" s="11">
        <v>75764085</v>
      </c>
      <c r="J699" t="s">
        <v>2416</v>
      </c>
      <c r="K699" t="s">
        <v>678</v>
      </c>
      <c r="L699" t="s">
        <v>3867</v>
      </c>
      <c r="M699">
        <v>85844</v>
      </c>
      <c r="N699">
        <v>16646</v>
      </c>
      <c r="O699" t="s">
        <v>2030</v>
      </c>
      <c r="P699">
        <v>1</v>
      </c>
      <c r="Q699" t="s">
        <v>3868</v>
      </c>
      <c r="R699" t="s">
        <v>3869</v>
      </c>
      <c r="S699">
        <v>322</v>
      </c>
      <c r="T699" t="s">
        <v>37</v>
      </c>
      <c r="U699" t="s">
        <v>38</v>
      </c>
      <c r="V699" t="s">
        <v>39</v>
      </c>
      <c r="W699" s="11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5">
      <c r="A700" t="s">
        <v>28</v>
      </c>
      <c r="B700" t="s">
        <v>1221</v>
      </c>
      <c r="C700">
        <v>315</v>
      </c>
      <c r="D700">
        <v>111</v>
      </c>
      <c r="E700">
        <v>124</v>
      </c>
      <c r="F700">
        <v>357</v>
      </c>
      <c r="G700" t="s">
        <v>456</v>
      </c>
      <c r="H700">
        <v>13000</v>
      </c>
      <c r="I700" s="11">
        <v>90356857</v>
      </c>
      <c r="J700" t="s">
        <v>412</v>
      </c>
      <c r="K700" t="s">
        <v>950</v>
      </c>
      <c r="L700" t="s">
        <v>3870</v>
      </c>
      <c r="M700">
        <v>238916</v>
      </c>
      <c r="N700">
        <v>24928</v>
      </c>
      <c r="O700" t="s">
        <v>3871</v>
      </c>
      <c r="P700">
        <v>4</v>
      </c>
      <c r="Q700" t="s">
        <v>3872</v>
      </c>
      <c r="R700" t="s">
        <v>3873</v>
      </c>
      <c r="S700">
        <v>328</v>
      </c>
      <c r="T700" t="s">
        <v>37</v>
      </c>
      <c r="U700" t="s">
        <v>38</v>
      </c>
      <c r="V700" t="s">
        <v>39</v>
      </c>
      <c r="W700" s="11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5">
      <c r="A701" t="s">
        <v>28</v>
      </c>
      <c r="B701" t="s">
        <v>733</v>
      </c>
      <c r="C701">
        <v>171</v>
      </c>
      <c r="D701">
        <v>156</v>
      </c>
      <c r="E701">
        <v>0</v>
      </c>
      <c r="F701">
        <v>1000</v>
      </c>
      <c r="G701" t="s">
        <v>526</v>
      </c>
      <c r="H701">
        <v>14000</v>
      </c>
      <c r="I701" s="11">
        <v>75530832</v>
      </c>
      <c r="J701" t="s">
        <v>3637</v>
      </c>
      <c r="K701" t="s">
        <v>2314</v>
      </c>
      <c r="L701" t="s">
        <v>3874</v>
      </c>
      <c r="M701">
        <v>97047</v>
      </c>
      <c r="N701">
        <v>20761</v>
      </c>
      <c r="O701" t="s">
        <v>2056</v>
      </c>
      <c r="P701">
        <v>5</v>
      </c>
      <c r="Q701" t="s">
        <v>3875</v>
      </c>
      <c r="R701" t="s">
        <v>3876</v>
      </c>
      <c r="S701">
        <v>452</v>
      </c>
      <c r="T701" t="s">
        <v>37</v>
      </c>
      <c r="U701" t="s">
        <v>38</v>
      </c>
      <c r="V701" t="s">
        <v>569</v>
      </c>
      <c r="W701" s="11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5">
      <c r="A702" t="s">
        <v>28</v>
      </c>
      <c r="B702" t="s">
        <v>3877</v>
      </c>
      <c r="C702">
        <v>96</v>
      </c>
      <c r="D702">
        <v>170</v>
      </c>
      <c r="E702">
        <v>0</v>
      </c>
      <c r="F702">
        <v>380</v>
      </c>
      <c r="G702" t="s">
        <v>198</v>
      </c>
      <c r="H702">
        <v>19000</v>
      </c>
      <c r="I702" s="11">
        <v>75370763</v>
      </c>
      <c r="J702" t="s">
        <v>3878</v>
      </c>
      <c r="K702" t="s">
        <v>95</v>
      </c>
      <c r="L702" t="s">
        <v>3879</v>
      </c>
      <c r="M702">
        <v>32353</v>
      </c>
      <c r="N702">
        <v>20683</v>
      </c>
      <c r="O702" t="s">
        <v>3880</v>
      </c>
      <c r="P702">
        <v>0</v>
      </c>
      <c r="Q702" t="s">
        <v>3881</v>
      </c>
      <c r="R702" t="s">
        <v>3882</v>
      </c>
      <c r="S702">
        <v>263</v>
      </c>
      <c r="T702" t="s">
        <v>37</v>
      </c>
      <c r="U702" t="s">
        <v>38</v>
      </c>
      <c r="V702" t="s">
        <v>39</v>
      </c>
      <c r="W702" s="11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5">
      <c r="A703" t="s">
        <v>28</v>
      </c>
      <c r="B703" t="s">
        <v>1574</v>
      </c>
      <c r="C703">
        <v>299</v>
      </c>
      <c r="D703">
        <v>120</v>
      </c>
      <c r="E703">
        <v>0</v>
      </c>
      <c r="F703">
        <v>680</v>
      </c>
      <c r="G703" t="s">
        <v>775</v>
      </c>
      <c r="H703">
        <v>10000</v>
      </c>
      <c r="I703" s="11">
        <v>100003492</v>
      </c>
      <c r="J703" t="s">
        <v>2062</v>
      </c>
      <c r="K703" t="s">
        <v>513</v>
      </c>
      <c r="L703" t="s">
        <v>3883</v>
      </c>
      <c r="M703">
        <v>293662</v>
      </c>
      <c r="N703">
        <v>13581</v>
      </c>
      <c r="O703" t="s">
        <v>1774</v>
      </c>
      <c r="P703">
        <v>0</v>
      </c>
      <c r="Q703" t="s">
        <v>3884</v>
      </c>
      <c r="R703" t="s">
        <v>3885</v>
      </c>
      <c r="S703">
        <v>836</v>
      </c>
      <c r="T703" t="s">
        <v>37</v>
      </c>
      <c r="U703" t="s">
        <v>38</v>
      </c>
      <c r="V703" t="s">
        <v>569</v>
      </c>
      <c r="W703" s="11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5">
      <c r="A704" t="s">
        <v>28</v>
      </c>
      <c r="B704" t="s">
        <v>1694</v>
      </c>
      <c r="C704">
        <v>167</v>
      </c>
      <c r="D704">
        <v>100</v>
      </c>
      <c r="E704">
        <v>55</v>
      </c>
      <c r="F704">
        <v>416</v>
      </c>
      <c r="G704" t="s">
        <v>2590</v>
      </c>
      <c r="H704">
        <v>12000</v>
      </c>
      <c r="I704" s="11">
        <v>90341670</v>
      </c>
      <c r="J704" t="s">
        <v>1867</v>
      </c>
      <c r="K704" t="s">
        <v>1045</v>
      </c>
      <c r="L704" t="s">
        <v>3886</v>
      </c>
      <c r="M704">
        <v>102129</v>
      </c>
      <c r="N704">
        <v>14611</v>
      </c>
      <c r="O704" t="s">
        <v>1948</v>
      </c>
      <c r="P704">
        <v>4</v>
      </c>
      <c r="Q704" t="s">
        <v>3887</v>
      </c>
      <c r="R704" t="s">
        <v>3888</v>
      </c>
      <c r="S704">
        <v>432</v>
      </c>
      <c r="T704" t="s">
        <v>37</v>
      </c>
      <c r="U704" t="s">
        <v>38</v>
      </c>
      <c r="V704" t="s">
        <v>39</v>
      </c>
      <c r="W704" s="11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5">
      <c r="A705" t="s">
        <v>28</v>
      </c>
      <c r="B705" t="s">
        <v>3889</v>
      </c>
      <c r="C705">
        <v>125</v>
      </c>
      <c r="D705">
        <v>115</v>
      </c>
      <c r="E705">
        <v>13</v>
      </c>
      <c r="F705">
        <v>579</v>
      </c>
      <c r="G705" t="s">
        <v>3561</v>
      </c>
      <c r="H705">
        <v>2000</v>
      </c>
      <c r="I705" s="11">
        <v>74540762</v>
      </c>
      <c r="J705" t="s">
        <v>896</v>
      </c>
      <c r="K705" t="s">
        <v>3890</v>
      </c>
      <c r="L705" t="s">
        <v>3891</v>
      </c>
      <c r="M705">
        <v>48753</v>
      </c>
      <c r="N705">
        <v>4496</v>
      </c>
      <c r="O705" t="s">
        <v>3892</v>
      </c>
      <c r="P705">
        <v>2</v>
      </c>
      <c r="Q705" t="s">
        <v>3893</v>
      </c>
      <c r="R705" t="s">
        <v>3894</v>
      </c>
      <c r="S705">
        <v>323</v>
      </c>
      <c r="T705" t="s">
        <v>37</v>
      </c>
      <c r="U705" t="s">
        <v>38</v>
      </c>
      <c r="V705" t="s">
        <v>39</v>
      </c>
      <c r="W705" s="11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5">
      <c r="A706" t="s">
        <v>28</v>
      </c>
      <c r="B706" t="s">
        <v>859</v>
      </c>
      <c r="C706">
        <v>387</v>
      </c>
      <c r="D706">
        <v>130</v>
      </c>
      <c r="E706">
        <v>188</v>
      </c>
      <c r="F706">
        <v>1000</v>
      </c>
      <c r="G706" t="s">
        <v>1626</v>
      </c>
      <c r="H706">
        <v>10000</v>
      </c>
      <c r="I706" s="11">
        <v>80033643</v>
      </c>
      <c r="J706" t="s">
        <v>1166</v>
      </c>
      <c r="K706" t="s">
        <v>513</v>
      </c>
      <c r="L706" t="s">
        <v>3895</v>
      </c>
      <c r="M706">
        <v>226570</v>
      </c>
      <c r="N706">
        <v>16385</v>
      </c>
      <c r="O706" t="s">
        <v>1975</v>
      </c>
      <c r="P706">
        <v>2</v>
      </c>
      <c r="Q706" t="s">
        <v>3896</v>
      </c>
      <c r="R706" t="s">
        <v>3897</v>
      </c>
      <c r="S706">
        <v>448</v>
      </c>
      <c r="T706" t="s">
        <v>37</v>
      </c>
      <c r="U706" t="s">
        <v>38</v>
      </c>
      <c r="V706" t="s">
        <v>39</v>
      </c>
      <c r="W706" s="11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5">
      <c r="A707" t="s">
        <v>28</v>
      </c>
      <c r="B707" t="s">
        <v>2003</v>
      </c>
      <c r="C707">
        <v>199</v>
      </c>
      <c r="D707">
        <v>105</v>
      </c>
      <c r="E707">
        <v>212</v>
      </c>
      <c r="F707">
        <v>811</v>
      </c>
      <c r="G707" t="s">
        <v>2446</v>
      </c>
      <c r="H707">
        <v>1000</v>
      </c>
      <c r="I707" s="11">
        <v>73648142</v>
      </c>
      <c r="J707" t="s">
        <v>2702</v>
      </c>
      <c r="K707" t="s">
        <v>2056</v>
      </c>
      <c r="L707" t="s">
        <v>3898</v>
      </c>
      <c r="M707">
        <v>99043</v>
      </c>
      <c r="N707">
        <v>3697</v>
      </c>
      <c r="O707" t="s">
        <v>3899</v>
      </c>
      <c r="P707">
        <v>1</v>
      </c>
      <c r="Q707" t="s">
        <v>3900</v>
      </c>
      <c r="R707" t="s">
        <v>3901</v>
      </c>
      <c r="S707">
        <v>643</v>
      </c>
      <c r="T707" t="s">
        <v>37</v>
      </c>
      <c r="U707" t="s">
        <v>38</v>
      </c>
      <c r="V707" t="s">
        <v>569</v>
      </c>
      <c r="W707" s="11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5">
      <c r="A708" t="s">
        <v>28</v>
      </c>
      <c r="B708" t="s">
        <v>3902</v>
      </c>
      <c r="C708">
        <v>136</v>
      </c>
      <c r="D708">
        <v>111</v>
      </c>
      <c r="E708">
        <v>197</v>
      </c>
      <c r="F708">
        <v>6</v>
      </c>
      <c r="G708" t="s">
        <v>3903</v>
      </c>
      <c r="H708">
        <v>433</v>
      </c>
      <c r="I708" s="11">
        <v>71844424</v>
      </c>
      <c r="J708" t="s">
        <v>3904</v>
      </c>
      <c r="K708" t="s">
        <v>3905</v>
      </c>
      <c r="L708" t="s">
        <v>3906</v>
      </c>
      <c r="M708">
        <v>33158</v>
      </c>
      <c r="N708">
        <v>679</v>
      </c>
      <c r="O708" t="s">
        <v>3907</v>
      </c>
      <c r="P708">
        <v>0</v>
      </c>
      <c r="Q708" t="s">
        <v>3908</v>
      </c>
      <c r="R708" t="s">
        <v>3909</v>
      </c>
      <c r="S708">
        <v>223</v>
      </c>
      <c r="T708" t="s">
        <v>37</v>
      </c>
      <c r="U708" t="s">
        <v>38</v>
      </c>
      <c r="V708" t="s">
        <v>90</v>
      </c>
      <c r="W708" s="11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5">
      <c r="A709" t="s">
        <v>28</v>
      </c>
      <c r="B709" t="s">
        <v>1475</v>
      </c>
      <c r="C709">
        <v>436</v>
      </c>
      <c r="D709">
        <v>106</v>
      </c>
      <c r="E709">
        <v>0</v>
      </c>
      <c r="F709">
        <v>175</v>
      </c>
      <c r="G709" t="s">
        <v>3910</v>
      </c>
      <c r="H709">
        <v>13000</v>
      </c>
      <c r="I709" s="11">
        <v>75638743</v>
      </c>
      <c r="J709" t="s">
        <v>3911</v>
      </c>
      <c r="K709" t="s">
        <v>1124</v>
      </c>
      <c r="L709" t="s">
        <v>3912</v>
      </c>
      <c r="M709">
        <v>180479</v>
      </c>
      <c r="N709">
        <v>13634</v>
      </c>
      <c r="O709" t="s">
        <v>3913</v>
      </c>
      <c r="P709">
        <v>4</v>
      </c>
      <c r="Q709" t="s">
        <v>3914</v>
      </c>
      <c r="R709" t="s">
        <v>3915</v>
      </c>
      <c r="S709">
        <v>411</v>
      </c>
      <c r="T709" t="s">
        <v>37</v>
      </c>
      <c r="U709" t="s">
        <v>38</v>
      </c>
      <c r="V709" t="s">
        <v>39</v>
      </c>
      <c r="W709" s="11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5">
      <c r="A710" t="s">
        <v>28</v>
      </c>
      <c r="B710" t="s">
        <v>3916</v>
      </c>
      <c r="C710">
        <v>73</v>
      </c>
      <c r="D710">
        <v>89</v>
      </c>
      <c r="E710">
        <v>18</v>
      </c>
      <c r="F710">
        <v>226</v>
      </c>
      <c r="G710" t="s">
        <v>3917</v>
      </c>
      <c r="H710">
        <v>658</v>
      </c>
      <c r="I710" s="11">
        <v>66734992</v>
      </c>
      <c r="J710" t="s">
        <v>1334</v>
      </c>
      <c r="K710" t="s">
        <v>1648</v>
      </c>
      <c r="L710" t="s">
        <v>3918</v>
      </c>
      <c r="M710">
        <v>23476</v>
      </c>
      <c r="N710">
        <v>1233</v>
      </c>
      <c r="O710" t="s">
        <v>3919</v>
      </c>
      <c r="P710">
        <v>0</v>
      </c>
      <c r="Q710" t="s">
        <v>3920</v>
      </c>
      <c r="R710" t="s">
        <v>3921</v>
      </c>
      <c r="S710">
        <v>181</v>
      </c>
      <c r="T710" t="s">
        <v>37</v>
      </c>
      <c r="U710" t="s">
        <v>38</v>
      </c>
      <c r="V710" t="s">
        <v>90</v>
      </c>
      <c r="W710" s="11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5">
      <c r="A711" t="s">
        <v>720</v>
      </c>
      <c r="B711" t="s">
        <v>3043</v>
      </c>
      <c r="C711">
        <v>310</v>
      </c>
      <c r="D711">
        <v>100</v>
      </c>
      <c r="E711">
        <v>253</v>
      </c>
      <c r="F711">
        <v>57</v>
      </c>
      <c r="G711" t="s">
        <v>3922</v>
      </c>
      <c r="H711">
        <v>309</v>
      </c>
      <c r="I711" s="11">
        <v>75280058</v>
      </c>
      <c r="J711" t="s">
        <v>3923</v>
      </c>
      <c r="K711" t="s">
        <v>3159</v>
      </c>
      <c r="L711" t="s">
        <v>3924</v>
      </c>
      <c r="M711">
        <v>143121</v>
      </c>
      <c r="N711">
        <v>647</v>
      </c>
      <c r="O711" t="s">
        <v>3925</v>
      </c>
      <c r="P711">
        <v>1</v>
      </c>
      <c r="Q711" t="s">
        <v>3926</v>
      </c>
      <c r="R711" t="s">
        <v>3927</v>
      </c>
      <c r="S711">
        <v>279</v>
      </c>
      <c r="T711" t="s">
        <v>37</v>
      </c>
      <c r="U711" t="s">
        <v>38</v>
      </c>
      <c r="V711" t="s">
        <v>90</v>
      </c>
      <c r="W711" s="11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5">
      <c r="A712" t="s">
        <v>28</v>
      </c>
      <c r="B712" t="s">
        <v>885</v>
      </c>
      <c r="C712">
        <v>323</v>
      </c>
      <c r="D712">
        <v>91</v>
      </c>
      <c r="E712">
        <v>0</v>
      </c>
      <c r="F712">
        <v>751</v>
      </c>
      <c r="G712" t="s">
        <v>2239</v>
      </c>
      <c r="H712">
        <v>11000</v>
      </c>
      <c r="I712" s="11">
        <v>64505912</v>
      </c>
      <c r="J712" t="s">
        <v>2836</v>
      </c>
      <c r="K712" t="s">
        <v>1885</v>
      </c>
      <c r="L712" t="s">
        <v>3928</v>
      </c>
      <c r="M712">
        <v>163130</v>
      </c>
      <c r="N712">
        <v>13654</v>
      </c>
      <c r="O712" t="s">
        <v>3929</v>
      </c>
      <c r="P712">
        <v>0</v>
      </c>
      <c r="Q712" t="s">
        <v>3930</v>
      </c>
      <c r="R712" t="s">
        <v>3931</v>
      </c>
      <c r="S712">
        <v>1264</v>
      </c>
      <c r="T712" t="s">
        <v>37</v>
      </c>
      <c r="U712" t="s">
        <v>38</v>
      </c>
      <c r="V712" t="s">
        <v>569</v>
      </c>
      <c r="W712" s="11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5">
      <c r="A713" t="s">
        <v>28</v>
      </c>
      <c r="B713" t="s">
        <v>1676</v>
      </c>
      <c r="C713">
        <v>171</v>
      </c>
      <c r="D713">
        <v>146</v>
      </c>
      <c r="E713">
        <v>12000</v>
      </c>
      <c r="F713">
        <v>451</v>
      </c>
      <c r="G713" t="s">
        <v>3234</v>
      </c>
      <c r="H713">
        <v>18000</v>
      </c>
      <c r="I713" s="11">
        <v>77862546</v>
      </c>
      <c r="J713" t="s">
        <v>454</v>
      </c>
      <c r="K713" t="s">
        <v>1664</v>
      </c>
      <c r="L713" t="s">
        <v>3932</v>
      </c>
      <c r="M713">
        <v>266310</v>
      </c>
      <c r="N713">
        <v>20454</v>
      </c>
      <c r="O713" t="s">
        <v>123</v>
      </c>
      <c r="P713">
        <v>2</v>
      </c>
      <c r="Q713" t="s">
        <v>3933</v>
      </c>
      <c r="R713" t="s">
        <v>3934</v>
      </c>
      <c r="S713">
        <v>690</v>
      </c>
      <c r="T713" t="s">
        <v>37</v>
      </c>
      <c r="U713" t="s">
        <v>38</v>
      </c>
      <c r="V713" t="s">
        <v>569</v>
      </c>
      <c r="W713" s="11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5">
      <c r="A714" t="s">
        <v>28</v>
      </c>
      <c r="B714" t="s">
        <v>3935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 s="11">
        <v>61112916</v>
      </c>
      <c r="J714" t="s">
        <v>505</v>
      </c>
      <c r="K714" t="s">
        <v>92</v>
      </c>
      <c r="L714" t="s">
        <v>3936</v>
      </c>
      <c r="M714">
        <v>14888</v>
      </c>
      <c r="N714">
        <v>24664</v>
      </c>
      <c r="O714" t="s">
        <v>1917</v>
      </c>
      <c r="P714">
        <v>0</v>
      </c>
      <c r="Q714" t="s">
        <v>3937</v>
      </c>
      <c r="R714" t="s">
        <v>3938</v>
      </c>
      <c r="S714">
        <v>83</v>
      </c>
      <c r="T714" t="s">
        <v>37</v>
      </c>
      <c r="U714" t="s">
        <v>38</v>
      </c>
      <c r="V714" t="s">
        <v>90</v>
      </c>
      <c r="W714" s="11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5">
      <c r="A715" t="s">
        <v>28</v>
      </c>
      <c r="B715" t="s">
        <v>2465</v>
      </c>
      <c r="C715">
        <v>173</v>
      </c>
      <c r="D715">
        <v>101</v>
      </c>
      <c r="E715">
        <v>480</v>
      </c>
      <c r="F715">
        <v>767</v>
      </c>
      <c r="G715" t="s">
        <v>2533</v>
      </c>
      <c r="H715">
        <v>881</v>
      </c>
      <c r="I715" s="11">
        <v>88200225</v>
      </c>
      <c r="J715" t="s">
        <v>982</v>
      </c>
      <c r="K715" t="s">
        <v>1107</v>
      </c>
      <c r="L715" t="s">
        <v>3939</v>
      </c>
      <c r="M715">
        <v>120795</v>
      </c>
      <c r="N715">
        <v>3943</v>
      </c>
      <c r="O715" t="s">
        <v>3940</v>
      </c>
      <c r="P715">
        <v>5</v>
      </c>
      <c r="Q715" t="s">
        <v>3941</v>
      </c>
      <c r="R715" t="s">
        <v>3942</v>
      </c>
      <c r="S715">
        <v>308</v>
      </c>
      <c r="T715" t="s">
        <v>37</v>
      </c>
      <c r="U715" t="s">
        <v>38</v>
      </c>
      <c r="V715" t="s">
        <v>39</v>
      </c>
      <c r="W715" s="11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5">
      <c r="A716" t="s">
        <v>28</v>
      </c>
      <c r="B716" t="s">
        <v>3943</v>
      </c>
      <c r="C716">
        <v>81</v>
      </c>
      <c r="D716">
        <v>94</v>
      </c>
      <c r="E716">
        <v>32</v>
      </c>
      <c r="F716">
        <v>626</v>
      </c>
      <c r="G716" t="s">
        <v>3944</v>
      </c>
      <c r="H716">
        <v>854</v>
      </c>
      <c r="I716" s="11">
        <v>60573641</v>
      </c>
      <c r="J716" t="s">
        <v>2934</v>
      </c>
      <c r="K716" t="s">
        <v>3362</v>
      </c>
      <c r="L716" t="s">
        <v>3945</v>
      </c>
      <c r="M716">
        <v>68406</v>
      </c>
      <c r="N716">
        <v>4530</v>
      </c>
      <c r="O716" t="s">
        <v>3946</v>
      </c>
      <c r="P716">
        <v>1</v>
      </c>
      <c r="Q716" t="s">
        <v>3947</v>
      </c>
      <c r="R716" t="s">
        <v>3948</v>
      </c>
      <c r="S716">
        <v>162</v>
      </c>
      <c r="T716" t="s">
        <v>37</v>
      </c>
      <c r="U716" t="s">
        <v>38</v>
      </c>
      <c r="V716" t="s">
        <v>90</v>
      </c>
      <c r="W716" s="11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5">
      <c r="A717" t="s">
        <v>28</v>
      </c>
      <c r="B717" t="s">
        <v>373</v>
      </c>
      <c r="C717">
        <v>242</v>
      </c>
      <c r="D717">
        <v>132</v>
      </c>
      <c r="E717">
        <v>0</v>
      </c>
      <c r="F717">
        <v>160</v>
      </c>
      <c r="G717" t="s">
        <v>3425</v>
      </c>
      <c r="H717">
        <v>366</v>
      </c>
      <c r="I717" s="11">
        <v>59035104</v>
      </c>
      <c r="J717" t="s">
        <v>3949</v>
      </c>
      <c r="K717" t="s">
        <v>3950</v>
      </c>
      <c r="L717" t="s">
        <v>3951</v>
      </c>
      <c r="M717">
        <v>244566</v>
      </c>
      <c r="N717">
        <v>1112</v>
      </c>
      <c r="O717" t="s">
        <v>2438</v>
      </c>
      <c r="P717">
        <v>1</v>
      </c>
      <c r="Q717" t="s">
        <v>3952</v>
      </c>
      <c r="R717" t="s">
        <v>3953</v>
      </c>
      <c r="S717">
        <v>597</v>
      </c>
      <c r="T717" t="s">
        <v>37</v>
      </c>
      <c r="U717" t="s">
        <v>38</v>
      </c>
      <c r="V717" t="s">
        <v>39</v>
      </c>
      <c r="W717" s="11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5">
      <c r="A718" t="s">
        <v>28</v>
      </c>
      <c r="B718" t="s">
        <v>3954</v>
      </c>
      <c r="C718">
        <v>110</v>
      </c>
      <c r="D718">
        <v>115</v>
      </c>
      <c r="E718">
        <v>234</v>
      </c>
      <c r="F718">
        <v>521</v>
      </c>
      <c r="G718" t="s">
        <v>3501</v>
      </c>
      <c r="H718">
        <v>3000</v>
      </c>
      <c r="I718" s="11">
        <v>56702901</v>
      </c>
      <c r="J718" t="s">
        <v>3270</v>
      </c>
      <c r="K718" t="s">
        <v>1626</v>
      </c>
      <c r="L718" t="s">
        <v>3955</v>
      </c>
      <c r="M718">
        <v>23302</v>
      </c>
      <c r="N718">
        <v>4713</v>
      </c>
      <c r="O718" t="s">
        <v>2150</v>
      </c>
      <c r="P718">
        <v>1</v>
      </c>
      <c r="Q718" t="s">
        <v>3956</v>
      </c>
      <c r="R718" t="s">
        <v>3957</v>
      </c>
      <c r="S718">
        <v>181</v>
      </c>
      <c r="T718" t="s">
        <v>37</v>
      </c>
      <c r="U718" t="s">
        <v>38</v>
      </c>
      <c r="V718" t="s">
        <v>39</v>
      </c>
      <c r="W718" s="11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5">
      <c r="A719" t="s">
        <v>28</v>
      </c>
      <c r="B719" t="s">
        <v>3958</v>
      </c>
      <c r="C719">
        <v>328</v>
      </c>
      <c r="D719">
        <v>92</v>
      </c>
      <c r="E719">
        <v>28</v>
      </c>
      <c r="F719">
        <v>586</v>
      </c>
      <c r="G719" t="s">
        <v>563</v>
      </c>
      <c r="H719">
        <v>10000</v>
      </c>
      <c r="I719" s="11">
        <v>55994557</v>
      </c>
      <c r="J719" t="s">
        <v>266</v>
      </c>
      <c r="K719" t="s">
        <v>2382</v>
      </c>
      <c r="L719" t="s">
        <v>3959</v>
      </c>
      <c r="M719">
        <v>72287</v>
      </c>
      <c r="N719">
        <v>13597</v>
      </c>
      <c r="O719" t="s">
        <v>3960</v>
      </c>
      <c r="P719">
        <v>0</v>
      </c>
      <c r="Q719" t="s">
        <v>3961</v>
      </c>
      <c r="R719" t="s">
        <v>3962</v>
      </c>
      <c r="S719">
        <v>176</v>
      </c>
      <c r="T719" t="s">
        <v>37</v>
      </c>
      <c r="U719" t="s">
        <v>38</v>
      </c>
      <c r="V719" t="s">
        <v>90</v>
      </c>
      <c r="W719" s="11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5">
      <c r="A720" t="s">
        <v>28</v>
      </c>
      <c r="B720" t="s">
        <v>3373</v>
      </c>
      <c r="C720">
        <v>83</v>
      </c>
      <c r="D720">
        <v>124</v>
      </c>
      <c r="E720">
        <v>105</v>
      </c>
      <c r="F720">
        <v>460</v>
      </c>
      <c r="G720" t="s">
        <v>950</v>
      </c>
      <c r="H720">
        <v>24000</v>
      </c>
      <c r="I720" s="11">
        <v>54910560</v>
      </c>
      <c r="J720" t="s">
        <v>3203</v>
      </c>
      <c r="K720" t="s">
        <v>77</v>
      </c>
      <c r="L720" t="s">
        <v>3963</v>
      </c>
      <c r="M720">
        <v>88225</v>
      </c>
      <c r="N720">
        <v>38227</v>
      </c>
      <c r="O720" t="s">
        <v>3964</v>
      </c>
      <c r="P720">
        <v>0</v>
      </c>
      <c r="Q720" t="s">
        <v>3965</v>
      </c>
      <c r="R720" t="s">
        <v>3966</v>
      </c>
      <c r="S720">
        <v>227</v>
      </c>
      <c r="T720" t="s">
        <v>37</v>
      </c>
      <c r="U720" t="s">
        <v>38</v>
      </c>
      <c r="V720" t="s">
        <v>569</v>
      </c>
      <c r="W720" s="11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5">
      <c r="A721" t="s">
        <v>28</v>
      </c>
      <c r="B721" t="s">
        <v>1300</v>
      </c>
      <c r="C721">
        <v>196</v>
      </c>
      <c r="D721">
        <v>119</v>
      </c>
      <c r="E721">
        <v>610</v>
      </c>
      <c r="F721">
        <v>716</v>
      </c>
      <c r="G721" t="s">
        <v>1018</v>
      </c>
      <c r="H721">
        <v>834</v>
      </c>
      <c r="I721" s="11">
        <v>53789313</v>
      </c>
      <c r="J721" t="s">
        <v>1585</v>
      </c>
      <c r="K721" t="s">
        <v>1645</v>
      </c>
      <c r="L721" t="s">
        <v>3967</v>
      </c>
      <c r="M721">
        <v>89816</v>
      </c>
      <c r="N721">
        <v>3637</v>
      </c>
      <c r="O721" t="s">
        <v>702</v>
      </c>
      <c r="P721">
        <v>0</v>
      </c>
      <c r="Q721" t="s">
        <v>3968</v>
      </c>
      <c r="R721" t="s">
        <v>3969</v>
      </c>
      <c r="S721">
        <v>347</v>
      </c>
      <c r="T721" t="s">
        <v>37</v>
      </c>
      <c r="U721" t="s">
        <v>38</v>
      </c>
      <c r="V721" t="s">
        <v>39</v>
      </c>
      <c r="W721" s="11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5">
      <c r="A722" t="s">
        <v>28</v>
      </c>
      <c r="B722" t="s">
        <v>3970</v>
      </c>
      <c r="C722">
        <v>34</v>
      </c>
      <c r="D722">
        <v>124</v>
      </c>
      <c r="E722">
        <v>50</v>
      </c>
      <c r="F722">
        <v>672</v>
      </c>
      <c r="G722" t="s">
        <v>3971</v>
      </c>
      <c r="H722">
        <v>1000</v>
      </c>
      <c r="I722" s="11">
        <v>51045801</v>
      </c>
      <c r="J722" t="s">
        <v>209</v>
      </c>
      <c r="K722" t="s">
        <v>303</v>
      </c>
      <c r="L722" t="s">
        <v>3972</v>
      </c>
      <c r="M722">
        <v>11370</v>
      </c>
      <c r="N722">
        <v>3653</v>
      </c>
      <c r="O722" t="s">
        <v>2367</v>
      </c>
      <c r="P722">
        <v>2</v>
      </c>
      <c r="Q722" t="s">
        <v>3973</v>
      </c>
      <c r="R722" t="s">
        <v>3974</v>
      </c>
      <c r="S722">
        <v>54</v>
      </c>
      <c r="T722" t="s">
        <v>37</v>
      </c>
      <c r="U722" t="s">
        <v>38</v>
      </c>
      <c r="V722" t="s">
        <v>39</v>
      </c>
      <c r="W722" s="11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5">
      <c r="A723" t="s">
        <v>28</v>
      </c>
      <c r="B723" t="s">
        <v>3975</v>
      </c>
      <c r="C723">
        <v>118</v>
      </c>
      <c r="D723">
        <v>93</v>
      </c>
      <c r="E723">
        <v>18</v>
      </c>
      <c r="F723">
        <v>903</v>
      </c>
      <c r="G723" t="s">
        <v>875</v>
      </c>
      <c r="H723">
        <v>9000</v>
      </c>
      <c r="I723" s="11">
        <v>50818750</v>
      </c>
      <c r="J723" t="s">
        <v>266</v>
      </c>
      <c r="K723" t="s">
        <v>1172</v>
      </c>
      <c r="L723" t="s">
        <v>3976</v>
      </c>
      <c r="M723">
        <v>31209</v>
      </c>
      <c r="N723">
        <v>13403</v>
      </c>
      <c r="O723" t="s">
        <v>117</v>
      </c>
      <c r="P723">
        <v>0</v>
      </c>
      <c r="Q723" t="s">
        <v>3977</v>
      </c>
      <c r="R723" t="s">
        <v>3978</v>
      </c>
      <c r="S723">
        <v>106</v>
      </c>
      <c r="T723" t="s">
        <v>37</v>
      </c>
      <c r="U723" t="s">
        <v>56</v>
      </c>
      <c r="V723" t="s">
        <v>272</v>
      </c>
      <c r="W723" s="11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5">
      <c r="A724" t="s">
        <v>28</v>
      </c>
      <c r="B724" t="s">
        <v>3982</v>
      </c>
      <c r="C724">
        <v>81</v>
      </c>
      <c r="D724">
        <v>98</v>
      </c>
      <c r="E724">
        <v>11</v>
      </c>
      <c r="F724">
        <v>107</v>
      </c>
      <c r="G724" t="s">
        <v>1774</v>
      </c>
      <c r="H724">
        <v>966</v>
      </c>
      <c r="I724" s="11">
        <v>50189179</v>
      </c>
      <c r="J724" t="s">
        <v>1841</v>
      </c>
      <c r="K724" t="s">
        <v>3737</v>
      </c>
      <c r="L724" t="s">
        <v>3983</v>
      </c>
      <c r="M724">
        <v>61966</v>
      </c>
      <c r="N724">
        <v>2018</v>
      </c>
      <c r="O724" t="s">
        <v>3984</v>
      </c>
      <c r="P724">
        <v>2</v>
      </c>
      <c r="Q724" t="s">
        <v>3985</v>
      </c>
      <c r="R724" t="s">
        <v>3986</v>
      </c>
      <c r="S724">
        <v>207</v>
      </c>
      <c r="T724" t="s">
        <v>37</v>
      </c>
      <c r="U724" t="s">
        <v>38</v>
      </c>
      <c r="V724" t="s">
        <v>39</v>
      </c>
      <c r="W724" s="11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5">
      <c r="A725" t="s">
        <v>28</v>
      </c>
      <c r="B725" t="s">
        <v>3987</v>
      </c>
      <c r="C725">
        <v>47</v>
      </c>
      <c r="D725">
        <v>92</v>
      </c>
      <c r="E725">
        <v>14</v>
      </c>
      <c r="F725">
        <v>488</v>
      </c>
      <c r="G725" t="s">
        <v>3988</v>
      </c>
      <c r="H725">
        <v>789</v>
      </c>
      <c r="I725" s="11">
        <v>50024083</v>
      </c>
      <c r="J725" t="s">
        <v>59</v>
      </c>
      <c r="K725" t="s">
        <v>3989</v>
      </c>
      <c r="L725" t="s">
        <v>3990</v>
      </c>
      <c r="M725">
        <v>35918</v>
      </c>
      <c r="N725">
        <v>2318</v>
      </c>
      <c r="O725" t="s">
        <v>3991</v>
      </c>
      <c r="P725">
        <v>1</v>
      </c>
      <c r="Q725" t="s">
        <v>3992</v>
      </c>
      <c r="R725" t="s">
        <v>3993</v>
      </c>
      <c r="S725">
        <v>126</v>
      </c>
      <c r="T725" t="s">
        <v>37</v>
      </c>
      <c r="U725" t="s">
        <v>38</v>
      </c>
      <c r="V725" t="s">
        <v>569</v>
      </c>
      <c r="W725" s="11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5">
      <c r="A726" t="s">
        <v>28</v>
      </c>
      <c r="B726" t="s">
        <v>830</v>
      </c>
      <c r="C726">
        <v>313</v>
      </c>
      <c r="D726">
        <v>105</v>
      </c>
      <c r="E726">
        <v>0</v>
      </c>
      <c r="F726">
        <v>288</v>
      </c>
      <c r="G726" t="s">
        <v>916</v>
      </c>
      <c r="H726">
        <v>539</v>
      </c>
      <c r="I726" s="11">
        <v>50549107</v>
      </c>
      <c r="J726" t="s">
        <v>896</v>
      </c>
      <c r="K726" t="s">
        <v>3994</v>
      </c>
      <c r="L726" t="s">
        <v>3995</v>
      </c>
      <c r="M726">
        <v>99035</v>
      </c>
      <c r="N726">
        <v>1411</v>
      </c>
      <c r="O726" t="s">
        <v>3996</v>
      </c>
      <c r="P726">
        <v>3</v>
      </c>
      <c r="Q726" t="s">
        <v>3997</v>
      </c>
      <c r="R726" t="s">
        <v>3998</v>
      </c>
      <c r="S726">
        <v>289</v>
      </c>
      <c r="T726" t="s">
        <v>37</v>
      </c>
      <c r="U726" t="s">
        <v>38</v>
      </c>
      <c r="V726" t="s">
        <v>39</v>
      </c>
      <c r="W726" s="11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5">
      <c r="A727" t="s">
        <v>28</v>
      </c>
      <c r="B727" t="s">
        <v>3999</v>
      </c>
      <c r="C727">
        <v>315</v>
      </c>
      <c r="D727">
        <v>124</v>
      </c>
      <c r="E727">
        <v>737</v>
      </c>
      <c r="F727">
        <v>14000</v>
      </c>
      <c r="G727" t="s">
        <v>1683</v>
      </c>
      <c r="H727">
        <v>34000</v>
      </c>
      <c r="I727" s="11">
        <v>56443482</v>
      </c>
      <c r="J727" t="s">
        <v>4000</v>
      </c>
      <c r="K727" t="s">
        <v>342</v>
      </c>
      <c r="L727" t="s">
        <v>4001</v>
      </c>
      <c r="M727">
        <v>75329</v>
      </c>
      <c r="N727">
        <v>75793</v>
      </c>
      <c r="O727" t="s">
        <v>638</v>
      </c>
      <c r="P727">
        <v>3</v>
      </c>
      <c r="Q727" t="s">
        <v>4002</v>
      </c>
      <c r="R727" t="s">
        <v>4003</v>
      </c>
      <c r="S727">
        <v>256</v>
      </c>
      <c r="T727" t="s">
        <v>37</v>
      </c>
      <c r="U727" t="s">
        <v>38</v>
      </c>
      <c r="V727" t="s">
        <v>39</v>
      </c>
      <c r="W727" s="11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5">
      <c r="A728" t="s">
        <v>28</v>
      </c>
      <c r="B728" t="s">
        <v>4004</v>
      </c>
      <c r="C728">
        <v>225</v>
      </c>
      <c r="D728">
        <v>99</v>
      </c>
      <c r="E728">
        <v>24</v>
      </c>
      <c r="F728">
        <v>864</v>
      </c>
      <c r="G728" t="s">
        <v>3234</v>
      </c>
      <c r="H728">
        <v>18000</v>
      </c>
      <c r="I728" s="11">
        <v>62401264</v>
      </c>
      <c r="J728" t="s">
        <v>454</v>
      </c>
      <c r="K728" t="s">
        <v>625</v>
      </c>
      <c r="L728" t="s">
        <v>4005</v>
      </c>
      <c r="M728">
        <v>69484</v>
      </c>
      <c r="N728">
        <v>20276</v>
      </c>
      <c r="O728" t="s">
        <v>4006</v>
      </c>
      <c r="P728">
        <v>3</v>
      </c>
      <c r="Q728" t="s">
        <v>4007</v>
      </c>
      <c r="R728" t="s">
        <v>4008</v>
      </c>
      <c r="S728">
        <v>323</v>
      </c>
      <c r="T728" t="s">
        <v>37</v>
      </c>
      <c r="U728" t="s">
        <v>56</v>
      </c>
      <c r="V728" t="s">
        <v>569</v>
      </c>
      <c r="W728" s="11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5">
      <c r="A729" t="s">
        <v>28</v>
      </c>
      <c r="B729" t="s">
        <v>4009</v>
      </c>
      <c r="C729">
        <v>223</v>
      </c>
      <c r="D729">
        <v>116</v>
      </c>
      <c r="E729">
        <v>0</v>
      </c>
      <c r="F729">
        <v>672</v>
      </c>
      <c r="G729" t="s">
        <v>1807</v>
      </c>
      <c r="H729">
        <v>1000</v>
      </c>
      <c r="I729" s="11">
        <v>47748610</v>
      </c>
      <c r="J729" t="s">
        <v>4010</v>
      </c>
      <c r="K729" t="s">
        <v>4011</v>
      </c>
      <c r="L729" t="s">
        <v>4012</v>
      </c>
      <c r="M729">
        <v>170179</v>
      </c>
      <c r="N729">
        <v>3090</v>
      </c>
      <c r="O729" t="s">
        <v>2367</v>
      </c>
      <c r="P729">
        <v>0</v>
      </c>
      <c r="Q729" t="s">
        <v>4013</v>
      </c>
      <c r="R729" t="s">
        <v>4014</v>
      </c>
      <c r="S729">
        <v>656</v>
      </c>
      <c r="T729" t="s">
        <v>37</v>
      </c>
      <c r="U729" t="s">
        <v>38</v>
      </c>
      <c r="V729" t="s">
        <v>569</v>
      </c>
      <c r="W729" s="11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5">
      <c r="A730" t="s">
        <v>28</v>
      </c>
      <c r="B730" t="s">
        <v>2970</v>
      </c>
      <c r="C730">
        <v>198</v>
      </c>
      <c r="D730">
        <v>124</v>
      </c>
      <c r="E730">
        <v>845</v>
      </c>
      <c r="F730">
        <v>295</v>
      </c>
      <c r="G730" t="s">
        <v>4015</v>
      </c>
      <c r="H730">
        <v>650</v>
      </c>
      <c r="I730" s="11">
        <v>46975183</v>
      </c>
      <c r="J730" t="s">
        <v>1092</v>
      </c>
      <c r="K730" t="s">
        <v>4016</v>
      </c>
      <c r="L730" t="s">
        <v>4017</v>
      </c>
      <c r="M730">
        <v>256213</v>
      </c>
      <c r="N730">
        <v>1640</v>
      </c>
      <c r="O730" t="s">
        <v>4018</v>
      </c>
      <c r="P730">
        <v>0</v>
      </c>
      <c r="Q730" t="s">
        <v>4019</v>
      </c>
      <c r="R730" t="s">
        <v>4020</v>
      </c>
      <c r="S730">
        <v>338</v>
      </c>
      <c r="T730" t="s">
        <v>37</v>
      </c>
      <c r="U730" t="s">
        <v>38</v>
      </c>
      <c r="V730" t="s">
        <v>569</v>
      </c>
      <c r="W730" s="11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5">
      <c r="A731" t="s">
        <v>28</v>
      </c>
      <c r="B731" t="s">
        <v>4021</v>
      </c>
      <c r="C731">
        <v>219</v>
      </c>
      <c r="D731">
        <v>96</v>
      </c>
      <c r="E731">
        <v>7</v>
      </c>
      <c r="F731">
        <v>642</v>
      </c>
      <c r="G731" t="s">
        <v>3696</v>
      </c>
      <c r="H731">
        <v>874</v>
      </c>
      <c r="I731" s="11">
        <v>50807639</v>
      </c>
      <c r="J731" t="s">
        <v>266</v>
      </c>
      <c r="K731" t="s">
        <v>4022</v>
      </c>
      <c r="L731" t="s">
        <v>4023</v>
      </c>
      <c r="M731">
        <v>40883</v>
      </c>
      <c r="N731">
        <v>3151</v>
      </c>
      <c r="O731" t="s">
        <v>4024</v>
      </c>
      <c r="P731">
        <v>3</v>
      </c>
      <c r="Q731" t="s">
        <v>4025</v>
      </c>
      <c r="R731" t="s">
        <v>4026</v>
      </c>
      <c r="S731">
        <v>122</v>
      </c>
      <c r="T731" t="s">
        <v>37</v>
      </c>
      <c r="U731" t="s">
        <v>38</v>
      </c>
      <c r="V731" t="s">
        <v>90</v>
      </c>
      <c r="W731" s="11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5">
      <c r="A732" t="s">
        <v>28</v>
      </c>
      <c r="B732" t="s">
        <v>4027</v>
      </c>
      <c r="C732">
        <v>92</v>
      </c>
      <c r="D732">
        <v>104</v>
      </c>
      <c r="E732">
        <v>165</v>
      </c>
      <c r="F732">
        <v>944</v>
      </c>
      <c r="G732" t="s">
        <v>4028</v>
      </c>
      <c r="H732">
        <v>1000</v>
      </c>
      <c r="I732" s="11">
        <v>46611204</v>
      </c>
      <c r="J732" t="s">
        <v>2416</v>
      </c>
      <c r="K732" t="s">
        <v>2078</v>
      </c>
      <c r="L732" t="s">
        <v>4029</v>
      </c>
      <c r="M732">
        <v>55749</v>
      </c>
      <c r="N732">
        <v>4294</v>
      </c>
      <c r="O732" t="s">
        <v>3971</v>
      </c>
      <c r="P732">
        <v>1</v>
      </c>
      <c r="Q732" t="s">
        <v>4030</v>
      </c>
      <c r="R732" t="s">
        <v>4031</v>
      </c>
      <c r="S732">
        <v>257</v>
      </c>
      <c r="T732" t="s">
        <v>37</v>
      </c>
      <c r="U732" t="s">
        <v>38</v>
      </c>
      <c r="V732" t="s">
        <v>39</v>
      </c>
      <c r="W732" s="11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5">
      <c r="A733" t="s">
        <v>28</v>
      </c>
      <c r="B733" t="s">
        <v>2036</v>
      </c>
      <c r="C733">
        <v>435</v>
      </c>
      <c r="D733">
        <v>100</v>
      </c>
      <c r="E733">
        <v>97</v>
      </c>
      <c r="F733">
        <v>2000</v>
      </c>
      <c r="G733" t="s">
        <v>1213</v>
      </c>
      <c r="H733">
        <v>11000</v>
      </c>
      <c r="I733" s="11">
        <v>257756197</v>
      </c>
      <c r="J733" t="s">
        <v>1008</v>
      </c>
      <c r="K733" t="s">
        <v>456</v>
      </c>
      <c r="L733" t="s">
        <v>4032</v>
      </c>
      <c r="M733">
        <v>246698</v>
      </c>
      <c r="N733">
        <v>22128</v>
      </c>
      <c r="O733" t="s">
        <v>4033</v>
      </c>
      <c r="P733">
        <v>0</v>
      </c>
      <c r="Q733" t="s">
        <v>4034</v>
      </c>
      <c r="R733" t="s">
        <v>4035</v>
      </c>
      <c r="S733">
        <v>471</v>
      </c>
      <c r="T733" t="s">
        <v>37</v>
      </c>
      <c r="U733" t="s">
        <v>365</v>
      </c>
      <c r="V733" t="s">
        <v>90</v>
      </c>
      <c r="W733" s="11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5">
      <c r="A734" t="s">
        <v>28</v>
      </c>
      <c r="B734" t="s">
        <v>4036</v>
      </c>
      <c r="C734">
        <v>111</v>
      </c>
      <c r="D734">
        <v>115</v>
      </c>
      <c r="E734">
        <v>11</v>
      </c>
      <c r="F734">
        <v>642</v>
      </c>
      <c r="G734" t="s">
        <v>835</v>
      </c>
      <c r="H734">
        <v>1000</v>
      </c>
      <c r="I734" s="11">
        <v>48472213</v>
      </c>
      <c r="J734" t="s">
        <v>1689</v>
      </c>
      <c r="K734" t="s">
        <v>4037</v>
      </c>
      <c r="L734" t="s">
        <v>4038</v>
      </c>
      <c r="M734">
        <v>51252</v>
      </c>
      <c r="N734">
        <v>4305</v>
      </c>
      <c r="O734" t="s">
        <v>4039</v>
      </c>
      <c r="P734">
        <v>2</v>
      </c>
      <c r="Q734" t="s">
        <v>4040</v>
      </c>
      <c r="R734" t="s">
        <v>4041</v>
      </c>
      <c r="S734">
        <v>156</v>
      </c>
      <c r="T734" t="s">
        <v>37</v>
      </c>
      <c r="U734" t="s">
        <v>38</v>
      </c>
      <c r="V734" t="s">
        <v>39</v>
      </c>
      <c r="W734" s="11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5">
      <c r="A735" t="s">
        <v>28</v>
      </c>
      <c r="B735" t="s">
        <v>3460</v>
      </c>
      <c r="C735">
        <v>138</v>
      </c>
      <c r="D735">
        <v>101</v>
      </c>
      <c r="E735">
        <v>38</v>
      </c>
      <c r="F735">
        <v>11000</v>
      </c>
      <c r="G735" t="s">
        <v>625</v>
      </c>
      <c r="H735">
        <v>23000</v>
      </c>
      <c r="I735" s="11">
        <v>43060566</v>
      </c>
      <c r="J735" t="s">
        <v>257</v>
      </c>
      <c r="K735" t="s">
        <v>58</v>
      </c>
      <c r="L735" t="s">
        <v>4042</v>
      </c>
      <c r="M735">
        <v>107859</v>
      </c>
      <c r="N735">
        <v>53024</v>
      </c>
      <c r="O735" t="s">
        <v>644</v>
      </c>
      <c r="P735">
        <v>0</v>
      </c>
      <c r="Q735" t="s">
        <v>4043</v>
      </c>
      <c r="R735" t="s">
        <v>4044</v>
      </c>
      <c r="S735">
        <v>569</v>
      </c>
      <c r="T735" t="s">
        <v>37</v>
      </c>
      <c r="U735" t="s">
        <v>38</v>
      </c>
      <c r="V735" t="s">
        <v>39</v>
      </c>
      <c r="W735" s="11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5">
      <c r="A736" t="s">
        <v>28</v>
      </c>
      <c r="B736" t="s">
        <v>4045</v>
      </c>
      <c r="C736">
        <v>415</v>
      </c>
      <c r="D736">
        <v>113</v>
      </c>
      <c r="E736">
        <v>181</v>
      </c>
      <c r="F736">
        <v>300</v>
      </c>
      <c r="G736" t="s">
        <v>3365</v>
      </c>
      <c r="H736">
        <v>33000</v>
      </c>
      <c r="I736" s="11">
        <v>45996718</v>
      </c>
      <c r="J736" t="s">
        <v>454</v>
      </c>
      <c r="K736" t="s">
        <v>4046</v>
      </c>
      <c r="L736" t="s">
        <v>4047</v>
      </c>
      <c r="M736">
        <v>173530</v>
      </c>
      <c r="N736">
        <v>34738</v>
      </c>
      <c r="O736" t="s">
        <v>4048</v>
      </c>
      <c r="P736">
        <v>3</v>
      </c>
      <c r="Q736" t="s">
        <v>4049</v>
      </c>
      <c r="R736" t="s">
        <v>4050</v>
      </c>
      <c r="S736">
        <v>264</v>
      </c>
      <c r="T736" t="s">
        <v>37</v>
      </c>
      <c r="U736" t="s">
        <v>38</v>
      </c>
      <c r="V736" t="s">
        <v>569</v>
      </c>
      <c r="W736" s="11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5">
      <c r="A737" t="s">
        <v>28</v>
      </c>
      <c r="B737" t="s">
        <v>4051</v>
      </c>
      <c r="C737">
        <v>170</v>
      </c>
      <c r="D737">
        <v>100</v>
      </c>
      <c r="E737">
        <v>11000</v>
      </c>
      <c r="F737">
        <v>485</v>
      </c>
      <c r="G737" t="s">
        <v>420</v>
      </c>
      <c r="H737">
        <v>10000</v>
      </c>
      <c r="I737" s="11">
        <v>43337279</v>
      </c>
      <c r="J737" t="s">
        <v>4052</v>
      </c>
      <c r="K737" t="s">
        <v>295</v>
      </c>
      <c r="L737" t="s">
        <v>4053</v>
      </c>
      <c r="M737">
        <v>76770</v>
      </c>
      <c r="N737">
        <v>12258</v>
      </c>
      <c r="O737" t="s">
        <v>4054</v>
      </c>
      <c r="P737">
        <v>2</v>
      </c>
      <c r="Q737" t="s">
        <v>4055</v>
      </c>
      <c r="R737" t="s">
        <v>4056</v>
      </c>
      <c r="S737">
        <v>203</v>
      </c>
      <c r="T737" t="s">
        <v>37</v>
      </c>
      <c r="U737" t="s">
        <v>38</v>
      </c>
      <c r="V737" t="s">
        <v>39</v>
      </c>
      <c r="W737" s="11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5">
      <c r="A738" t="s">
        <v>28</v>
      </c>
      <c r="B738" t="s">
        <v>3541</v>
      </c>
      <c r="C738">
        <v>306</v>
      </c>
      <c r="D738">
        <v>134</v>
      </c>
      <c r="E738">
        <v>16000</v>
      </c>
      <c r="F738">
        <v>204</v>
      </c>
      <c r="G738" t="s">
        <v>456</v>
      </c>
      <c r="H738">
        <v>13000</v>
      </c>
      <c r="I738" s="11">
        <v>37479778</v>
      </c>
      <c r="J738" t="s">
        <v>4057</v>
      </c>
      <c r="K738" t="s">
        <v>1124</v>
      </c>
      <c r="L738" t="s">
        <v>4058</v>
      </c>
      <c r="M738">
        <v>124222</v>
      </c>
      <c r="N738">
        <v>24458</v>
      </c>
      <c r="O738" t="s">
        <v>4059</v>
      </c>
      <c r="P738">
        <v>1</v>
      </c>
      <c r="Q738" t="s">
        <v>4060</v>
      </c>
      <c r="R738" t="s">
        <v>4061</v>
      </c>
      <c r="S738">
        <v>259</v>
      </c>
      <c r="T738" t="s">
        <v>37</v>
      </c>
      <c r="U738" t="s">
        <v>38</v>
      </c>
      <c r="V738" t="s">
        <v>39</v>
      </c>
      <c r="W738" s="11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5">
      <c r="A739" t="s">
        <v>28</v>
      </c>
      <c r="B739" t="s">
        <v>1278</v>
      </c>
      <c r="C739">
        <v>211</v>
      </c>
      <c r="D739">
        <v>125</v>
      </c>
      <c r="E739">
        <v>209</v>
      </c>
      <c r="F739">
        <v>896</v>
      </c>
      <c r="G739" t="s">
        <v>133</v>
      </c>
      <c r="H739">
        <v>8000</v>
      </c>
      <c r="I739" s="11">
        <v>40559930</v>
      </c>
      <c r="J739" t="s">
        <v>4064</v>
      </c>
      <c r="K739" t="s">
        <v>1476</v>
      </c>
      <c r="L739" t="s">
        <v>4065</v>
      </c>
      <c r="M739">
        <v>41727</v>
      </c>
      <c r="N739">
        <v>10623</v>
      </c>
      <c r="O739" t="s">
        <v>4066</v>
      </c>
      <c r="P739">
        <v>0</v>
      </c>
      <c r="Q739" t="s">
        <v>4067</v>
      </c>
      <c r="R739" t="s">
        <v>4068</v>
      </c>
      <c r="S739">
        <v>184</v>
      </c>
      <c r="T739" t="s">
        <v>37</v>
      </c>
      <c r="U739" t="s">
        <v>38</v>
      </c>
      <c r="V739" t="s">
        <v>39</v>
      </c>
      <c r="W739" s="11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5">
      <c r="A740" t="s">
        <v>28</v>
      </c>
      <c r="B740" t="s">
        <v>4069</v>
      </c>
      <c r="C740">
        <v>49</v>
      </c>
      <c r="D740">
        <v>94</v>
      </c>
      <c r="E740">
        <v>80</v>
      </c>
      <c r="F740">
        <v>230</v>
      </c>
      <c r="G740" t="s">
        <v>4070</v>
      </c>
      <c r="H740">
        <v>1000</v>
      </c>
      <c r="I740" s="11">
        <v>36830057</v>
      </c>
      <c r="J740" t="s">
        <v>2571</v>
      </c>
      <c r="K740" t="s">
        <v>4071</v>
      </c>
      <c r="L740" t="s">
        <v>4072</v>
      </c>
      <c r="M740">
        <v>10883</v>
      </c>
      <c r="N740">
        <v>2151</v>
      </c>
      <c r="O740" t="s">
        <v>4073</v>
      </c>
      <c r="P740">
        <v>2</v>
      </c>
      <c r="Q740" t="s">
        <v>4074</v>
      </c>
      <c r="R740" t="s">
        <v>4075</v>
      </c>
      <c r="S740">
        <v>73</v>
      </c>
      <c r="T740" t="s">
        <v>37</v>
      </c>
      <c r="U740" t="s">
        <v>38</v>
      </c>
      <c r="V740" t="s">
        <v>90</v>
      </c>
      <c r="W740" s="11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5">
      <c r="A741" t="s">
        <v>28</v>
      </c>
      <c r="B741" t="s">
        <v>3201</v>
      </c>
      <c r="C741">
        <v>161</v>
      </c>
      <c r="D741">
        <v>107</v>
      </c>
      <c r="E741">
        <v>69</v>
      </c>
      <c r="F741">
        <v>206</v>
      </c>
      <c r="G741" t="s">
        <v>4076</v>
      </c>
      <c r="H741">
        <v>310</v>
      </c>
      <c r="I741" s="11">
        <v>36279230</v>
      </c>
      <c r="J741" t="s">
        <v>329</v>
      </c>
      <c r="K741" t="s">
        <v>4077</v>
      </c>
      <c r="L741" t="s">
        <v>4078</v>
      </c>
      <c r="M741">
        <v>42144</v>
      </c>
      <c r="N741">
        <v>1352</v>
      </c>
      <c r="O741" t="s">
        <v>4079</v>
      </c>
      <c r="P741">
        <v>0</v>
      </c>
      <c r="Q741" t="s">
        <v>4080</v>
      </c>
      <c r="R741" t="s">
        <v>4081</v>
      </c>
      <c r="S741">
        <v>213</v>
      </c>
      <c r="T741" t="s">
        <v>37</v>
      </c>
      <c r="U741" t="s">
        <v>38</v>
      </c>
      <c r="V741" t="s">
        <v>39</v>
      </c>
      <c r="W741" s="11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5">
      <c r="A742" t="s">
        <v>28</v>
      </c>
      <c r="B742" t="s">
        <v>4082</v>
      </c>
      <c r="C742">
        <v>156</v>
      </c>
      <c r="D742">
        <v>91</v>
      </c>
      <c r="E742">
        <v>2</v>
      </c>
      <c r="F742">
        <v>480</v>
      </c>
      <c r="G742" t="s">
        <v>430</v>
      </c>
      <c r="H742">
        <v>12000</v>
      </c>
      <c r="I742" s="11">
        <v>42194060</v>
      </c>
      <c r="J742" t="s">
        <v>605</v>
      </c>
      <c r="K742" t="s">
        <v>1045</v>
      </c>
      <c r="L742" t="s">
        <v>4083</v>
      </c>
      <c r="M742">
        <v>41259</v>
      </c>
      <c r="N742">
        <v>22668</v>
      </c>
      <c r="O742" t="s">
        <v>1499</v>
      </c>
      <c r="P742">
        <v>1</v>
      </c>
      <c r="Q742" t="s">
        <v>4084</v>
      </c>
      <c r="R742" t="s">
        <v>4085</v>
      </c>
      <c r="S742">
        <v>72</v>
      </c>
      <c r="T742" t="s">
        <v>37</v>
      </c>
      <c r="U742" t="s">
        <v>3428</v>
      </c>
      <c r="V742" t="s">
        <v>90</v>
      </c>
      <c r="W742" s="11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5">
      <c r="A743" t="s">
        <v>28</v>
      </c>
      <c r="B743" t="s">
        <v>4086</v>
      </c>
      <c r="C743">
        <v>172</v>
      </c>
      <c r="D743">
        <v>116</v>
      </c>
      <c r="E743">
        <v>53</v>
      </c>
      <c r="F743">
        <v>906</v>
      </c>
      <c r="G743" t="s">
        <v>3238</v>
      </c>
      <c r="H743">
        <v>27000</v>
      </c>
      <c r="I743" s="11">
        <v>43119879</v>
      </c>
      <c r="J743" t="s">
        <v>222</v>
      </c>
      <c r="K743" t="s">
        <v>60</v>
      </c>
      <c r="L743" t="s">
        <v>4087</v>
      </c>
      <c r="M743">
        <v>58450</v>
      </c>
      <c r="N743">
        <v>31224</v>
      </c>
      <c r="O743" t="s">
        <v>3237</v>
      </c>
      <c r="P743">
        <v>0</v>
      </c>
      <c r="Q743" t="s">
        <v>4088</v>
      </c>
      <c r="R743" t="s">
        <v>4089</v>
      </c>
      <c r="S743">
        <v>842</v>
      </c>
      <c r="T743" t="s">
        <v>37</v>
      </c>
      <c r="U743" t="s">
        <v>38</v>
      </c>
      <c r="V743" t="s">
        <v>39</v>
      </c>
      <c r="W743" s="11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5">
      <c r="A744" t="s">
        <v>28</v>
      </c>
      <c r="B744" t="s">
        <v>4090</v>
      </c>
      <c r="C744">
        <v>161</v>
      </c>
      <c r="D744">
        <v>100</v>
      </c>
      <c r="E744">
        <v>0</v>
      </c>
      <c r="F744">
        <v>210</v>
      </c>
      <c r="G744" t="s">
        <v>4091</v>
      </c>
      <c r="H744">
        <v>436</v>
      </c>
      <c r="I744" s="11">
        <v>35096190</v>
      </c>
      <c r="J744" t="s">
        <v>4092</v>
      </c>
      <c r="K744" t="s">
        <v>779</v>
      </c>
      <c r="L744" t="s">
        <v>4093</v>
      </c>
      <c r="M744">
        <v>76560</v>
      </c>
      <c r="N744">
        <v>1395</v>
      </c>
      <c r="O744" t="s">
        <v>4094</v>
      </c>
      <c r="P744">
        <v>1</v>
      </c>
      <c r="Q744" t="s">
        <v>4095</v>
      </c>
      <c r="R744" t="s">
        <v>4096</v>
      </c>
      <c r="S744">
        <v>322</v>
      </c>
      <c r="T744" t="s">
        <v>37</v>
      </c>
      <c r="U744" t="s">
        <v>38</v>
      </c>
      <c r="V744" t="s">
        <v>39</v>
      </c>
      <c r="W744" s="11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5">
      <c r="A745" t="s">
        <v>28</v>
      </c>
      <c r="B745" t="s">
        <v>308</v>
      </c>
      <c r="C745">
        <v>258</v>
      </c>
      <c r="D745">
        <v>117</v>
      </c>
      <c r="E745">
        <v>258</v>
      </c>
      <c r="F745">
        <v>896</v>
      </c>
      <c r="G745" t="s">
        <v>385</v>
      </c>
      <c r="H745">
        <v>2000</v>
      </c>
      <c r="I745" s="11">
        <v>43290977</v>
      </c>
      <c r="J745" t="s">
        <v>2079</v>
      </c>
      <c r="K745" t="s">
        <v>4098</v>
      </c>
      <c r="L745" t="s">
        <v>4099</v>
      </c>
      <c r="M745">
        <v>75201</v>
      </c>
      <c r="N745">
        <v>7053</v>
      </c>
      <c r="O745" t="s">
        <v>4066</v>
      </c>
      <c r="P745">
        <v>1</v>
      </c>
      <c r="Q745" t="s">
        <v>4100</v>
      </c>
      <c r="R745" t="s">
        <v>4101</v>
      </c>
      <c r="S745">
        <v>256</v>
      </c>
      <c r="T745" t="s">
        <v>37</v>
      </c>
      <c r="U745" t="s">
        <v>56</v>
      </c>
      <c r="V745" t="s">
        <v>569</v>
      </c>
      <c r="W745" s="11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5">
      <c r="A746" t="s">
        <v>28</v>
      </c>
      <c r="B746" t="s">
        <v>1756</v>
      </c>
      <c r="C746">
        <v>95</v>
      </c>
      <c r="D746">
        <v>110</v>
      </c>
      <c r="E746">
        <v>0</v>
      </c>
      <c r="F746">
        <v>308</v>
      </c>
      <c r="G746" t="s">
        <v>4102</v>
      </c>
      <c r="H746">
        <v>510</v>
      </c>
      <c r="I746" s="11">
        <v>33927476</v>
      </c>
      <c r="J746" t="s">
        <v>4103</v>
      </c>
      <c r="K746" t="s">
        <v>4104</v>
      </c>
      <c r="L746" t="s">
        <v>4105</v>
      </c>
      <c r="M746">
        <v>19176</v>
      </c>
      <c r="N746">
        <v>1976</v>
      </c>
      <c r="O746" t="s">
        <v>4106</v>
      </c>
      <c r="P746">
        <v>0</v>
      </c>
      <c r="Q746" t="s">
        <v>4107</v>
      </c>
      <c r="R746" t="s">
        <v>4108</v>
      </c>
      <c r="S746">
        <v>165</v>
      </c>
      <c r="T746" t="s">
        <v>37</v>
      </c>
      <c r="U746" t="s">
        <v>56</v>
      </c>
      <c r="V746" t="s">
        <v>569</v>
      </c>
      <c r="W746" s="11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5">
      <c r="A747" t="s">
        <v>28</v>
      </c>
      <c r="B747" t="s">
        <v>4051</v>
      </c>
      <c r="C747">
        <v>105</v>
      </c>
      <c r="D747">
        <v>96</v>
      </c>
      <c r="E747">
        <v>11000</v>
      </c>
      <c r="F747">
        <v>236</v>
      </c>
      <c r="G747" t="s">
        <v>4109</v>
      </c>
      <c r="H747">
        <v>22000</v>
      </c>
      <c r="I747" s="11">
        <v>32122249</v>
      </c>
      <c r="J747" t="s">
        <v>982</v>
      </c>
      <c r="K747" t="s">
        <v>1683</v>
      </c>
      <c r="L747" t="s">
        <v>4110</v>
      </c>
      <c r="M747">
        <v>69319</v>
      </c>
      <c r="N747">
        <v>22889</v>
      </c>
      <c r="O747" t="s">
        <v>4111</v>
      </c>
      <c r="P747">
        <v>1</v>
      </c>
      <c r="Q747" t="s">
        <v>4112</v>
      </c>
      <c r="R747" t="s">
        <v>4113</v>
      </c>
      <c r="S747">
        <v>138</v>
      </c>
      <c r="T747" t="s">
        <v>37</v>
      </c>
      <c r="U747" t="s">
        <v>38</v>
      </c>
      <c r="V747" t="s">
        <v>569</v>
      </c>
      <c r="W747" s="11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5">
      <c r="A748" t="s">
        <v>28</v>
      </c>
      <c r="B748" t="s">
        <v>3970</v>
      </c>
      <c r="C748">
        <v>198</v>
      </c>
      <c r="D748">
        <v>101</v>
      </c>
      <c r="E748">
        <v>50</v>
      </c>
      <c r="F748">
        <v>1000</v>
      </c>
      <c r="G748" t="s">
        <v>2314</v>
      </c>
      <c r="H748">
        <v>22000</v>
      </c>
      <c r="I748" s="11">
        <v>40076438</v>
      </c>
      <c r="J748" t="s">
        <v>1092</v>
      </c>
      <c r="K748" t="s">
        <v>1683</v>
      </c>
      <c r="L748" t="s">
        <v>4114</v>
      </c>
      <c r="M748">
        <v>73368</v>
      </c>
      <c r="N748">
        <v>38809</v>
      </c>
      <c r="O748" t="s">
        <v>3381</v>
      </c>
      <c r="P748">
        <v>2</v>
      </c>
      <c r="Q748" t="s">
        <v>4115</v>
      </c>
      <c r="R748" t="s">
        <v>4116</v>
      </c>
      <c r="S748">
        <v>248</v>
      </c>
      <c r="T748" t="s">
        <v>37</v>
      </c>
      <c r="U748" t="s">
        <v>38</v>
      </c>
      <c r="V748" t="s">
        <v>569</v>
      </c>
      <c r="W748" s="11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5">
      <c r="A749" t="s">
        <v>28</v>
      </c>
      <c r="B749" t="s">
        <v>4117</v>
      </c>
      <c r="C749">
        <v>79</v>
      </c>
      <c r="D749">
        <v>111</v>
      </c>
      <c r="E749">
        <v>17</v>
      </c>
      <c r="F749">
        <v>652</v>
      </c>
      <c r="G749" t="s">
        <v>3499</v>
      </c>
      <c r="H749">
        <v>13000</v>
      </c>
      <c r="I749" s="11">
        <v>32940507</v>
      </c>
      <c r="J749" t="s">
        <v>454</v>
      </c>
      <c r="K749" t="s">
        <v>950</v>
      </c>
      <c r="L749" t="s">
        <v>4118</v>
      </c>
      <c r="M749">
        <v>54314</v>
      </c>
      <c r="N749">
        <v>16536</v>
      </c>
      <c r="O749" t="s">
        <v>4119</v>
      </c>
      <c r="P749">
        <v>1</v>
      </c>
      <c r="Q749" t="s">
        <v>4120</v>
      </c>
      <c r="R749" t="s">
        <v>4121</v>
      </c>
      <c r="S749">
        <v>127</v>
      </c>
      <c r="T749" t="s">
        <v>37</v>
      </c>
      <c r="U749" t="s">
        <v>38</v>
      </c>
      <c r="V749" t="s">
        <v>569</v>
      </c>
      <c r="W749" s="11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5">
      <c r="A750" t="s">
        <v>28</v>
      </c>
      <c r="B750" t="s">
        <v>913</v>
      </c>
      <c r="C750">
        <v>210</v>
      </c>
      <c r="D750">
        <v>117</v>
      </c>
      <c r="E750">
        <v>456</v>
      </c>
      <c r="F750">
        <v>569</v>
      </c>
      <c r="G750" t="s">
        <v>1114</v>
      </c>
      <c r="H750">
        <v>21000</v>
      </c>
      <c r="I750" s="11">
        <v>31670931</v>
      </c>
      <c r="J750" t="s">
        <v>4122</v>
      </c>
      <c r="K750" t="s">
        <v>92</v>
      </c>
      <c r="L750" t="s">
        <v>4123</v>
      </c>
      <c r="M750">
        <v>44099</v>
      </c>
      <c r="N750">
        <v>23745</v>
      </c>
      <c r="O750" t="s">
        <v>2131</v>
      </c>
      <c r="P750">
        <v>0</v>
      </c>
      <c r="Q750" t="s">
        <v>4124</v>
      </c>
      <c r="R750" t="s">
        <v>4125</v>
      </c>
      <c r="S750">
        <v>143</v>
      </c>
      <c r="T750" t="s">
        <v>37</v>
      </c>
      <c r="U750" t="s">
        <v>56</v>
      </c>
      <c r="V750" t="s">
        <v>39</v>
      </c>
      <c r="W750" s="11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5">
      <c r="A751" t="s">
        <v>28</v>
      </c>
      <c r="B751" t="s">
        <v>3877</v>
      </c>
      <c r="C751">
        <v>125</v>
      </c>
      <c r="D751">
        <v>126</v>
      </c>
      <c r="E751">
        <v>0</v>
      </c>
      <c r="F751">
        <v>9000</v>
      </c>
      <c r="G751" t="s">
        <v>161</v>
      </c>
      <c r="H751">
        <v>13000</v>
      </c>
      <c r="I751" s="11">
        <v>30695227</v>
      </c>
      <c r="J751" t="s">
        <v>4126</v>
      </c>
      <c r="K751" t="s">
        <v>1124</v>
      </c>
      <c r="L751" t="s">
        <v>4127</v>
      </c>
      <c r="M751">
        <v>45296</v>
      </c>
      <c r="N751">
        <v>34774</v>
      </c>
      <c r="O751" t="s">
        <v>749</v>
      </c>
      <c r="P751">
        <v>3</v>
      </c>
      <c r="Q751" t="s">
        <v>4128</v>
      </c>
      <c r="R751" t="s">
        <v>4129</v>
      </c>
      <c r="S751">
        <v>267</v>
      </c>
      <c r="T751" t="s">
        <v>37</v>
      </c>
      <c r="U751" t="s">
        <v>38</v>
      </c>
      <c r="V751" t="s">
        <v>39</v>
      </c>
      <c r="W751" s="11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5">
      <c r="A752" t="s">
        <v>28</v>
      </c>
      <c r="B752" t="s">
        <v>3208</v>
      </c>
      <c r="C752">
        <v>149</v>
      </c>
      <c r="D752">
        <v>152</v>
      </c>
      <c r="E752">
        <v>488</v>
      </c>
      <c r="F752">
        <v>947</v>
      </c>
      <c r="G752" t="s">
        <v>1885</v>
      </c>
      <c r="H752">
        <v>22000</v>
      </c>
      <c r="I752" s="11">
        <v>32522352</v>
      </c>
      <c r="J752" t="s">
        <v>4130</v>
      </c>
      <c r="K752" t="s">
        <v>670</v>
      </c>
      <c r="L752" t="s">
        <v>4131</v>
      </c>
      <c r="M752">
        <v>207287</v>
      </c>
      <c r="N752">
        <v>36897</v>
      </c>
      <c r="O752" t="s">
        <v>2234</v>
      </c>
      <c r="P752">
        <v>1</v>
      </c>
      <c r="Q752" t="s">
        <v>4132</v>
      </c>
      <c r="R752" t="s">
        <v>4133</v>
      </c>
      <c r="S752">
        <v>822</v>
      </c>
      <c r="T752" t="s">
        <v>37</v>
      </c>
      <c r="U752" t="s">
        <v>38</v>
      </c>
      <c r="V752" t="s">
        <v>569</v>
      </c>
      <c r="W752" s="11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5">
      <c r="A753" t="s">
        <v>28</v>
      </c>
      <c r="B753" t="s">
        <v>935</v>
      </c>
      <c r="C753">
        <v>77</v>
      </c>
      <c r="D753">
        <v>101</v>
      </c>
      <c r="E753">
        <v>93</v>
      </c>
      <c r="F753">
        <v>218</v>
      </c>
      <c r="G753" t="s">
        <v>797</v>
      </c>
      <c r="H753">
        <v>287</v>
      </c>
      <c r="I753" s="11">
        <v>26082914</v>
      </c>
      <c r="J753" t="s">
        <v>3203</v>
      </c>
      <c r="K753" t="s">
        <v>4135</v>
      </c>
      <c r="L753" t="s">
        <v>4136</v>
      </c>
      <c r="M753">
        <v>51349</v>
      </c>
      <c r="N753">
        <v>993</v>
      </c>
      <c r="O753" t="s">
        <v>4137</v>
      </c>
      <c r="P753">
        <v>2</v>
      </c>
      <c r="Q753" t="s">
        <v>4138</v>
      </c>
      <c r="R753" t="s">
        <v>4139</v>
      </c>
      <c r="S753">
        <v>213</v>
      </c>
      <c r="T753" t="s">
        <v>37</v>
      </c>
      <c r="U753" t="s">
        <v>38</v>
      </c>
      <c r="V753" t="s">
        <v>39</v>
      </c>
      <c r="W753" s="11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5">
      <c r="A754" t="s">
        <v>28</v>
      </c>
      <c r="B754" t="s">
        <v>4140</v>
      </c>
      <c r="C754">
        <v>225</v>
      </c>
      <c r="D754">
        <v>87</v>
      </c>
      <c r="E754">
        <v>124</v>
      </c>
      <c r="F754">
        <v>77</v>
      </c>
      <c r="G754" t="s">
        <v>4141</v>
      </c>
      <c r="H754">
        <v>865</v>
      </c>
      <c r="I754" s="11">
        <v>29136626</v>
      </c>
      <c r="J754" t="s">
        <v>4142</v>
      </c>
      <c r="K754" t="s">
        <v>4143</v>
      </c>
      <c r="L754" t="s">
        <v>4144</v>
      </c>
      <c r="M754">
        <v>97089</v>
      </c>
      <c r="N754">
        <v>1417</v>
      </c>
      <c r="O754" t="s">
        <v>4145</v>
      </c>
      <c r="P754">
        <v>0</v>
      </c>
      <c r="Q754" t="s">
        <v>4146</v>
      </c>
      <c r="R754" t="s">
        <v>4147</v>
      </c>
      <c r="S754">
        <v>233</v>
      </c>
      <c r="T754" t="s">
        <v>37</v>
      </c>
      <c r="U754" t="s">
        <v>38</v>
      </c>
      <c r="V754" t="s">
        <v>39</v>
      </c>
      <c r="W754" s="11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5">
      <c r="A755" t="s">
        <v>28</v>
      </c>
      <c r="B755" t="s">
        <v>4148</v>
      </c>
      <c r="C755">
        <v>98</v>
      </c>
      <c r="D755">
        <v>85</v>
      </c>
      <c r="E755">
        <v>0</v>
      </c>
      <c r="F755">
        <v>82</v>
      </c>
      <c r="G755" t="s">
        <v>4149</v>
      </c>
      <c r="H755">
        <v>11000</v>
      </c>
      <c r="I755" s="11">
        <v>26288320</v>
      </c>
      <c r="J755" t="s">
        <v>4150</v>
      </c>
      <c r="K755" t="s">
        <v>335</v>
      </c>
      <c r="L755" t="s">
        <v>4151</v>
      </c>
      <c r="M755">
        <v>36144</v>
      </c>
      <c r="N755">
        <v>11301</v>
      </c>
      <c r="O755" t="s">
        <v>4152</v>
      </c>
      <c r="P755">
        <v>0</v>
      </c>
      <c r="Q755" t="s">
        <v>4153</v>
      </c>
      <c r="R755" t="s">
        <v>4154</v>
      </c>
      <c r="S755">
        <v>91</v>
      </c>
      <c r="T755" t="s">
        <v>37</v>
      </c>
      <c r="U755" t="s">
        <v>38</v>
      </c>
      <c r="V755" t="s">
        <v>90</v>
      </c>
      <c r="W755" s="11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5">
      <c r="A756" t="s">
        <v>28</v>
      </c>
      <c r="B756" t="s">
        <v>2268</v>
      </c>
      <c r="C756">
        <v>172</v>
      </c>
      <c r="D756">
        <v>130</v>
      </c>
      <c r="E756">
        <v>545</v>
      </c>
      <c r="F756">
        <v>552</v>
      </c>
      <c r="G756" t="s">
        <v>2081</v>
      </c>
      <c r="H756">
        <v>722</v>
      </c>
      <c r="I756" s="11">
        <v>26616590</v>
      </c>
      <c r="J756" t="s">
        <v>4155</v>
      </c>
      <c r="K756" t="s">
        <v>3036</v>
      </c>
      <c r="L756" t="s">
        <v>4156</v>
      </c>
      <c r="M756">
        <v>120416</v>
      </c>
      <c r="N756">
        <v>2525</v>
      </c>
      <c r="O756" t="s">
        <v>3501</v>
      </c>
      <c r="P756">
        <v>0</v>
      </c>
      <c r="Q756" t="s">
        <v>4157</v>
      </c>
      <c r="R756" t="s">
        <v>4158</v>
      </c>
      <c r="S756">
        <v>857</v>
      </c>
      <c r="T756" t="s">
        <v>37</v>
      </c>
      <c r="U756" t="s">
        <v>56</v>
      </c>
      <c r="V756" t="s">
        <v>569</v>
      </c>
      <c r="W756" s="11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5">
      <c r="A757" t="s">
        <v>28</v>
      </c>
      <c r="B757" t="s">
        <v>91</v>
      </c>
      <c r="C757">
        <v>703</v>
      </c>
      <c r="D757">
        <v>173</v>
      </c>
      <c r="E757">
        <v>0</v>
      </c>
      <c r="F757">
        <v>19000</v>
      </c>
      <c r="G757" t="s">
        <v>92</v>
      </c>
      <c r="H757">
        <v>26000</v>
      </c>
      <c r="I757" s="11">
        <v>623279547</v>
      </c>
      <c r="J757" t="s">
        <v>68</v>
      </c>
      <c r="K757" t="s">
        <v>93</v>
      </c>
      <c r="L757" t="s">
        <v>149</v>
      </c>
      <c r="M757">
        <v>995415</v>
      </c>
      <c r="N757">
        <v>87697</v>
      </c>
      <c r="O757" t="s">
        <v>95</v>
      </c>
      <c r="P757">
        <v>3</v>
      </c>
      <c r="Q757" t="s">
        <v>150</v>
      </c>
      <c r="R757" t="s">
        <v>151</v>
      </c>
      <c r="S757">
        <v>1722</v>
      </c>
      <c r="T757" t="s">
        <v>37</v>
      </c>
      <c r="U757" t="s">
        <v>38</v>
      </c>
      <c r="V757" t="s">
        <v>39</v>
      </c>
      <c r="W757" s="11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5">
      <c r="A758" t="s">
        <v>28</v>
      </c>
      <c r="B758" t="s">
        <v>504</v>
      </c>
      <c r="C758">
        <v>117</v>
      </c>
      <c r="D758">
        <v>104</v>
      </c>
      <c r="E758">
        <v>293</v>
      </c>
      <c r="F758">
        <v>256</v>
      </c>
      <c r="G758" t="s">
        <v>4159</v>
      </c>
      <c r="H758">
        <v>780</v>
      </c>
      <c r="I758" s="11">
        <v>30063805</v>
      </c>
      <c r="J758" t="s">
        <v>4160</v>
      </c>
      <c r="K758" t="s">
        <v>1018</v>
      </c>
      <c r="L758" t="s">
        <v>4161</v>
      </c>
      <c r="M758">
        <v>31788</v>
      </c>
      <c r="N758">
        <v>2109</v>
      </c>
      <c r="O758" t="s">
        <v>898</v>
      </c>
      <c r="P758">
        <v>0</v>
      </c>
      <c r="Q758" t="s">
        <v>4162</v>
      </c>
      <c r="R758" t="s">
        <v>4163</v>
      </c>
      <c r="S758">
        <v>243</v>
      </c>
      <c r="T758" t="s">
        <v>37</v>
      </c>
      <c r="U758" t="s">
        <v>38</v>
      </c>
      <c r="V758" t="s">
        <v>39</v>
      </c>
      <c r="W758" s="11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B759" t="s">
        <v>2183</v>
      </c>
      <c r="C759">
        <v>240</v>
      </c>
      <c r="D759">
        <v>121</v>
      </c>
      <c r="E759">
        <v>0</v>
      </c>
      <c r="F759">
        <v>854</v>
      </c>
      <c r="G759" t="s">
        <v>4164</v>
      </c>
      <c r="H759">
        <v>19000</v>
      </c>
      <c r="I759" s="11">
        <v>22518325</v>
      </c>
      <c r="J759" t="s">
        <v>2079</v>
      </c>
      <c r="K759" t="s">
        <v>95</v>
      </c>
      <c r="L759" t="s">
        <v>4165</v>
      </c>
      <c r="M759">
        <v>63363</v>
      </c>
      <c r="N759">
        <v>22833</v>
      </c>
      <c r="O759" t="s">
        <v>3063</v>
      </c>
      <c r="P759">
        <v>0</v>
      </c>
      <c r="Q759" t="s">
        <v>4166</v>
      </c>
      <c r="R759" t="s">
        <v>4167</v>
      </c>
      <c r="S759">
        <v>644</v>
      </c>
      <c r="T759" t="s">
        <v>37</v>
      </c>
      <c r="U759" t="s">
        <v>740</v>
      </c>
      <c r="V759" t="s">
        <v>569</v>
      </c>
      <c r="W759" s="11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5">
      <c r="A760" t="s">
        <v>720</v>
      </c>
      <c r="B760" t="s">
        <v>4168</v>
      </c>
      <c r="C760">
        <v>123</v>
      </c>
      <c r="D760">
        <v>140</v>
      </c>
      <c r="E760">
        <v>23</v>
      </c>
      <c r="F760">
        <v>579</v>
      </c>
      <c r="G760" t="s">
        <v>265</v>
      </c>
      <c r="H760">
        <v>11000</v>
      </c>
      <c r="I760" s="11">
        <v>13082288</v>
      </c>
      <c r="J760" t="s">
        <v>4169</v>
      </c>
      <c r="K760" t="s">
        <v>75</v>
      </c>
      <c r="L760" t="s">
        <v>4170</v>
      </c>
      <c r="M760">
        <v>35565</v>
      </c>
      <c r="N760">
        <v>12634</v>
      </c>
      <c r="O760" t="s">
        <v>4171</v>
      </c>
      <c r="P760">
        <v>1</v>
      </c>
      <c r="Q760" t="s">
        <v>4172</v>
      </c>
      <c r="R760" t="s">
        <v>4173</v>
      </c>
      <c r="S760">
        <v>247</v>
      </c>
      <c r="T760" t="s">
        <v>37</v>
      </c>
      <c r="U760" t="s">
        <v>56</v>
      </c>
      <c r="V760" t="s">
        <v>39</v>
      </c>
      <c r="W760" s="11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5">
      <c r="A761" t="s">
        <v>28</v>
      </c>
      <c r="B761" t="s">
        <v>4174</v>
      </c>
      <c r="C761">
        <v>110</v>
      </c>
      <c r="D761">
        <v>131</v>
      </c>
      <c r="E761">
        <v>37</v>
      </c>
      <c r="F761">
        <v>507</v>
      </c>
      <c r="G761" t="s">
        <v>460</v>
      </c>
      <c r="H761">
        <v>968</v>
      </c>
      <c r="I761" s="11">
        <v>18208078</v>
      </c>
      <c r="J761" t="s">
        <v>896</v>
      </c>
      <c r="K761" t="s">
        <v>374</v>
      </c>
      <c r="L761" t="s">
        <v>4175</v>
      </c>
      <c r="M761">
        <v>57100</v>
      </c>
      <c r="N761">
        <v>3012</v>
      </c>
      <c r="O761" t="s">
        <v>4176</v>
      </c>
      <c r="P761">
        <v>3</v>
      </c>
      <c r="Q761" t="s">
        <v>4177</v>
      </c>
      <c r="R761" t="s">
        <v>4178</v>
      </c>
      <c r="S761">
        <v>281</v>
      </c>
      <c r="T761" t="s">
        <v>37</v>
      </c>
      <c r="U761" t="s">
        <v>38</v>
      </c>
      <c r="V761" t="s">
        <v>569</v>
      </c>
      <c r="W761" s="11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5">
      <c r="A762" t="s">
        <v>28</v>
      </c>
      <c r="B762" t="s">
        <v>4179</v>
      </c>
      <c r="C762">
        <v>100</v>
      </c>
      <c r="D762">
        <v>91</v>
      </c>
      <c r="E762">
        <v>394</v>
      </c>
      <c r="F762">
        <v>68</v>
      </c>
      <c r="G762" t="s">
        <v>4180</v>
      </c>
      <c r="H762">
        <v>889</v>
      </c>
      <c r="I762" s="11">
        <v>14218868</v>
      </c>
      <c r="J762" t="s">
        <v>4155</v>
      </c>
      <c r="K762" t="s">
        <v>4181</v>
      </c>
      <c r="L762" t="s">
        <v>4182</v>
      </c>
      <c r="M762">
        <v>14596</v>
      </c>
      <c r="N762">
        <v>1262</v>
      </c>
      <c r="O762" t="s">
        <v>4183</v>
      </c>
      <c r="P762">
        <v>0</v>
      </c>
      <c r="Q762" t="s">
        <v>4184</v>
      </c>
      <c r="R762" t="s">
        <v>4185</v>
      </c>
      <c r="S762">
        <v>282</v>
      </c>
      <c r="T762" t="s">
        <v>37</v>
      </c>
      <c r="U762" t="s">
        <v>38</v>
      </c>
      <c r="V762" t="s">
        <v>39</v>
      </c>
      <c r="W762" s="11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5">
      <c r="A763" t="s">
        <v>28</v>
      </c>
      <c r="B763" t="s">
        <v>4186</v>
      </c>
      <c r="C763">
        <v>189</v>
      </c>
      <c r="D763">
        <v>118</v>
      </c>
      <c r="E763">
        <v>167</v>
      </c>
      <c r="F763">
        <v>778</v>
      </c>
      <c r="G763" t="s">
        <v>183</v>
      </c>
      <c r="H763">
        <v>20000</v>
      </c>
      <c r="I763" s="11">
        <v>22451</v>
      </c>
      <c r="J763" t="s">
        <v>4187</v>
      </c>
      <c r="K763" t="s">
        <v>4188</v>
      </c>
      <c r="L763" t="s">
        <v>4189</v>
      </c>
      <c r="M763">
        <v>41288</v>
      </c>
      <c r="N763">
        <v>22447</v>
      </c>
      <c r="O763" t="s">
        <v>4190</v>
      </c>
      <c r="P763">
        <v>0</v>
      </c>
      <c r="Q763" t="s">
        <v>4191</v>
      </c>
      <c r="R763" t="s">
        <v>4192</v>
      </c>
      <c r="S763">
        <v>126</v>
      </c>
      <c r="T763" t="s">
        <v>37</v>
      </c>
      <c r="U763" t="s">
        <v>38</v>
      </c>
      <c r="V763" t="s">
        <v>39</v>
      </c>
      <c r="W763" s="11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5">
      <c r="A764" t="s">
        <v>28</v>
      </c>
      <c r="B764" t="s">
        <v>4193</v>
      </c>
      <c r="C764">
        <v>212</v>
      </c>
      <c r="D764">
        <v>130</v>
      </c>
      <c r="E764">
        <v>91</v>
      </c>
      <c r="F764">
        <v>1000</v>
      </c>
      <c r="G764" t="s">
        <v>4194</v>
      </c>
      <c r="H764">
        <v>5000</v>
      </c>
      <c r="I764" s="11">
        <v>31165421</v>
      </c>
      <c r="J764" t="s">
        <v>4195</v>
      </c>
      <c r="K764" t="s">
        <v>169</v>
      </c>
      <c r="L764" t="s">
        <v>4196</v>
      </c>
      <c r="M764">
        <v>107028</v>
      </c>
      <c r="N764">
        <v>10247</v>
      </c>
      <c r="O764" t="s">
        <v>32</v>
      </c>
      <c r="P764">
        <v>3</v>
      </c>
      <c r="Q764" t="s">
        <v>4197</v>
      </c>
      <c r="R764" t="s">
        <v>4198</v>
      </c>
      <c r="S764">
        <v>457</v>
      </c>
      <c r="T764" t="s">
        <v>37</v>
      </c>
      <c r="U764" t="s">
        <v>38</v>
      </c>
      <c r="V764" t="s">
        <v>39</v>
      </c>
      <c r="W764" s="11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5">
      <c r="A765" t="s">
        <v>28</v>
      </c>
      <c r="B765" t="s">
        <v>3935</v>
      </c>
      <c r="C765">
        <v>127</v>
      </c>
      <c r="D765">
        <v>90</v>
      </c>
      <c r="E765">
        <v>48</v>
      </c>
      <c r="F765">
        <v>196</v>
      </c>
      <c r="G765" t="s">
        <v>4199</v>
      </c>
      <c r="H765">
        <v>973</v>
      </c>
      <c r="I765" s="11">
        <v>11802056</v>
      </c>
      <c r="J765" t="s">
        <v>4200</v>
      </c>
      <c r="K765" t="s">
        <v>1382</v>
      </c>
      <c r="L765" t="s">
        <v>4201</v>
      </c>
      <c r="M765">
        <v>31640</v>
      </c>
      <c r="N765">
        <v>1865</v>
      </c>
      <c r="O765" t="s">
        <v>4202</v>
      </c>
      <c r="P765">
        <v>1</v>
      </c>
      <c r="Q765" t="s">
        <v>4203</v>
      </c>
      <c r="R765" t="s">
        <v>4204</v>
      </c>
      <c r="S765">
        <v>109</v>
      </c>
      <c r="T765" t="s">
        <v>37</v>
      </c>
      <c r="U765" t="s">
        <v>38</v>
      </c>
      <c r="V765" t="s">
        <v>90</v>
      </c>
      <c r="W765" s="11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5">
      <c r="A766" t="s">
        <v>28</v>
      </c>
      <c r="B766" t="s">
        <v>4205</v>
      </c>
      <c r="C766">
        <v>196</v>
      </c>
      <c r="D766">
        <v>103</v>
      </c>
      <c r="E766">
        <v>179</v>
      </c>
      <c r="F766">
        <v>87</v>
      </c>
      <c r="G766" t="s">
        <v>4206</v>
      </c>
      <c r="H766">
        <v>794</v>
      </c>
      <c r="I766" s="11">
        <v>25472967</v>
      </c>
      <c r="J766" t="s">
        <v>4207</v>
      </c>
      <c r="K766" t="s">
        <v>1301</v>
      </c>
      <c r="L766" t="s">
        <v>4208</v>
      </c>
      <c r="M766">
        <v>44966</v>
      </c>
      <c r="N766">
        <v>1467</v>
      </c>
      <c r="O766" t="s">
        <v>4209</v>
      </c>
      <c r="P766">
        <v>2</v>
      </c>
      <c r="Q766" t="s">
        <v>4210</v>
      </c>
      <c r="R766" t="s">
        <v>4211</v>
      </c>
      <c r="S766">
        <v>411</v>
      </c>
      <c r="T766" t="s">
        <v>37</v>
      </c>
      <c r="U766" t="s">
        <v>38</v>
      </c>
      <c r="V766" t="s">
        <v>39</v>
      </c>
      <c r="W766" s="11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5">
      <c r="A767" t="s">
        <v>28</v>
      </c>
      <c r="B767" t="s">
        <v>823</v>
      </c>
      <c r="C767">
        <v>115</v>
      </c>
      <c r="D767">
        <v>122</v>
      </c>
      <c r="E767">
        <v>2000</v>
      </c>
      <c r="F767">
        <v>1000</v>
      </c>
      <c r="G767" t="s">
        <v>2754</v>
      </c>
      <c r="H767">
        <v>11000</v>
      </c>
      <c r="I767" s="11">
        <v>22362500</v>
      </c>
      <c r="J767" t="s">
        <v>2450</v>
      </c>
      <c r="K767" t="s">
        <v>644</v>
      </c>
      <c r="L767" t="s">
        <v>4212</v>
      </c>
      <c r="M767">
        <v>35599</v>
      </c>
      <c r="N767">
        <v>15275</v>
      </c>
      <c r="O767" t="s">
        <v>1292</v>
      </c>
      <c r="P767">
        <v>0</v>
      </c>
      <c r="Q767" t="s">
        <v>4213</v>
      </c>
      <c r="R767" t="s">
        <v>4214</v>
      </c>
      <c r="S767">
        <v>195</v>
      </c>
      <c r="T767" t="s">
        <v>37</v>
      </c>
      <c r="U767" t="s">
        <v>38</v>
      </c>
      <c r="V767" t="s">
        <v>39</v>
      </c>
      <c r="W767" s="11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5">
      <c r="A768" t="s">
        <v>28</v>
      </c>
      <c r="B768" t="s">
        <v>4215</v>
      </c>
      <c r="C768">
        <v>161</v>
      </c>
      <c r="D768">
        <v>106</v>
      </c>
      <c r="E768">
        <v>34</v>
      </c>
      <c r="F768">
        <v>466</v>
      </c>
      <c r="G768" t="s">
        <v>155</v>
      </c>
      <c r="H768">
        <v>3000</v>
      </c>
      <c r="I768" s="11">
        <v>17281832</v>
      </c>
      <c r="J768" t="s">
        <v>195</v>
      </c>
      <c r="K768" t="s">
        <v>490</v>
      </c>
      <c r="L768" t="s">
        <v>4216</v>
      </c>
      <c r="M768">
        <v>60232</v>
      </c>
      <c r="N768">
        <v>5329</v>
      </c>
      <c r="O768" t="s">
        <v>4217</v>
      </c>
      <c r="P768">
        <v>3</v>
      </c>
      <c r="Q768" t="s">
        <v>4218</v>
      </c>
      <c r="R768" t="s">
        <v>4219</v>
      </c>
      <c r="S768">
        <v>110</v>
      </c>
      <c r="T768" t="s">
        <v>37</v>
      </c>
      <c r="U768" t="s">
        <v>740</v>
      </c>
      <c r="V768" t="s">
        <v>90</v>
      </c>
      <c r="W768" s="11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3667</v>
      </c>
      <c r="C769">
        <v>223</v>
      </c>
      <c r="D769">
        <v>103</v>
      </c>
      <c r="E769">
        <v>436</v>
      </c>
      <c r="F769">
        <v>437</v>
      </c>
      <c r="G769" t="s">
        <v>721</v>
      </c>
      <c r="H769">
        <v>19000</v>
      </c>
      <c r="I769" s="11">
        <v>19781879</v>
      </c>
      <c r="J769" t="s">
        <v>2885</v>
      </c>
      <c r="K769" t="s">
        <v>95</v>
      </c>
      <c r="L769" t="s">
        <v>4220</v>
      </c>
      <c r="M769">
        <v>53864</v>
      </c>
      <c r="N769">
        <v>20881</v>
      </c>
      <c r="O769" t="s">
        <v>4221</v>
      </c>
      <c r="P769">
        <v>1</v>
      </c>
      <c r="Q769" t="s">
        <v>4222</v>
      </c>
      <c r="R769" t="s">
        <v>4223</v>
      </c>
      <c r="S769">
        <v>290</v>
      </c>
      <c r="T769" t="s">
        <v>37</v>
      </c>
      <c r="U769" t="s">
        <v>38</v>
      </c>
      <c r="V769" t="s">
        <v>39</v>
      </c>
      <c r="W769" s="11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5">
      <c r="A770" t="s">
        <v>28</v>
      </c>
      <c r="B770" t="s">
        <v>4224</v>
      </c>
      <c r="C770">
        <v>181</v>
      </c>
      <c r="D770">
        <v>107</v>
      </c>
      <c r="E770">
        <v>192</v>
      </c>
      <c r="F770">
        <v>280</v>
      </c>
      <c r="G770" t="s">
        <v>4225</v>
      </c>
      <c r="H770">
        <v>40000</v>
      </c>
      <c r="I770" s="11">
        <v>7605668</v>
      </c>
      <c r="J770" t="s">
        <v>4226</v>
      </c>
      <c r="K770" t="s">
        <v>43</v>
      </c>
      <c r="L770" t="s">
        <v>4227</v>
      </c>
      <c r="M770">
        <v>47320</v>
      </c>
      <c r="N770">
        <v>42683</v>
      </c>
      <c r="O770" t="s">
        <v>4228</v>
      </c>
      <c r="P770">
        <v>2</v>
      </c>
      <c r="Q770" t="s">
        <v>4229</v>
      </c>
      <c r="R770" t="s">
        <v>4230</v>
      </c>
      <c r="S770">
        <v>188</v>
      </c>
      <c r="T770" t="s">
        <v>37</v>
      </c>
      <c r="U770" t="s">
        <v>56</v>
      </c>
      <c r="V770" t="s">
        <v>569</v>
      </c>
      <c r="W770" s="11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5">
      <c r="A771" t="s">
        <v>28</v>
      </c>
      <c r="B771" t="s">
        <v>4231</v>
      </c>
      <c r="C771">
        <v>140</v>
      </c>
      <c r="D771">
        <v>156</v>
      </c>
      <c r="E771">
        <v>892</v>
      </c>
      <c r="F771">
        <v>102</v>
      </c>
      <c r="G771" t="s">
        <v>4232</v>
      </c>
      <c r="H771">
        <v>26000</v>
      </c>
      <c r="I771" s="11">
        <v>4535117</v>
      </c>
      <c r="J771" t="s">
        <v>1867</v>
      </c>
      <c r="K771" t="s">
        <v>330</v>
      </c>
      <c r="L771" t="s">
        <v>4233</v>
      </c>
      <c r="M771">
        <v>38398</v>
      </c>
      <c r="N771">
        <v>26564</v>
      </c>
      <c r="O771" t="s">
        <v>4234</v>
      </c>
      <c r="P771">
        <v>3</v>
      </c>
      <c r="Q771" t="s">
        <v>4235</v>
      </c>
      <c r="R771" t="s">
        <v>4236</v>
      </c>
      <c r="S771">
        <v>368</v>
      </c>
      <c r="T771" t="s">
        <v>37</v>
      </c>
      <c r="U771" t="s">
        <v>740</v>
      </c>
      <c r="V771" t="s">
        <v>39</v>
      </c>
      <c r="W771" s="11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5">
      <c r="A772" t="s">
        <v>28</v>
      </c>
      <c r="B772" t="s">
        <v>308</v>
      </c>
      <c r="C772">
        <v>54</v>
      </c>
      <c r="D772">
        <v>127</v>
      </c>
      <c r="E772">
        <v>258</v>
      </c>
      <c r="F772">
        <v>617</v>
      </c>
      <c r="G772" t="s">
        <v>1685</v>
      </c>
      <c r="H772">
        <v>11000</v>
      </c>
      <c r="I772" s="11">
        <v>4426297</v>
      </c>
      <c r="J772" t="s">
        <v>1188</v>
      </c>
      <c r="K772" t="s">
        <v>555</v>
      </c>
      <c r="L772" t="s">
        <v>4237</v>
      </c>
      <c r="M772">
        <v>22570</v>
      </c>
      <c r="N772">
        <v>12947</v>
      </c>
      <c r="O772" t="s">
        <v>1422</v>
      </c>
      <c r="P772">
        <v>2</v>
      </c>
      <c r="Q772" t="s">
        <v>4238</v>
      </c>
      <c r="R772" t="s">
        <v>4239</v>
      </c>
      <c r="S772">
        <v>156</v>
      </c>
      <c r="T772" t="s">
        <v>37</v>
      </c>
      <c r="U772" t="s">
        <v>38</v>
      </c>
      <c r="V772" t="s">
        <v>569</v>
      </c>
      <c r="W772" s="11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5">
      <c r="A773" t="s">
        <v>720</v>
      </c>
      <c r="B773" t="s">
        <v>4240</v>
      </c>
      <c r="C773">
        <v>81</v>
      </c>
      <c r="D773">
        <v>132</v>
      </c>
      <c r="E773">
        <v>131</v>
      </c>
      <c r="F773">
        <v>242</v>
      </c>
      <c r="G773" t="s">
        <v>4241</v>
      </c>
      <c r="H773">
        <v>11000</v>
      </c>
      <c r="I773" s="11">
        <v>10166502</v>
      </c>
      <c r="J773" t="s">
        <v>1420</v>
      </c>
      <c r="K773" t="s">
        <v>75</v>
      </c>
      <c r="L773" t="s">
        <v>4242</v>
      </c>
      <c r="M773">
        <v>18209</v>
      </c>
      <c r="N773">
        <v>12133</v>
      </c>
      <c r="O773" t="s">
        <v>4243</v>
      </c>
      <c r="P773">
        <v>0</v>
      </c>
      <c r="Q773" t="s">
        <v>4244</v>
      </c>
      <c r="R773" t="s">
        <v>4245</v>
      </c>
      <c r="S773">
        <v>183</v>
      </c>
      <c r="T773" t="s">
        <v>4246</v>
      </c>
      <c r="U773" t="s">
        <v>38</v>
      </c>
      <c r="V773" t="s">
        <v>569</v>
      </c>
      <c r="W773" s="11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5">
      <c r="A774" t="s">
        <v>28</v>
      </c>
      <c r="B774" t="s">
        <v>4247</v>
      </c>
      <c r="C774">
        <v>579</v>
      </c>
      <c r="D774">
        <v>108</v>
      </c>
      <c r="E774">
        <v>84</v>
      </c>
      <c r="F774">
        <v>361</v>
      </c>
      <c r="G774" t="s">
        <v>4248</v>
      </c>
      <c r="H774">
        <v>16000</v>
      </c>
      <c r="I774" s="11">
        <v>363024263</v>
      </c>
      <c r="J774" t="s">
        <v>4249</v>
      </c>
      <c r="K774" t="s">
        <v>310</v>
      </c>
      <c r="L774" t="s">
        <v>4250</v>
      </c>
      <c r="M774">
        <v>479047</v>
      </c>
      <c r="N774">
        <v>18239</v>
      </c>
      <c r="O774" t="s">
        <v>4251</v>
      </c>
      <c r="P774">
        <v>0</v>
      </c>
      <c r="Q774" t="s">
        <v>4252</v>
      </c>
      <c r="R774" t="s">
        <v>4253</v>
      </c>
      <c r="S774">
        <v>1058</v>
      </c>
      <c r="T774" t="s">
        <v>37</v>
      </c>
      <c r="U774" t="s">
        <v>38</v>
      </c>
      <c r="V774" t="s">
        <v>569</v>
      </c>
      <c r="W774" s="11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5">
      <c r="A775" t="s">
        <v>28</v>
      </c>
      <c r="B775" t="s">
        <v>4254</v>
      </c>
      <c r="C775">
        <v>56</v>
      </c>
      <c r="D775">
        <v>114</v>
      </c>
      <c r="E775">
        <v>65</v>
      </c>
      <c r="F775">
        <v>440</v>
      </c>
      <c r="G775" t="s">
        <v>4255</v>
      </c>
      <c r="H775">
        <v>743</v>
      </c>
      <c r="I775" s="11">
        <v>12065985</v>
      </c>
      <c r="J775" t="s">
        <v>2450</v>
      </c>
      <c r="K775" t="s">
        <v>1580</v>
      </c>
      <c r="L775" t="s">
        <v>4256</v>
      </c>
      <c r="M775">
        <v>16260</v>
      </c>
      <c r="N775">
        <v>2367</v>
      </c>
      <c r="O775" t="s">
        <v>4257</v>
      </c>
      <c r="P775">
        <v>1</v>
      </c>
      <c r="Q775" t="s">
        <v>4258</v>
      </c>
      <c r="R775" t="s">
        <v>4259</v>
      </c>
      <c r="S775">
        <v>88</v>
      </c>
      <c r="T775" t="s">
        <v>37</v>
      </c>
      <c r="U775" t="s">
        <v>38</v>
      </c>
      <c r="V775" t="s">
        <v>90</v>
      </c>
      <c r="W775" s="11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5">
      <c r="A776" t="s">
        <v>28</v>
      </c>
      <c r="B776" t="s">
        <v>3541</v>
      </c>
      <c r="C776">
        <v>490</v>
      </c>
      <c r="D776">
        <v>133</v>
      </c>
      <c r="E776">
        <v>16000</v>
      </c>
      <c r="F776">
        <v>318</v>
      </c>
      <c r="G776" t="s">
        <v>4260</v>
      </c>
      <c r="H776">
        <v>14000</v>
      </c>
      <c r="I776" s="11">
        <v>350123553</v>
      </c>
      <c r="J776" t="s">
        <v>4261</v>
      </c>
      <c r="K776" t="s">
        <v>638</v>
      </c>
      <c r="L776" t="s">
        <v>4262</v>
      </c>
      <c r="M776">
        <v>325264</v>
      </c>
      <c r="N776">
        <v>16277</v>
      </c>
      <c r="O776" t="s">
        <v>4263</v>
      </c>
      <c r="P776">
        <v>0</v>
      </c>
      <c r="Q776" t="s">
        <v>4264</v>
      </c>
      <c r="R776" t="s">
        <v>4265</v>
      </c>
      <c r="S776">
        <v>916</v>
      </c>
      <c r="T776" t="s">
        <v>37</v>
      </c>
      <c r="U776" t="s">
        <v>38</v>
      </c>
      <c r="V776" t="s">
        <v>569</v>
      </c>
      <c r="W776" s="11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5">
      <c r="A777" t="s">
        <v>28</v>
      </c>
      <c r="B777" t="s">
        <v>466</v>
      </c>
      <c r="C777">
        <v>218</v>
      </c>
      <c r="D777">
        <v>103</v>
      </c>
      <c r="E777">
        <v>11</v>
      </c>
      <c r="F777">
        <v>543</v>
      </c>
      <c r="G777" t="s">
        <v>4266</v>
      </c>
      <c r="H777">
        <v>2000</v>
      </c>
      <c r="I777" s="11">
        <v>80021740</v>
      </c>
      <c r="J777" t="s">
        <v>4267</v>
      </c>
      <c r="K777" t="s">
        <v>4268</v>
      </c>
      <c r="L777" t="s">
        <v>4269</v>
      </c>
      <c r="M777">
        <v>47968</v>
      </c>
      <c r="N777">
        <v>5497</v>
      </c>
      <c r="O777" t="s">
        <v>4270</v>
      </c>
      <c r="P777">
        <v>4</v>
      </c>
      <c r="Q777" t="s">
        <v>4271</v>
      </c>
      <c r="R777" t="s">
        <v>4272</v>
      </c>
      <c r="S777">
        <v>154</v>
      </c>
      <c r="T777" t="s">
        <v>37</v>
      </c>
      <c r="U777" t="s">
        <v>38</v>
      </c>
      <c r="V777" t="s">
        <v>90</v>
      </c>
      <c r="W777" s="11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5">
      <c r="A778" t="s">
        <v>28</v>
      </c>
      <c r="B778" t="s">
        <v>1979</v>
      </c>
      <c r="C778">
        <v>142</v>
      </c>
      <c r="D778">
        <v>95</v>
      </c>
      <c r="E778">
        <v>70</v>
      </c>
      <c r="F778">
        <v>512</v>
      </c>
      <c r="G778" t="s">
        <v>1645</v>
      </c>
      <c r="H778">
        <v>970</v>
      </c>
      <c r="I778" s="11">
        <v>48291624</v>
      </c>
      <c r="J778" t="s">
        <v>3479</v>
      </c>
      <c r="K778" t="s">
        <v>1888</v>
      </c>
      <c r="L778" t="s">
        <v>4273</v>
      </c>
      <c r="M778">
        <v>82819</v>
      </c>
      <c r="N778">
        <v>2876</v>
      </c>
      <c r="O778" t="s">
        <v>4274</v>
      </c>
      <c r="P778">
        <v>1</v>
      </c>
      <c r="Q778" t="s">
        <v>4275</v>
      </c>
      <c r="R778" t="s">
        <v>4276</v>
      </c>
      <c r="S778">
        <v>263</v>
      </c>
      <c r="T778" t="s">
        <v>37</v>
      </c>
      <c r="U778" t="s">
        <v>38</v>
      </c>
      <c r="V778" t="s">
        <v>39</v>
      </c>
      <c r="W778" s="11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5">
      <c r="A779" t="s">
        <v>28</v>
      </c>
      <c r="B779" t="s">
        <v>3943</v>
      </c>
      <c r="C779">
        <v>57</v>
      </c>
      <c r="D779">
        <v>90</v>
      </c>
      <c r="E779">
        <v>32</v>
      </c>
      <c r="F779">
        <v>809</v>
      </c>
      <c r="G779" t="s">
        <v>185</v>
      </c>
      <c r="H779">
        <v>1000</v>
      </c>
      <c r="I779" s="11">
        <v>35231365</v>
      </c>
      <c r="J779" t="s">
        <v>4277</v>
      </c>
      <c r="K779" t="s">
        <v>4278</v>
      </c>
      <c r="L779" t="s">
        <v>4279</v>
      </c>
      <c r="M779">
        <v>15517</v>
      </c>
      <c r="N779">
        <v>6299</v>
      </c>
      <c r="O779" t="s">
        <v>1429</v>
      </c>
      <c r="P779">
        <v>0</v>
      </c>
      <c r="Q779" t="s">
        <v>4280</v>
      </c>
      <c r="R779" t="s">
        <v>4281</v>
      </c>
      <c r="S779">
        <v>85</v>
      </c>
      <c r="T779" t="s">
        <v>37</v>
      </c>
      <c r="U779" t="s">
        <v>38</v>
      </c>
      <c r="V779" t="s">
        <v>90</v>
      </c>
      <c r="W779" s="11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5">
      <c r="A780" t="s">
        <v>28</v>
      </c>
      <c r="B780" t="s">
        <v>4282</v>
      </c>
      <c r="C780">
        <v>84</v>
      </c>
      <c r="D780">
        <v>87</v>
      </c>
      <c r="E780">
        <v>10</v>
      </c>
      <c r="F780">
        <v>349</v>
      </c>
      <c r="G780" t="s">
        <v>4283</v>
      </c>
      <c r="H780">
        <v>13000</v>
      </c>
      <c r="I780" s="11">
        <v>53715611</v>
      </c>
      <c r="J780" t="s">
        <v>4284</v>
      </c>
      <c r="K780" t="s">
        <v>1721</v>
      </c>
      <c r="L780" t="s">
        <v>4285</v>
      </c>
      <c r="M780">
        <v>92106</v>
      </c>
      <c r="N780">
        <v>14574</v>
      </c>
      <c r="O780" t="s">
        <v>4286</v>
      </c>
      <c r="P780">
        <v>1</v>
      </c>
      <c r="Q780" t="s">
        <v>4287</v>
      </c>
      <c r="R780" t="s">
        <v>4288</v>
      </c>
      <c r="S780">
        <v>171</v>
      </c>
      <c r="T780" t="s">
        <v>37</v>
      </c>
      <c r="U780" t="s">
        <v>38</v>
      </c>
      <c r="V780" t="s">
        <v>569</v>
      </c>
      <c r="W780" s="11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5">
      <c r="A781" t="s">
        <v>28</v>
      </c>
      <c r="B781" t="s">
        <v>3262</v>
      </c>
      <c r="C781">
        <v>186</v>
      </c>
      <c r="D781">
        <v>114</v>
      </c>
      <c r="E781">
        <v>0</v>
      </c>
      <c r="F781">
        <v>110</v>
      </c>
      <c r="G781" t="s">
        <v>4289</v>
      </c>
      <c r="H781">
        <v>142</v>
      </c>
      <c r="I781" s="11">
        <v>31199215</v>
      </c>
      <c r="J781" t="s">
        <v>4290</v>
      </c>
      <c r="K781" t="s">
        <v>4291</v>
      </c>
      <c r="L781" t="s">
        <v>4292</v>
      </c>
      <c r="M781">
        <v>27664</v>
      </c>
      <c r="N781">
        <v>589</v>
      </c>
      <c r="O781" t="s">
        <v>4293</v>
      </c>
      <c r="P781">
        <v>8</v>
      </c>
      <c r="Q781" t="s">
        <v>4294</v>
      </c>
      <c r="R781" t="s">
        <v>4295</v>
      </c>
      <c r="S781">
        <v>120</v>
      </c>
      <c r="T781" t="s">
        <v>37</v>
      </c>
      <c r="U781" t="s">
        <v>38</v>
      </c>
      <c r="V781" t="s">
        <v>39</v>
      </c>
      <c r="W781" s="11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5">
      <c r="A782" t="s">
        <v>28</v>
      </c>
      <c r="B782" t="s">
        <v>3834</v>
      </c>
      <c r="C782">
        <v>133</v>
      </c>
      <c r="D782">
        <v>103</v>
      </c>
      <c r="E782">
        <v>30</v>
      </c>
      <c r="F782">
        <v>727</v>
      </c>
      <c r="G782" t="s">
        <v>4297</v>
      </c>
      <c r="H782">
        <v>963</v>
      </c>
      <c r="I782" s="11">
        <v>29580087</v>
      </c>
      <c r="J782" t="s">
        <v>1375</v>
      </c>
      <c r="K782" t="s">
        <v>2923</v>
      </c>
      <c r="L782" t="s">
        <v>4298</v>
      </c>
      <c r="M782">
        <v>29523</v>
      </c>
      <c r="N782">
        <v>3150</v>
      </c>
      <c r="O782" t="s">
        <v>4299</v>
      </c>
      <c r="P782">
        <v>2</v>
      </c>
      <c r="Q782" t="s">
        <v>4300</v>
      </c>
      <c r="R782" t="s">
        <v>4301</v>
      </c>
      <c r="S782">
        <v>121</v>
      </c>
      <c r="T782" t="s">
        <v>37</v>
      </c>
      <c r="U782" t="s">
        <v>38</v>
      </c>
      <c r="V782" t="s">
        <v>39</v>
      </c>
      <c r="W782" s="11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5">
      <c r="A783" t="s">
        <v>28</v>
      </c>
      <c r="B783" t="s">
        <v>782</v>
      </c>
      <c r="C783">
        <v>246</v>
      </c>
      <c r="D783">
        <v>125</v>
      </c>
      <c r="E783">
        <v>189</v>
      </c>
      <c r="F783">
        <v>839</v>
      </c>
      <c r="G783" t="s">
        <v>4302</v>
      </c>
      <c r="H783">
        <v>1000</v>
      </c>
      <c r="I783" s="11">
        <v>44665963</v>
      </c>
      <c r="J783" t="s">
        <v>1611</v>
      </c>
      <c r="K783" t="s">
        <v>803</v>
      </c>
      <c r="L783" t="s">
        <v>4303</v>
      </c>
      <c r="M783">
        <v>159931</v>
      </c>
      <c r="N783">
        <v>5081</v>
      </c>
      <c r="O783" t="s">
        <v>4304</v>
      </c>
      <c r="P783">
        <v>2</v>
      </c>
      <c r="Q783" t="s">
        <v>4305</v>
      </c>
      <c r="R783" t="s">
        <v>4306</v>
      </c>
      <c r="S783">
        <v>281</v>
      </c>
      <c r="T783" t="s">
        <v>37</v>
      </c>
      <c r="U783" t="s">
        <v>38</v>
      </c>
      <c r="V783" t="s">
        <v>39</v>
      </c>
      <c r="W783" s="11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5">
      <c r="A784" t="s">
        <v>28</v>
      </c>
      <c r="B784" t="s">
        <v>2268</v>
      </c>
      <c r="C784">
        <v>253</v>
      </c>
      <c r="D784">
        <v>97</v>
      </c>
      <c r="E784">
        <v>545</v>
      </c>
      <c r="F784">
        <v>529</v>
      </c>
      <c r="G784" t="s">
        <v>2704</v>
      </c>
      <c r="H784">
        <v>14000</v>
      </c>
      <c r="I784" s="11">
        <v>60128566</v>
      </c>
      <c r="J784" t="s">
        <v>3307</v>
      </c>
      <c r="K784" t="s">
        <v>1909</v>
      </c>
      <c r="L784" t="s">
        <v>4307</v>
      </c>
      <c r="M784">
        <v>131447</v>
      </c>
      <c r="N784">
        <v>16098</v>
      </c>
      <c r="O784" t="s">
        <v>4308</v>
      </c>
      <c r="P784">
        <v>1</v>
      </c>
      <c r="Q784" t="s">
        <v>4309</v>
      </c>
      <c r="R784" t="s">
        <v>4310</v>
      </c>
      <c r="S784">
        <v>410</v>
      </c>
      <c r="T784" t="s">
        <v>37</v>
      </c>
      <c r="U784" t="s">
        <v>740</v>
      </c>
      <c r="V784" t="s">
        <v>569</v>
      </c>
      <c r="W784" s="11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5">
      <c r="A785" t="s">
        <v>28</v>
      </c>
      <c r="B785" t="s">
        <v>4311</v>
      </c>
      <c r="C785">
        <v>144</v>
      </c>
      <c r="D785">
        <v>125</v>
      </c>
      <c r="E785">
        <v>143</v>
      </c>
      <c r="F785">
        <v>519</v>
      </c>
      <c r="G785" t="s">
        <v>4312</v>
      </c>
      <c r="H785">
        <v>1000</v>
      </c>
      <c r="I785" s="11">
        <v>49875589</v>
      </c>
      <c r="J785" t="s">
        <v>1071</v>
      </c>
      <c r="K785" t="s">
        <v>1975</v>
      </c>
      <c r="L785" t="s">
        <v>4313</v>
      </c>
      <c r="M785">
        <v>28807</v>
      </c>
      <c r="N785">
        <v>4416</v>
      </c>
      <c r="O785" t="s">
        <v>4314</v>
      </c>
      <c r="P785">
        <v>0</v>
      </c>
      <c r="Q785" t="s">
        <v>4315</v>
      </c>
      <c r="R785" t="s">
        <v>4316</v>
      </c>
      <c r="S785">
        <v>273</v>
      </c>
      <c r="T785" t="s">
        <v>37</v>
      </c>
      <c r="U785" t="s">
        <v>38</v>
      </c>
      <c r="V785" t="s">
        <v>39</v>
      </c>
      <c r="W785" s="11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5">
      <c r="A786" t="s">
        <v>28</v>
      </c>
      <c r="B786" t="s">
        <v>3621</v>
      </c>
      <c r="C786">
        <v>117</v>
      </c>
      <c r="D786">
        <v>136</v>
      </c>
      <c r="E786">
        <v>138</v>
      </c>
      <c r="F786">
        <v>9000</v>
      </c>
      <c r="G786" t="s">
        <v>2314</v>
      </c>
      <c r="H786">
        <v>18000</v>
      </c>
      <c r="I786" s="11">
        <v>60984028</v>
      </c>
      <c r="J786" t="s">
        <v>1861</v>
      </c>
      <c r="K786" t="s">
        <v>572</v>
      </c>
      <c r="L786" t="s">
        <v>4318</v>
      </c>
      <c r="M786">
        <v>259519</v>
      </c>
      <c r="N786">
        <v>45271</v>
      </c>
      <c r="O786" t="s">
        <v>749</v>
      </c>
      <c r="P786">
        <v>2</v>
      </c>
      <c r="Q786" t="s">
        <v>4319</v>
      </c>
      <c r="R786" t="s">
        <v>4320</v>
      </c>
      <c r="S786">
        <v>431</v>
      </c>
      <c r="T786" t="s">
        <v>37</v>
      </c>
      <c r="U786" t="s">
        <v>38</v>
      </c>
      <c r="V786" t="s">
        <v>569</v>
      </c>
      <c r="W786" s="11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5">
      <c r="A787" t="s">
        <v>28</v>
      </c>
      <c r="B787" t="s">
        <v>4321</v>
      </c>
      <c r="C787">
        <v>157</v>
      </c>
      <c r="D787">
        <v>116</v>
      </c>
      <c r="E787">
        <v>51</v>
      </c>
      <c r="F787">
        <v>622</v>
      </c>
      <c r="G787" t="s">
        <v>4322</v>
      </c>
      <c r="H787">
        <v>11000</v>
      </c>
      <c r="I787" s="11">
        <v>36931089</v>
      </c>
      <c r="J787" t="s">
        <v>1611</v>
      </c>
      <c r="K787" t="s">
        <v>2117</v>
      </c>
      <c r="L787" t="s">
        <v>4323</v>
      </c>
      <c r="M787">
        <v>70681</v>
      </c>
      <c r="N787">
        <v>16484</v>
      </c>
      <c r="O787" t="s">
        <v>2038</v>
      </c>
      <c r="P787">
        <v>2</v>
      </c>
      <c r="Q787" t="s">
        <v>4324</v>
      </c>
      <c r="R787" t="s">
        <v>4325</v>
      </c>
      <c r="S787">
        <v>198</v>
      </c>
      <c r="T787" t="s">
        <v>37</v>
      </c>
      <c r="U787" t="s">
        <v>38</v>
      </c>
      <c r="V787" t="s">
        <v>569</v>
      </c>
      <c r="W787" s="11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5">
      <c r="A788" t="s">
        <v>28</v>
      </c>
      <c r="B788" t="s">
        <v>489</v>
      </c>
      <c r="C788">
        <v>60</v>
      </c>
      <c r="D788">
        <v>103</v>
      </c>
      <c r="E788">
        <v>357</v>
      </c>
      <c r="F788">
        <v>40</v>
      </c>
      <c r="G788" t="s">
        <v>4326</v>
      </c>
      <c r="H788">
        <v>2000</v>
      </c>
      <c r="I788" s="11">
        <v>51317350</v>
      </c>
      <c r="J788" t="s">
        <v>42</v>
      </c>
      <c r="K788" t="s">
        <v>526</v>
      </c>
      <c r="L788" t="s">
        <v>4327</v>
      </c>
      <c r="M788">
        <v>78343</v>
      </c>
      <c r="N788">
        <v>2710</v>
      </c>
      <c r="O788" t="s">
        <v>4328</v>
      </c>
      <c r="P788">
        <v>0</v>
      </c>
      <c r="Q788" t="s">
        <v>4329</v>
      </c>
      <c r="R788" t="s">
        <v>4330</v>
      </c>
      <c r="S788">
        <v>139</v>
      </c>
      <c r="T788" t="s">
        <v>37</v>
      </c>
      <c r="U788" t="s">
        <v>38</v>
      </c>
      <c r="V788" t="s">
        <v>39</v>
      </c>
      <c r="W788" s="11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5">
      <c r="A789" t="s">
        <v>28</v>
      </c>
      <c r="B789" t="s">
        <v>255</v>
      </c>
      <c r="C789">
        <v>117</v>
      </c>
      <c r="D789">
        <v>97</v>
      </c>
      <c r="E789">
        <v>420</v>
      </c>
      <c r="F789">
        <v>455</v>
      </c>
      <c r="G789" t="s">
        <v>247</v>
      </c>
      <c r="H789">
        <v>4000</v>
      </c>
      <c r="I789" s="11">
        <v>28328132</v>
      </c>
      <c r="J789" t="s">
        <v>4331</v>
      </c>
      <c r="K789" t="s">
        <v>483</v>
      </c>
      <c r="L789" t="s">
        <v>4332</v>
      </c>
      <c r="M789">
        <v>38298</v>
      </c>
      <c r="N789">
        <v>9814</v>
      </c>
      <c r="O789" t="s">
        <v>4333</v>
      </c>
      <c r="P789">
        <v>2</v>
      </c>
      <c r="Q789" t="s">
        <v>4334</v>
      </c>
      <c r="R789" t="s">
        <v>4335</v>
      </c>
      <c r="S789">
        <v>147</v>
      </c>
      <c r="T789" t="s">
        <v>37</v>
      </c>
      <c r="U789" t="s">
        <v>38</v>
      </c>
      <c r="V789" t="s">
        <v>39</v>
      </c>
      <c r="W789" s="11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5">
      <c r="A790" t="s">
        <v>28</v>
      </c>
      <c r="B790" t="s">
        <v>4336</v>
      </c>
      <c r="C790">
        <v>287</v>
      </c>
      <c r="D790">
        <v>96</v>
      </c>
      <c r="E790">
        <v>83</v>
      </c>
      <c r="F790">
        <v>1000</v>
      </c>
      <c r="G790" t="s">
        <v>4337</v>
      </c>
      <c r="H790">
        <v>12000</v>
      </c>
      <c r="I790" s="11">
        <v>51774002</v>
      </c>
      <c r="J790" t="s">
        <v>1324</v>
      </c>
      <c r="K790" t="s">
        <v>678</v>
      </c>
      <c r="L790" t="s">
        <v>4338</v>
      </c>
      <c r="M790">
        <v>87745</v>
      </c>
      <c r="N790">
        <v>16121</v>
      </c>
      <c r="O790" t="s">
        <v>4339</v>
      </c>
      <c r="P790">
        <v>1</v>
      </c>
      <c r="Q790" t="s">
        <v>4340</v>
      </c>
      <c r="R790" t="s">
        <v>4341</v>
      </c>
      <c r="S790">
        <v>331</v>
      </c>
      <c r="T790" t="s">
        <v>37</v>
      </c>
      <c r="U790" t="s">
        <v>38</v>
      </c>
      <c r="V790" t="s">
        <v>39</v>
      </c>
      <c r="W790" s="11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5">
      <c r="A791" t="s">
        <v>28</v>
      </c>
      <c r="B791" t="s">
        <v>4342</v>
      </c>
      <c r="C791">
        <v>96</v>
      </c>
      <c r="D791">
        <v>131</v>
      </c>
      <c r="E791">
        <v>108</v>
      </c>
      <c r="F791">
        <v>58</v>
      </c>
      <c r="G791" t="s">
        <v>4343</v>
      </c>
      <c r="H791">
        <v>23000</v>
      </c>
      <c r="I791" s="11">
        <v>25528495</v>
      </c>
      <c r="J791" t="s">
        <v>4344</v>
      </c>
      <c r="K791" t="s">
        <v>58</v>
      </c>
      <c r="L791" t="s">
        <v>4345</v>
      </c>
      <c r="M791">
        <v>28099</v>
      </c>
      <c r="N791">
        <v>23325</v>
      </c>
      <c r="O791" t="s">
        <v>4346</v>
      </c>
      <c r="P791">
        <v>2</v>
      </c>
      <c r="Q791" t="s">
        <v>4347</v>
      </c>
      <c r="R791" t="s">
        <v>4348</v>
      </c>
      <c r="S791">
        <v>220</v>
      </c>
      <c r="T791" t="s">
        <v>37</v>
      </c>
      <c r="U791" t="s">
        <v>56</v>
      </c>
      <c r="V791" t="s">
        <v>569</v>
      </c>
      <c r="W791" s="11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5">
      <c r="A792" t="s">
        <v>28</v>
      </c>
      <c r="B792" t="s">
        <v>2532</v>
      </c>
      <c r="C792">
        <v>125</v>
      </c>
      <c r="D792">
        <v>95</v>
      </c>
      <c r="E792">
        <v>163</v>
      </c>
      <c r="F792">
        <v>650</v>
      </c>
      <c r="G792" t="s">
        <v>85</v>
      </c>
      <c r="H792">
        <v>14000</v>
      </c>
      <c r="I792" s="11">
        <v>113006880</v>
      </c>
      <c r="J792" t="s">
        <v>4351</v>
      </c>
      <c r="K792" t="s">
        <v>332</v>
      </c>
      <c r="L792" t="s">
        <v>4352</v>
      </c>
      <c r="M792">
        <v>66308</v>
      </c>
      <c r="N792">
        <v>16884</v>
      </c>
      <c r="O792" t="s">
        <v>4016</v>
      </c>
      <c r="P792">
        <v>0</v>
      </c>
      <c r="Q792" t="s">
        <v>4353</v>
      </c>
      <c r="R792" t="s">
        <v>4354</v>
      </c>
      <c r="S792">
        <v>225</v>
      </c>
      <c r="T792" t="s">
        <v>37</v>
      </c>
      <c r="U792" t="s">
        <v>263</v>
      </c>
      <c r="V792" t="s">
        <v>90</v>
      </c>
      <c r="W792" s="11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5">
      <c r="A793" t="s">
        <v>28</v>
      </c>
      <c r="B793" t="s">
        <v>4355</v>
      </c>
      <c r="C793">
        <v>117</v>
      </c>
      <c r="D793">
        <v>86</v>
      </c>
      <c r="E793">
        <v>10</v>
      </c>
      <c r="F793">
        <v>348</v>
      </c>
      <c r="G793" t="s">
        <v>4356</v>
      </c>
      <c r="H793">
        <v>12000</v>
      </c>
      <c r="I793" s="11">
        <v>45860039</v>
      </c>
      <c r="J793" t="s">
        <v>4357</v>
      </c>
      <c r="K793" t="s">
        <v>1045</v>
      </c>
      <c r="L793" t="s">
        <v>4358</v>
      </c>
      <c r="M793">
        <v>53118</v>
      </c>
      <c r="N793">
        <v>14146</v>
      </c>
      <c r="O793" t="s">
        <v>4359</v>
      </c>
      <c r="P793">
        <v>1</v>
      </c>
      <c r="Q793" t="s">
        <v>4360</v>
      </c>
      <c r="R793" t="s">
        <v>4361</v>
      </c>
      <c r="S793">
        <v>221</v>
      </c>
      <c r="T793" t="s">
        <v>37</v>
      </c>
      <c r="U793" t="s">
        <v>38</v>
      </c>
      <c r="V793" t="s">
        <v>39</v>
      </c>
      <c r="W793" s="11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5">
      <c r="A794" t="s">
        <v>720</v>
      </c>
      <c r="B794" t="s">
        <v>425</v>
      </c>
      <c r="C794">
        <v>149</v>
      </c>
      <c r="D794">
        <v>142</v>
      </c>
      <c r="E794">
        <v>0</v>
      </c>
      <c r="F794">
        <v>194</v>
      </c>
      <c r="G794" t="s">
        <v>4362</v>
      </c>
      <c r="H794">
        <v>15000</v>
      </c>
      <c r="I794" s="11">
        <v>329691196</v>
      </c>
      <c r="J794" t="s">
        <v>2450</v>
      </c>
      <c r="K794" t="s">
        <v>317</v>
      </c>
      <c r="L794" t="s">
        <v>4363</v>
      </c>
      <c r="M794">
        <v>1251222</v>
      </c>
      <c r="N794">
        <v>15700</v>
      </c>
      <c r="O794" t="s">
        <v>4364</v>
      </c>
      <c r="P794">
        <v>0</v>
      </c>
      <c r="Q794" t="s">
        <v>4365</v>
      </c>
      <c r="R794" t="s">
        <v>4366</v>
      </c>
      <c r="S794">
        <v>1398</v>
      </c>
      <c r="T794" t="s">
        <v>37</v>
      </c>
      <c r="U794" t="s">
        <v>38</v>
      </c>
      <c r="V794" t="s">
        <v>39</v>
      </c>
      <c r="W794" s="11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5">
      <c r="A795" t="s">
        <v>28</v>
      </c>
      <c r="B795" t="s">
        <v>3757</v>
      </c>
      <c r="C795">
        <v>131</v>
      </c>
      <c r="D795">
        <v>92</v>
      </c>
      <c r="E795">
        <v>25</v>
      </c>
      <c r="F795">
        <v>639</v>
      </c>
      <c r="G795" t="s">
        <v>4367</v>
      </c>
      <c r="H795">
        <v>1000</v>
      </c>
      <c r="I795" s="11">
        <v>217326336</v>
      </c>
      <c r="J795" t="s">
        <v>3224</v>
      </c>
      <c r="K795" t="s">
        <v>2108</v>
      </c>
      <c r="L795" t="s">
        <v>4368</v>
      </c>
      <c r="M795">
        <v>57276</v>
      </c>
      <c r="N795">
        <v>2847</v>
      </c>
      <c r="O795" t="s">
        <v>4369</v>
      </c>
      <c r="P795">
        <v>0</v>
      </c>
      <c r="Q795" t="s">
        <v>4370</v>
      </c>
      <c r="R795" t="s">
        <v>4371</v>
      </c>
      <c r="S795">
        <v>146</v>
      </c>
      <c r="T795" t="s">
        <v>37</v>
      </c>
      <c r="U795" t="s">
        <v>38</v>
      </c>
      <c r="V795" t="s">
        <v>90</v>
      </c>
      <c r="W795" s="11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5">
      <c r="A796" t="s">
        <v>28</v>
      </c>
      <c r="B796" t="s">
        <v>1902</v>
      </c>
      <c r="C796">
        <v>150</v>
      </c>
      <c r="D796">
        <v>108</v>
      </c>
      <c r="E796">
        <v>116</v>
      </c>
      <c r="F796">
        <v>708</v>
      </c>
      <c r="G796" t="s">
        <v>1682</v>
      </c>
      <c r="H796">
        <v>22000</v>
      </c>
      <c r="I796" s="11">
        <v>166225040</v>
      </c>
      <c r="J796" t="s">
        <v>1611</v>
      </c>
      <c r="K796" t="s">
        <v>1683</v>
      </c>
      <c r="L796" t="s">
        <v>4372</v>
      </c>
      <c r="M796">
        <v>260442</v>
      </c>
      <c r="N796">
        <v>24286</v>
      </c>
      <c r="O796" t="s">
        <v>1685</v>
      </c>
      <c r="P796">
        <v>2</v>
      </c>
      <c r="Q796" t="s">
        <v>4373</v>
      </c>
      <c r="R796" t="s">
        <v>4374</v>
      </c>
      <c r="S796">
        <v>507</v>
      </c>
      <c r="T796" t="s">
        <v>37</v>
      </c>
      <c r="U796" t="s">
        <v>38</v>
      </c>
      <c r="V796" t="s">
        <v>39</v>
      </c>
      <c r="W796" s="11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5">
      <c r="A797" t="s">
        <v>28</v>
      </c>
      <c r="B797" t="s">
        <v>4375</v>
      </c>
      <c r="C797">
        <v>92</v>
      </c>
      <c r="D797">
        <v>84</v>
      </c>
      <c r="E797">
        <v>12</v>
      </c>
      <c r="F797">
        <v>752</v>
      </c>
      <c r="G797" t="s">
        <v>1923</v>
      </c>
      <c r="H797">
        <v>23000</v>
      </c>
      <c r="I797" s="11">
        <v>141600000</v>
      </c>
      <c r="J797" t="s">
        <v>4376</v>
      </c>
      <c r="K797" t="s">
        <v>58</v>
      </c>
      <c r="L797" t="s">
        <v>4377</v>
      </c>
      <c r="M797">
        <v>119675</v>
      </c>
      <c r="N797">
        <v>26754</v>
      </c>
      <c r="O797" t="s">
        <v>4378</v>
      </c>
      <c r="P797">
        <v>1</v>
      </c>
      <c r="Q797" t="s">
        <v>4379</v>
      </c>
      <c r="R797" t="s">
        <v>4380</v>
      </c>
      <c r="S797">
        <v>216</v>
      </c>
      <c r="T797" t="s">
        <v>37</v>
      </c>
      <c r="U797" t="s">
        <v>38</v>
      </c>
      <c r="V797" t="s">
        <v>272</v>
      </c>
      <c r="W797" s="11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5">
      <c r="A798" t="s">
        <v>28</v>
      </c>
      <c r="B798" t="s">
        <v>1031</v>
      </c>
      <c r="C798">
        <v>169</v>
      </c>
      <c r="D798">
        <v>188</v>
      </c>
      <c r="E798">
        <v>503</v>
      </c>
      <c r="F798">
        <v>467</v>
      </c>
      <c r="G798" t="s">
        <v>4381</v>
      </c>
      <c r="H798">
        <v>10000</v>
      </c>
      <c r="I798" s="11">
        <v>134218018</v>
      </c>
      <c r="J798" t="s">
        <v>4382</v>
      </c>
      <c r="K798" t="s">
        <v>114</v>
      </c>
      <c r="L798" t="s">
        <v>4383</v>
      </c>
      <c r="M798">
        <v>126357</v>
      </c>
      <c r="N798">
        <v>12940</v>
      </c>
      <c r="O798" t="s">
        <v>4015</v>
      </c>
      <c r="P798">
        <v>0</v>
      </c>
      <c r="Q798" t="s">
        <v>4384</v>
      </c>
      <c r="R798" t="s">
        <v>4385</v>
      </c>
      <c r="S798">
        <v>497</v>
      </c>
      <c r="T798" t="s">
        <v>37</v>
      </c>
      <c r="U798" t="s">
        <v>38</v>
      </c>
      <c r="V798" t="s">
        <v>90</v>
      </c>
      <c r="W798" s="11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5">
      <c r="A799" t="s">
        <v>28</v>
      </c>
      <c r="B799" t="s">
        <v>504</v>
      </c>
      <c r="C799">
        <v>57</v>
      </c>
      <c r="D799">
        <v>95</v>
      </c>
      <c r="E799">
        <v>293</v>
      </c>
      <c r="F799">
        <v>744</v>
      </c>
      <c r="G799" t="s">
        <v>1401</v>
      </c>
      <c r="H799">
        <v>851</v>
      </c>
      <c r="I799" s="11">
        <v>128769345</v>
      </c>
      <c r="J799" t="s">
        <v>2395</v>
      </c>
      <c r="K799" t="s">
        <v>775</v>
      </c>
      <c r="L799" t="s">
        <v>4386</v>
      </c>
      <c r="M799">
        <v>86556</v>
      </c>
      <c r="N799">
        <v>3155</v>
      </c>
      <c r="O799" t="s">
        <v>2551</v>
      </c>
      <c r="P799">
        <v>1</v>
      </c>
      <c r="Q799" t="s">
        <v>4387</v>
      </c>
      <c r="R799" t="s">
        <v>4388</v>
      </c>
      <c r="S799">
        <v>99</v>
      </c>
      <c r="T799" t="s">
        <v>37</v>
      </c>
      <c r="U799" t="s">
        <v>38</v>
      </c>
      <c r="V799" t="s">
        <v>39</v>
      </c>
      <c r="W799" s="11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5">
      <c r="A800" t="s">
        <v>28</v>
      </c>
      <c r="B800" t="s">
        <v>3008</v>
      </c>
      <c r="C800">
        <v>171</v>
      </c>
      <c r="D800">
        <v>118</v>
      </c>
      <c r="E800">
        <v>72</v>
      </c>
      <c r="F800">
        <v>681</v>
      </c>
      <c r="G800" t="s">
        <v>2446</v>
      </c>
      <c r="H800">
        <v>10000</v>
      </c>
      <c r="I800" s="11">
        <v>177575142</v>
      </c>
      <c r="J800" t="s">
        <v>1618</v>
      </c>
      <c r="K800" t="s">
        <v>161</v>
      </c>
      <c r="L800" t="s">
        <v>4389</v>
      </c>
      <c r="M800">
        <v>244840</v>
      </c>
      <c r="N800">
        <v>13426</v>
      </c>
      <c r="O800" t="s">
        <v>2128</v>
      </c>
      <c r="P800">
        <v>1</v>
      </c>
      <c r="Q800" t="s">
        <v>4390</v>
      </c>
      <c r="R800" t="s">
        <v>4391</v>
      </c>
      <c r="S800">
        <v>372</v>
      </c>
      <c r="T800" t="s">
        <v>37</v>
      </c>
      <c r="U800" t="s">
        <v>38</v>
      </c>
      <c r="V800" t="s">
        <v>39</v>
      </c>
      <c r="W800" s="11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5">
      <c r="A801" t="s">
        <v>28</v>
      </c>
      <c r="B801" t="s">
        <v>4392</v>
      </c>
      <c r="C801">
        <v>53</v>
      </c>
      <c r="D801">
        <v>92</v>
      </c>
      <c r="E801">
        <v>39</v>
      </c>
      <c r="F801">
        <v>458</v>
      </c>
      <c r="G801" t="s">
        <v>600</v>
      </c>
      <c r="H801">
        <v>3000</v>
      </c>
      <c r="I801" s="11">
        <v>105263257</v>
      </c>
      <c r="J801" t="s">
        <v>4393</v>
      </c>
      <c r="K801" t="s">
        <v>490</v>
      </c>
      <c r="L801" t="s">
        <v>4394</v>
      </c>
      <c r="M801">
        <v>56168</v>
      </c>
      <c r="N801">
        <v>4518</v>
      </c>
      <c r="O801" t="s">
        <v>4395</v>
      </c>
      <c r="P801">
        <v>0</v>
      </c>
      <c r="Q801" t="s">
        <v>4396</v>
      </c>
      <c r="R801" t="s">
        <v>4397</v>
      </c>
      <c r="S801">
        <v>103</v>
      </c>
      <c r="T801" t="s">
        <v>37</v>
      </c>
      <c r="U801" t="s">
        <v>38</v>
      </c>
      <c r="V801" t="s">
        <v>90</v>
      </c>
      <c r="W801" s="11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5">
      <c r="A802" t="s">
        <v>28</v>
      </c>
      <c r="B802" t="s">
        <v>4398</v>
      </c>
      <c r="C802">
        <v>153</v>
      </c>
      <c r="D802">
        <v>74</v>
      </c>
      <c r="E802">
        <v>58</v>
      </c>
      <c r="F802">
        <v>729</v>
      </c>
      <c r="G802" t="s">
        <v>4399</v>
      </c>
      <c r="H802">
        <v>3000</v>
      </c>
      <c r="I802" s="11">
        <v>104354205</v>
      </c>
      <c r="J802" t="s">
        <v>1618</v>
      </c>
      <c r="K802" t="s">
        <v>4400</v>
      </c>
      <c r="L802" t="s">
        <v>4401</v>
      </c>
      <c r="M802">
        <v>162331</v>
      </c>
      <c r="N802">
        <v>5713</v>
      </c>
      <c r="O802" t="s">
        <v>405</v>
      </c>
      <c r="P802">
        <v>3</v>
      </c>
      <c r="Q802" t="s">
        <v>4402</v>
      </c>
      <c r="R802" t="s">
        <v>4403</v>
      </c>
      <c r="S802">
        <v>332</v>
      </c>
      <c r="T802" t="s">
        <v>37</v>
      </c>
      <c r="U802" t="s">
        <v>38</v>
      </c>
      <c r="V802" t="s">
        <v>569</v>
      </c>
      <c r="W802" s="11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5">
      <c r="A803" t="s">
        <v>28</v>
      </c>
      <c r="B803" t="s">
        <v>1122</v>
      </c>
      <c r="C803">
        <v>491</v>
      </c>
      <c r="D803">
        <v>134</v>
      </c>
      <c r="E803">
        <v>521</v>
      </c>
      <c r="F803">
        <v>186</v>
      </c>
      <c r="G803" t="s">
        <v>4404</v>
      </c>
      <c r="H803">
        <v>15000</v>
      </c>
      <c r="I803" s="11">
        <v>107100855</v>
      </c>
      <c r="J803" t="s">
        <v>3438</v>
      </c>
      <c r="K803" t="s">
        <v>317</v>
      </c>
      <c r="L803" t="s">
        <v>4405</v>
      </c>
      <c r="M803">
        <v>323353</v>
      </c>
      <c r="N803">
        <v>16281</v>
      </c>
      <c r="O803" t="s">
        <v>4406</v>
      </c>
      <c r="P803">
        <v>0</v>
      </c>
      <c r="Q803" t="s">
        <v>4407</v>
      </c>
      <c r="R803" t="s">
        <v>4408</v>
      </c>
      <c r="S803">
        <v>527</v>
      </c>
      <c r="T803" t="s">
        <v>37</v>
      </c>
      <c r="U803" t="s">
        <v>38</v>
      </c>
      <c r="V803" t="s">
        <v>39</v>
      </c>
      <c r="W803" s="11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5">
      <c r="A804" t="s">
        <v>28</v>
      </c>
      <c r="B804" t="s">
        <v>782</v>
      </c>
      <c r="C804">
        <v>247</v>
      </c>
      <c r="D804">
        <v>101</v>
      </c>
      <c r="E804">
        <v>189</v>
      </c>
      <c r="F804">
        <v>7000</v>
      </c>
      <c r="G804" t="s">
        <v>75</v>
      </c>
      <c r="H804">
        <v>15000</v>
      </c>
      <c r="I804" s="11">
        <v>98711404</v>
      </c>
      <c r="J804" t="s">
        <v>4064</v>
      </c>
      <c r="K804" t="s">
        <v>285</v>
      </c>
      <c r="L804" t="s">
        <v>4409</v>
      </c>
      <c r="M804">
        <v>127571</v>
      </c>
      <c r="N804">
        <v>39822</v>
      </c>
      <c r="O804" t="s">
        <v>508</v>
      </c>
      <c r="P804">
        <v>2</v>
      </c>
      <c r="Q804" t="s">
        <v>4410</v>
      </c>
      <c r="R804" t="s">
        <v>4411</v>
      </c>
      <c r="S804">
        <v>207</v>
      </c>
      <c r="T804" t="s">
        <v>37</v>
      </c>
      <c r="U804" t="s">
        <v>38</v>
      </c>
      <c r="V804" t="s">
        <v>39</v>
      </c>
      <c r="W804" s="11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5">
      <c r="A805" t="s">
        <v>28</v>
      </c>
      <c r="B805" t="s">
        <v>1810</v>
      </c>
      <c r="C805">
        <v>26</v>
      </c>
      <c r="D805">
        <v>100</v>
      </c>
      <c r="E805">
        <v>52</v>
      </c>
      <c r="F805">
        <v>394</v>
      </c>
      <c r="G805" t="s">
        <v>4412</v>
      </c>
      <c r="H805">
        <v>795</v>
      </c>
      <c r="I805" s="11">
        <v>100328194</v>
      </c>
      <c r="J805" t="s">
        <v>505</v>
      </c>
      <c r="K805" t="s">
        <v>695</v>
      </c>
      <c r="L805" t="s">
        <v>4413</v>
      </c>
      <c r="M805">
        <v>85903</v>
      </c>
      <c r="N805">
        <v>2638</v>
      </c>
      <c r="O805" t="s">
        <v>4109</v>
      </c>
      <c r="P805">
        <v>0</v>
      </c>
      <c r="Q805" t="s">
        <v>4414</v>
      </c>
      <c r="R805" t="s">
        <v>4415</v>
      </c>
      <c r="S805">
        <v>92</v>
      </c>
      <c r="T805" t="s">
        <v>37</v>
      </c>
      <c r="U805" t="s">
        <v>38</v>
      </c>
      <c r="V805" t="s">
        <v>90</v>
      </c>
      <c r="W805" s="11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5">
      <c r="A806" t="s">
        <v>28</v>
      </c>
      <c r="B806" t="s">
        <v>2970</v>
      </c>
      <c r="C806">
        <v>292</v>
      </c>
      <c r="D806">
        <v>132</v>
      </c>
      <c r="E806">
        <v>845</v>
      </c>
      <c r="F806">
        <v>683</v>
      </c>
      <c r="G806" t="s">
        <v>479</v>
      </c>
      <c r="H806">
        <v>18000</v>
      </c>
      <c r="I806" s="11">
        <v>101530738</v>
      </c>
      <c r="J806" t="s">
        <v>329</v>
      </c>
      <c r="K806" t="s">
        <v>1664</v>
      </c>
      <c r="L806" t="s">
        <v>4416</v>
      </c>
      <c r="M806">
        <v>229574</v>
      </c>
      <c r="N806">
        <v>37605</v>
      </c>
      <c r="O806" t="s">
        <v>4417</v>
      </c>
      <c r="P806">
        <v>0</v>
      </c>
      <c r="Q806" t="s">
        <v>4418</v>
      </c>
      <c r="R806" t="s">
        <v>4419</v>
      </c>
      <c r="S806">
        <v>436</v>
      </c>
      <c r="T806" t="s">
        <v>37</v>
      </c>
      <c r="U806" t="s">
        <v>38</v>
      </c>
      <c r="V806" t="s">
        <v>569</v>
      </c>
      <c r="W806" s="11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5">
      <c r="A807" t="s">
        <v>28</v>
      </c>
      <c r="B807" t="s">
        <v>4420</v>
      </c>
      <c r="C807">
        <v>114</v>
      </c>
      <c r="D807">
        <v>105</v>
      </c>
      <c r="E807">
        <v>61</v>
      </c>
      <c r="F807">
        <v>708</v>
      </c>
      <c r="G807" t="s">
        <v>1495</v>
      </c>
      <c r="H807">
        <v>5000</v>
      </c>
      <c r="I807" s="11">
        <v>93815117</v>
      </c>
      <c r="J807" t="s">
        <v>1375</v>
      </c>
      <c r="K807" t="s">
        <v>2330</v>
      </c>
      <c r="L807" t="s">
        <v>4421</v>
      </c>
      <c r="M807">
        <v>68417</v>
      </c>
      <c r="N807">
        <v>7184</v>
      </c>
      <c r="O807" t="s">
        <v>4422</v>
      </c>
      <c r="P807">
        <v>2</v>
      </c>
      <c r="Q807" t="s">
        <v>4423</v>
      </c>
      <c r="R807" t="s">
        <v>4424</v>
      </c>
      <c r="S807">
        <v>242</v>
      </c>
      <c r="T807" t="s">
        <v>37</v>
      </c>
      <c r="U807" t="s">
        <v>38</v>
      </c>
      <c r="V807" t="s">
        <v>39</v>
      </c>
      <c r="W807" s="11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5">
      <c r="A808" t="s">
        <v>28</v>
      </c>
      <c r="B808" t="s">
        <v>1676</v>
      </c>
      <c r="C808">
        <v>82</v>
      </c>
      <c r="D808">
        <v>123</v>
      </c>
      <c r="E808">
        <v>12000</v>
      </c>
      <c r="F808">
        <v>665</v>
      </c>
      <c r="G808" t="s">
        <v>2713</v>
      </c>
      <c r="H808">
        <v>18000</v>
      </c>
      <c r="I808" s="11">
        <v>91400000</v>
      </c>
      <c r="J808" t="s">
        <v>1847</v>
      </c>
      <c r="K808" t="s">
        <v>1664</v>
      </c>
      <c r="L808" t="s">
        <v>4425</v>
      </c>
      <c r="M808">
        <v>81026</v>
      </c>
      <c r="N808">
        <v>30132</v>
      </c>
      <c r="O808" t="s">
        <v>4426</v>
      </c>
      <c r="P808">
        <v>0</v>
      </c>
      <c r="Q808" t="s">
        <v>4427</v>
      </c>
      <c r="R808" t="s">
        <v>4428</v>
      </c>
      <c r="S808">
        <v>194</v>
      </c>
      <c r="T808" t="s">
        <v>37</v>
      </c>
      <c r="U808" t="s">
        <v>38</v>
      </c>
      <c r="V808" t="s">
        <v>569</v>
      </c>
      <c r="W808" s="11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5">
      <c r="A809" t="s">
        <v>28</v>
      </c>
      <c r="B809" t="s">
        <v>4429</v>
      </c>
      <c r="C809">
        <v>201</v>
      </c>
      <c r="D809">
        <v>117</v>
      </c>
      <c r="E809">
        <v>125</v>
      </c>
      <c r="F809">
        <v>168</v>
      </c>
      <c r="G809" t="s">
        <v>4430</v>
      </c>
      <c r="H809">
        <v>10000</v>
      </c>
      <c r="I809" s="11">
        <v>162586036</v>
      </c>
      <c r="J809" t="s">
        <v>1493</v>
      </c>
      <c r="K809" t="s">
        <v>161</v>
      </c>
      <c r="L809" t="s">
        <v>4431</v>
      </c>
      <c r="M809">
        <v>338383</v>
      </c>
      <c r="N809">
        <v>11036</v>
      </c>
      <c r="O809" t="s">
        <v>4432</v>
      </c>
      <c r="P809">
        <v>0</v>
      </c>
      <c r="Q809" t="s">
        <v>4433</v>
      </c>
      <c r="R809" t="s">
        <v>4434</v>
      </c>
      <c r="S809">
        <v>611</v>
      </c>
      <c r="T809" t="s">
        <v>37</v>
      </c>
      <c r="U809" t="s">
        <v>38</v>
      </c>
      <c r="V809" t="s">
        <v>39</v>
      </c>
      <c r="W809" s="11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5">
      <c r="A810" t="s">
        <v>28</v>
      </c>
      <c r="B810" t="s">
        <v>1221</v>
      </c>
      <c r="C810">
        <v>231</v>
      </c>
      <c r="D810">
        <v>98</v>
      </c>
      <c r="E810">
        <v>124</v>
      </c>
      <c r="F810">
        <v>354</v>
      </c>
      <c r="G810" t="s">
        <v>4176</v>
      </c>
      <c r="H810">
        <v>931</v>
      </c>
      <c r="I810" s="11">
        <v>89706988</v>
      </c>
      <c r="J810" t="s">
        <v>1861</v>
      </c>
      <c r="K810" t="s">
        <v>4435</v>
      </c>
      <c r="L810" t="s">
        <v>4436</v>
      </c>
      <c r="M810">
        <v>126746</v>
      </c>
      <c r="N810">
        <v>2287</v>
      </c>
      <c r="O810" t="s">
        <v>4437</v>
      </c>
      <c r="P810">
        <v>1</v>
      </c>
      <c r="Q810" t="s">
        <v>4438</v>
      </c>
      <c r="R810" t="s">
        <v>4439</v>
      </c>
      <c r="S810">
        <v>600</v>
      </c>
      <c r="T810" t="s">
        <v>37</v>
      </c>
      <c r="U810" t="s">
        <v>38</v>
      </c>
      <c r="V810" t="s">
        <v>39</v>
      </c>
      <c r="W810" s="11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5">
      <c r="A811" t="s">
        <v>28</v>
      </c>
      <c r="B811" t="s">
        <v>2994</v>
      </c>
      <c r="C811">
        <v>55</v>
      </c>
      <c r="D811">
        <v>128</v>
      </c>
      <c r="E811">
        <v>272</v>
      </c>
      <c r="F811">
        <v>383</v>
      </c>
      <c r="G811" t="s">
        <v>4440</v>
      </c>
      <c r="H811">
        <v>2000</v>
      </c>
      <c r="I811" s="11">
        <v>83000000</v>
      </c>
      <c r="J811" t="s">
        <v>3911</v>
      </c>
      <c r="K811" t="s">
        <v>1335</v>
      </c>
      <c r="L811" t="s">
        <v>4441</v>
      </c>
      <c r="M811">
        <v>36587</v>
      </c>
      <c r="N811">
        <v>3888</v>
      </c>
      <c r="O811" t="s">
        <v>1698</v>
      </c>
      <c r="P811">
        <v>0</v>
      </c>
      <c r="Q811" t="s">
        <v>4442</v>
      </c>
      <c r="R811" t="s">
        <v>4443</v>
      </c>
      <c r="S811">
        <v>95</v>
      </c>
      <c r="T811" t="s">
        <v>37</v>
      </c>
      <c r="U811" t="s">
        <v>38</v>
      </c>
      <c r="V811" t="s">
        <v>569</v>
      </c>
      <c r="W811" s="11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5">
      <c r="A812" t="s">
        <v>28</v>
      </c>
      <c r="B812" t="s">
        <v>1810</v>
      </c>
      <c r="C812">
        <v>110</v>
      </c>
      <c r="D812">
        <v>114</v>
      </c>
      <c r="E812">
        <v>52</v>
      </c>
      <c r="F812">
        <v>539</v>
      </c>
      <c r="G812" t="s">
        <v>687</v>
      </c>
      <c r="H812">
        <v>12000</v>
      </c>
      <c r="I812" s="11">
        <v>78745923</v>
      </c>
      <c r="J812" t="s">
        <v>660</v>
      </c>
      <c r="K812" t="s">
        <v>678</v>
      </c>
      <c r="L812" t="s">
        <v>4444</v>
      </c>
      <c r="M812">
        <v>94407</v>
      </c>
      <c r="N812">
        <v>13905</v>
      </c>
      <c r="O812" t="s">
        <v>3994</v>
      </c>
      <c r="P812">
        <v>1</v>
      </c>
      <c r="Q812" t="s">
        <v>4445</v>
      </c>
      <c r="R812" t="s">
        <v>4446</v>
      </c>
      <c r="S812">
        <v>322</v>
      </c>
      <c r="T812" t="s">
        <v>37</v>
      </c>
      <c r="U812" t="s">
        <v>740</v>
      </c>
      <c r="V812" t="s">
        <v>39</v>
      </c>
      <c r="W812" s="11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5">
      <c r="A813" t="s">
        <v>720</v>
      </c>
      <c r="B813" t="s">
        <v>1701</v>
      </c>
      <c r="C813">
        <v>354</v>
      </c>
      <c r="D813">
        <v>111</v>
      </c>
      <c r="E813">
        <v>16000</v>
      </c>
      <c r="F813">
        <v>640</v>
      </c>
      <c r="G813" t="s">
        <v>618</v>
      </c>
      <c r="H813">
        <v>926</v>
      </c>
      <c r="I813" s="11">
        <v>70098138</v>
      </c>
      <c r="J813" t="s">
        <v>1285</v>
      </c>
      <c r="K813" t="s">
        <v>4447</v>
      </c>
      <c r="L813" t="s">
        <v>4448</v>
      </c>
      <c r="M813">
        <v>735784</v>
      </c>
      <c r="N813">
        <v>3983</v>
      </c>
      <c r="O813" t="s">
        <v>4449</v>
      </c>
      <c r="P813">
        <v>0</v>
      </c>
      <c r="Q813" t="s">
        <v>4450</v>
      </c>
      <c r="R813" t="s">
        <v>4451</v>
      </c>
      <c r="S813">
        <v>2105</v>
      </c>
      <c r="T813" t="s">
        <v>37</v>
      </c>
      <c r="U813" t="s">
        <v>38</v>
      </c>
      <c r="V813" t="s">
        <v>569</v>
      </c>
      <c r="W813" s="11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5">
      <c r="A814" t="s">
        <v>28</v>
      </c>
      <c r="B814" t="s">
        <v>1891</v>
      </c>
      <c r="C814">
        <v>140</v>
      </c>
      <c r="D814">
        <v>85</v>
      </c>
      <c r="E814">
        <v>0</v>
      </c>
      <c r="F814">
        <v>490</v>
      </c>
      <c r="G814" t="s">
        <v>4452</v>
      </c>
      <c r="H814">
        <v>21000</v>
      </c>
      <c r="I814" s="11">
        <v>66365290</v>
      </c>
      <c r="J814" t="s">
        <v>1611</v>
      </c>
      <c r="K814" t="s">
        <v>92</v>
      </c>
      <c r="L814" t="s">
        <v>4453</v>
      </c>
      <c r="M814">
        <v>56874</v>
      </c>
      <c r="N814">
        <v>22458</v>
      </c>
      <c r="O814" t="s">
        <v>1828</v>
      </c>
      <c r="P814">
        <v>2</v>
      </c>
      <c r="Q814" t="s">
        <v>4454</v>
      </c>
      <c r="R814" t="s">
        <v>4455</v>
      </c>
      <c r="S814">
        <v>358</v>
      </c>
      <c r="T814" t="s">
        <v>37</v>
      </c>
      <c r="U814" t="s">
        <v>38</v>
      </c>
      <c r="V814" t="s">
        <v>39</v>
      </c>
      <c r="W814" s="11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5">
      <c r="A815" t="s">
        <v>720</v>
      </c>
      <c r="B815" t="s">
        <v>1701</v>
      </c>
      <c r="C815">
        <v>304</v>
      </c>
      <c r="D815">
        <v>137</v>
      </c>
      <c r="E815">
        <v>16000</v>
      </c>
      <c r="F815">
        <v>348</v>
      </c>
      <c r="G815" t="s">
        <v>4456</v>
      </c>
      <c r="H815">
        <v>890</v>
      </c>
      <c r="I815" s="11">
        <v>66207920</v>
      </c>
      <c r="J815" t="s">
        <v>454</v>
      </c>
      <c r="K815" t="s">
        <v>618</v>
      </c>
      <c r="L815" t="s">
        <v>4457</v>
      </c>
      <c r="M815">
        <v>512749</v>
      </c>
      <c r="N815">
        <v>1959</v>
      </c>
      <c r="O815" t="s">
        <v>4359</v>
      </c>
      <c r="P815">
        <v>0</v>
      </c>
      <c r="Q815" t="s">
        <v>4458</v>
      </c>
      <c r="R815" t="s">
        <v>4459</v>
      </c>
      <c r="S815">
        <v>935</v>
      </c>
      <c r="T815" t="s">
        <v>37</v>
      </c>
      <c r="U815" t="s">
        <v>38</v>
      </c>
      <c r="V815" t="s">
        <v>569</v>
      </c>
      <c r="W815" s="11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5">
      <c r="A816" t="s">
        <v>28</v>
      </c>
      <c r="B816" t="s">
        <v>2226</v>
      </c>
      <c r="C816">
        <v>45</v>
      </c>
      <c r="D816">
        <v>97</v>
      </c>
      <c r="E816">
        <v>96</v>
      </c>
      <c r="F816">
        <v>403</v>
      </c>
      <c r="G816" t="s">
        <v>4460</v>
      </c>
      <c r="H816">
        <v>13000</v>
      </c>
      <c r="I816" s="11">
        <v>63408614</v>
      </c>
      <c r="J816" t="s">
        <v>412</v>
      </c>
      <c r="K816" t="s">
        <v>1721</v>
      </c>
      <c r="L816" t="s">
        <v>4461</v>
      </c>
      <c r="M816">
        <v>75365</v>
      </c>
      <c r="N816">
        <v>14432</v>
      </c>
      <c r="O816" t="s">
        <v>4462</v>
      </c>
      <c r="P816">
        <v>1</v>
      </c>
      <c r="Q816" t="s">
        <v>4463</v>
      </c>
      <c r="R816" t="s">
        <v>4464</v>
      </c>
      <c r="S816">
        <v>149</v>
      </c>
      <c r="T816" t="s">
        <v>37</v>
      </c>
      <c r="U816" t="s">
        <v>38</v>
      </c>
      <c r="V816" t="s">
        <v>569</v>
      </c>
      <c r="W816" s="11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5">
      <c r="A817" t="s">
        <v>28</v>
      </c>
      <c r="B817" t="s">
        <v>425</v>
      </c>
      <c r="C817">
        <v>49</v>
      </c>
      <c r="D817">
        <v>104</v>
      </c>
      <c r="E817">
        <v>0</v>
      </c>
      <c r="F817">
        <v>812</v>
      </c>
      <c r="G817" t="s">
        <v>2309</v>
      </c>
      <c r="H817">
        <v>13000</v>
      </c>
      <c r="I817" s="11">
        <v>58422650</v>
      </c>
      <c r="J817" t="s">
        <v>855</v>
      </c>
      <c r="K817" t="s">
        <v>950</v>
      </c>
      <c r="L817" t="s">
        <v>4465</v>
      </c>
      <c r="M817">
        <v>78974</v>
      </c>
      <c r="N817">
        <v>25599</v>
      </c>
      <c r="O817" t="s">
        <v>3706</v>
      </c>
      <c r="P817">
        <v>3</v>
      </c>
      <c r="Q817" t="s">
        <v>4466</v>
      </c>
      <c r="R817" t="s">
        <v>4467</v>
      </c>
      <c r="S817">
        <v>173</v>
      </c>
      <c r="T817" t="s">
        <v>37</v>
      </c>
      <c r="U817" t="s">
        <v>38</v>
      </c>
      <c r="V817" t="s">
        <v>39</v>
      </c>
      <c r="W817" s="11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5">
      <c r="A818" t="s">
        <v>28</v>
      </c>
      <c r="B818" t="s">
        <v>4468</v>
      </c>
      <c r="C818">
        <v>146</v>
      </c>
      <c r="D818">
        <v>110</v>
      </c>
      <c r="E818">
        <v>9</v>
      </c>
      <c r="F818">
        <v>95</v>
      </c>
      <c r="G818" t="s">
        <v>4469</v>
      </c>
      <c r="H818">
        <v>485</v>
      </c>
      <c r="I818" s="11">
        <v>56932305</v>
      </c>
      <c r="J818" t="s">
        <v>4470</v>
      </c>
      <c r="K818" t="s">
        <v>4054</v>
      </c>
      <c r="L818" t="s">
        <v>4471</v>
      </c>
      <c r="M818">
        <v>96690</v>
      </c>
      <c r="N818">
        <v>939</v>
      </c>
      <c r="O818" t="s">
        <v>4472</v>
      </c>
      <c r="P818">
        <v>2</v>
      </c>
      <c r="Q818" t="s">
        <v>4473</v>
      </c>
      <c r="R818" t="s">
        <v>4474</v>
      </c>
      <c r="S818">
        <v>293</v>
      </c>
      <c r="T818" t="s">
        <v>37</v>
      </c>
      <c r="U818" t="s">
        <v>38</v>
      </c>
      <c r="V818" t="s">
        <v>39</v>
      </c>
      <c r="W818" s="11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5">
      <c r="A819" t="s">
        <v>28</v>
      </c>
      <c r="B819" t="s">
        <v>4086</v>
      </c>
      <c r="C819">
        <v>60</v>
      </c>
      <c r="D819">
        <v>133</v>
      </c>
      <c r="E819">
        <v>53</v>
      </c>
      <c r="F819">
        <v>263</v>
      </c>
      <c r="G819" t="s">
        <v>1018</v>
      </c>
      <c r="H819">
        <v>1000</v>
      </c>
      <c r="I819" s="11">
        <v>68750000</v>
      </c>
      <c r="J819" t="s">
        <v>50</v>
      </c>
      <c r="K819" t="s">
        <v>420</v>
      </c>
      <c r="L819" t="s">
        <v>4475</v>
      </c>
      <c r="M819">
        <v>40858</v>
      </c>
      <c r="N819">
        <v>2916</v>
      </c>
      <c r="O819" t="s">
        <v>4476</v>
      </c>
      <c r="P819">
        <v>0</v>
      </c>
      <c r="Q819" t="s">
        <v>4477</v>
      </c>
      <c r="R819" t="s">
        <v>4478</v>
      </c>
      <c r="S819">
        <v>144</v>
      </c>
      <c r="T819" t="s">
        <v>37</v>
      </c>
      <c r="U819" t="s">
        <v>38</v>
      </c>
      <c r="V819" t="s">
        <v>569</v>
      </c>
      <c r="W819" s="11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5">
      <c r="A820" t="s">
        <v>28</v>
      </c>
      <c r="B820" t="s">
        <v>1979</v>
      </c>
      <c r="C820">
        <v>189</v>
      </c>
      <c r="D820">
        <v>94</v>
      </c>
      <c r="E820">
        <v>70</v>
      </c>
      <c r="F820">
        <v>497</v>
      </c>
      <c r="G820" t="s">
        <v>4479</v>
      </c>
      <c r="H820">
        <v>1000</v>
      </c>
      <c r="I820" s="11">
        <v>68218041</v>
      </c>
      <c r="J820" t="s">
        <v>505</v>
      </c>
      <c r="K820" t="s">
        <v>4480</v>
      </c>
      <c r="L820" t="s">
        <v>4481</v>
      </c>
      <c r="M820">
        <v>67191</v>
      </c>
      <c r="N820">
        <v>2820</v>
      </c>
      <c r="O820" t="s">
        <v>3395</v>
      </c>
      <c r="P820">
        <v>1</v>
      </c>
      <c r="Q820" t="s">
        <v>4482</v>
      </c>
      <c r="R820" t="s">
        <v>4483</v>
      </c>
      <c r="S820">
        <v>108</v>
      </c>
      <c r="T820" t="s">
        <v>37</v>
      </c>
      <c r="U820" t="s">
        <v>38</v>
      </c>
      <c r="V820" t="s">
        <v>90</v>
      </c>
      <c r="W820" s="11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5">
      <c r="A821" t="s">
        <v>28</v>
      </c>
      <c r="B821" t="s">
        <v>919</v>
      </c>
      <c r="C821">
        <v>206</v>
      </c>
      <c r="D821">
        <v>104</v>
      </c>
      <c r="E821">
        <v>50</v>
      </c>
      <c r="F821">
        <v>947</v>
      </c>
      <c r="G821" t="s">
        <v>4484</v>
      </c>
      <c r="H821">
        <v>5000</v>
      </c>
      <c r="I821" s="11">
        <v>25040293</v>
      </c>
      <c r="J821" t="s">
        <v>42</v>
      </c>
      <c r="K821" t="s">
        <v>492</v>
      </c>
      <c r="L821" t="s">
        <v>4485</v>
      </c>
      <c r="M821">
        <v>88049</v>
      </c>
      <c r="N821">
        <v>7247</v>
      </c>
      <c r="O821" t="s">
        <v>2234</v>
      </c>
      <c r="P821">
        <v>0</v>
      </c>
      <c r="Q821" t="s">
        <v>4486</v>
      </c>
      <c r="R821" t="s">
        <v>4487</v>
      </c>
      <c r="S821">
        <v>279</v>
      </c>
      <c r="T821" t="s">
        <v>37</v>
      </c>
      <c r="U821" t="s">
        <v>38</v>
      </c>
      <c r="V821" t="s">
        <v>39</v>
      </c>
      <c r="W821" s="11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5">
      <c r="A822" t="s">
        <v>28</v>
      </c>
      <c r="B822" t="s">
        <v>4488</v>
      </c>
      <c r="C822">
        <v>118</v>
      </c>
      <c r="D822">
        <v>91</v>
      </c>
      <c r="E822">
        <v>39</v>
      </c>
      <c r="F822">
        <v>562</v>
      </c>
      <c r="G822" t="s">
        <v>4489</v>
      </c>
      <c r="H822">
        <v>1000</v>
      </c>
      <c r="I822" s="11">
        <v>55747724</v>
      </c>
      <c r="J822" t="s">
        <v>461</v>
      </c>
      <c r="K822" t="s">
        <v>469</v>
      </c>
      <c r="L822" t="s">
        <v>4490</v>
      </c>
      <c r="M822">
        <v>18042</v>
      </c>
      <c r="N822">
        <v>3104</v>
      </c>
      <c r="O822" t="s">
        <v>902</v>
      </c>
      <c r="P822">
        <v>1</v>
      </c>
      <c r="Q822" t="s">
        <v>4491</v>
      </c>
      <c r="R822" t="s">
        <v>4492</v>
      </c>
      <c r="S822">
        <v>73</v>
      </c>
      <c r="T822" t="s">
        <v>37</v>
      </c>
      <c r="U822" t="s">
        <v>38</v>
      </c>
      <c r="V822" t="s">
        <v>90</v>
      </c>
      <c r="W822" s="11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5">
      <c r="A823" t="s">
        <v>28</v>
      </c>
      <c r="B823" t="s">
        <v>658</v>
      </c>
      <c r="C823">
        <v>210</v>
      </c>
      <c r="D823">
        <v>145</v>
      </c>
      <c r="E823">
        <v>21000</v>
      </c>
      <c r="F823">
        <v>243</v>
      </c>
      <c r="G823" t="s">
        <v>4493</v>
      </c>
      <c r="H823">
        <v>534</v>
      </c>
      <c r="I823" s="11">
        <v>55473600</v>
      </c>
      <c r="J823" t="s">
        <v>4010</v>
      </c>
      <c r="K823" t="s">
        <v>4494</v>
      </c>
      <c r="L823" t="s">
        <v>4495</v>
      </c>
      <c r="M823">
        <v>207686</v>
      </c>
      <c r="N823">
        <v>1543</v>
      </c>
      <c r="O823" t="s">
        <v>4496</v>
      </c>
      <c r="P823">
        <v>0</v>
      </c>
      <c r="Q823" t="s">
        <v>4497</v>
      </c>
      <c r="R823" t="s">
        <v>4498</v>
      </c>
      <c r="S823">
        <v>776</v>
      </c>
      <c r="T823" t="s">
        <v>37</v>
      </c>
      <c r="U823" t="s">
        <v>38</v>
      </c>
      <c r="V823" t="s">
        <v>569</v>
      </c>
      <c r="W823" s="11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5">
      <c r="A824" t="s">
        <v>28</v>
      </c>
      <c r="B824" t="s">
        <v>4499</v>
      </c>
      <c r="C824">
        <v>76</v>
      </c>
      <c r="D824">
        <v>135</v>
      </c>
      <c r="E824">
        <v>317</v>
      </c>
      <c r="F824">
        <v>34</v>
      </c>
      <c r="G824" t="s">
        <v>4500</v>
      </c>
      <c r="H824">
        <v>57</v>
      </c>
      <c r="I824" s="11">
        <v>49994804</v>
      </c>
      <c r="J824" t="s">
        <v>4501</v>
      </c>
      <c r="K824" t="s">
        <v>4502</v>
      </c>
      <c r="L824" t="s">
        <v>4503</v>
      </c>
      <c r="M824">
        <v>29205</v>
      </c>
      <c r="N824">
        <v>164</v>
      </c>
      <c r="O824" t="s">
        <v>4504</v>
      </c>
      <c r="P824">
        <v>1</v>
      </c>
      <c r="Q824" t="s">
        <v>4505</v>
      </c>
      <c r="R824" t="s">
        <v>4506</v>
      </c>
      <c r="S824">
        <v>194</v>
      </c>
      <c r="T824" t="s">
        <v>37</v>
      </c>
      <c r="U824" t="s">
        <v>38</v>
      </c>
      <c r="V824" t="s">
        <v>90</v>
      </c>
      <c r="W824" s="11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5">
      <c r="A825" t="s">
        <v>28</v>
      </c>
      <c r="B825" t="s">
        <v>4507</v>
      </c>
      <c r="C825">
        <v>149</v>
      </c>
      <c r="D825">
        <v>122</v>
      </c>
      <c r="E825">
        <v>287</v>
      </c>
      <c r="F825">
        <v>135</v>
      </c>
      <c r="G825" t="s">
        <v>2205</v>
      </c>
      <c r="H825">
        <v>22000</v>
      </c>
      <c r="I825" s="11">
        <v>41609593</v>
      </c>
      <c r="J825" t="s">
        <v>3203</v>
      </c>
      <c r="K825" t="s">
        <v>1683</v>
      </c>
      <c r="L825" t="s">
        <v>4508</v>
      </c>
      <c r="M825">
        <v>145422</v>
      </c>
      <c r="N825">
        <v>24270</v>
      </c>
      <c r="O825" t="s">
        <v>4509</v>
      </c>
      <c r="P825">
        <v>2</v>
      </c>
      <c r="Q825" t="s">
        <v>4510</v>
      </c>
      <c r="R825" t="s">
        <v>4511</v>
      </c>
      <c r="S825">
        <v>572</v>
      </c>
      <c r="T825" t="s">
        <v>37</v>
      </c>
      <c r="U825" t="s">
        <v>56</v>
      </c>
      <c r="V825" t="s">
        <v>569</v>
      </c>
      <c r="W825" s="11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5">
      <c r="A826" t="s">
        <v>28</v>
      </c>
      <c r="B826" t="s">
        <v>2635</v>
      </c>
      <c r="C826">
        <v>62</v>
      </c>
      <c r="D826">
        <v>110</v>
      </c>
      <c r="E826">
        <v>81</v>
      </c>
      <c r="F826">
        <v>163</v>
      </c>
      <c r="G826" t="s">
        <v>1948</v>
      </c>
      <c r="H826">
        <v>1000</v>
      </c>
      <c r="I826" s="11">
        <v>38553833</v>
      </c>
      <c r="J826" t="s">
        <v>4512</v>
      </c>
      <c r="K826" t="s">
        <v>133</v>
      </c>
      <c r="L826" t="s">
        <v>4513</v>
      </c>
      <c r="M826">
        <v>46239</v>
      </c>
      <c r="N826">
        <v>1752</v>
      </c>
      <c r="O826" t="s">
        <v>4514</v>
      </c>
      <c r="P826">
        <v>0</v>
      </c>
      <c r="Q826" t="s">
        <v>4515</v>
      </c>
      <c r="R826" t="s">
        <v>4516</v>
      </c>
      <c r="S826">
        <v>155</v>
      </c>
      <c r="T826" t="s">
        <v>37</v>
      </c>
      <c r="U826" t="s">
        <v>38</v>
      </c>
      <c r="V826" t="s">
        <v>569</v>
      </c>
      <c r="W826" s="11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5">
      <c r="A827" t="s">
        <v>28</v>
      </c>
      <c r="B827" t="s">
        <v>4517</v>
      </c>
      <c r="C827">
        <v>224</v>
      </c>
      <c r="D827">
        <v>95</v>
      </c>
      <c r="E827">
        <v>17</v>
      </c>
      <c r="F827">
        <v>594</v>
      </c>
      <c r="G827" t="s">
        <v>4518</v>
      </c>
      <c r="H827">
        <v>838</v>
      </c>
      <c r="I827" s="11">
        <v>76137505</v>
      </c>
      <c r="J827" t="s">
        <v>765</v>
      </c>
      <c r="K827" t="s">
        <v>395</v>
      </c>
      <c r="L827" t="s">
        <v>4519</v>
      </c>
      <c r="M827">
        <v>49207</v>
      </c>
      <c r="N827">
        <v>3697</v>
      </c>
      <c r="O827" t="s">
        <v>4520</v>
      </c>
      <c r="P827">
        <v>0</v>
      </c>
      <c r="Q827" t="s">
        <v>4521</v>
      </c>
      <c r="R827" t="s">
        <v>4522</v>
      </c>
      <c r="S827">
        <v>174</v>
      </c>
      <c r="T827" t="s">
        <v>37</v>
      </c>
      <c r="U827" t="s">
        <v>56</v>
      </c>
      <c r="V827" t="s">
        <v>90</v>
      </c>
      <c r="W827" s="11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5">
      <c r="A828" t="s">
        <v>28</v>
      </c>
      <c r="B828" t="s">
        <v>4523</v>
      </c>
      <c r="C828">
        <v>265</v>
      </c>
      <c r="D828">
        <v>102</v>
      </c>
      <c r="E828">
        <v>82</v>
      </c>
      <c r="F828">
        <v>537</v>
      </c>
      <c r="G828" t="s">
        <v>4524</v>
      </c>
      <c r="H828">
        <v>622</v>
      </c>
      <c r="I828" s="11">
        <v>34350553</v>
      </c>
      <c r="J828" t="s">
        <v>1841</v>
      </c>
      <c r="K828" t="s">
        <v>2038</v>
      </c>
      <c r="L828" t="s">
        <v>4525</v>
      </c>
      <c r="M828">
        <v>104066</v>
      </c>
      <c r="N828">
        <v>2488</v>
      </c>
      <c r="O828" t="s">
        <v>2223</v>
      </c>
      <c r="P828">
        <v>4</v>
      </c>
      <c r="Q828" t="s">
        <v>4526</v>
      </c>
      <c r="R828" t="s">
        <v>4527</v>
      </c>
      <c r="S828">
        <v>207</v>
      </c>
      <c r="T828" t="s">
        <v>37</v>
      </c>
      <c r="U828" t="s">
        <v>38</v>
      </c>
      <c r="V828" t="s">
        <v>569</v>
      </c>
      <c r="W828" s="11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5">
      <c r="A829" t="s">
        <v>28</v>
      </c>
      <c r="B829" t="s">
        <v>4528</v>
      </c>
      <c r="C829">
        <v>135</v>
      </c>
      <c r="D829">
        <v>94</v>
      </c>
      <c r="E829">
        <v>607</v>
      </c>
      <c r="F829">
        <v>215</v>
      </c>
      <c r="G829" t="s">
        <v>4529</v>
      </c>
      <c r="H829">
        <v>933</v>
      </c>
      <c r="I829" s="11">
        <v>34238611</v>
      </c>
      <c r="J829" t="s">
        <v>454</v>
      </c>
      <c r="K829" t="s">
        <v>1629</v>
      </c>
      <c r="L829" t="s">
        <v>4530</v>
      </c>
      <c r="M829">
        <v>35830</v>
      </c>
      <c r="N829">
        <v>2248</v>
      </c>
      <c r="O829" t="s">
        <v>4531</v>
      </c>
      <c r="P829">
        <v>1</v>
      </c>
      <c r="Q829" t="s">
        <v>4532</v>
      </c>
      <c r="R829" t="s">
        <v>4533</v>
      </c>
      <c r="S829">
        <v>321</v>
      </c>
      <c r="T829" t="s">
        <v>37</v>
      </c>
      <c r="U829" t="s">
        <v>38</v>
      </c>
      <c r="V829" t="s">
        <v>569</v>
      </c>
      <c r="W829" s="11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5">
      <c r="A830" t="s">
        <v>28</v>
      </c>
      <c r="B830" t="s">
        <v>676</v>
      </c>
      <c r="C830">
        <v>100</v>
      </c>
      <c r="D830">
        <v>126</v>
      </c>
      <c r="E830">
        <v>226</v>
      </c>
      <c r="F830">
        <v>241</v>
      </c>
      <c r="G830" t="s">
        <v>3604</v>
      </c>
      <c r="H830">
        <v>12000</v>
      </c>
      <c r="I830" s="11">
        <v>34098563</v>
      </c>
      <c r="J830" t="s">
        <v>3911</v>
      </c>
      <c r="K830" t="s">
        <v>735</v>
      </c>
      <c r="L830" t="s">
        <v>4534</v>
      </c>
      <c r="M830">
        <v>27191</v>
      </c>
      <c r="N830">
        <v>13406</v>
      </c>
      <c r="O830" t="s">
        <v>4535</v>
      </c>
      <c r="P830">
        <v>1</v>
      </c>
      <c r="Q830" t="s">
        <v>4536</v>
      </c>
      <c r="R830" t="s">
        <v>4537</v>
      </c>
      <c r="S830">
        <v>232</v>
      </c>
      <c r="T830" t="s">
        <v>37</v>
      </c>
      <c r="U830" t="s">
        <v>38</v>
      </c>
      <c r="V830" t="s">
        <v>569</v>
      </c>
      <c r="W830" s="11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5">
      <c r="A831" t="s">
        <v>28</v>
      </c>
      <c r="B831" t="s">
        <v>3355</v>
      </c>
      <c r="C831">
        <v>123</v>
      </c>
      <c r="D831">
        <v>118</v>
      </c>
      <c r="E831">
        <v>101</v>
      </c>
      <c r="F831">
        <v>327</v>
      </c>
      <c r="G831" t="s">
        <v>4538</v>
      </c>
      <c r="H831">
        <v>13000</v>
      </c>
      <c r="I831" s="11">
        <v>33828318</v>
      </c>
      <c r="J831" t="s">
        <v>1611</v>
      </c>
      <c r="K831" t="s">
        <v>1124</v>
      </c>
      <c r="L831" t="s">
        <v>4539</v>
      </c>
      <c r="M831">
        <v>44453</v>
      </c>
      <c r="N831">
        <v>14036</v>
      </c>
      <c r="O831" t="s">
        <v>4540</v>
      </c>
      <c r="P831">
        <v>2</v>
      </c>
      <c r="Q831" t="s">
        <v>4541</v>
      </c>
      <c r="R831" t="s">
        <v>4542</v>
      </c>
      <c r="S831">
        <v>154</v>
      </c>
      <c r="T831" t="s">
        <v>37</v>
      </c>
      <c r="U831" t="s">
        <v>38</v>
      </c>
      <c r="V831" t="s">
        <v>39</v>
      </c>
      <c r="W831" s="11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5">
      <c r="A832" t="s">
        <v>28</v>
      </c>
      <c r="B832" t="s">
        <v>4543</v>
      </c>
      <c r="C832">
        <v>164</v>
      </c>
      <c r="D832">
        <v>99</v>
      </c>
      <c r="E832">
        <v>3</v>
      </c>
      <c r="F832">
        <v>490</v>
      </c>
      <c r="G832" t="s">
        <v>3604</v>
      </c>
      <c r="H832">
        <v>8000</v>
      </c>
      <c r="I832" s="11">
        <v>33472850</v>
      </c>
      <c r="J832" t="s">
        <v>3753</v>
      </c>
      <c r="K832" t="s">
        <v>1213</v>
      </c>
      <c r="L832" t="s">
        <v>4544</v>
      </c>
      <c r="M832">
        <v>67005</v>
      </c>
      <c r="N832">
        <v>10026</v>
      </c>
      <c r="O832" t="s">
        <v>3531</v>
      </c>
      <c r="P832">
        <v>3</v>
      </c>
      <c r="Q832" t="s">
        <v>4545</v>
      </c>
      <c r="R832" t="s">
        <v>4546</v>
      </c>
      <c r="S832">
        <v>119</v>
      </c>
      <c r="T832" t="s">
        <v>37</v>
      </c>
      <c r="U832" t="s">
        <v>38</v>
      </c>
      <c r="V832" t="s">
        <v>569</v>
      </c>
      <c r="W832" s="11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5">
      <c r="A833" t="s">
        <v>28</v>
      </c>
      <c r="B833" t="s">
        <v>4547</v>
      </c>
      <c r="C833">
        <v>238</v>
      </c>
      <c r="D833">
        <v>88</v>
      </c>
      <c r="E833">
        <v>91</v>
      </c>
      <c r="F833">
        <v>591</v>
      </c>
      <c r="G833" t="s">
        <v>4548</v>
      </c>
      <c r="H833">
        <v>4000</v>
      </c>
      <c r="I833" s="11">
        <v>31051126</v>
      </c>
      <c r="J833" t="s">
        <v>461</v>
      </c>
      <c r="K833" t="s">
        <v>483</v>
      </c>
      <c r="L833" t="s">
        <v>4549</v>
      </c>
      <c r="M833">
        <v>36877</v>
      </c>
      <c r="N833">
        <v>6254</v>
      </c>
      <c r="O833" t="s">
        <v>737</v>
      </c>
      <c r="P833">
        <v>0</v>
      </c>
      <c r="Q833" t="s">
        <v>4550</v>
      </c>
      <c r="R833" t="s">
        <v>4551</v>
      </c>
      <c r="S833">
        <v>101</v>
      </c>
      <c r="T833" t="s">
        <v>37</v>
      </c>
      <c r="U833" t="s">
        <v>56</v>
      </c>
      <c r="V833" t="s">
        <v>90</v>
      </c>
      <c r="W833" s="11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5">
      <c r="A834" t="s">
        <v>28</v>
      </c>
      <c r="B834" t="s">
        <v>3541</v>
      </c>
      <c r="C834">
        <v>264</v>
      </c>
      <c r="D834">
        <v>141</v>
      </c>
      <c r="E834">
        <v>16000</v>
      </c>
      <c r="F834">
        <v>539</v>
      </c>
      <c r="G834" t="s">
        <v>2923</v>
      </c>
      <c r="H834">
        <v>11000</v>
      </c>
      <c r="I834" s="11">
        <v>35707327</v>
      </c>
      <c r="J834" t="s">
        <v>2079</v>
      </c>
      <c r="K834" t="s">
        <v>555</v>
      </c>
      <c r="L834" t="s">
        <v>4552</v>
      </c>
      <c r="M834">
        <v>199056</v>
      </c>
      <c r="N834">
        <v>12840</v>
      </c>
      <c r="O834" t="s">
        <v>3994</v>
      </c>
      <c r="P834">
        <v>0</v>
      </c>
      <c r="Q834" t="s">
        <v>4553</v>
      </c>
      <c r="R834" t="s">
        <v>4554</v>
      </c>
      <c r="S834">
        <v>387</v>
      </c>
      <c r="T834" t="s">
        <v>37</v>
      </c>
      <c r="U834" t="s">
        <v>38</v>
      </c>
      <c r="V834" t="s">
        <v>569</v>
      </c>
      <c r="W834" s="11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5">
      <c r="A835" t="s">
        <v>28</v>
      </c>
      <c r="B835" t="s">
        <v>2365</v>
      </c>
      <c r="C835">
        <v>47</v>
      </c>
      <c r="D835">
        <v>107</v>
      </c>
      <c r="E835">
        <v>99</v>
      </c>
      <c r="F835">
        <v>581</v>
      </c>
      <c r="G835" t="s">
        <v>456</v>
      </c>
      <c r="H835">
        <v>18000</v>
      </c>
      <c r="I835" s="11">
        <v>20550712</v>
      </c>
      <c r="J835" t="s">
        <v>1350</v>
      </c>
      <c r="K835" t="s">
        <v>572</v>
      </c>
      <c r="L835" t="s">
        <v>4555</v>
      </c>
      <c r="M835">
        <v>40346</v>
      </c>
      <c r="N835">
        <v>31014</v>
      </c>
      <c r="O835" t="s">
        <v>274</v>
      </c>
      <c r="P835">
        <v>1</v>
      </c>
      <c r="Q835" t="s">
        <v>4556</v>
      </c>
      <c r="R835" t="s">
        <v>4557</v>
      </c>
      <c r="S835">
        <v>95</v>
      </c>
      <c r="T835" t="s">
        <v>37</v>
      </c>
      <c r="U835" t="s">
        <v>38</v>
      </c>
      <c r="V835" t="s">
        <v>39</v>
      </c>
      <c r="W835" s="11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5">
      <c r="A836" t="s">
        <v>28</v>
      </c>
      <c r="B836" t="s">
        <v>1676</v>
      </c>
      <c r="C836">
        <v>50</v>
      </c>
      <c r="D836">
        <v>116</v>
      </c>
      <c r="E836">
        <v>12000</v>
      </c>
      <c r="F836">
        <v>552</v>
      </c>
      <c r="G836" t="s">
        <v>4430</v>
      </c>
      <c r="H836">
        <v>22000</v>
      </c>
      <c r="I836" s="11">
        <v>18573791</v>
      </c>
      <c r="J836" t="s">
        <v>4558</v>
      </c>
      <c r="K836" t="s">
        <v>1683</v>
      </c>
      <c r="L836" t="s">
        <v>4559</v>
      </c>
      <c r="M836">
        <v>38533</v>
      </c>
      <c r="N836">
        <v>24618</v>
      </c>
      <c r="O836" t="s">
        <v>4560</v>
      </c>
      <c r="P836">
        <v>3</v>
      </c>
      <c r="Q836" t="s">
        <v>4561</v>
      </c>
      <c r="R836" t="s">
        <v>4562</v>
      </c>
      <c r="S836">
        <v>89</v>
      </c>
      <c r="T836" t="s">
        <v>37</v>
      </c>
      <c r="U836" t="s">
        <v>38</v>
      </c>
      <c r="V836" t="s">
        <v>569</v>
      </c>
      <c r="W836" s="11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5">
      <c r="A837" t="s">
        <v>720</v>
      </c>
      <c r="B837" t="s">
        <v>1284</v>
      </c>
      <c r="C837">
        <v>153</v>
      </c>
      <c r="D837">
        <v>143</v>
      </c>
      <c r="E837">
        <v>541</v>
      </c>
      <c r="F837">
        <v>530</v>
      </c>
      <c r="G837" t="s">
        <v>3351</v>
      </c>
      <c r="H837">
        <v>18000</v>
      </c>
      <c r="I837" s="11">
        <v>51225796</v>
      </c>
      <c r="J837" t="s">
        <v>4563</v>
      </c>
      <c r="K837" t="s">
        <v>625</v>
      </c>
      <c r="L837" t="s">
        <v>4564</v>
      </c>
      <c r="M837">
        <v>96654</v>
      </c>
      <c r="N837">
        <v>20660</v>
      </c>
      <c r="O837" t="s">
        <v>4565</v>
      </c>
      <c r="P837">
        <v>0</v>
      </c>
      <c r="Q837" t="s">
        <v>4566</v>
      </c>
      <c r="R837" t="s">
        <v>4567</v>
      </c>
      <c r="S837">
        <v>2047</v>
      </c>
      <c r="T837" t="s">
        <v>37</v>
      </c>
      <c r="U837" t="s">
        <v>56</v>
      </c>
      <c r="V837" t="s">
        <v>39</v>
      </c>
      <c r="W837" s="11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5">
      <c r="A838" t="s">
        <v>28</v>
      </c>
      <c r="B838" t="s">
        <v>4568</v>
      </c>
      <c r="C838">
        <v>202</v>
      </c>
      <c r="D838">
        <v>114</v>
      </c>
      <c r="E838">
        <v>159</v>
      </c>
      <c r="F838">
        <v>877</v>
      </c>
      <c r="G838" t="s">
        <v>1360</v>
      </c>
      <c r="H838">
        <v>13000</v>
      </c>
      <c r="I838" s="11">
        <v>16264475</v>
      </c>
      <c r="J838" t="s">
        <v>3108</v>
      </c>
      <c r="K838" t="s">
        <v>436</v>
      </c>
      <c r="L838" t="s">
        <v>4569</v>
      </c>
      <c r="M838">
        <v>54787</v>
      </c>
      <c r="N838">
        <v>16899</v>
      </c>
      <c r="O838" t="s">
        <v>1157</v>
      </c>
      <c r="P838">
        <v>1</v>
      </c>
      <c r="Q838" t="s">
        <v>4570</v>
      </c>
      <c r="R838" t="s">
        <v>4571</v>
      </c>
      <c r="S838">
        <v>216</v>
      </c>
      <c r="T838" t="s">
        <v>37</v>
      </c>
      <c r="U838" t="s">
        <v>56</v>
      </c>
      <c r="V838" t="s">
        <v>39</v>
      </c>
      <c r="W838" s="11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5">
      <c r="A839" t="s">
        <v>28</v>
      </c>
      <c r="B839" t="s">
        <v>4572</v>
      </c>
      <c r="C839">
        <v>178</v>
      </c>
      <c r="D839">
        <v>93</v>
      </c>
      <c r="E839">
        <v>45</v>
      </c>
      <c r="F839">
        <v>352</v>
      </c>
      <c r="G839" t="s">
        <v>3964</v>
      </c>
      <c r="H839">
        <v>9000</v>
      </c>
      <c r="I839" s="11">
        <v>25857987</v>
      </c>
      <c r="J839" t="s">
        <v>631</v>
      </c>
      <c r="K839" t="s">
        <v>749</v>
      </c>
      <c r="L839" t="s">
        <v>4573</v>
      </c>
      <c r="M839">
        <v>110614</v>
      </c>
      <c r="N839">
        <v>10185</v>
      </c>
      <c r="O839" t="s">
        <v>4574</v>
      </c>
      <c r="P839">
        <v>0</v>
      </c>
      <c r="Q839" t="s">
        <v>4575</v>
      </c>
      <c r="R839" t="s">
        <v>4576</v>
      </c>
      <c r="S839">
        <v>532</v>
      </c>
      <c r="T839" t="s">
        <v>37</v>
      </c>
      <c r="U839" t="s">
        <v>38</v>
      </c>
      <c r="V839" t="s">
        <v>39</v>
      </c>
      <c r="W839" s="11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5">
      <c r="A840" t="s">
        <v>28</v>
      </c>
      <c r="B840" t="s">
        <v>4577</v>
      </c>
      <c r="C840">
        <v>84</v>
      </c>
      <c r="D840">
        <v>280</v>
      </c>
      <c r="E840">
        <v>33</v>
      </c>
      <c r="F840">
        <v>67</v>
      </c>
      <c r="G840" t="s">
        <v>4578</v>
      </c>
      <c r="H840">
        <v>789</v>
      </c>
      <c r="I840" s="11">
        <v>12870569</v>
      </c>
      <c r="J840" t="s">
        <v>1898</v>
      </c>
      <c r="K840" t="s">
        <v>4579</v>
      </c>
      <c r="L840" t="s">
        <v>4580</v>
      </c>
      <c r="M840">
        <v>13215</v>
      </c>
      <c r="N840">
        <v>1671</v>
      </c>
      <c r="O840" t="s">
        <v>4581</v>
      </c>
      <c r="P840">
        <v>0</v>
      </c>
      <c r="Q840" t="s">
        <v>4582</v>
      </c>
      <c r="R840" t="s">
        <v>4583</v>
      </c>
      <c r="S840">
        <v>497</v>
      </c>
      <c r="T840" t="s">
        <v>37</v>
      </c>
      <c r="U840" t="s">
        <v>38</v>
      </c>
      <c r="V840" t="s">
        <v>39</v>
      </c>
      <c r="W840" s="11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5">
      <c r="A841" t="s">
        <v>28</v>
      </c>
      <c r="B841" t="s">
        <v>4584</v>
      </c>
      <c r="C841">
        <v>44</v>
      </c>
      <c r="D841">
        <v>100</v>
      </c>
      <c r="E841">
        <v>0</v>
      </c>
      <c r="F841">
        <v>745</v>
      </c>
      <c r="G841" t="s">
        <v>4585</v>
      </c>
      <c r="H841">
        <v>995</v>
      </c>
      <c r="I841" s="11">
        <v>11466088</v>
      </c>
      <c r="J841" t="s">
        <v>59</v>
      </c>
      <c r="K841" t="s">
        <v>3172</v>
      </c>
      <c r="L841" t="s">
        <v>4586</v>
      </c>
      <c r="M841">
        <v>8983</v>
      </c>
      <c r="N841">
        <v>3952</v>
      </c>
      <c r="O841" t="s">
        <v>3129</v>
      </c>
      <c r="P841">
        <v>0</v>
      </c>
      <c r="Q841" t="s">
        <v>4587</v>
      </c>
      <c r="R841" t="s">
        <v>4588</v>
      </c>
      <c r="S841">
        <v>84</v>
      </c>
      <c r="T841" t="s">
        <v>37</v>
      </c>
      <c r="U841" t="s">
        <v>38</v>
      </c>
      <c r="V841" t="s">
        <v>569</v>
      </c>
      <c r="W841" s="11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5">
      <c r="A842" t="s">
        <v>28</v>
      </c>
      <c r="B842" t="s">
        <v>4589</v>
      </c>
      <c r="C842">
        <v>93</v>
      </c>
      <c r="D842">
        <v>107</v>
      </c>
      <c r="E842">
        <v>11</v>
      </c>
      <c r="F842">
        <v>506</v>
      </c>
      <c r="G842" t="s">
        <v>1266</v>
      </c>
      <c r="H842">
        <v>939</v>
      </c>
      <c r="I842" s="11">
        <v>16088610</v>
      </c>
      <c r="J842" t="s">
        <v>4590</v>
      </c>
      <c r="K842" t="s">
        <v>1114</v>
      </c>
      <c r="L842" t="s">
        <v>4591</v>
      </c>
      <c r="M842">
        <v>10417</v>
      </c>
      <c r="N842">
        <v>3742</v>
      </c>
      <c r="O842" t="s">
        <v>2867</v>
      </c>
      <c r="P842">
        <v>2</v>
      </c>
      <c r="Q842" t="s">
        <v>4592</v>
      </c>
      <c r="R842" t="s">
        <v>4593</v>
      </c>
      <c r="S842">
        <v>39</v>
      </c>
      <c r="T842" t="s">
        <v>37</v>
      </c>
      <c r="U842" t="s">
        <v>38</v>
      </c>
      <c r="V842" t="s">
        <v>90</v>
      </c>
      <c r="W842" s="11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5">
      <c r="A843" t="s">
        <v>28</v>
      </c>
      <c r="B843" t="s">
        <v>690</v>
      </c>
      <c r="C843">
        <v>277</v>
      </c>
      <c r="D843">
        <v>119</v>
      </c>
      <c r="E843">
        <v>33</v>
      </c>
      <c r="F843">
        <v>518</v>
      </c>
      <c r="G843" t="s">
        <v>4594</v>
      </c>
      <c r="H843">
        <v>3000</v>
      </c>
      <c r="I843" s="11">
        <v>51178893</v>
      </c>
      <c r="J843" t="s">
        <v>4595</v>
      </c>
      <c r="K843" t="s">
        <v>921</v>
      </c>
      <c r="L843" t="s">
        <v>4596</v>
      </c>
      <c r="M843">
        <v>24285</v>
      </c>
      <c r="N843">
        <v>6089</v>
      </c>
      <c r="O843" t="s">
        <v>4597</v>
      </c>
      <c r="P843">
        <v>4</v>
      </c>
      <c r="Q843" t="s">
        <v>4598</v>
      </c>
      <c r="R843" t="s">
        <v>4599</v>
      </c>
      <c r="S843">
        <v>110</v>
      </c>
      <c r="T843" t="s">
        <v>37</v>
      </c>
      <c r="U843" t="s">
        <v>38</v>
      </c>
      <c r="V843" t="s">
        <v>90</v>
      </c>
      <c r="W843" s="11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5">
      <c r="A844" t="s">
        <v>28</v>
      </c>
      <c r="B844" t="s">
        <v>3237</v>
      </c>
      <c r="C844">
        <v>76</v>
      </c>
      <c r="D844">
        <v>95</v>
      </c>
      <c r="E844">
        <v>906</v>
      </c>
      <c r="F844">
        <v>287</v>
      </c>
      <c r="G844" t="s">
        <v>4171</v>
      </c>
      <c r="H844">
        <v>956</v>
      </c>
      <c r="I844" s="11">
        <v>6768055</v>
      </c>
      <c r="J844" t="s">
        <v>2918</v>
      </c>
      <c r="K844" t="s">
        <v>280</v>
      </c>
      <c r="L844" t="s">
        <v>4600</v>
      </c>
      <c r="M844">
        <v>11148</v>
      </c>
      <c r="N844">
        <v>2260</v>
      </c>
      <c r="O844" t="s">
        <v>4601</v>
      </c>
      <c r="P844">
        <v>0</v>
      </c>
      <c r="Q844" t="s">
        <v>4602</v>
      </c>
      <c r="R844" t="s">
        <v>4603</v>
      </c>
      <c r="S844">
        <v>229</v>
      </c>
      <c r="T844" t="s">
        <v>37</v>
      </c>
      <c r="U844" t="s">
        <v>56</v>
      </c>
      <c r="V844" t="s">
        <v>90</v>
      </c>
      <c r="W844" s="11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5">
      <c r="A845" t="s">
        <v>28</v>
      </c>
      <c r="B845" t="s">
        <v>4604</v>
      </c>
      <c r="C845">
        <v>197</v>
      </c>
      <c r="D845">
        <v>119</v>
      </c>
      <c r="E845">
        <v>59</v>
      </c>
      <c r="F845">
        <v>676</v>
      </c>
      <c r="G845" t="s">
        <v>4605</v>
      </c>
      <c r="H845">
        <v>2000</v>
      </c>
      <c r="I845" s="11">
        <v>39440655</v>
      </c>
      <c r="J845" t="s">
        <v>4606</v>
      </c>
      <c r="K845" t="s">
        <v>3773</v>
      </c>
      <c r="L845" t="s">
        <v>4607</v>
      </c>
      <c r="M845">
        <v>61680</v>
      </c>
      <c r="N845">
        <v>4315</v>
      </c>
      <c r="O845" t="s">
        <v>4608</v>
      </c>
      <c r="P845">
        <v>1</v>
      </c>
      <c r="Q845" t="s">
        <v>4609</v>
      </c>
      <c r="R845" t="s">
        <v>4610</v>
      </c>
      <c r="S845">
        <v>222</v>
      </c>
      <c r="T845" t="s">
        <v>37</v>
      </c>
      <c r="U845" t="s">
        <v>38</v>
      </c>
      <c r="V845" t="s">
        <v>39</v>
      </c>
      <c r="W845" s="11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5">
      <c r="A846" t="s">
        <v>28</v>
      </c>
      <c r="B846" t="s">
        <v>4009</v>
      </c>
      <c r="C846">
        <v>186</v>
      </c>
      <c r="D846">
        <v>133</v>
      </c>
      <c r="E846">
        <v>0</v>
      </c>
      <c r="F846">
        <v>46</v>
      </c>
      <c r="G846" t="s">
        <v>4611</v>
      </c>
      <c r="H846">
        <v>226</v>
      </c>
      <c r="I846" s="11">
        <v>6167817</v>
      </c>
      <c r="J846" t="s">
        <v>4612</v>
      </c>
      <c r="K846" t="s">
        <v>4613</v>
      </c>
      <c r="L846" t="s">
        <v>4614</v>
      </c>
      <c r="M846">
        <v>62607</v>
      </c>
      <c r="N846">
        <v>405</v>
      </c>
      <c r="O846" t="s">
        <v>4615</v>
      </c>
      <c r="P846">
        <v>1</v>
      </c>
      <c r="Q846" t="s">
        <v>4616</v>
      </c>
      <c r="R846" t="s">
        <v>4617</v>
      </c>
      <c r="S846">
        <v>239</v>
      </c>
      <c r="T846" t="s">
        <v>1417</v>
      </c>
      <c r="U846" t="s">
        <v>1418</v>
      </c>
      <c r="V846" t="s">
        <v>569</v>
      </c>
      <c r="W846" s="11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5">
      <c r="A847" t="s">
        <v>28</v>
      </c>
      <c r="B847" t="s">
        <v>373</v>
      </c>
      <c r="C847">
        <v>224</v>
      </c>
      <c r="D847">
        <v>117</v>
      </c>
      <c r="E847">
        <v>0</v>
      </c>
      <c r="F847">
        <v>845</v>
      </c>
      <c r="G847" t="s">
        <v>201</v>
      </c>
      <c r="H847">
        <v>12000</v>
      </c>
      <c r="I847" s="11">
        <v>81645152</v>
      </c>
      <c r="J847" t="s">
        <v>2145</v>
      </c>
      <c r="K847" t="s">
        <v>4625</v>
      </c>
      <c r="L847" t="s">
        <v>4626</v>
      </c>
      <c r="M847">
        <v>158267</v>
      </c>
      <c r="N847">
        <v>15371</v>
      </c>
      <c r="O847" t="s">
        <v>1181</v>
      </c>
      <c r="P847">
        <v>1</v>
      </c>
      <c r="Q847" t="s">
        <v>4627</v>
      </c>
      <c r="R847" t="s">
        <v>4628</v>
      </c>
      <c r="S847">
        <v>559</v>
      </c>
      <c r="T847" t="s">
        <v>37</v>
      </c>
      <c r="U847" t="s">
        <v>38</v>
      </c>
      <c r="V847" t="s">
        <v>569</v>
      </c>
      <c r="W847" s="11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5">
      <c r="A848" t="s">
        <v>28</v>
      </c>
      <c r="B848" t="s">
        <v>4429</v>
      </c>
      <c r="C848">
        <v>202</v>
      </c>
      <c r="D848">
        <v>123</v>
      </c>
      <c r="E848">
        <v>125</v>
      </c>
      <c r="F848">
        <v>835</v>
      </c>
      <c r="G848" t="s">
        <v>955</v>
      </c>
      <c r="H848">
        <v>10000</v>
      </c>
      <c r="I848" s="11">
        <v>69951824</v>
      </c>
      <c r="J848" t="s">
        <v>209</v>
      </c>
      <c r="K848" t="s">
        <v>161</v>
      </c>
      <c r="L848" t="s">
        <v>4629</v>
      </c>
      <c r="M848">
        <v>232710</v>
      </c>
      <c r="N848">
        <v>14727</v>
      </c>
      <c r="O848" t="s">
        <v>4630</v>
      </c>
      <c r="P848">
        <v>1</v>
      </c>
      <c r="Q848" t="s">
        <v>4631</v>
      </c>
      <c r="R848" t="s">
        <v>4632</v>
      </c>
      <c r="S848">
        <v>599</v>
      </c>
      <c r="T848" t="s">
        <v>37</v>
      </c>
      <c r="U848" t="s">
        <v>38</v>
      </c>
      <c r="V848" t="s">
        <v>39</v>
      </c>
      <c r="W848" s="11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5">
      <c r="A849" t="s">
        <v>28</v>
      </c>
      <c r="B849" t="s">
        <v>4179</v>
      </c>
      <c r="C849">
        <v>279</v>
      </c>
      <c r="D849">
        <v>92</v>
      </c>
      <c r="E849">
        <v>394</v>
      </c>
      <c r="F849">
        <v>565</v>
      </c>
      <c r="G849" t="s">
        <v>4633</v>
      </c>
      <c r="H849">
        <v>13000</v>
      </c>
      <c r="I849" s="11">
        <v>9483821</v>
      </c>
      <c r="J849" t="s">
        <v>59</v>
      </c>
      <c r="K849" t="s">
        <v>1721</v>
      </c>
      <c r="L849" t="s">
        <v>4634</v>
      </c>
      <c r="M849">
        <v>39247</v>
      </c>
      <c r="N849">
        <v>25418</v>
      </c>
      <c r="O849" t="s">
        <v>4635</v>
      </c>
      <c r="P849">
        <v>3</v>
      </c>
      <c r="Q849" t="s">
        <v>4636</v>
      </c>
      <c r="R849" t="s">
        <v>4637</v>
      </c>
      <c r="S849">
        <v>131</v>
      </c>
      <c r="T849" t="s">
        <v>37</v>
      </c>
      <c r="U849" t="s">
        <v>38</v>
      </c>
      <c r="V849" t="s">
        <v>569</v>
      </c>
      <c r="W849" s="11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5">
      <c r="A850" t="s">
        <v>28</v>
      </c>
      <c r="B850" t="s">
        <v>4638</v>
      </c>
      <c r="C850">
        <v>110</v>
      </c>
      <c r="D850">
        <v>170</v>
      </c>
      <c r="E850">
        <v>0</v>
      </c>
      <c r="F850">
        <v>889</v>
      </c>
      <c r="G850" t="s">
        <v>303</v>
      </c>
      <c r="H850">
        <v>14000</v>
      </c>
      <c r="I850" s="11">
        <v>66676062</v>
      </c>
      <c r="J850" t="s">
        <v>1872</v>
      </c>
      <c r="K850" t="s">
        <v>2314</v>
      </c>
      <c r="L850" t="s">
        <v>4639</v>
      </c>
      <c r="M850">
        <v>267980</v>
      </c>
      <c r="N850">
        <v>16949</v>
      </c>
      <c r="O850" t="s">
        <v>3044</v>
      </c>
      <c r="P850">
        <v>1</v>
      </c>
      <c r="Q850" t="s">
        <v>4640</v>
      </c>
      <c r="R850" t="s">
        <v>4641</v>
      </c>
      <c r="S850">
        <v>545</v>
      </c>
      <c r="T850" t="s">
        <v>37</v>
      </c>
      <c r="U850" t="s">
        <v>38</v>
      </c>
      <c r="V850" t="s">
        <v>569</v>
      </c>
      <c r="W850" s="11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5">
      <c r="A851" t="s">
        <v>28</v>
      </c>
      <c r="B851" t="s">
        <v>3208</v>
      </c>
      <c r="C851">
        <v>190</v>
      </c>
      <c r="D851">
        <v>123</v>
      </c>
      <c r="E851">
        <v>488</v>
      </c>
      <c r="F851">
        <v>2000</v>
      </c>
      <c r="G851" t="s">
        <v>79</v>
      </c>
      <c r="H851">
        <v>5000</v>
      </c>
      <c r="I851" s="11">
        <v>26838389</v>
      </c>
      <c r="J851" t="s">
        <v>1375</v>
      </c>
      <c r="K851" t="s">
        <v>41</v>
      </c>
      <c r="L851" t="s">
        <v>4642</v>
      </c>
      <c r="M851">
        <v>58658</v>
      </c>
      <c r="N851">
        <v>12700</v>
      </c>
      <c r="O851" t="s">
        <v>229</v>
      </c>
      <c r="P851">
        <v>0</v>
      </c>
      <c r="Q851" t="s">
        <v>4643</v>
      </c>
      <c r="R851" t="s">
        <v>4644</v>
      </c>
      <c r="S851">
        <v>495</v>
      </c>
      <c r="T851" t="s">
        <v>37</v>
      </c>
      <c r="U851" t="s">
        <v>38</v>
      </c>
      <c r="V851" t="s">
        <v>39</v>
      </c>
      <c r="W851" s="11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5">
      <c r="A852" t="s">
        <v>28</v>
      </c>
      <c r="B852" t="s">
        <v>215</v>
      </c>
      <c r="C852">
        <v>136</v>
      </c>
      <c r="D852">
        <v>110</v>
      </c>
      <c r="E852">
        <v>94</v>
      </c>
      <c r="F852">
        <v>240</v>
      </c>
      <c r="G852" t="s">
        <v>4645</v>
      </c>
      <c r="H852">
        <v>277</v>
      </c>
      <c r="I852" s="11">
        <v>75604320</v>
      </c>
      <c r="J852" t="s">
        <v>1618</v>
      </c>
      <c r="K852" t="s">
        <v>4646</v>
      </c>
      <c r="L852" t="s">
        <v>4647</v>
      </c>
      <c r="M852">
        <v>68417</v>
      </c>
      <c r="N852">
        <v>847</v>
      </c>
      <c r="O852" t="s">
        <v>4648</v>
      </c>
      <c r="P852">
        <v>1</v>
      </c>
      <c r="Q852" t="s">
        <v>4649</v>
      </c>
      <c r="R852" t="s">
        <v>4650</v>
      </c>
      <c r="S852">
        <v>195</v>
      </c>
      <c r="T852" t="s">
        <v>37</v>
      </c>
      <c r="U852" t="s">
        <v>38</v>
      </c>
      <c r="V852" t="s">
        <v>39</v>
      </c>
      <c r="W852" s="11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5">
      <c r="A853" t="s">
        <v>28</v>
      </c>
      <c r="B853" t="s">
        <v>4651</v>
      </c>
      <c r="C853">
        <v>121</v>
      </c>
      <c r="D853">
        <v>116</v>
      </c>
      <c r="E853">
        <v>44</v>
      </c>
      <c r="F853">
        <v>420</v>
      </c>
      <c r="G853" t="s">
        <v>4015</v>
      </c>
      <c r="H853">
        <v>593</v>
      </c>
      <c r="I853" s="11">
        <v>108200000</v>
      </c>
      <c r="J853" t="s">
        <v>567</v>
      </c>
      <c r="K853" t="s">
        <v>4381</v>
      </c>
      <c r="L853" t="s">
        <v>4652</v>
      </c>
      <c r="M853">
        <v>76331</v>
      </c>
      <c r="N853">
        <v>2908</v>
      </c>
      <c r="O853" t="s">
        <v>4653</v>
      </c>
      <c r="P853">
        <v>4</v>
      </c>
      <c r="Q853" t="s">
        <v>4654</v>
      </c>
      <c r="R853" t="s">
        <v>4655</v>
      </c>
      <c r="S853">
        <v>269</v>
      </c>
      <c r="T853" t="s">
        <v>37</v>
      </c>
      <c r="U853" t="s">
        <v>38</v>
      </c>
      <c r="V853" t="s">
        <v>90</v>
      </c>
      <c r="W853" s="11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5">
      <c r="A854" t="s">
        <v>28</v>
      </c>
      <c r="B854" t="s">
        <v>2361</v>
      </c>
      <c r="C854">
        <v>131</v>
      </c>
      <c r="D854">
        <v>121</v>
      </c>
      <c r="E854">
        <v>102</v>
      </c>
      <c r="F854">
        <v>43</v>
      </c>
      <c r="G854" t="s">
        <v>4656</v>
      </c>
      <c r="H854">
        <v>117</v>
      </c>
      <c r="I854" s="11">
        <v>5660084</v>
      </c>
      <c r="J854" t="s">
        <v>4092</v>
      </c>
      <c r="K854" t="s">
        <v>4657</v>
      </c>
      <c r="L854" t="s">
        <v>4658</v>
      </c>
      <c r="M854">
        <v>41620</v>
      </c>
      <c r="N854">
        <v>286</v>
      </c>
      <c r="O854" t="s">
        <v>4659</v>
      </c>
      <c r="P854">
        <v>0</v>
      </c>
      <c r="Q854" t="s">
        <v>4660</v>
      </c>
      <c r="R854" t="s">
        <v>4661</v>
      </c>
      <c r="S854">
        <v>418</v>
      </c>
      <c r="T854" t="s">
        <v>37</v>
      </c>
      <c r="U854" t="s">
        <v>38</v>
      </c>
      <c r="V854" t="s">
        <v>569</v>
      </c>
      <c r="W854" s="11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5">
      <c r="A855" t="s">
        <v>720</v>
      </c>
      <c r="B855" t="s">
        <v>3954</v>
      </c>
      <c r="C855">
        <v>127</v>
      </c>
      <c r="D855">
        <v>128</v>
      </c>
      <c r="E855">
        <v>234</v>
      </c>
      <c r="F855">
        <v>581</v>
      </c>
      <c r="G855" t="s">
        <v>735</v>
      </c>
      <c r="H855">
        <v>14000</v>
      </c>
      <c r="I855" s="11">
        <v>7221458</v>
      </c>
      <c r="J855" t="s">
        <v>3911</v>
      </c>
      <c r="K855" t="s">
        <v>208</v>
      </c>
      <c r="L855" t="s">
        <v>4662</v>
      </c>
      <c r="M855">
        <v>20740</v>
      </c>
      <c r="N855">
        <v>27614</v>
      </c>
      <c r="O855" t="s">
        <v>274</v>
      </c>
      <c r="P855">
        <v>0</v>
      </c>
      <c r="Q855" t="s">
        <v>4663</v>
      </c>
      <c r="R855" t="s">
        <v>4664</v>
      </c>
      <c r="S855">
        <v>178</v>
      </c>
      <c r="T855" t="s">
        <v>37</v>
      </c>
      <c r="U855" t="s">
        <v>740</v>
      </c>
      <c r="V855" t="s">
        <v>39</v>
      </c>
      <c r="W855" s="11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5">
      <c r="A856" t="s">
        <v>28</v>
      </c>
      <c r="B856" t="s">
        <v>2825</v>
      </c>
      <c r="C856">
        <v>160</v>
      </c>
      <c r="D856">
        <v>99</v>
      </c>
      <c r="E856">
        <v>309</v>
      </c>
      <c r="F856">
        <v>577</v>
      </c>
      <c r="G856" t="s">
        <v>1696</v>
      </c>
      <c r="H856">
        <v>23000</v>
      </c>
      <c r="I856" s="11">
        <v>70327868</v>
      </c>
      <c r="J856" t="s">
        <v>329</v>
      </c>
      <c r="K856" t="s">
        <v>58</v>
      </c>
      <c r="L856" t="s">
        <v>4665</v>
      </c>
      <c r="M856">
        <v>58416</v>
      </c>
      <c r="N856">
        <v>26527</v>
      </c>
      <c r="O856" t="s">
        <v>3558</v>
      </c>
      <c r="P856">
        <v>0</v>
      </c>
      <c r="Q856" t="s">
        <v>4666</v>
      </c>
      <c r="R856" t="s">
        <v>4667</v>
      </c>
      <c r="S856">
        <v>301</v>
      </c>
      <c r="T856" t="s">
        <v>37</v>
      </c>
      <c r="U856" t="s">
        <v>740</v>
      </c>
      <c r="V856" t="s">
        <v>569</v>
      </c>
      <c r="W856" s="11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5">
      <c r="A857" t="s">
        <v>28</v>
      </c>
      <c r="B857" t="s">
        <v>3026</v>
      </c>
      <c r="C857">
        <v>78</v>
      </c>
      <c r="D857">
        <v>94</v>
      </c>
      <c r="E857">
        <v>383</v>
      </c>
      <c r="F857">
        <v>753</v>
      </c>
      <c r="G857" t="s">
        <v>256</v>
      </c>
      <c r="H857">
        <v>4000</v>
      </c>
      <c r="I857" s="11">
        <v>58297830</v>
      </c>
      <c r="J857" t="s">
        <v>4668</v>
      </c>
      <c r="K857" t="s">
        <v>79</v>
      </c>
      <c r="L857" t="s">
        <v>4669</v>
      </c>
      <c r="M857">
        <v>86347</v>
      </c>
      <c r="N857">
        <v>6017</v>
      </c>
      <c r="O857" t="s">
        <v>4670</v>
      </c>
      <c r="P857">
        <v>1</v>
      </c>
      <c r="Q857" t="s">
        <v>4671</v>
      </c>
      <c r="R857" t="s">
        <v>4672</v>
      </c>
      <c r="S857">
        <v>191</v>
      </c>
      <c r="T857" t="s">
        <v>37</v>
      </c>
      <c r="U857" t="s">
        <v>38</v>
      </c>
      <c r="V857" t="s">
        <v>272</v>
      </c>
      <c r="W857" s="11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5">
      <c r="A858" t="s">
        <v>720</v>
      </c>
      <c r="B858" t="s">
        <v>359</v>
      </c>
      <c r="C858">
        <v>209</v>
      </c>
      <c r="D858">
        <v>127</v>
      </c>
      <c r="E858">
        <v>1000</v>
      </c>
      <c r="F858">
        <v>653</v>
      </c>
      <c r="G858" t="s">
        <v>4673</v>
      </c>
      <c r="H858">
        <v>1000</v>
      </c>
      <c r="I858" s="11">
        <v>57386369</v>
      </c>
      <c r="J858" t="s">
        <v>2739</v>
      </c>
      <c r="K858" t="s">
        <v>388</v>
      </c>
      <c r="L858" t="s">
        <v>4674</v>
      </c>
      <c r="M858">
        <v>224013</v>
      </c>
      <c r="N858">
        <v>2601</v>
      </c>
      <c r="O858" t="s">
        <v>1021</v>
      </c>
      <c r="P858">
        <v>1</v>
      </c>
      <c r="Q858" t="s">
        <v>4675</v>
      </c>
      <c r="R858" t="s">
        <v>4676</v>
      </c>
      <c r="S858">
        <v>2319</v>
      </c>
      <c r="T858" t="s">
        <v>37</v>
      </c>
      <c r="U858" t="s">
        <v>38</v>
      </c>
      <c r="V858" t="s">
        <v>39</v>
      </c>
      <c r="W858" s="11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5">
      <c r="A859" t="s">
        <v>28</v>
      </c>
      <c r="B859" t="s">
        <v>4117</v>
      </c>
      <c r="C859">
        <v>98</v>
      </c>
      <c r="D859">
        <v>89</v>
      </c>
      <c r="E859">
        <v>17</v>
      </c>
      <c r="F859">
        <v>303</v>
      </c>
      <c r="G859" t="s">
        <v>1685</v>
      </c>
      <c r="H859">
        <v>12000</v>
      </c>
      <c r="I859" s="11">
        <v>45207112</v>
      </c>
      <c r="J859" t="s">
        <v>2152</v>
      </c>
      <c r="K859" t="s">
        <v>267</v>
      </c>
      <c r="L859" t="s">
        <v>4677</v>
      </c>
      <c r="M859">
        <v>21283</v>
      </c>
      <c r="N859">
        <v>13390</v>
      </c>
      <c r="O859" t="s">
        <v>4678</v>
      </c>
      <c r="P859">
        <v>1</v>
      </c>
      <c r="Q859" t="s">
        <v>4679</v>
      </c>
      <c r="R859" t="s">
        <v>4680</v>
      </c>
      <c r="S859">
        <v>190</v>
      </c>
      <c r="T859" t="s">
        <v>37</v>
      </c>
      <c r="U859" t="s">
        <v>38</v>
      </c>
      <c r="V859" t="s">
        <v>39</v>
      </c>
      <c r="W859" s="11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5">
      <c r="A860" t="s">
        <v>28</v>
      </c>
      <c r="B860" t="s">
        <v>4681</v>
      </c>
      <c r="C860">
        <v>391</v>
      </c>
      <c r="D860">
        <v>123</v>
      </c>
      <c r="E860">
        <v>108</v>
      </c>
      <c r="F860">
        <v>3000</v>
      </c>
      <c r="G860" t="s">
        <v>348</v>
      </c>
      <c r="H860">
        <v>40000</v>
      </c>
      <c r="I860" s="11">
        <v>62563543</v>
      </c>
      <c r="J860" t="s">
        <v>1663</v>
      </c>
      <c r="K860" t="s">
        <v>43</v>
      </c>
      <c r="L860" t="s">
        <v>4682</v>
      </c>
      <c r="M860">
        <v>115216</v>
      </c>
      <c r="N860">
        <v>63769</v>
      </c>
      <c r="O860" t="s">
        <v>1492</v>
      </c>
      <c r="P860">
        <v>7</v>
      </c>
      <c r="Q860" t="s">
        <v>4683</v>
      </c>
      <c r="R860" t="s">
        <v>4684</v>
      </c>
      <c r="S860">
        <v>289</v>
      </c>
      <c r="T860" t="s">
        <v>37</v>
      </c>
      <c r="U860" t="s">
        <v>38</v>
      </c>
      <c r="V860" t="s">
        <v>569</v>
      </c>
      <c r="W860" s="11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5">
      <c r="A861" t="s">
        <v>28</v>
      </c>
      <c r="B861" t="s">
        <v>3541</v>
      </c>
      <c r="C861">
        <v>279</v>
      </c>
      <c r="D861">
        <v>135</v>
      </c>
      <c r="E861">
        <v>16000</v>
      </c>
      <c r="F861">
        <v>310</v>
      </c>
      <c r="G861" t="s">
        <v>589</v>
      </c>
      <c r="H861">
        <v>23000</v>
      </c>
      <c r="I861" s="11">
        <v>33574332</v>
      </c>
      <c r="J861" t="s">
        <v>1898</v>
      </c>
      <c r="K861" t="s">
        <v>328</v>
      </c>
      <c r="L861" t="s">
        <v>4685</v>
      </c>
      <c r="M861">
        <v>101221</v>
      </c>
      <c r="N861">
        <v>24468</v>
      </c>
      <c r="O861" t="s">
        <v>422</v>
      </c>
      <c r="P861">
        <v>0</v>
      </c>
      <c r="Q861" t="s">
        <v>4686</v>
      </c>
      <c r="R861" t="s">
        <v>4687</v>
      </c>
      <c r="S861">
        <v>415</v>
      </c>
      <c r="T861" t="s">
        <v>37</v>
      </c>
      <c r="U861" t="s">
        <v>38</v>
      </c>
      <c r="V861" t="s">
        <v>569</v>
      </c>
      <c r="W861" s="11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5">
      <c r="A862" t="s">
        <v>28</v>
      </c>
      <c r="B862" t="s">
        <v>2960</v>
      </c>
      <c r="C862">
        <v>216</v>
      </c>
      <c r="D862">
        <v>118</v>
      </c>
      <c r="E862">
        <v>473</v>
      </c>
      <c r="F862">
        <v>963</v>
      </c>
      <c r="G862" t="s">
        <v>2629</v>
      </c>
      <c r="H862">
        <v>18000</v>
      </c>
      <c r="I862" s="11">
        <v>73343413</v>
      </c>
      <c r="J862" t="s">
        <v>2062</v>
      </c>
      <c r="K862" t="s">
        <v>625</v>
      </c>
      <c r="L862" t="s">
        <v>4688</v>
      </c>
      <c r="M862">
        <v>217480</v>
      </c>
      <c r="N862">
        <v>22517</v>
      </c>
      <c r="O862" t="s">
        <v>2923</v>
      </c>
      <c r="P862">
        <v>0</v>
      </c>
      <c r="Q862" t="s">
        <v>4689</v>
      </c>
      <c r="R862" t="s">
        <v>4690</v>
      </c>
      <c r="S862">
        <v>429</v>
      </c>
      <c r="T862" t="s">
        <v>37</v>
      </c>
      <c r="U862" t="s">
        <v>38</v>
      </c>
      <c r="V862" t="s">
        <v>569</v>
      </c>
      <c r="W862" s="11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5">
      <c r="A863" t="s">
        <v>28</v>
      </c>
      <c r="B863" t="s">
        <v>4691</v>
      </c>
      <c r="C863">
        <v>250</v>
      </c>
      <c r="D863">
        <v>189</v>
      </c>
      <c r="E863">
        <v>0</v>
      </c>
      <c r="F863">
        <v>1000</v>
      </c>
      <c r="G863" t="s">
        <v>955</v>
      </c>
      <c r="H863">
        <v>16000</v>
      </c>
      <c r="I863" s="11">
        <v>25031037</v>
      </c>
      <c r="J863" t="s">
        <v>4692</v>
      </c>
      <c r="K863" t="s">
        <v>1701</v>
      </c>
      <c r="L863" t="s">
        <v>4693</v>
      </c>
      <c r="M863">
        <v>155496</v>
      </c>
      <c r="N863">
        <v>22186</v>
      </c>
      <c r="O863" t="s">
        <v>1389</v>
      </c>
      <c r="P863">
        <v>0</v>
      </c>
      <c r="Q863" t="s">
        <v>4694</v>
      </c>
      <c r="R863" t="s">
        <v>4695</v>
      </c>
      <c r="S863">
        <v>532</v>
      </c>
      <c r="T863" t="s">
        <v>37</v>
      </c>
      <c r="U863" t="s">
        <v>38</v>
      </c>
      <c r="V863" t="s">
        <v>569</v>
      </c>
      <c r="W863" s="11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5">
      <c r="A864" t="s">
        <v>28</v>
      </c>
      <c r="B864" t="s">
        <v>2641</v>
      </c>
      <c r="C864">
        <v>78</v>
      </c>
      <c r="D864">
        <v>172</v>
      </c>
      <c r="E864">
        <v>438</v>
      </c>
      <c r="F864">
        <v>466</v>
      </c>
      <c r="G864" t="s">
        <v>4696</v>
      </c>
      <c r="H864">
        <v>852</v>
      </c>
      <c r="I864" s="11">
        <v>22843047</v>
      </c>
      <c r="J864" t="s">
        <v>4697</v>
      </c>
      <c r="K864" t="s">
        <v>874</v>
      </c>
      <c r="L864" t="s">
        <v>4698</v>
      </c>
      <c r="M864">
        <v>6082</v>
      </c>
      <c r="N864">
        <v>2397</v>
      </c>
      <c r="O864" t="s">
        <v>4699</v>
      </c>
      <c r="P864">
        <v>1</v>
      </c>
      <c r="Q864" t="s">
        <v>4700</v>
      </c>
      <c r="R864" t="s">
        <v>4701</v>
      </c>
      <c r="S864">
        <v>207</v>
      </c>
      <c r="T864" t="s">
        <v>37</v>
      </c>
      <c r="U864" t="s">
        <v>38</v>
      </c>
      <c r="V864" t="s">
        <v>569</v>
      </c>
      <c r="W864" s="11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5">
      <c r="A865" t="s">
        <v>28</v>
      </c>
      <c r="B865" t="s">
        <v>4702</v>
      </c>
      <c r="C865">
        <v>106</v>
      </c>
      <c r="D865">
        <v>124</v>
      </c>
      <c r="E865">
        <v>161</v>
      </c>
      <c r="F865">
        <v>681</v>
      </c>
      <c r="G865" t="s">
        <v>1626</v>
      </c>
      <c r="H865">
        <v>21000</v>
      </c>
      <c r="I865" s="11">
        <v>5755286</v>
      </c>
      <c r="J865" t="s">
        <v>4703</v>
      </c>
      <c r="K865" t="s">
        <v>92</v>
      </c>
      <c r="L865" t="s">
        <v>4704</v>
      </c>
      <c r="M865">
        <v>18310</v>
      </c>
      <c r="N865">
        <v>26334</v>
      </c>
      <c r="O865" t="s">
        <v>4705</v>
      </c>
      <c r="P865">
        <v>1</v>
      </c>
      <c r="Q865" t="s">
        <v>4706</v>
      </c>
      <c r="R865" t="s">
        <v>4707</v>
      </c>
      <c r="S865">
        <v>63</v>
      </c>
      <c r="T865" t="s">
        <v>37</v>
      </c>
      <c r="U865" t="s">
        <v>38</v>
      </c>
      <c r="V865" t="s">
        <v>39</v>
      </c>
      <c r="W865" s="11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5">
      <c r="A866" t="s">
        <v>28</v>
      </c>
      <c r="B866" t="s">
        <v>384</v>
      </c>
      <c r="C866">
        <v>194</v>
      </c>
      <c r="D866">
        <v>141</v>
      </c>
      <c r="E866">
        <v>14000</v>
      </c>
      <c r="F866">
        <v>3000</v>
      </c>
      <c r="G866" t="s">
        <v>317</v>
      </c>
      <c r="H866">
        <v>29000</v>
      </c>
      <c r="I866" s="11">
        <v>164435221</v>
      </c>
      <c r="J866" t="s">
        <v>1663</v>
      </c>
      <c r="K866" t="s">
        <v>210</v>
      </c>
      <c r="L866" t="s">
        <v>4708</v>
      </c>
      <c r="M866">
        <v>525801</v>
      </c>
      <c r="N866">
        <v>48153</v>
      </c>
      <c r="O866" t="s">
        <v>723</v>
      </c>
      <c r="P866">
        <v>0</v>
      </c>
      <c r="Q866" t="s">
        <v>4709</v>
      </c>
      <c r="R866" t="s">
        <v>4710</v>
      </c>
      <c r="S866">
        <v>667</v>
      </c>
      <c r="T866" t="s">
        <v>37</v>
      </c>
      <c r="U866" t="s">
        <v>38</v>
      </c>
      <c r="V866" t="s">
        <v>39</v>
      </c>
      <c r="W866" s="11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5">
      <c r="A867" t="s">
        <v>28</v>
      </c>
      <c r="B867" t="s">
        <v>2208</v>
      </c>
      <c r="C867">
        <v>558</v>
      </c>
      <c r="D867">
        <v>157</v>
      </c>
      <c r="E867">
        <v>0</v>
      </c>
      <c r="F867">
        <v>304</v>
      </c>
      <c r="G867" t="s">
        <v>2700</v>
      </c>
      <c r="H867">
        <v>1000</v>
      </c>
      <c r="I867" s="11">
        <v>95720716</v>
      </c>
      <c r="J867" t="s">
        <v>2708</v>
      </c>
      <c r="K867" t="s">
        <v>1363</v>
      </c>
      <c r="L867" t="s">
        <v>4711</v>
      </c>
      <c r="M867">
        <v>216032</v>
      </c>
      <c r="N867">
        <v>2759</v>
      </c>
      <c r="O867" t="s">
        <v>4712</v>
      </c>
      <c r="P867">
        <v>0</v>
      </c>
      <c r="Q867" t="s">
        <v>4713</v>
      </c>
      <c r="R867" t="s">
        <v>4714</v>
      </c>
      <c r="S867">
        <v>640</v>
      </c>
      <c r="T867" t="s">
        <v>37</v>
      </c>
      <c r="U867" t="s">
        <v>38</v>
      </c>
      <c r="V867" t="s">
        <v>569</v>
      </c>
      <c r="W867" s="11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5">
      <c r="A868" t="s">
        <v>28</v>
      </c>
      <c r="B868" t="s">
        <v>1132</v>
      </c>
      <c r="C868">
        <v>183</v>
      </c>
      <c r="D868">
        <v>106</v>
      </c>
      <c r="E868">
        <v>235</v>
      </c>
      <c r="F868">
        <v>931</v>
      </c>
      <c r="G868" t="s">
        <v>983</v>
      </c>
      <c r="H868">
        <v>4000</v>
      </c>
      <c r="I868" s="11">
        <v>118683135</v>
      </c>
      <c r="J868" t="s">
        <v>1375</v>
      </c>
      <c r="K868" t="s">
        <v>245</v>
      </c>
      <c r="L868" t="s">
        <v>4715</v>
      </c>
      <c r="M868">
        <v>102167</v>
      </c>
      <c r="N868">
        <v>8315</v>
      </c>
      <c r="O868" t="s">
        <v>4716</v>
      </c>
      <c r="P868">
        <v>1</v>
      </c>
      <c r="Q868" t="s">
        <v>4717</v>
      </c>
      <c r="R868" t="s">
        <v>4718</v>
      </c>
      <c r="S868">
        <v>483</v>
      </c>
      <c r="T868" t="s">
        <v>37</v>
      </c>
      <c r="U868" t="s">
        <v>38</v>
      </c>
      <c r="V868" t="s">
        <v>39</v>
      </c>
      <c r="W868" s="11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5">
      <c r="A869" t="s">
        <v>28</v>
      </c>
      <c r="B869" t="s">
        <v>4719</v>
      </c>
      <c r="C869">
        <v>238</v>
      </c>
      <c r="D869">
        <v>108</v>
      </c>
      <c r="E869">
        <v>58</v>
      </c>
      <c r="F869">
        <v>838</v>
      </c>
      <c r="G869" t="s">
        <v>2309</v>
      </c>
      <c r="H869">
        <v>14000</v>
      </c>
      <c r="I869" s="11">
        <v>143704210</v>
      </c>
      <c r="J869" t="s">
        <v>4720</v>
      </c>
      <c r="K869" t="s">
        <v>426</v>
      </c>
      <c r="L869" t="s">
        <v>4721</v>
      </c>
      <c r="M869">
        <v>145974</v>
      </c>
      <c r="N869">
        <v>26002</v>
      </c>
      <c r="O869" t="s">
        <v>395</v>
      </c>
      <c r="P869">
        <v>1</v>
      </c>
      <c r="Q869" t="s">
        <v>4722</v>
      </c>
      <c r="R869" t="s">
        <v>4723</v>
      </c>
      <c r="S869">
        <v>611</v>
      </c>
      <c r="T869" t="s">
        <v>37</v>
      </c>
      <c r="U869" t="s">
        <v>38</v>
      </c>
      <c r="V869" t="s">
        <v>39</v>
      </c>
      <c r="W869" s="11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5">
      <c r="A870" t="s">
        <v>28</v>
      </c>
      <c r="B870" t="s">
        <v>3170</v>
      </c>
      <c r="C870">
        <v>186</v>
      </c>
      <c r="D870">
        <v>125</v>
      </c>
      <c r="E870">
        <v>0</v>
      </c>
      <c r="F870">
        <v>11000</v>
      </c>
      <c r="G870" t="s">
        <v>1080</v>
      </c>
      <c r="H870">
        <v>14000</v>
      </c>
      <c r="I870" s="11">
        <v>110476776</v>
      </c>
      <c r="J870" t="s">
        <v>1618</v>
      </c>
      <c r="K870" t="s">
        <v>638</v>
      </c>
      <c r="L870" t="s">
        <v>4724</v>
      </c>
      <c r="M870">
        <v>95437</v>
      </c>
      <c r="N870">
        <v>45696</v>
      </c>
      <c r="O870" t="s">
        <v>252</v>
      </c>
      <c r="P870">
        <v>12</v>
      </c>
      <c r="Q870" t="s">
        <v>4725</v>
      </c>
      <c r="R870" t="s">
        <v>4726</v>
      </c>
      <c r="S870">
        <v>211</v>
      </c>
      <c r="T870" t="s">
        <v>37</v>
      </c>
      <c r="U870" t="s">
        <v>38</v>
      </c>
      <c r="V870" t="s">
        <v>39</v>
      </c>
      <c r="W870" s="11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5">
      <c r="A871" t="s">
        <v>28</v>
      </c>
      <c r="B871" t="s">
        <v>4727</v>
      </c>
      <c r="C871">
        <v>144</v>
      </c>
      <c r="D871">
        <v>107</v>
      </c>
      <c r="E871">
        <v>422</v>
      </c>
      <c r="F871">
        <v>379</v>
      </c>
      <c r="G871" t="s">
        <v>4728</v>
      </c>
      <c r="H871">
        <v>631</v>
      </c>
      <c r="I871" s="11">
        <v>80270227</v>
      </c>
      <c r="J871" t="s">
        <v>1569</v>
      </c>
      <c r="K871" t="s">
        <v>4729</v>
      </c>
      <c r="L871" t="s">
        <v>4730</v>
      </c>
      <c r="M871">
        <v>66382</v>
      </c>
      <c r="N871">
        <v>2297</v>
      </c>
      <c r="O871" t="s">
        <v>4063</v>
      </c>
      <c r="P871">
        <v>5</v>
      </c>
      <c r="Q871" t="s">
        <v>4731</v>
      </c>
      <c r="R871" t="s">
        <v>4732</v>
      </c>
      <c r="S871">
        <v>612</v>
      </c>
      <c r="T871" t="s">
        <v>37</v>
      </c>
      <c r="U871" t="s">
        <v>38</v>
      </c>
      <c r="V871" t="s">
        <v>39</v>
      </c>
      <c r="W871" s="11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5">
      <c r="A872" t="s">
        <v>28</v>
      </c>
      <c r="B872" t="s">
        <v>4733</v>
      </c>
      <c r="C872">
        <v>156</v>
      </c>
      <c r="D872">
        <v>215</v>
      </c>
      <c r="E872">
        <v>0</v>
      </c>
      <c r="F872">
        <v>463</v>
      </c>
      <c r="G872" t="s">
        <v>2033</v>
      </c>
      <c r="H872">
        <v>648</v>
      </c>
      <c r="I872" s="11">
        <v>36385763</v>
      </c>
      <c r="J872" t="s">
        <v>3257</v>
      </c>
      <c r="K872" t="s">
        <v>632</v>
      </c>
      <c r="L872" t="s">
        <v>4734</v>
      </c>
      <c r="M872">
        <v>138941</v>
      </c>
      <c r="N872">
        <v>1937</v>
      </c>
      <c r="O872" t="s">
        <v>4735</v>
      </c>
      <c r="P872">
        <v>0</v>
      </c>
      <c r="Q872" t="s">
        <v>4736</v>
      </c>
      <c r="R872" t="s">
        <v>4737</v>
      </c>
      <c r="S872">
        <v>1448</v>
      </c>
      <c r="T872" t="s">
        <v>37</v>
      </c>
      <c r="U872" t="s">
        <v>38</v>
      </c>
      <c r="V872" t="s">
        <v>569</v>
      </c>
      <c r="W872" s="11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5">
      <c r="A873" t="s">
        <v>28</v>
      </c>
      <c r="B873" t="s">
        <v>4738</v>
      </c>
      <c r="C873">
        <v>215</v>
      </c>
      <c r="D873">
        <v>118</v>
      </c>
      <c r="E873">
        <v>71</v>
      </c>
      <c r="F873">
        <v>634</v>
      </c>
      <c r="G873" t="s">
        <v>295</v>
      </c>
      <c r="H873">
        <v>16000</v>
      </c>
      <c r="I873" s="11">
        <v>37035845</v>
      </c>
      <c r="J873" t="s">
        <v>2687</v>
      </c>
      <c r="K873" t="s">
        <v>310</v>
      </c>
      <c r="L873" t="s">
        <v>4739</v>
      </c>
      <c r="M873">
        <v>136680</v>
      </c>
      <c r="N873">
        <v>28045</v>
      </c>
      <c r="O873" t="s">
        <v>4740</v>
      </c>
      <c r="P873">
        <v>2</v>
      </c>
      <c r="Q873" t="s">
        <v>4741</v>
      </c>
      <c r="R873" t="s">
        <v>4742</v>
      </c>
      <c r="S873">
        <v>149</v>
      </c>
      <c r="T873" t="s">
        <v>37</v>
      </c>
      <c r="U873" t="s">
        <v>38</v>
      </c>
      <c r="V873" t="s">
        <v>569</v>
      </c>
      <c r="W873" s="11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5">
      <c r="A874" t="s">
        <v>28</v>
      </c>
      <c r="B874" t="s">
        <v>4743</v>
      </c>
      <c r="C874">
        <v>140</v>
      </c>
      <c r="D874">
        <v>118</v>
      </c>
      <c r="E874">
        <v>869</v>
      </c>
      <c r="F874">
        <v>21</v>
      </c>
      <c r="G874" t="s">
        <v>4744</v>
      </c>
      <c r="H874">
        <v>134</v>
      </c>
      <c r="I874" s="11">
        <v>34580635</v>
      </c>
      <c r="J874" t="s">
        <v>4000</v>
      </c>
      <c r="K874" t="s">
        <v>4745</v>
      </c>
      <c r="L874" t="s">
        <v>4746</v>
      </c>
      <c r="M874">
        <v>100743</v>
      </c>
      <c r="N874">
        <v>209</v>
      </c>
      <c r="O874" t="s">
        <v>4747</v>
      </c>
      <c r="P874">
        <v>1</v>
      </c>
      <c r="Q874" t="s">
        <v>4748</v>
      </c>
      <c r="R874" t="s">
        <v>4749</v>
      </c>
      <c r="S874">
        <v>549</v>
      </c>
      <c r="T874" t="s">
        <v>37</v>
      </c>
      <c r="U874" t="s">
        <v>56</v>
      </c>
      <c r="V874" t="s">
        <v>569</v>
      </c>
      <c r="W874" s="11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5">
      <c r="A875" t="s">
        <v>28</v>
      </c>
      <c r="B875" t="s">
        <v>477</v>
      </c>
      <c r="C875">
        <v>133</v>
      </c>
      <c r="D875">
        <v>178</v>
      </c>
      <c r="E875">
        <v>17000</v>
      </c>
      <c r="F875">
        <v>574</v>
      </c>
      <c r="G875" t="s">
        <v>319</v>
      </c>
      <c r="H875">
        <v>22000</v>
      </c>
      <c r="I875" s="11">
        <v>42438300</v>
      </c>
      <c r="J875" t="s">
        <v>1663</v>
      </c>
      <c r="K875" t="s">
        <v>1683</v>
      </c>
      <c r="L875" t="s">
        <v>4750</v>
      </c>
      <c r="M875">
        <v>333542</v>
      </c>
      <c r="N875">
        <v>24183</v>
      </c>
      <c r="O875" t="s">
        <v>3103</v>
      </c>
      <c r="P875">
        <v>2</v>
      </c>
      <c r="Q875" t="s">
        <v>4751</v>
      </c>
      <c r="R875" t="s">
        <v>4752</v>
      </c>
      <c r="S875">
        <v>533</v>
      </c>
      <c r="T875" t="s">
        <v>37</v>
      </c>
      <c r="U875" t="s">
        <v>38</v>
      </c>
      <c r="V875" t="s">
        <v>569</v>
      </c>
      <c r="W875" s="11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5">
      <c r="A876" t="s">
        <v>28</v>
      </c>
      <c r="B876" t="s">
        <v>4753</v>
      </c>
      <c r="C876">
        <v>203</v>
      </c>
      <c r="D876">
        <v>92</v>
      </c>
      <c r="E876">
        <v>180</v>
      </c>
      <c r="F876">
        <v>75</v>
      </c>
      <c r="G876" t="s">
        <v>4754</v>
      </c>
      <c r="H876">
        <v>211</v>
      </c>
      <c r="I876" s="11">
        <v>23324666</v>
      </c>
      <c r="J876" t="s">
        <v>59</v>
      </c>
      <c r="K876" t="s">
        <v>4755</v>
      </c>
      <c r="L876" t="s">
        <v>4756</v>
      </c>
      <c r="M876">
        <v>97775</v>
      </c>
      <c r="N876">
        <v>488</v>
      </c>
      <c r="O876" t="s">
        <v>4757</v>
      </c>
      <c r="P876">
        <v>1</v>
      </c>
      <c r="Q876" t="s">
        <v>4758</v>
      </c>
      <c r="R876" t="s">
        <v>4759</v>
      </c>
      <c r="S876">
        <v>211</v>
      </c>
      <c r="T876" t="s">
        <v>37</v>
      </c>
      <c r="U876" t="s">
        <v>1418</v>
      </c>
      <c r="V876" t="s">
        <v>569</v>
      </c>
      <c r="W876" s="11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5">
      <c r="A877" t="s">
        <v>28</v>
      </c>
      <c r="B877" t="s">
        <v>4760</v>
      </c>
      <c r="C877">
        <v>127</v>
      </c>
      <c r="D877">
        <v>104</v>
      </c>
      <c r="E877">
        <v>13</v>
      </c>
      <c r="F877">
        <v>343</v>
      </c>
      <c r="G877" t="s">
        <v>725</v>
      </c>
      <c r="H877">
        <v>961</v>
      </c>
      <c r="I877" s="11">
        <v>23020488</v>
      </c>
      <c r="J877" t="s">
        <v>1222</v>
      </c>
      <c r="K877" t="s">
        <v>721</v>
      </c>
      <c r="L877" t="s">
        <v>4761</v>
      </c>
      <c r="M877">
        <v>42324</v>
      </c>
      <c r="N877">
        <v>2422</v>
      </c>
      <c r="O877" t="s">
        <v>4762</v>
      </c>
      <c r="P877">
        <v>3</v>
      </c>
      <c r="Q877" t="s">
        <v>4763</v>
      </c>
      <c r="R877" t="s">
        <v>4764</v>
      </c>
      <c r="S877">
        <v>180</v>
      </c>
      <c r="T877" t="s">
        <v>37</v>
      </c>
      <c r="U877" t="s">
        <v>38</v>
      </c>
      <c r="V877" t="s">
        <v>39</v>
      </c>
      <c r="W877" s="11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5">
      <c r="A878" t="s">
        <v>28</v>
      </c>
      <c r="B878" t="s">
        <v>3355</v>
      </c>
      <c r="C878">
        <v>155</v>
      </c>
      <c r="D878">
        <v>116</v>
      </c>
      <c r="E878">
        <v>101</v>
      </c>
      <c r="F878">
        <v>79</v>
      </c>
      <c r="G878" t="s">
        <v>4765</v>
      </c>
      <c r="H878">
        <v>889</v>
      </c>
      <c r="I878" s="11">
        <v>90567722</v>
      </c>
      <c r="J878" t="s">
        <v>1611</v>
      </c>
      <c r="K878" t="s">
        <v>4181</v>
      </c>
      <c r="L878" t="s">
        <v>4766</v>
      </c>
      <c r="M878">
        <v>185878</v>
      </c>
      <c r="N878">
        <v>1711</v>
      </c>
      <c r="O878" t="s">
        <v>4767</v>
      </c>
      <c r="P878">
        <v>1</v>
      </c>
      <c r="Q878" t="s">
        <v>4768</v>
      </c>
      <c r="R878" t="s">
        <v>4769</v>
      </c>
      <c r="S878">
        <v>481</v>
      </c>
      <c r="T878" t="s">
        <v>37</v>
      </c>
      <c r="U878" t="s">
        <v>38</v>
      </c>
      <c r="V878" t="s">
        <v>569</v>
      </c>
      <c r="W878" s="11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5">
      <c r="A879" t="s">
        <v>28</v>
      </c>
      <c r="B879" t="s">
        <v>4770</v>
      </c>
      <c r="C879">
        <v>98</v>
      </c>
      <c r="D879">
        <v>90</v>
      </c>
      <c r="E879">
        <v>176</v>
      </c>
      <c r="F879">
        <v>523</v>
      </c>
      <c r="G879" t="s">
        <v>2188</v>
      </c>
      <c r="H879">
        <v>677</v>
      </c>
      <c r="I879" s="11">
        <v>72601713</v>
      </c>
      <c r="J879" t="s">
        <v>2848</v>
      </c>
      <c r="K879" t="s">
        <v>4771</v>
      </c>
      <c r="L879" t="s">
        <v>4772</v>
      </c>
      <c r="M879">
        <v>21396</v>
      </c>
      <c r="N879">
        <v>2055</v>
      </c>
      <c r="O879" t="s">
        <v>801</v>
      </c>
      <c r="P879">
        <v>1</v>
      </c>
      <c r="Q879" t="s">
        <v>4773</v>
      </c>
      <c r="R879" t="s">
        <v>4774</v>
      </c>
      <c r="S879">
        <v>155</v>
      </c>
      <c r="T879" t="s">
        <v>37</v>
      </c>
      <c r="U879" t="s">
        <v>740</v>
      </c>
      <c r="V879" t="s">
        <v>90</v>
      </c>
      <c r="W879" s="11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5">
      <c r="A880" t="s">
        <v>28</v>
      </c>
      <c r="B880" t="s">
        <v>193</v>
      </c>
      <c r="C880">
        <v>299</v>
      </c>
      <c r="D880">
        <v>130</v>
      </c>
      <c r="E880">
        <v>129</v>
      </c>
      <c r="F880">
        <v>12000</v>
      </c>
      <c r="G880" t="s">
        <v>547</v>
      </c>
      <c r="H880">
        <v>21000</v>
      </c>
      <c r="I880" s="11">
        <v>296623634</v>
      </c>
      <c r="J880" t="s">
        <v>1078</v>
      </c>
      <c r="K880" t="s">
        <v>741</v>
      </c>
      <c r="L880" t="s">
        <v>4777</v>
      </c>
      <c r="M880">
        <v>220758</v>
      </c>
      <c r="N880">
        <v>64040</v>
      </c>
      <c r="O880" t="s">
        <v>1080</v>
      </c>
      <c r="P880">
        <v>2</v>
      </c>
      <c r="Q880" t="s">
        <v>4778</v>
      </c>
      <c r="R880" t="s">
        <v>4779</v>
      </c>
      <c r="S880">
        <v>919</v>
      </c>
      <c r="T880" t="s">
        <v>37</v>
      </c>
      <c r="U880" t="s">
        <v>38</v>
      </c>
      <c r="V880" t="s">
        <v>39</v>
      </c>
      <c r="W880" s="11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5">
      <c r="A881" t="s">
        <v>28</v>
      </c>
      <c r="B881" t="s">
        <v>141</v>
      </c>
      <c r="C881">
        <v>212</v>
      </c>
      <c r="D881">
        <v>90</v>
      </c>
      <c r="E881">
        <v>80</v>
      </c>
      <c r="F881">
        <v>21</v>
      </c>
      <c r="G881" t="s">
        <v>694</v>
      </c>
      <c r="H881">
        <v>145</v>
      </c>
      <c r="I881" s="11">
        <v>267652016</v>
      </c>
      <c r="J881" t="s">
        <v>266</v>
      </c>
      <c r="K881" t="s">
        <v>4780</v>
      </c>
      <c r="L881" t="s">
        <v>4781</v>
      </c>
      <c r="M881">
        <v>467113</v>
      </c>
      <c r="N881">
        <v>275</v>
      </c>
      <c r="O881" t="s">
        <v>4782</v>
      </c>
      <c r="P881">
        <v>1</v>
      </c>
      <c r="Q881" t="s">
        <v>4783</v>
      </c>
      <c r="R881" t="s">
        <v>4784</v>
      </c>
      <c r="S881">
        <v>945</v>
      </c>
      <c r="T881" t="s">
        <v>37</v>
      </c>
      <c r="U881" t="s">
        <v>38</v>
      </c>
      <c r="V881" t="s">
        <v>90</v>
      </c>
      <c r="W881" s="11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5">
      <c r="A882" t="s">
        <v>28</v>
      </c>
      <c r="B882" t="s">
        <v>4785</v>
      </c>
      <c r="C882">
        <v>413</v>
      </c>
      <c r="D882">
        <v>106</v>
      </c>
      <c r="E882">
        <v>53</v>
      </c>
      <c r="F882">
        <v>593</v>
      </c>
      <c r="G882" t="s">
        <v>2923</v>
      </c>
      <c r="H882">
        <v>13000</v>
      </c>
      <c r="I882" s="11">
        <v>62453315</v>
      </c>
      <c r="J882" t="s">
        <v>4786</v>
      </c>
      <c r="K882" t="s">
        <v>1124</v>
      </c>
      <c r="L882" t="s">
        <v>4787</v>
      </c>
      <c r="M882">
        <v>200035</v>
      </c>
      <c r="N882">
        <v>14607</v>
      </c>
      <c r="O882" t="s">
        <v>4788</v>
      </c>
      <c r="P882">
        <v>2</v>
      </c>
      <c r="Q882" t="s">
        <v>4789</v>
      </c>
      <c r="R882" t="s">
        <v>4790</v>
      </c>
      <c r="S882">
        <v>407</v>
      </c>
      <c r="T882" t="s">
        <v>37</v>
      </c>
      <c r="U882" t="s">
        <v>38</v>
      </c>
      <c r="V882" t="s">
        <v>39</v>
      </c>
      <c r="W882" s="11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5">
      <c r="A883" t="s">
        <v>28</v>
      </c>
      <c r="B883" t="s">
        <v>518</v>
      </c>
      <c r="C883">
        <v>67</v>
      </c>
      <c r="D883">
        <v>155</v>
      </c>
      <c r="E883">
        <v>58</v>
      </c>
      <c r="F883">
        <v>720</v>
      </c>
      <c r="G883" t="s">
        <v>456</v>
      </c>
      <c r="H883">
        <v>25000</v>
      </c>
      <c r="I883" s="11">
        <v>165500000</v>
      </c>
      <c r="J883" t="s">
        <v>202</v>
      </c>
      <c r="K883" t="s">
        <v>101</v>
      </c>
      <c r="L883" t="s">
        <v>4791</v>
      </c>
      <c r="M883">
        <v>145257</v>
      </c>
      <c r="N883">
        <v>38518</v>
      </c>
      <c r="O883" t="s">
        <v>1807</v>
      </c>
      <c r="P883">
        <v>0</v>
      </c>
      <c r="Q883" t="s">
        <v>4792</v>
      </c>
      <c r="R883" t="s">
        <v>4793</v>
      </c>
      <c r="S883">
        <v>322</v>
      </c>
      <c r="T883" t="s">
        <v>37</v>
      </c>
      <c r="U883" t="s">
        <v>38</v>
      </c>
      <c r="V883" t="s">
        <v>39</v>
      </c>
      <c r="W883" s="11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3208</v>
      </c>
      <c r="C884">
        <v>109</v>
      </c>
      <c r="D884">
        <v>139</v>
      </c>
      <c r="E884">
        <v>488</v>
      </c>
      <c r="F884">
        <v>597</v>
      </c>
      <c r="G884" t="s">
        <v>1580</v>
      </c>
      <c r="H884">
        <v>10000</v>
      </c>
      <c r="I884" s="11">
        <v>153620822</v>
      </c>
      <c r="J884" t="s">
        <v>4290</v>
      </c>
      <c r="K884" t="s">
        <v>513</v>
      </c>
      <c r="L884" t="s">
        <v>4794</v>
      </c>
      <c r="M884">
        <v>189923</v>
      </c>
      <c r="N884">
        <v>12182</v>
      </c>
      <c r="O884" t="s">
        <v>4795</v>
      </c>
      <c r="P884">
        <v>0</v>
      </c>
      <c r="Q884" t="s">
        <v>4796</v>
      </c>
      <c r="R884" t="s">
        <v>4797</v>
      </c>
      <c r="S884">
        <v>318</v>
      </c>
      <c r="T884" t="s">
        <v>37</v>
      </c>
      <c r="U884" t="s">
        <v>38</v>
      </c>
      <c r="V884" t="s">
        <v>569</v>
      </c>
      <c r="W884" s="11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5">
      <c r="A885" t="s">
        <v>28</v>
      </c>
      <c r="B885" t="s">
        <v>2436</v>
      </c>
      <c r="C885">
        <v>457</v>
      </c>
      <c r="D885">
        <v>112</v>
      </c>
      <c r="E885">
        <v>3000</v>
      </c>
      <c r="F885">
        <v>1000</v>
      </c>
      <c r="G885" t="s">
        <v>2436</v>
      </c>
      <c r="H885">
        <v>15000</v>
      </c>
      <c r="I885" s="11">
        <v>218628680</v>
      </c>
      <c r="J885" t="s">
        <v>2687</v>
      </c>
      <c r="K885" t="s">
        <v>285</v>
      </c>
      <c r="L885" t="s">
        <v>4798</v>
      </c>
      <c r="M885">
        <v>471644</v>
      </c>
      <c r="N885">
        <v>21773</v>
      </c>
      <c r="O885" t="s">
        <v>2138</v>
      </c>
      <c r="P885">
        <v>1</v>
      </c>
      <c r="Q885" t="s">
        <v>4799</v>
      </c>
      <c r="R885" t="s">
        <v>4800</v>
      </c>
      <c r="S885">
        <v>623</v>
      </c>
      <c r="T885" t="s">
        <v>37</v>
      </c>
      <c r="U885" t="s">
        <v>38</v>
      </c>
      <c r="V885" t="s">
        <v>569</v>
      </c>
      <c r="W885" s="11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5">
      <c r="A886" t="s">
        <v>28</v>
      </c>
      <c r="B886" t="s">
        <v>1373</v>
      </c>
      <c r="C886">
        <v>156</v>
      </c>
      <c r="D886">
        <v>139</v>
      </c>
      <c r="E886">
        <v>274</v>
      </c>
      <c r="F886">
        <v>285</v>
      </c>
      <c r="G886" t="s">
        <v>3120</v>
      </c>
      <c r="H886">
        <v>625</v>
      </c>
      <c r="I886" s="11">
        <v>147637474</v>
      </c>
      <c r="J886" t="s">
        <v>1375</v>
      </c>
      <c r="K886" t="s">
        <v>4801</v>
      </c>
      <c r="L886" t="s">
        <v>4802</v>
      </c>
      <c r="M886">
        <v>224671</v>
      </c>
      <c r="N886">
        <v>1474</v>
      </c>
      <c r="O886" t="s">
        <v>4803</v>
      </c>
      <c r="P886">
        <v>0</v>
      </c>
      <c r="Q886" t="s">
        <v>4804</v>
      </c>
      <c r="R886" t="s">
        <v>4805</v>
      </c>
      <c r="S886">
        <v>470</v>
      </c>
      <c r="T886" t="s">
        <v>37</v>
      </c>
      <c r="U886" t="s">
        <v>38</v>
      </c>
      <c r="V886" t="s">
        <v>39</v>
      </c>
      <c r="W886" s="11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5">
      <c r="A887" t="s">
        <v>28</v>
      </c>
      <c r="B887" t="s">
        <v>504</v>
      </c>
      <c r="C887">
        <v>55</v>
      </c>
      <c r="D887">
        <v>115</v>
      </c>
      <c r="E887">
        <v>293</v>
      </c>
      <c r="F887">
        <v>878</v>
      </c>
      <c r="G887" t="s">
        <v>670</v>
      </c>
      <c r="H887">
        <v>49000</v>
      </c>
      <c r="I887" s="11">
        <v>135014968</v>
      </c>
      <c r="J887" t="s">
        <v>4806</v>
      </c>
      <c r="K887" t="s">
        <v>784</v>
      </c>
      <c r="L887" t="s">
        <v>4807</v>
      </c>
      <c r="M887">
        <v>80580</v>
      </c>
      <c r="N887">
        <v>74382</v>
      </c>
      <c r="O887" t="s">
        <v>2549</v>
      </c>
      <c r="P887">
        <v>1</v>
      </c>
      <c r="Q887" t="s">
        <v>4808</v>
      </c>
      <c r="R887" t="s">
        <v>4809</v>
      </c>
      <c r="S887">
        <v>375</v>
      </c>
      <c r="T887" t="s">
        <v>37</v>
      </c>
      <c r="U887" t="s">
        <v>38</v>
      </c>
      <c r="V887" t="s">
        <v>39</v>
      </c>
      <c r="W887" s="11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5">
      <c r="A888" t="s">
        <v>28</v>
      </c>
      <c r="B888" t="s">
        <v>1688</v>
      </c>
      <c r="C888">
        <v>272</v>
      </c>
      <c r="D888">
        <v>143</v>
      </c>
      <c r="E888">
        <v>285</v>
      </c>
      <c r="F888">
        <v>7000</v>
      </c>
      <c r="G888" t="s">
        <v>1213</v>
      </c>
      <c r="H888">
        <v>11000</v>
      </c>
      <c r="I888" s="11">
        <v>2175312</v>
      </c>
      <c r="J888" t="s">
        <v>1611</v>
      </c>
      <c r="K888" t="s">
        <v>386</v>
      </c>
      <c r="L888" t="s">
        <v>4810</v>
      </c>
      <c r="M888">
        <v>131227</v>
      </c>
      <c r="N888">
        <v>28176</v>
      </c>
      <c r="O888" t="s">
        <v>508</v>
      </c>
      <c r="P888">
        <v>2</v>
      </c>
      <c r="Q888" t="s">
        <v>4811</v>
      </c>
      <c r="R888" t="s">
        <v>4812</v>
      </c>
      <c r="S888">
        <v>346</v>
      </c>
      <c r="T888" t="s">
        <v>37</v>
      </c>
      <c r="U888" t="s">
        <v>38</v>
      </c>
      <c r="V888" t="s">
        <v>39</v>
      </c>
      <c r="W888" s="11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5">
      <c r="A889" t="s">
        <v>28</v>
      </c>
      <c r="B889" t="s">
        <v>2686</v>
      </c>
      <c r="C889">
        <v>117</v>
      </c>
      <c r="D889">
        <v>96</v>
      </c>
      <c r="E889">
        <v>65</v>
      </c>
      <c r="F889">
        <v>828</v>
      </c>
      <c r="G889" t="s">
        <v>2117</v>
      </c>
      <c r="H889">
        <v>12000</v>
      </c>
      <c r="I889" s="11">
        <v>126203320</v>
      </c>
      <c r="J889" t="s">
        <v>1618</v>
      </c>
      <c r="K889" t="s">
        <v>267</v>
      </c>
      <c r="L889" t="s">
        <v>4813</v>
      </c>
      <c r="M889">
        <v>110432</v>
      </c>
      <c r="N889">
        <v>26826</v>
      </c>
      <c r="O889" t="s">
        <v>4605</v>
      </c>
      <c r="P889">
        <v>1</v>
      </c>
      <c r="Q889" t="s">
        <v>4814</v>
      </c>
      <c r="R889" t="s">
        <v>4815</v>
      </c>
      <c r="S889">
        <v>309</v>
      </c>
      <c r="T889" t="s">
        <v>37</v>
      </c>
      <c r="U889" t="s">
        <v>38</v>
      </c>
      <c r="V889" t="s">
        <v>39</v>
      </c>
      <c r="W889" s="11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5">
      <c r="A890" t="s">
        <v>28</v>
      </c>
      <c r="B890" t="s">
        <v>346</v>
      </c>
      <c r="C890">
        <v>539</v>
      </c>
      <c r="D890">
        <v>112</v>
      </c>
      <c r="E890">
        <v>14000</v>
      </c>
      <c r="F890">
        <v>417</v>
      </c>
      <c r="G890" t="s">
        <v>1937</v>
      </c>
      <c r="H890">
        <v>1000</v>
      </c>
      <c r="I890" s="11">
        <v>126975169</v>
      </c>
      <c r="J890" t="s">
        <v>4816</v>
      </c>
      <c r="K890" t="s">
        <v>4817</v>
      </c>
      <c r="L890" t="s">
        <v>4818</v>
      </c>
      <c r="M890">
        <v>287822</v>
      </c>
      <c r="N890">
        <v>3388</v>
      </c>
      <c r="O890" t="s">
        <v>4819</v>
      </c>
      <c r="P890">
        <v>0</v>
      </c>
      <c r="Q890" t="s">
        <v>4820</v>
      </c>
      <c r="R890" t="s">
        <v>4821</v>
      </c>
      <c r="S890">
        <v>849</v>
      </c>
      <c r="T890" t="s">
        <v>37</v>
      </c>
      <c r="U890" t="s">
        <v>38</v>
      </c>
      <c r="V890" t="s">
        <v>39</v>
      </c>
      <c r="W890" s="11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5">
      <c r="A891" t="s">
        <v>28</v>
      </c>
      <c r="B891" t="s">
        <v>1475</v>
      </c>
      <c r="C891">
        <v>169</v>
      </c>
      <c r="D891">
        <v>131</v>
      </c>
      <c r="E891">
        <v>0</v>
      </c>
      <c r="F891">
        <v>658</v>
      </c>
      <c r="G891" t="s">
        <v>236</v>
      </c>
      <c r="H891">
        <v>8000</v>
      </c>
      <c r="I891" s="11">
        <v>125548685</v>
      </c>
      <c r="J891" t="s">
        <v>1493</v>
      </c>
      <c r="K891" t="s">
        <v>1476</v>
      </c>
      <c r="L891" t="s">
        <v>4822</v>
      </c>
      <c r="M891">
        <v>135246</v>
      </c>
      <c r="N891">
        <v>10003</v>
      </c>
      <c r="O891" t="s">
        <v>4823</v>
      </c>
      <c r="P891">
        <v>0</v>
      </c>
      <c r="Q891" t="s">
        <v>4824</v>
      </c>
      <c r="R891" t="s">
        <v>4825</v>
      </c>
      <c r="S891">
        <v>498</v>
      </c>
      <c r="T891" t="s">
        <v>37</v>
      </c>
      <c r="U891" t="s">
        <v>38</v>
      </c>
      <c r="V891" t="s">
        <v>569</v>
      </c>
      <c r="W891" s="11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5">
      <c r="A892" t="s">
        <v>28</v>
      </c>
      <c r="B892" t="s">
        <v>4069</v>
      </c>
      <c r="C892">
        <v>140</v>
      </c>
      <c r="D892">
        <v>116</v>
      </c>
      <c r="E892">
        <v>80</v>
      </c>
      <c r="F892">
        <v>651</v>
      </c>
      <c r="G892" t="s">
        <v>2754</v>
      </c>
      <c r="H892">
        <v>11000</v>
      </c>
      <c r="I892" s="11">
        <v>105807520</v>
      </c>
      <c r="J892" t="s">
        <v>1618</v>
      </c>
      <c r="K892" t="s">
        <v>644</v>
      </c>
      <c r="L892" t="s">
        <v>4826</v>
      </c>
      <c r="M892">
        <v>156717</v>
      </c>
      <c r="N892">
        <v>14087</v>
      </c>
      <c r="O892" t="s">
        <v>4827</v>
      </c>
      <c r="P892">
        <v>2</v>
      </c>
      <c r="Q892" t="s">
        <v>4828</v>
      </c>
      <c r="R892" t="s">
        <v>4829</v>
      </c>
      <c r="S892">
        <v>357</v>
      </c>
      <c r="T892" t="s">
        <v>37</v>
      </c>
      <c r="U892" t="s">
        <v>38</v>
      </c>
      <c r="V892" t="s">
        <v>39</v>
      </c>
      <c r="W892" s="11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5">
      <c r="A893" t="s">
        <v>28</v>
      </c>
      <c r="B893" t="s">
        <v>2036</v>
      </c>
      <c r="C893">
        <v>330</v>
      </c>
      <c r="D893">
        <v>112</v>
      </c>
      <c r="E893">
        <v>97</v>
      </c>
      <c r="F893">
        <v>584</v>
      </c>
      <c r="G893" t="s">
        <v>4830</v>
      </c>
      <c r="H893">
        <v>17000</v>
      </c>
      <c r="I893" s="11">
        <v>191616238</v>
      </c>
      <c r="J893" t="s">
        <v>1689</v>
      </c>
      <c r="K893" t="s">
        <v>434</v>
      </c>
      <c r="L893" t="s">
        <v>4831</v>
      </c>
      <c r="M893">
        <v>258186</v>
      </c>
      <c r="N893">
        <v>19428</v>
      </c>
      <c r="O893" t="s">
        <v>2350</v>
      </c>
      <c r="P893">
        <v>2</v>
      </c>
      <c r="Q893" t="s">
        <v>4832</v>
      </c>
      <c r="R893" t="s">
        <v>4833</v>
      </c>
      <c r="S893">
        <v>322</v>
      </c>
      <c r="T893" t="s">
        <v>37</v>
      </c>
      <c r="U893" t="s">
        <v>38</v>
      </c>
      <c r="V893" t="s">
        <v>569</v>
      </c>
      <c r="W893" s="11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5">
      <c r="A894" t="s">
        <v>28</v>
      </c>
      <c r="B894" t="s">
        <v>4834</v>
      </c>
      <c r="C894">
        <v>120</v>
      </c>
      <c r="D894">
        <v>123</v>
      </c>
      <c r="E894">
        <v>277</v>
      </c>
      <c r="F894">
        <v>4000</v>
      </c>
      <c r="G894" t="s">
        <v>513</v>
      </c>
      <c r="H894">
        <v>11000</v>
      </c>
      <c r="I894" s="11">
        <v>105264608</v>
      </c>
      <c r="J894" t="s">
        <v>4835</v>
      </c>
      <c r="K894" t="s">
        <v>335</v>
      </c>
      <c r="L894" t="s">
        <v>4836</v>
      </c>
      <c r="M894">
        <v>239752</v>
      </c>
      <c r="N894">
        <v>25697</v>
      </c>
      <c r="O894" t="s">
        <v>79</v>
      </c>
      <c r="P894">
        <v>0</v>
      </c>
      <c r="Q894" t="s">
        <v>4837</v>
      </c>
      <c r="R894" t="s">
        <v>4838</v>
      </c>
      <c r="S894">
        <v>406</v>
      </c>
      <c r="T894" t="s">
        <v>37</v>
      </c>
      <c r="U894" t="s">
        <v>38</v>
      </c>
      <c r="V894" t="s">
        <v>569</v>
      </c>
      <c r="W894" s="11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5">
      <c r="A895" t="s">
        <v>28</v>
      </c>
      <c r="B895" t="s">
        <v>1132</v>
      </c>
      <c r="C895">
        <v>190</v>
      </c>
      <c r="D895">
        <v>104</v>
      </c>
      <c r="E895">
        <v>235</v>
      </c>
      <c r="F895">
        <v>1000</v>
      </c>
      <c r="G895" t="s">
        <v>1885</v>
      </c>
      <c r="H895">
        <v>14000</v>
      </c>
      <c r="I895" s="11">
        <v>97680195</v>
      </c>
      <c r="J895" t="s">
        <v>1618</v>
      </c>
      <c r="K895" t="s">
        <v>638</v>
      </c>
      <c r="L895" t="s">
        <v>4839</v>
      </c>
      <c r="M895">
        <v>271691</v>
      </c>
      <c r="N895">
        <v>29505</v>
      </c>
      <c r="O895" t="s">
        <v>4840</v>
      </c>
      <c r="P895">
        <v>1</v>
      </c>
      <c r="Q895" t="s">
        <v>4841</v>
      </c>
      <c r="R895" t="s">
        <v>4842</v>
      </c>
      <c r="S895">
        <v>243</v>
      </c>
      <c r="T895" t="s">
        <v>37</v>
      </c>
      <c r="U895" t="s">
        <v>38</v>
      </c>
      <c r="V895" t="s">
        <v>39</v>
      </c>
      <c r="W895" s="11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5">
      <c r="A896" t="s">
        <v>28</v>
      </c>
      <c r="B896" t="s">
        <v>4843</v>
      </c>
      <c r="C896">
        <v>177</v>
      </c>
      <c r="D896">
        <v>107</v>
      </c>
      <c r="E896">
        <v>43</v>
      </c>
      <c r="F896">
        <v>569</v>
      </c>
      <c r="G896" t="s">
        <v>201</v>
      </c>
      <c r="H896">
        <v>12000</v>
      </c>
      <c r="I896" s="11">
        <v>126088877</v>
      </c>
      <c r="J896" t="s">
        <v>1689</v>
      </c>
      <c r="K896" t="s">
        <v>1045</v>
      </c>
      <c r="L896" t="s">
        <v>4844</v>
      </c>
      <c r="M896">
        <v>33354</v>
      </c>
      <c r="N896">
        <v>14569</v>
      </c>
      <c r="O896" t="s">
        <v>4845</v>
      </c>
      <c r="P896">
        <v>2</v>
      </c>
      <c r="Q896" t="s">
        <v>4846</v>
      </c>
      <c r="R896" t="s">
        <v>4847</v>
      </c>
      <c r="S896">
        <v>110</v>
      </c>
      <c r="T896" t="s">
        <v>37</v>
      </c>
      <c r="U896" t="s">
        <v>38</v>
      </c>
      <c r="V896" t="s">
        <v>39</v>
      </c>
      <c r="W896" s="11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5">
      <c r="A897" t="s">
        <v>28</v>
      </c>
      <c r="B897" t="s">
        <v>1216</v>
      </c>
      <c r="C897">
        <v>65</v>
      </c>
      <c r="D897">
        <v>124</v>
      </c>
      <c r="E897">
        <v>0</v>
      </c>
      <c r="F897">
        <v>701</v>
      </c>
      <c r="G897" t="s">
        <v>2541</v>
      </c>
      <c r="H897">
        <v>8000</v>
      </c>
      <c r="I897" s="11">
        <v>91030827</v>
      </c>
      <c r="J897" t="s">
        <v>2450</v>
      </c>
      <c r="K897" t="s">
        <v>1476</v>
      </c>
      <c r="L897" t="s">
        <v>4848</v>
      </c>
      <c r="M897">
        <v>46482</v>
      </c>
      <c r="N897">
        <v>9988</v>
      </c>
      <c r="O897" t="s">
        <v>4849</v>
      </c>
      <c r="P897">
        <v>2</v>
      </c>
      <c r="Q897" t="s">
        <v>4850</v>
      </c>
      <c r="R897" t="s">
        <v>4851</v>
      </c>
      <c r="S897">
        <v>252</v>
      </c>
      <c r="T897" t="s">
        <v>37</v>
      </c>
      <c r="U897" t="s">
        <v>38</v>
      </c>
      <c r="V897" t="s">
        <v>39</v>
      </c>
      <c r="W897" s="11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5">
      <c r="A898" t="s">
        <v>28</v>
      </c>
      <c r="B898" t="s">
        <v>4321</v>
      </c>
      <c r="C898">
        <v>145</v>
      </c>
      <c r="D898">
        <v>96</v>
      </c>
      <c r="E898">
        <v>51</v>
      </c>
      <c r="F898">
        <v>322</v>
      </c>
      <c r="G898" t="s">
        <v>2401</v>
      </c>
      <c r="H898">
        <v>8000</v>
      </c>
      <c r="I898" s="11">
        <v>150315155</v>
      </c>
      <c r="J898" t="s">
        <v>2934</v>
      </c>
      <c r="K898" t="s">
        <v>1213</v>
      </c>
      <c r="L898" t="s">
        <v>4852</v>
      </c>
      <c r="M898">
        <v>54010</v>
      </c>
      <c r="N898">
        <v>10886</v>
      </c>
      <c r="O898" t="s">
        <v>4853</v>
      </c>
      <c r="P898">
        <v>2</v>
      </c>
      <c r="Q898" t="s">
        <v>4854</v>
      </c>
      <c r="R898" t="s">
        <v>4855</v>
      </c>
      <c r="S898">
        <v>130</v>
      </c>
      <c r="T898" t="s">
        <v>37</v>
      </c>
      <c r="U898" t="s">
        <v>38</v>
      </c>
      <c r="V898" t="s">
        <v>39</v>
      </c>
      <c r="W898" s="11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5">
      <c r="A899" t="s">
        <v>28</v>
      </c>
      <c r="B899" t="s">
        <v>152</v>
      </c>
      <c r="C899">
        <v>321</v>
      </c>
      <c r="D899">
        <v>125</v>
      </c>
      <c r="E899">
        <v>252</v>
      </c>
      <c r="F899">
        <v>10000</v>
      </c>
      <c r="G899" t="s">
        <v>2309</v>
      </c>
      <c r="H899">
        <v>40000</v>
      </c>
      <c r="I899" s="11">
        <v>127997349</v>
      </c>
      <c r="J899" t="s">
        <v>4856</v>
      </c>
      <c r="K899" t="s">
        <v>43</v>
      </c>
      <c r="L899" t="s">
        <v>4857</v>
      </c>
      <c r="M899">
        <v>101178</v>
      </c>
      <c r="N899">
        <v>62837</v>
      </c>
      <c r="O899" t="s">
        <v>2382</v>
      </c>
      <c r="P899">
        <v>1</v>
      </c>
      <c r="Q899" t="s">
        <v>4858</v>
      </c>
      <c r="R899" t="s">
        <v>4859</v>
      </c>
      <c r="S899">
        <v>779</v>
      </c>
      <c r="T899" t="s">
        <v>37</v>
      </c>
      <c r="U899" t="s">
        <v>38</v>
      </c>
      <c r="V899" t="s">
        <v>90</v>
      </c>
      <c r="W899" s="11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5">
      <c r="A900" t="s">
        <v>28</v>
      </c>
      <c r="B900" t="s">
        <v>4860</v>
      </c>
      <c r="C900">
        <v>230</v>
      </c>
      <c r="D900">
        <v>129</v>
      </c>
      <c r="E900">
        <v>0</v>
      </c>
      <c r="F900">
        <v>277</v>
      </c>
      <c r="G900" t="s">
        <v>4861</v>
      </c>
      <c r="H900">
        <v>18000</v>
      </c>
      <c r="I900" s="11">
        <v>88504640</v>
      </c>
      <c r="J900" t="s">
        <v>2079</v>
      </c>
      <c r="K900" t="s">
        <v>1664</v>
      </c>
      <c r="L900" t="s">
        <v>4862</v>
      </c>
      <c r="M900">
        <v>273108</v>
      </c>
      <c r="N900">
        <v>19148</v>
      </c>
      <c r="O900" t="s">
        <v>3250</v>
      </c>
      <c r="P900">
        <v>2</v>
      </c>
      <c r="Q900" t="s">
        <v>4863</v>
      </c>
      <c r="R900" t="s">
        <v>4864</v>
      </c>
      <c r="S900">
        <v>646</v>
      </c>
      <c r="T900" t="s">
        <v>37</v>
      </c>
      <c r="U900" t="s">
        <v>38</v>
      </c>
      <c r="V900" t="s">
        <v>569</v>
      </c>
      <c r="W900" s="11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5">
      <c r="A901" t="s">
        <v>28</v>
      </c>
      <c r="B901" t="s">
        <v>4865</v>
      </c>
      <c r="C901">
        <v>143</v>
      </c>
      <c r="D901">
        <v>90</v>
      </c>
      <c r="E901">
        <v>241</v>
      </c>
      <c r="F901">
        <v>416</v>
      </c>
      <c r="G901" t="s">
        <v>4866</v>
      </c>
      <c r="H901">
        <v>1000</v>
      </c>
      <c r="I901" s="11">
        <v>81517441</v>
      </c>
      <c r="J901" t="s">
        <v>454</v>
      </c>
      <c r="K901" t="s">
        <v>4867</v>
      </c>
      <c r="L901" t="s">
        <v>4868</v>
      </c>
      <c r="M901">
        <v>111368</v>
      </c>
      <c r="N901">
        <v>3148</v>
      </c>
      <c r="O901" t="s">
        <v>3544</v>
      </c>
      <c r="P901">
        <v>1</v>
      </c>
      <c r="Q901" t="s">
        <v>4869</v>
      </c>
      <c r="R901" t="s">
        <v>4870</v>
      </c>
      <c r="S901">
        <v>394</v>
      </c>
      <c r="T901" t="s">
        <v>37</v>
      </c>
      <c r="U901" t="s">
        <v>38</v>
      </c>
      <c r="V901" t="s">
        <v>569</v>
      </c>
      <c r="W901" s="11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5">
      <c r="A902" t="s">
        <v>28</v>
      </c>
      <c r="B902" t="s">
        <v>4871</v>
      </c>
      <c r="C902">
        <v>55</v>
      </c>
      <c r="D902">
        <v>109</v>
      </c>
      <c r="E902">
        <v>155</v>
      </c>
      <c r="F902">
        <v>293</v>
      </c>
      <c r="G902" t="s">
        <v>1468</v>
      </c>
      <c r="H902">
        <v>426</v>
      </c>
      <c r="I902" s="11">
        <v>81022333</v>
      </c>
      <c r="J902" t="s">
        <v>1387</v>
      </c>
      <c r="K902" t="s">
        <v>4872</v>
      </c>
      <c r="L902" t="s">
        <v>4873</v>
      </c>
      <c r="M902">
        <v>34471</v>
      </c>
      <c r="N902">
        <v>1761</v>
      </c>
      <c r="O902" t="s">
        <v>1443</v>
      </c>
      <c r="P902">
        <v>0</v>
      </c>
      <c r="Q902" t="s">
        <v>4874</v>
      </c>
      <c r="R902" t="s">
        <v>4875</v>
      </c>
      <c r="S902">
        <v>147</v>
      </c>
      <c r="T902" t="s">
        <v>37</v>
      </c>
      <c r="U902" t="s">
        <v>38</v>
      </c>
      <c r="V902" t="s">
        <v>39</v>
      </c>
      <c r="W902" s="11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5">
      <c r="A903" t="s">
        <v>28</v>
      </c>
      <c r="B903" t="s">
        <v>1012</v>
      </c>
      <c r="C903">
        <v>279</v>
      </c>
      <c r="D903">
        <v>121</v>
      </c>
      <c r="E903">
        <v>295</v>
      </c>
      <c r="F903">
        <v>329</v>
      </c>
      <c r="G903" t="s">
        <v>998</v>
      </c>
      <c r="H903">
        <v>12000</v>
      </c>
      <c r="I903" s="11">
        <v>79948113</v>
      </c>
      <c r="J903" t="s">
        <v>2139</v>
      </c>
      <c r="K903" t="s">
        <v>678</v>
      </c>
      <c r="L903" t="s">
        <v>4876</v>
      </c>
      <c r="M903">
        <v>186879</v>
      </c>
      <c r="N903">
        <v>13421</v>
      </c>
      <c r="O903" t="s">
        <v>4877</v>
      </c>
      <c r="P903">
        <v>0</v>
      </c>
      <c r="Q903" t="s">
        <v>4878</v>
      </c>
      <c r="R903" t="s">
        <v>4879</v>
      </c>
      <c r="S903">
        <v>791</v>
      </c>
      <c r="T903" t="s">
        <v>37</v>
      </c>
      <c r="U903" t="s">
        <v>38</v>
      </c>
      <c r="V903" t="s">
        <v>39</v>
      </c>
      <c r="W903" s="11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5">
      <c r="A904" t="s">
        <v>28</v>
      </c>
      <c r="B904" t="s">
        <v>4468</v>
      </c>
      <c r="C904">
        <v>143</v>
      </c>
      <c r="D904">
        <v>95</v>
      </c>
      <c r="E904">
        <v>9</v>
      </c>
      <c r="F904">
        <v>11000</v>
      </c>
      <c r="G904" t="s">
        <v>644</v>
      </c>
      <c r="H904">
        <v>14000</v>
      </c>
      <c r="I904" s="11">
        <v>88658172</v>
      </c>
      <c r="J904" t="s">
        <v>1618</v>
      </c>
      <c r="K904" t="s">
        <v>638</v>
      </c>
      <c r="L904" t="s">
        <v>4880</v>
      </c>
      <c r="M904">
        <v>58412</v>
      </c>
      <c r="N904">
        <v>37967</v>
      </c>
      <c r="O904" t="s">
        <v>1885</v>
      </c>
      <c r="P904">
        <v>2</v>
      </c>
      <c r="Q904" t="s">
        <v>4881</v>
      </c>
      <c r="R904" t="s">
        <v>4882</v>
      </c>
      <c r="S904">
        <v>242</v>
      </c>
      <c r="T904" t="s">
        <v>37</v>
      </c>
      <c r="U904" t="s">
        <v>38</v>
      </c>
      <c r="V904" t="s">
        <v>39</v>
      </c>
      <c r="W904" s="11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5">
      <c r="A905" t="s">
        <v>28</v>
      </c>
      <c r="B905" t="s">
        <v>3586</v>
      </c>
      <c r="C905">
        <v>310</v>
      </c>
      <c r="D905">
        <v>118</v>
      </c>
      <c r="E905">
        <v>43</v>
      </c>
      <c r="F905">
        <v>7000</v>
      </c>
      <c r="G905" t="s">
        <v>177</v>
      </c>
      <c r="H905">
        <v>33000</v>
      </c>
      <c r="I905" s="11">
        <v>84244877</v>
      </c>
      <c r="J905" t="s">
        <v>1375</v>
      </c>
      <c r="K905" t="s">
        <v>4046</v>
      </c>
      <c r="L905" t="s">
        <v>4885</v>
      </c>
      <c r="M905">
        <v>375456</v>
      </c>
      <c r="N905">
        <v>57426</v>
      </c>
      <c r="O905" t="s">
        <v>508</v>
      </c>
      <c r="P905">
        <v>7</v>
      </c>
      <c r="Q905" t="s">
        <v>4886</v>
      </c>
      <c r="R905" t="s">
        <v>4887</v>
      </c>
      <c r="S905">
        <v>292</v>
      </c>
      <c r="T905" t="s">
        <v>37</v>
      </c>
      <c r="U905" t="s">
        <v>38</v>
      </c>
      <c r="V905" t="s">
        <v>39</v>
      </c>
      <c r="W905" s="11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5">
      <c r="A906" t="s">
        <v>28</v>
      </c>
      <c r="B906" t="s">
        <v>4888</v>
      </c>
      <c r="C906">
        <v>116</v>
      </c>
      <c r="D906">
        <v>80</v>
      </c>
      <c r="E906">
        <v>12</v>
      </c>
      <c r="F906">
        <v>58</v>
      </c>
      <c r="G906" t="s">
        <v>4889</v>
      </c>
      <c r="H906">
        <v>13000</v>
      </c>
      <c r="I906" s="11">
        <v>75367693</v>
      </c>
      <c r="J906" t="s">
        <v>765</v>
      </c>
      <c r="K906" t="s">
        <v>537</v>
      </c>
      <c r="L906" t="s">
        <v>4890</v>
      </c>
      <c r="M906">
        <v>58961</v>
      </c>
      <c r="N906">
        <v>13430</v>
      </c>
      <c r="O906" t="s">
        <v>4891</v>
      </c>
      <c r="P906">
        <v>0</v>
      </c>
      <c r="Q906" t="s">
        <v>4892</v>
      </c>
      <c r="R906" t="s">
        <v>4893</v>
      </c>
      <c r="S906">
        <v>232</v>
      </c>
      <c r="T906" t="s">
        <v>37</v>
      </c>
      <c r="U906" t="s">
        <v>38</v>
      </c>
      <c r="V906" t="s">
        <v>90</v>
      </c>
      <c r="W906" s="11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5">
      <c r="A907" t="s">
        <v>28</v>
      </c>
      <c r="B907" t="s">
        <v>4894</v>
      </c>
      <c r="C907">
        <v>105</v>
      </c>
      <c r="D907">
        <v>99</v>
      </c>
      <c r="E907">
        <v>148</v>
      </c>
      <c r="F907">
        <v>660</v>
      </c>
      <c r="G907" t="s">
        <v>3165</v>
      </c>
      <c r="H907">
        <v>2000</v>
      </c>
      <c r="I907" s="11">
        <v>73701902</v>
      </c>
      <c r="J907" t="s">
        <v>2934</v>
      </c>
      <c r="K907" t="s">
        <v>1671</v>
      </c>
      <c r="L907" t="s">
        <v>4895</v>
      </c>
      <c r="M907">
        <v>27548</v>
      </c>
      <c r="N907">
        <v>6729</v>
      </c>
      <c r="O907" t="s">
        <v>1779</v>
      </c>
      <c r="P907">
        <v>1</v>
      </c>
      <c r="Q907" t="s">
        <v>4896</v>
      </c>
      <c r="R907" t="s">
        <v>4897</v>
      </c>
      <c r="S907">
        <v>209</v>
      </c>
      <c r="T907" t="s">
        <v>37</v>
      </c>
      <c r="U907" t="s">
        <v>38</v>
      </c>
      <c r="V907" t="s">
        <v>90</v>
      </c>
      <c r="W907" s="11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5">
      <c r="A908" t="s">
        <v>28</v>
      </c>
      <c r="B908" t="s">
        <v>4898</v>
      </c>
      <c r="C908">
        <v>419</v>
      </c>
      <c r="D908">
        <v>133</v>
      </c>
      <c r="E908">
        <v>152</v>
      </c>
      <c r="F908">
        <v>11000</v>
      </c>
      <c r="G908" t="s">
        <v>428</v>
      </c>
      <c r="H908">
        <v>22000</v>
      </c>
      <c r="I908" s="11">
        <v>75605492</v>
      </c>
      <c r="J908" t="s">
        <v>1575</v>
      </c>
      <c r="K908" t="s">
        <v>670</v>
      </c>
      <c r="L908" t="s">
        <v>4899</v>
      </c>
      <c r="M908">
        <v>283563</v>
      </c>
      <c r="N908">
        <v>53094</v>
      </c>
      <c r="O908" t="s">
        <v>335</v>
      </c>
      <c r="P908">
        <v>1</v>
      </c>
      <c r="Q908" t="s">
        <v>4900</v>
      </c>
      <c r="R908" t="s">
        <v>4901</v>
      </c>
      <c r="S908">
        <v>312</v>
      </c>
      <c r="T908" t="s">
        <v>37</v>
      </c>
      <c r="U908" t="s">
        <v>38</v>
      </c>
      <c r="V908" t="s">
        <v>39</v>
      </c>
      <c r="W908" s="11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5">
      <c r="A909" t="s">
        <v>28</v>
      </c>
      <c r="B909" t="s">
        <v>683</v>
      </c>
      <c r="C909">
        <v>64</v>
      </c>
      <c r="D909">
        <v>127</v>
      </c>
      <c r="E909">
        <v>249</v>
      </c>
      <c r="F909">
        <v>808</v>
      </c>
      <c r="G909" t="s">
        <v>456</v>
      </c>
      <c r="H909">
        <v>18000</v>
      </c>
      <c r="I909" s="11">
        <v>67823573</v>
      </c>
      <c r="J909" t="s">
        <v>896</v>
      </c>
      <c r="K909" t="s">
        <v>115</v>
      </c>
      <c r="L909" t="s">
        <v>4902</v>
      </c>
      <c r="M909">
        <v>91176</v>
      </c>
      <c r="N909">
        <v>30383</v>
      </c>
      <c r="O909" t="s">
        <v>1032</v>
      </c>
      <c r="P909">
        <v>3</v>
      </c>
      <c r="Q909" t="s">
        <v>4903</v>
      </c>
      <c r="R909" t="s">
        <v>4904</v>
      </c>
      <c r="S909">
        <v>130</v>
      </c>
      <c r="T909" t="s">
        <v>37</v>
      </c>
      <c r="U909" t="s">
        <v>38</v>
      </c>
      <c r="V909" t="s">
        <v>569</v>
      </c>
      <c r="W909" s="11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5">
      <c r="A910" t="s">
        <v>28</v>
      </c>
      <c r="B910" t="s">
        <v>4905</v>
      </c>
      <c r="C910">
        <v>359</v>
      </c>
      <c r="D910">
        <v>106</v>
      </c>
      <c r="E910">
        <v>174</v>
      </c>
      <c r="F910">
        <v>660</v>
      </c>
      <c r="G910" t="s">
        <v>4312</v>
      </c>
      <c r="H910">
        <v>14000</v>
      </c>
      <c r="I910" s="11">
        <v>91439400</v>
      </c>
      <c r="J910" t="s">
        <v>1123</v>
      </c>
      <c r="K910" t="s">
        <v>223</v>
      </c>
      <c r="L910" t="s">
        <v>4906</v>
      </c>
      <c r="M910">
        <v>200647</v>
      </c>
      <c r="N910">
        <v>16967</v>
      </c>
      <c r="O910" t="s">
        <v>4907</v>
      </c>
      <c r="P910">
        <v>0</v>
      </c>
      <c r="Q910" t="s">
        <v>4908</v>
      </c>
      <c r="R910" t="s">
        <v>4909</v>
      </c>
      <c r="S910">
        <v>384</v>
      </c>
      <c r="T910" t="s">
        <v>37</v>
      </c>
      <c r="U910" t="s">
        <v>56</v>
      </c>
      <c r="V910" t="s">
        <v>39</v>
      </c>
      <c r="W910" s="11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5">
      <c r="A911" t="s">
        <v>28</v>
      </c>
      <c r="B911" t="s">
        <v>4910</v>
      </c>
      <c r="C911">
        <v>166</v>
      </c>
      <c r="D911">
        <v>98</v>
      </c>
      <c r="E911">
        <v>99</v>
      </c>
      <c r="F911">
        <v>433</v>
      </c>
      <c r="G911" t="s">
        <v>4911</v>
      </c>
      <c r="H911">
        <v>12000</v>
      </c>
      <c r="I911" s="11">
        <v>67128202</v>
      </c>
      <c r="J911" t="s">
        <v>4912</v>
      </c>
      <c r="K911" t="s">
        <v>1045</v>
      </c>
      <c r="L911" t="s">
        <v>4913</v>
      </c>
      <c r="M911">
        <v>43328</v>
      </c>
      <c r="N911">
        <v>14007</v>
      </c>
      <c r="O911" t="s">
        <v>905</v>
      </c>
      <c r="P911">
        <v>3</v>
      </c>
      <c r="Q911" t="s">
        <v>4914</v>
      </c>
      <c r="R911" t="s">
        <v>4915</v>
      </c>
      <c r="S911">
        <v>110</v>
      </c>
      <c r="T911" t="s">
        <v>37</v>
      </c>
      <c r="U911" t="s">
        <v>38</v>
      </c>
      <c r="V911" t="s">
        <v>90</v>
      </c>
      <c r="W911" s="11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5">
      <c r="A912" t="s">
        <v>28</v>
      </c>
      <c r="B912" t="s">
        <v>4916</v>
      </c>
      <c r="C912">
        <v>525</v>
      </c>
      <c r="D912">
        <v>132</v>
      </c>
      <c r="E912">
        <v>160</v>
      </c>
      <c r="F912">
        <v>443</v>
      </c>
      <c r="G912" t="s">
        <v>354</v>
      </c>
      <c r="H912">
        <v>20000</v>
      </c>
      <c r="I912" s="11">
        <v>70496802</v>
      </c>
      <c r="J912" t="s">
        <v>896</v>
      </c>
      <c r="K912" t="s">
        <v>814</v>
      </c>
      <c r="L912" t="s">
        <v>4917</v>
      </c>
      <c r="M912">
        <v>791783</v>
      </c>
      <c r="N912">
        <v>22417</v>
      </c>
      <c r="O912" t="s">
        <v>4918</v>
      </c>
      <c r="P912">
        <v>1</v>
      </c>
      <c r="Q912" t="s">
        <v>4919</v>
      </c>
      <c r="R912" t="s">
        <v>4920</v>
      </c>
      <c r="S912">
        <v>2042</v>
      </c>
      <c r="T912" t="s">
        <v>37</v>
      </c>
      <c r="U912" t="s">
        <v>38</v>
      </c>
      <c r="V912" t="s">
        <v>569</v>
      </c>
      <c r="W912" s="11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5">
      <c r="A913" t="s">
        <v>28</v>
      </c>
      <c r="B913" t="s">
        <v>4738</v>
      </c>
      <c r="C913">
        <v>165</v>
      </c>
      <c r="D913">
        <v>114</v>
      </c>
      <c r="E913">
        <v>71</v>
      </c>
      <c r="F913">
        <v>55</v>
      </c>
      <c r="G913" t="s">
        <v>4921</v>
      </c>
      <c r="H913">
        <v>154</v>
      </c>
      <c r="I913" s="11">
        <v>60470220</v>
      </c>
      <c r="J913" t="s">
        <v>1569</v>
      </c>
      <c r="K913" t="s">
        <v>4922</v>
      </c>
      <c r="L913" t="s">
        <v>4923</v>
      </c>
      <c r="M913">
        <v>81444</v>
      </c>
      <c r="N913">
        <v>428</v>
      </c>
      <c r="O913" t="s">
        <v>4924</v>
      </c>
      <c r="P913">
        <v>2</v>
      </c>
      <c r="Q913" t="s">
        <v>4925</v>
      </c>
      <c r="R913" t="s">
        <v>4926</v>
      </c>
      <c r="S913">
        <v>192</v>
      </c>
      <c r="T913" t="s">
        <v>37</v>
      </c>
      <c r="U913" t="s">
        <v>38</v>
      </c>
      <c r="V913" t="s">
        <v>39</v>
      </c>
      <c r="W913" s="11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5">
      <c r="A914" t="s">
        <v>28</v>
      </c>
      <c r="B914" t="s">
        <v>4927</v>
      </c>
      <c r="C914">
        <v>87</v>
      </c>
      <c r="D914">
        <v>78</v>
      </c>
      <c r="E914">
        <v>5</v>
      </c>
      <c r="F914">
        <v>1000</v>
      </c>
      <c r="G914" t="s">
        <v>1923</v>
      </c>
      <c r="H914">
        <v>8000</v>
      </c>
      <c r="I914" s="11">
        <v>58336565</v>
      </c>
      <c r="J914" t="s">
        <v>461</v>
      </c>
      <c r="K914" t="s">
        <v>1213</v>
      </c>
      <c r="L914" t="s">
        <v>4928</v>
      </c>
      <c r="M914">
        <v>12845</v>
      </c>
      <c r="N914">
        <v>11124</v>
      </c>
      <c r="O914" t="s">
        <v>1943</v>
      </c>
      <c r="P914">
        <v>0</v>
      </c>
      <c r="Q914" t="s">
        <v>4929</v>
      </c>
      <c r="R914" t="s">
        <v>4930</v>
      </c>
      <c r="S914">
        <v>118</v>
      </c>
      <c r="T914" t="s">
        <v>37</v>
      </c>
      <c r="U914" t="s">
        <v>38</v>
      </c>
      <c r="V914" t="s">
        <v>272</v>
      </c>
      <c r="W914" s="11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5">
      <c r="A915" t="s">
        <v>28</v>
      </c>
      <c r="B915" t="s">
        <v>4931</v>
      </c>
      <c r="C915">
        <v>117</v>
      </c>
      <c r="D915">
        <v>101</v>
      </c>
      <c r="E915">
        <v>23</v>
      </c>
      <c r="F915">
        <v>541</v>
      </c>
      <c r="G915" t="s">
        <v>4827</v>
      </c>
      <c r="H915">
        <v>660</v>
      </c>
      <c r="I915" s="11">
        <v>66002004</v>
      </c>
      <c r="J915" t="s">
        <v>4932</v>
      </c>
      <c r="K915" t="s">
        <v>4907</v>
      </c>
      <c r="L915" t="s">
        <v>4933</v>
      </c>
      <c r="M915">
        <v>36431</v>
      </c>
      <c r="N915">
        <v>2177</v>
      </c>
      <c r="O915" t="s">
        <v>4934</v>
      </c>
      <c r="P915">
        <v>1</v>
      </c>
      <c r="Q915" t="s">
        <v>4935</v>
      </c>
      <c r="R915" t="s">
        <v>4936</v>
      </c>
      <c r="S915">
        <v>168</v>
      </c>
      <c r="T915" t="s">
        <v>37</v>
      </c>
      <c r="U915" t="s">
        <v>38</v>
      </c>
      <c r="V915" t="s">
        <v>272</v>
      </c>
      <c r="W915" s="11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5">
      <c r="A916" t="s">
        <v>28</v>
      </c>
      <c r="B916" t="s">
        <v>4937</v>
      </c>
      <c r="C916">
        <v>113</v>
      </c>
      <c r="D916">
        <v>113</v>
      </c>
      <c r="E916">
        <v>39</v>
      </c>
      <c r="F916">
        <v>477</v>
      </c>
      <c r="G916" t="s">
        <v>4938</v>
      </c>
      <c r="H916">
        <v>1000</v>
      </c>
      <c r="I916" s="11">
        <v>54997476</v>
      </c>
      <c r="J916" t="s">
        <v>2079</v>
      </c>
      <c r="K916" t="s">
        <v>420</v>
      </c>
      <c r="L916" t="s">
        <v>4939</v>
      </c>
      <c r="M916">
        <v>40362</v>
      </c>
      <c r="N916">
        <v>3341</v>
      </c>
      <c r="O916" t="s">
        <v>4940</v>
      </c>
      <c r="P916">
        <v>0</v>
      </c>
      <c r="Q916" t="s">
        <v>4941</v>
      </c>
      <c r="R916" t="s">
        <v>4942</v>
      </c>
      <c r="S916">
        <v>248</v>
      </c>
      <c r="T916" t="s">
        <v>37</v>
      </c>
      <c r="U916" t="s">
        <v>38</v>
      </c>
      <c r="V916" t="s">
        <v>569</v>
      </c>
      <c r="W916" s="11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5">
      <c r="A917" t="s">
        <v>28</v>
      </c>
      <c r="B917" t="s">
        <v>4943</v>
      </c>
      <c r="C917">
        <v>349</v>
      </c>
      <c r="D917">
        <v>98</v>
      </c>
      <c r="E917">
        <v>75</v>
      </c>
      <c r="F917">
        <v>467</v>
      </c>
      <c r="G917" t="s">
        <v>4944</v>
      </c>
      <c r="H917">
        <v>10000</v>
      </c>
      <c r="I917" s="11">
        <v>55682070</v>
      </c>
      <c r="J917" t="s">
        <v>3319</v>
      </c>
      <c r="K917" t="s">
        <v>860</v>
      </c>
      <c r="L917" t="s">
        <v>4945</v>
      </c>
      <c r="M917">
        <v>159868</v>
      </c>
      <c r="N917">
        <v>11946</v>
      </c>
      <c r="O917" t="s">
        <v>1803</v>
      </c>
      <c r="P917">
        <v>2</v>
      </c>
      <c r="Q917" t="s">
        <v>4946</v>
      </c>
      <c r="R917" t="s">
        <v>4947</v>
      </c>
      <c r="S917">
        <v>304</v>
      </c>
      <c r="T917" t="s">
        <v>37</v>
      </c>
      <c r="U917" t="s">
        <v>740</v>
      </c>
      <c r="V917" t="s">
        <v>569</v>
      </c>
      <c r="W917" s="11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5">
      <c r="A918" t="s">
        <v>28</v>
      </c>
      <c r="B918" t="s">
        <v>4948</v>
      </c>
      <c r="C918">
        <v>152</v>
      </c>
      <c r="D918">
        <v>124</v>
      </c>
      <c r="E918">
        <v>213</v>
      </c>
      <c r="F918">
        <v>372</v>
      </c>
      <c r="G918" t="s">
        <v>4949</v>
      </c>
      <c r="H918">
        <v>838</v>
      </c>
      <c r="I918" s="11">
        <v>52752475</v>
      </c>
      <c r="J918" t="s">
        <v>3911</v>
      </c>
      <c r="K918" t="s">
        <v>4950</v>
      </c>
      <c r="L918" t="s">
        <v>4951</v>
      </c>
      <c r="M918">
        <v>63067</v>
      </c>
      <c r="N918">
        <v>2583</v>
      </c>
      <c r="O918" t="s">
        <v>4952</v>
      </c>
      <c r="P918">
        <v>0</v>
      </c>
      <c r="Q918" t="s">
        <v>4953</v>
      </c>
      <c r="R918" t="s">
        <v>4954</v>
      </c>
      <c r="S918">
        <v>533</v>
      </c>
      <c r="T918" t="s">
        <v>37</v>
      </c>
      <c r="U918" t="s">
        <v>38</v>
      </c>
      <c r="V918" t="s">
        <v>569</v>
      </c>
      <c r="W918" s="11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5">
      <c r="A919" t="s">
        <v>28</v>
      </c>
      <c r="B919" t="s">
        <v>2554</v>
      </c>
      <c r="C919">
        <v>288</v>
      </c>
      <c r="D919">
        <v>109</v>
      </c>
      <c r="E919">
        <v>154</v>
      </c>
      <c r="F919">
        <v>144</v>
      </c>
      <c r="G919" t="s">
        <v>4955</v>
      </c>
      <c r="H919">
        <v>15000</v>
      </c>
      <c r="I919" s="11">
        <v>55092830</v>
      </c>
      <c r="J919" t="s">
        <v>222</v>
      </c>
      <c r="K919" t="s">
        <v>4956</v>
      </c>
      <c r="L919" t="s">
        <v>4957</v>
      </c>
      <c r="M919">
        <v>195043</v>
      </c>
      <c r="N919">
        <v>15608</v>
      </c>
      <c r="O919" t="s">
        <v>4958</v>
      </c>
      <c r="P919">
        <v>1</v>
      </c>
      <c r="Q919" t="s">
        <v>4959</v>
      </c>
      <c r="R919" t="s">
        <v>4960</v>
      </c>
      <c r="S919">
        <v>329</v>
      </c>
      <c r="T919" t="s">
        <v>37</v>
      </c>
      <c r="U919" t="s">
        <v>38</v>
      </c>
      <c r="V919" t="s">
        <v>39</v>
      </c>
      <c r="W919" s="11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5">
      <c r="A920" t="s">
        <v>28</v>
      </c>
      <c r="B920" t="s">
        <v>4961</v>
      </c>
      <c r="C920">
        <v>358</v>
      </c>
      <c r="D920">
        <v>128</v>
      </c>
      <c r="E920">
        <v>79</v>
      </c>
      <c r="F920">
        <v>414</v>
      </c>
      <c r="G920" t="s">
        <v>4962</v>
      </c>
      <c r="H920">
        <v>13000</v>
      </c>
      <c r="I920" s="11">
        <v>50815288</v>
      </c>
      <c r="J920" t="s">
        <v>3911</v>
      </c>
      <c r="K920" t="s">
        <v>1124</v>
      </c>
      <c r="L920" t="s">
        <v>4963</v>
      </c>
      <c r="M920">
        <v>109188</v>
      </c>
      <c r="N920">
        <v>14747</v>
      </c>
      <c r="O920" t="s">
        <v>4964</v>
      </c>
      <c r="P920">
        <v>0</v>
      </c>
      <c r="Q920" t="s">
        <v>4965</v>
      </c>
      <c r="R920" t="s">
        <v>4966</v>
      </c>
      <c r="S920">
        <v>625</v>
      </c>
      <c r="T920" t="s">
        <v>37</v>
      </c>
      <c r="U920" t="s">
        <v>38</v>
      </c>
      <c r="V920" t="s">
        <v>569</v>
      </c>
      <c r="W920" s="11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5">
      <c r="A921" t="s">
        <v>28</v>
      </c>
      <c r="B921" t="s">
        <v>273</v>
      </c>
      <c r="C921">
        <v>204</v>
      </c>
      <c r="D921">
        <v>144</v>
      </c>
      <c r="E921">
        <v>0</v>
      </c>
      <c r="F921">
        <v>681</v>
      </c>
      <c r="G921" t="s">
        <v>4967</v>
      </c>
      <c r="H921">
        <v>769</v>
      </c>
      <c r="I921" s="11">
        <v>52822418</v>
      </c>
      <c r="J921" t="s">
        <v>1847</v>
      </c>
      <c r="K921" t="s">
        <v>937</v>
      </c>
      <c r="L921" t="s">
        <v>4968</v>
      </c>
      <c r="M921">
        <v>47764</v>
      </c>
      <c r="N921">
        <v>3580</v>
      </c>
      <c r="O921" t="s">
        <v>4969</v>
      </c>
      <c r="P921">
        <v>0</v>
      </c>
      <c r="Q921" t="s">
        <v>4970</v>
      </c>
      <c r="R921" t="s">
        <v>4971</v>
      </c>
      <c r="S921">
        <v>219</v>
      </c>
      <c r="T921" t="s">
        <v>37</v>
      </c>
      <c r="U921" t="s">
        <v>38</v>
      </c>
      <c r="V921" t="s">
        <v>569</v>
      </c>
      <c r="W921" s="11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5">
      <c r="A922" t="s">
        <v>28</v>
      </c>
      <c r="B922" t="s">
        <v>4972</v>
      </c>
      <c r="C922">
        <v>156</v>
      </c>
      <c r="D922">
        <v>95</v>
      </c>
      <c r="E922">
        <v>34</v>
      </c>
      <c r="F922">
        <v>679</v>
      </c>
      <c r="G922" t="s">
        <v>3172</v>
      </c>
      <c r="H922">
        <v>17000</v>
      </c>
      <c r="I922" s="11">
        <v>50150619</v>
      </c>
      <c r="J922" t="s">
        <v>3160</v>
      </c>
      <c r="K922" t="s">
        <v>434</v>
      </c>
      <c r="L922" t="s">
        <v>4973</v>
      </c>
      <c r="M922">
        <v>45580</v>
      </c>
      <c r="N922">
        <v>19513</v>
      </c>
      <c r="O922" t="s">
        <v>4974</v>
      </c>
      <c r="P922">
        <v>1</v>
      </c>
      <c r="Q922" t="s">
        <v>4975</v>
      </c>
      <c r="R922" t="s">
        <v>4976</v>
      </c>
      <c r="S922">
        <v>102</v>
      </c>
      <c r="T922" t="s">
        <v>37</v>
      </c>
      <c r="U922" t="s">
        <v>38</v>
      </c>
      <c r="V922" t="s">
        <v>90</v>
      </c>
      <c r="W922" s="11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5">
      <c r="A923" t="s">
        <v>28</v>
      </c>
      <c r="B923" t="s">
        <v>4977</v>
      </c>
      <c r="C923">
        <v>171</v>
      </c>
      <c r="D923">
        <v>105</v>
      </c>
      <c r="E923">
        <v>12</v>
      </c>
      <c r="F923">
        <v>935</v>
      </c>
      <c r="G923" t="s">
        <v>386</v>
      </c>
      <c r="H923">
        <v>87000</v>
      </c>
      <c r="I923" s="11">
        <v>48745150</v>
      </c>
      <c r="J923" t="s">
        <v>1477</v>
      </c>
      <c r="K923" t="s">
        <v>506</v>
      </c>
      <c r="L923" t="s">
        <v>4978</v>
      </c>
      <c r="M923">
        <v>50170</v>
      </c>
      <c r="N923">
        <v>101383</v>
      </c>
      <c r="O923" t="s">
        <v>4979</v>
      </c>
      <c r="P923">
        <v>1</v>
      </c>
      <c r="Q923" t="s">
        <v>4980</v>
      </c>
      <c r="R923" t="s">
        <v>4981</v>
      </c>
      <c r="S923">
        <v>306</v>
      </c>
      <c r="T923" t="s">
        <v>37</v>
      </c>
      <c r="U923" t="s">
        <v>38</v>
      </c>
      <c r="V923" t="s">
        <v>39</v>
      </c>
      <c r="W923" s="11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5">
      <c r="A924" t="s">
        <v>28</v>
      </c>
      <c r="B924" t="s">
        <v>3541</v>
      </c>
      <c r="C924">
        <v>76</v>
      </c>
      <c r="D924">
        <v>121</v>
      </c>
      <c r="E924">
        <v>16000</v>
      </c>
      <c r="F924">
        <v>826</v>
      </c>
      <c r="G924" t="s">
        <v>1757</v>
      </c>
      <c r="H924">
        <v>16000</v>
      </c>
      <c r="I924" s="11">
        <v>50007168</v>
      </c>
      <c r="J924" t="s">
        <v>454</v>
      </c>
      <c r="K924" t="s">
        <v>3541</v>
      </c>
      <c r="L924" t="s">
        <v>4982</v>
      </c>
      <c r="M924">
        <v>39529</v>
      </c>
      <c r="N924">
        <v>19139</v>
      </c>
      <c r="O924" t="s">
        <v>1279</v>
      </c>
      <c r="P924">
        <v>0</v>
      </c>
      <c r="Q924" t="s">
        <v>4983</v>
      </c>
      <c r="R924" t="s">
        <v>4984</v>
      </c>
      <c r="S924">
        <v>142</v>
      </c>
      <c r="T924" t="s">
        <v>37</v>
      </c>
      <c r="U924" t="s">
        <v>38</v>
      </c>
      <c r="V924" t="s">
        <v>569</v>
      </c>
      <c r="W924" s="11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5">
      <c r="A925" t="s">
        <v>28</v>
      </c>
      <c r="B925" t="s">
        <v>182</v>
      </c>
      <c r="C925">
        <v>97</v>
      </c>
      <c r="D925">
        <v>125</v>
      </c>
      <c r="E925">
        <v>0</v>
      </c>
      <c r="F925">
        <v>957</v>
      </c>
      <c r="G925" t="s">
        <v>1335</v>
      </c>
      <c r="H925">
        <v>10000</v>
      </c>
      <c r="I925" s="11">
        <v>48154732</v>
      </c>
      <c r="J925" t="s">
        <v>1420</v>
      </c>
      <c r="K925" t="s">
        <v>2713</v>
      </c>
      <c r="L925" t="s">
        <v>4985</v>
      </c>
      <c r="M925">
        <v>60326</v>
      </c>
      <c r="N925">
        <v>15569</v>
      </c>
      <c r="O925" t="s">
        <v>983</v>
      </c>
      <c r="P925">
        <v>1</v>
      </c>
      <c r="Q925" t="s">
        <v>4986</v>
      </c>
      <c r="R925" t="s">
        <v>4987</v>
      </c>
      <c r="S925">
        <v>142</v>
      </c>
      <c r="T925" t="s">
        <v>37</v>
      </c>
      <c r="U925" t="s">
        <v>38</v>
      </c>
      <c r="V925" t="s">
        <v>569</v>
      </c>
      <c r="W925" s="11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5">
      <c r="A926" t="s">
        <v>28</v>
      </c>
      <c r="B926" t="s">
        <v>658</v>
      </c>
      <c r="C926">
        <v>157</v>
      </c>
      <c r="D926">
        <v>129</v>
      </c>
      <c r="E926">
        <v>21000</v>
      </c>
      <c r="F926">
        <v>283</v>
      </c>
      <c r="G926" t="s">
        <v>827</v>
      </c>
      <c r="H926">
        <v>495</v>
      </c>
      <c r="I926" s="11">
        <v>48265581</v>
      </c>
      <c r="J926" t="s">
        <v>1861</v>
      </c>
      <c r="K926" t="s">
        <v>4866</v>
      </c>
      <c r="L926" t="s">
        <v>4988</v>
      </c>
      <c r="M926">
        <v>261069</v>
      </c>
      <c r="N926">
        <v>1397</v>
      </c>
      <c r="O926" t="s">
        <v>4989</v>
      </c>
      <c r="P926">
        <v>1</v>
      </c>
      <c r="Q926" t="s">
        <v>4990</v>
      </c>
      <c r="R926" t="s">
        <v>4991</v>
      </c>
      <c r="S926">
        <v>506</v>
      </c>
      <c r="T926" t="s">
        <v>37</v>
      </c>
      <c r="U926" t="s">
        <v>38</v>
      </c>
      <c r="V926" t="s">
        <v>569</v>
      </c>
      <c r="W926" s="11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5">
      <c r="A927" t="s">
        <v>28</v>
      </c>
      <c r="B927" t="s">
        <v>4992</v>
      </c>
      <c r="C927">
        <v>267</v>
      </c>
      <c r="D927">
        <v>132</v>
      </c>
      <c r="E927">
        <v>50</v>
      </c>
      <c r="F927">
        <v>368</v>
      </c>
      <c r="G927" t="s">
        <v>4866</v>
      </c>
      <c r="H927">
        <v>992</v>
      </c>
      <c r="I927" s="11">
        <v>46982632</v>
      </c>
      <c r="J927" t="s">
        <v>4993</v>
      </c>
      <c r="K927" t="s">
        <v>3234</v>
      </c>
      <c r="L927" t="s">
        <v>4994</v>
      </c>
      <c r="M927">
        <v>172792</v>
      </c>
      <c r="N927">
        <v>1933</v>
      </c>
      <c r="O927" t="s">
        <v>4995</v>
      </c>
      <c r="P927">
        <v>0</v>
      </c>
      <c r="Q927" t="s">
        <v>4996</v>
      </c>
      <c r="R927" t="s">
        <v>4997</v>
      </c>
      <c r="S927">
        <v>1740</v>
      </c>
      <c r="T927" t="s">
        <v>37</v>
      </c>
      <c r="U927" t="s">
        <v>263</v>
      </c>
      <c r="V927" t="s">
        <v>569</v>
      </c>
      <c r="W927" s="11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5">
      <c r="A928" t="s">
        <v>28</v>
      </c>
      <c r="B928" t="s">
        <v>4998</v>
      </c>
      <c r="C928">
        <v>118</v>
      </c>
      <c r="D928">
        <v>118</v>
      </c>
      <c r="E928">
        <v>41</v>
      </c>
      <c r="F928">
        <v>585</v>
      </c>
      <c r="G928" t="s">
        <v>245</v>
      </c>
      <c r="H928">
        <v>18000</v>
      </c>
      <c r="I928" s="11">
        <v>44737059</v>
      </c>
      <c r="J928" t="s">
        <v>3753</v>
      </c>
      <c r="K928" t="s">
        <v>572</v>
      </c>
      <c r="L928" t="s">
        <v>4999</v>
      </c>
      <c r="M928">
        <v>48322</v>
      </c>
      <c r="N928">
        <v>24024</v>
      </c>
      <c r="O928" t="s">
        <v>5000</v>
      </c>
      <c r="P928">
        <v>1</v>
      </c>
      <c r="Q928" t="s">
        <v>5001</v>
      </c>
      <c r="R928" t="s">
        <v>5002</v>
      </c>
      <c r="S928">
        <v>261</v>
      </c>
      <c r="T928" t="s">
        <v>37</v>
      </c>
      <c r="U928" t="s">
        <v>38</v>
      </c>
      <c r="V928" t="s">
        <v>39</v>
      </c>
      <c r="W928" s="11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5">
      <c r="A929" t="s">
        <v>28</v>
      </c>
      <c r="B929" t="s">
        <v>5003</v>
      </c>
      <c r="C929">
        <v>291</v>
      </c>
      <c r="D929">
        <v>113</v>
      </c>
      <c r="E929">
        <v>22</v>
      </c>
      <c r="F929">
        <v>1000</v>
      </c>
      <c r="G929" t="s">
        <v>5004</v>
      </c>
      <c r="H929">
        <v>3000</v>
      </c>
      <c r="I929" s="11">
        <v>56724080</v>
      </c>
      <c r="J929" t="s">
        <v>1611</v>
      </c>
      <c r="K929" t="s">
        <v>4400</v>
      </c>
      <c r="L929" t="s">
        <v>5005</v>
      </c>
      <c r="M929">
        <v>172112</v>
      </c>
      <c r="N929">
        <v>8398</v>
      </c>
      <c r="O929" t="s">
        <v>3597</v>
      </c>
      <c r="P929">
        <v>7</v>
      </c>
      <c r="Q929" t="s">
        <v>5006</v>
      </c>
      <c r="R929" t="s">
        <v>5007</v>
      </c>
      <c r="S929">
        <v>181</v>
      </c>
      <c r="T929" t="s">
        <v>37</v>
      </c>
      <c r="U929" t="s">
        <v>38</v>
      </c>
      <c r="V929" t="s">
        <v>569</v>
      </c>
      <c r="W929" s="11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5">
      <c r="A930" t="s">
        <v>28</v>
      </c>
      <c r="B930" t="s">
        <v>2960</v>
      </c>
      <c r="C930">
        <v>68</v>
      </c>
      <c r="D930">
        <v>140</v>
      </c>
      <c r="E930">
        <v>473</v>
      </c>
      <c r="F930">
        <v>294</v>
      </c>
      <c r="G930" t="s">
        <v>5008</v>
      </c>
      <c r="H930">
        <v>18000</v>
      </c>
      <c r="I930" s="11">
        <v>44484065</v>
      </c>
      <c r="J930" t="s">
        <v>1092</v>
      </c>
      <c r="K930" t="s">
        <v>115</v>
      </c>
      <c r="L930" t="s">
        <v>5009</v>
      </c>
      <c r="M930">
        <v>107227</v>
      </c>
      <c r="N930">
        <v>20152</v>
      </c>
      <c r="O930" t="s">
        <v>4362</v>
      </c>
      <c r="P930">
        <v>2</v>
      </c>
      <c r="Q930" t="s">
        <v>5010</v>
      </c>
      <c r="R930" t="s">
        <v>5011</v>
      </c>
      <c r="S930">
        <v>279</v>
      </c>
      <c r="T930" t="s">
        <v>37</v>
      </c>
      <c r="U930" t="s">
        <v>740</v>
      </c>
      <c r="V930" t="s">
        <v>569</v>
      </c>
      <c r="W930" s="11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5">
      <c r="A931" t="s">
        <v>28</v>
      </c>
      <c r="B931" t="s">
        <v>5012</v>
      </c>
      <c r="C931">
        <v>228</v>
      </c>
      <c r="D931">
        <v>89</v>
      </c>
      <c r="E931">
        <v>77</v>
      </c>
      <c r="F931">
        <v>159</v>
      </c>
      <c r="G931" t="s">
        <v>5013</v>
      </c>
      <c r="H931">
        <v>490</v>
      </c>
      <c r="I931" s="11">
        <v>47553512</v>
      </c>
      <c r="J931" t="s">
        <v>59</v>
      </c>
      <c r="K931" t="s">
        <v>3531</v>
      </c>
      <c r="L931" t="s">
        <v>5014</v>
      </c>
      <c r="M931">
        <v>54101</v>
      </c>
      <c r="N931">
        <v>1367</v>
      </c>
      <c r="O931" t="s">
        <v>5015</v>
      </c>
      <c r="P931">
        <v>0</v>
      </c>
      <c r="Q931" t="s">
        <v>5016</v>
      </c>
      <c r="R931" t="s">
        <v>5017</v>
      </c>
      <c r="S931">
        <v>210</v>
      </c>
      <c r="T931" t="s">
        <v>37</v>
      </c>
      <c r="U931" t="s">
        <v>38</v>
      </c>
      <c r="V931" t="s">
        <v>39</v>
      </c>
      <c r="W931" s="11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5">
      <c r="A932" t="s">
        <v>28</v>
      </c>
      <c r="B932" t="s">
        <v>5018</v>
      </c>
      <c r="C932">
        <v>36</v>
      </c>
      <c r="D932">
        <v>104</v>
      </c>
      <c r="E932">
        <v>644</v>
      </c>
      <c r="F932">
        <v>174</v>
      </c>
      <c r="G932" t="s">
        <v>5019</v>
      </c>
      <c r="H932">
        <v>437</v>
      </c>
      <c r="I932" s="11">
        <v>42610000</v>
      </c>
      <c r="J932" t="s">
        <v>412</v>
      </c>
      <c r="K932" t="s">
        <v>4221</v>
      </c>
      <c r="L932" t="s">
        <v>5020</v>
      </c>
      <c r="M932">
        <v>60293</v>
      </c>
      <c r="N932">
        <v>1093</v>
      </c>
      <c r="O932" t="s">
        <v>5021</v>
      </c>
      <c r="P932">
        <v>1</v>
      </c>
      <c r="Q932" t="s">
        <v>5022</v>
      </c>
      <c r="R932" t="s">
        <v>5023</v>
      </c>
      <c r="S932">
        <v>114</v>
      </c>
      <c r="T932" t="s">
        <v>37</v>
      </c>
      <c r="U932" t="s">
        <v>38</v>
      </c>
      <c r="V932" t="s">
        <v>569</v>
      </c>
      <c r="W932" s="11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5">
      <c r="A933" t="s">
        <v>28</v>
      </c>
      <c r="B933" t="s">
        <v>2732</v>
      </c>
      <c r="C933">
        <v>105</v>
      </c>
      <c r="D933">
        <v>106</v>
      </c>
      <c r="E933">
        <v>287</v>
      </c>
      <c r="F933">
        <v>767</v>
      </c>
      <c r="G933" t="s">
        <v>5024</v>
      </c>
      <c r="H933">
        <v>16000</v>
      </c>
      <c r="I933" s="11">
        <v>41482207</v>
      </c>
      <c r="J933" t="s">
        <v>855</v>
      </c>
      <c r="K933" t="s">
        <v>196</v>
      </c>
      <c r="L933" t="s">
        <v>5025</v>
      </c>
      <c r="M933">
        <v>68428</v>
      </c>
      <c r="N933">
        <v>19610</v>
      </c>
      <c r="O933" t="s">
        <v>5026</v>
      </c>
      <c r="P933">
        <v>0</v>
      </c>
      <c r="Q933" t="s">
        <v>5027</v>
      </c>
      <c r="R933" t="s">
        <v>5028</v>
      </c>
      <c r="S933">
        <v>148</v>
      </c>
      <c r="T933" t="s">
        <v>37</v>
      </c>
      <c r="U933" t="s">
        <v>38</v>
      </c>
      <c r="V933" t="s">
        <v>39</v>
      </c>
      <c r="W933" s="11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5">
      <c r="A934" t="s">
        <v>28</v>
      </c>
      <c r="B934" t="s">
        <v>4738</v>
      </c>
      <c r="C934">
        <v>276</v>
      </c>
      <c r="D934">
        <v>141</v>
      </c>
      <c r="E934">
        <v>71</v>
      </c>
      <c r="F934">
        <v>3000</v>
      </c>
      <c r="G934" t="s">
        <v>1626</v>
      </c>
      <c r="H934">
        <v>21000</v>
      </c>
      <c r="I934" s="11">
        <v>47105085</v>
      </c>
      <c r="J934" t="s">
        <v>1872</v>
      </c>
      <c r="K934" t="s">
        <v>92</v>
      </c>
      <c r="L934" t="s">
        <v>5029</v>
      </c>
      <c r="M934">
        <v>136973</v>
      </c>
      <c r="N934">
        <v>30183</v>
      </c>
      <c r="O934" t="s">
        <v>4322</v>
      </c>
      <c r="P934">
        <v>1</v>
      </c>
      <c r="Q934" t="s">
        <v>5030</v>
      </c>
      <c r="R934" t="s">
        <v>5031</v>
      </c>
      <c r="S934">
        <v>275</v>
      </c>
      <c r="T934" t="s">
        <v>37</v>
      </c>
      <c r="U934" t="s">
        <v>38</v>
      </c>
      <c r="V934" t="s">
        <v>569</v>
      </c>
      <c r="W934" s="11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5">
      <c r="A935" t="s">
        <v>28</v>
      </c>
      <c r="B935" t="s">
        <v>2485</v>
      </c>
      <c r="C935">
        <v>93</v>
      </c>
      <c r="D935">
        <v>124</v>
      </c>
      <c r="E935">
        <v>75</v>
      </c>
      <c r="F935">
        <v>258</v>
      </c>
      <c r="G935" t="s">
        <v>4493</v>
      </c>
      <c r="H935">
        <v>294</v>
      </c>
      <c r="I935" s="11">
        <v>41256277</v>
      </c>
      <c r="J935" t="s">
        <v>59</v>
      </c>
      <c r="K935" t="s">
        <v>827</v>
      </c>
      <c r="L935" t="s">
        <v>5032</v>
      </c>
      <c r="M935">
        <v>46451</v>
      </c>
      <c r="N935">
        <v>1289</v>
      </c>
      <c r="O935" t="s">
        <v>5033</v>
      </c>
      <c r="P935">
        <v>2</v>
      </c>
      <c r="Q935" t="s">
        <v>5034</v>
      </c>
      <c r="R935" t="s">
        <v>5035</v>
      </c>
      <c r="S935">
        <v>156</v>
      </c>
      <c r="T935" t="s">
        <v>37</v>
      </c>
      <c r="U935" t="s">
        <v>38</v>
      </c>
      <c r="V935" t="s">
        <v>569</v>
      </c>
      <c r="W935" s="11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5">
      <c r="A936" t="s">
        <v>28</v>
      </c>
      <c r="B936" t="s">
        <v>5036</v>
      </c>
      <c r="C936">
        <v>191</v>
      </c>
      <c r="D936">
        <v>98</v>
      </c>
      <c r="E936">
        <v>38</v>
      </c>
      <c r="F936">
        <v>706</v>
      </c>
      <c r="G936" t="s">
        <v>201</v>
      </c>
      <c r="H936">
        <v>14000</v>
      </c>
      <c r="I936" s="11">
        <v>50740078</v>
      </c>
      <c r="J936" t="s">
        <v>2145</v>
      </c>
      <c r="K936" t="s">
        <v>1909</v>
      </c>
      <c r="L936" t="s">
        <v>5037</v>
      </c>
      <c r="M936">
        <v>151580</v>
      </c>
      <c r="N936">
        <v>16791</v>
      </c>
      <c r="O936" t="s">
        <v>5038</v>
      </c>
      <c r="P936">
        <v>1</v>
      </c>
      <c r="Q936" t="s">
        <v>5039</v>
      </c>
      <c r="R936" t="s">
        <v>5040</v>
      </c>
      <c r="S936">
        <v>672</v>
      </c>
      <c r="T936" t="s">
        <v>37</v>
      </c>
      <c r="U936" t="s">
        <v>740</v>
      </c>
      <c r="V936" t="s">
        <v>569</v>
      </c>
      <c r="W936" s="11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5">
      <c r="A937" t="s">
        <v>28</v>
      </c>
      <c r="B937" t="s">
        <v>5041</v>
      </c>
      <c r="C937">
        <v>143</v>
      </c>
      <c r="D937">
        <v>108</v>
      </c>
      <c r="E937">
        <v>17</v>
      </c>
      <c r="F937">
        <v>186</v>
      </c>
      <c r="G937" t="s">
        <v>388</v>
      </c>
      <c r="H937">
        <v>14000</v>
      </c>
      <c r="I937" s="11">
        <v>40203020</v>
      </c>
      <c r="J937" t="s">
        <v>1375</v>
      </c>
      <c r="K937" t="s">
        <v>426</v>
      </c>
      <c r="L937" t="s">
        <v>5042</v>
      </c>
      <c r="M937">
        <v>74315</v>
      </c>
      <c r="N937">
        <v>15634</v>
      </c>
      <c r="O937" t="s">
        <v>5043</v>
      </c>
      <c r="P937">
        <v>1</v>
      </c>
      <c r="Q937" t="s">
        <v>5044</v>
      </c>
      <c r="R937" t="s">
        <v>5045</v>
      </c>
      <c r="S937">
        <v>259</v>
      </c>
      <c r="T937" t="s">
        <v>37</v>
      </c>
      <c r="U937" t="s">
        <v>56</v>
      </c>
      <c r="V937" t="s">
        <v>569</v>
      </c>
      <c r="W937" s="11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5">
      <c r="A938" t="s">
        <v>28</v>
      </c>
      <c r="B938" t="s">
        <v>5046</v>
      </c>
      <c r="C938">
        <v>124</v>
      </c>
      <c r="D938">
        <v>114</v>
      </c>
      <c r="E938">
        <v>73</v>
      </c>
      <c r="F938">
        <v>323</v>
      </c>
      <c r="G938" t="s">
        <v>2169</v>
      </c>
      <c r="H938">
        <v>18000</v>
      </c>
      <c r="I938" s="11">
        <v>40905277</v>
      </c>
      <c r="J938" t="s">
        <v>5047</v>
      </c>
      <c r="K938" t="s">
        <v>1664</v>
      </c>
      <c r="L938" t="s">
        <v>5048</v>
      </c>
      <c r="M938">
        <v>45895</v>
      </c>
      <c r="N938">
        <v>19739</v>
      </c>
      <c r="O938" t="s">
        <v>5049</v>
      </c>
      <c r="P938">
        <v>3</v>
      </c>
      <c r="Q938" t="s">
        <v>5050</v>
      </c>
      <c r="R938" t="s">
        <v>5051</v>
      </c>
      <c r="S938">
        <v>157</v>
      </c>
      <c r="T938" t="s">
        <v>37</v>
      </c>
      <c r="U938" t="s">
        <v>38</v>
      </c>
      <c r="V938" t="s">
        <v>569</v>
      </c>
      <c r="W938" s="11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5">
      <c r="A939" t="s">
        <v>28</v>
      </c>
      <c r="B939" t="s">
        <v>5052</v>
      </c>
      <c r="C939">
        <v>47</v>
      </c>
      <c r="D939">
        <v>101</v>
      </c>
      <c r="E939">
        <v>0</v>
      </c>
      <c r="F939">
        <v>158</v>
      </c>
      <c r="G939" t="s">
        <v>5053</v>
      </c>
      <c r="H939">
        <v>854</v>
      </c>
      <c r="I939" s="11">
        <v>38590500</v>
      </c>
      <c r="J939" t="s">
        <v>50</v>
      </c>
      <c r="K939" t="s">
        <v>3063</v>
      </c>
      <c r="L939" t="s">
        <v>5054</v>
      </c>
      <c r="M939">
        <v>17997</v>
      </c>
      <c r="N939">
        <v>1860</v>
      </c>
      <c r="O939" t="s">
        <v>5055</v>
      </c>
      <c r="P939">
        <v>1</v>
      </c>
      <c r="Q939" t="s">
        <v>5056</v>
      </c>
      <c r="R939" t="s">
        <v>5057</v>
      </c>
      <c r="S939">
        <v>140</v>
      </c>
      <c r="T939" t="s">
        <v>37</v>
      </c>
      <c r="U939" t="s">
        <v>38</v>
      </c>
      <c r="V939" t="s">
        <v>569</v>
      </c>
      <c r="W939" s="11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5">
      <c r="A940" t="s">
        <v>28</v>
      </c>
      <c r="B940" t="s">
        <v>4691</v>
      </c>
      <c r="C940">
        <v>66</v>
      </c>
      <c r="D940">
        <v>93</v>
      </c>
      <c r="E940">
        <v>0</v>
      </c>
      <c r="F940">
        <v>717</v>
      </c>
      <c r="G940" t="s">
        <v>1917</v>
      </c>
      <c r="H940">
        <v>12000</v>
      </c>
      <c r="I940" s="11">
        <v>39177541</v>
      </c>
      <c r="J940" t="s">
        <v>143</v>
      </c>
      <c r="K940" t="s">
        <v>1080</v>
      </c>
      <c r="L940" t="s">
        <v>5058</v>
      </c>
      <c r="M940">
        <v>20310</v>
      </c>
      <c r="N940">
        <v>14899</v>
      </c>
      <c r="O940" t="s">
        <v>5059</v>
      </c>
      <c r="P940">
        <v>1</v>
      </c>
      <c r="Q940" t="s">
        <v>5060</v>
      </c>
      <c r="R940" t="s">
        <v>5061</v>
      </c>
      <c r="S940">
        <v>177</v>
      </c>
      <c r="T940" t="s">
        <v>37</v>
      </c>
      <c r="U940" t="s">
        <v>38</v>
      </c>
      <c r="V940" t="s">
        <v>90</v>
      </c>
      <c r="W940" s="11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5">
      <c r="A941" t="s">
        <v>28</v>
      </c>
      <c r="B941" t="s">
        <v>5062</v>
      </c>
      <c r="C941">
        <v>118</v>
      </c>
      <c r="D941">
        <v>119</v>
      </c>
      <c r="E941">
        <v>0</v>
      </c>
      <c r="F941">
        <v>39</v>
      </c>
      <c r="G941" t="s">
        <v>5063</v>
      </c>
      <c r="H941">
        <v>29000</v>
      </c>
      <c r="I941" s="11">
        <v>39778599</v>
      </c>
      <c r="J941" t="s">
        <v>1763</v>
      </c>
      <c r="K941" t="s">
        <v>210</v>
      </c>
      <c r="L941" t="s">
        <v>5064</v>
      </c>
      <c r="M941">
        <v>176169</v>
      </c>
      <c r="N941">
        <v>29461</v>
      </c>
      <c r="O941" t="s">
        <v>5065</v>
      </c>
      <c r="P941">
        <v>0</v>
      </c>
      <c r="Q941" t="s">
        <v>5066</v>
      </c>
      <c r="R941" t="s">
        <v>5067</v>
      </c>
      <c r="S941">
        <v>548</v>
      </c>
      <c r="T941" t="s">
        <v>37</v>
      </c>
      <c r="U941" t="s">
        <v>38</v>
      </c>
      <c r="V941" t="s">
        <v>569</v>
      </c>
      <c r="W941" s="11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5">
      <c r="A942" t="s">
        <v>28</v>
      </c>
      <c r="B942" t="s">
        <v>3170</v>
      </c>
      <c r="C942">
        <v>93</v>
      </c>
      <c r="D942">
        <v>119</v>
      </c>
      <c r="E942">
        <v>0</v>
      </c>
      <c r="F942">
        <v>434</v>
      </c>
      <c r="G942" t="s">
        <v>1860</v>
      </c>
      <c r="H942">
        <v>627</v>
      </c>
      <c r="I942" s="11">
        <v>37486138</v>
      </c>
      <c r="J942" t="s">
        <v>1375</v>
      </c>
      <c r="K942" t="s">
        <v>2030</v>
      </c>
      <c r="L942" t="s">
        <v>5068</v>
      </c>
      <c r="M942">
        <v>30890</v>
      </c>
      <c r="N942">
        <v>2052</v>
      </c>
      <c r="O942" t="s">
        <v>1582</v>
      </c>
      <c r="P942">
        <v>1</v>
      </c>
      <c r="Q942" t="s">
        <v>5069</v>
      </c>
      <c r="R942" t="s">
        <v>5070</v>
      </c>
      <c r="S942">
        <v>106</v>
      </c>
      <c r="T942" t="s">
        <v>37</v>
      </c>
      <c r="U942" t="s">
        <v>38</v>
      </c>
      <c r="V942" t="s">
        <v>39</v>
      </c>
      <c r="W942" s="11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5">
      <c r="A943" t="s">
        <v>28</v>
      </c>
      <c r="B943" t="s">
        <v>4916</v>
      </c>
      <c r="C943">
        <v>235</v>
      </c>
      <c r="D943">
        <v>99</v>
      </c>
      <c r="E943">
        <v>160</v>
      </c>
      <c r="F943">
        <v>72</v>
      </c>
      <c r="G943" t="s">
        <v>5071</v>
      </c>
      <c r="H943">
        <v>330</v>
      </c>
      <c r="I943" s="11">
        <v>38105077</v>
      </c>
      <c r="J943" t="s">
        <v>329</v>
      </c>
      <c r="K943" t="s">
        <v>5072</v>
      </c>
      <c r="L943" t="s">
        <v>5073</v>
      </c>
      <c r="M943">
        <v>58349</v>
      </c>
      <c r="N943">
        <v>701</v>
      </c>
      <c r="O943" t="s">
        <v>5074</v>
      </c>
      <c r="P943">
        <v>0</v>
      </c>
      <c r="Q943" t="s">
        <v>5075</v>
      </c>
      <c r="R943" t="s">
        <v>5076</v>
      </c>
      <c r="S943">
        <v>194</v>
      </c>
      <c r="T943" t="s">
        <v>37</v>
      </c>
      <c r="U943" t="s">
        <v>38</v>
      </c>
      <c r="V943" t="s">
        <v>569</v>
      </c>
      <c r="W943" s="11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5">
      <c r="A944" t="s">
        <v>28</v>
      </c>
      <c r="B944" t="s">
        <v>74</v>
      </c>
      <c r="C944">
        <v>113</v>
      </c>
      <c r="D944">
        <v>137</v>
      </c>
      <c r="E944">
        <v>0</v>
      </c>
      <c r="F944">
        <v>432</v>
      </c>
      <c r="G944" t="s">
        <v>1580</v>
      </c>
      <c r="H944">
        <v>24000</v>
      </c>
      <c r="I944" s="11">
        <v>35168395</v>
      </c>
      <c r="J944" t="s">
        <v>4703</v>
      </c>
      <c r="K944" t="s">
        <v>77</v>
      </c>
      <c r="L944" t="s">
        <v>5077</v>
      </c>
      <c r="M944">
        <v>26034</v>
      </c>
      <c r="N944">
        <v>25469</v>
      </c>
      <c r="O944" t="s">
        <v>5078</v>
      </c>
      <c r="P944">
        <v>0</v>
      </c>
      <c r="Q944" t="s">
        <v>5079</v>
      </c>
      <c r="R944" t="s">
        <v>5080</v>
      </c>
      <c r="S944">
        <v>226</v>
      </c>
      <c r="T944" t="s">
        <v>37</v>
      </c>
      <c r="U944" t="s">
        <v>38</v>
      </c>
      <c r="V944" t="s">
        <v>39</v>
      </c>
      <c r="W944" s="11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5">
      <c r="A945" t="s">
        <v>28</v>
      </c>
      <c r="B945" t="s">
        <v>5081</v>
      </c>
      <c r="C945">
        <v>51</v>
      </c>
      <c r="D945">
        <v>117</v>
      </c>
      <c r="E945">
        <v>31</v>
      </c>
      <c r="F945">
        <v>210</v>
      </c>
      <c r="G945" t="s">
        <v>5082</v>
      </c>
      <c r="H945">
        <v>2000</v>
      </c>
      <c r="I945" s="11">
        <v>32800000</v>
      </c>
      <c r="J945" t="s">
        <v>5083</v>
      </c>
      <c r="K945" t="s">
        <v>1335</v>
      </c>
      <c r="L945" t="s">
        <v>5084</v>
      </c>
      <c r="M945">
        <v>34896</v>
      </c>
      <c r="N945">
        <v>3016</v>
      </c>
      <c r="O945" t="s">
        <v>3606</v>
      </c>
      <c r="P945">
        <v>1</v>
      </c>
      <c r="Q945" t="s">
        <v>5085</v>
      </c>
      <c r="R945" t="s">
        <v>5086</v>
      </c>
      <c r="S945">
        <v>118</v>
      </c>
      <c r="T945" t="s">
        <v>37</v>
      </c>
      <c r="U945" t="s">
        <v>38</v>
      </c>
      <c r="V945" t="s">
        <v>569</v>
      </c>
      <c r="W945" s="11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5">
      <c r="A946" t="s">
        <v>28</v>
      </c>
      <c r="B946" t="s">
        <v>4468</v>
      </c>
      <c r="C946">
        <v>98</v>
      </c>
      <c r="D946">
        <v>87</v>
      </c>
      <c r="E946">
        <v>9</v>
      </c>
      <c r="F946">
        <v>1000</v>
      </c>
      <c r="G946" t="s">
        <v>229</v>
      </c>
      <c r="H946">
        <v>15000</v>
      </c>
      <c r="I946" s="11">
        <v>33643461</v>
      </c>
      <c r="J946" t="s">
        <v>2934</v>
      </c>
      <c r="K946" t="s">
        <v>177</v>
      </c>
      <c r="L946" t="s">
        <v>5087</v>
      </c>
      <c r="M946">
        <v>11257</v>
      </c>
      <c r="N946">
        <v>20061</v>
      </c>
      <c r="O946" t="s">
        <v>786</v>
      </c>
      <c r="P946">
        <v>0</v>
      </c>
      <c r="Q946" t="s">
        <v>5088</v>
      </c>
      <c r="R946" t="s">
        <v>5089</v>
      </c>
      <c r="S946">
        <v>65</v>
      </c>
      <c r="T946" t="s">
        <v>37</v>
      </c>
      <c r="U946" t="s">
        <v>38</v>
      </c>
      <c r="V946" t="s">
        <v>90</v>
      </c>
      <c r="W946" s="11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5">
      <c r="A947" t="s">
        <v>28</v>
      </c>
      <c r="B947" t="s">
        <v>3541</v>
      </c>
      <c r="C947">
        <v>315</v>
      </c>
      <c r="D947">
        <v>129</v>
      </c>
      <c r="E947">
        <v>16000</v>
      </c>
      <c r="F947">
        <v>447</v>
      </c>
      <c r="G947" t="s">
        <v>5090</v>
      </c>
      <c r="H947">
        <v>13000</v>
      </c>
      <c r="I947" s="11">
        <v>32741596</v>
      </c>
      <c r="J947" t="s">
        <v>5091</v>
      </c>
      <c r="K947" t="s">
        <v>1124</v>
      </c>
      <c r="L947" t="s">
        <v>5092</v>
      </c>
      <c r="M947">
        <v>80140</v>
      </c>
      <c r="N947">
        <v>14344</v>
      </c>
      <c r="O947" t="s">
        <v>1571</v>
      </c>
      <c r="P947">
        <v>0</v>
      </c>
      <c r="Q947" t="s">
        <v>5093</v>
      </c>
      <c r="R947" t="s">
        <v>5094</v>
      </c>
      <c r="S947">
        <v>323</v>
      </c>
      <c r="T947" t="s">
        <v>37</v>
      </c>
      <c r="U947" t="s">
        <v>38</v>
      </c>
      <c r="V947" t="s">
        <v>39</v>
      </c>
      <c r="W947" s="11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5">
      <c r="A948" t="s">
        <v>28</v>
      </c>
      <c r="B948" t="s">
        <v>5095</v>
      </c>
      <c r="C948">
        <v>136</v>
      </c>
      <c r="D948">
        <v>115</v>
      </c>
      <c r="E948">
        <v>58</v>
      </c>
      <c r="F948">
        <v>401</v>
      </c>
      <c r="G948" t="s">
        <v>4333</v>
      </c>
      <c r="H948">
        <v>33000</v>
      </c>
      <c r="I948" s="11">
        <v>31874869</v>
      </c>
      <c r="J948" t="s">
        <v>2152</v>
      </c>
      <c r="K948" t="s">
        <v>4046</v>
      </c>
      <c r="L948" t="s">
        <v>5096</v>
      </c>
      <c r="M948">
        <v>43574</v>
      </c>
      <c r="N948">
        <v>34606</v>
      </c>
      <c r="O948" t="s">
        <v>5097</v>
      </c>
      <c r="P948">
        <v>0</v>
      </c>
      <c r="Q948" t="s">
        <v>5098</v>
      </c>
      <c r="R948" t="s">
        <v>5099</v>
      </c>
      <c r="S948">
        <v>302</v>
      </c>
      <c r="T948" t="s">
        <v>37</v>
      </c>
      <c r="U948" t="s">
        <v>38</v>
      </c>
      <c r="V948" t="s">
        <v>569</v>
      </c>
      <c r="W948" s="11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5">
      <c r="A949" t="s">
        <v>720</v>
      </c>
      <c r="B949" t="s">
        <v>1031</v>
      </c>
      <c r="C949">
        <v>61</v>
      </c>
      <c r="D949">
        <v>132</v>
      </c>
      <c r="E949">
        <v>503</v>
      </c>
      <c r="F949">
        <v>282</v>
      </c>
      <c r="G949" t="s">
        <v>1721</v>
      </c>
      <c r="H949">
        <v>45000</v>
      </c>
      <c r="I949" s="11">
        <v>30306268</v>
      </c>
      <c r="J949" t="s">
        <v>329</v>
      </c>
      <c r="K949" t="s">
        <v>5100</v>
      </c>
      <c r="L949" t="s">
        <v>5101</v>
      </c>
      <c r="M949">
        <v>62981</v>
      </c>
      <c r="N949">
        <v>58528</v>
      </c>
      <c r="O949" t="s">
        <v>5102</v>
      </c>
      <c r="P949">
        <v>0</v>
      </c>
      <c r="Q949" t="s">
        <v>5103</v>
      </c>
      <c r="R949" t="s">
        <v>5104</v>
      </c>
      <c r="S949">
        <v>84</v>
      </c>
      <c r="T949" t="s">
        <v>37</v>
      </c>
      <c r="U949" t="s">
        <v>1418</v>
      </c>
      <c r="V949" t="s">
        <v>569</v>
      </c>
      <c r="W949" s="11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5">
      <c r="A950" t="s">
        <v>28</v>
      </c>
      <c r="B950" t="s">
        <v>5105</v>
      </c>
      <c r="C950">
        <v>209</v>
      </c>
      <c r="D950">
        <v>131</v>
      </c>
      <c r="E950">
        <v>73</v>
      </c>
      <c r="F950">
        <v>163</v>
      </c>
      <c r="G950" t="s">
        <v>5106</v>
      </c>
      <c r="H950">
        <v>879</v>
      </c>
      <c r="I950" s="11">
        <v>27667947</v>
      </c>
      <c r="J950" t="s">
        <v>2062</v>
      </c>
      <c r="K950" t="s">
        <v>2344</v>
      </c>
      <c r="L950" t="s">
        <v>5107</v>
      </c>
      <c r="M950">
        <v>86374</v>
      </c>
      <c r="N950">
        <v>1344</v>
      </c>
      <c r="O950" t="s">
        <v>5108</v>
      </c>
      <c r="P950">
        <v>0</v>
      </c>
      <c r="Q950" t="s">
        <v>5109</v>
      </c>
      <c r="R950" t="s">
        <v>5110</v>
      </c>
      <c r="S950">
        <v>392</v>
      </c>
      <c r="T950" t="s">
        <v>37</v>
      </c>
      <c r="U950" t="s">
        <v>56</v>
      </c>
      <c r="V950" t="s">
        <v>569</v>
      </c>
      <c r="W950" s="11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5">
      <c r="A951" t="s">
        <v>28</v>
      </c>
      <c r="B951" t="s">
        <v>3731</v>
      </c>
      <c r="C951">
        <v>99</v>
      </c>
      <c r="D951">
        <v>95</v>
      </c>
      <c r="E951">
        <v>0</v>
      </c>
      <c r="F951">
        <v>323</v>
      </c>
      <c r="G951" t="s">
        <v>5111</v>
      </c>
      <c r="H951">
        <v>13000</v>
      </c>
      <c r="I951" s="11">
        <v>27067160</v>
      </c>
      <c r="J951" t="s">
        <v>1375</v>
      </c>
      <c r="K951" t="s">
        <v>950</v>
      </c>
      <c r="L951" t="s">
        <v>5112</v>
      </c>
      <c r="M951">
        <v>18404</v>
      </c>
      <c r="N951">
        <v>14706</v>
      </c>
      <c r="O951" t="s">
        <v>5113</v>
      </c>
      <c r="P951">
        <v>1</v>
      </c>
      <c r="Q951" t="s">
        <v>5114</v>
      </c>
      <c r="R951" t="s">
        <v>5115</v>
      </c>
      <c r="S951">
        <v>150</v>
      </c>
      <c r="T951" t="s">
        <v>37</v>
      </c>
      <c r="U951" t="s">
        <v>38</v>
      </c>
      <c r="V951" t="s">
        <v>569</v>
      </c>
      <c r="W951" s="11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5">
      <c r="A952" t="s">
        <v>28</v>
      </c>
      <c r="B952" t="s">
        <v>5116</v>
      </c>
      <c r="C952">
        <v>298</v>
      </c>
      <c r="D952">
        <v>125</v>
      </c>
      <c r="E952">
        <v>487</v>
      </c>
      <c r="F952">
        <v>201</v>
      </c>
      <c r="G952" t="s">
        <v>4877</v>
      </c>
      <c r="H952">
        <v>430</v>
      </c>
      <c r="I952" s="11">
        <v>26616999</v>
      </c>
      <c r="J952" t="s">
        <v>1612</v>
      </c>
      <c r="K952" t="s">
        <v>5117</v>
      </c>
      <c r="L952" t="s">
        <v>5118</v>
      </c>
      <c r="M952">
        <v>92461</v>
      </c>
      <c r="N952">
        <v>1300</v>
      </c>
      <c r="O952" t="s">
        <v>5119</v>
      </c>
      <c r="P952">
        <v>3</v>
      </c>
      <c r="Q952" t="s">
        <v>5120</v>
      </c>
      <c r="R952" t="s">
        <v>5121</v>
      </c>
      <c r="S952">
        <v>347</v>
      </c>
      <c r="T952" t="s">
        <v>37</v>
      </c>
      <c r="U952" t="s">
        <v>38</v>
      </c>
      <c r="V952" t="s">
        <v>39</v>
      </c>
      <c r="W952" s="11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5">
      <c r="A953" t="s">
        <v>28</v>
      </c>
      <c r="B953" t="s">
        <v>1271</v>
      </c>
      <c r="C953">
        <v>131</v>
      </c>
      <c r="D953">
        <v>98</v>
      </c>
      <c r="E953">
        <v>323</v>
      </c>
      <c r="F953">
        <v>511</v>
      </c>
      <c r="G953" t="s">
        <v>5122</v>
      </c>
      <c r="H953">
        <v>933</v>
      </c>
      <c r="I953" s="11">
        <v>26536120</v>
      </c>
      <c r="J953" t="s">
        <v>1092</v>
      </c>
      <c r="K953" t="s">
        <v>1629</v>
      </c>
      <c r="L953" t="s">
        <v>5123</v>
      </c>
      <c r="M953">
        <v>49926</v>
      </c>
      <c r="N953">
        <v>3357</v>
      </c>
      <c r="O953" t="s">
        <v>5124</v>
      </c>
      <c r="P953">
        <v>0</v>
      </c>
      <c r="Q953" t="s">
        <v>5125</v>
      </c>
      <c r="R953" t="s">
        <v>5126</v>
      </c>
      <c r="S953">
        <v>286</v>
      </c>
      <c r="T953" t="s">
        <v>37</v>
      </c>
      <c r="U953" t="s">
        <v>740</v>
      </c>
      <c r="V953" t="s">
        <v>569</v>
      </c>
      <c r="W953" s="11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5">
      <c r="A954" t="s">
        <v>28</v>
      </c>
      <c r="B954" t="s">
        <v>3541</v>
      </c>
      <c r="C954">
        <v>146</v>
      </c>
      <c r="D954">
        <v>110</v>
      </c>
      <c r="E954">
        <v>16000</v>
      </c>
      <c r="F954">
        <v>581</v>
      </c>
      <c r="G954" t="s">
        <v>3816</v>
      </c>
      <c r="H954">
        <v>16000</v>
      </c>
      <c r="I954" s="11">
        <v>26199517</v>
      </c>
      <c r="J954" t="s">
        <v>1092</v>
      </c>
      <c r="K954" t="s">
        <v>3541</v>
      </c>
      <c r="L954" t="s">
        <v>5127</v>
      </c>
      <c r="M954">
        <v>34356</v>
      </c>
      <c r="N954">
        <v>18635</v>
      </c>
      <c r="O954" t="s">
        <v>5128</v>
      </c>
      <c r="P954">
        <v>1</v>
      </c>
      <c r="Q954" t="s">
        <v>5129</v>
      </c>
      <c r="R954" t="s">
        <v>5130</v>
      </c>
      <c r="S954">
        <v>260</v>
      </c>
      <c r="T954" t="s">
        <v>37</v>
      </c>
      <c r="U954" t="s">
        <v>38</v>
      </c>
      <c r="V954" t="s">
        <v>569</v>
      </c>
      <c r="W954" s="11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5">
      <c r="A955" t="s">
        <v>28</v>
      </c>
      <c r="B955" t="s">
        <v>1784</v>
      </c>
      <c r="C955">
        <v>245</v>
      </c>
      <c r="D955">
        <v>118</v>
      </c>
      <c r="E955">
        <v>670</v>
      </c>
      <c r="F955">
        <v>294</v>
      </c>
      <c r="G955" t="s">
        <v>2995</v>
      </c>
      <c r="H955">
        <v>6000</v>
      </c>
      <c r="I955" s="11">
        <v>25450527</v>
      </c>
      <c r="J955" t="s">
        <v>1092</v>
      </c>
      <c r="K955" t="s">
        <v>203</v>
      </c>
      <c r="L955" t="s">
        <v>5131</v>
      </c>
      <c r="M955">
        <v>80196</v>
      </c>
      <c r="N955">
        <v>7654</v>
      </c>
      <c r="O955" t="s">
        <v>827</v>
      </c>
      <c r="P955">
        <v>0</v>
      </c>
      <c r="Q955" t="s">
        <v>5132</v>
      </c>
      <c r="R955" t="s">
        <v>5133</v>
      </c>
      <c r="S955">
        <v>190</v>
      </c>
      <c r="T955" t="s">
        <v>37</v>
      </c>
      <c r="U955" t="s">
        <v>38</v>
      </c>
      <c r="V955" t="s">
        <v>569</v>
      </c>
      <c r="W955" s="11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5">
      <c r="A956" t="s">
        <v>28</v>
      </c>
      <c r="B956" t="s">
        <v>5134</v>
      </c>
      <c r="C956">
        <v>104</v>
      </c>
      <c r="D956">
        <v>101</v>
      </c>
      <c r="E956">
        <v>0</v>
      </c>
      <c r="F956">
        <v>764</v>
      </c>
      <c r="G956" t="s">
        <v>5135</v>
      </c>
      <c r="H956">
        <v>12000</v>
      </c>
      <c r="I956" s="11">
        <v>25407250</v>
      </c>
      <c r="J956" t="s">
        <v>222</v>
      </c>
      <c r="K956" t="s">
        <v>267</v>
      </c>
      <c r="L956" t="s">
        <v>5136</v>
      </c>
      <c r="M956">
        <v>54021</v>
      </c>
      <c r="N956">
        <v>15935</v>
      </c>
      <c r="O956" t="s">
        <v>5137</v>
      </c>
      <c r="P956">
        <v>0</v>
      </c>
      <c r="Q956" t="s">
        <v>5138</v>
      </c>
      <c r="R956" t="s">
        <v>5139</v>
      </c>
      <c r="S956">
        <v>227</v>
      </c>
      <c r="T956" t="s">
        <v>37</v>
      </c>
      <c r="U956" t="s">
        <v>38</v>
      </c>
      <c r="V956" t="s">
        <v>569</v>
      </c>
      <c r="W956" s="11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5">
      <c r="A957" t="s">
        <v>28</v>
      </c>
      <c r="B957" t="s">
        <v>588</v>
      </c>
      <c r="C957">
        <v>162</v>
      </c>
      <c r="D957">
        <v>90</v>
      </c>
      <c r="E957">
        <v>663</v>
      </c>
      <c r="F957">
        <v>521</v>
      </c>
      <c r="G957" t="s">
        <v>5122</v>
      </c>
      <c r="H957">
        <v>14000</v>
      </c>
      <c r="I957" s="11">
        <v>23159305</v>
      </c>
      <c r="J957" t="s">
        <v>597</v>
      </c>
      <c r="K957" t="s">
        <v>332</v>
      </c>
      <c r="L957" t="s">
        <v>5140</v>
      </c>
      <c r="M957">
        <v>128455</v>
      </c>
      <c r="N957">
        <v>16358</v>
      </c>
      <c r="O957" t="s">
        <v>5141</v>
      </c>
      <c r="P957">
        <v>1</v>
      </c>
      <c r="Q957" t="s">
        <v>5142</v>
      </c>
      <c r="R957" t="s">
        <v>5143</v>
      </c>
      <c r="S957">
        <v>514</v>
      </c>
      <c r="T957" t="s">
        <v>37</v>
      </c>
      <c r="U957" t="s">
        <v>38</v>
      </c>
      <c r="V957" t="s">
        <v>90</v>
      </c>
      <c r="W957" s="11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5">
      <c r="A958" t="s">
        <v>28</v>
      </c>
      <c r="B958" t="s">
        <v>5144</v>
      </c>
      <c r="C958">
        <v>259</v>
      </c>
      <c r="D958">
        <v>119</v>
      </c>
      <c r="E958">
        <v>0</v>
      </c>
      <c r="F958">
        <v>639</v>
      </c>
      <c r="G958" t="s">
        <v>3816</v>
      </c>
      <c r="H958">
        <v>13000</v>
      </c>
      <c r="I958" s="11">
        <v>24006726</v>
      </c>
      <c r="J958" t="s">
        <v>5145</v>
      </c>
      <c r="K958" t="s">
        <v>537</v>
      </c>
      <c r="L958" t="s">
        <v>5146</v>
      </c>
      <c r="M958">
        <v>139535</v>
      </c>
      <c r="N958">
        <v>15757</v>
      </c>
      <c r="O958" t="s">
        <v>4369</v>
      </c>
      <c r="P958">
        <v>8</v>
      </c>
      <c r="Q958" t="s">
        <v>5147</v>
      </c>
      <c r="R958" t="s">
        <v>5148</v>
      </c>
      <c r="S958">
        <v>632</v>
      </c>
      <c r="T958" t="s">
        <v>37</v>
      </c>
      <c r="U958" t="s">
        <v>38</v>
      </c>
      <c r="V958" t="s">
        <v>569</v>
      </c>
      <c r="W958" s="11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5">
      <c r="A959" t="s">
        <v>28</v>
      </c>
      <c r="B959" t="s">
        <v>2233</v>
      </c>
      <c r="C959">
        <v>79</v>
      </c>
      <c r="D959">
        <v>139</v>
      </c>
      <c r="E959">
        <v>378</v>
      </c>
      <c r="F959">
        <v>303</v>
      </c>
      <c r="G959" t="s">
        <v>5149</v>
      </c>
      <c r="H959">
        <v>11000</v>
      </c>
      <c r="I959" s="11">
        <v>20389967</v>
      </c>
      <c r="J959" t="s">
        <v>5150</v>
      </c>
      <c r="K959" t="s">
        <v>644</v>
      </c>
      <c r="L959" t="s">
        <v>5151</v>
      </c>
      <c r="M959">
        <v>3077</v>
      </c>
      <c r="N959">
        <v>12786</v>
      </c>
      <c r="O959" t="s">
        <v>5152</v>
      </c>
      <c r="P959">
        <v>1</v>
      </c>
      <c r="Q959" t="s">
        <v>5153</v>
      </c>
      <c r="R959" t="s">
        <v>5154</v>
      </c>
      <c r="S959">
        <v>47</v>
      </c>
      <c r="T959" t="s">
        <v>37</v>
      </c>
      <c r="U959" t="s">
        <v>38</v>
      </c>
      <c r="V959" t="s">
        <v>569</v>
      </c>
      <c r="W959" s="11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5">
      <c r="A960" t="s">
        <v>28</v>
      </c>
      <c r="B960" t="s">
        <v>4499</v>
      </c>
      <c r="C960">
        <v>141</v>
      </c>
      <c r="D960">
        <v>130</v>
      </c>
      <c r="E960">
        <v>317</v>
      </c>
      <c r="F960">
        <v>256</v>
      </c>
      <c r="G960" t="s">
        <v>208</v>
      </c>
      <c r="H960">
        <v>18000</v>
      </c>
      <c r="I960" s="11">
        <v>19593740</v>
      </c>
      <c r="J960" t="s">
        <v>2062</v>
      </c>
      <c r="K960" t="s">
        <v>115</v>
      </c>
      <c r="L960" t="s">
        <v>5155</v>
      </c>
      <c r="M960">
        <v>88270</v>
      </c>
      <c r="N960">
        <v>32637</v>
      </c>
      <c r="O960" t="s">
        <v>898</v>
      </c>
      <c r="P960">
        <v>0</v>
      </c>
      <c r="Q960" t="s">
        <v>5156</v>
      </c>
      <c r="R960" t="s">
        <v>5157</v>
      </c>
      <c r="S960">
        <v>420</v>
      </c>
      <c r="T960" t="s">
        <v>37</v>
      </c>
      <c r="U960" t="s">
        <v>38</v>
      </c>
      <c r="V960" t="s">
        <v>569</v>
      </c>
      <c r="W960" s="11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5">
      <c r="A961" t="s">
        <v>28</v>
      </c>
      <c r="B961" t="s">
        <v>4254</v>
      </c>
      <c r="C961">
        <v>59</v>
      </c>
      <c r="D961">
        <v>100</v>
      </c>
      <c r="E961">
        <v>65</v>
      </c>
      <c r="F961">
        <v>730</v>
      </c>
      <c r="G961" t="s">
        <v>5158</v>
      </c>
      <c r="H961">
        <v>1000</v>
      </c>
      <c r="I961" s="11">
        <v>19118247</v>
      </c>
      <c r="J961" t="s">
        <v>2073</v>
      </c>
      <c r="K961" t="s">
        <v>2961</v>
      </c>
      <c r="L961" t="s">
        <v>5159</v>
      </c>
      <c r="M961">
        <v>19829</v>
      </c>
      <c r="N961">
        <v>6171</v>
      </c>
      <c r="O961" t="s">
        <v>844</v>
      </c>
      <c r="P961">
        <v>5</v>
      </c>
      <c r="Q961" t="s">
        <v>5160</v>
      </c>
      <c r="R961" t="s">
        <v>5161</v>
      </c>
      <c r="S961">
        <v>94</v>
      </c>
      <c r="T961" t="s">
        <v>37</v>
      </c>
      <c r="U961" t="s">
        <v>38</v>
      </c>
      <c r="V961" t="s">
        <v>39</v>
      </c>
      <c r="W961" s="11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5">
      <c r="A962" t="s">
        <v>28</v>
      </c>
      <c r="B962" t="s">
        <v>4905</v>
      </c>
      <c r="C962">
        <v>236</v>
      </c>
      <c r="D962">
        <v>114</v>
      </c>
      <c r="E962">
        <v>174</v>
      </c>
      <c r="F962">
        <v>655</v>
      </c>
      <c r="G962" t="s">
        <v>324</v>
      </c>
      <c r="H962">
        <v>14000</v>
      </c>
      <c r="I962" s="11">
        <v>26442251</v>
      </c>
      <c r="J962" t="s">
        <v>454</v>
      </c>
      <c r="K962" t="s">
        <v>223</v>
      </c>
      <c r="L962" t="s">
        <v>5162</v>
      </c>
      <c r="M962">
        <v>76010</v>
      </c>
      <c r="N962">
        <v>16992</v>
      </c>
      <c r="O962" t="s">
        <v>2220</v>
      </c>
      <c r="P962">
        <v>2</v>
      </c>
      <c r="Q962" t="s">
        <v>5163</v>
      </c>
      <c r="R962" t="s">
        <v>5164</v>
      </c>
      <c r="S962">
        <v>205</v>
      </c>
      <c r="T962" t="s">
        <v>37</v>
      </c>
      <c r="U962" t="s">
        <v>38</v>
      </c>
      <c r="V962" t="s">
        <v>569</v>
      </c>
      <c r="W962" s="11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5">
      <c r="A963" t="s">
        <v>28</v>
      </c>
      <c r="B963" t="s">
        <v>5165</v>
      </c>
      <c r="C963">
        <v>356</v>
      </c>
      <c r="D963">
        <v>96</v>
      </c>
      <c r="E963">
        <v>0</v>
      </c>
      <c r="F963">
        <v>509</v>
      </c>
      <c r="G963" t="s">
        <v>203</v>
      </c>
      <c r="H963">
        <v>10000</v>
      </c>
      <c r="I963" s="11">
        <v>17114882</v>
      </c>
      <c r="J963" t="s">
        <v>2152</v>
      </c>
      <c r="K963" t="s">
        <v>2713</v>
      </c>
      <c r="L963" t="s">
        <v>5166</v>
      </c>
      <c r="M963">
        <v>189249</v>
      </c>
      <c r="N963">
        <v>17211</v>
      </c>
      <c r="O963" t="s">
        <v>5167</v>
      </c>
      <c r="P963">
        <v>1</v>
      </c>
      <c r="Q963" t="s">
        <v>5168</v>
      </c>
      <c r="R963" t="s">
        <v>5169</v>
      </c>
      <c r="S963">
        <v>398</v>
      </c>
      <c r="T963" t="s">
        <v>37</v>
      </c>
      <c r="U963" t="s">
        <v>38</v>
      </c>
      <c r="V963" t="s">
        <v>569</v>
      </c>
      <c r="W963" s="11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5">
      <c r="A964" t="s">
        <v>28</v>
      </c>
      <c r="B964" t="s">
        <v>5170</v>
      </c>
      <c r="C964">
        <v>120</v>
      </c>
      <c r="D964">
        <v>110</v>
      </c>
      <c r="E964">
        <v>134</v>
      </c>
      <c r="F964">
        <v>795</v>
      </c>
      <c r="G964" t="s">
        <v>298</v>
      </c>
      <c r="H964">
        <v>23000</v>
      </c>
      <c r="I964" s="11">
        <v>18472363</v>
      </c>
      <c r="J964" t="s">
        <v>3203</v>
      </c>
      <c r="K964" t="s">
        <v>328</v>
      </c>
      <c r="L964" t="s">
        <v>5171</v>
      </c>
      <c r="M964">
        <v>63599</v>
      </c>
      <c r="N964">
        <v>25049</v>
      </c>
      <c r="O964" t="s">
        <v>4356</v>
      </c>
      <c r="P964">
        <v>3</v>
      </c>
      <c r="Q964" t="s">
        <v>5172</v>
      </c>
      <c r="R964" t="s">
        <v>5173</v>
      </c>
      <c r="S964">
        <v>208</v>
      </c>
      <c r="T964" t="s">
        <v>37</v>
      </c>
      <c r="U964" t="s">
        <v>38</v>
      </c>
      <c r="V964" t="s">
        <v>39</v>
      </c>
      <c r="W964" s="11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5">
      <c r="A965" t="s">
        <v>28</v>
      </c>
      <c r="B965" t="s">
        <v>1908</v>
      </c>
      <c r="C965">
        <v>111</v>
      </c>
      <c r="D965">
        <v>158</v>
      </c>
      <c r="E965">
        <v>0</v>
      </c>
      <c r="F965">
        <v>15</v>
      </c>
      <c r="G965" t="s">
        <v>5174</v>
      </c>
      <c r="H965">
        <v>51</v>
      </c>
      <c r="I965" s="11">
        <v>14131298</v>
      </c>
      <c r="J965" t="s">
        <v>3291</v>
      </c>
      <c r="K965" t="s">
        <v>5175</v>
      </c>
      <c r="L965" t="s">
        <v>5176</v>
      </c>
      <c r="M965">
        <v>55889</v>
      </c>
      <c r="N965">
        <v>144</v>
      </c>
      <c r="O965" t="s">
        <v>5177</v>
      </c>
      <c r="P965">
        <v>0</v>
      </c>
      <c r="Q965" t="s">
        <v>5178</v>
      </c>
      <c r="R965" t="s">
        <v>5179</v>
      </c>
      <c r="S965">
        <v>390</v>
      </c>
      <c r="T965" t="s">
        <v>37</v>
      </c>
      <c r="U965" t="s">
        <v>1418</v>
      </c>
      <c r="V965" t="s">
        <v>569</v>
      </c>
      <c r="W965" s="11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5">
      <c r="A966" t="s">
        <v>28</v>
      </c>
      <c r="B966" t="s">
        <v>5180</v>
      </c>
      <c r="C966">
        <v>208</v>
      </c>
      <c r="D966">
        <v>102</v>
      </c>
      <c r="E966">
        <v>234</v>
      </c>
      <c r="F966">
        <v>11000</v>
      </c>
      <c r="G966" t="s">
        <v>1885</v>
      </c>
      <c r="H966">
        <v>20000</v>
      </c>
      <c r="I966" s="11">
        <v>21557240</v>
      </c>
      <c r="J966" t="s">
        <v>5181</v>
      </c>
      <c r="K966" t="s">
        <v>814</v>
      </c>
      <c r="L966" t="s">
        <v>5182</v>
      </c>
      <c r="M966">
        <v>85237</v>
      </c>
      <c r="N966">
        <v>45202</v>
      </c>
      <c r="O966" t="s">
        <v>75</v>
      </c>
      <c r="P966">
        <v>3</v>
      </c>
      <c r="Q966" t="s">
        <v>5183</v>
      </c>
      <c r="R966" t="s">
        <v>5184</v>
      </c>
      <c r="S966">
        <v>274</v>
      </c>
      <c r="T966" t="s">
        <v>37</v>
      </c>
      <c r="U966" t="s">
        <v>38</v>
      </c>
      <c r="V966" t="s">
        <v>569</v>
      </c>
      <c r="W966" s="11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5">
      <c r="A967" t="s">
        <v>28</v>
      </c>
      <c r="B967" t="s">
        <v>5185</v>
      </c>
      <c r="C967">
        <v>174</v>
      </c>
      <c r="D967">
        <v>84</v>
      </c>
      <c r="E967">
        <v>260</v>
      </c>
      <c r="F967">
        <v>692</v>
      </c>
      <c r="G967" t="s">
        <v>5186</v>
      </c>
      <c r="H967">
        <v>6000</v>
      </c>
      <c r="I967" s="11">
        <v>21283440</v>
      </c>
      <c r="J967" t="s">
        <v>1861</v>
      </c>
      <c r="K967" t="s">
        <v>203</v>
      </c>
      <c r="L967" t="s">
        <v>5187</v>
      </c>
      <c r="M967">
        <v>46239</v>
      </c>
      <c r="N967">
        <v>8018</v>
      </c>
      <c r="O967" t="s">
        <v>3276</v>
      </c>
      <c r="P967">
        <v>0</v>
      </c>
      <c r="Q967" t="s">
        <v>5188</v>
      </c>
      <c r="R967" t="s">
        <v>5189</v>
      </c>
      <c r="S967">
        <v>137</v>
      </c>
      <c r="T967" t="s">
        <v>37</v>
      </c>
      <c r="U967" t="s">
        <v>38</v>
      </c>
      <c r="V967" t="s">
        <v>39</v>
      </c>
      <c r="W967" s="11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5">
      <c r="A968" t="s">
        <v>28</v>
      </c>
      <c r="B968" t="s">
        <v>5190</v>
      </c>
      <c r="C968">
        <v>59</v>
      </c>
      <c r="D968">
        <v>115</v>
      </c>
      <c r="E968">
        <v>333</v>
      </c>
      <c r="F968">
        <v>317</v>
      </c>
      <c r="G968" t="s">
        <v>1682</v>
      </c>
      <c r="H968">
        <v>972</v>
      </c>
      <c r="I968" s="11">
        <v>10556196</v>
      </c>
      <c r="J968" t="s">
        <v>2062</v>
      </c>
      <c r="K968" t="s">
        <v>4164</v>
      </c>
      <c r="L968" t="s">
        <v>5191</v>
      </c>
      <c r="M968">
        <v>16562</v>
      </c>
      <c r="N968">
        <v>2606</v>
      </c>
      <c r="O968" t="s">
        <v>5192</v>
      </c>
      <c r="P968">
        <v>2</v>
      </c>
      <c r="Q968" t="s">
        <v>5193</v>
      </c>
      <c r="R968" t="s">
        <v>5194</v>
      </c>
      <c r="S968">
        <v>73</v>
      </c>
      <c r="T968" t="s">
        <v>37</v>
      </c>
      <c r="U968" t="s">
        <v>38</v>
      </c>
      <c r="V968" t="s">
        <v>39</v>
      </c>
      <c r="W968" s="11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5">
      <c r="A969" t="s">
        <v>28</v>
      </c>
      <c r="B969" t="s">
        <v>5195</v>
      </c>
      <c r="C969">
        <v>22</v>
      </c>
      <c r="D969">
        <v>99</v>
      </c>
      <c r="E969">
        <v>32</v>
      </c>
      <c r="F969">
        <v>479</v>
      </c>
      <c r="G969" t="s">
        <v>5196</v>
      </c>
      <c r="H969">
        <v>1000</v>
      </c>
      <c r="I969" s="11">
        <v>16671505</v>
      </c>
      <c r="J969" t="s">
        <v>5197</v>
      </c>
      <c r="K969" t="s">
        <v>303</v>
      </c>
      <c r="L969" t="s">
        <v>5198</v>
      </c>
      <c r="M969">
        <v>33186</v>
      </c>
      <c r="N969">
        <v>2949</v>
      </c>
      <c r="O969" t="s">
        <v>4317</v>
      </c>
      <c r="P969">
        <v>1</v>
      </c>
      <c r="Q969" t="s">
        <v>5199</v>
      </c>
      <c r="R969" t="s">
        <v>5200</v>
      </c>
      <c r="S969">
        <v>78</v>
      </c>
      <c r="T969" t="s">
        <v>37</v>
      </c>
      <c r="U969" t="s">
        <v>38</v>
      </c>
      <c r="V969" t="s">
        <v>90</v>
      </c>
      <c r="W969" s="11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5">
      <c r="A970" t="s">
        <v>28</v>
      </c>
      <c r="B970" t="s">
        <v>566</v>
      </c>
      <c r="C970">
        <v>34</v>
      </c>
      <c r="D970">
        <v>135</v>
      </c>
      <c r="E970">
        <v>596</v>
      </c>
      <c r="F970">
        <v>2000</v>
      </c>
      <c r="G970" t="s">
        <v>1626</v>
      </c>
      <c r="H970">
        <v>10000</v>
      </c>
      <c r="I970" s="11">
        <v>10400000</v>
      </c>
      <c r="J970" t="s">
        <v>209</v>
      </c>
      <c r="K970" t="s">
        <v>430</v>
      </c>
      <c r="L970" t="s">
        <v>5201</v>
      </c>
      <c r="M970">
        <v>12037</v>
      </c>
      <c r="N970">
        <v>15820</v>
      </c>
      <c r="O970" t="s">
        <v>1335</v>
      </c>
      <c r="P970">
        <v>1</v>
      </c>
      <c r="Q970" t="s">
        <v>5202</v>
      </c>
      <c r="R970" t="s">
        <v>5203</v>
      </c>
      <c r="S970">
        <v>90</v>
      </c>
      <c r="T970" t="s">
        <v>37</v>
      </c>
      <c r="U970" t="s">
        <v>38</v>
      </c>
      <c r="V970" t="s">
        <v>569</v>
      </c>
      <c r="W970" s="11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5">
      <c r="A971" t="s">
        <v>28</v>
      </c>
      <c r="B971" t="s">
        <v>511</v>
      </c>
      <c r="C971">
        <v>214</v>
      </c>
      <c r="D971">
        <v>108</v>
      </c>
      <c r="E971">
        <v>218</v>
      </c>
      <c r="F971">
        <v>405</v>
      </c>
      <c r="G971" t="s">
        <v>921</v>
      </c>
      <c r="H971">
        <v>6000</v>
      </c>
      <c r="I971" s="11">
        <v>9528092</v>
      </c>
      <c r="J971" t="s">
        <v>3438</v>
      </c>
      <c r="K971" t="s">
        <v>203</v>
      </c>
      <c r="L971" t="s">
        <v>5204</v>
      </c>
      <c r="M971">
        <v>38513</v>
      </c>
      <c r="N971">
        <v>10191</v>
      </c>
      <c r="O971" t="s">
        <v>3300</v>
      </c>
      <c r="P971">
        <v>2</v>
      </c>
      <c r="Q971" t="s">
        <v>5205</v>
      </c>
      <c r="R971" t="s">
        <v>5206</v>
      </c>
      <c r="S971">
        <v>127</v>
      </c>
      <c r="T971" t="s">
        <v>37</v>
      </c>
      <c r="U971" t="s">
        <v>38</v>
      </c>
      <c r="V971" t="s">
        <v>39</v>
      </c>
      <c r="W971" s="11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5">
      <c r="A972" t="s">
        <v>28</v>
      </c>
      <c r="B972" t="s">
        <v>1676</v>
      </c>
      <c r="C972">
        <v>186</v>
      </c>
      <c r="D972">
        <v>127</v>
      </c>
      <c r="E972">
        <v>12000</v>
      </c>
      <c r="F972">
        <v>897</v>
      </c>
      <c r="G972" t="s">
        <v>5208</v>
      </c>
      <c r="H972">
        <v>984</v>
      </c>
      <c r="I972" s="11">
        <v>10137232</v>
      </c>
      <c r="J972" t="s">
        <v>5209</v>
      </c>
      <c r="K972" t="s">
        <v>5210</v>
      </c>
      <c r="L972" t="s">
        <v>5211</v>
      </c>
      <c r="M972">
        <v>58015</v>
      </c>
      <c r="N972">
        <v>5702</v>
      </c>
      <c r="O972" t="s">
        <v>850</v>
      </c>
      <c r="P972">
        <v>0</v>
      </c>
      <c r="Q972" t="s">
        <v>5212</v>
      </c>
      <c r="R972" t="s">
        <v>5213</v>
      </c>
      <c r="S972">
        <v>374</v>
      </c>
      <c r="T972" t="s">
        <v>37</v>
      </c>
      <c r="U972" t="s">
        <v>1418</v>
      </c>
      <c r="V972" t="s">
        <v>569</v>
      </c>
      <c r="W972" s="11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5">
      <c r="A973" t="s">
        <v>28</v>
      </c>
      <c r="B973" t="s">
        <v>4528</v>
      </c>
      <c r="C973">
        <v>50</v>
      </c>
      <c r="D973">
        <v>107</v>
      </c>
      <c r="E973">
        <v>607</v>
      </c>
      <c r="F973">
        <v>602</v>
      </c>
      <c r="G973" t="s">
        <v>1594</v>
      </c>
      <c r="H973">
        <v>2000</v>
      </c>
      <c r="I973" s="11">
        <v>9795017</v>
      </c>
      <c r="J973" t="s">
        <v>2062</v>
      </c>
      <c r="K973" t="s">
        <v>2889</v>
      </c>
      <c r="L973" t="s">
        <v>5214</v>
      </c>
      <c r="M973">
        <v>9227</v>
      </c>
      <c r="N973">
        <v>5461</v>
      </c>
      <c r="O973" t="s">
        <v>2014</v>
      </c>
      <c r="P973">
        <v>0</v>
      </c>
      <c r="Q973" t="s">
        <v>5215</v>
      </c>
      <c r="R973" t="s">
        <v>5216</v>
      </c>
      <c r="S973">
        <v>70</v>
      </c>
      <c r="T973" t="s">
        <v>37</v>
      </c>
      <c r="U973" t="s">
        <v>38</v>
      </c>
      <c r="V973" t="s">
        <v>569</v>
      </c>
      <c r="W973" s="11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5">
      <c r="A974" t="s">
        <v>28</v>
      </c>
      <c r="B974" t="s">
        <v>4336</v>
      </c>
      <c r="C974">
        <v>180</v>
      </c>
      <c r="D974">
        <v>95</v>
      </c>
      <c r="E974">
        <v>83</v>
      </c>
      <c r="F974">
        <v>1000</v>
      </c>
      <c r="G974" t="s">
        <v>1174</v>
      </c>
      <c r="H974">
        <v>18000</v>
      </c>
      <c r="I974" s="11">
        <v>20488579</v>
      </c>
      <c r="J974" t="s">
        <v>2702</v>
      </c>
      <c r="K974" t="s">
        <v>625</v>
      </c>
      <c r="L974" t="s">
        <v>5217</v>
      </c>
      <c r="M974">
        <v>113483</v>
      </c>
      <c r="N974">
        <v>29926</v>
      </c>
      <c r="O974" t="s">
        <v>3246</v>
      </c>
      <c r="P974">
        <v>1</v>
      </c>
      <c r="Q974" t="s">
        <v>5218</v>
      </c>
      <c r="R974" t="s">
        <v>5219</v>
      </c>
      <c r="S974">
        <v>245</v>
      </c>
      <c r="T974" t="s">
        <v>37</v>
      </c>
      <c r="U974" t="s">
        <v>38</v>
      </c>
      <c r="V974" t="s">
        <v>569</v>
      </c>
      <c r="W974" s="11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5">
      <c r="A975" t="s">
        <v>28</v>
      </c>
      <c r="B975" t="s">
        <v>5220</v>
      </c>
      <c r="C975">
        <v>231</v>
      </c>
      <c r="D975">
        <v>124</v>
      </c>
      <c r="E975">
        <v>98</v>
      </c>
      <c r="F975">
        <v>592</v>
      </c>
      <c r="G975" t="s">
        <v>5221</v>
      </c>
      <c r="H975">
        <v>1000</v>
      </c>
      <c r="I975" s="11">
        <v>19445217</v>
      </c>
      <c r="J975" t="s">
        <v>660</v>
      </c>
      <c r="K975" t="s">
        <v>5222</v>
      </c>
      <c r="L975" t="s">
        <v>5223</v>
      </c>
      <c r="M975">
        <v>67796</v>
      </c>
      <c r="N975">
        <v>3580</v>
      </c>
      <c r="O975" t="s">
        <v>5224</v>
      </c>
      <c r="P975">
        <v>7</v>
      </c>
      <c r="Q975" t="s">
        <v>5225</v>
      </c>
      <c r="R975" t="s">
        <v>5226</v>
      </c>
      <c r="S975">
        <v>258</v>
      </c>
      <c r="T975" t="s">
        <v>37</v>
      </c>
      <c r="U975" t="s">
        <v>38</v>
      </c>
      <c r="V975" t="s">
        <v>39</v>
      </c>
      <c r="W975" s="11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5">
      <c r="A976" t="s">
        <v>28</v>
      </c>
      <c r="B976" t="s">
        <v>5227</v>
      </c>
      <c r="C976">
        <v>105</v>
      </c>
      <c r="D976">
        <v>109</v>
      </c>
      <c r="E976">
        <v>0</v>
      </c>
      <c r="F976">
        <v>809</v>
      </c>
      <c r="G976" t="s">
        <v>1466</v>
      </c>
      <c r="H976">
        <v>49000</v>
      </c>
      <c r="I976" s="11">
        <v>8355815</v>
      </c>
      <c r="J976" t="s">
        <v>5083</v>
      </c>
      <c r="K976" t="s">
        <v>784</v>
      </c>
      <c r="L976" t="s">
        <v>5228</v>
      </c>
      <c r="M976">
        <v>34730</v>
      </c>
      <c r="N976">
        <v>52885</v>
      </c>
      <c r="O976" t="s">
        <v>1429</v>
      </c>
      <c r="P976">
        <v>2</v>
      </c>
      <c r="Q976" t="s">
        <v>5229</v>
      </c>
      <c r="R976" t="s">
        <v>5230</v>
      </c>
      <c r="S976">
        <v>341</v>
      </c>
      <c r="T976" t="s">
        <v>37</v>
      </c>
      <c r="U976" t="s">
        <v>56</v>
      </c>
      <c r="V976" t="s">
        <v>569</v>
      </c>
      <c r="W976" s="11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5">
      <c r="A977" t="s">
        <v>28</v>
      </c>
      <c r="B977" t="s">
        <v>2049</v>
      </c>
      <c r="C977">
        <v>226</v>
      </c>
      <c r="D977">
        <v>102</v>
      </c>
      <c r="E977">
        <v>0</v>
      </c>
      <c r="F977">
        <v>1000</v>
      </c>
      <c r="G977" t="s">
        <v>1213</v>
      </c>
      <c r="H977">
        <v>14000</v>
      </c>
      <c r="I977" s="11">
        <v>28837115</v>
      </c>
      <c r="J977" t="s">
        <v>1611</v>
      </c>
      <c r="K977" t="s">
        <v>1909</v>
      </c>
      <c r="L977" t="s">
        <v>5231</v>
      </c>
      <c r="M977">
        <v>34964</v>
      </c>
      <c r="N977">
        <v>24107</v>
      </c>
      <c r="O977" t="s">
        <v>1337</v>
      </c>
      <c r="P977">
        <v>4</v>
      </c>
      <c r="Q977" t="s">
        <v>5232</v>
      </c>
      <c r="R977" t="s">
        <v>5233</v>
      </c>
      <c r="S977">
        <v>150</v>
      </c>
      <c r="T977" t="s">
        <v>37</v>
      </c>
      <c r="U977" t="s">
        <v>38</v>
      </c>
      <c r="V977" t="s">
        <v>39</v>
      </c>
      <c r="W977" s="11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5">
      <c r="A978" t="s">
        <v>28</v>
      </c>
      <c r="B978" t="s">
        <v>5234</v>
      </c>
      <c r="C978">
        <v>75</v>
      </c>
      <c r="D978">
        <v>88</v>
      </c>
      <c r="E978">
        <v>5</v>
      </c>
      <c r="F978">
        <v>338</v>
      </c>
      <c r="G978" t="s">
        <v>5235</v>
      </c>
      <c r="H978">
        <v>11000</v>
      </c>
      <c r="I978" s="11">
        <v>6471394</v>
      </c>
      <c r="J978" t="s">
        <v>982</v>
      </c>
      <c r="K978" t="s">
        <v>456</v>
      </c>
      <c r="L978" t="s">
        <v>5236</v>
      </c>
      <c r="M978">
        <v>15880</v>
      </c>
      <c r="N978">
        <v>11972</v>
      </c>
      <c r="O978" t="s">
        <v>5237</v>
      </c>
      <c r="P978">
        <v>5</v>
      </c>
      <c r="Q978" t="s">
        <v>5238</v>
      </c>
      <c r="R978" t="s">
        <v>5239</v>
      </c>
      <c r="S978">
        <v>93</v>
      </c>
      <c r="T978" t="s">
        <v>37</v>
      </c>
      <c r="U978" t="s">
        <v>38</v>
      </c>
      <c r="V978" t="s">
        <v>39</v>
      </c>
      <c r="W978" s="11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5">
      <c r="A979" t="s">
        <v>28</v>
      </c>
      <c r="B979" t="s">
        <v>2943</v>
      </c>
      <c r="C979">
        <v>82</v>
      </c>
      <c r="D979">
        <v>87</v>
      </c>
      <c r="E979">
        <v>0</v>
      </c>
      <c r="F979">
        <v>591</v>
      </c>
      <c r="G979" t="s">
        <v>2014</v>
      </c>
      <c r="H979">
        <v>2000</v>
      </c>
      <c r="I979" s="11">
        <v>6291602</v>
      </c>
      <c r="J979" t="s">
        <v>5240</v>
      </c>
      <c r="K979" t="s">
        <v>229</v>
      </c>
      <c r="L979" t="s">
        <v>5241</v>
      </c>
      <c r="M979">
        <v>8070</v>
      </c>
      <c r="N979">
        <v>3954</v>
      </c>
      <c r="O979" t="s">
        <v>540</v>
      </c>
      <c r="P979">
        <v>0</v>
      </c>
      <c r="Q979" t="s">
        <v>5242</v>
      </c>
      <c r="R979" t="s">
        <v>5243</v>
      </c>
      <c r="S979">
        <v>91</v>
      </c>
      <c r="T979" t="s">
        <v>37</v>
      </c>
      <c r="U979" t="s">
        <v>38</v>
      </c>
      <c r="V979" t="s">
        <v>569</v>
      </c>
      <c r="W979" s="11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5">
      <c r="A980" t="s">
        <v>28</v>
      </c>
      <c r="B980" t="s">
        <v>5244</v>
      </c>
      <c r="C980">
        <v>296</v>
      </c>
      <c r="D980">
        <v>104</v>
      </c>
      <c r="E980">
        <v>71</v>
      </c>
      <c r="F980">
        <v>982</v>
      </c>
      <c r="G980" t="s">
        <v>3890</v>
      </c>
      <c r="H980">
        <v>12000</v>
      </c>
      <c r="I980" s="11">
        <v>10706786</v>
      </c>
      <c r="J980" t="s">
        <v>1324</v>
      </c>
      <c r="K980" t="s">
        <v>678</v>
      </c>
      <c r="L980" t="s">
        <v>5245</v>
      </c>
      <c r="M980">
        <v>81800</v>
      </c>
      <c r="N980">
        <v>16481</v>
      </c>
      <c r="O980" t="s">
        <v>2521</v>
      </c>
      <c r="P980">
        <v>1</v>
      </c>
      <c r="Q980" t="s">
        <v>5246</v>
      </c>
      <c r="R980" t="s">
        <v>5247</v>
      </c>
      <c r="S980">
        <v>211</v>
      </c>
      <c r="T980" t="s">
        <v>37</v>
      </c>
      <c r="U980" t="s">
        <v>38</v>
      </c>
      <c r="V980" t="s">
        <v>569</v>
      </c>
      <c r="W980" s="11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5">
      <c r="A981" t="s">
        <v>28</v>
      </c>
      <c r="B981" t="s">
        <v>3305</v>
      </c>
      <c r="C981">
        <v>103</v>
      </c>
      <c r="D981">
        <v>96</v>
      </c>
      <c r="E981">
        <v>43</v>
      </c>
      <c r="F981">
        <v>77</v>
      </c>
      <c r="G981" t="s">
        <v>5248</v>
      </c>
      <c r="H981">
        <v>841</v>
      </c>
      <c r="I981" s="11">
        <v>8742261</v>
      </c>
      <c r="J981" t="s">
        <v>1092</v>
      </c>
      <c r="K981" t="s">
        <v>3230</v>
      </c>
      <c r="L981" t="s">
        <v>5249</v>
      </c>
      <c r="M981">
        <v>19824</v>
      </c>
      <c r="N981">
        <v>1385</v>
      </c>
      <c r="O981" t="s">
        <v>5250</v>
      </c>
      <c r="P981">
        <v>2</v>
      </c>
      <c r="Q981" t="s">
        <v>5251</v>
      </c>
      <c r="R981" t="s">
        <v>5252</v>
      </c>
      <c r="S981">
        <v>179</v>
      </c>
      <c r="T981" t="s">
        <v>37</v>
      </c>
      <c r="U981" t="s">
        <v>263</v>
      </c>
      <c r="V981" t="s">
        <v>39</v>
      </c>
      <c r="W981" s="11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5">
      <c r="A982" t="s">
        <v>28</v>
      </c>
      <c r="B982" t="s">
        <v>5253</v>
      </c>
      <c r="C982">
        <v>98</v>
      </c>
      <c r="D982">
        <v>85</v>
      </c>
      <c r="E982">
        <v>70</v>
      </c>
      <c r="F982">
        <v>848</v>
      </c>
      <c r="G982" t="s">
        <v>492</v>
      </c>
      <c r="H982">
        <v>26000</v>
      </c>
      <c r="I982" s="11">
        <v>43905746</v>
      </c>
      <c r="J982" t="s">
        <v>2702</v>
      </c>
      <c r="K982" t="s">
        <v>330</v>
      </c>
      <c r="L982" t="s">
        <v>5254</v>
      </c>
      <c r="M982">
        <v>77684</v>
      </c>
      <c r="N982">
        <v>32831</v>
      </c>
      <c r="O982" t="s">
        <v>460</v>
      </c>
      <c r="P982">
        <v>1</v>
      </c>
      <c r="Q982" t="s">
        <v>5255</v>
      </c>
      <c r="R982" t="s">
        <v>5256</v>
      </c>
      <c r="S982">
        <v>294</v>
      </c>
      <c r="T982" t="s">
        <v>37</v>
      </c>
      <c r="U982" t="s">
        <v>38</v>
      </c>
      <c r="V982" t="s">
        <v>39</v>
      </c>
      <c r="W982" s="11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5">
      <c r="A983" t="s">
        <v>28</v>
      </c>
      <c r="B983" t="s">
        <v>2003</v>
      </c>
      <c r="C983">
        <v>48</v>
      </c>
      <c r="D983">
        <v>104</v>
      </c>
      <c r="E983">
        <v>212</v>
      </c>
      <c r="F983">
        <v>380</v>
      </c>
      <c r="G983" t="s">
        <v>5258</v>
      </c>
      <c r="H983">
        <v>879</v>
      </c>
      <c r="I983" s="11">
        <v>21413502</v>
      </c>
      <c r="J983" t="s">
        <v>5259</v>
      </c>
      <c r="K983" t="s">
        <v>4585</v>
      </c>
      <c r="L983" t="s">
        <v>5260</v>
      </c>
      <c r="M983">
        <v>14429</v>
      </c>
      <c r="N983">
        <v>2795</v>
      </c>
      <c r="O983" t="s">
        <v>5261</v>
      </c>
      <c r="P983">
        <v>5</v>
      </c>
      <c r="Q983" t="s">
        <v>5262</v>
      </c>
      <c r="R983" t="s">
        <v>5263</v>
      </c>
      <c r="S983">
        <v>113</v>
      </c>
      <c r="T983" t="s">
        <v>37</v>
      </c>
      <c r="U983" t="s">
        <v>38</v>
      </c>
      <c r="V983" t="s">
        <v>569</v>
      </c>
      <c r="W983" s="11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5">
      <c r="A984" t="s">
        <v>28</v>
      </c>
      <c r="B984" t="s">
        <v>1475</v>
      </c>
      <c r="C984">
        <v>223</v>
      </c>
      <c r="D984">
        <v>190</v>
      </c>
      <c r="E984">
        <v>0</v>
      </c>
      <c r="F984">
        <v>215</v>
      </c>
      <c r="G984" t="s">
        <v>5266</v>
      </c>
      <c r="H984">
        <v>599</v>
      </c>
      <c r="I984" s="11">
        <v>124107476</v>
      </c>
      <c r="J984" t="s">
        <v>2062</v>
      </c>
      <c r="K984" t="s">
        <v>728</v>
      </c>
      <c r="L984" t="s">
        <v>5267</v>
      </c>
      <c r="M984">
        <v>170684</v>
      </c>
      <c r="N984">
        <v>1418</v>
      </c>
      <c r="O984" t="s">
        <v>5268</v>
      </c>
      <c r="P984">
        <v>0</v>
      </c>
      <c r="Q984" t="s">
        <v>5269</v>
      </c>
      <c r="R984" t="s">
        <v>5270</v>
      </c>
      <c r="S984">
        <v>867</v>
      </c>
      <c r="T984" t="s">
        <v>37</v>
      </c>
      <c r="U984" t="s">
        <v>38</v>
      </c>
      <c r="V984" t="s">
        <v>569</v>
      </c>
      <c r="W984" s="11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5">
      <c r="A985" t="s">
        <v>28</v>
      </c>
      <c r="B985" t="s">
        <v>384</v>
      </c>
      <c r="C985">
        <v>149</v>
      </c>
      <c r="D985">
        <v>127</v>
      </c>
      <c r="E985">
        <v>14000</v>
      </c>
      <c r="F985">
        <v>440</v>
      </c>
      <c r="G985" t="s">
        <v>928</v>
      </c>
      <c r="H985">
        <v>11000</v>
      </c>
      <c r="I985" s="11">
        <v>197171806</v>
      </c>
      <c r="J985" t="s">
        <v>42</v>
      </c>
      <c r="K985" t="s">
        <v>386</v>
      </c>
      <c r="L985" t="s">
        <v>5271</v>
      </c>
      <c r="M985">
        <v>515306</v>
      </c>
      <c r="N985">
        <v>12884</v>
      </c>
      <c r="O985" t="s">
        <v>5272</v>
      </c>
      <c r="P985">
        <v>5</v>
      </c>
      <c r="Q985" t="s">
        <v>5273</v>
      </c>
      <c r="R985" t="s">
        <v>5274</v>
      </c>
      <c r="S985">
        <v>477</v>
      </c>
      <c r="T985" t="s">
        <v>37</v>
      </c>
      <c r="U985" t="s">
        <v>38</v>
      </c>
      <c r="V985" t="s">
        <v>39</v>
      </c>
      <c r="W985" s="11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5">
      <c r="A986" t="s">
        <v>28</v>
      </c>
      <c r="B986" t="s">
        <v>1349</v>
      </c>
      <c r="C986">
        <v>371</v>
      </c>
      <c r="D986">
        <v>120</v>
      </c>
      <c r="E986">
        <v>662</v>
      </c>
      <c r="F986">
        <v>502</v>
      </c>
      <c r="G986" t="s">
        <v>553</v>
      </c>
      <c r="H986">
        <v>20000</v>
      </c>
      <c r="I986" s="11">
        <v>31569268</v>
      </c>
      <c r="J986" t="s">
        <v>5275</v>
      </c>
      <c r="K986" t="s">
        <v>258</v>
      </c>
      <c r="L986" t="s">
        <v>5276</v>
      </c>
      <c r="M986">
        <v>172965</v>
      </c>
      <c r="N986">
        <v>23051</v>
      </c>
      <c r="O986" t="s">
        <v>2644</v>
      </c>
      <c r="P986">
        <v>0</v>
      </c>
      <c r="Q986" t="s">
        <v>5277</v>
      </c>
      <c r="R986" t="s">
        <v>5278</v>
      </c>
      <c r="S986">
        <v>627</v>
      </c>
      <c r="T986" t="s">
        <v>37</v>
      </c>
      <c r="U986" t="s">
        <v>38</v>
      </c>
      <c r="V986" t="s">
        <v>569</v>
      </c>
      <c r="W986" s="11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5">
      <c r="A987" t="s">
        <v>28</v>
      </c>
      <c r="B987" t="s">
        <v>1165</v>
      </c>
      <c r="C987">
        <v>75</v>
      </c>
      <c r="D987">
        <v>118</v>
      </c>
      <c r="E987">
        <v>176</v>
      </c>
      <c r="F987">
        <v>308</v>
      </c>
      <c r="G987" t="s">
        <v>555</v>
      </c>
      <c r="H987">
        <v>18000</v>
      </c>
      <c r="I987" s="11">
        <v>66488090</v>
      </c>
      <c r="J987" t="s">
        <v>2079</v>
      </c>
      <c r="K987" t="s">
        <v>1664</v>
      </c>
      <c r="L987" t="s">
        <v>5279</v>
      </c>
      <c r="M987">
        <v>120202</v>
      </c>
      <c r="N987">
        <v>29748</v>
      </c>
      <c r="O987" t="s">
        <v>5280</v>
      </c>
      <c r="P987">
        <v>2</v>
      </c>
      <c r="Q987" t="s">
        <v>5281</v>
      </c>
      <c r="R987" t="s">
        <v>5282</v>
      </c>
      <c r="S987">
        <v>397</v>
      </c>
      <c r="T987" t="s">
        <v>37</v>
      </c>
      <c r="U987" t="s">
        <v>38</v>
      </c>
      <c r="V987" t="s">
        <v>569</v>
      </c>
      <c r="W987" s="11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5">
      <c r="A988" t="s">
        <v>28</v>
      </c>
      <c r="B988" t="s">
        <v>658</v>
      </c>
      <c r="C988">
        <v>233</v>
      </c>
      <c r="D988">
        <v>112</v>
      </c>
      <c r="E988">
        <v>21000</v>
      </c>
      <c r="F988">
        <v>237</v>
      </c>
      <c r="G988" t="s">
        <v>5283</v>
      </c>
      <c r="H988">
        <v>17000</v>
      </c>
      <c r="I988" s="11">
        <v>95308367</v>
      </c>
      <c r="J988" t="s">
        <v>2062</v>
      </c>
      <c r="K988" t="s">
        <v>547</v>
      </c>
      <c r="L988" t="s">
        <v>5284</v>
      </c>
      <c r="M988">
        <v>206104</v>
      </c>
      <c r="N988">
        <v>18141</v>
      </c>
      <c r="O988" t="s">
        <v>5285</v>
      </c>
      <c r="P988">
        <v>0</v>
      </c>
      <c r="Q988" t="s">
        <v>5286</v>
      </c>
      <c r="R988" t="s">
        <v>5287</v>
      </c>
      <c r="S988">
        <v>850</v>
      </c>
      <c r="T988" t="s">
        <v>37</v>
      </c>
      <c r="U988" t="s">
        <v>38</v>
      </c>
      <c r="V988" t="s">
        <v>569</v>
      </c>
      <c r="W988" s="11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5">
      <c r="A989" t="s">
        <v>28</v>
      </c>
      <c r="B989" t="s">
        <v>3999</v>
      </c>
      <c r="C989">
        <v>150</v>
      </c>
      <c r="D989">
        <v>114</v>
      </c>
      <c r="E989">
        <v>737</v>
      </c>
      <c r="F989">
        <v>393</v>
      </c>
      <c r="G989" t="s">
        <v>1828</v>
      </c>
      <c r="H989">
        <v>2000</v>
      </c>
      <c r="I989" s="11">
        <v>60652036</v>
      </c>
      <c r="J989" t="s">
        <v>5291</v>
      </c>
      <c r="K989" t="s">
        <v>229</v>
      </c>
      <c r="L989" t="s">
        <v>5292</v>
      </c>
      <c r="M989">
        <v>137854</v>
      </c>
      <c r="N989">
        <v>3743</v>
      </c>
      <c r="O989" t="s">
        <v>5293</v>
      </c>
      <c r="P989">
        <v>1</v>
      </c>
      <c r="Q989" t="s">
        <v>5294</v>
      </c>
      <c r="R989" t="s">
        <v>5295</v>
      </c>
      <c r="S989">
        <v>560</v>
      </c>
      <c r="T989" t="s">
        <v>37</v>
      </c>
      <c r="U989" t="s">
        <v>38</v>
      </c>
      <c r="V989" t="s">
        <v>569</v>
      </c>
      <c r="W989" s="11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5">
      <c r="A990" t="s">
        <v>28</v>
      </c>
      <c r="B990" t="s">
        <v>2286</v>
      </c>
      <c r="C990">
        <v>172</v>
      </c>
      <c r="D990">
        <v>137</v>
      </c>
      <c r="E990">
        <v>79</v>
      </c>
      <c r="F990">
        <v>194</v>
      </c>
      <c r="G990" t="s">
        <v>5296</v>
      </c>
      <c r="H990">
        <v>27000</v>
      </c>
      <c r="I990" s="11">
        <v>1206135</v>
      </c>
      <c r="J990" t="s">
        <v>2062</v>
      </c>
      <c r="K990" t="s">
        <v>60</v>
      </c>
      <c r="L990" t="s">
        <v>5297</v>
      </c>
      <c r="M990">
        <v>40568</v>
      </c>
      <c r="N990">
        <v>27666</v>
      </c>
      <c r="O990" t="s">
        <v>5298</v>
      </c>
      <c r="P990">
        <v>3</v>
      </c>
      <c r="Q990" t="s">
        <v>5299</v>
      </c>
      <c r="R990" t="s">
        <v>5300</v>
      </c>
      <c r="S990">
        <v>185</v>
      </c>
      <c r="T990" t="s">
        <v>37</v>
      </c>
      <c r="U990" t="s">
        <v>5301</v>
      </c>
      <c r="V990" t="s">
        <v>569</v>
      </c>
      <c r="W990" s="11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5">
      <c r="A991" t="s">
        <v>28</v>
      </c>
      <c r="B991" t="s">
        <v>3001</v>
      </c>
      <c r="C991">
        <v>103</v>
      </c>
      <c r="D991">
        <v>112</v>
      </c>
      <c r="E991">
        <v>109</v>
      </c>
      <c r="F991">
        <v>261</v>
      </c>
      <c r="G991" t="s">
        <v>5302</v>
      </c>
      <c r="H991">
        <v>779</v>
      </c>
      <c r="I991" s="11">
        <v>56607223</v>
      </c>
      <c r="J991" t="s">
        <v>4052</v>
      </c>
      <c r="K991" t="s">
        <v>5303</v>
      </c>
      <c r="L991" t="s">
        <v>5304</v>
      </c>
      <c r="M991">
        <v>93367</v>
      </c>
      <c r="N991">
        <v>1823</v>
      </c>
      <c r="O991" t="s">
        <v>5305</v>
      </c>
      <c r="P991">
        <v>8</v>
      </c>
      <c r="Q991" t="s">
        <v>5306</v>
      </c>
      <c r="R991" t="s">
        <v>5307</v>
      </c>
      <c r="S991">
        <v>497</v>
      </c>
      <c r="T991" t="s">
        <v>37</v>
      </c>
      <c r="U991" t="s">
        <v>263</v>
      </c>
      <c r="V991" t="s">
        <v>39</v>
      </c>
      <c r="W991" s="11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5">
      <c r="A992" t="s">
        <v>28</v>
      </c>
      <c r="B992" t="s">
        <v>4215</v>
      </c>
      <c r="C992">
        <v>140</v>
      </c>
      <c r="D992">
        <v>120</v>
      </c>
      <c r="E992">
        <v>34</v>
      </c>
      <c r="F992">
        <v>1000</v>
      </c>
      <c r="G992" t="s">
        <v>296</v>
      </c>
      <c r="H992">
        <v>18000</v>
      </c>
      <c r="I992" s="11">
        <v>50173190</v>
      </c>
      <c r="J992" t="s">
        <v>5308</v>
      </c>
      <c r="K992" t="s">
        <v>115</v>
      </c>
      <c r="L992" t="s">
        <v>5309</v>
      </c>
      <c r="M992">
        <v>148490</v>
      </c>
      <c r="N992">
        <v>33615</v>
      </c>
      <c r="O992" t="s">
        <v>1199</v>
      </c>
      <c r="P992">
        <v>1</v>
      </c>
      <c r="Q992" t="s">
        <v>5310</v>
      </c>
      <c r="R992" t="s">
        <v>5311</v>
      </c>
      <c r="S992">
        <v>537</v>
      </c>
      <c r="T992" t="s">
        <v>37</v>
      </c>
      <c r="U992" t="s">
        <v>38</v>
      </c>
      <c r="V992" t="s">
        <v>39</v>
      </c>
      <c r="W992" s="11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5">
      <c r="A993" t="s">
        <v>28</v>
      </c>
      <c r="B993" t="s">
        <v>1381</v>
      </c>
      <c r="C993">
        <v>125</v>
      </c>
      <c r="D993">
        <v>123</v>
      </c>
      <c r="E993">
        <v>446</v>
      </c>
      <c r="F993">
        <v>821</v>
      </c>
      <c r="G993" t="s">
        <v>3597</v>
      </c>
      <c r="H993">
        <v>20000</v>
      </c>
      <c r="I993" s="11">
        <v>47095453</v>
      </c>
      <c r="J993" t="s">
        <v>3479</v>
      </c>
      <c r="K993" t="s">
        <v>258</v>
      </c>
      <c r="L993" t="s">
        <v>5312</v>
      </c>
      <c r="M993">
        <v>64595</v>
      </c>
      <c r="N993">
        <v>22209</v>
      </c>
      <c r="O993" t="s">
        <v>5313</v>
      </c>
      <c r="P993">
        <v>1</v>
      </c>
      <c r="Q993" t="s">
        <v>5314</v>
      </c>
      <c r="R993" t="s">
        <v>5315</v>
      </c>
      <c r="S993">
        <v>316</v>
      </c>
      <c r="T993" t="s">
        <v>37</v>
      </c>
      <c r="U993" t="s">
        <v>38</v>
      </c>
      <c r="V993" t="s">
        <v>39</v>
      </c>
      <c r="W993" s="11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5">
      <c r="A994" t="s">
        <v>28</v>
      </c>
      <c r="B994" t="s">
        <v>4051</v>
      </c>
      <c r="C994">
        <v>125</v>
      </c>
      <c r="D994">
        <v>93</v>
      </c>
      <c r="E994">
        <v>11000</v>
      </c>
      <c r="F994">
        <v>484</v>
      </c>
      <c r="G994" t="s">
        <v>3641</v>
      </c>
      <c r="H994">
        <v>3000</v>
      </c>
      <c r="I994" s="11">
        <v>37879996</v>
      </c>
      <c r="J994" t="s">
        <v>3479</v>
      </c>
      <c r="K994" t="s">
        <v>490</v>
      </c>
      <c r="L994" t="s">
        <v>5316</v>
      </c>
      <c r="M994">
        <v>81888</v>
      </c>
      <c r="N994">
        <v>5390</v>
      </c>
      <c r="O994" t="s">
        <v>5317</v>
      </c>
      <c r="P994">
        <v>2</v>
      </c>
      <c r="Q994" t="s">
        <v>5318</v>
      </c>
      <c r="R994" t="s">
        <v>5319</v>
      </c>
      <c r="S994">
        <v>254</v>
      </c>
      <c r="T994" t="s">
        <v>37</v>
      </c>
      <c r="U994" t="s">
        <v>38</v>
      </c>
      <c r="V994" t="s">
        <v>39</v>
      </c>
      <c r="W994" s="11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5">
      <c r="A995" t="s">
        <v>28</v>
      </c>
      <c r="B995" t="s">
        <v>4638</v>
      </c>
      <c r="C995">
        <v>36</v>
      </c>
      <c r="D995">
        <v>123</v>
      </c>
      <c r="E995">
        <v>0</v>
      </c>
      <c r="F995">
        <v>886</v>
      </c>
      <c r="G995" t="s">
        <v>2330</v>
      </c>
      <c r="H995">
        <v>12000</v>
      </c>
      <c r="I995" s="11">
        <v>25900000</v>
      </c>
      <c r="J995" t="s">
        <v>5320</v>
      </c>
      <c r="K995" t="s">
        <v>678</v>
      </c>
      <c r="L995" t="s">
        <v>5321</v>
      </c>
      <c r="M995">
        <v>12771</v>
      </c>
      <c r="N995">
        <v>18793</v>
      </c>
      <c r="O995" t="s">
        <v>5322</v>
      </c>
      <c r="P995">
        <v>1</v>
      </c>
      <c r="Q995" t="s">
        <v>5323</v>
      </c>
      <c r="R995" t="s">
        <v>5324</v>
      </c>
      <c r="S995">
        <v>84</v>
      </c>
      <c r="T995" t="s">
        <v>37</v>
      </c>
      <c r="U995" t="s">
        <v>38</v>
      </c>
      <c r="V995" t="s">
        <v>569</v>
      </c>
      <c r="W995" s="11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5">
      <c r="A996" t="s">
        <v>28</v>
      </c>
      <c r="B996" t="s">
        <v>1381</v>
      </c>
      <c r="C996">
        <v>295</v>
      </c>
      <c r="D996">
        <v>122</v>
      </c>
      <c r="E996">
        <v>446</v>
      </c>
      <c r="F996">
        <v>600</v>
      </c>
      <c r="G996" t="s">
        <v>1174</v>
      </c>
      <c r="H996">
        <v>23000</v>
      </c>
      <c r="I996" s="11">
        <v>53574088</v>
      </c>
      <c r="J996" t="s">
        <v>5325</v>
      </c>
      <c r="K996" t="s">
        <v>58</v>
      </c>
      <c r="L996" t="s">
        <v>5326</v>
      </c>
      <c r="M996">
        <v>237872</v>
      </c>
      <c r="N996">
        <v>33548</v>
      </c>
      <c r="O996" t="s">
        <v>5327</v>
      </c>
      <c r="P996">
        <v>1</v>
      </c>
      <c r="Q996" t="s">
        <v>5328</v>
      </c>
      <c r="R996" t="s">
        <v>5329</v>
      </c>
      <c r="S996">
        <v>560</v>
      </c>
      <c r="T996" t="s">
        <v>37</v>
      </c>
      <c r="U996" t="s">
        <v>38</v>
      </c>
      <c r="V996" t="s">
        <v>569</v>
      </c>
      <c r="W996" s="11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5">
      <c r="A997" t="s">
        <v>28</v>
      </c>
      <c r="B997" t="s">
        <v>5330</v>
      </c>
      <c r="C997">
        <v>222</v>
      </c>
      <c r="D997">
        <v>115</v>
      </c>
      <c r="E997">
        <v>118</v>
      </c>
      <c r="F997">
        <v>482</v>
      </c>
      <c r="G997" t="s">
        <v>1301</v>
      </c>
      <c r="H997">
        <v>14000</v>
      </c>
      <c r="I997" s="11">
        <v>89253340</v>
      </c>
      <c r="J997" t="s">
        <v>59</v>
      </c>
      <c r="K997" t="s">
        <v>223</v>
      </c>
      <c r="L997" t="s">
        <v>5331</v>
      </c>
      <c r="M997">
        <v>133436</v>
      </c>
      <c r="N997">
        <v>16967</v>
      </c>
      <c r="O997" t="s">
        <v>5332</v>
      </c>
      <c r="P997">
        <v>0</v>
      </c>
      <c r="Q997" t="s">
        <v>5333</v>
      </c>
      <c r="R997" t="s">
        <v>5334</v>
      </c>
      <c r="S997">
        <v>323</v>
      </c>
      <c r="T997" t="s">
        <v>37</v>
      </c>
      <c r="U997" t="s">
        <v>1418</v>
      </c>
      <c r="V997" t="s">
        <v>39</v>
      </c>
      <c r="W997" s="11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5">
      <c r="A998" t="s">
        <v>28</v>
      </c>
      <c r="B998" t="s">
        <v>1475</v>
      </c>
      <c r="C998">
        <v>158</v>
      </c>
      <c r="D998">
        <v>123</v>
      </c>
      <c r="E998">
        <v>0</v>
      </c>
      <c r="F998">
        <v>23</v>
      </c>
      <c r="G998" t="s">
        <v>2850</v>
      </c>
      <c r="H998">
        <v>3000</v>
      </c>
      <c r="I998" s="11">
        <v>37339525</v>
      </c>
      <c r="J998" t="s">
        <v>5047</v>
      </c>
      <c r="K998" t="s">
        <v>247</v>
      </c>
      <c r="L998" t="s">
        <v>5335</v>
      </c>
      <c r="M998">
        <v>71708</v>
      </c>
      <c r="N998">
        <v>3768</v>
      </c>
      <c r="O998" t="s">
        <v>5336</v>
      </c>
      <c r="P998">
        <v>1</v>
      </c>
      <c r="Q998" t="s">
        <v>5337</v>
      </c>
      <c r="R998" t="s">
        <v>5338</v>
      </c>
      <c r="S998">
        <v>307</v>
      </c>
      <c r="T998" t="s">
        <v>37</v>
      </c>
      <c r="U998" t="s">
        <v>38</v>
      </c>
      <c r="V998" t="s">
        <v>569</v>
      </c>
      <c r="W998" s="11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5">
      <c r="A999" t="s">
        <v>28</v>
      </c>
      <c r="B999" t="s">
        <v>2049</v>
      </c>
      <c r="C999">
        <v>72</v>
      </c>
      <c r="D999">
        <v>96</v>
      </c>
      <c r="E999">
        <v>0</v>
      </c>
      <c r="F999">
        <v>302</v>
      </c>
      <c r="G999" t="s">
        <v>766</v>
      </c>
      <c r="H999">
        <v>2000</v>
      </c>
      <c r="I999" s="11">
        <v>60154431</v>
      </c>
      <c r="J999" t="s">
        <v>5339</v>
      </c>
      <c r="K999" t="s">
        <v>875</v>
      </c>
      <c r="L999" t="s">
        <v>5340</v>
      </c>
      <c r="M999">
        <v>122347</v>
      </c>
      <c r="N999">
        <v>3718</v>
      </c>
      <c r="O999" t="s">
        <v>5341</v>
      </c>
      <c r="P999">
        <v>1</v>
      </c>
      <c r="Q999" t="s">
        <v>5342</v>
      </c>
      <c r="R999" t="s">
        <v>5343</v>
      </c>
      <c r="S999">
        <v>345</v>
      </c>
      <c r="T999" t="s">
        <v>37</v>
      </c>
      <c r="U999" t="s">
        <v>38</v>
      </c>
      <c r="V999" t="s">
        <v>39</v>
      </c>
      <c r="W999" s="11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5">
      <c r="A1000" t="s">
        <v>28</v>
      </c>
      <c r="B1000" t="s">
        <v>1617</v>
      </c>
      <c r="C1000">
        <v>72</v>
      </c>
      <c r="D1000">
        <v>105</v>
      </c>
      <c r="E1000">
        <v>631</v>
      </c>
      <c r="F1000">
        <v>327</v>
      </c>
      <c r="G1000" t="s">
        <v>1617</v>
      </c>
      <c r="H1000">
        <v>678</v>
      </c>
      <c r="I1000" s="11">
        <v>103738726</v>
      </c>
      <c r="J1000" t="s">
        <v>5348</v>
      </c>
      <c r="K1000" t="s">
        <v>5349</v>
      </c>
      <c r="L1000" t="s">
        <v>5350</v>
      </c>
      <c r="M1000">
        <v>47819</v>
      </c>
      <c r="N1000">
        <v>2096</v>
      </c>
      <c r="O1000" t="s">
        <v>4540</v>
      </c>
      <c r="P1000">
        <v>1</v>
      </c>
      <c r="Q1000" t="s">
        <v>5351</v>
      </c>
      <c r="R1000" t="s">
        <v>5352</v>
      </c>
      <c r="S1000">
        <v>164</v>
      </c>
      <c r="T1000" t="s">
        <v>37</v>
      </c>
      <c r="U1000" t="s">
        <v>38</v>
      </c>
      <c r="V1000" t="s">
        <v>90</v>
      </c>
      <c r="W1000" s="11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5">
      <c r="A1001" t="s">
        <v>28</v>
      </c>
      <c r="B1001" t="s">
        <v>1271</v>
      </c>
      <c r="C1001">
        <v>152</v>
      </c>
      <c r="D1001">
        <v>113</v>
      </c>
      <c r="E1001">
        <v>323</v>
      </c>
      <c r="F1001">
        <v>835</v>
      </c>
      <c r="G1001" t="s">
        <v>5353</v>
      </c>
      <c r="H1001">
        <v>1000</v>
      </c>
      <c r="I1001" s="11">
        <v>69304264</v>
      </c>
      <c r="J1001" t="s">
        <v>5354</v>
      </c>
      <c r="K1001" t="s">
        <v>1757</v>
      </c>
      <c r="L1001" t="s">
        <v>5355</v>
      </c>
      <c r="M1001">
        <v>73068</v>
      </c>
      <c r="N1001">
        <v>4660</v>
      </c>
      <c r="O1001" t="s">
        <v>2044</v>
      </c>
      <c r="P1001">
        <v>0</v>
      </c>
      <c r="Q1001" t="s">
        <v>5356</v>
      </c>
      <c r="R1001" t="s">
        <v>5357</v>
      </c>
      <c r="S1001">
        <v>419</v>
      </c>
      <c r="T1001" t="s">
        <v>37</v>
      </c>
      <c r="U1001" t="s">
        <v>38</v>
      </c>
      <c r="V1001" t="s">
        <v>569</v>
      </c>
      <c r="W1001" s="11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5">
      <c r="A1002" t="s">
        <v>28</v>
      </c>
      <c r="B1002" t="s">
        <v>5358</v>
      </c>
      <c r="C1002">
        <v>89</v>
      </c>
      <c r="D1002">
        <v>132</v>
      </c>
      <c r="E1002">
        <v>545</v>
      </c>
      <c r="F1002">
        <v>807</v>
      </c>
      <c r="G1002" t="s">
        <v>5359</v>
      </c>
      <c r="H1002">
        <v>919</v>
      </c>
      <c r="I1002" s="11">
        <v>29781453</v>
      </c>
      <c r="J1002" t="s">
        <v>4000</v>
      </c>
      <c r="K1002" t="s">
        <v>1921</v>
      </c>
      <c r="L1002" t="s">
        <v>5360</v>
      </c>
      <c r="M1002">
        <v>22447</v>
      </c>
      <c r="N1002">
        <v>4796</v>
      </c>
      <c r="O1002" t="s">
        <v>5361</v>
      </c>
      <c r="P1002">
        <v>1</v>
      </c>
      <c r="Q1002" t="s">
        <v>5362</v>
      </c>
      <c r="R1002" t="s">
        <v>5363</v>
      </c>
      <c r="S1002">
        <v>210</v>
      </c>
      <c r="T1002" t="s">
        <v>37</v>
      </c>
      <c r="U1002" t="s">
        <v>38</v>
      </c>
      <c r="V1002" t="s">
        <v>39</v>
      </c>
      <c r="W1002" s="11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5">
      <c r="A1003" t="s">
        <v>28</v>
      </c>
      <c r="B1003" t="s">
        <v>5365</v>
      </c>
      <c r="C1003">
        <v>93</v>
      </c>
      <c r="D1003">
        <v>75</v>
      </c>
      <c r="E1003">
        <v>0</v>
      </c>
      <c r="F1003">
        <v>677</v>
      </c>
      <c r="G1003" t="s">
        <v>3167</v>
      </c>
      <c r="H1003">
        <v>4000</v>
      </c>
      <c r="I1003" s="11">
        <v>15519841</v>
      </c>
      <c r="J1003" t="s">
        <v>266</v>
      </c>
      <c r="K1003" t="s">
        <v>2403</v>
      </c>
      <c r="L1003" t="s">
        <v>5366</v>
      </c>
      <c r="M1003">
        <v>8693</v>
      </c>
      <c r="N1003">
        <v>6863</v>
      </c>
      <c r="O1003" t="s">
        <v>4771</v>
      </c>
      <c r="P1003">
        <v>3</v>
      </c>
      <c r="Q1003" t="s">
        <v>5367</v>
      </c>
      <c r="R1003" t="s">
        <v>5368</v>
      </c>
      <c r="S1003">
        <v>71</v>
      </c>
      <c r="T1003" t="s">
        <v>37</v>
      </c>
      <c r="U1003" t="s">
        <v>38</v>
      </c>
      <c r="V1003" t="s">
        <v>90</v>
      </c>
      <c r="W1003" s="11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5">
      <c r="A1004" t="s">
        <v>28</v>
      </c>
      <c r="B1004" t="s">
        <v>5369</v>
      </c>
      <c r="C1004">
        <v>46</v>
      </c>
      <c r="D1004">
        <v>108</v>
      </c>
      <c r="E1004">
        <v>350</v>
      </c>
      <c r="F1004">
        <v>77</v>
      </c>
      <c r="G1004" t="s">
        <v>5370</v>
      </c>
      <c r="H1004">
        <v>8000</v>
      </c>
      <c r="I1004" s="11">
        <v>5600000</v>
      </c>
      <c r="J1004" t="s">
        <v>3251</v>
      </c>
      <c r="K1004" t="s">
        <v>1476</v>
      </c>
      <c r="L1004" t="s">
        <v>5371</v>
      </c>
      <c r="M1004">
        <v>11913</v>
      </c>
      <c r="N1004">
        <v>8349</v>
      </c>
      <c r="O1004" t="s">
        <v>5372</v>
      </c>
      <c r="P1004">
        <v>1</v>
      </c>
      <c r="Q1004" t="s">
        <v>5373</v>
      </c>
      <c r="R1004" t="s">
        <v>5374</v>
      </c>
      <c r="S1004">
        <v>97</v>
      </c>
      <c r="T1004" t="s">
        <v>37</v>
      </c>
      <c r="U1004" t="s">
        <v>38</v>
      </c>
      <c r="V1004" t="s">
        <v>569</v>
      </c>
      <c r="W1004" s="11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5">
      <c r="A1005" t="s">
        <v>28</v>
      </c>
      <c r="B1005" t="s">
        <v>5375</v>
      </c>
      <c r="C1005">
        <v>84</v>
      </c>
      <c r="D1005">
        <v>105</v>
      </c>
      <c r="E1005">
        <v>29</v>
      </c>
      <c r="F1005">
        <v>692</v>
      </c>
      <c r="G1005" t="s">
        <v>2004</v>
      </c>
      <c r="H1005">
        <v>8000</v>
      </c>
      <c r="I1005" s="11">
        <v>126805112</v>
      </c>
      <c r="J1005" t="s">
        <v>1618</v>
      </c>
      <c r="K1005" t="s">
        <v>1476</v>
      </c>
      <c r="L1005" t="s">
        <v>5376</v>
      </c>
      <c r="M1005">
        <v>98199</v>
      </c>
      <c r="N1005">
        <v>12344</v>
      </c>
      <c r="O1005" t="s">
        <v>698</v>
      </c>
      <c r="P1005">
        <v>1</v>
      </c>
      <c r="Q1005" t="s">
        <v>5377</v>
      </c>
      <c r="R1005" t="s">
        <v>5378</v>
      </c>
      <c r="S1005">
        <v>169</v>
      </c>
      <c r="T1005" t="s">
        <v>37</v>
      </c>
      <c r="U1005" t="s">
        <v>38</v>
      </c>
      <c r="V1005" t="s">
        <v>39</v>
      </c>
      <c r="W1005" s="11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5">
      <c r="A1006" t="s">
        <v>28</v>
      </c>
      <c r="B1006" t="s">
        <v>4894</v>
      </c>
      <c r="C1006">
        <v>142</v>
      </c>
      <c r="D1006">
        <v>102</v>
      </c>
      <c r="E1006">
        <v>148</v>
      </c>
      <c r="F1006">
        <v>135</v>
      </c>
      <c r="G1006" t="s">
        <v>467</v>
      </c>
      <c r="H1006">
        <v>8000</v>
      </c>
      <c r="I1006" s="11">
        <v>93607673</v>
      </c>
      <c r="J1006" t="s">
        <v>1618</v>
      </c>
      <c r="K1006" t="s">
        <v>1476</v>
      </c>
      <c r="L1006" t="s">
        <v>5379</v>
      </c>
      <c r="M1006">
        <v>47573</v>
      </c>
      <c r="N1006">
        <v>9176</v>
      </c>
      <c r="O1006" t="s">
        <v>2141</v>
      </c>
      <c r="P1006">
        <v>4</v>
      </c>
      <c r="Q1006" t="s">
        <v>5380</v>
      </c>
      <c r="R1006" t="s">
        <v>5381</v>
      </c>
      <c r="S1006">
        <v>343</v>
      </c>
      <c r="T1006" t="s">
        <v>37</v>
      </c>
      <c r="U1006" t="s">
        <v>38</v>
      </c>
      <c r="V1006" t="s">
        <v>39</v>
      </c>
      <c r="W1006" s="11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5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3604</v>
      </c>
      <c r="H1007">
        <v>14000</v>
      </c>
      <c r="I1007" s="11">
        <v>67263182</v>
      </c>
      <c r="J1007" t="s">
        <v>1861</v>
      </c>
      <c r="K1007" t="s">
        <v>2314</v>
      </c>
      <c r="L1007" t="s">
        <v>5382</v>
      </c>
      <c r="M1007">
        <v>218771</v>
      </c>
      <c r="N1007">
        <v>15658</v>
      </c>
      <c r="O1007" t="s">
        <v>5383</v>
      </c>
      <c r="P1007">
        <v>0</v>
      </c>
      <c r="Q1007" t="s">
        <v>5384</v>
      </c>
      <c r="R1007" t="s">
        <v>5385</v>
      </c>
      <c r="S1007">
        <v>651</v>
      </c>
      <c r="T1007" t="s">
        <v>37</v>
      </c>
      <c r="U1007" t="s">
        <v>38</v>
      </c>
      <c r="V1007" t="s">
        <v>569</v>
      </c>
      <c r="W1007" s="11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5">
      <c r="A1008" t="s">
        <v>28</v>
      </c>
      <c r="B1008" t="s">
        <v>3237</v>
      </c>
      <c r="C1008">
        <v>143</v>
      </c>
      <c r="D1008">
        <v>111</v>
      </c>
      <c r="E1008">
        <v>906</v>
      </c>
      <c r="F1008">
        <v>906</v>
      </c>
      <c r="G1008" t="s">
        <v>1199</v>
      </c>
      <c r="H1008">
        <v>1000</v>
      </c>
      <c r="I1008" s="11">
        <v>92001027</v>
      </c>
      <c r="J1008" t="s">
        <v>5386</v>
      </c>
      <c r="K1008" t="s">
        <v>3238</v>
      </c>
      <c r="L1008" t="s">
        <v>5387</v>
      </c>
      <c r="M1008">
        <v>97838</v>
      </c>
      <c r="N1008">
        <v>6315</v>
      </c>
      <c r="O1008" t="s">
        <v>3237</v>
      </c>
      <c r="P1008">
        <v>2</v>
      </c>
      <c r="Q1008" t="s">
        <v>5388</v>
      </c>
      <c r="R1008" t="s">
        <v>5389</v>
      </c>
      <c r="S1008">
        <v>286</v>
      </c>
      <c r="T1008" t="s">
        <v>37</v>
      </c>
      <c r="U1008" t="s">
        <v>38</v>
      </c>
      <c r="V1008" t="s">
        <v>39</v>
      </c>
      <c r="W1008" s="11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5">
      <c r="A1009" t="s">
        <v>28</v>
      </c>
      <c r="B1009" t="s">
        <v>4488</v>
      </c>
      <c r="C1009">
        <v>178</v>
      </c>
      <c r="D1009">
        <v>81</v>
      </c>
      <c r="E1009">
        <v>39</v>
      </c>
      <c r="F1009">
        <v>364</v>
      </c>
      <c r="G1009" t="s">
        <v>5390</v>
      </c>
      <c r="H1009">
        <v>13000</v>
      </c>
      <c r="I1009" s="11">
        <v>10539414</v>
      </c>
      <c r="J1009" t="s">
        <v>5391</v>
      </c>
      <c r="K1009" t="s">
        <v>448</v>
      </c>
      <c r="L1009" t="s">
        <v>5392</v>
      </c>
      <c r="M1009">
        <v>45729</v>
      </c>
      <c r="N1009">
        <v>14619</v>
      </c>
      <c r="O1009" t="s">
        <v>5393</v>
      </c>
      <c r="P1009">
        <v>1</v>
      </c>
      <c r="Q1009" t="s">
        <v>5394</v>
      </c>
      <c r="R1009" t="s">
        <v>5395</v>
      </c>
      <c r="S1009">
        <v>176</v>
      </c>
      <c r="T1009" t="s">
        <v>37</v>
      </c>
      <c r="U1009" t="s">
        <v>38</v>
      </c>
      <c r="V1009" t="s">
        <v>39</v>
      </c>
      <c r="W1009" s="11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5">
      <c r="A1010" t="s">
        <v>28</v>
      </c>
      <c r="B1010" t="s">
        <v>988</v>
      </c>
      <c r="C1010">
        <v>65</v>
      </c>
      <c r="D1010">
        <v>116</v>
      </c>
      <c r="E1010">
        <v>380</v>
      </c>
      <c r="F1010">
        <v>826</v>
      </c>
      <c r="G1010" t="s">
        <v>1124</v>
      </c>
      <c r="H1010">
        <v>18000</v>
      </c>
      <c r="I1010" s="11">
        <v>58918501</v>
      </c>
      <c r="J1010" t="s">
        <v>5396</v>
      </c>
      <c r="K1010" t="s">
        <v>1664</v>
      </c>
      <c r="L1010" t="s">
        <v>5397</v>
      </c>
      <c r="M1010">
        <v>40126</v>
      </c>
      <c r="N1010">
        <v>33233</v>
      </c>
      <c r="O1010" t="s">
        <v>1279</v>
      </c>
      <c r="P1010">
        <v>1</v>
      </c>
      <c r="Q1010" t="s">
        <v>5398</v>
      </c>
      <c r="R1010" t="s">
        <v>5399</v>
      </c>
      <c r="S1010">
        <v>107</v>
      </c>
      <c r="T1010" t="s">
        <v>37</v>
      </c>
      <c r="U1010" t="s">
        <v>38</v>
      </c>
      <c r="V1010" t="s">
        <v>569</v>
      </c>
      <c r="W1010" s="11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5">
      <c r="A1011" t="s">
        <v>28</v>
      </c>
      <c r="B1011" t="s">
        <v>504</v>
      </c>
      <c r="C1011">
        <v>73</v>
      </c>
      <c r="D1011">
        <v>86</v>
      </c>
      <c r="E1011">
        <v>293</v>
      </c>
      <c r="F1011">
        <v>255</v>
      </c>
      <c r="G1011" t="s">
        <v>5400</v>
      </c>
      <c r="H1011">
        <v>509</v>
      </c>
      <c r="I1011" s="11">
        <v>181395380</v>
      </c>
      <c r="J1011" t="s">
        <v>3479</v>
      </c>
      <c r="K1011" t="s">
        <v>3604</v>
      </c>
      <c r="L1011" t="s">
        <v>5401</v>
      </c>
      <c r="M1011">
        <v>220392</v>
      </c>
      <c r="N1011">
        <v>2070</v>
      </c>
      <c r="O1011" t="s">
        <v>5402</v>
      </c>
      <c r="P1011">
        <v>1</v>
      </c>
      <c r="Q1011" t="s">
        <v>5403</v>
      </c>
      <c r="R1011" t="s">
        <v>5404</v>
      </c>
      <c r="S1011">
        <v>243</v>
      </c>
      <c r="T1011" t="s">
        <v>37</v>
      </c>
      <c r="U1011" t="s">
        <v>38</v>
      </c>
      <c r="V1011" t="s">
        <v>39</v>
      </c>
      <c r="W1011" s="11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5">
      <c r="A1012" t="s">
        <v>28</v>
      </c>
      <c r="B1012" t="s">
        <v>3943</v>
      </c>
      <c r="C1012">
        <v>35</v>
      </c>
      <c r="D1012">
        <v>91</v>
      </c>
      <c r="E1012">
        <v>32</v>
      </c>
      <c r="F1012">
        <v>628</v>
      </c>
      <c r="G1012" t="s">
        <v>3758</v>
      </c>
      <c r="H1012">
        <v>924</v>
      </c>
      <c r="I1012" s="11">
        <v>130512915</v>
      </c>
      <c r="J1012" t="s">
        <v>505</v>
      </c>
      <c r="K1012" t="s">
        <v>2843</v>
      </c>
      <c r="L1012" t="s">
        <v>5412</v>
      </c>
      <c r="M1012">
        <v>60884</v>
      </c>
      <c r="N1012">
        <v>3244</v>
      </c>
      <c r="O1012" t="s">
        <v>3944</v>
      </c>
      <c r="P1012">
        <v>2</v>
      </c>
      <c r="Q1012" t="s">
        <v>5413</v>
      </c>
      <c r="R1012" t="s">
        <v>5414</v>
      </c>
      <c r="S1012">
        <v>85</v>
      </c>
      <c r="T1012" t="s">
        <v>37</v>
      </c>
      <c r="U1012" t="s">
        <v>38</v>
      </c>
      <c r="V1012" t="s">
        <v>90</v>
      </c>
      <c r="W1012" s="11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5">
      <c r="A1013" t="s">
        <v>28</v>
      </c>
      <c r="B1013" t="s">
        <v>5330</v>
      </c>
      <c r="C1013">
        <v>358</v>
      </c>
      <c r="D1013">
        <v>98</v>
      </c>
      <c r="E1013">
        <v>118</v>
      </c>
      <c r="F1013">
        <v>558</v>
      </c>
      <c r="G1013" t="s">
        <v>5415</v>
      </c>
      <c r="H1013">
        <v>14000</v>
      </c>
      <c r="I1013" s="11">
        <v>139852971</v>
      </c>
      <c r="J1013" t="s">
        <v>329</v>
      </c>
      <c r="K1013" t="s">
        <v>223</v>
      </c>
      <c r="L1013" t="s">
        <v>5416</v>
      </c>
      <c r="M1013">
        <v>238671</v>
      </c>
      <c r="N1013">
        <v>16410</v>
      </c>
      <c r="O1013" t="s">
        <v>1197</v>
      </c>
      <c r="P1013">
        <v>0</v>
      </c>
      <c r="Q1013" t="s">
        <v>5417</v>
      </c>
      <c r="R1013" t="s">
        <v>5418</v>
      </c>
      <c r="S1013">
        <v>461</v>
      </c>
      <c r="T1013" t="s">
        <v>37</v>
      </c>
      <c r="U1013" t="s">
        <v>1418</v>
      </c>
      <c r="V1013" t="s">
        <v>39</v>
      </c>
      <c r="W1013" s="11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5">
      <c r="A1014" t="s">
        <v>28</v>
      </c>
      <c r="B1014" t="s">
        <v>5419</v>
      </c>
      <c r="C1014">
        <v>151</v>
      </c>
      <c r="D1014">
        <v>84</v>
      </c>
      <c r="E1014">
        <v>119</v>
      </c>
      <c r="F1014">
        <v>750</v>
      </c>
      <c r="G1014" t="s">
        <v>5420</v>
      </c>
      <c r="H1014">
        <v>807</v>
      </c>
      <c r="I1014" s="11">
        <v>110000082</v>
      </c>
      <c r="J1014" t="s">
        <v>1611</v>
      </c>
      <c r="K1014" t="s">
        <v>5421</v>
      </c>
      <c r="L1014" t="s">
        <v>5422</v>
      </c>
      <c r="M1014">
        <v>111526</v>
      </c>
      <c r="N1014">
        <v>3629</v>
      </c>
      <c r="O1014" t="s">
        <v>5423</v>
      </c>
      <c r="P1014">
        <v>7</v>
      </c>
      <c r="Q1014" t="s">
        <v>5424</v>
      </c>
      <c r="R1014" t="s">
        <v>5425</v>
      </c>
      <c r="S1014">
        <v>347</v>
      </c>
      <c r="T1014" t="s">
        <v>37</v>
      </c>
      <c r="U1014" t="s">
        <v>38</v>
      </c>
      <c r="V1014" t="s">
        <v>39</v>
      </c>
      <c r="W1014" s="11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5">
      <c r="A1015" t="s">
        <v>28</v>
      </c>
      <c r="B1015" t="s">
        <v>4069</v>
      </c>
      <c r="C1015">
        <v>140</v>
      </c>
      <c r="D1015">
        <v>109</v>
      </c>
      <c r="E1015">
        <v>80</v>
      </c>
      <c r="F1015">
        <v>213</v>
      </c>
      <c r="G1015" t="s">
        <v>5426</v>
      </c>
      <c r="H1015">
        <v>545</v>
      </c>
      <c r="I1015" s="11">
        <v>106807667</v>
      </c>
      <c r="J1015" t="s">
        <v>5427</v>
      </c>
      <c r="K1015" t="s">
        <v>5428</v>
      </c>
      <c r="L1015" t="s">
        <v>5429</v>
      </c>
      <c r="M1015">
        <v>137377</v>
      </c>
      <c r="N1015">
        <v>1574</v>
      </c>
      <c r="O1015" t="s">
        <v>5430</v>
      </c>
      <c r="P1015">
        <v>1</v>
      </c>
      <c r="Q1015" t="s">
        <v>5431</v>
      </c>
      <c r="R1015" t="s">
        <v>5432</v>
      </c>
      <c r="S1015">
        <v>370</v>
      </c>
      <c r="T1015" t="s">
        <v>37</v>
      </c>
      <c r="U1015" t="s">
        <v>38</v>
      </c>
      <c r="V1015" t="s">
        <v>39</v>
      </c>
      <c r="W1015" s="11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5">
      <c r="A1016" t="s">
        <v>28</v>
      </c>
      <c r="B1016" t="s">
        <v>2616</v>
      </c>
      <c r="C1016">
        <v>201</v>
      </c>
      <c r="D1016">
        <v>93</v>
      </c>
      <c r="E1016">
        <v>40</v>
      </c>
      <c r="F1016">
        <v>311</v>
      </c>
      <c r="G1016" t="s">
        <v>490</v>
      </c>
      <c r="H1016">
        <v>14000</v>
      </c>
      <c r="I1016" s="11">
        <v>101702060</v>
      </c>
      <c r="J1016" t="s">
        <v>5433</v>
      </c>
      <c r="K1016" t="s">
        <v>673</v>
      </c>
      <c r="L1016" t="s">
        <v>5434</v>
      </c>
      <c r="M1016">
        <v>85323</v>
      </c>
      <c r="N1016">
        <v>17925</v>
      </c>
      <c r="O1016" t="s">
        <v>5435</v>
      </c>
      <c r="P1016">
        <v>0</v>
      </c>
      <c r="Q1016" t="s">
        <v>5436</v>
      </c>
      <c r="R1016" t="s">
        <v>5437</v>
      </c>
      <c r="S1016">
        <v>212</v>
      </c>
      <c r="T1016" t="s">
        <v>37</v>
      </c>
      <c r="U1016" t="s">
        <v>38</v>
      </c>
      <c r="V1016" t="s">
        <v>90</v>
      </c>
      <c r="W1016" s="11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5">
      <c r="A1017" t="s">
        <v>28</v>
      </c>
      <c r="B1017" t="s">
        <v>3170</v>
      </c>
      <c r="C1017">
        <v>77</v>
      </c>
      <c r="D1017">
        <v>113</v>
      </c>
      <c r="E1017">
        <v>0</v>
      </c>
      <c r="F1017">
        <v>995</v>
      </c>
      <c r="G1017" t="s">
        <v>3101</v>
      </c>
      <c r="H1017">
        <v>11000</v>
      </c>
      <c r="I1017" s="11">
        <v>95149435</v>
      </c>
      <c r="J1017" t="s">
        <v>2630</v>
      </c>
      <c r="K1017" t="s">
        <v>252</v>
      </c>
      <c r="L1017" t="s">
        <v>5438</v>
      </c>
      <c r="M1017">
        <v>53687</v>
      </c>
      <c r="N1017">
        <v>15362</v>
      </c>
      <c r="O1017" t="s">
        <v>3172</v>
      </c>
      <c r="P1017">
        <v>2</v>
      </c>
      <c r="Q1017" t="s">
        <v>5439</v>
      </c>
      <c r="R1017" t="s">
        <v>5440</v>
      </c>
      <c r="S1017">
        <v>152</v>
      </c>
      <c r="T1017" t="s">
        <v>37</v>
      </c>
      <c r="U1017" t="s">
        <v>38</v>
      </c>
      <c r="V1017" t="s">
        <v>272</v>
      </c>
      <c r="W1017" s="11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5">
      <c r="A1018" t="s">
        <v>28</v>
      </c>
      <c r="B1018" t="s">
        <v>2203</v>
      </c>
      <c r="C1018">
        <v>43</v>
      </c>
      <c r="D1018">
        <v>141</v>
      </c>
      <c r="E1018">
        <v>79</v>
      </c>
      <c r="F1018">
        <v>956</v>
      </c>
      <c r="G1018" t="s">
        <v>1476</v>
      </c>
      <c r="H1018">
        <v>18000</v>
      </c>
      <c r="I1018" s="11">
        <v>100768056</v>
      </c>
      <c r="J1018" t="s">
        <v>2079</v>
      </c>
      <c r="K1018" t="s">
        <v>1664</v>
      </c>
      <c r="L1018" t="s">
        <v>5441</v>
      </c>
      <c r="M1018">
        <v>59569</v>
      </c>
      <c r="N1018">
        <v>30063</v>
      </c>
      <c r="O1018" t="s">
        <v>989</v>
      </c>
      <c r="P1018">
        <v>0</v>
      </c>
      <c r="Q1018" t="s">
        <v>5442</v>
      </c>
      <c r="R1018" t="s">
        <v>5443</v>
      </c>
      <c r="S1018">
        <v>89</v>
      </c>
      <c r="T1018" t="s">
        <v>37</v>
      </c>
      <c r="U1018" t="s">
        <v>38</v>
      </c>
      <c r="V1018" t="s">
        <v>39</v>
      </c>
      <c r="W1018" s="11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5">
      <c r="A1019" t="s">
        <v>28</v>
      </c>
      <c r="B1019" t="s">
        <v>1284</v>
      </c>
      <c r="C1019">
        <v>39</v>
      </c>
      <c r="D1019">
        <v>119</v>
      </c>
      <c r="E1019">
        <v>541</v>
      </c>
      <c r="F1019">
        <v>551</v>
      </c>
      <c r="G1019" t="s">
        <v>1792</v>
      </c>
      <c r="H1019">
        <v>821</v>
      </c>
      <c r="I1019" s="11">
        <v>92115211</v>
      </c>
      <c r="J1019" t="s">
        <v>2079</v>
      </c>
      <c r="K1019" t="s">
        <v>5313</v>
      </c>
      <c r="L1019" t="s">
        <v>5444</v>
      </c>
      <c r="M1019">
        <v>45798</v>
      </c>
      <c r="N1019">
        <v>4043</v>
      </c>
      <c r="O1019" t="s">
        <v>5445</v>
      </c>
      <c r="P1019">
        <v>3</v>
      </c>
      <c r="Q1019" t="s">
        <v>5446</v>
      </c>
      <c r="R1019" t="s">
        <v>5447</v>
      </c>
      <c r="S1019">
        <v>94</v>
      </c>
      <c r="T1019" t="s">
        <v>37</v>
      </c>
      <c r="U1019" t="s">
        <v>38</v>
      </c>
      <c r="V1019" t="s">
        <v>39</v>
      </c>
      <c r="W1019" s="11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5">
      <c r="A1020" t="s">
        <v>28</v>
      </c>
      <c r="B1020" t="s">
        <v>3731</v>
      </c>
      <c r="C1020">
        <v>207</v>
      </c>
      <c r="D1020">
        <v>97</v>
      </c>
      <c r="E1020">
        <v>0</v>
      </c>
      <c r="F1020">
        <v>760</v>
      </c>
      <c r="G1020" t="s">
        <v>5448</v>
      </c>
      <c r="H1020">
        <v>11000</v>
      </c>
      <c r="I1020" s="11">
        <v>93452056</v>
      </c>
      <c r="J1020" t="s">
        <v>5145</v>
      </c>
      <c r="K1020" t="s">
        <v>456</v>
      </c>
      <c r="L1020" t="s">
        <v>5449</v>
      </c>
      <c r="M1020">
        <v>184795</v>
      </c>
      <c r="N1020">
        <v>14868</v>
      </c>
      <c r="O1020" t="s">
        <v>269</v>
      </c>
      <c r="P1020">
        <v>1</v>
      </c>
      <c r="Q1020" t="s">
        <v>5450</v>
      </c>
      <c r="R1020" t="s">
        <v>5451</v>
      </c>
      <c r="S1020">
        <v>310</v>
      </c>
      <c r="T1020" t="s">
        <v>37</v>
      </c>
      <c r="U1020" t="s">
        <v>38</v>
      </c>
      <c r="V1020" t="s">
        <v>39</v>
      </c>
      <c r="W1020" s="11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5">
      <c r="A1021" t="s">
        <v>28</v>
      </c>
      <c r="B1021" t="s">
        <v>1165</v>
      </c>
      <c r="C1021">
        <v>47</v>
      </c>
      <c r="D1021">
        <v>117</v>
      </c>
      <c r="E1021">
        <v>176</v>
      </c>
      <c r="F1021">
        <v>308</v>
      </c>
      <c r="G1021" t="s">
        <v>71</v>
      </c>
      <c r="H1021">
        <v>11000</v>
      </c>
      <c r="I1021" s="11">
        <v>83287363</v>
      </c>
      <c r="J1021" t="s">
        <v>59</v>
      </c>
      <c r="K1021" t="s">
        <v>386</v>
      </c>
      <c r="L1021" t="s">
        <v>5452</v>
      </c>
      <c r="M1021">
        <v>81442</v>
      </c>
      <c r="N1021">
        <v>12757</v>
      </c>
      <c r="O1021" t="s">
        <v>5453</v>
      </c>
      <c r="P1021">
        <v>1</v>
      </c>
      <c r="Q1021" t="s">
        <v>5454</v>
      </c>
      <c r="R1021" t="s">
        <v>5455</v>
      </c>
      <c r="S1021">
        <v>137</v>
      </c>
      <c r="T1021" t="s">
        <v>37</v>
      </c>
      <c r="U1021" t="s">
        <v>38</v>
      </c>
      <c r="V1021" t="s">
        <v>569</v>
      </c>
      <c r="W1021" s="11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5">
      <c r="A1022" t="s">
        <v>28</v>
      </c>
      <c r="B1022" t="s">
        <v>2974</v>
      </c>
      <c r="C1022">
        <v>132</v>
      </c>
      <c r="D1022">
        <v>101</v>
      </c>
      <c r="E1022">
        <v>126</v>
      </c>
      <c r="F1022">
        <v>586</v>
      </c>
      <c r="G1022" t="s">
        <v>5456</v>
      </c>
      <c r="H1022">
        <v>3000</v>
      </c>
      <c r="I1022" s="11">
        <v>82931301</v>
      </c>
      <c r="J1022" t="s">
        <v>1618</v>
      </c>
      <c r="K1022" t="s">
        <v>1492</v>
      </c>
      <c r="L1022" t="s">
        <v>5457</v>
      </c>
      <c r="M1022">
        <v>43358</v>
      </c>
      <c r="N1022">
        <v>6292</v>
      </c>
      <c r="O1022" t="s">
        <v>3960</v>
      </c>
      <c r="P1022">
        <v>0</v>
      </c>
      <c r="Q1022" t="s">
        <v>5458</v>
      </c>
      <c r="R1022" t="s">
        <v>5459</v>
      </c>
      <c r="S1022">
        <v>228</v>
      </c>
      <c r="T1022" t="s">
        <v>37</v>
      </c>
      <c r="U1022" t="s">
        <v>740</v>
      </c>
      <c r="V1022" t="s">
        <v>39</v>
      </c>
      <c r="W1022" s="11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5">
      <c r="A1023" t="s">
        <v>28</v>
      </c>
      <c r="B1023" t="s">
        <v>5460</v>
      </c>
      <c r="C1023">
        <v>454</v>
      </c>
      <c r="D1023">
        <v>153</v>
      </c>
      <c r="E1023">
        <v>777</v>
      </c>
      <c r="F1023">
        <v>1000</v>
      </c>
      <c r="G1023" t="s">
        <v>368</v>
      </c>
      <c r="H1023">
        <v>20000</v>
      </c>
      <c r="I1023" s="11">
        <v>60962878</v>
      </c>
      <c r="J1023" t="s">
        <v>2079</v>
      </c>
      <c r="K1023" t="s">
        <v>258</v>
      </c>
      <c r="L1023" t="s">
        <v>5461</v>
      </c>
      <c r="M1023">
        <v>383591</v>
      </c>
      <c r="N1023">
        <v>37321</v>
      </c>
      <c r="O1023" t="s">
        <v>4266</v>
      </c>
      <c r="P1023">
        <v>2</v>
      </c>
      <c r="Q1023" t="s">
        <v>5462</v>
      </c>
      <c r="R1023" t="s">
        <v>5463</v>
      </c>
      <c r="S1023">
        <v>620</v>
      </c>
      <c r="T1023" t="s">
        <v>37</v>
      </c>
      <c r="U1023" t="s">
        <v>38</v>
      </c>
      <c r="V1023" t="s">
        <v>569</v>
      </c>
      <c r="W1023" s="11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5">
      <c r="A1024" t="s">
        <v>28</v>
      </c>
      <c r="B1024" t="s">
        <v>2970</v>
      </c>
      <c r="C1024">
        <v>109</v>
      </c>
      <c r="D1024">
        <v>122</v>
      </c>
      <c r="E1024">
        <v>845</v>
      </c>
      <c r="F1024">
        <v>854</v>
      </c>
      <c r="G1024" t="s">
        <v>1107</v>
      </c>
      <c r="H1024">
        <v>18000</v>
      </c>
      <c r="I1024" s="11">
        <v>76261036</v>
      </c>
      <c r="J1024" t="s">
        <v>2062</v>
      </c>
      <c r="K1024" t="s">
        <v>1664</v>
      </c>
      <c r="L1024" t="s">
        <v>5464</v>
      </c>
      <c r="M1024">
        <v>305929</v>
      </c>
      <c r="N1024">
        <v>22370</v>
      </c>
      <c r="O1024" t="s">
        <v>4623</v>
      </c>
      <c r="P1024">
        <v>2</v>
      </c>
      <c r="Q1024" t="s">
        <v>5465</v>
      </c>
      <c r="R1024" t="s">
        <v>5466</v>
      </c>
      <c r="S1024">
        <v>633</v>
      </c>
      <c r="T1024" t="s">
        <v>37</v>
      </c>
      <c r="U1024" t="s">
        <v>38</v>
      </c>
      <c r="V1024" t="s">
        <v>569</v>
      </c>
      <c r="W1024" s="11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5">
      <c r="A1025" t="s">
        <v>28</v>
      </c>
      <c r="B1025" t="s">
        <v>980</v>
      </c>
      <c r="C1025">
        <v>213</v>
      </c>
      <c r="D1025">
        <v>102</v>
      </c>
      <c r="E1025">
        <v>23</v>
      </c>
      <c r="F1025">
        <v>436</v>
      </c>
      <c r="G1025" t="s">
        <v>5467</v>
      </c>
      <c r="H1025">
        <v>25000</v>
      </c>
      <c r="I1025" s="11">
        <v>71423726</v>
      </c>
      <c r="J1025" t="s">
        <v>1812</v>
      </c>
      <c r="K1025" t="s">
        <v>101</v>
      </c>
      <c r="L1025" t="s">
        <v>5468</v>
      </c>
      <c r="M1025">
        <v>123558</v>
      </c>
      <c r="N1025">
        <v>26998</v>
      </c>
      <c r="O1025" t="s">
        <v>5469</v>
      </c>
      <c r="P1025">
        <v>3</v>
      </c>
      <c r="Q1025" t="s">
        <v>5470</v>
      </c>
      <c r="R1025" t="s">
        <v>5471</v>
      </c>
      <c r="S1025">
        <v>609</v>
      </c>
      <c r="T1025" t="s">
        <v>37</v>
      </c>
      <c r="U1025" t="s">
        <v>38</v>
      </c>
      <c r="V1025" t="s">
        <v>90</v>
      </c>
      <c r="W1025" s="11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5">
      <c r="A1026" t="s">
        <v>28</v>
      </c>
      <c r="B1026" t="s">
        <v>3720</v>
      </c>
      <c r="C1026">
        <v>127</v>
      </c>
      <c r="D1026">
        <v>83</v>
      </c>
      <c r="E1026">
        <v>322</v>
      </c>
      <c r="F1026">
        <v>179</v>
      </c>
      <c r="G1026" t="s">
        <v>2835</v>
      </c>
      <c r="H1026">
        <v>1000</v>
      </c>
      <c r="I1026" s="11">
        <v>71277420</v>
      </c>
      <c r="J1026" t="s">
        <v>1611</v>
      </c>
      <c r="K1026" t="s">
        <v>3597</v>
      </c>
      <c r="L1026" t="s">
        <v>5472</v>
      </c>
      <c r="M1026">
        <v>119590</v>
      </c>
      <c r="N1026">
        <v>1645</v>
      </c>
      <c r="O1026" t="s">
        <v>1119</v>
      </c>
      <c r="P1026">
        <v>7</v>
      </c>
      <c r="Q1026" t="s">
        <v>5473</v>
      </c>
      <c r="R1026" t="s">
        <v>5474</v>
      </c>
      <c r="S1026">
        <v>548</v>
      </c>
      <c r="T1026" t="s">
        <v>37</v>
      </c>
      <c r="U1026" t="s">
        <v>38</v>
      </c>
      <c r="V1026" t="s">
        <v>569</v>
      </c>
      <c r="W1026" s="11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5">
      <c r="A1027" t="s">
        <v>28</v>
      </c>
      <c r="B1027" t="s">
        <v>690</v>
      </c>
      <c r="C1027">
        <v>398</v>
      </c>
      <c r="D1027">
        <v>103</v>
      </c>
      <c r="E1027">
        <v>33</v>
      </c>
      <c r="F1027">
        <v>84</v>
      </c>
      <c r="G1027" t="s">
        <v>5475</v>
      </c>
      <c r="H1027">
        <v>970</v>
      </c>
      <c r="I1027" s="11">
        <v>88625922</v>
      </c>
      <c r="J1027" t="s">
        <v>5476</v>
      </c>
      <c r="K1027" t="s">
        <v>3673</v>
      </c>
      <c r="L1027" t="s">
        <v>5477</v>
      </c>
      <c r="M1027">
        <v>75176</v>
      </c>
      <c r="N1027">
        <v>1336</v>
      </c>
      <c r="O1027" t="s">
        <v>5478</v>
      </c>
      <c r="P1027">
        <v>3</v>
      </c>
      <c r="Q1027" t="s">
        <v>5479</v>
      </c>
      <c r="R1027" t="s">
        <v>5480</v>
      </c>
      <c r="S1027">
        <v>252</v>
      </c>
      <c r="T1027" t="s">
        <v>37</v>
      </c>
      <c r="U1027" t="s">
        <v>38</v>
      </c>
      <c r="V1027" t="s">
        <v>90</v>
      </c>
      <c r="W1027" s="11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5">
      <c r="A1028" t="s">
        <v>28</v>
      </c>
      <c r="B1028" t="s">
        <v>2853</v>
      </c>
      <c r="C1028">
        <v>184</v>
      </c>
      <c r="D1028">
        <v>110</v>
      </c>
      <c r="E1028">
        <v>45</v>
      </c>
      <c r="F1028">
        <v>595</v>
      </c>
      <c r="G1028" t="s">
        <v>5481</v>
      </c>
      <c r="H1028">
        <v>886</v>
      </c>
      <c r="I1028" s="11">
        <v>70001065</v>
      </c>
      <c r="J1028" t="s">
        <v>5482</v>
      </c>
      <c r="K1028" t="s">
        <v>2169</v>
      </c>
      <c r="L1028" t="s">
        <v>5483</v>
      </c>
      <c r="M1028">
        <v>191437</v>
      </c>
      <c r="N1028">
        <v>3174</v>
      </c>
      <c r="O1028" t="s">
        <v>1760</v>
      </c>
      <c r="P1028">
        <v>1</v>
      </c>
      <c r="Q1028" t="s">
        <v>5484</v>
      </c>
      <c r="R1028" t="s">
        <v>5485</v>
      </c>
      <c r="S1028">
        <v>582</v>
      </c>
      <c r="T1028" t="s">
        <v>37</v>
      </c>
      <c r="U1028" t="s">
        <v>38</v>
      </c>
      <c r="V1028" t="s">
        <v>569</v>
      </c>
      <c r="W1028" s="11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5">
      <c r="A1029" t="s">
        <v>28</v>
      </c>
      <c r="B1029" t="s">
        <v>5486</v>
      </c>
      <c r="C1029">
        <v>127</v>
      </c>
      <c r="D1029">
        <v>136</v>
      </c>
      <c r="E1029">
        <v>49</v>
      </c>
      <c r="F1029">
        <v>730</v>
      </c>
      <c r="G1029" t="s">
        <v>1152</v>
      </c>
      <c r="H1029">
        <v>17000</v>
      </c>
      <c r="I1029" s="11">
        <v>67253092</v>
      </c>
      <c r="J1029" t="s">
        <v>3637</v>
      </c>
      <c r="K1029" t="s">
        <v>434</v>
      </c>
      <c r="L1029" t="s">
        <v>5487</v>
      </c>
      <c r="M1029">
        <v>92702</v>
      </c>
      <c r="N1029">
        <v>20299</v>
      </c>
      <c r="O1029" t="s">
        <v>5488</v>
      </c>
      <c r="P1029">
        <v>0</v>
      </c>
      <c r="Q1029" t="s">
        <v>5489</v>
      </c>
      <c r="R1029" t="s">
        <v>5490</v>
      </c>
      <c r="S1029">
        <v>209</v>
      </c>
      <c r="T1029" t="s">
        <v>37</v>
      </c>
      <c r="U1029" t="s">
        <v>38</v>
      </c>
      <c r="V1029" t="s">
        <v>39</v>
      </c>
      <c r="W1029" s="11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5">
      <c r="A1030" t="s">
        <v>28</v>
      </c>
      <c r="B1030" t="s">
        <v>5491</v>
      </c>
      <c r="C1030">
        <v>167</v>
      </c>
      <c r="D1030">
        <v>91</v>
      </c>
      <c r="E1030">
        <v>50</v>
      </c>
      <c r="F1030">
        <v>67</v>
      </c>
      <c r="G1030" t="s">
        <v>5492</v>
      </c>
      <c r="H1030">
        <v>521</v>
      </c>
      <c r="I1030" s="11">
        <v>66790248</v>
      </c>
      <c r="J1030" t="s">
        <v>3911</v>
      </c>
      <c r="K1030" t="s">
        <v>2150</v>
      </c>
      <c r="L1030" t="s">
        <v>5493</v>
      </c>
      <c r="M1030">
        <v>57281</v>
      </c>
      <c r="N1030">
        <v>758</v>
      </c>
      <c r="O1030" t="s">
        <v>5494</v>
      </c>
      <c r="P1030">
        <v>0</v>
      </c>
      <c r="Q1030" t="s">
        <v>5495</v>
      </c>
      <c r="R1030" t="s">
        <v>5496</v>
      </c>
      <c r="S1030">
        <v>350</v>
      </c>
      <c r="T1030" t="s">
        <v>37</v>
      </c>
      <c r="U1030" t="s">
        <v>38</v>
      </c>
      <c r="V1030" t="s">
        <v>569</v>
      </c>
      <c r="W1030" s="11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5">
      <c r="A1031" t="s">
        <v>28</v>
      </c>
      <c r="B1031" t="s">
        <v>5497</v>
      </c>
      <c r="C1031">
        <v>119</v>
      </c>
      <c r="D1031">
        <v>89</v>
      </c>
      <c r="E1031">
        <v>49</v>
      </c>
      <c r="F1031">
        <v>514</v>
      </c>
      <c r="G1031" t="s">
        <v>5498</v>
      </c>
      <c r="H1031">
        <v>2000</v>
      </c>
      <c r="I1031" s="11">
        <v>65557989</v>
      </c>
      <c r="J1031" t="s">
        <v>5499</v>
      </c>
      <c r="K1031" t="s">
        <v>1923</v>
      </c>
      <c r="L1031" t="s">
        <v>5500</v>
      </c>
      <c r="M1031">
        <v>73539</v>
      </c>
      <c r="N1031">
        <v>3717</v>
      </c>
      <c r="O1031" t="s">
        <v>5501</v>
      </c>
      <c r="P1031">
        <v>0</v>
      </c>
      <c r="Q1031" t="s">
        <v>5502</v>
      </c>
      <c r="R1031" t="s">
        <v>5503</v>
      </c>
      <c r="S1031">
        <v>271</v>
      </c>
      <c r="T1031" t="s">
        <v>37</v>
      </c>
      <c r="U1031" t="s">
        <v>38</v>
      </c>
      <c r="V1031" t="s">
        <v>39</v>
      </c>
      <c r="W1031" s="11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5">
      <c r="A1032" t="s">
        <v>28</v>
      </c>
      <c r="B1032" t="s">
        <v>3916</v>
      </c>
      <c r="C1032">
        <v>155</v>
      </c>
      <c r="D1032">
        <v>107</v>
      </c>
      <c r="E1032">
        <v>18</v>
      </c>
      <c r="F1032">
        <v>560</v>
      </c>
      <c r="G1032" t="s">
        <v>5504</v>
      </c>
      <c r="H1032">
        <v>811</v>
      </c>
      <c r="I1032" s="11">
        <v>60786269</v>
      </c>
      <c r="J1032" t="s">
        <v>5505</v>
      </c>
      <c r="K1032" t="s">
        <v>5359</v>
      </c>
      <c r="L1032" t="s">
        <v>5506</v>
      </c>
      <c r="M1032">
        <v>90539</v>
      </c>
      <c r="N1032">
        <v>3106</v>
      </c>
      <c r="O1032" t="s">
        <v>5507</v>
      </c>
      <c r="P1032">
        <v>5</v>
      </c>
      <c r="Q1032" t="s">
        <v>5508</v>
      </c>
      <c r="R1032" t="s">
        <v>5509</v>
      </c>
      <c r="S1032">
        <v>379</v>
      </c>
      <c r="T1032" t="s">
        <v>37</v>
      </c>
      <c r="U1032" t="s">
        <v>38</v>
      </c>
      <c r="V1032" t="s">
        <v>39</v>
      </c>
      <c r="W1032" s="11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5">
      <c r="A1033" t="s">
        <v>28</v>
      </c>
      <c r="B1033" t="s">
        <v>5264</v>
      </c>
      <c r="C1033">
        <v>218</v>
      </c>
      <c r="D1033">
        <v>129</v>
      </c>
      <c r="E1033">
        <v>628</v>
      </c>
      <c r="F1033">
        <v>548</v>
      </c>
      <c r="G1033" t="s">
        <v>223</v>
      </c>
      <c r="H1033">
        <v>14000</v>
      </c>
      <c r="I1033" s="11">
        <v>59365105</v>
      </c>
      <c r="J1033" t="s">
        <v>1375</v>
      </c>
      <c r="K1033" t="s">
        <v>426</v>
      </c>
      <c r="L1033" t="s">
        <v>5510</v>
      </c>
      <c r="M1033">
        <v>318634</v>
      </c>
      <c r="N1033">
        <v>28886</v>
      </c>
      <c r="O1033" t="s">
        <v>5511</v>
      </c>
      <c r="P1033">
        <v>9</v>
      </c>
      <c r="Q1033" t="s">
        <v>5512</v>
      </c>
      <c r="R1033" t="s">
        <v>5513</v>
      </c>
      <c r="S1033">
        <v>1004</v>
      </c>
      <c r="T1033" t="s">
        <v>37</v>
      </c>
      <c r="U1033" t="s">
        <v>56</v>
      </c>
      <c r="V1033" t="s">
        <v>569</v>
      </c>
      <c r="W1033" s="11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5">
      <c r="A1034" t="s">
        <v>28</v>
      </c>
      <c r="B1034" t="s">
        <v>301</v>
      </c>
      <c r="C1034">
        <v>117</v>
      </c>
      <c r="D1034">
        <v>95</v>
      </c>
      <c r="E1034">
        <v>487</v>
      </c>
      <c r="F1034">
        <v>1000</v>
      </c>
      <c r="G1034" t="s">
        <v>5514</v>
      </c>
      <c r="H1034">
        <v>18000</v>
      </c>
      <c r="I1034" s="11">
        <v>162792677</v>
      </c>
      <c r="J1034" t="s">
        <v>266</v>
      </c>
      <c r="K1034" t="s">
        <v>115</v>
      </c>
      <c r="L1034" t="s">
        <v>5515</v>
      </c>
      <c r="M1034">
        <v>211226</v>
      </c>
      <c r="N1034">
        <v>24205</v>
      </c>
      <c r="O1034" t="s">
        <v>316</v>
      </c>
      <c r="P1034">
        <v>0</v>
      </c>
      <c r="Q1034" t="s">
        <v>5516</v>
      </c>
      <c r="R1034" t="s">
        <v>5517</v>
      </c>
      <c r="S1034">
        <v>317</v>
      </c>
      <c r="T1034" t="s">
        <v>37</v>
      </c>
      <c r="U1034" t="s">
        <v>38</v>
      </c>
      <c r="V1034" t="s">
        <v>272</v>
      </c>
      <c r="W1034" s="11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5">
      <c r="A1035" t="s">
        <v>28</v>
      </c>
      <c r="B1035" t="s">
        <v>2565</v>
      </c>
      <c r="C1035">
        <v>208</v>
      </c>
      <c r="D1035">
        <v>122</v>
      </c>
      <c r="E1035">
        <v>117</v>
      </c>
      <c r="F1035">
        <v>140</v>
      </c>
      <c r="G1035" t="s">
        <v>659</v>
      </c>
      <c r="H1035">
        <v>40000</v>
      </c>
      <c r="I1035" s="11">
        <v>31598308</v>
      </c>
      <c r="J1035" t="s">
        <v>2912</v>
      </c>
      <c r="K1035" t="s">
        <v>43</v>
      </c>
      <c r="L1035" t="s">
        <v>5518</v>
      </c>
      <c r="M1035">
        <v>124765</v>
      </c>
      <c r="N1035">
        <v>41636</v>
      </c>
      <c r="O1035" t="s">
        <v>5519</v>
      </c>
      <c r="P1035">
        <v>1</v>
      </c>
      <c r="Q1035" t="s">
        <v>5520</v>
      </c>
      <c r="R1035" t="s">
        <v>5521</v>
      </c>
      <c r="S1035">
        <v>541</v>
      </c>
      <c r="T1035" t="s">
        <v>37</v>
      </c>
      <c r="U1035" t="s">
        <v>38</v>
      </c>
      <c r="V1035" t="s">
        <v>569</v>
      </c>
      <c r="W1035" s="11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5">
      <c r="A1036" t="s">
        <v>28</v>
      </c>
      <c r="B1036" t="s">
        <v>5497</v>
      </c>
      <c r="C1036">
        <v>38</v>
      </c>
      <c r="D1036">
        <v>110</v>
      </c>
      <c r="E1036">
        <v>49</v>
      </c>
      <c r="F1036">
        <v>20</v>
      </c>
      <c r="G1036" t="s">
        <v>5522</v>
      </c>
      <c r="H1036">
        <v>13000</v>
      </c>
      <c r="I1036" s="11">
        <v>57362581</v>
      </c>
      <c r="J1036" t="s">
        <v>5523</v>
      </c>
      <c r="K1036" t="s">
        <v>1721</v>
      </c>
      <c r="L1036" t="s">
        <v>5524</v>
      </c>
      <c r="M1036">
        <v>50148</v>
      </c>
      <c r="N1036">
        <v>13331</v>
      </c>
      <c r="O1036" t="s">
        <v>5525</v>
      </c>
      <c r="P1036">
        <v>2</v>
      </c>
      <c r="Q1036" t="s">
        <v>5526</v>
      </c>
      <c r="R1036" t="s">
        <v>5527</v>
      </c>
      <c r="S1036">
        <v>116</v>
      </c>
      <c r="T1036" t="s">
        <v>37</v>
      </c>
      <c r="U1036" t="s">
        <v>5528</v>
      </c>
      <c r="V1036" t="s">
        <v>569</v>
      </c>
      <c r="W1036" s="11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5">
      <c r="A1037" t="s">
        <v>28</v>
      </c>
      <c r="B1037" t="s">
        <v>3031</v>
      </c>
      <c r="C1037">
        <v>48</v>
      </c>
      <c r="D1037">
        <v>135</v>
      </c>
      <c r="E1037">
        <v>41</v>
      </c>
      <c r="F1037">
        <v>808</v>
      </c>
      <c r="G1037" t="s">
        <v>3165</v>
      </c>
      <c r="H1037">
        <v>982</v>
      </c>
      <c r="I1037" s="11">
        <v>53854588</v>
      </c>
      <c r="J1037" t="s">
        <v>4290</v>
      </c>
      <c r="K1037" t="s">
        <v>1093</v>
      </c>
      <c r="L1037" t="s">
        <v>5529</v>
      </c>
      <c r="M1037">
        <v>37911</v>
      </c>
      <c r="N1037">
        <v>3648</v>
      </c>
      <c r="O1037" t="s">
        <v>1032</v>
      </c>
      <c r="P1037">
        <v>0</v>
      </c>
      <c r="Q1037" t="s">
        <v>5530</v>
      </c>
      <c r="R1037" t="s">
        <v>5531</v>
      </c>
      <c r="S1037">
        <v>73</v>
      </c>
      <c r="T1037" t="s">
        <v>37</v>
      </c>
      <c r="U1037" t="s">
        <v>38</v>
      </c>
      <c r="V1037" t="s">
        <v>569</v>
      </c>
      <c r="W1037" s="11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5">
      <c r="A1038" t="s">
        <v>28</v>
      </c>
      <c r="B1038" t="s">
        <v>4398</v>
      </c>
      <c r="C1038">
        <v>94</v>
      </c>
      <c r="D1038">
        <v>95</v>
      </c>
      <c r="E1038">
        <v>58</v>
      </c>
      <c r="F1038">
        <v>3000</v>
      </c>
      <c r="G1038" t="s">
        <v>1213</v>
      </c>
      <c r="H1038">
        <v>14000</v>
      </c>
      <c r="I1038" s="11">
        <v>52580895</v>
      </c>
      <c r="J1038" t="s">
        <v>5533</v>
      </c>
      <c r="K1038" t="s">
        <v>673</v>
      </c>
      <c r="L1038" t="s">
        <v>5534</v>
      </c>
      <c r="M1038">
        <v>30255</v>
      </c>
      <c r="N1038">
        <v>27351</v>
      </c>
      <c r="O1038" t="s">
        <v>1626</v>
      </c>
      <c r="P1038">
        <v>1</v>
      </c>
      <c r="Q1038" t="s">
        <v>5535</v>
      </c>
      <c r="R1038" t="s">
        <v>5536</v>
      </c>
      <c r="S1038">
        <v>118</v>
      </c>
      <c r="T1038" t="s">
        <v>37</v>
      </c>
      <c r="U1038" t="s">
        <v>38</v>
      </c>
      <c r="V1038" t="s">
        <v>90</v>
      </c>
      <c r="W1038" s="11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5">
      <c r="A1039" t="s">
        <v>28</v>
      </c>
      <c r="B1039" t="s">
        <v>5537</v>
      </c>
      <c r="C1039">
        <v>276</v>
      </c>
      <c r="D1039">
        <v>109</v>
      </c>
      <c r="E1039">
        <v>37</v>
      </c>
      <c r="F1039">
        <v>651</v>
      </c>
      <c r="G1039" t="s">
        <v>393</v>
      </c>
      <c r="H1039">
        <v>11000</v>
      </c>
      <c r="I1039" s="11">
        <v>51019112</v>
      </c>
      <c r="J1039" t="s">
        <v>1812</v>
      </c>
      <c r="K1039" t="s">
        <v>1885</v>
      </c>
      <c r="L1039" t="s">
        <v>5538</v>
      </c>
      <c r="M1039">
        <v>155745</v>
      </c>
      <c r="N1039">
        <v>14073</v>
      </c>
      <c r="O1039" t="s">
        <v>4827</v>
      </c>
      <c r="P1039">
        <v>0</v>
      </c>
      <c r="Q1039" t="s">
        <v>5539</v>
      </c>
      <c r="R1039" t="s">
        <v>5540</v>
      </c>
      <c r="S1039">
        <v>1053</v>
      </c>
      <c r="T1039" t="s">
        <v>37</v>
      </c>
      <c r="U1039" t="s">
        <v>38</v>
      </c>
      <c r="V1039" t="s">
        <v>90</v>
      </c>
      <c r="W1039" s="11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5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 s="11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 s="11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5">
      <c r="A1041" t="s">
        <v>28</v>
      </c>
      <c r="B1041" t="s">
        <v>5546</v>
      </c>
      <c r="C1041">
        <v>216</v>
      </c>
      <c r="D1041">
        <v>94</v>
      </c>
      <c r="E1041">
        <v>85</v>
      </c>
      <c r="F1041">
        <v>443</v>
      </c>
      <c r="G1041" t="s">
        <v>5038</v>
      </c>
      <c r="H1041">
        <v>14000</v>
      </c>
      <c r="I1041" s="11">
        <v>50648679</v>
      </c>
      <c r="J1041" t="s">
        <v>2145</v>
      </c>
      <c r="K1041" t="s">
        <v>1909</v>
      </c>
      <c r="L1041" t="s">
        <v>5547</v>
      </c>
      <c r="M1041">
        <v>149549</v>
      </c>
      <c r="N1041">
        <v>16225</v>
      </c>
      <c r="O1041" t="s">
        <v>5548</v>
      </c>
      <c r="P1041">
        <v>1</v>
      </c>
      <c r="Q1041" t="s">
        <v>5549</v>
      </c>
      <c r="R1041" t="s">
        <v>5550</v>
      </c>
      <c r="S1041">
        <v>348</v>
      </c>
      <c r="T1041" t="s">
        <v>37</v>
      </c>
      <c r="U1041" t="s">
        <v>1418</v>
      </c>
      <c r="V1041" t="s">
        <v>569</v>
      </c>
      <c r="W1041" s="11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5">
      <c r="A1042" t="s">
        <v>28</v>
      </c>
      <c r="B1042" t="s">
        <v>1568</v>
      </c>
      <c r="C1042">
        <v>173</v>
      </c>
      <c r="D1042">
        <v>117</v>
      </c>
      <c r="E1042">
        <v>153</v>
      </c>
      <c r="F1042">
        <v>734</v>
      </c>
      <c r="G1042" t="s">
        <v>2117</v>
      </c>
      <c r="H1042">
        <v>35000</v>
      </c>
      <c r="I1042" s="11">
        <v>46280507</v>
      </c>
      <c r="J1042" t="s">
        <v>1618</v>
      </c>
      <c r="K1042" t="s">
        <v>2106</v>
      </c>
      <c r="L1042" t="s">
        <v>5551</v>
      </c>
      <c r="M1042">
        <v>87165</v>
      </c>
      <c r="N1042">
        <v>49743</v>
      </c>
      <c r="O1042" t="s">
        <v>5552</v>
      </c>
      <c r="P1042">
        <v>0</v>
      </c>
      <c r="Q1042" t="s">
        <v>5553</v>
      </c>
      <c r="R1042" t="s">
        <v>5554</v>
      </c>
      <c r="S1042">
        <v>184</v>
      </c>
      <c r="T1042" t="s">
        <v>37</v>
      </c>
      <c r="U1042" t="s">
        <v>38</v>
      </c>
      <c r="V1042" t="s">
        <v>39</v>
      </c>
      <c r="W1042" s="11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5">
      <c r="A1043" t="s">
        <v>28</v>
      </c>
      <c r="B1043" t="s">
        <v>4420</v>
      </c>
      <c r="C1043">
        <v>99</v>
      </c>
      <c r="D1043">
        <v>112</v>
      </c>
      <c r="E1043">
        <v>61</v>
      </c>
      <c r="F1043">
        <v>501</v>
      </c>
      <c r="G1043" t="s">
        <v>3835</v>
      </c>
      <c r="H1043">
        <v>1000</v>
      </c>
      <c r="I1043" s="11">
        <v>38360195</v>
      </c>
      <c r="J1043" t="s">
        <v>5145</v>
      </c>
      <c r="K1043" t="s">
        <v>2056</v>
      </c>
      <c r="L1043" t="s">
        <v>5555</v>
      </c>
      <c r="M1043">
        <v>21215</v>
      </c>
      <c r="N1043">
        <v>3757</v>
      </c>
      <c r="O1043" t="s">
        <v>3800</v>
      </c>
      <c r="P1043">
        <v>1</v>
      </c>
      <c r="Q1043" t="s">
        <v>5556</v>
      </c>
      <c r="R1043" t="s">
        <v>5557</v>
      </c>
      <c r="S1043">
        <v>116</v>
      </c>
      <c r="T1043" t="s">
        <v>37</v>
      </c>
      <c r="U1043" t="s">
        <v>38</v>
      </c>
      <c r="V1043" t="s">
        <v>39</v>
      </c>
      <c r="W1043" s="11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5">
      <c r="A1044" t="s">
        <v>28</v>
      </c>
      <c r="B1044" t="s">
        <v>4702</v>
      </c>
      <c r="C1044">
        <v>42</v>
      </c>
      <c r="D1044">
        <v>111</v>
      </c>
      <c r="E1044">
        <v>161</v>
      </c>
      <c r="F1044">
        <v>132</v>
      </c>
      <c r="G1044" t="s">
        <v>275</v>
      </c>
      <c r="H1044">
        <v>11000</v>
      </c>
      <c r="I1044" s="11">
        <v>46815748</v>
      </c>
      <c r="J1044" t="s">
        <v>3203</v>
      </c>
      <c r="K1044" t="s">
        <v>2309</v>
      </c>
      <c r="L1044" t="s">
        <v>5558</v>
      </c>
      <c r="M1044">
        <v>32544</v>
      </c>
      <c r="N1044">
        <v>12161</v>
      </c>
      <c r="O1044" t="s">
        <v>5559</v>
      </c>
      <c r="P1044">
        <v>1</v>
      </c>
      <c r="Q1044" t="s">
        <v>5560</v>
      </c>
      <c r="R1044" t="s">
        <v>5561</v>
      </c>
      <c r="S1044">
        <v>69</v>
      </c>
      <c r="T1044" t="s">
        <v>37</v>
      </c>
      <c r="U1044" t="s">
        <v>38</v>
      </c>
      <c r="V1044" t="s">
        <v>39</v>
      </c>
      <c r="W1044" s="11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5">
      <c r="A1045" t="s">
        <v>28</v>
      </c>
      <c r="B1045" t="s">
        <v>1891</v>
      </c>
      <c r="C1045">
        <v>25</v>
      </c>
      <c r="D1045">
        <v>96</v>
      </c>
      <c r="E1045">
        <v>0</v>
      </c>
      <c r="F1045">
        <v>563</v>
      </c>
      <c r="G1045" t="s">
        <v>5562</v>
      </c>
      <c r="H1045">
        <v>1000</v>
      </c>
      <c r="I1045" s="11">
        <v>35617599</v>
      </c>
      <c r="J1045" t="s">
        <v>5563</v>
      </c>
      <c r="K1045" t="s">
        <v>786</v>
      </c>
      <c r="L1045" t="s">
        <v>5564</v>
      </c>
      <c r="M1045">
        <v>20688</v>
      </c>
      <c r="N1045">
        <v>2965</v>
      </c>
      <c r="O1045" t="s">
        <v>3728</v>
      </c>
      <c r="P1045">
        <v>1</v>
      </c>
      <c r="Q1045" t="s">
        <v>5565</v>
      </c>
      <c r="R1045" t="s">
        <v>5566</v>
      </c>
      <c r="S1045">
        <v>47</v>
      </c>
      <c r="T1045" t="s">
        <v>37</v>
      </c>
      <c r="U1045" t="s">
        <v>38</v>
      </c>
      <c r="V1045" t="s">
        <v>90</v>
      </c>
      <c r="W1045" s="11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5">
      <c r="A1046" t="s">
        <v>720</v>
      </c>
      <c r="B1046" t="s">
        <v>733</v>
      </c>
      <c r="C1046">
        <v>339</v>
      </c>
      <c r="D1046">
        <v>141</v>
      </c>
      <c r="E1046">
        <v>0</v>
      </c>
      <c r="F1046">
        <v>404</v>
      </c>
      <c r="G1046" t="s">
        <v>5567</v>
      </c>
      <c r="H1046">
        <v>749</v>
      </c>
      <c r="I1046" s="11">
        <v>47307550</v>
      </c>
      <c r="J1046" t="s">
        <v>2062</v>
      </c>
      <c r="K1046" t="s">
        <v>5568</v>
      </c>
      <c r="L1046" t="s">
        <v>5569</v>
      </c>
      <c r="M1046">
        <v>104301</v>
      </c>
      <c r="N1046">
        <v>1948</v>
      </c>
      <c r="O1046" t="s">
        <v>5570</v>
      </c>
      <c r="P1046">
        <v>4</v>
      </c>
      <c r="Q1046" t="s">
        <v>5571</v>
      </c>
      <c r="R1046" t="s">
        <v>5572</v>
      </c>
      <c r="S1046">
        <v>269</v>
      </c>
      <c r="T1046" t="s">
        <v>37</v>
      </c>
      <c r="U1046" t="s">
        <v>38</v>
      </c>
      <c r="V1046" t="s">
        <v>569</v>
      </c>
      <c r="W1046" s="11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5">
      <c r="A1047" t="s">
        <v>28</v>
      </c>
      <c r="B1047" t="s">
        <v>5573</v>
      </c>
      <c r="C1047">
        <v>127</v>
      </c>
      <c r="D1047">
        <v>94</v>
      </c>
      <c r="E1047">
        <v>160</v>
      </c>
      <c r="F1047">
        <v>167</v>
      </c>
      <c r="G1047" t="s">
        <v>5574</v>
      </c>
      <c r="H1047">
        <v>550</v>
      </c>
      <c r="I1047" s="11">
        <v>32003620</v>
      </c>
      <c r="J1047" t="s">
        <v>329</v>
      </c>
      <c r="K1047" t="s">
        <v>981</v>
      </c>
      <c r="L1047" t="s">
        <v>5575</v>
      </c>
      <c r="M1047">
        <v>79141</v>
      </c>
      <c r="N1047">
        <v>1102</v>
      </c>
      <c r="O1047" t="s">
        <v>5576</v>
      </c>
      <c r="P1047">
        <v>1</v>
      </c>
      <c r="Q1047" t="s">
        <v>5577</v>
      </c>
      <c r="R1047" t="s">
        <v>5578</v>
      </c>
      <c r="S1047">
        <v>355</v>
      </c>
      <c r="T1047" t="s">
        <v>37</v>
      </c>
      <c r="U1047" t="s">
        <v>38</v>
      </c>
      <c r="V1047" t="s">
        <v>39</v>
      </c>
      <c r="W1047" s="11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5">
      <c r="A1048" t="s">
        <v>28</v>
      </c>
      <c r="B1048" t="s">
        <v>5579</v>
      </c>
      <c r="C1048">
        <v>122</v>
      </c>
      <c r="D1048">
        <v>87</v>
      </c>
      <c r="E1048">
        <v>29</v>
      </c>
      <c r="F1048">
        <v>252</v>
      </c>
      <c r="G1048" t="s">
        <v>5580</v>
      </c>
      <c r="H1048">
        <v>427</v>
      </c>
      <c r="I1048" s="11">
        <v>27972410</v>
      </c>
      <c r="J1048" t="s">
        <v>1569</v>
      </c>
      <c r="K1048" t="s">
        <v>3453</v>
      </c>
      <c r="L1048" t="s">
        <v>5581</v>
      </c>
      <c r="M1048">
        <v>114692</v>
      </c>
      <c r="N1048">
        <v>1461</v>
      </c>
      <c r="O1048" t="s">
        <v>5582</v>
      </c>
      <c r="P1048">
        <v>1</v>
      </c>
      <c r="Q1048" t="s">
        <v>5583</v>
      </c>
      <c r="R1048" t="s">
        <v>5584</v>
      </c>
      <c r="S1048">
        <v>285</v>
      </c>
      <c r="T1048" t="s">
        <v>37</v>
      </c>
      <c r="U1048" t="s">
        <v>56</v>
      </c>
      <c r="V1048" t="s">
        <v>90</v>
      </c>
      <c r="W1048" s="11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5">
      <c r="A1049" t="s">
        <v>28</v>
      </c>
      <c r="B1049" t="s">
        <v>5585</v>
      </c>
      <c r="C1049">
        <v>105</v>
      </c>
      <c r="D1049">
        <v>88</v>
      </c>
      <c r="E1049">
        <v>8</v>
      </c>
      <c r="F1049">
        <v>8000</v>
      </c>
      <c r="G1049" t="s">
        <v>2309</v>
      </c>
      <c r="H1049">
        <v>12000</v>
      </c>
      <c r="I1049" s="11">
        <v>28133159</v>
      </c>
      <c r="J1049" t="s">
        <v>266</v>
      </c>
      <c r="K1049" t="s">
        <v>678</v>
      </c>
      <c r="L1049" t="s">
        <v>5586</v>
      </c>
      <c r="M1049">
        <v>30055</v>
      </c>
      <c r="N1049">
        <v>33822</v>
      </c>
      <c r="O1049" t="s">
        <v>1476</v>
      </c>
      <c r="P1049">
        <v>1</v>
      </c>
      <c r="Q1049" t="s">
        <v>5587</v>
      </c>
      <c r="R1049" t="s">
        <v>5588</v>
      </c>
      <c r="S1049">
        <v>70</v>
      </c>
      <c r="T1049" t="s">
        <v>37</v>
      </c>
      <c r="U1049" t="s">
        <v>38</v>
      </c>
      <c r="V1049" t="s">
        <v>90</v>
      </c>
      <c r="W1049" s="11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5">
      <c r="A1050" t="s">
        <v>28</v>
      </c>
      <c r="B1050" t="s">
        <v>5589</v>
      </c>
      <c r="C1050">
        <v>144</v>
      </c>
      <c r="D1050">
        <v>177</v>
      </c>
      <c r="E1050">
        <v>0</v>
      </c>
      <c r="F1050">
        <v>202</v>
      </c>
      <c r="G1050" t="s">
        <v>1235</v>
      </c>
      <c r="H1050">
        <v>913</v>
      </c>
      <c r="I1050" s="11">
        <v>27400000</v>
      </c>
      <c r="J1050" t="s">
        <v>68</v>
      </c>
      <c r="K1050" t="s">
        <v>2579</v>
      </c>
      <c r="L1050" t="s">
        <v>5590</v>
      </c>
      <c r="M1050">
        <v>97087</v>
      </c>
      <c r="N1050">
        <v>2449</v>
      </c>
      <c r="O1050" t="s">
        <v>5591</v>
      </c>
      <c r="P1050">
        <v>3</v>
      </c>
      <c r="Q1050" t="s">
        <v>5592</v>
      </c>
      <c r="R1050" t="s">
        <v>5593</v>
      </c>
      <c r="S1050">
        <v>569</v>
      </c>
      <c r="T1050" t="s">
        <v>37</v>
      </c>
      <c r="U1050" t="s">
        <v>38</v>
      </c>
      <c r="V1050" t="s">
        <v>39</v>
      </c>
      <c r="W1050" s="11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5">
      <c r="A1051" t="s">
        <v>28</v>
      </c>
      <c r="B1051" t="s">
        <v>5594</v>
      </c>
      <c r="C1051">
        <v>156</v>
      </c>
      <c r="D1051">
        <v>133</v>
      </c>
      <c r="E1051">
        <v>278</v>
      </c>
      <c r="F1051">
        <v>107</v>
      </c>
      <c r="G1051" t="s">
        <v>5595</v>
      </c>
      <c r="H1051">
        <v>5000</v>
      </c>
      <c r="I1051" s="11">
        <v>24343673</v>
      </c>
      <c r="J1051" t="s">
        <v>5596</v>
      </c>
      <c r="K1051" t="s">
        <v>1785</v>
      </c>
      <c r="L1051" t="s">
        <v>5597</v>
      </c>
      <c r="M1051">
        <v>91860</v>
      </c>
      <c r="N1051">
        <v>5405</v>
      </c>
      <c r="O1051" t="s">
        <v>5598</v>
      </c>
      <c r="P1051">
        <v>0</v>
      </c>
      <c r="Q1051" t="s">
        <v>5599</v>
      </c>
      <c r="R1051" t="s">
        <v>5600</v>
      </c>
      <c r="S1051">
        <v>524</v>
      </c>
      <c r="T1051" t="s">
        <v>37</v>
      </c>
      <c r="U1051" t="s">
        <v>38</v>
      </c>
      <c r="V1051" t="s">
        <v>39</v>
      </c>
      <c r="W1051" s="11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5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208</v>
      </c>
      <c r="H1052">
        <v>29000</v>
      </c>
      <c r="I1052" s="11">
        <v>22877808</v>
      </c>
      <c r="J1052" t="s">
        <v>209</v>
      </c>
      <c r="K1052" t="s">
        <v>210</v>
      </c>
      <c r="L1052" t="s">
        <v>5601</v>
      </c>
      <c r="M1052">
        <v>152591</v>
      </c>
      <c r="N1052">
        <v>53895</v>
      </c>
      <c r="O1052" t="s">
        <v>5602</v>
      </c>
      <c r="P1052">
        <v>0</v>
      </c>
      <c r="Q1052" t="s">
        <v>5603</v>
      </c>
      <c r="R1052" t="s">
        <v>5604</v>
      </c>
      <c r="S1052">
        <v>414</v>
      </c>
      <c r="T1052" t="s">
        <v>37</v>
      </c>
      <c r="U1052" t="s">
        <v>38</v>
      </c>
      <c r="V1052" t="s">
        <v>569</v>
      </c>
      <c r="W1052" s="11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5">
      <c r="A1053" t="s">
        <v>28</v>
      </c>
      <c r="B1053" t="s">
        <v>1031</v>
      </c>
      <c r="C1053">
        <v>199</v>
      </c>
      <c r="D1053">
        <v>102</v>
      </c>
      <c r="E1053">
        <v>503</v>
      </c>
      <c r="F1053">
        <v>795</v>
      </c>
      <c r="G1053" t="s">
        <v>3583</v>
      </c>
      <c r="H1053">
        <v>13000</v>
      </c>
      <c r="I1053" s="11">
        <v>36883539</v>
      </c>
      <c r="J1053" t="s">
        <v>454</v>
      </c>
      <c r="K1053" t="s">
        <v>950</v>
      </c>
      <c r="L1053" t="s">
        <v>5605</v>
      </c>
      <c r="M1053">
        <v>112769</v>
      </c>
      <c r="N1053">
        <v>15053</v>
      </c>
      <c r="O1053" t="s">
        <v>2790</v>
      </c>
      <c r="P1053">
        <v>2</v>
      </c>
      <c r="Q1053" t="s">
        <v>5606</v>
      </c>
      <c r="R1053" t="s">
        <v>5607</v>
      </c>
      <c r="S1053">
        <v>305</v>
      </c>
      <c r="T1053" t="s">
        <v>37</v>
      </c>
      <c r="U1053" t="s">
        <v>740</v>
      </c>
      <c r="V1053" t="s">
        <v>39</v>
      </c>
      <c r="W1053" s="11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5">
      <c r="A1054" t="s">
        <v>28</v>
      </c>
      <c r="B1054" t="s">
        <v>5608</v>
      </c>
      <c r="C1054">
        <v>164</v>
      </c>
      <c r="D1054">
        <v>101</v>
      </c>
      <c r="E1054">
        <v>326</v>
      </c>
      <c r="F1054">
        <v>510</v>
      </c>
      <c r="G1054" t="s">
        <v>3375</v>
      </c>
      <c r="H1054">
        <v>14000</v>
      </c>
      <c r="I1054" s="11">
        <v>22531698</v>
      </c>
      <c r="J1054" t="s">
        <v>222</v>
      </c>
      <c r="K1054" t="s">
        <v>332</v>
      </c>
      <c r="L1054" t="s">
        <v>5609</v>
      </c>
      <c r="M1054">
        <v>81523</v>
      </c>
      <c r="N1054">
        <v>15990</v>
      </c>
      <c r="O1054" t="s">
        <v>5610</v>
      </c>
      <c r="P1054">
        <v>0</v>
      </c>
      <c r="Q1054" t="s">
        <v>5611</v>
      </c>
      <c r="R1054" t="s">
        <v>5612</v>
      </c>
      <c r="S1054">
        <v>214</v>
      </c>
      <c r="T1054" t="s">
        <v>37</v>
      </c>
      <c r="U1054" t="s">
        <v>1418</v>
      </c>
      <c r="V1054" t="s">
        <v>39</v>
      </c>
      <c r="W1054" s="11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5">
      <c r="A1055" t="s">
        <v>28</v>
      </c>
      <c r="B1055" t="s">
        <v>5613</v>
      </c>
      <c r="C1055">
        <v>39</v>
      </c>
      <c r="D1055">
        <v>91</v>
      </c>
      <c r="E1055">
        <v>29</v>
      </c>
      <c r="F1055">
        <v>322</v>
      </c>
      <c r="G1055" t="s">
        <v>1308</v>
      </c>
      <c r="H1055">
        <v>2000</v>
      </c>
      <c r="I1055" s="11">
        <v>20400913</v>
      </c>
      <c r="J1055" t="s">
        <v>3411</v>
      </c>
      <c r="K1055" t="s">
        <v>5614</v>
      </c>
      <c r="L1055" t="s">
        <v>5615</v>
      </c>
      <c r="M1055">
        <v>15455</v>
      </c>
      <c r="N1055">
        <v>3855</v>
      </c>
      <c r="O1055" t="s">
        <v>3720</v>
      </c>
      <c r="P1055">
        <v>1</v>
      </c>
      <c r="Q1055" t="s">
        <v>5616</v>
      </c>
      <c r="R1055" t="s">
        <v>5617</v>
      </c>
      <c r="S1055">
        <v>80</v>
      </c>
      <c r="T1055" t="s">
        <v>37</v>
      </c>
      <c r="U1055" t="s">
        <v>38</v>
      </c>
      <c r="V1055" t="s">
        <v>569</v>
      </c>
      <c r="W1055" s="11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5">
      <c r="A1056" t="s">
        <v>28</v>
      </c>
      <c r="B1056" t="s">
        <v>4051</v>
      </c>
      <c r="C1056">
        <v>43</v>
      </c>
      <c r="D1056">
        <v>117</v>
      </c>
      <c r="E1056">
        <v>11000</v>
      </c>
      <c r="F1056">
        <v>451</v>
      </c>
      <c r="G1056" t="s">
        <v>5317</v>
      </c>
      <c r="H1056">
        <v>905</v>
      </c>
      <c r="I1056" s="11">
        <v>20101861</v>
      </c>
      <c r="J1056" t="s">
        <v>2395</v>
      </c>
      <c r="K1056" t="s">
        <v>5618</v>
      </c>
      <c r="L1056" t="s">
        <v>5619</v>
      </c>
      <c r="M1056">
        <v>24757</v>
      </c>
      <c r="N1056">
        <v>2348</v>
      </c>
      <c r="O1056" t="s">
        <v>5620</v>
      </c>
      <c r="P1056">
        <v>0</v>
      </c>
      <c r="Q1056" t="s">
        <v>5621</v>
      </c>
      <c r="R1056" t="s">
        <v>5622</v>
      </c>
      <c r="S1056">
        <v>81</v>
      </c>
      <c r="T1056" t="s">
        <v>37</v>
      </c>
      <c r="U1056" t="s">
        <v>38</v>
      </c>
      <c r="V1056" t="s">
        <v>39</v>
      </c>
      <c r="W1056" s="11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5">
      <c r="A1057" t="s">
        <v>28</v>
      </c>
      <c r="B1057" t="s">
        <v>5623</v>
      </c>
      <c r="C1057">
        <v>82</v>
      </c>
      <c r="D1057">
        <v>86</v>
      </c>
      <c r="E1057">
        <v>13</v>
      </c>
      <c r="F1057">
        <v>553</v>
      </c>
      <c r="G1057" t="s">
        <v>5624</v>
      </c>
      <c r="H1057">
        <v>1000</v>
      </c>
      <c r="I1057" s="11">
        <v>25200412</v>
      </c>
      <c r="J1057" t="s">
        <v>5625</v>
      </c>
      <c r="K1057" t="s">
        <v>5626</v>
      </c>
      <c r="L1057" t="s">
        <v>5627</v>
      </c>
      <c r="M1057">
        <v>16580</v>
      </c>
      <c r="N1057">
        <v>3423</v>
      </c>
      <c r="O1057" t="s">
        <v>2822</v>
      </c>
      <c r="P1057">
        <v>3</v>
      </c>
      <c r="Q1057" t="s">
        <v>5628</v>
      </c>
      <c r="R1057" t="s">
        <v>5629</v>
      </c>
      <c r="S1057">
        <v>55</v>
      </c>
      <c r="T1057" t="s">
        <v>37</v>
      </c>
      <c r="U1057" t="s">
        <v>38</v>
      </c>
      <c r="V1057" t="s">
        <v>90</v>
      </c>
      <c r="W1057" s="11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5">
      <c r="A1058" t="s">
        <v>28</v>
      </c>
      <c r="B1058" t="s">
        <v>5630</v>
      </c>
      <c r="C1058">
        <v>150</v>
      </c>
      <c r="D1058">
        <v>124</v>
      </c>
      <c r="E1058">
        <v>0</v>
      </c>
      <c r="F1058">
        <v>19</v>
      </c>
      <c r="G1058" t="s">
        <v>5631</v>
      </c>
      <c r="H1058">
        <v>723</v>
      </c>
      <c r="I1058" s="11">
        <v>19719930</v>
      </c>
      <c r="J1058" t="s">
        <v>2079</v>
      </c>
      <c r="K1058" t="s">
        <v>5632</v>
      </c>
      <c r="L1058" t="s">
        <v>5633</v>
      </c>
      <c r="M1058">
        <v>42621</v>
      </c>
      <c r="N1058">
        <v>793</v>
      </c>
      <c r="O1058" t="s">
        <v>5634</v>
      </c>
      <c r="P1058">
        <v>0</v>
      </c>
      <c r="Q1058" t="s">
        <v>5635</v>
      </c>
      <c r="R1058" t="s">
        <v>5636</v>
      </c>
      <c r="S1058">
        <v>531</v>
      </c>
      <c r="T1058" t="s">
        <v>37</v>
      </c>
      <c r="U1058" t="s">
        <v>38</v>
      </c>
      <c r="V1058" t="s">
        <v>569</v>
      </c>
      <c r="W1058" s="11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5">
      <c r="A1059" t="s">
        <v>28</v>
      </c>
      <c r="B1059" t="s">
        <v>5637</v>
      </c>
      <c r="C1059">
        <v>168</v>
      </c>
      <c r="D1059">
        <v>134</v>
      </c>
      <c r="E1059">
        <v>38</v>
      </c>
      <c r="F1059">
        <v>2000</v>
      </c>
      <c r="G1059" t="s">
        <v>1213</v>
      </c>
      <c r="H1059">
        <v>11000</v>
      </c>
      <c r="I1059" s="11">
        <v>19377727</v>
      </c>
      <c r="J1059" t="s">
        <v>5638</v>
      </c>
      <c r="K1059" t="s">
        <v>1893</v>
      </c>
      <c r="L1059" t="s">
        <v>5639</v>
      </c>
      <c r="M1059">
        <v>35140</v>
      </c>
      <c r="N1059">
        <v>24351</v>
      </c>
      <c r="O1059" t="s">
        <v>875</v>
      </c>
      <c r="P1059">
        <v>3</v>
      </c>
      <c r="Q1059" t="s">
        <v>5640</v>
      </c>
      <c r="R1059" t="s">
        <v>5641</v>
      </c>
      <c r="S1059">
        <v>409</v>
      </c>
      <c r="T1059" t="s">
        <v>37</v>
      </c>
      <c r="U1059" t="s">
        <v>38</v>
      </c>
      <c r="V1059" t="s">
        <v>39</v>
      </c>
      <c r="W1059" s="11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5">
      <c r="A1060" t="s">
        <v>28</v>
      </c>
      <c r="B1060" t="s">
        <v>2408</v>
      </c>
      <c r="C1060">
        <v>432</v>
      </c>
      <c r="D1060">
        <v>95</v>
      </c>
      <c r="E1060">
        <v>38</v>
      </c>
      <c r="F1060">
        <v>20</v>
      </c>
      <c r="G1060" t="s">
        <v>2409</v>
      </c>
      <c r="H1060">
        <v>409</v>
      </c>
      <c r="I1060" s="11">
        <v>13401683</v>
      </c>
      <c r="J1060" t="s">
        <v>631</v>
      </c>
      <c r="K1060" t="s">
        <v>2410</v>
      </c>
      <c r="L1060" t="s">
        <v>2411</v>
      </c>
      <c r="M1060">
        <v>203461</v>
      </c>
      <c r="N1060">
        <v>578</v>
      </c>
      <c r="O1060" t="s">
        <v>2412</v>
      </c>
      <c r="P1060">
        <v>0</v>
      </c>
      <c r="Q1060" t="s">
        <v>2413</v>
      </c>
      <c r="R1060" t="s">
        <v>2414</v>
      </c>
      <c r="S1060">
        <v>588</v>
      </c>
      <c r="T1060" t="s">
        <v>37</v>
      </c>
      <c r="U1060" t="s">
        <v>56</v>
      </c>
      <c r="V1060" t="s">
        <v>569</v>
      </c>
      <c r="W1060" s="11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5">
      <c r="A1061" t="s">
        <v>28</v>
      </c>
      <c r="B1061" t="s">
        <v>5642</v>
      </c>
      <c r="C1061">
        <v>60</v>
      </c>
      <c r="D1061">
        <v>100</v>
      </c>
      <c r="E1061">
        <v>23</v>
      </c>
      <c r="F1061">
        <v>579</v>
      </c>
      <c r="G1061" t="s">
        <v>4039</v>
      </c>
      <c r="H1061">
        <v>1000</v>
      </c>
      <c r="I1061" s="11">
        <v>17300889</v>
      </c>
      <c r="J1061" t="s">
        <v>2339</v>
      </c>
      <c r="K1061" t="s">
        <v>571</v>
      </c>
      <c r="L1061" t="s">
        <v>5643</v>
      </c>
      <c r="M1061">
        <v>27648</v>
      </c>
      <c r="N1061">
        <v>3855</v>
      </c>
      <c r="O1061" t="s">
        <v>5644</v>
      </c>
      <c r="P1061">
        <v>0</v>
      </c>
      <c r="Q1061" t="s">
        <v>5645</v>
      </c>
      <c r="R1061" t="s">
        <v>5646</v>
      </c>
      <c r="S1061">
        <v>148</v>
      </c>
      <c r="T1061" t="s">
        <v>37</v>
      </c>
      <c r="U1061" t="s">
        <v>365</v>
      </c>
      <c r="V1061" t="s">
        <v>90</v>
      </c>
      <c r="W1061" s="11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5">
      <c r="A1062" t="s">
        <v>28</v>
      </c>
      <c r="B1062" t="s">
        <v>5647</v>
      </c>
      <c r="C1062">
        <v>85</v>
      </c>
      <c r="D1062">
        <v>220</v>
      </c>
      <c r="E1062">
        <v>0</v>
      </c>
      <c r="F1062">
        <v>820</v>
      </c>
      <c r="G1062" t="s">
        <v>5648</v>
      </c>
      <c r="H1062">
        <v>13000</v>
      </c>
      <c r="I1062" s="11">
        <v>15527125</v>
      </c>
      <c r="J1062" t="s">
        <v>3878</v>
      </c>
      <c r="K1062" t="s">
        <v>1124</v>
      </c>
      <c r="L1062" t="s">
        <v>5649</v>
      </c>
      <c r="M1062">
        <v>11388</v>
      </c>
      <c r="N1062">
        <v>15006</v>
      </c>
      <c r="O1062" t="s">
        <v>1019</v>
      </c>
      <c r="P1062">
        <v>2</v>
      </c>
      <c r="Q1062" t="s">
        <v>5650</v>
      </c>
      <c r="R1062" t="s">
        <v>5651</v>
      </c>
      <c r="S1062">
        <v>183</v>
      </c>
      <c r="T1062" t="s">
        <v>37</v>
      </c>
      <c r="U1062" t="s">
        <v>38</v>
      </c>
      <c r="V1062" t="s">
        <v>39</v>
      </c>
      <c r="W1062" s="11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5">
      <c r="A1063" t="s">
        <v>720</v>
      </c>
      <c r="B1063" t="s">
        <v>733</v>
      </c>
      <c r="C1063">
        <v>83</v>
      </c>
      <c r="D1063">
        <v>212</v>
      </c>
      <c r="E1063">
        <v>0</v>
      </c>
      <c r="F1063">
        <v>805</v>
      </c>
      <c r="G1063" t="s">
        <v>2330</v>
      </c>
      <c r="H1063">
        <v>12000</v>
      </c>
      <c r="I1063" s="11">
        <v>13560960</v>
      </c>
      <c r="J1063" t="s">
        <v>5652</v>
      </c>
      <c r="K1063" t="s">
        <v>735</v>
      </c>
      <c r="L1063" t="s">
        <v>5653</v>
      </c>
      <c r="M1063">
        <v>23996</v>
      </c>
      <c r="N1063">
        <v>21130</v>
      </c>
      <c r="O1063" t="s">
        <v>2255</v>
      </c>
      <c r="P1063">
        <v>0</v>
      </c>
      <c r="Q1063" t="s">
        <v>5654</v>
      </c>
      <c r="R1063" t="s">
        <v>5655</v>
      </c>
      <c r="S1063">
        <v>161</v>
      </c>
      <c r="T1063" t="s">
        <v>37</v>
      </c>
      <c r="U1063" t="s">
        <v>38</v>
      </c>
      <c r="V1063" t="s">
        <v>569</v>
      </c>
      <c r="W1063" s="11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5">
      <c r="A1064" t="s">
        <v>28</v>
      </c>
      <c r="B1064" t="s">
        <v>3657</v>
      </c>
      <c r="C1064">
        <v>343</v>
      </c>
      <c r="D1064">
        <v>128</v>
      </c>
      <c r="E1064">
        <v>2000</v>
      </c>
      <c r="F1064">
        <v>501</v>
      </c>
      <c r="G1064" t="s">
        <v>1956</v>
      </c>
      <c r="H1064">
        <v>854</v>
      </c>
      <c r="I1064" s="11">
        <v>15523168</v>
      </c>
      <c r="J1064" t="s">
        <v>825</v>
      </c>
      <c r="K1064" t="s">
        <v>3362</v>
      </c>
      <c r="L1064" t="s">
        <v>5656</v>
      </c>
      <c r="M1064">
        <v>132423</v>
      </c>
      <c r="N1064">
        <v>2507</v>
      </c>
      <c r="O1064" t="s">
        <v>3800</v>
      </c>
      <c r="P1064">
        <v>2</v>
      </c>
      <c r="Q1064" t="s">
        <v>5657</v>
      </c>
      <c r="R1064" t="s">
        <v>5658</v>
      </c>
      <c r="S1064">
        <v>349</v>
      </c>
      <c r="T1064" t="s">
        <v>37</v>
      </c>
      <c r="U1064" t="s">
        <v>1418</v>
      </c>
      <c r="V1064" t="s">
        <v>39</v>
      </c>
      <c r="W1064" s="11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5">
      <c r="A1065" t="s">
        <v>28</v>
      </c>
      <c r="B1065" t="s">
        <v>525</v>
      </c>
      <c r="C1065">
        <v>106</v>
      </c>
      <c r="D1065">
        <v>106</v>
      </c>
      <c r="E1065">
        <v>208</v>
      </c>
      <c r="F1065">
        <v>855</v>
      </c>
      <c r="G1065" t="s">
        <v>659</v>
      </c>
      <c r="H1065">
        <v>3000</v>
      </c>
      <c r="I1065" s="11">
        <v>11146409</v>
      </c>
      <c r="J1065" t="s">
        <v>3307</v>
      </c>
      <c r="K1065" t="s">
        <v>640</v>
      </c>
      <c r="L1065" t="s">
        <v>5659</v>
      </c>
      <c r="M1065">
        <v>26551</v>
      </c>
      <c r="N1065">
        <v>6558</v>
      </c>
      <c r="O1065" t="s">
        <v>34</v>
      </c>
      <c r="P1065">
        <v>0</v>
      </c>
      <c r="Q1065" t="s">
        <v>5660</v>
      </c>
      <c r="R1065" t="s">
        <v>5661</v>
      </c>
      <c r="S1065">
        <v>273</v>
      </c>
      <c r="T1065" t="s">
        <v>37</v>
      </c>
      <c r="U1065" t="s">
        <v>38</v>
      </c>
      <c r="V1065" t="s">
        <v>569</v>
      </c>
      <c r="W1065" s="11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5">
      <c r="A1066" t="s">
        <v>28</v>
      </c>
      <c r="B1066" t="s">
        <v>4860</v>
      </c>
      <c r="C1066">
        <v>158</v>
      </c>
      <c r="D1066">
        <v>160</v>
      </c>
      <c r="E1066">
        <v>0</v>
      </c>
      <c r="F1066">
        <v>826</v>
      </c>
      <c r="G1066" t="s">
        <v>5662</v>
      </c>
      <c r="H1066">
        <v>23000</v>
      </c>
      <c r="I1066" s="11">
        <v>7916887</v>
      </c>
      <c r="J1066" t="s">
        <v>5663</v>
      </c>
      <c r="K1066" t="s">
        <v>62</v>
      </c>
      <c r="L1066" t="s">
        <v>5664</v>
      </c>
      <c r="M1066">
        <v>15697</v>
      </c>
      <c r="N1066">
        <v>26982</v>
      </c>
      <c r="O1066" t="s">
        <v>5665</v>
      </c>
      <c r="P1066">
        <v>0</v>
      </c>
      <c r="Q1066" t="s">
        <v>5666</v>
      </c>
      <c r="R1066" t="s">
        <v>5667</v>
      </c>
      <c r="S1066">
        <v>182</v>
      </c>
      <c r="T1066" t="s">
        <v>37</v>
      </c>
      <c r="U1066" t="s">
        <v>38</v>
      </c>
      <c r="V1066" t="s">
        <v>569</v>
      </c>
      <c r="W1066" s="11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5">
      <c r="A1067" t="s">
        <v>28</v>
      </c>
      <c r="B1067" t="s">
        <v>1876</v>
      </c>
      <c r="C1067">
        <v>189</v>
      </c>
      <c r="D1067">
        <v>114</v>
      </c>
      <c r="E1067">
        <v>611</v>
      </c>
      <c r="F1067">
        <v>10</v>
      </c>
      <c r="G1067" t="s">
        <v>5668</v>
      </c>
      <c r="H1067">
        <v>879</v>
      </c>
      <c r="I1067" s="11">
        <v>6565495</v>
      </c>
      <c r="J1067" t="s">
        <v>209</v>
      </c>
      <c r="K1067" t="s">
        <v>2344</v>
      </c>
      <c r="L1067" t="s">
        <v>5669</v>
      </c>
      <c r="M1067">
        <v>36455</v>
      </c>
      <c r="N1067">
        <v>949</v>
      </c>
      <c r="O1067" t="s">
        <v>5670</v>
      </c>
      <c r="P1067">
        <v>2</v>
      </c>
      <c r="Q1067" t="s">
        <v>5671</v>
      </c>
      <c r="R1067" t="s">
        <v>5672</v>
      </c>
      <c r="S1067">
        <v>229</v>
      </c>
      <c r="T1067" t="s">
        <v>1883</v>
      </c>
      <c r="U1067" t="s">
        <v>865</v>
      </c>
      <c r="V1067" t="s">
        <v>569</v>
      </c>
      <c r="W1067" s="11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5">
      <c r="A1068" t="s">
        <v>28</v>
      </c>
      <c r="B1068" t="s">
        <v>5673</v>
      </c>
      <c r="C1068">
        <v>125</v>
      </c>
      <c r="D1068">
        <v>99</v>
      </c>
      <c r="E1068">
        <v>15</v>
      </c>
      <c r="F1068">
        <v>61</v>
      </c>
      <c r="G1068" t="s">
        <v>5674</v>
      </c>
      <c r="H1068">
        <v>12000</v>
      </c>
      <c r="I1068" s="11">
        <v>15279680</v>
      </c>
      <c r="J1068" t="s">
        <v>329</v>
      </c>
      <c r="K1068" t="s">
        <v>678</v>
      </c>
      <c r="L1068" t="s">
        <v>5675</v>
      </c>
      <c r="M1068">
        <v>48245</v>
      </c>
      <c r="N1068">
        <v>12166</v>
      </c>
      <c r="O1068" t="s">
        <v>5676</v>
      </c>
      <c r="P1068">
        <v>1</v>
      </c>
      <c r="Q1068" t="s">
        <v>5677</v>
      </c>
      <c r="R1068" t="s">
        <v>5678</v>
      </c>
      <c r="S1068">
        <v>154</v>
      </c>
      <c r="T1068" t="s">
        <v>37</v>
      </c>
      <c r="U1068" t="s">
        <v>38</v>
      </c>
      <c r="V1068" t="s">
        <v>569</v>
      </c>
      <c r="W1068" s="11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5">
      <c r="A1069" t="s">
        <v>28</v>
      </c>
      <c r="B1069" t="s">
        <v>158</v>
      </c>
      <c r="C1069">
        <v>87</v>
      </c>
      <c r="D1069">
        <v>74</v>
      </c>
      <c r="E1069">
        <v>188</v>
      </c>
      <c r="F1069">
        <v>865</v>
      </c>
      <c r="G1069" t="s">
        <v>766</v>
      </c>
      <c r="H1069">
        <v>11000</v>
      </c>
      <c r="I1069" s="11">
        <v>7262288</v>
      </c>
      <c r="J1069" t="s">
        <v>5679</v>
      </c>
      <c r="K1069" t="s">
        <v>1885</v>
      </c>
      <c r="L1069" t="s">
        <v>5680</v>
      </c>
      <c r="M1069">
        <v>17307</v>
      </c>
      <c r="N1069">
        <v>13917</v>
      </c>
      <c r="O1069" t="s">
        <v>5681</v>
      </c>
      <c r="P1069">
        <v>2</v>
      </c>
      <c r="Q1069" t="s">
        <v>5682</v>
      </c>
      <c r="R1069" t="s">
        <v>5683</v>
      </c>
      <c r="S1069">
        <v>186</v>
      </c>
      <c r="T1069" t="s">
        <v>37</v>
      </c>
      <c r="U1069" t="s">
        <v>38</v>
      </c>
      <c r="V1069" t="s">
        <v>39</v>
      </c>
      <c r="W1069" s="11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5">
      <c r="A1070" t="s">
        <v>28</v>
      </c>
      <c r="B1070" t="s">
        <v>366</v>
      </c>
      <c r="C1070">
        <v>115</v>
      </c>
      <c r="D1070">
        <v>139</v>
      </c>
      <c r="E1070">
        <v>179</v>
      </c>
      <c r="F1070">
        <v>50</v>
      </c>
      <c r="G1070" t="s">
        <v>5684</v>
      </c>
      <c r="H1070">
        <v>267</v>
      </c>
      <c r="I1070" s="11">
        <v>4584886</v>
      </c>
      <c r="J1070" t="s">
        <v>209</v>
      </c>
      <c r="K1070" t="s">
        <v>5685</v>
      </c>
      <c r="L1070" t="s">
        <v>5686</v>
      </c>
      <c r="M1070">
        <v>19114</v>
      </c>
      <c r="N1070">
        <v>538</v>
      </c>
      <c r="O1070" t="s">
        <v>5687</v>
      </c>
      <c r="P1070">
        <v>0</v>
      </c>
      <c r="Q1070" t="s">
        <v>5688</v>
      </c>
      <c r="R1070" t="s">
        <v>5689</v>
      </c>
      <c r="S1070">
        <v>115</v>
      </c>
      <c r="T1070" t="s">
        <v>37</v>
      </c>
      <c r="U1070" t="s">
        <v>38</v>
      </c>
      <c r="V1070" t="s">
        <v>569</v>
      </c>
      <c r="W1070" s="11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5">
      <c r="A1071" t="s">
        <v>28</v>
      </c>
      <c r="B1071" t="s">
        <v>5692</v>
      </c>
      <c r="C1071">
        <v>24</v>
      </c>
      <c r="D1071">
        <v>103</v>
      </c>
      <c r="E1071">
        <v>170</v>
      </c>
      <c r="F1071">
        <v>269</v>
      </c>
      <c r="G1071" t="s">
        <v>1862</v>
      </c>
      <c r="H1071">
        <v>849</v>
      </c>
      <c r="I1071" s="11">
        <v>2154540</v>
      </c>
      <c r="J1071" t="s">
        <v>59</v>
      </c>
      <c r="K1071" t="s">
        <v>5693</v>
      </c>
      <c r="L1071" t="s">
        <v>5694</v>
      </c>
      <c r="M1071">
        <v>3803</v>
      </c>
      <c r="N1071">
        <v>2457</v>
      </c>
      <c r="O1071" t="s">
        <v>2632</v>
      </c>
      <c r="P1071">
        <v>2</v>
      </c>
      <c r="Q1071" t="s">
        <v>5695</v>
      </c>
      <c r="R1071" t="s">
        <v>5696</v>
      </c>
      <c r="S1071">
        <v>41</v>
      </c>
      <c r="T1071" t="s">
        <v>37</v>
      </c>
      <c r="U1071" t="s">
        <v>38</v>
      </c>
      <c r="V1071" t="s">
        <v>569</v>
      </c>
      <c r="W1071" s="11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5">
      <c r="A1072" t="s">
        <v>28</v>
      </c>
      <c r="B1072" t="s">
        <v>5697</v>
      </c>
      <c r="C1072">
        <v>152</v>
      </c>
      <c r="D1072">
        <v>101</v>
      </c>
      <c r="E1072">
        <v>32</v>
      </c>
      <c r="F1072">
        <v>104</v>
      </c>
      <c r="G1072" t="s">
        <v>5698</v>
      </c>
      <c r="H1072">
        <v>219</v>
      </c>
      <c r="I1072" s="11">
        <v>8129455</v>
      </c>
      <c r="J1072" t="s">
        <v>1334</v>
      </c>
      <c r="K1072" t="s">
        <v>5699</v>
      </c>
      <c r="L1072" t="s">
        <v>5700</v>
      </c>
      <c r="M1072">
        <v>89568</v>
      </c>
      <c r="N1072">
        <v>661</v>
      </c>
      <c r="O1072" t="s">
        <v>5701</v>
      </c>
      <c r="P1072">
        <v>1</v>
      </c>
      <c r="Q1072" t="s">
        <v>5702</v>
      </c>
      <c r="R1072" t="s">
        <v>5703</v>
      </c>
      <c r="S1072">
        <v>142</v>
      </c>
      <c r="T1072" t="s">
        <v>37</v>
      </c>
      <c r="U1072" t="s">
        <v>38</v>
      </c>
      <c r="V1072" t="s">
        <v>90</v>
      </c>
      <c r="W1072" s="11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5">
      <c r="A1073" t="s">
        <v>28</v>
      </c>
      <c r="B1073" t="s">
        <v>5704</v>
      </c>
      <c r="C1073">
        <v>656</v>
      </c>
      <c r="D1073">
        <v>130</v>
      </c>
      <c r="E1073">
        <v>0</v>
      </c>
      <c r="F1073">
        <v>650</v>
      </c>
      <c r="G1073" t="s">
        <v>4907</v>
      </c>
      <c r="H1073">
        <v>1000</v>
      </c>
      <c r="I1073" s="11">
        <v>136019448</v>
      </c>
      <c r="J1073" t="s">
        <v>5705</v>
      </c>
      <c r="K1073" t="s">
        <v>5706</v>
      </c>
      <c r="L1073" t="s">
        <v>5707</v>
      </c>
      <c r="M1073">
        <v>452465</v>
      </c>
      <c r="N1073">
        <v>3133</v>
      </c>
      <c r="O1073" t="s">
        <v>4016</v>
      </c>
      <c r="P1073">
        <v>1</v>
      </c>
      <c r="Q1073" t="s">
        <v>5708</v>
      </c>
      <c r="R1073" t="s">
        <v>5709</v>
      </c>
      <c r="S1073">
        <v>695</v>
      </c>
      <c r="T1073" t="s">
        <v>37</v>
      </c>
      <c r="U1073" t="s">
        <v>38</v>
      </c>
      <c r="V1073" t="s">
        <v>569</v>
      </c>
      <c r="W1073" s="11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5">
      <c r="A1074" t="s">
        <v>28</v>
      </c>
      <c r="B1074" t="s">
        <v>2365</v>
      </c>
      <c r="C1074">
        <v>119</v>
      </c>
      <c r="D1074">
        <v>130</v>
      </c>
      <c r="E1074">
        <v>99</v>
      </c>
      <c r="F1074">
        <v>812</v>
      </c>
      <c r="G1074" t="s">
        <v>5710</v>
      </c>
      <c r="H1074">
        <v>11000</v>
      </c>
      <c r="I1074" s="11">
        <v>183875760</v>
      </c>
      <c r="J1074" t="s">
        <v>5711</v>
      </c>
      <c r="K1074" t="s">
        <v>386</v>
      </c>
      <c r="L1074" t="s">
        <v>5712</v>
      </c>
      <c r="M1074">
        <v>213668</v>
      </c>
      <c r="N1074">
        <v>13357</v>
      </c>
      <c r="O1074" t="s">
        <v>617</v>
      </c>
      <c r="P1074">
        <v>1</v>
      </c>
      <c r="Q1074" t="s">
        <v>5713</v>
      </c>
      <c r="R1074" t="s">
        <v>5714</v>
      </c>
      <c r="S1074">
        <v>270</v>
      </c>
      <c r="T1074" t="s">
        <v>37</v>
      </c>
      <c r="U1074" t="s">
        <v>38</v>
      </c>
      <c r="V1074" t="s">
        <v>39</v>
      </c>
      <c r="W1074" s="11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5">
      <c r="A1075" t="s">
        <v>28</v>
      </c>
      <c r="B1075" t="s">
        <v>3008</v>
      </c>
      <c r="C1075">
        <v>161</v>
      </c>
      <c r="D1075">
        <v>110</v>
      </c>
      <c r="E1075">
        <v>72</v>
      </c>
      <c r="F1075">
        <v>789</v>
      </c>
      <c r="G1075" t="s">
        <v>2642</v>
      </c>
      <c r="H1075">
        <v>18000</v>
      </c>
      <c r="I1075" s="11">
        <v>67061228</v>
      </c>
      <c r="J1075" t="s">
        <v>1383</v>
      </c>
      <c r="K1075" t="s">
        <v>625</v>
      </c>
      <c r="L1075" t="s">
        <v>5715</v>
      </c>
      <c r="M1075">
        <v>96565</v>
      </c>
      <c r="N1075">
        <v>21554</v>
      </c>
      <c r="O1075" t="s">
        <v>3989</v>
      </c>
      <c r="P1075">
        <v>1</v>
      </c>
      <c r="Q1075" t="s">
        <v>5716</v>
      </c>
      <c r="R1075" t="s">
        <v>5717</v>
      </c>
      <c r="S1075">
        <v>135</v>
      </c>
      <c r="T1075" t="s">
        <v>37</v>
      </c>
      <c r="U1075" t="s">
        <v>38</v>
      </c>
      <c r="V1075" t="s">
        <v>39</v>
      </c>
      <c r="W1075" s="11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5">
      <c r="A1076" t="s">
        <v>720</v>
      </c>
      <c r="B1076" t="s">
        <v>2994</v>
      </c>
      <c r="C1076">
        <v>73</v>
      </c>
      <c r="D1076">
        <v>147</v>
      </c>
      <c r="E1076">
        <v>272</v>
      </c>
      <c r="F1076">
        <v>893</v>
      </c>
      <c r="G1076" t="s">
        <v>335</v>
      </c>
      <c r="H1076">
        <v>22000</v>
      </c>
      <c r="I1076" s="11">
        <v>53300852</v>
      </c>
      <c r="J1076" t="s">
        <v>2062</v>
      </c>
      <c r="K1076" t="s">
        <v>1683</v>
      </c>
      <c r="L1076" t="s">
        <v>5718</v>
      </c>
      <c r="M1076">
        <v>154487</v>
      </c>
      <c r="N1076">
        <v>37076</v>
      </c>
      <c r="O1076" t="s">
        <v>3351</v>
      </c>
      <c r="P1076">
        <v>3</v>
      </c>
      <c r="Q1076" t="s">
        <v>5719</v>
      </c>
      <c r="R1076" t="s">
        <v>5720</v>
      </c>
      <c r="S1076">
        <v>259</v>
      </c>
      <c r="T1076" t="s">
        <v>37</v>
      </c>
      <c r="U1076" t="s">
        <v>38</v>
      </c>
      <c r="V1076" t="s">
        <v>569</v>
      </c>
      <c r="W1076" s="11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5">
      <c r="A1077" t="s">
        <v>28</v>
      </c>
      <c r="B1077" t="s">
        <v>5692</v>
      </c>
      <c r="C1077">
        <v>96</v>
      </c>
      <c r="D1077">
        <v>96</v>
      </c>
      <c r="E1077">
        <v>170</v>
      </c>
      <c r="F1077">
        <v>668</v>
      </c>
      <c r="G1077" t="s">
        <v>5721</v>
      </c>
      <c r="H1077">
        <v>13000</v>
      </c>
      <c r="I1077" s="11">
        <v>150415432</v>
      </c>
      <c r="J1077" t="s">
        <v>4284</v>
      </c>
      <c r="K1077" t="s">
        <v>1721</v>
      </c>
      <c r="L1077" t="s">
        <v>5722</v>
      </c>
      <c r="M1077">
        <v>117606</v>
      </c>
      <c r="N1077">
        <v>15662</v>
      </c>
      <c r="O1077" t="s">
        <v>5723</v>
      </c>
      <c r="P1077">
        <v>0</v>
      </c>
      <c r="Q1077" t="s">
        <v>5724</v>
      </c>
      <c r="R1077" t="s">
        <v>5725</v>
      </c>
      <c r="S1077">
        <v>217</v>
      </c>
      <c r="T1077" t="s">
        <v>37</v>
      </c>
      <c r="U1077" t="s">
        <v>38</v>
      </c>
      <c r="V1077" t="s">
        <v>569</v>
      </c>
      <c r="W1077" s="11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5">
      <c r="A1078" t="s">
        <v>28</v>
      </c>
      <c r="B1078" t="s">
        <v>5726</v>
      </c>
      <c r="C1078">
        <v>28</v>
      </c>
      <c r="D1078">
        <v>118</v>
      </c>
      <c r="E1078">
        <v>13</v>
      </c>
      <c r="F1078">
        <v>643</v>
      </c>
      <c r="G1078" t="s">
        <v>1335</v>
      </c>
      <c r="H1078">
        <v>23000</v>
      </c>
      <c r="I1078" s="11">
        <v>44834712</v>
      </c>
      <c r="J1078" t="s">
        <v>3911</v>
      </c>
      <c r="K1078" t="s">
        <v>62</v>
      </c>
      <c r="L1078" t="s">
        <v>5727</v>
      </c>
      <c r="M1078">
        <v>13995</v>
      </c>
      <c r="N1078">
        <v>26907</v>
      </c>
      <c r="O1078" t="s">
        <v>2198</v>
      </c>
      <c r="P1078">
        <v>1</v>
      </c>
      <c r="Q1078" t="s">
        <v>5728</v>
      </c>
      <c r="R1078" t="s">
        <v>5729</v>
      </c>
      <c r="S1078">
        <v>62</v>
      </c>
      <c r="T1078" t="s">
        <v>37</v>
      </c>
      <c r="U1078" t="s">
        <v>38</v>
      </c>
      <c r="V1078" t="s">
        <v>569</v>
      </c>
      <c r="W1078" s="11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5">
      <c r="A1079" t="s">
        <v>28</v>
      </c>
      <c r="B1079" t="s">
        <v>5730</v>
      </c>
      <c r="C1079">
        <v>105</v>
      </c>
      <c r="D1079">
        <v>88</v>
      </c>
      <c r="E1079">
        <v>3</v>
      </c>
      <c r="F1079">
        <v>40</v>
      </c>
      <c r="G1079" t="s">
        <v>5731</v>
      </c>
      <c r="H1079">
        <v>1000</v>
      </c>
      <c r="I1079" s="11">
        <v>84300000</v>
      </c>
      <c r="J1079" t="s">
        <v>5732</v>
      </c>
      <c r="K1079" t="s">
        <v>5733</v>
      </c>
      <c r="L1079" t="s">
        <v>5734</v>
      </c>
      <c r="M1079">
        <v>90360</v>
      </c>
      <c r="N1079">
        <v>1178</v>
      </c>
      <c r="O1079" t="s">
        <v>5735</v>
      </c>
      <c r="P1079">
        <v>0</v>
      </c>
      <c r="Q1079" t="s">
        <v>5736</v>
      </c>
      <c r="R1079" t="s">
        <v>5737</v>
      </c>
      <c r="S1079">
        <v>147</v>
      </c>
      <c r="T1079" t="s">
        <v>37</v>
      </c>
      <c r="U1079" t="s">
        <v>38</v>
      </c>
      <c r="V1079" t="s">
        <v>5738</v>
      </c>
      <c r="W1079" s="11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5">
      <c r="A1080" t="s">
        <v>28</v>
      </c>
      <c r="B1080" t="s">
        <v>5739</v>
      </c>
      <c r="C1080">
        <v>102</v>
      </c>
      <c r="D1080">
        <v>325</v>
      </c>
      <c r="E1080">
        <v>517</v>
      </c>
      <c r="F1080">
        <v>678</v>
      </c>
      <c r="G1080" t="s">
        <v>5693</v>
      </c>
      <c r="H1080">
        <v>12000</v>
      </c>
      <c r="I1080" s="11">
        <v>1500000</v>
      </c>
      <c r="J1080" t="s">
        <v>5740</v>
      </c>
      <c r="K1080" t="s">
        <v>296</v>
      </c>
      <c r="L1080" t="s">
        <v>5741</v>
      </c>
      <c r="M1080">
        <v>9830</v>
      </c>
      <c r="N1080">
        <v>14255</v>
      </c>
      <c r="O1080" t="s">
        <v>5742</v>
      </c>
      <c r="P1080">
        <v>0</v>
      </c>
      <c r="Q1080" t="s">
        <v>5743</v>
      </c>
      <c r="R1080" t="s">
        <v>5744</v>
      </c>
      <c r="S1080">
        <v>189</v>
      </c>
      <c r="T1080" t="s">
        <v>37</v>
      </c>
      <c r="U1080" t="s">
        <v>38</v>
      </c>
      <c r="V1080" t="s">
        <v>569</v>
      </c>
      <c r="W1080" s="11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5">
      <c r="A1081" t="s">
        <v>28</v>
      </c>
      <c r="B1081" t="s">
        <v>1558</v>
      </c>
      <c r="C1081">
        <v>206</v>
      </c>
      <c r="D1081">
        <v>102</v>
      </c>
      <c r="E1081">
        <v>235</v>
      </c>
      <c r="F1081">
        <v>520</v>
      </c>
      <c r="G1081" t="s">
        <v>1181</v>
      </c>
      <c r="H1081">
        <v>956</v>
      </c>
      <c r="I1081" s="11">
        <v>62318875</v>
      </c>
      <c r="J1081" t="s">
        <v>257</v>
      </c>
      <c r="K1081" t="s">
        <v>280</v>
      </c>
      <c r="L1081" t="s">
        <v>5745</v>
      </c>
      <c r="M1081">
        <v>156225</v>
      </c>
      <c r="N1081">
        <v>2998</v>
      </c>
      <c r="O1081" t="s">
        <v>1932</v>
      </c>
      <c r="P1081">
        <v>1</v>
      </c>
      <c r="Q1081" t="s">
        <v>5746</v>
      </c>
      <c r="R1081" t="s">
        <v>5747</v>
      </c>
      <c r="S1081">
        <v>502</v>
      </c>
      <c r="T1081" t="s">
        <v>37</v>
      </c>
      <c r="U1081" t="s">
        <v>38</v>
      </c>
      <c r="V1081" t="s">
        <v>569</v>
      </c>
      <c r="W1081" s="11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5">
      <c r="A1082" t="s">
        <v>28</v>
      </c>
      <c r="B1082" t="s">
        <v>5748</v>
      </c>
      <c r="C1082">
        <v>159</v>
      </c>
      <c r="D1082">
        <v>110</v>
      </c>
      <c r="E1082">
        <v>118</v>
      </c>
      <c r="F1082">
        <v>287</v>
      </c>
      <c r="G1082" t="s">
        <v>4337</v>
      </c>
      <c r="H1082">
        <v>11000</v>
      </c>
      <c r="I1082" s="11">
        <v>5773519</v>
      </c>
      <c r="J1082" t="s">
        <v>3041</v>
      </c>
      <c r="K1082" t="s">
        <v>99</v>
      </c>
      <c r="L1082" t="s">
        <v>5749</v>
      </c>
      <c r="M1082">
        <v>28618</v>
      </c>
      <c r="N1082">
        <v>12876</v>
      </c>
      <c r="O1082" t="s">
        <v>5750</v>
      </c>
      <c r="P1082">
        <v>2</v>
      </c>
      <c r="Q1082" t="s">
        <v>5751</v>
      </c>
      <c r="R1082" t="s">
        <v>5752</v>
      </c>
      <c r="S1082">
        <v>91</v>
      </c>
      <c r="T1082" t="s">
        <v>37</v>
      </c>
      <c r="U1082" t="s">
        <v>38</v>
      </c>
      <c r="V1082" t="s">
        <v>39</v>
      </c>
      <c r="W1082" s="11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5">
      <c r="A1083" t="s">
        <v>28</v>
      </c>
      <c r="B1083" t="s">
        <v>5753</v>
      </c>
      <c r="C1083">
        <v>137</v>
      </c>
      <c r="D1083">
        <v>136</v>
      </c>
      <c r="E1083">
        <v>835</v>
      </c>
      <c r="F1083">
        <v>225</v>
      </c>
      <c r="G1083" t="s">
        <v>5754</v>
      </c>
      <c r="H1083">
        <v>670</v>
      </c>
      <c r="I1083" s="11">
        <v>51768623</v>
      </c>
      <c r="J1083" t="s">
        <v>3270</v>
      </c>
      <c r="K1083" t="s">
        <v>2340</v>
      </c>
      <c r="L1083" t="s">
        <v>5755</v>
      </c>
      <c r="M1083">
        <v>73006</v>
      </c>
      <c r="N1083">
        <v>1801</v>
      </c>
      <c r="O1083" t="s">
        <v>5756</v>
      </c>
      <c r="P1083">
        <v>1</v>
      </c>
      <c r="Q1083" t="s">
        <v>5757</v>
      </c>
      <c r="R1083" t="s">
        <v>5758</v>
      </c>
      <c r="S1083">
        <v>297</v>
      </c>
      <c r="T1083" t="s">
        <v>37</v>
      </c>
      <c r="U1083" t="s">
        <v>38</v>
      </c>
      <c r="V1083" t="s">
        <v>39</v>
      </c>
      <c r="W1083" s="11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5">
      <c r="A1084" t="s">
        <v>28</v>
      </c>
      <c r="B1084" t="s">
        <v>3148</v>
      </c>
      <c r="C1084">
        <v>116</v>
      </c>
      <c r="D1084">
        <v>103</v>
      </c>
      <c r="E1084">
        <v>84</v>
      </c>
      <c r="F1084">
        <v>664</v>
      </c>
      <c r="G1084" t="s">
        <v>2713</v>
      </c>
      <c r="H1084">
        <v>12000</v>
      </c>
      <c r="I1084" s="11">
        <v>37035515</v>
      </c>
      <c r="J1084" t="s">
        <v>2450</v>
      </c>
      <c r="K1084" t="s">
        <v>267</v>
      </c>
      <c r="L1084" t="s">
        <v>5759</v>
      </c>
      <c r="M1084">
        <v>34597</v>
      </c>
      <c r="N1084">
        <v>23864</v>
      </c>
      <c r="O1084" t="s">
        <v>3758</v>
      </c>
      <c r="P1084">
        <v>1</v>
      </c>
      <c r="Q1084" t="s">
        <v>5760</v>
      </c>
      <c r="R1084" t="s">
        <v>5761</v>
      </c>
      <c r="S1084">
        <v>194</v>
      </c>
      <c r="T1084" t="s">
        <v>37</v>
      </c>
      <c r="U1084" t="s">
        <v>38</v>
      </c>
      <c r="V1084" t="s">
        <v>39</v>
      </c>
      <c r="W1084" s="11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5">
      <c r="A1085" t="s">
        <v>28</v>
      </c>
      <c r="B1085" t="s">
        <v>1087</v>
      </c>
      <c r="C1085">
        <v>177</v>
      </c>
      <c r="D1085">
        <v>103</v>
      </c>
      <c r="E1085">
        <v>255</v>
      </c>
      <c r="F1085">
        <v>5000</v>
      </c>
      <c r="G1085" t="s">
        <v>492</v>
      </c>
      <c r="H1085">
        <v>11000</v>
      </c>
      <c r="I1085" s="11">
        <v>24520892</v>
      </c>
      <c r="J1085" t="s">
        <v>454</v>
      </c>
      <c r="K1085" t="s">
        <v>456</v>
      </c>
      <c r="L1085" t="s">
        <v>5762</v>
      </c>
      <c r="M1085">
        <v>85198</v>
      </c>
      <c r="N1085">
        <v>22383</v>
      </c>
      <c r="O1085" t="s">
        <v>2330</v>
      </c>
      <c r="P1085">
        <v>1</v>
      </c>
      <c r="Q1085" t="s">
        <v>5763</v>
      </c>
      <c r="R1085" t="s">
        <v>5764</v>
      </c>
      <c r="S1085">
        <v>303</v>
      </c>
      <c r="T1085" t="s">
        <v>37</v>
      </c>
      <c r="U1085" t="s">
        <v>1418</v>
      </c>
      <c r="V1085" t="s">
        <v>569</v>
      </c>
      <c r="W1085" s="11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5">
      <c r="A1086" t="s">
        <v>28</v>
      </c>
      <c r="B1086" t="s">
        <v>5765</v>
      </c>
      <c r="C1086">
        <v>99</v>
      </c>
      <c r="D1086">
        <v>90</v>
      </c>
      <c r="E1086">
        <v>16</v>
      </c>
      <c r="F1086">
        <v>16</v>
      </c>
      <c r="G1086" t="s">
        <v>5766</v>
      </c>
      <c r="H1086">
        <v>44</v>
      </c>
      <c r="I1086" s="11">
        <v>24430272</v>
      </c>
      <c r="J1086" t="s">
        <v>1618</v>
      </c>
      <c r="K1086" t="s">
        <v>5767</v>
      </c>
      <c r="L1086" t="s">
        <v>5768</v>
      </c>
      <c r="M1086">
        <v>46158</v>
      </c>
      <c r="N1086">
        <v>132</v>
      </c>
      <c r="O1086" t="s">
        <v>5769</v>
      </c>
      <c r="P1086">
        <v>3</v>
      </c>
      <c r="Q1086" t="s">
        <v>5770</v>
      </c>
      <c r="R1086" t="s">
        <v>5771</v>
      </c>
      <c r="S1086">
        <v>403</v>
      </c>
      <c r="T1086" t="s">
        <v>37</v>
      </c>
      <c r="U1086" t="s">
        <v>38</v>
      </c>
      <c r="V1086" t="s">
        <v>569</v>
      </c>
      <c r="W1086" s="11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5">
      <c r="A1087" t="s">
        <v>28</v>
      </c>
      <c r="B1087" t="s">
        <v>2150</v>
      </c>
      <c r="C1087">
        <v>56</v>
      </c>
      <c r="D1087">
        <v>154</v>
      </c>
      <c r="E1087">
        <v>521</v>
      </c>
      <c r="F1087">
        <v>957</v>
      </c>
      <c r="G1087" t="s">
        <v>1998</v>
      </c>
      <c r="H1087">
        <v>10000</v>
      </c>
      <c r="I1087" s="11">
        <v>158348400</v>
      </c>
      <c r="J1087" t="s">
        <v>1861</v>
      </c>
      <c r="K1087" t="s">
        <v>513</v>
      </c>
      <c r="L1087" t="s">
        <v>5772</v>
      </c>
      <c r="M1087">
        <v>88844</v>
      </c>
      <c r="N1087">
        <v>14244</v>
      </c>
      <c r="O1087" t="s">
        <v>5773</v>
      </c>
      <c r="P1087">
        <v>0</v>
      </c>
      <c r="Q1087" t="s">
        <v>5774</v>
      </c>
      <c r="R1087" t="s">
        <v>5775</v>
      </c>
      <c r="S1087">
        <v>142</v>
      </c>
      <c r="T1087" t="s">
        <v>37</v>
      </c>
      <c r="U1087" t="s">
        <v>38</v>
      </c>
      <c r="V1087" t="s">
        <v>569</v>
      </c>
      <c r="W1087" s="11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5">
      <c r="A1088" t="s">
        <v>28</v>
      </c>
      <c r="B1088" t="s">
        <v>5776</v>
      </c>
      <c r="C1088">
        <v>117</v>
      </c>
      <c r="D1088">
        <v>99</v>
      </c>
      <c r="E1088">
        <v>23</v>
      </c>
      <c r="F1088">
        <v>135</v>
      </c>
      <c r="G1088" t="s">
        <v>5777</v>
      </c>
      <c r="H1088">
        <v>405</v>
      </c>
      <c r="I1088" s="11">
        <v>31136950</v>
      </c>
      <c r="J1088" t="s">
        <v>660</v>
      </c>
      <c r="K1088" t="s">
        <v>5778</v>
      </c>
      <c r="L1088" t="s">
        <v>5779</v>
      </c>
      <c r="M1088">
        <v>47364</v>
      </c>
      <c r="N1088">
        <v>1066</v>
      </c>
      <c r="O1088" t="s">
        <v>5780</v>
      </c>
      <c r="P1088">
        <v>1</v>
      </c>
      <c r="Q1088" t="s">
        <v>5781</v>
      </c>
      <c r="R1088" t="s">
        <v>5782</v>
      </c>
      <c r="S1088">
        <v>75</v>
      </c>
      <c r="T1088" t="s">
        <v>37</v>
      </c>
      <c r="U1088" t="s">
        <v>38</v>
      </c>
      <c r="V1088" t="s">
        <v>39</v>
      </c>
      <c r="W1088" s="11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5">
      <c r="A1089" t="s">
        <v>28</v>
      </c>
      <c r="B1089" t="s">
        <v>1720</v>
      </c>
      <c r="C1089">
        <v>252</v>
      </c>
      <c r="D1089">
        <v>93</v>
      </c>
      <c r="E1089">
        <v>165</v>
      </c>
      <c r="F1089">
        <v>350</v>
      </c>
      <c r="G1089" t="s">
        <v>989</v>
      </c>
      <c r="H1089">
        <v>26000</v>
      </c>
      <c r="I1089" s="11">
        <v>29113588</v>
      </c>
      <c r="J1089" t="s">
        <v>329</v>
      </c>
      <c r="K1089" t="s">
        <v>330</v>
      </c>
      <c r="L1089" t="s">
        <v>5783</v>
      </c>
      <c r="M1089">
        <v>117999</v>
      </c>
      <c r="N1089">
        <v>27834</v>
      </c>
      <c r="O1089" t="s">
        <v>1479</v>
      </c>
      <c r="P1089">
        <v>0</v>
      </c>
      <c r="Q1089" t="s">
        <v>5784</v>
      </c>
      <c r="R1089" t="s">
        <v>5785</v>
      </c>
      <c r="S1089">
        <v>181</v>
      </c>
      <c r="T1089" t="s">
        <v>37</v>
      </c>
      <c r="U1089" t="s">
        <v>38</v>
      </c>
      <c r="V1089" t="s">
        <v>569</v>
      </c>
      <c r="W1089" s="11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5">
      <c r="A1090" t="s">
        <v>28</v>
      </c>
      <c r="B1090" t="s">
        <v>2036</v>
      </c>
      <c r="C1090">
        <v>375</v>
      </c>
      <c r="D1090">
        <v>109</v>
      </c>
      <c r="E1090">
        <v>97</v>
      </c>
      <c r="F1090">
        <v>839</v>
      </c>
      <c r="G1090" t="s">
        <v>5786</v>
      </c>
      <c r="H1090">
        <v>17000</v>
      </c>
      <c r="I1090" s="11">
        <v>138447667</v>
      </c>
      <c r="J1090" t="s">
        <v>1689</v>
      </c>
      <c r="K1090" t="s">
        <v>434</v>
      </c>
      <c r="L1090" t="s">
        <v>5787</v>
      </c>
      <c r="M1090">
        <v>408302</v>
      </c>
      <c r="N1090">
        <v>19968</v>
      </c>
      <c r="O1090" t="s">
        <v>4304</v>
      </c>
      <c r="P1090">
        <v>2</v>
      </c>
      <c r="Q1090" t="s">
        <v>5788</v>
      </c>
      <c r="R1090" t="s">
        <v>5789</v>
      </c>
      <c r="S1090">
        <v>345</v>
      </c>
      <c r="T1090" t="s">
        <v>37</v>
      </c>
      <c r="U1090" t="s">
        <v>38</v>
      </c>
      <c r="V1090" t="s">
        <v>569</v>
      </c>
      <c r="W1090" s="11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5">
      <c r="A1091" t="s">
        <v>28</v>
      </c>
      <c r="B1091" t="s">
        <v>5491</v>
      </c>
      <c r="C1091">
        <v>150</v>
      </c>
      <c r="D1091">
        <v>124</v>
      </c>
      <c r="E1091">
        <v>50</v>
      </c>
      <c r="F1091">
        <v>427</v>
      </c>
      <c r="G1091" t="s">
        <v>5790</v>
      </c>
      <c r="H1091">
        <v>8000</v>
      </c>
      <c r="I1091" s="11">
        <v>116006080</v>
      </c>
      <c r="J1091" t="s">
        <v>1375</v>
      </c>
      <c r="K1091" t="s">
        <v>1476</v>
      </c>
      <c r="L1091" t="s">
        <v>5791</v>
      </c>
      <c r="M1091">
        <v>203269</v>
      </c>
      <c r="N1091">
        <v>9255</v>
      </c>
      <c r="O1091" t="s">
        <v>5792</v>
      </c>
      <c r="P1091">
        <v>1</v>
      </c>
      <c r="Q1091" t="s">
        <v>5793</v>
      </c>
      <c r="R1091" t="s">
        <v>5794</v>
      </c>
      <c r="S1091">
        <v>602</v>
      </c>
      <c r="T1091" t="s">
        <v>37</v>
      </c>
      <c r="U1091" t="s">
        <v>56</v>
      </c>
      <c r="V1091" t="s">
        <v>39</v>
      </c>
      <c r="W1091" s="11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5">
      <c r="A1092" t="s">
        <v>28</v>
      </c>
      <c r="B1092" t="s">
        <v>4547</v>
      </c>
      <c r="C1092">
        <v>187</v>
      </c>
      <c r="D1092">
        <v>84</v>
      </c>
      <c r="E1092">
        <v>91</v>
      </c>
      <c r="F1092">
        <v>206</v>
      </c>
      <c r="G1092" t="s">
        <v>4565</v>
      </c>
      <c r="H1092">
        <v>579</v>
      </c>
      <c r="I1092" s="11">
        <v>106793915</v>
      </c>
      <c r="J1092" t="s">
        <v>836</v>
      </c>
      <c r="K1092" t="s">
        <v>2356</v>
      </c>
      <c r="L1092" t="s">
        <v>5795</v>
      </c>
      <c r="M1092">
        <v>140499</v>
      </c>
      <c r="N1092">
        <v>1817</v>
      </c>
      <c r="O1092" t="s">
        <v>5796</v>
      </c>
      <c r="P1092">
        <v>0</v>
      </c>
      <c r="Q1092" t="s">
        <v>5797</v>
      </c>
      <c r="R1092" t="s">
        <v>5798</v>
      </c>
      <c r="S1092">
        <v>358</v>
      </c>
      <c r="T1092" t="s">
        <v>37</v>
      </c>
      <c r="U1092" t="s">
        <v>56</v>
      </c>
      <c r="V1092" t="s">
        <v>272</v>
      </c>
      <c r="W1092" s="11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5">
      <c r="A1093" t="s">
        <v>28</v>
      </c>
      <c r="B1093" t="s">
        <v>5799</v>
      </c>
      <c r="C1093">
        <v>108</v>
      </c>
      <c r="D1093">
        <v>90</v>
      </c>
      <c r="E1093">
        <v>29</v>
      </c>
      <c r="F1093">
        <v>650</v>
      </c>
      <c r="G1093" t="s">
        <v>5800</v>
      </c>
      <c r="H1093">
        <v>22000</v>
      </c>
      <c r="I1093" s="11">
        <v>87856565</v>
      </c>
      <c r="J1093" t="s">
        <v>1618</v>
      </c>
      <c r="K1093" t="s">
        <v>670</v>
      </c>
      <c r="L1093" t="s">
        <v>5801</v>
      </c>
      <c r="M1093">
        <v>106909</v>
      </c>
      <c r="N1093">
        <v>24534</v>
      </c>
      <c r="O1093" t="s">
        <v>2319</v>
      </c>
      <c r="P1093">
        <v>1</v>
      </c>
      <c r="Q1093" t="s">
        <v>5802</v>
      </c>
      <c r="R1093" t="s">
        <v>5803</v>
      </c>
      <c r="S1093">
        <v>268</v>
      </c>
      <c r="T1093" t="s">
        <v>37</v>
      </c>
      <c r="U1093" t="s">
        <v>38</v>
      </c>
      <c r="V1093" t="s">
        <v>39</v>
      </c>
      <c r="W1093" s="11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5">
      <c r="A1094" t="s">
        <v>28</v>
      </c>
      <c r="B1094" t="s">
        <v>5804</v>
      </c>
      <c r="C1094">
        <v>21</v>
      </c>
      <c r="D1094">
        <v>117</v>
      </c>
      <c r="E1094">
        <v>71</v>
      </c>
      <c r="F1094">
        <v>547</v>
      </c>
      <c r="G1094" t="s">
        <v>1715</v>
      </c>
      <c r="H1094">
        <v>723</v>
      </c>
      <c r="I1094" s="11">
        <v>70100000</v>
      </c>
      <c r="J1094" t="s">
        <v>1375</v>
      </c>
      <c r="K1094" t="s">
        <v>3723</v>
      </c>
      <c r="L1094" t="s">
        <v>5805</v>
      </c>
      <c r="M1094">
        <v>20183</v>
      </c>
      <c r="N1094">
        <v>3841</v>
      </c>
      <c r="O1094" t="s">
        <v>5806</v>
      </c>
      <c r="P1094">
        <v>1</v>
      </c>
      <c r="Q1094" t="s">
        <v>5807</v>
      </c>
      <c r="R1094" t="s">
        <v>5808</v>
      </c>
      <c r="S1094">
        <v>41</v>
      </c>
      <c r="T1094" t="s">
        <v>37</v>
      </c>
      <c r="U1094" t="s">
        <v>38</v>
      </c>
      <c r="V1094" t="s">
        <v>569</v>
      </c>
      <c r="W1094" s="11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5">
      <c r="A1095" t="s">
        <v>28</v>
      </c>
      <c r="B1095" t="s">
        <v>942</v>
      </c>
      <c r="C1095">
        <v>270</v>
      </c>
      <c r="D1095">
        <v>123</v>
      </c>
      <c r="E1095">
        <v>176</v>
      </c>
      <c r="F1095">
        <v>749</v>
      </c>
      <c r="G1095" t="s">
        <v>5809</v>
      </c>
      <c r="H1095">
        <v>975</v>
      </c>
      <c r="I1095" s="11">
        <v>159578352</v>
      </c>
      <c r="J1095" t="s">
        <v>1689</v>
      </c>
      <c r="K1095" t="s">
        <v>2446</v>
      </c>
      <c r="L1095" t="s">
        <v>5810</v>
      </c>
      <c r="M1095">
        <v>133177</v>
      </c>
      <c r="N1095">
        <v>4825</v>
      </c>
      <c r="O1095" t="s">
        <v>5568</v>
      </c>
      <c r="P1095">
        <v>7</v>
      </c>
      <c r="Q1095" t="s">
        <v>5811</v>
      </c>
      <c r="R1095" t="s">
        <v>5812</v>
      </c>
      <c r="S1095">
        <v>380</v>
      </c>
      <c r="T1095" t="s">
        <v>37</v>
      </c>
      <c r="U1095" t="s">
        <v>38</v>
      </c>
      <c r="V1095" t="s">
        <v>569</v>
      </c>
      <c r="W1095" s="11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5">
      <c r="A1096" t="s">
        <v>28</v>
      </c>
      <c r="B1096" t="s">
        <v>5813</v>
      </c>
      <c r="C1096">
        <v>72</v>
      </c>
      <c r="D1096">
        <v>251</v>
      </c>
      <c r="E1096">
        <v>311</v>
      </c>
      <c r="F1096">
        <v>595</v>
      </c>
      <c r="G1096" t="s">
        <v>5814</v>
      </c>
      <c r="H1096">
        <v>940</v>
      </c>
      <c r="I1096" s="11">
        <v>57750000</v>
      </c>
      <c r="J1096" t="s">
        <v>5815</v>
      </c>
      <c r="K1096" t="s">
        <v>3127</v>
      </c>
      <c r="L1096" t="s">
        <v>5816</v>
      </c>
      <c r="M1096">
        <v>21554</v>
      </c>
      <c r="N1096">
        <v>2957</v>
      </c>
      <c r="O1096" t="s">
        <v>5817</v>
      </c>
      <c r="P1096">
        <v>2</v>
      </c>
      <c r="Q1096" t="s">
        <v>5818</v>
      </c>
      <c r="R1096" t="s">
        <v>5819</v>
      </c>
      <c r="S1096">
        <v>192</v>
      </c>
      <c r="T1096" t="s">
        <v>37</v>
      </c>
      <c r="U1096" t="s">
        <v>56</v>
      </c>
      <c r="V1096" t="s">
        <v>5738</v>
      </c>
      <c r="W1096" s="11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5">
      <c r="A1097" t="s">
        <v>28</v>
      </c>
      <c r="B1097" t="s">
        <v>1568</v>
      </c>
      <c r="C1097">
        <v>154</v>
      </c>
      <c r="D1097">
        <v>105</v>
      </c>
      <c r="E1097">
        <v>153</v>
      </c>
      <c r="F1097">
        <v>491</v>
      </c>
      <c r="G1097" t="s">
        <v>5820</v>
      </c>
      <c r="H1097">
        <v>4000</v>
      </c>
      <c r="I1097" s="11">
        <v>45290318</v>
      </c>
      <c r="J1097" t="s">
        <v>3095</v>
      </c>
      <c r="K1097" t="s">
        <v>483</v>
      </c>
      <c r="L1097" t="s">
        <v>5821</v>
      </c>
      <c r="M1097">
        <v>74169</v>
      </c>
      <c r="N1097">
        <v>6727</v>
      </c>
      <c r="O1097" t="s">
        <v>5822</v>
      </c>
      <c r="P1097">
        <v>2</v>
      </c>
      <c r="Q1097" t="s">
        <v>5823</v>
      </c>
      <c r="R1097" t="s">
        <v>5824</v>
      </c>
      <c r="S1097">
        <v>112</v>
      </c>
      <c r="T1097" t="s">
        <v>37</v>
      </c>
      <c r="U1097" t="s">
        <v>38</v>
      </c>
      <c r="V1097" t="s">
        <v>90</v>
      </c>
      <c r="W1097" s="11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5">
      <c r="A1098" t="s">
        <v>28</v>
      </c>
      <c r="B1098" t="s">
        <v>5046</v>
      </c>
      <c r="C1098">
        <v>114</v>
      </c>
      <c r="D1098">
        <v>115</v>
      </c>
      <c r="E1098">
        <v>73</v>
      </c>
      <c r="F1098">
        <v>505</v>
      </c>
      <c r="G1098" t="s">
        <v>1492</v>
      </c>
      <c r="H1098">
        <v>11000</v>
      </c>
      <c r="I1098" s="11">
        <v>41543207</v>
      </c>
      <c r="J1098" t="s">
        <v>2079</v>
      </c>
      <c r="K1098" t="s">
        <v>456</v>
      </c>
      <c r="L1098" t="s">
        <v>5825</v>
      </c>
      <c r="M1098">
        <v>30077</v>
      </c>
      <c r="N1098">
        <v>15571</v>
      </c>
      <c r="O1098" t="s">
        <v>1246</v>
      </c>
      <c r="P1098">
        <v>1</v>
      </c>
      <c r="Q1098" t="s">
        <v>5826</v>
      </c>
      <c r="R1098" t="s">
        <v>5827</v>
      </c>
      <c r="S1098">
        <v>175</v>
      </c>
      <c r="T1098" t="s">
        <v>37</v>
      </c>
      <c r="U1098" t="s">
        <v>38</v>
      </c>
      <c r="V1098" t="s">
        <v>39</v>
      </c>
      <c r="W1098" s="11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5">
      <c r="A1099" t="s">
        <v>28</v>
      </c>
      <c r="B1099" t="s">
        <v>5828</v>
      </c>
      <c r="C1099">
        <v>27</v>
      </c>
      <c r="D1099">
        <v>122</v>
      </c>
      <c r="E1099">
        <v>0</v>
      </c>
      <c r="F1099">
        <v>292</v>
      </c>
      <c r="G1099" t="s">
        <v>2796</v>
      </c>
      <c r="H1099">
        <v>12000</v>
      </c>
      <c r="I1099" s="11">
        <v>41252428</v>
      </c>
      <c r="J1099" t="s">
        <v>1375</v>
      </c>
      <c r="K1099" t="s">
        <v>296</v>
      </c>
      <c r="L1099" t="s">
        <v>5829</v>
      </c>
      <c r="M1099">
        <v>11453</v>
      </c>
      <c r="N1099">
        <v>13716</v>
      </c>
      <c r="O1099" t="s">
        <v>5830</v>
      </c>
      <c r="P1099">
        <v>0</v>
      </c>
      <c r="Q1099" t="s">
        <v>5831</v>
      </c>
      <c r="R1099" t="s">
        <v>5832</v>
      </c>
      <c r="S1099">
        <v>71</v>
      </c>
      <c r="T1099" t="s">
        <v>37</v>
      </c>
      <c r="U1099" t="s">
        <v>38</v>
      </c>
      <c r="V1099" t="s">
        <v>39</v>
      </c>
      <c r="W1099" s="11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5">
      <c r="A1100" t="s">
        <v>28</v>
      </c>
      <c r="B1100" t="s">
        <v>5833</v>
      </c>
      <c r="C1100">
        <v>166</v>
      </c>
      <c r="D1100">
        <v>119</v>
      </c>
      <c r="E1100">
        <v>89</v>
      </c>
      <c r="F1100">
        <v>395</v>
      </c>
      <c r="G1100" t="s">
        <v>952</v>
      </c>
      <c r="H1100">
        <v>650</v>
      </c>
      <c r="I1100" s="11">
        <v>35228696</v>
      </c>
      <c r="J1100" t="s">
        <v>5834</v>
      </c>
      <c r="K1100" t="s">
        <v>2319</v>
      </c>
      <c r="L1100" t="s">
        <v>5835</v>
      </c>
      <c r="M1100">
        <v>63677</v>
      </c>
      <c r="N1100">
        <v>1651</v>
      </c>
      <c r="O1100" t="s">
        <v>5836</v>
      </c>
      <c r="P1100">
        <v>0</v>
      </c>
      <c r="Q1100" t="s">
        <v>5837</v>
      </c>
      <c r="R1100" t="s">
        <v>5838</v>
      </c>
      <c r="S1100">
        <v>460</v>
      </c>
      <c r="T1100" t="s">
        <v>37</v>
      </c>
      <c r="U1100" t="s">
        <v>38</v>
      </c>
      <c r="V1100" t="s">
        <v>39</v>
      </c>
      <c r="W1100" s="11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5">
      <c r="A1101" t="s">
        <v>28</v>
      </c>
      <c r="B1101" t="s">
        <v>3569</v>
      </c>
      <c r="C1101">
        <v>288</v>
      </c>
      <c r="D1101">
        <v>81</v>
      </c>
      <c r="E1101">
        <v>119</v>
      </c>
      <c r="F1101">
        <v>412</v>
      </c>
      <c r="G1101" t="s">
        <v>1925</v>
      </c>
      <c r="H1101">
        <v>468</v>
      </c>
      <c r="I1101" s="11">
        <v>59992760</v>
      </c>
      <c r="J1101" t="s">
        <v>1611</v>
      </c>
      <c r="K1101" t="s">
        <v>5839</v>
      </c>
      <c r="L1101" t="s">
        <v>5840</v>
      </c>
      <c r="M1101">
        <v>119622</v>
      </c>
      <c r="N1101">
        <v>2134</v>
      </c>
      <c r="O1101" t="s">
        <v>5841</v>
      </c>
      <c r="P1101">
        <v>1</v>
      </c>
      <c r="Q1101" t="s">
        <v>5842</v>
      </c>
      <c r="R1101" t="s">
        <v>5843</v>
      </c>
      <c r="S1101">
        <v>396</v>
      </c>
      <c r="T1101" t="s">
        <v>37</v>
      </c>
      <c r="U1101" t="s">
        <v>38</v>
      </c>
      <c r="V1101" t="s">
        <v>569</v>
      </c>
      <c r="W1101" s="11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5">
      <c r="A1102" t="s">
        <v>28</v>
      </c>
      <c r="B1102" t="s">
        <v>5844</v>
      </c>
      <c r="C1102">
        <v>117</v>
      </c>
      <c r="D1102">
        <v>133</v>
      </c>
      <c r="E1102">
        <v>46</v>
      </c>
      <c r="F1102">
        <v>275</v>
      </c>
      <c r="G1102" t="s">
        <v>3345</v>
      </c>
      <c r="H1102">
        <v>683</v>
      </c>
      <c r="I1102" s="11">
        <v>34667015</v>
      </c>
      <c r="J1102" t="s">
        <v>50</v>
      </c>
      <c r="K1102" t="s">
        <v>5845</v>
      </c>
      <c r="L1102" t="s">
        <v>5846</v>
      </c>
      <c r="M1102">
        <v>74009</v>
      </c>
      <c r="N1102">
        <v>2371</v>
      </c>
      <c r="O1102" t="s">
        <v>5847</v>
      </c>
      <c r="P1102">
        <v>0</v>
      </c>
      <c r="Q1102" t="s">
        <v>5848</v>
      </c>
      <c r="R1102" t="s">
        <v>5849</v>
      </c>
      <c r="S1102">
        <v>317</v>
      </c>
      <c r="T1102" t="s">
        <v>37</v>
      </c>
      <c r="U1102" t="s">
        <v>56</v>
      </c>
      <c r="V1102" t="s">
        <v>39</v>
      </c>
      <c r="W1102" s="11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5">
      <c r="A1103" t="s">
        <v>28</v>
      </c>
      <c r="B1103" t="s">
        <v>5850</v>
      </c>
      <c r="C1103">
        <v>291</v>
      </c>
      <c r="D1103">
        <v>100</v>
      </c>
      <c r="E1103">
        <v>308</v>
      </c>
      <c r="F1103">
        <v>913</v>
      </c>
      <c r="G1103" t="s">
        <v>3890</v>
      </c>
      <c r="H1103">
        <v>10000</v>
      </c>
      <c r="I1103" s="11">
        <v>37652565</v>
      </c>
      <c r="J1103" t="s">
        <v>2577</v>
      </c>
      <c r="K1103" t="s">
        <v>430</v>
      </c>
      <c r="L1103" t="s">
        <v>5851</v>
      </c>
      <c r="M1103">
        <v>91151</v>
      </c>
      <c r="N1103">
        <v>15369</v>
      </c>
      <c r="O1103" t="s">
        <v>2579</v>
      </c>
      <c r="P1103">
        <v>2</v>
      </c>
      <c r="Q1103" t="s">
        <v>5852</v>
      </c>
      <c r="R1103" t="s">
        <v>5853</v>
      </c>
      <c r="S1103">
        <v>283</v>
      </c>
      <c r="T1103" t="s">
        <v>37</v>
      </c>
      <c r="U1103" t="s">
        <v>38</v>
      </c>
      <c r="V1103" t="s">
        <v>39</v>
      </c>
      <c r="W1103" s="11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5">
      <c r="A1104" t="s">
        <v>28</v>
      </c>
      <c r="B1104" t="s">
        <v>5854</v>
      </c>
      <c r="C1104">
        <v>151</v>
      </c>
      <c r="D1104">
        <v>120</v>
      </c>
      <c r="E1104">
        <v>17</v>
      </c>
      <c r="F1104">
        <v>808</v>
      </c>
      <c r="G1104" t="s">
        <v>749</v>
      </c>
      <c r="H1104">
        <v>22000</v>
      </c>
      <c r="I1104" s="11">
        <v>24375436</v>
      </c>
      <c r="J1104" t="s">
        <v>454</v>
      </c>
      <c r="K1104" t="s">
        <v>1683</v>
      </c>
      <c r="L1104" t="s">
        <v>5855</v>
      </c>
      <c r="M1104">
        <v>42547</v>
      </c>
      <c r="N1104">
        <v>33585</v>
      </c>
      <c r="O1104" t="s">
        <v>256</v>
      </c>
      <c r="P1104">
        <v>1</v>
      </c>
      <c r="Q1104" t="s">
        <v>5856</v>
      </c>
      <c r="R1104" t="s">
        <v>5857</v>
      </c>
      <c r="S1104">
        <v>265</v>
      </c>
      <c r="T1104" t="s">
        <v>37</v>
      </c>
      <c r="U1104" t="s">
        <v>38</v>
      </c>
      <c r="V1104" t="s">
        <v>569</v>
      </c>
      <c r="W1104" s="11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5">
      <c r="A1105" t="s">
        <v>28</v>
      </c>
      <c r="B1105" t="s">
        <v>5858</v>
      </c>
      <c r="C1105">
        <v>36</v>
      </c>
      <c r="D1105">
        <v>104</v>
      </c>
      <c r="E1105">
        <v>5</v>
      </c>
      <c r="F1105">
        <v>687</v>
      </c>
      <c r="G1105" t="s">
        <v>5859</v>
      </c>
      <c r="H1105">
        <v>5000</v>
      </c>
      <c r="I1105" s="11">
        <v>20915465</v>
      </c>
      <c r="J1105" t="s">
        <v>5625</v>
      </c>
      <c r="K1105" t="s">
        <v>2330</v>
      </c>
      <c r="L1105" t="s">
        <v>5860</v>
      </c>
      <c r="M1105">
        <v>38203</v>
      </c>
      <c r="N1105">
        <v>7723</v>
      </c>
      <c r="O1105" t="s">
        <v>743</v>
      </c>
      <c r="P1105">
        <v>0</v>
      </c>
      <c r="Q1105" t="s">
        <v>5861</v>
      </c>
      <c r="R1105" t="s">
        <v>5862</v>
      </c>
      <c r="S1105">
        <v>290</v>
      </c>
      <c r="T1105" t="s">
        <v>37</v>
      </c>
      <c r="U1105" t="s">
        <v>56</v>
      </c>
      <c r="V1105" t="s">
        <v>90</v>
      </c>
      <c r="W1105" s="11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5">
      <c r="A1106" t="s">
        <v>28</v>
      </c>
      <c r="B1106" t="s">
        <v>5116</v>
      </c>
      <c r="C1106">
        <v>168</v>
      </c>
      <c r="D1106">
        <v>122</v>
      </c>
      <c r="E1106">
        <v>487</v>
      </c>
      <c r="F1106">
        <v>16</v>
      </c>
      <c r="G1106" t="s">
        <v>5863</v>
      </c>
      <c r="H1106">
        <v>12000</v>
      </c>
      <c r="I1106" s="11">
        <v>24127895</v>
      </c>
      <c r="J1106" t="s">
        <v>2062</v>
      </c>
      <c r="K1106" t="s">
        <v>678</v>
      </c>
      <c r="L1106" t="s">
        <v>5864</v>
      </c>
      <c r="M1106">
        <v>248123</v>
      </c>
      <c r="N1106">
        <v>12076</v>
      </c>
      <c r="O1106" t="s">
        <v>5865</v>
      </c>
      <c r="P1106">
        <v>2</v>
      </c>
      <c r="Q1106" t="s">
        <v>5866</v>
      </c>
      <c r="R1106" t="s">
        <v>5867</v>
      </c>
      <c r="S1106">
        <v>437</v>
      </c>
      <c r="T1106" t="s">
        <v>37</v>
      </c>
      <c r="U1106" t="s">
        <v>38</v>
      </c>
      <c r="V1106" t="s">
        <v>569</v>
      </c>
      <c r="W1106" s="11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5">
      <c r="A1107" t="s">
        <v>720</v>
      </c>
      <c r="B1107" t="s">
        <v>1876</v>
      </c>
      <c r="C1107">
        <v>283</v>
      </c>
      <c r="D1107">
        <v>80</v>
      </c>
      <c r="E1107">
        <v>611</v>
      </c>
      <c r="F1107">
        <v>576</v>
      </c>
      <c r="G1107" t="s">
        <v>5868</v>
      </c>
      <c r="H1107">
        <v>5000</v>
      </c>
      <c r="I1107" s="11">
        <v>84961</v>
      </c>
      <c r="J1107" t="s">
        <v>1273</v>
      </c>
      <c r="K1107" t="s">
        <v>492</v>
      </c>
      <c r="L1107" t="s">
        <v>5869</v>
      </c>
      <c r="M1107">
        <v>149414</v>
      </c>
      <c r="N1107">
        <v>6229</v>
      </c>
      <c r="O1107" t="s">
        <v>5870</v>
      </c>
      <c r="P1107">
        <v>4</v>
      </c>
      <c r="Q1107" t="s">
        <v>5871</v>
      </c>
      <c r="R1107" t="s">
        <v>5872</v>
      </c>
      <c r="S1107">
        <v>841</v>
      </c>
      <c r="T1107" t="s">
        <v>1883</v>
      </c>
      <c r="U1107" t="s">
        <v>865</v>
      </c>
      <c r="V1107" t="s">
        <v>39</v>
      </c>
      <c r="W1107" s="11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5">
      <c r="A1108" t="s">
        <v>28</v>
      </c>
      <c r="B1108" t="s">
        <v>5873</v>
      </c>
      <c r="C1108">
        <v>127</v>
      </c>
      <c r="D1108">
        <v>91</v>
      </c>
      <c r="E1108">
        <v>30</v>
      </c>
      <c r="F1108">
        <v>497</v>
      </c>
      <c r="G1108" t="s">
        <v>5874</v>
      </c>
      <c r="H1108">
        <v>922</v>
      </c>
      <c r="I1108" s="11">
        <v>26404753</v>
      </c>
      <c r="J1108" t="s">
        <v>1482</v>
      </c>
      <c r="K1108" t="s">
        <v>5859</v>
      </c>
      <c r="L1108" t="s">
        <v>5875</v>
      </c>
      <c r="M1108">
        <v>34203</v>
      </c>
      <c r="N1108">
        <v>3301</v>
      </c>
      <c r="O1108" t="s">
        <v>3820</v>
      </c>
      <c r="P1108">
        <v>1</v>
      </c>
      <c r="Q1108" t="s">
        <v>5876</v>
      </c>
      <c r="R1108" t="s">
        <v>5877</v>
      </c>
      <c r="S1108">
        <v>169</v>
      </c>
      <c r="T1108" t="s">
        <v>37</v>
      </c>
      <c r="U1108" t="s">
        <v>38</v>
      </c>
      <c r="V1108" t="s">
        <v>39</v>
      </c>
      <c r="W1108" s="11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5">
      <c r="A1109" t="s">
        <v>28</v>
      </c>
      <c r="B1109" t="s">
        <v>5878</v>
      </c>
      <c r="C1109">
        <v>293</v>
      </c>
      <c r="D1109">
        <v>112</v>
      </c>
      <c r="E1109">
        <v>133</v>
      </c>
      <c r="F1109">
        <v>365</v>
      </c>
      <c r="G1109" t="s">
        <v>5879</v>
      </c>
      <c r="H1109">
        <v>11000</v>
      </c>
      <c r="I1109" s="11">
        <v>6105175</v>
      </c>
      <c r="J1109" t="s">
        <v>1611</v>
      </c>
      <c r="K1109" t="s">
        <v>75</v>
      </c>
      <c r="L1109" t="s">
        <v>5880</v>
      </c>
      <c r="M1109">
        <v>247020</v>
      </c>
      <c r="N1109">
        <v>12239</v>
      </c>
      <c r="O1109" t="s">
        <v>5881</v>
      </c>
      <c r="P1109">
        <v>4</v>
      </c>
      <c r="Q1109" t="s">
        <v>5882</v>
      </c>
      <c r="R1109" t="s">
        <v>5883</v>
      </c>
      <c r="S1109">
        <v>835</v>
      </c>
      <c r="T1109" t="s">
        <v>37</v>
      </c>
      <c r="U1109" t="s">
        <v>38</v>
      </c>
      <c r="V1109" t="s">
        <v>569</v>
      </c>
      <c r="W1109" s="11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5">
      <c r="A1110" t="s">
        <v>28</v>
      </c>
      <c r="B1110" t="s">
        <v>5884</v>
      </c>
      <c r="C1110">
        <v>95</v>
      </c>
      <c r="D1110">
        <v>100</v>
      </c>
      <c r="E1110">
        <v>19</v>
      </c>
      <c r="F1110">
        <v>433</v>
      </c>
      <c r="G1110" t="s">
        <v>5885</v>
      </c>
      <c r="H1110">
        <v>624</v>
      </c>
      <c r="I1110" s="11">
        <v>5664251</v>
      </c>
      <c r="J1110" t="s">
        <v>5886</v>
      </c>
      <c r="K1110" t="s">
        <v>4765</v>
      </c>
      <c r="L1110" t="s">
        <v>5887</v>
      </c>
      <c r="M1110">
        <v>22309</v>
      </c>
      <c r="N1110">
        <v>2056</v>
      </c>
      <c r="O1110" t="s">
        <v>5888</v>
      </c>
      <c r="P1110">
        <v>1</v>
      </c>
      <c r="Q1110" t="s">
        <v>5889</v>
      </c>
      <c r="R1110" t="s">
        <v>5890</v>
      </c>
      <c r="S1110">
        <v>102</v>
      </c>
      <c r="T1110" t="s">
        <v>37</v>
      </c>
      <c r="U1110" t="s">
        <v>174</v>
      </c>
      <c r="V1110" t="s">
        <v>569</v>
      </c>
      <c r="W1110" s="11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5">
      <c r="A1111" t="s">
        <v>28</v>
      </c>
      <c r="B1111" t="s">
        <v>4009</v>
      </c>
      <c r="C1111">
        <v>213</v>
      </c>
      <c r="D1111">
        <v>105</v>
      </c>
      <c r="E1111">
        <v>0</v>
      </c>
      <c r="F1111">
        <v>52</v>
      </c>
      <c r="G1111" t="s">
        <v>5893</v>
      </c>
      <c r="H1111">
        <v>1000</v>
      </c>
      <c r="I1111" s="11">
        <v>1260917</v>
      </c>
      <c r="J1111" t="s">
        <v>1689</v>
      </c>
      <c r="K1111" t="s">
        <v>232</v>
      </c>
      <c r="L1111" t="s">
        <v>5894</v>
      </c>
      <c r="M1111">
        <v>24657</v>
      </c>
      <c r="N1111">
        <v>1342</v>
      </c>
      <c r="O1111" t="s">
        <v>4611</v>
      </c>
      <c r="P1111">
        <v>4</v>
      </c>
      <c r="Q1111" t="s">
        <v>5895</v>
      </c>
      <c r="R1111" t="s">
        <v>5896</v>
      </c>
      <c r="S1111">
        <v>71</v>
      </c>
      <c r="T1111" t="s">
        <v>1417</v>
      </c>
      <c r="U1111" t="s">
        <v>1418</v>
      </c>
      <c r="V1111" t="s">
        <v>569</v>
      </c>
      <c r="W1111" s="11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5">
      <c r="A1112" t="s">
        <v>28</v>
      </c>
      <c r="B1112" t="s">
        <v>4702</v>
      </c>
      <c r="C1112">
        <v>119</v>
      </c>
      <c r="D1112">
        <v>110</v>
      </c>
      <c r="E1112">
        <v>161</v>
      </c>
      <c r="F1112">
        <v>196</v>
      </c>
      <c r="G1112" t="s">
        <v>677</v>
      </c>
      <c r="H1112">
        <v>1000</v>
      </c>
      <c r="I1112" s="11">
        <v>116724075</v>
      </c>
      <c r="J1112" t="s">
        <v>5897</v>
      </c>
      <c r="K1112" t="s">
        <v>1489</v>
      </c>
      <c r="L1112" t="s">
        <v>5898</v>
      </c>
      <c r="M1112">
        <v>187181</v>
      </c>
      <c r="N1112">
        <v>1954</v>
      </c>
      <c r="O1112" t="s">
        <v>5899</v>
      </c>
      <c r="P1112">
        <v>0</v>
      </c>
      <c r="Q1112" t="s">
        <v>5900</v>
      </c>
      <c r="R1112" t="s">
        <v>5901</v>
      </c>
      <c r="S1112">
        <v>564</v>
      </c>
      <c r="T1112" t="s">
        <v>37</v>
      </c>
      <c r="U1112" t="s">
        <v>38</v>
      </c>
      <c r="V1112" t="s">
        <v>569</v>
      </c>
      <c r="W1112" s="11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5">
      <c r="A1113" t="s">
        <v>28</v>
      </c>
      <c r="B1113" t="s">
        <v>4865</v>
      </c>
      <c r="C1113">
        <v>167</v>
      </c>
      <c r="D1113">
        <v>144</v>
      </c>
      <c r="E1113">
        <v>241</v>
      </c>
      <c r="F1113">
        <v>996</v>
      </c>
      <c r="G1113" t="s">
        <v>1753</v>
      </c>
      <c r="H1113">
        <v>13000</v>
      </c>
      <c r="I1113" s="11">
        <v>56083966</v>
      </c>
      <c r="J1113" t="s">
        <v>76</v>
      </c>
      <c r="K1113" t="s">
        <v>453</v>
      </c>
      <c r="L1113" t="s">
        <v>5903</v>
      </c>
      <c r="M1113">
        <v>137003</v>
      </c>
      <c r="N1113">
        <v>18761</v>
      </c>
      <c r="O1113" t="s">
        <v>5904</v>
      </c>
      <c r="P1113">
        <v>1</v>
      </c>
      <c r="Q1113" t="s">
        <v>5905</v>
      </c>
      <c r="R1113" t="s">
        <v>5906</v>
      </c>
      <c r="S1113">
        <v>658</v>
      </c>
      <c r="T1113" t="s">
        <v>37</v>
      </c>
      <c r="U1113" t="s">
        <v>38</v>
      </c>
      <c r="V1113" t="s">
        <v>39</v>
      </c>
      <c r="W1113" s="11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5">
      <c r="A1114" t="s">
        <v>28</v>
      </c>
      <c r="B1114" t="s">
        <v>5907</v>
      </c>
      <c r="C1114">
        <v>98</v>
      </c>
      <c r="D1114">
        <v>108</v>
      </c>
      <c r="E1114">
        <v>4</v>
      </c>
      <c r="F1114">
        <v>96</v>
      </c>
      <c r="G1114" t="s">
        <v>5908</v>
      </c>
      <c r="H1114">
        <v>687</v>
      </c>
      <c r="I1114" s="11">
        <v>22108977</v>
      </c>
      <c r="J1114" t="s">
        <v>1222</v>
      </c>
      <c r="K1114" t="s">
        <v>5909</v>
      </c>
      <c r="L1114" t="s">
        <v>5910</v>
      </c>
      <c r="M1114">
        <v>29861</v>
      </c>
      <c r="N1114">
        <v>1134</v>
      </c>
      <c r="O1114" t="s">
        <v>5911</v>
      </c>
      <c r="P1114">
        <v>1</v>
      </c>
      <c r="Q1114" t="s">
        <v>5912</v>
      </c>
      <c r="R1114" t="s">
        <v>5913</v>
      </c>
      <c r="S1114">
        <v>132</v>
      </c>
      <c r="T1114" t="s">
        <v>37</v>
      </c>
      <c r="U1114" t="s">
        <v>3699</v>
      </c>
      <c r="V1114" t="s">
        <v>39</v>
      </c>
      <c r="W1114" s="11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5">
      <c r="A1115" t="s">
        <v>28</v>
      </c>
      <c r="B1115" t="s">
        <v>885</v>
      </c>
      <c r="C1115">
        <v>234</v>
      </c>
      <c r="D1115">
        <v>107</v>
      </c>
      <c r="E1115">
        <v>0</v>
      </c>
      <c r="F1115">
        <v>766</v>
      </c>
      <c r="G1115" t="s">
        <v>2126</v>
      </c>
      <c r="H1115">
        <v>13000</v>
      </c>
      <c r="I1115" s="11">
        <v>293501675</v>
      </c>
      <c r="J1115" t="s">
        <v>1861</v>
      </c>
      <c r="K1115" t="s">
        <v>950</v>
      </c>
      <c r="L1115" t="s">
        <v>5914</v>
      </c>
      <c r="M1115">
        <v>704766</v>
      </c>
      <c r="N1115">
        <v>17540</v>
      </c>
      <c r="O1115" t="s">
        <v>1956</v>
      </c>
      <c r="P1115">
        <v>0</v>
      </c>
      <c r="Q1115" t="s">
        <v>5915</v>
      </c>
      <c r="R1115" t="s">
        <v>5916</v>
      </c>
      <c r="S1115">
        <v>2073</v>
      </c>
      <c r="T1115" t="s">
        <v>37</v>
      </c>
      <c r="U1115" t="s">
        <v>38</v>
      </c>
      <c r="V1115" t="s">
        <v>39</v>
      </c>
      <c r="W1115" s="11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5">
      <c r="A1116" t="s">
        <v>28</v>
      </c>
      <c r="B1116" t="s">
        <v>5917</v>
      </c>
      <c r="C1116">
        <v>258</v>
      </c>
      <c r="D1116">
        <v>102</v>
      </c>
      <c r="E1116">
        <v>20</v>
      </c>
      <c r="F1116">
        <v>54</v>
      </c>
      <c r="G1116" t="s">
        <v>5918</v>
      </c>
      <c r="H1116">
        <v>107</v>
      </c>
      <c r="I1116" s="11">
        <v>18600911</v>
      </c>
      <c r="J1116" t="s">
        <v>329</v>
      </c>
      <c r="K1116" t="s">
        <v>5598</v>
      </c>
      <c r="L1116" t="s">
        <v>5919</v>
      </c>
      <c r="M1116">
        <v>125198</v>
      </c>
      <c r="N1116">
        <v>362</v>
      </c>
      <c r="O1116" t="s">
        <v>5920</v>
      </c>
      <c r="P1116">
        <v>6</v>
      </c>
      <c r="Q1116" t="s">
        <v>5921</v>
      </c>
      <c r="R1116" t="s">
        <v>5922</v>
      </c>
      <c r="S1116">
        <v>153</v>
      </c>
      <c r="T1116" t="s">
        <v>37</v>
      </c>
      <c r="U1116" t="s">
        <v>38</v>
      </c>
      <c r="V1116" t="s">
        <v>39</v>
      </c>
      <c r="W1116" s="11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5">
      <c r="A1117" t="s">
        <v>28</v>
      </c>
      <c r="B1117" t="s">
        <v>3770</v>
      </c>
      <c r="C1117">
        <v>108</v>
      </c>
      <c r="D1117">
        <v>100</v>
      </c>
      <c r="E1117">
        <v>64</v>
      </c>
      <c r="F1117">
        <v>296</v>
      </c>
      <c r="G1117" t="s">
        <v>3103</v>
      </c>
      <c r="H1117">
        <v>734</v>
      </c>
      <c r="I1117" s="11">
        <v>7204138</v>
      </c>
      <c r="J1117" t="s">
        <v>1611</v>
      </c>
      <c r="K1117" t="s">
        <v>5552</v>
      </c>
      <c r="L1117" t="s">
        <v>5923</v>
      </c>
      <c r="M1117">
        <v>34809</v>
      </c>
      <c r="N1117">
        <v>2085</v>
      </c>
      <c r="O1117" t="s">
        <v>5924</v>
      </c>
      <c r="P1117">
        <v>0</v>
      </c>
      <c r="Q1117" t="s">
        <v>5925</v>
      </c>
      <c r="R1117" t="s">
        <v>5926</v>
      </c>
      <c r="S1117">
        <v>125</v>
      </c>
      <c r="T1117" t="s">
        <v>37</v>
      </c>
      <c r="U1117" t="s">
        <v>38</v>
      </c>
      <c r="V1117" t="s">
        <v>90</v>
      </c>
      <c r="W1117" s="11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5">
      <c r="A1118" t="s">
        <v>28</v>
      </c>
      <c r="B1118" t="s">
        <v>5927</v>
      </c>
      <c r="C1118">
        <v>81</v>
      </c>
      <c r="D1118">
        <v>126</v>
      </c>
      <c r="E1118">
        <v>80</v>
      </c>
      <c r="F1118">
        <v>225</v>
      </c>
      <c r="G1118" t="s">
        <v>5928</v>
      </c>
      <c r="H1118">
        <v>668</v>
      </c>
      <c r="I1118" s="11">
        <v>90800000</v>
      </c>
      <c r="J1118" t="s">
        <v>5929</v>
      </c>
      <c r="K1118" t="s">
        <v>5723</v>
      </c>
      <c r="L1118" t="s">
        <v>5930</v>
      </c>
      <c r="M1118">
        <v>126907</v>
      </c>
      <c r="N1118">
        <v>2004</v>
      </c>
      <c r="O1118" t="s">
        <v>5931</v>
      </c>
      <c r="P1118">
        <v>0</v>
      </c>
      <c r="Q1118" t="s">
        <v>5932</v>
      </c>
      <c r="R1118" t="s">
        <v>5933</v>
      </c>
      <c r="S1118">
        <v>235</v>
      </c>
      <c r="T1118" t="s">
        <v>37</v>
      </c>
      <c r="U1118" t="s">
        <v>38</v>
      </c>
      <c r="V1118" t="s">
        <v>90</v>
      </c>
      <c r="W1118" s="11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5">
      <c r="A1119" t="s">
        <v>28</v>
      </c>
      <c r="B1119" t="s">
        <v>3999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 s="11">
        <v>150117807</v>
      </c>
      <c r="J1119" t="s">
        <v>1872</v>
      </c>
      <c r="K1119" t="s">
        <v>342</v>
      </c>
      <c r="L1119" t="s">
        <v>5934</v>
      </c>
      <c r="M1119">
        <v>358416</v>
      </c>
      <c r="N1119">
        <v>83012</v>
      </c>
      <c r="O1119" t="s">
        <v>638</v>
      </c>
      <c r="P1119">
        <v>5</v>
      </c>
      <c r="Q1119" t="s">
        <v>5935</v>
      </c>
      <c r="R1119" t="s">
        <v>5936</v>
      </c>
      <c r="S1119">
        <v>751</v>
      </c>
      <c r="T1119" t="s">
        <v>37</v>
      </c>
      <c r="U1119" t="s">
        <v>38</v>
      </c>
      <c r="V1119" t="s">
        <v>569</v>
      </c>
      <c r="W1119" s="11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5">
      <c r="A1120" t="s">
        <v>28</v>
      </c>
      <c r="B1120" t="s">
        <v>5937</v>
      </c>
      <c r="C1120">
        <v>224</v>
      </c>
      <c r="D1120">
        <v>108</v>
      </c>
      <c r="E1120">
        <v>98</v>
      </c>
      <c r="F1120">
        <v>723</v>
      </c>
      <c r="G1120" t="s">
        <v>4066</v>
      </c>
      <c r="H1120">
        <v>16000</v>
      </c>
      <c r="I1120" s="11">
        <v>163947053</v>
      </c>
      <c r="J1120" t="s">
        <v>1375</v>
      </c>
      <c r="K1120" t="s">
        <v>310</v>
      </c>
      <c r="L1120" t="s">
        <v>5938</v>
      </c>
      <c r="M1120">
        <v>227824</v>
      </c>
      <c r="N1120">
        <v>18656</v>
      </c>
      <c r="O1120" t="s">
        <v>1996</v>
      </c>
      <c r="P1120">
        <v>1</v>
      </c>
      <c r="Q1120" t="s">
        <v>5939</v>
      </c>
      <c r="R1120" t="s">
        <v>5940</v>
      </c>
      <c r="S1120">
        <v>273</v>
      </c>
      <c r="T1120" t="s">
        <v>37</v>
      </c>
      <c r="U1120" t="s">
        <v>38</v>
      </c>
      <c r="V1120" t="s">
        <v>39</v>
      </c>
      <c r="W1120" s="11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5">
      <c r="A1121" t="s">
        <v>28</v>
      </c>
      <c r="B1121" t="s">
        <v>5941</v>
      </c>
      <c r="C1121">
        <v>129</v>
      </c>
      <c r="D1121">
        <v>105</v>
      </c>
      <c r="E1121">
        <v>78</v>
      </c>
      <c r="F1121">
        <v>298</v>
      </c>
      <c r="G1121" t="s">
        <v>5942</v>
      </c>
      <c r="H1121">
        <v>984</v>
      </c>
      <c r="I1121" s="11">
        <v>116735231</v>
      </c>
      <c r="J1121" t="s">
        <v>2152</v>
      </c>
      <c r="K1121" t="s">
        <v>347</v>
      </c>
      <c r="L1121" t="s">
        <v>5943</v>
      </c>
      <c r="M1121">
        <v>56646</v>
      </c>
      <c r="N1121">
        <v>2129</v>
      </c>
      <c r="O1121" t="s">
        <v>5944</v>
      </c>
      <c r="P1121">
        <v>0</v>
      </c>
      <c r="Q1121" t="s">
        <v>5945</v>
      </c>
      <c r="R1121" t="s">
        <v>5946</v>
      </c>
      <c r="S1121">
        <v>336</v>
      </c>
      <c r="T1121" t="s">
        <v>37</v>
      </c>
      <c r="U1121" t="s">
        <v>38</v>
      </c>
      <c r="V1121" t="s">
        <v>569</v>
      </c>
      <c r="W1121" s="11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5">
      <c r="A1122" t="s">
        <v>28</v>
      </c>
      <c r="B1122" t="s">
        <v>425</v>
      </c>
      <c r="C1122">
        <v>125</v>
      </c>
      <c r="D1122">
        <v>108</v>
      </c>
      <c r="E1122">
        <v>0</v>
      </c>
      <c r="F1122">
        <v>690</v>
      </c>
      <c r="G1122" t="s">
        <v>5947</v>
      </c>
      <c r="H1122">
        <v>1000</v>
      </c>
      <c r="I1122" s="11">
        <v>118500000</v>
      </c>
      <c r="J1122" t="s">
        <v>1812</v>
      </c>
      <c r="K1122" t="s">
        <v>3602</v>
      </c>
      <c r="L1122" t="s">
        <v>5948</v>
      </c>
      <c r="M1122">
        <v>340085</v>
      </c>
      <c r="N1122">
        <v>3660</v>
      </c>
      <c r="O1122" t="s">
        <v>5949</v>
      </c>
      <c r="P1122">
        <v>0</v>
      </c>
      <c r="Q1122" t="s">
        <v>5950</v>
      </c>
      <c r="R1122" t="s">
        <v>5951</v>
      </c>
      <c r="S1122">
        <v>327</v>
      </c>
      <c r="T1122" t="s">
        <v>37</v>
      </c>
      <c r="U1122" t="s">
        <v>38</v>
      </c>
      <c r="V1122" t="s">
        <v>90</v>
      </c>
      <c r="W1122" s="11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5">
      <c r="A1123" t="s">
        <v>28</v>
      </c>
      <c r="B1123" t="s">
        <v>1908</v>
      </c>
      <c r="C1123">
        <v>433</v>
      </c>
      <c r="D1123">
        <v>89</v>
      </c>
      <c r="E1123">
        <v>0</v>
      </c>
      <c r="F1123">
        <v>903</v>
      </c>
      <c r="G1123" t="s">
        <v>456</v>
      </c>
      <c r="H1123">
        <v>19000</v>
      </c>
      <c r="I1123" s="11">
        <v>126546825</v>
      </c>
      <c r="J1123" t="s">
        <v>2702</v>
      </c>
      <c r="K1123" t="s">
        <v>95</v>
      </c>
      <c r="L1123" t="s">
        <v>5952</v>
      </c>
      <c r="M1123">
        <v>327367</v>
      </c>
      <c r="N1123">
        <v>32325</v>
      </c>
      <c r="O1123" t="s">
        <v>4962</v>
      </c>
      <c r="P1123">
        <v>0</v>
      </c>
      <c r="Q1123" t="s">
        <v>5953</v>
      </c>
      <c r="R1123" t="s">
        <v>5954</v>
      </c>
      <c r="S1123">
        <v>918</v>
      </c>
      <c r="T1123" t="s">
        <v>37</v>
      </c>
      <c r="U1123" t="s">
        <v>1418</v>
      </c>
      <c r="V1123" t="s">
        <v>569</v>
      </c>
      <c r="W1123" s="11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5">
      <c r="A1124" t="s">
        <v>28</v>
      </c>
      <c r="B1124" t="s">
        <v>5955</v>
      </c>
      <c r="C1124">
        <v>362</v>
      </c>
      <c r="D1124">
        <v>129</v>
      </c>
      <c r="E1124">
        <v>456</v>
      </c>
      <c r="F1124">
        <v>716</v>
      </c>
      <c r="G1124" t="s">
        <v>5415</v>
      </c>
      <c r="H1124">
        <v>1000</v>
      </c>
      <c r="I1124" s="11">
        <v>166147885</v>
      </c>
      <c r="J1124" t="s">
        <v>209</v>
      </c>
      <c r="K1124" t="s">
        <v>1363</v>
      </c>
      <c r="L1124" t="s">
        <v>5956</v>
      </c>
      <c r="M1124">
        <v>220020</v>
      </c>
      <c r="N1124">
        <v>4585</v>
      </c>
      <c r="O1124" t="s">
        <v>702</v>
      </c>
      <c r="P1124">
        <v>0</v>
      </c>
      <c r="Q1124" t="s">
        <v>5957</v>
      </c>
      <c r="R1124" t="s">
        <v>5958</v>
      </c>
      <c r="S1124">
        <v>1360</v>
      </c>
      <c r="T1124" t="s">
        <v>37</v>
      </c>
      <c r="U1124" t="s">
        <v>38</v>
      </c>
      <c r="V1124" t="s">
        <v>569</v>
      </c>
      <c r="W1124" s="11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5">
      <c r="A1125" t="s">
        <v>28</v>
      </c>
      <c r="B1125" t="s">
        <v>4691</v>
      </c>
      <c r="C1125">
        <v>93</v>
      </c>
      <c r="D1125">
        <v>84</v>
      </c>
      <c r="E1125">
        <v>0</v>
      </c>
      <c r="F1125">
        <v>2000</v>
      </c>
      <c r="G1125" t="s">
        <v>483</v>
      </c>
      <c r="H1125">
        <v>13000</v>
      </c>
      <c r="I1125" s="11">
        <v>111760631</v>
      </c>
      <c r="J1125" t="s">
        <v>2918</v>
      </c>
      <c r="K1125" t="s">
        <v>1721</v>
      </c>
      <c r="L1125" t="s">
        <v>5959</v>
      </c>
      <c r="M1125">
        <v>40227</v>
      </c>
      <c r="N1125">
        <v>22935</v>
      </c>
      <c r="O1125" t="s">
        <v>5614</v>
      </c>
      <c r="P1125">
        <v>3</v>
      </c>
      <c r="Q1125" t="s">
        <v>5960</v>
      </c>
      <c r="R1125" t="s">
        <v>5961</v>
      </c>
      <c r="S1125">
        <v>188</v>
      </c>
      <c r="T1125" t="s">
        <v>37</v>
      </c>
      <c r="U1125" t="s">
        <v>38</v>
      </c>
      <c r="V1125" t="s">
        <v>90</v>
      </c>
      <c r="W1125" s="11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5">
      <c r="A1126" t="s">
        <v>28</v>
      </c>
      <c r="B1126" t="s">
        <v>1284</v>
      </c>
      <c r="C1126">
        <v>71</v>
      </c>
      <c r="D1126">
        <v>149</v>
      </c>
      <c r="E1126">
        <v>541</v>
      </c>
      <c r="F1126">
        <v>1000</v>
      </c>
      <c r="G1126" t="s">
        <v>644</v>
      </c>
      <c r="H1126">
        <v>18000</v>
      </c>
      <c r="I1126" s="11">
        <v>108706165</v>
      </c>
      <c r="J1126" t="s">
        <v>2062</v>
      </c>
      <c r="K1126" t="s">
        <v>115</v>
      </c>
      <c r="L1126" t="s">
        <v>5962</v>
      </c>
      <c r="M1126">
        <v>99558</v>
      </c>
      <c r="N1126">
        <v>31349</v>
      </c>
      <c r="O1126" t="s">
        <v>420</v>
      </c>
      <c r="P1126">
        <v>3</v>
      </c>
      <c r="Q1126" t="s">
        <v>5963</v>
      </c>
      <c r="R1126" t="s">
        <v>5964</v>
      </c>
      <c r="S1126">
        <v>236</v>
      </c>
      <c r="T1126" t="s">
        <v>37</v>
      </c>
      <c r="U1126" t="s">
        <v>38</v>
      </c>
      <c r="V1126" t="s">
        <v>569</v>
      </c>
      <c r="W1126" s="11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5">
      <c r="A1127" t="s">
        <v>28</v>
      </c>
      <c r="B1127" t="s">
        <v>782</v>
      </c>
      <c r="C1127">
        <v>104</v>
      </c>
      <c r="D1127">
        <v>94</v>
      </c>
      <c r="E1127">
        <v>189</v>
      </c>
      <c r="F1127">
        <v>597</v>
      </c>
      <c r="G1127" t="s">
        <v>3854</v>
      </c>
      <c r="H1127">
        <v>3000</v>
      </c>
      <c r="I1127" s="11">
        <v>138614544</v>
      </c>
      <c r="J1127" t="s">
        <v>2934</v>
      </c>
      <c r="K1127" t="s">
        <v>3852</v>
      </c>
      <c r="L1127" t="s">
        <v>5965</v>
      </c>
      <c r="M1127">
        <v>75152</v>
      </c>
      <c r="N1127">
        <v>7014</v>
      </c>
      <c r="O1127" t="s">
        <v>4795</v>
      </c>
      <c r="P1127">
        <v>15</v>
      </c>
      <c r="Q1127" t="s">
        <v>5966</v>
      </c>
      <c r="R1127" t="s">
        <v>5967</v>
      </c>
      <c r="S1127">
        <v>288</v>
      </c>
      <c r="T1127" t="s">
        <v>37</v>
      </c>
      <c r="U1127" t="s">
        <v>38</v>
      </c>
      <c r="V1127" t="s">
        <v>90</v>
      </c>
      <c r="W1127" s="11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5">
      <c r="A1128" t="s">
        <v>28</v>
      </c>
      <c r="B1128" t="s">
        <v>220</v>
      </c>
      <c r="C1128">
        <v>319</v>
      </c>
      <c r="D1128">
        <v>121</v>
      </c>
      <c r="E1128">
        <v>532</v>
      </c>
      <c r="F1128">
        <v>127</v>
      </c>
      <c r="G1128" t="s">
        <v>5968</v>
      </c>
      <c r="H1128">
        <v>480</v>
      </c>
      <c r="I1128" s="11">
        <v>125069696</v>
      </c>
      <c r="J1128" t="s">
        <v>5969</v>
      </c>
      <c r="K1128" t="s">
        <v>5970</v>
      </c>
      <c r="L1128" t="s">
        <v>5971</v>
      </c>
      <c r="M1128">
        <v>203963</v>
      </c>
      <c r="N1128">
        <v>1261</v>
      </c>
      <c r="O1128" t="s">
        <v>5972</v>
      </c>
      <c r="P1128">
        <v>0</v>
      </c>
      <c r="Q1128" t="s">
        <v>5973</v>
      </c>
      <c r="R1128" t="s">
        <v>5974</v>
      </c>
      <c r="S1128">
        <v>420</v>
      </c>
      <c r="T1128" t="s">
        <v>37</v>
      </c>
      <c r="U1128" t="s">
        <v>38</v>
      </c>
      <c r="V1128" t="s">
        <v>569</v>
      </c>
      <c r="W1128" s="11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5">
      <c r="A1129" t="s">
        <v>720</v>
      </c>
      <c r="B1129" t="s">
        <v>5358</v>
      </c>
      <c r="C1129">
        <v>41</v>
      </c>
      <c r="D1129">
        <v>128</v>
      </c>
      <c r="E1129">
        <v>545</v>
      </c>
      <c r="F1129">
        <v>251</v>
      </c>
      <c r="G1129" t="s">
        <v>5975</v>
      </c>
      <c r="H1129">
        <v>15000</v>
      </c>
      <c r="I1129" s="11">
        <v>107458785</v>
      </c>
      <c r="J1129" t="s">
        <v>5976</v>
      </c>
      <c r="K1129" t="s">
        <v>317</v>
      </c>
      <c r="L1129" t="s">
        <v>5977</v>
      </c>
      <c r="M1129">
        <v>71754</v>
      </c>
      <c r="N1129">
        <v>16751</v>
      </c>
      <c r="O1129" t="s">
        <v>5978</v>
      </c>
      <c r="P1129">
        <v>3</v>
      </c>
      <c r="Q1129" t="s">
        <v>5979</v>
      </c>
      <c r="R1129" t="s">
        <v>5980</v>
      </c>
      <c r="S1129">
        <v>166</v>
      </c>
      <c r="T1129" t="s">
        <v>37</v>
      </c>
      <c r="U1129" t="s">
        <v>38</v>
      </c>
      <c r="V1129" t="s">
        <v>90</v>
      </c>
      <c r="W1129" s="11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5">
      <c r="A1130" t="s">
        <v>28</v>
      </c>
      <c r="B1130" t="s">
        <v>327</v>
      </c>
      <c r="C1130">
        <v>300</v>
      </c>
      <c r="D1130">
        <v>134</v>
      </c>
      <c r="E1130">
        <v>0</v>
      </c>
      <c r="F1130">
        <v>336</v>
      </c>
      <c r="G1130" t="s">
        <v>3641</v>
      </c>
      <c r="H1130">
        <v>1000</v>
      </c>
      <c r="I1130" s="11">
        <v>102310175</v>
      </c>
      <c r="J1130" t="s">
        <v>2912</v>
      </c>
      <c r="K1130" t="s">
        <v>5981</v>
      </c>
      <c r="L1130" t="s">
        <v>5982</v>
      </c>
      <c r="M1130">
        <v>64989</v>
      </c>
      <c r="N1130">
        <v>2676</v>
      </c>
      <c r="O1130" t="s">
        <v>498</v>
      </c>
      <c r="P1130">
        <v>0</v>
      </c>
      <c r="Q1130" t="s">
        <v>5983</v>
      </c>
      <c r="R1130" t="s">
        <v>5984</v>
      </c>
      <c r="S1130">
        <v>279</v>
      </c>
      <c r="T1130" t="s">
        <v>37</v>
      </c>
      <c r="U1130" t="s">
        <v>38</v>
      </c>
      <c r="V1130" t="s">
        <v>569</v>
      </c>
      <c r="W1130" s="11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5">
      <c r="A1131" t="s">
        <v>28</v>
      </c>
      <c r="B1131" t="s">
        <v>658</v>
      </c>
      <c r="C1131">
        <v>556</v>
      </c>
      <c r="D1131">
        <v>120</v>
      </c>
      <c r="E1131">
        <v>21000</v>
      </c>
      <c r="F1131">
        <v>81</v>
      </c>
      <c r="G1131" t="s">
        <v>5985</v>
      </c>
      <c r="H1131">
        <v>10000</v>
      </c>
      <c r="I1131" s="11">
        <v>96917897</v>
      </c>
      <c r="J1131" t="s">
        <v>1493</v>
      </c>
      <c r="K1131" t="s">
        <v>176</v>
      </c>
      <c r="L1131" t="s">
        <v>5986</v>
      </c>
      <c r="M1131">
        <v>479453</v>
      </c>
      <c r="N1131">
        <v>10555</v>
      </c>
      <c r="O1131" t="s">
        <v>5987</v>
      </c>
      <c r="P1131">
        <v>0</v>
      </c>
      <c r="Q1131" t="s">
        <v>5988</v>
      </c>
      <c r="R1131" t="s">
        <v>5989</v>
      </c>
      <c r="S1131">
        <v>696</v>
      </c>
      <c r="T1131" t="s">
        <v>37</v>
      </c>
      <c r="U1131" t="s">
        <v>38</v>
      </c>
      <c r="V1131" t="s">
        <v>39</v>
      </c>
      <c r="W1131" s="11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5">
      <c r="A1132" t="s">
        <v>28</v>
      </c>
      <c r="B1132" t="s">
        <v>5990</v>
      </c>
      <c r="C1132">
        <v>161</v>
      </c>
      <c r="D1132">
        <v>129</v>
      </c>
      <c r="E1132">
        <v>42</v>
      </c>
      <c r="F1132">
        <v>49</v>
      </c>
      <c r="G1132" t="s">
        <v>5991</v>
      </c>
      <c r="H1132">
        <v>97</v>
      </c>
      <c r="I1132" s="11">
        <v>93952276</v>
      </c>
      <c r="J1132" t="s">
        <v>1375</v>
      </c>
      <c r="K1132" t="s">
        <v>5992</v>
      </c>
      <c r="L1132" t="s">
        <v>5993</v>
      </c>
      <c r="M1132">
        <v>132048</v>
      </c>
      <c r="N1132">
        <v>318</v>
      </c>
      <c r="O1132" t="s">
        <v>5994</v>
      </c>
      <c r="P1132">
        <v>7</v>
      </c>
      <c r="Q1132" t="s">
        <v>5995</v>
      </c>
      <c r="R1132" t="s">
        <v>5996</v>
      </c>
      <c r="S1132">
        <v>203</v>
      </c>
      <c r="T1132" t="s">
        <v>37</v>
      </c>
      <c r="U1132" t="s">
        <v>38</v>
      </c>
      <c r="V1132" t="s">
        <v>39</v>
      </c>
      <c r="W1132" s="11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5">
      <c r="A1133" t="s">
        <v>28</v>
      </c>
      <c r="B1133" t="s">
        <v>5419</v>
      </c>
      <c r="C1133">
        <v>151</v>
      </c>
      <c r="D1133">
        <v>89</v>
      </c>
      <c r="E1133">
        <v>119</v>
      </c>
      <c r="F1133">
        <v>807</v>
      </c>
      <c r="G1133" t="s">
        <v>2533</v>
      </c>
      <c r="H1133">
        <v>2000</v>
      </c>
      <c r="I1133" s="11">
        <v>90703745</v>
      </c>
      <c r="J1133" t="s">
        <v>1611</v>
      </c>
      <c r="K1133" t="s">
        <v>5997</v>
      </c>
      <c r="L1133" t="s">
        <v>5998</v>
      </c>
      <c r="M1133">
        <v>93748</v>
      </c>
      <c r="N1133">
        <v>5855</v>
      </c>
      <c r="O1133" t="s">
        <v>5421</v>
      </c>
      <c r="P1133">
        <v>8</v>
      </c>
      <c r="Q1133" t="s">
        <v>5999</v>
      </c>
      <c r="R1133" t="s">
        <v>6000</v>
      </c>
      <c r="S1133">
        <v>410</v>
      </c>
      <c r="T1133" t="s">
        <v>37</v>
      </c>
      <c r="U1133" t="s">
        <v>38</v>
      </c>
      <c r="V1133" t="s">
        <v>39</v>
      </c>
      <c r="W1133" s="11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5">
      <c r="A1134" t="s">
        <v>28</v>
      </c>
      <c r="B1134" t="s">
        <v>6001</v>
      </c>
      <c r="C1134">
        <v>212</v>
      </c>
      <c r="D1134">
        <v>116</v>
      </c>
      <c r="E1134">
        <v>0</v>
      </c>
      <c r="F1134">
        <v>71</v>
      </c>
      <c r="G1134" t="s">
        <v>6002</v>
      </c>
      <c r="H1134">
        <v>287</v>
      </c>
      <c r="I1134" s="11">
        <v>89138076</v>
      </c>
      <c r="J1134" t="s">
        <v>4883</v>
      </c>
      <c r="K1134" t="s">
        <v>6003</v>
      </c>
      <c r="L1134" t="s">
        <v>6004</v>
      </c>
      <c r="M1134">
        <v>98535</v>
      </c>
      <c r="N1134">
        <v>600</v>
      </c>
      <c r="O1134" t="s">
        <v>1540</v>
      </c>
      <c r="P1134">
        <v>4</v>
      </c>
      <c r="Q1134" t="s">
        <v>6005</v>
      </c>
      <c r="R1134" t="s">
        <v>6006</v>
      </c>
      <c r="S1134">
        <v>734</v>
      </c>
      <c r="T1134" t="s">
        <v>37</v>
      </c>
      <c r="U1134" t="s">
        <v>38</v>
      </c>
      <c r="V1134" t="s">
        <v>569</v>
      </c>
      <c r="W1134" s="11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5">
      <c r="A1135" t="s">
        <v>28</v>
      </c>
      <c r="B1135" t="s">
        <v>425</v>
      </c>
      <c r="C1135">
        <v>111</v>
      </c>
      <c r="D1135">
        <v>118</v>
      </c>
      <c r="E1135">
        <v>0</v>
      </c>
      <c r="F1135">
        <v>690</v>
      </c>
      <c r="G1135" t="s">
        <v>5947</v>
      </c>
      <c r="H1135">
        <v>1000</v>
      </c>
      <c r="I1135" s="11">
        <v>87666629</v>
      </c>
      <c r="J1135" t="s">
        <v>6007</v>
      </c>
      <c r="K1135" t="s">
        <v>3602</v>
      </c>
      <c r="L1135" t="s">
        <v>6008</v>
      </c>
      <c r="M1135">
        <v>283480</v>
      </c>
      <c r="N1135">
        <v>3986</v>
      </c>
      <c r="O1135" t="s">
        <v>5949</v>
      </c>
      <c r="P1135">
        <v>0</v>
      </c>
      <c r="Q1135" t="s">
        <v>6009</v>
      </c>
      <c r="R1135" t="s">
        <v>6010</v>
      </c>
      <c r="S1135">
        <v>263</v>
      </c>
      <c r="T1135" t="s">
        <v>37</v>
      </c>
      <c r="U1135" t="s">
        <v>38</v>
      </c>
      <c r="V1135" t="s">
        <v>90</v>
      </c>
      <c r="W1135" s="11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5">
      <c r="A1136" t="s">
        <v>28</v>
      </c>
      <c r="B1136" t="s">
        <v>6011</v>
      </c>
      <c r="C1136">
        <v>173</v>
      </c>
      <c r="D1136">
        <v>107</v>
      </c>
      <c r="E1136">
        <v>164</v>
      </c>
      <c r="F1136">
        <v>723</v>
      </c>
      <c r="G1136" t="s">
        <v>4033</v>
      </c>
      <c r="H1136">
        <v>8000</v>
      </c>
      <c r="I1136" s="11">
        <v>90353764</v>
      </c>
      <c r="J1136" t="s">
        <v>982</v>
      </c>
      <c r="K1136" t="s">
        <v>1213</v>
      </c>
      <c r="L1136" t="s">
        <v>6012</v>
      </c>
      <c r="M1136">
        <v>85629</v>
      </c>
      <c r="N1136">
        <v>12556</v>
      </c>
      <c r="O1136" t="s">
        <v>1996</v>
      </c>
      <c r="P1136">
        <v>2</v>
      </c>
      <c r="Q1136" t="s">
        <v>6013</v>
      </c>
      <c r="R1136" t="s">
        <v>6014</v>
      </c>
      <c r="S1136">
        <v>144</v>
      </c>
      <c r="T1136" t="s">
        <v>37</v>
      </c>
      <c r="U1136" t="s">
        <v>38</v>
      </c>
      <c r="V1136" t="s">
        <v>569</v>
      </c>
      <c r="W1136" s="11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5">
      <c r="A1137" t="s">
        <v>28</v>
      </c>
      <c r="B1137" t="s">
        <v>4638</v>
      </c>
      <c r="C1137">
        <v>181</v>
      </c>
      <c r="D1137">
        <v>155</v>
      </c>
      <c r="E1137">
        <v>0</v>
      </c>
      <c r="F1137">
        <v>10000</v>
      </c>
      <c r="G1137" t="s">
        <v>735</v>
      </c>
      <c r="H1137">
        <v>18000</v>
      </c>
      <c r="I1137" s="11">
        <v>82522790</v>
      </c>
      <c r="J1137" t="s">
        <v>6015</v>
      </c>
      <c r="K1137" t="s">
        <v>572</v>
      </c>
      <c r="L1137" t="s">
        <v>6016</v>
      </c>
      <c r="M1137">
        <v>143835</v>
      </c>
      <c r="N1137">
        <v>42220</v>
      </c>
      <c r="O1137" t="s">
        <v>430</v>
      </c>
      <c r="P1137">
        <v>0</v>
      </c>
      <c r="Q1137" t="s">
        <v>6017</v>
      </c>
      <c r="R1137" t="s">
        <v>6018</v>
      </c>
      <c r="S1137">
        <v>654</v>
      </c>
      <c r="T1137" t="s">
        <v>37</v>
      </c>
      <c r="U1137" t="s">
        <v>38</v>
      </c>
      <c r="V1137" t="s">
        <v>569</v>
      </c>
      <c r="W1137" s="11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5">
      <c r="A1138" t="s">
        <v>28</v>
      </c>
      <c r="B1138" t="s">
        <v>3515</v>
      </c>
      <c r="C1138">
        <v>252</v>
      </c>
      <c r="D1138">
        <v>123</v>
      </c>
      <c r="E1138">
        <v>0</v>
      </c>
      <c r="F1138">
        <v>923</v>
      </c>
      <c r="G1138" t="s">
        <v>4979</v>
      </c>
      <c r="H1138">
        <v>11000</v>
      </c>
      <c r="I1138" s="11">
        <v>94125426</v>
      </c>
      <c r="J1138" t="s">
        <v>6019</v>
      </c>
      <c r="K1138" t="s">
        <v>2309</v>
      </c>
      <c r="L1138" t="s">
        <v>6020</v>
      </c>
      <c r="M1138">
        <v>79264</v>
      </c>
      <c r="N1138">
        <v>13321</v>
      </c>
      <c r="O1138" t="s">
        <v>5158</v>
      </c>
      <c r="P1138">
        <v>2</v>
      </c>
      <c r="Q1138" t="s">
        <v>6021</v>
      </c>
      <c r="R1138" t="s">
        <v>6022</v>
      </c>
      <c r="S1138">
        <v>277</v>
      </c>
      <c r="T1138" t="s">
        <v>37</v>
      </c>
      <c r="U1138" t="s">
        <v>38</v>
      </c>
      <c r="V1138" t="s">
        <v>39</v>
      </c>
      <c r="W1138" s="11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5">
      <c r="A1139" t="s">
        <v>28</v>
      </c>
      <c r="B1139" t="s">
        <v>4865</v>
      </c>
      <c r="C1139">
        <v>216</v>
      </c>
      <c r="D1139">
        <v>128</v>
      </c>
      <c r="E1139">
        <v>241</v>
      </c>
      <c r="F1139">
        <v>898</v>
      </c>
      <c r="G1139" t="s">
        <v>136</v>
      </c>
      <c r="H1139">
        <v>11000</v>
      </c>
      <c r="I1139" s="11">
        <v>95001343</v>
      </c>
      <c r="J1139" t="s">
        <v>1575</v>
      </c>
      <c r="K1139" t="s">
        <v>386</v>
      </c>
      <c r="L1139" t="s">
        <v>6023</v>
      </c>
      <c r="M1139">
        <v>66511</v>
      </c>
      <c r="N1139">
        <v>16911</v>
      </c>
      <c r="O1139" t="s">
        <v>3207</v>
      </c>
      <c r="P1139">
        <v>0</v>
      </c>
      <c r="Q1139" t="s">
        <v>6024</v>
      </c>
      <c r="R1139" t="s">
        <v>6025</v>
      </c>
      <c r="S1139">
        <v>200</v>
      </c>
      <c r="T1139" t="s">
        <v>37</v>
      </c>
      <c r="U1139" t="s">
        <v>38</v>
      </c>
      <c r="V1139" t="s">
        <v>39</v>
      </c>
      <c r="W1139" s="11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5">
      <c r="A1140" t="s">
        <v>28</v>
      </c>
      <c r="B1140" t="s">
        <v>2560</v>
      </c>
      <c r="C1140">
        <v>203</v>
      </c>
      <c r="D1140">
        <v>139</v>
      </c>
      <c r="E1140">
        <v>333</v>
      </c>
      <c r="F1140">
        <v>1000</v>
      </c>
      <c r="G1140" t="s">
        <v>1124</v>
      </c>
      <c r="H1140">
        <v>22000</v>
      </c>
      <c r="I1140" s="11">
        <v>81292135</v>
      </c>
      <c r="J1140" t="s">
        <v>2062</v>
      </c>
      <c r="K1140" t="s">
        <v>670</v>
      </c>
      <c r="L1140" t="s">
        <v>6026</v>
      </c>
      <c r="M1140">
        <v>137891</v>
      </c>
      <c r="N1140">
        <v>36810</v>
      </c>
      <c r="O1140" t="s">
        <v>45</v>
      </c>
      <c r="P1140">
        <v>1</v>
      </c>
      <c r="Q1140" t="s">
        <v>6027</v>
      </c>
      <c r="R1140" t="s">
        <v>6028</v>
      </c>
      <c r="S1140">
        <v>696</v>
      </c>
      <c r="T1140" t="s">
        <v>37</v>
      </c>
      <c r="U1140" t="s">
        <v>38</v>
      </c>
      <c r="V1140" t="s">
        <v>569</v>
      </c>
      <c r="W1140" s="11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5">
      <c r="A1141" t="s">
        <v>28</v>
      </c>
      <c r="B1141" t="s">
        <v>3355</v>
      </c>
      <c r="C1141">
        <v>218</v>
      </c>
      <c r="D1141">
        <v>109</v>
      </c>
      <c r="E1141">
        <v>101</v>
      </c>
      <c r="F1141">
        <v>839</v>
      </c>
      <c r="G1141" t="s">
        <v>3771</v>
      </c>
      <c r="H1141">
        <v>13000</v>
      </c>
      <c r="I1141" s="11">
        <v>86208010</v>
      </c>
      <c r="J1141" t="s">
        <v>1611</v>
      </c>
      <c r="K1141" t="s">
        <v>537</v>
      </c>
      <c r="L1141" t="s">
        <v>6029</v>
      </c>
      <c r="M1141">
        <v>97045</v>
      </c>
      <c r="N1141">
        <v>16179</v>
      </c>
      <c r="O1141" t="s">
        <v>4304</v>
      </c>
      <c r="P1141">
        <v>1</v>
      </c>
      <c r="Q1141" t="s">
        <v>6030</v>
      </c>
      <c r="R1141" t="s">
        <v>6031</v>
      </c>
      <c r="S1141">
        <v>285</v>
      </c>
      <c r="T1141" t="s">
        <v>37</v>
      </c>
      <c r="U1141" t="s">
        <v>38</v>
      </c>
      <c r="V1141" t="s">
        <v>39</v>
      </c>
      <c r="W1141" s="11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5">
      <c r="A1142" t="s">
        <v>28</v>
      </c>
      <c r="B1142" t="s">
        <v>4871</v>
      </c>
      <c r="C1142">
        <v>118</v>
      </c>
      <c r="D1142">
        <v>120</v>
      </c>
      <c r="E1142">
        <v>155</v>
      </c>
      <c r="F1142">
        <v>249</v>
      </c>
      <c r="G1142" t="s">
        <v>347</v>
      </c>
      <c r="H1142">
        <v>23000</v>
      </c>
      <c r="I1142" s="11">
        <v>81593527</v>
      </c>
      <c r="J1142" t="s">
        <v>3138</v>
      </c>
      <c r="K1142" t="s">
        <v>328</v>
      </c>
      <c r="L1142" t="s">
        <v>6032</v>
      </c>
      <c r="M1142">
        <v>48806</v>
      </c>
      <c r="N1142">
        <v>24300</v>
      </c>
      <c r="O1142" t="s">
        <v>6033</v>
      </c>
      <c r="P1142">
        <v>1</v>
      </c>
      <c r="Q1142" t="s">
        <v>6034</v>
      </c>
      <c r="R1142" t="s">
        <v>6035</v>
      </c>
      <c r="S1142">
        <v>263</v>
      </c>
      <c r="T1142" t="s">
        <v>37</v>
      </c>
      <c r="U1142" t="s">
        <v>38</v>
      </c>
      <c r="V1142" t="s">
        <v>90</v>
      </c>
      <c r="W1142" s="11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5">
      <c r="A1143" t="s">
        <v>28</v>
      </c>
      <c r="B1143" t="s">
        <v>2299</v>
      </c>
      <c r="C1143">
        <v>241</v>
      </c>
      <c r="D1143">
        <v>121</v>
      </c>
      <c r="E1143">
        <v>278</v>
      </c>
      <c r="F1143">
        <v>808</v>
      </c>
      <c r="G1143" t="s">
        <v>252</v>
      </c>
      <c r="H1143">
        <v>22000</v>
      </c>
      <c r="I1143" s="11">
        <v>75274748</v>
      </c>
      <c r="J1143" t="s">
        <v>2450</v>
      </c>
      <c r="K1143" t="s">
        <v>1683</v>
      </c>
      <c r="L1143" t="s">
        <v>6036</v>
      </c>
      <c r="M1143">
        <v>130661</v>
      </c>
      <c r="N1143">
        <v>36010</v>
      </c>
      <c r="O1143" t="s">
        <v>1032</v>
      </c>
      <c r="P1143">
        <v>2</v>
      </c>
      <c r="Q1143" t="s">
        <v>6037</v>
      </c>
      <c r="R1143" t="s">
        <v>6038</v>
      </c>
      <c r="S1143">
        <v>304</v>
      </c>
      <c r="T1143" t="s">
        <v>37</v>
      </c>
      <c r="U1143" t="s">
        <v>38</v>
      </c>
      <c r="V1143" t="s">
        <v>39</v>
      </c>
      <c r="W1143" s="11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5">
      <c r="A1144" t="s">
        <v>28</v>
      </c>
      <c r="B1144" t="s">
        <v>1311</v>
      </c>
      <c r="C1144">
        <v>119</v>
      </c>
      <c r="D1144">
        <v>102</v>
      </c>
      <c r="E1144">
        <v>167</v>
      </c>
      <c r="F1144">
        <v>655</v>
      </c>
      <c r="G1144" t="s">
        <v>6039</v>
      </c>
      <c r="H1144">
        <v>2000</v>
      </c>
      <c r="I1144" s="11">
        <v>90835030</v>
      </c>
      <c r="J1144" t="s">
        <v>2073</v>
      </c>
      <c r="K1144" t="s">
        <v>4225</v>
      </c>
      <c r="L1144" t="s">
        <v>6040</v>
      </c>
      <c r="M1144">
        <v>28621</v>
      </c>
      <c r="N1144">
        <v>5178</v>
      </c>
      <c r="O1144" t="s">
        <v>2220</v>
      </c>
      <c r="P1144">
        <v>0</v>
      </c>
      <c r="Q1144" t="s">
        <v>6041</v>
      </c>
      <c r="R1144" t="s">
        <v>6042</v>
      </c>
      <c r="S1144">
        <v>58</v>
      </c>
      <c r="T1144" t="s">
        <v>37</v>
      </c>
      <c r="U1144" t="s">
        <v>38</v>
      </c>
      <c r="V1144" t="s">
        <v>39</v>
      </c>
      <c r="W1144" s="11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5">
      <c r="A1145" t="s">
        <v>28</v>
      </c>
      <c r="B1145" t="s">
        <v>1574</v>
      </c>
      <c r="C1145">
        <v>89</v>
      </c>
      <c r="D1145">
        <v>117</v>
      </c>
      <c r="E1145">
        <v>0</v>
      </c>
      <c r="F1145">
        <v>322</v>
      </c>
      <c r="G1145" t="s">
        <v>6043</v>
      </c>
      <c r="H1145">
        <v>855</v>
      </c>
      <c r="I1145" s="11">
        <v>72455275</v>
      </c>
      <c r="J1145" t="s">
        <v>6044</v>
      </c>
      <c r="K1145" t="s">
        <v>34</v>
      </c>
      <c r="L1145" t="s">
        <v>6045</v>
      </c>
      <c r="M1145">
        <v>113068</v>
      </c>
      <c r="N1145">
        <v>2144</v>
      </c>
      <c r="O1145" t="s">
        <v>6046</v>
      </c>
      <c r="P1145">
        <v>1</v>
      </c>
      <c r="Q1145" t="s">
        <v>6047</v>
      </c>
      <c r="R1145" t="s">
        <v>6048</v>
      </c>
      <c r="S1145">
        <v>382</v>
      </c>
      <c r="T1145" t="s">
        <v>37</v>
      </c>
      <c r="U1145" t="s">
        <v>38</v>
      </c>
      <c r="V1145" t="s">
        <v>569</v>
      </c>
      <c r="W1145" s="11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5">
      <c r="A1146" t="s">
        <v>28</v>
      </c>
      <c r="B1146" t="s">
        <v>3621</v>
      </c>
      <c r="C1146">
        <v>209</v>
      </c>
      <c r="D1146">
        <v>178</v>
      </c>
      <c r="E1146">
        <v>138</v>
      </c>
      <c r="F1146">
        <v>748</v>
      </c>
      <c r="G1146" t="s">
        <v>6049</v>
      </c>
      <c r="H1146">
        <v>904</v>
      </c>
      <c r="I1146" s="11">
        <v>75305995</v>
      </c>
      <c r="J1146" t="s">
        <v>4122</v>
      </c>
      <c r="K1146" t="s">
        <v>2891</v>
      </c>
      <c r="L1146" t="s">
        <v>6050</v>
      </c>
      <c r="M1146">
        <v>110394</v>
      </c>
      <c r="N1146">
        <v>5074</v>
      </c>
      <c r="O1146" t="s">
        <v>138</v>
      </c>
      <c r="P1146">
        <v>0</v>
      </c>
      <c r="Q1146" t="s">
        <v>6051</v>
      </c>
      <c r="R1146" t="s">
        <v>6052</v>
      </c>
      <c r="S1146">
        <v>433</v>
      </c>
      <c r="T1146" t="s">
        <v>37</v>
      </c>
      <c r="U1146" t="s">
        <v>38</v>
      </c>
      <c r="V1146" t="s">
        <v>39</v>
      </c>
      <c r="W1146" s="11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5">
      <c r="A1147" t="s">
        <v>720</v>
      </c>
      <c r="B1147" t="s">
        <v>3667</v>
      </c>
      <c r="C1147">
        <v>374</v>
      </c>
      <c r="D1147">
        <v>147</v>
      </c>
      <c r="E1147">
        <v>436</v>
      </c>
      <c r="F1147">
        <v>175</v>
      </c>
      <c r="G1147" t="s">
        <v>6053</v>
      </c>
      <c r="H1147">
        <v>3000</v>
      </c>
      <c r="I1147" s="11">
        <v>74098862</v>
      </c>
      <c r="J1147" t="s">
        <v>1477</v>
      </c>
      <c r="K1147" t="s">
        <v>955</v>
      </c>
      <c r="L1147" t="s">
        <v>6054</v>
      </c>
      <c r="M1147">
        <v>656640</v>
      </c>
      <c r="N1147">
        <v>3924</v>
      </c>
      <c r="O1147" t="s">
        <v>6055</v>
      </c>
      <c r="P1147">
        <v>1</v>
      </c>
      <c r="Q1147" t="s">
        <v>6056</v>
      </c>
      <c r="R1147" t="s">
        <v>6057</v>
      </c>
      <c r="S1147">
        <v>1732</v>
      </c>
      <c r="T1147" t="s">
        <v>37</v>
      </c>
      <c r="U1147" t="s">
        <v>38</v>
      </c>
      <c r="V1147" t="s">
        <v>569</v>
      </c>
      <c r="W1147" s="11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5">
      <c r="A1148" t="s">
        <v>28</v>
      </c>
      <c r="B1148" t="s">
        <v>2408</v>
      </c>
      <c r="C1148">
        <v>235</v>
      </c>
      <c r="D1148">
        <v>90</v>
      </c>
      <c r="E1148">
        <v>38</v>
      </c>
      <c r="F1148">
        <v>882</v>
      </c>
      <c r="G1148" t="s">
        <v>850</v>
      </c>
      <c r="H1148">
        <v>2000</v>
      </c>
      <c r="I1148" s="11">
        <v>72266306</v>
      </c>
      <c r="J1148" t="s">
        <v>2079</v>
      </c>
      <c r="K1148" t="s">
        <v>526</v>
      </c>
      <c r="L1148" t="s">
        <v>6058</v>
      </c>
      <c r="M1148">
        <v>127528</v>
      </c>
      <c r="N1148">
        <v>6775</v>
      </c>
      <c r="O1148" t="s">
        <v>183</v>
      </c>
      <c r="P1148">
        <v>4</v>
      </c>
      <c r="Q1148" t="s">
        <v>6059</v>
      </c>
      <c r="R1148" t="s">
        <v>6060</v>
      </c>
      <c r="S1148">
        <v>422</v>
      </c>
      <c r="T1148" t="s">
        <v>37</v>
      </c>
      <c r="U1148" t="s">
        <v>38</v>
      </c>
      <c r="V1148" t="s">
        <v>39</v>
      </c>
      <c r="W1148" s="11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5">
      <c r="A1149" t="s">
        <v>28</v>
      </c>
      <c r="B1149" t="s">
        <v>5799</v>
      </c>
      <c r="C1149">
        <v>215</v>
      </c>
      <c r="D1149">
        <v>105</v>
      </c>
      <c r="E1149">
        <v>29</v>
      </c>
      <c r="F1149">
        <v>257</v>
      </c>
      <c r="G1149" t="s">
        <v>245</v>
      </c>
      <c r="H1149">
        <v>24000</v>
      </c>
      <c r="I1149" s="11">
        <v>71347010</v>
      </c>
      <c r="J1149" t="s">
        <v>1618</v>
      </c>
      <c r="K1149" t="s">
        <v>77</v>
      </c>
      <c r="L1149" t="s">
        <v>6061</v>
      </c>
      <c r="M1149">
        <v>166194</v>
      </c>
      <c r="N1149">
        <v>28928</v>
      </c>
      <c r="O1149" t="s">
        <v>6062</v>
      </c>
      <c r="P1149">
        <v>2</v>
      </c>
      <c r="Q1149" t="s">
        <v>6063</v>
      </c>
      <c r="R1149" t="s">
        <v>6064</v>
      </c>
      <c r="S1149">
        <v>215</v>
      </c>
      <c r="T1149" t="s">
        <v>37</v>
      </c>
      <c r="U1149" t="s">
        <v>38</v>
      </c>
      <c r="V1149" t="s">
        <v>569</v>
      </c>
      <c r="W1149" s="11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5">
      <c r="A1150" t="s">
        <v>28</v>
      </c>
      <c r="B1150" t="s">
        <v>3355</v>
      </c>
      <c r="C1150">
        <v>109</v>
      </c>
      <c r="D1150">
        <v>114</v>
      </c>
      <c r="E1150">
        <v>101</v>
      </c>
      <c r="F1150">
        <v>398</v>
      </c>
      <c r="G1150" t="s">
        <v>2220</v>
      </c>
      <c r="H1150">
        <v>700</v>
      </c>
      <c r="I1150" s="11">
        <v>70836296</v>
      </c>
      <c r="J1150" t="s">
        <v>2416</v>
      </c>
      <c r="K1150" t="s">
        <v>1707</v>
      </c>
      <c r="L1150" t="s">
        <v>6065</v>
      </c>
      <c r="M1150">
        <v>109445</v>
      </c>
      <c r="N1150">
        <v>2842</v>
      </c>
      <c r="O1150" t="s">
        <v>6066</v>
      </c>
      <c r="P1150">
        <v>2</v>
      </c>
      <c r="Q1150" t="s">
        <v>6067</v>
      </c>
      <c r="R1150" t="s">
        <v>6068</v>
      </c>
      <c r="S1150">
        <v>426</v>
      </c>
      <c r="T1150" t="s">
        <v>37</v>
      </c>
      <c r="U1150" t="s">
        <v>38</v>
      </c>
      <c r="V1150" t="s">
        <v>39</v>
      </c>
      <c r="W1150" s="11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5">
      <c r="A1151" t="s">
        <v>720</v>
      </c>
      <c r="B1151" t="s">
        <v>733</v>
      </c>
      <c r="C1151">
        <v>125</v>
      </c>
      <c r="D1151">
        <v>206</v>
      </c>
      <c r="E1151">
        <v>0</v>
      </c>
      <c r="F1151">
        <v>4</v>
      </c>
      <c r="G1151" t="s">
        <v>6069</v>
      </c>
      <c r="H1151">
        <v>433</v>
      </c>
      <c r="I1151" s="11">
        <v>70405498</v>
      </c>
      <c r="J1151" t="s">
        <v>2708</v>
      </c>
      <c r="K1151" t="s">
        <v>6070</v>
      </c>
      <c r="L1151" t="s">
        <v>6071</v>
      </c>
      <c r="M1151">
        <v>113472</v>
      </c>
      <c r="N1151">
        <v>698</v>
      </c>
      <c r="O1151" t="s">
        <v>6072</v>
      </c>
      <c r="P1151">
        <v>1</v>
      </c>
      <c r="Q1151" t="s">
        <v>6073</v>
      </c>
      <c r="R1151" t="s">
        <v>6074</v>
      </c>
      <c r="S1151">
        <v>442</v>
      </c>
      <c r="T1151" t="s">
        <v>37</v>
      </c>
      <c r="U1151" t="s">
        <v>1418</v>
      </c>
      <c r="V1151" t="s">
        <v>569</v>
      </c>
      <c r="W1151" s="11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5">
      <c r="A1152" t="s">
        <v>28</v>
      </c>
      <c r="B1152" t="s">
        <v>4775</v>
      </c>
      <c r="C1152">
        <v>65</v>
      </c>
      <c r="D1152">
        <v>99</v>
      </c>
      <c r="E1152">
        <v>14</v>
      </c>
      <c r="F1152">
        <v>633</v>
      </c>
      <c r="G1152" t="s">
        <v>6075</v>
      </c>
      <c r="H1152">
        <v>17000</v>
      </c>
      <c r="I1152" s="11">
        <v>70163652</v>
      </c>
      <c r="J1152" t="s">
        <v>982</v>
      </c>
      <c r="K1152" t="s">
        <v>479</v>
      </c>
      <c r="L1152" t="s">
        <v>6076</v>
      </c>
      <c r="M1152">
        <v>31968</v>
      </c>
      <c r="N1152">
        <v>19334</v>
      </c>
      <c r="O1152" t="s">
        <v>6077</v>
      </c>
      <c r="P1152">
        <v>0</v>
      </c>
      <c r="Q1152" t="s">
        <v>6078</v>
      </c>
      <c r="R1152" t="s">
        <v>6079</v>
      </c>
      <c r="S1152">
        <v>82</v>
      </c>
      <c r="T1152" t="s">
        <v>37</v>
      </c>
      <c r="U1152" t="s">
        <v>38</v>
      </c>
      <c r="V1152" t="s">
        <v>39</v>
      </c>
      <c r="W1152" s="11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5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335</v>
      </c>
      <c r="H1153">
        <v>24000</v>
      </c>
      <c r="I1153" s="11">
        <v>66808615</v>
      </c>
      <c r="J1153" t="s">
        <v>6080</v>
      </c>
      <c r="K1153" t="s">
        <v>77</v>
      </c>
      <c r="L1153" t="s">
        <v>6081</v>
      </c>
      <c r="M1153">
        <v>87351</v>
      </c>
      <c r="N1153">
        <v>43917</v>
      </c>
      <c r="O1153" t="s">
        <v>1476</v>
      </c>
      <c r="P1153">
        <v>0</v>
      </c>
      <c r="Q1153" t="s">
        <v>6082</v>
      </c>
      <c r="R1153" t="s">
        <v>6083</v>
      </c>
      <c r="S1153">
        <v>344</v>
      </c>
      <c r="T1153" t="s">
        <v>37</v>
      </c>
      <c r="U1153" t="s">
        <v>38</v>
      </c>
      <c r="V1153" t="s">
        <v>569</v>
      </c>
      <c r="W1153" s="11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5">
      <c r="A1154" t="s">
        <v>28</v>
      </c>
      <c r="B1154" t="s">
        <v>555</v>
      </c>
      <c r="C1154">
        <v>322</v>
      </c>
      <c r="D1154">
        <v>137</v>
      </c>
      <c r="E1154">
        <v>11000</v>
      </c>
      <c r="F1154">
        <v>465</v>
      </c>
      <c r="G1154" t="s">
        <v>3534</v>
      </c>
      <c r="H1154">
        <v>769</v>
      </c>
      <c r="I1154" s="11">
        <v>115603980</v>
      </c>
      <c r="J1154" t="s">
        <v>3535</v>
      </c>
      <c r="K1154" t="s">
        <v>3536</v>
      </c>
      <c r="L1154" t="s">
        <v>3537</v>
      </c>
      <c r="M1154">
        <v>103589</v>
      </c>
      <c r="N1154">
        <v>2938</v>
      </c>
      <c r="O1154" t="s">
        <v>3538</v>
      </c>
      <c r="P1154">
        <v>0</v>
      </c>
      <c r="Q1154" t="s">
        <v>3539</v>
      </c>
      <c r="R1154" t="s">
        <v>3540</v>
      </c>
      <c r="S1154">
        <v>351</v>
      </c>
      <c r="T1154" t="s">
        <v>37</v>
      </c>
      <c r="U1154" t="s">
        <v>38</v>
      </c>
      <c r="V1154" t="s">
        <v>39</v>
      </c>
      <c r="W1154" s="11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5">
      <c r="A1155" t="s">
        <v>28</v>
      </c>
      <c r="B1155" t="s">
        <v>5776</v>
      </c>
      <c r="C1155">
        <v>191</v>
      </c>
      <c r="D1155">
        <v>102</v>
      </c>
      <c r="E1155">
        <v>23</v>
      </c>
      <c r="F1155">
        <v>651</v>
      </c>
      <c r="G1155" t="s">
        <v>2308</v>
      </c>
      <c r="H1155">
        <v>2000</v>
      </c>
      <c r="I1155" s="11">
        <v>64149837</v>
      </c>
      <c r="J1155" t="s">
        <v>6084</v>
      </c>
      <c r="K1155" t="s">
        <v>6085</v>
      </c>
      <c r="L1155" t="s">
        <v>6086</v>
      </c>
      <c r="M1155">
        <v>146899</v>
      </c>
      <c r="N1155">
        <v>7009</v>
      </c>
      <c r="O1155" t="s">
        <v>4827</v>
      </c>
      <c r="P1155">
        <v>1</v>
      </c>
      <c r="Q1155" t="s">
        <v>6087</v>
      </c>
      <c r="R1155" t="s">
        <v>6088</v>
      </c>
      <c r="S1155">
        <v>185</v>
      </c>
      <c r="T1155" t="s">
        <v>37</v>
      </c>
      <c r="U1155" t="s">
        <v>38</v>
      </c>
      <c r="V1155" t="s">
        <v>39</v>
      </c>
      <c r="W1155" s="11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5">
      <c r="A1156" t="s">
        <v>28</v>
      </c>
      <c r="B1156" t="s">
        <v>6089</v>
      </c>
      <c r="C1156">
        <v>191</v>
      </c>
      <c r="D1156">
        <v>109</v>
      </c>
      <c r="E1156">
        <v>415</v>
      </c>
      <c r="F1156">
        <v>119</v>
      </c>
      <c r="G1156" t="s">
        <v>6090</v>
      </c>
      <c r="H1156">
        <v>982</v>
      </c>
      <c r="I1156" s="11">
        <v>83906114</v>
      </c>
      <c r="J1156" t="s">
        <v>1618</v>
      </c>
      <c r="K1156" t="s">
        <v>1093</v>
      </c>
      <c r="L1156" t="s">
        <v>6091</v>
      </c>
      <c r="M1156">
        <v>104481</v>
      </c>
      <c r="N1156">
        <v>2357</v>
      </c>
      <c r="O1156" t="s">
        <v>6092</v>
      </c>
      <c r="P1156">
        <v>2</v>
      </c>
      <c r="Q1156" t="s">
        <v>6093</v>
      </c>
      <c r="R1156" t="s">
        <v>6094</v>
      </c>
      <c r="S1156">
        <v>189</v>
      </c>
      <c r="T1156" t="s">
        <v>37</v>
      </c>
      <c r="U1156" t="s">
        <v>38</v>
      </c>
      <c r="V1156" t="s">
        <v>39</v>
      </c>
      <c r="W1156" s="11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5">
      <c r="A1157" t="s">
        <v>28</v>
      </c>
      <c r="B1157" t="s">
        <v>5573</v>
      </c>
      <c r="C1157">
        <v>221</v>
      </c>
      <c r="D1157">
        <v>82</v>
      </c>
      <c r="E1157">
        <v>160</v>
      </c>
      <c r="F1157">
        <v>748</v>
      </c>
      <c r="G1157" t="s">
        <v>6095</v>
      </c>
      <c r="H1157">
        <v>164000</v>
      </c>
      <c r="I1157" s="11">
        <v>66466372</v>
      </c>
      <c r="J1157" t="s">
        <v>6096</v>
      </c>
      <c r="K1157" t="s">
        <v>6097</v>
      </c>
      <c r="L1157" t="s">
        <v>6098</v>
      </c>
      <c r="M1157">
        <v>75345</v>
      </c>
      <c r="N1157">
        <v>303717</v>
      </c>
      <c r="O1157" t="s">
        <v>6099</v>
      </c>
      <c r="P1157">
        <v>0</v>
      </c>
      <c r="Q1157" t="s">
        <v>6100</v>
      </c>
      <c r="R1157" t="s">
        <v>6101</v>
      </c>
      <c r="S1157">
        <v>290</v>
      </c>
      <c r="T1157" t="s">
        <v>37</v>
      </c>
      <c r="U1157" t="s">
        <v>38</v>
      </c>
      <c r="V1157" t="s">
        <v>569</v>
      </c>
      <c r="W1157" s="11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5">
      <c r="A1158" t="s">
        <v>28</v>
      </c>
      <c r="B1158" t="s">
        <v>384</v>
      </c>
      <c r="C1158">
        <v>459</v>
      </c>
      <c r="D1158">
        <v>142</v>
      </c>
      <c r="E1158">
        <v>14000</v>
      </c>
      <c r="F1158">
        <v>423</v>
      </c>
      <c r="G1158" t="s">
        <v>1095</v>
      </c>
      <c r="H1158">
        <v>15000</v>
      </c>
      <c r="I1158" s="11">
        <v>72306065</v>
      </c>
      <c r="J1158" t="s">
        <v>2708</v>
      </c>
      <c r="K1158" t="s">
        <v>317</v>
      </c>
      <c r="L1158" t="s">
        <v>6102</v>
      </c>
      <c r="M1158">
        <v>178118</v>
      </c>
      <c r="N1158">
        <v>16944</v>
      </c>
      <c r="O1158" t="s">
        <v>5406</v>
      </c>
      <c r="P1158">
        <v>0</v>
      </c>
      <c r="Q1158" t="s">
        <v>6103</v>
      </c>
      <c r="R1158" t="s">
        <v>6104</v>
      </c>
      <c r="S1158">
        <v>355</v>
      </c>
      <c r="T1158" t="s">
        <v>37</v>
      </c>
      <c r="U1158" t="s">
        <v>38</v>
      </c>
      <c r="V1158" t="s">
        <v>39</v>
      </c>
      <c r="W1158" s="11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5">
      <c r="A1159" t="s">
        <v>28</v>
      </c>
      <c r="B1159" t="s">
        <v>1985</v>
      </c>
      <c r="C1159">
        <v>131</v>
      </c>
      <c r="D1159">
        <v>106</v>
      </c>
      <c r="E1159">
        <v>212</v>
      </c>
      <c r="F1159">
        <v>389</v>
      </c>
      <c r="G1159" t="s">
        <v>3728</v>
      </c>
      <c r="H1159">
        <v>578</v>
      </c>
      <c r="I1159" s="11">
        <v>59068786</v>
      </c>
      <c r="J1159" t="s">
        <v>1847</v>
      </c>
      <c r="K1159" t="s">
        <v>6105</v>
      </c>
      <c r="L1159" t="s">
        <v>6106</v>
      </c>
      <c r="M1159">
        <v>86902</v>
      </c>
      <c r="N1159">
        <v>2544</v>
      </c>
      <c r="O1159" t="s">
        <v>6107</v>
      </c>
      <c r="P1159">
        <v>2</v>
      </c>
      <c r="Q1159" t="s">
        <v>6108</v>
      </c>
      <c r="R1159" t="s">
        <v>6109</v>
      </c>
      <c r="S1159">
        <v>411</v>
      </c>
      <c r="T1159" t="s">
        <v>37</v>
      </c>
      <c r="U1159" t="s">
        <v>38</v>
      </c>
      <c r="V1159" t="s">
        <v>39</v>
      </c>
      <c r="W1159" s="11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5">
      <c r="A1160" t="s">
        <v>28</v>
      </c>
      <c r="B1160" t="s">
        <v>1616</v>
      </c>
      <c r="C1160">
        <v>118</v>
      </c>
      <c r="D1160">
        <v>106</v>
      </c>
      <c r="E1160">
        <v>23</v>
      </c>
      <c r="F1160">
        <v>418</v>
      </c>
      <c r="G1160" t="s">
        <v>6112</v>
      </c>
      <c r="H1160">
        <v>1000</v>
      </c>
      <c r="I1160" s="11">
        <v>57887882</v>
      </c>
      <c r="J1160" t="s">
        <v>1375</v>
      </c>
      <c r="K1160" t="s">
        <v>1150</v>
      </c>
      <c r="L1160" t="s">
        <v>6113</v>
      </c>
      <c r="M1160">
        <v>35508</v>
      </c>
      <c r="N1160">
        <v>2325</v>
      </c>
      <c r="O1160" t="s">
        <v>677</v>
      </c>
      <c r="P1160">
        <v>2</v>
      </c>
      <c r="Q1160" t="s">
        <v>6114</v>
      </c>
      <c r="R1160" t="s">
        <v>6115</v>
      </c>
      <c r="S1160">
        <v>211</v>
      </c>
      <c r="T1160" t="s">
        <v>37</v>
      </c>
      <c r="U1160" t="s">
        <v>38</v>
      </c>
      <c r="V1160" t="s">
        <v>39</v>
      </c>
      <c r="W1160" s="11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5">
      <c r="A1161" t="s">
        <v>28</v>
      </c>
      <c r="B1161" t="s">
        <v>2732</v>
      </c>
      <c r="C1161">
        <v>100</v>
      </c>
      <c r="D1161">
        <v>108</v>
      </c>
      <c r="E1161">
        <v>287</v>
      </c>
      <c r="F1161">
        <v>823</v>
      </c>
      <c r="G1161" t="s">
        <v>2044</v>
      </c>
      <c r="H1161">
        <v>4000</v>
      </c>
      <c r="I1161" s="11">
        <v>53955614</v>
      </c>
      <c r="J1161" t="s">
        <v>2918</v>
      </c>
      <c r="K1161" t="s">
        <v>79</v>
      </c>
      <c r="L1161" t="s">
        <v>6116</v>
      </c>
      <c r="M1161">
        <v>77415</v>
      </c>
      <c r="N1161">
        <v>8610</v>
      </c>
      <c r="O1161" t="s">
        <v>5024</v>
      </c>
      <c r="P1161">
        <v>0</v>
      </c>
      <c r="Q1161" t="s">
        <v>6117</v>
      </c>
      <c r="R1161" t="s">
        <v>6118</v>
      </c>
      <c r="S1161">
        <v>139</v>
      </c>
      <c r="T1161" t="s">
        <v>37</v>
      </c>
      <c r="U1161" t="s">
        <v>38</v>
      </c>
      <c r="V1161" t="s">
        <v>39</v>
      </c>
      <c r="W1161" s="11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5">
      <c r="A1162" t="s">
        <v>28</v>
      </c>
      <c r="B1162" t="s">
        <v>6119</v>
      </c>
      <c r="C1162">
        <v>70</v>
      </c>
      <c r="D1162">
        <v>98</v>
      </c>
      <c r="E1162">
        <v>20</v>
      </c>
      <c r="F1162">
        <v>968</v>
      </c>
      <c r="G1162" t="s">
        <v>1923</v>
      </c>
      <c r="H1162">
        <v>2000</v>
      </c>
      <c r="I1162" s="11">
        <v>54967359</v>
      </c>
      <c r="J1162" t="s">
        <v>5482</v>
      </c>
      <c r="K1162" t="s">
        <v>6120</v>
      </c>
      <c r="L1162" t="s">
        <v>6121</v>
      </c>
      <c r="M1162">
        <v>52805</v>
      </c>
      <c r="N1162">
        <v>7039</v>
      </c>
      <c r="O1162" t="s">
        <v>3499</v>
      </c>
      <c r="P1162">
        <v>0</v>
      </c>
      <c r="Q1162" t="s">
        <v>6122</v>
      </c>
      <c r="R1162" t="s">
        <v>6123</v>
      </c>
      <c r="S1162">
        <v>209</v>
      </c>
      <c r="T1162" t="s">
        <v>37</v>
      </c>
      <c r="U1162" t="s">
        <v>38</v>
      </c>
      <c r="V1162" t="s">
        <v>569</v>
      </c>
      <c r="W1162" s="11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5">
      <c r="A1163" t="s">
        <v>28</v>
      </c>
      <c r="B1163" t="s">
        <v>518</v>
      </c>
      <c r="C1163">
        <v>138</v>
      </c>
      <c r="D1163">
        <v>131</v>
      </c>
      <c r="E1163">
        <v>58</v>
      </c>
      <c r="F1163">
        <v>720</v>
      </c>
      <c r="G1163" t="s">
        <v>298</v>
      </c>
      <c r="H1163">
        <v>15000</v>
      </c>
      <c r="I1163" s="11">
        <v>54228104</v>
      </c>
      <c r="J1163" t="s">
        <v>6124</v>
      </c>
      <c r="K1163" t="s">
        <v>108</v>
      </c>
      <c r="L1163" t="s">
        <v>6125</v>
      </c>
      <c r="M1163">
        <v>104991</v>
      </c>
      <c r="N1163">
        <v>17152</v>
      </c>
      <c r="O1163" t="s">
        <v>1807</v>
      </c>
      <c r="P1163">
        <v>1</v>
      </c>
      <c r="Q1163" t="s">
        <v>6126</v>
      </c>
      <c r="R1163" t="s">
        <v>6127</v>
      </c>
      <c r="S1163">
        <v>544</v>
      </c>
      <c r="T1163" t="s">
        <v>37</v>
      </c>
      <c r="U1163" t="s">
        <v>56</v>
      </c>
      <c r="V1163" t="s">
        <v>39</v>
      </c>
      <c r="W1163" s="11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5">
      <c r="A1164" t="s">
        <v>28</v>
      </c>
      <c r="B1164" t="s">
        <v>5405</v>
      </c>
      <c r="C1164">
        <v>274</v>
      </c>
      <c r="D1164">
        <v>118</v>
      </c>
      <c r="E1164">
        <v>65</v>
      </c>
      <c r="F1164">
        <v>638</v>
      </c>
      <c r="G1164" t="s">
        <v>6128</v>
      </c>
      <c r="H1164">
        <v>11000</v>
      </c>
      <c r="I1164" s="11">
        <v>57981889</v>
      </c>
      <c r="J1164" t="s">
        <v>2062</v>
      </c>
      <c r="K1164" t="s">
        <v>644</v>
      </c>
      <c r="L1164" t="s">
        <v>6129</v>
      </c>
      <c r="M1164">
        <v>173848</v>
      </c>
      <c r="N1164">
        <v>13943</v>
      </c>
      <c r="O1164" t="s">
        <v>3090</v>
      </c>
      <c r="P1164">
        <v>1</v>
      </c>
      <c r="Q1164" t="s">
        <v>6130</v>
      </c>
      <c r="R1164" t="s">
        <v>6131</v>
      </c>
      <c r="S1164">
        <v>203</v>
      </c>
      <c r="T1164" t="s">
        <v>37</v>
      </c>
      <c r="U1164" t="s">
        <v>38</v>
      </c>
      <c r="V1164" t="s">
        <v>569</v>
      </c>
      <c r="W1164" s="11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5">
      <c r="A1165" t="s">
        <v>28</v>
      </c>
      <c r="B1165" t="s">
        <v>4905</v>
      </c>
      <c r="C1165">
        <v>349</v>
      </c>
      <c r="D1165">
        <v>113</v>
      </c>
      <c r="E1165">
        <v>174</v>
      </c>
      <c r="F1165">
        <v>767</v>
      </c>
      <c r="G1165" t="s">
        <v>117</v>
      </c>
      <c r="H1165">
        <v>14000</v>
      </c>
      <c r="I1165" s="11">
        <v>61094903</v>
      </c>
      <c r="J1165" t="s">
        <v>1123</v>
      </c>
      <c r="K1165" t="s">
        <v>223</v>
      </c>
      <c r="L1165" t="s">
        <v>6132</v>
      </c>
      <c r="M1165">
        <v>210542</v>
      </c>
      <c r="N1165">
        <v>17152</v>
      </c>
      <c r="O1165" t="s">
        <v>6133</v>
      </c>
      <c r="P1165">
        <v>3</v>
      </c>
      <c r="Q1165" t="s">
        <v>6134</v>
      </c>
      <c r="R1165" t="s">
        <v>6135</v>
      </c>
      <c r="S1165">
        <v>332</v>
      </c>
      <c r="T1165" t="s">
        <v>37</v>
      </c>
      <c r="U1165" t="s">
        <v>56</v>
      </c>
      <c r="V1165" t="s">
        <v>39</v>
      </c>
      <c r="W1165" s="11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5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258</v>
      </c>
      <c r="H1166">
        <v>23000</v>
      </c>
      <c r="I1166" s="11">
        <v>53082743</v>
      </c>
      <c r="J1166" t="s">
        <v>2139</v>
      </c>
      <c r="K1166" t="s">
        <v>58</v>
      </c>
      <c r="L1166" t="s">
        <v>6136</v>
      </c>
      <c r="M1166">
        <v>844052</v>
      </c>
      <c r="N1166">
        <v>63986</v>
      </c>
      <c r="O1166" t="s">
        <v>95</v>
      </c>
      <c r="P1166">
        <v>1</v>
      </c>
      <c r="Q1166" t="s">
        <v>6137</v>
      </c>
      <c r="R1166" t="s">
        <v>6138</v>
      </c>
      <c r="S1166">
        <v>1100</v>
      </c>
      <c r="T1166" t="s">
        <v>37</v>
      </c>
      <c r="U1166" t="s">
        <v>38</v>
      </c>
      <c r="V1166" t="s">
        <v>39</v>
      </c>
      <c r="W1166" s="11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5">
      <c r="A1167" t="s">
        <v>28</v>
      </c>
      <c r="B1167" t="s">
        <v>4321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 s="11">
        <v>54414716</v>
      </c>
      <c r="J1167" t="s">
        <v>982</v>
      </c>
      <c r="K1167" t="s">
        <v>115</v>
      </c>
      <c r="L1167" t="s">
        <v>6139</v>
      </c>
      <c r="M1167">
        <v>114294</v>
      </c>
      <c r="N1167">
        <v>30571</v>
      </c>
      <c r="O1167" t="s">
        <v>6140</v>
      </c>
      <c r="P1167">
        <v>7</v>
      </c>
      <c r="Q1167" t="s">
        <v>6141</v>
      </c>
      <c r="R1167" t="s">
        <v>6142</v>
      </c>
      <c r="S1167">
        <v>187</v>
      </c>
      <c r="T1167" t="s">
        <v>37</v>
      </c>
      <c r="U1167" t="s">
        <v>38</v>
      </c>
      <c r="V1167" t="s">
        <v>569</v>
      </c>
      <c r="W1167" s="11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5">
      <c r="A1168" t="s">
        <v>28</v>
      </c>
      <c r="B1168" t="s">
        <v>6143</v>
      </c>
      <c r="C1168">
        <v>83</v>
      </c>
      <c r="D1168">
        <v>89</v>
      </c>
      <c r="E1168">
        <v>7</v>
      </c>
      <c r="F1168">
        <v>91</v>
      </c>
      <c r="G1168" t="s">
        <v>6144</v>
      </c>
      <c r="H1168">
        <v>3000</v>
      </c>
      <c r="I1168" s="11">
        <v>57011847</v>
      </c>
      <c r="J1168" t="s">
        <v>605</v>
      </c>
      <c r="K1168" t="s">
        <v>490</v>
      </c>
      <c r="L1168" t="s">
        <v>6145</v>
      </c>
      <c r="M1168">
        <v>20615</v>
      </c>
      <c r="N1168">
        <v>3361</v>
      </c>
      <c r="O1168" t="s">
        <v>6146</v>
      </c>
      <c r="P1168">
        <v>2</v>
      </c>
      <c r="Q1168" t="s">
        <v>6147</v>
      </c>
      <c r="R1168" t="s">
        <v>6148</v>
      </c>
      <c r="S1168">
        <v>44</v>
      </c>
      <c r="T1168" t="s">
        <v>37</v>
      </c>
      <c r="U1168" t="s">
        <v>38</v>
      </c>
      <c r="V1168" t="s">
        <v>90</v>
      </c>
      <c r="W1168" s="11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5">
      <c r="A1169" t="s">
        <v>28</v>
      </c>
      <c r="B1169" t="s">
        <v>3106</v>
      </c>
      <c r="C1169">
        <v>283</v>
      </c>
      <c r="D1169">
        <v>139</v>
      </c>
      <c r="E1169">
        <v>0</v>
      </c>
      <c r="F1169">
        <v>19</v>
      </c>
      <c r="G1169" t="s">
        <v>6149</v>
      </c>
      <c r="H1169">
        <v>708</v>
      </c>
      <c r="I1169" s="11">
        <v>50859889</v>
      </c>
      <c r="J1169" t="s">
        <v>685</v>
      </c>
      <c r="K1169" t="s">
        <v>6150</v>
      </c>
      <c r="L1169" t="s">
        <v>6151</v>
      </c>
      <c r="M1169">
        <v>236000</v>
      </c>
      <c r="N1169">
        <v>848</v>
      </c>
      <c r="O1169" t="s">
        <v>6152</v>
      </c>
      <c r="P1169">
        <v>0</v>
      </c>
      <c r="Q1169" t="s">
        <v>6153</v>
      </c>
      <c r="R1169" t="s">
        <v>6154</v>
      </c>
      <c r="S1169">
        <v>1043</v>
      </c>
      <c r="T1169" t="s">
        <v>6155</v>
      </c>
      <c r="U1169" t="s">
        <v>38</v>
      </c>
      <c r="V1169" t="s">
        <v>569</v>
      </c>
      <c r="W1169" s="11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5">
      <c r="A1170" t="s">
        <v>28</v>
      </c>
      <c r="B1170" t="s">
        <v>5844</v>
      </c>
      <c r="C1170">
        <v>105</v>
      </c>
      <c r="D1170">
        <v>130</v>
      </c>
      <c r="E1170">
        <v>46</v>
      </c>
      <c r="F1170">
        <v>162</v>
      </c>
      <c r="G1170" t="s">
        <v>1066</v>
      </c>
      <c r="H1170">
        <v>387</v>
      </c>
      <c r="I1170" s="11">
        <v>51185897</v>
      </c>
      <c r="J1170" t="s">
        <v>50</v>
      </c>
      <c r="K1170" t="s">
        <v>1468</v>
      </c>
      <c r="L1170" t="s">
        <v>6156</v>
      </c>
      <c r="M1170">
        <v>69457</v>
      </c>
      <c r="N1170">
        <v>1233</v>
      </c>
      <c r="O1170" t="s">
        <v>870</v>
      </c>
      <c r="P1170">
        <v>1</v>
      </c>
      <c r="Q1170" t="s">
        <v>6157</v>
      </c>
      <c r="R1170" t="s">
        <v>6158</v>
      </c>
      <c r="S1170">
        <v>271</v>
      </c>
      <c r="T1170" t="s">
        <v>37</v>
      </c>
      <c r="U1170" t="s">
        <v>56</v>
      </c>
      <c r="V1170" t="s">
        <v>90</v>
      </c>
      <c r="W1170" s="11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5">
      <c r="A1171" t="s">
        <v>28</v>
      </c>
      <c r="B1171" t="s">
        <v>6159</v>
      </c>
      <c r="C1171">
        <v>351</v>
      </c>
      <c r="D1171">
        <v>107</v>
      </c>
      <c r="E1171">
        <v>190</v>
      </c>
      <c r="F1171">
        <v>520</v>
      </c>
      <c r="G1171" t="s">
        <v>754</v>
      </c>
      <c r="H1171">
        <v>2000</v>
      </c>
      <c r="I1171" s="11">
        <v>52000688</v>
      </c>
      <c r="J1171" t="s">
        <v>222</v>
      </c>
      <c r="K1171" t="s">
        <v>6160</v>
      </c>
      <c r="L1171" t="s">
        <v>6161</v>
      </c>
      <c r="M1171">
        <v>171418</v>
      </c>
      <c r="N1171">
        <v>4243</v>
      </c>
      <c r="O1171" t="s">
        <v>4944</v>
      </c>
      <c r="P1171">
        <v>0</v>
      </c>
      <c r="Q1171" t="s">
        <v>6162</v>
      </c>
      <c r="R1171" t="s">
        <v>6163</v>
      </c>
      <c r="S1171">
        <v>619</v>
      </c>
      <c r="T1171" t="s">
        <v>37</v>
      </c>
      <c r="U1171" t="s">
        <v>38</v>
      </c>
      <c r="V1171" t="s">
        <v>569</v>
      </c>
      <c r="W1171" s="11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5">
      <c r="A1172" t="s">
        <v>28</v>
      </c>
      <c r="B1172" t="s">
        <v>2611</v>
      </c>
      <c r="C1172">
        <v>16</v>
      </c>
      <c r="D1172">
        <v>116</v>
      </c>
      <c r="E1172">
        <v>425</v>
      </c>
      <c r="F1172">
        <v>204</v>
      </c>
      <c r="G1172" t="s">
        <v>6164</v>
      </c>
      <c r="H1172">
        <v>954</v>
      </c>
      <c r="I1172" s="11">
        <v>49851591</v>
      </c>
      <c r="J1172" t="s">
        <v>4092</v>
      </c>
      <c r="K1172" t="s">
        <v>768</v>
      </c>
      <c r="L1172" t="s">
        <v>6165</v>
      </c>
      <c r="M1172">
        <v>7900</v>
      </c>
      <c r="N1172">
        <v>2179</v>
      </c>
      <c r="O1172" t="s">
        <v>6166</v>
      </c>
      <c r="P1172">
        <v>3</v>
      </c>
      <c r="Q1172" t="s">
        <v>6167</v>
      </c>
      <c r="R1172" t="s">
        <v>6168</v>
      </c>
      <c r="S1172">
        <v>34</v>
      </c>
      <c r="T1172" t="s">
        <v>37</v>
      </c>
      <c r="U1172" t="s">
        <v>38</v>
      </c>
      <c r="V1172" t="s">
        <v>90</v>
      </c>
      <c r="W1172" s="11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5">
      <c r="A1173" t="s">
        <v>28</v>
      </c>
      <c r="B1173" t="s">
        <v>4224</v>
      </c>
      <c r="C1173">
        <v>195</v>
      </c>
      <c r="D1173">
        <v>96</v>
      </c>
      <c r="E1173">
        <v>192</v>
      </c>
      <c r="F1173">
        <v>501</v>
      </c>
      <c r="G1173" t="s">
        <v>4494</v>
      </c>
      <c r="H1173">
        <v>40000</v>
      </c>
      <c r="I1173" s="11">
        <v>47781388</v>
      </c>
      <c r="J1173" t="s">
        <v>825</v>
      </c>
      <c r="K1173" t="s">
        <v>43</v>
      </c>
      <c r="L1173" t="s">
        <v>6169</v>
      </c>
      <c r="M1173">
        <v>147504</v>
      </c>
      <c r="N1173">
        <v>41293</v>
      </c>
      <c r="O1173" t="s">
        <v>3800</v>
      </c>
      <c r="P1173">
        <v>1</v>
      </c>
      <c r="Q1173" t="s">
        <v>6170</v>
      </c>
      <c r="R1173" t="s">
        <v>6171</v>
      </c>
      <c r="S1173">
        <v>531</v>
      </c>
      <c r="T1173" t="s">
        <v>37</v>
      </c>
      <c r="U1173" t="s">
        <v>38</v>
      </c>
      <c r="V1173" t="s">
        <v>39</v>
      </c>
      <c r="W1173" s="11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5">
      <c r="A1174" t="s">
        <v>28</v>
      </c>
      <c r="B1174" t="s">
        <v>6172</v>
      </c>
      <c r="C1174">
        <v>175</v>
      </c>
      <c r="D1174">
        <v>99</v>
      </c>
      <c r="E1174">
        <v>18</v>
      </c>
      <c r="F1174">
        <v>211</v>
      </c>
      <c r="G1174" t="s">
        <v>4872</v>
      </c>
      <c r="H1174">
        <v>18000</v>
      </c>
      <c r="I1174" s="11">
        <v>52320979</v>
      </c>
      <c r="J1174" t="s">
        <v>660</v>
      </c>
      <c r="K1174" t="s">
        <v>572</v>
      </c>
      <c r="L1174" t="s">
        <v>6173</v>
      </c>
      <c r="M1174">
        <v>114321</v>
      </c>
      <c r="N1174">
        <v>18693</v>
      </c>
      <c r="O1174" t="s">
        <v>6174</v>
      </c>
      <c r="P1174">
        <v>0</v>
      </c>
      <c r="Q1174" t="s">
        <v>6175</v>
      </c>
      <c r="R1174" t="s">
        <v>6176</v>
      </c>
      <c r="S1174">
        <v>548</v>
      </c>
      <c r="T1174" t="s">
        <v>37</v>
      </c>
      <c r="U1174" t="s">
        <v>38</v>
      </c>
      <c r="V1174" t="s">
        <v>90</v>
      </c>
      <c r="W1174" s="11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5">
      <c r="A1175" t="s">
        <v>720</v>
      </c>
      <c r="B1175" t="s">
        <v>4215</v>
      </c>
      <c r="C1175">
        <v>193</v>
      </c>
      <c r="D1175">
        <v>104</v>
      </c>
      <c r="E1175">
        <v>34</v>
      </c>
      <c r="F1175">
        <v>280</v>
      </c>
      <c r="G1175" t="s">
        <v>6177</v>
      </c>
      <c r="H1175">
        <v>545</v>
      </c>
      <c r="I1175" s="11">
        <v>47806295</v>
      </c>
      <c r="J1175" t="s">
        <v>2912</v>
      </c>
      <c r="K1175" t="s">
        <v>6178</v>
      </c>
      <c r="L1175" t="s">
        <v>6179</v>
      </c>
      <c r="M1175">
        <v>87447</v>
      </c>
      <c r="N1175">
        <v>1274</v>
      </c>
      <c r="O1175" t="s">
        <v>6180</v>
      </c>
      <c r="P1175">
        <v>0</v>
      </c>
      <c r="Q1175" t="s">
        <v>6181</v>
      </c>
      <c r="R1175" t="s">
        <v>6182</v>
      </c>
      <c r="S1175">
        <v>371</v>
      </c>
      <c r="T1175" t="s">
        <v>37</v>
      </c>
      <c r="U1175" t="s">
        <v>38</v>
      </c>
      <c r="V1175" t="s">
        <v>39</v>
      </c>
      <c r="W1175" s="11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5">
      <c r="A1176" t="s">
        <v>28</v>
      </c>
      <c r="B1176" t="s">
        <v>6183</v>
      </c>
      <c r="C1176">
        <v>169</v>
      </c>
      <c r="D1176">
        <v>105</v>
      </c>
      <c r="E1176">
        <v>54</v>
      </c>
      <c r="F1176">
        <v>988</v>
      </c>
      <c r="G1176" t="s">
        <v>4268</v>
      </c>
      <c r="H1176">
        <v>3000</v>
      </c>
      <c r="I1176" s="11">
        <v>51853450</v>
      </c>
      <c r="J1176" t="s">
        <v>4590</v>
      </c>
      <c r="K1176" t="s">
        <v>723</v>
      </c>
      <c r="L1176" t="s">
        <v>6184</v>
      </c>
      <c r="M1176">
        <v>37398</v>
      </c>
      <c r="N1176">
        <v>9069</v>
      </c>
      <c r="O1176" t="s">
        <v>324</v>
      </c>
      <c r="P1176">
        <v>0</v>
      </c>
      <c r="Q1176" t="s">
        <v>6185</v>
      </c>
      <c r="R1176" t="s">
        <v>6186</v>
      </c>
      <c r="S1176">
        <v>110</v>
      </c>
      <c r="T1176" t="s">
        <v>37</v>
      </c>
      <c r="U1176" t="s">
        <v>38</v>
      </c>
      <c r="V1176" t="s">
        <v>90</v>
      </c>
      <c r="W1176" s="11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5">
      <c r="A1177" t="s">
        <v>28</v>
      </c>
      <c r="B1177" t="s">
        <v>6187</v>
      </c>
      <c r="C1177">
        <v>128</v>
      </c>
      <c r="D1177">
        <v>101</v>
      </c>
      <c r="E1177">
        <v>10</v>
      </c>
      <c r="F1177">
        <v>681</v>
      </c>
      <c r="G1177" t="s">
        <v>6188</v>
      </c>
      <c r="H1177">
        <v>1000</v>
      </c>
      <c r="I1177" s="11">
        <v>46012734</v>
      </c>
      <c r="J1177" t="s">
        <v>1618</v>
      </c>
      <c r="K1177" t="s">
        <v>6189</v>
      </c>
      <c r="L1177" t="s">
        <v>6190</v>
      </c>
      <c r="M1177">
        <v>54421</v>
      </c>
      <c r="N1177">
        <v>4298</v>
      </c>
      <c r="O1177" t="s">
        <v>2128</v>
      </c>
      <c r="P1177">
        <v>2</v>
      </c>
      <c r="Q1177" t="s">
        <v>6191</v>
      </c>
      <c r="R1177" t="s">
        <v>6192</v>
      </c>
      <c r="S1177">
        <v>101</v>
      </c>
      <c r="T1177" t="s">
        <v>37</v>
      </c>
      <c r="U1177" t="s">
        <v>38</v>
      </c>
      <c r="V1177" t="s">
        <v>39</v>
      </c>
      <c r="W1177" s="11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5">
      <c r="A1178" t="s">
        <v>28</v>
      </c>
      <c r="B1178" t="s">
        <v>3541</v>
      </c>
      <c r="C1178">
        <v>249</v>
      </c>
      <c r="D1178">
        <v>134</v>
      </c>
      <c r="E1178">
        <v>16000</v>
      </c>
      <c r="F1178">
        <v>235</v>
      </c>
      <c r="G1178" t="s">
        <v>6193</v>
      </c>
      <c r="H1178">
        <v>880</v>
      </c>
      <c r="I1178" s="11">
        <v>47034272</v>
      </c>
      <c r="J1178" t="s">
        <v>6194</v>
      </c>
      <c r="K1178" t="s">
        <v>6195</v>
      </c>
      <c r="L1178" t="s">
        <v>6196</v>
      </c>
      <c r="M1178">
        <v>25465</v>
      </c>
      <c r="N1178">
        <v>2281</v>
      </c>
      <c r="O1178" t="s">
        <v>6197</v>
      </c>
      <c r="P1178">
        <v>1</v>
      </c>
      <c r="Q1178" t="s">
        <v>6198</v>
      </c>
      <c r="R1178" t="s">
        <v>6199</v>
      </c>
      <c r="S1178">
        <v>190</v>
      </c>
      <c r="T1178" t="s">
        <v>37</v>
      </c>
      <c r="U1178" t="s">
        <v>38</v>
      </c>
      <c r="V1178" t="s">
        <v>569</v>
      </c>
      <c r="W1178" s="11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5">
      <c r="A1179" t="s">
        <v>28</v>
      </c>
      <c r="B1179" t="s">
        <v>4638</v>
      </c>
      <c r="C1179">
        <v>91</v>
      </c>
      <c r="D1179">
        <v>135</v>
      </c>
      <c r="E1179">
        <v>0</v>
      </c>
      <c r="F1179">
        <v>913</v>
      </c>
      <c r="G1179" t="s">
        <v>2261</v>
      </c>
      <c r="H1179">
        <v>13000</v>
      </c>
      <c r="I1179" s="11">
        <v>45856732</v>
      </c>
      <c r="J1179" t="s">
        <v>2062</v>
      </c>
      <c r="K1179" t="s">
        <v>1124</v>
      </c>
      <c r="L1179" t="s">
        <v>6200</v>
      </c>
      <c r="M1179">
        <v>46221</v>
      </c>
      <c r="N1179">
        <v>16762</v>
      </c>
      <c r="O1179" t="s">
        <v>2579</v>
      </c>
      <c r="P1179">
        <v>1</v>
      </c>
      <c r="Q1179" t="s">
        <v>6201</v>
      </c>
      <c r="R1179" t="s">
        <v>6202</v>
      </c>
      <c r="S1179">
        <v>141</v>
      </c>
      <c r="T1179" t="s">
        <v>37</v>
      </c>
      <c r="U1179" t="s">
        <v>38</v>
      </c>
      <c r="V1179" t="s">
        <v>39</v>
      </c>
      <c r="W1179" s="11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5">
      <c r="A1180" t="s">
        <v>28</v>
      </c>
      <c r="B1180" t="s">
        <v>5608</v>
      </c>
      <c r="C1180">
        <v>207</v>
      </c>
      <c r="D1180">
        <v>98</v>
      </c>
      <c r="E1180">
        <v>326</v>
      </c>
      <c r="F1180">
        <v>416</v>
      </c>
      <c r="G1180" t="s">
        <v>4494</v>
      </c>
      <c r="H1180">
        <v>21000</v>
      </c>
      <c r="I1180" s="11">
        <v>59588068</v>
      </c>
      <c r="J1180" t="s">
        <v>2912</v>
      </c>
      <c r="K1180" t="s">
        <v>92</v>
      </c>
      <c r="L1180" t="s">
        <v>6203</v>
      </c>
      <c r="M1180">
        <v>89557</v>
      </c>
      <c r="N1180">
        <v>22318</v>
      </c>
      <c r="O1180" t="s">
        <v>1948</v>
      </c>
      <c r="P1180">
        <v>1</v>
      </c>
      <c r="Q1180" t="s">
        <v>6204</v>
      </c>
      <c r="R1180" t="s">
        <v>6205</v>
      </c>
      <c r="S1180">
        <v>376</v>
      </c>
      <c r="T1180" t="s">
        <v>37</v>
      </c>
      <c r="U1180" t="s">
        <v>38</v>
      </c>
      <c r="V1180" t="s">
        <v>569</v>
      </c>
      <c r="W1180" s="11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5">
      <c r="A1181" t="s">
        <v>28</v>
      </c>
      <c r="B1181" t="s">
        <v>384</v>
      </c>
      <c r="C1181">
        <v>77</v>
      </c>
      <c r="D1181">
        <v>155</v>
      </c>
      <c r="E1181">
        <v>14000</v>
      </c>
      <c r="F1181">
        <v>11000</v>
      </c>
      <c r="G1181" t="s">
        <v>456</v>
      </c>
      <c r="H1181">
        <v>12000</v>
      </c>
      <c r="I1181" s="11">
        <v>44175394</v>
      </c>
      <c r="J1181" t="s">
        <v>6206</v>
      </c>
      <c r="K1181" t="s">
        <v>735</v>
      </c>
      <c r="L1181" t="s">
        <v>6207</v>
      </c>
      <c r="M1181">
        <v>56509</v>
      </c>
      <c r="N1181">
        <v>37570</v>
      </c>
      <c r="O1181" t="s">
        <v>644</v>
      </c>
      <c r="P1181">
        <v>2</v>
      </c>
      <c r="Q1181" t="s">
        <v>6208</v>
      </c>
      <c r="R1181" t="s">
        <v>6209</v>
      </c>
      <c r="S1181">
        <v>227</v>
      </c>
      <c r="T1181" t="s">
        <v>37</v>
      </c>
      <c r="U1181" t="s">
        <v>38</v>
      </c>
      <c r="V1181" t="s">
        <v>569</v>
      </c>
      <c r="W1181" s="11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5">
      <c r="A1182" t="s">
        <v>28</v>
      </c>
      <c r="B1182" t="s">
        <v>1271</v>
      </c>
      <c r="C1182">
        <v>25</v>
      </c>
      <c r="D1182">
        <v>106</v>
      </c>
      <c r="E1182">
        <v>323</v>
      </c>
      <c r="F1182">
        <v>0</v>
      </c>
      <c r="G1182" t="s">
        <v>6210</v>
      </c>
      <c r="H1182">
        <v>472</v>
      </c>
      <c r="I1182" s="11">
        <v>45500797</v>
      </c>
      <c r="J1182" t="s">
        <v>2245</v>
      </c>
      <c r="K1182" t="s">
        <v>6211</v>
      </c>
      <c r="L1182" t="s">
        <v>6212</v>
      </c>
      <c r="M1182">
        <v>17443</v>
      </c>
      <c r="N1182">
        <v>519</v>
      </c>
      <c r="O1182" t="s">
        <v>6213</v>
      </c>
      <c r="P1182">
        <v>2</v>
      </c>
      <c r="Q1182" t="s">
        <v>6214</v>
      </c>
      <c r="R1182" t="s">
        <v>6215</v>
      </c>
      <c r="S1182">
        <v>56</v>
      </c>
      <c r="T1182" t="s">
        <v>37</v>
      </c>
      <c r="U1182" t="s">
        <v>38</v>
      </c>
      <c r="V1182" t="s">
        <v>39</v>
      </c>
      <c r="W1182" s="11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5">
      <c r="A1183" t="s">
        <v>28</v>
      </c>
      <c r="B1183" t="s">
        <v>6216</v>
      </c>
      <c r="C1183">
        <v>211</v>
      </c>
      <c r="D1183">
        <v>102</v>
      </c>
      <c r="E1183">
        <v>25</v>
      </c>
      <c r="F1183">
        <v>473</v>
      </c>
      <c r="G1183" t="s">
        <v>6217</v>
      </c>
      <c r="H1183">
        <v>1000</v>
      </c>
      <c r="I1183" s="11">
        <v>41797066</v>
      </c>
      <c r="J1183" t="s">
        <v>2145</v>
      </c>
      <c r="K1183" t="s">
        <v>6218</v>
      </c>
      <c r="L1183" t="s">
        <v>6219</v>
      </c>
      <c r="M1183">
        <v>92789</v>
      </c>
      <c r="N1183">
        <v>4324</v>
      </c>
      <c r="O1183" t="s">
        <v>6220</v>
      </c>
      <c r="P1183">
        <v>0</v>
      </c>
      <c r="Q1183" t="s">
        <v>6221</v>
      </c>
      <c r="R1183" t="s">
        <v>6222</v>
      </c>
      <c r="S1183">
        <v>998</v>
      </c>
      <c r="T1183" t="s">
        <v>37</v>
      </c>
      <c r="U1183" t="s">
        <v>38</v>
      </c>
      <c r="V1183" t="s">
        <v>569</v>
      </c>
      <c r="W1183" s="11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5">
      <c r="A1184" t="s">
        <v>28</v>
      </c>
      <c r="B1184" t="s">
        <v>4069</v>
      </c>
      <c r="C1184">
        <v>19</v>
      </c>
      <c r="D1184">
        <v>95</v>
      </c>
      <c r="E1184">
        <v>80</v>
      </c>
      <c r="F1184">
        <v>287</v>
      </c>
      <c r="G1184" t="s">
        <v>6223</v>
      </c>
      <c r="H1184">
        <v>3000</v>
      </c>
      <c r="I1184" s="11">
        <v>38087756</v>
      </c>
      <c r="J1184" t="s">
        <v>2934</v>
      </c>
      <c r="K1184" t="s">
        <v>6224</v>
      </c>
      <c r="L1184" t="s">
        <v>6225</v>
      </c>
      <c r="M1184">
        <v>49612</v>
      </c>
      <c r="N1184">
        <v>4634</v>
      </c>
      <c r="O1184" t="s">
        <v>6226</v>
      </c>
      <c r="P1184">
        <v>1</v>
      </c>
      <c r="Q1184" t="s">
        <v>6227</v>
      </c>
      <c r="R1184" t="s">
        <v>6228</v>
      </c>
      <c r="S1184">
        <v>39</v>
      </c>
      <c r="T1184" t="s">
        <v>37</v>
      </c>
      <c r="U1184" t="s">
        <v>38</v>
      </c>
      <c r="V1184" t="s">
        <v>90</v>
      </c>
      <c r="W1184" s="11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5">
      <c r="A1185" t="s">
        <v>28</v>
      </c>
      <c r="B1185" t="s">
        <v>5053</v>
      </c>
      <c r="C1185">
        <v>101</v>
      </c>
      <c r="D1185">
        <v>103</v>
      </c>
      <c r="E1185">
        <v>643</v>
      </c>
      <c r="F1185">
        <v>586</v>
      </c>
      <c r="G1185" t="s">
        <v>6218</v>
      </c>
      <c r="H1185">
        <v>24000</v>
      </c>
      <c r="I1185" s="11">
        <v>37752931</v>
      </c>
      <c r="J1185" t="s">
        <v>209</v>
      </c>
      <c r="K1185" t="s">
        <v>77</v>
      </c>
      <c r="L1185" t="s">
        <v>6229</v>
      </c>
      <c r="M1185">
        <v>20201</v>
      </c>
      <c r="N1185">
        <v>26938</v>
      </c>
      <c r="O1185" t="s">
        <v>3960</v>
      </c>
      <c r="P1185">
        <v>2</v>
      </c>
      <c r="Q1185" t="s">
        <v>6230</v>
      </c>
      <c r="R1185" t="s">
        <v>6231</v>
      </c>
      <c r="S1185">
        <v>180</v>
      </c>
      <c r="T1185" t="s">
        <v>37</v>
      </c>
      <c r="U1185" t="s">
        <v>38</v>
      </c>
      <c r="V1185" t="s">
        <v>39</v>
      </c>
      <c r="W1185" s="11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5">
      <c r="A1186" t="s">
        <v>28</v>
      </c>
      <c r="B1186" t="s">
        <v>6233</v>
      </c>
      <c r="C1186">
        <v>342</v>
      </c>
      <c r="D1186">
        <v>109</v>
      </c>
      <c r="E1186">
        <v>99</v>
      </c>
      <c r="F1186">
        <v>57</v>
      </c>
      <c r="G1186" t="s">
        <v>6234</v>
      </c>
      <c r="H1186">
        <v>176</v>
      </c>
      <c r="I1186" s="11">
        <v>37371385</v>
      </c>
      <c r="J1186" t="s">
        <v>1812</v>
      </c>
      <c r="K1186" t="s">
        <v>6235</v>
      </c>
      <c r="L1186" t="s">
        <v>6236</v>
      </c>
      <c r="M1186">
        <v>192462</v>
      </c>
      <c r="N1186">
        <v>390</v>
      </c>
      <c r="O1186" t="s">
        <v>6237</v>
      </c>
      <c r="P1186">
        <v>0</v>
      </c>
      <c r="Q1186" t="s">
        <v>6238</v>
      </c>
      <c r="R1186" t="s">
        <v>6239</v>
      </c>
      <c r="S1186">
        <v>334</v>
      </c>
      <c r="T1186" t="s">
        <v>37</v>
      </c>
      <c r="U1186" t="s">
        <v>38</v>
      </c>
      <c r="V1186" t="s">
        <v>569</v>
      </c>
      <c r="W1186" s="11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5">
      <c r="A1187" t="s">
        <v>28</v>
      </c>
      <c r="B1187" t="s">
        <v>5937</v>
      </c>
      <c r="C1187">
        <v>147</v>
      </c>
      <c r="D1187">
        <v>95</v>
      </c>
      <c r="E1187">
        <v>98</v>
      </c>
      <c r="F1187">
        <v>78</v>
      </c>
      <c r="G1187" t="s">
        <v>6240</v>
      </c>
      <c r="H1187">
        <v>405</v>
      </c>
      <c r="I1187" s="11">
        <v>37101011</v>
      </c>
      <c r="J1187" t="s">
        <v>2450</v>
      </c>
      <c r="K1187" t="s">
        <v>3827</v>
      </c>
      <c r="L1187" t="s">
        <v>6241</v>
      </c>
      <c r="M1187">
        <v>30394</v>
      </c>
      <c r="N1187">
        <v>1070</v>
      </c>
      <c r="O1187" t="s">
        <v>6242</v>
      </c>
      <c r="P1187">
        <v>1</v>
      </c>
      <c r="Q1187" t="s">
        <v>6243</v>
      </c>
      <c r="R1187" t="s">
        <v>6244</v>
      </c>
      <c r="S1187">
        <v>103</v>
      </c>
      <c r="T1187" t="s">
        <v>37</v>
      </c>
      <c r="U1187" t="s">
        <v>38</v>
      </c>
      <c r="V1187" t="s">
        <v>39</v>
      </c>
      <c r="W1187" s="11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5">
      <c r="A1188" t="s">
        <v>28</v>
      </c>
      <c r="B1188" t="s">
        <v>6001</v>
      </c>
      <c r="C1188">
        <v>420</v>
      </c>
      <c r="D1188">
        <v>111</v>
      </c>
      <c r="E1188">
        <v>0</v>
      </c>
      <c r="F1188">
        <v>687</v>
      </c>
      <c r="G1188" t="s">
        <v>6245</v>
      </c>
      <c r="H1188">
        <v>2000</v>
      </c>
      <c r="I1188" s="11">
        <v>38176892</v>
      </c>
      <c r="J1188" t="s">
        <v>4883</v>
      </c>
      <c r="K1188" t="s">
        <v>4033</v>
      </c>
      <c r="L1188" t="s">
        <v>6246</v>
      </c>
      <c r="M1188">
        <v>104119</v>
      </c>
      <c r="N1188">
        <v>4486</v>
      </c>
      <c r="O1188" t="s">
        <v>6247</v>
      </c>
      <c r="P1188">
        <v>0</v>
      </c>
      <c r="Q1188" t="s">
        <v>6248</v>
      </c>
      <c r="R1188" t="s">
        <v>6249</v>
      </c>
      <c r="S1188">
        <v>518</v>
      </c>
      <c r="T1188" t="s">
        <v>37</v>
      </c>
      <c r="U1188" t="s">
        <v>38</v>
      </c>
      <c r="V1188" t="s">
        <v>569</v>
      </c>
      <c r="W1188" s="11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5">
      <c r="A1189" t="s">
        <v>28</v>
      </c>
      <c r="B1189" t="s">
        <v>1284</v>
      </c>
      <c r="C1189">
        <v>138</v>
      </c>
      <c r="D1189">
        <v>123</v>
      </c>
      <c r="E1189">
        <v>541</v>
      </c>
      <c r="F1189">
        <v>173</v>
      </c>
      <c r="G1189" t="s">
        <v>589</v>
      </c>
      <c r="H1189">
        <v>12000</v>
      </c>
      <c r="I1189" s="11">
        <v>36283504</v>
      </c>
      <c r="J1189" t="s">
        <v>825</v>
      </c>
      <c r="K1189" t="s">
        <v>678</v>
      </c>
      <c r="L1189" t="s">
        <v>6250</v>
      </c>
      <c r="M1189">
        <v>104564</v>
      </c>
      <c r="N1189">
        <v>12970</v>
      </c>
      <c r="O1189" t="s">
        <v>6251</v>
      </c>
      <c r="P1189">
        <v>1</v>
      </c>
      <c r="Q1189" t="s">
        <v>6252</v>
      </c>
      <c r="R1189" t="s">
        <v>6253</v>
      </c>
      <c r="S1189">
        <v>587</v>
      </c>
      <c r="T1189" t="s">
        <v>37</v>
      </c>
      <c r="U1189" t="s">
        <v>740</v>
      </c>
      <c r="V1189" t="s">
        <v>569</v>
      </c>
      <c r="W1189" s="11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5">
      <c r="A1190" t="s">
        <v>28</v>
      </c>
      <c r="B1190" t="s">
        <v>733</v>
      </c>
      <c r="C1190">
        <v>82</v>
      </c>
      <c r="D1190">
        <v>140</v>
      </c>
      <c r="E1190">
        <v>0</v>
      </c>
      <c r="F1190">
        <v>552</v>
      </c>
      <c r="G1190" t="s">
        <v>2933</v>
      </c>
      <c r="H1190">
        <v>720</v>
      </c>
      <c r="I1190" s="11">
        <v>35183792</v>
      </c>
      <c r="J1190" t="s">
        <v>6194</v>
      </c>
      <c r="K1190" t="s">
        <v>1807</v>
      </c>
      <c r="L1190" t="s">
        <v>6254</v>
      </c>
      <c r="M1190">
        <v>68159</v>
      </c>
      <c r="N1190">
        <v>3044</v>
      </c>
      <c r="O1190" t="s">
        <v>3501</v>
      </c>
      <c r="P1190">
        <v>1</v>
      </c>
      <c r="Q1190" t="s">
        <v>6255</v>
      </c>
      <c r="R1190" t="s">
        <v>6256</v>
      </c>
      <c r="S1190">
        <v>209</v>
      </c>
      <c r="T1190" t="s">
        <v>37</v>
      </c>
      <c r="U1190" t="s">
        <v>38</v>
      </c>
      <c r="V1190" t="s">
        <v>569</v>
      </c>
      <c r="W1190" s="11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5">
      <c r="A1191" t="s">
        <v>28</v>
      </c>
      <c r="B1191" t="s">
        <v>6257</v>
      </c>
      <c r="C1191">
        <v>201</v>
      </c>
      <c r="D1191">
        <v>94</v>
      </c>
      <c r="E1191">
        <v>52</v>
      </c>
      <c r="F1191">
        <v>214</v>
      </c>
      <c r="G1191" t="s">
        <v>5879</v>
      </c>
      <c r="H1191">
        <v>683</v>
      </c>
      <c r="I1191" s="11">
        <v>38543473</v>
      </c>
      <c r="J1191" t="s">
        <v>1611</v>
      </c>
      <c r="K1191" t="s">
        <v>4417</v>
      </c>
      <c r="L1191" t="s">
        <v>6258</v>
      </c>
      <c r="M1191">
        <v>84382</v>
      </c>
      <c r="N1191">
        <v>1488</v>
      </c>
      <c r="O1191" t="s">
        <v>6259</v>
      </c>
      <c r="P1191">
        <v>2</v>
      </c>
      <c r="Q1191" t="s">
        <v>6260</v>
      </c>
      <c r="R1191" t="s">
        <v>6261</v>
      </c>
      <c r="S1191">
        <v>158</v>
      </c>
      <c r="T1191" t="s">
        <v>37</v>
      </c>
      <c r="U1191" t="s">
        <v>38</v>
      </c>
      <c r="V1191" t="s">
        <v>569</v>
      </c>
      <c r="W1191" s="11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5">
      <c r="A1192" t="s">
        <v>28</v>
      </c>
      <c r="B1192" t="s">
        <v>6262</v>
      </c>
      <c r="C1192">
        <v>82</v>
      </c>
      <c r="D1192">
        <v>94</v>
      </c>
      <c r="E1192">
        <v>0</v>
      </c>
      <c r="F1192">
        <v>235</v>
      </c>
      <c r="G1192" t="s">
        <v>1041</v>
      </c>
      <c r="H1192">
        <v>374</v>
      </c>
      <c r="I1192" s="11">
        <v>36037909</v>
      </c>
      <c r="J1192" t="s">
        <v>2450</v>
      </c>
      <c r="K1192" t="s">
        <v>2959</v>
      </c>
      <c r="L1192" t="s">
        <v>6263</v>
      </c>
      <c r="M1192">
        <v>10132</v>
      </c>
      <c r="N1192">
        <v>1238</v>
      </c>
      <c r="O1192" t="s">
        <v>6264</v>
      </c>
      <c r="P1192">
        <v>3</v>
      </c>
      <c r="Q1192" t="s">
        <v>6265</v>
      </c>
      <c r="R1192" t="s">
        <v>6266</v>
      </c>
      <c r="S1192">
        <v>130</v>
      </c>
      <c r="T1192" t="s">
        <v>37</v>
      </c>
      <c r="U1192" t="s">
        <v>740</v>
      </c>
      <c r="V1192" t="s">
        <v>39</v>
      </c>
      <c r="W1192" s="11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5">
      <c r="A1193" t="s">
        <v>28</v>
      </c>
      <c r="B1193" t="s">
        <v>5012</v>
      </c>
      <c r="C1193">
        <v>277</v>
      </c>
      <c r="D1193">
        <v>92</v>
      </c>
      <c r="E1193">
        <v>77</v>
      </c>
      <c r="F1193">
        <v>495</v>
      </c>
      <c r="G1193" t="s">
        <v>6267</v>
      </c>
      <c r="H1193">
        <v>703</v>
      </c>
      <c r="I1193" s="11">
        <v>42575718</v>
      </c>
      <c r="J1193" t="s">
        <v>6096</v>
      </c>
      <c r="K1193" t="s">
        <v>6268</v>
      </c>
      <c r="L1193" t="s">
        <v>6269</v>
      </c>
      <c r="M1193">
        <v>83788</v>
      </c>
      <c r="N1193">
        <v>3074</v>
      </c>
      <c r="O1193" t="s">
        <v>3542</v>
      </c>
      <c r="P1193">
        <v>0</v>
      </c>
      <c r="Q1193" t="s">
        <v>6270</v>
      </c>
      <c r="R1193" t="s">
        <v>6271</v>
      </c>
      <c r="S1193">
        <v>227</v>
      </c>
      <c r="T1193" t="s">
        <v>37</v>
      </c>
      <c r="U1193" t="s">
        <v>38</v>
      </c>
      <c r="V1193" t="s">
        <v>569</v>
      </c>
      <c r="W1193" s="11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5">
      <c r="A1194" t="s">
        <v>28</v>
      </c>
      <c r="B1194" t="s">
        <v>6272</v>
      </c>
      <c r="C1194">
        <v>90</v>
      </c>
      <c r="D1194">
        <v>102</v>
      </c>
      <c r="E1194">
        <v>6</v>
      </c>
      <c r="F1194">
        <v>584</v>
      </c>
      <c r="G1194" t="s">
        <v>1843</v>
      </c>
      <c r="H1194">
        <v>711</v>
      </c>
      <c r="I1194" s="11">
        <v>33864342</v>
      </c>
      <c r="J1194" t="s">
        <v>4092</v>
      </c>
      <c r="K1194" t="s">
        <v>520</v>
      </c>
      <c r="L1194" t="s">
        <v>6273</v>
      </c>
      <c r="M1194">
        <v>29968</v>
      </c>
      <c r="N1194">
        <v>2913</v>
      </c>
      <c r="O1194" t="s">
        <v>3412</v>
      </c>
      <c r="P1194">
        <v>1</v>
      </c>
      <c r="Q1194" t="s">
        <v>6274</v>
      </c>
      <c r="R1194" t="s">
        <v>6275</v>
      </c>
      <c r="S1194">
        <v>117</v>
      </c>
      <c r="T1194" t="s">
        <v>37</v>
      </c>
      <c r="U1194" t="s">
        <v>56</v>
      </c>
      <c r="V1194" t="s">
        <v>39</v>
      </c>
      <c r="W1194" s="11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5">
      <c r="A1195" t="s">
        <v>28</v>
      </c>
      <c r="B1195" t="s">
        <v>2485</v>
      </c>
      <c r="C1195">
        <v>157</v>
      </c>
      <c r="D1195">
        <v>123</v>
      </c>
      <c r="E1195">
        <v>75</v>
      </c>
      <c r="F1195">
        <v>754</v>
      </c>
      <c r="G1195" t="s">
        <v>2126</v>
      </c>
      <c r="H1195">
        <v>18000</v>
      </c>
      <c r="I1195" s="11">
        <v>33508922</v>
      </c>
      <c r="J1195" t="s">
        <v>3270</v>
      </c>
      <c r="K1195" t="s">
        <v>115</v>
      </c>
      <c r="L1195" t="s">
        <v>6276</v>
      </c>
      <c r="M1195">
        <v>95860</v>
      </c>
      <c r="N1195">
        <v>23920</v>
      </c>
      <c r="O1195" t="s">
        <v>6277</v>
      </c>
      <c r="P1195">
        <v>2</v>
      </c>
      <c r="Q1195" t="s">
        <v>6278</v>
      </c>
      <c r="R1195" t="s">
        <v>6279</v>
      </c>
      <c r="S1195">
        <v>660</v>
      </c>
      <c r="T1195" t="s">
        <v>37</v>
      </c>
      <c r="U1195" t="s">
        <v>38</v>
      </c>
      <c r="V1195" t="s">
        <v>39</v>
      </c>
      <c r="W1195" s="11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5">
      <c r="A1196" t="s">
        <v>28</v>
      </c>
      <c r="B1196" t="s">
        <v>3355</v>
      </c>
      <c r="C1196">
        <v>124</v>
      </c>
      <c r="D1196">
        <v>104</v>
      </c>
      <c r="E1196">
        <v>101</v>
      </c>
      <c r="F1196">
        <v>223</v>
      </c>
      <c r="G1196" t="s">
        <v>6280</v>
      </c>
      <c r="H1196">
        <v>787</v>
      </c>
      <c r="I1196" s="11">
        <v>42071069</v>
      </c>
      <c r="J1196" t="s">
        <v>4290</v>
      </c>
      <c r="K1196" t="s">
        <v>6281</v>
      </c>
      <c r="L1196" t="s">
        <v>6282</v>
      </c>
      <c r="M1196">
        <v>36223</v>
      </c>
      <c r="N1196">
        <v>1827</v>
      </c>
      <c r="O1196" t="s">
        <v>6283</v>
      </c>
      <c r="P1196">
        <v>1</v>
      </c>
      <c r="Q1196" t="s">
        <v>6284</v>
      </c>
      <c r="R1196" t="s">
        <v>6285</v>
      </c>
      <c r="S1196">
        <v>208</v>
      </c>
      <c r="T1196" t="s">
        <v>37</v>
      </c>
      <c r="U1196" t="s">
        <v>38</v>
      </c>
      <c r="V1196" t="s">
        <v>39</v>
      </c>
      <c r="W1196" s="11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5">
      <c r="A1197" t="s">
        <v>28</v>
      </c>
      <c r="B1197" t="s">
        <v>2686</v>
      </c>
      <c r="C1197">
        <v>146</v>
      </c>
      <c r="D1197">
        <v>102</v>
      </c>
      <c r="E1197">
        <v>65</v>
      </c>
      <c r="F1197">
        <v>490</v>
      </c>
      <c r="G1197" t="s">
        <v>6286</v>
      </c>
      <c r="H1197">
        <v>1000</v>
      </c>
      <c r="I1197" s="11">
        <v>32853640</v>
      </c>
      <c r="J1197" t="s">
        <v>2450</v>
      </c>
      <c r="K1197" t="s">
        <v>1150</v>
      </c>
      <c r="L1197" t="s">
        <v>6287</v>
      </c>
      <c r="M1197">
        <v>50199</v>
      </c>
      <c r="N1197">
        <v>3239</v>
      </c>
      <c r="O1197" t="s">
        <v>3531</v>
      </c>
      <c r="P1197">
        <v>1</v>
      </c>
      <c r="Q1197" t="s">
        <v>6288</v>
      </c>
      <c r="R1197" t="s">
        <v>6289</v>
      </c>
      <c r="S1197">
        <v>101</v>
      </c>
      <c r="T1197" t="s">
        <v>37</v>
      </c>
      <c r="U1197" t="s">
        <v>38</v>
      </c>
      <c r="V1197" t="s">
        <v>39</v>
      </c>
      <c r="W1197" s="11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5">
      <c r="A1198" t="s">
        <v>28</v>
      </c>
      <c r="B1198" t="s">
        <v>2436</v>
      </c>
      <c r="C1198">
        <v>303</v>
      </c>
      <c r="D1198">
        <v>136</v>
      </c>
      <c r="E1198">
        <v>3000</v>
      </c>
      <c r="F1198">
        <v>3000</v>
      </c>
      <c r="G1198" t="s">
        <v>749</v>
      </c>
      <c r="H1198">
        <v>14000</v>
      </c>
      <c r="I1198" s="11">
        <v>42615685</v>
      </c>
      <c r="J1198" t="s">
        <v>4296</v>
      </c>
      <c r="K1198" t="s">
        <v>223</v>
      </c>
      <c r="L1198" t="s">
        <v>6290</v>
      </c>
      <c r="M1198">
        <v>136093</v>
      </c>
      <c r="N1198">
        <v>28927</v>
      </c>
      <c r="O1198" t="s">
        <v>2436</v>
      </c>
      <c r="P1198">
        <v>3</v>
      </c>
      <c r="Q1198" t="s">
        <v>6291</v>
      </c>
      <c r="R1198" t="s">
        <v>6292</v>
      </c>
      <c r="S1198">
        <v>416</v>
      </c>
      <c r="T1198" t="s">
        <v>37</v>
      </c>
      <c r="U1198" t="s">
        <v>38</v>
      </c>
      <c r="V1198" t="s">
        <v>569</v>
      </c>
      <c r="W1198" s="11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5">
      <c r="A1199" t="s">
        <v>28</v>
      </c>
      <c r="B1199" t="s">
        <v>5546</v>
      </c>
      <c r="C1199">
        <v>70</v>
      </c>
      <c r="D1199">
        <v>93</v>
      </c>
      <c r="E1199">
        <v>85</v>
      </c>
      <c r="F1199">
        <v>510</v>
      </c>
      <c r="G1199" t="s">
        <v>3150</v>
      </c>
      <c r="H1199">
        <v>924</v>
      </c>
      <c r="I1199" s="11">
        <v>32055248</v>
      </c>
      <c r="J1199" t="s">
        <v>6293</v>
      </c>
      <c r="K1199" t="s">
        <v>2843</v>
      </c>
      <c r="L1199" t="s">
        <v>6294</v>
      </c>
      <c r="M1199">
        <v>18723</v>
      </c>
      <c r="N1199">
        <v>2711</v>
      </c>
      <c r="O1199" t="s">
        <v>4104</v>
      </c>
      <c r="P1199">
        <v>0</v>
      </c>
      <c r="Q1199" t="s">
        <v>6295</v>
      </c>
      <c r="R1199" t="s">
        <v>6296</v>
      </c>
      <c r="S1199">
        <v>146</v>
      </c>
      <c r="T1199" t="s">
        <v>37</v>
      </c>
      <c r="U1199" t="s">
        <v>38</v>
      </c>
      <c r="V1199" t="s">
        <v>39</v>
      </c>
      <c r="W1199" s="11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5">
      <c r="A1200" t="s">
        <v>28</v>
      </c>
      <c r="B1200" t="s">
        <v>6297</v>
      </c>
      <c r="C1200">
        <v>283</v>
      </c>
      <c r="D1200">
        <v>129</v>
      </c>
      <c r="E1200">
        <v>335</v>
      </c>
      <c r="F1200">
        <v>64</v>
      </c>
      <c r="G1200" t="s">
        <v>6298</v>
      </c>
      <c r="H1200">
        <v>15000</v>
      </c>
      <c r="I1200" s="11">
        <v>31836745</v>
      </c>
      <c r="J1200" t="s">
        <v>6299</v>
      </c>
      <c r="K1200" t="s">
        <v>317</v>
      </c>
      <c r="L1200" t="s">
        <v>6300</v>
      </c>
      <c r="M1200">
        <v>81298</v>
      </c>
      <c r="N1200">
        <v>15595</v>
      </c>
      <c r="O1200" t="s">
        <v>6301</v>
      </c>
      <c r="P1200">
        <v>1</v>
      </c>
      <c r="Q1200" t="s">
        <v>6302</v>
      </c>
      <c r="R1200" t="s">
        <v>6303</v>
      </c>
      <c r="S1200">
        <v>341</v>
      </c>
      <c r="T1200" t="s">
        <v>37</v>
      </c>
      <c r="U1200" t="s">
        <v>38</v>
      </c>
      <c r="V1200" t="s">
        <v>39</v>
      </c>
      <c r="W1200" s="11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5">
      <c r="A1201" t="s">
        <v>28</v>
      </c>
      <c r="B1201" t="s">
        <v>5491</v>
      </c>
      <c r="C1201">
        <v>212</v>
      </c>
      <c r="D1201">
        <v>107</v>
      </c>
      <c r="E1201">
        <v>50</v>
      </c>
      <c r="F1201">
        <v>58</v>
      </c>
      <c r="G1201" t="s">
        <v>6304</v>
      </c>
      <c r="H1201">
        <v>293</v>
      </c>
      <c r="I1201" s="11">
        <v>30993544</v>
      </c>
      <c r="J1201" t="s">
        <v>1375</v>
      </c>
      <c r="K1201" t="s">
        <v>6305</v>
      </c>
      <c r="L1201" t="s">
        <v>6306</v>
      </c>
      <c r="M1201">
        <v>58871</v>
      </c>
      <c r="N1201">
        <v>621</v>
      </c>
      <c r="O1201" t="s">
        <v>6307</v>
      </c>
      <c r="P1201">
        <v>0</v>
      </c>
      <c r="Q1201" t="s">
        <v>6308</v>
      </c>
      <c r="R1201" t="s">
        <v>6309</v>
      </c>
      <c r="S1201">
        <v>156</v>
      </c>
      <c r="T1201" t="s">
        <v>37</v>
      </c>
      <c r="U1201" t="s">
        <v>38</v>
      </c>
      <c r="V1201" t="s">
        <v>39</v>
      </c>
      <c r="W1201" s="11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5">
      <c r="A1202" t="s">
        <v>28</v>
      </c>
      <c r="B1202" t="s">
        <v>5185</v>
      </c>
      <c r="C1202">
        <v>98</v>
      </c>
      <c r="D1202">
        <v>117</v>
      </c>
      <c r="E1202">
        <v>260</v>
      </c>
      <c r="F1202">
        <v>441</v>
      </c>
      <c r="G1202" t="s">
        <v>4867</v>
      </c>
      <c r="H1202">
        <v>1000</v>
      </c>
      <c r="I1202" s="11">
        <v>30981850</v>
      </c>
      <c r="J1202" t="s">
        <v>6310</v>
      </c>
      <c r="K1202" t="s">
        <v>3381</v>
      </c>
      <c r="L1202" t="s">
        <v>6311</v>
      </c>
      <c r="M1202">
        <v>35834</v>
      </c>
      <c r="N1202">
        <v>3969</v>
      </c>
      <c r="O1202" t="s">
        <v>2135</v>
      </c>
      <c r="P1202">
        <v>0</v>
      </c>
      <c r="Q1202" t="s">
        <v>6312</v>
      </c>
      <c r="R1202" t="s">
        <v>6313</v>
      </c>
      <c r="S1202">
        <v>284</v>
      </c>
      <c r="T1202" t="s">
        <v>37</v>
      </c>
      <c r="U1202" t="s">
        <v>38</v>
      </c>
      <c r="V1202" t="s">
        <v>569</v>
      </c>
      <c r="W1202" s="11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5">
      <c r="A1203" t="s">
        <v>28</v>
      </c>
      <c r="B1203" t="s">
        <v>6314</v>
      </c>
      <c r="C1203">
        <v>110</v>
      </c>
      <c r="D1203">
        <v>116</v>
      </c>
      <c r="E1203">
        <v>18</v>
      </c>
      <c r="F1203">
        <v>249</v>
      </c>
      <c r="G1203" t="s">
        <v>571</v>
      </c>
      <c r="H1203">
        <v>2000</v>
      </c>
      <c r="I1203" s="11">
        <v>30199105</v>
      </c>
      <c r="J1203" t="s">
        <v>3203</v>
      </c>
      <c r="K1203" t="s">
        <v>2889</v>
      </c>
      <c r="L1203" t="s">
        <v>6315</v>
      </c>
      <c r="M1203">
        <v>25346</v>
      </c>
      <c r="N1203">
        <v>3753</v>
      </c>
      <c r="O1203" t="s">
        <v>6316</v>
      </c>
      <c r="P1203">
        <v>0</v>
      </c>
      <c r="Q1203" t="s">
        <v>6317</v>
      </c>
      <c r="R1203" t="s">
        <v>6318</v>
      </c>
      <c r="S1203">
        <v>167</v>
      </c>
      <c r="T1203" t="s">
        <v>37</v>
      </c>
      <c r="U1203" t="s">
        <v>38</v>
      </c>
      <c r="V1203" t="s">
        <v>569</v>
      </c>
      <c r="W1203" s="11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5">
      <c r="A1204" t="s">
        <v>28</v>
      </c>
      <c r="B1204" t="s">
        <v>1216</v>
      </c>
      <c r="C1204">
        <v>146</v>
      </c>
      <c r="D1204">
        <v>135</v>
      </c>
      <c r="E1204">
        <v>0</v>
      </c>
      <c r="F1204">
        <v>715</v>
      </c>
      <c r="G1204" t="s">
        <v>6319</v>
      </c>
      <c r="H1204">
        <v>3000</v>
      </c>
      <c r="I1204" s="11">
        <v>29077547</v>
      </c>
      <c r="J1204" t="s">
        <v>2739</v>
      </c>
      <c r="K1204" t="s">
        <v>955</v>
      </c>
      <c r="L1204" t="s">
        <v>6320</v>
      </c>
      <c r="M1204">
        <v>41685</v>
      </c>
      <c r="N1204">
        <v>5917</v>
      </c>
      <c r="O1204" t="s">
        <v>6321</v>
      </c>
      <c r="P1204">
        <v>1</v>
      </c>
      <c r="Q1204" t="s">
        <v>6322</v>
      </c>
      <c r="R1204" t="s">
        <v>6323</v>
      </c>
      <c r="S1204">
        <v>754</v>
      </c>
      <c r="T1204" t="s">
        <v>37</v>
      </c>
      <c r="U1204" t="s">
        <v>38</v>
      </c>
      <c r="V1204" t="s">
        <v>39</v>
      </c>
      <c r="W1204" s="11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5">
      <c r="A1205" t="s">
        <v>28</v>
      </c>
      <c r="B1205" t="s">
        <v>1694</v>
      </c>
      <c r="C1205">
        <v>100</v>
      </c>
      <c r="D1205">
        <v>107</v>
      </c>
      <c r="E1205">
        <v>55</v>
      </c>
      <c r="F1205">
        <v>294</v>
      </c>
      <c r="G1205" t="s">
        <v>6324</v>
      </c>
      <c r="H1205">
        <v>3000</v>
      </c>
      <c r="I1205" s="11">
        <v>29374178</v>
      </c>
      <c r="J1205" t="s">
        <v>6325</v>
      </c>
      <c r="K1205" t="s">
        <v>1753</v>
      </c>
      <c r="L1205" t="s">
        <v>6326</v>
      </c>
      <c r="M1205">
        <v>12093</v>
      </c>
      <c r="N1205">
        <v>4565</v>
      </c>
      <c r="O1205" t="s">
        <v>6327</v>
      </c>
      <c r="P1205">
        <v>0</v>
      </c>
      <c r="Q1205" t="s">
        <v>6328</v>
      </c>
      <c r="R1205" t="s">
        <v>6329</v>
      </c>
      <c r="S1205">
        <v>188</v>
      </c>
      <c r="T1205" t="s">
        <v>37</v>
      </c>
      <c r="U1205" t="s">
        <v>38</v>
      </c>
      <c r="V1205" t="s">
        <v>569</v>
      </c>
      <c r="W1205" s="11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5">
      <c r="A1206" t="s">
        <v>28</v>
      </c>
      <c r="B1206" t="s">
        <v>4392</v>
      </c>
      <c r="C1206">
        <v>62</v>
      </c>
      <c r="D1206">
        <v>90</v>
      </c>
      <c r="E1206">
        <v>39</v>
      </c>
      <c r="F1206">
        <v>210</v>
      </c>
      <c r="G1206" t="s">
        <v>6330</v>
      </c>
      <c r="H1206">
        <v>607</v>
      </c>
      <c r="I1206" s="11">
        <v>28535768</v>
      </c>
      <c r="J1206" t="s">
        <v>1611</v>
      </c>
      <c r="K1206" t="s">
        <v>3979</v>
      </c>
      <c r="L1206" t="s">
        <v>6331</v>
      </c>
      <c r="M1206">
        <v>10446</v>
      </c>
      <c r="N1206">
        <v>1335</v>
      </c>
      <c r="O1206" t="s">
        <v>6332</v>
      </c>
      <c r="P1206">
        <v>2</v>
      </c>
      <c r="Q1206" t="s">
        <v>6333</v>
      </c>
      <c r="R1206" t="s">
        <v>6334</v>
      </c>
      <c r="S1206">
        <v>105</v>
      </c>
      <c r="T1206" t="s">
        <v>37</v>
      </c>
      <c r="U1206" t="s">
        <v>38</v>
      </c>
      <c r="V1206" t="s">
        <v>39</v>
      </c>
      <c r="W1206" s="11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5">
      <c r="A1207" t="s">
        <v>28</v>
      </c>
      <c r="B1207" t="s">
        <v>4507</v>
      </c>
      <c r="C1207">
        <v>70</v>
      </c>
      <c r="D1207">
        <v>99</v>
      </c>
      <c r="E1207">
        <v>287</v>
      </c>
      <c r="F1207">
        <v>44</v>
      </c>
      <c r="G1207" t="s">
        <v>309</v>
      </c>
      <c r="H1207">
        <v>10000</v>
      </c>
      <c r="I1207" s="11">
        <v>27663982</v>
      </c>
      <c r="J1207" t="s">
        <v>4155</v>
      </c>
      <c r="K1207" t="s">
        <v>114</v>
      </c>
      <c r="L1207" t="s">
        <v>6335</v>
      </c>
      <c r="M1207">
        <v>26051</v>
      </c>
      <c r="N1207">
        <v>10469</v>
      </c>
      <c r="O1207" t="s">
        <v>6336</v>
      </c>
      <c r="P1207">
        <v>2</v>
      </c>
      <c r="Q1207" t="s">
        <v>6337</v>
      </c>
      <c r="R1207" t="s">
        <v>6338</v>
      </c>
      <c r="S1207">
        <v>164</v>
      </c>
      <c r="T1207" t="s">
        <v>37</v>
      </c>
      <c r="U1207" t="s">
        <v>38</v>
      </c>
      <c r="V1207" t="s">
        <v>39</v>
      </c>
      <c r="W1207" s="11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5">
      <c r="A1208" t="s">
        <v>28</v>
      </c>
      <c r="B1208" t="s">
        <v>1756</v>
      </c>
      <c r="C1208">
        <v>107</v>
      </c>
      <c r="D1208">
        <v>104</v>
      </c>
      <c r="E1208">
        <v>0</v>
      </c>
      <c r="F1208">
        <v>327</v>
      </c>
      <c r="G1208" t="s">
        <v>6339</v>
      </c>
      <c r="H1208">
        <v>964</v>
      </c>
      <c r="I1208" s="11">
        <v>27053815</v>
      </c>
      <c r="J1208" t="s">
        <v>76</v>
      </c>
      <c r="K1208" t="s">
        <v>6340</v>
      </c>
      <c r="L1208" t="s">
        <v>6341</v>
      </c>
      <c r="M1208">
        <v>12856</v>
      </c>
      <c r="N1208">
        <v>2888</v>
      </c>
      <c r="O1208" t="s">
        <v>3318</v>
      </c>
      <c r="P1208">
        <v>0</v>
      </c>
      <c r="Q1208" t="s">
        <v>6342</v>
      </c>
      <c r="R1208" t="s">
        <v>6343</v>
      </c>
      <c r="S1208">
        <v>291</v>
      </c>
      <c r="T1208" t="s">
        <v>37</v>
      </c>
      <c r="U1208" t="s">
        <v>740</v>
      </c>
      <c r="V1208" t="s">
        <v>39</v>
      </c>
      <c r="W1208" s="11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5">
      <c r="A1209" t="s">
        <v>28</v>
      </c>
      <c r="B1209" t="s">
        <v>6344</v>
      </c>
      <c r="C1209">
        <v>169</v>
      </c>
      <c r="D1209">
        <v>115</v>
      </c>
      <c r="E1209">
        <v>56</v>
      </c>
      <c r="F1209">
        <v>19000</v>
      </c>
      <c r="G1209" t="s">
        <v>95</v>
      </c>
      <c r="H1209">
        <v>20000</v>
      </c>
      <c r="I1209" s="11">
        <v>26814957</v>
      </c>
      <c r="J1209" t="s">
        <v>5815</v>
      </c>
      <c r="K1209" t="s">
        <v>814</v>
      </c>
      <c r="L1209" t="s">
        <v>6345</v>
      </c>
      <c r="M1209">
        <v>84357</v>
      </c>
      <c r="N1209">
        <v>77823</v>
      </c>
      <c r="O1209" t="s">
        <v>348</v>
      </c>
      <c r="P1209">
        <v>3</v>
      </c>
      <c r="Q1209" t="s">
        <v>6346</v>
      </c>
      <c r="R1209" t="s">
        <v>6347</v>
      </c>
      <c r="S1209">
        <v>252</v>
      </c>
      <c r="T1209" t="s">
        <v>37</v>
      </c>
      <c r="U1209" t="s">
        <v>56</v>
      </c>
      <c r="V1209" t="s">
        <v>39</v>
      </c>
      <c r="W1209" s="11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5">
      <c r="A1210" t="s">
        <v>28</v>
      </c>
      <c r="B1210" t="s">
        <v>6348</v>
      </c>
      <c r="C1210">
        <v>94</v>
      </c>
      <c r="D1210">
        <v>119</v>
      </c>
      <c r="E1210">
        <v>7</v>
      </c>
      <c r="F1210">
        <v>903</v>
      </c>
      <c r="G1210" t="s">
        <v>749</v>
      </c>
      <c r="H1210">
        <v>18000</v>
      </c>
      <c r="I1210" s="11">
        <v>25178165</v>
      </c>
      <c r="J1210" t="s">
        <v>209</v>
      </c>
      <c r="K1210" t="s">
        <v>572</v>
      </c>
      <c r="L1210" t="s">
        <v>6349</v>
      </c>
      <c r="M1210">
        <v>70292</v>
      </c>
      <c r="N1210">
        <v>29484</v>
      </c>
      <c r="O1210" t="s">
        <v>117</v>
      </c>
      <c r="P1210">
        <v>1</v>
      </c>
      <c r="Q1210" t="s">
        <v>6350</v>
      </c>
      <c r="R1210" t="s">
        <v>6351</v>
      </c>
      <c r="S1210">
        <v>274</v>
      </c>
      <c r="T1210" t="s">
        <v>37</v>
      </c>
      <c r="U1210" t="s">
        <v>38</v>
      </c>
      <c r="V1210" t="s">
        <v>39</v>
      </c>
      <c r="W1210" s="11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5">
      <c r="A1211" t="s">
        <v>28</v>
      </c>
      <c r="B1211" t="s">
        <v>2635</v>
      </c>
      <c r="C1211">
        <v>190</v>
      </c>
      <c r="D1211">
        <v>99</v>
      </c>
      <c r="E1211">
        <v>81</v>
      </c>
      <c r="F1211">
        <v>135</v>
      </c>
      <c r="G1211" t="s">
        <v>6352</v>
      </c>
      <c r="H1211">
        <v>327</v>
      </c>
      <c r="I1211" s="11">
        <v>25117498</v>
      </c>
      <c r="J1211" t="s">
        <v>5289</v>
      </c>
      <c r="K1211" t="s">
        <v>3318</v>
      </c>
      <c r="L1211" t="s">
        <v>6353</v>
      </c>
      <c r="M1211">
        <v>37412</v>
      </c>
      <c r="N1211">
        <v>960</v>
      </c>
      <c r="O1211" t="s">
        <v>6354</v>
      </c>
      <c r="P1211">
        <v>0</v>
      </c>
      <c r="Q1211" t="s">
        <v>6355</v>
      </c>
      <c r="R1211" t="s">
        <v>6356</v>
      </c>
      <c r="S1211">
        <v>178</v>
      </c>
      <c r="T1211" t="s">
        <v>37</v>
      </c>
      <c r="U1211" t="s">
        <v>38</v>
      </c>
      <c r="V1211" t="s">
        <v>569</v>
      </c>
      <c r="W1211" s="11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5">
      <c r="A1212" t="s">
        <v>28</v>
      </c>
      <c r="B1212" t="s">
        <v>477</v>
      </c>
      <c r="C1212">
        <v>112</v>
      </c>
      <c r="D1212">
        <v>112</v>
      </c>
      <c r="E1212">
        <v>17000</v>
      </c>
      <c r="F1212">
        <v>354</v>
      </c>
      <c r="G1212" t="s">
        <v>4447</v>
      </c>
      <c r="H1212">
        <v>22000</v>
      </c>
      <c r="I1212" s="11">
        <v>32645</v>
      </c>
      <c r="J1212" t="s">
        <v>5047</v>
      </c>
      <c r="K1212" t="s">
        <v>1683</v>
      </c>
      <c r="L1212" t="s">
        <v>6357</v>
      </c>
      <c r="M1212">
        <v>67797</v>
      </c>
      <c r="N1212">
        <v>23737</v>
      </c>
      <c r="O1212" t="s">
        <v>6358</v>
      </c>
      <c r="P1212">
        <v>0</v>
      </c>
      <c r="Q1212" t="s">
        <v>6359</v>
      </c>
      <c r="R1212" t="s">
        <v>6360</v>
      </c>
      <c r="S1212">
        <v>223</v>
      </c>
      <c r="T1212" t="s">
        <v>37</v>
      </c>
      <c r="U1212" t="s">
        <v>38</v>
      </c>
      <c r="V1212" t="s">
        <v>569</v>
      </c>
      <c r="W1212" s="11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5">
      <c r="A1213" t="s">
        <v>28</v>
      </c>
      <c r="B1213" t="s">
        <v>5358</v>
      </c>
      <c r="C1213">
        <v>12</v>
      </c>
      <c r="D1213">
        <v>128</v>
      </c>
      <c r="E1213">
        <v>545</v>
      </c>
      <c r="F1213">
        <v>353</v>
      </c>
      <c r="G1213" t="s">
        <v>6361</v>
      </c>
      <c r="H1213">
        <v>783</v>
      </c>
      <c r="I1213" s="11">
        <v>24332324</v>
      </c>
      <c r="J1213" t="s">
        <v>2450</v>
      </c>
      <c r="K1213" t="s">
        <v>945</v>
      </c>
      <c r="L1213" t="s">
        <v>6362</v>
      </c>
      <c r="M1213">
        <v>13830</v>
      </c>
      <c r="N1213">
        <v>3126</v>
      </c>
      <c r="O1213" t="s">
        <v>6363</v>
      </c>
      <c r="P1213">
        <v>1</v>
      </c>
      <c r="Q1213" t="s">
        <v>6364</v>
      </c>
      <c r="R1213" t="s">
        <v>6365</v>
      </c>
      <c r="S1213">
        <v>61</v>
      </c>
      <c r="T1213" t="s">
        <v>37</v>
      </c>
      <c r="U1213" t="s">
        <v>38</v>
      </c>
      <c r="V1213" t="s">
        <v>39</v>
      </c>
      <c r="W1213" s="11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5">
      <c r="A1214" t="s">
        <v>28</v>
      </c>
      <c r="B1214" t="s">
        <v>5330</v>
      </c>
      <c r="C1214">
        <v>201</v>
      </c>
      <c r="D1214">
        <v>112</v>
      </c>
      <c r="E1214">
        <v>118</v>
      </c>
      <c r="F1214">
        <v>674</v>
      </c>
      <c r="G1214" t="s">
        <v>6366</v>
      </c>
      <c r="H1214">
        <v>877</v>
      </c>
      <c r="I1214" s="11">
        <v>36665854</v>
      </c>
      <c r="J1214" t="s">
        <v>454</v>
      </c>
      <c r="K1214" t="s">
        <v>1157</v>
      </c>
      <c r="L1214" t="s">
        <v>6367</v>
      </c>
      <c r="M1214">
        <v>76498</v>
      </c>
      <c r="N1214">
        <v>3432</v>
      </c>
      <c r="O1214" t="s">
        <v>6368</v>
      </c>
      <c r="P1214">
        <v>0</v>
      </c>
      <c r="Q1214" t="s">
        <v>6369</v>
      </c>
      <c r="R1214" t="s">
        <v>6370</v>
      </c>
      <c r="S1214">
        <v>203</v>
      </c>
      <c r="T1214" t="s">
        <v>37</v>
      </c>
      <c r="U1214" t="s">
        <v>1418</v>
      </c>
      <c r="V1214" t="s">
        <v>39</v>
      </c>
      <c r="W1214" s="11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5">
      <c r="A1215" t="s">
        <v>28</v>
      </c>
      <c r="B1215" t="s">
        <v>6371</v>
      </c>
      <c r="C1215">
        <v>34</v>
      </c>
      <c r="D1215">
        <v>86</v>
      </c>
      <c r="E1215">
        <v>7</v>
      </c>
      <c r="F1215">
        <v>795</v>
      </c>
      <c r="G1215" t="s">
        <v>6372</v>
      </c>
      <c r="H1215">
        <v>10000</v>
      </c>
      <c r="I1215" s="11">
        <v>22717758</v>
      </c>
      <c r="J1215" t="s">
        <v>6373</v>
      </c>
      <c r="K1215" t="s">
        <v>430</v>
      </c>
      <c r="L1215" t="s">
        <v>6374</v>
      </c>
      <c r="M1215">
        <v>11156</v>
      </c>
      <c r="N1215">
        <v>14275</v>
      </c>
      <c r="O1215" t="s">
        <v>695</v>
      </c>
      <c r="P1215">
        <v>0</v>
      </c>
      <c r="Q1215" t="s">
        <v>6375</v>
      </c>
      <c r="R1215" t="s">
        <v>6376</v>
      </c>
      <c r="S1215">
        <v>67</v>
      </c>
      <c r="T1215" t="s">
        <v>37</v>
      </c>
      <c r="U1215" t="s">
        <v>38</v>
      </c>
      <c r="V1215" t="s">
        <v>272</v>
      </c>
      <c r="W1215" s="11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5">
      <c r="A1216" t="s">
        <v>28</v>
      </c>
      <c r="B1216" t="s">
        <v>3373</v>
      </c>
      <c r="C1216">
        <v>104</v>
      </c>
      <c r="D1216">
        <v>108</v>
      </c>
      <c r="E1216">
        <v>105</v>
      </c>
      <c r="F1216">
        <v>616</v>
      </c>
      <c r="G1216" t="s">
        <v>75</v>
      </c>
      <c r="H1216">
        <v>22000</v>
      </c>
      <c r="I1216" s="11">
        <v>22433915</v>
      </c>
      <c r="J1216" t="s">
        <v>2079</v>
      </c>
      <c r="K1216" t="s">
        <v>1683</v>
      </c>
      <c r="L1216" t="s">
        <v>6377</v>
      </c>
      <c r="M1216">
        <v>21319</v>
      </c>
      <c r="N1216">
        <v>34377</v>
      </c>
      <c r="O1216" t="s">
        <v>6378</v>
      </c>
      <c r="P1216">
        <v>1</v>
      </c>
      <c r="Q1216" t="s">
        <v>6379</v>
      </c>
      <c r="R1216" t="s">
        <v>6380</v>
      </c>
      <c r="S1216">
        <v>166</v>
      </c>
      <c r="T1216" t="s">
        <v>37</v>
      </c>
      <c r="U1216" t="s">
        <v>38</v>
      </c>
      <c r="V1216" t="s">
        <v>569</v>
      </c>
      <c r="W1216" s="11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5">
      <c r="A1217" t="s">
        <v>720</v>
      </c>
      <c r="B1217" t="s">
        <v>6381</v>
      </c>
      <c r="C1217">
        <v>55</v>
      </c>
      <c r="D1217">
        <v>128</v>
      </c>
      <c r="E1217">
        <v>34</v>
      </c>
      <c r="F1217">
        <v>685</v>
      </c>
      <c r="G1217" t="s">
        <v>1344</v>
      </c>
      <c r="H1217">
        <v>978</v>
      </c>
      <c r="I1217" s="11">
        <v>22326247</v>
      </c>
      <c r="J1217" t="s">
        <v>209</v>
      </c>
      <c r="K1217" t="s">
        <v>6382</v>
      </c>
      <c r="L1217" t="s">
        <v>6383</v>
      </c>
      <c r="M1217">
        <v>11232</v>
      </c>
      <c r="N1217">
        <v>3821</v>
      </c>
      <c r="O1217" t="s">
        <v>6384</v>
      </c>
      <c r="P1217">
        <v>1</v>
      </c>
      <c r="Q1217" t="s">
        <v>6385</v>
      </c>
      <c r="R1217" t="s">
        <v>6386</v>
      </c>
      <c r="S1217">
        <v>106</v>
      </c>
      <c r="T1217" t="s">
        <v>37</v>
      </c>
      <c r="U1217" t="s">
        <v>38</v>
      </c>
      <c r="V1217" t="s">
        <v>39</v>
      </c>
      <c r="W1217" s="11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5">
      <c r="A1218" t="s">
        <v>28</v>
      </c>
      <c r="B1218" t="s">
        <v>6387</v>
      </c>
      <c r="C1218">
        <v>86</v>
      </c>
      <c r="D1218">
        <v>84</v>
      </c>
      <c r="E1218">
        <v>33</v>
      </c>
      <c r="F1218">
        <v>1000</v>
      </c>
      <c r="G1218" t="s">
        <v>3561</v>
      </c>
      <c r="H1218">
        <v>1000</v>
      </c>
      <c r="I1218" s="11">
        <v>21176322</v>
      </c>
      <c r="J1218" t="s">
        <v>1689</v>
      </c>
      <c r="K1218" t="s">
        <v>6388</v>
      </c>
      <c r="L1218" t="s">
        <v>6389</v>
      </c>
      <c r="M1218">
        <v>23747</v>
      </c>
      <c r="N1218">
        <v>5039</v>
      </c>
      <c r="O1218" t="s">
        <v>2961</v>
      </c>
      <c r="P1218">
        <v>0</v>
      </c>
      <c r="Q1218" t="s">
        <v>6390</v>
      </c>
      <c r="R1218" t="s">
        <v>6391</v>
      </c>
      <c r="S1218">
        <v>207</v>
      </c>
      <c r="T1218" t="s">
        <v>37</v>
      </c>
      <c r="U1218" t="s">
        <v>38</v>
      </c>
      <c r="V1218" t="s">
        <v>39</v>
      </c>
      <c r="W1218" s="11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5">
      <c r="A1219" t="s">
        <v>28</v>
      </c>
      <c r="B1219" t="s">
        <v>4117</v>
      </c>
      <c r="C1219">
        <v>50</v>
      </c>
      <c r="D1219">
        <v>111</v>
      </c>
      <c r="E1219">
        <v>17</v>
      </c>
      <c r="F1219">
        <v>889</v>
      </c>
      <c r="G1219" t="s">
        <v>3127</v>
      </c>
      <c r="H1219">
        <v>14000</v>
      </c>
      <c r="I1219" s="11">
        <v>20300000</v>
      </c>
      <c r="J1219" t="s">
        <v>3911</v>
      </c>
      <c r="K1219" t="s">
        <v>2314</v>
      </c>
      <c r="L1219" t="s">
        <v>6392</v>
      </c>
      <c r="M1219">
        <v>16741</v>
      </c>
      <c r="N1219">
        <v>17877</v>
      </c>
      <c r="O1219" t="s">
        <v>3044</v>
      </c>
      <c r="P1219">
        <v>2</v>
      </c>
      <c r="Q1219" t="s">
        <v>6393</v>
      </c>
      <c r="R1219" t="s">
        <v>6394</v>
      </c>
      <c r="S1219">
        <v>60</v>
      </c>
      <c r="T1219" t="s">
        <v>37</v>
      </c>
      <c r="U1219" t="s">
        <v>38</v>
      </c>
      <c r="V1219" t="s">
        <v>569</v>
      </c>
      <c r="W1219" s="11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5">
      <c r="A1220" t="s">
        <v>28</v>
      </c>
      <c r="B1220" t="s">
        <v>1264</v>
      </c>
      <c r="C1220">
        <v>181</v>
      </c>
      <c r="D1220">
        <v>131</v>
      </c>
      <c r="E1220">
        <v>719</v>
      </c>
      <c r="F1220">
        <v>683</v>
      </c>
      <c r="G1220" t="s">
        <v>6395</v>
      </c>
      <c r="H1220">
        <v>16000</v>
      </c>
      <c r="I1220" s="11">
        <v>20302961</v>
      </c>
      <c r="J1220" t="s">
        <v>3270</v>
      </c>
      <c r="K1220" t="s">
        <v>6396</v>
      </c>
      <c r="L1220" t="s">
        <v>6397</v>
      </c>
      <c r="M1220">
        <v>49874</v>
      </c>
      <c r="N1220">
        <v>18913</v>
      </c>
      <c r="O1220" t="s">
        <v>5845</v>
      </c>
      <c r="P1220">
        <v>0</v>
      </c>
      <c r="Q1220" t="s">
        <v>6398</v>
      </c>
      <c r="R1220" t="s">
        <v>6399</v>
      </c>
      <c r="S1220">
        <v>450</v>
      </c>
      <c r="T1220" t="s">
        <v>37</v>
      </c>
      <c r="U1220" t="s">
        <v>1418</v>
      </c>
      <c r="V1220" t="s">
        <v>6400</v>
      </c>
      <c r="W1220" s="11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5">
      <c r="A1221" t="s">
        <v>28</v>
      </c>
      <c r="B1221" t="s">
        <v>6401</v>
      </c>
      <c r="C1221">
        <v>260</v>
      </c>
      <c r="D1221">
        <v>123</v>
      </c>
      <c r="E1221">
        <v>0</v>
      </c>
      <c r="F1221">
        <v>826</v>
      </c>
      <c r="G1221" t="s">
        <v>2228</v>
      </c>
      <c r="H1221">
        <v>4000</v>
      </c>
      <c r="I1221" s="11">
        <v>15962471</v>
      </c>
      <c r="J1221" t="s">
        <v>5815</v>
      </c>
      <c r="K1221" t="s">
        <v>79</v>
      </c>
      <c r="L1221" t="s">
        <v>6402</v>
      </c>
      <c r="M1221">
        <v>79892</v>
      </c>
      <c r="N1221">
        <v>7243</v>
      </c>
      <c r="O1221" t="s">
        <v>877</v>
      </c>
      <c r="P1221">
        <v>1</v>
      </c>
      <c r="Q1221" t="s">
        <v>6403</v>
      </c>
      <c r="R1221" t="s">
        <v>6404</v>
      </c>
      <c r="S1221">
        <v>619</v>
      </c>
      <c r="T1221" t="s">
        <v>37</v>
      </c>
      <c r="U1221" t="s">
        <v>38</v>
      </c>
      <c r="V1221" t="s">
        <v>39</v>
      </c>
      <c r="W1221" s="11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5">
      <c r="A1222" t="s">
        <v>28</v>
      </c>
      <c r="B1222" t="s">
        <v>5095</v>
      </c>
      <c r="C1222">
        <v>40</v>
      </c>
      <c r="D1222">
        <v>101</v>
      </c>
      <c r="E1222">
        <v>58</v>
      </c>
      <c r="F1222">
        <v>497</v>
      </c>
      <c r="G1222" t="s">
        <v>2446</v>
      </c>
      <c r="H1222">
        <v>12000</v>
      </c>
      <c r="I1222" s="11">
        <v>14942422</v>
      </c>
      <c r="J1222" t="s">
        <v>329</v>
      </c>
      <c r="K1222" t="s">
        <v>678</v>
      </c>
      <c r="L1222" t="s">
        <v>6405</v>
      </c>
      <c r="M1222">
        <v>14226</v>
      </c>
      <c r="N1222">
        <v>14008</v>
      </c>
      <c r="O1222" t="s">
        <v>3395</v>
      </c>
      <c r="P1222">
        <v>3</v>
      </c>
      <c r="Q1222" t="s">
        <v>6406</v>
      </c>
      <c r="R1222" t="s">
        <v>6407</v>
      </c>
      <c r="S1222">
        <v>60</v>
      </c>
      <c r="T1222" t="s">
        <v>37</v>
      </c>
      <c r="U1222" t="s">
        <v>38</v>
      </c>
      <c r="V1222" t="s">
        <v>569</v>
      </c>
      <c r="W1222" s="11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5">
      <c r="A1223" t="s">
        <v>28</v>
      </c>
      <c r="B1223" t="s">
        <v>6408</v>
      </c>
      <c r="C1223">
        <v>102</v>
      </c>
      <c r="D1223">
        <v>102</v>
      </c>
      <c r="E1223">
        <v>19</v>
      </c>
      <c r="F1223">
        <v>351</v>
      </c>
      <c r="G1223" t="s">
        <v>4565</v>
      </c>
      <c r="H1223">
        <v>13000</v>
      </c>
      <c r="I1223" s="11">
        <v>14967182</v>
      </c>
      <c r="J1223" t="s">
        <v>454</v>
      </c>
      <c r="K1223" t="s">
        <v>1721</v>
      </c>
      <c r="L1223" t="s">
        <v>6409</v>
      </c>
      <c r="M1223">
        <v>27305</v>
      </c>
      <c r="N1223">
        <v>14463</v>
      </c>
      <c r="O1223" t="s">
        <v>6410</v>
      </c>
      <c r="P1223">
        <v>1</v>
      </c>
      <c r="Q1223" t="s">
        <v>6411</v>
      </c>
      <c r="R1223" t="s">
        <v>6412</v>
      </c>
      <c r="S1223">
        <v>284</v>
      </c>
      <c r="T1223" t="s">
        <v>37</v>
      </c>
      <c r="U1223" t="s">
        <v>38</v>
      </c>
      <c r="V1223" t="s">
        <v>569</v>
      </c>
      <c r="W1223" s="11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5">
      <c r="A1224" t="s">
        <v>28</v>
      </c>
      <c r="B1224" t="s">
        <v>6413</v>
      </c>
      <c r="C1224">
        <v>371</v>
      </c>
      <c r="D1224">
        <v>114</v>
      </c>
      <c r="E1224">
        <v>171</v>
      </c>
      <c r="F1224">
        <v>284</v>
      </c>
      <c r="G1224" t="s">
        <v>6414</v>
      </c>
      <c r="H1224">
        <v>6000</v>
      </c>
      <c r="I1224" s="11">
        <v>18996755</v>
      </c>
      <c r="J1224" t="s">
        <v>3911</v>
      </c>
      <c r="K1224" t="s">
        <v>203</v>
      </c>
      <c r="L1224" t="s">
        <v>6415</v>
      </c>
      <c r="M1224">
        <v>145270</v>
      </c>
      <c r="N1224">
        <v>7099</v>
      </c>
      <c r="O1224" t="s">
        <v>6416</v>
      </c>
      <c r="P1224">
        <v>0</v>
      </c>
      <c r="Q1224" t="s">
        <v>6417</v>
      </c>
      <c r="R1224" t="s">
        <v>6418</v>
      </c>
      <c r="S1224">
        <v>322</v>
      </c>
      <c r="T1224" t="s">
        <v>37</v>
      </c>
      <c r="U1224" t="s">
        <v>3428</v>
      </c>
      <c r="V1224" t="s">
        <v>39</v>
      </c>
      <c r="W1224" s="11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5">
      <c r="A1225" t="s">
        <v>28</v>
      </c>
      <c r="B1225" t="s">
        <v>6419</v>
      </c>
      <c r="C1225">
        <v>49</v>
      </c>
      <c r="D1225">
        <v>107</v>
      </c>
      <c r="E1225">
        <v>124</v>
      </c>
      <c r="F1225">
        <v>572</v>
      </c>
      <c r="G1225" t="s">
        <v>1617</v>
      </c>
      <c r="H1225">
        <v>636</v>
      </c>
      <c r="I1225" s="11">
        <v>14375181</v>
      </c>
      <c r="J1225" t="s">
        <v>6420</v>
      </c>
      <c r="K1225" t="s">
        <v>6421</v>
      </c>
      <c r="L1225" t="s">
        <v>6422</v>
      </c>
      <c r="M1225">
        <v>8692</v>
      </c>
      <c r="N1225">
        <v>3374</v>
      </c>
      <c r="O1225" t="s">
        <v>6423</v>
      </c>
      <c r="P1225">
        <v>2</v>
      </c>
      <c r="Q1225" t="s">
        <v>6424</v>
      </c>
      <c r="R1225" t="s">
        <v>6425</v>
      </c>
      <c r="S1225">
        <v>126</v>
      </c>
      <c r="T1225" t="s">
        <v>37</v>
      </c>
      <c r="U1225" t="s">
        <v>38</v>
      </c>
      <c r="V1225" t="s">
        <v>39</v>
      </c>
      <c r="W1225" s="11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5">
      <c r="A1226" t="s">
        <v>28</v>
      </c>
      <c r="B1226" t="s">
        <v>5144</v>
      </c>
      <c r="C1226">
        <v>335</v>
      </c>
      <c r="D1226">
        <v>87</v>
      </c>
      <c r="E1226">
        <v>0</v>
      </c>
      <c r="F1226">
        <v>563</v>
      </c>
      <c r="G1226" t="s">
        <v>2309</v>
      </c>
      <c r="H1226">
        <v>13000</v>
      </c>
      <c r="I1226" s="11">
        <v>20999103</v>
      </c>
      <c r="J1226" t="s">
        <v>6426</v>
      </c>
      <c r="K1226" t="s">
        <v>537</v>
      </c>
      <c r="L1226" t="s">
        <v>6427</v>
      </c>
      <c r="M1226">
        <v>139114</v>
      </c>
      <c r="N1226">
        <v>24770</v>
      </c>
      <c r="O1226" t="s">
        <v>235</v>
      </c>
      <c r="P1226">
        <v>0</v>
      </c>
      <c r="Q1226" t="s">
        <v>6428</v>
      </c>
      <c r="R1226" t="s">
        <v>6429</v>
      </c>
      <c r="S1226">
        <v>245</v>
      </c>
      <c r="T1226" t="s">
        <v>37</v>
      </c>
      <c r="U1226" t="s">
        <v>38</v>
      </c>
      <c r="V1226" t="s">
        <v>90</v>
      </c>
      <c r="W1226" s="11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5">
      <c r="A1227" t="s">
        <v>28</v>
      </c>
      <c r="B1227" t="s">
        <v>4254</v>
      </c>
      <c r="C1227">
        <v>86</v>
      </c>
      <c r="D1227">
        <v>103</v>
      </c>
      <c r="E1227">
        <v>65</v>
      </c>
      <c r="F1227">
        <v>311</v>
      </c>
      <c r="G1227" t="s">
        <v>3971</v>
      </c>
      <c r="H1227">
        <v>11000</v>
      </c>
      <c r="I1227" s="11">
        <v>14448589</v>
      </c>
      <c r="J1227" t="s">
        <v>1618</v>
      </c>
      <c r="K1227" t="s">
        <v>555</v>
      </c>
      <c r="L1227" t="s">
        <v>6430</v>
      </c>
      <c r="M1227">
        <v>19364</v>
      </c>
      <c r="N1227">
        <v>12566</v>
      </c>
      <c r="O1227" t="s">
        <v>6431</v>
      </c>
      <c r="P1227">
        <v>2</v>
      </c>
      <c r="Q1227" t="s">
        <v>6432</v>
      </c>
      <c r="R1227" t="s">
        <v>6433</v>
      </c>
      <c r="S1227">
        <v>128</v>
      </c>
      <c r="T1227" t="s">
        <v>37</v>
      </c>
      <c r="U1227" t="s">
        <v>38</v>
      </c>
      <c r="V1227" t="s">
        <v>39</v>
      </c>
      <c r="W1227" s="11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5">
      <c r="A1228" t="s">
        <v>28</v>
      </c>
      <c r="B1228" t="s">
        <v>5134</v>
      </c>
      <c r="C1228">
        <v>40</v>
      </c>
      <c r="D1228">
        <v>99</v>
      </c>
      <c r="E1228">
        <v>0</v>
      </c>
      <c r="F1228">
        <v>402</v>
      </c>
      <c r="G1228" t="s">
        <v>2689</v>
      </c>
      <c r="H1228">
        <v>782</v>
      </c>
      <c r="I1228" s="11">
        <v>14358033</v>
      </c>
      <c r="J1228" t="s">
        <v>6434</v>
      </c>
      <c r="K1228" t="s">
        <v>6435</v>
      </c>
      <c r="L1228" t="s">
        <v>6436</v>
      </c>
      <c r="M1228">
        <v>17365</v>
      </c>
      <c r="N1228">
        <v>2125</v>
      </c>
      <c r="O1228" t="s">
        <v>6437</v>
      </c>
      <c r="P1228">
        <v>2</v>
      </c>
      <c r="Q1228" t="s">
        <v>6438</v>
      </c>
      <c r="R1228" t="s">
        <v>6439</v>
      </c>
      <c r="S1228">
        <v>66</v>
      </c>
      <c r="T1228" t="s">
        <v>37</v>
      </c>
      <c r="U1228" t="s">
        <v>38</v>
      </c>
      <c r="V1228" t="s">
        <v>39</v>
      </c>
      <c r="W1228" s="11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5">
      <c r="A1229" t="s">
        <v>720</v>
      </c>
      <c r="B1229" t="s">
        <v>4009</v>
      </c>
      <c r="C1229">
        <v>242</v>
      </c>
      <c r="D1229">
        <v>122</v>
      </c>
      <c r="E1229">
        <v>0</v>
      </c>
      <c r="F1229">
        <v>54</v>
      </c>
      <c r="G1229" t="s">
        <v>5902</v>
      </c>
      <c r="H1229">
        <v>326</v>
      </c>
      <c r="I1229" s="11">
        <v>33201661</v>
      </c>
      <c r="J1229" t="s">
        <v>1618</v>
      </c>
      <c r="K1229" t="s">
        <v>5608</v>
      </c>
      <c r="L1229" t="s">
        <v>6440</v>
      </c>
      <c r="M1229">
        <v>534262</v>
      </c>
      <c r="N1229">
        <v>809</v>
      </c>
      <c r="O1229" t="s">
        <v>6441</v>
      </c>
      <c r="P1229">
        <v>0</v>
      </c>
      <c r="Q1229" t="s">
        <v>6442</v>
      </c>
      <c r="R1229" t="s">
        <v>6443</v>
      </c>
      <c r="S1229">
        <v>1314</v>
      </c>
      <c r="T1229" t="s">
        <v>1417</v>
      </c>
      <c r="U1229" t="s">
        <v>1418</v>
      </c>
      <c r="V1229" t="s">
        <v>569</v>
      </c>
      <c r="W1229" s="11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5">
      <c r="A1230" t="s">
        <v>28</v>
      </c>
      <c r="B1230" t="s">
        <v>6444</v>
      </c>
      <c r="C1230">
        <v>70</v>
      </c>
      <c r="D1230">
        <v>91</v>
      </c>
      <c r="E1230">
        <v>29</v>
      </c>
      <c r="F1230">
        <v>762</v>
      </c>
      <c r="G1230" t="s">
        <v>6445</v>
      </c>
      <c r="H1230">
        <v>976</v>
      </c>
      <c r="I1230" s="11">
        <v>14018364</v>
      </c>
      <c r="J1230" t="s">
        <v>6446</v>
      </c>
      <c r="K1230" t="s">
        <v>6447</v>
      </c>
      <c r="L1230" t="s">
        <v>6448</v>
      </c>
      <c r="M1230">
        <v>17722</v>
      </c>
      <c r="N1230">
        <v>3974</v>
      </c>
      <c r="O1230" t="s">
        <v>6449</v>
      </c>
      <c r="P1230">
        <v>1</v>
      </c>
      <c r="Q1230" t="s">
        <v>6450</v>
      </c>
      <c r="R1230" t="s">
        <v>6451</v>
      </c>
      <c r="S1230">
        <v>111</v>
      </c>
      <c r="T1230" t="s">
        <v>37</v>
      </c>
      <c r="U1230" t="s">
        <v>38</v>
      </c>
      <c r="V1230" t="s">
        <v>90</v>
      </c>
      <c r="W1230" s="11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5">
      <c r="A1231" t="s">
        <v>28</v>
      </c>
      <c r="B1231" t="s">
        <v>6452</v>
      </c>
      <c r="C1231">
        <v>135</v>
      </c>
      <c r="D1231">
        <v>103</v>
      </c>
      <c r="E1231">
        <v>14</v>
      </c>
      <c r="F1231">
        <v>624</v>
      </c>
      <c r="G1231" t="s">
        <v>6075</v>
      </c>
      <c r="H1231">
        <v>865</v>
      </c>
      <c r="I1231" s="11">
        <v>13395939</v>
      </c>
      <c r="J1231" t="s">
        <v>1375</v>
      </c>
      <c r="K1231" t="s">
        <v>5681</v>
      </c>
      <c r="L1231" t="s">
        <v>6453</v>
      </c>
      <c r="M1231">
        <v>43442</v>
      </c>
      <c r="N1231">
        <v>3639</v>
      </c>
      <c r="O1231" t="s">
        <v>2321</v>
      </c>
      <c r="P1231">
        <v>4</v>
      </c>
      <c r="Q1231" t="s">
        <v>6454</v>
      </c>
      <c r="R1231" t="s">
        <v>6455</v>
      </c>
      <c r="S1231">
        <v>146</v>
      </c>
      <c r="T1231" t="s">
        <v>37</v>
      </c>
      <c r="U1231" t="s">
        <v>56</v>
      </c>
      <c r="V1231" t="s">
        <v>569</v>
      </c>
      <c r="W1231" s="11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5">
      <c r="A1232" t="s">
        <v>28</v>
      </c>
      <c r="B1232" t="s">
        <v>5990</v>
      </c>
      <c r="C1232">
        <v>125</v>
      </c>
      <c r="D1232">
        <v>107</v>
      </c>
      <c r="E1232">
        <v>42</v>
      </c>
      <c r="F1232">
        <v>171</v>
      </c>
      <c r="G1232" t="s">
        <v>1451</v>
      </c>
      <c r="H1232">
        <v>875</v>
      </c>
      <c r="I1232" s="11">
        <v>20113965</v>
      </c>
      <c r="J1232" t="s">
        <v>6019</v>
      </c>
      <c r="K1232" t="s">
        <v>2423</v>
      </c>
      <c r="L1232" t="s">
        <v>6456</v>
      </c>
      <c r="M1232">
        <v>15231</v>
      </c>
      <c r="N1232">
        <v>1702</v>
      </c>
      <c r="O1232" t="s">
        <v>6457</v>
      </c>
      <c r="P1232">
        <v>3</v>
      </c>
      <c r="Q1232" t="s">
        <v>6458</v>
      </c>
      <c r="R1232" t="s">
        <v>6459</v>
      </c>
      <c r="S1232">
        <v>66</v>
      </c>
      <c r="T1232" t="s">
        <v>37</v>
      </c>
      <c r="U1232" t="s">
        <v>38</v>
      </c>
      <c r="V1232" t="s">
        <v>90</v>
      </c>
      <c r="W1232" s="11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5">
      <c r="A1233" t="s">
        <v>28</v>
      </c>
      <c r="B1233" t="s">
        <v>6460</v>
      </c>
      <c r="C1233">
        <v>54</v>
      </c>
      <c r="D1233">
        <v>106</v>
      </c>
      <c r="E1233">
        <v>22</v>
      </c>
      <c r="F1233">
        <v>613</v>
      </c>
      <c r="G1233" t="s">
        <v>4039</v>
      </c>
      <c r="H1233">
        <v>2000</v>
      </c>
      <c r="I1233" s="11">
        <v>13376506</v>
      </c>
      <c r="J1233" t="s">
        <v>3270</v>
      </c>
      <c r="K1233" t="s">
        <v>5614</v>
      </c>
      <c r="L1233" t="s">
        <v>6461</v>
      </c>
      <c r="M1233">
        <v>10413</v>
      </c>
      <c r="N1233">
        <v>4327</v>
      </c>
      <c r="O1233" t="s">
        <v>6462</v>
      </c>
      <c r="P1233">
        <v>1</v>
      </c>
      <c r="Q1233" t="s">
        <v>6463</v>
      </c>
      <c r="R1233" t="s">
        <v>6464</v>
      </c>
      <c r="S1233">
        <v>111</v>
      </c>
      <c r="T1233" t="s">
        <v>37</v>
      </c>
      <c r="U1233" t="s">
        <v>38</v>
      </c>
      <c r="V1233" t="s">
        <v>39</v>
      </c>
      <c r="W1233" s="11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5">
      <c r="A1234" t="s">
        <v>28</v>
      </c>
      <c r="B1234" t="s">
        <v>6465</v>
      </c>
      <c r="C1234">
        <v>104</v>
      </c>
      <c r="D1234">
        <v>101</v>
      </c>
      <c r="E1234">
        <v>37</v>
      </c>
      <c r="F1234">
        <v>595</v>
      </c>
      <c r="G1234" t="s">
        <v>6466</v>
      </c>
      <c r="H1234">
        <v>2000</v>
      </c>
      <c r="I1234" s="11">
        <v>13208023</v>
      </c>
      <c r="J1234" t="s">
        <v>6467</v>
      </c>
      <c r="K1234" t="s">
        <v>2205</v>
      </c>
      <c r="L1234" t="s">
        <v>6468</v>
      </c>
      <c r="M1234">
        <v>17309</v>
      </c>
      <c r="N1234">
        <v>4262</v>
      </c>
      <c r="O1234" t="s">
        <v>1760</v>
      </c>
      <c r="P1234">
        <v>1</v>
      </c>
      <c r="Q1234" t="s">
        <v>6469</v>
      </c>
      <c r="R1234" t="s">
        <v>6470</v>
      </c>
      <c r="S1234">
        <v>388</v>
      </c>
      <c r="T1234" t="s">
        <v>37</v>
      </c>
      <c r="U1234" t="s">
        <v>56</v>
      </c>
      <c r="V1234" t="s">
        <v>569</v>
      </c>
      <c r="W1234" s="11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5">
      <c r="A1235" t="s">
        <v>28</v>
      </c>
      <c r="B1235" t="s">
        <v>1681</v>
      </c>
      <c r="C1235">
        <v>157</v>
      </c>
      <c r="D1235">
        <v>109</v>
      </c>
      <c r="E1235">
        <v>80</v>
      </c>
      <c r="F1235">
        <v>835</v>
      </c>
      <c r="G1235" t="s">
        <v>483</v>
      </c>
      <c r="H1235">
        <v>14000</v>
      </c>
      <c r="I1235" s="11">
        <v>13838130</v>
      </c>
      <c r="J1235" t="s">
        <v>1867</v>
      </c>
      <c r="K1235" t="s">
        <v>673</v>
      </c>
      <c r="L1235" t="s">
        <v>6471</v>
      </c>
      <c r="M1235">
        <v>35990</v>
      </c>
      <c r="N1235">
        <v>20503</v>
      </c>
      <c r="O1235" t="s">
        <v>3787</v>
      </c>
      <c r="P1235">
        <v>3</v>
      </c>
      <c r="Q1235" t="s">
        <v>6472</v>
      </c>
      <c r="R1235" t="s">
        <v>6473</v>
      </c>
      <c r="S1235">
        <v>157</v>
      </c>
      <c r="T1235" t="s">
        <v>37</v>
      </c>
      <c r="U1235" t="s">
        <v>38</v>
      </c>
      <c r="V1235" t="s">
        <v>39</v>
      </c>
      <c r="W1235" s="11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5">
      <c r="A1236" t="s">
        <v>28</v>
      </c>
      <c r="B1236" t="s">
        <v>5748</v>
      </c>
      <c r="C1236">
        <v>159</v>
      </c>
      <c r="D1236">
        <v>110</v>
      </c>
      <c r="E1236">
        <v>118</v>
      </c>
      <c r="F1236">
        <v>287</v>
      </c>
      <c r="G1236" t="s">
        <v>4337</v>
      </c>
      <c r="H1236">
        <v>11000</v>
      </c>
      <c r="I1236" s="11">
        <v>5773519</v>
      </c>
      <c r="J1236" t="s">
        <v>3041</v>
      </c>
      <c r="K1236" t="s">
        <v>99</v>
      </c>
      <c r="L1236" t="s">
        <v>5749</v>
      </c>
      <c r="M1236">
        <v>28618</v>
      </c>
      <c r="N1236">
        <v>12876</v>
      </c>
      <c r="O1236" t="s">
        <v>5750</v>
      </c>
      <c r="P1236">
        <v>2</v>
      </c>
      <c r="Q1236" t="s">
        <v>5751</v>
      </c>
      <c r="R1236" t="s">
        <v>5752</v>
      </c>
      <c r="S1236">
        <v>91</v>
      </c>
      <c r="T1236" t="s">
        <v>37</v>
      </c>
      <c r="U1236" t="s">
        <v>38</v>
      </c>
      <c r="V1236" t="s">
        <v>39</v>
      </c>
      <c r="W1236" s="11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5">
      <c r="A1237" t="s">
        <v>28</v>
      </c>
      <c r="B1237" t="s">
        <v>5227</v>
      </c>
      <c r="C1237">
        <v>78</v>
      </c>
      <c r="D1237">
        <v>89</v>
      </c>
      <c r="E1237">
        <v>0</v>
      </c>
      <c r="F1237">
        <v>500</v>
      </c>
      <c r="G1237" t="s">
        <v>2030</v>
      </c>
      <c r="H1237">
        <v>1000</v>
      </c>
      <c r="I1237" s="11">
        <v>9652000</v>
      </c>
      <c r="J1237" t="s">
        <v>1611</v>
      </c>
      <c r="K1237" t="s">
        <v>1337</v>
      </c>
      <c r="L1237" t="s">
        <v>6474</v>
      </c>
      <c r="M1237">
        <v>46205</v>
      </c>
      <c r="N1237">
        <v>3096</v>
      </c>
      <c r="O1237" t="s">
        <v>2067</v>
      </c>
      <c r="P1237">
        <v>0</v>
      </c>
      <c r="Q1237" t="s">
        <v>6475</v>
      </c>
      <c r="R1237" t="s">
        <v>6476</v>
      </c>
      <c r="S1237">
        <v>147</v>
      </c>
      <c r="T1237" t="s">
        <v>37</v>
      </c>
      <c r="U1237" t="s">
        <v>38</v>
      </c>
      <c r="V1237" t="s">
        <v>39</v>
      </c>
      <c r="W1237" s="11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5">
      <c r="A1238" t="s">
        <v>28</v>
      </c>
      <c r="B1238" t="s">
        <v>6478</v>
      </c>
      <c r="C1238">
        <v>32</v>
      </c>
      <c r="D1238">
        <v>119</v>
      </c>
      <c r="E1238">
        <v>5</v>
      </c>
      <c r="F1238">
        <v>249</v>
      </c>
      <c r="G1238" t="s">
        <v>6479</v>
      </c>
      <c r="H1238">
        <v>521</v>
      </c>
      <c r="I1238" s="11">
        <v>7000000</v>
      </c>
      <c r="J1238" t="s">
        <v>685</v>
      </c>
      <c r="K1238" t="s">
        <v>5141</v>
      </c>
      <c r="L1238" t="s">
        <v>6480</v>
      </c>
      <c r="M1238">
        <v>2933</v>
      </c>
      <c r="N1238">
        <v>1883</v>
      </c>
      <c r="O1238" t="s">
        <v>6316</v>
      </c>
      <c r="P1238">
        <v>0</v>
      </c>
      <c r="Q1238" t="s">
        <v>6481</v>
      </c>
      <c r="R1238" t="s">
        <v>6482</v>
      </c>
      <c r="S1238">
        <v>70</v>
      </c>
      <c r="T1238" t="s">
        <v>37</v>
      </c>
      <c r="U1238" t="s">
        <v>56</v>
      </c>
      <c r="V1238" t="s">
        <v>90</v>
      </c>
      <c r="W1238" s="11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5">
      <c r="A1239" t="s">
        <v>28</v>
      </c>
      <c r="B1239" t="s">
        <v>6483</v>
      </c>
      <c r="C1239">
        <v>75</v>
      </c>
      <c r="D1239">
        <v>83</v>
      </c>
      <c r="E1239">
        <v>7</v>
      </c>
      <c r="F1239">
        <v>485</v>
      </c>
      <c r="G1239" t="s">
        <v>3558</v>
      </c>
      <c r="H1239">
        <v>2000</v>
      </c>
      <c r="I1239" s="11">
        <v>10431220</v>
      </c>
      <c r="J1239" t="s">
        <v>631</v>
      </c>
      <c r="K1239" t="s">
        <v>6120</v>
      </c>
      <c r="L1239" t="s">
        <v>6484</v>
      </c>
      <c r="M1239">
        <v>24216</v>
      </c>
      <c r="N1239">
        <v>4024</v>
      </c>
      <c r="O1239" t="s">
        <v>4054</v>
      </c>
      <c r="P1239">
        <v>0</v>
      </c>
      <c r="Q1239" t="s">
        <v>6485</v>
      </c>
      <c r="R1239" t="s">
        <v>6486</v>
      </c>
      <c r="S1239">
        <v>162</v>
      </c>
      <c r="T1239" t="s">
        <v>37</v>
      </c>
      <c r="U1239" t="s">
        <v>38</v>
      </c>
      <c r="V1239" t="s">
        <v>569</v>
      </c>
      <c r="W1239" s="11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5">
      <c r="A1240" t="s">
        <v>28</v>
      </c>
      <c r="B1240" t="s">
        <v>6487</v>
      </c>
      <c r="C1240">
        <v>219</v>
      </c>
      <c r="D1240">
        <v>108</v>
      </c>
      <c r="E1240">
        <v>22</v>
      </c>
      <c r="F1240">
        <v>61</v>
      </c>
      <c r="G1240" t="s">
        <v>526</v>
      </c>
      <c r="H1240">
        <v>12000</v>
      </c>
      <c r="I1240" s="11">
        <v>10326062</v>
      </c>
      <c r="J1240" t="s">
        <v>6488</v>
      </c>
      <c r="K1240" t="s">
        <v>4625</v>
      </c>
      <c r="L1240" t="s">
        <v>6489</v>
      </c>
      <c r="M1240">
        <v>121432</v>
      </c>
      <c r="N1240">
        <v>14127</v>
      </c>
      <c r="O1240" t="s">
        <v>6490</v>
      </c>
      <c r="P1240">
        <v>0</v>
      </c>
      <c r="Q1240" t="s">
        <v>6491</v>
      </c>
      <c r="R1240" t="s">
        <v>6492</v>
      </c>
      <c r="S1240">
        <v>310</v>
      </c>
      <c r="T1240" t="s">
        <v>37</v>
      </c>
      <c r="U1240" t="s">
        <v>740</v>
      </c>
      <c r="V1240" t="s">
        <v>569</v>
      </c>
      <c r="W1240" s="11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5">
      <c r="A1241" t="s">
        <v>28</v>
      </c>
      <c r="B1241" t="s">
        <v>4937</v>
      </c>
      <c r="C1241">
        <v>83</v>
      </c>
      <c r="D1241">
        <v>102</v>
      </c>
      <c r="E1241">
        <v>39</v>
      </c>
      <c r="F1241">
        <v>259</v>
      </c>
      <c r="G1241" t="s">
        <v>1489</v>
      </c>
      <c r="H1241">
        <v>1000</v>
      </c>
      <c r="I1241" s="11">
        <v>6114237</v>
      </c>
      <c r="J1241" t="s">
        <v>2139</v>
      </c>
      <c r="K1241" t="s">
        <v>4011</v>
      </c>
      <c r="L1241" t="s">
        <v>6493</v>
      </c>
      <c r="M1241">
        <v>19986</v>
      </c>
      <c r="N1241">
        <v>2664</v>
      </c>
      <c r="O1241" t="s">
        <v>6494</v>
      </c>
      <c r="P1241">
        <v>4</v>
      </c>
      <c r="Q1241" t="s">
        <v>6495</v>
      </c>
      <c r="R1241" t="s">
        <v>6496</v>
      </c>
      <c r="S1241">
        <v>207</v>
      </c>
      <c r="T1241" t="s">
        <v>37</v>
      </c>
      <c r="U1241" t="s">
        <v>38</v>
      </c>
      <c r="V1241" t="s">
        <v>569</v>
      </c>
      <c r="W1241" s="11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5">
      <c r="A1242" t="s">
        <v>28</v>
      </c>
      <c r="B1242" t="s">
        <v>6314</v>
      </c>
      <c r="C1242">
        <v>53</v>
      </c>
      <c r="D1242">
        <v>93</v>
      </c>
      <c r="E1242">
        <v>18</v>
      </c>
      <c r="F1242">
        <v>443</v>
      </c>
      <c r="G1242" t="s">
        <v>6497</v>
      </c>
      <c r="H1242">
        <v>3000</v>
      </c>
      <c r="I1242" s="11">
        <v>4835968</v>
      </c>
      <c r="J1242" t="s">
        <v>50</v>
      </c>
      <c r="K1242" t="s">
        <v>1753</v>
      </c>
      <c r="L1242" t="s">
        <v>6498</v>
      </c>
      <c r="M1242">
        <v>4821</v>
      </c>
      <c r="N1242">
        <v>4123</v>
      </c>
      <c r="O1242" t="s">
        <v>4918</v>
      </c>
      <c r="P1242">
        <v>0</v>
      </c>
      <c r="Q1242" t="s">
        <v>6499</v>
      </c>
      <c r="R1242" t="s">
        <v>6500</v>
      </c>
      <c r="S1242">
        <v>82</v>
      </c>
      <c r="T1242" t="s">
        <v>37</v>
      </c>
      <c r="U1242" t="s">
        <v>56</v>
      </c>
      <c r="V1242" t="s">
        <v>39</v>
      </c>
      <c r="W1242" s="11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5">
      <c r="A1243" t="s">
        <v>28</v>
      </c>
      <c r="B1243" t="s">
        <v>6501</v>
      </c>
      <c r="C1243">
        <v>61</v>
      </c>
      <c r="D1243">
        <v>84</v>
      </c>
      <c r="E1243">
        <v>8</v>
      </c>
      <c r="F1243">
        <v>219</v>
      </c>
      <c r="G1243" t="s">
        <v>6502</v>
      </c>
      <c r="H1243">
        <v>545</v>
      </c>
      <c r="I1243" s="11">
        <v>4777007</v>
      </c>
      <c r="J1243" t="s">
        <v>6503</v>
      </c>
      <c r="K1243" t="s">
        <v>6497</v>
      </c>
      <c r="L1243" t="s">
        <v>6504</v>
      </c>
      <c r="M1243">
        <v>15130</v>
      </c>
      <c r="N1243">
        <v>1149</v>
      </c>
      <c r="O1243" t="s">
        <v>6505</v>
      </c>
      <c r="P1243">
        <v>3</v>
      </c>
      <c r="Q1243" t="s">
        <v>6506</v>
      </c>
      <c r="R1243" t="s">
        <v>6507</v>
      </c>
      <c r="S1243">
        <v>98</v>
      </c>
      <c r="T1243" t="s">
        <v>37</v>
      </c>
      <c r="U1243" t="s">
        <v>1418</v>
      </c>
      <c r="V1243" t="s">
        <v>39</v>
      </c>
      <c r="W1243" s="11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5">
      <c r="A1244" t="s">
        <v>28</v>
      </c>
      <c r="B1244" t="s">
        <v>5062</v>
      </c>
      <c r="C1244">
        <v>308</v>
      </c>
      <c r="D1244">
        <v>107</v>
      </c>
      <c r="E1244">
        <v>0</v>
      </c>
      <c r="F1244">
        <v>167</v>
      </c>
      <c r="G1244" t="s">
        <v>1608</v>
      </c>
      <c r="H1244">
        <v>11000</v>
      </c>
      <c r="I1244" s="11">
        <v>3675072</v>
      </c>
      <c r="J1244" t="s">
        <v>1137</v>
      </c>
      <c r="K1244" t="s">
        <v>217</v>
      </c>
      <c r="L1244" t="s">
        <v>6508</v>
      </c>
      <c r="M1244">
        <v>190132</v>
      </c>
      <c r="N1244">
        <v>11623</v>
      </c>
      <c r="O1244" t="s">
        <v>6509</v>
      </c>
      <c r="P1244">
        <v>0</v>
      </c>
      <c r="Q1244" t="s">
        <v>6510</v>
      </c>
      <c r="R1244" t="s">
        <v>6511</v>
      </c>
      <c r="S1244">
        <v>801</v>
      </c>
      <c r="T1244" t="s">
        <v>37</v>
      </c>
      <c r="U1244" t="s">
        <v>56</v>
      </c>
      <c r="V1244" t="s">
        <v>569</v>
      </c>
      <c r="W1244" s="11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5">
      <c r="A1245" t="s">
        <v>28</v>
      </c>
      <c r="B1245" t="s">
        <v>3935</v>
      </c>
      <c r="C1245">
        <v>70</v>
      </c>
      <c r="D1245">
        <v>91</v>
      </c>
      <c r="E1245">
        <v>48</v>
      </c>
      <c r="F1245">
        <v>39</v>
      </c>
      <c r="G1245" t="s">
        <v>6512</v>
      </c>
      <c r="H1245">
        <v>61</v>
      </c>
      <c r="I1245" s="11">
        <v>18438149</v>
      </c>
      <c r="J1245" t="s">
        <v>2450</v>
      </c>
      <c r="K1245" t="s">
        <v>6513</v>
      </c>
      <c r="L1245" t="s">
        <v>6514</v>
      </c>
      <c r="M1245">
        <v>30842</v>
      </c>
      <c r="N1245">
        <v>222</v>
      </c>
      <c r="O1245" t="s">
        <v>6515</v>
      </c>
      <c r="P1245">
        <v>8</v>
      </c>
      <c r="Q1245" t="s">
        <v>6516</v>
      </c>
      <c r="R1245" t="s">
        <v>6517</v>
      </c>
      <c r="S1245">
        <v>93</v>
      </c>
      <c r="T1245" t="s">
        <v>37</v>
      </c>
      <c r="U1245" t="s">
        <v>38</v>
      </c>
      <c r="V1245" t="s">
        <v>39</v>
      </c>
      <c r="W1245" s="11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5">
      <c r="A1246" t="s">
        <v>28</v>
      </c>
      <c r="B1246" t="s">
        <v>6518</v>
      </c>
      <c r="C1246">
        <v>41</v>
      </c>
      <c r="D1246">
        <v>94</v>
      </c>
      <c r="E1246">
        <v>0</v>
      </c>
      <c r="F1246">
        <v>379</v>
      </c>
      <c r="G1246" t="s">
        <v>3841</v>
      </c>
      <c r="H1246">
        <v>795</v>
      </c>
      <c r="I1246" s="11">
        <v>511920</v>
      </c>
      <c r="J1246" t="s">
        <v>6519</v>
      </c>
      <c r="K1246" t="s">
        <v>695</v>
      </c>
      <c r="L1246" t="s">
        <v>6520</v>
      </c>
      <c r="M1246">
        <v>2458</v>
      </c>
      <c r="N1246">
        <v>2449</v>
      </c>
      <c r="O1246" t="s">
        <v>6521</v>
      </c>
      <c r="P1246">
        <v>1</v>
      </c>
      <c r="Q1246" t="s">
        <v>6522</v>
      </c>
      <c r="R1246" t="s">
        <v>6523</v>
      </c>
      <c r="S1246">
        <v>26</v>
      </c>
      <c r="T1246" t="s">
        <v>37</v>
      </c>
      <c r="U1246" t="s">
        <v>38</v>
      </c>
      <c r="V1246" t="s">
        <v>90</v>
      </c>
      <c r="W1246" s="11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5">
      <c r="A1247" t="s">
        <v>28</v>
      </c>
      <c r="B1247" t="s">
        <v>4753</v>
      </c>
      <c r="C1247">
        <v>224</v>
      </c>
      <c r="D1247">
        <v>115</v>
      </c>
      <c r="E1247">
        <v>180</v>
      </c>
      <c r="F1247">
        <v>87</v>
      </c>
      <c r="G1247" t="s">
        <v>1095</v>
      </c>
      <c r="H1247">
        <v>1000</v>
      </c>
      <c r="I1247" s="11">
        <v>10640645</v>
      </c>
      <c r="J1247" t="s">
        <v>1092</v>
      </c>
      <c r="K1247" t="s">
        <v>385</v>
      </c>
      <c r="L1247" t="s">
        <v>6524</v>
      </c>
      <c r="M1247">
        <v>28429</v>
      </c>
      <c r="N1247">
        <v>1686</v>
      </c>
      <c r="O1247" t="s">
        <v>6525</v>
      </c>
      <c r="P1247">
        <v>0</v>
      </c>
      <c r="Q1247" t="s">
        <v>6526</v>
      </c>
      <c r="R1247" t="s">
        <v>6527</v>
      </c>
      <c r="S1247">
        <v>110</v>
      </c>
      <c r="T1247" t="s">
        <v>37</v>
      </c>
      <c r="U1247" t="s">
        <v>38</v>
      </c>
      <c r="V1247" t="s">
        <v>569</v>
      </c>
      <c r="W1247" s="11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5">
      <c r="A1248" t="s">
        <v>28</v>
      </c>
      <c r="B1248" t="s">
        <v>6528</v>
      </c>
      <c r="C1248">
        <v>66</v>
      </c>
      <c r="D1248">
        <v>93</v>
      </c>
      <c r="E1248">
        <v>13</v>
      </c>
      <c r="F1248">
        <v>173</v>
      </c>
      <c r="G1248" t="s">
        <v>3964</v>
      </c>
      <c r="H1248">
        <v>15000</v>
      </c>
      <c r="I1248" s="11">
        <v>652526</v>
      </c>
      <c r="J1248" t="s">
        <v>6529</v>
      </c>
      <c r="K1248" t="s">
        <v>4956</v>
      </c>
      <c r="L1248" t="s">
        <v>6530</v>
      </c>
      <c r="M1248">
        <v>20201</v>
      </c>
      <c r="N1248">
        <v>15638</v>
      </c>
      <c r="O1248" t="s">
        <v>6531</v>
      </c>
      <c r="P1248">
        <v>3</v>
      </c>
      <c r="Q1248" t="s">
        <v>6532</v>
      </c>
      <c r="R1248" t="s">
        <v>6533</v>
      </c>
      <c r="S1248">
        <v>187</v>
      </c>
      <c r="T1248" t="s">
        <v>37</v>
      </c>
      <c r="U1248" t="s">
        <v>740</v>
      </c>
      <c r="V1248" t="s">
        <v>90</v>
      </c>
      <c r="W1248" s="11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5">
      <c r="A1249" t="s">
        <v>28</v>
      </c>
      <c r="B1249" t="s">
        <v>2554</v>
      </c>
      <c r="C1249">
        <v>253</v>
      </c>
      <c r="D1249">
        <v>105</v>
      </c>
      <c r="E1249">
        <v>154</v>
      </c>
      <c r="F1249">
        <v>502</v>
      </c>
      <c r="G1249" t="s">
        <v>6534</v>
      </c>
      <c r="H1249">
        <v>884</v>
      </c>
      <c r="I1249" s="11">
        <v>80050171</v>
      </c>
      <c r="J1249" t="s">
        <v>1861</v>
      </c>
      <c r="K1249" t="s">
        <v>6535</v>
      </c>
      <c r="L1249" t="s">
        <v>6536</v>
      </c>
      <c r="M1249">
        <v>186982</v>
      </c>
      <c r="N1249">
        <v>2288</v>
      </c>
      <c r="O1249" t="s">
        <v>2644</v>
      </c>
      <c r="P1249">
        <v>0</v>
      </c>
      <c r="Q1249" t="s">
        <v>6537</v>
      </c>
      <c r="R1249" t="s">
        <v>6538</v>
      </c>
      <c r="S1249">
        <v>491</v>
      </c>
      <c r="T1249" t="s">
        <v>37</v>
      </c>
      <c r="U1249" t="s">
        <v>38</v>
      </c>
      <c r="V1249" t="s">
        <v>39</v>
      </c>
      <c r="W1249" s="11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5">
      <c r="A1250" t="s">
        <v>28</v>
      </c>
      <c r="B1250" t="s">
        <v>4215</v>
      </c>
      <c r="C1250">
        <v>79</v>
      </c>
      <c r="D1250">
        <v>107</v>
      </c>
      <c r="E1250">
        <v>34</v>
      </c>
      <c r="F1250">
        <v>472</v>
      </c>
      <c r="G1250" t="s">
        <v>5859</v>
      </c>
      <c r="H1250">
        <v>11000</v>
      </c>
      <c r="I1250" s="11">
        <v>7564000</v>
      </c>
      <c r="J1250" t="s">
        <v>5083</v>
      </c>
      <c r="K1250" t="s">
        <v>555</v>
      </c>
      <c r="L1250" t="s">
        <v>6539</v>
      </c>
      <c r="M1250">
        <v>54650</v>
      </c>
      <c r="N1250">
        <v>13821</v>
      </c>
      <c r="O1250" t="s">
        <v>6211</v>
      </c>
      <c r="P1250">
        <v>1</v>
      </c>
      <c r="Q1250" t="s">
        <v>6540</v>
      </c>
      <c r="R1250" t="s">
        <v>6541</v>
      </c>
      <c r="S1250">
        <v>223</v>
      </c>
      <c r="T1250" t="s">
        <v>37</v>
      </c>
      <c r="U1250" t="s">
        <v>38</v>
      </c>
      <c r="V1250" t="s">
        <v>39</v>
      </c>
      <c r="W1250" s="11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5">
      <c r="A1251" t="s">
        <v>28</v>
      </c>
      <c r="B1251" t="s">
        <v>6542</v>
      </c>
      <c r="C1251">
        <v>94</v>
      </c>
      <c r="D1251">
        <v>101</v>
      </c>
      <c r="E1251">
        <v>47</v>
      </c>
      <c r="F1251">
        <v>2</v>
      </c>
      <c r="G1251" t="s">
        <v>6543</v>
      </c>
      <c r="H1251">
        <v>499</v>
      </c>
      <c r="I1251" s="11">
        <v>876671</v>
      </c>
      <c r="J1251" t="s">
        <v>6544</v>
      </c>
      <c r="K1251" t="s">
        <v>6545</v>
      </c>
      <c r="L1251" t="s">
        <v>6546</v>
      </c>
      <c r="M1251">
        <v>22010</v>
      </c>
      <c r="N1251">
        <v>504</v>
      </c>
      <c r="O1251" t="s">
        <v>6547</v>
      </c>
      <c r="P1251">
        <v>2</v>
      </c>
      <c r="Q1251" t="s">
        <v>6548</v>
      </c>
      <c r="R1251" t="s">
        <v>6549</v>
      </c>
      <c r="S1251">
        <v>90</v>
      </c>
      <c r="T1251" t="s">
        <v>37</v>
      </c>
      <c r="U1251" t="s">
        <v>38</v>
      </c>
      <c r="V1251" t="s">
        <v>569</v>
      </c>
      <c r="W1251" s="11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5">
      <c r="A1252" t="s">
        <v>720</v>
      </c>
      <c r="B1252" t="s">
        <v>4090</v>
      </c>
      <c r="C1252">
        <v>77</v>
      </c>
      <c r="D1252">
        <v>111</v>
      </c>
      <c r="E1252">
        <v>0</v>
      </c>
      <c r="F1252">
        <v>385</v>
      </c>
      <c r="G1252" t="s">
        <v>3673</v>
      </c>
      <c r="H1252">
        <v>1000</v>
      </c>
      <c r="I1252" s="11">
        <v>2869369</v>
      </c>
      <c r="J1252" t="s">
        <v>2687</v>
      </c>
      <c r="K1252" t="s">
        <v>2539</v>
      </c>
      <c r="L1252" t="s">
        <v>6550</v>
      </c>
      <c r="M1252">
        <v>65474</v>
      </c>
      <c r="N1252">
        <v>2612</v>
      </c>
      <c r="O1252" t="s">
        <v>6551</v>
      </c>
      <c r="P1252">
        <v>2</v>
      </c>
      <c r="Q1252" t="s">
        <v>6552</v>
      </c>
      <c r="R1252" t="s">
        <v>6553</v>
      </c>
      <c r="S1252">
        <v>211</v>
      </c>
      <c r="T1252" t="s">
        <v>37</v>
      </c>
      <c r="U1252" t="s">
        <v>56</v>
      </c>
      <c r="V1252" t="s">
        <v>90</v>
      </c>
      <c r="W1252" s="11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5">
      <c r="A1253" t="s">
        <v>28</v>
      </c>
      <c r="B1253" t="s">
        <v>6554</v>
      </c>
      <c r="C1253">
        <v>106</v>
      </c>
      <c r="D1253">
        <v>113</v>
      </c>
      <c r="E1253">
        <v>31</v>
      </c>
      <c r="F1253">
        <v>483</v>
      </c>
      <c r="G1253" t="s">
        <v>6555</v>
      </c>
      <c r="H1253">
        <v>5000</v>
      </c>
      <c r="I1253" s="11">
        <v>128978</v>
      </c>
      <c r="J1253" t="s">
        <v>722</v>
      </c>
      <c r="K1253" t="s">
        <v>492</v>
      </c>
      <c r="L1253" t="s">
        <v>6556</v>
      </c>
      <c r="M1253">
        <v>22897</v>
      </c>
      <c r="N1253">
        <v>6267</v>
      </c>
      <c r="O1253" t="s">
        <v>6557</v>
      </c>
      <c r="P1253">
        <v>2</v>
      </c>
      <c r="Q1253" t="s">
        <v>6558</v>
      </c>
      <c r="R1253" t="s">
        <v>6559</v>
      </c>
      <c r="S1253">
        <v>61</v>
      </c>
      <c r="T1253" t="s">
        <v>1883</v>
      </c>
      <c r="U1253" t="s">
        <v>3699</v>
      </c>
      <c r="V1253" t="s">
        <v>569</v>
      </c>
      <c r="W1253" s="11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5">
      <c r="A1254" t="s">
        <v>28</v>
      </c>
      <c r="B1254" t="s">
        <v>1954</v>
      </c>
      <c r="C1254">
        <v>30</v>
      </c>
      <c r="D1254">
        <v>112</v>
      </c>
      <c r="E1254">
        <v>44</v>
      </c>
      <c r="F1254">
        <v>533</v>
      </c>
      <c r="G1254" t="s">
        <v>6560</v>
      </c>
      <c r="H1254">
        <v>1000</v>
      </c>
      <c r="I1254" s="11">
        <v>77231</v>
      </c>
      <c r="J1254" t="s">
        <v>1898</v>
      </c>
      <c r="K1254" t="s">
        <v>3561</v>
      </c>
      <c r="L1254" t="s">
        <v>6561</v>
      </c>
      <c r="M1254">
        <v>3322</v>
      </c>
      <c r="N1254">
        <v>2115</v>
      </c>
      <c r="O1254" t="s">
        <v>2478</v>
      </c>
      <c r="P1254">
        <v>0</v>
      </c>
      <c r="Q1254" t="s">
        <v>6562</v>
      </c>
      <c r="R1254" t="s">
        <v>6563</v>
      </c>
      <c r="S1254">
        <v>32</v>
      </c>
      <c r="T1254" t="s">
        <v>6564</v>
      </c>
      <c r="U1254" t="s">
        <v>1418</v>
      </c>
      <c r="V1254" t="s">
        <v>569</v>
      </c>
      <c r="W1254" s="11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5">
      <c r="A1255" t="s">
        <v>28</v>
      </c>
      <c r="B1255" t="s">
        <v>6565</v>
      </c>
      <c r="C1255">
        <v>488</v>
      </c>
      <c r="D1255">
        <v>126</v>
      </c>
      <c r="E1255">
        <v>584</v>
      </c>
      <c r="F1255">
        <v>398</v>
      </c>
      <c r="G1255" t="s">
        <v>353</v>
      </c>
      <c r="H1255">
        <v>11000</v>
      </c>
      <c r="I1255" s="11">
        <v>4563029</v>
      </c>
      <c r="J1255" t="s">
        <v>1350</v>
      </c>
      <c r="K1255" t="s">
        <v>217</v>
      </c>
      <c r="L1255" t="s">
        <v>6566</v>
      </c>
      <c r="M1255">
        <v>181472</v>
      </c>
      <c r="N1255">
        <v>12286</v>
      </c>
      <c r="O1255" t="s">
        <v>6567</v>
      </c>
      <c r="P1255">
        <v>5</v>
      </c>
      <c r="Q1255" t="s">
        <v>6568</v>
      </c>
      <c r="R1255" t="s">
        <v>6569</v>
      </c>
      <c r="S1255">
        <v>514</v>
      </c>
      <c r="T1255" t="s">
        <v>37</v>
      </c>
      <c r="U1255" t="s">
        <v>5411</v>
      </c>
      <c r="V1255" t="s">
        <v>569</v>
      </c>
      <c r="W1255" s="11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5">
      <c r="A1256" t="s">
        <v>28</v>
      </c>
      <c r="B1256" t="s">
        <v>1012</v>
      </c>
      <c r="C1256">
        <v>118</v>
      </c>
      <c r="D1256">
        <v>98</v>
      </c>
      <c r="E1256">
        <v>295</v>
      </c>
      <c r="F1256">
        <v>380</v>
      </c>
      <c r="G1256" t="s">
        <v>486</v>
      </c>
      <c r="H1256">
        <v>720</v>
      </c>
      <c r="I1256" s="11">
        <v>50693162</v>
      </c>
      <c r="J1256" t="s">
        <v>6571</v>
      </c>
      <c r="K1256" t="s">
        <v>1807</v>
      </c>
      <c r="L1256" t="s">
        <v>6572</v>
      </c>
      <c r="M1256">
        <v>136580</v>
      </c>
      <c r="N1256">
        <v>2630</v>
      </c>
      <c r="O1256" t="s">
        <v>5261</v>
      </c>
      <c r="P1256">
        <v>0</v>
      </c>
      <c r="Q1256" t="s">
        <v>6573</v>
      </c>
      <c r="R1256" t="s">
        <v>6574</v>
      </c>
      <c r="S1256">
        <v>545</v>
      </c>
      <c r="T1256" t="s">
        <v>37</v>
      </c>
      <c r="U1256" t="s">
        <v>38</v>
      </c>
      <c r="V1256" t="s">
        <v>569</v>
      </c>
      <c r="W1256" s="11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5">
      <c r="A1257" t="s">
        <v>28</v>
      </c>
      <c r="B1257" t="s">
        <v>1221</v>
      </c>
      <c r="C1257">
        <v>214</v>
      </c>
      <c r="D1257">
        <v>107</v>
      </c>
      <c r="E1257">
        <v>124</v>
      </c>
      <c r="F1257">
        <v>100</v>
      </c>
      <c r="G1257" t="s">
        <v>6575</v>
      </c>
      <c r="H1257">
        <v>152</v>
      </c>
      <c r="I1257" s="11">
        <v>63411478</v>
      </c>
      <c r="J1257" t="s">
        <v>6576</v>
      </c>
      <c r="K1257" t="s">
        <v>6577</v>
      </c>
      <c r="L1257" t="s">
        <v>6578</v>
      </c>
      <c r="M1257">
        <v>114925</v>
      </c>
      <c r="N1257">
        <v>568</v>
      </c>
      <c r="O1257" t="s">
        <v>6579</v>
      </c>
      <c r="P1257">
        <v>1</v>
      </c>
      <c r="Q1257" t="s">
        <v>6580</v>
      </c>
      <c r="R1257" t="s">
        <v>6581</v>
      </c>
      <c r="S1257">
        <v>234</v>
      </c>
      <c r="T1257" t="s">
        <v>37</v>
      </c>
      <c r="U1257" t="s">
        <v>38</v>
      </c>
      <c r="V1257" t="s">
        <v>39</v>
      </c>
      <c r="W1257" s="11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5">
      <c r="A1258" t="s">
        <v>28</v>
      </c>
      <c r="B1258" t="s">
        <v>489</v>
      </c>
      <c r="C1258">
        <v>187</v>
      </c>
      <c r="D1258">
        <v>106</v>
      </c>
      <c r="E1258">
        <v>357</v>
      </c>
      <c r="F1258">
        <v>4000</v>
      </c>
      <c r="G1258" t="s">
        <v>332</v>
      </c>
      <c r="H1258">
        <v>23000</v>
      </c>
      <c r="I1258" s="11">
        <v>144512310</v>
      </c>
      <c r="J1258" t="s">
        <v>329</v>
      </c>
      <c r="K1258" t="s">
        <v>328</v>
      </c>
      <c r="L1258" t="s">
        <v>654</v>
      </c>
      <c r="M1258">
        <v>272227</v>
      </c>
      <c r="N1258">
        <v>45327</v>
      </c>
      <c r="O1258" t="s">
        <v>655</v>
      </c>
      <c r="P1258">
        <v>2</v>
      </c>
      <c r="Q1258" t="s">
        <v>656</v>
      </c>
      <c r="R1258" t="s">
        <v>657</v>
      </c>
      <c r="S1258">
        <v>988</v>
      </c>
      <c r="T1258" t="s">
        <v>37</v>
      </c>
      <c r="U1258" t="s">
        <v>38</v>
      </c>
      <c r="V1258" t="s">
        <v>39</v>
      </c>
      <c r="W1258" s="11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5">
      <c r="A1259" t="s">
        <v>720</v>
      </c>
      <c r="B1259" t="s">
        <v>250</v>
      </c>
      <c r="C1259">
        <v>370</v>
      </c>
      <c r="D1259">
        <v>87</v>
      </c>
      <c r="E1259">
        <v>13000</v>
      </c>
      <c r="F1259">
        <v>787</v>
      </c>
      <c r="G1259" t="s">
        <v>1739</v>
      </c>
      <c r="H1259">
        <v>940</v>
      </c>
      <c r="I1259" s="11">
        <v>35287788</v>
      </c>
      <c r="J1259" t="s">
        <v>6582</v>
      </c>
      <c r="K1259" t="s">
        <v>3127</v>
      </c>
      <c r="L1259" t="s">
        <v>6583</v>
      </c>
      <c r="M1259">
        <v>73886</v>
      </c>
      <c r="N1259">
        <v>4774</v>
      </c>
      <c r="O1259" t="s">
        <v>6584</v>
      </c>
      <c r="P1259">
        <v>0</v>
      </c>
      <c r="Q1259" t="s">
        <v>6585</v>
      </c>
      <c r="R1259" t="s">
        <v>6586</v>
      </c>
      <c r="S1259">
        <v>165</v>
      </c>
      <c r="T1259" t="s">
        <v>37</v>
      </c>
      <c r="U1259" t="s">
        <v>38</v>
      </c>
      <c r="V1259" t="s">
        <v>90</v>
      </c>
      <c r="W1259" s="11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5">
      <c r="A1260" t="s">
        <v>28</v>
      </c>
      <c r="B1260" t="s">
        <v>91</v>
      </c>
      <c r="C1260">
        <v>276</v>
      </c>
      <c r="D1260">
        <v>119</v>
      </c>
      <c r="E1260">
        <v>0</v>
      </c>
      <c r="F1260">
        <v>279</v>
      </c>
      <c r="G1260" t="s">
        <v>6587</v>
      </c>
      <c r="H1260">
        <v>2000</v>
      </c>
      <c r="I1260" s="11">
        <v>25335935</v>
      </c>
      <c r="J1260" t="s">
        <v>222</v>
      </c>
      <c r="K1260" t="s">
        <v>1471</v>
      </c>
      <c r="L1260" t="s">
        <v>6588</v>
      </c>
      <c r="M1260">
        <v>242599</v>
      </c>
      <c r="N1260">
        <v>2853</v>
      </c>
      <c r="O1260" t="s">
        <v>6589</v>
      </c>
      <c r="P1260">
        <v>0</v>
      </c>
      <c r="Q1260" t="s">
        <v>6590</v>
      </c>
      <c r="R1260" t="s">
        <v>6591</v>
      </c>
      <c r="S1260">
        <v>1594</v>
      </c>
      <c r="T1260" t="s">
        <v>37</v>
      </c>
      <c r="U1260" t="s">
        <v>38</v>
      </c>
      <c r="V1260" t="s">
        <v>39</v>
      </c>
      <c r="W1260" s="11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5">
      <c r="A1261" t="s">
        <v>28</v>
      </c>
      <c r="B1261" t="s">
        <v>4494</v>
      </c>
      <c r="C1261">
        <v>76</v>
      </c>
      <c r="D1261">
        <v>110</v>
      </c>
      <c r="E1261">
        <v>534</v>
      </c>
      <c r="F1261">
        <v>511</v>
      </c>
      <c r="G1261" t="s">
        <v>4494</v>
      </c>
      <c r="H1261">
        <v>865</v>
      </c>
      <c r="I1261" s="11">
        <v>5881504</v>
      </c>
      <c r="J1261" t="s">
        <v>6592</v>
      </c>
      <c r="K1261" t="s">
        <v>5681</v>
      </c>
      <c r="L1261" t="s">
        <v>6593</v>
      </c>
      <c r="M1261">
        <v>5917</v>
      </c>
      <c r="N1261">
        <v>2972</v>
      </c>
      <c r="O1261" t="s">
        <v>5124</v>
      </c>
      <c r="P1261">
        <v>2</v>
      </c>
      <c r="Q1261" t="s">
        <v>6594</v>
      </c>
      <c r="R1261" t="s">
        <v>6595</v>
      </c>
      <c r="S1261">
        <v>50</v>
      </c>
      <c r="T1261" t="s">
        <v>37</v>
      </c>
      <c r="U1261" t="s">
        <v>38</v>
      </c>
      <c r="V1261" t="s">
        <v>39</v>
      </c>
      <c r="W1261" s="11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5">
      <c r="A1262" t="s">
        <v>28</v>
      </c>
      <c r="B1262" t="s">
        <v>4651</v>
      </c>
      <c r="C1262">
        <v>95</v>
      </c>
      <c r="D1262">
        <v>125</v>
      </c>
      <c r="E1262">
        <v>44</v>
      </c>
      <c r="F1262">
        <v>420</v>
      </c>
      <c r="G1262" t="s">
        <v>6596</v>
      </c>
      <c r="H1262">
        <v>593</v>
      </c>
      <c r="I1262" s="11">
        <v>60000000</v>
      </c>
      <c r="J1262" t="s">
        <v>1841</v>
      </c>
      <c r="K1262" t="s">
        <v>4381</v>
      </c>
      <c r="L1262" t="s">
        <v>6597</v>
      </c>
      <c r="M1262">
        <v>49934</v>
      </c>
      <c r="N1262">
        <v>2329</v>
      </c>
      <c r="O1262" t="s">
        <v>4653</v>
      </c>
      <c r="P1262">
        <v>1</v>
      </c>
      <c r="Q1262" t="s">
        <v>6598</v>
      </c>
      <c r="R1262" t="s">
        <v>6599</v>
      </c>
      <c r="S1262">
        <v>224</v>
      </c>
      <c r="T1262" t="s">
        <v>37</v>
      </c>
      <c r="U1262" t="s">
        <v>56</v>
      </c>
      <c r="V1262" t="s">
        <v>90</v>
      </c>
      <c r="W1262" s="11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5">
      <c r="A1263" t="s">
        <v>28</v>
      </c>
      <c r="B1263" t="s">
        <v>2393</v>
      </c>
      <c r="C1263">
        <v>211</v>
      </c>
      <c r="D1263">
        <v>113</v>
      </c>
      <c r="E1263">
        <v>88</v>
      </c>
      <c r="F1263">
        <v>785</v>
      </c>
      <c r="G1263" t="s">
        <v>1721</v>
      </c>
      <c r="H1263">
        <v>22000</v>
      </c>
      <c r="I1263" s="11">
        <v>29802761</v>
      </c>
      <c r="J1263" t="s">
        <v>3753</v>
      </c>
      <c r="K1263" t="s">
        <v>1683</v>
      </c>
      <c r="L1263" t="s">
        <v>6600</v>
      </c>
      <c r="M1263">
        <v>46480</v>
      </c>
      <c r="N1263">
        <v>36009</v>
      </c>
      <c r="O1263" t="s">
        <v>6601</v>
      </c>
      <c r="P1263">
        <v>1</v>
      </c>
      <c r="Q1263" t="s">
        <v>6602</v>
      </c>
      <c r="R1263" t="s">
        <v>6603</v>
      </c>
      <c r="S1263">
        <v>115</v>
      </c>
      <c r="T1263" t="s">
        <v>37</v>
      </c>
      <c r="U1263" t="s">
        <v>38</v>
      </c>
      <c r="V1263" t="s">
        <v>39</v>
      </c>
      <c r="W1263" s="11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5">
      <c r="A1264" t="s">
        <v>28</v>
      </c>
      <c r="B1264" t="s">
        <v>1300</v>
      </c>
      <c r="C1264">
        <v>160</v>
      </c>
      <c r="D1264">
        <v>150</v>
      </c>
      <c r="E1264">
        <v>610</v>
      </c>
      <c r="F1264">
        <v>478</v>
      </c>
      <c r="G1264" t="s">
        <v>5868</v>
      </c>
      <c r="H1264">
        <v>755</v>
      </c>
      <c r="I1264" s="11">
        <v>626809</v>
      </c>
      <c r="J1264" t="s">
        <v>1071</v>
      </c>
      <c r="K1264" t="s">
        <v>6555</v>
      </c>
      <c r="L1264" t="s">
        <v>6604</v>
      </c>
      <c r="M1264">
        <v>36894</v>
      </c>
      <c r="N1264">
        <v>2172</v>
      </c>
      <c r="O1264" t="s">
        <v>6605</v>
      </c>
      <c r="P1264">
        <v>4</v>
      </c>
      <c r="Q1264" t="s">
        <v>6606</v>
      </c>
      <c r="R1264" t="s">
        <v>6607</v>
      </c>
      <c r="S1264">
        <v>105</v>
      </c>
      <c r="T1264" t="s">
        <v>1883</v>
      </c>
      <c r="U1264" t="s">
        <v>865</v>
      </c>
      <c r="V1264" t="s">
        <v>569</v>
      </c>
      <c r="W1264" s="11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5">
      <c r="A1265" t="s">
        <v>28</v>
      </c>
      <c r="B1265" t="s">
        <v>3008</v>
      </c>
      <c r="C1265">
        <v>97</v>
      </c>
      <c r="D1265">
        <v>108</v>
      </c>
      <c r="E1265">
        <v>72</v>
      </c>
      <c r="F1265">
        <v>559</v>
      </c>
      <c r="G1265" t="s">
        <v>4979</v>
      </c>
      <c r="H1265">
        <v>982</v>
      </c>
      <c r="I1265" s="11">
        <v>127214072</v>
      </c>
      <c r="J1265" t="s">
        <v>1618</v>
      </c>
      <c r="K1265" t="s">
        <v>2555</v>
      </c>
      <c r="L1265" t="s">
        <v>6608</v>
      </c>
      <c r="M1265">
        <v>83786</v>
      </c>
      <c r="N1265">
        <v>4251</v>
      </c>
      <c r="O1265" t="s">
        <v>6609</v>
      </c>
      <c r="P1265">
        <v>1</v>
      </c>
      <c r="Q1265" t="s">
        <v>6610</v>
      </c>
      <c r="R1265" t="s">
        <v>6611</v>
      </c>
      <c r="S1265">
        <v>392</v>
      </c>
      <c r="T1265" t="s">
        <v>37</v>
      </c>
      <c r="U1265" t="s">
        <v>38</v>
      </c>
      <c r="V1265" t="s">
        <v>39</v>
      </c>
      <c r="W1265" s="11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5">
      <c r="A1266" t="s">
        <v>28</v>
      </c>
      <c r="B1266" t="s">
        <v>2974</v>
      </c>
      <c r="C1266">
        <v>174</v>
      </c>
      <c r="D1266">
        <v>96</v>
      </c>
      <c r="E1266">
        <v>126</v>
      </c>
      <c r="F1266">
        <v>954</v>
      </c>
      <c r="G1266" t="s">
        <v>983</v>
      </c>
      <c r="H1266">
        <v>18000</v>
      </c>
      <c r="I1266" s="11">
        <v>88915214</v>
      </c>
      <c r="J1266" t="s">
        <v>1618</v>
      </c>
      <c r="K1266" t="s">
        <v>625</v>
      </c>
      <c r="L1266" t="s">
        <v>6612</v>
      </c>
      <c r="M1266">
        <v>163665</v>
      </c>
      <c r="N1266">
        <v>22436</v>
      </c>
      <c r="O1266" t="s">
        <v>6613</v>
      </c>
      <c r="P1266">
        <v>2</v>
      </c>
      <c r="Q1266" t="s">
        <v>6614</v>
      </c>
      <c r="R1266" t="s">
        <v>6615</v>
      </c>
      <c r="S1266">
        <v>169</v>
      </c>
      <c r="T1266" t="s">
        <v>37</v>
      </c>
      <c r="U1266" t="s">
        <v>38</v>
      </c>
      <c r="V1266" t="s">
        <v>569</v>
      </c>
      <c r="W1266" s="11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5">
      <c r="A1267" t="s">
        <v>28</v>
      </c>
      <c r="B1267" t="s">
        <v>6616</v>
      </c>
      <c r="C1267">
        <v>23</v>
      </c>
      <c r="D1267">
        <v>93</v>
      </c>
      <c r="E1267">
        <v>36</v>
      </c>
      <c r="F1267">
        <v>275</v>
      </c>
      <c r="G1267" t="s">
        <v>6617</v>
      </c>
      <c r="H1267">
        <v>592</v>
      </c>
      <c r="I1267" s="11">
        <v>30400000</v>
      </c>
      <c r="J1267" t="s">
        <v>1611</v>
      </c>
      <c r="K1267" t="s">
        <v>2796</v>
      </c>
      <c r="L1267" t="s">
        <v>6618</v>
      </c>
      <c r="M1267">
        <v>17810</v>
      </c>
      <c r="N1267">
        <v>2176</v>
      </c>
      <c r="O1267" t="s">
        <v>6619</v>
      </c>
      <c r="P1267">
        <v>2</v>
      </c>
      <c r="Q1267" t="s">
        <v>6620</v>
      </c>
      <c r="R1267" t="s">
        <v>6621</v>
      </c>
      <c r="S1267">
        <v>73</v>
      </c>
      <c r="T1267" t="s">
        <v>37</v>
      </c>
      <c r="U1267" t="s">
        <v>38</v>
      </c>
      <c r="V1267" t="s">
        <v>90</v>
      </c>
      <c r="W1267" s="11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5">
      <c r="A1268" t="s">
        <v>28</v>
      </c>
      <c r="B1268" t="s">
        <v>4691</v>
      </c>
      <c r="C1268">
        <v>103</v>
      </c>
      <c r="D1268">
        <v>100</v>
      </c>
      <c r="E1268">
        <v>0</v>
      </c>
      <c r="F1268">
        <v>1000</v>
      </c>
      <c r="G1268" t="s">
        <v>5614</v>
      </c>
      <c r="H1268">
        <v>12000</v>
      </c>
      <c r="I1268" s="11">
        <v>85570368</v>
      </c>
      <c r="J1268" t="s">
        <v>2918</v>
      </c>
      <c r="K1268" t="s">
        <v>267</v>
      </c>
      <c r="L1268" t="s">
        <v>6622</v>
      </c>
      <c r="M1268">
        <v>44885</v>
      </c>
      <c r="N1268">
        <v>18291</v>
      </c>
      <c r="O1268" t="s">
        <v>6623</v>
      </c>
      <c r="P1268">
        <v>1</v>
      </c>
      <c r="Q1268" t="s">
        <v>6624</v>
      </c>
      <c r="R1268" t="s">
        <v>6625</v>
      </c>
      <c r="S1268">
        <v>107</v>
      </c>
      <c r="T1268" t="s">
        <v>37</v>
      </c>
      <c r="U1268" t="s">
        <v>38</v>
      </c>
      <c r="V1268" t="s">
        <v>90</v>
      </c>
      <c r="W1268" s="11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5">
      <c r="A1269" t="s">
        <v>28</v>
      </c>
      <c r="B1269" t="s">
        <v>6626</v>
      </c>
      <c r="C1269">
        <v>98</v>
      </c>
      <c r="D1269">
        <v>118</v>
      </c>
      <c r="E1269">
        <v>18</v>
      </c>
      <c r="F1269">
        <v>906</v>
      </c>
      <c r="G1269" t="s">
        <v>2239</v>
      </c>
      <c r="H1269">
        <v>1000</v>
      </c>
      <c r="I1269" s="11">
        <v>75668868</v>
      </c>
      <c r="J1269" t="s">
        <v>1530</v>
      </c>
      <c r="K1269" t="s">
        <v>3238</v>
      </c>
      <c r="L1269" t="s">
        <v>6627</v>
      </c>
      <c r="M1269">
        <v>60504</v>
      </c>
      <c r="N1269">
        <v>6427</v>
      </c>
      <c r="O1269" t="s">
        <v>3237</v>
      </c>
      <c r="P1269">
        <v>0</v>
      </c>
      <c r="Q1269" t="s">
        <v>6628</v>
      </c>
      <c r="R1269" t="s">
        <v>6629</v>
      </c>
      <c r="S1269">
        <v>249</v>
      </c>
      <c r="T1269" t="s">
        <v>37</v>
      </c>
      <c r="U1269" t="s">
        <v>38</v>
      </c>
      <c r="V1269" t="s">
        <v>90</v>
      </c>
      <c r="W1269" s="11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5">
      <c r="A1270" t="s">
        <v>28</v>
      </c>
      <c r="B1270" t="s">
        <v>6630</v>
      </c>
      <c r="C1270">
        <v>273</v>
      </c>
      <c r="D1270">
        <v>122</v>
      </c>
      <c r="E1270">
        <v>0</v>
      </c>
      <c r="F1270">
        <v>7</v>
      </c>
      <c r="G1270" t="s">
        <v>6631</v>
      </c>
      <c r="H1270">
        <v>643</v>
      </c>
      <c r="I1270" s="11">
        <v>6594136</v>
      </c>
      <c r="J1270" t="s">
        <v>6632</v>
      </c>
      <c r="K1270" t="s">
        <v>5868</v>
      </c>
      <c r="L1270" t="s">
        <v>6633</v>
      </c>
      <c r="M1270">
        <v>24557</v>
      </c>
      <c r="N1270">
        <v>943</v>
      </c>
      <c r="O1270" t="s">
        <v>6634</v>
      </c>
      <c r="P1270">
        <v>1</v>
      </c>
      <c r="Q1270" t="s">
        <v>6635</v>
      </c>
      <c r="R1270" t="s">
        <v>6636</v>
      </c>
      <c r="S1270">
        <v>111</v>
      </c>
      <c r="T1270" t="s">
        <v>1883</v>
      </c>
      <c r="U1270" t="s">
        <v>3699</v>
      </c>
      <c r="V1270" t="s">
        <v>39</v>
      </c>
      <c r="W1270" s="11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5">
      <c r="A1271" t="s">
        <v>28</v>
      </c>
      <c r="B1271" t="s">
        <v>669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 s="11">
        <v>58700247</v>
      </c>
      <c r="J1271" t="s">
        <v>209</v>
      </c>
      <c r="K1271" t="s">
        <v>741</v>
      </c>
      <c r="L1271" t="s">
        <v>6637</v>
      </c>
      <c r="M1271">
        <v>95367</v>
      </c>
      <c r="N1271">
        <v>36062</v>
      </c>
      <c r="O1271" t="s">
        <v>298</v>
      </c>
      <c r="P1271">
        <v>1</v>
      </c>
      <c r="Q1271" t="s">
        <v>6638</v>
      </c>
      <c r="R1271" t="s">
        <v>6639</v>
      </c>
      <c r="S1271">
        <v>260</v>
      </c>
      <c r="T1271" t="s">
        <v>37</v>
      </c>
      <c r="U1271" t="s">
        <v>38</v>
      </c>
      <c r="V1271" t="s">
        <v>39</v>
      </c>
      <c r="W1271" s="11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5">
      <c r="A1272" t="s">
        <v>720</v>
      </c>
      <c r="B1272" t="s">
        <v>6641</v>
      </c>
      <c r="C1272">
        <v>65</v>
      </c>
      <c r="D1272">
        <v>146</v>
      </c>
      <c r="E1272">
        <v>278</v>
      </c>
      <c r="F1272">
        <v>494</v>
      </c>
      <c r="G1272" t="s">
        <v>3412</v>
      </c>
      <c r="H1272">
        <v>18000</v>
      </c>
      <c r="I1272" s="11">
        <v>50668906</v>
      </c>
      <c r="J1272" t="s">
        <v>1575</v>
      </c>
      <c r="K1272" t="s">
        <v>1664</v>
      </c>
      <c r="L1272" t="s">
        <v>6642</v>
      </c>
      <c r="M1272">
        <v>76016</v>
      </c>
      <c r="N1272">
        <v>20516</v>
      </c>
      <c r="O1272" t="s">
        <v>4866</v>
      </c>
      <c r="P1272">
        <v>0</v>
      </c>
      <c r="Q1272" t="s">
        <v>6643</v>
      </c>
      <c r="R1272" t="s">
        <v>6644</v>
      </c>
      <c r="S1272">
        <v>265</v>
      </c>
      <c r="T1272" t="s">
        <v>37</v>
      </c>
      <c r="U1272" t="s">
        <v>38</v>
      </c>
      <c r="V1272" t="s">
        <v>569</v>
      </c>
      <c r="W1272" s="11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5">
      <c r="A1273" t="s">
        <v>28</v>
      </c>
      <c r="B1273" t="s">
        <v>714</v>
      </c>
      <c r="C1273">
        <v>98</v>
      </c>
      <c r="D1273">
        <v>115</v>
      </c>
      <c r="E1273">
        <v>150</v>
      </c>
      <c r="F1273">
        <v>789</v>
      </c>
      <c r="G1273" t="s">
        <v>6645</v>
      </c>
      <c r="H1273">
        <v>970</v>
      </c>
      <c r="I1273" s="11">
        <v>39177215</v>
      </c>
      <c r="J1273" t="s">
        <v>2062</v>
      </c>
      <c r="K1273" t="s">
        <v>3673</v>
      </c>
      <c r="L1273" t="s">
        <v>6646</v>
      </c>
      <c r="M1273">
        <v>30667</v>
      </c>
      <c r="N1273">
        <v>3770</v>
      </c>
      <c r="O1273" t="s">
        <v>4579</v>
      </c>
      <c r="P1273">
        <v>1</v>
      </c>
      <c r="Q1273" t="s">
        <v>6647</v>
      </c>
      <c r="R1273" t="s">
        <v>6648</v>
      </c>
      <c r="S1273">
        <v>234</v>
      </c>
      <c r="T1273" t="s">
        <v>37</v>
      </c>
      <c r="U1273" t="s">
        <v>38</v>
      </c>
      <c r="V1273" t="s">
        <v>39</v>
      </c>
      <c r="W1273" s="11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5">
      <c r="A1274" t="s">
        <v>28</v>
      </c>
      <c r="B1274" t="s">
        <v>6649</v>
      </c>
      <c r="C1274">
        <v>116</v>
      </c>
      <c r="D1274">
        <v>123</v>
      </c>
      <c r="E1274">
        <v>7</v>
      </c>
      <c r="F1274">
        <v>692</v>
      </c>
      <c r="G1274" t="s">
        <v>3841</v>
      </c>
      <c r="H1274">
        <v>931</v>
      </c>
      <c r="I1274" s="11">
        <v>40334024</v>
      </c>
      <c r="J1274" t="s">
        <v>4092</v>
      </c>
      <c r="K1274" t="s">
        <v>604</v>
      </c>
      <c r="L1274" t="s">
        <v>6650</v>
      </c>
      <c r="M1274">
        <v>44168</v>
      </c>
      <c r="N1274">
        <v>2912</v>
      </c>
      <c r="O1274" t="s">
        <v>1596</v>
      </c>
      <c r="P1274">
        <v>3</v>
      </c>
      <c r="Q1274" t="s">
        <v>6651</v>
      </c>
      <c r="R1274" t="s">
        <v>6652</v>
      </c>
      <c r="S1274">
        <v>216</v>
      </c>
      <c r="T1274" t="s">
        <v>37</v>
      </c>
      <c r="U1274" t="s">
        <v>38</v>
      </c>
      <c r="V1274" t="s">
        <v>39</v>
      </c>
      <c r="W1274" s="11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5">
      <c r="A1275" t="s">
        <v>28</v>
      </c>
      <c r="B1275" t="s">
        <v>4910</v>
      </c>
      <c r="C1275">
        <v>76</v>
      </c>
      <c r="D1275">
        <v>94</v>
      </c>
      <c r="E1275">
        <v>99</v>
      </c>
      <c r="F1275">
        <v>377</v>
      </c>
      <c r="G1275" t="s">
        <v>6653</v>
      </c>
      <c r="H1275">
        <v>598</v>
      </c>
      <c r="I1275" s="11">
        <v>71038190</v>
      </c>
      <c r="J1275" t="s">
        <v>1689</v>
      </c>
      <c r="K1275" t="s">
        <v>6654</v>
      </c>
      <c r="L1275" t="s">
        <v>6655</v>
      </c>
      <c r="M1275">
        <v>23473</v>
      </c>
      <c r="N1275">
        <v>3552</v>
      </c>
      <c r="O1275" t="s">
        <v>6656</v>
      </c>
      <c r="P1275">
        <v>1</v>
      </c>
      <c r="Q1275" t="s">
        <v>6657</v>
      </c>
      <c r="R1275" t="s">
        <v>6658</v>
      </c>
      <c r="S1275">
        <v>123</v>
      </c>
      <c r="T1275" t="s">
        <v>37</v>
      </c>
      <c r="U1275" t="s">
        <v>38</v>
      </c>
      <c r="V1275" t="s">
        <v>90</v>
      </c>
      <c r="W1275" s="11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5">
      <c r="A1276" t="s">
        <v>28</v>
      </c>
      <c r="B1276" t="s">
        <v>6659</v>
      </c>
      <c r="C1276">
        <v>106</v>
      </c>
      <c r="D1276">
        <v>102</v>
      </c>
      <c r="E1276">
        <v>43</v>
      </c>
      <c r="F1276">
        <v>280</v>
      </c>
      <c r="G1276" t="s">
        <v>4803</v>
      </c>
      <c r="H1276">
        <v>308</v>
      </c>
      <c r="I1276" s="11">
        <v>24044532</v>
      </c>
      <c r="J1276" t="s">
        <v>209</v>
      </c>
      <c r="K1276" t="s">
        <v>6660</v>
      </c>
      <c r="L1276" t="s">
        <v>6661</v>
      </c>
      <c r="M1276">
        <v>19686</v>
      </c>
      <c r="N1276">
        <v>1440</v>
      </c>
      <c r="O1276" t="s">
        <v>6662</v>
      </c>
      <c r="P1276">
        <v>0</v>
      </c>
      <c r="Q1276" t="s">
        <v>6663</v>
      </c>
      <c r="R1276" t="s">
        <v>6664</v>
      </c>
      <c r="S1276">
        <v>180</v>
      </c>
      <c r="T1276" t="s">
        <v>37</v>
      </c>
      <c r="U1276" t="s">
        <v>38</v>
      </c>
      <c r="V1276" t="s">
        <v>569</v>
      </c>
      <c r="W1276" s="11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5">
      <c r="A1277" t="s">
        <v>28</v>
      </c>
      <c r="B1277" t="s">
        <v>4036</v>
      </c>
      <c r="C1277">
        <v>55</v>
      </c>
      <c r="D1277">
        <v>98</v>
      </c>
      <c r="E1277">
        <v>11</v>
      </c>
      <c r="F1277">
        <v>466</v>
      </c>
      <c r="G1277" t="s">
        <v>4270</v>
      </c>
      <c r="H1277">
        <v>854</v>
      </c>
      <c r="I1277" s="11">
        <v>22770864</v>
      </c>
      <c r="J1277" t="s">
        <v>2450</v>
      </c>
      <c r="K1277" t="s">
        <v>3362</v>
      </c>
      <c r="L1277" t="s">
        <v>6665</v>
      </c>
      <c r="M1277">
        <v>8433</v>
      </c>
      <c r="N1277">
        <v>2765</v>
      </c>
      <c r="O1277" t="s">
        <v>2059</v>
      </c>
      <c r="P1277">
        <v>1</v>
      </c>
      <c r="Q1277" t="s">
        <v>6666</v>
      </c>
      <c r="R1277" t="s">
        <v>6667</v>
      </c>
      <c r="S1277">
        <v>85</v>
      </c>
      <c r="T1277" t="s">
        <v>37</v>
      </c>
      <c r="U1277" t="s">
        <v>38</v>
      </c>
      <c r="V1277" t="s">
        <v>90</v>
      </c>
      <c r="W1277" s="11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5">
      <c r="A1278" t="s">
        <v>28</v>
      </c>
      <c r="B1278" t="s">
        <v>3657</v>
      </c>
      <c r="C1278">
        <v>172</v>
      </c>
      <c r="D1278">
        <v>133</v>
      </c>
      <c r="E1278">
        <v>2000</v>
      </c>
      <c r="F1278">
        <v>541</v>
      </c>
      <c r="G1278" t="s">
        <v>117</v>
      </c>
      <c r="H1278">
        <v>40000</v>
      </c>
      <c r="I1278" s="11">
        <v>18653746</v>
      </c>
      <c r="J1278" t="s">
        <v>825</v>
      </c>
      <c r="K1278" t="s">
        <v>43</v>
      </c>
      <c r="L1278" t="s">
        <v>6668</v>
      </c>
      <c r="M1278">
        <v>137722</v>
      </c>
      <c r="N1278">
        <v>42344</v>
      </c>
      <c r="O1278" t="s">
        <v>3033</v>
      </c>
      <c r="P1278">
        <v>1</v>
      </c>
      <c r="Q1278" t="s">
        <v>6669</v>
      </c>
      <c r="R1278" t="s">
        <v>6670</v>
      </c>
      <c r="S1278">
        <v>638</v>
      </c>
      <c r="T1278" t="s">
        <v>37</v>
      </c>
      <c r="U1278" t="s">
        <v>3428</v>
      </c>
      <c r="V1278" t="s">
        <v>569</v>
      </c>
      <c r="W1278" s="11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5">
      <c r="A1279" t="s">
        <v>28</v>
      </c>
      <c r="B1279" t="s">
        <v>714</v>
      </c>
      <c r="C1279">
        <v>47</v>
      </c>
      <c r="D1279">
        <v>118</v>
      </c>
      <c r="E1279">
        <v>150</v>
      </c>
      <c r="F1279">
        <v>182</v>
      </c>
      <c r="G1279" t="s">
        <v>3606</v>
      </c>
      <c r="H1279">
        <v>24000</v>
      </c>
      <c r="I1279" s="11">
        <v>17305211</v>
      </c>
      <c r="J1279" t="s">
        <v>2079</v>
      </c>
      <c r="K1279" t="s">
        <v>77</v>
      </c>
      <c r="L1279" t="s">
        <v>6671</v>
      </c>
      <c r="M1279">
        <v>14066</v>
      </c>
      <c r="N1279">
        <v>24547</v>
      </c>
      <c r="O1279" t="s">
        <v>6672</v>
      </c>
      <c r="P1279">
        <v>0</v>
      </c>
      <c r="Q1279" t="s">
        <v>6673</v>
      </c>
      <c r="R1279" t="s">
        <v>6674</v>
      </c>
      <c r="S1279">
        <v>75</v>
      </c>
      <c r="T1279" t="s">
        <v>37</v>
      </c>
      <c r="U1279" t="s">
        <v>38</v>
      </c>
      <c r="V1279" t="s">
        <v>569</v>
      </c>
      <c r="W1279" s="11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5">
      <c r="A1280" t="s">
        <v>28</v>
      </c>
      <c r="B1280" t="s">
        <v>4254</v>
      </c>
      <c r="C1280">
        <v>107</v>
      </c>
      <c r="D1280">
        <v>105</v>
      </c>
      <c r="E1280">
        <v>65</v>
      </c>
      <c r="F1280">
        <v>108</v>
      </c>
      <c r="G1280" t="s">
        <v>6675</v>
      </c>
      <c r="H1280">
        <v>628</v>
      </c>
      <c r="I1280" s="11">
        <v>16991902</v>
      </c>
      <c r="J1280" t="s">
        <v>5897</v>
      </c>
      <c r="K1280" t="s">
        <v>6676</v>
      </c>
      <c r="L1280" t="s">
        <v>6677</v>
      </c>
      <c r="M1280">
        <v>34592</v>
      </c>
      <c r="N1280">
        <v>1265</v>
      </c>
      <c r="O1280" t="s">
        <v>6678</v>
      </c>
      <c r="P1280">
        <v>0</v>
      </c>
      <c r="Q1280" t="s">
        <v>6679</v>
      </c>
      <c r="R1280" t="s">
        <v>6680</v>
      </c>
      <c r="S1280">
        <v>191</v>
      </c>
      <c r="T1280" t="s">
        <v>37</v>
      </c>
      <c r="U1280" t="s">
        <v>38</v>
      </c>
      <c r="V1280" t="s">
        <v>569</v>
      </c>
      <c r="W1280" s="11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5">
      <c r="A1281" t="s">
        <v>28</v>
      </c>
      <c r="B1281" t="s">
        <v>6681</v>
      </c>
      <c r="C1281">
        <v>323</v>
      </c>
      <c r="D1281">
        <v>109</v>
      </c>
      <c r="E1281">
        <v>304</v>
      </c>
      <c r="F1281">
        <v>736</v>
      </c>
      <c r="G1281" t="s">
        <v>2295</v>
      </c>
      <c r="H1281">
        <v>940</v>
      </c>
      <c r="I1281" s="11">
        <v>47536959</v>
      </c>
      <c r="J1281" t="s">
        <v>3270</v>
      </c>
      <c r="K1281" t="s">
        <v>5208</v>
      </c>
      <c r="L1281" t="s">
        <v>6682</v>
      </c>
      <c r="M1281">
        <v>86955</v>
      </c>
      <c r="N1281">
        <v>3277</v>
      </c>
      <c r="O1281" t="s">
        <v>6683</v>
      </c>
      <c r="P1281">
        <v>0</v>
      </c>
      <c r="Q1281" t="s">
        <v>6684</v>
      </c>
      <c r="R1281" t="s">
        <v>6685</v>
      </c>
      <c r="S1281">
        <v>275</v>
      </c>
      <c r="T1281" t="s">
        <v>37</v>
      </c>
      <c r="U1281" t="s">
        <v>38</v>
      </c>
      <c r="V1281" t="s">
        <v>569</v>
      </c>
      <c r="W1281" s="11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5">
      <c r="A1282" t="s">
        <v>28</v>
      </c>
      <c r="B1282" t="s">
        <v>182</v>
      </c>
      <c r="C1282">
        <v>37</v>
      </c>
      <c r="D1282">
        <v>129</v>
      </c>
      <c r="E1282">
        <v>0</v>
      </c>
      <c r="F1282">
        <v>982</v>
      </c>
      <c r="G1282" t="s">
        <v>6686</v>
      </c>
      <c r="H1282">
        <v>12000</v>
      </c>
      <c r="I1282" s="11">
        <v>10300000</v>
      </c>
      <c r="J1282" t="s">
        <v>6687</v>
      </c>
      <c r="K1282" t="s">
        <v>296</v>
      </c>
      <c r="L1282" t="s">
        <v>6688</v>
      </c>
      <c r="M1282">
        <v>17859</v>
      </c>
      <c r="N1282">
        <v>16237</v>
      </c>
      <c r="O1282" t="s">
        <v>2555</v>
      </c>
      <c r="P1282">
        <v>4</v>
      </c>
      <c r="Q1282" t="s">
        <v>6689</v>
      </c>
      <c r="R1282" t="s">
        <v>6690</v>
      </c>
      <c r="S1282">
        <v>89</v>
      </c>
      <c r="T1282" t="s">
        <v>37</v>
      </c>
      <c r="U1282" t="s">
        <v>38</v>
      </c>
      <c r="V1282" t="s">
        <v>39</v>
      </c>
      <c r="W1282" s="11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5">
      <c r="A1283" t="s">
        <v>28</v>
      </c>
      <c r="B1283" t="s">
        <v>5134</v>
      </c>
      <c r="C1283">
        <v>297</v>
      </c>
      <c r="D1283">
        <v>109</v>
      </c>
      <c r="E1283">
        <v>0</v>
      </c>
      <c r="F1283">
        <v>145</v>
      </c>
      <c r="G1283" t="s">
        <v>6691</v>
      </c>
      <c r="H1283">
        <v>957</v>
      </c>
      <c r="I1283" s="11">
        <v>13782838</v>
      </c>
      <c r="J1283" t="s">
        <v>6692</v>
      </c>
      <c r="K1283" t="s">
        <v>5773</v>
      </c>
      <c r="L1283" t="s">
        <v>6693</v>
      </c>
      <c r="M1283">
        <v>258078</v>
      </c>
      <c r="N1283">
        <v>1757</v>
      </c>
      <c r="O1283" t="s">
        <v>6694</v>
      </c>
      <c r="P1283">
        <v>0</v>
      </c>
      <c r="Q1283" t="s">
        <v>6695</v>
      </c>
      <c r="R1283" t="s">
        <v>6696</v>
      </c>
      <c r="S1283">
        <v>911</v>
      </c>
      <c r="T1283" t="s">
        <v>37</v>
      </c>
      <c r="U1283" t="s">
        <v>38</v>
      </c>
      <c r="V1283" t="s">
        <v>569</v>
      </c>
      <c r="W1283" s="11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5">
      <c r="A1284" t="s">
        <v>28</v>
      </c>
      <c r="B1284" t="s">
        <v>1354</v>
      </c>
      <c r="C1284">
        <v>302</v>
      </c>
      <c r="D1284">
        <v>127</v>
      </c>
      <c r="E1284">
        <v>123</v>
      </c>
      <c r="F1284">
        <v>904</v>
      </c>
      <c r="G1284" t="s">
        <v>6697</v>
      </c>
      <c r="H1284">
        <v>14000</v>
      </c>
      <c r="I1284" s="11">
        <v>41997790</v>
      </c>
      <c r="J1284" t="s">
        <v>2702</v>
      </c>
      <c r="K1284" t="s">
        <v>332</v>
      </c>
      <c r="L1284" t="s">
        <v>6698</v>
      </c>
      <c r="M1284">
        <v>125305</v>
      </c>
      <c r="N1284">
        <v>17551</v>
      </c>
      <c r="O1284" t="s">
        <v>2891</v>
      </c>
      <c r="P1284">
        <v>0</v>
      </c>
      <c r="Q1284" t="s">
        <v>6699</v>
      </c>
      <c r="R1284" t="s">
        <v>6700</v>
      </c>
      <c r="S1284">
        <v>343</v>
      </c>
      <c r="T1284" t="s">
        <v>37</v>
      </c>
      <c r="U1284" t="s">
        <v>38</v>
      </c>
      <c r="V1284" t="s">
        <v>569</v>
      </c>
      <c r="W1284" s="11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5">
      <c r="A1285" t="s">
        <v>28</v>
      </c>
      <c r="B1285" t="s">
        <v>6701</v>
      </c>
      <c r="C1285">
        <v>38</v>
      </c>
      <c r="D1285">
        <v>118</v>
      </c>
      <c r="E1285">
        <v>11</v>
      </c>
      <c r="F1285">
        <v>12</v>
      </c>
      <c r="G1285" t="s">
        <v>6702</v>
      </c>
      <c r="H1285">
        <v>37</v>
      </c>
      <c r="I1285" s="11">
        <v>6482195</v>
      </c>
      <c r="J1285" t="s">
        <v>2152</v>
      </c>
      <c r="K1285" t="s">
        <v>6703</v>
      </c>
      <c r="L1285" t="s">
        <v>6704</v>
      </c>
      <c r="M1285">
        <v>9740</v>
      </c>
      <c r="N1285">
        <v>74</v>
      </c>
      <c r="O1285" t="s">
        <v>6705</v>
      </c>
      <c r="P1285">
        <v>1</v>
      </c>
      <c r="Q1285" t="s">
        <v>6706</v>
      </c>
      <c r="R1285" t="s">
        <v>6707</v>
      </c>
      <c r="S1285">
        <v>81</v>
      </c>
      <c r="T1285" t="s">
        <v>37</v>
      </c>
      <c r="U1285" t="s">
        <v>38</v>
      </c>
      <c r="V1285" t="s">
        <v>569</v>
      </c>
      <c r="W1285" s="11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5">
      <c r="A1286" t="s">
        <v>28</v>
      </c>
      <c r="B1286" t="s">
        <v>6708</v>
      </c>
      <c r="C1286">
        <v>31</v>
      </c>
      <c r="D1286">
        <v>110</v>
      </c>
      <c r="E1286">
        <v>49</v>
      </c>
      <c r="F1286">
        <v>427</v>
      </c>
      <c r="G1286" t="s">
        <v>6709</v>
      </c>
      <c r="H1286">
        <v>1000</v>
      </c>
      <c r="I1286" s="11">
        <v>623374</v>
      </c>
      <c r="J1286" t="s">
        <v>6710</v>
      </c>
      <c r="K1286" t="s">
        <v>2138</v>
      </c>
      <c r="L1286" t="s">
        <v>6711</v>
      </c>
      <c r="M1286">
        <v>4757</v>
      </c>
      <c r="N1286">
        <v>2120</v>
      </c>
      <c r="O1286" t="s">
        <v>6712</v>
      </c>
      <c r="P1286">
        <v>2</v>
      </c>
      <c r="Q1286" t="s">
        <v>6713</v>
      </c>
      <c r="R1286" t="s">
        <v>6714</v>
      </c>
      <c r="S1286">
        <v>67</v>
      </c>
      <c r="T1286" t="s">
        <v>37</v>
      </c>
      <c r="U1286" t="s">
        <v>38</v>
      </c>
      <c r="V1286" t="s">
        <v>39</v>
      </c>
      <c r="W1286" s="11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5">
      <c r="A1287" t="s">
        <v>28</v>
      </c>
      <c r="B1287" t="s">
        <v>2989</v>
      </c>
      <c r="C1287">
        <v>118</v>
      </c>
      <c r="D1287">
        <v>90</v>
      </c>
      <c r="E1287">
        <v>27</v>
      </c>
      <c r="F1287">
        <v>260</v>
      </c>
      <c r="G1287" t="s">
        <v>1179</v>
      </c>
      <c r="H1287">
        <v>13000</v>
      </c>
      <c r="I1287" s="11">
        <v>7871693</v>
      </c>
      <c r="J1287" t="s">
        <v>6715</v>
      </c>
      <c r="K1287" t="s">
        <v>537</v>
      </c>
      <c r="L1287" t="s">
        <v>6716</v>
      </c>
      <c r="M1287">
        <v>52908</v>
      </c>
      <c r="N1287">
        <v>15494</v>
      </c>
      <c r="O1287" t="s">
        <v>6717</v>
      </c>
      <c r="P1287">
        <v>0</v>
      </c>
      <c r="Q1287" t="s">
        <v>6718</v>
      </c>
      <c r="R1287" t="s">
        <v>6719</v>
      </c>
      <c r="S1287">
        <v>102</v>
      </c>
      <c r="T1287" t="s">
        <v>37</v>
      </c>
      <c r="U1287" t="s">
        <v>38</v>
      </c>
      <c r="V1287" t="s">
        <v>90</v>
      </c>
      <c r="W1287" s="11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5">
      <c r="A1288" t="s">
        <v>28</v>
      </c>
      <c r="B1288" t="s">
        <v>6720</v>
      </c>
      <c r="C1288">
        <v>546</v>
      </c>
      <c r="D1288">
        <v>144</v>
      </c>
      <c r="E1288">
        <v>0</v>
      </c>
      <c r="F1288">
        <v>15</v>
      </c>
      <c r="G1288" t="s">
        <v>6721</v>
      </c>
      <c r="H1288">
        <v>378</v>
      </c>
      <c r="I1288" s="11">
        <v>16377274</v>
      </c>
      <c r="J1288" t="s">
        <v>3270</v>
      </c>
      <c r="K1288" t="s">
        <v>6722</v>
      </c>
      <c r="L1288" t="s">
        <v>6723</v>
      </c>
      <c r="M1288">
        <v>105144</v>
      </c>
      <c r="N1288">
        <v>427</v>
      </c>
      <c r="O1288" t="s">
        <v>6724</v>
      </c>
      <c r="P1288">
        <v>31</v>
      </c>
      <c r="Q1288" t="s">
        <v>6725</v>
      </c>
      <c r="R1288" t="s">
        <v>6726</v>
      </c>
      <c r="S1288">
        <v>405</v>
      </c>
      <c r="T1288" t="s">
        <v>37</v>
      </c>
      <c r="U1288" t="s">
        <v>38</v>
      </c>
      <c r="V1288" t="s">
        <v>569</v>
      </c>
      <c r="W1288" s="11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5">
      <c r="A1289" t="s">
        <v>720</v>
      </c>
      <c r="B1289" t="s">
        <v>4937</v>
      </c>
      <c r="C1289">
        <v>86</v>
      </c>
      <c r="D1289">
        <v>130</v>
      </c>
      <c r="E1289">
        <v>39</v>
      </c>
      <c r="F1289">
        <v>534</v>
      </c>
      <c r="G1289" t="s">
        <v>3207</v>
      </c>
      <c r="H1289">
        <v>2000</v>
      </c>
      <c r="I1289" s="11">
        <v>9589875</v>
      </c>
      <c r="J1289" t="s">
        <v>1575</v>
      </c>
      <c r="K1289" t="s">
        <v>526</v>
      </c>
      <c r="L1289" t="s">
        <v>6728</v>
      </c>
      <c r="M1289">
        <v>16673</v>
      </c>
      <c r="N1289">
        <v>5162</v>
      </c>
      <c r="O1289" t="s">
        <v>4494</v>
      </c>
      <c r="P1289">
        <v>0</v>
      </c>
      <c r="Q1289" t="s">
        <v>6729</v>
      </c>
      <c r="R1289" t="s">
        <v>6730</v>
      </c>
      <c r="S1289">
        <v>45</v>
      </c>
      <c r="T1289" t="s">
        <v>37</v>
      </c>
      <c r="U1289" t="s">
        <v>38</v>
      </c>
      <c r="V1289" t="s">
        <v>90</v>
      </c>
      <c r="W1289" s="11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5">
      <c r="A1290" t="s">
        <v>28</v>
      </c>
      <c r="B1290" t="s">
        <v>6731</v>
      </c>
      <c r="C1290">
        <v>194</v>
      </c>
      <c r="D1290">
        <v>112</v>
      </c>
      <c r="E1290">
        <v>5</v>
      </c>
      <c r="F1290">
        <v>724</v>
      </c>
      <c r="G1290" t="s">
        <v>6732</v>
      </c>
      <c r="H1290">
        <v>17000</v>
      </c>
      <c r="I1290" s="11">
        <v>34912982</v>
      </c>
      <c r="J1290" t="s">
        <v>222</v>
      </c>
      <c r="K1290" t="s">
        <v>479</v>
      </c>
      <c r="L1290" t="s">
        <v>6733</v>
      </c>
      <c r="M1290">
        <v>55617</v>
      </c>
      <c r="N1290">
        <v>19974</v>
      </c>
      <c r="O1290" t="s">
        <v>6734</v>
      </c>
      <c r="P1290">
        <v>0</v>
      </c>
      <c r="Q1290" t="s">
        <v>6735</v>
      </c>
      <c r="R1290" t="s">
        <v>6736</v>
      </c>
      <c r="S1290">
        <v>266</v>
      </c>
      <c r="T1290" t="s">
        <v>37</v>
      </c>
      <c r="U1290" t="s">
        <v>38</v>
      </c>
      <c r="V1290" t="s">
        <v>39</v>
      </c>
      <c r="W1290" s="11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5">
      <c r="A1291" t="s">
        <v>28</v>
      </c>
      <c r="B1291" t="s">
        <v>6737</v>
      </c>
      <c r="C1291">
        <v>437</v>
      </c>
      <c r="D1291">
        <v>133</v>
      </c>
      <c r="E1291">
        <v>0</v>
      </c>
      <c r="F1291">
        <v>531</v>
      </c>
      <c r="G1291" t="s">
        <v>6738</v>
      </c>
      <c r="H1291">
        <v>13000</v>
      </c>
      <c r="I1291" s="11">
        <v>109712885</v>
      </c>
      <c r="J1291" t="s">
        <v>3637</v>
      </c>
      <c r="K1291" t="s">
        <v>1721</v>
      </c>
      <c r="L1291" t="s">
        <v>6739</v>
      </c>
      <c r="M1291">
        <v>146708</v>
      </c>
      <c r="N1291">
        <v>15106</v>
      </c>
      <c r="O1291" t="s">
        <v>3444</v>
      </c>
      <c r="P1291">
        <v>1</v>
      </c>
      <c r="Q1291" t="s">
        <v>6740</v>
      </c>
      <c r="R1291" t="s">
        <v>6741</v>
      </c>
      <c r="S1291">
        <v>362</v>
      </c>
      <c r="T1291" t="s">
        <v>37</v>
      </c>
      <c r="U1291" t="s">
        <v>38</v>
      </c>
      <c r="V1291" t="s">
        <v>39</v>
      </c>
      <c r="W1291" s="11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5">
      <c r="A1292" t="s">
        <v>28</v>
      </c>
      <c r="B1292" t="s">
        <v>5704</v>
      </c>
      <c r="C1292">
        <v>378</v>
      </c>
      <c r="D1292">
        <v>150</v>
      </c>
      <c r="E1292">
        <v>0</v>
      </c>
      <c r="F1292">
        <v>206</v>
      </c>
      <c r="G1292" t="s">
        <v>583</v>
      </c>
      <c r="H1292">
        <v>10000</v>
      </c>
      <c r="I1292" s="11">
        <v>92173235</v>
      </c>
      <c r="J1292" t="s">
        <v>2062</v>
      </c>
      <c r="K1292" t="s">
        <v>860</v>
      </c>
      <c r="L1292" t="s">
        <v>6742</v>
      </c>
      <c r="M1292">
        <v>280228</v>
      </c>
      <c r="N1292">
        <v>14296</v>
      </c>
      <c r="O1292" t="s">
        <v>6743</v>
      </c>
      <c r="P1292">
        <v>7</v>
      </c>
      <c r="Q1292" t="s">
        <v>6744</v>
      </c>
      <c r="R1292" t="s">
        <v>6745</v>
      </c>
      <c r="S1292">
        <v>420</v>
      </c>
      <c r="T1292" t="s">
        <v>37</v>
      </c>
      <c r="U1292" t="s">
        <v>38</v>
      </c>
      <c r="V1292" t="s">
        <v>569</v>
      </c>
      <c r="W1292" s="11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5">
      <c r="A1293" t="s">
        <v>28</v>
      </c>
      <c r="B1293" t="s">
        <v>6746</v>
      </c>
      <c r="C1293">
        <v>170</v>
      </c>
      <c r="D1293">
        <v>110</v>
      </c>
      <c r="E1293">
        <v>52</v>
      </c>
      <c r="F1293">
        <v>651</v>
      </c>
      <c r="G1293" t="s">
        <v>526</v>
      </c>
      <c r="H1293">
        <v>10000</v>
      </c>
      <c r="I1293" s="11">
        <v>41102171</v>
      </c>
      <c r="J1293" t="s">
        <v>1375</v>
      </c>
      <c r="K1293" t="s">
        <v>2382</v>
      </c>
      <c r="L1293" t="s">
        <v>6747</v>
      </c>
      <c r="M1293">
        <v>57266</v>
      </c>
      <c r="N1293">
        <v>13396</v>
      </c>
      <c r="O1293" t="s">
        <v>4827</v>
      </c>
      <c r="P1293">
        <v>12</v>
      </c>
      <c r="Q1293" t="s">
        <v>6748</v>
      </c>
      <c r="R1293" t="s">
        <v>6749</v>
      </c>
      <c r="S1293">
        <v>89</v>
      </c>
      <c r="T1293" t="s">
        <v>37</v>
      </c>
      <c r="U1293" t="s">
        <v>38</v>
      </c>
      <c r="V1293" t="s">
        <v>39</v>
      </c>
      <c r="W1293" s="11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5">
      <c r="A1294" t="s">
        <v>28</v>
      </c>
      <c r="B1294" t="s">
        <v>6750</v>
      </c>
      <c r="C1294">
        <v>341</v>
      </c>
      <c r="D1294">
        <v>96</v>
      </c>
      <c r="E1294">
        <v>1000</v>
      </c>
      <c r="F1294">
        <v>681</v>
      </c>
      <c r="G1294" t="s">
        <v>335</v>
      </c>
      <c r="H1294">
        <v>24000</v>
      </c>
      <c r="I1294" s="11">
        <v>60338891</v>
      </c>
      <c r="J1294" t="s">
        <v>2450</v>
      </c>
      <c r="K1294" t="s">
        <v>77</v>
      </c>
      <c r="L1294" t="s">
        <v>6751</v>
      </c>
      <c r="M1294">
        <v>248468</v>
      </c>
      <c r="N1294">
        <v>36093</v>
      </c>
      <c r="O1294" t="s">
        <v>2128</v>
      </c>
      <c r="P1294">
        <v>0</v>
      </c>
      <c r="Q1294" t="s">
        <v>6752</v>
      </c>
      <c r="R1294" t="s">
        <v>6753</v>
      </c>
      <c r="S1294">
        <v>545</v>
      </c>
      <c r="T1294" t="s">
        <v>37</v>
      </c>
      <c r="U1294" t="s">
        <v>38</v>
      </c>
      <c r="V1294" t="s">
        <v>569</v>
      </c>
      <c r="W1294" s="11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5">
      <c r="A1295" t="s">
        <v>28</v>
      </c>
      <c r="B1295" t="s">
        <v>6754</v>
      </c>
      <c r="C1295">
        <v>139</v>
      </c>
      <c r="D1295">
        <v>96</v>
      </c>
      <c r="E1295">
        <v>3</v>
      </c>
      <c r="F1295">
        <v>35</v>
      </c>
      <c r="G1295" t="s">
        <v>6755</v>
      </c>
      <c r="H1295">
        <v>18000</v>
      </c>
      <c r="I1295" s="11">
        <v>48006503</v>
      </c>
      <c r="J1295" t="s">
        <v>760</v>
      </c>
      <c r="K1295" t="s">
        <v>625</v>
      </c>
      <c r="L1295" t="s">
        <v>6756</v>
      </c>
      <c r="M1295">
        <v>28109</v>
      </c>
      <c r="N1295">
        <v>18178</v>
      </c>
      <c r="O1295" t="s">
        <v>6757</v>
      </c>
      <c r="P1295">
        <v>3</v>
      </c>
      <c r="Q1295" t="s">
        <v>6758</v>
      </c>
      <c r="R1295" t="s">
        <v>6759</v>
      </c>
      <c r="S1295">
        <v>110</v>
      </c>
      <c r="T1295" t="s">
        <v>37</v>
      </c>
      <c r="U1295" t="s">
        <v>38</v>
      </c>
      <c r="V1295" t="s">
        <v>90</v>
      </c>
      <c r="W1295" s="11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5">
      <c r="A1296" t="s">
        <v>28</v>
      </c>
      <c r="B1296" t="s">
        <v>823</v>
      </c>
      <c r="C1296">
        <v>393</v>
      </c>
      <c r="D1296">
        <v>123</v>
      </c>
      <c r="E1296">
        <v>2000</v>
      </c>
      <c r="F1296">
        <v>471</v>
      </c>
      <c r="G1296" t="s">
        <v>295</v>
      </c>
      <c r="H1296">
        <v>26000</v>
      </c>
      <c r="I1296" s="11">
        <v>26903709</v>
      </c>
      <c r="J1296" t="s">
        <v>6760</v>
      </c>
      <c r="K1296" t="s">
        <v>93</v>
      </c>
      <c r="L1296" t="s">
        <v>6761</v>
      </c>
      <c r="M1296">
        <v>312629</v>
      </c>
      <c r="N1296">
        <v>37206</v>
      </c>
      <c r="O1296" t="s">
        <v>6762</v>
      </c>
      <c r="P1296">
        <v>0</v>
      </c>
      <c r="Q1296" t="s">
        <v>6763</v>
      </c>
      <c r="R1296" t="s">
        <v>6764</v>
      </c>
      <c r="S1296">
        <v>475</v>
      </c>
      <c r="T1296" t="s">
        <v>37</v>
      </c>
      <c r="U1296" t="s">
        <v>56</v>
      </c>
      <c r="V1296" t="s">
        <v>569</v>
      </c>
      <c r="W1296" s="11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5">
      <c r="A1297" t="s">
        <v>28</v>
      </c>
      <c r="B1297" t="s">
        <v>6720</v>
      </c>
      <c r="C1297">
        <v>224</v>
      </c>
      <c r="D1297">
        <v>188</v>
      </c>
      <c r="E1297">
        <v>0</v>
      </c>
      <c r="F1297">
        <v>272</v>
      </c>
      <c r="G1297" t="s">
        <v>6765</v>
      </c>
      <c r="H1297">
        <v>786</v>
      </c>
      <c r="I1297" s="11">
        <v>22450975</v>
      </c>
      <c r="J1297" t="s">
        <v>3270</v>
      </c>
      <c r="K1297" t="s">
        <v>6766</v>
      </c>
      <c r="L1297" t="s">
        <v>6767</v>
      </c>
      <c r="M1297">
        <v>241030</v>
      </c>
      <c r="N1297">
        <v>1906</v>
      </c>
      <c r="O1297" t="s">
        <v>6768</v>
      </c>
      <c r="P1297">
        <v>1</v>
      </c>
      <c r="Q1297" t="s">
        <v>6769</v>
      </c>
      <c r="R1297" t="s">
        <v>6770</v>
      </c>
      <c r="S1297">
        <v>1437</v>
      </c>
      <c r="T1297" t="s">
        <v>37</v>
      </c>
      <c r="U1297" t="s">
        <v>38</v>
      </c>
      <c r="V1297" t="s">
        <v>569</v>
      </c>
      <c r="W1297" s="11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5">
      <c r="A1298" t="s">
        <v>28</v>
      </c>
      <c r="B1298" t="s">
        <v>6771</v>
      </c>
      <c r="C1298">
        <v>203</v>
      </c>
      <c r="D1298">
        <v>107</v>
      </c>
      <c r="E1298">
        <v>0</v>
      </c>
      <c r="F1298">
        <v>574</v>
      </c>
      <c r="G1298" t="s">
        <v>4024</v>
      </c>
      <c r="H1298">
        <v>13000</v>
      </c>
      <c r="I1298" s="11">
        <v>44867349</v>
      </c>
      <c r="J1298" t="s">
        <v>1689</v>
      </c>
      <c r="K1298" t="s">
        <v>950</v>
      </c>
      <c r="L1298" t="s">
        <v>6772</v>
      </c>
      <c r="M1298">
        <v>75347</v>
      </c>
      <c r="N1298">
        <v>14483</v>
      </c>
      <c r="O1298" t="s">
        <v>3103</v>
      </c>
      <c r="P1298">
        <v>2</v>
      </c>
      <c r="Q1298" t="s">
        <v>6773</v>
      </c>
      <c r="R1298" t="s">
        <v>6774</v>
      </c>
      <c r="S1298">
        <v>176</v>
      </c>
      <c r="T1298" t="s">
        <v>37</v>
      </c>
      <c r="U1298" t="s">
        <v>38</v>
      </c>
      <c r="V1298" t="s">
        <v>569</v>
      </c>
      <c r="W1298" s="11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5">
      <c r="A1299" t="s">
        <v>28</v>
      </c>
      <c r="B1299" t="s">
        <v>6775</v>
      </c>
      <c r="C1299">
        <v>148</v>
      </c>
      <c r="D1299">
        <v>110</v>
      </c>
      <c r="E1299">
        <v>11</v>
      </c>
      <c r="F1299">
        <v>591</v>
      </c>
      <c r="G1299" t="s">
        <v>598</v>
      </c>
      <c r="H1299">
        <v>2000</v>
      </c>
      <c r="I1299" s="11">
        <v>46813366</v>
      </c>
      <c r="J1299" t="s">
        <v>1618</v>
      </c>
      <c r="K1299" t="s">
        <v>4033</v>
      </c>
      <c r="L1299" t="s">
        <v>6776</v>
      </c>
      <c r="M1299">
        <v>39440</v>
      </c>
      <c r="N1299">
        <v>4882</v>
      </c>
      <c r="O1299" t="s">
        <v>4524</v>
      </c>
      <c r="P1299">
        <v>4</v>
      </c>
      <c r="Q1299" t="s">
        <v>6777</v>
      </c>
      <c r="R1299" t="s">
        <v>6778</v>
      </c>
      <c r="S1299">
        <v>83</v>
      </c>
      <c r="T1299" t="s">
        <v>37</v>
      </c>
      <c r="U1299" t="s">
        <v>38</v>
      </c>
      <c r="V1299" t="s">
        <v>569</v>
      </c>
      <c r="W1299" s="11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5">
      <c r="A1300" t="s">
        <v>28</v>
      </c>
      <c r="B1300" t="s">
        <v>6779</v>
      </c>
      <c r="C1300">
        <v>131</v>
      </c>
      <c r="D1300">
        <v>113</v>
      </c>
      <c r="E1300">
        <v>188</v>
      </c>
      <c r="F1300">
        <v>631</v>
      </c>
      <c r="G1300" t="s">
        <v>6780</v>
      </c>
      <c r="H1300">
        <v>11000</v>
      </c>
      <c r="I1300" s="11">
        <v>72279690</v>
      </c>
      <c r="J1300" t="s">
        <v>6781</v>
      </c>
      <c r="K1300" t="s">
        <v>456</v>
      </c>
      <c r="L1300" t="s">
        <v>6782</v>
      </c>
      <c r="M1300">
        <v>17948</v>
      </c>
      <c r="N1300">
        <v>14209</v>
      </c>
      <c r="O1300" t="s">
        <v>5122</v>
      </c>
      <c r="P1300">
        <v>5</v>
      </c>
      <c r="Q1300" t="s">
        <v>6783</v>
      </c>
      <c r="R1300" t="s">
        <v>6784</v>
      </c>
      <c r="S1300">
        <v>86</v>
      </c>
      <c r="T1300" t="s">
        <v>37</v>
      </c>
      <c r="U1300" t="s">
        <v>38</v>
      </c>
      <c r="V1300" t="s">
        <v>90</v>
      </c>
      <c r="W1300" s="11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5">
      <c r="A1301" t="s">
        <v>28</v>
      </c>
      <c r="B1301" t="s">
        <v>5850</v>
      </c>
      <c r="C1301">
        <v>350</v>
      </c>
      <c r="D1301">
        <v>122</v>
      </c>
      <c r="E1301">
        <v>308</v>
      </c>
      <c r="F1301">
        <v>10000</v>
      </c>
      <c r="G1301" t="s">
        <v>1080</v>
      </c>
      <c r="H1301">
        <v>17000</v>
      </c>
      <c r="I1301" s="11">
        <v>191449475</v>
      </c>
      <c r="J1301" t="s">
        <v>660</v>
      </c>
      <c r="K1301" t="s">
        <v>547</v>
      </c>
      <c r="L1301" t="s">
        <v>6785</v>
      </c>
      <c r="M1301">
        <v>348007</v>
      </c>
      <c r="N1301">
        <v>44060</v>
      </c>
      <c r="O1301" t="s">
        <v>2382</v>
      </c>
      <c r="P1301">
        <v>1</v>
      </c>
      <c r="Q1301" t="s">
        <v>6786</v>
      </c>
      <c r="R1301" t="s">
        <v>6787</v>
      </c>
      <c r="S1301">
        <v>1535</v>
      </c>
      <c r="T1301" t="s">
        <v>37</v>
      </c>
      <c r="U1301" t="s">
        <v>38</v>
      </c>
      <c r="V1301" t="s">
        <v>39</v>
      </c>
      <c r="W1301" s="11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5">
      <c r="A1302" t="s">
        <v>28</v>
      </c>
      <c r="B1302" t="s">
        <v>6089</v>
      </c>
      <c r="C1302">
        <v>129</v>
      </c>
      <c r="D1302">
        <v>116</v>
      </c>
      <c r="E1302">
        <v>415</v>
      </c>
      <c r="F1302">
        <v>644</v>
      </c>
      <c r="G1302" t="s">
        <v>6788</v>
      </c>
      <c r="H1302">
        <v>18000</v>
      </c>
      <c r="I1302" s="11">
        <v>71026631</v>
      </c>
      <c r="J1302" t="s">
        <v>2062</v>
      </c>
      <c r="K1302" t="s">
        <v>1664</v>
      </c>
      <c r="L1302" t="s">
        <v>6789</v>
      </c>
      <c r="M1302">
        <v>98899</v>
      </c>
      <c r="N1302">
        <v>20970</v>
      </c>
      <c r="O1302" t="s">
        <v>2198</v>
      </c>
      <c r="P1302">
        <v>1</v>
      </c>
      <c r="Q1302" t="s">
        <v>6790</v>
      </c>
      <c r="R1302" t="s">
        <v>6791</v>
      </c>
      <c r="S1302">
        <v>394</v>
      </c>
      <c r="T1302" t="s">
        <v>37</v>
      </c>
      <c r="U1302" t="s">
        <v>38</v>
      </c>
      <c r="V1302" t="s">
        <v>39</v>
      </c>
      <c r="W1302" s="11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5">
      <c r="A1303" t="s">
        <v>28</v>
      </c>
      <c r="B1303" t="s">
        <v>2569</v>
      </c>
      <c r="C1303">
        <v>40</v>
      </c>
      <c r="D1303">
        <v>93</v>
      </c>
      <c r="E1303">
        <v>10</v>
      </c>
      <c r="F1303">
        <v>405</v>
      </c>
      <c r="G1303" t="s">
        <v>2551</v>
      </c>
      <c r="H1303">
        <v>789</v>
      </c>
      <c r="I1303" s="11">
        <v>68208190</v>
      </c>
      <c r="J1303" t="s">
        <v>412</v>
      </c>
      <c r="K1303" t="s">
        <v>3989</v>
      </c>
      <c r="L1303" t="s">
        <v>6792</v>
      </c>
      <c r="M1303">
        <v>60572</v>
      </c>
      <c r="N1303">
        <v>2986</v>
      </c>
      <c r="O1303" t="s">
        <v>6793</v>
      </c>
      <c r="P1303">
        <v>1</v>
      </c>
      <c r="Q1303" t="s">
        <v>6794</v>
      </c>
      <c r="R1303" t="s">
        <v>6795</v>
      </c>
      <c r="S1303">
        <v>144</v>
      </c>
      <c r="T1303" t="s">
        <v>37</v>
      </c>
      <c r="U1303" t="s">
        <v>38</v>
      </c>
      <c r="V1303" t="s">
        <v>39</v>
      </c>
      <c r="W1303" s="11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5">
      <c r="A1304" t="s">
        <v>28</v>
      </c>
      <c r="B1304" t="s">
        <v>4843</v>
      </c>
      <c r="C1304">
        <v>289</v>
      </c>
      <c r="D1304">
        <v>118</v>
      </c>
      <c r="E1304">
        <v>43</v>
      </c>
      <c r="F1304">
        <v>651</v>
      </c>
      <c r="G1304" t="s">
        <v>6796</v>
      </c>
      <c r="H1304">
        <v>740</v>
      </c>
      <c r="I1304" s="11">
        <v>150368971</v>
      </c>
      <c r="J1304" t="s">
        <v>982</v>
      </c>
      <c r="K1304" t="s">
        <v>6797</v>
      </c>
      <c r="L1304" t="s">
        <v>6798</v>
      </c>
      <c r="M1304">
        <v>316671</v>
      </c>
      <c r="N1304">
        <v>3425</v>
      </c>
      <c r="O1304" t="s">
        <v>4827</v>
      </c>
      <c r="P1304">
        <v>4</v>
      </c>
      <c r="Q1304" t="s">
        <v>6799</v>
      </c>
      <c r="R1304" t="s">
        <v>6800</v>
      </c>
      <c r="S1304">
        <v>301</v>
      </c>
      <c r="T1304" t="s">
        <v>37</v>
      </c>
      <c r="U1304" t="s">
        <v>38</v>
      </c>
      <c r="V1304" t="s">
        <v>569</v>
      </c>
      <c r="W1304" s="11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5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 s="11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 s="11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5">
      <c r="A1306" t="s">
        <v>28</v>
      </c>
      <c r="B1306" t="s">
        <v>6805</v>
      </c>
      <c r="C1306">
        <v>89</v>
      </c>
      <c r="D1306">
        <v>121</v>
      </c>
      <c r="E1306">
        <v>883</v>
      </c>
      <c r="F1306">
        <v>133</v>
      </c>
      <c r="G1306" t="s">
        <v>6806</v>
      </c>
      <c r="H1306">
        <v>180</v>
      </c>
      <c r="I1306" s="11">
        <v>55500000</v>
      </c>
      <c r="J1306" t="s">
        <v>50</v>
      </c>
      <c r="K1306" t="s">
        <v>6807</v>
      </c>
      <c r="L1306" t="s">
        <v>6808</v>
      </c>
      <c r="M1306">
        <v>48636</v>
      </c>
      <c r="N1306">
        <v>762</v>
      </c>
      <c r="O1306" t="s">
        <v>6809</v>
      </c>
      <c r="P1306">
        <v>3</v>
      </c>
      <c r="Q1306" t="s">
        <v>6810</v>
      </c>
      <c r="R1306" t="s">
        <v>6811</v>
      </c>
      <c r="S1306">
        <v>214</v>
      </c>
      <c r="T1306" t="s">
        <v>37</v>
      </c>
      <c r="U1306" t="s">
        <v>56</v>
      </c>
      <c r="V1306" t="s">
        <v>90</v>
      </c>
      <c r="W1306" s="11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5">
      <c r="A1307" t="s">
        <v>28</v>
      </c>
      <c r="B1307" t="s">
        <v>6812</v>
      </c>
      <c r="C1307">
        <v>265</v>
      </c>
      <c r="D1307">
        <v>101</v>
      </c>
      <c r="E1307">
        <v>38</v>
      </c>
      <c r="F1307">
        <v>318</v>
      </c>
      <c r="G1307" t="s">
        <v>6813</v>
      </c>
      <c r="H1307">
        <v>496</v>
      </c>
      <c r="I1307" s="11">
        <v>50213619</v>
      </c>
      <c r="J1307" t="s">
        <v>5240</v>
      </c>
      <c r="K1307" t="s">
        <v>6814</v>
      </c>
      <c r="L1307" t="s">
        <v>6815</v>
      </c>
      <c r="M1307">
        <v>139184</v>
      </c>
      <c r="N1307">
        <v>1272</v>
      </c>
      <c r="O1307" t="s">
        <v>5383</v>
      </c>
      <c r="P1307">
        <v>8</v>
      </c>
      <c r="Q1307" t="s">
        <v>6816</v>
      </c>
      <c r="R1307" t="s">
        <v>6817</v>
      </c>
      <c r="S1307">
        <v>243</v>
      </c>
      <c r="T1307" t="s">
        <v>37</v>
      </c>
      <c r="U1307" t="s">
        <v>38</v>
      </c>
      <c r="V1307" t="s">
        <v>569</v>
      </c>
      <c r="W1307" s="11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5">
      <c r="A1308" t="s">
        <v>28</v>
      </c>
      <c r="B1308" t="s">
        <v>6779</v>
      </c>
      <c r="C1308">
        <v>54</v>
      </c>
      <c r="D1308">
        <v>107</v>
      </c>
      <c r="E1308">
        <v>188</v>
      </c>
      <c r="F1308">
        <v>631</v>
      </c>
      <c r="G1308" t="s">
        <v>6818</v>
      </c>
      <c r="H1308">
        <v>11000</v>
      </c>
      <c r="I1308" s="11">
        <v>42019483</v>
      </c>
      <c r="J1308" t="s">
        <v>6781</v>
      </c>
      <c r="K1308" t="s">
        <v>456</v>
      </c>
      <c r="L1308" t="s">
        <v>6819</v>
      </c>
      <c r="M1308">
        <v>6069</v>
      </c>
      <c r="N1308">
        <v>13904</v>
      </c>
      <c r="O1308" t="s">
        <v>5122</v>
      </c>
      <c r="P1308">
        <v>0</v>
      </c>
      <c r="Q1308" t="s">
        <v>6820</v>
      </c>
      <c r="R1308" t="s">
        <v>6821</v>
      </c>
      <c r="S1308">
        <v>33</v>
      </c>
      <c r="T1308" t="s">
        <v>37</v>
      </c>
      <c r="U1308" t="s">
        <v>38</v>
      </c>
      <c r="V1308" t="s">
        <v>90</v>
      </c>
      <c r="W1308" s="11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5">
      <c r="A1309" t="s">
        <v>28</v>
      </c>
      <c r="B1309" t="s">
        <v>4507</v>
      </c>
      <c r="C1309">
        <v>126</v>
      </c>
      <c r="D1309">
        <v>124</v>
      </c>
      <c r="E1309">
        <v>287</v>
      </c>
      <c r="F1309">
        <v>475</v>
      </c>
      <c r="G1309" t="s">
        <v>298</v>
      </c>
      <c r="H1309">
        <v>9000</v>
      </c>
      <c r="I1309" s="11">
        <v>23360779</v>
      </c>
      <c r="J1309" t="s">
        <v>6822</v>
      </c>
      <c r="K1309" t="s">
        <v>749</v>
      </c>
      <c r="L1309" t="s">
        <v>6823</v>
      </c>
      <c r="M1309">
        <v>31113</v>
      </c>
      <c r="N1309">
        <v>10838</v>
      </c>
      <c r="O1309" t="s">
        <v>3802</v>
      </c>
      <c r="P1309">
        <v>0</v>
      </c>
      <c r="Q1309" t="s">
        <v>6824</v>
      </c>
      <c r="R1309" t="s">
        <v>6825</v>
      </c>
      <c r="S1309">
        <v>212</v>
      </c>
      <c r="T1309" t="s">
        <v>37</v>
      </c>
      <c r="U1309" t="s">
        <v>38</v>
      </c>
      <c r="V1309" t="s">
        <v>569</v>
      </c>
      <c r="W1309" s="11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5">
      <c r="A1310" t="s">
        <v>28</v>
      </c>
      <c r="B1310" t="s">
        <v>2960</v>
      </c>
      <c r="C1310">
        <v>110</v>
      </c>
      <c r="D1310">
        <v>109</v>
      </c>
      <c r="E1310">
        <v>473</v>
      </c>
      <c r="F1310">
        <v>582</v>
      </c>
      <c r="G1310" t="s">
        <v>6645</v>
      </c>
      <c r="H1310">
        <v>14000</v>
      </c>
      <c r="I1310" s="11">
        <v>26183197</v>
      </c>
      <c r="J1310" t="s">
        <v>454</v>
      </c>
      <c r="K1310" t="s">
        <v>332</v>
      </c>
      <c r="L1310" t="s">
        <v>6826</v>
      </c>
      <c r="M1310">
        <v>38348</v>
      </c>
      <c r="N1310">
        <v>16611</v>
      </c>
      <c r="O1310" t="s">
        <v>2751</v>
      </c>
      <c r="P1310">
        <v>0</v>
      </c>
      <c r="Q1310" t="s">
        <v>6827</v>
      </c>
      <c r="R1310" t="s">
        <v>6828</v>
      </c>
      <c r="S1310">
        <v>135</v>
      </c>
      <c r="T1310" t="s">
        <v>37</v>
      </c>
      <c r="U1310" t="s">
        <v>38</v>
      </c>
      <c r="V1310" t="s">
        <v>569</v>
      </c>
      <c r="W1310" s="11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5">
      <c r="A1311" t="s">
        <v>28</v>
      </c>
      <c r="B1311" t="s">
        <v>3208</v>
      </c>
      <c r="C1311">
        <v>138</v>
      </c>
      <c r="D1311">
        <v>105</v>
      </c>
      <c r="E1311">
        <v>488</v>
      </c>
      <c r="F1311">
        <v>13000</v>
      </c>
      <c r="G1311" t="s">
        <v>638</v>
      </c>
      <c r="H1311">
        <v>15000</v>
      </c>
      <c r="I1311" s="11">
        <v>20991497</v>
      </c>
      <c r="J1311" t="s">
        <v>1375</v>
      </c>
      <c r="K1311" t="s">
        <v>177</v>
      </c>
      <c r="L1311" t="s">
        <v>6829</v>
      </c>
      <c r="M1311">
        <v>39778</v>
      </c>
      <c r="N1311">
        <v>44037</v>
      </c>
      <c r="O1311" t="s">
        <v>537</v>
      </c>
      <c r="P1311">
        <v>1</v>
      </c>
      <c r="Q1311" t="s">
        <v>6830</v>
      </c>
      <c r="R1311" t="s">
        <v>6831</v>
      </c>
      <c r="S1311">
        <v>172</v>
      </c>
      <c r="T1311" t="s">
        <v>37</v>
      </c>
      <c r="U1311" t="s">
        <v>38</v>
      </c>
      <c r="V1311" t="s">
        <v>39</v>
      </c>
      <c r="W1311" s="11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5">
      <c r="A1312" t="s">
        <v>28</v>
      </c>
      <c r="B1312" t="s">
        <v>3731</v>
      </c>
      <c r="C1312">
        <v>31</v>
      </c>
      <c r="D1312">
        <v>130</v>
      </c>
      <c r="E1312">
        <v>0</v>
      </c>
      <c r="F1312">
        <v>723</v>
      </c>
      <c r="G1312" t="s">
        <v>2579</v>
      </c>
      <c r="H1312">
        <v>2000</v>
      </c>
      <c r="I1312" s="11">
        <v>13052741</v>
      </c>
      <c r="J1312" t="s">
        <v>6206</v>
      </c>
      <c r="K1312" t="s">
        <v>5614</v>
      </c>
      <c r="L1312" t="s">
        <v>6832</v>
      </c>
      <c r="M1312">
        <v>8531</v>
      </c>
      <c r="N1312">
        <v>3968</v>
      </c>
      <c r="O1312" t="s">
        <v>1996</v>
      </c>
      <c r="P1312">
        <v>0</v>
      </c>
      <c r="Q1312" t="s">
        <v>6833</v>
      </c>
      <c r="R1312" t="s">
        <v>6834</v>
      </c>
      <c r="S1312">
        <v>57</v>
      </c>
      <c r="T1312" t="s">
        <v>37</v>
      </c>
      <c r="U1312" t="s">
        <v>38</v>
      </c>
      <c r="V1312" t="s">
        <v>39</v>
      </c>
      <c r="W1312" s="11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5">
      <c r="A1313" t="s">
        <v>28</v>
      </c>
      <c r="B1313" t="s">
        <v>6835</v>
      </c>
      <c r="C1313">
        <v>95</v>
      </c>
      <c r="D1313">
        <v>127</v>
      </c>
      <c r="E1313">
        <v>96</v>
      </c>
      <c r="F1313">
        <v>577</v>
      </c>
      <c r="G1313" t="s">
        <v>6836</v>
      </c>
      <c r="H1313">
        <v>746</v>
      </c>
      <c r="I1313" s="11">
        <v>14378353</v>
      </c>
      <c r="J1313" t="s">
        <v>3144</v>
      </c>
      <c r="K1313" t="s">
        <v>939</v>
      </c>
      <c r="L1313" t="s">
        <v>6837</v>
      </c>
      <c r="M1313">
        <v>12375</v>
      </c>
      <c r="N1313">
        <v>2393</v>
      </c>
      <c r="O1313" t="s">
        <v>3558</v>
      </c>
      <c r="P1313">
        <v>1</v>
      </c>
      <c r="Q1313" t="s">
        <v>6838</v>
      </c>
      <c r="R1313" t="s">
        <v>6839</v>
      </c>
      <c r="S1313">
        <v>194</v>
      </c>
      <c r="T1313" t="s">
        <v>37</v>
      </c>
      <c r="U1313" t="s">
        <v>38</v>
      </c>
      <c r="V1313" t="s">
        <v>39</v>
      </c>
      <c r="W1313" s="11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5">
      <c r="A1314" t="s">
        <v>28</v>
      </c>
      <c r="B1314" t="s">
        <v>3380</v>
      </c>
      <c r="C1314">
        <v>267</v>
      </c>
      <c r="D1314">
        <v>114</v>
      </c>
      <c r="E1314">
        <v>101</v>
      </c>
      <c r="F1314">
        <v>2000</v>
      </c>
      <c r="G1314" t="s">
        <v>6840</v>
      </c>
      <c r="H1314">
        <v>12000</v>
      </c>
      <c r="I1314" s="11">
        <v>33037754</v>
      </c>
      <c r="J1314" t="s">
        <v>5834</v>
      </c>
      <c r="K1314" t="s">
        <v>735</v>
      </c>
      <c r="L1314" t="s">
        <v>6841</v>
      </c>
      <c r="M1314">
        <v>75864</v>
      </c>
      <c r="N1314">
        <v>19904</v>
      </c>
      <c r="O1314" t="s">
        <v>1179</v>
      </c>
      <c r="P1314">
        <v>1</v>
      </c>
      <c r="Q1314" t="s">
        <v>6842</v>
      </c>
      <c r="R1314" t="s">
        <v>6843</v>
      </c>
      <c r="S1314">
        <v>197</v>
      </c>
      <c r="T1314" t="s">
        <v>37</v>
      </c>
      <c r="U1314" t="s">
        <v>38</v>
      </c>
      <c r="V1314" t="s">
        <v>39</v>
      </c>
      <c r="W1314" s="11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5">
      <c r="A1315" t="s">
        <v>28</v>
      </c>
      <c r="B1315" t="s">
        <v>5116</v>
      </c>
      <c r="C1315">
        <v>175</v>
      </c>
      <c r="D1315">
        <v>106</v>
      </c>
      <c r="E1315">
        <v>487</v>
      </c>
      <c r="F1315">
        <v>263</v>
      </c>
      <c r="G1315" t="s">
        <v>4054</v>
      </c>
      <c r="H1315">
        <v>685</v>
      </c>
      <c r="I1315" s="11">
        <v>12339633</v>
      </c>
      <c r="J1315" t="s">
        <v>2596</v>
      </c>
      <c r="K1315" t="s">
        <v>6844</v>
      </c>
      <c r="L1315" t="s">
        <v>6845</v>
      </c>
      <c r="M1315">
        <v>220591</v>
      </c>
      <c r="N1315">
        <v>1942</v>
      </c>
      <c r="O1315" t="s">
        <v>6846</v>
      </c>
      <c r="P1315">
        <v>2</v>
      </c>
      <c r="Q1315" t="s">
        <v>6847</v>
      </c>
      <c r="R1315" t="s">
        <v>6848</v>
      </c>
      <c r="S1315">
        <v>641</v>
      </c>
      <c r="T1315" t="s">
        <v>37</v>
      </c>
      <c r="U1315" t="s">
        <v>38</v>
      </c>
      <c r="V1315" t="s">
        <v>39</v>
      </c>
      <c r="W1315" s="11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5">
      <c r="A1316" t="s">
        <v>28</v>
      </c>
      <c r="B1316" t="s">
        <v>5081</v>
      </c>
      <c r="C1316">
        <v>63</v>
      </c>
      <c r="D1316">
        <v>95</v>
      </c>
      <c r="E1316">
        <v>31</v>
      </c>
      <c r="F1316">
        <v>450</v>
      </c>
      <c r="G1316" t="s">
        <v>1344</v>
      </c>
      <c r="H1316">
        <v>944</v>
      </c>
      <c r="I1316" s="11">
        <v>2954405</v>
      </c>
      <c r="J1316" t="s">
        <v>6849</v>
      </c>
      <c r="K1316" t="s">
        <v>3971</v>
      </c>
      <c r="L1316" t="s">
        <v>6850</v>
      </c>
      <c r="M1316">
        <v>1977</v>
      </c>
      <c r="N1316">
        <v>2928</v>
      </c>
      <c r="O1316" t="s">
        <v>6223</v>
      </c>
      <c r="P1316">
        <v>0</v>
      </c>
      <c r="Q1316" t="s">
        <v>6851</v>
      </c>
      <c r="R1316" t="s">
        <v>6852</v>
      </c>
      <c r="S1316">
        <v>64</v>
      </c>
      <c r="T1316" t="s">
        <v>37</v>
      </c>
      <c r="U1316" t="s">
        <v>38</v>
      </c>
      <c r="V1316" t="s">
        <v>569</v>
      </c>
      <c r="W1316" s="11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5">
      <c r="A1317" t="s">
        <v>28</v>
      </c>
      <c r="B1317" t="s">
        <v>1413</v>
      </c>
      <c r="C1317">
        <v>85</v>
      </c>
      <c r="D1317">
        <v>81</v>
      </c>
      <c r="E1317">
        <v>16</v>
      </c>
      <c r="F1317">
        <v>387</v>
      </c>
      <c r="G1317" t="s">
        <v>6853</v>
      </c>
      <c r="H1317">
        <v>541</v>
      </c>
      <c r="I1317" s="11">
        <v>30105968</v>
      </c>
      <c r="J1317" t="s">
        <v>605</v>
      </c>
      <c r="K1317" t="s">
        <v>4934</v>
      </c>
      <c r="L1317" t="s">
        <v>6854</v>
      </c>
      <c r="M1317">
        <v>8860</v>
      </c>
      <c r="N1317">
        <v>2268</v>
      </c>
      <c r="O1317" t="s">
        <v>6855</v>
      </c>
      <c r="P1317">
        <v>0</v>
      </c>
      <c r="Q1317" t="s">
        <v>6856</v>
      </c>
      <c r="R1317" t="s">
        <v>6857</v>
      </c>
      <c r="S1317">
        <v>45</v>
      </c>
      <c r="T1317" t="s">
        <v>37</v>
      </c>
      <c r="U1317" t="s">
        <v>38</v>
      </c>
      <c r="V1317" t="s">
        <v>272</v>
      </c>
      <c r="W1317" s="11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5">
      <c r="A1318" t="s">
        <v>28</v>
      </c>
      <c r="B1318" t="s">
        <v>6858</v>
      </c>
      <c r="C1318">
        <v>44</v>
      </c>
      <c r="D1318">
        <v>95</v>
      </c>
      <c r="E1318">
        <v>0</v>
      </c>
      <c r="F1318">
        <v>642</v>
      </c>
      <c r="G1318" t="s">
        <v>4440</v>
      </c>
      <c r="H1318">
        <v>1000</v>
      </c>
      <c r="I1318" s="11">
        <v>37788228</v>
      </c>
      <c r="J1318" t="s">
        <v>1611</v>
      </c>
      <c r="K1318" t="s">
        <v>777</v>
      </c>
      <c r="L1318" t="s">
        <v>6859</v>
      </c>
      <c r="M1318">
        <v>15046</v>
      </c>
      <c r="N1318">
        <v>4537</v>
      </c>
      <c r="O1318" t="s">
        <v>4024</v>
      </c>
      <c r="P1318">
        <v>1</v>
      </c>
      <c r="Q1318" t="s">
        <v>6860</v>
      </c>
      <c r="R1318" t="s">
        <v>6861</v>
      </c>
      <c r="S1318">
        <v>80</v>
      </c>
      <c r="T1318" t="s">
        <v>37</v>
      </c>
      <c r="U1318" t="s">
        <v>38</v>
      </c>
      <c r="V1318" t="s">
        <v>39</v>
      </c>
      <c r="W1318" s="11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5">
      <c r="A1319" t="s">
        <v>28</v>
      </c>
      <c r="B1319" t="s">
        <v>2465</v>
      </c>
      <c r="C1319">
        <v>334</v>
      </c>
      <c r="D1319">
        <v>108</v>
      </c>
      <c r="E1319">
        <v>480</v>
      </c>
      <c r="F1319">
        <v>706</v>
      </c>
      <c r="G1319" t="s">
        <v>4304</v>
      </c>
      <c r="H1319">
        <v>14000</v>
      </c>
      <c r="I1319" s="11">
        <v>277313371</v>
      </c>
      <c r="J1319" t="s">
        <v>1611</v>
      </c>
      <c r="K1319" t="s">
        <v>638</v>
      </c>
      <c r="L1319" t="s">
        <v>6862</v>
      </c>
      <c r="M1319">
        <v>583341</v>
      </c>
      <c r="N1319">
        <v>17623</v>
      </c>
      <c r="O1319" t="s">
        <v>5038</v>
      </c>
      <c r="P1319">
        <v>3</v>
      </c>
      <c r="Q1319" t="s">
        <v>6863</v>
      </c>
      <c r="R1319" t="s">
        <v>6864</v>
      </c>
      <c r="S1319">
        <v>626</v>
      </c>
      <c r="T1319" t="s">
        <v>37</v>
      </c>
      <c r="U1319" t="s">
        <v>38</v>
      </c>
      <c r="V1319" t="s">
        <v>569</v>
      </c>
      <c r="W1319" s="11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5">
      <c r="A1320" t="s">
        <v>28</v>
      </c>
      <c r="B1320" t="s">
        <v>6865</v>
      </c>
      <c r="C1320">
        <v>78</v>
      </c>
      <c r="D1320">
        <v>105</v>
      </c>
      <c r="E1320">
        <v>25</v>
      </c>
      <c r="F1320">
        <v>51</v>
      </c>
      <c r="G1320" t="s">
        <v>6866</v>
      </c>
      <c r="H1320">
        <v>461</v>
      </c>
      <c r="I1320" s="11">
        <v>2126511</v>
      </c>
      <c r="J1320" t="s">
        <v>6867</v>
      </c>
      <c r="K1320" t="s">
        <v>2468</v>
      </c>
      <c r="L1320" t="s">
        <v>6868</v>
      </c>
      <c r="M1320">
        <v>21912</v>
      </c>
      <c r="N1320">
        <v>615</v>
      </c>
      <c r="O1320" t="s">
        <v>6869</v>
      </c>
      <c r="P1320">
        <v>0</v>
      </c>
      <c r="Q1320" t="s">
        <v>6870</v>
      </c>
      <c r="R1320" t="s">
        <v>6871</v>
      </c>
      <c r="S1320">
        <v>45</v>
      </c>
      <c r="T1320" t="s">
        <v>6872</v>
      </c>
      <c r="U1320" t="s">
        <v>3699</v>
      </c>
      <c r="V1320" t="s">
        <v>39</v>
      </c>
      <c r="W1320" s="11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5">
      <c r="A1321" t="s">
        <v>28</v>
      </c>
      <c r="B1321" t="s">
        <v>1902</v>
      </c>
      <c r="C1321">
        <v>199</v>
      </c>
      <c r="D1321">
        <v>95</v>
      </c>
      <c r="E1321">
        <v>116</v>
      </c>
      <c r="F1321">
        <v>481</v>
      </c>
      <c r="G1321" t="s">
        <v>1218</v>
      </c>
      <c r="H1321">
        <v>45000</v>
      </c>
      <c r="I1321" s="11">
        <v>205399422</v>
      </c>
      <c r="J1321" t="s">
        <v>1334</v>
      </c>
      <c r="K1321" t="s">
        <v>5100</v>
      </c>
      <c r="L1321" t="s">
        <v>6873</v>
      </c>
      <c r="M1321">
        <v>181225</v>
      </c>
      <c r="N1321">
        <v>47203</v>
      </c>
      <c r="O1321" t="s">
        <v>3692</v>
      </c>
      <c r="P1321">
        <v>1</v>
      </c>
      <c r="Q1321" t="s">
        <v>6874</v>
      </c>
      <c r="R1321" t="s">
        <v>6875</v>
      </c>
      <c r="S1321">
        <v>784</v>
      </c>
      <c r="T1321" t="s">
        <v>37</v>
      </c>
      <c r="U1321" t="s">
        <v>38</v>
      </c>
      <c r="V1321" t="s">
        <v>39</v>
      </c>
      <c r="W1321" s="11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5">
      <c r="A1322" t="s">
        <v>28</v>
      </c>
      <c r="B1322" t="s">
        <v>250</v>
      </c>
      <c r="C1322">
        <v>186</v>
      </c>
      <c r="D1322">
        <v>126</v>
      </c>
      <c r="E1322">
        <v>13000</v>
      </c>
      <c r="F1322">
        <v>488</v>
      </c>
      <c r="G1322" t="s">
        <v>4460</v>
      </c>
      <c r="H1322">
        <v>920</v>
      </c>
      <c r="I1322" s="11">
        <v>251188924</v>
      </c>
      <c r="J1322" t="s">
        <v>122</v>
      </c>
      <c r="K1322" t="s">
        <v>1286</v>
      </c>
      <c r="L1322" t="s">
        <v>6876</v>
      </c>
      <c r="M1322">
        <v>269033</v>
      </c>
      <c r="N1322">
        <v>2725</v>
      </c>
      <c r="O1322" t="s">
        <v>6877</v>
      </c>
      <c r="P1322">
        <v>0</v>
      </c>
      <c r="Q1322" t="s">
        <v>6878</v>
      </c>
      <c r="R1322" t="s">
        <v>6879</v>
      </c>
      <c r="S1322">
        <v>817</v>
      </c>
      <c r="T1322" t="s">
        <v>37</v>
      </c>
      <c r="U1322" t="s">
        <v>38</v>
      </c>
      <c r="V1322" t="s">
        <v>39</v>
      </c>
      <c r="W1322" s="11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5">
      <c r="A1323" t="s">
        <v>28</v>
      </c>
      <c r="B1323" t="s">
        <v>566</v>
      </c>
      <c r="C1323">
        <v>77</v>
      </c>
      <c r="D1323">
        <v>102</v>
      </c>
      <c r="E1323">
        <v>596</v>
      </c>
      <c r="F1323">
        <v>785</v>
      </c>
      <c r="G1323" t="s">
        <v>1301</v>
      </c>
      <c r="H1323">
        <v>877</v>
      </c>
      <c r="I1323" s="11">
        <v>1068392</v>
      </c>
      <c r="J1323" t="s">
        <v>6880</v>
      </c>
      <c r="K1323" t="s">
        <v>1157</v>
      </c>
      <c r="L1323" t="s">
        <v>6881</v>
      </c>
      <c r="M1323">
        <v>3865</v>
      </c>
      <c r="N1323">
        <v>3497</v>
      </c>
      <c r="O1323" t="s">
        <v>6882</v>
      </c>
      <c r="P1323">
        <v>0</v>
      </c>
      <c r="Q1323" t="s">
        <v>6883</v>
      </c>
      <c r="R1323" t="s">
        <v>6884</v>
      </c>
      <c r="S1323">
        <v>53</v>
      </c>
      <c r="T1323" t="s">
        <v>37</v>
      </c>
      <c r="U1323" t="s">
        <v>3428</v>
      </c>
      <c r="V1323" t="s">
        <v>39</v>
      </c>
      <c r="W1323" s="11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5">
      <c r="A1324" t="s">
        <v>28</v>
      </c>
      <c r="B1324" t="s">
        <v>1031</v>
      </c>
      <c r="C1324">
        <v>68</v>
      </c>
      <c r="D1324">
        <v>121</v>
      </c>
      <c r="E1324">
        <v>503</v>
      </c>
      <c r="F1324">
        <v>94</v>
      </c>
      <c r="G1324" t="s">
        <v>2673</v>
      </c>
      <c r="H1324">
        <v>808</v>
      </c>
      <c r="I1324" s="11">
        <v>144731527</v>
      </c>
      <c r="J1324" t="s">
        <v>329</v>
      </c>
      <c r="K1324" t="s">
        <v>1032</v>
      </c>
      <c r="L1324" t="s">
        <v>6885</v>
      </c>
      <c r="M1324">
        <v>128010</v>
      </c>
      <c r="N1324">
        <v>1446</v>
      </c>
      <c r="O1324" t="s">
        <v>3527</v>
      </c>
      <c r="P1324">
        <v>2</v>
      </c>
      <c r="Q1324" t="s">
        <v>6886</v>
      </c>
      <c r="R1324" t="s">
        <v>6887</v>
      </c>
      <c r="S1324">
        <v>136</v>
      </c>
      <c r="T1324" t="s">
        <v>37</v>
      </c>
      <c r="U1324" t="s">
        <v>38</v>
      </c>
      <c r="V1324" t="s">
        <v>569</v>
      </c>
      <c r="W1324" s="11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5">
      <c r="A1325" t="s">
        <v>28</v>
      </c>
      <c r="B1325" t="s">
        <v>1991</v>
      </c>
      <c r="C1325">
        <v>261</v>
      </c>
      <c r="D1325">
        <v>129</v>
      </c>
      <c r="E1325">
        <v>102</v>
      </c>
      <c r="F1325">
        <v>624</v>
      </c>
      <c r="G1325" t="s">
        <v>6888</v>
      </c>
      <c r="H1325">
        <v>768</v>
      </c>
      <c r="I1325" s="11">
        <v>255950375</v>
      </c>
      <c r="J1325" t="s">
        <v>1575</v>
      </c>
      <c r="K1325" t="s">
        <v>6889</v>
      </c>
      <c r="L1325" t="s">
        <v>6890</v>
      </c>
      <c r="M1325">
        <v>223127</v>
      </c>
      <c r="N1325">
        <v>3389</v>
      </c>
      <c r="O1325" t="s">
        <v>2144</v>
      </c>
      <c r="P1325">
        <v>0</v>
      </c>
      <c r="Q1325" t="s">
        <v>6891</v>
      </c>
      <c r="R1325" t="s">
        <v>6892</v>
      </c>
      <c r="S1325">
        <v>420</v>
      </c>
      <c r="T1325" t="s">
        <v>37</v>
      </c>
      <c r="U1325" t="s">
        <v>38</v>
      </c>
      <c r="V1325" t="s">
        <v>39</v>
      </c>
      <c r="W1325" s="11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5">
      <c r="A1326" t="s">
        <v>28</v>
      </c>
      <c r="B1326" t="s">
        <v>4691</v>
      </c>
      <c r="C1326">
        <v>122</v>
      </c>
      <c r="D1326">
        <v>88</v>
      </c>
      <c r="E1326">
        <v>0</v>
      </c>
      <c r="F1326">
        <v>640</v>
      </c>
      <c r="G1326" t="s">
        <v>3165</v>
      </c>
      <c r="H1326">
        <v>2000</v>
      </c>
      <c r="I1326" s="11">
        <v>112692062</v>
      </c>
      <c r="J1326" t="s">
        <v>2918</v>
      </c>
      <c r="K1326" t="s">
        <v>5614</v>
      </c>
      <c r="L1326" t="s">
        <v>6895</v>
      </c>
      <c r="M1326">
        <v>84325</v>
      </c>
      <c r="N1326">
        <v>4499</v>
      </c>
      <c r="O1326" t="s">
        <v>69</v>
      </c>
      <c r="P1326">
        <v>0</v>
      </c>
      <c r="Q1326" t="s">
        <v>6896</v>
      </c>
      <c r="R1326" t="s">
        <v>6897</v>
      </c>
      <c r="S1326">
        <v>205</v>
      </c>
      <c r="T1326" t="s">
        <v>37</v>
      </c>
      <c r="U1326" t="s">
        <v>38</v>
      </c>
      <c r="V1326" t="s">
        <v>90</v>
      </c>
      <c r="W1326" s="11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5">
      <c r="A1327" t="s">
        <v>28</v>
      </c>
      <c r="B1327" t="s">
        <v>2519</v>
      </c>
      <c r="C1327">
        <v>340</v>
      </c>
      <c r="D1327">
        <v>106</v>
      </c>
      <c r="E1327">
        <v>91</v>
      </c>
      <c r="F1327">
        <v>64</v>
      </c>
      <c r="G1327" t="s">
        <v>6140</v>
      </c>
      <c r="H1327">
        <v>18000</v>
      </c>
      <c r="I1327" s="11">
        <v>117528646</v>
      </c>
      <c r="J1327" t="s">
        <v>982</v>
      </c>
      <c r="K1327" t="s">
        <v>115</v>
      </c>
      <c r="L1327" t="s">
        <v>6898</v>
      </c>
      <c r="M1327">
        <v>353442</v>
      </c>
      <c r="N1327">
        <v>18669</v>
      </c>
      <c r="O1327" t="s">
        <v>6899</v>
      </c>
      <c r="P1327">
        <v>5</v>
      </c>
      <c r="Q1327" t="s">
        <v>6900</v>
      </c>
      <c r="R1327" t="s">
        <v>6901</v>
      </c>
      <c r="S1327">
        <v>387</v>
      </c>
      <c r="T1327" t="s">
        <v>37</v>
      </c>
      <c r="U1327" t="s">
        <v>38</v>
      </c>
      <c r="V1327" t="s">
        <v>569</v>
      </c>
      <c r="W1327" s="11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5">
      <c r="A1328" t="s">
        <v>28</v>
      </c>
      <c r="B1328" t="s">
        <v>6750</v>
      </c>
      <c r="C1328">
        <v>493</v>
      </c>
      <c r="D1328">
        <v>110</v>
      </c>
      <c r="E1328">
        <v>1000</v>
      </c>
      <c r="F1328">
        <v>538</v>
      </c>
      <c r="G1328" t="s">
        <v>296</v>
      </c>
      <c r="H1328">
        <v>13000</v>
      </c>
      <c r="I1328" s="11">
        <v>171031347</v>
      </c>
      <c r="J1328" t="s">
        <v>5740</v>
      </c>
      <c r="K1328" t="s">
        <v>1124</v>
      </c>
      <c r="L1328" t="s">
        <v>6902</v>
      </c>
      <c r="M1328">
        <v>240962</v>
      </c>
      <c r="N1328">
        <v>25964</v>
      </c>
      <c r="O1328" t="s">
        <v>6903</v>
      </c>
      <c r="P1328">
        <v>0</v>
      </c>
      <c r="Q1328" t="s">
        <v>6904</v>
      </c>
      <c r="R1328" t="s">
        <v>6905</v>
      </c>
      <c r="S1328">
        <v>724</v>
      </c>
      <c r="T1328" t="s">
        <v>37</v>
      </c>
      <c r="U1328" t="s">
        <v>38</v>
      </c>
      <c r="V1328" t="s">
        <v>39</v>
      </c>
      <c r="W1328" s="11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5">
      <c r="A1329" t="s">
        <v>28</v>
      </c>
      <c r="B1329" t="s">
        <v>3770</v>
      </c>
      <c r="C1329">
        <v>208</v>
      </c>
      <c r="D1329">
        <v>109</v>
      </c>
      <c r="E1329">
        <v>64</v>
      </c>
      <c r="F1329">
        <v>505</v>
      </c>
      <c r="G1329" t="s">
        <v>252</v>
      </c>
      <c r="H1329">
        <v>11000</v>
      </c>
      <c r="I1329" s="11">
        <v>124732962</v>
      </c>
      <c r="J1329" t="s">
        <v>1375</v>
      </c>
      <c r="K1329" t="s">
        <v>2309</v>
      </c>
      <c r="L1329" t="s">
        <v>6906</v>
      </c>
      <c r="M1329">
        <v>286178</v>
      </c>
      <c r="N1329">
        <v>23923</v>
      </c>
      <c r="O1329" t="s">
        <v>6907</v>
      </c>
      <c r="P1329">
        <v>0</v>
      </c>
      <c r="Q1329" t="s">
        <v>6908</v>
      </c>
      <c r="R1329" t="s">
        <v>6909</v>
      </c>
      <c r="S1329">
        <v>631</v>
      </c>
      <c r="T1329" t="s">
        <v>37</v>
      </c>
      <c r="U1329" t="s">
        <v>38</v>
      </c>
      <c r="V1329" t="s">
        <v>39</v>
      </c>
      <c r="W1329" s="11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5">
      <c r="A1330" t="s">
        <v>28</v>
      </c>
      <c r="B1330" t="s">
        <v>6910</v>
      </c>
      <c r="C1330">
        <v>134</v>
      </c>
      <c r="D1330">
        <v>143</v>
      </c>
      <c r="E1330">
        <v>338</v>
      </c>
      <c r="F1330">
        <v>643</v>
      </c>
      <c r="G1330" t="s">
        <v>6911</v>
      </c>
      <c r="H1330">
        <v>12000</v>
      </c>
      <c r="I1330" s="11">
        <v>82300000</v>
      </c>
      <c r="J1330" t="s">
        <v>1340</v>
      </c>
      <c r="K1330" t="s">
        <v>1001</v>
      </c>
      <c r="L1330" t="s">
        <v>6912</v>
      </c>
      <c r="M1330">
        <v>63330</v>
      </c>
      <c r="N1330">
        <v>16007</v>
      </c>
      <c r="O1330" t="s">
        <v>6913</v>
      </c>
      <c r="P1330">
        <v>2</v>
      </c>
      <c r="Q1330" t="s">
        <v>6914</v>
      </c>
      <c r="R1330" t="s">
        <v>6915</v>
      </c>
      <c r="S1330">
        <v>405</v>
      </c>
      <c r="T1330" t="s">
        <v>37</v>
      </c>
      <c r="U1330" t="s">
        <v>38</v>
      </c>
      <c r="V1330" t="s">
        <v>90</v>
      </c>
      <c r="W1330" s="11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5">
      <c r="A1331" t="s">
        <v>28</v>
      </c>
      <c r="B1331" t="s">
        <v>2519</v>
      </c>
      <c r="C1331">
        <v>275</v>
      </c>
      <c r="D1331">
        <v>120</v>
      </c>
      <c r="E1331">
        <v>91</v>
      </c>
      <c r="F1331">
        <v>680</v>
      </c>
      <c r="G1331" t="s">
        <v>2847</v>
      </c>
      <c r="H1331">
        <v>4000</v>
      </c>
      <c r="I1331" s="11">
        <v>134455175</v>
      </c>
      <c r="J1331" t="s">
        <v>982</v>
      </c>
      <c r="K1331" t="s">
        <v>245</v>
      </c>
      <c r="L1331" t="s">
        <v>6916</v>
      </c>
      <c r="M1331">
        <v>97664</v>
      </c>
      <c r="N1331">
        <v>5826</v>
      </c>
      <c r="O1331" t="s">
        <v>1134</v>
      </c>
      <c r="P1331">
        <v>2</v>
      </c>
      <c r="Q1331" t="s">
        <v>6917</v>
      </c>
      <c r="R1331" t="s">
        <v>6918</v>
      </c>
      <c r="S1331">
        <v>232</v>
      </c>
      <c r="T1331" t="s">
        <v>37</v>
      </c>
      <c r="U1331" t="s">
        <v>38</v>
      </c>
      <c r="V1331" t="s">
        <v>569</v>
      </c>
      <c r="W1331" s="11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5">
      <c r="A1332" t="s">
        <v>28</v>
      </c>
      <c r="B1332" t="s">
        <v>477</v>
      </c>
      <c r="C1332">
        <v>120</v>
      </c>
      <c r="D1332">
        <v>128</v>
      </c>
      <c r="E1332">
        <v>17000</v>
      </c>
      <c r="F1332">
        <v>387</v>
      </c>
      <c r="G1332" t="s">
        <v>6919</v>
      </c>
      <c r="H1332">
        <v>22000</v>
      </c>
      <c r="I1332" s="11">
        <v>79100000</v>
      </c>
      <c r="J1332" t="s">
        <v>1477</v>
      </c>
      <c r="K1332" t="s">
        <v>1683</v>
      </c>
      <c r="L1332" t="s">
        <v>6920</v>
      </c>
      <c r="M1332">
        <v>127503</v>
      </c>
      <c r="N1332">
        <v>24006</v>
      </c>
      <c r="O1332" t="s">
        <v>1468</v>
      </c>
      <c r="P1332">
        <v>0</v>
      </c>
      <c r="Q1332" t="s">
        <v>6921</v>
      </c>
      <c r="R1332" t="s">
        <v>6922</v>
      </c>
      <c r="S1332">
        <v>261</v>
      </c>
      <c r="T1332" t="s">
        <v>37</v>
      </c>
      <c r="U1332" t="s">
        <v>38</v>
      </c>
      <c r="V1332" t="s">
        <v>569</v>
      </c>
      <c r="W1332" s="11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5">
      <c r="A1333" t="s">
        <v>28</v>
      </c>
      <c r="B1333" t="s">
        <v>2974</v>
      </c>
      <c r="C1333">
        <v>144</v>
      </c>
      <c r="D1333">
        <v>123</v>
      </c>
      <c r="E1333">
        <v>126</v>
      </c>
      <c r="F1333">
        <v>1000</v>
      </c>
      <c r="G1333" t="s">
        <v>1785</v>
      </c>
      <c r="H1333">
        <v>18000</v>
      </c>
      <c r="I1333" s="11">
        <v>81159365</v>
      </c>
      <c r="J1333" t="s">
        <v>2062</v>
      </c>
      <c r="K1333" t="s">
        <v>115</v>
      </c>
      <c r="L1333" t="s">
        <v>6923</v>
      </c>
      <c r="M1333">
        <v>191470</v>
      </c>
      <c r="N1333">
        <v>25661</v>
      </c>
      <c r="O1333" t="s">
        <v>803</v>
      </c>
      <c r="P1333">
        <v>2</v>
      </c>
      <c r="Q1333" t="s">
        <v>6924</v>
      </c>
      <c r="R1333" t="s">
        <v>6925</v>
      </c>
      <c r="S1333">
        <v>278</v>
      </c>
      <c r="T1333" t="s">
        <v>37</v>
      </c>
      <c r="U1333" t="s">
        <v>38</v>
      </c>
      <c r="V1333" t="s">
        <v>39</v>
      </c>
      <c r="W1333" s="11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5">
      <c r="A1334" t="s">
        <v>28</v>
      </c>
      <c r="B1334" t="s">
        <v>3085</v>
      </c>
      <c r="C1334">
        <v>332</v>
      </c>
      <c r="D1334">
        <v>129</v>
      </c>
      <c r="E1334">
        <v>0</v>
      </c>
      <c r="F1334">
        <v>213</v>
      </c>
      <c r="G1334" t="s">
        <v>5879</v>
      </c>
      <c r="H1334">
        <v>492</v>
      </c>
      <c r="I1334" s="11">
        <v>110008260</v>
      </c>
      <c r="J1334" t="s">
        <v>1618</v>
      </c>
      <c r="K1334" t="s">
        <v>6926</v>
      </c>
      <c r="L1334" t="s">
        <v>6927</v>
      </c>
      <c r="M1334">
        <v>94241</v>
      </c>
      <c r="N1334">
        <v>1450</v>
      </c>
      <c r="O1334" t="s">
        <v>6928</v>
      </c>
      <c r="P1334">
        <v>1</v>
      </c>
      <c r="Q1334" t="s">
        <v>6929</v>
      </c>
      <c r="R1334" t="s">
        <v>6930</v>
      </c>
      <c r="S1334">
        <v>309</v>
      </c>
      <c r="T1334" t="s">
        <v>37</v>
      </c>
      <c r="U1334" t="s">
        <v>653</v>
      </c>
      <c r="V1334" t="s">
        <v>569</v>
      </c>
      <c r="W1334" s="11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5">
      <c r="A1335" t="s">
        <v>28</v>
      </c>
      <c r="B1335" t="s">
        <v>6931</v>
      </c>
      <c r="C1335">
        <v>104</v>
      </c>
      <c r="D1335">
        <v>105</v>
      </c>
      <c r="E1335">
        <v>8</v>
      </c>
      <c r="F1335">
        <v>278</v>
      </c>
      <c r="G1335" t="s">
        <v>6932</v>
      </c>
      <c r="H1335">
        <v>1000</v>
      </c>
      <c r="I1335" s="11">
        <v>67962333</v>
      </c>
      <c r="J1335" t="s">
        <v>1618</v>
      </c>
      <c r="K1335" t="s">
        <v>777</v>
      </c>
      <c r="L1335" t="s">
        <v>6933</v>
      </c>
      <c r="M1335">
        <v>33887</v>
      </c>
      <c r="N1335">
        <v>2689</v>
      </c>
      <c r="O1335" t="s">
        <v>6934</v>
      </c>
      <c r="P1335">
        <v>2</v>
      </c>
      <c r="Q1335" t="s">
        <v>6935</v>
      </c>
      <c r="R1335" t="s">
        <v>6936</v>
      </c>
      <c r="S1335">
        <v>160</v>
      </c>
      <c r="T1335" t="s">
        <v>37</v>
      </c>
      <c r="U1335" t="s">
        <v>38</v>
      </c>
      <c r="V1335" t="s">
        <v>39</v>
      </c>
      <c r="W1335" s="11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5">
      <c r="A1336" t="s">
        <v>28</v>
      </c>
      <c r="B1336" t="s">
        <v>2560</v>
      </c>
      <c r="C1336">
        <v>116</v>
      </c>
      <c r="D1336">
        <v>162</v>
      </c>
      <c r="E1336">
        <v>333</v>
      </c>
      <c r="F1336">
        <v>362</v>
      </c>
      <c r="G1336" t="s">
        <v>198</v>
      </c>
      <c r="H1336">
        <v>14000</v>
      </c>
      <c r="I1336" s="11">
        <v>78651430</v>
      </c>
      <c r="J1336" t="s">
        <v>5344</v>
      </c>
      <c r="K1336" t="s">
        <v>426</v>
      </c>
      <c r="L1336" t="s">
        <v>6937</v>
      </c>
      <c r="M1336">
        <v>142067</v>
      </c>
      <c r="N1336">
        <v>15912</v>
      </c>
      <c r="O1336" t="s">
        <v>1235</v>
      </c>
      <c r="P1336">
        <v>0</v>
      </c>
      <c r="Q1336" t="s">
        <v>6938</v>
      </c>
      <c r="R1336" t="s">
        <v>6939</v>
      </c>
      <c r="S1336">
        <v>457</v>
      </c>
      <c r="T1336" t="s">
        <v>37</v>
      </c>
      <c r="U1336" t="s">
        <v>38</v>
      </c>
      <c r="V1336" t="s">
        <v>569</v>
      </c>
      <c r="W1336" s="11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5">
      <c r="A1337" t="s">
        <v>28</v>
      </c>
      <c r="B1337" t="s">
        <v>4702</v>
      </c>
      <c r="C1337">
        <v>177</v>
      </c>
      <c r="D1337">
        <v>138</v>
      </c>
      <c r="E1337">
        <v>161</v>
      </c>
      <c r="F1337">
        <v>210</v>
      </c>
      <c r="G1337" t="s">
        <v>6940</v>
      </c>
      <c r="H1337">
        <v>18000</v>
      </c>
      <c r="I1337" s="11">
        <v>64604977</v>
      </c>
      <c r="J1337" t="s">
        <v>2079</v>
      </c>
      <c r="K1337" t="s">
        <v>115</v>
      </c>
      <c r="L1337" t="s">
        <v>6941</v>
      </c>
      <c r="M1337">
        <v>414219</v>
      </c>
      <c r="N1337">
        <v>19129</v>
      </c>
      <c r="O1337" t="s">
        <v>3606</v>
      </c>
      <c r="P1337">
        <v>2</v>
      </c>
      <c r="Q1337" t="s">
        <v>6942</v>
      </c>
      <c r="R1337" t="s">
        <v>6943</v>
      </c>
      <c r="S1337">
        <v>625</v>
      </c>
      <c r="T1337" t="s">
        <v>37</v>
      </c>
      <c r="U1337" t="s">
        <v>38</v>
      </c>
      <c r="V1337" t="s">
        <v>569</v>
      </c>
      <c r="W1337" s="11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5">
      <c r="A1338" t="s">
        <v>28</v>
      </c>
      <c r="B1338" t="s">
        <v>581</v>
      </c>
      <c r="C1338">
        <v>127</v>
      </c>
      <c r="D1338">
        <v>100</v>
      </c>
      <c r="E1338">
        <v>31</v>
      </c>
      <c r="F1338">
        <v>591</v>
      </c>
      <c r="G1338" t="s">
        <v>1580</v>
      </c>
      <c r="H1338">
        <v>947</v>
      </c>
      <c r="I1338" s="11">
        <v>63939454</v>
      </c>
      <c r="J1338" t="s">
        <v>6944</v>
      </c>
      <c r="K1338" t="s">
        <v>2234</v>
      </c>
      <c r="L1338" t="s">
        <v>6945</v>
      </c>
      <c r="M1338">
        <v>61321</v>
      </c>
      <c r="N1338">
        <v>2968</v>
      </c>
      <c r="O1338" t="s">
        <v>4524</v>
      </c>
      <c r="P1338">
        <v>3</v>
      </c>
      <c r="Q1338" t="s">
        <v>6946</v>
      </c>
      <c r="R1338" t="s">
        <v>6947</v>
      </c>
      <c r="S1338">
        <v>217</v>
      </c>
      <c r="T1338" t="s">
        <v>37</v>
      </c>
      <c r="U1338" t="s">
        <v>38</v>
      </c>
      <c r="V1338" t="s">
        <v>90</v>
      </c>
      <c r="W1338" s="11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5">
      <c r="A1339" t="s">
        <v>28</v>
      </c>
      <c r="B1339" t="s">
        <v>1891</v>
      </c>
      <c r="C1339">
        <v>83</v>
      </c>
      <c r="D1339">
        <v>90</v>
      </c>
      <c r="E1339">
        <v>0</v>
      </c>
      <c r="F1339">
        <v>945</v>
      </c>
      <c r="G1339" t="s">
        <v>5773</v>
      </c>
      <c r="H1339">
        <v>19000</v>
      </c>
      <c r="I1339" s="11">
        <v>63826569</v>
      </c>
      <c r="J1339" t="s">
        <v>1611</v>
      </c>
      <c r="K1339" t="s">
        <v>2976</v>
      </c>
      <c r="L1339" t="s">
        <v>6948</v>
      </c>
      <c r="M1339">
        <v>32416</v>
      </c>
      <c r="N1339">
        <v>23504</v>
      </c>
      <c r="O1339" t="s">
        <v>6949</v>
      </c>
      <c r="P1339">
        <v>0</v>
      </c>
      <c r="Q1339" t="s">
        <v>6950</v>
      </c>
      <c r="R1339" t="s">
        <v>6951</v>
      </c>
      <c r="S1339">
        <v>138</v>
      </c>
      <c r="T1339" t="s">
        <v>37</v>
      </c>
      <c r="U1339" t="s">
        <v>38</v>
      </c>
      <c r="V1339" t="s">
        <v>39</v>
      </c>
      <c r="W1339" s="11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5">
      <c r="A1340" t="s">
        <v>28</v>
      </c>
      <c r="B1340" t="s">
        <v>1442</v>
      </c>
      <c r="C1340">
        <v>97</v>
      </c>
      <c r="D1340">
        <v>108</v>
      </c>
      <c r="E1340">
        <v>79</v>
      </c>
      <c r="F1340">
        <v>25</v>
      </c>
      <c r="G1340" t="s">
        <v>6952</v>
      </c>
      <c r="H1340">
        <v>900</v>
      </c>
      <c r="I1340" s="11">
        <v>60054449</v>
      </c>
      <c r="J1340" t="s">
        <v>2145</v>
      </c>
      <c r="K1340" t="s">
        <v>6953</v>
      </c>
      <c r="L1340" t="s">
        <v>6954</v>
      </c>
      <c r="M1340">
        <v>61018</v>
      </c>
      <c r="N1340">
        <v>1715</v>
      </c>
      <c r="O1340" t="s">
        <v>6955</v>
      </c>
      <c r="P1340">
        <v>0</v>
      </c>
      <c r="Q1340" t="s">
        <v>6956</v>
      </c>
      <c r="R1340" t="s">
        <v>6957</v>
      </c>
      <c r="S1340">
        <v>140</v>
      </c>
      <c r="T1340" t="s">
        <v>37</v>
      </c>
      <c r="U1340" t="s">
        <v>38</v>
      </c>
      <c r="V1340" t="s">
        <v>569</v>
      </c>
      <c r="W1340" s="11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5">
      <c r="A1341" t="s">
        <v>28</v>
      </c>
      <c r="B1341" t="s">
        <v>6001</v>
      </c>
      <c r="C1341">
        <v>256</v>
      </c>
      <c r="D1341">
        <v>101</v>
      </c>
      <c r="E1341">
        <v>0</v>
      </c>
      <c r="F1341">
        <v>574</v>
      </c>
      <c r="G1341" t="s">
        <v>6958</v>
      </c>
      <c r="H1341">
        <v>40000</v>
      </c>
      <c r="I1341" s="11">
        <v>26505000</v>
      </c>
      <c r="J1341" t="s">
        <v>6096</v>
      </c>
      <c r="K1341" t="s">
        <v>43</v>
      </c>
      <c r="L1341" t="s">
        <v>6959</v>
      </c>
      <c r="M1341">
        <v>149285</v>
      </c>
      <c r="N1341">
        <v>42918</v>
      </c>
      <c r="O1341" t="s">
        <v>6960</v>
      </c>
      <c r="P1341">
        <v>1</v>
      </c>
      <c r="Q1341" t="s">
        <v>6961</v>
      </c>
      <c r="R1341" t="s">
        <v>6962</v>
      </c>
      <c r="S1341">
        <v>668</v>
      </c>
      <c r="T1341" t="s">
        <v>37</v>
      </c>
      <c r="U1341" t="s">
        <v>38</v>
      </c>
      <c r="V1341" t="s">
        <v>6963</v>
      </c>
      <c r="W1341" s="11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5">
      <c r="A1342" t="s">
        <v>28</v>
      </c>
      <c r="B1342" t="s">
        <v>2374</v>
      </c>
      <c r="C1342">
        <v>225</v>
      </c>
      <c r="D1342">
        <v>109</v>
      </c>
      <c r="E1342">
        <v>763</v>
      </c>
      <c r="F1342">
        <v>311</v>
      </c>
      <c r="G1342" t="s">
        <v>895</v>
      </c>
      <c r="H1342">
        <v>812</v>
      </c>
      <c r="I1342" s="11">
        <v>61280963</v>
      </c>
      <c r="J1342" t="s">
        <v>4155</v>
      </c>
      <c r="K1342" t="s">
        <v>4440</v>
      </c>
      <c r="L1342" t="s">
        <v>6964</v>
      </c>
      <c r="M1342">
        <v>79877</v>
      </c>
      <c r="N1342">
        <v>2474</v>
      </c>
      <c r="O1342" t="s">
        <v>6431</v>
      </c>
      <c r="P1342">
        <v>1</v>
      </c>
      <c r="Q1342" t="s">
        <v>6965</v>
      </c>
      <c r="R1342" t="s">
        <v>6966</v>
      </c>
      <c r="S1342">
        <v>677</v>
      </c>
      <c r="T1342" t="s">
        <v>37</v>
      </c>
      <c r="U1342" t="s">
        <v>38</v>
      </c>
      <c r="V1342" t="s">
        <v>569</v>
      </c>
      <c r="W1342" s="11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5">
      <c r="A1343" t="s">
        <v>28</v>
      </c>
      <c r="B1343" t="s">
        <v>3228</v>
      </c>
      <c r="C1343">
        <v>83</v>
      </c>
      <c r="D1343">
        <v>132</v>
      </c>
      <c r="E1343">
        <v>130</v>
      </c>
      <c r="F1343">
        <v>80</v>
      </c>
      <c r="G1343" t="s">
        <v>6967</v>
      </c>
      <c r="H1343">
        <v>29000</v>
      </c>
      <c r="I1343" s="11">
        <v>56876365</v>
      </c>
      <c r="J1343" t="s">
        <v>122</v>
      </c>
      <c r="K1343" t="s">
        <v>210</v>
      </c>
      <c r="L1343" t="s">
        <v>6968</v>
      </c>
      <c r="M1343">
        <v>125219</v>
      </c>
      <c r="N1343">
        <v>29265</v>
      </c>
      <c r="O1343" t="s">
        <v>6969</v>
      </c>
      <c r="P1343">
        <v>1</v>
      </c>
      <c r="Q1343" t="s">
        <v>6970</v>
      </c>
      <c r="R1343" t="s">
        <v>6971</v>
      </c>
      <c r="S1343">
        <v>244</v>
      </c>
      <c r="T1343" t="s">
        <v>37</v>
      </c>
      <c r="U1343" t="s">
        <v>38</v>
      </c>
      <c r="V1343" t="s">
        <v>39</v>
      </c>
      <c r="W1343" s="11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5">
      <c r="A1344" t="s">
        <v>28</v>
      </c>
      <c r="B1344" t="s">
        <v>3228</v>
      </c>
      <c r="C1344">
        <v>160</v>
      </c>
      <c r="D1344">
        <v>123</v>
      </c>
      <c r="E1344">
        <v>130</v>
      </c>
      <c r="F1344">
        <v>426</v>
      </c>
      <c r="G1344" t="s">
        <v>6972</v>
      </c>
      <c r="H1344">
        <v>826</v>
      </c>
      <c r="I1344" s="11">
        <v>59699513</v>
      </c>
      <c r="J1344" t="s">
        <v>6973</v>
      </c>
      <c r="K1344" t="s">
        <v>1279</v>
      </c>
      <c r="L1344" t="s">
        <v>6974</v>
      </c>
      <c r="M1344">
        <v>20827</v>
      </c>
      <c r="N1344">
        <v>2259</v>
      </c>
      <c r="O1344" t="s">
        <v>4872</v>
      </c>
      <c r="P1344">
        <v>0</v>
      </c>
      <c r="Q1344" t="s">
        <v>6975</v>
      </c>
      <c r="R1344" t="s">
        <v>6976</v>
      </c>
      <c r="S1344">
        <v>136</v>
      </c>
      <c r="T1344" t="s">
        <v>37</v>
      </c>
      <c r="U1344" t="s">
        <v>38</v>
      </c>
      <c r="V1344" t="s">
        <v>90</v>
      </c>
      <c r="W1344" s="11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5">
      <c r="A1345" t="s">
        <v>28</v>
      </c>
      <c r="B1345" t="s">
        <v>6977</v>
      </c>
      <c r="C1345">
        <v>191</v>
      </c>
      <c r="D1345">
        <v>87</v>
      </c>
      <c r="E1345">
        <v>14</v>
      </c>
      <c r="F1345">
        <v>691</v>
      </c>
      <c r="G1345" t="s">
        <v>2403</v>
      </c>
      <c r="H1345">
        <v>11000</v>
      </c>
      <c r="I1345" s="11">
        <v>54132596</v>
      </c>
      <c r="J1345" t="s">
        <v>843</v>
      </c>
      <c r="K1345" t="s">
        <v>217</v>
      </c>
      <c r="L1345" t="s">
        <v>6978</v>
      </c>
      <c r="M1345">
        <v>53786</v>
      </c>
      <c r="N1345">
        <v>16571</v>
      </c>
      <c r="O1345" t="s">
        <v>725</v>
      </c>
      <c r="P1345">
        <v>0</v>
      </c>
      <c r="Q1345" t="s">
        <v>6979</v>
      </c>
      <c r="R1345" t="s">
        <v>6980</v>
      </c>
      <c r="S1345">
        <v>211</v>
      </c>
      <c r="T1345" t="s">
        <v>37</v>
      </c>
      <c r="U1345" t="s">
        <v>3699</v>
      </c>
      <c r="V1345" t="s">
        <v>90</v>
      </c>
      <c r="W1345" s="11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5">
      <c r="A1346" t="s">
        <v>28</v>
      </c>
      <c r="B1346" t="s">
        <v>6981</v>
      </c>
      <c r="C1346">
        <v>74</v>
      </c>
      <c r="D1346">
        <v>109</v>
      </c>
      <c r="E1346">
        <v>19</v>
      </c>
      <c r="F1346">
        <v>568</v>
      </c>
      <c r="G1346" t="s">
        <v>6449</v>
      </c>
      <c r="H1346">
        <v>1000</v>
      </c>
      <c r="I1346" s="11">
        <v>52277485</v>
      </c>
      <c r="J1346" t="s">
        <v>1575</v>
      </c>
      <c r="K1346" t="s">
        <v>1199</v>
      </c>
      <c r="L1346" t="s">
        <v>6982</v>
      </c>
      <c r="M1346">
        <v>32370</v>
      </c>
      <c r="N1346">
        <v>4231</v>
      </c>
      <c r="O1346" t="s">
        <v>6164</v>
      </c>
      <c r="P1346">
        <v>1</v>
      </c>
      <c r="Q1346" t="s">
        <v>6983</v>
      </c>
      <c r="R1346" t="s">
        <v>6984</v>
      </c>
      <c r="S1346">
        <v>196</v>
      </c>
      <c r="T1346" t="s">
        <v>37</v>
      </c>
      <c r="U1346" t="s">
        <v>38</v>
      </c>
      <c r="V1346" t="s">
        <v>90</v>
      </c>
      <c r="W1346" s="11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5">
      <c r="A1347" t="s">
        <v>28</v>
      </c>
      <c r="B1347" t="s">
        <v>3579</v>
      </c>
      <c r="C1347">
        <v>238</v>
      </c>
      <c r="D1347">
        <v>109</v>
      </c>
      <c r="E1347">
        <v>87</v>
      </c>
      <c r="F1347">
        <v>923</v>
      </c>
      <c r="G1347" t="s">
        <v>696</v>
      </c>
      <c r="H1347">
        <v>15000</v>
      </c>
      <c r="I1347" s="11">
        <v>55802754</v>
      </c>
      <c r="J1347" t="s">
        <v>1618</v>
      </c>
      <c r="K1347" t="s">
        <v>285</v>
      </c>
      <c r="L1347" t="s">
        <v>6985</v>
      </c>
      <c r="M1347">
        <v>270228</v>
      </c>
      <c r="N1347">
        <v>20956</v>
      </c>
      <c r="O1347" t="s">
        <v>5800</v>
      </c>
      <c r="P1347">
        <v>2</v>
      </c>
      <c r="Q1347" t="s">
        <v>6986</v>
      </c>
      <c r="R1347" t="s">
        <v>6987</v>
      </c>
      <c r="S1347">
        <v>194</v>
      </c>
      <c r="T1347" t="s">
        <v>37</v>
      </c>
      <c r="U1347" t="s">
        <v>38</v>
      </c>
      <c r="V1347" t="s">
        <v>569</v>
      </c>
      <c r="W1347" s="11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5">
      <c r="A1348" t="s">
        <v>28</v>
      </c>
      <c r="B1348" t="s">
        <v>6110</v>
      </c>
      <c r="C1348">
        <v>177</v>
      </c>
      <c r="D1348">
        <v>92</v>
      </c>
      <c r="E1348">
        <v>89</v>
      </c>
      <c r="F1348">
        <v>190</v>
      </c>
      <c r="G1348" t="s">
        <v>501</v>
      </c>
      <c r="H1348">
        <v>17000</v>
      </c>
      <c r="I1348" s="11">
        <v>55291815</v>
      </c>
      <c r="J1348" t="s">
        <v>1611</v>
      </c>
      <c r="K1348" t="s">
        <v>479</v>
      </c>
      <c r="L1348" t="s">
        <v>6988</v>
      </c>
      <c r="M1348">
        <v>28041</v>
      </c>
      <c r="N1348">
        <v>17860</v>
      </c>
      <c r="O1348" t="s">
        <v>6989</v>
      </c>
      <c r="P1348">
        <v>0</v>
      </c>
      <c r="Q1348" t="s">
        <v>6990</v>
      </c>
      <c r="R1348" t="s">
        <v>6991</v>
      </c>
      <c r="S1348">
        <v>111</v>
      </c>
      <c r="T1348" t="s">
        <v>37</v>
      </c>
      <c r="U1348" t="s">
        <v>38</v>
      </c>
      <c r="V1348" t="s">
        <v>569</v>
      </c>
      <c r="W1348" s="11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5">
      <c r="A1349" t="s">
        <v>28</v>
      </c>
      <c r="B1349" t="s">
        <v>1991</v>
      </c>
      <c r="C1349">
        <v>405</v>
      </c>
      <c r="D1349">
        <v>125</v>
      </c>
      <c r="E1349">
        <v>102</v>
      </c>
      <c r="F1349">
        <v>825</v>
      </c>
      <c r="G1349" t="s">
        <v>130</v>
      </c>
      <c r="H1349">
        <v>15000</v>
      </c>
      <c r="I1349" s="11">
        <v>83299761</v>
      </c>
      <c r="J1349" t="s">
        <v>6992</v>
      </c>
      <c r="K1349" t="s">
        <v>317</v>
      </c>
      <c r="L1349" t="s">
        <v>6993</v>
      </c>
      <c r="M1349">
        <v>117719</v>
      </c>
      <c r="N1349">
        <v>19809</v>
      </c>
      <c r="O1349" t="s">
        <v>291</v>
      </c>
      <c r="P1349">
        <v>2</v>
      </c>
      <c r="Q1349" t="s">
        <v>6994</v>
      </c>
      <c r="R1349" t="s">
        <v>6995</v>
      </c>
      <c r="S1349">
        <v>306</v>
      </c>
      <c r="T1349" t="s">
        <v>37</v>
      </c>
      <c r="U1349" t="s">
        <v>38</v>
      </c>
      <c r="V1349" t="s">
        <v>39</v>
      </c>
      <c r="W1349" s="11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5">
      <c r="A1350" t="s">
        <v>28</v>
      </c>
      <c r="B1350" t="s">
        <v>4860</v>
      </c>
      <c r="C1350">
        <v>61</v>
      </c>
      <c r="D1350">
        <v>202</v>
      </c>
      <c r="E1350">
        <v>0</v>
      </c>
      <c r="F1350">
        <v>318</v>
      </c>
      <c r="G1350" t="s">
        <v>460</v>
      </c>
      <c r="H1350">
        <v>18000</v>
      </c>
      <c r="I1350" s="11">
        <v>48169908</v>
      </c>
      <c r="J1350" t="s">
        <v>5815</v>
      </c>
      <c r="K1350" t="s">
        <v>1664</v>
      </c>
      <c r="L1350" t="s">
        <v>6996</v>
      </c>
      <c r="M1350">
        <v>63923</v>
      </c>
      <c r="N1350">
        <v>20143</v>
      </c>
      <c r="O1350" t="s">
        <v>6997</v>
      </c>
      <c r="P1350">
        <v>0</v>
      </c>
      <c r="Q1350" t="s">
        <v>6998</v>
      </c>
      <c r="R1350" t="s">
        <v>6999</v>
      </c>
      <c r="S1350">
        <v>156</v>
      </c>
      <c r="T1350" t="s">
        <v>37</v>
      </c>
      <c r="U1350" t="s">
        <v>38</v>
      </c>
      <c r="V1350" t="s">
        <v>39</v>
      </c>
      <c r="W1350" s="11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5">
      <c r="A1351" t="s">
        <v>28</v>
      </c>
      <c r="B1351" t="s">
        <v>3085</v>
      </c>
      <c r="C1351">
        <v>285</v>
      </c>
      <c r="D1351">
        <v>134</v>
      </c>
      <c r="E1351">
        <v>0</v>
      </c>
      <c r="F1351">
        <v>120</v>
      </c>
      <c r="G1351" t="s">
        <v>3087</v>
      </c>
      <c r="H1351">
        <v>529</v>
      </c>
      <c r="I1351" s="11">
        <v>67523385</v>
      </c>
      <c r="J1351" t="s">
        <v>1611</v>
      </c>
      <c r="K1351" t="s">
        <v>7000</v>
      </c>
      <c r="L1351" t="s">
        <v>7001</v>
      </c>
      <c r="M1351">
        <v>104005</v>
      </c>
      <c r="N1351">
        <v>1050</v>
      </c>
      <c r="O1351" t="s">
        <v>7002</v>
      </c>
      <c r="P1351">
        <v>2</v>
      </c>
      <c r="Q1351" t="s">
        <v>7003</v>
      </c>
      <c r="R1351" t="s">
        <v>7004</v>
      </c>
      <c r="S1351">
        <v>248</v>
      </c>
      <c r="T1351" t="s">
        <v>37</v>
      </c>
      <c r="U1351" t="s">
        <v>38</v>
      </c>
      <c r="V1351" t="s">
        <v>569</v>
      </c>
      <c r="W1351" s="11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5">
      <c r="A1352" t="s">
        <v>28</v>
      </c>
      <c r="B1352" t="s">
        <v>2103</v>
      </c>
      <c r="C1352">
        <v>124</v>
      </c>
      <c r="D1352">
        <v>88</v>
      </c>
      <c r="E1352">
        <v>12</v>
      </c>
      <c r="F1352">
        <v>931</v>
      </c>
      <c r="G1352" t="s">
        <v>777</v>
      </c>
      <c r="H1352">
        <v>49000</v>
      </c>
      <c r="I1352" s="11">
        <v>49474048</v>
      </c>
      <c r="J1352" t="s">
        <v>2934</v>
      </c>
      <c r="K1352" t="s">
        <v>784</v>
      </c>
      <c r="L1352" t="s">
        <v>7005</v>
      </c>
      <c r="M1352">
        <v>31191</v>
      </c>
      <c r="N1352">
        <v>53370</v>
      </c>
      <c r="O1352" t="s">
        <v>4716</v>
      </c>
      <c r="P1352">
        <v>2</v>
      </c>
      <c r="Q1352" t="s">
        <v>7006</v>
      </c>
      <c r="R1352" t="s">
        <v>7007</v>
      </c>
      <c r="S1352">
        <v>120</v>
      </c>
      <c r="T1352" t="s">
        <v>37</v>
      </c>
      <c r="U1352" t="s">
        <v>38</v>
      </c>
      <c r="V1352" t="s">
        <v>90</v>
      </c>
      <c r="W1352" s="11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5">
      <c r="A1353" t="s">
        <v>28</v>
      </c>
      <c r="B1353" t="s">
        <v>7008</v>
      </c>
      <c r="C1353">
        <v>164</v>
      </c>
      <c r="D1353">
        <v>92</v>
      </c>
      <c r="E1353">
        <v>148</v>
      </c>
      <c r="F1353">
        <v>227</v>
      </c>
      <c r="G1353" t="s">
        <v>3651</v>
      </c>
      <c r="H1353">
        <v>978</v>
      </c>
      <c r="I1353" s="11">
        <v>45802315</v>
      </c>
      <c r="J1353" t="s">
        <v>257</v>
      </c>
      <c r="K1353" t="s">
        <v>7009</v>
      </c>
      <c r="L1353" t="s">
        <v>7010</v>
      </c>
      <c r="M1353">
        <v>119974</v>
      </c>
      <c r="N1353">
        <v>2184</v>
      </c>
      <c r="O1353" t="s">
        <v>7011</v>
      </c>
      <c r="P1353">
        <v>1</v>
      </c>
      <c r="Q1353" t="s">
        <v>7012</v>
      </c>
      <c r="R1353" t="s">
        <v>7013</v>
      </c>
      <c r="S1353">
        <v>169</v>
      </c>
      <c r="T1353" t="s">
        <v>37</v>
      </c>
      <c r="U1353" t="s">
        <v>38</v>
      </c>
      <c r="V1353" t="s">
        <v>569</v>
      </c>
      <c r="W1353" s="11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5">
      <c r="A1354" t="s">
        <v>28</v>
      </c>
      <c r="B1354" t="s">
        <v>5990</v>
      </c>
      <c r="C1354">
        <v>120</v>
      </c>
      <c r="D1354">
        <v>91</v>
      </c>
      <c r="E1354">
        <v>42</v>
      </c>
      <c r="F1354">
        <v>766</v>
      </c>
      <c r="G1354" t="s">
        <v>7014</v>
      </c>
      <c r="H1354">
        <v>49000</v>
      </c>
      <c r="I1354" s="11">
        <v>43792641</v>
      </c>
      <c r="J1354" t="s">
        <v>1618</v>
      </c>
      <c r="K1354" t="s">
        <v>784</v>
      </c>
      <c r="L1354" t="s">
        <v>7015</v>
      </c>
      <c r="M1354">
        <v>32157</v>
      </c>
      <c r="N1354">
        <v>52566</v>
      </c>
      <c r="O1354" t="s">
        <v>531</v>
      </c>
      <c r="P1354">
        <v>3</v>
      </c>
      <c r="Q1354" t="s">
        <v>7016</v>
      </c>
      <c r="R1354" t="s">
        <v>7017</v>
      </c>
      <c r="S1354">
        <v>119</v>
      </c>
      <c r="T1354" t="s">
        <v>37</v>
      </c>
      <c r="U1354" t="s">
        <v>38</v>
      </c>
      <c r="V1354" t="s">
        <v>39</v>
      </c>
      <c r="W1354" s="11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5">
      <c r="A1355" t="s">
        <v>28</v>
      </c>
      <c r="B1355" t="s">
        <v>2115</v>
      </c>
      <c r="C1355">
        <v>90</v>
      </c>
      <c r="D1355">
        <v>75</v>
      </c>
      <c r="E1355">
        <v>221</v>
      </c>
      <c r="F1355">
        <v>553</v>
      </c>
      <c r="G1355" t="s">
        <v>1888</v>
      </c>
      <c r="H1355">
        <v>11000</v>
      </c>
      <c r="I1355" s="11">
        <v>57651794</v>
      </c>
      <c r="J1355" t="s">
        <v>3738</v>
      </c>
      <c r="K1355" t="s">
        <v>1893</v>
      </c>
      <c r="L1355" t="s">
        <v>7018</v>
      </c>
      <c r="M1355">
        <v>40651</v>
      </c>
      <c r="N1355">
        <v>13125</v>
      </c>
      <c r="O1355" t="s">
        <v>2822</v>
      </c>
      <c r="P1355">
        <v>2</v>
      </c>
      <c r="Q1355" t="s">
        <v>7019</v>
      </c>
      <c r="R1355" t="s">
        <v>7020</v>
      </c>
      <c r="S1355">
        <v>209</v>
      </c>
      <c r="T1355" t="s">
        <v>37</v>
      </c>
      <c r="U1355" t="s">
        <v>38</v>
      </c>
      <c r="V1355" t="s">
        <v>39</v>
      </c>
      <c r="W1355" s="11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5">
      <c r="A1356" t="s">
        <v>28</v>
      </c>
      <c r="B1356" t="s">
        <v>7021</v>
      </c>
      <c r="C1356">
        <v>120</v>
      </c>
      <c r="D1356">
        <v>98</v>
      </c>
      <c r="E1356">
        <v>30</v>
      </c>
      <c r="F1356">
        <v>664</v>
      </c>
      <c r="G1356" t="s">
        <v>7022</v>
      </c>
      <c r="H1356">
        <v>944</v>
      </c>
      <c r="I1356" s="11">
        <v>43894863</v>
      </c>
      <c r="J1356" t="s">
        <v>1618</v>
      </c>
      <c r="K1356" t="s">
        <v>3971</v>
      </c>
      <c r="L1356" t="s">
        <v>7023</v>
      </c>
      <c r="M1356">
        <v>25883</v>
      </c>
      <c r="N1356">
        <v>4879</v>
      </c>
      <c r="O1356" t="s">
        <v>3758</v>
      </c>
      <c r="P1356">
        <v>2</v>
      </c>
      <c r="Q1356" t="s">
        <v>7024</v>
      </c>
      <c r="R1356" t="s">
        <v>7025</v>
      </c>
      <c r="S1356">
        <v>262</v>
      </c>
      <c r="T1356" t="s">
        <v>37</v>
      </c>
      <c r="U1356" t="s">
        <v>38</v>
      </c>
      <c r="V1356" t="s">
        <v>39</v>
      </c>
      <c r="W1356" s="11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5">
      <c r="A1357" t="s">
        <v>28</v>
      </c>
      <c r="B1357" t="s">
        <v>366</v>
      </c>
      <c r="C1357">
        <v>117</v>
      </c>
      <c r="D1357">
        <v>147</v>
      </c>
      <c r="E1357">
        <v>179</v>
      </c>
      <c r="F1357">
        <v>646</v>
      </c>
      <c r="G1357" t="s">
        <v>2314</v>
      </c>
      <c r="H1357">
        <v>40000</v>
      </c>
      <c r="I1357" s="11">
        <v>41954997</v>
      </c>
      <c r="J1357" t="s">
        <v>1663</v>
      </c>
      <c r="K1357" t="s">
        <v>43</v>
      </c>
      <c r="L1357" t="s">
        <v>7026</v>
      </c>
      <c r="M1357">
        <v>225122</v>
      </c>
      <c r="N1357">
        <v>56014</v>
      </c>
      <c r="O1357" t="s">
        <v>2198</v>
      </c>
      <c r="P1357">
        <v>2</v>
      </c>
      <c r="Q1357" t="s">
        <v>7027</v>
      </c>
      <c r="R1357" t="s">
        <v>7028</v>
      </c>
      <c r="S1357">
        <v>234</v>
      </c>
      <c r="T1357" t="s">
        <v>37</v>
      </c>
      <c r="U1357" t="s">
        <v>38</v>
      </c>
      <c r="V1357" t="s">
        <v>569</v>
      </c>
      <c r="W1357" s="11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5">
      <c r="A1358" t="s">
        <v>28</v>
      </c>
      <c r="B1358" t="s">
        <v>2268</v>
      </c>
      <c r="C1358">
        <v>226</v>
      </c>
      <c r="D1358">
        <v>100</v>
      </c>
      <c r="E1358">
        <v>545</v>
      </c>
      <c r="F1358">
        <v>766</v>
      </c>
      <c r="G1358" t="s">
        <v>7029</v>
      </c>
      <c r="H1358">
        <v>14000</v>
      </c>
      <c r="I1358" s="11">
        <v>39532308</v>
      </c>
      <c r="J1358" t="s">
        <v>4010</v>
      </c>
      <c r="K1358" t="s">
        <v>1909</v>
      </c>
      <c r="L1358" t="s">
        <v>7030</v>
      </c>
      <c r="M1358">
        <v>198701</v>
      </c>
      <c r="N1358">
        <v>17902</v>
      </c>
      <c r="O1358" t="s">
        <v>936</v>
      </c>
      <c r="P1358">
        <v>0</v>
      </c>
      <c r="Q1358" t="s">
        <v>7031</v>
      </c>
      <c r="R1358" t="s">
        <v>7032</v>
      </c>
      <c r="S1358">
        <v>1138</v>
      </c>
      <c r="T1358" t="s">
        <v>37</v>
      </c>
      <c r="U1358" t="s">
        <v>56</v>
      </c>
      <c r="V1358" t="s">
        <v>569</v>
      </c>
      <c r="W1358" s="11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5">
      <c r="A1359" t="s">
        <v>28</v>
      </c>
      <c r="B1359" t="s">
        <v>7033</v>
      </c>
      <c r="C1359">
        <v>223</v>
      </c>
      <c r="D1359">
        <v>120</v>
      </c>
      <c r="E1359">
        <v>365</v>
      </c>
      <c r="F1359">
        <v>723</v>
      </c>
      <c r="G1359" t="s">
        <v>7034</v>
      </c>
      <c r="H1359">
        <v>887</v>
      </c>
      <c r="I1359" s="11">
        <v>76600000</v>
      </c>
      <c r="J1359" t="s">
        <v>7035</v>
      </c>
      <c r="K1359" t="s">
        <v>7036</v>
      </c>
      <c r="L1359" t="s">
        <v>7037</v>
      </c>
      <c r="M1359">
        <v>105446</v>
      </c>
      <c r="N1359">
        <v>3876</v>
      </c>
      <c r="O1359" t="s">
        <v>1996</v>
      </c>
      <c r="P1359">
        <v>0</v>
      </c>
      <c r="Q1359" t="s">
        <v>7038</v>
      </c>
      <c r="R1359" t="s">
        <v>7039</v>
      </c>
      <c r="S1359">
        <v>321</v>
      </c>
      <c r="T1359" t="s">
        <v>37</v>
      </c>
      <c r="U1359" t="s">
        <v>38</v>
      </c>
      <c r="V1359" t="s">
        <v>90</v>
      </c>
      <c r="W1359" s="11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5">
      <c r="A1360" t="s">
        <v>28</v>
      </c>
      <c r="B1360" t="s">
        <v>6750</v>
      </c>
      <c r="C1360">
        <v>193</v>
      </c>
      <c r="D1360">
        <v>104</v>
      </c>
      <c r="E1360">
        <v>1000</v>
      </c>
      <c r="F1360">
        <v>939</v>
      </c>
      <c r="G1360" t="s">
        <v>317</v>
      </c>
      <c r="H1360">
        <v>24000</v>
      </c>
      <c r="I1360" s="11">
        <v>39692139</v>
      </c>
      <c r="J1360" t="s">
        <v>5679</v>
      </c>
      <c r="K1360" t="s">
        <v>77</v>
      </c>
      <c r="L1360" t="s">
        <v>7040</v>
      </c>
      <c r="M1360">
        <v>84131</v>
      </c>
      <c r="N1360">
        <v>41701</v>
      </c>
      <c r="O1360" t="s">
        <v>1114</v>
      </c>
      <c r="P1360">
        <v>1</v>
      </c>
      <c r="Q1360" t="s">
        <v>7041</v>
      </c>
      <c r="R1360" t="s">
        <v>7042</v>
      </c>
      <c r="S1360">
        <v>400</v>
      </c>
      <c r="T1360" t="s">
        <v>37</v>
      </c>
      <c r="U1360" t="s">
        <v>38</v>
      </c>
      <c r="V1360" t="s">
        <v>569</v>
      </c>
      <c r="W1360" s="11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5">
      <c r="A1361" t="s">
        <v>28</v>
      </c>
      <c r="B1361" t="s">
        <v>1985</v>
      </c>
      <c r="C1361">
        <v>228</v>
      </c>
      <c r="D1361">
        <v>103</v>
      </c>
      <c r="E1361">
        <v>212</v>
      </c>
      <c r="F1361">
        <v>248</v>
      </c>
      <c r="G1361" t="s">
        <v>7043</v>
      </c>
      <c r="H1361">
        <v>15000</v>
      </c>
      <c r="I1361" s="11">
        <v>40687294</v>
      </c>
      <c r="J1361" t="s">
        <v>1092</v>
      </c>
      <c r="K1361" t="s">
        <v>285</v>
      </c>
      <c r="L1361" t="s">
        <v>7044</v>
      </c>
      <c r="M1361">
        <v>107772</v>
      </c>
      <c r="N1361">
        <v>16249</v>
      </c>
      <c r="O1361" t="s">
        <v>7045</v>
      </c>
      <c r="P1361">
        <v>1</v>
      </c>
      <c r="Q1361" t="s">
        <v>7046</v>
      </c>
      <c r="R1361" t="s">
        <v>7047</v>
      </c>
      <c r="S1361">
        <v>398</v>
      </c>
      <c r="T1361" t="s">
        <v>37</v>
      </c>
      <c r="U1361" t="s">
        <v>263</v>
      </c>
      <c r="V1361" t="s">
        <v>39</v>
      </c>
      <c r="W1361" s="11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5">
      <c r="A1362" t="s">
        <v>28</v>
      </c>
      <c r="B1362" t="s">
        <v>5116</v>
      </c>
      <c r="C1362">
        <v>360</v>
      </c>
      <c r="D1362">
        <v>109</v>
      </c>
      <c r="E1362">
        <v>487</v>
      </c>
      <c r="F1362">
        <v>3000</v>
      </c>
      <c r="G1362" t="s">
        <v>295</v>
      </c>
      <c r="H1362">
        <v>20000</v>
      </c>
      <c r="I1362" s="11">
        <v>37553932</v>
      </c>
      <c r="J1362" t="s">
        <v>2702</v>
      </c>
      <c r="K1362" t="s">
        <v>4188</v>
      </c>
      <c r="L1362" t="s">
        <v>7048</v>
      </c>
      <c r="M1362">
        <v>304318</v>
      </c>
      <c r="N1362">
        <v>34011</v>
      </c>
      <c r="O1362" t="s">
        <v>696</v>
      </c>
      <c r="P1362">
        <v>2</v>
      </c>
      <c r="Q1362" t="s">
        <v>7049</v>
      </c>
      <c r="R1362" t="s">
        <v>7050</v>
      </c>
      <c r="S1362">
        <v>463</v>
      </c>
      <c r="T1362" t="s">
        <v>37</v>
      </c>
      <c r="U1362" t="s">
        <v>38</v>
      </c>
      <c r="V1362" t="s">
        <v>39</v>
      </c>
      <c r="W1362" s="11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5">
      <c r="A1363" t="s">
        <v>28</v>
      </c>
      <c r="B1363" t="s">
        <v>7051</v>
      </c>
      <c r="C1363">
        <v>148</v>
      </c>
      <c r="D1363">
        <v>104</v>
      </c>
      <c r="E1363">
        <v>16</v>
      </c>
      <c r="F1363">
        <v>584</v>
      </c>
      <c r="G1363" t="s">
        <v>4349</v>
      </c>
      <c r="H1363">
        <v>1000</v>
      </c>
      <c r="I1363" s="11">
        <v>37481242</v>
      </c>
      <c r="J1363" t="s">
        <v>1618</v>
      </c>
      <c r="K1363" t="s">
        <v>7052</v>
      </c>
      <c r="L1363" t="s">
        <v>7053</v>
      </c>
      <c r="M1363">
        <v>40654</v>
      </c>
      <c r="N1363">
        <v>3356</v>
      </c>
      <c r="O1363" t="s">
        <v>5532</v>
      </c>
      <c r="P1363">
        <v>0</v>
      </c>
      <c r="Q1363" t="s">
        <v>7054</v>
      </c>
      <c r="R1363" t="s">
        <v>7055</v>
      </c>
      <c r="S1363">
        <v>97</v>
      </c>
      <c r="T1363" t="s">
        <v>37</v>
      </c>
      <c r="U1363" t="s">
        <v>38</v>
      </c>
      <c r="V1363" t="s">
        <v>39</v>
      </c>
      <c r="W1363" s="11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5">
      <c r="A1364" t="s">
        <v>28</v>
      </c>
      <c r="B1364" t="s">
        <v>7056</v>
      </c>
      <c r="C1364">
        <v>128</v>
      </c>
      <c r="D1364">
        <v>112</v>
      </c>
      <c r="E1364">
        <v>42</v>
      </c>
      <c r="F1364">
        <v>196</v>
      </c>
      <c r="G1364" t="s">
        <v>7057</v>
      </c>
      <c r="H1364">
        <v>969</v>
      </c>
      <c r="I1364" s="11">
        <v>39026186</v>
      </c>
      <c r="J1364" t="s">
        <v>1375</v>
      </c>
      <c r="K1364" t="s">
        <v>7058</v>
      </c>
      <c r="L1364" t="s">
        <v>7059</v>
      </c>
      <c r="M1364">
        <v>48019</v>
      </c>
      <c r="N1364">
        <v>2371</v>
      </c>
      <c r="O1364" t="s">
        <v>7060</v>
      </c>
      <c r="P1364">
        <v>4</v>
      </c>
      <c r="Q1364" t="s">
        <v>7061</v>
      </c>
      <c r="R1364" t="s">
        <v>7062</v>
      </c>
      <c r="S1364">
        <v>153</v>
      </c>
      <c r="T1364" t="s">
        <v>37</v>
      </c>
      <c r="U1364" t="s">
        <v>38</v>
      </c>
      <c r="V1364" t="s">
        <v>39</v>
      </c>
      <c r="W1364" s="11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5">
      <c r="A1365" t="s">
        <v>28</v>
      </c>
      <c r="B1365" t="s">
        <v>7065</v>
      </c>
      <c r="C1365">
        <v>46</v>
      </c>
      <c r="D1365">
        <v>95</v>
      </c>
      <c r="E1365">
        <v>19</v>
      </c>
      <c r="F1365">
        <v>447</v>
      </c>
      <c r="G1365" t="s">
        <v>2133</v>
      </c>
      <c r="H1365">
        <v>1000</v>
      </c>
      <c r="I1365" s="11">
        <v>33422806</v>
      </c>
      <c r="J1365" t="s">
        <v>5181</v>
      </c>
      <c r="K1365" t="s">
        <v>133</v>
      </c>
      <c r="L1365" t="s">
        <v>7066</v>
      </c>
      <c r="M1365">
        <v>30771</v>
      </c>
      <c r="N1365">
        <v>2643</v>
      </c>
      <c r="O1365" t="s">
        <v>3764</v>
      </c>
      <c r="P1365">
        <v>1</v>
      </c>
      <c r="Q1365" t="s">
        <v>7067</v>
      </c>
      <c r="R1365" t="s">
        <v>7068</v>
      </c>
      <c r="S1365">
        <v>164</v>
      </c>
      <c r="T1365" t="s">
        <v>37</v>
      </c>
      <c r="U1365" t="s">
        <v>38</v>
      </c>
      <c r="V1365" t="s">
        <v>39</v>
      </c>
      <c r="W1365" s="11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5">
      <c r="A1366" t="s">
        <v>28</v>
      </c>
      <c r="B1366" t="s">
        <v>7072</v>
      </c>
      <c r="C1366">
        <v>63</v>
      </c>
      <c r="D1366">
        <v>102</v>
      </c>
      <c r="E1366">
        <v>133</v>
      </c>
      <c r="F1366">
        <v>690</v>
      </c>
      <c r="G1366" t="s">
        <v>7073</v>
      </c>
      <c r="H1366">
        <v>2000</v>
      </c>
      <c r="I1366" s="11">
        <v>33423521</v>
      </c>
      <c r="J1366" t="s">
        <v>1050</v>
      </c>
      <c r="K1366" t="s">
        <v>1055</v>
      </c>
      <c r="L1366" t="s">
        <v>7074</v>
      </c>
      <c r="M1366">
        <v>53115</v>
      </c>
      <c r="N1366">
        <v>5443</v>
      </c>
      <c r="O1366" t="s">
        <v>4673</v>
      </c>
      <c r="P1366">
        <v>1</v>
      </c>
      <c r="Q1366" t="s">
        <v>7075</v>
      </c>
      <c r="R1366" t="s">
        <v>7076</v>
      </c>
      <c r="S1366">
        <v>282</v>
      </c>
      <c r="T1366" t="s">
        <v>37</v>
      </c>
      <c r="U1366" t="s">
        <v>653</v>
      </c>
      <c r="V1366" t="s">
        <v>39</v>
      </c>
      <c r="W1366" s="11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5">
      <c r="A1367" t="s">
        <v>720</v>
      </c>
      <c r="B1367" t="s">
        <v>3657</v>
      </c>
      <c r="C1367">
        <v>193</v>
      </c>
      <c r="D1367">
        <v>150</v>
      </c>
      <c r="E1367">
        <v>2000</v>
      </c>
      <c r="F1367">
        <v>95</v>
      </c>
      <c r="G1367" t="s">
        <v>7077</v>
      </c>
      <c r="H1367">
        <v>396</v>
      </c>
      <c r="I1367" s="11">
        <v>32519322</v>
      </c>
      <c r="J1367" t="s">
        <v>6880</v>
      </c>
      <c r="K1367" t="s">
        <v>7078</v>
      </c>
      <c r="L1367" t="s">
        <v>7079</v>
      </c>
      <c r="M1367">
        <v>497946</v>
      </c>
      <c r="N1367">
        <v>1075</v>
      </c>
      <c r="O1367" t="s">
        <v>7080</v>
      </c>
      <c r="P1367">
        <v>0</v>
      </c>
      <c r="Q1367" t="s">
        <v>7081</v>
      </c>
      <c r="R1367" t="s">
        <v>7082</v>
      </c>
      <c r="S1367">
        <v>761</v>
      </c>
      <c r="T1367" t="s">
        <v>37</v>
      </c>
      <c r="U1367" t="s">
        <v>1418</v>
      </c>
      <c r="V1367" t="s">
        <v>569</v>
      </c>
      <c r="W1367" s="11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5">
      <c r="A1368" t="s">
        <v>28</v>
      </c>
      <c r="B1368" t="s">
        <v>2565</v>
      </c>
      <c r="C1368">
        <v>208</v>
      </c>
      <c r="D1368">
        <v>122</v>
      </c>
      <c r="E1368">
        <v>117</v>
      </c>
      <c r="F1368">
        <v>140</v>
      </c>
      <c r="G1368" t="s">
        <v>659</v>
      </c>
      <c r="H1368">
        <v>40000</v>
      </c>
      <c r="I1368" s="11">
        <v>31598308</v>
      </c>
      <c r="J1368" t="s">
        <v>2912</v>
      </c>
      <c r="K1368" t="s">
        <v>43</v>
      </c>
      <c r="L1368" t="s">
        <v>5518</v>
      </c>
      <c r="M1368">
        <v>124765</v>
      </c>
      <c r="N1368">
        <v>41636</v>
      </c>
      <c r="O1368" t="s">
        <v>5519</v>
      </c>
      <c r="P1368">
        <v>1</v>
      </c>
      <c r="Q1368" t="s">
        <v>5520</v>
      </c>
      <c r="R1368" t="s">
        <v>5521</v>
      </c>
      <c r="S1368">
        <v>541</v>
      </c>
      <c r="T1368" t="s">
        <v>37</v>
      </c>
      <c r="U1368" t="s">
        <v>38</v>
      </c>
      <c r="V1368" t="s">
        <v>569</v>
      </c>
      <c r="W1368" s="11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5">
      <c r="A1369" t="s">
        <v>28</v>
      </c>
      <c r="B1369" t="s">
        <v>5850</v>
      </c>
      <c r="C1369">
        <v>122</v>
      </c>
      <c r="D1369">
        <v>101</v>
      </c>
      <c r="E1369">
        <v>308</v>
      </c>
      <c r="F1369">
        <v>206</v>
      </c>
      <c r="G1369" t="s">
        <v>7083</v>
      </c>
      <c r="H1369">
        <v>446</v>
      </c>
      <c r="I1369" s="11">
        <v>37617947</v>
      </c>
      <c r="J1369" t="s">
        <v>5563</v>
      </c>
      <c r="K1369" t="s">
        <v>7084</v>
      </c>
      <c r="L1369" t="s">
        <v>7085</v>
      </c>
      <c r="M1369">
        <v>8143</v>
      </c>
      <c r="N1369">
        <v>966</v>
      </c>
      <c r="O1369" t="s">
        <v>7086</v>
      </c>
      <c r="P1369">
        <v>0</v>
      </c>
      <c r="Q1369" t="s">
        <v>7087</v>
      </c>
      <c r="R1369" t="s">
        <v>7088</v>
      </c>
      <c r="S1369">
        <v>203</v>
      </c>
      <c r="T1369" t="s">
        <v>37</v>
      </c>
      <c r="U1369" t="s">
        <v>38</v>
      </c>
      <c r="V1369" t="s">
        <v>90</v>
      </c>
      <c r="W1369" s="11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5">
      <c r="A1370" t="s">
        <v>28</v>
      </c>
      <c r="B1370" t="s">
        <v>4905</v>
      </c>
      <c r="C1370">
        <v>228</v>
      </c>
      <c r="D1370">
        <v>108</v>
      </c>
      <c r="E1370">
        <v>174</v>
      </c>
      <c r="F1370">
        <v>324</v>
      </c>
      <c r="G1370" t="s">
        <v>7089</v>
      </c>
      <c r="H1370">
        <v>730</v>
      </c>
      <c r="I1370" s="11">
        <v>32048809</v>
      </c>
      <c r="J1370" t="s">
        <v>6096</v>
      </c>
      <c r="K1370" t="s">
        <v>5488</v>
      </c>
      <c r="L1370" t="s">
        <v>7090</v>
      </c>
      <c r="M1370">
        <v>94456</v>
      </c>
      <c r="N1370">
        <v>2178</v>
      </c>
      <c r="O1370" t="s">
        <v>7091</v>
      </c>
      <c r="P1370">
        <v>0</v>
      </c>
      <c r="Q1370" t="s">
        <v>7092</v>
      </c>
      <c r="R1370" t="s">
        <v>7093</v>
      </c>
      <c r="S1370">
        <v>576</v>
      </c>
      <c r="T1370" t="s">
        <v>37</v>
      </c>
      <c r="U1370" t="s">
        <v>365</v>
      </c>
      <c r="V1370" t="s">
        <v>569</v>
      </c>
      <c r="W1370" s="11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5">
      <c r="A1371" t="s">
        <v>28</v>
      </c>
      <c r="B1371" t="s">
        <v>2943</v>
      </c>
      <c r="C1371">
        <v>212</v>
      </c>
      <c r="D1371">
        <v>98</v>
      </c>
      <c r="E1371">
        <v>0</v>
      </c>
      <c r="F1371">
        <v>23</v>
      </c>
      <c r="G1371" t="s">
        <v>1476</v>
      </c>
      <c r="H1371">
        <v>20000</v>
      </c>
      <c r="I1371" s="11">
        <v>33987757</v>
      </c>
      <c r="J1371" t="s">
        <v>209</v>
      </c>
      <c r="K1371" t="s">
        <v>814</v>
      </c>
      <c r="L1371" t="s">
        <v>7094</v>
      </c>
      <c r="M1371">
        <v>168314</v>
      </c>
      <c r="N1371">
        <v>28027</v>
      </c>
      <c r="O1371" t="s">
        <v>7095</v>
      </c>
      <c r="P1371">
        <v>2</v>
      </c>
      <c r="Q1371" t="s">
        <v>7096</v>
      </c>
      <c r="R1371" t="s">
        <v>7097</v>
      </c>
      <c r="S1371">
        <v>903</v>
      </c>
      <c r="T1371" t="s">
        <v>37</v>
      </c>
      <c r="U1371" t="s">
        <v>38</v>
      </c>
      <c r="V1371" t="s">
        <v>569</v>
      </c>
      <c r="W1371" s="11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5">
      <c r="A1372" t="s">
        <v>28</v>
      </c>
      <c r="B1372" t="s">
        <v>3541</v>
      </c>
      <c r="C1372">
        <v>392</v>
      </c>
      <c r="D1372">
        <v>137</v>
      </c>
      <c r="E1372">
        <v>16000</v>
      </c>
      <c r="F1372">
        <v>363</v>
      </c>
      <c r="G1372" t="s">
        <v>203</v>
      </c>
      <c r="H1372">
        <v>29000</v>
      </c>
      <c r="I1372" s="11">
        <v>37304950</v>
      </c>
      <c r="J1372" t="s">
        <v>1663</v>
      </c>
      <c r="K1372" t="s">
        <v>210</v>
      </c>
      <c r="L1372" t="s">
        <v>7098</v>
      </c>
      <c r="M1372">
        <v>102728</v>
      </c>
      <c r="N1372">
        <v>36258</v>
      </c>
      <c r="O1372" t="s">
        <v>3458</v>
      </c>
      <c r="P1372">
        <v>0</v>
      </c>
      <c r="Q1372" t="s">
        <v>7099</v>
      </c>
      <c r="R1372" t="s">
        <v>7100</v>
      </c>
      <c r="S1372">
        <v>279</v>
      </c>
      <c r="T1372" t="s">
        <v>37</v>
      </c>
      <c r="U1372" t="s">
        <v>38</v>
      </c>
      <c r="V1372" t="s">
        <v>569</v>
      </c>
      <c r="W1372" s="11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5">
      <c r="A1373" t="s">
        <v>28</v>
      </c>
      <c r="B1373" t="s">
        <v>7101</v>
      </c>
      <c r="C1373">
        <v>208</v>
      </c>
      <c r="D1373">
        <v>112</v>
      </c>
      <c r="E1373">
        <v>192</v>
      </c>
      <c r="F1373">
        <v>844</v>
      </c>
      <c r="G1373" t="s">
        <v>2557</v>
      </c>
      <c r="H1373">
        <v>1000</v>
      </c>
      <c r="I1373" s="11">
        <v>30691439</v>
      </c>
      <c r="J1373" t="s">
        <v>4883</v>
      </c>
      <c r="K1373" t="s">
        <v>659</v>
      </c>
      <c r="L1373" t="s">
        <v>7102</v>
      </c>
      <c r="M1373">
        <v>86205</v>
      </c>
      <c r="N1373">
        <v>3185</v>
      </c>
      <c r="O1373" t="s">
        <v>928</v>
      </c>
      <c r="P1373">
        <v>0</v>
      </c>
      <c r="Q1373" t="s">
        <v>7103</v>
      </c>
      <c r="R1373" t="s">
        <v>7104</v>
      </c>
      <c r="S1373">
        <v>232</v>
      </c>
      <c r="T1373" t="s">
        <v>37</v>
      </c>
      <c r="U1373" t="s">
        <v>38</v>
      </c>
      <c r="V1373" t="s">
        <v>569</v>
      </c>
      <c r="W1373" s="11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5">
      <c r="A1374" t="s">
        <v>28</v>
      </c>
      <c r="B1374" t="s">
        <v>7105</v>
      </c>
      <c r="C1374">
        <v>137</v>
      </c>
      <c r="D1374">
        <v>101</v>
      </c>
      <c r="E1374">
        <v>48</v>
      </c>
      <c r="F1374">
        <v>531</v>
      </c>
      <c r="G1374" t="s">
        <v>3033</v>
      </c>
      <c r="H1374">
        <v>775</v>
      </c>
      <c r="I1374" s="11">
        <v>30307804</v>
      </c>
      <c r="J1374" t="s">
        <v>4835</v>
      </c>
      <c r="K1374" t="s">
        <v>7106</v>
      </c>
      <c r="L1374" t="s">
        <v>7107</v>
      </c>
      <c r="M1374">
        <v>43991</v>
      </c>
      <c r="N1374">
        <v>3001</v>
      </c>
      <c r="O1374" t="s">
        <v>715</v>
      </c>
      <c r="P1374">
        <v>2</v>
      </c>
      <c r="Q1374" t="s">
        <v>7108</v>
      </c>
      <c r="R1374" t="s">
        <v>7109</v>
      </c>
      <c r="S1374">
        <v>695</v>
      </c>
      <c r="T1374" t="s">
        <v>37</v>
      </c>
      <c r="U1374" t="s">
        <v>38</v>
      </c>
      <c r="V1374" t="s">
        <v>569</v>
      </c>
      <c r="W1374" s="11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5">
      <c r="A1375" t="s">
        <v>28</v>
      </c>
      <c r="B1375" t="s">
        <v>2635</v>
      </c>
      <c r="C1375">
        <v>119</v>
      </c>
      <c r="D1375">
        <v>103</v>
      </c>
      <c r="E1375">
        <v>81</v>
      </c>
      <c r="F1375">
        <v>636</v>
      </c>
      <c r="G1375" t="s">
        <v>5845</v>
      </c>
      <c r="H1375">
        <v>2000</v>
      </c>
      <c r="I1375" s="11">
        <v>30669413</v>
      </c>
      <c r="J1375" t="s">
        <v>4010</v>
      </c>
      <c r="K1375" t="s">
        <v>1471</v>
      </c>
      <c r="L1375" t="s">
        <v>7110</v>
      </c>
      <c r="M1375">
        <v>105478</v>
      </c>
      <c r="N1375">
        <v>4722</v>
      </c>
      <c r="O1375" t="s">
        <v>7111</v>
      </c>
      <c r="P1375">
        <v>0</v>
      </c>
      <c r="Q1375" t="s">
        <v>7112</v>
      </c>
      <c r="R1375" t="s">
        <v>7113</v>
      </c>
      <c r="S1375">
        <v>291</v>
      </c>
      <c r="T1375" t="s">
        <v>37</v>
      </c>
      <c r="U1375" t="s">
        <v>38</v>
      </c>
      <c r="V1375" t="s">
        <v>569</v>
      </c>
      <c r="W1375" s="11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5">
      <c r="A1376" t="s">
        <v>28</v>
      </c>
      <c r="B1376" t="s">
        <v>3331</v>
      </c>
      <c r="C1376">
        <v>195</v>
      </c>
      <c r="D1376">
        <v>101</v>
      </c>
      <c r="E1376">
        <v>40</v>
      </c>
      <c r="F1376">
        <v>398</v>
      </c>
      <c r="G1376" t="s">
        <v>7114</v>
      </c>
      <c r="H1376">
        <v>2000</v>
      </c>
      <c r="I1376" s="11">
        <v>28687835</v>
      </c>
      <c r="J1376" t="s">
        <v>2062</v>
      </c>
      <c r="K1376" t="s">
        <v>3890</v>
      </c>
      <c r="L1376" t="s">
        <v>7115</v>
      </c>
      <c r="M1376">
        <v>40964</v>
      </c>
      <c r="N1376">
        <v>3612</v>
      </c>
      <c r="O1376" t="s">
        <v>7116</v>
      </c>
      <c r="P1376">
        <v>1</v>
      </c>
      <c r="Q1376" t="s">
        <v>7117</v>
      </c>
      <c r="R1376" t="s">
        <v>7118</v>
      </c>
      <c r="S1376">
        <v>245</v>
      </c>
      <c r="T1376" t="s">
        <v>37</v>
      </c>
      <c r="U1376" t="s">
        <v>38</v>
      </c>
      <c r="V1376" t="s">
        <v>569</v>
      </c>
      <c r="W1376" s="11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5">
      <c r="A1377" t="s">
        <v>28</v>
      </c>
      <c r="B1377" t="s">
        <v>7119</v>
      </c>
      <c r="C1377">
        <v>95</v>
      </c>
      <c r="D1377">
        <v>112</v>
      </c>
      <c r="E1377">
        <v>37</v>
      </c>
      <c r="F1377">
        <v>480</v>
      </c>
      <c r="G1377" t="s">
        <v>4884</v>
      </c>
      <c r="H1377">
        <v>3000</v>
      </c>
      <c r="I1377" s="11">
        <v>26494611</v>
      </c>
      <c r="J1377" t="s">
        <v>7120</v>
      </c>
      <c r="K1377" t="s">
        <v>490</v>
      </c>
      <c r="L1377" t="s">
        <v>7121</v>
      </c>
      <c r="M1377">
        <v>48621</v>
      </c>
      <c r="N1377">
        <v>5709</v>
      </c>
      <c r="O1377" t="s">
        <v>7122</v>
      </c>
      <c r="P1377">
        <v>0</v>
      </c>
      <c r="Q1377" t="s">
        <v>7123</v>
      </c>
      <c r="R1377" t="s">
        <v>7124</v>
      </c>
      <c r="S1377">
        <v>239</v>
      </c>
      <c r="T1377" t="s">
        <v>37</v>
      </c>
      <c r="U1377" t="s">
        <v>38</v>
      </c>
      <c r="V1377" t="s">
        <v>39</v>
      </c>
      <c r="W1377" s="11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5">
      <c r="A1378" t="s">
        <v>28</v>
      </c>
      <c r="B1378" t="s">
        <v>6771</v>
      </c>
      <c r="C1378">
        <v>164</v>
      </c>
      <c r="D1378">
        <v>102</v>
      </c>
      <c r="E1378">
        <v>0</v>
      </c>
      <c r="F1378">
        <v>769</v>
      </c>
      <c r="G1378" t="s">
        <v>3063</v>
      </c>
      <c r="H1378">
        <v>939</v>
      </c>
      <c r="I1378" s="11">
        <v>25266129</v>
      </c>
      <c r="J1378" t="s">
        <v>1375</v>
      </c>
      <c r="K1378" t="s">
        <v>1114</v>
      </c>
      <c r="L1378" t="s">
        <v>7125</v>
      </c>
      <c r="M1378">
        <v>54346</v>
      </c>
      <c r="N1378">
        <v>3592</v>
      </c>
      <c r="O1378" t="s">
        <v>3167</v>
      </c>
      <c r="P1378">
        <v>5</v>
      </c>
      <c r="Q1378" t="s">
        <v>7126</v>
      </c>
      <c r="R1378" t="s">
        <v>7127</v>
      </c>
      <c r="S1378">
        <v>358</v>
      </c>
      <c r="T1378" t="s">
        <v>37</v>
      </c>
      <c r="U1378" t="s">
        <v>38</v>
      </c>
      <c r="V1378" t="s">
        <v>39</v>
      </c>
      <c r="W1378" s="11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5">
      <c r="A1379" t="s">
        <v>28</v>
      </c>
      <c r="B1379" t="s">
        <v>489</v>
      </c>
      <c r="C1379">
        <v>211</v>
      </c>
      <c r="D1379">
        <v>101</v>
      </c>
      <c r="E1379">
        <v>357</v>
      </c>
      <c r="F1379">
        <v>374</v>
      </c>
      <c r="G1379" t="s">
        <v>992</v>
      </c>
      <c r="H1379">
        <v>907</v>
      </c>
      <c r="I1379" s="11">
        <v>25863915</v>
      </c>
      <c r="J1379" t="s">
        <v>1166</v>
      </c>
      <c r="K1379" t="s">
        <v>7128</v>
      </c>
      <c r="L1379" t="s">
        <v>7129</v>
      </c>
      <c r="M1379">
        <v>28257</v>
      </c>
      <c r="N1379">
        <v>2471</v>
      </c>
      <c r="O1379" t="s">
        <v>7130</v>
      </c>
      <c r="P1379">
        <v>0</v>
      </c>
      <c r="Q1379" t="s">
        <v>7131</v>
      </c>
      <c r="R1379" t="s">
        <v>7132</v>
      </c>
      <c r="S1379">
        <v>151</v>
      </c>
      <c r="T1379" t="s">
        <v>37</v>
      </c>
      <c r="U1379" t="s">
        <v>38</v>
      </c>
      <c r="V1379" t="s">
        <v>39</v>
      </c>
      <c r="W1379" s="11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5">
      <c r="A1380" t="s">
        <v>28</v>
      </c>
      <c r="B1380" t="s">
        <v>3541</v>
      </c>
      <c r="C1380">
        <v>91</v>
      </c>
      <c r="D1380">
        <v>155</v>
      </c>
      <c r="E1380">
        <v>16000</v>
      </c>
      <c r="F1380">
        <v>229</v>
      </c>
      <c r="G1380" t="s">
        <v>1308</v>
      </c>
      <c r="H1380">
        <v>18000</v>
      </c>
      <c r="I1380" s="11">
        <v>25078937</v>
      </c>
      <c r="J1380" t="s">
        <v>2079</v>
      </c>
      <c r="K1380" t="s">
        <v>115</v>
      </c>
      <c r="L1380" t="s">
        <v>7133</v>
      </c>
      <c r="M1380">
        <v>31751</v>
      </c>
      <c r="N1380">
        <v>19689</v>
      </c>
      <c r="O1380" t="s">
        <v>7134</v>
      </c>
      <c r="P1380">
        <v>2</v>
      </c>
      <c r="Q1380" t="s">
        <v>7135</v>
      </c>
      <c r="R1380" t="s">
        <v>7136</v>
      </c>
      <c r="S1380">
        <v>216</v>
      </c>
      <c r="T1380" t="s">
        <v>37</v>
      </c>
      <c r="U1380" t="s">
        <v>38</v>
      </c>
      <c r="V1380" t="s">
        <v>569</v>
      </c>
      <c r="W1380" s="11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5">
      <c r="A1381" t="s">
        <v>28</v>
      </c>
      <c r="B1381" t="s">
        <v>7137</v>
      </c>
      <c r="C1381">
        <v>97</v>
      </c>
      <c r="D1381">
        <v>109</v>
      </c>
      <c r="E1381">
        <v>24</v>
      </c>
      <c r="F1381">
        <v>167</v>
      </c>
      <c r="G1381" t="s">
        <v>7138</v>
      </c>
      <c r="H1381">
        <v>287</v>
      </c>
      <c r="I1381" s="11">
        <v>28995450</v>
      </c>
      <c r="J1381" t="s">
        <v>505</v>
      </c>
      <c r="K1381" t="s">
        <v>5750</v>
      </c>
      <c r="L1381" t="s">
        <v>7139</v>
      </c>
      <c r="M1381">
        <v>19230</v>
      </c>
      <c r="N1381">
        <v>855</v>
      </c>
      <c r="O1381" t="s">
        <v>7140</v>
      </c>
      <c r="P1381">
        <v>5</v>
      </c>
      <c r="Q1381" t="s">
        <v>7141</v>
      </c>
      <c r="R1381" t="s">
        <v>7142</v>
      </c>
      <c r="S1381">
        <v>59</v>
      </c>
      <c r="T1381" t="s">
        <v>37</v>
      </c>
      <c r="U1381" t="s">
        <v>56</v>
      </c>
      <c r="V1381" t="s">
        <v>90</v>
      </c>
      <c r="W1381" s="11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5">
      <c r="A1382" t="s">
        <v>28</v>
      </c>
      <c r="B1382" t="s">
        <v>5227</v>
      </c>
      <c r="C1382">
        <v>32</v>
      </c>
      <c r="D1382">
        <v>140</v>
      </c>
      <c r="E1382">
        <v>0</v>
      </c>
      <c r="F1382">
        <v>210</v>
      </c>
      <c r="G1382" t="s">
        <v>4476</v>
      </c>
      <c r="H1382">
        <v>436</v>
      </c>
      <c r="I1382" s="11">
        <v>24276500</v>
      </c>
      <c r="J1382" t="s">
        <v>1663</v>
      </c>
      <c r="K1382" t="s">
        <v>7143</v>
      </c>
      <c r="L1382" t="s">
        <v>7144</v>
      </c>
      <c r="M1382">
        <v>17124</v>
      </c>
      <c r="N1382">
        <v>1394</v>
      </c>
      <c r="O1382" t="s">
        <v>3606</v>
      </c>
      <c r="P1382">
        <v>2</v>
      </c>
      <c r="Q1382" t="s">
        <v>7145</v>
      </c>
      <c r="R1382" t="s">
        <v>7146</v>
      </c>
      <c r="S1382">
        <v>68</v>
      </c>
      <c r="T1382" t="s">
        <v>37</v>
      </c>
      <c r="U1382" t="s">
        <v>38</v>
      </c>
      <c r="V1382" t="s">
        <v>569</v>
      </c>
      <c r="W1382" s="11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5">
      <c r="A1383" t="s">
        <v>28</v>
      </c>
      <c r="B1383" t="s">
        <v>7147</v>
      </c>
      <c r="C1383">
        <v>270</v>
      </c>
      <c r="D1383">
        <v>108</v>
      </c>
      <c r="E1383">
        <v>251</v>
      </c>
      <c r="F1383">
        <v>296</v>
      </c>
      <c r="G1383" t="s">
        <v>702</v>
      </c>
      <c r="H1383">
        <v>826</v>
      </c>
      <c r="I1383" s="11">
        <v>20981633</v>
      </c>
      <c r="J1383" t="s">
        <v>2139</v>
      </c>
      <c r="K1383" t="s">
        <v>3461</v>
      </c>
      <c r="L1383" t="s">
        <v>7148</v>
      </c>
      <c r="M1383">
        <v>78256</v>
      </c>
      <c r="N1383">
        <v>2351</v>
      </c>
      <c r="O1383" t="s">
        <v>7149</v>
      </c>
      <c r="P1383">
        <v>0</v>
      </c>
      <c r="Q1383" t="s">
        <v>7150</v>
      </c>
      <c r="R1383" t="s">
        <v>7151</v>
      </c>
      <c r="S1383">
        <v>492</v>
      </c>
      <c r="T1383" t="s">
        <v>37</v>
      </c>
      <c r="U1383" t="s">
        <v>38</v>
      </c>
      <c r="V1383" t="s">
        <v>39</v>
      </c>
      <c r="W1383" s="11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5">
      <c r="A1384" t="s">
        <v>28</v>
      </c>
      <c r="B1384" t="s">
        <v>7152</v>
      </c>
      <c r="C1384">
        <v>89</v>
      </c>
      <c r="D1384">
        <v>96</v>
      </c>
      <c r="E1384">
        <v>13</v>
      </c>
      <c r="F1384">
        <v>973</v>
      </c>
      <c r="G1384" t="s">
        <v>786</v>
      </c>
      <c r="H1384">
        <v>11000</v>
      </c>
      <c r="I1384" s="11">
        <v>22913677</v>
      </c>
      <c r="J1384" t="s">
        <v>2534</v>
      </c>
      <c r="K1384" t="s">
        <v>252</v>
      </c>
      <c r="L1384" t="s">
        <v>7153</v>
      </c>
      <c r="M1384">
        <v>47800</v>
      </c>
      <c r="N1384">
        <v>17292</v>
      </c>
      <c r="O1384" t="s">
        <v>7154</v>
      </c>
      <c r="P1384">
        <v>1</v>
      </c>
      <c r="Q1384" t="s">
        <v>7155</v>
      </c>
      <c r="R1384" t="s">
        <v>7156</v>
      </c>
      <c r="S1384">
        <v>244</v>
      </c>
      <c r="T1384" t="s">
        <v>37</v>
      </c>
      <c r="U1384" t="s">
        <v>38</v>
      </c>
      <c r="V1384" t="s">
        <v>90</v>
      </c>
      <c r="W1384" s="11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5">
      <c r="A1385" t="s">
        <v>28</v>
      </c>
      <c r="B1385" t="s">
        <v>7157</v>
      </c>
      <c r="C1385">
        <v>219</v>
      </c>
      <c r="D1385">
        <v>123</v>
      </c>
      <c r="E1385">
        <v>15</v>
      </c>
      <c r="F1385">
        <v>745</v>
      </c>
      <c r="G1385" t="s">
        <v>354</v>
      </c>
      <c r="H1385">
        <v>10000</v>
      </c>
      <c r="I1385" s="11">
        <v>34531832</v>
      </c>
      <c r="J1385" t="s">
        <v>1575</v>
      </c>
      <c r="K1385" t="s">
        <v>161</v>
      </c>
      <c r="L1385" t="s">
        <v>7158</v>
      </c>
      <c r="M1385">
        <v>44788</v>
      </c>
      <c r="N1385">
        <v>13371</v>
      </c>
      <c r="O1385" t="s">
        <v>2850</v>
      </c>
      <c r="P1385">
        <v>0</v>
      </c>
      <c r="Q1385" t="s">
        <v>7159</v>
      </c>
      <c r="R1385" t="s">
        <v>7160</v>
      </c>
      <c r="S1385">
        <v>138</v>
      </c>
      <c r="T1385" t="s">
        <v>37</v>
      </c>
      <c r="U1385" t="s">
        <v>56</v>
      </c>
      <c r="V1385" t="s">
        <v>39</v>
      </c>
      <c r="W1385" s="11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5">
      <c r="A1386" t="s">
        <v>28</v>
      </c>
      <c r="B1386" t="s">
        <v>2825</v>
      </c>
      <c r="C1386">
        <v>180</v>
      </c>
      <c r="D1386">
        <v>106</v>
      </c>
      <c r="E1386">
        <v>309</v>
      </c>
      <c r="F1386">
        <v>63</v>
      </c>
      <c r="G1386" t="s">
        <v>7161</v>
      </c>
      <c r="H1386">
        <v>327</v>
      </c>
      <c r="I1386" s="11">
        <v>28064226</v>
      </c>
      <c r="J1386" t="s">
        <v>1123</v>
      </c>
      <c r="K1386" t="s">
        <v>7162</v>
      </c>
      <c r="L1386" t="s">
        <v>7163</v>
      </c>
      <c r="M1386">
        <v>65044</v>
      </c>
      <c r="N1386">
        <v>561</v>
      </c>
      <c r="O1386" t="s">
        <v>7164</v>
      </c>
      <c r="P1386">
        <v>1</v>
      </c>
      <c r="Q1386" t="s">
        <v>7165</v>
      </c>
      <c r="R1386" t="s">
        <v>7166</v>
      </c>
      <c r="S1386">
        <v>173</v>
      </c>
      <c r="T1386" t="s">
        <v>37</v>
      </c>
      <c r="U1386" t="s">
        <v>38</v>
      </c>
      <c r="V1386" t="s">
        <v>39</v>
      </c>
      <c r="W1386" s="11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5">
      <c r="A1387" t="s">
        <v>28</v>
      </c>
      <c r="B1387" t="s">
        <v>7167</v>
      </c>
      <c r="C1387">
        <v>93</v>
      </c>
      <c r="D1387">
        <v>76</v>
      </c>
      <c r="E1387">
        <v>2</v>
      </c>
      <c r="F1387">
        <v>72</v>
      </c>
      <c r="G1387" t="s">
        <v>1956</v>
      </c>
      <c r="H1387">
        <v>1000</v>
      </c>
      <c r="I1387" s="11">
        <v>19447478</v>
      </c>
      <c r="J1387" t="s">
        <v>7168</v>
      </c>
      <c r="K1387" t="s">
        <v>388</v>
      </c>
      <c r="L1387" t="s">
        <v>7169</v>
      </c>
      <c r="M1387">
        <v>15788</v>
      </c>
      <c r="N1387">
        <v>1908</v>
      </c>
      <c r="O1387" t="s">
        <v>7170</v>
      </c>
      <c r="P1387">
        <v>0</v>
      </c>
      <c r="Q1387" t="s">
        <v>7171</v>
      </c>
      <c r="R1387" t="s">
        <v>7172</v>
      </c>
      <c r="S1387">
        <v>80</v>
      </c>
      <c r="T1387" t="s">
        <v>37</v>
      </c>
      <c r="U1387" t="s">
        <v>56</v>
      </c>
      <c r="V1387" t="s">
        <v>272</v>
      </c>
      <c r="W1387" s="11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5">
      <c r="A1388" t="s">
        <v>28</v>
      </c>
      <c r="B1388" t="s">
        <v>4702</v>
      </c>
      <c r="C1388">
        <v>173</v>
      </c>
      <c r="D1388">
        <v>107</v>
      </c>
      <c r="E1388">
        <v>161</v>
      </c>
      <c r="F1388">
        <v>549</v>
      </c>
      <c r="G1388" t="s">
        <v>877</v>
      </c>
      <c r="H1388">
        <v>21000</v>
      </c>
      <c r="I1388" s="11">
        <v>19389454</v>
      </c>
      <c r="J1388" t="s">
        <v>2450</v>
      </c>
      <c r="K1388" t="s">
        <v>92</v>
      </c>
      <c r="L1388" t="s">
        <v>7173</v>
      </c>
      <c r="M1388">
        <v>54643</v>
      </c>
      <c r="N1388">
        <v>22974</v>
      </c>
      <c r="O1388" t="s">
        <v>7174</v>
      </c>
      <c r="P1388">
        <v>5</v>
      </c>
      <c r="Q1388" t="s">
        <v>7175</v>
      </c>
      <c r="R1388" t="s">
        <v>7176</v>
      </c>
      <c r="S1388">
        <v>335</v>
      </c>
      <c r="T1388" t="s">
        <v>37</v>
      </c>
      <c r="U1388" t="s">
        <v>38</v>
      </c>
      <c r="V1388" t="s">
        <v>569</v>
      </c>
      <c r="W1388" s="11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5">
      <c r="A1389" t="s">
        <v>28</v>
      </c>
      <c r="B1389" t="s">
        <v>7177</v>
      </c>
      <c r="C1389">
        <v>121</v>
      </c>
      <c r="D1389">
        <v>82</v>
      </c>
      <c r="E1389">
        <v>82</v>
      </c>
      <c r="F1389">
        <v>418</v>
      </c>
      <c r="G1389" t="s">
        <v>4024</v>
      </c>
      <c r="H1389">
        <v>1000</v>
      </c>
      <c r="I1389" s="11">
        <v>25871834</v>
      </c>
      <c r="J1389" t="s">
        <v>7178</v>
      </c>
      <c r="K1389" t="s">
        <v>7179</v>
      </c>
      <c r="L1389" t="s">
        <v>7180</v>
      </c>
      <c r="M1389">
        <v>52052</v>
      </c>
      <c r="N1389">
        <v>3266</v>
      </c>
      <c r="O1389" t="s">
        <v>7181</v>
      </c>
      <c r="P1389">
        <v>6</v>
      </c>
      <c r="Q1389" t="s">
        <v>7182</v>
      </c>
      <c r="R1389" t="s">
        <v>7183</v>
      </c>
      <c r="S1389">
        <v>173</v>
      </c>
      <c r="T1389" t="s">
        <v>37</v>
      </c>
      <c r="U1389" t="s">
        <v>38</v>
      </c>
      <c r="V1389" t="s">
        <v>39</v>
      </c>
      <c r="W1389" s="11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5">
      <c r="A1390" t="s">
        <v>28</v>
      </c>
      <c r="B1390" t="s">
        <v>7184</v>
      </c>
      <c r="C1390">
        <v>298</v>
      </c>
      <c r="D1390">
        <v>109</v>
      </c>
      <c r="E1390">
        <v>90</v>
      </c>
      <c r="F1390">
        <v>344</v>
      </c>
      <c r="G1390" t="s">
        <v>4861</v>
      </c>
      <c r="H1390">
        <v>1000</v>
      </c>
      <c r="I1390" s="11">
        <v>19692608</v>
      </c>
      <c r="J1390" t="s">
        <v>2062</v>
      </c>
      <c r="K1390" t="s">
        <v>7185</v>
      </c>
      <c r="L1390" t="s">
        <v>7186</v>
      </c>
      <c r="M1390">
        <v>63548</v>
      </c>
      <c r="N1390">
        <v>2073</v>
      </c>
      <c r="O1390" t="s">
        <v>7187</v>
      </c>
      <c r="P1390">
        <v>3</v>
      </c>
      <c r="Q1390" t="s">
        <v>7188</v>
      </c>
      <c r="R1390" t="s">
        <v>7189</v>
      </c>
      <c r="S1390">
        <v>134</v>
      </c>
      <c r="T1390" t="s">
        <v>37</v>
      </c>
      <c r="U1390" t="s">
        <v>38</v>
      </c>
      <c r="V1390" t="s">
        <v>569</v>
      </c>
      <c r="W1390" s="11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5">
      <c r="A1391" t="s">
        <v>28</v>
      </c>
      <c r="B1391" t="s">
        <v>6001</v>
      </c>
      <c r="C1391">
        <v>158</v>
      </c>
      <c r="D1391">
        <v>99</v>
      </c>
      <c r="E1391">
        <v>0</v>
      </c>
      <c r="F1391">
        <v>520</v>
      </c>
      <c r="G1391" t="s">
        <v>7190</v>
      </c>
      <c r="H1391">
        <v>1000</v>
      </c>
      <c r="I1391" s="11">
        <v>19294901</v>
      </c>
      <c r="J1391" t="s">
        <v>7191</v>
      </c>
      <c r="K1391" t="s">
        <v>7192</v>
      </c>
      <c r="L1391" t="s">
        <v>7193</v>
      </c>
      <c r="M1391">
        <v>26126</v>
      </c>
      <c r="N1391">
        <v>2535</v>
      </c>
      <c r="O1391" t="s">
        <v>4944</v>
      </c>
      <c r="P1391">
        <v>0</v>
      </c>
      <c r="Q1391" t="s">
        <v>7194</v>
      </c>
      <c r="R1391" t="s">
        <v>7195</v>
      </c>
      <c r="S1391">
        <v>325</v>
      </c>
      <c r="T1391" t="s">
        <v>37</v>
      </c>
      <c r="U1391" t="s">
        <v>38</v>
      </c>
      <c r="V1391" t="s">
        <v>39</v>
      </c>
      <c r="W1391" s="11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5">
      <c r="A1392" t="s">
        <v>28</v>
      </c>
      <c r="B1392" t="s">
        <v>4224</v>
      </c>
      <c r="C1392">
        <v>248</v>
      </c>
      <c r="D1392">
        <v>91</v>
      </c>
      <c r="E1392">
        <v>192</v>
      </c>
      <c r="F1392">
        <v>346</v>
      </c>
      <c r="G1392" t="s">
        <v>5004</v>
      </c>
      <c r="H1392">
        <v>23000</v>
      </c>
      <c r="I1392" s="11">
        <v>20275446</v>
      </c>
      <c r="J1392" t="s">
        <v>329</v>
      </c>
      <c r="K1392" t="s">
        <v>62</v>
      </c>
      <c r="L1392" t="s">
        <v>7196</v>
      </c>
      <c r="M1392">
        <v>95274</v>
      </c>
      <c r="N1392">
        <v>24669</v>
      </c>
      <c r="O1392" t="s">
        <v>889</v>
      </c>
      <c r="P1392">
        <v>0</v>
      </c>
      <c r="Q1392" t="s">
        <v>7197</v>
      </c>
      <c r="R1392" t="s">
        <v>7198</v>
      </c>
      <c r="S1392">
        <v>178</v>
      </c>
      <c r="T1392" t="s">
        <v>37</v>
      </c>
      <c r="U1392" t="s">
        <v>38</v>
      </c>
      <c r="V1392" t="s">
        <v>39</v>
      </c>
      <c r="W1392" s="11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5">
      <c r="A1393" t="s">
        <v>28</v>
      </c>
      <c r="B1393" t="s">
        <v>5937</v>
      </c>
      <c r="C1393">
        <v>155</v>
      </c>
      <c r="D1393">
        <v>87</v>
      </c>
      <c r="E1393">
        <v>98</v>
      </c>
      <c r="F1393">
        <v>253</v>
      </c>
      <c r="G1393" t="s">
        <v>7199</v>
      </c>
      <c r="H1393">
        <v>472</v>
      </c>
      <c r="I1393" s="11">
        <v>34507079</v>
      </c>
      <c r="J1393" t="s">
        <v>1689</v>
      </c>
      <c r="K1393" t="s">
        <v>7200</v>
      </c>
      <c r="L1393" t="s">
        <v>7201</v>
      </c>
      <c r="M1393">
        <v>34948</v>
      </c>
      <c r="N1393">
        <v>1679</v>
      </c>
      <c r="O1393" t="s">
        <v>7202</v>
      </c>
      <c r="P1393">
        <v>2</v>
      </c>
      <c r="Q1393" t="s">
        <v>7203</v>
      </c>
      <c r="R1393" t="s">
        <v>7204</v>
      </c>
      <c r="S1393">
        <v>118</v>
      </c>
      <c r="T1393" t="s">
        <v>37</v>
      </c>
      <c r="U1393" t="s">
        <v>38</v>
      </c>
      <c r="V1393" t="s">
        <v>39</v>
      </c>
      <c r="W1393" s="11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5">
      <c r="A1394" t="s">
        <v>28</v>
      </c>
      <c r="B1394" t="s">
        <v>4568</v>
      </c>
      <c r="C1394">
        <v>105</v>
      </c>
      <c r="D1394">
        <v>125</v>
      </c>
      <c r="E1394">
        <v>159</v>
      </c>
      <c r="F1394">
        <v>39</v>
      </c>
      <c r="G1394" t="s">
        <v>7205</v>
      </c>
      <c r="H1394">
        <v>3000</v>
      </c>
      <c r="I1394" s="11">
        <v>18306166</v>
      </c>
      <c r="J1394" t="s">
        <v>1188</v>
      </c>
      <c r="K1394" t="s">
        <v>640</v>
      </c>
      <c r="L1394" t="s">
        <v>7206</v>
      </c>
      <c r="M1394">
        <v>28130</v>
      </c>
      <c r="N1394">
        <v>3142</v>
      </c>
      <c r="O1394" t="s">
        <v>7207</v>
      </c>
      <c r="P1394">
        <v>2</v>
      </c>
      <c r="Q1394" t="s">
        <v>7208</v>
      </c>
      <c r="R1394" t="s">
        <v>7209</v>
      </c>
      <c r="S1394">
        <v>215</v>
      </c>
      <c r="T1394" t="s">
        <v>37</v>
      </c>
      <c r="U1394" t="s">
        <v>56</v>
      </c>
      <c r="V1394" t="s">
        <v>39</v>
      </c>
      <c r="W1394" s="11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5">
      <c r="A1395" t="s">
        <v>28</v>
      </c>
      <c r="B1395" t="s">
        <v>3621</v>
      </c>
      <c r="C1395">
        <v>224</v>
      </c>
      <c r="D1395">
        <v>118</v>
      </c>
      <c r="E1395">
        <v>138</v>
      </c>
      <c r="F1395">
        <v>458</v>
      </c>
      <c r="G1395" t="s">
        <v>374</v>
      </c>
      <c r="H1395">
        <v>26000</v>
      </c>
      <c r="I1395" s="11">
        <v>17609982</v>
      </c>
      <c r="J1395" t="s">
        <v>1547</v>
      </c>
      <c r="K1395" t="s">
        <v>330</v>
      </c>
      <c r="L1395" t="s">
        <v>7210</v>
      </c>
      <c r="M1395">
        <v>90046</v>
      </c>
      <c r="N1395">
        <v>28479</v>
      </c>
      <c r="O1395" t="s">
        <v>7211</v>
      </c>
      <c r="P1395">
        <v>0</v>
      </c>
      <c r="Q1395" t="s">
        <v>7212</v>
      </c>
      <c r="R1395" t="s">
        <v>7213</v>
      </c>
      <c r="S1395">
        <v>141</v>
      </c>
      <c r="T1395" t="s">
        <v>37</v>
      </c>
      <c r="U1395" t="s">
        <v>38</v>
      </c>
      <c r="V1395" t="s">
        <v>569</v>
      </c>
      <c r="W1395" s="11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5">
      <c r="A1396" t="s">
        <v>28</v>
      </c>
      <c r="B1396" t="s">
        <v>4977</v>
      </c>
      <c r="C1396">
        <v>129</v>
      </c>
      <c r="D1396">
        <v>98</v>
      </c>
      <c r="E1396">
        <v>12</v>
      </c>
      <c r="F1396">
        <v>663</v>
      </c>
      <c r="G1396" t="s">
        <v>245</v>
      </c>
      <c r="H1396">
        <v>4000</v>
      </c>
      <c r="I1396" s="11">
        <v>16831505</v>
      </c>
      <c r="J1396" t="s">
        <v>3738</v>
      </c>
      <c r="K1396" t="s">
        <v>79</v>
      </c>
      <c r="L1396" t="s">
        <v>7214</v>
      </c>
      <c r="M1396">
        <v>51842</v>
      </c>
      <c r="N1396">
        <v>9330</v>
      </c>
      <c r="O1396" t="s">
        <v>7215</v>
      </c>
      <c r="P1396">
        <v>1</v>
      </c>
      <c r="Q1396" t="s">
        <v>7216</v>
      </c>
      <c r="R1396" t="s">
        <v>7217</v>
      </c>
      <c r="S1396">
        <v>173</v>
      </c>
      <c r="T1396" t="s">
        <v>37</v>
      </c>
      <c r="U1396" t="s">
        <v>56</v>
      </c>
      <c r="V1396" t="s">
        <v>39</v>
      </c>
      <c r="W1396" s="11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5">
      <c r="A1397" t="s">
        <v>28</v>
      </c>
      <c r="B1397" t="s">
        <v>5765</v>
      </c>
      <c r="C1397">
        <v>101</v>
      </c>
      <c r="D1397">
        <v>92</v>
      </c>
      <c r="E1397">
        <v>16</v>
      </c>
      <c r="F1397">
        <v>734</v>
      </c>
      <c r="G1397" t="s">
        <v>7218</v>
      </c>
      <c r="H1397">
        <v>3000</v>
      </c>
      <c r="I1397" s="11">
        <v>17596256</v>
      </c>
      <c r="J1397" t="s">
        <v>2934</v>
      </c>
      <c r="K1397" t="s">
        <v>490</v>
      </c>
      <c r="L1397" t="s">
        <v>7219</v>
      </c>
      <c r="M1397">
        <v>12399</v>
      </c>
      <c r="N1397">
        <v>6327</v>
      </c>
      <c r="O1397" t="s">
        <v>7220</v>
      </c>
      <c r="P1397">
        <v>1</v>
      </c>
      <c r="Q1397" t="s">
        <v>7221</v>
      </c>
      <c r="R1397" t="s">
        <v>7222</v>
      </c>
      <c r="S1397">
        <v>84</v>
      </c>
      <c r="T1397" t="s">
        <v>37</v>
      </c>
      <c r="U1397" t="s">
        <v>38</v>
      </c>
      <c r="V1397" t="s">
        <v>90</v>
      </c>
      <c r="W1397" s="11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5">
      <c r="A1398" t="s">
        <v>28</v>
      </c>
      <c r="B1398" t="s">
        <v>3877</v>
      </c>
      <c r="C1398">
        <v>227</v>
      </c>
      <c r="D1398">
        <v>92</v>
      </c>
      <c r="E1398">
        <v>0</v>
      </c>
      <c r="F1398">
        <v>10000</v>
      </c>
      <c r="G1398" t="s">
        <v>513</v>
      </c>
      <c r="H1398">
        <v>11000</v>
      </c>
      <c r="I1398" s="11">
        <v>14998070</v>
      </c>
      <c r="J1398" t="s">
        <v>7223</v>
      </c>
      <c r="K1398" t="s">
        <v>2309</v>
      </c>
      <c r="L1398" t="s">
        <v>7224</v>
      </c>
      <c r="M1398">
        <v>41170</v>
      </c>
      <c r="N1398">
        <v>32875</v>
      </c>
      <c r="O1398" t="s">
        <v>176</v>
      </c>
      <c r="P1398">
        <v>3</v>
      </c>
      <c r="Q1398" t="s">
        <v>7225</v>
      </c>
      <c r="R1398" t="s">
        <v>7226</v>
      </c>
      <c r="S1398">
        <v>298</v>
      </c>
      <c r="T1398" t="s">
        <v>37</v>
      </c>
      <c r="U1398" t="s">
        <v>38</v>
      </c>
      <c r="V1398" t="s">
        <v>569</v>
      </c>
      <c r="W1398" s="11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5">
      <c r="A1399" t="s">
        <v>28</v>
      </c>
      <c r="B1399" t="s">
        <v>2214</v>
      </c>
      <c r="C1399">
        <v>13</v>
      </c>
      <c r="D1399">
        <v>115</v>
      </c>
      <c r="E1399">
        <v>468</v>
      </c>
      <c r="F1399">
        <v>150</v>
      </c>
      <c r="G1399" t="s">
        <v>7227</v>
      </c>
      <c r="H1399">
        <v>605</v>
      </c>
      <c r="I1399" s="11">
        <v>14587732</v>
      </c>
      <c r="J1399" t="s">
        <v>1847</v>
      </c>
      <c r="K1399" t="s">
        <v>7228</v>
      </c>
      <c r="L1399" t="s">
        <v>7229</v>
      </c>
      <c r="M1399">
        <v>4795</v>
      </c>
      <c r="N1399">
        <v>1290</v>
      </c>
      <c r="O1399" t="s">
        <v>7230</v>
      </c>
      <c r="P1399">
        <v>3</v>
      </c>
      <c r="Q1399" t="s">
        <v>7231</v>
      </c>
      <c r="R1399" t="s">
        <v>7232</v>
      </c>
      <c r="S1399">
        <v>39</v>
      </c>
      <c r="T1399" t="s">
        <v>37</v>
      </c>
      <c r="U1399" t="s">
        <v>38</v>
      </c>
      <c r="V1399" t="s">
        <v>39</v>
      </c>
      <c r="W1399" s="11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5">
      <c r="A1400" t="s">
        <v>28</v>
      </c>
      <c r="B1400" t="s">
        <v>6257</v>
      </c>
      <c r="C1400">
        <v>171</v>
      </c>
      <c r="D1400">
        <v>120</v>
      </c>
      <c r="E1400">
        <v>52</v>
      </c>
      <c r="F1400">
        <v>134</v>
      </c>
      <c r="G1400" t="s">
        <v>6259</v>
      </c>
      <c r="H1400">
        <v>553</v>
      </c>
      <c r="I1400" s="11">
        <v>18317151</v>
      </c>
      <c r="J1400" t="s">
        <v>6111</v>
      </c>
      <c r="K1400" t="s">
        <v>2822</v>
      </c>
      <c r="L1400" t="s">
        <v>7233</v>
      </c>
      <c r="M1400">
        <v>55630</v>
      </c>
      <c r="N1400">
        <v>1082</v>
      </c>
      <c r="O1400" t="s">
        <v>4745</v>
      </c>
      <c r="P1400">
        <v>1</v>
      </c>
      <c r="Q1400" t="s">
        <v>7234</v>
      </c>
      <c r="R1400" t="s">
        <v>7235</v>
      </c>
      <c r="S1400">
        <v>200</v>
      </c>
      <c r="T1400" t="s">
        <v>37</v>
      </c>
      <c r="U1400" t="s">
        <v>38</v>
      </c>
      <c r="V1400" t="s">
        <v>569</v>
      </c>
      <c r="W1400" s="11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5">
      <c r="A1401" t="s">
        <v>28</v>
      </c>
      <c r="B1401" t="s">
        <v>7236</v>
      </c>
      <c r="C1401">
        <v>119</v>
      </c>
      <c r="D1401">
        <v>111</v>
      </c>
      <c r="E1401">
        <v>529</v>
      </c>
      <c r="F1401">
        <v>505</v>
      </c>
      <c r="G1401" t="s">
        <v>1279</v>
      </c>
      <c r="H1401">
        <v>18000</v>
      </c>
      <c r="I1401" s="11">
        <v>11405825</v>
      </c>
      <c r="J1401" t="s">
        <v>3270</v>
      </c>
      <c r="K1401" t="s">
        <v>115</v>
      </c>
      <c r="L1401" t="s">
        <v>7237</v>
      </c>
      <c r="M1401">
        <v>28542</v>
      </c>
      <c r="N1401">
        <v>19805</v>
      </c>
      <c r="O1401" t="s">
        <v>7238</v>
      </c>
      <c r="P1401">
        <v>3</v>
      </c>
      <c r="Q1401" t="s">
        <v>7239</v>
      </c>
      <c r="R1401" t="s">
        <v>7240</v>
      </c>
      <c r="S1401">
        <v>208</v>
      </c>
      <c r="T1401" t="s">
        <v>37</v>
      </c>
      <c r="U1401" t="s">
        <v>38</v>
      </c>
      <c r="V1401" t="s">
        <v>569</v>
      </c>
      <c r="W1401" s="11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5">
      <c r="A1402" t="s">
        <v>28</v>
      </c>
      <c r="B1402" t="s">
        <v>2569</v>
      </c>
      <c r="C1402">
        <v>44</v>
      </c>
      <c r="D1402">
        <v>94</v>
      </c>
      <c r="E1402">
        <v>10</v>
      </c>
      <c r="F1402">
        <v>141</v>
      </c>
      <c r="G1402" t="s">
        <v>1266</v>
      </c>
      <c r="H1402">
        <v>694</v>
      </c>
      <c r="I1402" s="11">
        <v>13264986</v>
      </c>
      <c r="J1402" t="s">
        <v>7241</v>
      </c>
      <c r="K1402" t="s">
        <v>5186</v>
      </c>
      <c r="L1402" t="s">
        <v>7242</v>
      </c>
      <c r="M1402">
        <v>12077</v>
      </c>
      <c r="N1402">
        <v>1668</v>
      </c>
      <c r="O1402" t="s">
        <v>2027</v>
      </c>
      <c r="P1402">
        <v>2</v>
      </c>
      <c r="Q1402" t="s">
        <v>7243</v>
      </c>
      <c r="R1402" t="s">
        <v>7244</v>
      </c>
      <c r="S1402">
        <v>162</v>
      </c>
      <c r="T1402" t="s">
        <v>37</v>
      </c>
      <c r="U1402" t="s">
        <v>38</v>
      </c>
      <c r="V1402" t="s">
        <v>39</v>
      </c>
      <c r="W1402" s="11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5">
      <c r="A1403" t="s">
        <v>28</v>
      </c>
      <c r="B1403" t="s">
        <v>7245</v>
      </c>
      <c r="C1403">
        <v>188</v>
      </c>
      <c r="D1403">
        <v>100</v>
      </c>
      <c r="E1403">
        <v>212</v>
      </c>
      <c r="F1403">
        <v>919</v>
      </c>
      <c r="G1403" t="s">
        <v>388</v>
      </c>
      <c r="H1403">
        <v>2000</v>
      </c>
      <c r="I1403" s="11">
        <v>10991381</v>
      </c>
      <c r="J1403" t="s">
        <v>5815</v>
      </c>
      <c r="K1403" t="s">
        <v>7246</v>
      </c>
      <c r="L1403" t="s">
        <v>7247</v>
      </c>
      <c r="M1403">
        <v>44931</v>
      </c>
      <c r="N1403">
        <v>5890</v>
      </c>
      <c r="O1403" t="s">
        <v>201</v>
      </c>
      <c r="P1403">
        <v>1</v>
      </c>
      <c r="Q1403" t="s">
        <v>7248</v>
      </c>
      <c r="R1403" t="s">
        <v>7249</v>
      </c>
      <c r="S1403">
        <v>100</v>
      </c>
      <c r="T1403" t="s">
        <v>37</v>
      </c>
      <c r="U1403" t="s">
        <v>56</v>
      </c>
      <c r="V1403" t="s">
        <v>90</v>
      </c>
      <c r="W1403" s="11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5">
      <c r="A1404" t="s">
        <v>28</v>
      </c>
      <c r="B1404" t="s">
        <v>1624</v>
      </c>
      <c r="C1404">
        <v>166</v>
      </c>
      <c r="D1404">
        <v>101</v>
      </c>
      <c r="E1404">
        <v>57</v>
      </c>
      <c r="F1404">
        <v>230</v>
      </c>
      <c r="G1404" t="s">
        <v>7250</v>
      </c>
      <c r="H1404">
        <v>1000</v>
      </c>
      <c r="I1404" s="11">
        <v>10268846</v>
      </c>
      <c r="J1404" t="s">
        <v>1166</v>
      </c>
      <c r="K1404" t="s">
        <v>2138</v>
      </c>
      <c r="L1404" t="s">
        <v>7251</v>
      </c>
      <c r="M1404">
        <v>31918</v>
      </c>
      <c r="N1404">
        <v>1947</v>
      </c>
      <c r="O1404" t="s">
        <v>7252</v>
      </c>
      <c r="P1404">
        <v>1</v>
      </c>
      <c r="Q1404" t="s">
        <v>7253</v>
      </c>
      <c r="R1404" t="s">
        <v>7254</v>
      </c>
      <c r="S1404">
        <v>142</v>
      </c>
      <c r="T1404" t="s">
        <v>37</v>
      </c>
      <c r="U1404" t="s">
        <v>38</v>
      </c>
      <c r="V1404" t="s">
        <v>569</v>
      </c>
      <c r="W1404" s="11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5">
      <c r="A1405" t="s">
        <v>28</v>
      </c>
      <c r="B1405" t="s">
        <v>4733</v>
      </c>
      <c r="C1405">
        <v>584</v>
      </c>
      <c r="D1405">
        <v>139</v>
      </c>
      <c r="E1405">
        <v>0</v>
      </c>
      <c r="F1405">
        <v>687</v>
      </c>
      <c r="G1405" t="s">
        <v>450</v>
      </c>
      <c r="H1405">
        <v>11000</v>
      </c>
      <c r="I1405" s="11">
        <v>13303319</v>
      </c>
      <c r="J1405" t="s">
        <v>5091</v>
      </c>
      <c r="K1405" t="s">
        <v>335</v>
      </c>
      <c r="L1405" t="s">
        <v>7255</v>
      </c>
      <c r="M1405">
        <v>136367</v>
      </c>
      <c r="N1405">
        <v>13021</v>
      </c>
      <c r="O1405" t="s">
        <v>743</v>
      </c>
      <c r="P1405">
        <v>0</v>
      </c>
      <c r="Q1405" t="s">
        <v>7256</v>
      </c>
      <c r="R1405" t="s">
        <v>7257</v>
      </c>
      <c r="S1405">
        <v>975</v>
      </c>
      <c r="T1405" t="s">
        <v>37</v>
      </c>
      <c r="U1405" t="s">
        <v>38</v>
      </c>
      <c r="V1405" t="s">
        <v>39</v>
      </c>
      <c r="W1405" s="11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5">
      <c r="A1406" t="s">
        <v>28</v>
      </c>
      <c r="B1406" t="s">
        <v>7258</v>
      </c>
      <c r="C1406">
        <v>67</v>
      </c>
      <c r="D1406">
        <v>91</v>
      </c>
      <c r="E1406">
        <v>85</v>
      </c>
      <c r="F1406">
        <v>105</v>
      </c>
      <c r="G1406" t="s">
        <v>7259</v>
      </c>
      <c r="H1406">
        <v>635</v>
      </c>
      <c r="I1406" s="11">
        <v>10076136</v>
      </c>
      <c r="J1406" t="s">
        <v>1670</v>
      </c>
      <c r="K1406" t="s">
        <v>7260</v>
      </c>
      <c r="L1406" t="s">
        <v>7261</v>
      </c>
      <c r="M1406">
        <v>11512</v>
      </c>
      <c r="N1406">
        <v>1352</v>
      </c>
      <c r="O1406" t="s">
        <v>7262</v>
      </c>
      <c r="P1406">
        <v>0</v>
      </c>
      <c r="Q1406" t="s">
        <v>7263</v>
      </c>
      <c r="R1406" t="s">
        <v>7264</v>
      </c>
      <c r="S1406">
        <v>141</v>
      </c>
      <c r="T1406" t="s">
        <v>37</v>
      </c>
      <c r="U1406" t="s">
        <v>7265</v>
      </c>
      <c r="V1406" t="s">
        <v>569</v>
      </c>
      <c r="W1406" s="11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5">
      <c r="A1407" t="s">
        <v>28</v>
      </c>
      <c r="B1407" t="s">
        <v>497</v>
      </c>
      <c r="C1407">
        <v>233</v>
      </c>
      <c r="D1407">
        <v>109</v>
      </c>
      <c r="E1407">
        <v>453</v>
      </c>
      <c r="F1407">
        <v>120</v>
      </c>
      <c r="G1407" t="s">
        <v>4079</v>
      </c>
      <c r="H1407">
        <v>1000</v>
      </c>
      <c r="I1407" s="11">
        <v>10499968</v>
      </c>
      <c r="J1407" t="s">
        <v>454</v>
      </c>
      <c r="K1407" t="s">
        <v>339</v>
      </c>
      <c r="L1407" t="s">
        <v>7266</v>
      </c>
      <c r="M1407">
        <v>47498</v>
      </c>
      <c r="N1407">
        <v>1458</v>
      </c>
      <c r="O1407" t="s">
        <v>7267</v>
      </c>
      <c r="P1407">
        <v>3</v>
      </c>
      <c r="Q1407" t="s">
        <v>7268</v>
      </c>
      <c r="R1407" t="s">
        <v>7269</v>
      </c>
      <c r="S1407">
        <v>212</v>
      </c>
      <c r="T1407" t="s">
        <v>37</v>
      </c>
      <c r="U1407" t="s">
        <v>38</v>
      </c>
      <c r="V1407" t="s">
        <v>569</v>
      </c>
      <c r="W1407" s="11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5">
      <c r="A1408" t="s">
        <v>28</v>
      </c>
      <c r="B1408" t="s">
        <v>4865</v>
      </c>
      <c r="C1408">
        <v>112</v>
      </c>
      <c r="D1408">
        <v>102</v>
      </c>
      <c r="E1408">
        <v>241</v>
      </c>
      <c r="F1408">
        <v>127</v>
      </c>
      <c r="G1408" t="s">
        <v>185</v>
      </c>
      <c r="H1408">
        <v>13000</v>
      </c>
      <c r="I1408" s="11">
        <v>7659747</v>
      </c>
      <c r="J1408" t="s">
        <v>1123</v>
      </c>
      <c r="K1408" t="s">
        <v>453</v>
      </c>
      <c r="L1408" t="s">
        <v>7270</v>
      </c>
      <c r="M1408">
        <v>14962</v>
      </c>
      <c r="N1408">
        <v>14165</v>
      </c>
      <c r="O1408" t="s">
        <v>7271</v>
      </c>
      <c r="P1408">
        <v>1</v>
      </c>
      <c r="Q1408" t="s">
        <v>7272</v>
      </c>
      <c r="R1408" t="s">
        <v>7273</v>
      </c>
      <c r="S1408">
        <v>204</v>
      </c>
      <c r="T1408" t="s">
        <v>37</v>
      </c>
      <c r="U1408" t="s">
        <v>38</v>
      </c>
      <c r="V1408" t="s">
        <v>569</v>
      </c>
      <c r="W1408" s="11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5">
      <c r="A1409" t="s">
        <v>28</v>
      </c>
      <c r="B1409" t="s">
        <v>7274</v>
      </c>
      <c r="C1409">
        <v>151</v>
      </c>
      <c r="D1409">
        <v>103</v>
      </c>
      <c r="E1409">
        <v>189</v>
      </c>
      <c r="F1409">
        <v>766</v>
      </c>
      <c r="G1409" t="s">
        <v>967</v>
      </c>
      <c r="H1409">
        <v>3000</v>
      </c>
      <c r="I1409" s="11">
        <v>7948159</v>
      </c>
      <c r="J1409" t="s">
        <v>454</v>
      </c>
      <c r="K1409" t="s">
        <v>5207</v>
      </c>
      <c r="L1409" t="s">
        <v>7275</v>
      </c>
      <c r="M1409">
        <v>48999</v>
      </c>
      <c r="N1409">
        <v>6563</v>
      </c>
      <c r="O1409" t="s">
        <v>936</v>
      </c>
      <c r="P1409">
        <v>1</v>
      </c>
      <c r="Q1409" t="s">
        <v>7276</v>
      </c>
      <c r="R1409" t="s">
        <v>7277</v>
      </c>
      <c r="S1409">
        <v>280</v>
      </c>
      <c r="T1409" t="s">
        <v>37</v>
      </c>
      <c r="U1409" t="s">
        <v>38</v>
      </c>
      <c r="V1409" t="s">
        <v>569</v>
      </c>
      <c r="W1409" s="11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5">
      <c r="A1410" t="s">
        <v>28</v>
      </c>
      <c r="B1410" t="s">
        <v>4888</v>
      </c>
      <c r="C1410">
        <v>63</v>
      </c>
      <c r="D1410">
        <v>83</v>
      </c>
      <c r="E1410">
        <v>12</v>
      </c>
      <c r="F1410">
        <v>690</v>
      </c>
      <c r="G1410" t="s">
        <v>877</v>
      </c>
      <c r="H1410">
        <v>2000</v>
      </c>
      <c r="I1410" s="11">
        <v>11631245</v>
      </c>
      <c r="J1410" t="s">
        <v>7278</v>
      </c>
      <c r="K1410" t="s">
        <v>4194</v>
      </c>
      <c r="L1410" t="s">
        <v>7279</v>
      </c>
      <c r="M1410">
        <v>15015</v>
      </c>
      <c r="N1410">
        <v>5022</v>
      </c>
      <c r="O1410" t="s">
        <v>5949</v>
      </c>
      <c r="P1410">
        <v>5</v>
      </c>
      <c r="Q1410" t="s">
        <v>7280</v>
      </c>
      <c r="R1410" t="s">
        <v>7281</v>
      </c>
      <c r="S1410">
        <v>113</v>
      </c>
      <c r="T1410" t="s">
        <v>37</v>
      </c>
      <c r="U1410" t="s">
        <v>38</v>
      </c>
      <c r="V1410" t="s">
        <v>90</v>
      </c>
      <c r="W1410" s="11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5">
      <c r="A1411" t="s">
        <v>28</v>
      </c>
      <c r="B1411" t="s">
        <v>425</v>
      </c>
      <c r="C1411">
        <v>335</v>
      </c>
      <c r="D1411">
        <v>123</v>
      </c>
      <c r="E1411">
        <v>0</v>
      </c>
      <c r="F1411">
        <v>6</v>
      </c>
      <c r="G1411" t="s">
        <v>7282</v>
      </c>
      <c r="H1411">
        <v>23000</v>
      </c>
      <c r="I1411" s="11">
        <v>10137502</v>
      </c>
      <c r="J1411" t="s">
        <v>7283</v>
      </c>
      <c r="K1411" t="s">
        <v>62</v>
      </c>
      <c r="L1411" t="s">
        <v>7284</v>
      </c>
      <c r="M1411">
        <v>77394</v>
      </c>
      <c r="N1411">
        <v>23031</v>
      </c>
      <c r="O1411" t="s">
        <v>7285</v>
      </c>
      <c r="P1411">
        <v>0</v>
      </c>
      <c r="Q1411" t="s">
        <v>7286</v>
      </c>
      <c r="R1411" t="s">
        <v>7287</v>
      </c>
      <c r="S1411">
        <v>195</v>
      </c>
      <c r="T1411" t="s">
        <v>37</v>
      </c>
      <c r="U1411" t="s">
        <v>38</v>
      </c>
      <c r="V1411" t="s">
        <v>90</v>
      </c>
      <c r="W1411" s="11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5">
      <c r="A1412" t="s">
        <v>28</v>
      </c>
      <c r="B1412" t="s">
        <v>7288</v>
      </c>
      <c r="C1412">
        <v>24</v>
      </c>
      <c r="D1412">
        <v>101</v>
      </c>
      <c r="E1412">
        <v>31</v>
      </c>
      <c r="F1412">
        <v>448</v>
      </c>
      <c r="G1412" t="s">
        <v>7289</v>
      </c>
      <c r="H1412">
        <v>690</v>
      </c>
      <c r="I1412" s="11">
        <v>6448817</v>
      </c>
      <c r="J1412" t="s">
        <v>42</v>
      </c>
      <c r="K1412" t="s">
        <v>7290</v>
      </c>
      <c r="L1412" t="s">
        <v>7291</v>
      </c>
      <c r="M1412">
        <v>2189</v>
      </c>
      <c r="N1412">
        <v>1993</v>
      </c>
      <c r="O1412" t="s">
        <v>7292</v>
      </c>
      <c r="P1412">
        <v>0</v>
      </c>
      <c r="Q1412" t="s">
        <v>7293</v>
      </c>
      <c r="R1412" t="s">
        <v>7294</v>
      </c>
      <c r="S1412">
        <v>31</v>
      </c>
      <c r="T1412" t="s">
        <v>37</v>
      </c>
      <c r="U1412" t="s">
        <v>38</v>
      </c>
      <c r="V1412" t="s">
        <v>90</v>
      </c>
      <c r="W1412" s="11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5">
      <c r="A1413" t="s">
        <v>28</v>
      </c>
      <c r="B1413" t="s">
        <v>182</v>
      </c>
      <c r="C1413">
        <v>147</v>
      </c>
      <c r="D1413">
        <v>117</v>
      </c>
      <c r="E1413">
        <v>0</v>
      </c>
      <c r="F1413">
        <v>567</v>
      </c>
      <c r="G1413" t="s">
        <v>236</v>
      </c>
      <c r="H1413">
        <v>883</v>
      </c>
      <c r="I1413" s="11">
        <v>7458269</v>
      </c>
      <c r="J1413" t="s">
        <v>1375</v>
      </c>
      <c r="K1413" t="s">
        <v>1462</v>
      </c>
      <c r="L1413" t="s">
        <v>7295</v>
      </c>
      <c r="M1413">
        <v>70698</v>
      </c>
      <c r="N1413">
        <v>3611</v>
      </c>
      <c r="O1413" t="s">
        <v>367</v>
      </c>
      <c r="P1413">
        <v>1</v>
      </c>
      <c r="Q1413" t="s">
        <v>7296</v>
      </c>
      <c r="R1413" t="s">
        <v>7297</v>
      </c>
      <c r="S1413">
        <v>196</v>
      </c>
      <c r="T1413" t="s">
        <v>37</v>
      </c>
      <c r="U1413" t="s">
        <v>38</v>
      </c>
      <c r="V1413" t="s">
        <v>39</v>
      </c>
      <c r="W1413" s="11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5">
      <c r="A1414" t="s">
        <v>28</v>
      </c>
      <c r="B1414" t="s">
        <v>1031</v>
      </c>
      <c r="C1414">
        <v>10</v>
      </c>
      <c r="D1414">
        <v>114</v>
      </c>
      <c r="E1414">
        <v>503</v>
      </c>
      <c r="F1414">
        <v>697</v>
      </c>
      <c r="G1414" t="s">
        <v>4399</v>
      </c>
      <c r="H1414">
        <v>2000</v>
      </c>
      <c r="I1414" s="11">
        <v>4651977</v>
      </c>
      <c r="J1414" t="s">
        <v>3270</v>
      </c>
      <c r="K1414" t="s">
        <v>1471</v>
      </c>
      <c r="L1414" t="s">
        <v>7298</v>
      </c>
      <c r="M1414">
        <v>10410</v>
      </c>
      <c r="N1414">
        <v>4334</v>
      </c>
      <c r="O1414" t="s">
        <v>3065</v>
      </c>
      <c r="P1414">
        <v>3</v>
      </c>
      <c r="Q1414" t="s">
        <v>7299</v>
      </c>
      <c r="R1414" t="s">
        <v>7300</v>
      </c>
      <c r="S1414">
        <v>71</v>
      </c>
      <c r="T1414" t="s">
        <v>37</v>
      </c>
      <c r="U1414" t="s">
        <v>38</v>
      </c>
      <c r="V1414" t="s">
        <v>39</v>
      </c>
      <c r="W1414" s="11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5">
      <c r="A1415" t="s">
        <v>28</v>
      </c>
      <c r="B1415" t="s">
        <v>3621</v>
      </c>
      <c r="C1415">
        <v>12</v>
      </c>
      <c r="D1415">
        <v>330</v>
      </c>
      <c r="E1415">
        <v>138</v>
      </c>
      <c r="F1415">
        <v>672</v>
      </c>
      <c r="G1415" t="s">
        <v>6368</v>
      </c>
      <c r="H1415">
        <v>848</v>
      </c>
      <c r="I1415" s="11">
        <v>4496583</v>
      </c>
      <c r="J1415" t="s">
        <v>1872</v>
      </c>
      <c r="K1415" t="s">
        <v>460</v>
      </c>
      <c r="L1415" t="s">
        <v>7301</v>
      </c>
      <c r="M1415">
        <v>23181</v>
      </c>
      <c r="N1415">
        <v>3227</v>
      </c>
      <c r="O1415" t="s">
        <v>2367</v>
      </c>
      <c r="P1415">
        <v>2</v>
      </c>
      <c r="Q1415" t="s">
        <v>7302</v>
      </c>
      <c r="R1415" t="s">
        <v>7303</v>
      </c>
      <c r="S1415">
        <v>129</v>
      </c>
      <c r="T1415" t="s">
        <v>37</v>
      </c>
      <c r="U1415" t="s">
        <v>38</v>
      </c>
      <c r="V1415" t="s">
        <v>569</v>
      </c>
      <c r="W1415" s="11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5">
      <c r="A1416" t="s">
        <v>28</v>
      </c>
      <c r="B1416" t="s">
        <v>7304</v>
      </c>
      <c r="C1416">
        <v>50</v>
      </c>
      <c r="D1416">
        <v>121</v>
      </c>
      <c r="E1416">
        <v>55</v>
      </c>
      <c r="F1416">
        <v>918</v>
      </c>
      <c r="G1416" t="s">
        <v>133</v>
      </c>
      <c r="H1416">
        <v>1000</v>
      </c>
      <c r="I1416" s="11">
        <v>2221994</v>
      </c>
      <c r="J1416" t="s">
        <v>1350</v>
      </c>
      <c r="K1416" t="s">
        <v>388</v>
      </c>
      <c r="L1416" t="s">
        <v>7305</v>
      </c>
      <c r="M1416">
        <v>11747</v>
      </c>
      <c r="N1416">
        <v>3125</v>
      </c>
      <c r="O1416" t="s">
        <v>662</v>
      </c>
      <c r="P1416">
        <v>1</v>
      </c>
      <c r="Q1416" t="s">
        <v>7306</v>
      </c>
      <c r="R1416" t="s">
        <v>7307</v>
      </c>
      <c r="S1416">
        <v>99</v>
      </c>
      <c r="T1416" t="s">
        <v>37</v>
      </c>
      <c r="U1416" t="s">
        <v>7308</v>
      </c>
      <c r="V1416" t="s">
        <v>569</v>
      </c>
      <c r="W1416" s="11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5">
      <c r="A1417" t="s">
        <v>28</v>
      </c>
      <c r="B1417" t="s">
        <v>2183</v>
      </c>
      <c r="C1417">
        <v>149</v>
      </c>
      <c r="D1417">
        <v>114</v>
      </c>
      <c r="E1417">
        <v>0</v>
      </c>
      <c r="F1417">
        <v>115</v>
      </c>
      <c r="G1417" t="s">
        <v>3347</v>
      </c>
      <c r="H1417">
        <v>548</v>
      </c>
      <c r="I1417" s="11">
        <v>6592103</v>
      </c>
      <c r="J1417" t="s">
        <v>2079</v>
      </c>
      <c r="K1417" t="s">
        <v>3069</v>
      </c>
      <c r="L1417" t="s">
        <v>7309</v>
      </c>
      <c r="M1417">
        <v>28584</v>
      </c>
      <c r="N1417">
        <v>1005</v>
      </c>
      <c r="O1417" t="s">
        <v>7310</v>
      </c>
      <c r="P1417">
        <v>1</v>
      </c>
      <c r="Q1417" t="s">
        <v>7311</v>
      </c>
      <c r="R1417" t="s">
        <v>7312</v>
      </c>
      <c r="S1417">
        <v>232</v>
      </c>
      <c r="T1417" t="s">
        <v>37</v>
      </c>
      <c r="U1417" t="s">
        <v>1418</v>
      </c>
      <c r="V1417" t="s">
        <v>569</v>
      </c>
      <c r="W1417" s="11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5">
      <c r="A1418" t="s">
        <v>28</v>
      </c>
      <c r="B1418" t="s">
        <v>1037</v>
      </c>
      <c r="C1418">
        <v>95</v>
      </c>
      <c r="D1418">
        <v>148</v>
      </c>
      <c r="E1418">
        <v>0</v>
      </c>
      <c r="F1418">
        <v>0</v>
      </c>
      <c r="G1418" t="s">
        <v>7314</v>
      </c>
      <c r="H1418">
        <v>3</v>
      </c>
      <c r="I1418" s="11">
        <v>630779</v>
      </c>
      <c r="J1418" t="s">
        <v>7315</v>
      </c>
      <c r="K1418" t="s">
        <v>7316</v>
      </c>
      <c r="L1418" t="s">
        <v>7317</v>
      </c>
      <c r="M1418">
        <v>11101</v>
      </c>
      <c r="N1418">
        <v>5</v>
      </c>
      <c r="O1418" t="s">
        <v>7318</v>
      </c>
      <c r="P1418">
        <v>0</v>
      </c>
      <c r="Q1418" t="s">
        <v>7319</v>
      </c>
      <c r="R1418" t="s">
        <v>7320</v>
      </c>
      <c r="S1418">
        <v>159</v>
      </c>
      <c r="T1418" t="s">
        <v>37</v>
      </c>
      <c r="U1418" t="s">
        <v>38</v>
      </c>
      <c r="V1418" t="s">
        <v>569</v>
      </c>
      <c r="W1418" s="11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5">
      <c r="A1419" t="s">
        <v>28</v>
      </c>
      <c r="B1419" t="s">
        <v>3857</v>
      </c>
      <c r="C1419">
        <v>297</v>
      </c>
      <c r="D1419">
        <v>113</v>
      </c>
      <c r="E1419">
        <v>47</v>
      </c>
      <c r="F1419">
        <v>129</v>
      </c>
      <c r="G1419" t="s">
        <v>7324</v>
      </c>
      <c r="H1419">
        <v>988</v>
      </c>
      <c r="I1419" s="11">
        <v>102413606</v>
      </c>
      <c r="J1419" t="s">
        <v>1585</v>
      </c>
      <c r="K1419" t="s">
        <v>3858</v>
      </c>
      <c r="L1419" t="s">
        <v>7325</v>
      </c>
      <c r="M1419">
        <v>310903</v>
      </c>
      <c r="N1419">
        <v>1783</v>
      </c>
      <c r="O1419" t="s">
        <v>7326</v>
      </c>
      <c r="P1419">
        <v>0</v>
      </c>
      <c r="Q1419" t="s">
        <v>7327</v>
      </c>
      <c r="R1419" t="s">
        <v>7328</v>
      </c>
      <c r="S1419">
        <v>524</v>
      </c>
      <c r="T1419" t="s">
        <v>37</v>
      </c>
      <c r="U1419" t="s">
        <v>38</v>
      </c>
      <c r="V1419" t="s">
        <v>39</v>
      </c>
      <c r="W1419" s="11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5">
      <c r="A1420" t="s">
        <v>28</v>
      </c>
      <c r="B1420" t="s">
        <v>7329</v>
      </c>
      <c r="C1420">
        <v>90</v>
      </c>
      <c r="D1420">
        <v>91</v>
      </c>
      <c r="E1420">
        <v>31</v>
      </c>
      <c r="F1420">
        <v>141</v>
      </c>
      <c r="G1420" t="s">
        <v>7330</v>
      </c>
      <c r="H1420">
        <v>1000</v>
      </c>
      <c r="I1420" s="11">
        <v>10214013</v>
      </c>
      <c r="J1420" t="s">
        <v>1611</v>
      </c>
      <c r="K1420" t="s">
        <v>133</v>
      </c>
      <c r="L1420" t="s">
        <v>7331</v>
      </c>
      <c r="M1420">
        <v>23072</v>
      </c>
      <c r="N1420">
        <v>1564</v>
      </c>
      <c r="O1420" t="s">
        <v>7332</v>
      </c>
      <c r="P1420">
        <v>2</v>
      </c>
      <c r="Q1420" t="s">
        <v>7333</v>
      </c>
      <c r="R1420" t="s">
        <v>7334</v>
      </c>
      <c r="S1420">
        <v>89</v>
      </c>
      <c r="T1420" t="s">
        <v>37</v>
      </c>
      <c r="U1420" t="s">
        <v>38</v>
      </c>
      <c r="V1420" t="s">
        <v>569</v>
      </c>
      <c r="W1420" s="11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5">
      <c r="A1421" t="s">
        <v>28</v>
      </c>
      <c r="B1421" t="s">
        <v>477</v>
      </c>
      <c r="C1421">
        <v>56</v>
      </c>
      <c r="D1421">
        <v>139</v>
      </c>
      <c r="E1421">
        <v>17000</v>
      </c>
      <c r="F1421">
        <v>94</v>
      </c>
      <c r="G1421" t="s">
        <v>6414</v>
      </c>
      <c r="H1421">
        <v>554</v>
      </c>
      <c r="I1421" s="11">
        <v>32000000</v>
      </c>
      <c r="J1421" t="s">
        <v>209</v>
      </c>
      <c r="K1421" t="s">
        <v>2230</v>
      </c>
      <c r="L1421" t="s">
        <v>7335</v>
      </c>
      <c r="M1421">
        <v>36267</v>
      </c>
      <c r="N1421">
        <v>1068</v>
      </c>
      <c r="O1421" t="s">
        <v>3527</v>
      </c>
      <c r="P1421">
        <v>3</v>
      </c>
      <c r="Q1421" t="s">
        <v>7336</v>
      </c>
      <c r="R1421" t="s">
        <v>7337</v>
      </c>
      <c r="S1421">
        <v>150</v>
      </c>
      <c r="T1421" t="s">
        <v>37</v>
      </c>
      <c r="U1421" t="s">
        <v>38</v>
      </c>
      <c r="V1421" t="s">
        <v>90</v>
      </c>
      <c r="W1421" s="11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5">
      <c r="A1422" t="s">
        <v>28</v>
      </c>
      <c r="B1422" t="s">
        <v>1171</v>
      </c>
      <c r="C1422">
        <v>274</v>
      </c>
      <c r="D1422">
        <v>96</v>
      </c>
      <c r="E1422">
        <v>0</v>
      </c>
      <c r="F1422">
        <v>1000</v>
      </c>
      <c r="G1422" t="s">
        <v>7338</v>
      </c>
      <c r="H1422">
        <v>20000</v>
      </c>
      <c r="I1422" s="11">
        <v>10139254</v>
      </c>
      <c r="J1422" t="s">
        <v>1786</v>
      </c>
      <c r="K1422" t="s">
        <v>258</v>
      </c>
      <c r="L1422" t="s">
        <v>7339</v>
      </c>
      <c r="M1422">
        <v>190990</v>
      </c>
      <c r="N1422">
        <v>24640</v>
      </c>
      <c r="O1422" t="s">
        <v>1757</v>
      </c>
      <c r="P1422">
        <v>0</v>
      </c>
      <c r="Q1422" t="s">
        <v>7340</v>
      </c>
      <c r="R1422" t="s">
        <v>7341</v>
      </c>
      <c r="S1422">
        <v>915</v>
      </c>
      <c r="T1422" t="s">
        <v>37</v>
      </c>
      <c r="U1422" t="s">
        <v>38</v>
      </c>
      <c r="V1422" t="s">
        <v>39</v>
      </c>
      <c r="W1422" s="11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5">
      <c r="A1423" t="s">
        <v>28</v>
      </c>
      <c r="B1423" t="s">
        <v>7342</v>
      </c>
      <c r="C1423">
        <v>68</v>
      </c>
      <c r="D1423">
        <v>102</v>
      </c>
      <c r="E1423">
        <v>3</v>
      </c>
      <c r="F1423">
        <v>239</v>
      </c>
      <c r="G1423" t="s">
        <v>7343</v>
      </c>
      <c r="H1423">
        <v>372</v>
      </c>
      <c r="I1423" s="11">
        <v>11227940</v>
      </c>
      <c r="J1423" t="s">
        <v>7344</v>
      </c>
      <c r="K1423" t="s">
        <v>2667</v>
      </c>
      <c r="L1423" t="s">
        <v>7345</v>
      </c>
      <c r="M1423">
        <v>8367</v>
      </c>
      <c r="N1423">
        <v>1274</v>
      </c>
      <c r="O1423" t="s">
        <v>7346</v>
      </c>
      <c r="P1423">
        <v>0</v>
      </c>
      <c r="Q1423" t="s">
        <v>7347</v>
      </c>
      <c r="R1423" t="s">
        <v>7348</v>
      </c>
      <c r="S1423">
        <v>94</v>
      </c>
      <c r="T1423" t="s">
        <v>37</v>
      </c>
      <c r="U1423" t="s">
        <v>38</v>
      </c>
      <c r="V1423" t="s">
        <v>569</v>
      </c>
      <c r="W1423" s="11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5">
      <c r="A1424" t="s">
        <v>28</v>
      </c>
      <c r="B1424" t="s">
        <v>1720</v>
      </c>
      <c r="C1424">
        <v>98</v>
      </c>
      <c r="D1424">
        <v>96</v>
      </c>
      <c r="E1424">
        <v>165</v>
      </c>
      <c r="F1424">
        <v>566</v>
      </c>
      <c r="G1424" t="s">
        <v>3283</v>
      </c>
      <c r="H1424">
        <v>12000</v>
      </c>
      <c r="I1424" s="11">
        <v>183125</v>
      </c>
      <c r="J1424" t="s">
        <v>454</v>
      </c>
      <c r="K1424" t="s">
        <v>678</v>
      </c>
      <c r="L1424" t="s">
        <v>7349</v>
      </c>
      <c r="M1424">
        <v>36914</v>
      </c>
      <c r="N1424">
        <v>14978</v>
      </c>
      <c r="O1424" t="s">
        <v>7350</v>
      </c>
      <c r="P1424">
        <v>1</v>
      </c>
      <c r="Q1424" t="s">
        <v>7351</v>
      </c>
      <c r="R1424" t="s">
        <v>7352</v>
      </c>
      <c r="S1424">
        <v>86</v>
      </c>
      <c r="T1424" t="s">
        <v>37</v>
      </c>
      <c r="U1424" t="s">
        <v>38</v>
      </c>
      <c r="V1424" t="s">
        <v>569</v>
      </c>
      <c r="W1424" s="11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5">
      <c r="A1425" t="s">
        <v>28</v>
      </c>
      <c r="B1425" t="s">
        <v>7353</v>
      </c>
      <c r="C1425">
        <v>256</v>
      </c>
      <c r="D1425">
        <v>101</v>
      </c>
      <c r="E1425">
        <v>6000</v>
      </c>
      <c r="F1425">
        <v>2</v>
      </c>
      <c r="G1425" t="s">
        <v>7354</v>
      </c>
      <c r="H1425">
        <v>6</v>
      </c>
      <c r="I1425" s="11">
        <v>15081783</v>
      </c>
      <c r="J1425" t="s">
        <v>612</v>
      </c>
      <c r="K1425" t="s">
        <v>7355</v>
      </c>
      <c r="L1425" t="s">
        <v>7356</v>
      </c>
      <c r="M1425">
        <v>85589</v>
      </c>
      <c r="N1425">
        <v>13</v>
      </c>
      <c r="O1425" t="s">
        <v>7357</v>
      </c>
      <c r="P1425">
        <v>0</v>
      </c>
      <c r="Q1425" t="s">
        <v>7358</v>
      </c>
      <c r="R1425" t="s">
        <v>7359</v>
      </c>
      <c r="S1425">
        <v>144</v>
      </c>
      <c r="T1425" t="s">
        <v>652</v>
      </c>
      <c r="U1425" t="s">
        <v>653</v>
      </c>
      <c r="V1425" t="s">
        <v>272</v>
      </c>
      <c r="W1425" s="11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5">
      <c r="A1426" t="s">
        <v>28</v>
      </c>
      <c r="B1426" t="s">
        <v>7360</v>
      </c>
      <c r="C1426">
        <v>117</v>
      </c>
      <c r="D1426">
        <v>128</v>
      </c>
      <c r="E1426">
        <v>88</v>
      </c>
      <c r="F1426">
        <v>954</v>
      </c>
      <c r="G1426" t="s">
        <v>7361</v>
      </c>
      <c r="H1426">
        <v>989</v>
      </c>
      <c r="I1426" s="11">
        <v>37432299</v>
      </c>
      <c r="J1426" t="s">
        <v>209</v>
      </c>
      <c r="K1426" t="s">
        <v>7362</v>
      </c>
      <c r="L1426" t="s">
        <v>7363</v>
      </c>
      <c r="M1426">
        <v>50041</v>
      </c>
      <c r="N1426">
        <v>3386</v>
      </c>
      <c r="O1426" t="s">
        <v>7364</v>
      </c>
      <c r="P1426">
        <v>0</v>
      </c>
      <c r="Q1426" t="s">
        <v>7365</v>
      </c>
      <c r="R1426" t="s">
        <v>7366</v>
      </c>
      <c r="S1426">
        <v>116</v>
      </c>
      <c r="T1426" t="s">
        <v>37</v>
      </c>
      <c r="U1426" t="s">
        <v>38</v>
      </c>
      <c r="V1426" t="s">
        <v>39</v>
      </c>
      <c r="W1426" s="11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5">
      <c r="A1427" t="s">
        <v>28</v>
      </c>
      <c r="B1427" t="s">
        <v>7367</v>
      </c>
      <c r="C1427">
        <v>107</v>
      </c>
      <c r="D1427">
        <v>109</v>
      </c>
      <c r="E1427">
        <v>7</v>
      </c>
      <c r="F1427">
        <v>1000</v>
      </c>
      <c r="G1427" t="s">
        <v>749</v>
      </c>
      <c r="H1427">
        <v>40000</v>
      </c>
      <c r="I1427" s="11">
        <v>10654581</v>
      </c>
      <c r="J1427" t="s">
        <v>2596</v>
      </c>
      <c r="K1427" t="s">
        <v>43</v>
      </c>
      <c r="L1427" t="s">
        <v>7368</v>
      </c>
      <c r="M1427">
        <v>45497</v>
      </c>
      <c r="N1427">
        <v>52621</v>
      </c>
      <c r="O1427" t="s">
        <v>5706</v>
      </c>
      <c r="P1427">
        <v>0</v>
      </c>
      <c r="Q1427" t="s">
        <v>7369</v>
      </c>
      <c r="R1427" t="s">
        <v>7370</v>
      </c>
      <c r="S1427">
        <v>260</v>
      </c>
      <c r="T1427" t="s">
        <v>37</v>
      </c>
      <c r="U1427" t="s">
        <v>38</v>
      </c>
      <c r="V1427" t="s">
        <v>569</v>
      </c>
      <c r="W1427" s="11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5">
      <c r="A1428" t="s">
        <v>28</v>
      </c>
      <c r="B1428" t="s">
        <v>7371</v>
      </c>
      <c r="C1428">
        <v>52</v>
      </c>
      <c r="D1428">
        <v>114</v>
      </c>
      <c r="E1428">
        <v>46</v>
      </c>
      <c r="F1428">
        <v>292</v>
      </c>
      <c r="G1428" t="s">
        <v>7372</v>
      </c>
      <c r="H1428">
        <v>818</v>
      </c>
      <c r="I1428" s="11">
        <v>6543194</v>
      </c>
      <c r="J1428" t="s">
        <v>2245</v>
      </c>
      <c r="K1428" t="s">
        <v>2541</v>
      </c>
      <c r="L1428" t="s">
        <v>7373</v>
      </c>
      <c r="M1428">
        <v>3740</v>
      </c>
      <c r="N1428">
        <v>1778</v>
      </c>
      <c r="O1428" t="s">
        <v>7374</v>
      </c>
      <c r="P1428">
        <v>1</v>
      </c>
      <c r="Q1428" t="s">
        <v>7375</v>
      </c>
      <c r="R1428" t="s">
        <v>7376</v>
      </c>
      <c r="S1428">
        <v>61</v>
      </c>
      <c r="T1428" t="s">
        <v>37</v>
      </c>
      <c r="U1428" t="s">
        <v>38</v>
      </c>
      <c r="V1428" t="s">
        <v>39</v>
      </c>
      <c r="W1428" s="11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5">
      <c r="A1429" t="s">
        <v>28</v>
      </c>
      <c r="B1429" t="s">
        <v>4429</v>
      </c>
      <c r="C1429">
        <v>135</v>
      </c>
      <c r="D1429">
        <v>105</v>
      </c>
      <c r="E1429">
        <v>125</v>
      </c>
      <c r="F1429">
        <v>2000</v>
      </c>
      <c r="G1429" t="s">
        <v>526</v>
      </c>
      <c r="H1429">
        <v>18000</v>
      </c>
      <c r="I1429" s="11">
        <v>13101142</v>
      </c>
      <c r="J1429" t="s">
        <v>3738</v>
      </c>
      <c r="K1429" t="s">
        <v>625</v>
      </c>
      <c r="L1429" t="s">
        <v>7377</v>
      </c>
      <c r="M1429">
        <v>23916</v>
      </c>
      <c r="N1429">
        <v>23122</v>
      </c>
      <c r="O1429" t="s">
        <v>229</v>
      </c>
      <c r="P1429">
        <v>5</v>
      </c>
      <c r="Q1429" t="s">
        <v>7378</v>
      </c>
      <c r="R1429" t="s">
        <v>7379</v>
      </c>
      <c r="S1429">
        <v>50</v>
      </c>
      <c r="T1429" t="s">
        <v>37</v>
      </c>
      <c r="U1429" t="s">
        <v>38</v>
      </c>
      <c r="V1429" t="s">
        <v>39</v>
      </c>
      <c r="W1429" s="11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5">
      <c r="A1430" t="s">
        <v>28</v>
      </c>
      <c r="B1430" t="s">
        <v>6344</v>
      </c>
      <c r="C1430">
        <v>211</v>
      </c>
      <c r="D1430">
        <v>141</v>
      </c>
      <c r="E1430">
        <v>56</v>
      </c>
      <c r="F1430">
        <v>38</v>
      </c>
      <c r="G1430" t="s">
        <v>7380</v>
      </c>
      <c r="H1430">
        <v>113</v>
      </c>
      <c r="I1430" s="11">
        <v>8324748</v>
      </c>
      <c r="J1430" t="s">
        <v>5652</v>
      </c>
      <c r="K1430" t="s">
        <v>7381</v>
      </c>
      <c r="L1430" t="s">
        <v>7382</v>
      </c>
      <c r="M1430">
        <v>21223</v>
      </c>
      <c r="N1430">
        <v>301</v>
      </c>
      <c r="O1430" t="s">
        <v>7383</v>
      </c>
      <c r="P1430">
        <v>1</v>
      </c>
      <c r="Q1430" t="s">
        <v>7384</v>
      </c>
      <c r="R1430" t="s">
        <v>7385</v>
      </c>
      <c r="S1430">
        <v>108</v>
      </c>
      <c r="T1430" t="s">
        <v>37</v>
      </c>
      <c r="U1430" t="s">
        <v>56</v>
      </c>
      <c r="V1430" t="s">
        <v>39</v>
      </c>
      <c r="W1430" s="11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5">
      <c r="A1431" t="s">
        <v>28</v>
      </c>
      <c r="B1431" t="s">
        <v>3731</v>
      </c>
      <c r="C1431">
        <v>81</v>
      </c>
      <c r="D1431">
        <v>138</v>
      </c>
      <c r="E1431">
        <v>0</v>
      </c>
      <c r="F1431">
        <v>574</v>
      </c>
      <c r="G1431" t="s">
        <v>1335</v>
      </c>
      <c r="H1431">
        <v>10000</v>
      </c>
      <c r="I1431" s="11">
        <v>141340178</v>
      </c>
      <c r="J1431" t="s">
        <v>3911</v>
      </c>
      <c r="K1431" t="s">
        <v>513</v>
      </c>
      <c r="L1431" t="s">
        <v>7386</v>
      </c>
      <c r="M1431">
        <v>181879</v>
      </c>
      <c r="N1431">
        <v>14619</v>
      </c>
      <c r="O1431" t="s">
        <v>3103</v>
      </c>
      <c r="P1431">
        <v>0</v>
      </c>
      <c r="Q1431" t="s">
        <v>7387</v>
      </c>
      <c r="R1431" t="s">
        <v>7388</v>
      </c>
      <c r="S1431">
        <v>319</v>
      </c>
      <c r="T1431" t="s">
        <v>37</v>
      </c>
      <c r="U1431" t="s">
        <v>38</v>
      </c>
      <c r="V1431" t="s">
        <v>569</v>
      </c>
      <c r="W1431" s="11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5">
      <c r="A1432" t="s">
        <v>28</v>
      </c>
      <c r="B1432" t="s">
        <v>3305</v>
      </c>
      <c r="C1432">
        <v>107</v>
      </c>
      <c r="D1432">
        <v>101</v>
      </c>
      <c r="E1432">
        <v>43</v>
      </c>
      <c r="F1432">
        <v>655</v>
      </c>
      <c r="G1432" t="s">
        <v>4867</v>
      </c>
      <c r="H1432">
        <v>2000</v>
      </c>
      <c r="I1432" s="11">
        <v>51758599</v>
      </c>
      <c r="J1432" t="s">
        <v>3411</v>
      </c>
      <c r="K1432" t="s">
        <v>6120</v>
      </c>
      <c r="L1432" t="s">
        <v>7389</v>
      </c>
      <c r="M1432">
        <v>27580</v>
      </c>
      <c r="N1432">
        <v>5942</v>
      </c>
      <c r="O1432" t="s">
        <v>2220</v>
      </c>
      <c r="P1432">
        <v>0</v>
      </c>
      <c r="Q1432" t="s">
        <v>7390</v>
      </c>
      <c r="R1432" t="s">
        <v>7391</v>
      </c>
      <c r="S1432">
        <v>232</v>
      </c>
      <c r="T1432" t="s">
        <v>37</v>
      </c>
      <c r="U1432" t="s">
        <v>38</v>
      </c>
      <c r="V1432" t="s">
        <v>569</v>
      </c>
      <c r="W1432" s="11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5">
      <c r="A1433" t="s">
        <v>28</v>
      </c>
      <c r="B1433" t="s">
        <v>1516</v>
      </c>
      <c r="C1433">
        <v>100</v>
      </c>
      <c r="D1433">
        <v>99</v>
      </c>
      <c r="E1433">
        <v>67</v>
      </c>
      <c r="F1433">
        <v>330</v>
      </c>
      <c r="G1433" t="s">
        <v>779</v>
      </c>
      <c r="H1433">
        <v>826</v>
      </c>
      <c r="I1433" s="11">
        <v>117559438</v>
      </c>
      <c r="J1433" t="s">
        <v>1689</v>
      </c>
      <c r="K1433" t="s">
        <v>6075</v>
      </c>
      <c r="L1433" t="s">
        <v>7392</v>
      </c>
      <c r="M1433">
        <v>66941</v>
      </c>
      <c r="N1433">
        <v>1790</v>
      </c>
      <c r="O1433" t="s">
        <v>3782</v>
      </c>
      <c r="P1433">
        <v>1</v>
      </c>
      <c r="Q1433" t="s">
        <v>7393</v>
      </c>
      <c r="R1433" t="s">
        <v>7394</v>
      </c>
      <c r="S1433">
        <v>148</v>
      </c>
      <c r="T1433" t="s">
        <v>37</v>
      </c>
      <c r="U1433" t="s">
        <v>38</v>
      </c>
      <c r="V1433" t="s">
        <v>39</v>
      </c>
      <c r="W1433" s="11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5">
      <c r="A1434" t="s">
        <v>28</v>
      </c>
      <c r="B1434" t="s">
        <v>7395</v>
      </c>
      <c r="C1434">
        <v>195</v>
      </c>
      <c r="D1434">
        <v>89</v>
      </c>
      <c r="E1434">
        <v>21</v>
      </c>
      <c r="F1434">
        <v>48</v>
      </c>
      <c r="G1434" t="s">
        <v>7396</v>
      </c>
      <c r="H1434">
        <v>614</v>
      </c>
      <c r="I1434" s="11">
        <v>21426805</v>
      </c>
      <c r="J1434" t="s">
        <v>336</v>
      </c>
      <c r="K1434" t="s">
        <v>3423</v>
      </c>
      <c r="L1434" t="s">
        <v>7397</v>
      </c>
      <c r="M1434">
        <v>49312</v>
      </c>
      <c r="N1434">
        <v>843</v>
      </c>
      <c r="O1434" t="s">
        <v>7398</v>
      </c>
      <c r="P1434">
        <v>0</v>
      </c>
      <c r="Q1434" t="s">
        <v>7399</v>
      </c>
      <c r="R1434" t="s">
        <v>7400</v>
      </c>
      <c r="S1434">
        <v>211</v>
      </c>
      <c r="T1434" t="s">
        <v>37</v>
      </c>
      <c r="U1434" t="s">
        <v>38</v>
      </c>
      <c r="V1434" t="s">
        <v>39</v>
      </c>
      <c r="W1434" s="11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5">
      <c r="A1435" t="s">
        <v>28</v>
      </c>
      <c r="B1435" t="s">
        <v>7401</v>
      </c>
      <c r="C1435">
        <v>121</v>
      </c>
      <c r="D1435">
        <v>99</v>
      </c>
      <c r="E1435">
        <v>35</v>
      </c>
      <c r="F1435">
        <v>433</v>
      </c>
      <c r="G1435" t="s">
        <v>7402</v>
      </c>
      <c r="H1435">
        <v>3000</v>
      </c>
      <c r="I1435" s="11">
        <v>35057332</v>
      </c>
      <c r="J1435" t="s">
        <v>7403</v>
      </c>
      <c r="K1435" t="s">
        <v>7404</v>
      </c>
      <c r="L1435" t="s">
        <v>7405</v>
      </c>
      <c r="M1435">
        <v>45394</v>
      </c>
      <c r="N1435">
        <v>4863</v>
      </c>
      <c r="O1435" t="s">
        <v>3905</v>
      </c>
      <c r="P1435">
        <v>0</v>
      </c>
      <c r="Q1435" t="s">
        <v>7406</v>
      </c>
      <c r="R1435" t="s">
        <v>7407</v>
      </c>
      <c r="S1435">
        <v>72</v>
      </c>
      <c r="T1435" t="s">
        <v>37</v>
      </c>
      <c r="U1435" t="s">
        <v>38</v>
      </c>
      <c r="V1435" t="s">
        <v>39</v>
      </c>
      <c r="W1435" s="11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5">
      <c r="A1436" t="s">
        <v>28</v>
      </c>
      <c r="B1436" t="s">
        <v>5573</v>
      </c>
      <c r="C1436">
        <v>285</v>
      </c>
      <c r="D1436">
        <v>105</v>
      </c>
      <c r="E1436">
        <v>160</v>
      </c>
      <c r="F1436">
        <v>491</v>
      </c>
      <c r="G1436" t="s">
        <v>6853</v>
      </c>
      <c r="H1436">
        <v>852</v>
      </c>
      <c r="I1436" s="11">
        <v>34014398</v>
      </c>
      <c r="J1436" t="s">
        <v>7408</v>
      </c>
      <c r="K1436" t="s">
        <v>6958</v>
      </c>
      <c r="L1436" t="s">
        <v>7409</v>
      </c>
      <c r="M1436">
        <v>115649</v>
      </c>
      <c r="N1436">
        <v>2604</v>
      </c>
      <c r="O1436" t="s">
        <v>7410</v>
      </c>
      <c r="P1436">
        <v>0</v>
      </c>
      <c r="Q1436" t="s">
        <v>7411</v>
      </c>
      <c r="R1436" t="s">
        <v>7412</v>
      </c>
      <c r="S1436">
        <v>1033</v>
      </c>
      <c r="T1436" t="s">
        <v>37</v>
      </c>
      <c r="U1436" t="s">
        <v>740</v>
      </c>
      <c r="V1436" t="s">
        <v>569</v>
      </c>
      <c r="W1436" s="11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5">
      <c r="A1437" t="s">
        <v>28</v>
      </c>
      <c r="B1437" t="s">
        <v>7413</v>
      </c>
      <c r="C1437">
        <v>103</v>
      </c>
      <c r="D1437">
        <v>97</v>
      </c>
      <c r="E1437">
        <v>10</v>
      </c>
      <c r="F1437">
        <v>178</v>
      </c>
      <c r="G1437" t="s">
        <v>2514</v>
      </c>
      <c r="H1437">
        <v>18000</v>
      </c>
      <c r="I1437" s="11">
        <v>28927720</v>
      </c>
      <c r="J1437" t="s">
        <v>4624</v>
      </c>
      <c r="K1437" t="s">
        <v>572</v>
      </c>
      <c r="L1437" t="s">
        <v>7414</v>
      </c>
      <c r="M1437">
        <v>22220</v>
      </c>
      <c r="N1437">
        <v>18688</v>
      </c>
      <c r="O1437" t="s">
        <v>7415</v>
      </c>
      <c r="P1437">
        <v>0</v>
      </c>
      <c r="Q1437" t="s">
        <v>7416</v>
      </c>
      <c r="R1437" t="s">
        <v>7417</v>
      </c>
      <c r="S1437">
        <v>181</v>
      </c>
      <c r="T1437" t="s">
        <v>37</v>
      </c>
      <c r="U1437" t="s">
        <v>38</v>
      </c>
      <c r="V1437" t="s">
        <v>569</v>
      </c>
      <c r="W1437" s="11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5">
      <c r="A1438" t="s">
        <v>28</v>
      </c>
      <c r="B1438" t="s">
        <v>7418</v>
      </c>
      <c r="C1438">
        <v>192</v>
      </c>
      <c r="D1438">
        <v>140</v>
      </c>
      <c r="E1438">
        <v>36</v>
      </c>
      <c r="F1438">
        <v>336</v>
      </c>
      <c r="G1438" t="s">
        <v>7419</v>
      </c>
      <c r="H1438">
        <v>669</v>
      </c>
      <c r="I1438" s="11">
        <v>33682273</v>
      </c>
      <c r="J1438" t="s">
        <v>454</v>
      </c>
      <c r="K1438" t="s">
        <v>6788</v>
      </c>
      <c r="L1438" t="s">
        <v>7420</v>
      </c>
      <c r="M1438">
        <v>124242</v>
      </c>
      <c r="N1438">
        <v>2114</v>
      </c>
      <c r="O1438" t="s">
        <v>7421</v>
      </c>
      <c r="P1438">
        <v>1</v>
      </c>
      <c r="Q1438" t="s">
        <v>7422</v>
      </c>
      <c r="R1438" t="s">
        <v>7423</v>
      </c>
      <c r="S1438">
        <v>622</v>
      </c>
      <c r="T1438" t="s">
        <v>37</v>
      </c>
      <c r="U1438" t="s">
        <v>38</v>
      </c>
      <c r="V1438" t="s">
        <v>569</v>
      </c>
      <c r="W1438" s="11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5">
      <c r="A1439" t="s">
        <v>28</v>
      </c>
      <c r="B1439" t="s">
        <v>7424</v>
      </c>
      <c r="C1439">
        <v>90</v>
      </c>
      <c r="D1439">
        <v>118</v>
      </c>
      <c r="E1439">
        <v>41</v>
      </c>
      <c r="F1439">
        <v>577</v>
      </c>
      <c r="G1439" t="s">
        <v>6560</v>
      </c>
      <c r="H1439">
        <v>722</v>
      </c>
      <c r="I1439" s="11">
        <v>4280577</v>
      </c>
      <c r="J1439" t="s">
        <v>4703</v>
      </c>
      <c r="K1439" t="s">
        <v>3036</v>
      </c>
      <c r="L1439" t="s">
        <v>7425</v>
      </c>
      <c r="M1439">
        <v>50919</v>
      </c>
      <c r="N1439">
        <v>2859</v>
      </c>
      <c r="O1439" t="s">
        <v>2178</v>
      </c>
      <c r="P1439">
        <v>0</v>
      </c>
      <c r="Q1439" t="s">
        <v>7426</v>
      </c>
      <c r="R1439" t="s">
        <v>7427</v>
      </c>
      <c r="S1439">
        <v>114</v>
      </c>
      <c r="T1439" t="s">
        <v>37</v>
      </c>
      <c r="U1439" t="s">
        <v>38</v>
      </c>
      <c r="V1439" t="s">
        <v>39</v>
      </c>
      <c r="W1439" s="11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5">
      <c r="A1440" t="s">
        <v>28</v>
      </c>
      <c r="B1440" t="s">
        <v>7428</v>
      </c>
      <c r="C1440">
        <v>258</v>
      </c>
      <c r="D1440">
        <v>94</v>
      </c>
      <c r="E1440">
        <v>132</v>
      </c>
      <c r="F1440">
        <v>317</v>
      </c>
      <c r="G1440" t="s">
        <v>5820</v>
      </c>
      <c r="H1440">
        <v>26000</v>
      </c>
      <c r="I1440" s="11">
        <v>17120019</v>
      </c>
      <c r="J1440" t="s">
        <v>329</v>
      </c>
      <c r="K1440" t="s">
        <v>330</v>
      </c>
      <c r="L1440" t="s">
        <v>7429</v>
      </c>
      <c r="M1440">
        <v>83097</v>
      </c>
      <c r="N1440">
        <v>27759</v>
      </c>
      <c r="O1440" t="s">
        <v>7430</v>
      </c>
      <c r="P1440">
        <v>2</v>
      </c>
      <c r="Q1440" t="s">
        <v>7431</v>
      </c>
      <c r="R1440" t="s">
        <v>7432</v>
      </c>
      <c r="S1440">
        <v>134</v>
      </c>
      <c r="T1440" t="s">
        <v>37</v>
      </c>
      <c r="U1440" t="s">
        <v>38</v>
      </c>
      <c r="V1440" t="s">
        <v>569</v>
      </c>
      <c r="W1440" s="11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5">
      <c r="A1441" t="s">
        <v>28</v>
      </c>
      <c r="B1441" t="s">
        <v>366</v>
      </c>
      <c r="C1441">
        <v>56</v>
      </c>
      <c r="D1441">
        <v>124</v>
      </c>
      <c r="E1441">
        <v>179</v>
      </c>
      <c r="F1441">
        <v>551</v>
      </c>
      <c r="G1441" t="s">
        <v>4430</v>
      </c>
      <c r="H1441">
        <v>11000</v>
      </c>
      <c r="I1441" s="11">
        <v>8406264</v>
      </c>
      <c r="J1441" t="s">
        <v>1375</v>
      </c>
      <c r="K1441" t="s">
        <v>555</v>
      </c>
      <c r="L1441" t="s">
        <v>7433</v>
      </c>
      <c r="M1441">
        <v>24826</v>
      </c>
      <c r="N1441">
        <v>13093</v>
      </c>
      <c r="O1441" t="s">
        <v>895</v>
      </c>
      <c r="P1441">
        <v>3</v>
      </c>
      <c r="Q1441" t="s">
        <v>7434</v>
      </c>
      <c r="R1441" t="s">
        <v>7435</v>
      </c>
      <c r="S1441">
        <v>175</v>
      </c>
      <c r="T1441" t="s">
        <v>37</v>
      </c>
      <c r="U1441" t="s">
        <v>38</v>
      </c>
      <c r="V1441" t="s">
        <v>569</v>
      </c>
      <c r="W1441" s="11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5">
      <c r="A1442" t="s">
        <v>28</v>
      </c>
      <c r="B1442" t="s">
        <v>7436</v>
      </c>
      <c r="C1442">
        <v>197</v>
      </c>
      <c r="D1442">
        <v>134</v>
      </c>
      <c r="E1442">
        <v>37</v>
      </c>
      <c r="F1442">
        <v>504</v>
      </c>
      <c r="G1442" t="s">
        <v>1410</v>
      </c>
      <c r="H1442">
        <v>11000</v>
      </c>
      <c r="I1442" s="11">
        <v>309125409</v>
      </c>
      <c r="J1442" t="s">
        <v>31</v>
      </c>
      <c r="K1442" t="s">
        <v>386</v>
      </c>
      <c r="L1442" t="s">
        <v>7437</v>
      </c>
      <c r="M1442">
        <v>681857</v>
      </c>
      <c r="N1442">
        <v>13649</v>
      </c>
      <c r="O1442" t="s">
        <v>7438</v>
      </c>
      <c r="P1442">
        <v>0</v>
      </c>
      <c r="Q1442" t="s">
        <v>7439</v>
      </c>
      <c r="R1442" t="s">
        <v>7440</v>
      </c>
      <c r="S1442">
        <v>647</v>
      </c>
      <c r="T1442" t="s">
        <v>37</v>
      </c>
      <c r="U1442" t="s">
        <v>38</v>
      </c>
      <c r="V1442" t="s">
        <v>90</v>
      </c>
      <c r="W1442" s="11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5">
      <c r="A1443" t="s">
        <v>28</v>
      </c>
      <c r="B1443" t="s">
        <v>7441</v>
      </c>
      <c r="C1443">
        <v>254</v>
      </c>
      <c r="D1443">
        <v>113</v>
      </c>
      <c r="E1443">
        <v>197</v>
      </c>
      <c r="F1443">
        <v>43</v>
      </c>
      <c r="G1443" t="s">
        <v>2409</v>
      </c>
      <c r="H1443">
        <v>165</v>
      </c>
      <c r="I1443" s="11">
        <v>10955425</v>
      </c>
      <c r="J1443" t="s">
        <v>2702</v>
      </c>
      <c r="K1443" t="s">
        <v>7442</v>
      </c>
      <c r="L1443" t="s">
        <v>7443</v>
      </c>
      <c r="M1443">
        <v>62770</v>
      </c>
      <c r="N1443">
        <v>391</v>
      </c>
      <c r="O1443" t="s">
        <v>5863</v>
      </c>
      <c r="P1443">
        <v>1</v>
      </c>
      <c r="Q1443" t="s">
        <v>7444</v>
      </c>
      <c r="R1443" t="s">
        <v>7445</v>
      </c>
      <c r="S1443">
        <v>396</v>
      </c>
      <c r="T1443" t="s">
        <v>37</v>
      </c>
      <c r="U1443" t="s">
        <v>56</v>
      </c>
      <c r="V1443" t="s">
        <v>569</v>
      </c>
      <c r="W1443" s="11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5">
      <c r="A1444" t="s">
        <v>28</v>
      </c>
      <c r="B1444" t="s">
        <v>6297</v>
      </c>
      <c r="C1444">
        <v>299</v>
      </c>
      <c r="D1444">
        <v>124</v>
      </c>
      <c r="E1444">
        <v>335</v>
      </c>
      <c r="F1444">
        <v>50</v>
      </c>
      <c r="G1444" t="s">
        <v>7446</v>
      </c>
      <c r="H1444">
        <v>14000</v>
      </c>
      <c r="I1444" s="11">
        <v>34180954</v>
      </c>
      <c r="J1444" t="s">
        <v>209</v>
      </c>
      <c r="K1444" t="s">
        <v>208</v>
      </c>
      <c r="L1444" t="s">
        <v>7447</v>
      </c>
      <c r="M1444">
        <v>189812</v>
      </c>
      <c r="N1444">
        <v>14504</v>
      </c>
      <c r="O1444" t="s">
        <v>7448</v>
      </c>
      <c r="P1444">
        <v>0</v>
      </c>
      <c r="Q1444" t="s">
        <v>7449</v>
      </c>
      <c r="R1444" t="s">
        <v>7450</v>
      </c>
      <c r="S1444">
        <v>370</v>
      </c>
      <c r="T1444" t="s">
        <v>37</v>
      </c>
      <c r="U1444" t="s">
        <v>38</v>
      </c>
      <c r="V1444" t="s">
        <v>569</v>
      </c>
      <c r="W1444" s="11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5">
      <c r="A1445" t="s">
        <v>28</v>
      </c>
      <c r="B1445" t="s">
        <v>245</v>
      </c>
      <c r="C1445">
        <v>152</v>
      </c>
      <c r="D1445">
        <v>97</v>
      </c>
      <c r="E1445">
        <v>4000</v>
      </c>
      <c r="F1445">
        <v>8000</v>
      </c>
      <c r="G1445" t="s">
        <v>1885</v>
      </c>
      <c r="H1445">
        <v>22000</v>
      </c>
      <c r="I1445" s="11">
        <v>173381405</v>
      </c>
      <c r="J1445" t="s">
        <v>2534</v>
      </c>
      <c r="K1445" t="s">
        <v>144</v>
      </c>
      <c r="L1445" t="s">
        <v>7452</v>
      </c>
      <c r="M1445">
        <v>147597</v>
      </c>
      <c r="N1445">
        <v>43354</v>
      </c>
      <c r="O1445" t="s">
        <v>1213</v>
      </c>
      <c r="P1445">
        <v>1</v>
      </c>
      <c r="Q1445" t="s">
        <v>7453</v>
      </c>
      <c r="R1445" t="s">
        <v>7454</v>
      </c>
      <c r="S1445">
        <v>395</v>
      </c>
      <c r="T1445" t="s">
        <v>37</v>
      </c>
      <c r="U1445" t="s">
        <v>38</v>
      </c>
      <c r="V1445" t="s">
        <v>90</v>
      </c>
      <c r="W1445" s="11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5">
      <c r="A1446" t="s">
        <v>28</v>
      </c>
      <c r="B1446" t="s">
        <v>676</v>
      </c>
      <c r="C1446">
        <v>53</v>
      </c>
      <c r="D1446">
        <v>123</v>
      </c>
      <c r="E1446">
        <v>226</v>
      </c>
      <c r="F1446">
        <v>796</v>
      </c>
      <c r="G1446" t="s">
        <v>7455</v>
      </c>
      <c r="H1446">
        <v>3000</v>
      </c>
      <c r="I1446" s="11">
        <v>104632573</v>
      </c>
      <c r="J1446" t="s">
        <v>6576</v>
      </c>
      <c r="K1446" t="s">
        <v>1626</v>
      </c>
      <c r="L1446" t="s">
        <v>7456</v>
      </c>
      <c r="M1446">
        <v>63839</v>
      </c>
      <c r="N1446">
        <v>5975</v>
      </c>
      <c r="O1446" t="s">
        <v>7457</v>
      </c>
      <c r="P1446">
        <v>1</v>
      </c>
      <c r="Q1446" t="s">
        <v>7458</v>
      </c>
      <c r="R1446" t="s">
        <v>7459</v>
      </c>
      <c r="S1446">
        <v>118</v>
      </c>
      <c r="T1446" t="s">
        <v>37</v>
      </c>
      <c r="U1446" t="s">
        <v>38</v>
      </c>
      <c r="V1446" t="s">
        <v>90</v>
      </c>
      <c r="W1446" s="11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5">
      <c r="A1447" t="s">
        <v>28</v>
      </c>
      <c r="B1447" t="s">
        <v>3943</v>
      </c>
      <c r="C1447">
        <v>67</v>
      </c>
      <c r="D1447">
        <v>99</v>
      </c>
      <c r="E1447">
        <v>32</v>
      </c>
      <c r="F1447">
        <v>521</v>
      </c>
      <c r="G1447" t="s">
        <v>6911</v>
      </c>
      <c r="H1447">
        <v>773</v>
      </c>
      <c r="I1447" s="11">
        <v>81150692</v>
      </c>
      <c r="J1447" t="s">
        <v>7460</v>
      </c>
      <c r="K1447" t="s">
        <v>1401</v>
      </c>
      <c r="L1447" t="s">
        <v>7461</v>
      </c>
      <c r="M1447">
        <v>20219</v>
      </c>
      <c r="N1447">
        <v>2916</v>
      </c>
      <c r="O1447" t="s">
        <v>5141</v>
      </c>
      <c r="P1447">
        <v>1</v>
      </c>
      <c r="Q1447" t="s">
        <v>7462</v>
      </c>
      <c r="R1447" t="s">
        <v>7463</v>
      </c>
      <c r="S1447">
        <v>100</v>
      </c>
      <c r="T1447" t="s">
        <v>37</v>
      </c>
      <c r="U1447" t="s">
        <v>263</v>
      </c>
      <c r="V1447" t="s">
        <v>90</v>
      </c>
      <c r="W1447" s="11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5">
      <c r="A1448" t="s">
        <v>28</v>
      </c>
      <c r="B1448" t="s">
        <v>1031</v>
      </c>
      <c r="C1448">
        <v>88</v>
      </c>
      <c r="D1448">
        <v>101</v>
      </c>
      <c r="E1448">
        <v>503</v>
      </c>
      <c r="F1448">
        <v>1000</v>
      </c>
      <c r="G1448" t="s">
        <v>1199</v>
      </c>
      <c r="H1448">
        <v>13000</v>
      </c>
      <c r="I1448" s="11">
        <v>60328558</v>
      </c>
      <c r="J1448" t="s">
        <v>7464</v>
      </c>
      <c r="K1448" t="s">
        <v>537</v>
      </c>
      <c r="L1448" t="s">
        <v>7465</v>
      </c>
      <c r="M1448">
        <v>61396</v>
      </c>
      <c r="N1448">
        <v>18734</v>
      </c>
      <c r="O1448" t="s">
        <v>6919</v>
      </c>
      <c r="P1448">
        <v>1</v>
      </c>
      <c r="Q1448" t="s">
        <v>7466</v>
      </c>
      <c r="R1448" t="s">
        <v>7467</v>
      </c>
      <c r="S1448">
        <v>159</v>
      </c>
      <c r="T1448" t="s">
        <v>37</v>
      </c>
      <c r="U1448" t="s">
        <v>38</v>
      </c>
      <c r="V1448" t="s">
        <v>39</v>
      </c>
      <c r="W1448" s="11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5">
      <c r="A1449" t="s">
        <v>28</v>
      </c>
      <c r="B1449" t="s">
        <v>7468</v>
      </c>
      <c r="C1449">
        <v>163</v>
      </c>
      <c r="D1449">
        <v>92</v>
      </c>
      <c r="E1449">
        <v>100</v>
      </c>
      <c r="F1449">
        <v>327</v>
      </c>
      <c r="G1449" t="s">
        <v>1553</v>
      </c>
      <c r="H1449">
        <v>678</v>
      </c>
      <c r="I1449" s="11">
        <v>80197993</v>
      </c>
      <c r="J1449" t="s">
        <v>7469</v>
      </c>
      <c r="K1449" t="s">
        <v>4974</v>
      </c>
      <c r="L1449" t="s">
        <v>7470</v>
      </c>
      <c r="M1449">
        <v>65551</v>
      </c>
      <c r="N1449">
        <v>1729</v>
      </c>
      <c r="O1449" t="s">
        <v>7471</v>
      </c>
      <c r="P1449">
        <v>1</v>
      </c>
      <c r="Q1449" t="s">
        <v>7472</v>
      </c>
      <c r="R1449" t="s">
        <v>7473</v>
      </c>
      <c r="S1449">
        <v>441</v>
      </c>
      <c r="T1449" t="s">
        <v>37</v>
      </c>
      <c r="U1449" t="s">
        <v>740</v>
      </c>
      <c r="V1449" t="s">
        <v>90</v>
      </c>
      <c r="W1449" s="11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5">
      <c r="A1450" t="s">
        <v>28</v>
      </c>
      <c r="B1450" t="s">
        <v>942</v>
      </c>
      <c r="C1450">
        <v>371</v>
      </c>
      <c r="D1450">
        <v>131</v>
      </c>
      <c r="E1450">
        <v>176</v>
      </c>
      <c r="F1450">
        <v>460</v>
      </c>
      <c r="G1450" t="s">
        <v>7474</v>
      </c>
      <c r="H1450">
        <v>722</v>
      </c>
      <c r="I1450" s="11">
        <v>169076745</v>
      </c>
      <c r="J1450" t="s">
        <v>1618</v>
      </c>
      <c r="K1450" t="s">
        <v>4518</v>
      </c>
      <c r="L1450" t="s">
        <v>7475</v>
      </c>
      <c r="M1450">
        <v>218711</v>
      </c>
      <c r="N1450">
        <v>3229</v>
      </c>
      <c r="O1450" t="s">
        <v>7476</v>
      </c>
      <c r="P1450">
        <v>6</v>
      </c>
      <c r="Q1450" t="s">
        <v>7477</v>
      </c>
      <c r="R1450" t="s">
        <v>7478</v>
      </c>
      <c r="S1450">
        <v>485</v>
      </c>
      <c r="T1450" t="s">
        <v>37</v>
      </c>
      <c r="U1450" t="s">
        <v>38</v>
      </c>
      <c r="V1450" t="s">
        <v>569</v>
      </c>
      <c r="W1450" s="11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5">
      <c r="A1451" t="s">
        <v>28</v>
      </c>
      <c r="B1451" t="s">
        <v>5878</v>
      </c>
      <c r="C1451">
        <v>418</v>
      </c>
      <c r="D1451">
        <v>107</v>
      </c>
      <c r="E1451">
        <v>133</v>
      </c>
      <c r="F1451">
        <v>9000</v>
      </c>
      <c r="G1451" t="s">
        <v>75</v>
      </c>
      <c r="H1451">
        <v>17000</v>
      </c>
      <c r="I1451" s="11">
        <v>101470202</v>
      </c>
      <c r="J1451" t="s">
        <v>2687</v>
      </c>
      <c r="K1451" t="s">
        <v>434</v>
      </c>
      <c r="L1451" t="s">
        <v>7479</v>
      </c>
      <c r="M1451">
        <v>310540</v>
      </c>
      <c r="N1451">
        <v>38751</v>
      </c>
      <c r="O1451" t="s">
        <v>1172</v>
      </c>
      <c r="P1451">
        <v>6</v>
      </c>
      <c r="Q1451" t="s">
        <v>7480</v>
      </c>
      <c r="R1451" t="s">
        <v>7481</v>
      </c>
      <c r="S1451">
        <v>669</v>
      </c>
      <c r="T1451" t="s">
        <v>37</v>
      </c>
      <c r="U1451" t="s">
        <v>38</v>
      </c>
      <c r="V1451" t="s">
        <v>569</v>
      </c>
      <c r="W1451" s="11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5">
      <c r="A1452" t="s">
        <v>28</v>
      </c>
      <c r="B1452" t="s">
        <v>7482</v>
      </c>
      <c r="C1452">
        <v>131</v>
      </c>
      <c r="D1452">
        <v>103</v>
      </c>
      <c r="E1452">
        <v>9</v>
      </c>
      <c r="F1452">
        <v>573</v>
      </c>
      <c r="G1452" t="s">
        <v>5467</v>
      </c>
      <c r="H1452">
        <v>826</v>
      </c>
      <c r="I1452" s="11">
        <v>50041732</v>
      </c>
      <c r="J1452" t="s">
        <v>6096</v>
      </c>
      <c r="K1452" t="s">
        <v>6075</v>
      </c>
      <c r="L1452" t="s">
        <v>7483</v>
      </c>
      <c r="M1452">
        <v>54390</v>
      </c>
      <c r="N1452">
        <v>3004</v>
      </c>
      <c r="O1452" t="s">
        <v>7190</v>
      </c>
      <c r="P1452">
        <v>0</v>
      </c>
      <c r="Q1452" t="s">
        <v>7484</v>
      </c>
      <c r="R1452" t="s">
        <v>7485</v>
      </c>
      <c r="S1452">
        <v>398</v>
      </c>
      <c r="T1452" t="s">
        <v>37</v>
      </c>
      <c r="U1452" t="s">
        <v>38</v>
      </c>
      <c r="V1452" t="s">
        <v>569</v>
      </c>
      <c r="W1452" s="11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5">
      <c r="A1453" t="s">
        <v>28</v>
      </c>
      <c r="B1453" t="s">
        <v>7360</v>
      </c>
      <c r="C1453">
        <v>98</v>
      </c>
      <c r="D1453">
        <v>129</v>
      </c>
      <c r="E1453">
        <v>88</v>
      </c>
      <c r="F1453">
        <v>975</v>
      </c>
      <c r="G1453" t="s">
        <v>749</v>
      </c>
      <c r="H1453">
        <v>22000</v>
      </c>
      <c r="I1453" s="11">
        <v>48814909</v>
      </c>
      <c r="J1453" t="s">
        <v>1493</v>
      </c>
      <c r="K1453" t="s">
        <v>1683</v>
      </c>
      <c r="L1453" t="s">
        <v>7486</v>
      </c>
      <c r="M1453">
        <v>89424</v>
      </c>
      <c r="N1453">
        <v>36069</v>
      </c>
      <c r="O1453" t="s">
        <v>2446</v>
      </c>
      <c r="P1453">
        <v>0</v>
      </c>
      <c r="Q1453" t="s">
        <v>7487</v>
      </c>
      <c r="R1453" t="s">
        <v>7488</v>
      </c>
      <c r="S1453">
        <v>224</v>
      </c>
      <c r="T1453" t="s">
        <v>37</v>
      </c>
      <c r="U1453" t="s">
        <v>38</v>
      </c>
      <c r="V1453" t="s">
        <v>569</v>
      </c>
      <c r="W1453" s="11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5">
      <c r="A1454" t="s">
        <v>28</v>
      </c>
      <c r="B1454" t="s">
        <v>7489</v>
      </c>
      <c r="C1454">
        <v>119</v>
      </c>
      <c r="D1454">
        <v>107</v>
      </c>
      <c r="E1454">
        <v>34</v>
      </c>
      <c r="F1454">
        <v>1000</v>
      </c>
      <c r="G1454" t="s">
        <v>1394</v>
      </c>
      <c r="H1454">
        <v>23000</v>
      </c>
      <c r="I1454" s="11">
        <v>57744720</v>
      </c>
      <c r="J1454" t="s">
        <v>329</v>
      </c>
      <c r="K1454" t="s">
        <v>328</v>
      </c>
      <c r="L1454" t="s">
        <v>7490</v>
      </c>
      <c r="M1454">
        <v>46961</v>
      </c>
      <c r="N1454">
        <v>31529</v>
      </c>
      <c r="O1454" t="s">
        <v>3561</v>
      </c>
      <c r="P1454">
        <v>5</v>
      </c>
      <c r="Q1454" t="s">
        <v>7491</v>
      </c>
      <c r="R1454" t="s">
        <v>7492</v>
      </c>
      <c r="S1454">
        <v>132</v>
      </c>
      <c r="T1454" t="s">
        <v>37</v>
      </c>
      <c r="U1454" t="s">
        <v>38</v>
      </c>
      <c r="V1454" t="s">
        <v>39</v>
      </c>
      <c r="W1454" s="11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5">
      <c r="A1455" t="s">
        <v>28</v>
      </c>
      <c r="B1455" t="s">
        <v>7493</v>
      </c>
      <c r="C1455">
        <v>133</v>
      </c>
      <c r="D1455">
        <v>89</v>
      </c>
      <c r="E1455">
        <v>16</v>
      </c>
      <c r="F1455">
        <v>2000</v>
      </c>
      <c r="G1455" t="s">
        <v>1683</v>
      </c>
      <c r="H1455">
        <v>49000</v>
      </c>
      <c r="I1455" s="11">
        <v>21784432</v>
      </c>
      <c r="J1455" t="s">
        <v>1611</v>
      </c>
      <c r="K1455" t="s">
        <v>784</v>
      </c>
      <c r="L1455" t="s">
        <v>7494</v>
      </c>
      <c r="M1455">
        <v>37493</v>
      </c>
      <c r="N1455">
        <v>74181</v>
      </c>
      <c r="O1455" t="s">
        <v>6160</v>
      </c>
      <c r="P1455">
        <v>8</v>
      </c>
      <c r="Q1455" t="s">
        <v>7495</v>
      </c>
      <c r="R1455" t="s">
        <v>7496</v>
      </c>
      <c r="S1455">
        <v>108</v>
      </c>
      <c r="T1455" t="s">
        <v>37</v>
      </c>
      <c r="U1455" t="s">
        <v>38</v>
      </c>
      <c r="V1455" t="s">
        <v>569</v>
      </c>
      <c r="W1455" s="11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5">
      <c r="A1456" t="s">
        <v>28</v>
      </c>
      <c r="B1456" t="s">
        <v>4775</v>
      </c>
      <c r="C1456">
        <v>88</v>
      </c>
      <c r="D1456">
        <v>113</v>
      </c>
      <c r="E1456">
        <v>14</v>
      </c>
      <c r="F1456">
        <v>534</v>
      </c>
      <c r="G1456" t="s">
        <v>1181</v>
      </c>
      <c r="H1456">
        <v>918</v>
      </c>
      <c r="I1456" s="11">
        <v>37911876</v>
      </c>
      <c r="J1456" t="s">
        <v>1689</v>
      </c>
      <c r="K1456" t="s">
        <v>2075</v>
      </c>
      <c r="L1456" t="s">
        <v>7497</v>
      </c>
      <c r="M1456">
        <v>19671</v>
      </c>
      <c r="N1456">
        <v>3500</v>
      </c>
      <c r="O1456" t="s">
        <v>7498</v>
      </c>
      <c r="P1456">
        <v>2</v>
      </c>
      <c r="Q1456" t="s">
        <v>7499</v>
      </c>
      <c r="R1456" t="s">
        <v>7500</v>
      </c>
      <c r="S1456">
        <v>47</v>
      </c>
      <c r="T1456" t="s">
        <v>37</v>
      </c>
      <c r="U1456" t="s">
        <v>38</v>
      </c>
      <c r="V1456" t="s">
        <v>39</v>
      </c>
      <c r="W1456" s="11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5">
      <c r="A1457" t="s">
        <v>28</v>
      </c>
      <c r="B1457" t="s">
        <v>701</v>
      </c>
      <c r="C1457">
        <v>522</v>
      </c>
      <c r="D1457">
        <v>93</v>
      </c>
      <c r="E1457">
        <v>0</v>
      </c>
      <c r="F1457">
        <v>355</v>
      </c>
      <c r="G1457" t="s">
        <v>7501</v>
      </c>
      <c r="H1457">
        <v>15000</v>
      </c>
      <c r="I1457" s="11">
        <v>54696902</v>
      </c>
      <c r="J1457" t="s">
        <v>4816</v>
      </c>
      <c r="K1457" t="s">
        <v>368</v>
      </c>
      <c r="L1457" t="s">
        <v>7502</v>
      </c>
      <c r="M1457">
        <v>379462</v>
      </c>
      <c r="N1457">
        <v>16034</v>
      </c>
      <c r="O1457" t="s">
        <v>7503</v>
      </c>
      <c r="P1457">
        <v>3</v>
      </c>
      <c r="Q1457" t="s">
        <v>7504</v>
      </c>
      <c r="R1457" t="s">
        <v>7505</v>
      </c>
      <c r="S1457">
        <v>571</v>
      </c>
      <c r="T1457" t="s">
        <v>37</v>
      </c>
      <c r="U1457" t="s">
        <v>38</v>
      </c>
      <c r="V1457" t="s">
        <v>39</v>
      </c>
      <c r="W1457" s="11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5">
      <c r="A1458" t="s">
        <v>28</v>
      </c>
      <c r="B1458" t="s">
        <v>4871</v>
      </c>
      <c r="C1458">
        <v>43</v>
      </c>
      <c r="D1458">
        <v>120</v>
      </c>
      <c r="E1458">
        <v>155</v>
      </c>
      <c r="F1458">
        <v>240</v>
      </c>
      <c r="G1458" t="s">
        <v>7506</v>
      </c>
      <c r="H1458">
        <v>344</v>
      </c>
      <c r="I1458" s="11">
        <v>36733909</v>
      </c>
      <c r="J1458" t="s">
        <v>7283</v>
      </c>
      <c r="K1458" t="s">
        <v>7507</v>
      </c>
      <c r="L1458" t="s">
        <v>7508</v>
      </c>
      <c r="M1458">
        <v>38949</v>
      </c>
      <c r="N1458">
        <v>2054</v>
      </c>
      <c r="O1458" t="s">
        <v>7509</v>
      </c>
      <c r="P1458">
        <v>3</v>
      </c>
      <c r="Q1458" t="s">
        <v>7510</v>
      </c>
      <c r="R1458" t="s">
        <v>7511</v>
      </c>
      <c r="S1458">
        <v>112</v>
      </c>
      <c r="T1458" t="s">
        <v>37</v>
      </c>
      <c r="U1458" t="s">
        <v>38</v>
      </c>
      <c r="V1458" t="s">
        <v>569</v>
      </c>
      <c r="W1458" s="11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5">
      <c r="A1459" t="s">
        <v>28</v>
      </c>
      <c r="B1459" t="s">
        <v>1284</v>
      </c>
      <c r="C1459">
        <v>224</v>
      </c>
      <c r="D1459">
        <v>98</v>
      </c>
      <c r="E1459">
        <v>541</v>
      </c>
      <c r="F1459">
        <v>897</v>
      </c>
      <c r="G1459" t="s">
        <v>2579</v>
      </c>
      <c r="H1459">
        <v>8000</v>
      </c>
      <c r="I1459" s="11">
        <v>35063732</v>
      </c>
      <c r="J1459" t="s">
        <v>825</v>
      </c>
      <c r="K1459" t="s">
        <v>1174</v>
      </c>
      <c r="L1459" t="s">
        <v>7512</v>
      </c>
      <c r="M1459">
        <v>164608</v>
      </c>
      <c r="N1459">
        <v>10938</v>
      </c>
      <c r="O1459" t="s">
        <v>4097</v>
      </c>
      <c r="P1459">
        <v>1</v>
      </c>
      <c r="Q1459" t="s">
        <v>7513</v>
      </c>
      <c r="R1459" t="s">
        <v>7514</v>
      </c>
      <c r="S1459">
        <v>383</v>
      </c>
      <c r="T1459" t="s">
        <v>37</v>
      </c>
      <c r="U1459" t="s">
        <v>38</v>
      </c>
      <c r="V1459" t="s">
        <v>569</v>
      </c>
      <c r="W1459" s="11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5">
      <c r="A1460" t="s">
        <v>28</v>
      </c>
      <c r="B1460" t="s">
        <v>4009</v>
      </c>
      <c r="C1460">
        <v>122</v>
      </c>
      <c r="D1460">
        <v>105</v>
      </c>
      <c r="E1460">
        <v>0</v>
      </c>
      <c r="F1460">
        <v>223</v>
      </c>
      <c r="G1460" t="s">
        <v>7515</v>
      </c>
      <c r="H1460">
        <v>716</v>
      </c>
      <c r="I1460" s="11">
        <v>99462</v>
      </c>
      <c r="J1460" t="s">
        <v>7516</v>
      </c>
      <c r="K1460" t="s">
        <v>702</v>
      </c>
      <c r="L1460" t="s">
        <v>7517</v>
      </c>
      <c r="M1460">
        <v>11347</v>
      </c>
      <c r="N1460">
        <v>1843</v>
      </c>
      <c r="O1460" t="s">
        <v>7518</v>
      </c>
      <c r="P1460">
        <v>1</v>
      </c>
      <c r="Q1460" t="s">
        <v>7519</v>
      </c>
      <c r="R1460" t="s">
        <v>7520</v>
      </c>
      <c r="S1460">
        <v>28</v>
      </c>
      <c r="T1460" t="s">
        <v>37</v>
      </c>
      <c r="U1460" t="s">
        <v>1418</v>
      </c>
      <c r="V1460" t="s">
        <v>90</v>
      </c>
      <c r="W1460" s="11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5">
      <c r="A1461" t="s">
        <v>28</v>
      </c>
      <c r="B1461" t="s">
        <v>6513</v>
      </c>
      <c r="C1461">
        <v>75</v>
      </c>
      <c r="D1461">
        <v>98</v>
      </c>
      <c r="E1461">
        <v>61</v>
      </c>
      <c r="F1461">
        <v>83</v>
      </c>
      <c r="G1461" t="s">
        <v>3213</v>
      </c>
      <c r="H1461">
        <v>649</v>
      </c>
      <c r="I1461" s="11">
        <v>32701088</v>
      </c>
      <c r="J1461" t="s">
        <v>7523</v>
      </c>
      <c r="K1461" t="s">
        <v>7524</v>
      </c>
      <c r="L1461" t="s">
        <v>7525</v>
      </c>
      <c r="M1461">
        <v>10018</v>
      </c>
      <c r="N1461">
        <v>1400</v>
      </c>
      <c r="O1461" t="s">
        <v>7526</v>
      </c>
      <c r="P1461">
        <v>1</v>
      </c>
      <c r="Q1461" t="s">
        <v>7527</v>
      </c>
      <c r="R1461" t="s">
        <v>7528</v>
      </c>
      <c r="S1461">
        <v>108</v>
      </c>
      <c r="T1461" t="s">
        <v>37</v>
      </c>
      <c r="U1461" t="s">
        <v>38</v>
      </c>
      <c r="V1461" t="s">
        <v>90</v>
      </c>
      <c r="W1461" s="11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5">
      <c r="A1462" t="s">
        <v>28</v>
      </c>
      <c r="B1462" t="s">
        <v>5165</v>
      </c>
      <c r="C1462">
        <v>441</v>
      </c>
      <c r="D1462">
        <v>96</v>
      </c>
      <c r="E1462">
        <v>0</v>
      </c>
      <c r="F1462">
        <v>882</v>
      </c>
      <c r="G1462" t="s">
        <v>7529</v>
      </c>
      <c r="H1462">
        <v>10000</v>
      </c>
      <c r="I1462" s="11">
        <v>31493782</v>
      </c>
      <c r="J1462" t="s">
        <v>2062</v>
      </c>
      <c r="K1462" t="s">
        <v>2713</v>
      </c>
      <c r="L1462" t="s">
        <v>7530</v>
      </c>
      <c r="M1462">
        <v>186606</v>
      </c>
      <c r="N1462">
        <v>12754</v>
      </c>
      <c r="O1462" t="s">
        <v>183</v>
      </c>
      <c r="P1462">
        <v>1</v>
      </c>
      <c r="Q1462" t="s">
        <v>7531</v>
      </c>
      <c r="R1462" t="s">
        <v>7532</v>
      </c>
      <c r="S1462">
        <v>1125</v>
      </c>
      <c r="T1462" t="s">
        <v>37</v>
      </c>
      <c r="U1462" t="s">
        <v>38</v>
      </c>
      <c r="V1462" t="s">
        <v>569</v>
      </c>
      <c r="W1462" s="11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5">
      <c r="A1463" t="s">
        <v>28</v>
      </c>
      <c r="B1463" t="s">
        <v>1087</v>
      </c>
      <c r="C1463">
        <v>163</v>
      </c>
      <c r="D1463">
        <v>87</v>
      </c>
      <c r="E1463">
        <v>255</v>
      </c>
      <c r="F1463">
        <v>810</v>
      </c>
      <c r="G1463" t="s">
        <v>659</v>
      </c>
      <c r="H1463">
        <v>26000</v>
      </c>
      <c r="I1463" s="11">
        <v>43095600</v>
      </c>
      <c r="J1463" t="s">
        <v>329</v>
      </c>
      <c r="K1463" t="s">
        <v>330</v>
      </c>
      <c r="L1463" t="s">
        <v>7533</v>
      </c>
      <c r="M1463">
        <v>156267</v>
      </c>
      <c r="N1463">
        <v>29050</v>
      </c>
      <c r="O1463" t="s">
        <v>2006</v>
      </c>
      <c r="P1463">
        <v>1</v>
      </c>
      <c r="Q1463" t="s">
        <v>7534</v>
      </c>
      <c r="R1463" t="s">
        <v>7535</v>
      </c>
      <c r="S1463">
        <v>340</v>
      </c>
      <c r="T1463" t="s">
        <v>37</v>
      </c>
      <c r="U1463" t="s">
        <v>1418</v>
      </c>
      <c r="V1463" t="s">
        <v>39</v>
      </c>
      <c r="W1463" s="11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5">
      <c r="A1464" t="s">
        <v>720</v>
      </c>
      <c r="B1464" t="s">
        <v>74</v>
      </c>
      <c r="C1464">
        <v>63</v>
      </c>
      <c r="D1464">
        <v>107</v>
      </c>
      <c r="E1464">
        <v>0</v>
      </c>
      <c r="F1464">
        <v>159</v>
      </c>
      <c r="G1464" t="s">
        <v>7536</v>
      </c>
      <c r="H1464">
        <v>29000</v>
      </c>
      <c r="I1464" s="11">
        <v>18636537</v>
      </c>
      <c r="J1464" t="s">
        <v>7537</v>
      </c>
      <c r="K1464" t="s">
        <v>210</v>
      </c>
      <c r="L1464" t="s">
        <v>7538</v>
      </c>
      <c r="M1464">
        <v>69197</v>
      </c>
      <c r="N1464">
        <v>29743</v>
      </c>
      <c r="O1464" t="s">
        <v>7539</v>
      </c>
      <c r="P1464">
        <v>0</v>
      </c>
      <c r="Q1464" t="s">
        <v>7540</v>
      </c>
      <c r="R1464" t="s">
        <v>7541</v>
      </c>
      <c r="S1464">
        <v>216</v>
      </c>
      <c r="T1464" t="s">
        <v>37</v>
      </c>
      <c r="U1464" t="s">
        <v>653</v>
      </c>
      <c r="V1464" t="s">
        <v>569</v>
      </c>
      <c r="W1464" s="11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5">
      <c r="A1465" t="s">
        <v>28</v>
      </c>
      <c r="B1465" t="s">
        <v>5579</v>
      </c>
      <c r="C1465">
        <v>90</v>
      </c>
      <c r="D1465">
        <v>90</v>
      </c>
      <c r="E1465">
        <v>29</v>
      </c>
      <c r="F1465">
        <v>142</v>
      </c>
      <c r="G1465" t="s">
        <v>7542</v>
      </c>
      <c r="H1465">
        <v>638</v>
      </c>
      <c r="I1465" s="11">
        <v>17848322</v>
      </c>
      <c r="J1465" t="s">
        <v>1618</v>
      </c>
      <c r="K1465" t="s">
        <v>3090</v>
      </c>
      <c r="L1465" t="s">
        <v>7543</v>
      </c>
      <c r="M1465">
        <v>18771</v>
      </c>
      <c r="N1465">
        <v>961</v>
      </c>
      <c r="O1465" t="s">
        <v>7544</v>
      </c>
      <c r="P1465">
        <v>1</v>
      </c>
      <c r="Q1465" t="s">
        <v>7545</v>
      </c>
      <c r="R1465" t="s">
        <v>7546</v>
      </c>
      <c r="S1465">
        <v>102</v>
      </c>
      <c r="T1465" t="s">
        <v>37</v>
      </c>
      <c r="U1465" t="s">
        <v>7547</v>
      </c>
      <c r="V1465" t="s">
        <v>39</v>
      </c>
      <c r="W1465" s="11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5">
      <c r="A1466" t="s">
        <v>28</v>
      </c>
      <c r="B1466" t="s">
        <v>477</v>
      </c>
      <c r="C1466">
        <v>163</v>
      </c>
      <c r="D1466">
        <v>121</v>
      </c>
      <c r="E1466">
        <v>17000</v>
      </c>
      <c r="F1466">
        <v>245</v>
      </c>
      <c r="G1466" t="s">
        <v>7548</v>
      </c>
      <c r="H1466">
        <v>12000</v>
      </c>
      <c r="I1466" s="11">
        <v>16640210</v>
      </c>
      <c r="J1466" t="s">
        <v>3911</v>
      </c>
      <c r="K1466" t="s">
        <v>678</v>
      </c>
      <c r="L1466" t="s">
        <v>7549</v>
      </c>
      <c r="M1466">
        <v>53028</v>
      </c>
      <c r="N1466">
        <v>13040</v>
      </c>
      <c r="O1466" t="s">
        <v>7550</v>
      </c>
      <c r="P1466">
        <v>0</v>
      </c>
      <c r="Q1466" t="s">
        <v>7551</v>
      </c>
      <c r="R1466" t="s">
        <v>7552</v>
      </c>
      <c r="S1466">
        <v>382</v>
      </c>
      <c r="T1466" t="s">
        <v>37</v>
      </c>
      <c r="U1466" t="s">
        <v>38</v>
      </c>
      <c r="V1466" t="s">
        <v>569</v>
      </c>
      <c r="W1466" s="11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5">
      <c r="A1467" t="s">
        <v>28</v>
      </c>
      <c r="B1467" t="s">
        <v>7553</v>
      </c>
      <c r="C1467">
        <v>197</v>
      </c>
      <c r="D1467">
        <v>119</v>
      </c>
      <c r="E1467">
        <v>238</v>
      </c>
      <c r="F1467">
        <v>447</v>
      </c>
      <c r="G1467" t="s">
        <v>1666</v>
      </c>
      <c r="H1467">
        <v>1000</v>
      </c>
      <c r="I1467" s="11">
        <v>13763130</v>
      </c>
      <c r="J1467" t="s">
        <v>1361</v>
      </c>
      <c r="K1467" t="s">
        <v>754</v>
      </c>
      <c r="L1467" t="s">
        <v>7554</v>
      </c>
      <c r="M1467">
        <v>87768</v>
      </c>
      <c r="N1467">
        <v>2925</v>
      </c>
      <c r="O1467" t="s">
        <v>2936</v>
      </c>
      <c r="P1467">
        <v>0</v>
      </c>
      <c r="Q1467" t="s">
        <v>7555</v>
      </c>
      <c r="R1467" t="s">
        <v>7556</v>
      </c>
      <c r="S1467">
        <v>187</v>
      </c>
      <c r="T1467" t="s">
        <v>37</v>
      </c>
      <c r="U1467" t="s">
        <v>38</v>
      </c>
      <c r="V1467" t="s">
        <v>569</v>
      </c>
      <c r="W1467" s="11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5">
      <c r="A1468" t="s">
        <v>28</v>
      </c>
      <c r="B1468" t="s">
        <v>7557</v>
      </c>
      <c r="C1468">
        <v>93</v>
      </c>
      <c r="D1468">
        <v>107</v>
      </c>
      <c r="E1468">
        <v>26</v>
      </c>
      <c r="F1468">
        <v>535</v>
      </c>
      <c r="G1468" t="s">
        <v>6893</v>
      </c>
      <c r="H1468">
        <v>889</v>
      </c>
      <c r="I1468" s="11">
        <v>10956379</v>
      </c>
      <c r="J1468" t="s">
        <v>7558</v>
      </c>
      <c r="K1468" t="s">
        <v>4181</v>
      </c>
      <c r="L1468" t="s">
        <v>7559</v>
      </c>
      <c r="M1468">
        <v>21506</v>
      </c>
      <c r="N1468">
        <v>3274</v>
      </c>
      <c r="O1468" t="s">
        <v>4404</v>
      </c>
      <c r="P1468">
        <v>0</v>
      </c>
      <c r="Q1468" t="s">
        <v>7560</v>
      </c>
      <c r="R1468" t="s">
        <v>7561</v>
      </c>
      <c r="S1468">
        <v>364</v>
      </c>
      <c r="T1468" t="s">
        <v>37</v>
      </c>
      <c r="U1468" t="s">
        <v>5411</v>
      </c>
      <c r="V1468" t="s">
        <v>39</v>
      </c>
      <c r="W1468" s="11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5">
      <c r="A1469" t="s">
        <v>28</v>
      </c>
      <c r="B1469" t="s">
        <v>6641</v>
      </c>
      <c r="C1469">
        <v>15</v>
      </c>
      <c r="D1469">
        <v>110</v>
      </c>
      <c r="E1469">
        <v>278</v>
      </c>
      <c r="F1469">
        <v>179</v>
      </c>
      <c r="G1469" t="s">
        <v>3459</v>
      </c>
      <c r="H1469">
        <v>3000</v>
      </c>
      <c r="I1469" s="11">
        <v>4357000</v>
      </c>
      <c r="J1469" t="s">
        <v>505</v>
      </c>
      <c r="K1469" t="s">
        <v>2126</v>
      </c>
      <c r="L1469" t="s">
        <v>7562</v>
      </c>
      <c r="M1469">
        <v>5176</v>
      </c>
      <c r="N1469">
        <v>3864</v>
      </c>
      <c r="O1469" t="s">
        <v>7563</v>
      </c>
      <c r="P1469">
        <v>3</v>
      </c>
      <c r="Q1469" t="s">
        <v>7564</v>
      </c>
      <c r="R1469" t="s">
        <v>7565</v>
      </c>
      <c r="S1469">
        <v>30</v>
      </c>
      <c r="T1469" t="s">
        <v>37</v>
      </c>
      <c r="U1469" t="s">
        <v>38</v>
      </c>
      <c r="V1469" t="s">
        <v>90</v>
      </c>
      <c r="W1469" s="11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5">
      <c r="A1470" t="s">
        <v>28</v>
      </c>
      <c r="B1470" t="s">
        <v>7566</v>
      </c>
      <c r="C1470">
        <v>260</v>
      </c>
      <c r="D1470">
        <v>100</v>
      </c>
      <c r="E1470">
        <v>35</v>
      </c>
      <c r="F1470">
        <v>7000</v>
      </c>
      <c r="G1470" t="s">
        <v>295</v>
      </c>
      <c r="H1470">
        <v>12000</v>
      </c>
      <c r="I1470" s="11">
        <v>22525921</v>
      </c>
      <c r="J1470" t="s">
        <v>1611</v>
      </c>
      <c r="K1470" t="s">
        <v>267</v>
      </c>
      <c r="L1470" t="s">
        <v>7567</v>
      </c>
      <c r="M1470">
        <v>60596</v>
      </c>
      <c r="N1470">
        <v>32094</v>
      </c>
      <c r="O1470" t="s">
        <v>508</v>
      </c>
      <c r="P1470">
        <v>4</v>
      </c>
      <c r="Q1470" t="s">
        <v>7568</v>
      </c>
      <c r="R1470" t="s">
        <v>7569</v>
      </c>
      <c r="S1470">
        <v>158</v>
      </c>
      <c r="T1470" t="s">
        <v>37</v>
      </c>
      <c r="U1470" t="s">
        <v>38</v>
      </c>
      <c r="V1470" t="s">
        <v>39</v>
      </c>
      <c r="W1470" s="11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5">
      <c r="A1471" t="s">
        <v>28</v>
      </c>
      <c r="B1471" t="s">
        <v>1713</v>
      </c>
      <c r="C1471">
        <v>18</v>
      </c>
      <c r="D1471">
        <v>75</v>
      </c>
      <c r="E1471">
        <v>10</v>
      </c>
      <c r="F1471">
        <v>826</v>
      </c>
      <c r="G1471" t="s">
        <v>1923</v>
      </c>
      <c r="H1471">
        <v>3000</v>
      </c>
      <c r="I1471" s="11">
        <v>3562749</v>
      </c>
      <c r="J1471" t="s">
        <v>7570</v>
      </c>
      <c r="K1471" t="s">
        <v>7571</v>
      </c>
      <c r="L1471" t="s">
        <v>7572</v>
      </c>
      <c r="M1471">
        <v>5600</v>
      </c>
      <c r="N1471">
        <v>7394</v>
      </c>
      <c r="O1471" t="s">
        <v>2422</v>
      </c>
      <c r="P1471">
        <v>0</v>
      </c>
      <c r="Q1471" t="s">
        <v>7573</v>
      </c>
      <c r="R1471" t="s">
        <v>7574</v>
      </c>
      <c r="S1471">
        <v>49</v>
      </c>
      <c r="T1471" t="s">
        <v>37</v>
      </c>
      <c r="U1471" t="s">
        <v>38</v>
      </c>
      <c r="V1471" t="s">
        <v>272</v>
      </c>
      <c r="W1471" s="11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5">
      <c r="A1472" t="s">
        <v>28</v>
      </c>
      <c r="B1472" t="s">
        <v>7575</v>
      </c>
      <c r="C1472">
        <v>70</v>
      </c>
      <c r="D1472">
        <v>132</v>
      </c>
      <c r="E1472">
        <v>0</v>
      </c>
      <c r="F1472">
        <v>876</v>
      </c>
      <c r="G1472" t="s">
        <v>2458</v>
      </c>
      <c r="H1472">
        <v>13000</v>
      </c>
      <c r="I1472" s="11">
        <v>2899970</v>
      </c>
      <c r="J1472" t="s">
        <v>3270</v>
      </c>
      <c r="K1472" t="s">
        <v>537</v>
      </c>
      <c r="L1472" t="s">
        <v>7576</v>
      </c>
      <c r="M1472">
        <v>8039</v>
      </c>
      <c r="N1472">
        <v>16878</v>
      </c>
      <c r="O1472" t="s">
        <v>2815</v>
      </c>
      <c r="P1472">
        <v>2</v>
      </c>
      <c r="Q1472" t="s">
        <v>7577</v>
      </c>
      <c r="R1472" t="s">
        <v>7578</v>
      </c>
      <c r="S1472">
        <v>161</v>
      </c>
      <c r="T1472" t="s">
        <v>37</v>
      </c>
      <c r="U1472" t="s">
        <v>38</v>
      </c>
      <c r="V1472" t="s">
        <v>569</v>
      </c>
      <c r="W1472" s="11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5">
      <c r="A1473" t="s">
        <v>720</v>
      </c>
      <c r="B1473" t="s">
        <v>1475</v>
      </c>
      <c r="C1473">
        <v>183</v>
      </c>
      <c r="D1473">
        <v>105</v>
      </c>
      <c r="E1473">
        <v>0</v>
      </c>
      <c r="F1473">
        <v>308</v>
      </c>
      <c r="G1473" t="s">
        <v>7043</v>
      </c>
      <c r="H1473">
        <v>845</v>
      </c>
      <c r="I1473" s="11">
        <v>1304837</v>
      </c>
      <c r="J1473" t="s">
        <v>1861</v>
      </c>
      <c r="K1473" t="s">
        <v>1181</v>
      </c>
      <c r="L1473" t="s">
        <v>7579</v>
      </c>
      <c r="M1473">
        <v>21481</v>
      </c>
      <c r="N1473">
        <v>2355</v>
      </c>
      <c r="O1473" t="s">
        <v>5280</v>
      </c>
      <c r="P1473">
        <v>2</v>
      </c>
      <c r="Q1473" t="s">
        <v>7580</v>
      </c>
      <c r="R1473" t="s">
        <v>7581</v>
      </c>
      <c r="S1473">
        <v>175</v>
      </c>
      <c r="T1473" t="s">
        <v>37</v>
      </c>
      <c r="U1473" t="s">
        <v>38</v>
      </c>
      <c r="V1473" t="s">
        <v>569</v>
      </c>
      <c r="W1473" s="11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5">
      <c r="A1474" t="s">
        <v>28</v>
      </c>
      <c r="B1474" t="s">
        <v>4638</v>
      </c>
      <c r="C1474">
        <v>261</v>
      </c>
      <c r="D1474">
        <v>289</v>
      </c>
      <c r="E1474">
        <v>0</v>
      </c>
      <c r="F1474">
        <v>3000</v>
      </c>
      <c r="G1474" t="s">
        <v>114</v>
      </c>
      <c r="H1474">
        <v>11000</v>
      </c>
      <c r="I1474" s="11">
        <v>78800000</v>
      </c>
      <c r="J1474" t="s">
        <v>3257</v>
      </c>
      <c r="K1474" t="s">
        <v>386</v>
      </c>
      <c r="L1474" t="s">
        <v>7583</v>
      </c>
      <c r="M1474">
        <v>450676</v>
      </c>
      <c r="N1474">
        <v>25313</v>
      </c>
      <c r="O1474" t="s">
        <v>1626</v>
      </c>
      <c r="P1474">
        <v>1</v>
      </c>
      <c r="Q1474" t="s">
        <v>7584</v>
      </c>
      <c r="R1474" t="s">
        <v>7585</v>
      </c>
      <c r="S1474">
        <v>983</v>
      </c>
      <c r="T1474" t="s">
        <v>37</v>
      </c>
      <c r="U1474" t="s">
        <v>38</v>
      </c>
      <c r="V1474" t="s">
        <v>569</v>
      </c>
      <c r="W1474" s="11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5">
      <c r="A1475" t="s">
        <v>28</v>
      </c>
      <c r="B1475" t="s">
        <v>7586</v>
      </c>
      <c r="C1475">
        <v>167</v>
      </c>
      <c r="D1475">
        <v>102</v>
      </c>
      <c r="E1475">
        <v>8</v>
      </c>
      <c r="F1475">
        <v>472</v>
      </c>
      <c r="G1475" t="s">
        <v>844</v>
      </c>
      <c r="H1475">
        <v>839</v>
      </c>
      <c r="I1475" s="11">
        <v>17797316</v>
      </c>
      <c r="J1475" t="s">
        <v>1618</v>
      </c>
      <c r="K1475" t="s">
        <v>4304</v>
      </c>
      <c r="L1475" t="s">
        <v>7587</v>
      </c>
      <c r="M1475">
        <v>50523</v>
      </c>
      <c r="N1475">
        <v>2961</v>
      </c>
      <c r="O1475" t="s">
        <v>7200</v>
      </c>
      <c r="P1475">
        <v>0</v>
      </c>
      <c r="Q1475" t="s">
        <v>7588</v>
      </c>
      <c r="R1475" t="s">
        <v>7589</v>
      </c>
      <c r="S1475">
        <v>113</v>
      </c>
      <c r="T1475" t="s">
        <v>37</v>
      </c>
      <c r="U1475" t="s">
        <v>38</v>
      </c>
      <c r="V1475" t="s">
        <v>569</v>
      </c>
      <c r="W1475" s="11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5">
      <c r="A1476" t="s">
        <v>28</v>
      </c>
      <c r="B1476" t="s">
        <v>4254</v>
      </c>
      <c r="C1476">
        <v>42</v>
      </c>
      <c r="D1476">
        <v>143</v>
      </c>
      <c r="E1476">
        <v>65</v>
      </c>
      <c r="F1476">
        <v>320</v>
      </c>
      <c r="G1476" t="s">
        <v>5408</v>
      </c>
      <c r="H1476">
        <v>975</v>
      </c>
      <c r="I1476" s="11">
        <v>82528097</v>
      </c>
      <c r="J1476" t="s">
        <v>5897</v>
      </c>
      <c r="K1476" t="s">
        <v>3835</v>
      </c>
      <c r="L1476" t="s">
        <v>7590</v>
      </c>
      <c r="M1476">
        <v>30230</v>
      </c>
      <c r="N1476">
        <v>2223</v>
      </c>
      <c r="O1476" t="s">
        <v>7591</v>
      </c>
      <c r="P1476">
        <v>1</v>
      </c>
      <c r="Q1476" t="s">
        <v>7592</v>
      </c>
      <c r="R1476" t="s">
        <v>7593</v>
      </c>
      <c r="S1476">
        <v>154</v>
      </c>
      <c r="T1476" t="s">
        <v>37</v>
      </c>
      <c r="U1476" t="s">
        <v>38</v>
      </c>
      <c r="V1476" t="s">
        <v>90</v>
      </c>
      <c r="W1476" s="11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5">
      <c r="A1477" t="s">
        <v>28</v>
      </c>
      <c r="B1477" t="s">
        <v>7594</v>
      </c>
      <c r="C1477">
        <v>130</v>
      </c>
      <c r="D1477">
        <v>113</v>
      </c>
      <c r="E1477">
        <v>34</v>
      </c>
      <c r="F1477">
        <v>24</v>
      </c>
      <c r="G1477" t="s">
        <v>1157</v>
      </c>
      <c r="H1477">
        <v>10000</v>
      </c>
      <c r="I1477" s="11">
        <v>14268533</v>
      </c>
      <c r="J1477" t="s">
        <v>7595</v>
      </c>
      <c r="K1477" t="s">
        <v>430</v>
      </c>
      <c r="L1477" t="s">
        <v>7596</v>
      </c>
      <c r="M1477">
        <v>17319</v>
      </c>
      <c r="N1477">
        <v>10910</v>
      </c>
      <c r="O1477" t="s">
        <v>7597</v>
      </c>
      <c r="P1477">
        <v>2</v>
      </c>
      <c r="Q1477" t="s">
        <v>7598</v>
      </c>
      <c r="R1477" t="s">
        <v>7599</v>
      </c>
      <c r="S1477">
        <v>100</v>
      </c>
      <c r="T1477" t="s">
        <v>37</v>
      </c>
      <c r="U1477" t="s">
        <v>56</v>
      </c>
      <c r="V1477" t="s">
        <v>569</v>
      </c>
      <c r="W1477" s="11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5">
      <c r="A1478" t="s">
        <v>28</v>
      </c>
      <c r="B1478" t="s">
        <v>2150</v>
      </c>
      <c r="C1478">
        <v>66</v>
      </c>
      <c r="D1478">
        <v>161</v>
      </c>
      <c r="E1478">
        <v>521</v>
      </c>
      <c r="F1478">
        <v>184</v>
      </c>
      <c r="G1478" t="s">
        <v>1286</v>
      </c>
      <c r="H1478">
        <v>11000</v>
      </c>
      <c r="I1478" s="11">
        <v>87100000</v>
      </c>
      <c r="J1478" t="s">
        <v>6019</v>
      </c>
      <c r="K1478" t="s">
        <v>2309</v>
      </c>
      <c r="L1478" t="s">
        <v>7600</v>
      </c>
      <c r="M1478">
        <v>52339</v>
      </c>
      <c r="N1478">
        <v>12518</v>
      </c>
      <c r="O1478" t="s">
        <v>3624</v>
      </c>
      <c r="P1478">
        <v>0</v>
      </c>
      <c r="Q1478" t="s">
        <v>7601</v>
      </c>
      <c r="R1478" t="s">
        <v>7602</v>
      </c>
      <c r="S1478">
        <v>200</v>
      </c>
      <c r="T1478" t="s">
        <v>37</v>
      </c>
      <c r="U1478" t="s">
        <v>38</v>
      </c>
      <c r="V1478" t="s">
        <v>90</v>
      </c>
      <c r="W1478" s="11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5">
      <c r="A1479" t="s">
        <v>28</v>
      </c>
      <c r="B1479" t="s">
        <v>425</v>
      </c>
      <c r="C1479">
        <v>449</v>
      </c>
      <c r="D1479">
        <v>138</v>
      </c>
      <c r="E1479">
        <v>0</v>
      </c>
      <c r="F1479">
        <v>874</v>
      </c>
      <c r="G1479" t="s">
        <v>347</v>
      </c>
      <c r="H1479">
        <v>18000</v>
      </c>
      <c r="I1479" s="11">
        <v>93749203</v>
      </c>
      <c r="J1479" t="s">
        <v>3911</v>
      </c>
      <c r="K1479" t="s">
        <v>1664</v>
      </c>
      <c r="L1479" t="s">
        <v>7603</v>
      </c>
      <c r="M1479">
        <v>264047</v>
      </c>
      <c r="N1479">
        <v>20952</v>
      </c>
      <c r="O1479" t="s">
        <v>6039</v>
      </c>
      <c r="P1479">
        <v>0</v>
      </c>
      <c r="Q1479" t="s">
        <v>7604</v>
      </c>
      <c r="R1479" t="s">
        <v>7605</v>
      </c>
      <c r="S1479">
        <v>491</v>
      </c>
      <c r="T1479" t="s">
        <v>37</v>
      </c>
      <c r="U1479" t="s">
        <v>38</v>
      </c>
      <c r="V1479" t="s">
        <v>569</v>
      </c>
      <c r="W1479" s="11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5">
      <c r="A1480" t="s">
        <v>28</v>
      </c>
      <c r="B1480" t="s">
        <v>7606</v>
      </c>
      <c r="C1480">
        <v>121</v>
      </c>
      <c r="D1480">
        <v>126</v>
      </c>
      <c r="E1480">
        <v>43</v>
      </c>
      <c r="F1480">
        <v>177</v>
      </c>
      <c r="G1480" t="s">
        <v>1550</v>
      </c>
      <c r="H1480">
        <v>244</v>
      </c>
      <c r="I1480" s="11">
        <v>62700000</v>
      </c>
      <c r="J1480" t="s">
        <v>222</v>
      </c>
      <c r="K1480" t="s">
        <v>1066</v>
      </c>
      <c r="L1480" t="s">
        <v>7607</v>
      </c>
      <c r="M1480">
        <v>69534</v>
      </c>
      <c r="N1480">
        <v>1008</v>
      </c>
      <c r="O1480" t="s">
        <v>4620</v>
      </c>
      <c r="P1480">
        <v>2</v>
      </c>
      <c r="Q1480" t="s">
        <v>7608</v>
      </c>
      <c r="R1480" t="s">
        <v>7609</v>
      </c>
      <c r="S1480">
        <v>294</v>
      </c>
      <c r="T1480" t="s">
        <v>37</v>
      </c>
      <c r="U1480" t="s">
        <v>56</v>
      </c>
      <c r="V1480" t="s">
        <v>90</v>
      </c>
      <c r="W1480" s="11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5">
      <c r="A1481" t="s">
        <v>28</v>
      </c>
      <c r="B1481" t="s">
        <v>5144</v>
      </c>
      <c r="C1481">
        <v>536</v>
      </c>
      <c r="D1481">
        <v>99</v>
      </c>
      <c r="E1481">
        <v>0</v>
      </c>
      <c r="F1481">
        <v>670</v>
      </c>
      <c r="G1481" t="s">
        <v>133</v>
      </c>
      <c r="H1481">
        <v>13000</v>
      </c>
      <c r="I1481" s="11">
        <v>59073773</v>
      </c>
      <c r="J1481" t="s">
        <v>7610</v>
      </c>
      <c r="K1481" t="s">
        <v>537</v>
      </c>
      <c r="L1481" t="s">
        <v>7611</v>
      </c>
      <c r="M1481">
        <v>475518</v>
      </c>
      <c r="N1481">
        <v>15082</v>
      </c>
      <c r="O1481" t="s">
        <v>2340</v>
      </c>
      <c r="P1481">
        <v>0</v>
      </c>
      <c r="Q1481" t="s">
        <v>7612</v>
      </c>
      <c r="R1481" t="s">
        <v>7613</v>
      </c>
      <c r="S1481">
        <v>644</v>
      </c>
      <c r="T1481" t="s">
        <v>37</v>
      </c>
      <c r="U1481" t="s">
        <v>38</v>
      </c>
      <c r="V1481" t="s">
        <v>569</v>
      </c>
      <c r="W1481" s="11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5">
      <c r="A1482" t="s">
        <v>28</v>
      </c>
      <c r="B1482" t="s">
        <v>6835</v>
      </c>
      <c r="C1482">
        <v>135</v>
      </c>
      <c r="D1482">
        <v>101</v>
      </c>
      <c r="E1482">
        <v>96</v>
      </c>
      <c r="F1482">
        <v>442</v>
      </c>
      <c r="G1482" t="s">
        <v>2664</v>
      </c>
      <c r="H1482">
        <v>12000</v>
      </c>
      <c r="I1482" s="11">
        <v>24185781</v>
      </c>
      <c r="J1482" t="s">
        <v>7614</v>
      </c>
      <c r="K1482" t="s">
        <v>735</v>
      </c>
      <c r="L1482" t="s">
        <v>7615</v>
      </c>
      <c r="M1482">
        <v>30339</v>
      </c>
      <c r="N1482">
        <v>13811</v>
      </c>
      <c r="O1482" t="s">
        <v>7616</v>
      </c>
      <c r="P1482">
        <v>1</v>
      </c>
      <c r="Q1482" t="s">
        <v>7617</v>
      </c>
      <c r="R1482" t="s">
        <v>7618</v>
      </c>
      <c r="S1482">
        <v>268</v>
      </c>
      <c r="T1482" t="s">
        <v>37</v>
      </c>
      <c r="U1482" t="s">
        <v>38</v>
      </c>
      <c r="V1482" t="s">
        <v>39</v>
      </c>
      <c r="W1482" s="11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5">
      <c r="A1483" t="s">
        <v>28</v>
      </c>
      <c r="B1483" t="s">
        <v>4871</v>
      </c>
      <c r="C1483">
        <v>74</v>
      </c>
      <c r="D1483">
        <v>103</v>
      </c>
      <c r="E1483">
        <v>155</v>
      </c>
      <c r="F1483">
        <v>125</v>
      </c>
      <c r="G1483" t="s">
        <v>7619</v>
      </c>
      <c r="H1483">
        <v>687</v>
      </c>
      <c r="I1483" s="11">
        <v>53133888</v>
      </c>
      <c r="J1483" t="s">
        <v>7620</v>
      </c>
      <c r="K1483" t="s">
        <v>5909</v>
      </c>
      <c r="L1483" t="s">
        <v>7621</v>
      </c>
      <c r="M1483">
        <v>50389</v>
      </c>
      <c r="N1483">
        <v>1440</v>
      </c>
      <c r="O1483" t="s">
        <v>7622</v>
      </c>
      <c r="P1483">
        <v>0</v>
      </c>
      <c r="Q1483" t="s">
        <v>7623</v>
      </c>
      <c r="R1483" t="s">
        <v>7624</v>
      </c>
      <c r="S1483">
        <v>136</v>
      </c>
      <c r="T1483" t="s">
        <v>37</v>
      </c>
      <c r="U1483" t="s">
        <v>38</v>
      </c>
      <c r="V1483" t="s">
        <v>39</v>
      </c>
      <c r="W1483" s="11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5">
      <c r="A1484" t="s">
        <v>28</v>
      </c>
      <c r="B1484" t="s">
        <v>3331</v>
      </c>
      <c r="C1484">
        <v>168</v>
      </c>
      <c r="D1484">
        <v>118</v>
      </c>
      <c r="E1484">
        <v>40</v>
      </c>
      <c r="F1484">
        <v>617</v>
      </c>
      <c r="G1484" t="s">
        <v>687</v>
      </c>
      <c r="H1484">
        <v>2000</v>
      </c>
      <c r="I1484" s="11">
        <v>44983704</v>
      </c>
      <c r="J1484" t="s">
        <v>7625</v>
      </c>
      <c r="K1484" t="s">
        <v>526</v>
      </c>
      <c r="L1484" t="s">
        <v>7626</v>
      </c>
      <c r="M1484">
        <v>81866</v>
      </c>
      <c r="N1484">
        <v>4045</v>
      </c>
      <c r="O1484" t="s">
        <v>1422</v>
      </c>
      <c r="P1484">
        <v>0</v>
      </c>
      <c r="Q1484" t="s">
        <v>7627</v>
      </c>
      <c r="R1484" t="s">
        <v>7628</v>
      </c>
      <c r="S1484">
        <v>510</v>
      </c>
      <c r="T1484" t="s">
        <v>37</v>
      </c>
      <c r="U1484" t="s">
        <v>38</v>
      </c>
      <c r="V1484" t="s">
        <v>39</v>
      </c>
      <c r="W1484" s="11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5">
      <c r="A1485" t="s">
        <v>28</v>
      </c>
      <c r="B1485" t="s">
        <v>942</v>
      </c>
      <c r="C1485">
        <v>464</v>
      </c>
      <c r="D1485">
        <v>116</v>
      </c>
      <c r="E1485">
        <v>176</v>
      </c>
      <c r="F1485">
        <v>322</v>
      </c>
      <c r="G1485" t="s">
        <v>943</v>
      </c>
      <c r="H1485">
        <v>783</v>
      </c>
      <c r="I1485" s="11">
        <v>118099659</v>
      </c>
      <c r="J1485" t="s">
        <v>944</v>
      </c>
      <c r="K1485" t="s">
        <v>945</v>
      </c>
      <c r="L1485" t="s">
        <v>946</v>
      </c>
      <c r="M1485">
        <v>69790</v>
      </c>
      <c r="N1485">
        <v>2097</v>
      </c>
      <c r="O1485" t="s">
        <v>947</v>
      </c>
      <c r="P1485">
        <v>4</v>
      </c>
      <c r="Q1485" t="s">
        <v>948</v>
      </c>
      <c r="R1485" t="s">
        <v>949</v>
      </c>
      <c r="S1485">
        <v>1211</v>
      </c>
      <c r="T1485" t="s">
        <v>37</v>
      </c>
      <c r="U1485" t="s">
        <v>38</v>
      </c>
      <c r="V1485" t="s">
        <v>39</v>
      </c>
      <c r="W1485" s="11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5">
      <c r="A1486" t="s">
        <v>28</v>
      </c>
      <c r="B1486" t="s">
        <v>7629</v>
      </c>
      <c r="C1486">
        <v>204</v>
      </c>
      <c r="D1486">
        <v>99</v>
      </c>
      <c r="E1486">
        <v>0</v>
      </c>
      <c r="F1486">
        <v>816</v>
      </c>
      <c r="G1486" t="s">
        <v>4625</v>
      </c>
      <c r="H1486">
        <v>26000</v>
      </c>
      <c r="I1486" s="11">
        <v>58879132</v>
      </c>
      <c r="J1486" t="s">
        <v>4052</v>
      </c>
      <c r="K1486" t="s">
        <v>93</v>
      </c>
      <c r="L1486" t="s">
        <v>7630</v>
      </c>
      <c r="M1486">
        <v>66123</v>
      </c>
      <c r="N1486">
        <v>40312</v>
      </c>
      <c r="O1486" t="s">
        <v>7322</v>
      </c>
      <c r="P1486">
        <v>4</v>
      </c>
      <c r="Q1486" t="s">
        <v>7631</v>
      </c>
      <c r="R1486" t="s">
        <v>7632</v>
      </c>
      <c r="S1486">
        <v>219</v>
      </c>
      <c r="T1486" t="s">
        <v>37</v>
      </c>
      <c r="U1486" t="s">
        <v>38</v>
      </c>
      <c r="V1486" t="s">
        <v>569</v>
      </c>
      <c r="W1486" s="11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5">
      <c r="A1487" t="s">
        <v>28</v>
      </c>
      <c r="B1487" t="s">
        <v>158</v>
      </c>
      <c r="C1487">
        <v>96</v>
      </c>
      <c r="D1487">
        <v>105</v>
      </c>
      <c r="E1487">
        <v>188</v>
      </c>
      <c r="F1487">
        <v>482</v>
      </c>
      <c r="G1487" t="s">
        <v>1032</v>
      </c>
      <c r="H1487">
        <v>848</v>
      </c>
      <c r="I1487" s="11">
        <v>72077000</v>
      </c>
      <c r="J1487" t="s">
        <v>5679</v>
      </c>
      <c r="K1487" t="s">
        <v>460</v>
      </c>
      <c r="L1487" t="s">
        <v>7633</v>
      </c>
      <c r="M1487">
        <v>62986</v>
      </c>
      <c r="N1487">
        <v>3439</v>
      </c>
      <c r="O1487" t="s">
        <v>5332</v>
      </c>
      <c r="P1487">
        <v>4</v>
      </c>
      <c r="Q1487" t="s">
        <v>7634</v>
      </c>
      <c r="R1487" t="s">
        <v>7635</v>
      </c>
      <c r="S1487">
        <v>150</v>
      </c>
      <c r="T1487" t="s">
        <v>37</v>
      </c>
      <c r="U1487" t="s">
        <v>38</v>
      </c>
      <c r="V1487" t="s">
        <v>569</v>
      </c>
      <c r="W1487" s="11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5">
      <c r="A1488" t="s">
        <v>720</v>
      </c>
      <c r="B1488" t="s">
        <v>152</v>
      </c>
      <c r="C1488">
        <v>223</v>
      </c>
      <c r="D1488">
        <v>113</v>
      </c>
      <c r="E1488">
        <v>252</v>
      </c>
      <c r="F1488">
        <v>90</v>
      </c>
      <c r="G1488" t="s">
        <v>7636</v>
      </c>
      <c r="H1488">
        <v>539</v>
      </c>
      <c r="I1488" s="11">
        <v>170684505</v>
      </c>
      <c r="J1488" t="s">
        <v>7637</v>
      </c>
      <c r="K1488" t="s">
        <v>3994</v>
      </c>
      <c r="L1488" t="s">
        <v>7638</v>
      </c>
      <c r="M1488">
        <v>172080</v>
      </c>
      <c r="N1488">
        <v>813</v>
      </c>
      <c r="O1488" t="s">
        <v>7639</v>
      </c>
      <c r="P1488">
        <v>0</v>
      </c>
      <c r="Q1488" t="s">
        <v>7640</v>
      </c>
      <c r="R1488" t="s">
        <v>7641</v>
      </c>
      <c r="S1488">
        <v>1017</v>
      </c>
      <c r="T1488" t="s">
        <v>37</v>
      </c>
      <c r="U1488" t="s">
        <v>38</v>
      </c>
      <c r="V1488" t="s">
        <v>39</v>
      </c>
      <c r="W1488" s="11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5">
      <c r="A1489" t="s">
        <v>28</v>
      </c>
      <c r="B1489" t="s">
        <v>2115</v>
      </c>
      <c r="C1489">
        <v>112</v>
      </c>
      <c r="D1489">
        <v>93</v>
      </c>
      <c r="E1489">
        <v>221</v>
      </c>
      <c r="F1489">
        <v>781</v>
      </c>
      <c r="G1489" t="s">
        <v>2117</v>
      </c>
      <c r="H1489">
        <v>12000</v>
      </c>
      <c r="I1489" s="11">
        <v>163479795</v>
      </c>
      <c r="J1489" t="s">
        <v>2450</v>
      </c>
      <c r="K1489" t="s">
        <v>267</v>
      </c>
      <c r="L1489" t="s">
        <v>7642</v>
      </c>
      <c r="M1489">
        <v>161858</v>
      </c>
      <c r="N1489">
        <v>26760</v>
      </c>
      <c r="O1489" t="s">
        <v>7643</v>
      </c>
      <c r="P1489">
        <v>0</v>
      </c>
      <c r="Q1489" t="s">
        <v>7644</v>
      </c>
      <c r="R1489" t="s">
        <v>7645</v>
      </c>
      <c r="S1489">
        <v>289</v>
      </c>
      <c r="T1489" t="s">
        <v>37</v>
      </c>
      <c r="U1489" t="s">
        <v>38</v>
      </c>
      <c r="V1489" t="s">
        <v>39</v>
      </c>
      <c r="W1489" s="11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5">
      <c r="A1490" t="s">
        <v>28</v>
      </c>
      <c r="B1490" t="s">
        <v>7646</v>
      </c>
      <c r="C1490">
        <v>142</v>
      </c>
      <c r="D1490">
        <v>108</v>
      </c>
      <c r="E1490">
        <v>6</v>
      </c>
      <c r="F1490">
        <v>1000</v>
      </c>
      <c r="G1490" t="s">
        <v>7192</v>
      </c>
      <c r="H1490">
        <v>3000</v>
      </c>
      <c r="I1490" s="11">
        <v>145096820</v>
      </c>
      <c r="J1490" t="s">
        <v>1611</v>
      </c>
      <c r="K1490" t="s">
        <v>4400</v>
      </c>
      <c r="L1490" t="s">
        <v>7647</v>
      </c>
      <c r="M1490">
        <v>200260</v>
      </c>
      <c r="N1490">
        <v>7872</v>
      </c>
      <c r="O1490" t="s">
        <v>3597</v>
      </c>
      <c r="P1490">
        <v>0</v>
      </c>
      <c r="Q1490" t="s">
        <v>7648</v>
      </c>
      <c r="R1490" t="s">
        <v>7649</v>
      </c>
      <c r="S1490">
        <v>431</v>
      </c>
      <c r="T1490" t="s">
        <v>37</v>
      </c>
      <c r="U1490" t="s">
        <v>38</v>
      </c>
      <c r="V1490" t="s">
        <v>569</v>
      </c>
      <c r="W1490" s="11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5">
      <c r="A1491" t="s">
        <v>28</v>
      </c>
      <c r="B1491" t="s">
        <v>301</v>
      </c>
      <c r="C1491">
        <v>166</v>
      </c>
      <c r="D1491">
        <v>74</v>
      </c>
      <c r="E1491">
        <v>487</v>
      </c>
      <c r="F1491">
        <v>802</v>
      </c>
      <c r="G1491" t="s">
        <v>316</v>
      </c>
      <c r="H1491">
        <v>15000</v>
      </c>
      <c r="I1491" s="11">
        <v>191796233</v>
      </c>
      <c r="J1491" t="s">
        <v>266</v>
      </c>
      <c r="K1491" t="s">
        <v>317</v>
      </c>
      <c r="L1491" t="s">
        <v>7650</v>
      </c>
      <c r="M1491">
        <v>623757</v>
      </c>
      <c r="N1491">
        <v>19046</v>
      </c>
      <c r="O1491" t="s">
        <v>2097</v>
      </c>
      <c r="P1491">
        <v>1</v>
      </c>
      <c r="Q1491" t="s">
        <v>7651</v>
      </c>
      <c r="R1491" t="s">
        <v>7652</v>
      </c>
      <c r="S1491">
        <v>391</v>
      </c>
      <c r="T1491" t="s">
        <v>37</v>
      </c>
      <c r="U1491" t="s">
        <v>38</v>
      </c>
      <c r="V1491" t="s">
        <v>272</v>
      </c>
      <c r="W1491" s="11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5">
      <c r="A1492" t="s">
        <v>28</v>
      </c>
      <c r="B1492" t="s">
        <v>1546</v>
      </c>
      <c r="C1492">
        <v>114</v>
      </c>
      <c r="D1492">
        <v>116</v>
      </c>
      <c r="E1492">
        <v>101</v>
      </c>
      <c r="F1492">
        <v>780</v>
      </c>
      <c r="G1492" t="s">
        <v>2239</v>
      </c>
      <c r="H1492">
        <v>18000</v>
      </c>
      <c r="I1492" s="11">
        <v>121248145</v>
      </c>
      <c r="J1492" t="s">
        <v>3203</v>
      </c>
      <c r="K1492" t="s">
        <v>572</v>
      </c>
      <c r="L1492" t="s">
        <v>7653</v>
      </c>
      <c r="M1492">
        <v>260981</v>
      </c>
      <c r="N1492">
        <v>20966</v>
      </c>
      <c r="O1492" t="s">
        <v>1018</v>
      </c>
      <c r="P1492">
        <v>0</v>
      </c>
      <c r="Q1492" t="s">
        <v>7654</v>
      </c>
      <c r="R1492" t="s">
        <v>7655</v>
      </c>
      <c r="S1492">
        <v>373</v>
      </c>
      <c r="T1492" t="s">
        <v>37</v>
      </c>
      <c r="U1492" t="s">
        <v>38</v>
      </c>
      <c r="V1492" t="s">
        <v>569</v>
      </c>
      <c r="W1492" s="11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5">
      <c r="A1493" t="s">
        <v>28</v>
      </c>
      <c r="B1493" t="s">
        <v>7656</v>
      </c>
      <c r="C1493">
        <v>214</v>
      </c>
      <c r="D1493">
        <v>104</v>
      </c>
      <c r="E1493">
        <v>23</v>
      </c>
      <c r="F1493">
        <v>281</v>
      </c>
      <c r="G1493" t="s">
        <v>7657</v>
      </c>
      <c r="H1493">
        <v>17000</v>
      </c>
      <c r="I1493" s="11">
        <v>125014030</v>
      </c>
      <c r="J1493" t="s">
        <v>209</v>
      </c>
      <c r="K1493" t="s">
        <v>434</v>
      </c>
      <c r="L1493" t="s">
        <v>7658</v>
      </c>
      <c r="M1493">
        <v>145852</v>
      </c>
      <c r="N1493">
        <v>18322</v>
      </c>
      <c r="O1493" t="s">
        <v>7659</v>
      </c>
      <c r="P1493">
        <v>0</v>
      </c>
      <c r="Q1493" t="s">
        <v>7660</v>
      </c>
      <c r="R1493" t="s">
        <v>7661</v>
      </c>
      <c r="S1493">
        <v>164</v>
      </c>
      <c r="T1493" t="s">
        <v>37</v>
      </c>
      <c r="U1493" t="s">
        <v>38</v>
      </c>
      <c r="V1493" t="s">
        <v>39</v>
      </c>
      <c r="W1493" s="11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5">
      <c r="A1494" t="s">
        <v>28</v>
      </c>
      <c r="B1494" t="s">
        <v>7662</v>
      </c>
      <c r="C1494">
        <v>126</v>
      </c>
      <c r="D1494">
        <v>106</v>
      </c>
      <c r="E1494">
        <v>12</v>
      </c>
      <c r="F1494">
        <v>946</v>
      </c>
      <c r="G1494" t="s">
        <v>490</v>
      </c>
      <c r="H1494">
        <v>11000</v>
      </c>
      <c r="I1494" s="11">
        <v>11854694</v>
      </c>
      <c r="J1494" t="s">
        <v>3270</v>
      </c>
      <c r="K1494" t="s">
        <v>386</v>
      </c>
      <c r="L1494" t="s">
        <v>7663</v>
      </c>
      <c r="M1494">
        <v>14281</v>
      </c>
      <c r="N1494">
        <v>17560</v>
      </c>
      <c r="O1494" t="s">
        <v>2239</v>
      </c>
      <c r="P1494">
        <v>2</v>
      </c>
      <c r="Q1494" t="s">
        <v>7664</v>
      </c>
      <c r="R1494" t="s">
        <v>7665</v>
      </c>
      <c r="S1494">
        <v>64</v>
      </c>
      <c r="T1494" t="s">
        <v>37</v>
      </c>
      <c r="U1494" t="s">
        <v>38</v>
      </c>
      <c r="V1494" t="s">
        <v>90</v>
      </c>
      <c r="W1494" s="11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5">
      <c r="A1495" t="s">
        <v>28</v>
      </c>
      <c r="B1495" t="s">
        <v>7428</v>
      </c>
      <c r="C1495">
        <v>157</v>
      </c>
      <c r="D1495">
        <v>120</v>
      </c>
      <c r="E1495">
        <v>132</v>
      </c>
      <c r="F1495">
        <v>1000</v>
      </c>
      <c r="G1495" t="s">
        <v>1664</v>
      </c>
      <c r="H1495">
        <v>33000</v>
      </c>
      <c r="I1495" s="11">
        <v>115648585</v>
      </c>
      <c r="J1495" t="s">
        <v>1575</v>
      </c>
      <c r="K1495" t="s">
        <v>4046</v>
      </c>
      <c r="L1495" t="s">
        <v>7666</v>
      </c>
      <c r="M1495">
        <v>160776</v>
      </c>
      <c r="N1495">
        <v>54877</v>
      </c>
      <c r="O1495" t="s">
        <v>2021</v>
      </c>
      <c r="P1495">
        <v>1</v>
      </c>
      <c r="Q1495" t="s">
        <v>7667</v>
      </c>
      <c r="R1495" t="s">
        <v>7668</v>
      </c>
      <c r="S1495">
        <v>402</v>
      </c>
      <c r="T1495" t="s">
        <v>37</v>
      </c>
      <c r="U1495" t="s">
        <v>38</v>
      </c>
      <c r="V1495" t="s">
        <v>90</v>
      </c>
      <c r="W1495" s="11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5">
      <c r="A1496" t="s">
        <v>28</v>
      </c>
      <c r="B1496" t="s">
        <v>1271</v>
      </c>
      <c r="C1496">
        <v>104</v>
      </c>
      <c r="D1496">
        <v>135</v>
      </c>
      <c r="E1496">
        <v>323</v>
      </c>
      <c r="F1496">
        <v>495</v>
      </c>
      <c r="G1496" t="s">
        <v>1596</v>
      </c>
      <c r="H1496">
        <v>826</v>
      </c>
      <c r="I1496" s="11">
        <v>122012643</v>
      </c>
      <c r="J1496" t="s">
        <v>50</v>
      </c>
      <c r="K1496" t="s">
        <v>1279</v>
      </c>
      <c r="L1496" t="s">
        <v>7669</v>
      </c>
      <c r="M1496">
        <v>143696</v>
      </c>
      <c r="N1496">
        <v>2575</v>
      </c>
      <c r="O1496" t="s">
        <v>3542</v>
      </c>
      <c r="P1496">
        <v>1</v>
      </c>
      <c r="Q1496" t="s">
        <v>7670</v>
      </c>
      <c r="R1496" t="s">
        <v>7671</v>
      </c>
      <c r="S1496">
        <v>241</v>
      </c>
      <c r="T1496" t="s">
        <v>37</v>
      </c>
      <c r="U1496" t="s">
        <v>38</v>
      </c>
      <c r="V1496" t="s">
        <v>90</v>
      </c>
      <c r="W1496" s="11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5">
      <c r="A1497" t="s">
        <v>28</v>
      </c>
      <c r="B1497" t="s">
        <v>6681</v>
      </c>
      <c r="C1497">
        <v>304</v>
      </c>
      <c r="D1497">
        <v>132</v>
      </c>
      <c r="E1497">
        <v>304</v>
      </c>
      <c r="F1497">
        <v>898</v>
      </c>
      <c r="G1497" t="s">
        <v>1975</v>
      </c>
      <c r="H1497">
        <v>15000</v>
      </c>
      <c r="I1497" s="11">
        <v>116631310</v>
      </c>
      <c r="J1497" t="s">
        <v>1493</v>
      </c>
      <c r="K1497" t="s">
        <v>4956</v>
      </c>
      <c r="L1497" t="s">
        <v>7672</v>
      </c>
      <c r="M1497">
        <v>87665</v>
      </c>
      <c r="N1497">
        <v>20035</v>
      </c>
      <c r="O1497" t="s">
        <v>2458</v>
      </c>
      <c r="P1497">
        <v>0</v>
      </c>
      <c r="Q1497" t="s">
        <v>7673</v>
      </c>
      <c r="R1497" t="s">
        <v>7674</v>
      </c>
      <c r="S1497">
        <v>323</v>
      </c>
      <c r="T1497" t="s">
        <v>37</v>
      </c>
      <c r="U1497" t="s">
        <v>38</v>
      </c>
      <c r="V1497" t="s">
        <v>39</v>
      </c>
      <c r="W1497" s="11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5">
      <c r="A1498" t="s">
        <v>720</v>
      </c>
      <c r="B1498" t="s">
        <v>4843</v>
      </c>
      <c r="C1498">
        <v>191</v>
      </c>
      <c r="D1498">
        <v>92</v>
      </c>
      <c r="E1498">
        <v>43</v>
      </c>
      <c r="F1498">
        <v>936</v>
      </c>
      <c r="G1498" t="s">
        <v>1114</v>
      </c>
      <c r="H1498">
        <v>989</v>
      </c>
      <c r="I1498" s="11">
        <v>114324072</v>
      </c>
      <c r="J1498" t="s">
        <v>3753</v>
      </c>
      <c r="K1498" t="s">
        <v>3097</v>
      </c>
      <c r="L1498" t="s">
        <v>7675</v>
      </c>
      <c r="M1498">
        <v>185338</v>
      </c>
      <c r="N1498">
        <v>4730</v>
      </c>
      <c r="O1498" t="s">
        <v>30</v>
      </c>
      <c r="P1498">
        <v>0</v>
      </c>
      <c r="Q1498" t="s">
        <v>7676</v>
      </c>
      <c r="R1498" t="s">
        <v>7677</v>
      </c>
      <c r="S1498">
        <v>392</v>
      </c>
      <c r="T1498" t="s">
        <v>37</v>
      </c>
      <c r="U1498" t="s">
        <v>38</v>
      </c>
      <c r="V1498" t="s">
        <v>39</v>
      </c>
      <c r="W1498" s="11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5">
      <c r="A1499" t="s">
        <v>28</v>
      </c>
      <c r="B1499" t="s">
        <v>158</v>
      </c>
      <c r="C1499">
        <v>55</v>
      </c>
      <c r="D1499">
        <v>99</v>
      </c>
      <c r="E1499">
        <v>188</v>
      </c>
      <c r="F1499">
        <v>436</v>
      </c>
      <c r="G1499" t="s">
        <v>7073</v>
      </c>
      <c r="H1499">
        <v>1000</v>
      </c>
      <c r="I1499" s="11">
        <v>113502246</v>
      </c>
      <c r="J1499" t="s">
        <v>2687</v>
      </c>
      <c r="K1499" t="s">
        <v>3816</v>
      </c>
      <c r="L1499" t="s">
        <v>7678</v>
      </c>
      <c r="M1499">
        <v>96607</v>
      </c>
      <c r="N1499">
        <v>3696</v>
      </c>
      <c r="O1499" t="s">
        <v>7679</v>
      </c>
      <c r="P1499">
        <v>0</v>
      </c>
      <c r="Q1499" t="s">
        <v>7680</v>
      </c>
      <c r="R1499" t="s">
        <v>7681</v>
      </c>
      <c r="S1499">
        <v>125</v>
      </c>
      <c r="T1499" t="s">
        <v>37</v>
      </c>
      <c r="U1499" t="s">
        <v>38</v>
      </c>
      <c r="V1499" t="s">
        <v>39</v>
      </c>
      <c r="W1499" s="11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5">
      <c r="A1500" t="s">
        <v>28</v>
      </c>
      <c r="B1500" t="s">
        <v>4770</v>
      </c>
      <c r="C1500">
        <v>59</v>
      </c>
      <c r="D1500">
        <v>90</v>
      </c>
      <c r="E1500">
        <v>176</v>
      </c>
      <c r="F1500">
        <v>460</v>
      </c>
      <c r="G1500" t="s">
        <v>1308</v>
      </c>
      <c r="H1500">
        <v>531</v>
      </c>
      <c r="I1500" s="11">
        <v>108360000</v>
      </c>
      <c r="J1500" t="s">
        <v>4052</v>
      </c>
      <c r="K1500" t="s">
        <v>715</v>
      </c>
      <c r="L1500" t="s">
        <v>7682</v>
      </c>
      <c r="M1500">
        <v>160321</v>
      </c>
      <c r="N1500">
        <v>2203</v>
      </c>
      <c r="O1500" t="s">
        <v>3964</v>
      </c>
      <c r="P1500">
        <v>0</v>
      </c>
      <c r="Q1500" t="s">
        <v>7683</v>
      </c>
      <c r="R1500" t="s">
        <v>7684</v>
      </c>
      <c r="S1500">
        <v>178</v>
      </c>
      <c r="T1500" t="s">
        <v>37</v>
      </c>
      <c r="U1500" t="s">
        <v>38</v>
      </c>
      <c r="V1500" t="s">
        <v>39</v>
      </c>
      <c r="W1500" s="11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5">
      <c r="A1501" t="s">
        <v>28</v>
      </c>
      <c r="B1501" t="s">
        <v>3170</v>
      </c>
      <c r="C1501">
        <v>108</v>
      </c>
      <c r="D1501">
        <v>111</v>
      </c>
      <c r="E1501">
        <v>0</v>
      </c>
      <c r="F1501">
        <v>529</v>
      </c>
      <c r="G1501" t="s">
        <v>3172</v>
      </c>
      <c r="H1501">
        <v>11000</v>
      </c>
      <c r="I1501" s="11">
        <v>108244774</v>
      </c>
      <c r="J1501" t="s">
        <v>2630</v>
      </c>
      <c r="K1501" t="s">
        <v>252</v>
      </c>
      <c r="L1501" t="s">
        <v>7685</v>
      </c>
      <c r="M1501">
        <v>94049</v>
      </c>
      <c r="N1501">
        <v>13645</v>
      </c>
      <c r="O1501" t="s">
        <v>7686</v>
      </c>
      <c r="P1501">
        <v>2</v>
      </c>
      <c r="Q1501" t="s">
        <v>7687</v>
      </c>
      <c r="R1501" t="s">
        <v>7688</v>
      </c>
      <c r="S1501">
        <v>301</v>
      </c>
      <c r="T1501" t="s">
        <v>37</v>
      </c>
      <c r="U1501" t="s">
        <v>38</v>
      </c>
      <c r="V1501" t="s">
        <v>272</v>
      </c>
      <c r="W1501" s="11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5">
      <c r="A1502" t="s">
        <v>28</v>
      </c>
      <c r="B1502" t="s">
        <v>7119</v>
      </c>
      <c r="C1502">
        <v>50</v>
      </c>
      <c r="D1502">
        <v>103</v>
      </c>
      <c r="E1502">
        <v>37</v>
      </c>
      <c r="F1502">
        <v>452</v>
      </c>
      <c r="G1502" t="s">
        <v>6395</v>
      </c>
      <c r="H1502">
        <v>944</v>
      </c>
      <c r="I1502" s="11">
        <v>105444419</v>
      </c>
      <c r="J1502" t="s">
        <v>1611</v>
      </c>
      <c r="K1502" t="s">
        <v>3971</v>
      </c>
      <c r="L1502" t="s">
        <v>7689</v>
      </c>
      <c r="M1502">
        <v>31817</v>
      </c>
      <c r="N1502">
        <v>3143</v>
      </c>
      <c r="O1502" t="s">
        <v>1765</v>
      </c>
      <c r="P1502">
        <v>3</v>
      </c>
      <c r="Q1502" t="s">
        <v>7690</v>
      </c>
      <c r="R1502" t="s">
        <v>7691</v>
      </c>
      <c r="S1502">
        <v>117</v>
      </c>
      <c r="T1502" t="s">
        <v>37</v>
      </c>
      <c r="U1502" t="s">
        <v>38</v>
      </c>
      <c r="V1502" t="s">
        <v>90</v>
      </c>
      <c r="W1502" s="11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5">
      <c r="A1503" t="s">
        <v>28</v>
      </c>
      <c r="B1503" t="s">
        <v>658</v>
      </c>
      <c r="C1503">
        <v>216</v>
      </c>
      <c r="D1503">
        <v>127</v>
      </c>
      <c r="E1503">
        <v>21000</v>
      </c>
      <c r="F1503">
        <v>360</v>
      </c>
      <c r="G1503" t="s">
        <v>335</v>
      </c>
      <c r="H1503">
        <v>11000</v>
      </c>
      <c r="I1503" s="11">
        <v>100125340</v>
      </c>
      <c r="J1503" t="s">
        <v>2079</v>
      </c>
      <c r="K1503" t="s">
        <v>456</v>
      </c>
      <c r="L1503" t="s">
        <v>7692</v>
      </c>
      <c r="M1503">
        <v>1023511</v>
      </c>
      <c r="N1503">
        <v>22678</v>
      </c>
      <c r="O1503" t="s">
        <v>1450</v>
      </c>
      <c r="P1503">
        <v>0</v>
      </c>
      <c r="Q1503" t="s">
        <v>7693</v>
      </c>
      <c r="R1503" t="s">
        <v>7694</v>
      </c>
      <c r="S1503">
        <v>1080</v>
      </c>
      <c r="T1503" t="s">
        <v>37</v>
      </c>
      <c r="U1503" t="s">
        <v>38</v>
      </c>
      <c r="V1503" t="s">
        <v>569</v>
      </c>
      <c r="W1503" s="11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5">
      <c r="A1504" t="s">
        <v>28</v>
      </c>
      <c r="B1504" t="s">
        <v>1349</v>
      </c>
      <c r="C1504">
        <v>472</v>
      </c>
      <c r="D1504">
        <v>112</v>
      </c>
      <c r="E1504">
        <v>662</v>
      </c>
      <c r="F1504">
        <v>107</v>
      </c>
      <c r="G1504" t="s">
        <v>5888</v>
      </c>
      <c r="H1504">
        <v>2000</v>
      </c>
      <c r="I1504" s="11">
        <v>115646235</v>
      </c>
      <c r="J1504" t="s">
        <v>2702</v>
      </c>
      <c r="K1504" t="s">
        <v>553</v>
      </c>
      <c r="L1504" t="s">
        <v>7695</v>
      </c>
      <c r="M1504">
        <v>531737</v>
      </c>
      <c r="N1504">
        <v>2639</v>
      </c>
      <c r="O1504" t="s">
        <v>2409</v>
      </c>
      <c r="P1504">
        <v>0</v>
      </c>
      <c r="Q1504" t="s">
        <v>7696</v>
      </c>
      <c r="R1504" t="s">
        <v>7697</v>
      </c>
      <c r="S1504">
        <v>1262</v>
      </c>
      <c r="T1504" t="s">
        <v>37</v>
      </c>
      <c r="U1504" t="s">
        <v>7698</v>
      </c>
      <c r="V1504" t="s">
        <v>569</v>
      </c>
      <c r="W1504" s="11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5">
      <c r="A1505" t="s">
        <v>28</v>
      </c>
      <c r="B1505" t="s">
        <v>7699</v>
      </c>
      <c r="C1505">
        <v>89</v>
      </c>
      <c r="D1505">
        <v>87</v>
      </c>
      <c r="E1505">
        <v>47</v>
      </c>
      <c r="F1505">
        <v>217</v>
      </c>
      <c r="G1505" t="s">
        <v>1710</v>
      </c>
      <c r="H1505">
        <v>19000</v>
      </c>
      <c r="I1505" s="11">
        <v>85416609</v>
      </c>
      <c r="J1505" t="s">
        <v>266</v>
      </c>
      <c r="K1505" t="s">
        <v>95</v>
      </c>
      <c r="L1505" t="s">
        <v>7700</v>
      </c>
      <c r="M1505">
        <v>58906</v>
      </c>
      <c r="N1505">
        <v>20097</v>
      </c>
      <c r="O1505" t="s">
        <v>7701</v>
      </c>
      <c r="P1505">
        <v>0</v>
      </c>
      <c r="Q1505" t="s">
        <v>7702</v>
      </c>
      <c r="R1505" t="s">
        <v>7703</v>
      </c>
      <c r="S1505">
        <v>186</v>
      </c>
      <c r="T1505" t="s">
        <v>37</v>
      </c>
      <c r="U1505" t="s">
        <v>38</v>
      </c>
      <c r="V1505" t="s">
        <v>90</v>
      </c>
      <c r="W1505" s="11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5">
      <c r="A1506" t="s">
        <v>28</v>
      </c>
      <c r="B1506" t="s">
        <v>3541</v>
      </c>
      <c r="C1506">
        <v>229</v>
      </c>
      <c r="D1506">
        <v>138</v>
      </c>
      <c r="E1506">
        <v>16000</v>
      </c>
      <c r="F1506">
        <v>262</v>
      </c>
      <c r="G1506" t="s">
        <v>7704</v>
      </c>
      <c r="H1506">
        <v>616</v>
      </c>
      <c r="I1506" s="11">
        <v>90135191</v>
      </c>
      <c r="J1506" t="s">
        <v>2079</v>
      </c>
      <c r="K1506" t="s">
        <v>6378</v>
      </c>
      <c r="L1506" t="s">
        <v>7705</v>
      </c>
      <c r="M1506">
        <v>338415</v>
      </c>
      <c r="N1506">
        <v>1942</v>
      </c>
      <c r="O1506" t="s">
        <v>7706</v>
      </c>
      <c r="P1506">
        <v>0</v>
      </c>
      <c r="Q1506" t="s">
        <v>7707</v>
      </c>
      <c r="R1506" t="s">
        <v>7708</v>
      </c>
      <c r="S1506">
        <v>935</v>
      </c>
      <c r="T1506" t="s">
        <v>37</v>
      </c>
      <c r="U1506" t="s">
        <v>38</v>
      </c>
      <c r="V1506" t="s">
        <v>569</v>
      </c>
      <c r="W1506" s="11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5">
      <c r="A1507" t="s">
        <v>28</v>
      </c>
      <c r="B1507" t="s">
        <v>3541</v>
      </c>
      <c r="C1507">
        <v>268</v>
      </c>
      <c r="D1507">
        <v>132</v>
      </c>
      <c r="E1507">
        <v>16000</v>
      </c>
      <c r="F1507">
        <v>567</v>
      </c>
      <c r="G1507" t="s">
        <v>456</v>
      </c>
      <c r="H1507">
        <v>16000</v>
      </c>
      <c r="I1507" s="11">
        <v>100422786</v>
      </c>
      <c r="J1507" t="s">
        <v>3637</v>
      </c>
      <c r="K1507" t="s">
        <v>3541</v>
      </c>
      <c r="L1507" t="s">
        <v>7709</v>
      </c>
      <c r="M1507">
        <v>482064</v>
      </c>
      <c r="N1507">
        <v>28830</v>
      </c>
      <c r="O1507" t="s">
        <v>7710</v>
      </c>
      <c r="P1507">
        <v>1</v>
      </c>
      <c r="Q1507" t="s">
        <v>7711</v>
      </c>
      <c r="R1507" t="s">
        <v>7712</v>
      </c>
      <c r="S1507">
        <v>1106</v>
      </c>
      <c r="T1507" t="s">
        <v>37</v>
      </c>
      <c r="U1507" t="s">
        <v>38</v>
      </c>
      <c r="V1507" t="s">
        <v>39</v>
      </c>
      <c r="W1507" s="11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5">
      <c r="A1508" t="s">
        <v>28</v>
      </c>
      <c r="B1508" t="s">
        <v>4051</v>
      </c>
      <c r="C1508">
        <v>145</v>
      </c>
      <c r="D1508">
        <v>103</v>
      </c>
      <c r="E1508">
        <v>11000</v>
      </c>
      <c r="F1508">
        <v>636</v>
      </c>
      <c r="G1508" t="s">
        <v>1594</v>
      </c>
      <c r="H1508">
        <v>22000</v>
      </c>
      <c r="I1508" s="11">
        <v>106694016</v>
      </c>
      <c r="J1508" t="s">
        <v>982</v>
      </c>
      <c r="K1508" t="s">
        <v>1683</v>
      </c>
      <c r="L1508" t="s">
        <v>7713</v>
      </c>
      <c r="M1508">
        <v>123940</v>
      </c>
      <c r="N1508">
        <v>24333</v>
      </c>
      <c r="O1508" t="s">
        <v>1294</v>
      </c>
      <c r="P1508">
        <v>2</v>
      </c>
      <c r="Q1508" t="s">
        <v>7714</v>
      </c>
      <c r="R1508" t="s">
        <v>7715</v>
      </c>
      <c r="S1508">
        <v>337</v>
      </c>
      <c r="T1508" t="s">
        <v>37</v>
      </c>
      <c r="U1508" t="s">
        <v>38</v>
      </c>
      <c r="V1508" t="s">
        <v>569</v>
      </c>
      <c r="W1508" s="11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5">
      <c r="A1509" t="s">
        <v>28</v>
      </c>
      <c r="B1509" t="s">
        <v>6089</v>
      </c>
      <c r="C1509">
        <v>177</v>
      </c>
      <c r="D1509">
        <v>123</v>
      </c>
      <c r="E1509">
        <v>415</v>
      </c>
      <c r="F1509">
        <v>545</v>
      </c>
      <c r="G1509" t="s">
        <v>6972</v>
      </c>
      <c r="H1509">
        <v>33000</v>
      </c>
      <c r="I1509" s="11">
        <v>64286</v>
      </c>
      <c r="J1509" t="s">
        <v>209</v>
      </c>
      <c r="K1509" t="s">
        <v>4046</v>
      </c>
      <c r="L1509" t="s">
        <v>7716</v>
      </c>
      <c r="M1509">
        <v>396396</v>
      </c>
      <c r="N1509">
        <v>34495</v>
      </c>
      <c r="O1509" t="s">
        <v>6178</v>
      </c>
      <c r="P1509">
        <v>0</v>
      </c>
      <c r="Q1509" t="s">
        <v>7717</v>
      </c>
      <c r="R1509" t="s">
        <v>7718</v>
      </c>
      <c r="S1509">
        <v>1111</v>
      </c>
      <c r="T1509" t="s">
        <v>37</v>
      </c>
      <c r="U1509" t="s">
        <v>38</v>
      </c>
      <c r="V1509" t="s">
        <v>39</v>
      </c>
      <c r="W1509" s="11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5">
      <c r="A1510" t="s">
        <v>28</v>
      </c>
      <c r="B1510" t="s">
        <v>5937</v>
      </c>
      <c r="C1510">
        <v>175</v>
      </c>
      <c r="D1510">
        <v>111</v>
      </c>
      <c r="E1510">
        <v>98</v>
      </c>
      <c r="F1510">
        <v>71</v>
      </c>
      <c r="G1510" t="s">
        <v>7719</v>
      </c>
      <c r="H1510">
        <v>2000</v>
      </c>
      <c r="I1510" s="11">
        <v>76806312</v>
      </c>
      <c r="J1510" t="s">
        <v>1618</v>
      </c>
      <c r="K1510" t="s">
        <v>229</v>
      </c>
      <c r="L1510" t="s">
        <v>7720</v>
      </c>
      <c r="M1510">
        <v>124501</v>
      </c>
      <c r="N1510">
        <v>2978</v>
      </c>
      <c r="O1510" t="s">
        <v>7721</v>
      </c>
      <c r="P1510">
        <v>1</v>
      </c>
      <c r="Q1510" t="s">
        <v>7722</v>
      </c>
      <c r="R1510" t="s">
        <v>7723</v>
      </c>
      <c r="S1510">
        <v>154</v>
      </c>
      <c r="T1510" t="s">
        <v>37</v>
      </c>
      <c r="U1510" t="s">
        <v>38</v>
      </c>
      <c r="V1510" t="s">
        <v>39</v>
      </c>
      <c r="W1510" s="11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5">
      <c r="A1511" t="s">
        <v>28</v>
      </c>
      <c r="B1511" t="s">
        <v>1616</v>
      </c>
      <c r="C1511">
        <v>131</v>
      </c>
      <c r="D1511">
        <v>102</v>
      </c>
      <c r="E1511">
        <v>23</v>
      </c>
      <c r="F1511">
        <v>635</v>
      </c>
      <c r="G1511" t="s">
        <v>1696</v>
      </c>
      <c r="H1511">
        <v>1000</v>
      </c>
      <c r="I1511" s="11">
        <v>79566871</v>
      </c>
      <c r="J1511" t="s">
        <v>7724</v>
      </c>
      <c r="K1511" t="s">
        <v>6623</v>
      </c>
      <c r="L1511" t="s">
        <v>7725</v>
      </c>
      <c r="M1511">
        <v>31760</v>
      </c>
      <c r="N1511">
        <v>4516</v>
      </c>
      <c r="O1511" t="s">
        <v>1553</v>
      </c>
      <c r="P1511">
        <v>2</v>
      </c>
      <c r="Q1511" t="s">
        <v>7726</v>
      </c>
      <c r="R1511" t="s">
        <v>7727</v>
      </c>
      <c r="S1511">
        <v>140</v>
      </c>
      <c r="T1511" t="s">
        <v>37</v>
      </c>
      <c r="U1511" t="s">
        <v>38</v>
      </c>
      <c r="V1511" t="s">
        <v>272</v>
      </c>
      <c r="W1511" s="11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5">
      <c r="A1512" t="s">
        <v>28</v>
      </c>
      <c r="B1512" t="s">
        <v>7728</v>
      </c>
      <c r="C1512">
        <v>41</v>
      </c>
      <c r="D1512">
        <v>78</v>
      </c>
      <c r="E1512">
        <v>0</v>
      </c>
      <c r="F1512">
        <v>786</v>
      </c>
      <c r="G1512" t="s">
        <v>7729</v>
      </c>
      <c r="H1512">
        <v>971</v>
      </c>
      <c r="I1512" s="11">
        <v>76501438</v>
      </c>
      <c r="J1512" t="s">
        <v>1922</v>
      </c>
      <c r="K1512" t="s">
        <v>2252</v>
      </c>
      <c r="L1512" t="s">
        <v>7730</v>
      </c>
      <c r="M1512">
        <v>8146</v>
      </c>
      <c r="N1512">
        <v>4527</v>
      </c>
      <c r="O1512" t="s">
        <v>5874</v>
      </c>
      <c r="P1512">
        <v>0</v>
      </c>
      <c r="Q1512" t="s">
        <v>7731</v>
      </c>
      <c r="R1512" t="s">
        <v>7732</v>
      </c>
      <c r="S1512">
        <v>49</v>
      </c>
      <c r="T1512" t="s">
        <v>37</v>
      </c>
      <c r="U1512" t="s">
        <v>740</v>
      </c>
      <c r="V1512" t="s">
        <v>272</v>
      </c>
      <c r="W1512" s="11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5">
      <c r="A1513" t="s">
        <v>28</v>
      </c>
      <c r="B1513" t="s">
        <v>5828</v>
      </c>
      <c r="C1513">
        <v>30</v>
      </c>
      <c r="D1513">
        <v>132</v>
      </c>
      <c r="E1513">
        <v>0</v>
      </c>
      <c r="F1513">
        <v>252</v>
      </c>
      <c r="G1513" t="s">
        <v>1682</v>
      </c>
      <c r="H1513">
        <v>769</v>
      </c>
      <c r="I1513" s="11">
        <v>74787599</v>
      </c>
      <c r="J1513" t="s">
        <v>209</v>
      </c>
      <c r="K1513" t="s">
        <v>3167</v>
      </c>
      <c r="L1513" t="s">
        <v>7733</v>
      </c>
      <c r="M1513">
        <v>12549</v>
      </c>
      <c r="N1513">
        <v>1936</v>
      </c>
      <c r="O1513" t="s">
        <v>7734</v>
      </c>
      <c r="P1513">
        <v>1</v>
      </c>
      <c r="Q1513" t="s">
        <v>7735</v>
      </c>
      <c r="R1513" t="s">
        <v>7736</v>
      </c>
      <c r="S1513">
        <v>109</v>
      </c>
      <c r="T1513" t="s">
        <v>37</v>
      </c>
      <c r="U1513" t="s">
        <v>38</v>
      </c>
      <c r="V1513" t="s">
        <v>569</v>
      </c>
      <c r="W1513" s="11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5">
      <c r="A1514" t="s">
        <v>28</v>
      </c>
      <c r="B1514" t="s">
        <v>988</v>
      </c>
      <c r="C1514">
        <v>57</v>
      </c>
      <c r="D1514">
        <v>133</v>
      </c>
      <c r="E1514">
        <v>380</v>
      </c>
      <c r="F1514">
        <v>918</v>
      </c>
      <c r="G1514" t="s">
        <v>335</v>
      </c>
      <c r="H1514">
        <v>12000</v>
      </c>
      <c r="I1514" s="11">
        <v>66528842</v>
      </c>
      <c r="J1514" t="s">
        <v>7315</v>
      </c>
      <c r="K1514" t="s">
        <v>735</v>
      </c>
      <c r="L1514" t="s">
        <v>7737</v>
      </c>
      <c r="M1514">
        <v>112175</v>
      </c>
      <c r="N1514">
        <v>26388</v>
      </c>
      <c r="O1514" t="s">
        <v>662</v>
      </c>
      <c r="P1514">
        <v>2</v>
      </c>
      <c r="Q1514" t="s">
        <v>7738</v>
      </c>
      <c r="R1514" t="s">
        <v>7739</v>
      </c>
      <c r="S1514">
        <v>329</v>
      </c>
      <c r="T1514" t="s">
        <v>37</v>
      </c>
      <c r="U1514" t="s">
        <v>38</v>
      </c>
      <c r="V1514" t="s">
        <v>569</v>
      </c>
      <c r="W1514" s="11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5">
      <c r="A1515" t="s">
        <v>28</v>
      </c>
      <c r="B1515" t="s">
        <v>7740</v>
      </c>
      <c r="C1515">
        <v>391</v>
      </c>
      <c r="D1515">
        <v>108</v>
      </c>
      <c r="E1515">
        <v>655</v>
      </c>
      <c r="F1515">
        <v>940</v>
      </c>
      <c r="G1515" t="s">
        <v>2382</v>
      </c>
      <c r="H1515">
        <v>24000</v>
      </c>
      <c r="I1515" s="11">
        <v>83813460</v>
      </c>
      <c r="J1515" t="s">
        <v>209</v>
      </c>
      <c r="K1515" t="s">
        <v>77</v>
      </c>
      <c r="L1515" t="s">
        <v>7741</v>
      </c>
      <c r="M1515">
        <v>270238</v>
      </c>
      <c r="N1515">
        <v>35209</v>
      </c>
      <c r="O1515" t="s">
        <v>7742</v>
      </c>
      <c r="P1515">
        <v>0</v>
      </c>
      <c r="Q1515" t="s">
        <v>7743</v>
      </c>
      <c r="R1515" t="s">
        <v>7744</v>
      </c>
      <c r="S1515">
        <v>452</v>
      </c>
      <c r="T1515" t="s">
        <v>37</v>
      </c>
      <c r="U1515" t="s">
        <v>38</v>
      </c>
      <c r="V1515" t="s">
        <v>569</v>
      </c>
      <c r="W1515" s="11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5">
      <c r="A1516" t="s">
        <v>28</v>
      </c>
      <c r="B1516" t="s">
        <v>7745</v>
      </c>
      <c r="C1516">
        <v>217</v>
      </c>
      <c r="D1516">
        <v>125</v>
      </c>
      <c r="E1516">
        <v>729</v>
      </c>
      <c r="F1516">
        <v>322</v>
      </c>
      <c r="G1516" t="s">
        <v>7746</v>
      </c>
      <c r="H1516">
        <v>442</v>
      </c>
      <c r="I1516" s="11">
        <v>65010106</v>
      </c>
      <c r="J1516" t="s">
        <v>2450</v>
      </c>
      <c r="K1516" t="s">
        <v>7616</v>
      </c>
      <c r="L1516" t="s">
        <v>7747</v>
      </c>
      <c r="M1516">
        <v>107557</v>
      </c>
      <c r="N1516">
        <v>1556</v>
      </c>
      <c r="O1516" t="s">
        <v>7748</v>
      </c>
      <c r="P1516">
        <v>1</v>
      </c>
      <c r="Q1516" t="s">
        <v>7749</v>
      </c>
      <c r="R1516" t="s">
        <v>7750</v>
      </c>
      <c r="S1516">
        <v>612</v>
      </c>
      <c r="T1516" t="s">
        <v>37</v>
      </c>
      <c r="U1516" t="s">
        <v>38</v>
      </c>
      <c r="V1516" t="s">
        <v>569</v>
      </c>
      <c r="W1516" s="11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5">
      <c r="A1517" t="s">
        <v>28</v>
      </c>
      <c r="B1517" t="s">
        <v>7751</v>
      </c>
      <c r="C1517">
        <v>452</v>
      </c>
      <c r="D1517">
        <v>98</v>
      </c>
      <c r="E1517">
        <v>129</v>
      </c>
      <c r="F1517">
        <v>7</v>
      </c>
      <c r="G1517" t="s">
        <v>7752</v>
      </c>
      <c r="H1517">
        <v>303</v>
      </c>
      <c r="I1517" s="11">
        <v>66359959</v>
      </c>
      <c r="J1517" t="s">
        <v>7753</v>
      </c>
      <c r="K1517" t="s">
        <v>7754</v>
      </c>
      <c r="L1517" t="s">
        <v>7755</v>
      </c>
      <c r="M1517">
        <v>184641</v>
      </c>
      <c r="N1517">
        <v>337</v>
      </c>
      <c r="O1517" t="s">
        <v>7756</v>
      </c>
      <c r="P1517">
        <v>0</v>
      </c>
      <c r="Q1517" t="s">
        <v>7757</v>
      </c>
      <c r="R1517" t="s">
        <v>7758</v>
      </c>
      <c r="S1517">
        <v>326</v>
      </c>
      <c r="T1517" t="s">
        <v>37</v>
      </c>
      <c r="U1517" t="s">
        <v>38</v>
      </c>
      <c r="V1517" t="s">
        <v>39</v>
      </c>
      <c r="W1517" s="11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5">
      <c r="A1518" t="s">
        <v>28</v>
      </c>
      <c r="B1518" t="s">
        <v>7759</v>
      </c>
      <c r="C1518">
        <v>589</v>
      </c>
      <c r="D1518">
        <v>119</v>
      </c>
      <c r="E1518">
        <v>0</v>
      </c>
      <c r="F1518">
        <v>502</v>
      </c>
      <c r="G1518" t="s">
        <v>950</v>
      </c>
      <c r="H1518">
        <v>23000</v>
      </c>
      <c r="I1518" s="11">
        <v>66468315</v>
      </c>
      <c r="J1518" t="s">
        <v>5275</v>
      </c>
      <c r="K1518" t="s">
        <v>62</v>
      </c>
      <c r="L1518" t="s">
        <v>7760</v>
      </c>
      <c r="M1518">
        <v>428916</v>
      </c>
      <c r="N1518">
        <v>37387</v>
      </c>
      <c r="O1518" t="s">
        <v>7761</v>
      </c>
      <c r="P1518">
        <v>0</v>
      </c>
      <c r="Q1518" t="s">
        <v>7762</v>
      </c>
      <c r="R1518" t="s">
        <v>7763</v>
      </c>
      <c r="S1518">
        <v>667</v>
      </c>
      <c r="T1518" t="s">
        <v>37</v>
      </c>
      <c r="U1518" t="s">
        <v>38</v>
      </c>
      <c r="V1518" t="s">
        <v>569</v>
      </c>
      <c r="W1518" s="11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5">
      <c r="A1519" t="s">
        <v>28</v>
      </c>
      <c r="B1519" t="s">
        <v>193</v>
      </c>
      <c r="C1519">
        <v>61</v>
      </c>
      <c r="D1519">
        <v>87</v>
      </c>
      <c r="E1519">
        <v>129</v>
      </c>
      <c r="F1519">
        <v>560</v>
      </c>
      <c r="G1519" t="s">
        <v>185</v>
      </c>
      <c r="H1519">
        <v>979</v>
      </c>
      <c r="I1519" s="11">
        <v>64172251</v>
      </c>
      <c r="J1519" t="s">
        <v>2687</v>
      </c>
      <c r="K1519" t="s">
        <v>1594</v>
      </c>
      <c r="L1519" t="s">
        <v>7764</v>
      </c>
      <c r="M1519">
        <v>19079</v>
      </c>
      <c r="N1519">
        <v>2911</v>
      </c>
      <c r="O1519" t="s">
        <v>2188</v>
      </c>
      <c r="P1519">
        <v>1</v>
      </c>
      <c r="Q1519" t="s">
        <v>7765</v>
      </c>
      <c r="R1519" t="s">
        <v>7766</v>
      </c>
      <c r="S1519">
        <v>122</v>
      </c>
      <c r="T1519" t="s">
        <v>37</v>
      </c>
      <c r="U1519" t="s">
        <v>38</v>
      </c>
      <c r="V1519" t="s">
        <v>39</v>
      </c>
      <c r="W1519" s="11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5">
      <c r="A1520" t="s">
        <v>28</v>
      </c>
      <c r="B1520" t="s">
        <v>7767</v>
      </c>
      <c r="C1520">
        <v>79</v>
      </c>
      <c r="D1520">
        <v>91</v>
      </c>
      <c r="E1520">
        <v>108</v>
      </c>
      <c r="F1520">
        <v>204</v>
      </c>
      <c r="G1520" t="s">
        <v>7768</v>
      </c>
      <c r="H1520">
        <v>405</v>
      </c>
      <c r="I1520" s="11">
        <v>66600000</v>
      </c>
      <c r="J1520" t="s">
        <v>3772</v>
      </c>
      <c r="K1520" t="s">
        <v>3827</v>
      </c>
      <c r="L1520" t="s">
        <v>7769</v>
      </c>
      <c r="M1520">
        <v>94435</v>
      </c>
      <c r="N1520">
        <v>1185</v>
      </c>
      <c r="O1520" t="s">
        <v>6166</v>
      </c>
      <c r="P1520">
        <v>0</v>
      </c>
      <c r="Q1520" t="s">
        <v>7770</v>
      </c>
      <c r="R1520" t="s">
        <v>7771</v>
      </c>
      <c r="S1520">
        <v>182</v>
      </c>
      <c r="T1520" t="s">
        <v>37</v>
      </c>
      <c r="U1520" t="s">
        <v>365</v>
      </c>
      <c r="V1520" t="s">
        <v>272</v>
      </c>
      <c r="W1520" s="11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5">
      <c r="A1521" t="s">
        <v>28</v>
      </c>
      <c r="B1521" t="s">
        <v>3770</v>
      </c>
      <c r="C1521">
        <v>234</v>
      </c>
      <c r="D1521">
        <v>100</v>
      </c>
      <c r="E1521">
        <v>64</v>
      </c>
      <c r="F1521">
        <v>329</v>
      </c>
      <c r="G1521" t="s">
        <v>508</v>
      </c>
      <c r="H1521">
        <v>11000</v>
      </c>
      <c r="I1521" s="11">
        <v>63536011</v>
      </c>
      <c r="J1521" t="s">
        <v>1375</v>
      </c>
      <c r="K1521" t="s">
        <v>2309</v>
      </c>
      <c r="L1521" t="s">
        <v>7772</v>
      </c>
      <c r="M1521">
        <v>34258</v>
      </c>
      <c r="N1521">
        <v>19420</v>
      </c>
      <c r="O1521" t="s">
        <v>7773</v>
      </c>
      <c r="P1521">
        <v>2</v>
      </c>
      <c r="Q1521" t="s">
        <v>7774</v>
      </c>
      <c r="R1521" t="s">
        <v>7775</v>
      </c>
      <c r="S1521">
        <v>178</v>
      </c>
      <c r="T1521" t="s">
        <v>37</v>
      </c>
      <c r="U1521" t="s">
        <v>38</v>
      </c>
      <c r="V1521" t="s">
        <v>39</v>
      </c>
      <c r="W1521" s="11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5">
      <c r="A1522" t="s">
        <v>28</v>
      </c>
      <c r="B1522" t="s">
        <v>6110</v>
      </c>
      <c r="C1522">
        <v>253</v>
      </c>
      <c r="D1522">
        <v>118</v>
      </c>
      <c r="E1522">
        <v>89</v>
      </c>
      <c r="F1522">
        <v>344</v>
      </c>
      <c r="G1522" t="s">
        <v>606</v>
      </c>
      <c r="H1522">
        <v>15000</v>
      </c>
      <c r="I1522" s="11">
        <v>62877175</v>
      </c>
      <c r="J1522" t="s">
        <v>1375</v>
      </c>
      <c r="K1522" t="s">
        <v>285</v>
      </c>
      <c r="L1522" t="s">
        <v>7776</v>
      </c>
      <c r="M1522">
        <v>217507</v>
      </c>
      <c r="N1522">
        <v>16758</v>
      </c>
      <c r="O1522" t="s">
        <v>7777</v>
      </c>
      <c r="P1522">
        <v>1</v>
      </c>
      <c r="Q1522" t="s">
        <v>7778</v>
      </c>
      <c r="R1522" t="s">
        <v>7779</v>
      </c>
      <c r="S1522">
        <v>325</v>
      </c>
      <c r="T1522" t="s">
        <v>37</v>
      </c>
      <c r="U1522" t="s">
        <v>38</v>
      </c>
      <c r="V1522" t="s">
        <v>569</v>
      </c>
      <c r="W1522" s="11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5">
      <c r="A1523" t="s">
        <v>28</v>
      </c>
      <c r="B1523" t="s">
        <v>2825</v>
      </c>
      <c r="C1523">
        <v>123</v>
      </c>
      <c r="D1523">
        <v>109</v>
      </c>
      <c r="E1523">
        <v>309</v>
      </c>
      <c r="F1523">
        <v>482</v>
      </c>
      <c r="G1523" t="s">
        <v>7781</v>
      </c>
      <c r="H1523">
        <v>1000</v>
      </c>
      <c r="I1523" s="11">
        <v>74484168</v>
      </c>
      <c r="J1523" t="s">
        <v>1092</v>
      </c>
      <c r="K1523" t="s">
        <v>3202</v>
      </c>
      <c r="L1523" t="s">
        <v>7782</v>
      </c>
      <c r="M1523">
        <v>109894</v>
      </c>
      <c r="N1523">
        <v>2740</v>
      </c>
      <c r="O1523" t="s">
        <v>7783</v>
      </c>
      <c r="P1523">
        <v>3</v>
      </c>
      <c r="Q1523" t="s">
        <v>7784</v>
      </c>
      <c r="R1523" t="s">
        <v>7785</v>
      </c>
      <c r="S1523">
        <v>340</v>
      </c>
      <c r="T1523" t="s">
        <v>37</v>
      </c>
      <c r="U1523" t="s">
        <v>38</v>
      </c>
      <c r="V1523" t="s">
        <v>569</v>
      </c>
      <c r="W1523" s="11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5">
      <c r="A1524" t="s">
        <v>28</v>
      </c>
      <c r="B1524" t="s">
        <v>7786</v>
      </c>
      <c r="C1524">
        <v>145</v>
      </c>
      <c r="D1524">
        <v>99</v>
      </c>
      <c r="E1524">
        <v>5</v>
      </c>
      <c r="F1524">
        <v>966</v>
      </c>
      <c r="G1524" t="s">
        <v>469</v>
      </c>
      <c r="H1524">
        <v>2000</v>
      </c>
      <c r="I1524" s="11">
        <v>60269340</v>
      </c>
      <c r="J1524" t="s">
        <v>1618</v>
      </c>
      <c r="K1524" t="s">
        <v>4594</v>
      </c>
      <c r="L1524" t="s">
        <v>7787</v>
      </c>
      <c r="M1524">
        <v>34079</v>
      </c>
      <c r="N1524">
        <v>6930</v>
      </c>
      <c r="O1524" t="s">
        <v>3737</v>
      </c>
      <c r="P1524">
        <v>2</v>
      </c>
      <c r="Q1524" t="s">
        <v>7788</v>
      </c>
      <c r="R1524" t="s">
        <v>7789</v>
      </c>
      <c r="S1524">
        <v>97</v>
      </c>
      <c r="T1524" t="s">
        <v>37</v>
      </c>
      <c r="U1524" t="s">
        <v>38</v>
      </c>
      <c r="V1524" t="s">
        <v>39</v>
      </c>
      <c r="W1524" s="11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5">
      <c r="A1525" t="s">
        <v>28</v>
      </c>
      <c r="B1525" t="s">
        <v>7790</v>
      </c>
      <c r="C1525">
        <v>65</v>
      </c>
      <c r="D1525">
        <v>114</v>
      </c>
      <c r="E1525">
        <v>0</v>
      </c>
      <c r="F1525">
        <v>545</v>
      </c>
      <c r="G1525" t="s">
        <v>5122</v>
      </c>
      <c r="H1525">
        <v>970</v>
      </c>
      <c r="I1525" s="11">
        <v>60033780</v>
      </c>
      <c r="J1525" t="s">
        <v>209</v>
      </c>
      <c r="K1525" t="s">
        <v>3673</v>
      </c>
      <c r="L1525" t="s">
        <v>7791</v>
      </c>
      <c r="M1525">
        <v>18973</v>
      </c>
      <c r="N1525">
        <v>2860</v>
      </c>
      <c r="O1525" t="s">
        <v>6178</v>
      </c>
      <c r="P1525">
        <v>1</v>
      </c>
      <c r="Q1525" t="s">
        <v>7792</v>
      </c>
      <c r="R1525" t="s">
        <v>7793</v>
      </c>
      <c r="S1525">
        <v>162</v>
      </c>
      <c r="T1525" t="s">
        <v>37</v>
      </c>
      <c r="U1525" t="s">
        <v>38</v>
      </c>
      <c r="V1525" t="s">
        <v>39</v>
      </c>
      <c r="W1525" s="11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5">
      <c r="A1526" t="s">
        <v>28</v>
      </c>
      <c r="B1526" t="s">
        <v>2484</v>
      </c>
      <c r="C1526">
        <v>152</v>
      </c>
      <c r="D1526">
        <v>89</v>
      </c>
      <c r="E1526">
        <v>56</v>
      </c>
      <c r="F1526">
        <v>545</v>
      </c>
      <c r="G1526" t="s">
        <v>7057</v>
      </c>
      <c r="H1526">
        <v>11000</v>
      </c>
      <c r="I1526" s="11">
        <v>58715510</v>
      </c>
      <c r="J1526" t="s">
        <v>1618</v>
      </c>
      <c r="K1526" t="s">
        <v>252</v>
      </c>
      <c r="L1526" t="s">
        <v>7794</v>
      </c>
      <c r="M1526">
        <v>79094</v>
      </c>
      <c r="N1526">
        <v>13794</v>
      </c>
      <c r="O1526" t="s">
        <v>5428</v>
      </c>
      <c r="P1526">
        <v>2</v>
      </c>
      <c r="Q1526" t="s">
        <v>7795</v>
      </c>
      <c r="R1526" t="s">
        <v>7796</v>
      </c>
      <c r="S1526">
        <v>129</v>
      </c>
      <c r="T1526" t="s">
        <v>37</v>
      </c>
      <c r="U1526" t="s">
        <v>38</v>
      </c>
      <c r="V1526" t="s">
        <v>90</v>
      </c>
      <c r="W1526" s="11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5">
      <c r="A1527" t="s">
        <v>28</v>
      </c>
      <c r="B1527" t="s">
        <v>2686</v>
      </c>
      <c r="C1527">
        <v>94</v>
      </c>
      <c r="D1527">
        <v>95</v>
      </c>
      <c r="E1527">
        <v>65</v>
      </c>
      <c r="F1527">
        <v>246</v>
      </c>
      <c r="G1527" t="s">
        <v>7797</v>
      </c>
      <c r="H1527">
        <v>506</v>
      </c>
      <c r="I1527" s="11">
        <v>58156435</v>
      </c>
      <c r="J1527" t="s">
        <v>2402</v>
      </c>
      <c r="K1527" t="s">
        <v>7798</v>
      </c>
      <c r="L1527" t="s">
        <v>7799</v>
      </c>
      <c r="M1527">
        <v>37479</v>
      </c>
      <c r="N1527">
        <v>1266</v>
      </c>
      <c r="O1527" t="s">
        <v>7800</v>
      </c>
      <c r="P1527">
        <v>3</v>
      </c>
      <c r="Q1527" t="s">
        <v>7801</v>
      </c>
      <c r="R1527" t="s">
        <v>7802</v>
      </c>
      <c r="S1527">
        <v>152</v>
      </c>
      <c r="T1527" t="s">
        <v>37</v>
      </c>
      <c r="U1527" t="s">
        <v>38</v>
      </c>
      <c r="V1527" t="s">
        <v>39</v>
      </c>
      <c r="W1527" s="11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5">
      <c r="A1528" t="s">
        <v>28</v>
      </c>
      <c r="B1528" t="s">
        <v>2484</v>
      </c>
      <c r="C1528">
        <v>119</v>
      </c>
      <c r="D1528">
        <v>98</v>
      </c>
      <c r="E1528">
        <v>56</v>
      </c>
      <c r="F1528">
        <v>533</v>
      </c>
      <c r="G1528" t="s">
        <v>229</v>
      </c>
      <c r="H1528">
        <v>3000</v>
      </c>
      <c r="I1528" s="11">
        <v>56044241</v>
      </c>
      <c r="J1528" t="s">
        <v>3479</v>
      </c>
      <c r="K1528" t="s">
        <v>723</v>
      </c>
      <c r="L1528" t="s">
        <v>7803</v>
      </c>
      <c r="M1528">
        <v>122187</v>
      </c>
      <c r="N1528">
        <v>6742</v>
      </c>
      <c r="O1528" t="s">
        <v>7804</v>
      </c>
      <c r="P1528">
        <v>1</v>
      </c>
      <c r="Q1528" t="s">
        <v>7805</v>
      </c>
      <c r="R1528" t="s">
        <v>7806</v>
      </c>
      <c r="S1528">
        <v>339</v>
      </c>
      <c r="T1528" t="s">
        <v>37</v>
      </c>
      <c r="U1528" t="s">
        <v>38</v>
      </c>
      <c r="V1528" t="s">
        <v>39</v>
      </c>
      <c r="W1528" s="11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5">
      <c r="A1529" t="s">
        <v>28</v>
      </c>
      <c r="B1529" t="s">
        <v>3839</v>
      </c>
      <c r="C1529">
        <v>487</v>
      </c>
      <c r="D1529">
        <v>94</v>
      </c>
      <c r="E1529">
        <v>11000</v>
      </c>
      <c r="F1529">
        <v>183</v>
      </c>
      <c r="G1529" t="s">
        <v>7807</v>
      </c>
      <c r="H1529">
        <v>617</v>
      </c>
      <c r="I1529" s="11">
        <v>56816662</v>
      </c>
      <c r="J1529" t="s">
        <v>3479</v>
      </c>
      <c r="K1529" t="s">
        <v>4430</v>
      </c>
      <c r="L1529" t="s">
        <v>7808</v>
      </c>
      <c r="M1529">
        <v>301149</v>
      </c>
      <c r="N1529">
        <v>1289</v>
      </c>
      <c r="O1529" t="s">
        <v>7809</v>
      </c>
      <c r="P1529">
        <v>1</v>
      </c>
      <c r="Q1529" t="s">
        <v>7810</v>
      </c>
      <c r="R1529" t="s">
        <v>7811</v>
      </c>
      <c r="S1529">
        <v>509</v>
      </c>
      <c r="T1529" t="s">
        <v>37</v>
      </c>
      <c r="U1529" t="s">
        <v>3428</v>
      </c>
      <c r="V1529" t="s">
        <v>39</v>
      </c>
      <c r="W1529" s="11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5">
      <c r="A1530" t="s">
        <v>28</v>
      </c>
      <c r="B1530" t="s">
        <v>7812</v>
      </c>
      <c r="C1530">
        <v>121</v>
      </c>
      <c r="D1530">
        <v>85</v>
      </c>
      <c r="E1530">
        <v>7</v>
      </c>
      <c r="F1530">
        <v>691</v>
      </c>
      <c r="G1530" t="s">
        <v>490</v>
      </c>
      <c r="H1530">
        <v>14000</v>
      </c>
      <c r="I1530" s="11">
        <v>64238770</v>
      </c>
      <c r="J1530" t="s">
        <v>461</v>
      </c>
      <c r="K1530" t="s">
        <v>223</v>
      </c>
      <c r="L1530" t="s">
        <v>7813</v>
      </c>
      <c r="M1530">
        <v>19547</v>
      </c>
      <c r="N1530">
        <v>18795</v>
      </c>
      <c r="O1530" t="s">
        <v>3276</v>
      </c>
      <c r="P1530">
        <v>0</v>
      </c>
      <c r="Q1530" t="s">
        <v>7814</v>
      </c>
      <c r="R1530" t="s">
        <v>7815</v>
      </c>
      <c r="S1530">
        <v>64</v>
      </c>
      <c r="T1530" t="s">
        <v>37</v>
      </c>
      <c r="U1530" t="s">
        <v>263</v>
      </c>
      <c r="V1530" t="s">
        <v>90</v>
      </c>
      <c r="W1530" s="11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5">
      <c r="A1531" t="s">
        <v>28</v>
      </c>
      <c r="B1531" t="s">
        <v>7816</v>
      </c>
      <c r="C1531">
        <v>147</v>
      </c>
      <c r="D1531">
        <v>124</v>
      </c>
      <c r="E1531">
        <v>47</v>
      </c>
      <c r="F1531">
        <v>877</v>
      </c>
      <c r="G1531" t="s">
        <v>2021</v>
      </c>
      <c r="H1531">
        <v>40000</v>
      </c>
      <c r="I1531" s="11">
        <v>52937130</v>
      </c>
      <c r="J1531" t="s">
        <v>1663</v>
      </c>
      <c r="K1531" t="s">
        <v>43</v>
      </c>
      <c r="L1531" t="s">
        <v>7817</v>
      </c>
      <c r="M1531">
        <v>198066</v>
      </c>
      <c r="N1531">
        <v>43453</v>
      </c>
      <c r="O1531" t="s">
        <v>1157</v>
      </c>
      <c r="P1531">
        <v>1</v>
      </c>
      <c r="Q1531" t="s">
        <v>7818</v>
      </c>
      <c r="R1531" t="s">
        <v>7819</v>
      </c>
      <c r="S1531">
        <v>426</v>
      </c>
      <c r="T1531" t="s">
        <v>37</v>
      </c>
      <c r="U1531" t="s">
        <v>38</v>
      </c>
      <c r="V1531" t="s">
        <v>569</v>
      </c>
      <c r="W1531" s="11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5">
      <c r="A1532" t="s">
        <v>28</v>
      </c>
      <c r="B1532" t="s">
        <v>6659</v>
      </c>
      <c r="C1532">
        <v>85</v>
      </c>
      <c r="D1532">
        <v>131</v>
      </c>
      <c r="E1532">
        <v>43</v>
      </c>
      <c r="F1532">
        <v>362</v>
      </c>
      <c r="G1532" t="s">
        <v>7820</v>
      </c>
      <c r="H1532">
        <v>18000</v>
      </c>
      <c r="I1532" s="11">
        <v>52799004</v>
      </c>
      <c r="J1532" t="s">
        <v>209</v>
      </c>
      <c r="K1532" t="s">
        <v>428</v>
      </c>
      <c r="L1532" t="s">
        <v>7821</v>
      </c>
      <c r="M1532">
        <v>28942</v>
      </c>
      <c r="N1532">
        <v>19815</v>
      </c>
      <c r="O1532" t="s">
        <v>7822</v>
      </c>
      <c r="P1532">
        <v>0</v>
      </c>
      <c r="Q1532" t="s">
        <v>7823</v>
      </c>
      <c r="R1532" t="s">
        <v>7824</v>
      </c>
      <c r="S1532">
        <v>223</v>
      </c>
      <c r="T1532" t="s">
        <v>37</v>
      </c>
      <c r="U1532" t="s">
        <v>38</v>
      </c>
      <c r="V1532" t="s">
        <v>39</v>
      </c>
      <c r="W1532" s="11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5">
      <c r="A1533" t="s">
        <v>28</v>
      </c>
      <c r="B1533" t="s">
        <v>7825</v>
      </c>
      <c r="C1533">
        <v>98</v>
      </c>
      <c r="D1533">
        <v>107</v>
      </c>
      <c r="E1533">
        <v>0</v>
      </c>
      <c r="F1533">
        <v>643</v>
      </c>
      <c r="G1533" t="s">
        <v>6911</v>
      </c>
      <c r="H1533">
        <v>12000</v>
      </c>
      <c r="I1533" s="11">
        <v>55210049</v>
      </c>
      <c r="J1533" t="s">
        <v>222</v>
      </c>
      <c r="K1533" t="s">
        <v>1001</v>
      </c>
      <c r="L1533" t="s">
        <v>7826</v>
      </c>
      <c r="M1533">
        <v>43743</v>
      </c>
      <c r="N1533">
        <v>14710</v>
      </c>
      <c r="O1533" t="s">
        <v>6913</v>
      </c>
      <c r="P1533">
        <v>1</v>
      </c>
      <c r="Q1533" t="s">
        <v>7827</v>
      </c>
      <c r="R1533" t="s">
        <v>7828</v>
      </c>
      <c r="S1533">
        <v>293</v>
      </c>
      <c r="T1533" t="s">
        <v>37</v>
      </c>
      <c r="U1533" t="s">
        <v>38</v>
      </c>
      <c r="V1533" t="s">
        <v>90</v>
      </c>
      <c r="W1533" s="11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5">
      <c r="A1534" t="s">
        <v>28</v>
      </c>
      <c r="B1534" t="s">
        <v>5623</v>
      </c>
      <c r="C1534">
        <v>39</v>
      </c>
      <c r="D1534">
        <v>99</v>
      </c>
      <c r="E1534">
        <v>13</v>
      </c>
      <c r="F1534">
        <v>837</v>
      </c>
      <c r="G1534" t="s">
        <v>4181</v>
      </c>
      <c r="H1534">
        <v>1000</v>
      </c>
      <c r="I1534" s="11">
        <v>51432423</v>
      </c>
      <c r="J1534" t="s">
        <v>7829</v>
      </c>
      <c r="K1534" t="s">
        <v>7830</v>
      </c>
      <c r="L1534" t="s">
        <v>7831</v>
      </c>
      <c r="M1534">
        <v>15074</v>
      </c>
      <c r="N1534">
        <v>3679</v>
      </c>
      <c r="O1534" t="s">
        <v>7832</v>
      </c>
      <c r="P1534">
        <v>7</v>
      </c>
      <c r="Q1534" t="s">
        <v>7833</v>
      </c>
      <c r="R1534" t="s">
        <v>7834</v>
      </c>
      <c r="S1534">
        <v>72</v>
      </c>
      <c r="T1534" t="s">
        <v>37</v>
      </c>
      <c r="U1534" t="s">
        <v>38</v>
      </c>
      <c r="V1534" t="s">
        <v>90</v>
      </c>
      <c r="W1534" s="11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5">
      <c r="A1535" t="s">
        <v>28</v>
      </c>
      <c r="B1535" t="s">
        <v>2393</v>
      </c>
      <c r="C1535">
        <v>43</v>
      </c>
      <c r="D1535">
        <v>83</v>
      </c>
      <c r="E1535">
        <v>88</v>
      </c>
      <c r="F1535">
        <v>348</v>
      </c>
      <c r="G1535" t="s">
        <v>3822</v>
      </c>
      <c r="H1535">
        <v>3000</v>
      </c>
      <c r="I1535" s="11">
        <v>51109400</v>
      </c>
      <c r="J1535" t="s">
        <v>982</v>
      </c>
      <c r="K1535" t="s">
        <v>7571</v>
      </c>
      <c r="L1535" t="s">
        <v>7835</v>
      </c>
      <c r="M1535">
        <v>76850</v>
      </c>
      <c r="N1535">
        <v>4767</v>
      </c>
      <c r="O1535" t="s">
        <v>7836</v>
      </c>
      <c r="P1535">
        <v>5</v>
      </c>
      <c r="Q1535" t="s">
        <v>7837</v>
      </c>
      <c r="R1535" t="s">
        <v>7838</v>
      </c>
      <c r="S1535">
        <v>85</v>
      </c>
      <c r="T1535" t="s">
        <v>37</v>
      </c>
      <c r="U1535" t="s">
        <v>38</v>
      </c>
      <c r="V1535" t="s">
        <v>39</v>
      </c>
      <c r="W1535" s="11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5">
      <c r="A1536" t="s">
        <v>28</v>
      </c>
      <c r="B1536" t="s">
        <v>5844</v>
      </c>
      <c r="C1536">
        <v>108</v>
      </c>
      <c r="D1536">
        <v>131</v>
      </c>
      <c r="E1536">
        <v>46</v>
      </c>
      <c r="F1536">
        <v>433</v>
      </c>
      <c r="G1536" t="s">
        <v>5272</v>
      </c>
      <c r="H1536">
        <v>1000</v>
      </c>
      <c r="I1536" s="11">
        <v>50300000</v>
      </c>
      <c r="J1536" t="s">
        <v>50</v>
      </c>
      <c r="K1536" t="s">
        <v>7839</v>
      </c>
      <c r="L1536" t="s">
        <v>7840</v>
      </c>
      <c r="M1536">
        <v>68565</v>
      </c>
      <c r="N1536">
        <v>2943</v>
      </c>
      <c r="O1536" t="s">
        <v>7841</v>
      </c>
      <c r="P1536">
        <v>2</v>
      </c>
      <c r="Q1536" t="s">
        <v>7842</v>
      </c>
      <c r="R1536" t="s">
        <v>7843</v>
      </c>
      <c r="S1536">
        <v>300</v>
      </c>
      <c r="T1536" t="s">
        <v>37</v>
      </c>
      <c r="U1536" t="s">
        <v>56</v>
      </c>
      <c r="V1536" t="s">
        <v>90</v>
      </c>
      <c r="W1536" s="11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5">
      <c r="A1537" t="s">
        <v>28</v>
      </c>
      <c r="B1537" t="s">
        <v>7844</v>
      </c>
      <c r="C1537">
        <v>209</v>
      </c>
      <c r="D1537">
        <v>85</v>
      </c>
      <c r="E1537">
        <v>9</v>
      </c>
      <c r="F1537">
        <v>100</v>
      </c>
      <c r="G1537" t="s">
        <v>7845</v>
      </c>
      <c r="H1537">
        <v>567</v>
      </c>
      <c r="I1537" s="11">
        <v>56068547</v>
      </c>
      <c r="J1537" t="s">
        <v>7846</v>
      </c>
      <c r="K1537" t="s">
        <v>7847</v>
      </c>
      <c r="L1537" t="s">
        <v>7848</v>
      </c>
      <c r="M1537">
        <v>98160</v>
      </c>
      <c r="N1537">
        <v>1145</v>
      </c>
      <c r="O1537" t="s">
        <v>7849</v>
      </c>
      <c r="P1537">
        <v>0</v>
      </c>
      <c r="Q1537" t="s">
        <v>7850</v>
      </c>
      <c r="R1537" t="s">
        <v>7851</v>
      </c>
      <c r="S1537">
        <v>307</v>
      </c>
      <c r="T1537" t="s">
        <v>37</v>
      </c>
      <c r="U1537" t="s">
        <v>56</v>
      </c>
      <c r="V1537" t="s">
        <v>272</v>
      </c>
      <c r="W1537" s="11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5">
      <c r="A1538" t="s">
        <v>28</v>
      </c>
      <c r="B1538" t="s">
        <v>5220</v>
      </c>
      <c r="C1538">
        <v>131</v>
      </c>
      <c r="D1538">
        <v>126</v>
      </c>
      <c r="E1538">
        <v>98</v>
      </c>
      <c r="F1538">
        <v>37</v>
      </c>
      <c r="G1538" t="s">
        <v>5122</v>
      </c>
      <c r="H1538">
        <v>18000</v>
      </c>
      <c r="I1538" s="11">
        <v>53680848</v>
      </c>
      <c r="J1538" t="s">
        <v>209</v>
      </c>
      <c r="K1538" t="s">
        <v>625</v>
      </c>
      <c r="L1538" t="s">
        <v>7852</v>
      </c>
      <c r="M1538">
        <v>167967</v>
      </c>
      <c r="N1538">
        <v>18726</v>
      </c>
      <c r="O1538" t="s">
        <v>7853</v>
      </c>
      <c r="P1538">
        <v>1</v>
      </c>
      <c r="Q1538" t="s">
        <v>7854</v>
      </c>
      <c r="R1538" t="s">
        <v>7855</v>
      </c>
      <c r="S1538">
        <v>243</v>
      </c>
      <c r="T1538" t="s">
        <v>37</v>
      </c>
      <c r="U1538" t="s">
        <v>38</v>
      </c>
      <c r="V1538" t="s">
        <v>39</v>
      </c>
      <c r="W1538" s="11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5">
      <c r="A1539" t="s">
        <v>28</v>
      </c>
      <c r="B1539" t="s">
        <v>913</v>
      </c>
      <c r="C1539">
        <v>316</v>
      </c>
      <c r="D1539">
        <v>123</v>
      </c>
      <c r="E1539">
        <v>456</v>
      </c>
      <c r="F1539">
        <v>286</v>
      </c>
      <c r="G1539" t="s">
        <v>7857</v>
      </c>
      <c r="H1539">
        <v>19000</v>
      </c>
      <c r="I1539" s="11">
        <v>50921738</v>
      </c>
      <c r="J1539" t="s">
        <v>4612</v>
      </c>
      <c r="K1539" t="s">
        <v>348</v>
      </c>
      <c r="L1539" t="s">
        <v>7858</v>
      </c>
      <c r="M1539">
        <v>192930</v>
      </c>
      <c r="N1539">
        <v>20499</v>
      </c>
      <c r="O1539" t="s">
        <v>7859</v>
      </c>
      <c r="P1539">
        <v>1</v>
      </c>
      <c r="Q1539" t="s">
        <v>7860</v>
      </c>
      <c r="R1539" t="s">
        <v>7861</v>
      </c>
      <c r="S1539">
        <v>581</v>
      </c>
      <c r="T1539" t="s">
        <v>37</v>
      </c>
      <c r="U1539" t="s">
        <v>56</v>
      </c>
      <c r="V1539" t="s">
        <v>569</v>
      </c>
      <c r="W1539" s="11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5">
      <c r="A1540" t="s">
        <v>28</v>
      </c>
      <c r="B1540" t="s">
        <v>2484</v>
      </c>
      <c r="C1540">
        <v>159</v>
      </c>
      <c r="D1540">
        <v>105</v>
      </c>
      <c r="E1540">
        <v>56</v>
      </c>
      <c r="F1540">
        <v>22</v>
      </c>
      <c r="G1540" t="s">
        <v>7862</v>
      </c>
      <c r="H1540">
        <v>898</v>
      </c>
      <c r="I1540" s="11">
        <v>53021560</v>
      </c>
      <c r="J1540" t="s">
        <v>1375</v>
      </c>
      <c r="K1540" t="s">
        <v>2458</v>
      </c>
      <c r="L1540" t="s">
        <v>7863</v>
      </c>
      <c r="M1540">
        <v>74630</v>
      </c>
      <c r="N1540">
        <v>1026</v>
      </c>
      <c r="O1540" t="s">
        <v>7864</v>
      </c>
      <c r="P1540">
        <v>1</v>
      </c>
      <c r="Q1540" t="s">
        <v>7865</v>
      </c>
      <c r="R1540" t="s">
        <v>7866</v>
      </c>
      <c r="S1540">
        <v>156</v>
      </c>
      <c r="T1540" t="s">
        <v>37</v>
      </c>
      <c r="U1540" t="s">
        <v>38</v>
      </c>
      <c r="V1540" t="s">
        <v>90</v>
      </c>
      <c r="W1540" s="11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5">
      <c r="A1541" t="s">
        <v>28</v>
      </c>
      <c r="B1541" t="s">
        <v>182</v>
      </c>
      <c r="C1541">
        <v>63</v>
      </c>
      <c r="D1541">
        <v>125</v>
      </c>
      <c r="E1541">
        <v>0</v>
      </c>
      <c r="F1541">
        <v>237</v>
      </c>
      <c r="G1541" t="s">
        <v>7867</v>
      </c>
      <c r="H1541">
        <v>939</v>
      </c>
      <c r="I1541" s="11">
        <v>45645204</v>
      </c>
      <c r="J1541" t="s">
        <v>329</v>
      </c>
      <c r="K1541" t="s">
        <v>1114</v>
      </c>
      <c r="L1541" t="s">
        <v>7868</v>
      </c>
      <c r="M1541">
        <v>39306</v>
      </c>
      <c r="N1541">
        <v>1748</v>
      </c>
      <c r="O1541" t="s">
        <v>7869</v>
      </c>
      <c r="P1541">
        <v>2</v>
      </c>
      <c r="Q1541" t="s">
        <v>7870</v>
      </c>
      <c r="R1541" t="s">
        <v>7871</v>
      </c>
      <c r="S1541">
        <v>119</v>
      </c>
      <c r="T1541" t="s">
        <v>37</v>
      </c>
      <c r="U1541" t="s">
        <v>38</v>
      </c>
      <c r="V1541" t="s">
        <v>569</v>
      </c>
      <c r="W1541" s="11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5">
      <c r="A1542" t="s">
        <v>28</v>
      </c>
      <c r="B1542" t="s">
        <v>250</v>
      </c>
      <c r="C1542">
        <v>267</v>
      </c>
      <c r="D1542">
        <v>77</v>
      </c>
      <c r="E1542">
        <v>13000</v>
      </c>
      <c r="F1542">
        <v>973</v>
      </c>
      <c r="G1542" t="s">
        <v>196</v>
      </c>
      <c r="H1542">
        <v>40000</v>
      </c>
      <c r="I1542" s="11">
        <v>53337608</v>
      </c>
      <c r="J1542" t="s">
        <v>7873</v>
      </c>
      <c r="K1542" t="s">
        <v>43</v>
      </c>
      <c r="L1542" t="s">
        <v>7874</v>
      </c>
      <c r="M1542">
        <v>188785</v>
      </c>
      <c r="N1542">
        <v>60683</v>
      </c>
      <c r="O1542" t="s">
        <v>7154</v>
      </c>
      <c r="P1542">
        <v>1</v>
      </c>
      <c r="Q1542" t="s">
        <v>7875</v>
      </c>
      <c r="R1542" t="s">
        <v>7876</v>
      </c>
      <c r="S1542">
        <v>467</v>
      </c>
      <c r="T1542" t="s">
        <v>37</v>
      </c>
      <c r="U1542" t="s">
        <v>38</v>
      </c>
      <c r="V1542" t="s">
        <v>90</v>
      </c>
      <c r="W1542" s="11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5">
      <c r="A1543" t="s">
        <v>28</v>
      </c>
      <c r="B1543" t="s">
        <v>5460</v>
      </c>
      <c r="C1543">
        <v>478</v>
      </c>
      <c r="D1543">
        <v>121</v>
      </c>
      <c r="E1543">
        <v>777</v>
      </c>
      <c r="F1543">
        <v>219</v>
      </c>
      <c r="G1543" t="s">
        <v>7878</v>
      </c>
      <c r="H1543">
        <v>455</v>
      </c>
      <c r="I1543" s="11">
        <v>46875468</v>
      </c>
      <c r="J1543" t="s">
        <v>1092</v>
      </c>
      <c r="K1543" t="s">
        <v>7879</v>
      </c>
      <c r="L1543" t="s">
        <v>7880</v>
      </c>
      <c r="M1543">
        <v>196217</v>
      </c>
      <c r="N1543">
        <v>1467</v>
      </c>
      <c r="O1543" t="s">
        <v>5699</v>
      </c>
      <c r="P1543">
        <v>2</v>
      </c>
      <c r="Q1543" t="s">
        <v>7881</v>
      </c>
      <c r="R1543" t="s">
        <v>7882</v>
      </c>
      <c r="S1543">
        <v>461</v>
      </c>
      <c r="T1543" t="s">
        <v>37</v>
      </c>
      <c r="U1543" t="s">
        <v>38</v>
      </c>
      <c r="V1543" t="s">
        <v>569</v>
      </c>
      <c r="W1543" s="11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5">
      <c r="A1544" t="s">
        <v>28</v>
      </c>
      <c r="B1544" t="s">
        <v>2970</v>
      </c>
      <c r="C1544">
        <v>305</v>
      </c>
      <c r="D1544">
        <v>124</v>
      </c>
      <c r="E1544">
        <v>845</v>
      </c>
      <c r="F1544">
        <v>424</v>
      </c>
      <c r="G1544" t="s">
        <v>3381</v>
      </c>
      <c r="H1544">
        <v>15000</v>
      </c>
      <c r="I1544" s="11">
        <v>52418902</v>
      </c>
      <c r="J1544" t="s">
        <v>3637</v>
      </c>
      <c r="K1544" t="s">
        <v>368</v>
      </c>
      <c r="L1544" t="s">
        <v>7883</v>
      </c>
      <c r="M1544">
        <v>147128</v>
      </c>
      <c r="N1544">
        <v>16881</v>
      </c>
      <c r="O1544" t="s">
        <v>7884</v>
      </c>
      <c r="P1544">
        <v>0</v>
      </c>
      <c r="Q1544" t="s">
        <v>7885</v>
      </c>
      <c r="R1544" t="s">
        <v>7886</v>
      </c>
      <c r="S1544">
        <v>277</v>
      </c>
      <c r="T1544" t="s">
        <v>37</v>
      </c>
      <c r="U1544" t="s">
        <v>38</v>
      </c>
      <c r="V1544" t="s">
        <v>569</v>
      </c>
      <c r="W1544" s="11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5">
      <c r="A1545" t="s">
        <v>28</v>
      </c>
      <c r="B1545" t="s">
        <v>74</v>
      </c>
      <c r="C1545">
        <v>397</v>
      </c>
      <c r="D1545">
        <v>99</v>
      </c>
      <c r="E1545">
        <v>0</v>
      </c>
      <c r="F1545">
        <v>828</v>
      </c>
      <c r="G1545" t="s">
        <v>3246</v>
      </c>
      <c r="H1545">
        <v>2000</v>
      </c>
      <c r="I1545" s="11">
        <v>42057340</v>
      </c>
      <c r="J1545" t="s">
        <v>5289</v>
      </c>
      <c r="K1545" t="s">
        <v>4098</v>
      </c>
      <c r="L1545" t="s">
        <v>7887</v>
      </c>
      <c r="M1545">
        <v>158354</v>
      </c>
      <c r="N1545">
        <v>5642</v>
      </c>
      <c r="O1545" t="s">
        <v>5820</v>
      </c>
      <c r="P1545">
        <v>0</v>
      </c>
      <c r="Q1545" t="s">
        <v>7888</v>
      </c>
      <c r="R1545" t="s">
        <v>7889</v>
      </c>
      <c r="S1545">
        <v>691</v>
      </c>
      <c r="T1545" t="s">
        <v>37</v>
      </c>
      <c r="U1545" t="s">
        <v>38</v>
      </c>
      <c r="V1545" t="s">
        <v>39</v>
      </c>
      <c r="W1545" s="11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5">
      <c r="A1546" t="s">
        <v>28</v>
      </c>
      <c r="B1546" t="s">
        <v>7890</v>
      </c>
      <c r="C1546">
        <v>214</v>
      </c>
      <c r="D1546">
        <v>112</v>
      </c>
      <c r="E1546">
        <v>43</v>
      </c>
      <c r="F1546">
        <v>1000</v>
      </c>
      <c r="G1546" t="s">
        <v>7246</v>
      </c>
      <c r="H1546">
        <v>11000</v>
      </c>
      <c r="I1546" s="11">
        <v>42478175</v>
      </c>
      <c r="J1546" t="s">
        <v>660</v>
      </c>
      <c r="K1546" t="s">
        <v>386</v>
      </c>
      <c r="L1546" t="s">
        <v>7891</v>
      </c>
      <c r="M1546">
        <v>93767</v>
      </c>
      <c r="N1546">
        <v>15327</v>
      </c>
      <c r="O1546" t="s">
        <v>7338</v>
      </c>
      <c r="P1546">
        <v>1</v>
      </c>
      <c r="Q1546" t="s">
        <v>7892</v>
      </c>
      <c r="R1546" t="s">
        <v>7893</v>
      </c>
      <c r="S1546">
        <v>209</v>
      </c>
      <c r="T1546" t="s">
        <v>37</v>
      </c>
      <c r="U1546" t="s">
        <v>38</v>
      </c>
      <c r="V1546" t="s">
        <v>39</v>
      </c>
      <c r="W1546" s="11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5">
      <c r="A1547" t="s">
        <v>28</v>
      </c>
      <c r="B1547" t="s">
        <v>7894</v>
      </c>
      <c r="C1547">
        <v>82</v>
      </c>
      <c r="D1547">
        <v>111</v>
      </c>
      <c r="E1547">
        <v>23</v>
      </c>
      <c r="F1547">
        <v>1000</v>
      </c>
      <c r="G1547" t="s">
        <v>1626</v>
      </c>
      <c r="H1547">
        <v>3000</v>
      </c>
      <c r="I1547" s="11">
        <v>41407470</v>
      </c>
      <c r="J1547" t="s">
        <v>3772</v>
      </c>
      <c r="K1547" t="s">
        <v>2126</v>
      </c>
      <c r="L1547" t="s">
        <v>7895</v>
      </c>
      <c r="M1547">
        <v>43378</v>
      </c>
      <c r="N1547">
        <v>9638</v>
      </c>
      <c r="O1547" t="s">
        <v>7896</v>
      </c>
      <c r="P1547">
        <v>1</v>
      </c>
      <c r="Q1547" t="s">
        <v>7897</v>
      </c>
      <c r="R1547" t="s">
        <v>7898</v>
      </c>
      <c r="S1547">
        <v>292</v>
      </c>
      <c r="T1547" t="s">
        <v>37</v>
      </c>
      <c r="U1547" t="s">
        <v>38</v>
      </c>
      <c r="V1547" t="s">
        <v>90</v>
      </c>
      <c r="W1547" s="11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5">
      <c r="A1548" t="s">
        <v>28</v>
      </c>
      <c r="B1548" t="s">
        <v>1044</v>
      </c>
      <c r="C1548">
        <v>138</v>
      </c>
      <c r="D1548">
        <v>107</v>
      </c>
      <c r="E1548">
        <v>209</v>
      </c>
      <c r="F1548">
        <v>357</v>
      </c>
      <c r="G1548" t="s">
        <v>7402</v>
      </c>
      <c r="H1548">
        <v>2000</v>
      </c>
      <c r="I1548" s="11">
        <v>42385520</v>
      </c>
      <c r="J1548" t="s">
        <v>7403</v>
      </c>
      <c r="K1548" t="s">
        <v>3854</v>
      </c>
      <c r="L1548" t="s">
        <v>7899</v>
      </c>
      <c r="M1548">
        <v>47297</v>
      </c>
      <c r="N1548">
        <v>4059</v>
      </c>
      <c r="O1548" t="s">
        <v>7900</v>
      </c>
      <c r="P1548">
        <v>0</v>
      </c>
      <c r="Q1548" t="s">
        <v>7901</v>
      </c>
      <c r="R1548" t="s">
        <v>7902</v>
      </c>
      <c r="S1548">
        <v>86</v>
      </c>
      <c r="T1548" t="s">
        <v>37</v>
      </c>
      <c r="U1548" t="s">
        <v>38</v>
      </c>
      <c r="V1548" t="s">
        <v>39</v>
      </c>
      <c r="W1548" s="11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5">
      <c r="A1549" t="s">
        <v>28</v>
      </c>
      <c r="B1549" t="s">
        <v>5170</v>
      </c>
      <c r="C1549">
        <v>69</v>
      </c>
      <c r="D1549">
        <v>104</v>
      </c>
      <c r="E1549">
        <v>134</v>
      </c>
      <c r="F1549">
        <v>64</v>
      </c>
      <c r="G1549" t="s">
        <v>2664</v>
      </c>
      <c r="H1549">
        <v>585</v>
      </c>
      <c r="I1549" s="11">
        <v>40118420</v>
      </c>
      <c r="J1549" t="s">
        <v>4703</v>
      </c>
      <c r="K1549" t="s">
        <v>5000</v>
      </c>
      <c r="L1549" t="s">
        <v>7903</v>
      </c>
      <c r="M1549">
        <v>26066</v>
      </c>
      <c r="N1549">
        <v>1165</v>
      </c>
      <c r="O1549" t="s">
        <v>7904</v>
      </c>
      <c r="P1549">
        <v>3</v>
      </c>
      <c r="Q1549" t="s">
        <v>7905</v>
      </c>
      <c r="R1549" t="s">
        <v>7906</v>
      </c>
      <c r="S1549">
        <v>216</v>
      </c>
      <c r="T1549" t="s">
        <v>37</v>
      </c>
      <c r="U1549" t="s">
        <v>38</v>
      </c>
      <c r="V1549" t="s">
        <v>39</v>
      </c>
      <c r="W1549" s="11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5">
      <c r="A1550" t="s">
        <v>28</v>
      </c>
      <c r="B1550" t="s">
        <v>120</v>
      </c>
      <c r="C1550">
        <v>253</v>
      </c>
      <c r="D1550">
        <v>113</v>
      </c>
      <c r="E1550">
        <v>395</v>
      </c>
      <c r="F1550">
        <v>77</v>
      </c>
      <c r="G1550" t="s">
        <v>7907</v>
      </c>
      <c r="H1550">
        <v>8000</v>
      </c>
      <c r="I1550" s="11">
        <v>40137776</v>
      </c>
      <c r="J1550" t="s">
        <v>2416</v>
      </c>
      <c r="K1550" t="s">
        <v>1213</v>
      </c>
      <c r="L1550" t="s">
        <v>7908</v>
      </c>
      <c r="M1550">
        <v>186977</v>
      </c>
      <c r="N1550">
        <v>8362</v>
      </c>
      <c r="O1550" t="s">
        <v>7909</v>
      </c>
      <c r="P1550">
        <v>1</v>
      </c>
      <c r="Q1550" t="s">
        <v>7910</v>
      </c>
      <c r="R1550" t="s">
        <v>7911</v>
      </c>
      <c r="S1550">
        <v>529</v>
      </c>
      <c r="T1550" t="s">
        <v>37</v>
      </c>
      <c r="U1550" t="s">
        <v>38</v>
      </c>
      <c r="V1550" t="s">
        <v>39</v>
      </c>
      <c r="W1550" s="11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5">
      <c r="A1551" t="s">
        <v>28</v>
      </c>
      <c r="B1551" t="s">
        <v>3398</v>
      </c>
      <c r="C1551">
        <v>304</v>
      </c>
      <c r="D1551">
        <v>113</v>
      </c>
      <c r="E1551">
        <v>171</v>
      </c>
      <c r="F1551">
        <v>63</v>
      </c>
      <c r="G1551" t="s">
        <v>7912</v>
      </c>
      <c r="H1551">
        <v>430</v>
      </c>
      <c r="I1551" s="11">
        <v>39568996</v>
      </c>
      <c r="J1551" t="s">
        <v>6096</v>
      </c>
      <c r="K1551" t="s">
        <v>2876</v>
      </c>
      <c r="L1551" t="s">
        <v>7913</v>
      </c>
      <c r="M1551">
        <v>138435</v>
      </c>
      <c r="N1551">
        <v>814</v>
      </c>
      <c r="O1551" t="s">
        <v>7914</v>
      </c>
      <c r="P1551">
        <v>0</v>
      </c>
      <c r="Q1551" t="s">
        <v>7915</v>
      </c>
      <c r="R1551" t="s">
        <v>7916</v>
      </c>
      <c r="S1551">
        <v>527</v>
      </c>
      <c r="T1551" t="s">
        <v>37</v>
      </c>
      <c r="U1551" t="s">
        <v>38</v>
      </c>
      <c r="V1551" t="s">
        <v>569</v>
      </c>
      <c r="W1551" s="11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5">
      <c r="A1552" t="s">
        <v>28</v>
      </c>
      <c r="B1552" t="s">
        <v>7917</v>
      </c>
      <c r="C1552">
        <v>634</v>
      </c>
      <c r="D1552">
        <v>95</v>
      </c>
      <c r="E1552">
        <v>246</v>
      </c>
      <c r="F1552">
        <v>751</v>
      </c>
      <c r="G1552" t="s">
        <v>5313</v>
      </c>
      <c r="H1552">
        <v>26000</v>
      </c>
      <c r="I1552" s="11">
        <v>42043633</v>
      </c>
      <c r="J1552" t="s">
        <v>2577</v>
      </c>
      <c r="K1552" t="s">
        <v>93</v>
      </c>
      <c r="L1552" t="s">
        <v>7918</v>
      </c>
      <c r="M1552">
        <v>277172</v>
      </c>
      <c r="N1552">
        <v>29551</v>
      </c>
      <c r="O1552" t="s">
        <v>3929</v>
      </c>
      <c r="P1552">
        <v>0</v>
      </c>
      <c r="Q1552" t="s">
        <v>7919</v>
      </c>
      <c r="R1552" t="s">
        <v>7920</v>
      </c>
      <c r="S1552">
        <v>986</v>
      </c>
      <c r="T1552" t="s">
        <v>37</v>
      </c>
      <c r="U1552" t="s">
        <v>38</v>
      </c>
      <c r="V1552" t="s">
        <v>569</v>
      </c>
      <c r="W1552" s="11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5">
      <c r="A1553" t="s">
        <v>28</v>
      </c>
      <c r="B1553" t="s">
        <v>7921</v>
      </c>
      <c r="C1553">
        <v>111</v>
      </c>
      <c r="D1553">
        <v>86</v>
      </c>
      <c r="E1553">
        <v>82</v>
      </c>
      <c r="F1553">
        <v>362</v>
      </c>
      <c r="G1553" t="s">
        <v>835</v>
      </c>
      <c r="H1553">
        <v>869</v>
      </c>
      <c r="I1553" s="11">
        <v>38232624</v>
      </c>
      <c r="J1553" t="s">
        <v>1611</v>
      </c>
      <c r="K1553" t="s">
        <v>2533</v>
      </c>
      <c r="L1553" t="s">
        <v>7922</v>
      </c>
      <c r="M1553">
        <v>88518</v>
      </c>
      <c r="N1553">
        <v>3854</v>
      </c>
      <c r="O1553" t="s">
        <v>7923</v>
      </c>
      <c r="P1553">
        <v>0</v>
      </c>
      <c r="Q1553" t="s">
        <v>7924</v>
      </c>
      <c r="R1553" t="s">
        <v>7925</v>
      </c>
      <c r="S1553">
        <v>409</v>
      </c>
      <c r="T1553" t="s">
        <v>37</v>
      </c>
      <c r="U1553" t="s">
        <v>38</v>
      </c>
      <c r="V1553" t="s">
        <v>39</v>
      </c>
      <c r="W1553" s="11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5">
      <c r="A1554" t="s">
        <v>28</v>
      </c>
      <c r="B1554" t="s">
        <v>2361</v>
      </c>
      <c r="C1554">
        <v>77</v>
      </c>
      <c r="D1554">
        <v>126</v>
      </c>
      <c r="E1554">
        <v>102</v>
      </c>
      <c r="F1554">
        <v>497</v>
      </c>
      <c r="G1554" t="s">
        <v>7926</v>
      </c>
      <c r="H1554">
        <v>22000</v>
      </c>
      <c r="I1554" s="11">
        <v>38413606</v>
      </c>
      <c r="J1554" t="s">
        <v>412</v>
      </c>
      <c r="K1554" t="s">
        <v>1683</v>
      </c>
      <c r="L1554" t="s">
        <v>7927</v>
      </c>
      <c r="M1554">
        <v>54042</v>
      </c>
      <c r="N1554">
        <v>23866</v>
      </c>
      <c r="O1554" t="s">
        <v>3395</v>
      </c>
      <c r="P1554">
        <v>1</v>
      </c>
      <c r="Q1554" t="s">
        <v>7928</v>
      </c>
      <c r="R1554" t="s">
        <v>7929</v>
      </c>
      <c r="S1554">
        <v>215</v>
      </c>
      <c r="T1554" t="s">
        <v>37</v>
      </c>
      <c r="U1554" t="s">
        <v>38</v>
      </c>
      <c r="V1554" t="s">
        <v>569</v>
      </c>
      <c r="W1554" s="11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5">
      <c r="A1555" t="s">
        <v>28</v>
      </c>
      <c r="B1555" t="s">
        <v>2511</v>
      </c>
      <c r="C1555">
        <v>120</v>
      </c>
      <c r="D1555">
        <v>101</v>
      </c>
      <c r="E1555">
        <v>343</v>
      </c>
      <c r="F1555">
        <v>384</v>
      </c>
      <c r="G1555" t="s">
        <v>7930</v>
      </c>
      <c r="H1555">
        <v>581</v>
      </c>
      <c r="I1555" s="11">
        <v>38122105</v>
      </c>
      <c r="J1555" t="s">
        <v>1361</v>
      </c>
      <c r="K1555" t="s">
        <v>7926</v>
      </c>
      <c r="L1555" t="s">
        <v>7931</v>
      </c>
      <c r="M1555">
        <v>112669</v>
      </c>
      <c r="N1555">
        <v>2373</v>
      </c>
      <c r="O1555" t="s">
        <v>7932</v>
      </c>
      <c r="P1555">
        <v>1</v>
      </c>
      <c r="Q1555" t="s">
        <v>7933</v>
      </c>
      <c r="R1555" t="s">
        <v>7934</v>
      </c>
      <c r="S1555">
        <v>226</v>
      </c>
      <c r="T1555" t="s">
        <v>37</v>
      </c>
      <c r="U1555" t="s">
        <v>38</v>
      </c>
      <c r="V1555" t="s">
        <v>569</v>
      </c>
      <c r="W1555" s="11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5">
      <c r="A1556" t="s">
        <v>28</v>
      </c>
      <c r="B1556" t="s">
        <v>1891</v>
      </c>
      <c r="C1556">
        <v>63</v>
      </c>
      <c r="D1556">
        <v>102</v>
      </c>
      <c r="E1556">
        <v>0</v>
      </c>
      <c r="F1556">
        <v>413</v>
      </c>
      <c r="G1556" t="s">
        <v>3362</v>
      </c>
      <c r="H1556">
        <v>13000</v>
      </c>
      <c r="I1556" s="11">
        <v>38747385</v>
      </c>
      <c r="J1556" t="s">
        <v>7935</v>
      </c>
      <c r="K1556" t="s">
        <v>537</v>
      </c>
      <c r="L1556" t="s">
        <v>7936</v>
      </c>
      <c r="M1556">
        <v>49349</v>
      </c>
      <c r="N1556">
        <v>15308</v>
      </c>
      <c r="O1556" t="s">
        <v>7937</v>
      </c>
      <c r="P1556">
        <v>2</v>
      </c>
      <c r="Q1556" t="s">
        <v>7938</v>
      </c>
      <c r="R1556" t="s">
        <v>7939</v>
      </c>
      <c r="S1556">
        <v>165</v>
      </c>
      <c r="T1556" t="s">
        <v>37</v>
      </c>
      <c r="U1556" t="s">
        <v>38</v>
      </c>
      <c r="V1556" t="s">
        <v>39</v>
      </c>
      <c r="W1556" s="11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5">
      <c r="A1557" t="s">
        <v>28</v>
      </c>
      <c r="B1557" t="s">
        <v>913</v>
      </c>
      <c r="C1557">
        <v>417</v>
      </c>
      <c r="D1557">
        <v>111</v>
      </c>
      <c r="E1557">
        <v>456</v>
      </c>
      <c r="F1557">
        <v>21</v>
      </c>
      <c r="G1557" t="s">
        <v>7940</v>
      </c>
      <c r="H1557">
        <v>157</v>
      </c>
      <c r="I1557" s="11">
        <v>40247512</v>
      </c>
      <c r="J1557" t="s">
        <v>896</v>
      </c>
      <c r="K1557" t="s">
        <v>7941</v>
      </c>
      <c r="L1557" t="s">
        <v>7942</v>
      </c>
      <c r="M1557">
        <v>159198</v>
      </c>
      <c r="N1557">
        <v>257</v>
      </c>
      <c r="O1557" t="s">
        <v>7943</v>
      </c>
      <c r="P1557">
        <v>0</v>
      </c>
      <c r="Q1557" t="s">
        <v>7944</v>
      </c>
      <c r="R1557" t="s">
        <v>7945</v>
      </c>
      <c r="S1557">
        <v>438</v>
      </c>
      <c r="T1557" t="s">
        <v>37</v>
      </c>
      <c r="U1557" t="s">
        <v>38</v>
      </c>
      <c r="V1557" t="s">
        <v>39</v>
      </c>
      <c r="W1557" s="11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5">
      <c r="A1558" t="s">
        <v>28</v>
      </c>
      <c r="B1558" t="s">
        <v>7946</v>
      </c>
      <c r="C1558">
        <v>59</v>
      </c>
      <c r="D1558">
        <v>95</v>
      </c>
      <c r="E1558">
        <v>40</v>
      </c>
      <c r="F1558">
        <v>342</v>
      </c>
      <c r="G1558" t="s">
        <v>3345</v>
      </c>
      <c r="H1558">
        <v>663</v>
      </c>
      <c r="I1558" s="11">
        <v>35927406</v>
      </c>
      <c r="J1558" t="s">
        <v>257</v>
      </c>
      <c r="K1558" t="s">
        <v>4326</v>
      </c>
      <c r="L1558" t="s">
        <v>7947</v>
      </c>
      <c r="M1558">
        <v>36363</v>
      </c>
      <c r="N1558">
        <v>2266</v>
      </c>
      <c r="O1558" t="s">
        <v>5248</v>
      </c>
      <c r="P1558">
        <v>0</v>
      </c>
      <c r="Q1558" t="s">
        <v>7948</v>
      </c>
      <c r="R1558" t="s">
        <v>7949</v>
      </c>
      <c r="S1558">
        <v>256</v>
      </c>
      <c r="T1558" t="s">
        <v>37</v>
      </c>
      <c r="U1558" t="s">
        <v>38</v>
      </c>
      <c r="V1558" t="s">
        <v>39</v>
      </c>
      <c r="W1558" s="11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5">
      <c r="A1559" t="s">
        <v>28</v>
      </c>
      <c r="B1559" t="s">
        <v>317</v>
      </c>
      <c r="C1559">
        <v>218</v>
      </c>
      <c r="D1559">
        <v>98</v>
      </c>
      <c r="E1559">
        <v>15000</v>
      </c>
      <c r="F1559">
        <v>392</v>
      </c>
      <c r="G1559" t="s">
        <v>4304</v>
      </c>
      <c r="H1559">
        <v>15000</v>
      </c>
      <c r="I1559" s="11">
        <v>35565975</v>
      </c>
      <c r="J1559" t="s">
        <v>1375</v>
      </c>
      <c r="K1559" t="s">
        <v>317</v>
      </c>
      <c r="L1559" t="s">
        <v>7950</v>
      </c>
      <c r="M1559">
        <v>49205</v>
      </c>
      <c r="N1559">
        <v>16827</v>
      </c>
      <c r="O1559" t="s">
        <v>5879</v>
      </c>
      <c r="P1559">
        <v>0</v>
      </c>
      <c r="Q1559" t="s">
        <v>7951</v>
      </c>
      <c r="R1559" t="s">
        <v>7952</v>
      </c>
      <c r="S1559">
        <v>184</v>
      </c>
      <c r="T1559" t="s">
        <v>37</v>
      </c>
      <c r="U1559" t="s">
        <v>38</v>
      </c>
      <c r="V1559" t="s">
        <v>39</v>
      </c>
      <c r="W1559" s="11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5">
      <c r="A1560" t="s">
        <v>28</v>
      </c>
      <c r="B1560" t="s">
        <v>7953</v>
      </c>
      <c r="C1560">
        <v>359</v>
      </c>
      <c r="D1560">
        <v>100</v>
      </c>
      <c r="E1560">
        <v>108</v>
      </c>
      <c r="F1560">
        <v>534</v>
      </c>
      <c r="G1560" t="s">
        <v>229</v>
      </c>
      <c r="H1560">
        <v>17000</v>
      </c>
      <c r="I1560" s="11">
        <v>35266619</v>
      </c>
      <c r="J1560" t="s">
        <v>4835</v>
      </c>
      <c r="K1560" t="s">
        <v>479</v>
      </c>
      <c r="L1560" t="s">
        <v>7954</v>
      </c>
      <c r="M1560">
        <v>108242</v>
      </c>
      <c r="N1560">
        <v>20051</v>
      </c>
      <c r="O1560" t="s">
        <v>7498</v>
      </c>
      <c r="P1560">
        <v>1</v>
      </c>
      <c r="Q1560" t="s">
        <v>7955</v>
      </c>
      <c r="R1560" t="s">
        <v>7956</v>
      </c>
      <c r="S1560">
        <v>371</v>
      </c>
      <c r="T1560" t="s">
        <v>37</v>
      </c>
      <c r="U1560" t="s">
        <v>38</v>
      </c>
      <c r="V1560" t="s">
        <v>569</v>
      </c>
      <c r="W1560" s="11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5">
      <c r="A1561" t="s">
        <v>28</v>
      </c>
      <c r="B1561" t="s">
        <v>7957</v>
      </c>
      <c r="C1561">
        <v>101</v>
      </c>
      <c r="D1561">
        <v>118</v>
      </c>
      <c r="E1561">
        <v>3</v>
      </c>
      <c r="F1561">
        <v>439</v>
      </c>
      <c r="G1561" t="s">
        <v>7958</v>
      </c>
      <c r="H1561">
        <v>1000</v>
      </c>
      <c r="I1561" s="11">
        <v>34703228</v>
      </c>
      <c r="J1561" t="s">
        <v>5897</v>
      </c>
      <c r="K1561" t="s">
        <v>1199</v>
      </c>
      <c r="L1561" t="s">
        <v>7959</v>
      </c>
      <c r="M1561">
        <v>21767</v>
      </c>
      <c r="N1561">
        <v>3797</v>
      </c>
      <c r="O1561" t="s">
        <v>7960</v>
      </c>
      <c r="P1561">
        <v>0</v>
      </c>
      <c r="Q1561" t="s">
        <v>7961</v>
      </c>
      <c r="R1561" t="s">
        <v>7962</v>
      </c>
      <c r="S1561">
        <v>127</v>
      </c>
      <c r="T1561" t="s">
        <v>37</v>
      </c>
      <c r="U1561" t="s">
        <v>38</v>
      </c>
      <c r="V1561" t="s">
        <v>39</v>
      </c>
      <c r="W1561" s="11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5">
      <c r="A1562" t="s">
        <v>28</v>
      </c>
      <c r="B1562" t="s">
        <v>7963</v>
      </c>
      <c r="C1562">
        <v>85</v>
      </c>
      <c r="D1562">
        <v>125</v>
      </c>
      <c r="E1562">
        <v>21</v>
      </c>
      <c r="F1562">
        <v>581</v>
      </c>
      <c r="G1562" t="s">
        <v>7964</v>
      </c>
      <c r="H1562">
        <v>12000</v>
      </c>
      <c r="I1562" s="11">
        <v>38432823</v>
      </c>
      <c r="J1562" t="s">
        <v>7965</v>
      </c>
      <c r="K1562" t="s">
        <v>1045</v>
      </c>
      <c r="L1562" t="s">
        <v>7966</v>
      </c>
      <c r="M1562">
        <v>33067</v>
      </c>
      <c r="N1562">
        <v>15811</v>
      </c>
      <c r="O1562" t="s">
        <v>274</v>
      </c>
      <c r="P1562">
        <v>1</v>
      </c>
      <c r="Q1562" t="s">
        <v>7967</v>
      </c>
      <c r="R1562" t="s">
        <v>7968</v>
      </c>
      <c r="S1562">
        <v>134</v>
      </c>
      <c r="T1562" t="s">
        <v>37</v>
      </c>
      <c r="U1562" t="s">
        <v>38</v>
      </c>
      <c r="V1562" t="s">
        <v>39</v>
      </c>
      <c r="W1562" s="11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5">
      <c r="A1563" t="s">
        <v>28</v>
      </c>
      <c r="B1563" t="s">
        <v>4392</v>
      </c>
      <c r="C1563">
        <v>64</v>
      </c>
      <c r="D1563">
        <v>94</v>
      </c>
      <c r="E1563">
        <v>39</v>
      </c>
      <c r="F1563">
        <v>506</v>
      </c>
      <c r="G1563" t="s">
        <v>2396</v>
      </c>
      <c r="H1563">
        <v>1000</v>
      </c>
      <c r="I1563" s="11">
        <v>32095318</v>
      </c>
      <c r="J1563" t="s">
        <v>982</v>
      </c>
      <c r="K1563" t="s">
        <v>777</v>
      </c>
      <c r="L1563" t="s">
        <v>7969</v>
      </c>
      <c r="M1563">
        <v>12466</v>
      </c>
      <c r="N1563">
        <v>3664</v>
      </c>
      <c r="O1563" t="s">
        <v>2867</v>
      </c>
      <c r="P1563">
        <v>0</v>
      </c>
      <c r="Q1563" t="s">
        <v>7970</v>
      </c>
      <c r="R1563" t="s">
        <v>7971</v>
      </c>
      <c r="S1563">
        <v>84</v>
      </c>
      <c r="T1563" t="s">
        <v>37</v>
      </c>
      <c r="U1563" t="s">
        <v>38</v>
      </c>
      <c r="V1563" t="s">
        <v>39</v>
      </c>
      <c r="W1563" s="11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5">
      <c r="A1564" t="s">
        <v>28</v>
      </c>
      <c r="B1564" t="s">
        <v>7972</v>
      </c>
      <c r="C1564">
        <v>263</v>
      </c>
      <c r="D1564">
        <v>79</v>
      </c>
      <c r="E1564">
        <v>30</v>
      </c>
      <c r="F1564">
        <v>265</v>
      </c>
      <c r="G1564" t="s">
        <v>7973</v>
      </c>
      <c r="H1564">
        <v>940</v>
      </c>
      <c r="I1564" s="11">
        <v>31743332</v>
      </c>
      <c r="J1564" t="s">
        <v>7974</v>
      </c>
      <c r="K1564" t="s">
        <v>3127</v>
      </c>
      <c r="L1564" t="s">
        <v>7975</v>
      </c>
      <c r="M1564">
        <v>111117</v>
      </c>
      <c r="N1564">
        <v>1594</v>
      </c>
      <c r="O1564" t="s">
        <v>7976</v>
      </c>
      <c r="P1564">
        <v>0</v>
      </c>
      <c r="Q1564" t="s">
        <v>7977</v>
      </c>
      <c r="R1564" t="s">
        <v>7978</v>
      </c>
      <c r="S1564">
        <v>245</v>
      </c>
      <c r="T1564" t="s">
        <v>37</v>
      </c>
      <c r="U1564" t="s">
        <v>38</v>
      </c>
      <c r="V1564" t="s">
        <v>39</v>
      </c>
      <c r="W1564" s="11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5">
      <c r="A1565" t="s">
        <v>28</v>
      </c>
      <c r="B1565" t="s">
        <v>1475</v>
      </c>
      <c r="C1565">
        <v>450</v>
      </c>
      <c r="D1565">
        <v>106</v>
      </c>
      <c r="E1565">
        <v>0</v>
      </c>
      <c r="F1565">
        <v>273</v>
      </c>
      <c r="G1565" t="s">
        <v>4969</v>
      </c>
      <c r="H1565">
        <v>17000</v>
      </c>
      <c r="I1565" s="11">
        <v>32154410</v>
      </c>
      <c r="J1565" t="s">
        <v>2062</v>
      </c>
      <c r="K1565" t="s">
        <v>434</v>
      </c>
      <c r="L1565" t="s">
        <v>7979</v>
      </c>
      <c r="M1565">
        <v>148327</v>
      </c>
      <c r="N1565">
        <v>18469</v>
      </c>
      <c r="O1565" t="s">
        <v>7980</v>
      </c>
      <c r="P1565">
        <v>0</v>
      </c>
      <c r="Q1565" t="s">
        <v>7981</v>
      </c>
      <c r="R1565" t="s">
        <v>7982</v>
      </c>
      <c r="S1565">
        <v>274</v>
      </c>
      <c r="T1565" t="s">
        <v>37</v>
      </c>
      <c r="U1565" t="s">
        <v>38</v>
      </c>
      <c r="V1565" t="s">
        <v>569</v>
      </c>
      <c r="W1565" s="11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5">
      <c r="A1566" t="s">
        <v>28</v>
      </c>
      <c r="B1566" t="s">
        <v>7983</v>
      </c>
      <c r="C1566">
        <v>162</v>
      </c>
      <c r="D1566">
        <v>63</v>
      </c>
      <c r="E1566">
        <v>15</v>
      </c>
      <c r="F1566">
        <v>69</v>
      </c>
      <c r="G1566" t="s">
        <v>7984</v>
      </c>
      <c r="H1566">
        <v>759</v>
      </c>
      <c r="I1566" s="11">
        <v>26687172</v>
      </c>
      <c r="J1566" t="s">
        <v>1240</v>
      </c>
      <c r="K1566" t="s">
        <v>627</v>
      </c>
      <c r="L1566" t="s">
        <v>7985</v>
      </c>
      <c r="M1566">
        <v>15600</v>
      </c>
      <c r="N1566">
        <v>1002</v>
      </c>
      <c r="O1566" t="s">
        <v>7986</v>
      </c>
      <c r="P1566">
        <v>0</v>
      </c>
      <c r="Q1566" t="s">
        <v>7987</v>
      </c>
      <c r="R1566" t="s">
        <v>7988</v>
      </c>
      <c r="S1566">
        <v>55</v>
      </c>
      <c r="T1566" t="s">
        <v>37</v>
      </c>
      <c r="U1566" t="s">
        <v>38</v>
      </c>
      <c r="V1566" t="s">
        <v>272</v>
      </c>
      <c r="W1566" s="11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5">
      <c r="A1567" t="s">
        <v>28</v>
      </c>
      <c r="B1567" t="s">
        <v>7989</v>
      </c>
      <c r="C1567">
        <v>85</v>
      </c>
      <c r="D1567">
        <v>85</v>
      </c>
      <c r="E1567">
        <v>14</v>
      </c>
      <c r="F1567">
        <v>244</v>
      </c>
      <c r="G1567" t="s">
        <v>5830</v>
      </c>
      <c r="H1567">
        <v>577</v>
      </c>
      <c r="I1567" s="11">
        <v>26096584</v>
      </c>
      <c r="J1567" t="s">
        <v>1611</v>
      </c>
      <c r="K1567" t="s">
        <v>2548</v>
      </c>
      <c r="L1567" t="s">
        <v>7990</v>
      </c>
      <c r="M1567">
        <v>30651</v>
      </c>
      <c r="N1567">
        <v>1653</v>
      </c>
      <c r="O1567" t="s">
        <v>7991</v>
      </c>
      <c r="P1567">
        <v>0</v>
      </c>
      <c r="Q1567" t="s">
        <v>7992</v>
      </c>
      <c r="R1567" t="s">
        <v>7993</v>
      </c>
      <c r="S1567">
        <v>267</v>
      </c>
      <c r="T1567" t="s">
        <v>37</v>
      </c>
      <c r="U1567" t="s">
        <v>38</v>
      </c>
      <c r="V1567" t="s">
        <v>39</v>
      </c>
      <c r="W1567" s="11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5">
      <c r="A1568" t="s">
        <v>28</v>
      </c>
      <c r="B1568" t="s">
        <v>1617</v>
      </c>
      <c r="C1568">
        <v>110</v>
      </c>
      <c r="D1568">
        <v>108</v>
      </c>
      <c r="E1568">
        <v>631</v>
      </c>
      <c r="F1568">
        <v>95</v>
      </c>
      <c r="G1568" t="s">
        <v>7994</v>
      </c>
      <c r="H1568">
        <v>631</v>
      </c>
      <c r="I1568" s="11">
        <v>26525834</v>
      </c>
      <c r="J1568" t="s">
        <v>1375</v>
      </c>
      <c r="K1568" t="s">
        <v>1617</v>
      </c>
      <c r="L1568" t="s">
        <v>7995</v>
      </c>
      <c r="M1568">
        <v>21998</v>
      </c>
      <c r="N1568">
        <v>1023</v>
      </c>
      <c r="O1568" t="s">
        <v>7996</v>
      </c>
      <c r="P1568">
        <v>1</v>
      </c>
      <c r="Q1568" t="s">
        <v>7997</v>
      </c>
      <c r="R1568" t="s">
        <v>7998</v>
      </c>
      <c r="S1568">
        <v>227</v>
      </c>
      <c r="T1568" t="s">
        <v>37</v>
      </c>
      <c r="U1568" t="s">
        <v>38</v>
      </c>
      <c r="V1568" t="s">
        <v>569</v>
      </c>
      <c r="W1568" s="11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5">
      <c r="A1569" t="s">
        <v>28</v>
      </c>
      <c r="B1569" t="s">
        <v>3314</v>
      </c>
      <c r="C1569">
        <v>165</v>
      </c>
      <c r="D1569">
        <v>139</v>
      </c>
      <c r="E1569">
        <v>150</v>
      </c>
      <c r="F1569">
        <v>400</v>
      </c>
      <c r="G1569" t="s">
        <v>7999</v>
      </c>
      <c r="H1569">
        <v>521</v>
      </c>
      <c r="I1569" s="11">
        <v>30513940</v>
      </c>
      <c r="J1569" t="s">
        <v>4122</v>
      </c>
      <c r="K1569" t="s">
        <v>8000</v>
      </c>
      <c r="L1569" t="s">
        <v>8001</v>
      </c>
      <c r="M1569">
        <v>15843</v>
      </c>
      <c r="N1569">
        <v>2060</v>
      </c>
      <c r="O1569" t="s">
        <v>8002</v>
      </c>
      <c r="P1569">
        <v>0</v>
      </c>
      <c r="Q1569" t="s">
        <v>8003</v>
      </c>
      <c r="R1569" t="s">
        <v>8004</v>
      </c>
      <c r="S1569">
        <v>104</v>
      </c>
      <c r="T1569" t="s">
        <v>37</v>
      </c>
      <c r="U1569" t="s">
        <v>38</v>
      </c>
      <c r="V1569" t="s">
        <v>39</v>
      </c>
      <c r="W1569" s="11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5">
      <c r="A1570" t="s">
        <v>28</v>
      </c>
      <c r="B1570" t="s">
        <v>5046</v>
      </c>
      <c r="C1570">
        <v>64</v>
      </c>
      <c r="D1570">
        <v>127</v>
      </c>
      <c r="E1570">
        <v>73</v>
      </c>
      <c r="F1570">
        <v>433</v>
      </c>
      <c r="G1570" t="s">
        <v>183</v>
      </c>
      <c r="H1570">
        <v>11000</v>
      </c>
      <c r="I1570" s="11">
        <v>23209440</v>
      </c>
      <c r="J1570" t="s">
        <v>3270</v>
      </c>
      <c r="K1570" t="s">
        <v>2309</v>
      </c>
      <c r="L1570" t="s">
        <v>8005</v>
      </c>
      <c r="M1570">
        <v>9283</v>
      </c>
      <c r="N1570">
        <v>12785</v>
      </c>
      <c r="O1570" t="s">
        <v>905</v>
      </c>
      <c r="P1570">
        <v>3</v>
      </c>
      <c r="Q1570" t="s">
        <v>8006</v>
      </c>
      <c r="R1570" t="s">
        <v>8007</v>
      </c>
      <c r="S1570">
        <v>112</v>
      </c>
      <c r="T1570" t="s">
        <v>37</v>
      </c>
      <c r="U1570" t="s">
        <v>38</v>
      </c>
      <c r="V1570" t="s">
        <v>569</v>
      </c>
      <c r="W1570" s="11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5">
      <c r="A1571" t="s">
        <v>28</v>
      </c>
      <c r="B1571" t="s">
        <v>8008</v>
      </c>
      <c r="C1571">
        <v>44</v>
      </c>
      <c r="D1571">
        <v>106</v>
      </c>
      <c r="E1571">
        <v>32</v>
      </c>
      <c r="F1571">
        <v>650</v>
      </c>
      <c r="G1571" t="s">
        <v>5632</v>
      </c>
      <c r="H1571">
        <v>18000</v>
      </c>
      <c r="I1571" s="11">
        <v>24048000</v>
      </c>
      <c r="J1571" t="s">
        <v>1361</v>
      </c>
      <c r="K1571" t="s">
        <v>1664</v>
      </c>
      <c r="L1571" t="s">
        <v>8009</v>
      </c>
      <c r="M1571">
        <v>23579</v>
      </c>
      <c r="N1571">
        <v>20772</v>
      </c>
      <c r="O1571" t="s">
        <v>5481</v>
      </c>
      <c r="P1571">
        <v>1</v>
      </c>
      <c r="Q1571" t="s">
        <v>8010</v>
      </c>
      <c r="R1571" t="s">
        <v>8011</v>
      </c>
      <c r="S1571">
        <v>88</v>
      </c>
      <c r="T1571" t="s">
        <v>37</v>
      </c>
      <c r="U1571" t="s">
        <v>38</v>
      </c>
      <c r="V1571" t="s">
        <v>569</v>
      </c>
      <c r="W1571" s="11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5">
      <c r="A1572" t="s">
        <v>28</v>
      </c>
      <c r="B1572" t="s">
        <v>2611</v>
      </c>
      <c r="C1572">
        <v>147</v>
      </c>
      <c r="D1572">
        <v>95</v>
      </c>
      <c r="E1572">
        <v>425</v>
      </c>
      <c r="F1572">
        <v>560</v>
      </c>
      <c r="G1572" t="s">
        <v>305</v>
      </c>
      <c r="H1572">
        <v>973</v>
      </c>
      <c r="I1572" s="11">
        <v>22526144</v>
      </c>
      <c r="J1572" t="s">
        <v>2395</v>
      </c>
      <c r="K1572" t="s">
        <v>467</v>
      </c>
      <c r="L1572" t="s">
        <v>8012</v>
      </c>
      <c r="M1572">
        <v>53884</v>
      </c>
      <c r="N1572">
        <v>2737</v>
      </c>
      <c r="O1572" t="s">
        <v>2188</v>
      </c>
      <c r="P1572">
        <v>1</v>
      </c>
      <c r="Q1572" t="s">
        <v>8013</v>
      </c>
      <c r="R1572" t="s">
        <v>8014</v>
      </c>
      <c r="S1572">
        <v>203</v>
      </c>
      <c r="T1572" t="s">
        <v>37</v>
      </c>
      <c r="U1572" t="s">
        <v>38</v>
      </c>
      <c r="V1572" t="s">
        <v>39</v>
      </c>
      <c r="W1572" s="11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5">
      <c r="A1573" t="s">
        <v>28</v>
      </c>
      <c r="B1573" t="s">
        <v>2595</v>
      </c>
      <c r="C1573">
        <v>242</v>
      </c>
      <c r="D1573">
        <v>118</v>
      </c>
      <c r="E1573">
        <v>301</v>
      </c>
      <c r="F1573">
        <v>897</v>
      </c>
      <c r="G1573" t="s">
        <v>2642</v>
      </c>
      <c r="H1573">
        <v>2000</v>
      </c>
      <c r="I1573" s="11">
        <v>30523568</v>
      </c>
      <c r="J1573" t="s">
        <v>2912</v>
      </c>
      <c r="K1573" t="s">
        <v>4225</v>
      </c>
      <c r="L1573" t="s">
        <v>8015</v>
      </c>
      <c r="M1573">
        <v>54447</v>
      </c>
      <c r="N1573">
        <v>5697</v>
      </c>
      <c r="O1573" t="s">
        <v>850</v>
      </c>
      <c r="P1573">
        <v>0</v>
      </c>
      <c r="Q1573" t="s">
        <v>8016</v>
      </c>
      <c r="R1573" t="s">
        <v>8017</v>
      </c>
      <c r="S1573">
        <v>201</v>
      </c>
      <c r="T1573" t="s">
        <v>37</v>
      </c>
      <c r="U1573" t="s">
        <v>38</v>
      </c>
      <c r="V1573" t="s">
        <v>569</v>
      </c>
      <c r="W1573" s="11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5">
      <c r="A1574" t="s">
        <v>28</v>
      </c>
      <c r="B1574" t="s">
        <v>8018</v>
      </c>
      <c r="C1574">
        <v>244</v>
      </c>
      <c r="D1574">
        <v>108</v>
      </c>
      <c r="E1574">
        <v>24</v>
      </c>
      <c r="F1574">
        <v>653</v>
      </c>
      <c r="G1574" t="s">
        <v>8019</v>
      </c>
      <c r="H1574">
        <v>2000</v>
      </c>
      <c r="I1574" s="11">
        <v>23070045</v>
      </c>
      <c r="J1574" t="s">
        <v>1763</v>
      </c>
      <c r="K1574" t="s">
        <v>1312</v>
      </c>
      <c r="L1574" t="s">
        <v>8020</v>
      </c>
      <c r="M1574">
        <v>47003</v>
      </c>
      <c r="N1574">
        <v>3892</v>
      </c>
      <c r="O1574" t="s">
        <v>1021</v>
      </c>
      <c r="P1574">
        <v>0</v>
      </c>
      <c r="Q1574" t="s">
        <v>8021</v>
      </c>
      <c r="R1574" t="s">
        <v>8022</v>
      </c>
      <c r="S1574">
        <v>215</v>
      </c>
      <c r="T1574" t="s">
        <v>37</v>
      </c>
      <c r="U1574" t="s">
        <v>38</v>
      </c>
      <c r="V1574" t="s">
        <v>569</v>
      </c>
      <c r="W1574" s="11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5">
      <c r="A1575" t="s">
        <v>28</v>
      </c>
      <c r="B1575" t="s">
        <v>8023</v>
      </c>
      <c r="C1575">
        <v>73</v>
      </c>
      <c r="D1575">
        <v>105</v>
      </c>
      <c r="E1575">
        <v>34</v>
      </c>
      <c r="F1575">
        <v>642</v>
      </c>
      <c r="G1575" t="s">
        <v>2128</v>
      </c>
      <c r="H1575">
        <v>1000</v>
      </c>
      <c r="I1575" s="11">
        <v>20422207</v>
      </c>
      <c r="J1575" t="s">
        <v>1375</v>
      </c>
      <c r="K1575" t="s">
        <v>1998</v>
      </c>
      <c r="L1575" t="s">
        <v>8024</v>
      </c>
      <c r="M1575">
        <v>15052</v>
      </c>
      <c r="N1575">
        <v>4369</v>
      </c>
      <c r="O1575" t="s">
        <v>8025</v>
      </c>
      <c r="P1575">
        <v>1</v>
      </c>
      <c r="Q1575" t="s">
        <v>8026</v>
      </c>
      <c r="R1575" t="s">
        <v>8027</v>
      </c>
      <c r="S1575">
        <v>116</v>
      </c>
      <c r="T1575" t="s">
        <v>37</v>
      </c>
      <c r="U1575" t="s">
        <v>38</v>
      </c>
      <c r="V1575" t="s">
        <v>39</v>
      </c>
      <c r="W1575" s="11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5">
      <c r="A1576" t="s">
        <v>28</v>
      </c>
      <c r="B1576" t="s">
        <v>6110</v>
      </c>
      <c r="C1576">
        <v>232</v>
      </c>
      <c r="D1576">
        <v>131</v>
      </c>
      <c r="E1576">
        <v>89</v>
      </c>
      <c r="F1576">
        <v>372</v>
      </c>
      <c r="G1576" t="s">
        <v>8028</v>
      </c>
      <c r="H1576">
        <v>2000</v>
      </c>
      <c r="I1576" s="11">
        <v>28644770</v>
      </c>
      <c r="J1576" t="s">
        <v>1618</v>
      </c>
      <c r="K1576" t="s">
        <v>4033</v>
      </c>
      <c r="L1576" t="s">
        <v>8029</v>
      </c>
      <c r="M1576">
        <v>78974</v>
      </c>
      <c r="N1576">
        <v>3479</v>
      </c>
      <c r="O1576" t="s">
        <v>2667</v>
      </c>
      <c r="P1576">
        <v>2</v>
      </c>
      <c r="Q1576" t="s">
        <v>8030</v>
      </c>
      <c r="R1576" t="s">
        <v>8031</v>
      </c>
      <c r="S1576">
        <v>141</v>
      </c>
      <c r="T1576" t="s">
        <v>37</v>
      </c>
      <c r="U1576" t="s">
        <v>38</v>
      </c>
      <c r="V1576" t="s">
        <v>569</v>
      </c>
      <c r="W1576" s="11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5">
      <c r="A1577" t="s">
        <v>28</v>
      </c>
      <c r="B1577" t="s">
        <v>8032</v>
      </c>
      <c r="C1577">
        <v>63</v>
      </c>
      <c r="D1577">
        <v>104</v>
      </c>
      <c r="E1577">
        <v>30</v>
      </c>
      <c r="F1577">
        <v>635</v>
      </c>
      <c r="G1577" t="s">
        <v>1915</v>
      </c>
      <c r="H1577">
        <v>1000</v>
      </c>
      <c r="I1577" s="11">
        <v>21800302</v>
      </c>
      <c r="J1577" t="s">
        <v>4290</v>
      </c>
      <c r="K1577" t="s">
        <v>777</v>
      </c>
      <c r="L1577" t="s">
        <v>8033</v>
      </c>
      <c r="M1577">
        <v>12164</v>
      </c>
      <c r="N1577">
        <v>4462</v>
      </c>
      <c r="O1577" t="s">
        <v>7260</v>
      </c>
      <c r="P1577">
        <v>1</v>
      </c>
      <c r="Q1577" t="s">
        <v>8034</v>
      </c>
      <c r="R1577" t="s">
        <v>8035</v>
      </c>
      <c r="S1577">
        <v>63</v>
      </c>
      <c r="T1577" t="s">
        <v>37</v>
      </c>
      <c r="U1577" t="s">
        <v>38</v>
      </c>
      <c r="V1577" t="s">
        <v>39</v>
      </c>
      <c r="W1577" s="11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5">
      <c r="A1578" t="s">
        <v>28</v>
      </c>
      <c r="B1578" t="s">
        <v>8036</v>
      </c>
      <c r="C1578">
        <v>239</v>
      </c>
      <c r="D1578">
        <v>133</v>
      </c>
      <c r="E1578">
        <v>549</v>
      </c>
      <c r="F1578">
        <v>343</v>
      </c>
      <c r="G1578" t="s">
        <v>8037</v>
      </c>
      <c r="H1578">
        <v>10000</v>
      </c>
      <c r="I1578" s="11">
        <v>21129348</v>
      </c>
      <c r="J1578" t="s">
        <v>5047</v>
      </c>
      <c r="K1578" t="s">
        <v>295</v>
      </c>
      <c r="L1578" t="s">
        <v>8038</v>
      </c>
      <c r="M1578">
        <v>146364</v>
      </c>
      <c r="N1578">
        <v>11799</v>
      </c>
      <c r="O1578" t="s">
        <v>8039</v>
      </c>
      <c r="P1578">
        <v>0</v>
      </c>
      <c r="Q1578" t="s">
        <v>8040</v>
      </c>
      <c r="R1578" t="s">
        <v>8041</v>
      </c>
      <c r="S1578">
        <v>237</v>
      </c>
      <c r="T1578" t="s">
        <v>37</v>
      </c>
      <c r="U1578" t="s">
        <v>38</v>
      </c>
      <c r="V1578" t="s">
        <v>39</v>
      </c>
      <c r="W1578" s="11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5">
      <c r="A1579" t="s">
        <v>28</v>
      </c>
      <c r="B1579" t="s">
        <v>8042</v>
      </c>
      <c r="C1579">
        <v>158</v>
      </c>
      <c r="D1579">
        <v>94</v>
      </c>
      <c r="E1579">
        <v>110</v>
      </c>
      <c r="F1579">
        <v>277</v>
      </c>
      <c r="G1579" t="s">
        <v>8043</v>
      </c>
      <c r="H1579">
        <v>14000</v>
      </c>
      <c r="I1579" s="11">
        <v>18500966</v>
      </c>
      <c r="J1579" t="s">
        <v>2145</v>
      </c>
      <c r="K1579" t="s">
        <v>1909</v>
      </c>
      <c r="L1579" t="s">
        <v>8044</v>
      </c>
      <c r="M1579">
        <v>70341</v>
      </c>
      <c r="N1579">
        <v>15271</v>
      </c>
      <c r="O1579" t="s">
        <v>2673</v>
      </c>
      <c r="P1579">
        <v>1</v>
      </c>
      <c r="Q1579" t="s">
        <v>8045</v>
      </c>
      <c r="R1579" t="s">
        <v>8046</v>
      </c>
      <c r="S1579">
        <v>830</v>
      </c>
      <c r="T1579" t="s">
        <v>37</v>
      </c>
      <c r="U1579" t="s">
        <v>38</v>
      </c>
      <c r="V1579" t="s">
        <v>39</v>
      </c>
      <c r="W1579" s="11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5">
      <c r="A1580" t="s">
        <v>28</v>
      </c>
      <c r="B1580" t="s">
        <v>8047</v>
      </c>
      <c r="C1580">
        <v>152</v>
      </c>
      <c r="D1580">
        <v>109</v>
      </c>
      <c r="E1580">
        <v>25</v>
      </c>
      <c r="F1580">
        <v>431</v>
      </c>
      <c r="G1580" t="s">
        <v>8048</v>
      </c>
      <c r="H1580">
        <v>954</v>
      </c>
      <c r="I1580" s="11">
        <v>19976073</v>
      </c>
      <c r="J1580" t="s">
        <v>454</v>
      </c>
      <c r="K1580" t="s">
        <v>768</v>
      </c>
      <c r="L1580" t="s">
        <v>8049</v>
      </c>
      <c r="M1580">
        <v>65979</v>
      </c>
      <c r="N1580">
        <v>3148</v>
      </c>
      <c r="O1580" t="s">
        <v>8050</v>
      </c>
      <c r="P1580">
        <v>1</v>
      </c>
      <c r="Q1580" t="s">
        <v>8051</v>
      </c>
      <c r="R1580" t="s">
        <v>8052</v>
      </c>
      <c r="S1580">
        <v>220</v>
      </c>
      <c r="T1580" t="s">
        <v>37</v>
      </c>
      <c r="U1580" t="s">
        <v>38</v>
      </c>
      <c r="V1580" t="s">
        <v>569</v>
      </c>
      <c r="W1580" s="11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5">
      <c r="A1581" t="s">
        <v>28</v>
      </c>
      <c r="B1581" t="s">
        <v>2970</v>
      </c>
      <c r="C1581">
        <v>105</v>
      </c>
      <c r="D1581">
        <v>96</v>
      </c>
      <c r="E1581">
        <v>845</v>
      </c>
      <c r="F1581">
        <v>488</v>
      </c>
      <c r="G1581" t="s">
        <v>374</v>
      </c>
      <c r="H1581">
        <v>978</v>
      </c>
      <c r="I1581" s="11">
        <v>18967571</v>
      </c>
      <c r="J1581" t="s">
        <v>329</v>
      </c>
      <c r="K1581" t="s">
        <v>6382</v>
      </c>
      <c r="L1581" t="s">
        <v>8053</v>
      </c>
      <c r="M1581">
        <v>23345</v>
      </c>
      <c r="N1581">
        <v>3072</v>
      </c>
      <c r="O1581" t="s">
        <v>3991</v>
      </c>
      <c r="P1581">
        <v>2</v>
      </c>
      <c r="Q1581" t="s">
        <v>8054</v>
      </c>
      <c r="R1581" t="s">
        <v>8055</v>
      </c>
      <c r="S1581">
        <v>167</v>
      </c>
      <c r="T1581" t="s">
        <v>37</v>
      </c>
      <c r="U1581" t="s">
        <v>38</v>
      </c>
      <c r="V1581" t="s">
        <v>569</v>
      </c>
      <c r="W1581" s="11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5">
      <c r="A1582" t="s">
        <v>28</v>
      </c>
      <c r="B1582" t="s">
        <v>8056</v>
      </c>
      <c r="C1582">
        <v>36</v>
      </c>
      <c r="D1582">
        <v>105</v>
      </c>
      <c r="E1582">
        <v>114</v>
      </c>
      <c r="F1582">
        <v>537</v>
      </c>
      <c r="G1582" t="s">
        <v>8057</v>
      </c>
      <c r="H1582">
        <v>4000</v>
      </c>
      <c r="I1582" s="11">
        <v>17100000</v>
      </c>
      <c r="J1582" t="s">
        <v>8058</v>
      </c>
      <c r="K1582" t="s">
        <v>483</v>
      </c>
      <c r="L1582" t="s">
        <v>8059</v>
      </c>
      <c r="M1582">
        <v>7073</v>
      </c>
      <c r="N1582">
        <v>6152</v>
      </c>
      <c r="O1582" t="s">
        <v>952</v>
      </c>
      <c r="P1582">
        <v>1</v>
      </c>
      <c r="Q1582" t="s">
        <v>8060</v>
      </c>
      <c r="R1582" t="s">
        <v>8061</v>
      </c>
      <c r="S1582">
        <v>29</v>
      </c>
      <c r="T1582" t="s">
        <v>37</v>
      </c>
      <c r="U1582" t="s">
        <v>38</v>
      </c>
      <c r="V1582" t="s">
        <v>569</v>
      </c>
      <c r="W1582" s="11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5">
      <c r="A1583" t="s">
        <v>28</v>
      </c>
      <c r="B1583" t="s">
        <v>8062</v>
      </c>
      <c r="C1583">
        <v>181</v>
      </c>
      <c r="D1583">
        <v>99</v>
      </c>
      <c r="E1583">
        <v>11</v>
      </c>
      <c r="F1583">
        <v>762</v>
      </c>
      <c r="G1583" t="s">
        <v>8063</v>
      </c>
      <c r="H1583">
        <v>19000</v>
      </c>
      <c r="I1583" s="11">
        <v>17266505</v>
      </c>
      <c r="J1583" t="s">
        <v>8064</v>
      </c>
      <c r="K1583" t="s">
        <v>95</v>
      </c>
      <c r="L1583" t="s">
        <v>8065</v>
      </c>
      <c r="M1583">
        <v>43764</v>
      </c>
      <c r="N1583">
        <v>22554</v>
      </c>
      <c r="O1583" t="s">
        <v>6449</v>
      </c>
      <c r="P1583">
        <v>1</v>
      </c>
      <c r="Q1583" t="s">
        <v>8066</v>
      </c>
      <c r="R1583" t="s">
        <v>8067</v>
      </c>
      <c r="S1583">
        <v>291</v>
      </c>
      <c r="T1583" t="s">
        <v>37</v>
      </c>
      <c r="U1583" t="s">
        <v>38</v>
      </c>
      <c r="V1583" t="s">
        <v>39</v>
      </c>
      <c r="W1583" s="11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5">
      <c r="A1584" t="s">
        <v>28</v>
      </c>
      <c r="B1584" t="s">
        <v>988</v>
      </c>
      <c r="C1584">
        <v>219</v>
      </c>
      <c r="D1584">
        <v>112</v>
      </c>
      <c r="E1584">
        <v>380</v>
      </c>
      <c r="F1584">
        <v>2000</v>
      </c>
      <c r="G1584" t="s">
        <v>252</v>
      </c>
      <c r="H1584">
        <v>15000</v>
      </c>
      <c r="I1584" s="11">
        <v>32357532</v>
      </c>
      <c r="J1584" t="s">
        <v>1375</v>
      </c>
      <c r="K1584" t="s">
        <v>368</v>
      </c>
      <c r="L1584" t="s">
        <v>8068</v>
      </c>
      <c r="M1584">
        <v>143368</v>
      </c>
      <c r="N1584">
        <v>31278</v>
      </c>
      <c r="O1584" t="s">
        <v>229</v>
      </c>
      <c r="P1584">
        <v>0</v>
      </c>
      <c r="Q1584" t="s">
        <v>8069</v>
      </c>
      <c r="R1584" t="s">
        <v>8070</v>
      </c>
      <c r="S1584">
        <v>215</v>
      </c>
      <c r="T1584" t="s">
        <v>37</v>
      </c>
      <c r="U1584" t="s">
        <v>38</v>
      </c>
      <c r="V1584" t="s">
        <v>569</v>
      </c>
      <c r="W1584" s="11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5">
      <c r="A1585" t="s">
        <v>28</v>
      </c>
      <c r="B1585" t="s">
        <v>3970</v>
      </c>
      <c r="C1585">
        <v>158</v>
      </c>
      <c r="D1585">
        <v>108</v>
      </c>
      <c r="E1585">
        <v>50</v>
      </c>
      <c r="F1585">
        <v>494</v>
      </c>
      <c r="G1585" t="s">
        <v>3835</v>
      </c>
      <c r="H1585">
        <v>14000</v>
      </c>
      <c r="I1585" s="11">
        <v>16930884</v>
      </c>
      <c r="J1585" t="s">
        <v>2079</v>
      </c>
      <c r="K1585" t="s">
        <v>2314</v>
      </c>
      <c r="L1585" t="s">
        <v>8071</v>
      </c>
      <c r="M1585">
        <v>65628</v>
      </c>
      <c r="N1585">
        <v>16722</v>
      </c>
      <c r="O1585" t="s">
        <v>4866</v>
      </c>
      <c r="P1585">
        <v>1</v>
      </c>
      <c r="Q1585" t="s">
        <v>8072</v>
      </c>
      <c r="R1585" t="s">
        <v>8073</v>
      </c>
      <c r="S1585">
        <v>262</v>
      </c>
      <c r="T1585" t="s">
        <v>37</v>
      </c>
      <c r="U1585" t="s">
        <v>38</v>
      </c>
      <c r="V1585" t="s">
        <v>569</v>
      </c>
      <c r="W1585" s="11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5">
      <c r="A1586" t="s">
        <v>28</v>
      </c>
      <c r="B1586" t="s">
        <v>8074</v>
      </c>
      <c r="C1586">
        <v>155</v>
      </c>
      <c r="D1586">
        <v>126</v>
      </c>
      <c r="E1586">
        <v>51</v>
      </c>
      <c r="F1586">
        <v>874</v>
      </c>
      <c r="G1586" t="s">
        <v>749</v>
      </c>
      <c r="H1586">
        <v>10000</v>
      </c>
      <c r="I1586" s="11">
        <v>18324242</v>
      </c>
      <c r="J1586" t="s">
        <v>3270</v>
      </c>
      <c r="K1586" t="s">
        <v>860</v>
      </c>
      <c r="L1586" t="s">
        <v>8075</v>
      </c>
      <c r="M1586">
        <v>32815</v>
      </c>
      <c r="N1586">
        <v>20563</v>
      </c>
      <c r="O1586" t="s">
        <v>4884</v>
      </c>
      <c r="P1586">
        <v>4</v>
      </c>
      <c r="Q1586" t="s">
        <v>8076</v>
      </c>
      <c r="R1586" t="s">
        <v>8077</v>
      </c>
      <c r="S1586">
        <v>214</v>
      </c>
      <c r="T1586" t="s">
        <v>37</v>
      </c>
      <c r="U1586" t="s">
        <v>38</v>
      </c>
      <c r="V1586" t="s">
        <v>569</v>
      </c>
      <c r="W1586" s="11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5">
      <c r="A1587" t="s">
        <v>28</v>
      </c>
      <c r="B1587" t="s">
        <v>4998</v>
      </c>
      <c r="C1587">
        <v>74</v>
      </c>
      <c r="D1587">
        <v>98</v>
      </c>
      <c r="E1587">
        <v>41</v>
      </c>
      <c r="F1587">
        <v>900</v>
      </c>
      <c r="G1587" t="s">
        <v>6085</v>
      </c>
      <c r="H1587">
        <v>13000</v>
      </c>
      <c r="I1587" s="11">
        <v>16323969</v>
      </c>
      <c r="J1587" t="s">
        <v>5679</v>
      </c>
      <c r="K1587" t="s">
        <v>950</v>
      </c>
      <c r="L1587" t="s">
        <v>8078</v>
      </c>
      <c r="M1587">
        <v>45775</v>
      </c>
      <c r="N1587">
        <v>18085</v>
      </c>
      <c r="O1587" t="s">
        <v>6953</v>
      </c>
      <c r="P1587">
        <v>5</v>
      </c>
      <c r="Q1587" t="s">
        <v>8079</v>
      </c>
      <c r="R1587" t="s">
        <v>8080</v>
      </c>
      <c r="S1587">
        <v>112</v>
      </c>
      <c r="T1587" t="s">
        <v>37</v>
      </c>
      <c r="U1587" t="s">
        <v>38</v>
      </c>
      <c r="V1587" t="s">
        <v>39</v>
      </c>
      <c r="W1587" s="11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5">
      <c r="A1588" t="s">
        <v>28</v>
      </c>
      <c r="B1588" t="s">
        <v>8081</v>
      </c>
      <c r="C1588">
        <v>368</v>
      </c>
      <c r="D1588">
        <v>104</v>
      </c>
      <c r="E1588">
        <v>165</v>
      </c>
      <c r="F1588">
        <v>559</v>
      </c>
      <c r="G1588" t="s">
        <v>8082</v>
      </c>
      <c r="H1588">
        <v>900</v>
      </c>
      <c r="I1588" s="11">
        <v>16999046</v>
      </c>
      <c r="J1588" t="s">
        <v>755</v>
      </c>
      <c r="K1588" t="s">
        <v>8083</v>
      </c>
      <c r="L1588" t="s">
        <v>8084</v>
      </c>
      <c r="M1588">
        <v>79517</v>
      </c>
      <c r="N1588">
        <v>2222</v>
      </c>
      <c r="O1588" t="s">
        <v>8085</v>
      </c>
      <c r="P1588">
        <v>0</v>
      </c>
      <c r="Q1588" t="s">
        <v>8086</v>
      </c>
      <c r="R1588" t="s">
        <v>8087</v>
      </c>
      <c r="S1588">
        <v>354</v>
      </c>
      <c r="T1588" t="s">
        <v>37</v>
      </c>
      <c r="U1588" t="s">
        <v>263</v>
      </c>
      <c r="V1588" t="s">
        <v>569</v>
      </c>
      <c r="W1588" s="11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5">
      <c r="A1589" t="s">
        <v>28</v>
      </c>
      <c r="B1589" t="s">
        <v>8088</v>
      </c>
      <c r="C1589">
        <v>81</v>
      </c>
      <c r="D1589">
        <v>110</v>
      </c>
      <c r="E1589">
        <v>8</v>
      </c>
      <c r="F1589">
        <v>322</v>
      </c>
      <c r="G1589" t="s">
        <v>1596</v>
      </c>
      <c r="H1589">
        <v>1000</v>
      </c>
      <c r="I1589" s="11">
        <v>16295774</v>
      </c>
      <c r="J1589" t="s">
        <v>4249</v>
      </c>
      <c r="K1589" t="s">
        <v>3602</v>
      </c>
      <c r="L1589" t="s">
        <v>8089</v>
      </c>
      <c r="M1589">
        <v>33669</v>
      </c>
      <c r="N1589">
        <v>3000</v>
      </c>
      <c r="O1589" t="s">
        <v>8090</v>
      </c>
      <c r="P1589">
        <v>1</v>
      </c>
      <c r="Q1589" t="s">
        <v>8091</v>
      </c>
      <c r="R1589" t="s">
        <v>8092</v>
      </c>
      <c r="S1589">
        <v>269</v>
      </c>
      <c r="T1589" t="s">
        <v>37</v>
      </c>
      <c r="U1589" t="s">
        <v>38</v>
      </c>
      <c r="V1589" t="s">
        <v>90</v>
      </c>
      <c r="W1589" s="11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5">
      <c r="A1590" t="s">
        <v>28</v>
      </c>
      <c r="B1590" t="s">
        <v>8093</v>
      </c>
      <c r="C1590">
        <v>154</v>
      </c>
      <c r="D1590">
        <v>130</v>
      </c>
      <c r="E1590">
        <v>149</v>
      </c>
      <c r="F1590">
        <v>798</v>
      </c>
      <c r="G1590" t="s">
        <v>1152</v>
      </c>
      <c r="H1590">
        <v>1000</v>
      </c>
      <c r="I1590" s="11">
        <v>15709385</v>
      </c>
      <c r="J1590" t="s">
        <v>2062</v>
      </c>
      <c r="K1590" t="s">
        <v>1363</v>
      </c>
      <c r="L1590" t="s">
        <v>8094</v>
      </c>
      <c r="M1590">
        <v>53053</v>
      </c>
      <c r="N1590">
        <v>5101</v>
      </c>
      <c r="O1590" t="s">
        <v>1635</v>
      </c>
      <c r="P1590">
        <v>0</v>
      </c>
      <c r="Q1590" t="s">
        <v>8095</v>
      </c>
      <c r="R1590" t="s">
        <v>8096</v>
      </c>
      <c r="S1590">
        <v>132</v>
      </c>
      <c r="T1590" t="s">
        <v>37</v>
      </c>
      <c r="U1590" t="s">
        <v>38</v>
      </c>
      <c r="V1590" t="s">
        <v>569</v>
      </c>
      <c r="W1590" s="11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5">
      <c r="A1591" t="s">
        <v>28</v>
      </c>
      <c r="B1591" t="s">
        <v>8097</v>
      </c>
      <c r="C1591">
        <v>140</v>
      </c>
      <c r="D1591">
        <v>93</v>
      </c>
      <c r="E1591">
        <v>2</v>
      </c>
      <c r="F1591">
        <v>258</v>
      </c>
      <c r="G1591" t="s">
        <v>1986</v>
      </c>
      <c r="H1591">
        <v>849</v>
      </c>
      <c r="I1591" s="11">
        <v>14888028</v>
      </c>
      <c r="J1591" t="s">
        <v>8098</v>
      </c>
      <c r="K1591" t="s">
        <v>8099</v>
      </c>
      <c r="L1591" t="s">
        <v>8100</v>
      </c>
      <c r="M1591">
        <v>28606</v>
      </c>
      <c r="N1591">
        <v>2178</v>
      </c>
      <c r="O1591" t="s">
        <v>5033</v>
      </c>
      <c r="P1591">
        <v>0</v>
      </c>
      <c r="Q1591" t="s">
        <v>8101</v>
      </c>
      <c r="R1591" t="s">
        <v>8102</v>
      </c>
      <c r="S1591">
        <v>262</v>
      </c>
      <c r="T1591" t="s">
        <v>37</v>
      </c>
      <c r="U1591" t="s">
        <v>38</v>
      </c>
      <c r="V1591" t="s">
        <v>39</v>
      </c>
      <c r="W1591" s="11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5">
      <c r="A1592" t="s">
        <v>28</v>
      </c>
      <c r="B1592" t="s">
        <v>3731</v>
      </c>
      <c r="C1592">
        <v>73</v>
      </c>
      <c r="D1592">
        <v>96</v>
      </c>
      <c r="E1592">
        <v>0</v>
      </c>
      <c r="F1592">
        <v>130</v>
      </c>
      <c r="G1592" t="s">
        <v>8103</v>
      </c>
      <c r="H1592">
        <v>372</v>
      </c>
      <c r="I1592" s="11">
        <v>14208384</v>
      </c>
      <c r="J1592" t="s">
        <v>1618</v>
      </c>
      <c r="K1592" t="s">
        <v>2667</v>
      </c>
      <c r="L1592" t="s">
        <v>8104</v>
      </c>
      <c r="M1592">
        <v>11520</v>
      </c>
      <c r="N1592">
        <v>977</v>
      </c>
      <c r="O1592" t="s">
        <v>8105</v>
      </c>
      <c r="P1592">
        <v>2</v>
      </c>
      <c r="Q1592" t="s">
        <v>8106</v>
      </c>
      <c r="R1592" t="s">
        <v>8107</v>
      </c>
      <c r="S1592">
        <v>105</v>
      </c>
      <c r="T1592" t="s">
        <v>37</v>
      </c>
      <c r="U1592" t="s">
        <v>38</v>
      </c>
      <c r="V1592" t="s">
        <v>39</v>
      </c>
      <c r="W1592" s="11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5">
      <c r="A1593" t="s">
        <v>28</v>
      </c>
      <c r="B1593" t="s">
        <v>5748</v>
      </c>
      <c r="C1593">
        <v>98</v>
      </c>
      <c r="D1593">
        <v>114</v>
      </c>
      <c r="E1593">
        <v>118</v>
      </c>
      <c r="F1593">
        <v>40</v>
      </c>
      <c r="G1593" t="s">
        <v>8108</v>
      </c>
      <c r="H1593">
        <v>489</v>
      </c>
      <c r="I1593" s="11">
        <v>12831121</v>
      </c>
      <c r="J1593" t="s">
        <v>3144</v>
      </c>
      <c r="K1593" t="s">
        <v>8109</v>
      </c>
      <c r="L1593" t="s">
        <v>8110</v>
      </c>
      <c r="M1593">
        <v>44979</v>
      </c>
      <c r="N1593">
        <v>679</v>
      </c>
      <c r="O1593" t="s">
        <v>8111</v>
      </c>
      <c r="P1593">
        <v>0</v>
      </c>
      <c r="Q1593" t="s">
        <v>8112</v>
      </c>
      <c r="R1593" t="s">
        <v>8113</v>
      </c>
      <c r="S1593">
        <v>298</v>
      </c>
      <c r="T1593" t="s">
        <v>37</v>
      </c>
      <c r="U1593" t="s">
        <v>38</v>
      </c>
      <c r="V1593" t="s">
        <v>39</v>
      </c>
      <c r="W1593" s="11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5">
      <c r="A1594" t="s">
        <v>28</v>
      </c>
      <c r="B1594" t="s">
        <v>3442</v>
      </c>
      <c r="C1594">
        <v>358</v>
      </c>
      <c r="D1594">
        <v>106</v>
      </c>
      <c r="E1594">
        <v>44</v>
      </c>
      <c r="F1594">
        <v>133</v>
      </c>
      <c r="G1594" t="s">
        <v>8114</v>
      </c>
      <c r="H1594">
        <v>596</v>
      </c>
      <c r="I1594" s="11">
        <v>18298649</v>
      </c>
      <c r="J1594" t="s">
        <v>7191</v>
      </c>
      <c r="K1594" t="s">
        <v>8115</v>
      </c>
      <c r="L1594" t="s">
        <v>8116</v>
      </c>
      <c r="M1594">
        <v>85024</v>
      </c>
      <c r="N1594">
        <v>1393</v>
      </c>
      <c r="O1594" t="s">
        <v>8117</v>
      </c>
      <c r="P1594">
        <v>1</v>
      </c>
      <c r="Q1594" t="s">
        <v>8118</v>
      </c>
      <c r="R1594" t="s">
        <v>8119</v>
      </c>
      <c r="S1594">
        <v>242</v>
      </c>
      <c r="T1594" t="s">
        <v>37</v>
      </c>
      <c r="U1594" t="s">
        <v>38</v>
      </c>
      <c r="V1594" t="s">
        <v>569</v>
      </c>
      <c r="W1594" s="11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5">
      <c r="A1595" t="s">
        <v>28</v>
      </c>
      <c r="B1595" t="s">
        <v>4733</v>
      </c>
      <c r="C1595">
        <v>222</v>
      </c>
      <c r="D1595">
        <v>150</v>
      </c>
      <c r="E1595">
        <v>0</v>
      </c>
      <c r="F1595">
        <v>855</v>
      </c>
      <c r="G1595" t="s">
        <v>8120</v>
      </c>
      <c r="H1595">
        <v>23000</v>
      </c>
      <c r="I1595" s="11">
        <v>12712093</v>
      </c>
      <c r="J1595" t="s">
        <v>5815</v>
      </c>
      <c r="K1595" t="s">
        <v>58</v>
      </c>
      <c r="L1595" t="s">
        <v>8121</v>
      </c>
      <c r="M1595">
        <v>70771</v>
      </c>
      <c r="N1595">
        <v>27829</v>
      </c>
      <c r="O1595" t="s">
        <v>34</v>
      </c>
      <c r="P1595">
        <v>0</v>
      </c>
      <c r="Q1595" t="s">
        <v>8122</v>
      </c>
      <c r="R1595" t="s">
        <v>8123</v>
      </c>
      <c r="S1595">
        <v>671</v>
      </c>
      <c r="T1595" t="s">
        <v>37</v>
      </c>
      <c r="U1595" t="s">
        <v>38</v>
      </c>
      <c r="V1595" t="s">
        <v>39</v>
      </c>
      <c r="W1595" s="11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5">
      <c r="A1596" t="s">
        <v>28</v>
      </c>
      <c r="B1596" t="s">
        <v>8124</v>
      </c>
      <c r="C1596">
        <v>85</v>
      </c>
      <c r="D1596">
        <v>100</v>
      </c>
      <c r="E1596">
        <v>38</v>
      </c>
      <c r="F1596">
        <v>362</v>
      </c>
      <c r="G1596" t="s">
        <v>910</v>
      </c>
      <c r="H1596">
        <v>811</v>
      </c>
      <c r="I1596" s="11">
        <v>11576087</v>
      </c>
      <c r="J1596" t="s">
        <v>68</v>
      </c>
      <c r="K1596" t="s">
        <v>3899</v>
      </c>
      <c r="L1596" t="s">
        <v>8125</v>
      </c>
      <c r="M1596">
        <v>14747</v>
      </c>
      <c r="N1596">
        <v>2497</v>
      </c>
      <c r="O1596" t="s">
        <v>1235</v>
      </c>
      <c r="P1596">
        <v>3</v>
      </c>
      <c r="Q1596" t="s">
        <v>8126</v>
      </c>
      <c r="R1596" t="s">
        <v>8127</v>
      </c>
      <c r="S1596">
        <v>338</v>
      </c>
      <c r="T1596" t="s">
        <v>37</v>
      </c>
      <c r="U1596" t="s">
        <v>38</v>
      </c>
      <c r="V1596" t="s">
        <v>39</v>
      </c>
      <c r="W1596" s="11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5">
      <c r="A1597" t="s">
        <v>28</v>
      </c>
      <c r="B1597" t="s">
        <v>4834</v>
      </c>
      <c r="C1597">
        <v>62</v>
      </c>
      <c r="D1597">
        <v>100</v>
      </c>
      <c r="E1597">
        <v>277</v>
      </c>
      <c r="F1597">
        <v>210</v>
      </c>
      <c r="G1597" t="s">
        <v>6133</v>
      </c>
      <c r="H1597">
        <v>21000</v>
      </c>
      <c r="I1597" s="11">
        <v>11900000</v>
      </c>
      <c r="J1597" t="s">
        <v>1938</v>
      </c>
      <c r="K1597" t="s">
        <v>92</v>
      </c>
      <c r="L1597" t="s">
        <v>8128</v>
      </c>
      <c r="M1597">
        <v>11003</v>
      </c>
      <c r="N1597">
        <v>22006</v>
      </c>
      <c r="O1597" t="s">
        <v>3606</v>
      </c>
      <c r="P1597">
        <v>0</v>
      </c>
      <c r="Q1597" t="s">
        <v>8129</v>
      </c>
      <c r="R1597" t="s">
        <v>8130</v>
      </c>
      <c r="S1597">
        <v>148</v>
      </c>
      <c r="T1597" t="s">
        <v>37</v>
      </c>
      <c r="U1597" t="s">
        <v>38</v>
      </c>
      <c r="V1597" t="s">
        <v>569</v>
      </c>
      <c r="W1597" s="11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5">
      <c r="A1598" t="s">
        <v>28</v>
      </c>
      <c r="B1598" t="s">
        <v>5253</v>
      </c>
      <c r="C1598">
        <v>130</v>
      </c>
      <c r="D1598">
        <v>100</v>
      </c>
      <c r="E1598">
        <v>70</v>
      </c>
      <c r="F1598">
        <v>99</v>
      </c>
      <c r="G1598" t="s">
        <v>8131</v>
      </c>
      <c r="H1598">
        <v>473</v>
      </c>
      <c r="I1598" s="11">
        <v>9353573</v>
      </c>
      <c r="J1598" t="s">
        <v>257</v>
      </c>
      <c r="K1598" t="s">
        <v>6220</v>
      </c>
      <c r="L1598" t="s">
        <v>8132</v>
      </c>
      <c r="M1598">
        <v>56451</v>
      </c>
      <c r="N1598">
        <v>1100</v>
      </c>
      <c r="O1598" t="s">
        <v>3012</v>
      </c>
      <c r="P1598">
        <v>0</v>
      </c>
      <c r="Q1598" t="s">
        <v>8133</v>
      </c>
      <c r="R1598" t="s">
        <v>8134</v>
      </c>
      <c r="S1598">
        <v>524</v>
      </c>
      <c r="T1598" t="s">
        <v>37</v>
      </c>
      <c r="U1598" t="s">
        <v>38</v>
      </c>
      <c r="V1598" t="s">
        <v>90</v>
      </c>
      <c r="W1598" s="11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5">
      <c r="A1599" t="s">
        <v>28</v>
      </c>
      <c r="B1599" t="s">
        <v>8135</v>
      </c>
      <c r="C1599">
        <v>376</v>
      </c>
      <c r="D1599">
        <v>107</v>
      </c>
      <c r="E1599">
        <v>419</v>
      </c>
      <c r="F1599">
        <v>165</v>
      </c>
      <c r="G1599" t="s">
        <v>8136</v>
      </c>
      <c r="H1599">
        <v>971</v>
      </c>
      <c r="I1599" s="11">
        <v>12026670</v>
      </c>
      <c r="J1599" t="s">
        <v>329</v>
      </c>
      <c r="K1599" t="s">
        <v>7780</v>
      </c>
      <c r="L1599" t="s">
        <v>8137</v>
      </c>
      <c r="M1599">
        <v>114241</v>
      </c>
      <c r="N1599">
        <v>1643</v>
      </c>
      <c r="O1599" t="s">
        <v>8138</v>
      </c>
      <c r="P1599">
        <v>2</v>
      </c>
      <c r="Q1599" t="s">
        <v>8139</v>
      </c>
      <c r="R1599" t="s">
        <v>8140</v>
      </c>
      <c r="S1599">
        <v>258</v>
      </c>
      <c r="T1599" t="s">
        <v>37</v>
      </c>
      <c r="U1599" t="s">
        <v>38</v>
      </c>
      <c r="V1599" t="s">
        <v>569</v>
      </c>
      <c r="W1599" s="11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5">
      <c r="A1600" t="s">
        <v>28</v>
      </c>
      <c r="B1600" t="s">
        <v>8141</v>
      </c>
      <c r="C1600">
        <v>130</v>
      </c>
      <c r="D1600">
        <v>102</v>
      </c>
      <c r="E1600">
        <v>6</v>
      </c>
      <c r="F1600">
        <v>353</v>
      </c>
      <c r="G1600" t="s">
        <v>8043</v>
      </c>
      <c r="H1600">
        <v>22000</v>
      </c>
      <c r="I1600" s="11">
        <v>14334645</v>
      </c>
      <c r="J1600" t="s">
        <v>3041</v>
      </c>
      <c r="K1600" t="s">
        <v>1683</v>
      </c>
      <c r="L1600" t="s">
        <v>8142</v>
      </c>
      <c r="M1600">
        <v>22449</v>
      </c>
      <c r="N1600">
        <v>23352</v>
      </c>
      <c r="O1600" t="s">
        <v>8143</v>
      </c>
      <c r="P1600">
        <v>1</v>
      </c>
      <c r="Q1600" t="s">
        <v>8144</v>
      </c>
      <c r="R1600" t="s">
        <v>8145</v>
      </c>
      <c r="S1600">
        <v>191</v>
      </c>
      <c r="T1600" t="s">
        <v>37</v>
      </c>
      <c r="U1600" t="s">
        <v>38</v>
      </c>
      <c r="V1600" t="s">
        <v>39</v>
      </c>
      <c r="W1600" s="11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5">
      <c r="A1601" t="s">
        <v>28</v>
      </c>
      <c r="B1601" t="s">
        <v>8146</v>
      </c>
      <c r="C1601">
        <v>65</v>
      </c>
      <c r="D1601">
        <v>101</v>
      </c>
      <c r="E1601">
        <v>3</v>
      </c>
      <c r="F1601">
        <v>120</v>
      </c>
      <c r="G1601" t="s">
        <v>8147</v>
      </c>
      <c r="H1601">
        <v>448</v>
      </c>
      <c r="I1601" s="11">
        <v>12189514</v>
      </c>
      <c r="J1601" t="s">
        <v>1618</v>
      </c>
      <c r="K1601" t="s">
        <v>2681</v>
      </c>
      <c r="L1601" t="s">
        <v>8148</v>
      </c>
      <c r="M1601">
        <v>30092</v>
      </c>
      <c r="N1601">
        <v>842</v>
      </c>
      <c r="O1601" t="s">
        <v>8149</v>
      </c>
      <c r="P1601">
        <v>0</v>
      </c>
      <c r="Q1601" t="s">
        <v>8150</v>
      </c>
      <c r="R1601" t="s">
        <v>8151</v>
      </c>
      <c r="S1601">
        <v>129</v>
      </c>
      <c r="T1601" t="s">
        <v>37</v>
      </c>
      <c r="U1601" t="s">
        <v>38</v>
      </c>
      <c r="V1601" t="s">
        <v>39</v>
      </c>
      <c r="W1601" s="11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5">
      <c r="A1602" t="s">
        <v>28</v>
      </c>
      <c r="B1602" t="s">
        <v>8152</v>
      </c>
      <c r="C1602">
        <v>77</v>
      </c>
      <c r="D1602">
        <v>86</v>
      </c>
      <c r="E1602">
        <v>6</v>
      </c>
      <c r="F1602">
        <v>843</v>
      </c>
      <c r="G1602" t="s">
        <v>8153</v>
      </c>
      <c r="H1602">
        <v>1000</v>
      </c>
      <c r="I1602" s="11">
        <v>10134754</v>
      </c>
      <c r="J1602" t="s">
        <v>2848</v>
      </c>
      <c r="K1602" t="s">
        <v>469</v>
      </c>
      <c r="L1602" t="s">
        <v>8154</v>
      </c>
      <c r="M1602">
        <v>9682</v>
      </c>
      <c r="N1602">
        <v>5393</v>
      </c>
      <c r="O1602" t="s">
        <v>3165</v>
      </c>
      <c r="P1602">
        <v>0</v>
      </c>
      <c r="Q1602" t="s">
        <v>8155</v>
      </c>
      <c r="R1602" t="s">
        <v>8156</v>
      </c>
      <c r="S1602">
        <v>38</v>
      </c>
      <c r="T1602" t="s">
        <v>37</v>
      </c>
      <c r="U1602" t="s">
        <v>38</v>
      </c>
      <c r="V1602" t="s">
        <v>90</v>
      </c>
      <c r="W1602" s="11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5">
      <c r="A1603" t="s">
        <v>28</v>
      </c>
      <c r="B1603" t="s">
        <v>7236</v>
      </c>
      <c r="C1603">
        <v>107</v>
      </c>
      <c r="D1603">
        <v>108</v>
      </c>
      <c r="E1603">
        <v>529</v>
      </c>
      <c r="F1603">
        <v>83</v>
      </c>
      <c r="G1603" t="s">
        <v>4206</v>
      </c>
      <c r="H1603">
        <v>11000</v>
      </c>
      <c r="I1603" s="11">
        <v>8535575</v>
      </c>
      <c r="J1603" t="s">
        <v>3270</v>
      </c>
      <c r="K1603" t="s">
        <v>456</v>
      </c>
      <c r="L1603" t="s">
        <v>8157</v>
      </c>
      <c r="M1603">
        <v>24033</v>
      </c>
      <c r="N1603">
        <v>11519</v>
      </c>
      <c r="O1603" t="s">
        <v>8158</v>
      </c>
      <c r="P1603">
        <v>3</v>
      </c>
      <c r="Q1603" t="s">
        <v>8159</v>
      </c>
      <c r="R1603" t="s">
        <v>8160</v>
      </c>
      <c r="S1603">
        <v>152</v>
      </c>
      <c r="T1603" t="s">
        <v>37</v>
      </c>
      <c r="U1603" t="s">
        <v>38</v>
      </c>
      <c r="V1603" t="s">
        <v>39</v>
      </c>
      <c r="W1603" s="11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5">
      <c r="A1604" t="s">
        <v>28</v>
      </c>
      <c r="B1604" t="s">
        <v>2692</v>
      </c>
      <c r="C1604">
        <v>292</v>
      </c>
      <c r="D1604">
        <v>123</v>
      </c>
      <c r="E1604">
        <v>0</v>
      </c>
      <c r="F1604">
        <v>645</v>
      </c>
      <c r="G1604" t="s">
        <v>6882</v>
      </c>
      <c r="H1604">
        <v>10000</v>
      </c>
      <c r="I1604" s="11">
        <v>7689458</v>
      </c>
      <c r="J1604" t="s">
        <v>8161</v>
      </c>
      <c r="K1604" t="s">
        <v>176</v>
      </c>
      <c r="L1604" t="s">
        <v>8162</v>
      </c>
      <c r="M1604">
        <v>126307</v>
      </c>
      <c r="N1604">
        <v>11769</v>
      </c>
      <c r="O1604" t="s">
        <v>1218</v>
      </c>
      <c r="P1604">
        <v>1</v>
      </c>
      <c r="Q1604" t="s">
        <v>8163</v>
      </c>
      <c r="R1604" t="s">
        <v>8164</v>
      </c>
      <c r="S1604">
        <v>210</v>
      </c>
      <c r="T1604" t="s">
        <v>37</v>
      </c>
      <c r="U1604" t="s">
        <v>56</v>
      </c>
      <c r="V1604" t="s">
        <v>39</v>
      </c>
      <c r="W1604" s="11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5">
      <c r="A1605" t="s">
        <v>28</v>
      </c>
      <c r="B1605" t="s">
        <v>5405</v>
      </c>
      <c r="C1605">
        <v>184</v>
      </c>
      <c r="D1605">
        <v>88</v>
      </c>
      <c r="E1605">
        <v>65</v>
      </c>
      <c r="F1605">
        <v>681</v>
      </c>
      <c r="G1605" t="s">
        <v>3065</v>
      </c>
      <c r="H1605">
        <v>3000</v>
      </c>
      <c r="I1605" s="11">
        <v>19316646</v>
      </c>
      <c r="J1605" t="s">
        <v>1477</v>
      </c>
      <c r="K1605" t="s">
        <v>696</v>
      </c>
      <c r="L1605" t="s">
        <v>8168</v>
      </c>
      <c r="M1605">
        <v>52069</v>
      </c>
      <c r="N1605">
        <v>5706</v>
      </c>
      <c r="O1605" t="s">
        <v>4969</v>
      </c>
      <c r="P1605">
        <v>3</v>
      </c>
      <c r="Q1605" t="s">
        <v>8169</v>
      </c>
      <c r="R1605" t="s">
        <v>8170</v>
      </c>
      <c r="S1605">
        <v>95</v>
      </c>
      <c r="T1605" t="s">
        <v>37</v>
      </c>
      <c r="U1605" t="s">
        <v>38</v>
      </c>
      <c r="V1605" t="s">
        <v>569</v>
      </c>
      <c r="W1605" s="11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5">
      <c r="A1606" t="s">
        <v>28</v>
      </c>
      <c r="B1606" t="s">
        <v>5579</v>
      </c>
      <c r="C1606">
        <v>123</v>
      </c>
      <c r="D1606">
        <v>109</v>
      </c>
      <c r="E1606">
        <v>29</v>
      </c>
      <c r="F1606">
        <v>91</v>
      </c>
      <c r="G1606" t="s">
        <v>8171</v>
      </c>
      <c r="H1606">
        <v>779</v>
      </c>
      <c r="I1606" s="11">
        <v>10965209</v>
      </c>
      <c r="J1606" t="s">
        <v>454</v>
      </c>
      <c r="K1606" t="s">
        <v>265</v>
      </c>
      <c r="L1606" t="s">
        <v>8172</v>
      </c>
      <c r="M1606">
        <v>25558</v>
      </c>
      <c r="N1606">
        <v>1297</v>
      </c>
      <c r="O1606" t="s">
        <v>8173</v>
      </c>
      <c r="P1606">
        <v>2</v>
      </c>
      <c r="Q1606" t="s">
        <v>8174</v>
      </c>
      <c r="R1606" t="s">
        <v>8175</v>
      </c>
      <c r="S1606">
        <v>221</v>
      </c>
      <c r="T1606" t="s">
        <v>37</v>
      </c>
      <c r="U1606" t="s">
        <v>38</v>
      </c>
      <c r="V1606" t="s">
        <v>39</v>
      </c>
      <c r="W1606" s="11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5">
      <c r="A1607" t="s">
        <v>28</v>
      </c>
      <c r="B1607" t="s">
        <v>988</v>
      </c>
      <c r="C1607">
        <v>60</v>
      </c>
      <c r="D1607">
        <v>122</v>
      </c>
      <c r="E1607">
        <v>380</v>
      </c>
      <c r="F1607">
        <v>2000</v>
      </c>
      <c r="G1607" t="s">
        <v>456</v>
      </c>
      <c r="H1607">
        <v>18000</v>
      </c>
      <c r="I1607" s="11">
        <v>26830000</v>
      </c>
      <c r="J1607" t="s">
        <v>1898</v>
      </c>
      <c r="K1607" t="s">
        <v>1664</v>
      </c>
      <c r="L1607" t="s">
        <v>8176</v>
      </c>
      <c r="M1607">
        <v>101888</v>
      </c>
      <c r="N1607">
        <v>32930</v>
      </c>
      <c r="O1607" t="s">
        <v>875</v>
      </c>
      <c r="P1607">
        <v>3</v>
      </c>
      <c r="Q1607" t="s">
        <v>8177</v>
      </c>
      <c r="R1607" t="s">
        <v>8178</v>
      </c>
      <c r="S1607">
        <v>365</v>
      </c>
      <c r="T1607" t="s">
        <v>37</v>
      </c>
      <c r="U1607" t="s">
        <v>38</v>
      </c>
      <c r="V1607" t="s">
        <v>569</v>
      </c>
      <c r="W1607" s="11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5">
      <c r="A1608" t="s">
        <v>28</v>
      </c>
      <c r="B1608" t="s">
        <v>8179</v>
      </c>
      <c r="C1608">
        <v>111</v>
      </c>
      <c r="D1608">
        <v>251</v>
      </c>
      <c r="E1608">
        <v>0</v>
      </c>
      <c r="F1608">
        <v>642</v>
      </c>
      <c r="G1608" t="s">
        <v>1843</v>
      </c>
      <c r="H1608">
        <v>22000</v>
      </c>
      <c r="I1608" s="11">
        <v>5300000</v>
      </c>
      <c r="J1608" t="s">
        <v>1872</v>
      </c>
      <c r="K1608" t="s">
        <v>1683</v>
      </c>
      <c r="L1608" t="s">
        <v>8180</v>
      </c>
      <c r="M1608">
        <v>221000</v>
      </c>
      <c r="N1608">
        <v>24719</v>
      </c>
      <c r="O1608" t="s">
        <v>4039</v>
      </c>
      <c r="P1608">
        <v>8</v>
      </c>
      <c r="Q1608" t="s">
        <v>8181</v>
      </c>
      <c r="R1608" t="s">
        <v>8182</v>
      </c>
      <c r="S1608">
        <v>495</v>
      </c>
      <c r="T1608" t="s">
        <v>37</v>
      </c>
      <c r="U1608" t="s">
        <v>6727</v>
      </c>
      <c r="V1608" t="s">
        <v>569</v>
      </c>
      <c r="W1608" s="11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5">
      <c r="A1609" t="s">
        <v>28</v>
      </c>
      <c r="B1609" t="s">
        <v>8183</v>
      </c>
      <c r="C1609">
        <v>217</v>
      </c>
      <c r="D1609">
        <v>118</v>
      </c>
      <c r="E1609">
        <v>76</v>
      </c>
      <c r="F1609">
        <v>174</v>
      </c>
      <c r="G1609" t="s">
        <v>5742</v>
      </c>
      <c r="H1609">
        <v>3000</v>
      </c>
      <c r="I1609" s="11">
        <v>10880926</v>
      </c>
      <c r="J1609" t="s">
        <v>454</v>
      </c>
      <c r="K1609" t="s">
        <v>703</v>
      </c>
      <c r="L1609" t="s">
        <v>8184</v>
      </c>
      <c r="M1609">
        <v>54147</v>
      </c>
      <c r="N1609">
        <v>4253</v>
      </c>
      <c r="O1609" t="s">
        <v>8185</v>
      </c>
      <c r="P1609">
        <v>2</v>
      </c>
      <c r="Q1609" t="s">
        <v>8186</v>
      </c>
      <c r="R1609" t="s">
        <v>8187</v>
      </c>
      <c r="S1609">
        <v>127</v>
      </c>
      <c r="T1609" t="s">
        <v>37</v>
      </c>
      <c r="U1609" t="s">
        <v>38</v>
      </c>
      <c r="V1609" t="s">
        <v>569</v>
      </c>
      <c r="W1609" s="11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5">
      <c r="A1610" t="s">
        <v>28</v>
      </c>
      <c r="B1610" t="s">
        <v>8188</v>
      </c>
      <c r="C1610">
        <v>117</v>
      </c>
      <c r="D1610">
        <v>131</v>
      </c>
      <c r="E1610">
        <v>53</v>
      </c>
      <c r="F1610">
        <v>548</v>
      </c>
      <c r="G1610" t="s">
        <v>1177</v>
      </c>
      <c r="H1610">
        <v>14000</v>
      </c>
      <c r="I1610" s="11">
        <v>3752725</v>
      </c>
      <c r="J1610" t="s">
        <v>209</v>
      </c>
      <c r="K1610" t="s">
        <v>2314</v>
      </c>
      <c r="L1610" t="s">
        <v>8189</v>
      </c>
      <c r="M1610">
        <v>29715</v>
      </c>
      <c r="N1610">
        <v>16252</v>
      </c>
      <c r="O1610" t="s">
        <v>5511</v>
      </c>
      <c r="P1610">
        <v>3</v>
      </c>
      <c r="Q1610" t="s">
        <v>8190</v>
      </c>
      <c r="R1610" t="s">
        <v>8191</v>
      </c>
      <c r="S1610">
        <v>161</v>
      </c>
      <c r="T1610" t="s">
        <v>37</v>
      </c>
      <c r="U1610" t="s">
        <v>38</v>
      </c>
      <c r="V1610" t="s">
        <v>569</v>
      </c>
      <c r="W1610" s="11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5">
      <c r="A1611" t="s">
        <v>28</v>
      </c>
      <c r="B1611" t="s">
        <v>4834</v>
      </c>
      <c r="C1611">
        <v>105</v>
      </c>
      <c r="D1611">
        <v>109</v>
      </c>
      <c r="E1611">
        <v>277</v>
      </c>
      <c r="F1611">
        <v>345</v>
      </c>
      <c r="G1611" t="s">
        <v>8192</v>
      </c>
      <c r="H1611">
        <v>2000</v>
      </c>
      <c r="I1611" s="11">
        <v>3517797</v>
      </c>
      <c r="J1611" t="s">
        <v>5523</v>
      </c>
      <c r="K1611" t="s">
        <v>8193</v>
      </c>
      <c r="L1611" t="s">
        <v>8194</v>
      </c>
      <c r="M1611">
        <v>9004</v>
      </c>
      <c r="N1611">
        <v>2759</v>
      </c>
      <c r="O1611" t="s">
        <v>2388</v>
      </c>
      <c r="P1611">
        <v>0</v>
      </c>
      <c r="Q1611" t="s">
        <v>8195</v>
      </c>
      <c r="R1611" t="s">
        <v>8196</v>
      </c>
      <c r="S1611">
        <v>103</v>
      </c>
      <c r="T1611" t="s">
        <v>37</v>
      </c>
      <c r="U1611" t="s">
        <v>1418</v>
      </c>
      <c r="V1611" t="s">
        <v>569</v>
      </c>
      <c r="W1611" s="11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5">
      <c r="A1612" t="s">
        <v>28</v>
      </c>
      <c r="B1612" t="s">
        <v>7767</v>
      </c>
      <c r="C1612">
        <v>124</v>
      </c>
      <c r="D1612">
        <v>88</v>
      </c>
      <c r="E1612">
        <v>108</v>
      </c>
      <c r="F1612">
        <v>135</v>
      </c>
      <c r="G1612" t="s">
        <v>8197</v>
      </c>
      <c r="H1612">
        <v>876</v>
      </c>
      <c r="I1612" s="11">
        <v>2975649</v>
      </c>
      <c r="J1612" t="s">
        <v>6019</v>
      </c>
      <c r="K1612" t="s">
        <v>2815</v>
      </c>
      <c r="L1612" t="s">
        <v>8198</v>
      </c>
      <c r="M1612">
        <v>23864</v>
      </c>
      <c r="N1612">
        <v>1518</v>
      </c>
      <c r="O1612" t="s">
        <v>8199</v>
      </c>
      <c r="P1612">
        <v>1</v>
      </c>
      <c r="Q1612" t="s">
        <v>8200</v>
      </c>
      <c r="R1612" t="s">
        <v>8201</v>
      </c>
      <c r="S1612">
        <v>142</v>
      </c>
      <c r="T1612" t="s">
        <v>37</v>
      </c>
      <c r="U1612" t="s">
        <v>56</v>
      </c>
      <c r="V1612" t="s">
        <v>90</v>
      </c>
      <c r="W1612" s="11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5">
      <c r="A1613" t="s">
        <v>28</v>
      </c>
      <c r="B1613" t="s">
        <v>8202</v>
      </c>
      <c r="C1613">
        <v>90</v>
      </c>
      <c r="D1613">
        <v>103</v>
      </c>
      <c r="E1613">
        <v>45</v>
      </c>
      <c r="F1613">
        <v>107</v>
      </c>
      <c r="G1613" t="s">
        <v>8203</v>
      </c>
      <c r="H1613">
        <v>489</v>
      </c>
      <c r="I1613" s="11">
        <v>668171</v>
      </c>
      <c r="J1613" t="s">
        <v>6571</v>
      </c>
      <c r="K1613" t="s">
        <v>5885</v>
      </c>
      <c r="L1613" t="s">
        <v>8204</v>
      </c>
      <c r="M1613">
        <v>8215</v>
      </c>
      <c r="N1613">
        <v>949</v>
      </c>
      <c r="O1613" t="s">
        <v>8205</v>
      </c>
      <c r="P1613">
        <v>0</v>
      </c>
      <c r="Q1613" t="s">
        <v>8206</v>
      </c>
      <c r="R1613" t="s">
        <v>8207</v>
      </c>
      <c r="S1613">
        <v>132</v>
      </c>
      <c r="T1613" t="s">
        <v>1883</v>
      </c>
      <c r="U1613" t="s">
        <v>865</v>
      </c>
      <c r="V1613" t="s">
        <v>39</v>
      </c>
      <c r="W1613" s="11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5">
      <c r="A1614" t="s">
        <v>28</v>
      </c>
      <c r="B1614" t="s">
        <v>8208</v>
      </c>
      <c r="C1614">
        <v>110</v>
      </c>
      <c r="D1614">
        <v>87</v>
      </c>
      <c r="E1614">
        <v>23</v>
      </c>
      <c r="F1614">
        <v>748</v>
      </c>
      <c r="G1614" t="s">
        <v>8209</v>
      </c>
      <c r="H1614">
        <v>826</v>
      </c>
      <c r="I1614" s="11">
        <v>480314</v>
      </c>
      <c r="J1614" t="s">
        <v>122</v>
      </c>
      <c r="K1614" t="s">
        <v>7057</v>
      </c>
      <c r="L1614" t="s">
        <v>8210</v>
      </c>
      <c r="M1614">
        <v>38503</v>
      </c>
      <c r="N1614">
        <v>4473</v>
      </c>
      <c r="O1614" t="s">
        <v>8211</v>
      </c>
      <c r="P1614">
        <v>4</v>
      </c>
      <c r="Q1614" t="s">
        <v>8212</v>
      </c>
      <c r="R1614" t="s">
        <v>8213</v>
      </c>
      <c r="S1614">
        <v>180</v>
      </c>
      <c r="T1614" t="s">
        <v>37</v>
      </c>
      <c r="U1614" t="s">
        <v>38</v>
      </c>
      <c r="V1614" t="s">
        <v>39</v>
      </c>
      <c r="W1614" s="11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5">
      <c r="A1615" t="s">
        <v>28</v>
      </c>
      <c r="B1615" t="s">
        <v>8214</v>
      </c>
      <c r="C1615">
        <v>273</v>
      </c>
      <c r="D1615">
        <v>160</v>
      </c>
      <c r="E1615">
        <v>181</v>
      </c>
      <c r="F1615">
        <v>820</v>
      </c>
      <c r="G1615" t="s">
        <v>860</v>
      </c>
      <c r="H1615">
        <v>11000</v>
      </c>
      <c r="I1615" s="11">
        <v>3904982</v>
      </c>
      <c r="J1615" t="s">
        <v>8215</v>
      </c>
      <c r="K1615" t="s">
        <v>335</v>
      </c>
      <c r="L1615" t="s">
        <v>8216</v>
      </c>
      <c r="M1615">
        <v>136104</v>
      </c>
      <c r="N1615">
        <v>22516</v>
      </c>
      <c r="O1615" t="s">
        <v>1019</v>
      </c>
      <c r="P1615">
        <v>0</v>
      </c>
      <c r="Q1615" t="s">
        <v>8217</v>
      </c>
      <c r="R1615" t="s">
        <v>8218</v>
      </c>
      <c r="S1615">
        <v>415</v>
      </c>
      <c r="T1615" t="s">
        <v>37</v>
      </c>
      <c r="U1615" t="s">
        <v>38</v>
      </c>
      <c r="V1615" t="s">
        <v>569</v>
      </c>
      <c r="W1615" s="11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5">
      <c r="A1616" t="s">
        <v>28</v>
      </c>
      <c r="B1616" t="s">
        <v>8219</v>
      </c>
      <c r="C1616">
        <v>63</v>
      </c>
      <c r="D1616">
        <v>121</v>
      </c>
      <c r="E1616">
        <v>0</v>
      </c>
      <c r="F1616">
        <v>187</v>
      </c>
      <c r="G1616" t="s">
        <v>5053</v>
      </c>
      <c r="H1616">
        <v>974</v>
      </c>
      <c r="I1616" s="11">
        <v>127437</v>
      </c>
      <c r="J1616" t="s">
        <v>1071</v>
      </c>
      <c r="K1616" t="s">
        <v>281</v>
      </c>
      <c r="L1616" t="s">
        <v>8220</v>
      </c>
      <c r="M1616">
        <v>4670</v>
      </c>
      <c r="N1616">
        <v>1887</v>
      </c>
      <c r="O1616" t="s">
        <v>8221</v>
      </c>
      <c r="P1616">
        <v>0</v>
      </c>
      <c r="Q1616" t="s">
        <v>8222</v>
      </c>
      <c r="R1616" t="s">
        <v>8223</v>
      </c>
      <c r="S1616">
        <v>27</v>
      </c>
      <c r="T1616" t="s">
        <v>1883</v>
      </c>
      <c r="U1616" t="s">
        <v>865</v>
      </c>
      <c r="V1616" t="s">
        <v>569</v>
      </c>
      <c r="W1616" s="11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5">
      <c r="A1617" t="s">
        <v>28</v>
      </c>
      <c r="B1617" t="s">
        <v>120</v>
      </c>
      <c r="C1617">
        <v>134</v>
      </c>
      <c r="D1617">
        <v>129</v>
      </c>
      <c r="E1617">
        <v>395</v>
      </c>
      <c r="F1617">
        <v>313</v>
      </c>
      <c r="G1617" t="s">
        <v>4480</v>
      </c>
      <c r="H1617">
        <v>18000</v>
      </c>
      <c r="I1617" s="11">
        <v>537580</v>
      </c>
      <c r="J1617" t="s">
        <v>8225</v>
      </c>
      <c r="K1617" t="s">
        <v>625</v>
      </c>
      <c r="L1617" t="s">
        <v>8226</v>
      </c>
      <c r="M1617">
        <v>52972</v>
      </c>
      <c r="N1617">
        <v>19620</v>
      </c>
      <c r="O1617" t="s">
        <v>8227</v>
      </c>
      <c r="P1617">
        <v>1</v>
      </c>
      <c r="Q1617" t="s">
        <v>8228</v>
      </c>
      <c r="R1617" t="s">
        <v>8229</v>
      </c>
      <c r="S1617">
        <v>124</v>
      </c>
      <c r="T1617" t="s">
        <v>37</v>
      </c>
      <c r="U1617" t="s">
        <v>38</v>
      </c>
      <c r="V1617" t="s">
        <v>569</v>
      </c>
      <c r="W1617" s="11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5">
      <c r="A1618" t="s">
        <v>28</v>
      </c>
      <c r="B1618" t="s">
        <v>8233</v>
      </c>
      <c r="C1618">
        <v>221</v>
      </c>
      <c r="D1618">
        <v>115</v>
      </c>
      <c r="E1618">
        <v>0</v>
      </c>
      <c r="F1618">
        <v>751</v>
      </c>
      <c r="G1618" t="s">
        <v>8234</v>
      </c>
      <c r="H1618">
        <v>10000</v>
      </c>
      <c r="I1618" s="11">
        <v>183436380</v>
      </c>
      <c r="J1618" t="s">
        <v>6111</v>
      </c>
      <c r="K1618" t="s">
        <v>2382</v>
      </c>
      <c r="L1618" t="s">
        <v>8235</v>
      </c>
      <c r="M1618">
        <v>97697</v>
      </c>
      <c r="N1618">
        <v>13159</v>
      </c>
      <c r="O1618" t="s">
        <v>8236</v>
      </c>
      <c r="P1618">
        <v>8</v>
      </c>
      <c r="Q1618" t="s">
        <v>8237</v>
      </c>
      <c r="R1618" t="s">
        <v>8238</v>
      </c>
      <c r="S1618">
        <v>185</v>
      </c>
      <c r="T1618" t="s">
        <v>37</v>
      </c>
      <c r="U1618" t="s">
        <v>38</v>
      </c>
      <c r="V1618" t="s">
        <v>39</v>
      </c>
      <c r="W1618" s="11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5">
      <c r="A1619" t="s">
        <v>28</v>
      </c>
      <c r="B1619" t="s">
        <v>1381</v>
      </c>
      <c r="C1619">
        <v>291</v>
      </c>
      <c r="D1619">
        <v>153</v>
      </c>
      <c r="E1619">
        <v>446</v>
      </c>
      <c r="F1619">
        <v>154</v>
      </c>
      <c r="G1619" t="s">
        <v>8239</v>
      </c>
      <c r="H1619">
        <v>523</v>
      </c>
      <c r="I1619" s="11">
        <v>119518352</v>
      </c>
      <c r="J1619" t="s">
        <v>8240</v>
      </c>
      <c r="K1619" t="s">
        <v>1139</v>
      </c>
      <c r="L1619" t="s">
        <v>8241</v>
      </c>
      <c r="M1619">
        <v>188637</v>
      </c>
      <c r="N1619">
        <v>1383</v>
      </c>
      <c r="O1619" t="s">
        <v>8242</v>
      </c>
      <c r="P1619">
        <v>0</v>
      </c>
      <c r="Q1619" t="s">
        <v>8243</v>
      </c>
      <c r="R1619" t="s">
        <v>8244</v>
      </c>
      <c r="S1619">
        <v>815</v>
      </c>
      <c r="T1619" t="s">
        <v>37</v>
      </c>
      <c r="U1619" t="s">
        <v>38</v>
      </c>
      <c r="V1619" t="s">
        <v>39</v>
      </c>
      <c r="W1619" s="11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5">
      <c r="A1620" t="s">
        <v>28</v>
      </c>
      <c r="B1620" t="s">
        <v>8246</v>
      </c>
      <c r="C1620">
        <v>148</v>
      </c>
      <c r="D1620">
        <v>128</v>
      </c>
      <c r="E1620">
        <v>0</v>
      </c>
      <c r="F1620">
        <v>754</v>
      </c>
      <c r="G1620" t="s">
        <v>4743</v>
      </c>
      <c r="H1620">
        <v>955</v>
      </c>
      <c r="I1620" s="11">
        <v>37036404</v>
      </c>
      <c r="J1620" t="s">
        <v>1375</v>
      </c>
      <c r="K1620" t="s">
        <v>3478</v>
      </c>
      <c r="L1620" t="s">
        <v>8247</v>
      </c>
      <c r="M1620">
        <v>44816</v>
      </c>
      <c r="N1620">
        <v>5404</v>
      </c>
      <c r="O1620" t="s">
        <v>3841</v>
      </c>
      <c r="P1620">
        <v>3</v>
      </c>
      <c r="Q1620" t="s">
        <v>8248</v>
      </c>
      <c r="R1620" t="s">
        <v>8249</v>
      </c>
      <c r="S1620">
        <v>259</v>
      </c>
      <c r="T1620" t="s">
        <v>37</v>
      </c>
      <c r="U1620" t="s">
        <v>38</v>
      </c>
      <c r="V1620" t="s">
        <v>39</v>
      </c>
      <c r="W1620" s="11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5">
      <c r="A1621" t="s">
        <v>28</v>
      </c>
      <c r="B1621" t="s">
        <v>4888</v>
      </c>
      <c r="C1621">
        <v>42</v>
      </c>
      <c r="D1621">
        <v>89</v>
      </c>
      <c r="E1621">
        <v>12</v>
      </c>
      <c r="F1621">
        <v>373</v>
      </c>
      <c r="G1621" t="s">
        <v>8250</v>
      </c>
      <c r="H1621">
        <v>1000</v>
      </c>
      <c r="I1621" s="11">
        <v>22359293</v>
      </c>
      <c r="J1621" t="s">
        <v>760</v>
      </c>
      <c r="K1621" t="s">
        <v>388</v>
      </c>
      <c r="L1621" t="s">
        <v>8251</v>
      </c>
      <c r="M1621">
        <v>16222</v>
      </c>
      <c r="N1621">
        <v>2056</v>
      </c>
      <c r="O1621" t="s">
        <v>8252</v>
      </c>
      <c r="P1621">
        <v>0</v>
      </c>
      <c r="Q1621" t="s">
        <v>8253</v>
      </c>
      <c r="R1621" t="s">
        <v>8254</v>
      </c>
      <c r="S1621">
        <v>39</v>
      </c>
      <c r="T1621" t="s">
        <v>37</v>
      </c>
      <c r="U1621" t="s">
        <v>56</v>
      </c>
      <c r="V1621" t="s">
        <v>90</v>
      </c>
      <c r="W1621" s="11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5">
      <c r="A1622" t="s">
        <v>28</v>
      </c>
      <c r="B1622" t="s">
        <v>823</v>
      </c>
      <c r="C1622">
        <v>302</v>
      </c>
      <c r="D1622">
        <v>122</v>
      </c>
      <c r="E1622">
        <v>2000</v>
      </c>
      <c r="F1622">
        <v>1000</v>
      </c>
      <c r="G1622" t="s">
        <v>1292</v>
      </c>
      <c r="H1622">
        <v>2000</v>
      </c>
      <c r="I1622" s="11">
        <v>18593156</v>
      </c>
      <c r="J1622" t="s">
        <v>3270</v>
      </c>
      <c r="K1622" t="s">
        <v>1179</v>
      </c>
      <c r="L1622" t="s">
        <v>8255</v>
      </c>
      <c r="M1622">
        <v>88682</v>
      </c>
      <c r="N1622">
        <v>6161</v>
      </c>
      <c r="O1622" t="s">
        <v>420</v>
      </c>
      <c r="P1622">
        <v>1</v>
      </c>
      <c r="Q1622" t="s">
        <v>8256</v>
      </c>
      <c r="R1622" t="s">
        <v>8257</v>
      </c>
      <c r="S1622">
        <v>241</v>
      </c>
      <c r="T1622" t="s">
        <v>37</v>
      </c>
      <c r="U1622" t="s">
        <v>38</v>
      </c>
      <c r="V1622" t="s">
        <v>569</v>
      </c>
      <c r="W1622" s="11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5">
      <c r="A1623" t="s">
        <v>28</v>
      </c>
      <c r="B1623" t="s">
        <v>5804</v>
      </c>
      <c r="C1623">
        <v>64</v>
      </c>
      <c r="D1623">
        <v>99</v>
      </c>
      <c r="E1623">
        <v>71</v>
      </c>
      <c r="F1623">
        <v>584</v>
      </c>
      <c r="G1623" t="s">
        <v>2906</v>
      </c>
      <c r="H1623">
        <v>2000</v>
      </c>
      <c r="I1623" s="11">
        <v>16930185</v>
      </c>
      <c r="J1623" t="s">
        <v>1618</v>
      </c>
      <c r="K1623" t="s">
        <v>6085</v>
      </c>
      <c r="L1623" t="s">
        <v>8259</v>
      </c>
      <c r="M1623">
        <v>14315</v>
      </c>
      <c r="N1623">
        <v>4169</v>
      </c>
      <c r="O1623" t="s">
        <v>3412</v>
      </c>
      <c r="P1623">
        <v>2</v>
      </c>
      <c r="Q1623" t="s">
        <v>8260</v>
      </c>
      <c r="R1623" t="s">
        <v>8261</v>
      </c>
      <c r="S1623">
        <v>101</v>
      </c>
      <c r="T1623" t="s">
        <v>37</v>
      </c>
      <c r="U1623" t="s">
        <v>740</v>
      </c>
      <c r="V1623" t="s">
        <v>39</v>
      </c>
      <c r="W1623" s="11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5">
      <c r="A1624" t="s">
        <v>28</v>
      </c>
      <c r="B1624" t="s">
        <v>4134</v>
      </c>
      <c r="C1624">
        <v>154</v>
      </c>
      <c r="D1624">
        <v>99</v>
      </c>
      <c r="E1624">
        <v>265</v>
      </c>
      <c r="F1624">
        <v>265</v>
      </c>
      <c r="G1624" t="s">
        <v>265</v>
      </c>
      <c r="H1624">
        <v>22000</v>
      </c>
      <c r="I1624" s="11">
        <v>63034755</v>
      </c>
      <c r="J1624" t="s">
        <v>1611</v>
      </c>
      <c r="K1624" t="s">
        <v>144</v>
      </c>
      <c r="L1624" t="s">
        <v>8262</v>
      </c>
      <c r="M1624">
        <v>16984</v>
      </c>
      <c r="N1624">
        <v>23562</v>
      </c>
      <c r="O1624" t="s">
        <v>4134</v>
      </c>
      <c r="P1624">
        <v>1</v>
      </c>
      <c r="Q1624" t="s">
        <v>8263</v>
      </c>
      <c r="R1624" t="s">
        <v>8264</v>
      </c>
      <c r="S1624">
        <v>96</v>
      </c>
      <c r="T1624" t="s">
        <v>37</v>
      </c>
      <c r="U1624" t="s">
        <v>38</v>
      </c>
      <c r="V1624" t="s">
        <v>569</v>
      </c>
      <c r="W1624" s="11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5">
      <c r="A1625" t="s">
        <v>28</v>
      </c>
      <c r="B1625" t="s">
        <v>8265</v>
      </c>
      <c r="C1625">
        <v>17</v>
      </c>
      <c r="D1625">
        <v>147</v>
      </c>
      <c r="E1625">
        <v>0</v>
      </c>
      <c r="F1625">
        <v>400</v>
      </c>
      <c r="G1625" t="s">
        <v>3453</v>
      </c>
      <c r="H1625">
        <v>18000</v>
      </c>
      <c r="I1625" s="11">
        <v>5899797</v>
      </c>
      <c r="J1625" t="s">
        <v>5652</v>
      </c>
      <c r="K1625" t="s">
        <v>1664</v>
      </c>
      <c r="L1625" t="s">
        <v>8266</v>
      </c>
      <c r="M1625">
        <v>9913</v>
      </c>
      <c r="N1625">
        <v>18855</v>
      </c>
      <c r="O1625" t="s">
        <v>1094</v>
      </c>
      <c r="P1625">
        <v>0</v>
      </c>
      <c r="Q1625" t="s">
        <v>8267</v>
      </c>
      <c r="R1625" t="s">
        <v>8268</v>
      </c>
      <c r="S1625">
        <v>51</v>
      </c>
      <c r="T1625" t="s">
        <v>37</v>
      </c>
      <c r="U1625" t="s">
        <v>56</v>
      </c>
      <c r="V1625" t="s">
        <v>90</v>
      </c>
      <c r="W1625" s="11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5">
      <c r="A1626" t="s">
        <v>720</v>
      </c>
      <c r="B1626" t="s">
        <v>3486</v>
      </c>
      <c r="C1626">
        <v>65</v>
      </c>
      <c r="D1626">
        <v>112</v>
      </c>
      <c r="E1626">
        <v>759</v>
      </c>
      <c r="F1626">
        <v>933</v>
      </c>
      <c r="G1626" t="s">
        <v>1199</v>
      </c>
      <c r="H1626">
        <v>11000</v>
      </c>
      <c r="I1626" s="11">
        <v>4554569</v>
      </c>
      <c r="J1626" t="s">
        <v>2450</v>
      </c>
      <c r="K1626" t="s">
        <v>1885</v>
      </c>
      <c r="L1626" t="s">
        <v>8269</v>
      </c>
      <c r="M1626">
        <v>8134</v>
      </c>
      <c r="N1626">
        <v>17873</v>
      </c>
      <c r="O1626" t="s">
        <v>2864</v>
      </c>
      <c r="P1626">
        <v>4</v>
      </c>
      <c r="Q1626" t="s">
        <v>8270</v>
      </c>
      <c r="R1626" t="s">
        <v>8271</v>
      </c>
      <c r="S1626">
        <v>123</v>
      </c>
      <c r="T1626" t="s">
        <v>37</v>
      </c>
      <c r="U1626" t="s">
        <v>38</v>
      </c>
      <c r="V1626" t="s">
        <v>569</v>
      </c>
      <c r="W1626" s="11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5">
      <c r="A1627" t="s">
        <v>28</v>
      </c>
      <c r="B1627" t="s">
        <v>8272</v>
      </c>
      <c r="C1627">
        <v>148</v>
      </c>
      <c r="D1627">
        <v>88</v>
      </c>
      <c r="E1627">
        <v>64</v>
      </c>
      <c r="F1627">
        <v>363</v>
      </c>
      <c r="G1627" t="s">
        <v>1565</v>
      </c>
      <c r="H1627">
        <v>1000</v>
      </c>
      <c r="I1627" s="11">
        <v>17016190</v>
      </c>
      <c r="J1627" t="s">
        <v>7620</v>
      </c>
      <c r="K1627" t="s">
        <v>659</v>
      </c>
      <c r="L1627" t="s">
        <v>8273</v>
      </c>
      <c r="M1627">
        <v>28632</v>
      </c>
      <c r="N1627">
        <v>2567</v>
      </c>
      <c r="O1627" t="s">
        <v>8274</v>
      </c>
      <c r="P1627">
        <v>0</v>
      </c>
      <c r="Q1627" t="s">
        <v>8275</v>
      </c>
      <c r="R1627" t="s">
        <v>8276</v>
      </c>
      <c r="S1627">
        <v>214</v>
      </c>
      <c r="T1627" t="s">
        <v>37</v>
      </c>
      <c r="U1627" t="s">
        <v>8277</v>
      </c>
      <c r="V1627" t="s">
        <v>569</v>
      </c>
      <c r="W1627" s="11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5">
      <c r="A1628" t="s">
        <v>28</v>
      </c>
      <c r="B1628" t="s">
        <v>8278</v>
      </c>
      <c r="C1628">
        <v>161</v>
      </c>
      <c r="D1628">
        <v>94</v>
      </c>
      <c r="E1628">
        <v>11</v>
      </c>
      <c r="F1628">
        <v>566</v>
      </c>
      <c r="G1628" t="s">
        <v>8279</v>
      </c>
      <c r="H1628">
        <v>1000</v>
      </c>
      <c r="I1628" s="11">
        <v>6301131</v>
      </c>
      <c r="J1628" t="s">
        <v>2139</v>
      </c>
      <c r="K1628" t="s">
        <v>2539</v>
      </c>
      <c r="L1628" t="s">
        <v>8280</v>
      </c>
      <c r="M1628">
        <v>92850</v>
      </c>
      <c r="N1628">
        <v>5085</v>
      </c>
      <c r="O1628" t="s">
        <v>8281</v>
      </c>
      <c r="P1628">
        <v>0</v>
      </c>
      <c r="Q1628" t="s">
        <v>8282</v>
      </c>
      <c r="R1628" t="s">
        <v>8283</v>
      </c>
      <c r="S1628">
        <v>263</v>
      </c>
      <c r="T1628" t="s">
        <v>37</v>
      </c>
      <c r="U1628" t="s">
        <v>38</v>
      </c>
      <c r="V1628" t="s">
        <v>569</v>
      </c>
      <c r="W1628" s="11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5">
      <c r="A1629" t="s">
        <v>28</v>
      </c>
      <c r="B1629" t="s">
        <v>1599</v>
      </c>
      <c r="C1629">
        <v>124</v>
      </c>
      <c r="D1629">
        <v>90</v>
      </c>
      <c r="E1629">
        <v>63</v>
      </c>
      <c r="F1629">
        <v>631</v>
      </c>
      <c r="G1629" t="s">
        <v>1923</v>
      </c>
      <c r="H1629">
        <v>49000</v>
      </c>
      <c r="I1629" s="11">
        <v>217350219</v>
      </c>
      <c r="J1629" t="s">
        <v>84</v>
      </c>
      <c r="K1629" t="s">
        <v>784</v>
      </c>
      <c r="L1629" t="s">
        <v>8284</v>
      </c>
      <c r="M1629">
        <v>260939</v>
      </c>
      <c r="N1629">
        <v>52970</v>
      </c>
      <c r="O1629" t="s">
        <v>8285</v>
      </c>
      <c r="P1629">
        <v>0</v>
      </c>
      <c r="Q1629" t="s">
        <v>8286</v>
      </c>
      <c r="R1629" t="s">
        <v>8287</v>
      </c>
      <c r="S1629">
        <v>244</v>
      </c>
      <c r="T1629" t="s">
        <v>37</v>
      </c>
      <c r="U1629" t="s">
        <v>38</v>
      </c>
      <c r="V1629" t="s">
        <v>272</v>
      </c>
      <c r="W1629" s="11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5">
      <c r="A1630" t="s">
        <v>28</v>
      </c>
      <c r="B1630" t="s">
        <v>2960</v>
      </c>
      <c r="C1630">
        <v>349</v>
      </c>
      <c r="D1630">
        <v>167</v>
      </c>
      <c r="E1630">
        <v>473</v>
      </c>
      <c r="F1630">
        <v>303</v>
      </c>
      <c r="G1630" t="s">
        <v>8288</v>
      </c>
      <c r="H1630">
        <v>559</v>
      </c>
      <c r="I1630" s="11">
        <v>161029270</v>
      </c>
      <c r="J1630" t="s">
        <v>8289</v>
      </c>
      <c r="K1630" t="s">
        <v>2084</v>
      </c>
      <c r="L1630" t="s">
        <v>8290</v>
      </c>
      <c r="M1630">
        <v>119928</v>
      </c>
      <c r="N1630">
        <v>2702</v>
      </c>
      <c r="O1630" t="s">
        <v>8291</v>
      </c>
      <c r="P1630">
        <v>0</v>
      </c>
      <c r="Q1630" t="s">
        <v>8292</v>
      </c>
      <c r="R1630" t="s">
        <v>8293</v>
      </c>
      <c r="S1630">
        <v>331</v>
      </c>
      <c r="T1630" t="s">
        <v>37</v>
      </c>
      <c r="U1630" t="s">
        <v>38</v>
      </c>
      <c r="V1630" t="s">
        <v>569</v>
      </c>
      <c r="W1630" s="11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5">
      <c r="A1631" t="s">
        <v>28</v>
      </c>
      <c r="B1631" t="s">
        <v>384</v>
      </c>
      <c r="C1631">
        <v>148</v>
      </c>
      <c r="D1631">
        <v>118</v>
      </c>
      <c r="E1631">
        <v>14000</v>
      </c>
      <c r="F1631">
        <v>237</v>
      </c>
      <c r="G1631" t="s">
        <v>8294</v>
      </c>
      <c r="H1631">
        <v>11000</v>
      </c>
      <c r="I1631" s="11">
        <v>179870271</v>
      </c>
      <c r="J1631" t="s">
        <v>122</v>
      </c>
      <c r="K1631" t="s">
        <v>386</v>
      </c>
      <c r="L1631" t="s">
        <v>8295</v>
      </c>
      <c r="M1631">
        <v>329969</v>
      </c>
      <c r="N1631">
        <v>11898</v>
      </c>
      <c r="O1631" t="s">
        <v>7869</v>
      </c>
      <c r="P1631">
        <v>2</v>
      </c>
      <c r="Q1631" t="s">
        <v>8296</v>
      </c>
      <c r="R1631" t="s">
        <v>8297</v>
      </c>
      <c r="S1631">
        <v>524</v>
      </c>
      <c r="T1631" t="s">
        <v>37</v>
      </c>
      <c r="U1631" t="s">
        <v>38</v>
      </c>
      <c r="V1631" t="s">
        <v>90</v>
      </c>
      <c r="W1631" s="11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5">
      <c r="A1632" t="s">
        <v>28</v>
      </c>
      <c r="B1632" t="s">
        <v>8298</v>
      </c>
      <c r="C1632">
        <v>45</v>
      </c>
      <c r="D1632">
        <v>83</v>
      </c>
      <c r="E1632">
        <v>5</v>
      </c>
      <c r="F1632">
        <v>368</v>
      </c>
      <c r="G1632" t="s">
        <v>2100</v>
      </c>
      <c r="H1632">
        <v>971</v>
      </c>
      <c r="I1632" s="11">
        <v>100491683</v>
      </c>
      <c r="J1632" t="s">
        <v>8299</v>
      </c>
      <c r="K1632" t="s">
        <v>2252</v>
      </c>
      <c r="L1632" t="s">
        <v>8300</v>
      </c>
      <c r="M1632">
        <v>14005</v>
      </c>
      <c r="N1632">
        <v>3438</v>
      </c>
      <c r="O1632" t="s">
        <v>7768</v>
      </c>
      <c r="P1632">
        <v>0</v>
      </c>
      <c r="Q1632" t="s">
        <v>8301</v>
      </c>
      <c r="R1632" t="s">
        <v>8302</v>
      </c>
      <c r="S1632">
        <v>67</v>
      </c>
      <c r="T1632" t="s">
        <v>37</v>
      </c>
      <c r="U1632" t="s">
        <v>38</v>
      </c>
      <c r="V1632" t="s">
        <v>272</v>
      </c>
      <c r="W1632" s="11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5">
      <c r="A1633" t="s">
        <v>28</v>
      </c>
      <c r="B1633" t="s">
        <v>935</v>
      </c>
      <c r="C1633">
        <v>133</v>
      </c>
      <c r="D1633">
        <v>104</v>
      </c>
      <c r="E1633">
        <v>93</v>
      </c>
      <c r="F1633">
        <v>878</v>
      </c>
      <c r="G1633" t="s">
        <v>3890</v>
      </c>
      <c r="H1633">
        <v>11000</v>
      </c>
      <c r="I1633" s="11">
        <v>74058698</v>
      </c>
      <c r="J1633" t="s">
        <v>2062</v>
      </c>
      <c r="K1633" t="s">
        <v>456</v>
      </c>
      <c r="L1633" t="s">
        <v>8303</v>
      </c>
      <c r="M1633">
        <v>59232</v>
      </c>
      <c r="N1633">
        <v>17109</v>
      </c>
      <c r="O1633" t="s">
        <v>2549</v>
      </c>
      <c r="P1633">
        <v>0</v>
      </c>
      <c r="Q1633" t="s">
        <v>8304</v>
      </c>
      <c r="R1633" t="s">
        <v>8305</v>
      </c>
      <c r="S1633">
        <v>317</v>
      </c>
      <c r="T1633" t="s">
        <v>37</v>
      </c>
      <c r="U1633" t="s">
        <v>38</v>
      </c>
      <c r="V1633" t="s">
        <v>569</v>
      </c>
      <c r="W1633" s="11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5">
      <c r="A1634" t="s">
        <v>28</v>
      </c>
      <c r="B1634" t="s">
        <v>4691</v>
      </c>
      <c r="C1634">
        <v>178</v>
      </c>
      <c r="D1634">
        <v>102</v>
      </c>
      <c r="E1634">
        <v>0</v>
      </c>
      <c r="F1634">
        <v>876</v>
      </c>
      <c r="G1634" t="s">
        <v>483</v>
      </c>
      <c r="H1634">
        <v>40000</v>
      </c>
      <c r="I1634" s="11">
        <v>55845943</v>
      </c>
      <c r="J1634" t="s">
        <v>329</v>
      </c>
      <c r="K1634" t="s">
        <v>43</v>
      </c>
      <c r="L1634" t="s">
        <v>8306</v>
      </c>
      <c r="M1634">
        <v>130094</v>
      </c>
      <c r="N1634">
        <v>46186</v>
      </c>
      <c r="O1634" t="s">
        <v>8307</v>
      </c>
      <c r="P1634">
        <v>1</v>
      </c>
      <c r="Q1634" t="s">
        <v>8308</v>
      </c>
      <c r="R1634" t="s">
        <v>8309</v>
      </c>
      <c r="S1634">
        <v>471</v>
      </c>
      <c r="T1634" t="s">
        <v>37</v>
      </c>
      <c r="U1634" t="s">
        <v>38</v>
      </c>
      <c r="V1634" t="s">
        <v>569</v>
      </c>
      <c r="W1634" s="11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5">
      <c r="A1635" t="s">
        <v>28</v>
      </c>
      <c r="B1635" t="s">
        <v>1271</v>
      </c>
      <c r="C1635">
        <v>233</v>
      </c>
      <c r="D1635">
        <v>131</v>
      </c>
      <c r="E1635">
        <v>323</v>
      </c>
      <c r="F1635">
        <v>541</v>
      </c>
      <c r="G1635" t="s">
        <v>950</v>
      </c>
      <c r="H1635">
        <v>25000</v>
      </c>
      <c r="I1635" s="11">
        <v>81350242</v>
      </c>
      <c r="J1635" t="s">
        <v>59</v>
      </c>
      <c r="K1635" t="s">
        <v>101</v>
      </c>
      <c r="L1635" t="s">
        <v>8310</v>
      </c>
      <c r="M1635">
        <v>592582</v>
      </c>
      <c r="N1635">
        <v>40585</v>
      </c>
      <c r="O1635" t="s">
        <v>8311</v>
      </c>
      <c r="P1635">
        <v>0</v>
      </c>
      <c r="Q1635" t="s">
        <v>8312</v>
      </c>
      <c r="R1635" t="s">
        <v>8313</v>
      </c>
      <c r="S1635">
        <v>722</v>
      </c>
      <c r="T1635" t="s">
        <v>37</v>
      </c>
      <c r="U1635" t="s">
        <v>38</v>
      </c>
      <c r="V1635" t="s">
        <v>569</v>
      </c>
      <c r="W1635" s="11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5">
      <c r="A1636" t="s">
        <v>28</v>
      </c>
      <c r="B1636" t="s">
        <v>7451</v>
      </c>
      <c r="C1636">
        <v>173</v>
      </c>
      <c r="D1636">
        <v>101</v>
      </c>
      <c r="E1636">
        <v>136</v>
      </c>
      <c r="F1636">
        <v>526</v>
      </c>
      <c r="G1636" t="s">
        <v>4270</v>
      </c>
      <c r="H1636">
        <v>833</v>
      </c>
      <c r="I1636" s="11">
        <v>67266300</v>
      </c>
      <c r="J1636" t="s">
        <v>1611</v>
      </c>
      <c r="K1636" t="s">
        <v>608</v>
      </c>
      <c r="L1636" t="s">
        <v>8314</v>
      </c>
      <c r="M1636">
        <v>195255</v>
      </c>
      <c r="N1636">
        <v>3400</v>
      </c>
      <c r="O1636" t="s">
        <v>1814</v>
      </c>
      <c r="P1636">
        <v>1</v>
      </c>
      <c r="Q1636" t="s">
        <v>8315</v>
      </c>
      <c r="R1636" t="s">
        <v>8316</v>
      </c>
      <c r="S1636">
        <v>170</v>
      </c>
      <c r="T1636" t="s">
        <v>37</v>
      </c>
      <c r="U1636" t="s">
        <v>740</v>
      </c>
      <c r="V1636" t="s">
        <v>569</v>
      </c>
      <c r="W1636" s="11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5">
      <c r="A1637" t="s">
        <v>28</v>
      </c>
      <c r="B1637" t="s">
        <v>1688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 s="11">
        <v>70235322</v>
      </c>
      <c r="J1637" t="s">
        <v>2944</v>
      </c>
      <c r="K1637" t="s">
        <v>4046</v>
      </c>
      <c r="L1637" t="s">
        <v>8317</v>
      </c>
      <c r="M1637">
        <v>182983</v>
      </c>
      <c r="N1637">
        <v>57308</v>
      </c>
      <c r="O1637" t="s">
        <v>8318</v>
      </c>
      <c r="P1637">
        <v>4</v>
      </c>
      <c r="Q1637" t="s">
        <v>8319</v>
      </c>
      <c r="R1637" t="s">
        <v>8320</v>
      </c>
      <c r="S1637">
        <v>374</v>
      </c>
      <c r="T1637" t="s">
        <v>37</v>
      </c>
      <c r="U1637" t="s">
        <v>38</v>
      </c>
      <c r="V1637" t="s">
        <v>569</v>
      </c>
      <c r="W1637" s="11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5">
      <c r="A1638" t="s">
        <v>28</v>
      </c>
      <c r="B1638" t="s">
        <v>1037</v>
      </c>
      <c r="C1638">
        <v>210</v>
      </c>
      <c r="D1638">
        <v>120</v>
      </c>
      <c r="E1638">
        <v>0</v>
      </c>
      <c r="F1638">
        <v>210</v>
      </c>
      <c r="G1638" t="s">
        <v>2086</v>
      </c>
      <c r="H1638">
        <v>579</v>
      </c>
      <c r="I1638" s="11">
        <v>7443007</v>
      </c>
      <c r="J1638" t="s">
        <v>5265</v>
      </c>
      <c r="K1638" t="s">
        <v>2356</v>
      </c>
      <c r="L1638" t="s">
        <v>8321</v>
      </c>
      <c r="M1638">
        <v>24663</v>
      </c>
      <c r="N1638">
        <v>1500</v>
      </c>
      <c r="O1638" t="s">
        <v>8322</v>
      </c>
      <c r="P1638">
        <v>12</v>
      </c>
      <c r="Q1638" t="s">
        <v>8323</v>
      </c>
      <c r="R1638" t="s">
        <v>8324</v>
      </c>
      <c r="S1638">
        <v>71</v>
      </c>
      <c r="T1638" t="s">
        <v>37</v>
      </c>
      <c r="U1638" t="s">
        <v>38</v>
      </c>
      <c r="V1638" t="s">
        <v>569</v>
      </c>
      <c r="W1638" s="11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5">
      <c r="A1639" t="s">
        <v>28</v>
      </c>
      <c r="B1639" t="s">
        <v>8093</v>
      </c>
      <c r="C1639">
        <v>129</v>
      </c>
      <c r="D1639">
        <v>135</v>
      </c>
      <c r="E1639">
        <v>149</v>
      </c>
      <c r="F1639">
        <v>250</v>
      </c>
      <c r="G1639" t="s">
        <v>1422</v>
      </c>
      <c r="H1639">
        <v>639</v>
      </c>
      <c r="I1639" s="11">
        <v>64371181</v>
      </c>
      <c r="J1639" t="s">
        <v>4057</v>
      </c>
      <c r="K1639" t="s">
        <v>8325</v>
      </c>
      <c r="L1639" t="s">
        <v>8326</v>
      </c>
      <c r="M1639">
        <v>36636</v>
      </c>
      <c r="N1639">
        <v>1845</v>
      </c>
      <c r="O1639" t="s">
        <v>8327</v>
      </c>
      <c r="P1639">
        <v>0</v>
      </c>
      <c r="Q1639" t="s">
        <v>8328</v>
      </c>
      <c r="R1639" t="s">
        <v>8329</v>
      </c>
      <c r="S1639">
        <v>289</v>
      </c>
      <c r="T1639" t="s">
        <v>37</v>
      </c>
      <c r="U1639" t="s">
        <v>38</v>
      </c>
      <c r="V1639" t="s">
        <v>90</v>
      </c>
      <c r="W1639" s="11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5">
      <c r="A1640" t="s">
        <v>28</v>
      </c>
      <c r="B1640" t="s">
        <v>106</v>
      </c>
      <c r="C1640">
        <v>287</v>
      </c>
      <c r="D1640">
        <v>110</v>
      </c>
      <c r="E1640">
        <v>0</v>
      </c>
      <c r="F1640">
        <v>1000</v>
      </c>
      <c r="G1640" t="s">
        <v>4194</v>
      </c>
      <c r="H1640">
        <v>3000</v>
      </c>
      <c r="I1640" s="11">
        <v>58885635</v>
      </c>
      <c r="J1640" t="s">
        <v>4692</v>
      </c>
      <c r="K1640" t="s">
        <v>921</v>
      </c>
      <c r="L1640" t="s">
        <v>8330</v>
      </c>
      <c r="M1640">
        <v>194422</v>
      </c>
      <c r="N1640">
        <v>10438</v>
      </c>
      <c r="O1640" t="s">
        <v>1489</v>
      </c>
      <c r="P1640">
        <v>0</v>
      </c>
      <c r="Q1640" t="s">
        <v>8331</v>
      </c>
      <c r="R1640" t="s">
        <v>8332</v>
      </c>
      <c r="S1640">
        <v>1057</v>
      </c>
      <c r="T1640" t="s">
        <v>37</v>
      </c>
      <c r="U1640" t="s">
        <v>38</v>
      </c>
      <c r="V1640" t="s">
        <v>569</v>
      </c>
      <c r="W1640" s="11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5">
      <c r="A1641" t="s">
        <v>28</v>
      </c>
      <c r="B1641" t="s">
        <v>2532</v>
      </c>
      <c r="C1641">
        <v>108</v>
      </c>
      <c r="D1641">
        <v>103</v>
      </c>
      <c r="E1641">
        <v>163</v>
      </c>
      <c r="F1641">
        <v>968</v>
      </c>
      <c r="G1641" t="s">
        <v>229</v>
      </c>
      <c r="H1641">
        <v>11000</v>
      </c>
      <c r="I1641" s="11">
        <v>60400856</v>
      </c>
      <c r="J1641" t="s">
        <v>1618</v>
      </c>
      <c r="K1641" t="s">
        <v>644</v>
      </c>
      <c r="L1641" t="s">
        <v>8333</v>
      </c>
      <c r="M1641">
        <v>61317</v>
      </c>
      <c r="N1641">
        <v>17533</v>
      </c>
      <c r="O1641" t="s">
        <v>8334</v>
      </c>
      <c r="P1641">
        <v>2</v>
      </c>
      <c r="Q1641" t="s">
        <v>8335</v>
      </c>
      <c r="R1641" t="s">
        <v>8336</v>
      </c>
      <c r="S1641">
        <v>229</v>
      </c>
      <c r="T1641" t="s">
        <v>37</v>
      </c>
      <c r="U1641" t="s">
        <v>740</v>
      </c>
      <c r="V1641" t="s">
        <v>39</v>
      </c>
      <c r="W1641" s="11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5">
      <c r="A1642" t="s">
        <v>28</v>
      </c>
      <c r="B1642" t="s">
        <v>5144</v>
      </c>
      <c r="C1642">
        <v>220</v>
      </c>
      <c r="D1642">
        <v>110</v>
      </c>
      <c r="E1642">
        <v>0</v>
      </c>
      <c r="F1642">
        <v>327</v>
      </c>
      <c r="G1642" t="s">
        <v>3816</v>
      </c>
      <c r="H1642">
        <v>13000</v>
      </c>
      <c r="I1642" s="11">
        <v>52353636</v>
      </c>
      <c r="J1642" t="s">
        <v>2450</v>
      </c>
      <c r="K1642" t="s">
        <v>537</v>
      </c>
      <c r="L1642" t="s">
        <v>8337</v>
      </c>
      <c r="M1642">
        <v>209133</v>
      </c>
      <c r="N1642">
        <v>14609</v>
      </c>
      <c r="O1642" t="s">
        <v>4540</v>
      </c>
      <c r="P1642">
        <v>1</v>
      </c>
      <c r="Q1642" t="s">
        <v>8338</v>
      </c>
      <c r="R1642" t="s">
        <v>8339</v>
      </c>
      <c r="S1642">
        <v>962</v>
      </c>
      <c r="T1642" t="s">
        <v>37</v>
      </c>
      <c r="U1642" t="s">
        <v>38</v>
      </c>
      <c r="V1642" t="s">
        <v>569</v>
      </c>
      <c r="W1642" s="11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5">
      <c r="A1643" t="s">
        <v>28</v>
      </c>
      <c r="B1643" t="s">
        <v>1381</v>
      </c>
      <c r="C1643">
        <v>136</v>
      </c>
      <c r="D1643">
        <v>91</v>
      </c>
      <c r="E1643">
        <v>446</v>
      </c>
      <c r="F1643">
        <v>660</v>
      </c>
      <c r="G1643" t="s">
        <v>8340</v>
      </c>
      <c r="H1643">
        <v>1000</v>
      </c>
      <c r="I1643" s="11">
        <v>51475962</v>
      </c>
      <c r="J1643" t="s">
        <v>825</v>
      </c>
      <c r="K1643" t="s">
        <v>5706</v>
      </c>
      <c r="L1643" t="s">
        <v>8341</v>
      </c>
      <c r="M1643">
        <v>177828</v>
      </c>
      <c r="N1643">
        <v>3969</v>
      </c>
      <c r="O1643" t="s">
        <v>1779</v>
      </c>
      <c r="P1643">
        <v>0</v>
      </c>
      <c r="Q1643" t="s">
        <v>8342</v>
      </c>
      <c r="R1643" t="s">
        <v>8343</v>
      </c>
      <c r="S1643">
        <v>714</v>
      </c>
      <c r="T1643" t="s">
        <v>37</v>
      </c>
      <c r="U1643" t="s">
        <v>38</v>
      </c>
      <c r="V1643" t="s">
        <v>569</v>
      </c>
      <c r="W1643" s="11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5">
      <c r="A1644" t="s">
        <v>28</v>
      </c>
      <c r="B1644" t="s">
        <v>676</v>
      </c>
      <c r="C1644">
        <v>222</v>
      </c>
      <c r="D1644">
        <v>105</v>
      </c>
      <c r="E1644">
        <v>226</v>
      </c>
      <c r="F1644">
        <v>966</v>
      </c>
      <c r="G1644" t="s">
        <v>456</v>
      </c>
      <c r="H1644">
        <v>22000</v>
      </c>
      <c r="I1644" s="11">
        <v>63910583</v>
      </c>
      <c r="J1644" t="s">
        <v>1618</v>
      </c>
      <c r="K1644" t="s">
        <v>1683</v>
      </c>
      <c r="L1644" t="s">
        <v>8344</v>
      </c>
      <c r="M1644">
        <v>106755</v>
      </c>
      <c r="N1644">
        <v>35694</v>
      </c>
      <c r="O1644" t="s">
        <v>3737</v>
      </c>
      <c r="P1644">
        <v>2</v>
      </c>
      <c r="Q1644" t="s">
        <v>8345</v>
      </c>
      <c r="R1644" t="s">
        <v>8346</v>
      </c>
      <c r="S1644">
        <v>173</v>
      </c>
      <c r="T1644" t="s">
        <v>37</v>
      </c>
      <c r="U1644" t="s">
        <v>38</v>
      </c>
      <c r="V1644" t="s">
        <v>39</v>
      </c>
      <c r="W1644" s="11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5">
      <c r="A1645" t="s">
        <v>28</v>
      </c>
      <c r="B1645" t="s">
        <v>5844</v>
      </c>
      <c r="C1645">
        <v>112</v>
      </c>
      <c r="D1645">
        <v>127</v>
      </c>
      <c r="E1645">
        <v>46</v>
      </c>
      <c r="F1645">
        <v>244</v>
      </c>
      <c r="G1645" t="s">
        <v>8347</v>
      </c>
      <c r="H1645">
        <v>844</v>
      </c>
      <c r="I1645" s="11">
        <v>62300000</v>
      </c>
      <c r="J1645" t="s">
        <v>50</v>
      </c>
      <c r="K1645" t="s">
        <v>928</v>
      </c>
      <c r="L1645" t="s">
        <v>8348</v>
      </c>
      <c r="M1645">
        <v>72085</v>
      </c>
      <c r="N1645">
        <v>2118</v>
      </c>
      <c r="O1645" t="s">
        <v>1066</v>
      </c>
      <c r="P1645">
        <v>1</v>
      </c>
      <c r="Q1645" t="s">
        <v>8349</v>
      </c>
      <c r="R1645" t="s">
        <v>8350</v>
      </c>
      <c r="S1645">
        <v>263</v>
      </c>
      <c r="T1645" t="s">
        <v>37</v>
      </c>
      <c r="U1645" t="s">
        <v>56</v>
      </c>
      <c r="V1645" t="s">
        <v>90</v>
      </c>
      <c r="W1645" s="11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5">
      <c r="A1646" t="s">
        <v>28</v>
      </c>
      <c r="B1646" t="s">
        <v>1616</v>
      </c>
      <c r="C1646">
        <v>122</v>
      </c>
      <c r="D1646">
        <v>82</v>
      </c>
      <c r="E1646">
        <v>23</v>
      </c>
      <c r="F1646">
        <v>6</v>
      </c>
      <c r="G1646" t="s">
        <v>8351</v>
      </c>
      <c r="H1646">
        <v>11</v>
      </c>
      <c r="I1646" s="11">
        <v>49968653</v>
      </c>
      <c r="J1646" t="s">
        <v>1618</v>
      </c>
      <c r="K1646" t="s">
        <v>8352</v>
      </c>
      <c r="L1646" t="s">
        <v>8353</v>
      </c>
      <c r="M1646">
        <v>85423</v>
      </c>
      <c r="N1646">
        <v>37</v>
      </c>
      <c r="O1646" t="s">
        <v>8354</v>
      </c>
      <c r="P1646">
        <v>0</v>
      </c>
      <c r="Q1646" t="s">
        <v>8355</v>
      </c>
      <c r="R1646" t="s">
        <v>8356</v>
      </c>
      <c r="S1646">
        <v>374</v>
      </c>
      <c r="T1646" t="s">
        <v>37</v>
      </c>
      <c r="U1646" t="s">
        <v>38</v>
      </c>
      <c r="V1646" t="s">
        <v>39</v>
      </c>
      <c r="W1646" s="11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5">
      <c r="A1647" t="s">
        <v>28</v>
      </c>
      <c r="B1647" t="s">
        <v>1756</v>
      </c>
      <c r="C1647">
        <v>62</v>
      </c>
      <c r="D1647">
        <v>99</v>
      </c>
      <c r="E1647">
        <v>0</v>
      </c>
      <c r="F1647">
        <v>186</v>
      </c>
      <c r="G1647" t="s">
        <v>2220</v>
      </c>
      <c r="H1647">
        <v>664</v>
      </c>
      <c r="I1647" s="11">
        <v>44450000</v>
      </c>
      <c r="J1647" t="s">
        <v>1361</v>
      </c>
      <c r="K1647" t="s">
        <v>8357</v>
      </c>
      <c r="L1647" t="s">
        <v>8358</v>
      </c>
      <c r="M1647">
        <v>44394</v>
      </c>
      <c r="N1647">
        <v>2010</v>
      </c>
      <c r="O1647" t="s">
        <v>8359</v>
      </c>
      <c r="P1647">
        <v>1</v>
      </c>
      <c r="Q1647" t="s">
        <v>8360</v>
      </c>
      <c r="R1647" t="s">
        <v>8361</v>
      </c>
      <c r="S1647">
        <v>115</v>
      </c>
      <c r="T1647" t="s">
        <v>37</v>
      </c>
      <c r="U1647" t="s">
        <v>263</v>
      </c>
      <c r="V1647" t="s">
        <v>569</v>
      </c>
      <c r="W1647" s="11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5">
      <c r="A1648" t="s">
        <v>28</v>
      </c>
      <c r="B1648" t="s">
        <v>2049</v>
      </c>
      <c r="C1648">
        <v>135</v>
      </c>
      <c r="D1648">
        <v>90</v>
      </c>
      <c r="E1648">
        <v>0</v>
      </c>
      <c r="F1648">
        <v>8000</v>
      </c>
      <c r="G1648" t="s">
        <v>221</v>
      </c>
      <c r="H1648">
        <v>14000</v>
      </c>
      <c r="I1648" s="11">
        <v>45162741</v>
      </c>
      <c r="J1648" t="s">
        <v>1611</v>
      </c>
      <c r="K1648" t="s">
        <v>1909</v>
      </c>
      <c r="L1648" t="s">
        <v>8362</v>
      </c>
      <c r="M1648">
        <v>201084</v>
      </c>
      <c r="N1648">
        <v>34565</v>
      </c>
      <c r="O1648" t="s">
        <v>1213</v>
      </c>
      <c r="P1648">
        <v>0</v>
      </c>
      <c r="Q1648" t="s">
        <v>8363</v>
      </c>
      <c r="R1648" t="s">
        <v>8364</v>
      </c>
      <c r="S1648">
        <v>523</v>
      </c>
      <c r="T1648" t="s">
        <v>37</v>
      </c>
      <c r="U1648" t="s">
        <v>740</v>
      </c>
      <c r="V1648" t="s">
        <v>39</v>
      </c>
      <c r="W1648" s="11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5">
      <c r="A1649" t="s">
        <v>28</v>
      </c>
      <c r="B1649" t="s">
        <v>7236</v>
      </c>
      <c r="C1649">
        <v>184</v>
      </c>
      <c r="D1649">
        <v>115</v>
      </c>
      <c r="E1649">
        <v>529</v>
      </c>
      <c r="F1649">
        <v>325</v>
      </c>
      <c r="G1649" t="s">
        <v>8365</v>
      </c>
      <c r="H1649">
        <v>576</v>
      </c>
      <c r="I1649" s="11">
        <v>71346930</v>
      </c>
      <c r="J1649" t="s">
        <v>8366</v>
      </c>
      <c r="K1649" t="s">
        <v>8367</v>
      </c>
      <c r="L1649" t="s">
        <v>8368</v>
      </c>
      <c r="M1649">
        <v>78008</v>
      </c>
      <c r="N1649">
        <v>1554</v>
      </c>
      <c r="O1649" t="s">
        <v>8369</v>
      </c>
      <c r="P1649">
        <v>0</v>
      </c>
      <c r="Q1649" t="s">
        <v>8370</v>
      </c>
      <c r="R1649" t="s">
        <v>8371</v>
      </c>
      <c r="S1649">
        <v>160</v>
      </c>
      <c r="T1649" t="s">
        <v>37</v>
      </c>
      <c r="U1649" t="s">
        <v>38</v>
      </c>
      <c r="V1649" t="s">
        <v>39</v>
      </c>
      <c r="W1649" s="11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5">
      <c r="A1650" t="s">
        <v>28</v>
      </c>
      <c r="B1650" t="s">
        <v>3902</v>
      </c>
      <c r="C1650">
        <v>36</v>
      </c>
      <c r="D1650">
        <v>96</v>
      </c>
      <c r="E1650">
        <v>197</v>
      </c>
      <c r="F1650">
        <v>115</v>
      </c>
      <c r="G1650" t="s">
        <v>8372</v>
      </c>
      <c r="H1650">
        <v>580</v>
      </c>
      <c r="I1650" s="11">
        <v>39514713</v>
      </c>
      <c r="J1650" t="s">
        <v>505</v>
      </c>
      <c r="K1650" t="s">
        <v>3575</v>
      </c>
      <c r="L1650" t="s">
        <v>8373</v>
      </c>
      <c r="M1650">
        <v>60494</v>
      </c>
      <c r="N1650">
        <v>1275</v>
      </c>
      <c r="O1650" t="s">
        <v>8374</v>
      </c>
      <c r="P1650">
        <v>0</v>
      </c>
      <c r="Q1650" t="s">
        <v>8375</v>
      </c>
      <c r="R1650" t="s">
        <v>8376</v>
      </c>
      <c r="S1650">
        <v>132</v>
      </c>
      <c r="T1650" t="s">
        <v>37</v>
      </c>
      <c r="U1650" t="s">
        <v>38</v>
      </c>
      <c r="V1650" t="s">
        <v>90</v>
      </c>
      <c r="W1650" s="11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5">
      <c r="A1651" t="s">
        <v>28</v>
      </c>
      <c r="B1651" t="s">
        <v>6835</v>
      </c>
      <c r="C1651">
        <v>171</v>
      </c>
      <c r="D1651">
        <v>104</v>
      </c>
      <c r="E1651">
        <v>96</v>
      </c>
      <c r="F1651">
        <v>559</v>
      </c>
      <c r="G1651" t="s">
        <v>8377</v>
      </c>
      <c r="H1651">
        <v>943</v>
      </c>
      <c r="I1651" s="11">
        <v>43097652</v>
      </c>
      <c r="J1651" t="s">
        <v>1375</v>
      </c>
      <c r="K1651" t="s">
        <v>820</v>
      </c>
      <c r="L1651" t="s">
        <v>8378</v>
      </c>
      <c r="M1651">
        <v>59068</v>
      </c>
      <c r="N1651">
        <v>3497</v>
      </c>
      <c r="O1651" t="s">
        <v>3216</v>
      </c>
      <c r="P1651">
        <v>2</v>
      </c>
      <c r="Q1651" t="s">
        <v>8379</v>
      </c>
      <c r="R1651" t="s">
        <v>8380</v>
      </c>
      <c r="S1651">
        <v>128</v>
      </c>
      <c r="T1651" t="s">
        <v>37</v>
      </c>
      <c r="U1651" t="s">
        <v>38</v>
      </c>
      <c r="V1651" t="s">
        <v>90</v>
      </c>
      <c r="W1651" s="11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5">
      <c r="A1652" t="s">
        <v>28</v>
      </c>
      <c r="B1652" t="s">
        <v>665</v>
      </c>
      <c r="C1652">
        <v>447</v>
      </c>
      <c r="D1652">
        <v>117</v>
      </c>
      <c r="E1652">
        <v>905</v>
      </c>
      <c r="F1652">
        <v>385</v>
      </c>
      <c r="G1652" t="s">
        <v>8381</v>
      </c>
      <c r="H1652">
        <v>553</v>
      </c>
      <c r="I1652" s="11">
        <v>48043505</v>
      </c>
      <c r="J1652" t="s">
        <v>2073</v>
      </c>
      <c r="K1652" t="s">
        <v>8382</v>
      </c>
      <c r="L1652" t="s">
        <v>8383</v>
      </c>
      <c r="M1652">
        <v>435864</v>
      </c>
      <c r="N1652">
        <v>2357</v>
      </c>
      <c r="O1652" t="s">
        <v>1678</v>
      </c>
      <c r="P1652">
        <v>1</v>
      </c>
      <c r="Q1652" t="s">
        <v>8384</v>
      </c>
      <c r="R1652" t="s">
        <v>8385</v>
      </c>
      <c r="S1652">
        <v>801</v>
      </c>
      <c r="T1652" t="s">
        <v>37</v>
      </c>
      <c r="U1652" t="s">
        <v>56</v>
      </c>
      <c r="V1652" t="s">
        <v>569</v>
      </c>
      <c r="W1652" s="11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5">
      <c r="A1653" t="s">
        <v>28</v>
      </c>
      <c r="B1653" t="s">
        <v>4045</v>
      </c>
      <c r="C1653">
        <v>220</v>
      </c>
      <c r="D1653">
        <v>83</v>
      </c>
      <c r="E1653">
        <v>181</v>
      </c>
      <c r="F1653">
        <v>459</v>
      </c>
      <c r="G1653" t="s">
        <v>8386</v>
      </c>
      <c r="H1653">
        <v>731</v>
      </c>
      <c r="I1653" s="11">
        <v>37053924</v>
      </c>
      <c r="J1653" t="s">
        <v>1689</v>
      </c>
      <c r="K1653" t="s">
        <v>3980</v>
      </c>
      <c r="L1653" t="s">
        <v>8387</v>
      </c>
      <c r="M1653">
        <v>77935</v>
      </c>
      <c r="N1653">
        <v>1987</v>
      </c>
      <c r="O1653" t="s">
        <v>3822</v>
      </c>
      <c r="P1653">
        <v>3</v>
      </c>
      <c r="Q1653" t="s">
        <v>8388</v>
      </c>
      <c r="R1653" t="s">
        <v>8389</v>
      </c>
      <c r="S1653">
        <v>122</v>
      </c>
      <c r="T1653" t="s">
        <v>37</v>
      </c>
      <c r="U1653" t="s">
        <v>740</v>
      </c>
      <c r="V1653" t="s">
        <v>569</v>
      </c>
      <c r="W1653" s="11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5">
      <c r="A1654" t="s">
        <v>28</v>
      </c>
      <c r="B1654" t="s">
        <v>5244</v>
      </c>
      <c r="C1654">
        <v>122</v>
      </c>
      <c r="D1654">
        <v>99</v>
      </c>
      <c r="E1654">
        <v>71</v>
      </c>
      <c r="F1654">
        <v>1000</v>
      </c>
      <c r="G1654" t="s">
        <v>4840</v>
      </c>
      <c r="H1654">
        <v>18000</v>
      </c>
      <c r="I1654" s="11">
        <v>33000377</v>
      </c>
      <c r="J1654" t="s">
        <v>8390</v>
      </c>
      <c r="K1654" t="s">
        <v>625</v>
      </c>
      <c r="L1654" t="s">
        <v>8391</v>
      </c>
      <c r="M1654">
        <v>27378</v>
      </c>
      <c r="N1654">
        <v>23344</v>
      </c>
      <c r="O1654" t="s">
        <v>8392</v>
      </c>
      <c r="P1654">
        <v>0</v>
      </c>
      <c r="Q1654" t="s">
        <v>8393</v>
      </c>
      <c r="R1654" t="s">
        <v>8394</v>
      </c>
      <c r="S1654">
        <v>365</v>
      </c>
      <c r="T1654" t="s">
        <v>37</v>
      </c>
      <c r="U1654" t="s">
        <v>38</v>
      </c>
      <c r="V1654" t="s">
        <v>569</v>
      </c>
      <c r="W1654" s="11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5">
      <c r="A1655" t="s">
        <v>28</v>
      </c>
      <c r="B1655" t="s">
        <v>8395</v>
      </c>
      <c r="C1655">
        <v>119</v>
      </c>
      <c r="D1655">
        <v>81</v>
      </c>
      <c r="E1655">
        <v>44</v>
      </c>
      <c r="F1655">
        <v>3000</v>
      </c>
      <c r="G1655" t="s">
        <v>508</v>
      </c>
      <c r="H1655">
        <v>35000</v>
      </c>
      <c r="I1655" s="11">
        <v>66950483</v>
      </c>
      <c r="J1655" t="s">
        <v>2934</v>
      </c>
      <c r="K1655" t="s">
        <v>2106</v>
      </c>
      <c r="L1655" t="s">
        <v>8396</v>
      </c>
      <c r="M1655">
        <v>29738</v>
      </c>
      <c r="N1655">
        <v>47677</v>
      </c>
      <c r="O1655" t="s">
        <v>723</v>
      </c>
      <c r="P1655">
        <v>6</v>
      </c>
      <c r="Q1655" t="s">
        <v>8397</v>
      </c>
      <c r="R1655" t="s">
        <v>8398</v>
      </c>
      <c r="S1655">
        <v>85</v>
      </c>
      <c r="T1655" t="s">
        <v>37</v>
      </c>
      <c r="U1655" t="s">
        <v>38</v>
      </c>
      <c r="V1655" t="s">
        <v>90</v>
      </c>
      <c r="W1655" s="11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5">
      <c r="A1656" t="s">
        <v>28</v>
      </c>
      <c r="B1656" t="s">
        <v>913</v>
      </c>
      <c r="C1656">
        <v>177</v>
      </c>
      <c r="D1656">
        <v>135</v>
      </c>
      <c r="E1656">
        <v>456</v>
      </c>
      <c r="F1656">
        <v>241</v>
      </c>
      <c r="G1656" t="s">
        <v>7859</v>
      </c>
      <c r="H1656">
        <v>422</v>
      </c>
      <c r="I1656" s="11">
        <v>38372662</v>
      </c>
      <c r="J1656" t="s">
        <v>209</v>
      </c>
      <c r="K1656" t="s">
        <v>8399</v>
      </c>
      <c r="L1656" t="s">
        <v>8400</v>
      </c>
      <c r="M1656">
        <v>193455</v>
      </c>
      <c r="N1656">
        <v>1083</v>
      </c>
      <c r="O1656" t="s">
        <v>8401</v>
      </c>
      <c r="P1656">
        <v>2</v>
      </c>
      <c r="Q1656" t="s">
        <v>8402</v>
      </c>
      <c r="R1656" t="s">
        <v>8403</v>
      </c>
      <c r="S1656">
        <v>1058</v>
      </c>
      <c r="T1656" t="s">
        <v>37</v>
      </c>
      <c r="U1656" t="s">
        <v>1418</v>
      </c>
      <c r="V1656" t="s">
        <v>90</v>
      </c>
      <c r="W1656" s="11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5">
      <c r="A1657" t="s">
        <v>28</v>
      </c>
      <c r="B1657" t="s">
        <v>182</v>
      </c>
      <c r="C1657">
        <v>302</v>
      </c>
      <c r="D1657">
        <v>117</v>
      </c>
      <c r="E1657">
        <v>0</v>
      </c>
      <c r="F1657">
        <v>521</v>
      </c>
      <c r="G1657" t="s">
        <v>8404</v>
      </c>
      <c r="H1657">
        <v>11000</v>
      </c>
      <c r="I1657" s="11">
        <v>27000000</v>
      </c>
      <c r="J1657" t="s">
        <v>2836</v>
      </c>
      <c r="K1657" t="s">
        <v>386</v>
      </c>
      <c r="L1657" t="s">
        <v>8405</v>
      </c>
      <c r="M1657">
        <v>461609</v>
      </c>
      <c r="N1657">
        <v>13877</v>
      </c>
      <c r="O1657" t="s">
        <v>5141</v>
      </c>
      <c r="P1657">
        <v>2</v>
      </c>
      <c r="Q1657" t="s">
        <v>8406</v>
      </c>
      <c r="R1657" t="s">
        <v>8407</v>
      </c>
      <c r="S1657">
        <v>1168</v>
      </c>
      <c r="T1657" t="s">
        <v>37</v>
      </c>
      <c r="U1657" t="s">
        <v>38</v>
      </c>
      <c r="V1657" t="s">
        <v>569</v>
      </c>
      <c r="W1657" s="11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5">
      <c r="A1658" t="s">
        <v>28</v>
      </c>
      <c r="B1658" t="s">
        <v>3373</v>
      </c>
      <c r="C1658">
        <v>44</v>
      </c>
      <c r="D1658">
        <v>139</v>
      </c>
      <c r="E1658">
        <v>105</v>
      </c>
      <c r="F1658">
        <v>902</v>
      </c>
      <c r="G1658" t="s">
        <v>659</v>
      </c>
      <c r="H1658">
        <v>14000</v>
      </c>
      <c r="I1658" s="11">
        <v>31600000</v>
      </c>
      <c r="J1658" t="s">
        <v>8408</v>
      </c>
      <c r="K1658" t="s">
        <v>223</v>
      </c>
      <c r="L1658" t="s">
        <v>8409</v>
      </c>
      <c r="M1658">
        <v>34427</v>
      </c>
      <c r="N1658">
        <v>16125</v>
      </c>
      <c r="O1658" t="s">
        <v>5498</v>
      </c>
      <c r="P1658">
        <v>1</v>
      </c>
      <c r="Q1658" t="s">
        <v>8410</v>
      </c>
      <c r="R1658" t="s">
        <v>8411</v>
      </c>
      <c r="S1658">
        <v>126</v>
      </c>
      <c r="T1658" t="s">
        <v>37</v>
      </c>
      <c r="U1658" t="s">
        <v>38</v>
      </c>
      <c r="V1658" t="s">
        <v>569</v>
      </c>
      <c r="W1658" s="11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5">
      <c r="A1659" t="s">
        <v>28</v>
      </c>
      <c r="B1659" t="s">
        <v>322</v>
      </c>
      <c r="C1659">
        <v>211</v>
      </c>
      <c r="D1659">
        <v>123</v>
      </c>
      <c r="E1659">
        <v>368</v>
      </c>
      <c r="F1659">
        <v>114</v>
      </c>
      <c r="G1659" t="s">
        <v>8412</v>
      </c>
      <c r="H1659">
        <v>933</v>
      </c>
      <c r="I1659" s="11">
        <v>30688364</v>
      </c>
      <c r="J1659" t="s">
        <v>896</v>
      </c>
      <c r="K1659" t="s">
        <v>1629</v>
      </c>
      <c r="L1659" t="s">
        <v>8413</v>
      </c>
      <c r="M1659">
        <v>69355</v>
      </c>
      <c r="N1659">
        <v>1286</v>
      </c>
      <c r="O1659" t="s">
        <v>8414</v>
      </c>
      <c r="P1659">
        <v>0</v>
      </c>
      <c r="Q1659" t="s">
        <v>8415</v>
      </c>
      <c r="R1659" t="s">
        <v>8416</v>
      </c>
      <c r="S1659">
        <v>211</v>
      </c>
      <c r="T1659" t="s">
        <v>37</v>
      </c>
      <c r="U1659" t="s">
        <v>38</v>
      </c>
      <c r="V1659" t="s">
        <v>39</v>
      </c>
      <c r="W1659" s="11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5">
      <c r="A1660" t="s">
        <v>28</v>
      </c>
      <c r="B1660" t="s">
        <v>8417</v>
      </c>
      <c r="C1660">
        <v>222</v>
      </c>
      <c r="D1660">
        <v>117</v>
      </c>
      <c r="E1660">
        <v>115</v>
      </c>
      <c r="F1660">
        <v>97</v>
      </c>
      <c r="G1660" t="s">
        <v>8418</v>
      </c>
      <c r="H1660">
        <v>3000</v>
      </c>
      <c r="I1660" s="11">
        <v>28563179</v>
      </c>
      <c r="J1660" t="s">
        <v>2062</v>
      </c>
      <c r="K1660" t="s">
        <v>1626</v>
      </c>
      <c r="L1660" t="s">
        <v>8419</v>
      </c>
      <c r="M1660">
        <v>72693</v>
      </c>
      <c r="N1660">
        <v>3681</v>
      </c>
      <c r="O1660" t="s">
        <v>8420</v>
      </c>
      <c r="P1660">
        <v>4</v>
      </c>
      <c r="Q1660" t="s">
        <v>8421</v>
      </c>
      <c r="R1660" t="s">
        <v>8422</v>
      </c>
      <c r="S1660">
        <v>199</v>
      </c>
      <c r="T1660" t="s">
        <v>37</v>
      </c>
      <c r="U1660" t="s">
        <v>38</v>
      </c>
      <c r="V1660" t="s">
        <v>569</v>
      </c>
      <c r="W1660" s="11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5">
      <c r="A1661" t="s">
        <v>28</v>
      </c>
      <c r="B1661" t="s">
        <v>8423</v>
      </c>
      <c r="C1661">
        <v>100</v>
      </c>
      <c r="D1661">
        <v>97</v>
      </c>
      <c r="E1661">
        <v>710</v>
      </c>
      <c r="F1661">
        <v>258</v>
      </c>
      <c r="G1661" t="s">
        <v>8424</v>
      </c>
      <c r="H1661">
        <v>497</v>
      </c>
      <c r="I1661" s="11">
        <v>16779636</v>
      </c>
      <c r="J1661" t="s">
        <v>4207</v>
      </c>
      <c r="K1661" t="s">
        <v>3395</v>
      </c>
      <c r="L1661" t="s">
        <v>8425</v>
      </c>
      <c r="M1661">
        <v>9338</v>
      </c>
      <c r="N1661">
        <v>1805</v>
      </c>
      <c r="O1661" t="s">
        <v>8426</v>
      </c>
      <c r="P1661">
        <v>2</v>
      </c>
      <c r="Q1661" t="s">
        <v>8427</v>
      </c>
      <c r="R1661" t="s">
        <v>8428</v>
      </c>
      <c r="S1661">
        <v>167</v>
      </c>
      <c r="T1661" t="s">
        <v>37</v>
      </c>
      <c r="U1661" t="s">
        <v>38</v>
      </c>
      <c r="V1661" t="s">
        <v>569</v>
      </c>
      <c r="W1661" s="11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5">
      <c r="A1662" t="s">
        <v>28</v>
      </c>
      <c r="B1662" t="s">
        <v>4069</v>
      </c>
      <c r="C1662">
        <v>98</v>
      </c>
      <c r="D1662">
        <v>103</v>
      </c>
      <c r="E1662">
        <v>80</v>
      </c>
      <c r="F1662">
        <v>585</v>
      </c>
      <c r="G1662" t="s">
        <v>4489</v>
      </c>
      <c r="H1662">
        <v>806</v>
      </c>
      <c r="I1662" s="11">
        <v>17324744</v>
      </c>
      <c r="J1662" t="s">
        <v>3479</v>
      </c>
      <c r="K1662" t="s">
        <v>8429</v>
      </c>
      <c r="L1662" t="s">
        <v>8430</v>
      </c>
      <c r="M1662">
        <v>44103</v>
      </c>
      <c r="N1662">
        <v>3211</v>
      </c>
      <c r="O1662" t="s">
        <v>5000</v>
      </c>
      <c r="P1662">
        <v>3</v>
      </c>
      <c r="Q1662" t="s">
        <v>8431</v>
      </c>
      <c r="R1662" t="s">
        <v>8432</v>
      </c>
      <c r="S1662">
        <v>149</v>
      </c>
      <c r="T1662" t="s">
        <v>37</v>
      </c>
      <c r="U1662" t="s">
        <v>38</v>
      </c>
      <c r="V1662" t="s">
        <v>39</v>
      </c>
      <c r="W1662" s="11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5">
      <c r="A1663" t="s">
        <v>28</v>
      </c>
      <c r="B1663" t="s">
        <v>1902</v>
      </c>
      <c r="C1663">
        <v>74</v>
      </c>
      <c r="D1663">
        <v>119</v>
      </c>
      <c r="E1663">
        <v>116</v>
      </c>
      <c r="F1663">
        <v>385</v>
      </c>
      <c r="G1663" t="s">
        <v>8433</v>
      </c>
      <c r="H1663">
        <v>738</v>
      </c>
      <c r="I1663" s="11">
        <v>8888143</v>
      </c>
      <c r="J1663" t="s">
        <v>5976</v>
      </c>
      <c r="K1663" t="s">
        <v>187</v>
      </c>
      <c r="L1663" t="s">
        <v>8434</v>
      </c>
      <c r="M1663">
        <v>22250</v>
      </c>
      <c r="N1663">
        <v>2171</v>
      </c>
      <c r="O1663" t="s">
        <v>8435</v>
      </c>
      <c r="P1663">
        <v>0</v>
      </c>
      <c r="Q1663" t="s">
        <v>8436</v>
      </c>
      <c r="R1663" t="s">
        <v>8437</v>
      </c>
      <c r="S1663">
        <v>123</v>
      </c>
      <c r="T1663" t="s">
        <v>37</v>
      </c>
      <c r="U1663" t="s">
        <v>263</v>
      </c>
      <c r="V1663" t="s">
        <v>569</v>
      </c>
      <c r="W1663" s="11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5">
      <c r="A1664" t="s">
        <v>28</v>
      </c>
      <c r="B1664" t="s">
        <v>3943</v>
      </c>
      <c r="C1664">
        <v>97</v>
      </c>
      <c r="D1664">
        <v>94</v>
      </c>
      <c r="E1664">
        <v>32</v>
      </c>
      <c r="F1664">
        <v>453</v>
      </c>
      <c r="G1664" t="s">
        <v>2030</v>
      </c>
      <c r="H1664">
        <v>1000</v>
      </c>
      <c r="I1664" s="11">
        <v>24268828</v>
      </c>
      <c r="J1664" t="s">
        <v>8438</v>
      </c>
      <c r="K1664" t="s">
        <v>4480</v>
      </c>
      <c r="L1664" t="s">
        <v>8439</v>
      </c>
      <c r="M1664">
        <v>29971</v>
      </c>
      <c r="N1664">
        <v>3436</v>
      </c>
      <c r="O1664" t="s">
        <v>8440</v>
      </c>
      <c r="P1664">
        <v>4</v>
      </c>
      <c r="Q1664" t="s">
        <v>8441</v>
      </c>
      <c r="R1664" t="s">
        <v>8442</v>
      </c>
      <c r="S1664">
        <v>71</v>
      </c>
      <c r="T1664" t="s">
        <v>37</v>
      </c>
      <c r="U1664" t="s">
        <v>38</v>
      </c>
      <c r="V1664" t="s">
        <v>90</v>
      </c>
      <c r="W1664" s="11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5">
      <c r="A1665" t="s">
        <v>28</v>
      </c>
      <c r="B1665" t="s">
        <v>7069</v>
      </c>
      <c r="C1665">
        <v>21</v>
      </c>
      <c r="D1665">
        <v>89</v>
      </c>
      <c r="E1665">
        <v>23</v>
      </c>
      <c r="F1665">
        <v>899</v>
      </c>
      <c r="G1665" t="s">
        <v>8443</v>
      </c>
      <c r="H1665">
        <v>1000</v>
      </c>
      <c r="I1665" s="11">
        <v>8119205</v>
      </c>
      <c r="J1665" t="s">
        <v>505</v>
      </c>
      <c r="K1665" t="s">
        <v>8444</v>
      </c>
      <c r="L1665" t="s">
        <v>8445</v>
      </c>
      <c r="M1665">
        <v>4288</v>
      </c>
      <c r="N1665">
        <v>5535</v>
      </c>
      <c r="O1665" t="s">
        <v>3771</v>
      </c>
      <c r="P1665">
        <v>3</v>
      </c>
      <c r="Q1665" t="s">
        <v>8446</v>
      </c>
      <c r="R1665" t="s">
        <v>8447</v>
      </c>
      <c r="S1665">
        <v>21</v>
      </c>
      <c r="T1665" t="s">
        <v>37</v>
      </c>
      <c r="U1665" t="s">
        <v>38</v>
      </c>
      <c r="V1665" t="s">
        <v>90</v>
      </c>
      <c r="W1665" s="11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5">
      <c r="A1666" t="s">
        <v>28</v>
      </c>
      <c r="B1666" t="s">
        <v>5134</v>
      </c>
      <c r="C1666">
        <v>156</v>
      </c>
      <c r="D1666">
        <v>98</v>
      </c>
      <c r="E1666">
        <v>0</v>
      </c>
      <c r="F1666">
        <v>900</v>
      </c>
      <c r="G1666" t="s">
        <v>5706</v>
      </c>
      <c r="H1666">
        <v>26000</v>
      </c>
      <c r="I1666" s="11">
        <v>8434601</v>
      </c>
      <c r="J1666" t="s">
        <v>4010</v>
      </c>
      <c r="K1666" t="s">
        <v>330</v>
      </c>
      <c r="L1666" t="s">
        <v>8448</v>
      </c>
      <c r="M1666">
        <v>43006</v>
      </c>
      <c r="N1666">
        <v>28867</v>
      </c>
      <c r="O1666" t="s">
        <v>6953</v>
      </c>
      <c r="P1666">
        <v>5</v>
      </c>
      <c r="Q1666" t="s">
        <v>8449</v>
      </c>
      <c r="R1666" t="s">
        <v>8450</v>
      </c>
      <c r="S1666">
        <v>460</v>
      </c>
      <c r="T1666" t="s">
        <v>37</v>
      </c>
      <c r="U1666" t="s">
        <v>38</v>
      </c>
      <c r="V1666" t="s">
        <v>569</v>
      </c>
      <c r="W1666" s="11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5">
      <c r="A1667" t="s">
        <v>28</v>
      </c>
      <c r="B1667" t="s">
        <v>5180</v>
      </c>
      <c r="C1667">
        <v>125</v>
      </c>
      <c r="D1667">
        <v>107</v>
      </c>
      <c r="E1667">
        <v>234</v>
      </c>
      <c r="F1667">
        <v>660</v>
      </c>
      <c r="G1667" t="s">
        <v>2311</v>
      </c>
      <c r="H1667">
        <v>1000</v>
      </c>
      <c r="I1667" s="11">
        <v>6998324</v>
      </c>
      <c r="J1667" t="s">
        <v>2450</v>
      </c>
      <c r="K1667" t="s">
        <v>8451</v>
      </c>
      <c r="L1667" t="s">
        <v>8452</v>
      </c>
      <c r="M1667">
        <v>11476</v>
      </c>
      <c r="N1667">
        <v>3944</v>
      </c>
      <c r="O1667" t="s">
        <v>4907</v>
      </c>
      <c r="P1667">
        <v>2</v>
      </c>
      <c r="Q1667" t="s">
        <v>8453</v>
      </c>
      <c r="R1667" t="s">
        <v>8454</v>
      </c>
      <c r="S1667">
        <v>50</v>
      </c>
      <c r="T1667" t="s">
        <v>37</v>
      </c>
      <c r="U1667" t="s">
        <v>38</v>
      </c>
      <c r="V1667" t="s">
        <v>569</v>
      </c>
      <c r="W1667" s="11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5">
      <c r="A1668" t="s">
        <v>28</v>
      </c>
      <c r="B1668" t="s">
        <v>5776</v>
      </c>
      <c r="C1668">
        <v>225</v>
      </c>
      <c r="D1668">
        <v>108</v>
      </c>
      <c r="E1668">
        <v>23</v>
      </c>
      <c r="F1668">
        <v>845</v>
      </c>
      <c r="G1668" t="s">
        <v>8455</v>
      </c>
      <c r="H1668">
        <v>2000</v>
      </c>
      <c r="I1668" s="11">
        <v>10907291</v>
      </c>
      <c r="J1668" t="s">
        <v>8456</v>
      </c>
      <c r="K1668" t="s">
        <v>711</v>
      </c>
      <c r="L1668" t="s">
        <v>8457</v>
      </c>
      <c r="M1668">
        <v>23775</v>
      </c>
      <c r="N1668">
        <v>4710</v>
      </c>
      <c r="O1668" t="s">
        <v>557</v>
      </c>
      <c r="P1668">
        <v>0</v>
      </c>
      <c r="Q1668" t="s">
        <v>8458</v>
      </c>
      <c r="R1668" t="s">
        <v>8459</v>
      </c>
      <c r="S1668">
        <v>134</v>
      </c>
      <c r="T1668" t="s">
        <v>37</v>
      </c>
      <c r="U1668" t="s">
        <v>38</v>
      </c>
      <c r="V1668" t="s">
        <v>39</v>
      </c>
      <c r="W1668" s="11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5">
      <c r="A1669" t="s">
        <v>28</v>
      </c>
      <c r="B1669" t="s">
        <v>477</v>
      </c>
      <c r="C1669">
        <v>85</v>
      </c>
      <c r="D1669">
        <v>134</v>
      </c>
      <c r="E1669">
        <v>17000</v>
      </c>
      <c r="F1669">
        <v>0</v>
      </c>
      <c r="G1669" t="s">
        <v>8460</v>
      </c>
      <c r="H1669">
        <v>2</v>
      </c>
      <c r="I1669" s="11">
        <v>5532301</v>
      </c>
      <c r="J1669" t="s">
        <v>3108</v>
      </c>
      <c r="K1669" t="s">
        <v>8461</v>
      </c>
      <c r="L1669" t="s">
        <v>8462</v>
      </c>
      <c r="M1669">
        <v>21606</v>
      </c>
      <c r="N1669">
        <v>4</v>
      </c>
      <c r="O1669" t="s">
        <v>8463</v>
      </c>
      <c r="P1669">
        <v>0</v>
      </c>
      <c r="Q1669" t="s">
        <v>8464</v>
      </c>
      <c r="R1669" t="s">
        <v>8465</v>
      </c>
      <c r="S1669">
        <v>117</v>
      </c>
      <c r="T1669" t="s">
        <v>37</v>
      </c>
      <c r="U1669" t="s">
        <v>38</v>
      </c>
      <c r="V1669" t="s">
        <v>39</v>
      </c>
      <c r="W1669" s="11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5">
      <c r="A1670" t="s">
        <v>28</v>
      </c>
      <c r="B1670" t="s">
        <v>8466</v>
      </c>
      <c r="C1670">
        <v>135</v>
      </c>
      <c r="D1670">
        <v>110</v>
      </c>
      <c r="E1670">
        <v>53</v>
      </c>
      <c r="F1670">
        <v>87</v>
      </c>
      <c r="G1670" t="s">
        <v>8467</v>
      </c>
      <c r="H1670">
        <v>480</v>
      </c>
      <c r="I1670" s="11">
        <v>2775593</v>
      </c>
      <c r="J1670" t="s">
        <v>1375</v>
      </c>
      <c r="K1670" t="s">
        <v>1499</v>
      </c>
      <c r="L1670" t="s">
        <v>8468</v>
      </c>
      <c r="M1670">
        <v>61269</v>
      </c>
      <c r="N1670">
        <v>858</v>
      </c>
      <c r="O1670" t="s">
        <v>8469</v>
      </c>
      <c r="P1670">
        <v>4</v>
      </c>
      <c r="Q1670" t="s">
        <v>8470</v>
      </c>
      <c r="R1670" t="s">
        <v>8471</v>
      </c>
      <c r="S1670">
        <v>98</v>
      </c>
      <c r="T1670" t="s">
        <v>37</v>
      </c>
      <c r="U1670" t="s">
        <v>56</v>
      </c>
      <c r="V1670" t="s">
        <v>569</v>
      </c>
      <c r="W1670" s="11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5">
      <c r="A1671" t="s">
        <v>28</v>
      </c>
      <c r="B1671" t="s">
        <v>8472</v>
      </c>
      <c r="C1671">
        <v>350</v>
      </c>
      <c r="D1671">
        <v>103</v>
      </c>
      <c r="E1671">
        <v>65</v>
      </c>
      <c r="F1671">
        <v>405</v>
      </c>
      <c r="G1671" t="s">
        <v>8473</v>
      </c>
      <c r="H1671">
        <v>17000</v>
      </c>
      <c r="I1671" s="11">
        <v>28751715</v>
      </c>
      <c r="J1671" t="s">
        <v>1689</v>
      </c>
      <c r="K1671" t="s">
        <v>479</v>
      </c>
      <c r="L1671" t="s">
        <v>8474</v>
      </c>
      <c r="M1671">
        <v>202967</v>
      </c>
      <c r="N1671">
        <v>19168</v>
      </c>
      <c r="O1671" t="s">
        <v>5778</v>
      </c>
      <c r="P1671">
        <v>0</v>
      </c>
      <c r="Q1671" t="s">
        <v>8475</v>
      </c>
      <c r="R1671" t="s">
        <v>8476</v>
      </c>
      <c r="S1671">
        <v>378</v>
      </c>
      <c r="T1671" t="s">
        <v>37</v>
      </c>
      <c r="U1671" t="s">
        <v>38</v>
      </c>
      <c r="V1671" t="s">
        <v>569</v>
      </c>
      <c r="W1671" s="11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5">
      <c r="A1672" t="s">
        <v>28</v>
      </c>
      <c r="B1672" t="s">
        <v>8479</v>
      </c>
      <c r="C1672">
        <v>177</v>
      </c>
      <c r="D1672">
        <v>100</v>
      </c>
      <c r="E1672">
        <v>11</v>
      </c>
      <c r="F1672">
        <v>561</v>
      </c>
      <c r="G1672" t="s">
        <v>2090</v>
      </c>
      <c r="H1672">
        <v>23000</v>
      </c>
      <c r="I1672" s="11">
        <v>20285518</v>
      </c>
      <c r="J1672" t="s">
        <v>454</v>
      </c>
      <c r="K1672" t="s">
        <v>328</v>
      </c>
      <c r="L1672" t="s">
        <v>8480</v>
      </c>
      <c r="M1672">
        <v>32103</v>
      </c>
      <c r="N1672">
        <v>25387</v>
      </c>
      <c r="O1672" t="s">
        <v>1666</v>
      </c>
      <c r="P1672">
        <v>2</v>
      </c>
      <c r="Q1672" t="s">
        <v>8481</v>
      </c>
      <c r="R1672" t="s">
        <v>8482</v>
      </c>
      <c r="S1672">
        <v>112</v>
      </c>
      <c r="T1672" t="s">
        <v>37</v>
      </c>
      <c r="U1672" t="s">
        <v>1418</v>
      </c>
      <c r="V1672" t="s">
        <v>39</v>
      </c>
      <c r="W1672" s="11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5">
      <c r="A1673" t="s">
        <v>28</v>
      </c>
      <c r="B1673" t="s">
        <v>5844</v>
      </c>
      <c r="C1673">
        <v>106</v>
      </c>
      <c r="D1673">
        <v>131</v>
      </c>
      <c r="E1673">
        <v>46</v>
      </c>
      <c r="F1673">
        <v>293</v>
      </c>
      <c r="G1673" t="s">
        <v>8483</v>
      </c>
      <c r="H1673">
        <v>594</v>
      </c>
      <c r="I1673" s="11">
        <v>67900000</v>
      </c>
      <c r="J1673" t="s">
        <v>50</v>
      </c>
      <c r="K1673" t="s">
        <v>8484</v>
      </c>
      <c r="L1673" t="s">
        <v>8485</v>
      </c>
      <c r="M1673">
        <v>74374</v>
      </c>
      <c r="N1673">
        <v>1898</v>
      </c>
      <c r="O1673" t="s">
        <v>8486</v>
      </c>
      <c r="P1673">
        <v>0</v>
      </c>
      <c r="Q1673" t="s">
        <v>8487</v>
      </c>
      <c r="R1673" t="s">
        <v>8488</v>
      </c>
      <c r="S1673">
        <v>225</v>
      </c>
      <c r="T1673" t="s">
        <v>37</v>
      </c>
      <c r="U1673" t="s">
        <v>56</v>
      </c>
      <c r="V1673" t="s">
        <v>90</v>
      </c>
      <c r="W1673" s="11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5">
      <c r="A1674" t="s">
        <v>28</v>
      </c>
      <c r="B1674" t="s">
        <v>3085</v>
      </c>
      <c r="C1674">
        <v>251</v>
      </c>
      <c r="D1674">
        <v>133</v>
      </c>
      <c r="E1674">
        <v>0</v>
      </c>
      <c r="F1674">
        <v>529</v>
      </c>
      <c r="G1674" t="s">
        <v>8489</v>
      </c>
      <c r="H1674">
        <v>11000</v>
      </c>
      <c r="I1674" s="11">
        <v>148734225</v>
      </c>
      <c r="J1674" t="s">
        <v>1618</v>
      </c>
      <c r="K1674" t="s">
        <v>4051</v>
      </c>
      <c r="L1674" t="s">
        <v>8490</v>
      </c>
      <c r="M1674">
        <v>298590</v>
      </c>
      <c r="N1674">
        <v>12874</v>
      </c>
      <c r="O1674" t="s">
        <v>7000</v>
      </c>
      <c r="P1674">
        <v>2</v>
      </c>
      <c r="Q1674" t="s">
        <v>8491</v>
      </c>
      <c r="R1674" t="s">
        <v>8492</v>
      </c>
      <c r="S1674">
        <v>559</v>
      </c>
      <c r="T1674" t="s">
        <v>37</v>
      </c>
      <c r="U1674" t="s">
        <v>38</v>
      </c>
      <c r="V1674" t="s">
        <v>569</v>
      </c>
      <c r="W1674" s="11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5">
      <c r="A1675" t="s">
        <v>28</v>
      </c>
      <c r="B1675" t="s">
        <v>6089</v>
      </c>
      <c r="C1675">
        <v>148</v>
      </c>
      <c r="D1675">
        <v>109</v>
      </c>
      <c r="E1675">
        <v>415</v>
      </c>
      <c r="F1675">
        <v>228</v>
      </c>
      <c r="G1675" t="s">
        <v>8493</v>
      </c>
      <c r="H1675">
        <v>673</v>
      </c>
      <c r="I1675" s="11">
        <v>49185998</v>
      </c>
      <c r="J1675" t="s">
        <v>3270</v>
      </c>
      <c r="K1675" t="s">
        <v>1548</v>
      </c>
      <c r="L1675" t="s">
        <v>8494</v>
      </c>
      <c r="M1675">
        <v>74476</v>
      </c>
      <c r="N1675">
        <v>1775</v>
      </c>
      <c r="O1675" t="s">
        <v>8495</v>
      </c>
      <c r="P1675">
        <v>2</v>
      </c>
      <c r="Q1675" t="s">
        <v>8496</v>
      </c>
      <c r="R1675" t="s">
        <v>8497</v>
      </c>
      <c r="S1675">
        <v>184</v>
      </c>
      <c r="T1675" t="s">
        <v>37</v>
      </c>
      <c r="U1675" t="s">
        <v>38</v>
      </c>
      <c r="V1675" t="s">
        <v>39</v>
      </c>
      <c r="W1675" s="11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5">
      <c r="A1676" t="s">
        <v>28</v>
      </c>
      <c r="B1676" t="s">
        <v>6477</v>
      </c>
      <c r="C1676">
        <v>76</v>
      </c>
      <c r="D1676">
        <v>114</v>
      </c>
      <c r="E1676">
        <v>92</v>
      </c>
      <c r="F1676">
        <v>436</v>
      </c>
      <c r="G1676" t="s">
        <v>5038</v>
      </c>
      <c r="H1676">
        <v>940</v>
      </c>
      <c r="I1676" s="11">
        <v>42168445</v>
      </c>
      <c r="J1676" t="s">
        <v>1375</v>
      </c>
      <c r="K1676" t="s">
        <v>5208</v>
      </c>
      <c r="L1676" t="s">
        <v>8498</v>
      </c>
      <c r="M1676">
        <v>10791</v>
      </c>
      <c r="N1676">
        <v>3565</v>
      </c>
      <c r="O1676" t="s">
        <v>779</v>
      </c>
      <c r="P1676">
        <v>3</v>
      </c>
      <c r="Q1676" t="s">
        <v>8499</v>
      </c>
      <c r="R1676" t="s">
        <v>8500</v>
      </c>
      <c r="S1676">
        <v>39</v>
      </c>
      <c r="T1676" t="s">
        <v>37</v>
      </c>
      <c r="U1676" t="s">
        <v>38</v>
      </c>
      <c r="V1676" t="s">
        <v>39</v>
      </c>
      <c r="W1676" s="11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5">
      <c r="A1677" t="s">
        <v>28</v>
      </c>
      <c r="B1677" t="s">
        <v>8501</v>
      </c>
      <c r="C1677">
        <v>52</v>
      </c>
      <c r="D1677">
        <v>164</v>
      </c>
      <c r="E1677">
        <v>767</v>
      </c>
      <c r="F1677">
        <v>162</v>
      </c>
      <c r="G1677" t="s">
        <v>7518</v>
      </c>
      <c r="H1677">
        <v>358</v>
      </c>
      <c r="I1677" s="11">
        <v>26400000</v>
      </c>
      <c r="J1677" t="s">
        <v>2094</v>
      </c>
      <c r="K1677" t="s">
        <v>8502</v>
      </c>
      <c r="L1677" t="s">
        <v>8503</v>
      </c>
      <c r="M1677">
        <v>12980</v>
      </c>
      <c r="N1677">
        <v>1334</v>
      </c>
      <c r="O1677" t="s">
        <v>870</v>
      </c>
      <c r="P1677">
        <v>0</v>
      </c>
      <c r="Q1677" t="s">
        <v>8504</v>
      </c>
      <c r="R1677" t="s">
        <v>8505</v>
      </c>
      <c r="S1677">
        <v>89</v>
      </c>
      <c r="T1677" t="s">
        <v>37</v>
      </c>
      <c r="U1677" t="s">
        <v>56</v>
      </c>
      <c r="V1677" t="s">
        <v>90</v>
      </c>
      <c r="W1677" s="11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5">
      <c r="A1678" t="s">
        <v>28</v>
      </c>
      <c r="B1678" t="s">
        <v>8506</v>
      </c>
      <c r="C1678">
        <v>220</v>
      </c>
      <c r="D1678">
        <v>92</v>
      </c>
      <c r="E1678">
        <v>14</v>
      </c>
      <c r="F1678">
        <v>78</v>
      </c>
      <c r="G1678" t="s">
        <v>8507</v>
      </c>
      <c r="H1678">
        <v>386</v>
      </c>
      <c r="I1678" s="11">
        <v>17508670</v>
      </c>
      <c r="J1678" t="s">
        <v>5047</v>
      </c>
      <c r="K1678" t="s">
        <v>8508</v>
      </c>
      <c r="L1678" t="s">
        <v>8509</v>
      </c>
      <c r="M1678">
        <v>64625</v>
      </c>
      <c r="N1678">
        <v>646</v>
      </c>
      <c r="O1678" t="s">
        <v>8510</v>
      </c>
      <c r="P1678">
        <v>0</v>
      </c>
      <c r="Q1678" t="s">
        <v>8511</v>
      </c>
      <c r="R1678" t="s">
        <v>8512</v>
      </c>
      <c r="S1678">
        <v>281</v>
      </c>
      <c r="T1678" t="s">
        <v>37</v>
      </c>
      <c r="U1678" t="s">
        <v>56</v>
      </c>
      <c r="V1678" t="s">
        <v>569</v>
      </c>
      <c r="W1678" s="11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5">
      <c r="A1679" t="s">
        <v>28</v>
      </c>
      <c r="B1679" t="s">
        <v>789</v>
      </c>
      <c r="C1679">
        <v>131</v>
      </c>
      <c r="D1679">
        <v>122</v>
      </c>
      <c r="E1679">
        <v>151</v>
      </c>
      <c r="F1679">
        <v>11000</v>
      </c>
      <c r="G1679" t="s">
        <v>368</v>
      </c>
      <c r="H1679">
        <v>24000</v>
      </c>
      <c r="I1679" s="11">
        <v>9664316</v>
      </c>
      <c r="J1679" t="s">
        <v>3911</v>
      </c>
      <c r="K1679" t="s">
        <v>77</v>
      </c>
      <c r="L1679" t="s">
        <v>8513</v>
      </c>
      <c r="M1679">
        <v>47203</v>
      </c>
      <c r="N1679">
        <v>50950</v>
      </c>
      <c r="O1679" t="s">
        <v>2309</v>
      </c>
      <c r="P1679">
        <v>2</v>
      </c>
      <c r="Q1679" t="s">
        <v>8514</v>
      </c>
      <c r="R1679" t="s">
        <v>8515</v>
      </c>
      <c r="S1679">
        <v>197</v>
      </c>
      <c r="T1679" t="s">
        <v>37</v>
      </c>
      <c r="U1679" t="s">
        <v>38</v>
      </c>
      <c r="V1679" t="s">
        <v>569</v>
      </c>
      <c r="W1679" s="11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5">
      <c r="A1680" t="s">
        <v>28</v>
      </c>
      <c r="B1680" t="s">
        <v>8516</v>
      </c>
      <c r="C1680">
        <v>112</v>
      </c>
      <c r="D1680">
        <v>110</v>
      </c>
      <c r="E1680">
        <v>120</v>
      </c>
      <c r="F1680">
        <v>664</v>
      </c>
      <c r="G1680" t="s">
        <v>4283</v>
      </c>
      <c r="H1680">
        <v>12000</v>
      </c>
      <c r="I1680" s="11">
        <v>74888996</v>
      </c>
      <c r="J1680" t="s">
        <v>222</v>
      </c>
      <c r="K1680" t="s">
        <v>1001</v>
      </c>
      <c r="L1680" t="s">
        <v>8517</v>
      </c>
      <c r="M1680">
        <v>55513</v>
      </c>
      <c r="N1680">
        <v>16230</v>
      </c>
      <c r="O1680" t="s">
        <v>6911</v>
      </c>
      <c r="P1680">
        <v>0</v>
      </c>
      <c r="Q1680" t="s">
        <v>8518</v>
      </c>
      <c r="R1680" t="s">
        <v>8519</v>
      </c>
      <c r="S1680">
        <v>188</v>
      </c>
      <c r="T1680" t="s">
        <v>37</v>
      </c>
      <c r="U1680" t="s">
        <v>38</v>
      </c>
      <c r="V1680" t="s">
        <v>90</v>
      </c>
      <c r="W1680" s="11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5">
      <c r="A1681" t="s">
        <v>28</v>
      </c>
      <c r="B1681" t="s">
        <v>8520</v>
      </c>
      <c r="C1681">
        <v>93</v>
      </c>
      <c r="D1681">
        <v>116</v>
      </c>
      <c r="E1681">
        <v>144</v>
      </c>
      <c r="F1681">
        <v>477</v>
      </c>
      <c r="G1681" t="s">
        <v>7783</v>
      </c>
      <c r="H1681">
        <v>1000</v>
      </c>
      <c r="I1681" s="11">
        <v>69586544</v>
      </c>
      <c r="J1681" t="s">
        <v>3270</v>
      </c>
      <c r="K1681" t="s">
        <v>7338</v>
      </c>
      <c r="L1681" t="s">
        <v>8521</v>
      </c>
      <c r="M1681">
        <v>15352</v>
      </c>
      <c r="N1681">
        <v>3845</v>
      </c>
      <c r="O1681" t="s">
        <v>8522</v>
      </c>
      <c r="P1681">
        <v>4</v>
      </c>
      <c r="Q1681" t="s">
        <v>8523</v>
      </c>
      <c r="R1681" t="s">
        <v>8524</v>
      </c>
      <c r="S1681">
        <v>199</v>
      </c>
      <c r="T1681" t="s">
        <v>37</v>
      </c>
      <c r="U1681" t="s">
        <v>38</v>
      </c>
      <c r="V1681" t="s">
        <v>39</v>
      </c>
      <c r="W1681" s="11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5">
      <c r="A1682" t="s">
        <v>28</v>
      </c>
      <c r="B1682" t="s">
        <v>245</v>
      </c>
      <c r="C1682">
        <v>370</v>
      </c>
      <c r="D1682">
        <v>106</v>
      </c>
      <c r="E1682">
        <v>4000</v>
      </c>
      <c r="F1682">
        <v>591</v>
      </c>
      <c r="G1682" t="s">
        <v>537</v>
      </c>
      <c r="H1682">
        <v>19000</v>
      </c>
      <c r="I1682" s="11">
        <v>362645141</v>
      </c>
      <c r="J1682" t="s">
        <v>538</v>
      </c>
      <c r="K1682" t="s">
        <v>95</v>
      </c>
      <c r="L1682" t="s">
        <v>539</v>
      </c>
      <c r="M1682">
        <v>106221</v>
      </c>
      <c r="N1682">
        <v>32921</v>
      </c>
      <c r="O1682" t="s">
        <v>540</v>
      </c>
      <c r="P1682">
        <v>0</v>
      </c>
      <c r="Q1682" t="s">
        <v>541</v>
      </c>
      <c r="R1682" t="s">
        <v>542</v>
      </c>
      <c r="S1682">
        <v>398</v>
      </c>
      <c r="T1682" t="s">
        <v>37</v>
      </c>
      <c r="U1682" t="s">
        <v>56</v>
      </c>
      <c r="V1682" t="s">
        <v>90</v>
      </c>
      <c r="W1682" s="11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5">
      <c r="A1683" t="s">
        <v>28</v>
      </c>
      <c r="B1683" t="s">
        <v>4937</v>
      </c>
      <c r="C1683">
        <v>83</v>
      </c>
      <c r="D1683">
        <v>115</v>
      </c>
      <c r="E1683">
        <v>39</v>
      </c>
      <c r="F1683">
        <v>685</v>
      </c>
      <c r="G1683" t="s">
        <v>989</v>
      </c>
      <c r="H1683">
        <v>11000</v>
      </c>
      <c r="I1683" s="11">
        <v>60491560</v>
      </c>
      <c r="J1683" t="s">
        <v>2079</v>
      </c>
      <c r="K1683" t="s">
        <v>456</v>
      </c>
      <c r="L1683" t="s">
        <v>8525</v>
      </c>
      <c r="M1683">
        <v>50653</v>
      </c>
      <c r="N1683">
        <v>14322</v>
      </c>
      <c r="O1683" t="s">
        <v>8526</v>
      </c>
      <c r="P1683">
        <v>1</v>
      </c>
      <c r="Q1683" t="s">
        <v>8527</v>
      </c>
      <c r="R1683" t="s">
        <v>8528</v>
      </c>
      <c r="S1683">
        <v>143</v>
      </c>
      <c r="T1683" t="s">
        <v>37</v>
      </c>
      <c r="U1683" t="s">
        <v>38</v>
      </c>
      <c r="V1683" t="s">
        <v>569</v>
      </c>
      <c r="W1683" s="11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5">
      <c r="A1684" t="s">
        <v>28</v>
      </c>
      <c r="B1684" t="s">
        <v>5018</v>
      </c>
      <c r="C1684">
        <v>125</v>
      </c>
      <c r="D1684">
        <v>148</v>
      </c>
      <c r="E1684">
        <v>644</v>
      </c>
      <c r="F1684">
        <v>326</v>
      </c>
      <c r="G1684" t="s">
        <v>8529</v>
      </c>
      <c r="H1684">
        <v>1000</v>
      </c>
      <c r="I1684" s="11">
        <v>54200000</v>
      </c>
      <c r="J1684" t="s">
        <v>8530</v>
      </c>
      <c r="K1684" t="s">
        <v>7521</v>
      </c>
      <c r="L1684" t="s">
        <v>8531</v>
      </c>
      <c r="M1684">
        <v>142448</v>
      </c>
      <c r="N1684">
        <v>2566</v>
      </c>
      <c r="O1684" t="s">
        <v>8532</v>
      </c>
      <c r="P1684">
        <v>1</v>
      </c>
      <c r="Q1684" t="s">
        <v>8533</v>
      </c>
      <c r="R1684" t="s">
        <v>8534</v>
      </c>
      <c r="S1684">
        <v>319</v>
      </c>
      <c r="T1684" t="s">
        <v>37</v>
      </c>
      <c r="U1684" t="s">
        <v>38</v>
      </c>
      <c r="V1684" t="s">
        <v>569</v>
      </c>
      <c r="W1684" s="11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5">
      <c r="A1685" t="s">
        <v>28</v>
      </c>
      <c r="B1685" t="s">
        <v>3266</v>
      </c>
      <c r="C1685">
        <v>98</v>
      </c>
      <c r="D1685">
        <v>118</v>
      </c>
      <c r="E1685">
        <v>650</v>
      </c>
      <c r="F1685">
        <v>715</v>
      </c>
      <c r="G1685" t="s">
        <v>8536</v>
      </c>
      <c r="H1685">
        <v>1000</v>
      </c>
      <c r="I1685" s="11">
        <v>30920167</v>
      </c>
      <c r="J1685" t="s">
        <v>6111</v>
      </c>
      <c r="K1685" t="s">
        <v>8537</v>
      </c>
      <c r="L1685" t="s">
        <v>8538</v>
      </c>
      <c r="M1685">
        <v>6476</v>
      </c>
      <c r="N1685">
        <v>3389</v>
      </c>
      <c r="O1685" t="s">
        <v>6321</v>
      </c>
      <c r="P1685">
        <v>4</v>
      </c>
      <c r="Q1685" t="s">
        <v>8539</v>
      </c>
      <c r="R1685" t="s">
        <v>8540</v>
      </c>
      <c r="S1685">
        <v>71</v>
      </c>
      <c r="T1685" t="s">
        <v>37</v>
      </c>
      <c r="U1685" t="s">
        <v>38</v>
      </c>
      <c r="V1685" t="s">
        <v>39</v>
      </c>
      <c r="W1685" s="11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5">
      <c r="A1686" t="s">
        <v>28</v>
      </c>
      <c r="B1686" t="s">
        <v>193</v>
      </c>
      <c r="C1686">
        <v>158</v>
      </c>
      <c r="D1686">
        <v>101</v>
      </c>
      <c r="E1686">
        <v>129</v>
      </c>
      <c r="F1686">
        <v>3</v>
      </c>
      <c r="G1686" t="s">
        <v>8541</v>
      </c>
      <c r="H1686">
        <v>66</v>
      </c>
      <c r="I1686" s="11">
        <v>40566655</v>
      </c>
      <c r="J1686" t="s">
        <v>1375</v>
      </c>
      <c r="K1686" t="s">
        <v>8542</v>
      </c>
      <c r="L1686" t="s">
        <v>8543</v>
      </c>
      <c r="M1686">
        <v>144021</v>
      </c>
      <c r="N1686">
        <v>74</v>
      </c>
      <c r="O1686" t="s">
        <v>8544</v>
      </c>
      <c r="P1686">
        <v>0</v>
      </c>
      <c r="Q1686" t="s">
        <v>8545</v>
      </c>
      <c r="R1686" t="s">
        <v>8546</v>
      </c>
      <c r="S1686">
        <v>391</v>
      </c>
      <c r="T1686" t="s">
        <v>37</v>
      </c>
      <c r="U1686" t="s">
        <v>56</v>
      </c>
      <c r="V1686" t="s">
        <v>39</v>
      </c>
      <c r="W1686" s="11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5">
      <c r="A1687" t="s">
        <v>28</v>
      </c>
      <c r="B1687" t="s">
        <v>6708</v>
      </c>
      <c r="C1687">
        <v>152</v>
      </c>
      <c r="D1687">
        <v>82</v>
      </c>
      <c r="E1687">
        <v>49</v>
      </c>
      <c r="F1687">
        <v>429</v>
      </c>
      <c r="G1687" t="s">
        <v>3044</v>
      </c>
      <c r="H1687">
        <v>1000</v>
      </c>
      <c r="I1687" s="11">
        <v>31768374</v>
      </c>
      <c r="J1687" t="s">
        <v>8064</v>
      </c>
      <c r="K1687" t="s">
        <v>420</v>
      </c>
      <c r="L1687" t="s">
        <v>8547</v>
      </c>
      <c r="M1687">
        <v>42761</v>
      </c>
      <c r="N1687">
        <v>3313</v>
      </c>
      <c r="O1687" t="s">
        <v>8548</v>
      </c>
      <c r="P1687">
        <v>0</v>
      </c>
      <c r="Q1687" t="s">
        <v>8549</v>
      </c>
      <c r="R1687" t="s">
        <v>8550</v>
      </c>
      <c r="S1687">
        <v>366</v>
      </c>
      <c r="T1687" t="s">
        <v>37</v>
      </c>
      <c r="U1687" t="s">
        <v>38</v>
      </c>
      <c r="V1687" t="s">
        <v>569</v>
      </c>
      <c r="W1687" s="11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5">
      <c r="A1688" t="s">
        <v>28</v>
      </c>
      <c r="B1688" t="s">
        <v>5748</v>
      </c>
      <c r="C1688">
        <v>202</v>
      </c>
      <c r="D1688">
        <v>110</v>
      </c>
      <c r="E1688">
        <v>118</v>
      </c>
      <c r="F1688">
        <v>1000</v>
      </c>
      <c r="G1688" t="s">
        <v>456</v>
      </c>
      <c r="H1688">
        <v>13000</v>
      </c>
      <c r="I1688" s="11">
        <v>22494487</v>
      </c>
      <c r="J1688" t="s">
        <v>2079</v>
      </c>
      <c r="K1688" t="s">
        <v>950</v>
      </c>
      <c r="L1688" t="s">
        <v>8551</v>
      </c>
      <c r="M1688">
        <v>262153</v>
      </c>
      <c r="N1688">
        <v>26451</v>
      </c>
      <c r="O1688" t="s">
        <v>2642</v>
      </c>
      <c r="P1688">
        <v>3</v>
      </c>
      <c r="Q1688" t="s">
        <v>8552</v>
      </c>
      <c r="R1688" t="s">
        <v>8553</v>
      </c>
      <c r="S1688">
        <v>507</v>
      </c>
      <c r="T1688" t="s">
        <v>37</v>
      </c>
      <c r="U1688" t="s">
        <v>740</v>
      </c>
      <c r="V1688" t="s">
        <v>569</v>
      </c>
      <c r="W1688" s="11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5">
      <c r="A1689" t="s">
        <v>28</v>
      </c>
      <c r="B1689" t="s">
        <v>8554</v>
      </c>
      <c r="C1689">
        <v>80</v>
      </c>
      <c r="D1689">
        <v>193</v>
      </c>
      <c r="E1689">
        <v>133</v>
      </c>
      <c r="F1689">
        <v>820</v>
      </c>
      <c r="G1689" t="s">
        <v>1279</v>
      </c>
      <c r="H1689">
        <v>2000</v>
      </c>
      <c r="I1689" s="11">
        <v>21500000</v>
      </c>
      <c r="J1689" t="s">
        <v>2094</v>
      </c>
      <c r="K1689" t="s">
        <v>526</v>
      </c>
      <c r="L1689" t="s">
        <v>8555</v>
      </c>
      <c r="M1689">
        <v>45271</v>
      </c>
      <c r="N1689">
        <v>6341</v>
      </c>
      <c r="O1689" t="s">
        <v>1019</v>
      </c>
      <c r="P1689">
        <v>0</v>
      </c>
      <c r="Q1689" t="s">
        <v>8556</v>
      </c>
      <c r="R1689" t="s">
        <v>8557</v>
      </c>
      <c r="S1689">
        <v>170</v>
      </c>
      <c r="T1689" t="s">
        <v>37</v>
      </c>
      <c r="U1689" t="s">
        <v>38</v>
      </c>
      <c r="V1689" t="s">
        <v>90</v>
      </c>
      <c r="W1689" s="11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5">
      <c r="A1690" t="s">
        <v>28</v>
      </c>
      <c r="B1690" t="s">
        <v>418</v>
      </c>
      <c r="C1690">
        <v>288</v>
      </c>
      <c r="D1690">
        <v>130</v>
      </c>
      <c r="E1690">
        <v>776</v>
      </c>
      <c r="F1690">
        <v>358</v>
      </c>
      <c r="G1690" t="s">
        <v>2081</v>
      </c>
      <c r="H1690">
        <v>898</v>
      </c>
      <c r="I1690" s="11">
        <v>4463292</v>
      </c>
      <c r="J1690" t="s">
        <v>2708</v>
      </c>
      <c r="K1690" t="s">
        <v>2458</v>
      </c>
      <c r="L1690" t="s">
        <v>8558</v>
      </c>
      <c r="M1690">
        <v>34488</v>
      </c>
      <c r="N1690">
        <v>2452</v>
      </c>
      <c r="O1690" t="s">
        <v>1097</v>
      </c>
      <c r="P1690">
        <v>3</v>
      </c>
      <c r="Q1690" t="s">
        <v>8559</v>
      </c>
      <c r="R1690" t="s">
        <v>8560</v>
      </c>
      <c r="S1690">
        <v>136</v>
      </c>
      <c r="T1690" t="s">
        <v>37</v>
      </c>
      <c r="U1690" t="s">
        <v>56</v>
      </c>
      <c r="V1690" t="s">
        <v>39</v>
      </c>
      <c r="W1690" s="11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5">
      <c r="A1691" t="s">
        <v>28</v>
      </c>
      <c r="B1691" t="s">
        <v>1012</v>
      </c>
      <c r="C1691">
        <v>222</v>
      </c>
      <c r="D1691">
        <v>111</v>
      </c>
      <c r="E1691">
        <v>295</v>
      </c>
      <c r="F1691">
        <v>531</v>
      </c>
      <c r="G1691" t="s">
        <v>183</v>
      </c>
      <c r="H1691">
        <v>3000</v>
      </c>
      <c r="I1691" s="11">
        <v>14337579</v>
      </c>
      <c r="J1691" t="s">
        <v>8562</v>
      </c>
      <c r="K1691" t="s">
        <v>1753</v>
      </c>
      <c r="L1691" t="s">
        <v>8563</v>
      </c>
      <c r="M1691">
        <v>156929</v>
      </c>
      <c r="N1691">
        <v>4696</v>
      </c>
      <c r="O1691" t="s">
        <v>715</v>
      </c>
      <c r="P1691">
        <v>1</v>
      </c>
      <c r="Q1691" t="s">
        <v>8564</v>
      </c>
      <c r="R1691" t="s">
        <v>8565</v>
      </c>
      <c r="S1691">
        <v>624</v>
      </c>
      <c r="T1691" t="s">
        <v>37</v>
      </c>
      <c r="U1691" t="s">
        <v>365</v>
      </c>
      <c r="V1691" t="s">
        <v>569</v>
      </c>
      <c r="W1691" s="11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5">
      <c r="A1692" t="s">
        <v>28</v>
      </c>
      <c r="B1692" t="s">
        <v>8566</v>
      </c>
      <c r="C1692">
        <v>194</v>
      </c>
      <c r="D1692">
        <v>110</v>
      </c>
      <c r="E1692">
        <v>10</v>
      </c>
      <c r="F1692">
        <v>844</v>
      </c>
      <c r="G1692" t="s">
        <v>578</v>
      </c>
      <c r="H1692">
        <v>3000</v>
      </c>
      <c r="I1692" s="11">
        <v>13823741</v>
      </c>
      <c r="J1692" t="s">
        <v>5815</v>
      </c>
      <c r="K1692" t="s">
        <v>703</v>
      </c>
      <c r="L1692" t="s">
        <v>8567</v>
      </c>
      <c r="M1692">
        <v>61777</v>
      </c>
      <c r="N1692">
        <v>6420</v>
      </c>
      <c r="O1692" t="s">
        <v>3375</v>
      </c>
      <c r="P1692">
        <v>3</v>
      </c>
      <c r="Q1692" t="s">
        <v>8568</v>
      </c>
      <c r="R1692" t="s">
        <v>8569</v>
      </c>
      <c r="S1692">
        <v>140</v>
      </c>
      <c r="T1692" t="s">
        <v>37</v>
      </c>
      <c r="U1692" t="s">
        <v>56</v>
      </c>
      <c r="V1692" t="s">
        <v>39</v>
      </c>
      <c r="W1692" s="11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5">
      <c r="A1693" t="s">
        <v>28</v>
      </c>
      <c r="B1693" t="s">
        <v>8570</v>
      </c>
      <c r="C1693">
        <v>63</v>
      </c>
      <c r="D1693">
        <v>123</v>
      </c>
      <c r="E1693">
        <v>0</v>
      </c>
      <c r="F1693">
        <v>324</v>
      </c>
      <c r="G1693" t="s">
        <v>8571</v>
      </c>
      <c r="H1693">
        <v>11000</v>
      </c>
      <c r="I1693" s="11">
        <v>10297897</v>
      </c>
      <c r="J1693" t="s">
        <v>8572</v>
      </c>
      <c r="K1693" t="s">
        <v>644</v>
      </c>
      <c r="L1693" t="s">
        <v>8573</v>
      </c>
      <c r="M1693">
        <v>8309</v>
      </c>
      <c r="N1693">
        <v>11969</v>
      </c>
      <c r="O1693" t="s">
        <v>5283</v>
      </c>
      <c r="P1693">
        <v>4</v>
      </c>
      <c r="Q1693" t="s">
        <v>8574</v>
      </c>
      <c r="R1693" t="s">
        <v>8575</v>
      </c>
      <c r="S1693">
        <v>39</v>
      </c>
      <c r="T1693" t="s">
        <v>37</v>
      </c>
      <c r="U1693" t="s">
        <v>38</v>
      </c>
      <c r="V1693" t="s">
        <v>39</v>
      </c>
      <c r="W1693" s="11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5">
      <c r="A1694" t="s">
        <v>28</v>
      </c>
      <c r="B1694" t="s">
        <v>6487</v>
      </c>
      <c r="C1694">
        <v>167</v>
      </c>
      <c r="D1694">
        <v>109</v>
      </c>
      <c r="E1694">
        <v>22</v>
      </c>
      <c r="F1694">
        <v>355</v>
      </c>
      <c r="G1694" t="s">
        <v>702</v>
      </c>
      <c r="H1694">
        <v>14000</v>
      </c>
      <c r="I1694" s="11">
        <v>13248477</v>
      </c>
      <c r="J1694" t="s">
        <v>2912</v>
      </c>
      <c r="K1694" t="s">
        <v>638</v>
      </c>
      <c r="L1694" t="s">
        <v>8576</v>
      </c>
      <c r="M1694">
        <v>60555</v>
      </c>
      <c r="N1694">
        <v>15790</v>
      </c>
      <c r="O1694" t="s">
        <v>8577</v>
      </c>
      <c r="P1694">
        <v>1</v>
      </c>
      <c r="Q1694" t="s">
        <v>8578</v>
      </c>
      <c r="R1694" t="s">
        <v>8579</v>
      </c>
      <c r="S1694">
        <v>174</v>
      </c>
      <c r="T1694" t="s">
        <v>37</v>
      </c>
      <c r="U1694" t="s">
        <v>38</v>
      </c>
      <c r="V1694" t="s">
        <v>569</v>
      </c>
      <c r="W1694" s="11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5">
      <c r="A1695" t="s">
        <v>28</v>
      </c>
      <c r="B1695" t="s">
        <v>8580</v>
      </c>
      <c r="C1695">
        <v>101</v>
      </c>
      <c r="D1695">
        <v>99</v>
      </c>
      <c r="E1695">
        <v>54</v>
      </c>
      <c r="F1695">
        <v>398</v>
      </c>
      <c r="G1695" t="s">
        <v>2086</v>
      </c>
      <c r="H1695">
        <v>748</v>
      </c>
      <c r="I1695" s="11">
        <v>8712564</v>
      </c>
      <c r="J1695" t="s">
        <v>2079</v>
      </c>
      <c r="K1695" t="s">
        <v>138</v>
      </c>
      <c r="L1695" t="s">
        <v>8581</v>
      </c>
      <c r="M1695">
        <v>16555</v>
      </c>
      <c r="N1695">
        <v>1721</v>
      </c>
      <c r="O1695" t="s">
        <v>8582</v>
      </c>
      <c r="P1695">
        <v>0</v>
      </c>
      <c r="Q1695" t="s">
        <v>8583</v>
      </c>
      <c r="R1695" t="s">
        <v>8584</v>
      </c>
      <c r="S1695">
        <v>139</v>
      </c>
      <c r="T1695" t="s">
        <v>37</v>
      </c>
      <c r="U1695" t="s">
        <v>38</v>
      </c>
      <c r="V1695" t="s">
        <v>569</v>
      </c>
      <c r="W1695" s="11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5">
      <c r="A1696" t="s">
        <v>28</v>
      </c>
      <c r="B1696" t="s">
        <v>8585</v>
      </c>
      <c r="C1696">
        <v>118</v>
      </c>
      <c r="D1696">
        <v>106</v>
      </c>
      <c r="E1696">
        <v>43</v>
      </c>
      <c r="F1696">
        <v>460</v>
      </c>
      <c r="G1696" t="s">
        <v>2867</v>
      </c>
      <c r="H1696">
        <v>1000</v>
      </c>
      <c r="I1696" s="11">
        <v>7486906</v>
      </c>
      <c r="J1696" t="s">
        <v>3772</v>
      </c>
      <c r="K1696" t="s">
        <v>420</v>
      </c>
      <c r="L1696" t="s">
        <v>8586</v>
      </c>
      <c r="M1696">
        <v>17436</v>
      </c>
      <c r="N1696">
        <v>2495</v>
      </c>
      <c r="O1696" t="s">
        <v>3964</v>
      </c>
      <c r="P1696">
        <v>0</v>
      </c>
      <c r="Q1696" t="s">
        <v>8587</v>
      </c>
      <c r="R1696" t="s">
        <v>8588</v>
      </c>
      <c r="S1696">
        <v>71</v>
      </c>
      <c r="T1696" t="s">
        <v>37</v>
      </c>
      <c r="U1696" t="s">
        <v>38</v>
      </c>
      <c r="V1696" t="s">
        <v>90</v>
      </c>
      <c r="W1696" s="11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5">
      <c r="A1697" t="s">
        <v>28</v>
      </c>
      <c r="B1697" t="s">
        <v>4691</v>
      </c>
      <c r="C1697">
        <v>76</v>
      </c>
      <c r="D1697">
        <v>89</v>
      </c>
      <c r="E1697">
        <v>0</v>
      </c>
      <c r="F1697">
        <v>640</v>
      </c>
      <c r="G1697" t="s">
        <v>5552</v>
      </c>
      <c r="H1697">
        <v>2000</v>
      </c>
      <c r="I1697" s="11">
        <v>38536376</v>
      </c>
      <c r="J1697" t="s">
        <v>2918</v>
      </c>
      <c r="K1697" t="s">
        <v>5614</v>
      </c>
      <c r="L1697" t="s">
        <v>8589</v>
      </c>
      <c r="M1697">
        <v>15866</v>
      </c>
      <c r="N1697">
        <v>4311</v>
      </c>
      <c r="O1697" t="s">
        <v>69</v>
      </c>
      <c r="P1697">
        <v>5</v>
      </c>
      <c r="Q1697" t="s">
        <v>8590</v>
      </c>
      <c r="R1697" t="s">
        <v>8591</v>
      </c>
      <c r="S1697">
        <v>83</v>
      </c>
      <c r="T1697" t="s">
        <v>37</v>
      </c>
      <c r="U1697" t="s">
        <v>38</v>
      </c>
      <c r="V1697" t="s">
        <v>90</v>
      </c>
      <c r="W1697" s="11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5">
      <c r="A1698" t="s">
        <v>28</v>
      </c>
      <c r="B1698" t="s">
        <v>8592</v>
      </c>
      <c r="C1698">
        <v>268</v>
      </c>
      <c r="D1698">
        <v>98</v>
      </c>
      <c r="E1698">
        <v>0</v>
      </c>
      <c r="F1698">
        <v>638</v>
      </c>
      <c r="G1698" t="s">
        <v>3534</v>
      </c>
      <c r="H1698">
        <v>8000</v>
      </c>
      <c r="I1698" s="11">
        <v>41008532</v>
      </c>
      <c r="J1698" t="s">
        <v>2062</v>
      </c>
      <c r="K1698" t="s">
        <v>1476</v>
      </c>
      <c r="L1698" t="s">
        <v>8593</v>
      </c>
      <c r="M1698">
        <v>19611</v>
      </c>
      <c r="N1698">
        <v>10894</v>
      </c>
      <c r="O1698" t="s">
        <v>589</v>
      </c>
      <c r="P1698">
        <v>1</v>
      </c>
      <c r="Q1698" t="s">
        <v>8594</v>
      </c>
      <c r="R1698" t="s">
        <v>8595</v>
      </c>
      <c r="S1698">
        <v>103</v>
      </c>
      <c r="T1698" t="s">
        <v>37</v>
      </c>
      <c r="U1698" t="s">
        <v>38</v>
      </c>
      <c r="V1698" t="s">
        <v>569</v>
      </c>
      <c r="W1698" s="11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5">
      <c r="A1699" t="s">
        <v>28</v>
      </c>
      <c r="B1699" t="s">
        <v>7288</v>
      </c>
      <c r="C1699">
        <v>95</v>
      </c>
      <c r="D1699">
        <v>93</v>
      </c>
      <c r="E1699">
        <v>31</v>
      </c>
      <c r="F1699">
        <v>57</v>
      </c>
      <c r="G1699" t="s">
        <v>8596</v>
      </c>
      <c r="H1699">
        <v>783</v>
      </c>
      <c r="I1699" s="11">
        <v>5204007</v>
      </c>
      <c r="J1699" t="s">
        <v>412</v>
      </c>
      <c r="K1699" t="s">
        <v>3631</v>
      </c>
      <c r="L1699" t="s">
        <v>8597</v>
      </c>
      <c r="M1699">
        <v>42876</v>
      </c>
      <c r="N1699">
        <v>1044</v>
      </c>
      <c r="O1699" t="s">
        <v>8598</v>
      </c>
      <c r="P1699">
        <v>2</v>
      </c>
      <c r="Q1699" t="s">
        <v>8599</v>
      </c>
      <c r="R1699" t="s">
        <v>8600</v>
      </c>
      <c r="S1699">
        <v>167</v>
      </c>
      <c r="T1699" t="s">
        <v>37</v>
      </c>
      <c r="U1699" t="s">
        <v>56</v>
      </c>
      <c r="V1699" t="s">
        <v>569</v>
      </c>
      <c r="W1699" s="11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5">
      <c r="A1700" t="s">
        <v>28</v>
      </c>
      <c r="B1700" t="s">
        <v>1284</v>
      </c>
      <c r="C1700">
        <v>78</v>
      </c>
      <c r="D1700">
        <v>112</v>
      </c>
      <c r="E1700">
        <v>541</v>
      </c>
      <c r="F1700">
        <v>638</v>
      </c>
      <c r="G1700" t="s">
        <v>670</v>
      </c>
      <c r="H1700">
        <v>22000</v>
      </c>
      <c r="I1700" s="11">
        <v>4485485</v>
      </c>
      <c r="J1700" t="s">
        <v>8601</v>
      </c>
      <c r="K1700" t="s">
        <v>1683</v>
      </c>
      <c r="L1700" t="s">
        <v>8602</v>
      </c>
      <c r="M1700">
        <v>14612</v>
      </c>
      <c r="N1700">
        <v>46022</v>
      </c>
      <c r="O1700" t="s">
        <v>589</v>
      </c>
      <c r="P1700">
        <v>1</v>
      </c>
      <c r="Q1700" t="s">
        <v>8603</v>
      </c>
      <c r="R1700" t="s">
        <v>8604</v>
      </c>
      <c r="S1700">
        <v>105</v>
      </c>
      <c r="T1700" t="s">
        <v>37</v>
      </c>
      <c r="U1700" t="s">
        <v>38</v>
      </c>
      <c r="V1700" t="s">
        <v>569</v>
      </c>
      <c r="W1700" s="11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5">
      <c r="A1701" t="s">
        <v>28</v>
      </c>
      <c r="B1701" t="s">
        <v>2003</v>
      </c>
      <c r="C1701">
        <v>127</v>
      </c>
      <c r="D1701">
        <v>101</v>
      </c>
      <c r="E1701">
        <v>212</v>
      </c>
      <c r="F1701">
        <v>749</v>
      </c>
      <c r="G1701" t="s">
        <v>374</v>
      </c>
      <c r="H1701">
        <v>1000</v>
      </c>
      <c r="I1701" s="11">
        <v>4476235</v>
      </c>
      <c r="J1701" t="s">
        <v>4624</v>
      </c>
      <c r="K1701" t="s">
        <v>2056</v>
      </c>
      <c r="L1701" t="s">
        <v>8605</v>
      </c>
      <c r="M1701">
        <v>49405</v>
      </c>
      <c r="N1701">
        <v>4186</v>
      </c>
      <c r="O1701" t="s">
        <v>8606</v>
      </c>
      <c r="P1701">
        <v>0</v>
      </c>
      <c r="Q1701" t="s">
        <v>8607</v>
      </c>
      <c r="R1701" t="s">
        <v>8608</v>
      </c>
      <c r="S1701">
        <v>226</v>
      </c>
      <c r="T1701" t="s">
        <v>37</v>
      </c>
      <c r="U1701" t="s">
        <v>38</v>
      </c>
      <c r="V1701" t="s">
        <v>569</v>
      </c>
      <c r="W1701" s="11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5">
      <c r="A1702" t="s">
        <v>28</v>
      </c>
      <c r="B1702" t="s">
        <v>2994</v>
      </c>
      <c r="C1702">
        <v>137</v>
      </c>
      <c r="D1702">
        <v>104</v>
      </c>
      <c r="E1702">
        <v>272</v>
      </c>
      <c r="F1702">
        <v>17000</v>
      </c>
      <c r="G1702" t="s">
        <v>428</v>
      </c>
      <c r="H1702">
        <v>22000</v>
      </c>
      <c r="I1702" s="11">
        <v>1089365</v>
      </c>
      <c r="J1702" t="s">
        <v>2450</v>
      </c>
      <c r="K1702" t="s">
        <v>1683</v>
      </c>
      <c r="L1702" t="s">
        <v>8609</v>
      </c>
      <c r="M1702">
        <v>23767</v>
      </c>
      <c r="N1702">
        <v>71973</v>
      </c>
      <c r="O1702" t="s">
        <v>547</v>
      </c>
      <c r="P1702">
        <v>1</v>
      </c>
      <c r="Q1702" t="s">
        <v>8610</v>
      </c>
      <c r="R1702" t="s">
        <v>8611</v>
      </c>
      <c r="S1702">
        <v>111</v>
      </c>
      <c r="T1702" t="s">
        <v>37</v>
      </c>
      <c r="U1702" t="s">
        <v>38</v>
      </c>
      <c r="V1702" t="s">
        <v>569</v>
      </c>
      <c r="W1702" s="11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5">
      <c r="A1703" t="s">
        <v>720</v>
      </c>
      <c r="B1703" t="s">
        <v>6641</v>
      </c>
      <c r="C1703">
        <v>54</v>
      </c>
      <c r="D1703">
        <v>120</v>
      </c>
      <c r="E1703">
        <v>278</v>
      </c>
      <c r="F1703">
        <v>387</v>
      </c>
      <c r="G1703" t="s">
        <v>936</v>
      </c>
      <c r="H1703">
        <v>844</v>
      </c>
      <c r="I1703" s="11">
        <v>763044</v>
      </c>
      <c r="J1703" t="s">
        <v>3911</v>
      </c>
      <c r="K1703" t="s">
        <v>3375</v>
      </c>
      <c r="L1703" t="s">
        <v>8612</v>
      </c>
      <c r="M1703">
        <v>4257</v>
      </c>
      <c r="N1703">
        <v>3286</v>
      </c>
      <c r="O1703" t="s">
        <v>8613</v>
      </c>
      <c r="P1703">
        <v>4</v>
      </c>
      <c r="Q1703" t="s">
        <v>8614</v>
      </c>
      <c r="R1703" t="s">
        <v>8615</v>
      </c>
      <c r="S1703">
        <v>52</v>
      </c>
      <c r="T1703" t="s">
        <v>37</v>
      </c>
      <c r="U1703" t="s">
        <v>263</v>
      </c>
      <c r="V1703" t="s">
        <v>569</v>
      </c>
      <c r="W1703" s="11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5">
      <c r="A1704" t="s">
        <v>28</v>
      </c>
      <c r="B1704" t="s">
        <v>3100</v>
      </c>
      <c r="C1704">
        <v>167</v>
      </c>
      <c r="D1704">
        <v>91</v>
      </c>
      <c r="E1704">
        <v>41</v>
      </c>
      <c r="F1704">
        <v>328</v>
      </c>
      <c r="G1704" t="s">
        <v>3981</v>
      </c>
      <c r="H1704">
        <v>567</v>
      </c>
      <c r="I1704" s="11">
        <v>20819129</v>
      </c>
      <c r="J1704" t="s">
        <v>1689</v>
      </c>
      <c r="K1704" t="s">
        <v>1650</v>
      </c>
      <c r="L1704" t="s">
        <v>8616</v>
      </c>
      <c r="M1704">
        <v>84209</v>
      </c>
      <c r="N1704">
        <v>2954</v>
      </c>
      <c r="O1704" t="s">
        <v>2901</v>
      </c>
      <c r="P1704">
        <v>1</v>
      </c>
      <c r="Q1704" t="s">
        <v>8617</v>
      </c>
      <c r="R1704" t="s">
        <v>8618</v>
      </c>
      <c r="S1704">
        <v>201</v>
      </c>
      <c r="T1704" t="s">
        <v>37</v>
      </c>
      <c r="U1704" t="s">
        <v>38</v>
      </c>
      <c r="V1704" t="s">
        <v>90</v>
      </c>
      <c r="W1704" s="11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5">
      <c r="A1705" t="s">
        <v>28</v>
      </c>
      <c r="B1705" t="s">
        <v>1979</v>
      </c>
      <c r="C1705">
        <v>129</v>
      </c>
      <c r="D1705">
        <v>97</v>
      </c>
      <c r="E1705">
        <v>70</v>
      </c>
      <c r="F1705">
        <v>512</v>
      </c>
      <c r="G1705" t="s">
        <v>8619</v>
      </c>
      <c r="H1705">
        <v>2000</v>
      </c>
      <c r="I1705" s="11">
        <v>110222438</v>
      </c>
      <c r="J1705" t="s">
        <v>8620</v>
      </c>
      <c r="K1705" t="s">
        <v>1671</v>
      </c>
      <c r="L1705" t="s">
        <v>8621</v>
      </c>
      <c r="M1705">
        <v>96693</v>
      </c>
      <c r="N1705">
        <v>3984</v>
      </c>
      <c r="O1705" t="s">
        <v>4274</v>
      </c>
      <c r="P1705">
        <v>2</v>
      </c>
      <c r="Q1705" t="s">
        <v>8622</v>
      </c>
      <c r="R1705" t="s">
        <v>8623</v>
      </c>
      <c r="S1705">
        <v>271</v>
      </c>
      <c r="T1705" t="s">
        <v>37</v>
      </c>
      <c r="U1705" t="s">
        <v>38</v>
      </c>
      <c r="V1705" t="s">
        <v>90</v>
      </c>
      <c r="W1705" s="11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5">
      <c r="A1706" t="s">
        <v>28</v>
      </c>
      <c r="B1706" t="s">
        <v>3085</v>
      </c>
      <c r="C1706">
        <v>217</v>
      </c>
      <c r="D1706">
        <v>133</v>
      </c>
      <c r="E1706">
        <v>0</v>
      </c>
      <c r="F1706">
        <v>218</v>
      </c>
      <c r="G1706" t="s">
        <v>3737</v>
      </c>
      <c r="H1706">
        <v>7000</v>
      </c>
      <c r="I1706" s="11">
        <v>109243478</v>
      </c>
      <c r="J1706" t="s">
        <v>1618</v>
      </c>
      <c r="K1706" t="s">
        <v>508</v>
      </c>
      <c r="L1706" t="s">
        <v>8624</v>
      </c>
      <c r="M1706">
        <v>313797</v>
      </c>
      <c r="N1706">
        <v>8341</v>
      </c>
      <c r="O1706" t="s">
        <v>8625</v>
      </c>
      <c r="P1706">
        <v>1</v>
      </c>
      <c r="Q1706" t="s">
        <v>8626</v>
      </c>
      <c r="R1706" t="s">
        <v>8627</v>
      </c>
      <c r="S1706">
        <v>546</v>
      </c>
      <c r="T1706" t="s">
        <v>37</v>
      </c>
      <c r="U1706" t="s">
        <v>38</v>
      </c>
      <c r="V1706" t="s">
        <v>569</v>
      </c>
      <c r="W1706" s="11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5">
      <c r="A1707" t="s">
        <v>28</v>
      </c>
      <c r="B1707" t="s">
        <v>4342</v>
      </c>
      <c r="C1707">
        <v>134</v>
      </c>
      <c r="D1707">
        <v>123</v>
      </c>
      <c r="E1707">
        <v>108</v>
      </c>
      <c r="F1707">
        <v>239</v>
      </c>
      <c r="G1707" t="s">
        <v>8628</v>
      </c>
      <c r="H1707">
        <v>1000</v>
      </c>
      <c r="I1707" s="11">
        <v>100241322</v>
      </c>
      <c r="J1707" t="s">
        <v>1375</v>
      </c>
      <c r="K1707" t="s">
        <v>133</v>
      </c>
      <c r="L1707" t="s">
        <v>8629</v>
      </c>
      <c r="M1707">
        <v>175524</v>
      </c>
      <c r="N1707">
        <v>1690</v>
      </c>
      <c r="O1707" t="s">
        <v>7582</v>
      </c>
      <c r="P1707">
        <v>0</v>
      </c>
      <c r="Q1707" t="s">
        <v>8630</v>
      </c>
      <c r="R1707" t="s">
        <v>8631</v>
      </c>
      <c r="S1707">
        <v>752</v>
      </c>
      <c r="T1707" t="s">
        <v>37</v>
      </c>
      <c r="U1707" t="s">
        <v>38</v>
      </c>
      <c r="V1707" t="s">
        <v>569</v>
      </c>
      <c r="W1707" s="11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5">
      <c r="A1708" t="s">
        <v>28</v>
      </c>
      <c r="B1708" t="s">
        <v>8632</v>
      </c>
      <c r="C1708">
        <v>253</v>
      </c>
      <c r="D1708">
        <v>114</v>
      </c>
      <c r="E1708">
        <v>71</v>
      </c>
      <c r="F1708">
        <v>313</v>
      </c>
      <c r="G1708" t="s">
        <v>8633</v>
      </c>
      <c r="H1708">
        <v>14000</v>
      </c>
      <c r="I1708" s="11">
        <v>25977365</v>
      </c>
      <c r="J1708" t="s">
        <v>2079</v>
      </c>
      <c r="K1708" t="s">
        <v>223</v>
      </c>
      <c r="L1708" t="s">
        <v>8634</v>
      </c>
      <c r="M1708">
        <v>87950</v>
      </c>
      <c r="N1708">
        <v>15428</v>
      </c>
      <c r="O1708" t="s">
        <v>8635</v>
      </c>
      <c r="P1708">
        <v>0</v>
      </c>
      <c r="Q1708" t="s">
        <v>8636</v>
      </c>
      <c r="R1708" t="s">
        <v>8637</v>
      </c>
      <c r="S1708">
        <v>207</v>
      </c>
      <c r="T1708" t="s">
        <v>37</v>
      </c>
      <c r="U1708" t="s">
        <v>38</v>
      </c>
      <c r="V1708" t="s">
        <v>569</v>
      </c>
      <c r="W1708" s="11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5">
      <c r="A1709" t="s">
        <v>28</v>
      </c>
      <c r="B1709" t="s">
        <v>2611</v>
      </c>
      <c r="C1709">
        <v>46</v>
      </c>
      <c r="D1709">
        <v>111</v>
      </c>
      <c r="E1709">
        <v>425</v>
      </c>
      <c r="F1709">
        <v>344</v>
      </c>
      <c r="G1709" t="s">
        <v>4109</v>
      </c>
      <c r="H1709">
        <v>743</v>
      </c>
      <c r="I1709" s="11">
        <v>91457688</v>
      </c>
      <c r="J1709" t="s">
        <v>1689</v>
      </c>
      <c r="K1709" t="s">
        <v>2727</v>
      </c>
      <c r="L1709" t="s">
        <v>8638</v>
      </c>
      <c r="M1709">
        <v>107801</v>
      </c>
      <c r="N1709">
        <v>2403</v>
      </c>
      <c r="O1709" t="s">
        <v>4102</v>
      </c>
      <c r="P1709">
        <v>4</v>
      </c>
      <c r="Q1709" t="s">
        <v>8639</v>
      </c>
      <c r="R1709" t="s">
        <v>8640</v>
      </c>
      <c r="S1709">
        <v>109</v>
      </c>
      <c r="T1709" t="s">
        <v>37</v>
      </c>
      <c r="U1709" t="s">
        <v>38</v>
      </c>
      <c r="V1709" t="s">
        <v>39</v>
      </c>
      <c r="W1709" s="11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5">
      <c r="A1710" t="s">
        <v>28</v>
      </c>
      <c r="B1710" t="s">
        <v>5180</v>
      </c>
      <c r="C1710">
        <v>232</v>
      </c>
      <c r="D1710">
        <v>117</v>
      </c>
      <c r="E1710">
        <v>234</v>
      </c>
      <c r="F1710">
        <v>919</v>
      </c>
      <c r="G1710" t="s">
        <v>3097</v>
      </c>
      <c r="H1710">
        <v>11000</v>
      </c>
      <c r="I1710" s="11">
        <v>87341380</v>
      </c>
      <c r="J1710" t="s">
        <v>1689</v>
      </c>
      <c r="K1710" t="s">
        <v>75</v>
      </c>
      <c r="L1710" t="s">
        <v>8641</v>
      </c>
      <c r="M1710">
        <v>255257</v>
      </c>
      <c r="N1710">
        <v>15590</v>
      </c>
      <c r="O1710" t="s">
        <v>1921</v>
      </c>
      <c r="P1710">
        <v>3</v>
      </c>
      <c r="Q1710" t="s">
        <v>8642</v>
      </c>
      <c r="R1710" t="s">
        <v>8643</v>
      </c>
      <c r="S1710">
        <v>374</v>
      </c>
      <c r="T1710" t="s">
        <v>37</v>
      </c>
      <c r="U1710" t="s">
        <v>38</v>
      </c>
      <c r="V1710" t="s">
        <v>569</v>
      </c>
      <c r="W1710" s="11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5">
      <c r="A1711" t="s">
        <v>28</v>
      </c>
      <c r="B1711" t="s">
        <v>3008</v>
      </c>
      <c r="C1711">
        <v>92</v>
      </c>
      <c r="D1711">
        <v>121</v>
      </c>
      <c r="E1711">
        <v>72</v>
      </c>
      <c r="F1711">
        <v>343</v>
      </c>
      <c r="G1711" t="s">
        <v>1301</v>
      </c>
      <c r="H1711">
        <v>1000</v>
      </c>
      <c r="I1711" s="11">
        <v>65703412</v>
      </c>
      <c r="J1711" t="s">
        <v>1375</v>
      </c>
      <c r="K1711" t="s">
        <v>3816</v>
      </c>
      <c r="L1711" t="s">
        <v>8644</v>
      </c>
      <c r="M1711">
        <v>57958</v>
      </c>
      <c r="N1711">
        <v>2747</v>
      </c>
      <c r="O1711" t="s">
        <v>8645</v>
      </c>
      <c r="P1711">
        <v>1</v>
      </c>
      <c r="Q1711" t="s">
        <v>8646</v>
      </c>
      <c r="R1711" t="s">
        <v>8647</v>
      </c>
      <c r="S1711">
        <v>345</v>
      </c>
      <c r="T1711" t="s">
        <v>37</v>
      </c>
      <c r="U1711" t="s">
        <v>38</v>
      </c>
      <c r="V1711" t="s">
        <v>39</v>
      </c>
      <c r="W1711" s="11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5">
      <c r="A1712" t="s">
        <v>28</v>
      </c>
      <c r="B1712" t="s">
        <v>2748</v>
      </c>
      <c r="C1712">
        <v>153</v>
      </c>
      <c r="D1712">
        <v>139</v>
      </c>
      <c r="E1712">
        <v>0</v>
      </c>
      <c r="F1712">
        <v>648</v>
      </c>
      <c r="G1712" t="s">
        <v>1969</v>
      </c>
      <c r="H1712">
        <v>3000</v>
      </c>
      <c r="I1712" s="11">
        <v>58328680</v>
      </c>
      <c r="J1712" t="s">
        <v>3878</v>
      </c>
      <c r="K1712" t="s">
        <v>1626</v>
      </c>
      <c r="L1712" t="s">
        <v>8648</v>
      </c>
      <c r="M1712">
        <v>54096</v>
      </c>
      <c r="N1712">
        <v>5458</v>
      </c>
      <c r="O1712" t="s">
        <v>7515</v>
      </c>
      <c r="P1712">
        <v>0</v>
      </c>
      <c r="Q1712" t="s">
        <v>8649</v>
      </c>
      <c r="R1712" t="s">
        <v>8650</v>
      </c>
      <c r="S1712">
        <v>494</v>
      </c>
      <c r="T1712" t="s">
        <v>37</v>
      </c>
      <c r="U1712" t="s">
        <v>38</v>
      </c>
      <c r="V1712" t="s">
        <v>569</v>
      </c>
      <c r="W1712" s="11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5">
      <c r="A1713" t="s">
        <v>28</v>
      </c>
      <c r="B1713" t="s">
        <v>1284</v>
      </c>
      <c r="C1713">
        <v>49</v>
      </c>
      <c r="D1713">
        <v>115</v>
      </c>
      <c r="E1713">
        <v>541</v>
      </c>
      <c r="F1713">
        <v>442</v>
      </c>
      <c r="G1713" t="s">
        <v>420</v>
      </c>
      <c r="H1713">
        <v>8000</v>
      </c>
      <c r="I1713" s="11">
        <v>61490000</v>
      </c>
      <c r="J1713" t="s">
        <v>3041</v>
      </c>
      <c r="K1713" t="s">
        <v>1476</v>
      </c>
      <c r="L1713" t="s">
        <v>8651</v>
      </c>
      <c r="M1713">
        <v>62037</v>
      </c>
      <c r="N1713">
        <v>10493</v>
      </c>
      <c r="O1713" t="s">
        <v>7616</v>
      </c>
      <c r="P1713">
        <v>5</v>
      </c>
      <c r="Q1713" t="s">
        <v>8652</v>
      </c>
      <c r="R1713" t="s">
        <v>8653</v>
      </c>
      <c r="S1713">
        <v>148</v>
      </c>
      <c r="T1713" t="s">
        <v>37</v>
      </c>
      <c r="U1713" t="s">
        <v>38</v>
      </c>
      <c r="V1713" t="s">
        <v>569</v>
      </c>
      <c r="W1713" s="11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5">
      <c r="A1714" t="s">
        <v>720</v>
      </c>
      <c r="B1714" t="s">
        <v>8265</v>
      </c>
      <c r="C1714">
        <v>56</v>
      </c>
      <c r="D1714">
        <v>175</v>
      </c>
      <c r="E1714">
        <v>0</v>
      </c>
      <c r="F1714">
        <v>14</v>
      </c>
      <c r="G1714" t="s">
        <v>8656</v>
      </c>
      <c r="H1714">
        <v>385</v>
      </c>
      <c r="I1714" s="11">
        <v>50800000</v>
      </c>
      <c r="J1714" t="s">
        <v>1898</v>
      </c>
      <c r="K1714" t="s">
        <v>8657</v>
      </c>
      <c r="L1714" t="s">
        <v>8658</v>
      </c>
      <c r="M1714">
        <v>40277</v>
      </c>
      <c r="N1714">
        <v>669</v>
      </c>
      <c r="O1714" t="s">
        <v>8659</v>
      </c>
      <c r="P1714">
        <v>14</v>
      </c>
      <c r="Q1714" t="s">
        <v>8660</v>
      </c>
      <c r="R1714" t="s">
        <v>8661</v>
      </c>
      <c r="S1714">
        <v>210</v>
      </c>
      <c r="T1714" t="s">
        <v>37</v>
      </c>
      <c r="U1714" t="s">
        <v>38</v>
      </c>
      <c r="V1714" t="s">
        <v>90</v>
      </c>
      <c r="W1714" s="11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5">
      <c r="A1715" t="s">
        <v>28</v>
      </c>
      <c r="B1715" t="s">
        <v>6001</v>
      </c>
      <c r="C1715">
        <v>224</v>
      </c>
      <c r="D1715">
        <v>85</v>
      </c>
      <c r="E1715">
        <v>0</v>
      </c>
      <c r="F1715">
        <v>178</v>
      </c>
      <c r="G1715" t="s">
        <v>8662</v>
      </c>
      <c r="H1715">
        <v>332</v>
      </c>
      <c r="I1715" s="11">
        <v>57859105</v>
      </c>
      <c r="J1715" t="s">
        <v>825</v>
      </c>
      <c r="K1715" t="s">
        <v>8663</v>
      </c>
      <c r="L1715" t="s">
        <v>8664</v>
      </c>
      <c r="M1715">
        <v>94108</v>
      </c>
      <c r="N1715">
        <v>1090</v>
      </c>
      <c r="O1715" t="s">
        <v>8665</v>
      </c>
      <c r="P1715">
        <v>0</v>
      </c>
      <c r="Q1715" t="s">
        <v>8666</v>
      </c>
      <c r="R1715" t="s">
        <v>8667</v>
      </c>
      <c r="S1715">
        <v>673</v>
      </c>
      <c r="T1715" t="s">
        <v>37</v>
      </c>
      <c r="U1715" t="s">
        <v>38</v>
      </c>
      <c r="V1715" t="s">
        <v>39</v>
      </c>
      <c r="W1715" s="11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5">
      <c r="A1716" t="s">
        <v>28</v>
      </c>
      <c r="B1716" t="s">
        <v>5573</v>
      </c>
      <c r="C1716">
        <v>175</v>
      </c>
      <c r="D1716">
        <v>90</v>
      </c>
      <c r="E1716">
        <v>160</v>
      </c>
      <c r="F1716">
        <v>392</v>
      </c>
      <c r="G1716" t="s">
        <v>8668</v>
      </c>
      <c r="H1716">
        <v>748</v>
      </c>
      <c r="I1716" s="11">
        <v>46455802</v>
      </c>
      <c r="J1716" t="s">
        <v>5289</v>
      </c>
      <c r="K1716" t="s">
        <v>8211</v>
      </c>
      <c r="L1716" t="s">
        <v>8669</v>
      </c>
      <c r="M1716">
        <v>120786</v>
      </c>
      <c r="N1716">
        <v>3172</v>
      </c>
      <c r="O1716" t="s">
        <v>8670</v>
      </c>
      <c r="P1716">
        <v>0</v>
      </c>
      <c r="Q1716" t="s">
        <v>8671</v>
      </c>
      <c r="R1716" t="s">
        <v>8672</v>
      </c>
      <c r="S1716">
        <v>472</v>
      </c>
      <c r="T1716" t="s">
        <v>37</v>
      </c>
      <c r="U1716" t="s">
        <v>38</v>
      </c>
      <c r="V1716" t="s">
        <v>569</v>
      </c>
      <c r="W1716" s="11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5">
      <c r="A1717" t="s">
        <v>28</v>
      </c>
      <c r="B1717" t="s">
        <v>4090</v>
      </c>
      <c r="C1717">
        <v>197</v>
      </c>
      <c r="D1717">
        <v>107</v>
      </c>
      <c r="E1717">
        <v>0</v>
      </c>
      <c r="F1717">
        <v>577</v>
      </c>
      <c r="G1717" t="s">
        <v>1451</v>
      </c>
      <c r="H1717">
        <v>1000</v>
      </c>
      <c r="I1717" s="11">
        <v>45506619</v>
      </c>
      <c r="J1717" t="s">
        <v>8673</v>
      </c>
      <c r="K1717" t="s">
        <v>1998</v>
      </c>
      <c r="L1717" t="s">
        <v>8674</v>
      </c>
      <c r="M1717">
        <v>225102</v>
      </c>
      <c r="N1717">
        <v>3066</v>
      </c>
      <c r="O1717" t="s">
        <v>3558</v>
      </c>
      <c r="P1717">
        <v>3</v>
      </c>
      <c r="Q1717" t="s">
        <v>8675</v>
      </c>
      <c r="R1717" t="s">
        <v>8676</v>
      </c>
      <c r="S1717">
        <v>862</v>
      </c>
      <c r="T1717" t="s">
        <v>37</v>
      </c>
      <c r="U1717" t="s">
        <v>56</v>
      </c>
      <c r="V1717" t="s">
        <v>39</v>
      </c>
      <c r="W1717" s="11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5">
      <c r="A1718" t="s">
        <v>28</v>
      </c>
      <c r="B1718" t="s">
        <v>4140</v>
      </c>
      <c r="C1718">
        <v>226</v>
      </c>
      <c r="D1718">
        <v>100</v>
      </c>
      <c r="E1718">
        <v>124</v>
      </c>
      <c r="F1718">
        <v>534</v>
      </c>
      <c r="G1718" t="s">
        <v>8677</v>
      </c>
      <c r="H1718">
        <v>2000</v>
      </c>
      <c r="I1718" s="11">
        <v>40168080</v>
      </c>
      <c r="J1718" t="s">
        <v>3319</v>
      </c>
      <c r="K1718" t="s">
        <v>526</v>
      </c>
      <c r="L1718" t="s">
        <v>8678</v>
      </c>
      <c r="M1718">
        <v>80870</v>
      </c>
      <c r="N1718">
        <v>3889</v>
      </c>
      <c r="O1718" t="s">
        <v>4494</v>
      </c>
      <c r="P1718">
        <v>0</v>
      </c>
      <c r="Q1718" t="s">
        <v>8679</v>
      </c>
      <c r="R1718" t="s">
        <v>8680</v>
      </c>
      <c r="S1718">
        <v>315</v>
      </c>
      <c r="T1718" t="s">
        <v>37</v>
      </c>
      <c r="U1718" t="s">
        <v>38</v>
      </c>
      <c r="V1718" t="s">
        <v>569</v>
      </c>
      <c r="W1718" s="11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5">
      <c r="A1719" t="s">
        <v>28</v>
      </c>
      <c r="B1719" t="s">
        <v>273</v>
      </c>
      <c r="C1719">
        <v>335</v>
      </c>
      <c r="D1719">
        <v>129</v>
      </c>
      <c r="E1719">
        <v>0</v>
      </c>
      <c r="F1719">
        <v>385</v>
      </c>
      <c r="G1719" t="s">
        <v>8681</v>
      </c>
      <c r="H1719">
        <v>12000</v>
      </c>
      <c r="I1719" s="11">
        <v>49874933</v>
      </c>
      <c r="J1719" t="s">
        <v>8601</v>
      </c>
      <c r="K1719" t="s">
        <v>1045</v>
      </c>
      <c r="L1719" t="s">
        <v>8682</v>
      </c>
      <c r="M1719">
        <v>161168</v>
      </c>
      <c r="N1719">
        <v>13573</v>
      </c>
      <c r="O1719" t="s">
        <v>1678</v>
      </c>
      <c r="P1719">
        <v>4</v>
      </c>
      <c r="Q1719" t="s">
        <v>8683</v>
      </c>
      <c r="R1719" t="s">
        <v>8684</v>
      </c>
      <c r="S1719">
        <v>287</v>
      </c>
      <c r="T1719" t="s">
        <v>37</v>
      </c>
      <c r="U1719" t="s">
        <v>38</v>
      </c>
      <c r="V1719" t="s">
        <v>569</v>
      </c>
      <c r="W1719" s="11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5">
      <c r="A1720" t="s">
        <v>28</v>
      </c>
      <c r="B1720" t="s">
        <v>1681</v>
      </c>
      <c r="C1720">
        <v>157</v>
      </c>
      <c r="D1720">
        <v>109</v>
      </c>
      <c r="E1720">
        <v>80</v>
      </c>
      <c r="F1720">
        <v>2000</v>
      </c>
      <c r="G1720" t="s">
        <v>921</v>
      </c>
      <c r="H1720">
        <v>19000</v>
      </c>
      <c r="I1720" s="11">
        <v>45489752</v>
      </c>
      <c r="J1720" t="s">
        <v>1375</v>
      </c>
      <c r="K1720" t="s">
        <v>95</v>
      </c>
      <c r="L1720" t="s">
        <v>8685</v>
      </c>
      <c r="M1720">
        <v>48973</v>
      </c>
      <c r="N1720">
        <v>28493</v>
      </c>
      <c r="O1720" t="s">
        <v>526</v>
      </c>
      <c r="P1720">
        <v>2</v>
      </c>
      <c r="Q1720" t="s">
        <v>8686</v>
      </c>
      <c r="R1720" t="s">
        <v>8687</v>
      </c>
      <c r="S1720">
        <v>214</v>
      </c>
      <c r="T1720" t="s">
        <v>37</v>
      </c>
      <c r="U1720" t="s">
        <v>38</v>
      </c>
      <c r="V1720" t="s">
        <v>39</v>
      </c>
      <c r="W1720" s="11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5">
      <c r="A1721" t="s">
        <v>28</v>
      </c>
      <c r="B1721" t="s">
        <v>3237</v>
      </c>
      <c r="C1721">
        <v>69</v>
      </c>
      <c r="D1721">
        <v>94</v>
      </c>
      <c r="E1721">
        <v>906</v>
      </c>
      <c r="F1721">
        <v>528</v>
      </c>
      <c r="G1721" t="s">
        <v>8688</v>
      </c>
      <c r="H1721">
        <v>2000</v>
      </c>
      <c r="I1721" s="11">
        <v>36985501</v>
      </c>
      <c r="J1721" t="s">
        <v>8689</v>
      </c>
      <c r="K1721" t="s">
        <v>2889</v>
      </c>
      <c r="L1721" t="s">
        <v>8690</v>
      </c>
      <c r="M1721">
        <v>11212</v>
      </c>
      <c r="N1721">
        <v>3917</v>
      </c>
      <c r="O1721" t="s">
        <v>8691</v>
      </c>
      <c r="P1721">
        <v>0</v>
      </c>
      <c r="Q1721" t="s">
        <v>8692</v>
      </c>
      <c r="R1721" t="s">
        <v>8693</v>
      </c>
      <c r="S1721">
        <v>94</v>
      </c>
      <c r="T1721" t="s">
        <v>37</v>
      </c>
      <c r="U1721" t="s">
        <v>38</v>
      </c>
      <c r="V1721" t="s">
        <v>90</v>
      </c>
      <c r="W1721" s="11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5">
      <c r="A1722" t="s">
        <v>28</v>
      </c>
      <c r="B1722" t="s">
        <v>3486</v>
      </c>
      <c r="C1722">
        <v>46</v>
      </c>
      <c r="D1722">
        <v>133</v>
      </c>
      <c r="E1722">
        <v>759</v>
      </c>
      <c r="F1722">
        <v>67</v>
      </c>
      <c r="G1722" t="s">
        <v>8694</v>
      </c>
      <c r="H1722">
        <v>826</v>
      </c>
      <c r="I1722" s="11">
        <v>33200000</v>
      </c>
      <c r="J1722" t="s">
        <v>8695</v>
      </c>
      <c r="K1722" t="s">
        <v>1279</v>
      </c>
      <c r="L1722" t="s">
        <v>8696</v>
      </c>
      <c r="M1722">
        <v>28247</v>
      </c>
      <c r="N1722">
        <v>1154</v>
      </c>
      <c r="O1722" t="s">
        <v>8697</v>
      </c>
      <c r="P1722">
        <v>4</v>
      </c>
      <c r="Q1722" t="s">
        <v>8698</v>
      </c>
      <c r="R1722" t="s">
        <v>8699</v>
      </c>
      <c r="S1722">
        <v>149</v>
      </c>
      <c r="T1722" t="s">
        <v>37</v>
      </c>
      <c r="U1722" t="s">
        <v>38</v>
      </c>
      <c r="V1722" t="s">
        <v>39</v>
      </c>
      <c r="W1722" s="11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5">
      <c r="A1723" t="s">
        <v>28</v>
      </c>
      <c r="B1723" t="s">
        <v>5185</v>
      </c>
      <c r="C1723">
        <v>217</v>
      </c>
      <c r="D1723">
        <v>105</v>
      </c>
      <c r="E1723">
        <v>260</v>
      </c>
      <c r="F1723">
        <v>3000</v>
      </c>
      <c r="G1723" t="s">
        <v>368</v>
      </c>
      <c r="H1723">
        <v>20000</v>
      </c>
      <c r="I1723" s="11">
        <v>28501651</v>
      </c>
      <c r="J1723" t="s">
        <v>3911</v>
      </c>
      <c r="K1723" t="s">
        <v>814</v>
      </c>
      <c r="L1723" t="s">
        <v>8700</v>
      </c>
      <c r="M1723">
        <v>88035</v>
      </c>
      <c r="N1723">
        <v>42473</v>
      </c>
      <c r="O1723" t="s">
        <v>2544</v>
      </c>
      <c r="P1723">
        <v>0</v>
      </c>
      <c r="Q1723" t="s">
        <v>8701</v>
      </c>
      <c r="R1723" t="s">
        <v>8702</v>
      </c>
      <c r="S1723">
        <v>201</v>
      </c>
      <c r="T1723" t="s">
        <v>37</v>
      </c>
      <c r="U1723" t="s">
        <v>38</v>
      </c>
      <c r="V1723" t="s">
        <v>569</v>
      </c>
      <c r="W1723" s="11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5">
      <c r="A1724" t="s">
        <v>28</v>
      </c>
      <c r="B1724" t="s">
        <v>8703</v>
      </c>
      <c r="C1724">
        <v>55</v>
      </c>
      <c r="D1724">
        <v>100</v>
      </c>
      <c r="E1724">
        <v>8</v>
      </c>
      <c r="F1724">
        <v>588</v>
      </c>
      <c r="G1724" t="s">
        <v>7856</v>
      </c>
      <c r="H1724">
        <v>1000</v>
      </c>
      <c r="I1724" s="11">
        <v>23222861</v>
      </c>
      <c r="J1724" t="s">
        <v>8704</v>
      </c>
      <c r="K1724" t="s">
        <v>5710</v>
      </c>
      <c r="L1724" t="s">
        <v>8705</v>
      </c>
      <c r="M1724">
        <v>11092</v>
      </c>
      <c r="N1724">
        <v>3742</v>
      </c>
      <c r="O1724" t="s">
        <v>762</v>
      </c>
      <c r="P1724">
        <v>4</v>
      </c>
      <c r="Q1724" t="s">
        <v>8706</v>
      </c>
      <c r="R1724" t="s">
        <v>8707</v>
      </c>
      <c r="S1724">
        <v>44</v>
      </c>
      <c r="T1724" t="s">
        <v>37</v>
      </c>
      <c r="U1724" t="s">
        <v>38</v>
      </c>
      <c r="V1724" t="s">
        <v>90</v>
      </c>
      <c r="W1724" s="11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5">
      <c r="A1725" t="s">
        <v>28</v>
      </c>
      <c r="B1725" t="s">
        <v>3170</v>
      </c>
      <c r="C1725">
        <v>200</v>
      </c>
      <c r="D1725">
        <v>113</v>
      </c>
      <c r="E1725">
        <v>0</v>
      </c>
      <c r="F1725">
        <v>307</v>
      </c>
      <c r="G1725" t="s">
        <v>324</v>
      </c>
      <c r="H1725">
        <v>22000</v>
      </c>
      <c r="I1725" s="11">
        <v>54540525</v>
      </c>
      <c r="J1725" t="s">
        <v>1618</v>
      </c>
      <c r="K1725" t="s">
        <v>1683</v>
      </c>
      <c r="L1725" t="s">
        <v>8708</v>
      </c>
      <c r="M1725">
        <v>66579</v>
      </c>
      <c r="N1725">
        <v>23456</v>
      </c>
      <c r="O1725" t="s">
        <v>8709</v>
      </c>
      <c r="P1725">
        <v>15</v>
      </c>
      <c r="Q1725" t="s">
        <v>8710</v>
      </c>
      <c r="R1725" t="s">
        <v>8711</v>
      </c>
      <c r="S1725">
        <v>134</v>
      </c>
      <c r="T1725" t="s">
        <v>37</v>
      </c>
      <c r="U1725" t="s">
        <v>38</v>
      </c>
      <c r="V1725" t="s">
        <v>39</v>
      </c>
      <c r="W1725" s="11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5">
      <c r="A1726" t="s">
        <v>28</v>
      </c>
      <c r="B1726" t="s">
        <v>8712</v>
      </c>
      <c r="C1726">
        <v>93</v>
      </c>
      <c r="D1726">
        <v>118</v>
      </c>
      <c r="E1726">
        <v>49</v>
      </c>
      <c r="F1726">
        <v>155</v>
      </c>
      <c r="G1726" t="s">
        <v>8713</v>
      </c>
      <c r="H1726">
        <v>11000</v>
      </c>
      <c r="I1726" s="11">
        <v>16252765</v>
      </c>
      <c r="J1726" t="s">
        <v>3144</v>
      </c>
      <c r="K1726" t="s">
        <v>555</v>
      </c>
      <c r="L1726" t="s">
        <v>8714</v>
      </c>
      <c r="M1726">
        <v>44913</v>
      </c>
      <c r="N1726">
        <v>11662</v>
      </c>
      <c r="O1726" t="s">
        <v>8715</v>
      </c>
      <c r="P1726">
        <v>1</v>
      </c>
      <c r="Q1726" t="s">
        <v>8716</v>
      </c>
      <c r="R1726" t="s">
        <v>8717</v>
      </c>
      <c r="S1726">
        <v>181</v>
      </c>
      <c r="T1726" t="s">
        <v>37</v>
      </c>
      <c r="U1726" t="s">
        <v>1418</v>
      </c>
      <c r="V1726" t="s">
        <v>569</v>
      </c>
      <c r="W1726" s="11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5">
      <c r="A1727" t="s">
        <v>28</v>
      </c>
      <c r="B1727" t="s">
        <v>4916</v>
      </c>
      <c r="C1727">
        <v>265</v>
      </c>
      <c r="D1727">
        <v>110</v>
      </c>
      <c r="E1727">
        <v>160</v>
      </c>
      <c r="F1727">
        <v>427</v>
      </c>
      <c r="G1727" t="s">
        <v>1204</v>
      </c>
      <c r="H1727">
        <v>771</v>
      </c>
      <c r="I1727" s="11">
        <v>16005978</v>
      </c>
      <c r="J1727" t="s">
        <v>2152</v>
      </c>
      <c r="K1727" t="s">
        <v>8718</v>
      </c>
      <c r="L1727" t="s">
        <v>8719</v>
      </c>
      <c r="M1727">
        <v>72886</v>
      </c>
      <c r="N1727">
        <v>2356</v>
      </c>
      <c r="O1727" t="s">
        <v>3453</v>
      </c>
      <c r="P1727">
        <v>1</v>
      </c>
      <c r="Q1727" t="s">
        <v>8720</v>
      </c>
      <c r="R1727" t="s">
        <v>8721</v>
      </c>
      <c r="S1727">
        <v>190</v>
      </c>
      <c r="T1727" t="s">
        <v>37</v>
      </c>
      <c r="U1727" t="s">
        <v>38</v>
      </c>
      <c r="V1727" t="s">
        <v>569</v>
      </c>
      <c r="W1727" s="11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5">
      <c r="A1728" t="s">
        <v>28</v>
      </c>
      <c r="B1728" t="s">
        <v>4069</v>
      </c>
      <c r="C1728">
        <v>82</v>
      </c>
      <c r="D1728">
        <v>110</v>
      </c>
      <c r="E1728">
        <v>80</v>
      </c>
      <c r="F1728">
        <v>509</v>
      </c>
      <c r="G1728" t="s">
        <v>2894</v>
      </c>
      <c r="H1728">
        <v>826</v>
      </c>
      <c r="I1728" s="11">
        <v>14469428</v>
      </c>
      <c r="J1728" t="s">
        <v>1618</v>
      </c>
      <c r="K1728" t="s">
        <v>877</v>
      </c>
      <c r="L1728" t="s">
        <v>8722</v>
      </c>
      <c r="M1728">
        <v>10667</v>
      </c>
      <c r="N1728">
        <v>2466</v>
      </c>
      <c r="O1728" t="s">
        <v>3604</v>
      </c>
      <c r="P1728">
        <v>2</v>
      </c>
      <c r="Q1728" t="s">
        <v>8723</v>
      </c>
      <c r="R1728" t="s">
        <v>8724</v>
      </c>
      <c r="S1728">
        <v>95</v>
      </c>
      <c r="T1728" t="s">
        <v>37</v>
      </c>
      <c r="U1728" t="s">
        <v>38</v>
      </c>
      <c r="V1728" t="s">
        <v>39</v>
      </c>
      <c r="W1728" s="11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5">
      <c r="A1729" t="s">
        <v>28</v>
      </c>
      <c r="B1729" t="s">
        <v>8725</v>
      </c>
      <c r="C1729">
        <v>32</v>
      </c>
      <c r="D1729">
        <v>99</v>
      </c>
      <c r="E1729">
        <v>5</v>
      </c>
      <c r="F1729">
        <v>535</v>
      </c>
      <c r="G1729" t="s">
        <v>725</v>
      </c>
      <c r="H1729">
        <v>1000</v>
      </c>
      <c r="I1729" s="11">
        <v>13829734</v>
      </c>
      <c r="J1729" t="s">
        <v>8726</v>
      </c>
      <c r="K1729" t="s">
        <v>4339</v>
      </c>
      <c r="L1729" t="s">
        <v>8727</v>
      </c>
      <c r="M1729">
        <v>16194</v>
      </c>
      <c r="N1729">
        <v>2960</v>
      </c>
      <c r="O1729" t="s">
        <v>8728</v>
      </c>
      <c r="P1729">
        <v>0</v>
      </c>
      <c r="Q1729" t="s">
        <v>8729</v>
      </c>
      <c r="R1729" t="s">
        <v>8730</v>
      </c>
      <c r="S1729">
        <v>79</v>
      </c>
      <c r="T1729" t="s">
        <v>37</v>
      </c>
      <c r="U1729" t="s">
        <v>263</v>
      </c>
      <c r="V1729" t="s">
        <v>39</v>
      </c>
      <c r="W1729" s="11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5">
      <c r="A1730" t="s">
        <v>28</v>
      </c>
      <c r="B1730" t="s">
        <v>8731</v>
      </c>
      <c r="C1730">
        <v>42</v>
      </c>
      <c r="D1730">
        <v>101</v>
      </c>
      <c r="E1730">
        <v>30</v>
      </c>
      <c r="F1730">
        <v>223</v>
      </c>
      <c r="G1730" t="s">
        <v>3063</v>
      </c>
      <c r="H1730">
        <v>1000</v>
      </c>
      <c r="I1730" s="11">
        <v>1075288</v>
      </c>
      <c r="J1730" t="s">
        <v>2062</v>
      </c>
      <c r="K1730" t="s">
        <v>2700</v>
      </c>
      <c r="L1730" t="s">
        <v>8732</v>
      </c>
      <c r="M1730">
        <v>7772</v>
      </c>
      <c r="N1730">
        <v>2228</v>
      </c>
      <c r="O1730" t="s">
        <v>7518</v>
      </c>
      <c r="P1730">
        <v>3</v>
      </c>
      <c r="Q1730" t="s">
        <v>8733</v>
      </c>
      <c r="R1730" t="s">
        <v>8734</v>
      </c>
      <c r="S1730">
        <v>55</v>
      </c>
      <c r="T1730" t="s">
        <v>37</v>
      </c>
      <c r="U1730" t="s">
        <v>38</v>
      </c>
      <c r="V1730" t="s">
        <v>569</v>
      </c>
      <c r="W1730" s="11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5">
      <c r="A1731" t="s">
        <v>28</v>
      </c>
      <c r="B1731" t="s">
        <v>3839</v>
      </c>
      <c r="C1731">
        <v>116</v>
      </c>
      <c r="D1731">
        <v>103</v>
      </c>
      <c r="E1731">
        <v>11000</v>
      </c>
      <c r="F1731">
        <v>277</v>
      </c>
      <c r="G1731" t="s">
        <v>6395</v>
      </c>
      <c r="H1731">
        <v>11000</v>
      </c>
      <c r="I1731" s="11">
        <v>7496522</v>
      </c>
      <c r="J1731" t="s">
        <v>8735</v>
      </c>
      <c r="K1731" t="s">
        <v>3839</v>
      </c>
      <c r="L1731" t="s">
        <v>8736</v>
      </c>
      <c r="M1731">
        <v>31798</v>
      </c>
      <c r="N1731">
        <v>12534</v>
      </c>
      <c r="O1731" t="s">
        <v>3250</v>
      </c>
      <c r="P1731">
        <v>0</v>
      </c>
      <c r="Q1731" t="s">
        <v>8737</v>
      </c>
      <c r="R1731" t="s">
        <v>8738</v>
      </c>
      <c r="S1731">
        <v>178</v>
      </c>
      <c r="T1731" t="s">
        <v>37</v>
      </c>
      <c r="U1731" t="s">
        <v>38</v>
      </c>
      <c r="V1731" t="s">
        <v>39</v>
      </c>
      <c r="W1731" s="11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5">
      <c r="A1732" t="s">
        <v>28</v>
      </c>
      <c r="B1732" t="s">
        <v>8740</v>
      </c>
      <c r="C1732">
        <v>23</v>
      </c>
      <c r="D1732">
        <v>95</v>
      </c>
      <c r="E1732">
        <v>0</v>
      </c>
      <c r="F1732">
        <v>26</v>
      </c>
      <c r="G1732" t="s">
        <v>8741</v>
      </c>
      <c r="H1732">
        <v>442</v>
      </c>
      <c r="I1732" s="11">
        <v>20047715</v>
      </c>
      <c r="J1732" t="s">
        <v>8742</v>
      </c>
      <c r="K1732" t="s">
        <v>8743</v>
      </c>
      <c r="L1732" t="s">
        <v>8744</v>
      </c>
      <c r="M1732">
        <v>8008</v>
      </c>
      <c r="N1732">
        <v>616</v>
      </c>
      <c r="O1732" t="s">
        <v>8745</v>
      </c>
      <c r="P1732">
        <v>1</v>
      </c>
      <c r="Q1732" t="s">
        <v>8746</v>
      </c>
      <c r="R1732" t="s">
        <v>8747</v>
      </c>
      <c r="S1732">
        <v>26</v>
      </c>
      <c r="T1732" t="s">
        <v>37</v>
      </c>
      <c r="U1732" t="s">
        <v>38</v>
      </c>
      <c r="V1732" t="s">
        <v>90</v>
      </c>
      <c r="W1732" s="11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5">
      <c r="A1733" t="s">
        <v>28</v>
      </c>
      <c r="B1733" t="s">
        <v>2374</v>
      </c>
      <c r="C1733">
        <v>178</v>
      </c>
      <c r="D1733">
        <v>117</v>
      </c>
      <c r="E1733">
        <v>763</v>
      </c>
      <c r="F1733">
        <v>523</v>
      </c>
      <c r="G1733" t="s">
        <v>7877</v>
      </c>
      <c r="H1733">
        <v>16000</v>
      </c>
      <c r="I1733" s="11">
        <v>12276810</v>
      </c>
      <c r="J1733" t="s">
        <v>1585</v>
      </c>
      <c r="K1733" t="s">
        <v>310</v>
      </c>
      <c r="L1733" t="s">
        <v>8748</v>
      </c>
      <c r="M1733">
        <v>57674</v>
      </c>
      <c r="N1733">
        <v>17847</v>
      </c>
      <c r="O1733" t="s">
        <v>1139</v>
      </c>
      <c r="P1733">
        <v>0</v>
      </c>
      <c r="Q1733" t="s">
        <v>8749</v>
      </c>
      <c r="R1733" t="s">
        <v>8750</v>
      </c>
      <c r="S1733">
        <v>126</v>
      </c>
      <c r="T1733" t="s">
        <v>37</v>
      </c>
      <c r="U1733" t="s">
        <v>38</v>
      </c>
      <c r="V1733" t="s">
        <v>39</v>
      </c>
      <c r="W1733" s="11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5">
      <c r="A1734" t="s">
        <v>28</v>
      </c>
      <c r="B1734" t="s">
        <v>8751</v>
      </c>
      <c r="C1734">
        <v>226</v>
      </c>
      <c r="D1734">
        <v>129</v>
      </c>
      <c r="E1734">
        <v>353</v>
      </c>
      <c r="F1734">
        <v>151</v>
      </c>
      <c r="G1734" t="s">
        <v>2876</v>
      </c>
      <c r="H1734">
        <v>883</v>
      </c>
      <c r="I1734" s="11">
        <v>33565375</v>
      </c>
      <c r="J1734" t="s">
        <v>3144</v>
      </c>
      <c r="K1734" t="s">
        <v>1462</v>
      </c>
      <c r="L1734" t="s">
        <v>8752</v>
      </c>
      <c r="M1734">
        <v>111351</v>
      </c>
      <c r="N1734">
        <v>1565</v>
      </c>
      <c r="O1734" t="s">
        <v>8753</v>
      </c>
      <c r="P1734">
        <v>0</v>
      </c>
      <c r="Q1734" t="s">
        <v>8754</v>
      </c>
      <c r="R1734" t="s">
        <v>8755</v>
      </c>
      <c r="S1734">
        <v>568</v>
      </c>
      <c r="T1734" t="s">
        <v>37</v>
      </c>
      <c r="U1734" t="s">
        <v>56</v>
      </c>
      <c r="V1734" t="s">
        <v>569</v>
      </c>
      <c r="W1734" s="11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5">
      <c r="A1735" t="s">
        <v>28</v>
      </c>
      <c r="B1735" t="s">
        <v>3106</v>
      </c>
      <c r="C1735">
        <v>406</v>
      </c>
      <c r="D1735">
        <v>120</v>
      </c>
      <c r="E1735">
        <v>0</v>
      </c>
      <c r="F1735">
        <v>113</v>
      </c>
      <c r="G1735" t="s">
        <v>8756</v>
      </c>
      <c r="H1735">
        <v>260</v>
      </c>
      <c r="I1735" s="11">
        <v>499263</v>
      </c>
      <c r="J1735" t="s">
        <v>3270</v>
      </c>
      <c r="K1735" t="s">
        <v>8757</v>
      </c>
      <c r="L1735" t="s">
        <v>8758</v>
      </c>
      <c r="M1735">
        <v>179235</v>
      </c>
      <c r="N1735">
        <v>705</v>
      </c>
      <c r="O1735" t="s">
        <v>8759</v>
      </c>
      <c r="P1735">
        <v>0</v>
      </c>
      <c r="Q1735" t="s">
        <v>8760</v>
      </c>
      <c r="R1735" t="s">
        <v>8761</v>
      </c>
      <c r="S1735">
        <v>2814</v>
      </c>
      <c r="T1735" t="s">
        <v>8762</v>
      </c>
      <c r="U1735" t="s">
        <v>38</v>
      </c>
      <c r="V1735" t="s">
        <v>569</v>
      </c>
      <c r="W1735" s="11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5">
      <c r="A1736" t="s">
        <v>28</v>
      </c>
      <c r="B1736" t="s">
        <v>1216</v>
      </c>
      <c r="C1736">
        <v>57</v>
      </c>
      <c r="D1736">
        <v>125</v>
      </c>
      <c r="E1736">
        <v>0</v>
      </c>
      <c r="F1736">
        <v>711</v>
      </c>
      <c r="G1736" t="s">
        <v>8444</v>
      </c>
      <c r="H1736">
        <v>49000</v>
      </c>
      <c r="I1736" s="11">
        <v>219200000</v>
      </c>
      <c r="J1736" t="s">
        <v>8535</v>
      </c>
      <c r="K1736" t="s">
        <v>784</v>
      </c>
      <c r="L1736" t="s">
        <v>8763</v>
      </c>
      <c r="M1736">
        <v>181380</v>
      </c>
      <c r="N1736">
        <v>52201</v>
      </c>
      <c r="O1736" t="s">
        <v>8764</v>
      </c>
      <c r="P1736">
        <v>5</v>
      </c>
      <c r="Q1736" t="s">
        <v>8765</v>
      </c>
      <c r="R1736" t="s">
        <v>8766</v>
      </c>
      <c r="S1736">
        <v>223</v>
      </c>
      <c r="T1736" t="s">
        <v>37</v>
      </c>
      <c r="U1736" t="s">
        <v>38</v>
      </c>
      <c r="V1736" t="s">
        <v>39</v>
      </c>
      <c r="W1736" s="11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5">
      <c r="A1737" t="s">
        <v>28</v>
      </c>
      <c r="B1737" t="s">
        <v>2994</v>
      </c>
      <c r="C1737">
        <v>100</v>
      </c>
      <c r="D1737">
        <v>133</v>
      </c>
      <c r="E1737">
        <v>272</v>
      </c>
      <c r="F1737">
        <v>628</v>
      </c>
      <c r="G1737" t="s">
        <v>5135</v>
      </c>
      <c r="H1737">
        <v>10000</v>
      </c>
      <c r="I1737" s="11">
        <v>172825435</v>
      </c>
      <c r="J1737" t="s">
        <v>3270</v>
      </c>
      <c r="K1737" t="s">
        <v>513</v>
      </c>
      <c r="L1737" t="s">
        <v>8767</v>
      </c>
      <c r="M1737">
        <v>383784</v>
      </c>
      <c r="N1737">
        <v>12285</v>
      </c>
      <c r="O1737" t="s">
        <v>6676</v>
      </c>
      <c r="P1737">
        <v>3</v>
      </c>
      <c r="Q1737" t="s">
        <v>8768</v>
      </c>
      <c r="R1737" t="s">
        <v>8769</v>
      </c>
      <c r="S1737">
        <v>331</v>
      </c>
      <c r="T1737" t="s">
        <v>37</v>
      </c>
      <c r="U1737" t="s">
        <v>38</v>
      </c>
      <c r="V1737" t="s">
        <v>569</v>
      </c>
      <c r="W1737" s="11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5">
      <c r="A1738" t="s">
        <v>28</v>
      </c>
      <c r="B1738" t="s">
        <v>3541</v>
      </c>
      <c r="C1738">
        <v>366</v>
      </c>
      <c r="D1738">
        <v>116</v>
      </c>
      <c r="E1738">
        <v>16000</v>
      </c>
      <c r="F1738">
        <v>198</v>
      </c>
      <c r="G1738" t="s">
        <v>8770</v>
      </c>
      <c r="H1738">
        <v>16000</v>
      </c>
      <c r="I1738" s="11">
        <v>148085755</v>
      </c>
      <c r="J1738" t="s">
        <v>3270</v>
      </c>
      <c r="K1738" t="s">
        <v>3541</v>
      </c>
      <c r="L1738" t="s">
        <v>8771</v>
      </c>
      <c r="M1738">
        <v>561773</v>
      </c>
      <c r="N1738">
        <v>17347</v>
      </c>
      <c r="O1738" t="s">
        <v>8772</v>
      </c>
      <c r="P1738">
        <v>0</v>
      </c>
      <c r="Q1738" t="s">
        <v>8773</v>
      </c>
      <c r="R1738" t="s">
        <v>8774</v>
      </c>
      <c r="S1738">
        <v>871</v>
      </c>
      <c r="T1738" t="s">
        <v>37</v>
      </c>
      <c r="U1738" t="s">
        <v>38</v>
      </c>
      <c r="V1738" t="s">
        <v>569</v>
      </c>
      <c r="W1738" s="11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5">
      <c r="A1739" t="s">
        <v>28</v>
      </c>
      <c r="B1739" t="s">
        <v>733</v>
      </c>
      <c r="C1739">
        <v>242</v>
      </c>
      <c r="D1739">
        <v>129</v>
      </c>
      <c r="E1739">
        <v>0</v>
      </c>
      <c r="F1739">
        <v>655</v>
      </c>
      <c r="G1739" t="s">
        <v>1279</v>
      </c>
      <c r="H1739">
        <v>2000</v>
      </c>
      <c r="I1739" s="11">
        <v>25517500</v>
      </c>
      <c r="J1739" t="s">
        <v>5652</v>
      </c>
      <c r="K1739" t="s">
        <v>1179</v>
      </c>
      <c r="L1739" t="s">
        <v>8775</v>
      </c>
      <c r="M1739">
        <v>40941</v>
      </c>
      <c r="N1739">
        <v>4264</v>
      </c>
      <c r="O1739" t="s">
        <v>2220</v>
      </c>
      <c r="P1739">
        <v>1</v>
      </c>
      <c r="Q1739" t="s">
        <v>8776</v>
      </c>
      <c r="R1739" t="s">
        <v>8777</v>
      </c>
      <c r="S1739">
        <v>320</v>
      </c>
      <c r="T1739" t="s">
        <v>37</v>
      </c>
      <c r="U1739" t="s">
        <v>38</v>
      </c>
      <c r="V1739" t="s">
        <v>39</v>
      </c>
      <c r="W1739" s="11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5">
      <c r="A1740" t="s">
        <v>28</v>
      </c>
      <c r="B1740" t="s">
        <v>4753</v>
      </c>
      <c r="C1740">
        <v>309</v>
      </c>
      <c r="D1740">
        <v>93</v>
      </c>
      <c r="E1740">
        <v>180</v>
      </c>
      <c r="F1740">
        <v>485</v>
      </c>
      <c r="G1740" t="s">
        <v>8209</v>
      </c>
      <c r="H1740">
        <v>14000</v>
      </c>
      <c r="I1740" s="11">
        <v>145000989</v>
      </c>
      <c r="J1740" t="s">
        <v>59</v>
      </c>
      <c r="K1740" t="s">
        <v>223</v>
      </c>
      <c r="L1740" t="s">
        <v>8778</v>
      </c>
      <c r="M1740">
        <v>483756</v>
      </c>
      <c r="N1740">
        <v>16461</v>
      </c>
      <c r="O1740" t="s">
        <v>4054</v>
      </c>
      <c r="P1740">
        <v>0</v>
      </c>
      <c r="Q1740" t="s">
        <v>8779</v>
      </c>
      <c r="R1740" t="s">
        <v>8780</v>
      </c>
      <c r="S1740">
        <v>974</v>
      </c>
      <c r="T1740" t="s">
        <v>37</v>
      </c>
      <c r="U1740" t="s">
        <v>1418</v>
      </c>
      <c r="V1740" t="s">
        <v>39</v>
      </c>
      <c r="W1740" s="11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5">
      <c r="A1741" t="s">
        <v>28</v>
      </c>
      <c r="B1741" t="s">
        <v>8781</v>
      </c>
      <c r="C1741">
        <v>85</v>
      </c>
      <c r="D1741">
        <v>118</v>
      </c>
      <c r="E1741">
        <v>97</v>
      </c>
      <c r="F1741">
        <v>437</v>
      </c>
      <c r="G1741" t="s">
        <v>3588</v>
      </c>
      <c r="H1741">
        <v>775</v>
      </c>
      <c r="I1741" s="11">
        <v>26761283</v>
      </c>
      <c r="J1741" t="s">
        <v>209</v>
      </c>
      <c r="K1741" t="s">
        <v>8782</v>
      </c>
      <c r="L1741" t="s">
        <v>8783</v>
      </c>
      <c r="M1741">
        <v>43084</v>
      </c>
      <c r="N1741">
        <v>3197</v>
      </c>
      <c r="O1741" t="s">
        <v>5790</v>
      </c>
      <c r="P1741">
        <v>0</v>
      </c>
      <c r="Q1741" t="s">
        <v>8784</v>
      </c>
      <c r="R1741" t="s">
        <v>8785</v>
      </c>
      <c r="S1741">
        <v>99</v>
      </c>
      <c r="T1741" t="s">
        <v>37</v>
      </c>
      <c r="U1741" t="s">
        <v>38</v>
      </c>
      <c r="V1741" t="s">
        <v>39</v>
      </c>
      <c r="W1741" s="11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5">
      <c r="A1742" t="s">
        <v>28</v>
      </c>
      <c r="B1742" t="s">
        <v>2197</v>
      </c>
      <c r="C1742">
        <v>48</v>
      </c>
      <c r="D1742">
        <v>129</v>
      </c>
      <c r="E1742">
        <v>81</v>
      </c>
      <c r="F1742">
        <v>164</v>
      </c>
      <c r="G1742" t="s">
        <v>3063</v>
      </c>
      <c r="H1742">
        <v>970</v>
      </c>
      <c r="I1742" s="11">
        <v>121945720</v>
      </c>
      <c r="J1742" t="s">
        <v>8786</v>
      </c>
      <c r="K1742" t="s">
        <v>3673</v>
      </c>
      <c r="L1742" t="s">
        <v>8787</v>
      </c>
      <c r="M1742">
        <v>89972</v>
      </c>
      <c r="N1742">
        <v>2551</v>
      </c>
      <c r="O1742" t="s">
        <v>8788</v>
      </c>
      <c r="P1742">
        <v>0</v>
      </c>
      <c r="Q1742" t="s">
        <v>8789</v>
      </c>
      <c r="R1742" t="s">
        <v>8790</v>
      </c>
      <c r="S1742">
        <v>126</v>
      </c>
      <c r="T1742" t="s">
        <v>37</v>
      </c>
      <c r="U1742" t="s">
        <v>38</v>
      </c>
      <c r="V1742" t="s">
        <v>569</v>
      </c>
      <c r="W1742" s="11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5">
      <c r="A1743" t="s">
        <v>720</v>
      </c>
      <c r="B1743" t="s">
        <v>384</v>
      </c>
      <c r="C1743">
        <v>174</v>
      </c>
      <c r="D1743">
        <v>185</v>
      </c>
      <c r="E1743">
        <v>14000</v>
      </c>
      <c r="F1743">
        <v>212</v>
      </c>
      <c r="G1743" t="s">
        <v>8791</v>
      </c>
      <c r="H1743">
        <v>14000</v>
      </c>
      <c r="I1743" s="11">
        <v>96067179</v>
      </c>
      <c r="J1743" t="s">
        <v>5652</v>
      </c>
      <c r="K1743" t="s">
        <v>223</v>
      </c>
      <c r="L1743" t="s">
        <v>8792</v>
      </c>
      <c r="M1743">
        <v>865020</v>
      </c>
      <c r="N1743">
        <v>15233</v>
      </c>
      <c r="O1743" t="s">
        <v>8793</v>
      </c>
      <c r="P1743">
        <v>0</v>
      </c>
      <c r="Q1743" t="s">
        <v>8794</v>
      </c>
      <c r="R1743" t="s">
        <v>8795</v>
      </c>
      <c r="S1743">
        <v>1273</v>
      </c>
      <c r="T1743" t="s">
        <v>37</v>
      </c>
      <c r="U1743" t="s">
        <v>38</v>
      </c>
      <c r="V1743" t="s">
        <v>569</v>
      </c>
      <c r="W1743" s="11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5">
      <c r="A1744" t="s">
        <v>28</v>
      </c>
      <c r="B1744" t="s">
        <v>3314</v>
      </c>
      <c r="C1744">
        <v>373</v>
      </c>
      <c r="D1744">
        <v>146</v>
      </c>
      <c r="E1744">
        <v>150</v>
      </c>
      <c r="F1744">
        <v>2000</v>
      </c>
      <c r="G1744" t="s">
        <v>230</v>
      </c>
      <c r="H1744">
        <v>15000</v>
      </c>
      <c r="I1744" s="11">
        <v>169705587</v>
      </c>
      <c r="J1744" t="s">
        <v>3270</v>
      </c>
      <c r="K1744" t="s">
        <v>177</v>
      </c>
      <c r="L1744" t="s">
        <v>8796</v>
      </c>
      <c r="M1744">
        <v>318955</v>
      </c>
      <c r="N1744">
        <v>23227</v>
      </c>
      <c r="O1744" t="s">
        <v>684</v>
      </c>
      <c r="P1744">
        <v>2</v>
      </c>
      <c r="Q1744" t="s">
        <v>8797</v>
      </c>
      <c r="R1744" t="s">
        <v>8798</v>
      </c>
      <c r="S1744">
        <v>460</v>
      </c>
      <c r="T1744" t="s">
        <v>37</v>
      </c>
      <c r="U1744" t="s">
        <v>38</v>
      </c>
      <c r="V1744" t="s">
        <v>39</v>
      </c>
      <c r="W1744" s="11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5">
      <c r="A1745" t="s">
        <v>28</v>
      </c>
      <c r="B1745" t="s">
        <v>1077</v>
      </c>
      <c r="C1745">
        <v>224</v>
      </c>
      <c r="D1745">
        <v>128</v>
      </c>
      <c r="E1745">
        <v>386</v>
      </c>
      <c r="F1745">
        <v>203</v>
      </c>
      <c r="G1745" t="s">
        <v>337</v>
      </c>
      <c r="H1745">
        <v>19000</v>
      </c>
      <c r="I1745" s="11">
        <v>3254172</v>
      </c>
      <c r="J1745" t="s">
        <v>3438</v>
      </c>
      <c r="K1745" t="s">
        <v>348</v>
      </c>
      <c r="L1745" t="s">
        <v>8799</v>
      </c>
      <c r="M1745">
        <v>29282</v>
      </c>
      <c r="N1745">
        <v>36337</v>
      </c>
      <c r="O1745" t="s">
        <v>8800</v>
      </c>
      <c r="P1745">
        <v>1</v>
      </c>
      <c r="Q1745" t="s">
        <v>8801</v>
      </c>
      <c r="R1745" t="s">
        <v>8802</v>
      </c>
      <c r="S1745">
        <v>105</v>
      </c>
      <c r="T1745" t="s">
        <v>37</v>
      </c>
      <c r="U1745" t="s">
        <v>38</v>
      </c>
      <c r="V1745" t="s">
        <v>569</v>
      </c>
      <c r="W1745" s="11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5">
      <c r="A1746" t="s">
        <v>28</v>
      </c>
      <c r="B1746" t="s">
        <v>1516</v>
      </c>
      <c r="C1746">
        <v>94</v>
      </c>
      <c r="D1746">
        <v>93</v>
      </c>
      <c r="E1746">
        <v>67</v>
      </c>
      <c r="F1746">
        <v>596</v>
      </c>
      <c r="G1746" t="s">
        <v>2401</v>
      </c>
      <c r="H1746">
        <v>4000</v>
      </c>
      <c r="I1746" s="11">
        <v>84185387</v>
      </c>
      <c r="J1746" t="s">
        <v>8803</v>
      </c>
      <c r="K1746" t="s">
        <v>2403</v>
      </c>
      <c r="L1746" t="s">
        <v>8804</v>
      </c>
      <c r="M1746">
        <v>33180</v>
      </c>
      <c r="N1746">
        <v>7800</v>
      </c>
      <c r="O1746" t="s">
        <v>1451</v>
      </c>
      <c r="P1746">
        <v>0</v>
      </c>
      <c r="Q1746" t="s">
        <v>8805</v>
      </c>
      <c r="R1746" t="s">
        <v>8806</v>
      </c>
      <c r="S1746">
        <v>149</v>
      </c>
      <c r="T1746" t="s">
        <v>37</v>
      </c>
      <c r="U1746" t="s">
        <v>38</v>
      </c>
      <c r="V1746" t="s">
        <v>90</v>
      </c>
      <c r="W1746" s="11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5">
      <c r="A1747" t="s">
        <v>28</v>
      </c>
      <c r="B1747" t="s">
        <v>7288</v>
      </c>
      <c r="C1747">
        <v>273</v>
      </c>
      <c r="D1747">
        <v>97</v>
      </c>
      <c r="E1747">
        <v>31</v>
      </c>
      <c r="F1747">
        <v>662</v>
      </c>
      <c r="G1747" t="s">
        <v>8808</v>
      </c>
      <c r="H1747">
        <v>918</v>
      </c>
      <c r="I1747" s="11">
        <v>82163317</v>
      </c>
      <c r="J1747" t="s">
        <v>4692</v>
      </c>
      <c r="K1747" t="s">
        <v>8809</v>
      </c>
      <c r="L1747" t="s">
        <v>8810</v>
      </c>
      <c r="M1747">
        <v>89101</v>
      </c>
      <c r="N1747">
        <v>4692</v>
      </c>
      <c r="O1747" t="s">
        <v>729</v>
      </c>
      <c r="P1747">
        <v>0</v>
      </c>
      <c r="Q1747" t="s">
        <v>8811</v>
      </c>
      <c r="R1747" t="s">
        <v>8812</v>
      </c>
      <c r="S1747">
        <v>885</v>
      </c>
      <c r="T1747" t="s">
        <v>37</v>
      </c>
      <c r="U1747" t="s">
        <v>38</v>
      </c>
      <c r="V1747" t="s">
        <v>569</v>
      </c>
      <c r="W1747" s="11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5">
      <c r="A1748" t="s">
        <v>28</v>
      </c>
      <c r="B1748" t="s">
        <v>5585</v>
      </c>
      <c r="C1748">
        <v>66</v>
      </c>
      <c r="D1748">
        <v>82</v>
      </c>
      <c r="E1748">
        <v>8</v>
      </c>
      <c r="F1748">
        <v>179</v>
      </c>
      <c r="G1748" t="s">
        <v>4771</v>
      </c>
      <c r="H1748">
        <v>770</v>
      </c>
      <c r="I1748" s="11">
        <v>80920948</v>
      </c>
      <c r="J1748" t="s">
        <v>468</v>
      </c>
      <c r="K1748" t="s">
        <v>931</v>
      </c>
      <c r="L1748" t="s">
        <v>8814</v>
      </c>
      <c r="M1748">
        <v>23943</v>
      </c>
      <c r="N1748">
        <v>2251</v>
      </c>
      <c r="O1748" t="s">
        <v>7563</v>
      </c>
      <c r="P1748">
        <v>0</v>
      </c>
      <c r="Q1748" t="s">
        <v>8815</v>
      </c>
      <c r="R1748" t="s">
        <v>8816</v>
      </c>
      <c r="S1748">
        <v>118</v>
      </c>
      <c r="T1748" t="s">
        <v>37</v>
      </c>
      <c r="U1748" t="s">
        <v>38</v>
      </c>
      <c r="V1748" t="s">
        <v>272</v>
      </c>
      <c r="W1748" s="11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5">
      <c r="A1749" t="s">
        <v>28</v>
      </c>
      <c r="B1749" t="s">
        <v>560</v>
      </c>
      <c r="C1749">
        <v>459</v>
      </c>
      <c r="D1749">
        <v>85</v>
      </c>
      <c r="E1749">
        <v>198</v>
      </c>
      <c r="F1749">
        <v>387</v>
      </c>
      <c r="G1749" t="s">
        <v>8817</v>
      </c>
      <c r="H1749">
        <v>2000</v>
      </c>
      <c r="I1749" s="11">
        <v>80034302</v>
      </c>
      <c r="J1749" t="s">
        <v>3307</v>
      </c>
      <c r="K1749" t="s">
        <v>684</v>
      </c>
      <c r="L1749" t="s">
        <v>8818</v>
      </c>
      <c r="M1749">
        <v>296787</v>
      </c>
      <c r="N1749">
        <v>3958</v>
      </c>
      <c r="O1749" t="s">
        <v>8819</v>
      </c>
      <c r="P1749">
        <v>0</v>
      </c>
      <c r="Q1749" t="s">
        <v>8820</v>
      </c>
      <c r="R1749" t="s">
        <v>8821</v>
      </c>
      <c r="S1749">
        <v>2192</v>
      </c>
      <c r="T1749" t="s">
        <v>37</v>
      </c>
      <c r="U1749" t="s">
        <v>38</v>
      </c>
      <c r="V1749" t="s">
        <v>39</v>
      </c>
      <c r="W1749" s="11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5">
      <c r="A1750" t="s">
        <v>28</v>
      </c>
      <c r="B1750" t="s">
        <v>8822</v>
      </c>
      <c r="C1750">
        <v>68</v>
      </c>
      <c r="D1750">
        <v>88</v>
      </c>
      <c r="E1750">
        <v>34</v>
      </c>
      <c r="F1750">
        <v>445</v>
      </c>
      <c r="G1750" t="s">
        <v>8823</v>
      </c>
      <c r="H1750">
        <v>642</v>
      </c>
      <c r="I1750" s="11">
        <v>78656813</v>
      </c>
      <c r="J1750" t="s">
        <v>2918</v>
      </c>
      <c r="K1750" t="s">
        <v>8824</v>
      </c>
      <c r="L1750" t="s">
        <v>8825</v>
      </c>
      <c r="M1750">
        <v>42765</v>
      </c>
      <c r="N1750">
        <v>2501</v>
      </c>
      <c r="O1750" t="s">
        <v>8826</v>
      </c>
      <c r="P1750">
        <v>0</v>
      </c>
      <c r="Q1750" t="s">
        <v>8827</v>
      </c>
      <c r="R1750" t="s">
        <v>8828</v>
      </c>
      <c r="S1750">
        <v>93</v>
      </c>
      <c r="T1750" t="s">
        <v>37</v>
      </c>
      <c r="U1750" t="s">
        <v>38</v>
      </c>
      <c r="V1750" t="s">
        <v>90</v>
      </c>
      <c r="W1750" s="11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5">
      <c r="A1751" t="s">
        <v>28</v>
      </c>
      <c r="B1751" t="s">
        <v>2183</v>
      </c>
      <c r="C1751">
        <v>123</v>
      </c>
      <c r="D1751">
        <v>119</v>
      </c>
      <c r="E1751">
        <v>0</v>
      </c>
      <c r="F1751">
        <v>188</v>
      </c>
      <c r="G1751" t="s">
        <v>8829</v>
      </c>
      <c r="H1751">
        <v>22000</v>
      </c>
      <c r="I1751" s="11">
        <v>76270454</v>
      </c>
      <c r="J1751" t="s">
        <v>2062</v>
      </c>
      <c r="K1751" t="s">
        <v>1683</v>
      </c>
      <c r="L1751" t="s">
        <v>8830</v>
      </c>
      <c r="M1751">
        <v>219008</v>
      </c>
      <c r="N1751">
        <v>22767</v>
      </c>
      <c r="O1751" t="s">
        <v>6779</v>
      </c>
      <c r="P1751">
        <v>1</v>
      </c>
      <c r="Q1751" t="s">
        <v>8831</v>
      </c>
      <c r="R1751" t="s">
        <v>8832</v>
      </c>
      <c r="S1751">
        <v>418</v>
      </c>
      <c r="T1751" t="s">
        <v>37</v>
      </c>
      <c r="U1751" t="s">
        <v>38</v>
      </c>
      <c r="V1751" t="s">
        <v>569</v>
      </c>
      <c r="W1751" s="11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5">
      <c r="A1752" t="s">
        <v>28</v>
      </c>
      <c r="B1752" t="s">
        <v>6750</v>
      </c>
      <c r="C1752">
        <v>488</v>
      </c>
      <c r="D1752">
        <v>122</v>
      </c>
      <c r="E1752">
        <v>1000</v>
      </c>
      <c r="F1752">
        <v>883</v>
      </c>
      <c r="G1752" t="s">
        <v>1114</v>
      </c>
      <c r="H1752">
        <v>2000</v>
      </c>
      <c r="I1752" s="11">
        <v>74273505</v>
      </c>
      <c r="J1752" t="s">
        <v>2062</v>
      </c>
      <c r="K1752" t="s">
        <v>393</v>
      </c>
      <c r="L1752" t="s">
        <v>8833</v>
      </c>
      <c r="M1752">
        <v>612060</v>
      </c>
      <c r="N1752">
        <v>4738</v>
      </c>
      <c r="O1752" t="s">
        <v>4350</v>
      </c>
      <c r="P1752">
        <v>0</v>
      </c>
      <c r="Q1752" t="s">
        <v>8834</v>
      </c>
      <c r="R1752" t="s">
        <v>8835</v>
      </c>
      <c r="S1752">
        <v>1518</v>
      </c>
      <c r="T1752" t="s">
        <v>37</v>
      </c>
      <c r="U1752" t="s">
        <v>38</v>
      </c>
      <c r="V1752" t="s">
        <v>569</v>
      </c>
      <c r="W1752" s="11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5">
      <c r="A1753" t="s">
        <v>28</v>
      </c>
      <c r="B1753" t="s">
        <v>1311</v>
      </c>
      <c r="C1753">
        <v>146</v>
      </c>
      <c r="D1753">
        <v>99</v>
      </c>
      <c r="E1753">
        <v>167</v>
      </c>
      <c r="F1753">
        <v>460</v>
      </c>
      <c r="G1753" t="s">
        <v>8000</v>
      </c>
      <c r="H1753">
        <v>655</v>
      </c>
      <c r="I1753" s="11">
        <v>134141530</v>
      </c>
      <c r="J1753" t="s">
        <v>5427</v>
      </c>
      <c r="K1753" t="s">
        <v>2220</v>
      </c>
      <c r="L1753" t="s">
        <v>8836</v>
      </c>
      <c r="M1753">
        <v>75903</v>
      </c>
      <c r="N1753">
        <v>2394</v>
      </c>
      <c r="O1753" t="s">
        <v>8837</v>
      </c>
      <c r="P1753">
        <v>1</v>
      </c>
      <c r="Q1753" t="s">
        <v>8838</v>
      </c>
      <c r="R1753" t="s">
        <v>8839</v>
      </c>
      <c r="S1753">
        <v>109</v>
      </c>
      <c r="T1753" t="s">
        <v>37</v>
      </c>
      <c r="U1753" t="s">
        <v>38</v>
      </c>
      <c r="V1753" t="s">
        <v>39</v>
      </c>
      <c r="W1753" s="11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5">
      <c r="A1754" t="s">
        <v>28</v>
      </c>
      <c r="B1754" t="s">
        <v>8840</v>
      </c>
      <c r="C1754">
        <v>168</v>
      </c>
      <c r="D1754">
        <v>97</v>
      </c>
      <c r="E1754">
        <v>11</v>
      </c>
      <c r="F1754">
        <v>887</v>
      </c>
      <c r="G1754" t="s">
        <v>388</v>
      </c>
      <c r="H1754">
        <v>14000</v>
      </c>
      <c r="I1754" s="11">
        <v>71500556</v>
      </c>
      <c r="J1754" t="s">
        <v>1375</v>
      </c>
      <c r="K1754" t="s">
        <v>426</v>
      </c>
      <c r="L1754" t="s">
        <v>8841</v>
      </c>
      <c r="M1754">
        <v>171568</v>
      </c>
      <c r="N1754">
        <v>16999</v>
      </c>
      <c r="O1754" t="s">
        <v>2228</v>
      </c>
      <c r="P1754">
        <v>3</v>
      </c>
      <c r="Q1754" t="s">
        <v>8842</v>
      </c>
      <c r="R1754" t="s">
        <v>8843</v>
      </c>
      <c r="S1754">
        <v>571</v>
      </c>
      <c r="T1754" t="s">
        <v>37</v>
      </c>
      <c r="U1754" t="s">
        <v>56</v>
      </c>
      <c r="V1754" t="s">
        <v>569</v>
      </c>
      <c r="W1754" s="11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5">
      <c r="A1755" t="s">
        <v>28</v>
      </c>
      <c r="B1755" t="s">
        <v>7236</v>
      </c>
      <c r="C1755">
        <v>152</v>
      </c>
      <c r="D1755">
        <v>121</v>
      </c>
      <c r="E1755">
        <v>529</v>
      </c>
      <c r="F1755">
        <v>163</v>
      </c>
      <c r="G1755" t="s">
        <v>8844</v>
      </c>
      <c r="H1755">
        <v>541</v>
      </c>
      <c r="I1755" s="11">
        <v>71309760</v>
      </c>
      <c r="J1755" t="s">
        <v>209</v>
      </c>
      <c r="K1755" t="s">
        <v>3033</v>
      </c>
      <c r="L1755" t="s">
        <v>8845</v>
      </c>
      <c r="M1755">
        <v>150308</v>
      </c>
      <c r="N1755">
        <v>1323</v>
      </c>
      <c r="O1755" t="s">
        <v>8846</v>
      </c>
      <c r="P1755">
        <v>1</v>
      </c>
      <c r="Q1755" t="s">
        <v>8847</v>
      </c>
      <c r="R1755" t="s">
        <v>8848</v>
      </c>
      <c r="S1755">
        <v>498</v>
      </c>
      <c r="T1755" t="s">
        <v>37</v>
      </c>
      <c r="U1755" t="s">
        <v>56</v>
      </c>
      <c r="V1755" t="s">
        <v>39</v>
      </c>
      <c r="W1755" s="11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5">
      <c r="A1756" t="s">
        <v>28</v>
      </c>
      <c r="B1756" t="s">
        <v>8849</v>
      </c>
      <c r="C1756">
        <v>133</v>
      </c>
      <c r="D1756">
        <v>95</v>
      </c>
      <c r="E1756">
        <v>0</v>
      </c>
      <c r="F1756">
        <v>643</v>
      </c>
      <c r="G1756" t="s">
        <v>2220</v>
      </c>
      <c r="H1756">
        <v>934</v>
      </c>
      <c r="I1756" s="11">
        <v>89808372</v>
      </c>
      <c r="J1756" t="s">
        <v>1611</v>
      </c>
      <c r="K1756" t="s">
        <v>4979</v>
      </c>
      <c r="L1756" t="s">
        <v>8850</v>
      </c>
      <c r="M1756">
        <v>46417</v>
      </c>
      <c r="N1756">
        <v>3500</v>
      </c>
      <c r="O1756" t="s">
        <v>8851</v>
      </c>
      <c r="P1756">
        <v>2</v>
      </c>
      <c r="Q1756" t="s">
        <v>8852</v>
      </c>
      <c r="R1756" t="s">
        <v>8853</v>
      </c>
      <c r="S1756">
        <v>297</v>
      </c>
      <c r="T1756" t="s">
        <v>37</v>
      </c>
      <c r="U1756" t="s">
        <v>38</v>
      </c>
      <c r="V1756" t="s">
        <v>39</v>
      </c>
      <c r="W1756" s="11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5">
      <c r="A1757" t="s">
        <v>28</v>
      </c>
      <c r="B1757" t="s">
        <v>4910</v>
      </c>
      <c r="C1757">
        <v>139</v>
      </c>
      <c r="D1757">
        <v>105</v>
      </c>
      <c r="E1757">
        <v>99</v>
      </c>
      <c r="F1757">
        <v>433</v>
      </c>
      <c r="G1757" t="s">
        <v>8854</v>
      </c>
      <c r="H1757">
        <v>3000</v>
      </c>
      <c r="I1757" s="11">
        <v>77264926</v>
      </c>
      <c r="J1757" t="s">
        <v>2934</v>
      </c>
      <c r="K1757" t="s">
        <v>2544</v>
      </c>
      <c r="L1757" t="s">
        <v>8855</v>
      </c>
      <c r="M1757">
        <v>21176</v>
      </c>
      <c r="N1757">
        <v>5740</v>
      </c>
      <c r="O1757" t="s">
        <v>905</v>
      </c>
      <c r="P1757">
        <v>5</v>
      </c>
      <c r="Q1757" t="s">
        <v>8856</v>
      </c>
      <c r="R1757" t="s">
        <v>8857</v>
      </c>
      <c r="S1757">
        <v>107</v>
      </c>
      <c r="T1757" t="s">
        <v>37</v>
      </c>
      <c r="U1757" t="s">
        <v>38</v>
      </c>
      <c r="V1757" t="s">
        <v>90</v>
      </c>
      <c r="W1757" s="11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5">
      <c r="A1758" t="s">
        <v>28</v>
      </c>
      <c r="B1758" t="s">
        <v>2611</v>
      </c>
      <c r="C1758">
        <v>245</v>
      </c>
      <c r="D1758">
        <v>108</v>
      </c>
      <c r="E1758">
        <v>425</v>
      </c>
      <c r="F1758">
        <v>766</v>
      </c>
      <c r="G1758" t="s">
        <v>8858</v>
      </c>
      <c r="H1758">
        <v>20000</v>
      </c>
      <c r="I1758" s="11">
        <v>70625986</v>
      </c>
      <c r="J1758" t="s">
        <v>1618</v>
      </c>
      <c r="K1758" t="s">
        <v>814</v>
      </c>
      <c r="L1758" t="s">
        <v>8859</v>
      </c>
      <c r="M1758">
        <v>168717</v>
      </c>
      <c r="N1758">
        <v>22739</v>
      </c>
      <c r="O1758" t="s">
        <v>531</v>
      </c>
      <c r="P1758">
        <v>1</v>
      </c>
      <c r="Q1758" t="s">
        <v>8860</v>
      </c>
      <c r="R1758" t="s">
        <v>8861</v>
      </c>
      <c r="S1758">
        <v>178</v>
      </c>
      <c r="T1758" t="s">
        <v>37</v>
      </c>
      <c r="U1758" t="s">
        <v>38</v>
      </c>
      <c r="V1758" t="s">
        <v>569</v>
      </c>
      <c r="W1758" s="11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5">
      <c r="A1759" t="s">
        <v>28</v>
      </c>
      <c r="B1759" t="s">
        <v>5692</v>
      </c>
      <c r="C1759">
        <v>84</v>
      </c>
      <c r="D1759">
        <v>134</v>
      </c>
      <c r="E1759">
        <v>170</v>
      </c>
      <c r="F1759">
        <v>472</v>
      </c>
      <c r="G1759" t="s">
        <v>8862</v>
      </c>
      <c r="H1759">
        <v>2000</v>
      </c>
      <c r="I1759" s="11">
        <v>56505065</v>
      </c>
      <c r="J1759" t="s">
        <v>8863</v>
      </c>
      <c r="K1759" t="s">
        <v>2889</v>
      </c>
      <c r="L1759" t="s">
        <v>8864</v>
      </c>
      <c r="M1759">
        <v>95241</v>
      </c>
      <c r="N1759">
        <v>4453</v>
      </c>
      <c r="O1759" t="s">
        <v>6053</v>
      </c>
      <c r="P1759">
        <v>0</v>
      </c>
      <c r="Q1759" t="s">
        <v>8865</v>
      </c>
      <c r="R1759" t="s">
        <v>8866</v>
      </c>
      <c r="S1759">
        <v>439</v>
      </c>
      <c r="T1759" t="s">
        <v>37</v>
      </c>
      <c r="U1759" t="s">
        <v>38</v>
      </c>
      <c r="V1759" t="s">
        <v>569</v>
      </c>
      <c r="W1759" s="11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5">
      <c r="A1760" t="s">
        <v>28</v>
      </c>
      <c r="B1760" t="s">
        <v>3305</v>
      </c>
      <c r="C1760">
        <v>70</v>
      </c>
      <c r="D1760">
        <v>115</v>
      </c>
      <c r="E1760">
        <v>43</v>
      </c>
      <c r="F1760">
        <v>775</v>
      </c>
      <c r="G1760" t="s">
        <v>460</v>
      </c>
      <c r="H1760">
        <v>5000</v>
      </c>
      <c r="I1760" s="11">
        <v>55973336</v>
      </c>
      <c r="J1760" t="s">
        <v>329</v>
      </c>
      <c r="K1760" t="s">
        <v>492</v>
      </c>
      <c r="L1760" t="s">
        <v>8867</v>
      </c>
      <c r="M1760">
        <v>57040</v>
      </c>
      <c r="N1760">
        <v>9082</v>
      </c>
      <c r="O1760" t="s">
        <v>7106</v>
      </c>
      <c r="P1760">
        <v>1</v>
      </c>
      <c r="Q1760" t="s">
        <v>8868</v>
      </c>
      <c r="R1760" t="s">
        <v>8869</v>
      </c>
      <c r="S1760">
        <v>365</v>
      </c>
      <c r="T1760" t="s">
        <v>37</v>
      </c>
      <c r="U1760" t="s">
        <v>38</v>
      </c>
      <c r="V1760" t="s">
        <v>569</v>
      </c>
      <c r="W1760" s="11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5">
      <c r="A1761" t="s">
        <v>28</v>
      </c>
      <c r="B1761" t="s">
        <v>5253</v>
      </c>
      <c r="C1761">
        <v>216</v>
      </c>
      <c r="D1761">
        <v>86</v>
      </c>
      <c r="E1761">
        <v>70</v>
      </c>
      <c r="F1761">
        <v>318</v>
      </c>
      <c r="G1761" t="s">
        <v>8872</v>
      </c>
      <c r="H1761">
        <v>440</v>
      </c>
      <c r="I1761" s="11">
        <v>54098051</v>
      </c>
      <c r="J1761" t="s">
        <v>6096</v>
      </c>
      <c r="K1761" t="s">
        <v>8873</v>
      </c>
      <c r="L1761" t="s">
        <v>8874</v>
      </c>
      <c r="M1761">
        <v>102861</v>
      </c>
      <c r="N1761">
        <v>2420</v>
      </c>
      <c r="O1761" t="s">
        <v>5383</v>
      </c>
      <c r="P1761">
        <v>0</v>
      </c>
      <c r="Q1761" t="s">
        <v>8875</v>
      </c>
      <c r="R1761" t="s">
        <v>8876</v>
      </c>
      <c r="S1761">
        <v>571</v>
      </c>
      <c r="T1761" t="s">
        <v>37</v>
      </c>
      <c r="U1761" t="s">
        <v>740</v>
      </c>
      <c r="V1761" t="s">
        <v>569</v>
      </c>
      <c r="W1761" s="11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5">
      <c r="A1762" t="s">
        <v>28</v>
      </c>
      <c r="B1762" t="s">
        <v>6835</v>
      </c>
      <c r="C1762">
        <v>170</v>
      </c>
      <c r="D1762">
        <v>101</v>
      </c>
      <c r="E1762">
        <v>96</v>
      </c>
      <c r="F1762">
        <v>204</v>
      </c>
      <c r="G1762" t="s">
        <v>8877</v>
      </c>
      <c r="H1762">
        <v>713</v>
      </c>
      <c r="I1762" s="11">
        <v>60443237</v>
      </c>
      <c r="J1762" t="s">
        <v>209</v>
      </c>
      <c r="K1762" t="s">
        <v>1682</v>
      </c>
      <c r="L1762" t="s">
        <v>8878</v>
      </c>
      <c r="M1762">
        <v>76882</v>
      </c>
      <c r="N1762">
        <v>1852</v>
      </c>
      <c r="O1762" t="s">
        <v>8879</v>
      </c>
      <c r="P1762">
        <v>0</v>
      </c>
      <c r="Q1762" t="s">
        <v>8880</v>
      </c>
      <c r="R1762" t="s">
        <v>8881</v>
      </c>
      <c r="S1762">
        <v>106</v>
      </c>
      <c r="T1762" t="s">
        <v>37</v>
      </c>
      <c r="U1762" t="s">
        <v>38</v>
      </c>
      <c r="V1762" t="s">
        <v>39</v>
      </c>
      <c r="W1762" s="11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5">
      <c r="A1763" t="s">
        <v>28</v>
      </c>
      <c r="B1763" t="s">
        <v>8882</v>
      </c>
      <c r="C1763">
        <v>181</v>
      </c>
      <c r="D1763">
        <v>96</v>
      </c>
      <c r="E1763">
        <v>47</v>
      </c>
      <c r="F1763">
        <v>3000</v>
      </c>
      <c r="G1763" t="s">
        <v>1885</v>
      </c>
      <c r="H1763">
        <v>14000</v>
      </c>
      <c r="I1763" s="11">
        <v>82234139</v>
      </c>
      <c r="J1763" t="s">
        <v>538</v>
      </c>
      <c r="K1763" t="s">
        <v>673</v>
      </c>
      <c r="L1763" t="s">
        <v>8883</v>
      </c>
      <c r="M1763">
        <v>110390</v>
      </c>
      <c r="N1763">
        <v>28071</v>
      </c>
      <c r="O1763" t="s">
        <v>2544</v>
      </c>
      <c r="P1763">
        <v>3</v>
      </c>
      <c r="Q1763" t="s">
        <v>8884</v>
      </c>
      <c r="R1763" t="s">
        <v>8885</v>
      </c>
      <c r="S1763">
        <v>522</v>
      </c>
      <c r="T1763" t="s">
        <v>37</v>
      </c>
      <c r="U1763" t="s">
        <v>38</v>
      </c>
      <c r="V1763" t="s">
        <v>90</v>
      </c>
      <c r="W1763" s="11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5">
      <c r="A1764" t="s">
        <v>28</v>
      </c>
      <c r="B1764" t="s">
        <v>120</v>
      </c>
      <c r="C1764">
        <v>226</v>
      </c>
      <c r="D1764">
        <v>101</v>
      </c>
      <c r="E1764">
        <v>395</v>
      </c>
      <c r="F1764">
        <v>2000</v>
      </c>
      <c r="G1764" t="s">
        <v>208</v>
      </c>
      <c r="H1764">
        <v>40000</v>
      </c>
      <c r="I1764" s="11">
        <v>51676606</v>
      </c>
      <c r="J1764" t="s">
        <v>8886</v>
      </c>
      <c r="K1764" t="s">
        <v>43</v>
      </c>
      <c r="L1764" t="s">
        <v>8887</v>
      </c>
      <c r="M1764">
        <v>174591</v>
      </c>
      <c r="N1764">
        <v>58823</v>
      </c>
      <c r="O1764" t="s">
        <v>393</v>
      </c>
      <c r="P1764">
        <v>1</v>
      </c>
      <c r="Q1764" t="s">
        <v>8888</v>
      </c>
      <c r="R1764" t="s">
        <v>8889</v>
      </c>
      <c r="S1764">
        <v>632</v>
      </c>
      <c r="T1764" t="s">
        <v>37</v>
      </c>
      <c r="U1764" t="s">
        <v>38</v>
      </c>
      <c r="V1764" t="s">
        <v>90</v>
      </c>
      <c r="W1764" s="11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5">
      <c r="A1765" t="s">
        <v>28</v>
      </c>
      <c r="B1765" t="s">
        <v>8890</v>
      </c>
      <c r="C1765">
        <v>24</v>
      </c>
      <c r="D1765">
        <v>100</v>
      </c>
      <c r="E1765">
        <v>0</v>
      </c>
      <c r="F1765">
        <v>400</v>
      </c>
      <c r="G1765" t="s">
        <v>8000</v>
      </c>
      <c r="H1765">
        <v>975</v>
      </c>
      <c r="I1765" s="11">
        <v>52528330</v>
      </c>
      <c r="J1765" t="s">
        <v>2450</v>
      </c>
      <c r="K1765" t="s">
        <v>3835</v>
      </c>
      <c r="L1765" t="s">
        <v>8891</v>
      </c>
      <c r="M1765">
        <v>4265</v>
      </c>
      <c r="N1765">
        <v>3202</v>
      </c>
      <c r="O1765" t="s">
        <v>8892</v>
      </c>
      <c r="P1765">
        <v>0</v>
      </c>
      <c r="Q1765" t="s">
        <v>8893</v>
      </c>
      <c r="R1765" t="s">
        <v>8894</v>
      </c>
      <c r="S1765">
        <v>27</v>
      </c>
      <c r="T1765" t="s">
        <v>37</v>
      </c>
      <c r="U1765" t="s">
        <v>38</v>
      </c>
      <c r="V1765" t="s">
        <v>39</v>
      </c>
      <c r="W1765" s="11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5">
      <c r="A1766" t="s">
        <v>28</v>
      </c>
      <c r="B1766" t="s">
        <v>8895</v>
      </c>
      <c r="C1766">
        <v>408</v>
      </c>
      <c r="D1766">
        <v>117</v>
      </c>
      <c r="E1766">
        <v>248</v>
      </c>
      <c r="F1766">
        <v>726</v>
      </c>
      <c r="G1766" t="s">
        <v>1635</v>
      </c>
      <c r="H1766">
        <v>14000</v>
      </c>
      <c r="I1766" s="11">
        <v>51533608</v>
      </c>
      <c r="J1766" t="s">
        <v>685</v>
      </c>
      <c r="K1766" t="s">
        <v>223</v>
      </c>
      <c r="L1766" t="s">
        <v>8896</v>
      </c>
      <c r="M1766">
        <v>203111</v>
      </c>
      <c r="N1766">
        <v>16606</v>
      </c>
      <c r="O1766" t="s">
        <v>4967</v>
      </c>
      <c r="P1766">
        <v>1</v>
      </c>
      <c r="Q1766" t="s">
        <v>8897</v>
      </c>
      <c r="R1766" t="s">
        <v>8898</v>
      </c>
      <c r="S1766">
        <v>755</v>
      </c>
      <c r="T1766" t="s">
        <v>37</v>
      </c>
      <c r="U1766" t="s">
        <v>38</v>
      </c>
      <c r="V1766" t="s">
        <v>569</v>
      </c>
      <c r="W1766" s="11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5">
      <c r="A1767" t="s">
        <v>28</v>
      </c>
      <c r="B1767" t="s">
        <v>8899</v>
      </c>
      <c r="C1767">
        <v>180</v>
      </c>
      <c r="D1767">
        <v>101</v>
      </c>
      <c r="E1767">
        <v>21</v>
      </c>
      <c r="F1767">
        <v>317</v>
      </c>
      <c r="G1767" t="s">
        <v>4440</v>
      </c>
      <c r="H1767">
        <v>22000</v>
      </c>
      <c r="I1767" s="11">
        <v>51097664</v>
      </c>
      <c r="J1767" t="s">
        <v>5834</v>
      </c>
      <c r="K1767" t="s">
        <v>1683</v>
      </c>
      <c r="L1767" t="s">
        <v>8900</v>
      </c>
      <c r="M1767">
        <v>70205</v>
      </c>
      <c r="N1767">
        <v>23328</v>
      </c>
      <c r="O1767" t="s">
        <v>7430</v>
      </c>
      <c r="P1767">
        <v>0</v>
      </c>
      <c r="Q1767" t="s">
        <v>8901</v>
      </c>
      <c r="R1767" t="s">
        <v>8902</v>
      </c>
      <c r="S1767">
        <v>450</v>
      </c>
      <c r="T1767" t="s">
        <v>37</v>
      </c>
      <c r="U1767" t="s">
        <v>38</v>
      </c>
      <c r="V1767" t="s">
        <v>569</v>
      </c>
      <c r="W1767" s="11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5">
      <c r="A1768" t="s">
        <v>28</v>
      </c>
      <c r="B1768" t="s">
        <v>1688</v>
      </c>
      <c r="C1768">
        <v>181</v>
      </c>
      <c r="D1768">
        <v>98</v>
      </c>
      <c r="E1768">
        <v>285</v>
      </c>
      <c r="F1768">
        <v>7000</v>
      </c>
      <c r="G1768" t="s">
        <v>1213</v>
      </c>
      <c r="H1768">
        <v>640000</v>
      </c>
      <c r="I1768" s="11">
        <v>84136909</v>
      </c>
      <c r="J1768" t="s">
        <v>1611</v>
      </c>
      <c r="K1768" t="s">
        <v>8903</v>
      </c>
      <c r="L1768" t="s">
        <v>8904</v>
      </c>
      <c r="M1768">
        <v>267921</v>
      </c>
      <c r="N1768">
        <v>656730</v>
      </c>
      <c r="O1768" t="s">
        <v>508</v>
      </c>
      <c r="P1768">
        <v>5</v>
      </c>
      <c r="Q1768" t="s">
        <v>8905</v>
      </c>
      <c r="R1768" t="s">
        <v>8906</v>
      </c>
      <c r="S1768">
        <v>577</v>
      </c>
      <c r="T1768" t="s">
        <v>37</v>
      </c>
      <c r="U1768" t="s">
        <v>38</v>
      </c>
      <c r="V1768" t="s">
        <v>39</v>
      </c>
      <c r="W1768" s="11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5">
      <c r="A1769" t="s">
        <v>28</v>
      </c>
      <c r="B1769" t="s">
        <v>477</v>
      </c>
      <c r="C1769">
        <v>192</v>
      </c>
      <c r="D1769">
        <v>146</v>
      </c>
      <c r="E1769">
        <v>17000</v>
      </c>
      <c r="F1769">
        <v>635</v>
      </c>
      <c r="G1769" t="s">
        <v>3063</v>
      </c>
      <c r="H1769">
        <v>22000</v>
      </c>
      <c r="I1769" s="11">
        <v>46836394</v>
      </c>
      <c r="J1769" t="s">
        <v>1663</v>
      </c>
      <c r="K1769" t="s">
        <v>1683</v>
      </c>
      <c r="L1769" t="s">
        <v>8907</v>
      </c>
      <c r="M1769">
        <v>728685</v>
      </c>
      <c r="N1769">
        <v>24783</v>
      </c>
      <c r="O1769" t="s">
        <v>7260</v>
      </c>
      <c r="P1769">
        <v>3</v>
      </c>
      <c r="Q1769" t="s">
        <v>8908</v>
      </c>
      <c r="R1769" t="s">
        <v>8909</v>
      </c>
      <c r="S1769">
        <v>989</v>
      </c>
      <c r="T1769" t="s">
        <v>37</v>
      </c>
      <c r="U1769" t="s">
        <v>38</v>
      </c>
      <c r="V1769" t="s">
        <v>569</v>
      </c>
      <c r="W1769" s="11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5">
      <c r="A1770" t="s">
        <v>28</v>
      </c>
      <c r="B1770" t="s">
        <v>4193</v>
      </c>
      <c r="C1770">
        <v>79</v>
      </c>
      <c r="D1770">
        <v>102</v>
      </c>
      <c r="E1770">
        <v>91</v>
      </c>
      <c r="F1770">
        <v>434</v>
      </c>
      <c r="G1770" t="s">
        <v>7856</v>
      </c>
      <c r="H1770">
        <v>1000</v>
      </c>
      <c r="I1770" s="11">
        <v>47285499</v>
      </c>
      <c r="J1770" t="s">
        <v>8910</v>
      </c>
      <c r="K1770" t="s">
        <v>5710</v>
      </c>
      <c r="L1770" t="s">
        <v>8911</v>
      </c>
      <c r="M1770">
        <v>26755</v>
      </c>
      <c r="N1770">
        <v>3037</v>
      </c>
      <c r="O1770" t="s">
        <v>8912</v>
      </c>
      <c r="P1770">
        <v>3</v>
      </c>
      <c r="Q1770" t="s">
        <v>8913</v>
      </c>
      <c r="R1770" t="s">
        <v>8914</v>
      </c>
      <c r="S1770">
        <v>104</v>
      </c>
      <c r="T1770" t="s">
        <v>37</v>
      </c>
      <c r="U1770" t="s">
        <v>38</v>
      </c>
      <c r="V1770" t="s">
        <v>90</v>
      </c>
      <c r="W1770" s="11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5">
      <c r="A1771" t="s">
        <v>28</v>
      </c>
      <c r="B1771" t="s">
        <v>6746</v>
      </c>
      <c r="C1771">
        <v>128</v>
      </c>
      <c r="D1771">
        <v>97</v>
      </c>
      <c r="E1771">
        <v>52</v>
      </c>
      <c r="F1771">
        <v>579</v>
      </c>
      <c r="G1771" t="s">
        <v>393</v>
      </c>
      <c r="H1771">
        <v>14000</v>
      </c>
      <c r="I1771" s="11">
        <v>47124400</v>
      </c>
      <c r="J1771" t="s">
        <v>505</v>
      </c>
      <c r="K1771" t="s">
        <v>426</v>
      </c>
      <c r="L1771" t="s">
        <v>8915</v>
      </c>
      <c r="M1771">
        <v>49676</v>
      </c>
      <c r="N1771">
        <v>17278</v>
      </c>
      <c r="O1771" t="s">
        <v>2356</v>
      </c>
      <c r="P1771">
        <v>0</v>
      </c>
      <c r="Q1771" t="s">
        <v>8916</v>
      </c>
      <c r="R1771" t="s">
        <v>8917</v>
      </c>
      <c r="S1771">
        <v>181</v>
      </c>
      <c r="T1771" t="s">
        <v>37</v>
      </c>
      <c r="U1771" t="s">
        <v>38</v>
      </c>
      <c r="V1771" t="s">
        <v>90</v>
      </c>
      <c r="W1771" s="11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5">
      <c r="A1772" t="s">
        <v>28</v>
      </c>
      <c r="B1772" t="s">
        <v>2183</v>
      </c>
      <c r="C1772">
        <v>147</v>
      </c>
      <c r="D1772">
        <v>142</v>
      </c>
      <c r="E1772">
        <v>0</v>
      </c>
      <c r="F1772">
        <v>638</v>
      </c>
      <c r="G1772" t="s">
        <v>2340</v>
      </c>
      <c r="H1772">
        <v>14000</v>
      </c>
      <c r="I1772" s="11">
        <v>44700000</v>
      </c>
      <c r="J1772" t="s">
        <v>1872</v>
      </c>
      <c r="K1772" t="s">
        <v>2314</v>
      </c>
      <c r="L1772" t="s">
        <v>8918</v>
      </c>
      <c r="M1772">
        <v>537442</v>
      </c>
      <c r="N1772">
        <v>16464</v>
      </c>
      <c r="O1772" t="s">
        <v>1305</v>
      </c>
      <c r="P1772">
        <v>0</v>
      </c>
      <c r="Q1772" t="s">
        <v>8919</v>
      </c>
      <c r="R1772" t="s">
        <v>8920</v>
      </c>
      <c r="S1772">
        <v>851</v>
      </c>
      <c r="T1772" t="s">
        <v>37</v>
      </c>
      <c r="U1772" t="s">
        <v>38</v>
      </c>
      <c r="V1772" t="s">
        <v>569</v>
      </c>
      <c r="W1772" s="11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5">
      <c r="A1773" t="s">
        <v>28</v>
      </c>
      <c r="B1773" t="s">
        <v>4770</v>
      </c>
      <c r="C1773">
        <v>49</v>
      </c>
      <c r="D1773">
        <v>98</v>
      </c>
      <c r="E1773">
        <v>176</v>
      </c>
      <c r="F1773">
        <v>468</v>
      </c>
      <c r="G1773" t="s">
        <v>2689</v>
      </c>
      <c r="H1773">
        <v>742</v>
      </c>
      <c r="I1773" s="11">
        <v>44455658</v>
      </c>
      <c r="J1773" t="s">
        <v>1334</v>
      </c>
      <c r="K1773" t="s">
        <v>1580</v>
      </c>
      <c r="L1773" t="s">
        <v>8921</v>
      </c>
      <c r="M1773">
        <v>36253</v>
      </c>
      <c r="N1773">
        <v>2457</v>
      </c>
      <c r="O1773" t="s">
        <v>8922</v>
      </c>
      <c r="P1773">
        <v>2</v>
      </c>
      <c r="Q1773" t="s">
        <v>8923</v>
      </c>
      <c r="R1773" t="s">
        <v>8924</v>
      </c>
      <c r="S1773">
        <v>92</v>
      </c>
      <c r="T1773" t="s">
        <v>37</v>
      </c>
      <c r="U1773" t="s">
        <v>38</v>
      </c>
      <c r="V1773" t="s">
        <v>569</v>
      </c>
      <c r="W1773" s="11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5">
      <c r="A1774" t="s">
        <v>28</v>
      </c>
      <c r="B1774" t="s">
        <v>8925</v>
      </c>
      <c r="C1774">
        <v>75</v>
      </c>
      <c r="D1774">
        <v>219</v>
      </c>
      <c r="E1774">
        <v>973</v>
      </c>
      <c r="F1774">
        <v>400</v>
      </c>
      <c r="G1774" t="s">
        <v>5053</v>
      </c>
      <c r="H1774">
        <v>1000</v>
      </c>
      <c r="I1774" s="11">
        <v>43984230</v>
      </c>
      <c r="J1774" t="s">
        <v>5652</v>
      </c>
      <c r="K1774" t="s">
        <v>571</v>
      </c>
      <c r="L1774" t="s">
        <v>8926</v>
      </c>
      <c r="M1774">
        <v>70274</v>
      </c>
      <c r="N1774">
        <v>2451</v>
      </c>
      <c r="O1774" t="s">
        <v>3293</v>
      </c>
      <c r="P1774">
        <v>0</v>
      </c>
      <c r="Q1774" t="s">
        <v>8927</v>
      </c>
      <c r="R1774" t="s">
        <v>8928</v>
      </c>
      <c r="S1774">
        <v>133</v>
      </c>
      <c r="T1774" t="s">
        <v>37</v>
      </c>
      <c r="U1774" t="s">
        <v>865</v>
      </c>
      <c r="V1774" t="s">
        <v>39</v>
      </c>
      <c r="W1774" s="11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5">
      <c r="A1775" t="s">
        <v>28</v>
      </c>
      <c r="B1775" t="s">
        <v>3676</v>
      </c>
      <c r="C1775">
        <v>270</v>
      </c>
      <c r="D1775">
        <v>109</v>
      </c>
      <c r="E1775">
        <v>175</v>
      </c>
      <c r="F1775">
        <v>733</v>
      </c>
      <c r="G1775" t="s">
        <v>8929</v>
      </c>
      <c r="H1775">
        <v>24000</v>
      </c>
      <c r="I1775" s="11">
        <v>66489425</v>
      </c>
      <c r="J1775" t="s">
        <v>454</v>
      </c>
      <c r="K1775" t="s">
        <v>77</v>
      </c>
      <c r="L1775" t="s">
        <v>8930</v>
      </c>
      <c r="M1775">
        <v>101977</v>
      </c>
      <c r="N1775">
        <v>26625</v>
      </c>
      <c r="O1775" t="s">
        <v>1103</v>
      </c>
      <c r="P1775">
        <v>3</v>
      </c>
      <c r="Q1775" t="s">
        <v>8931</v>
      </c>
      <c r="R1775" t="s">
        <v>8932</v>
      </c>
      <c r="S1775">
        <v>161</v>
      </c>
      <c r="T1775" t="s">
        <v>37</v>
      </c>
      <c r="U1775" t="s">
        <v>38</v>
      </c>
      <c r="V1775" t="s">
        <v>569</v>
      </c>
      <c r="W1775" s="11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5">
      <c r="A1776" t="s">
        <v>28</v>
      </c>
      <c r="B1776" t="s">
        <v>255</v>
      </c>
      <c r="C1776">
        <v>29</v>
      </c>
      <c r="D1776">
        <v>97</v>
      </c>
      <c r="E1776">
        <v>420</v>
      </c>
      <c r="F1776">
        <v>585</v>
      </c>
      <c r="G1776" t="s">
        <v>7260</v>
      </c>
      <c r="H1776">
        <v>695</v>
      </c>
      <c r="I1776" s="11">
        <v>41067398</v>
      </c>
      <c r="J1776" t="s">
        <v>412</v>
      </c>
      <c r="K1776" t="s">
        <v>2735</v>
      </c>
      <c r="L1776" t="s">
        <v>8933</v>
      </c>
      <c r="M1776">
        <v>22748</v>
      </c>
      <c r="N1776">
        <v>2530</v>
      </c>
      <c r="O1776" t="s">
        <v>5000</v>
      </c>
      <c r="P1776">
        <v>2</v>
      </c>
      <c r="Q1776" t="s">
        <v>8934</v>
      </c>
      <c r="R1776" t="s">
        <v>8935</v>
      </c>
      <c r="S1776">
        <v>41</v>
      </c>
      <c r="T1776" t="s">
        <v>37</v>
      </c>
      <c r="U1776" t="s">
        <v>38</v>
      </c>
      <c r="V1776" t="s">
        <v>569</v>
      </c>
      <c r="W1776" s="11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5">
      <c r="A1777" t="s">
        <v>28</v>
      </c>
      <c r="B1777" t="s">
        <v>6720</v>
      </c>
      <c r="C1777">
        <v>398</v>
      </c>
      <c r="D1777">
        <v>158</v>
      </c>
      <c r="E1777">
        <v>0</v>
      </c>
      <c r="F1777">
        <v>104</v>
      </c>
      <c r="G1777" t="s">
        <v>8936</v>
      </c>
      <c r="H1777">
        <v>272</v>
      </c>
      <c r="I1777" s="11">
        <v>40218903</v>
      </c>
      <c r="J1777" t="s">
        <v>3270</v>
      </c>
      <c r="K1777" t="s">
        <v>6768</v>
      </c>
      <c r="L1777" t="s">
        <v>8937</v>
      </c>
      <c r="M1777">
        <v>372990</v>
      </c>
      <c r="N1777">
        <v>533</v>
      </c>
      <c r="O1777" t="s">
        <v>8938</v>
      </c>
      <c r="P1777">
        <v>0</v>
      </c>
      <c r="Q1777" t="s">
        <v>8939</v>
      </c>
      <c r="R1777" t="s">
        <v>8940</v>
      </c>
      <c r="S1777">
        <v>1107</v>
      </c>
      <c r="T1777" t="s">
        <v>37</v>
      </c>
      <c r="U1777" t="s">
        <v>38</v>
      </c>
      <c r="V1777" t="s">
        <v>569</v>
      </c>
      <c r="W1777" s="11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5">
      <c r="A1778" t="s">
        <v>28</v>
      </c>
      <c r="B1778" t="s">
        <v>8941</v>
      </c>
      <c r="C1778">
        <v>38</v>
      </c>
      <c r="D1778">
        <v>85</v>
      </c>
      <c r="E1778">
        <v>0</v>
      </c>
      <c r="F1778">
        <v>503</v>
      </c>
      <c r="G1778" t="s">
        <v>8942</v>
      </c>
      <c r="H1778">
        <v>1000</v>
      </c>
      <c r="I1778" s="11">
        <v>39880476</v>
      </c>
      <c r="J1778" t="s">
        <v>266</v>
      </c>
      <c r="K1778" t="s">
        <v>1199</v>
      </c>
      <c r="L1778" t="s">
        <v>8943</v>
      </c>
      <c r="M1778">
        <v>12218</v>
      </c>
      <c r="N1778">
        <v>2908</v>
      </c>
      <c r="O1778" t="s">
        <v>2100</v>
      </c>
      <c r="P1778">
        <v>0</v>
      </c>
      <c r="Q1778" t="s">
        <v>8944</v>
      </c>
      <c r="R1778" t="s">
        <v>8945</v>
      </c>
      <c r="S1778">
        <v>33</v>
      </c>
      <c r="T1778" t="s">
        <v>37</v>
      </c>
      <c r="U1778" t="s">
        <v>38</v>
      </c>
      <c r="V1778" t="s">
        <v>90</v>
      </c>
      <c r="W1778" s="11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5">
      <c r="A1779" t="s">
        <v>28</v>
      </c>
      <c r="B1779" t="s">
        <v>8946</v>
      </c>
      <c r="C1779">
        <v>45</v>
      </c>
      <c r="D1779">
        <v>80</v>
      </c>
      <c r="E1779">
        <v>0</v>
      </c>
      <c r="F1779">
        <v>362</v>
      </c>
      <c r="G1779" t="s">
        <v>2100</v>
      </c>
      <c r="H1779">
        <v>971</v>
      </c>
      <c r="I1779" s="11">
        <v>39399750</v>
      </c>
      <c r="J1779" t="s">
        <v>802</v>
      </c>
      <c r="K1779" t="s">
        <v>2252</v>
      </c>
      <c r="L1779" t="s">
        <v>8947</v>
      </c>
      <c r="M1779">
        <v>5674</v>
      </c>
      <c r="N1779">
        <v>3017</v>
      </c>
      <c r="O1779" t="s">
        <v>8948</v>
      </c>
      <c r="P1779">
        <v>0</v>
      </c>
      <c r="Q1779" t="s">
        <v>8949</v>
      </c>
      <c r="R1779" t="s">
        <v>8950</v>
      </c>
      <c r="S1779">
        <v>35</v>
      </c>
      <c r="T1779" t="s">
        <v>37</v>
      </c>
      <c r="U1779" t="s">
        <v>38</v>
      </c>
      <c r="V1779" t="s">
        <v>90</v>
      </c>
      <c r="W1779" s="11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5">
      <c r="A1780" t="s">
        <v>28</v>
      </c>
      <c r="B1780" t="s">
        <v>6477</v>
      </c>
      <c r="C1780">
        <v>81</v>
      </c>
      <c r="D1780">
        <v>86</v>
      </c>
      <c r="E1780">
        <v>92</v>
      </c>
      <c r="F1780">
        <v>466</v>
      </c>
      <c r="G1780" t="s">
        <v>8951</v>
      </c>
      <c r="H1780">
        <v>744</v>
      </c>
      <c r="I1780" s="11">
        <v>38230435</v>
      </c>
      <c r="J1780" t="s">
        <v>2073</v>
      </c>
      <c r="K1780" t="s">
        <v>2551</v>
      </c>
      <c r="L1780" t="s">
        <v>8952</v>
      </c>
      <c r="M1780">
        <v>29661</v>
      </c>
      <c r="N1780">
        <v>3001</v>
      </c>
      <c r="O1780" t="s">
        <v>1587</v>
      </c>
      <c r="P1780">
        <v>3</v>
      </c>
      <c r="Q1780" t="s">
        <v>8953</v>
      </c>
      <c r="R1780" t="s">
        <v>8954</v>
      </c>
      <c r="S1780">
        <v>179</v>
      </c>
      <c r="T1780" t="s">
        <v>37</v>
      </c>
      <c r="U1780" t="s">
        <v>38</v>
      </c>
      <c r="V1780" t="s">
        <v>39</v>
      </c>
      <c r="W1780" s="11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5">
      <c r="A1781" t="s">
        <v>28</v>
      </c>
      <c r="B1781" t="s">
        <v>5990</v>
      </c>
      <c r="C1781">
        <v>88</v>
      </c>
      <c r="D1781">
        <v>119</v>
      </c>
      <c r="E1781">
        <v>42</v>
      </c>
      <c r="F1781">
        <v>917</v>
      </c>
      <c r="G1781" t="s">
        <v>624</v>
      </c>
      <c r="H1781">
        <v>2000</v>
      </c>
      <c r="I1781" s="11">
        <v>39008741</v>
      </c>
      <c r="J1781" t="s">
        <v>8535</v>
      </c>
      <c r="K1781" t="s">
        <v>684</v>
      </c>
      <c r="L1781" t="s">
        <v>8955</v>
      </c>
      <c r="M1781">
        <v>44838</v>
      </c>
      <c r="N1781">
        <v>6862</v>
      </c>
      <c r="O1781" t="s">
        <v>7529</v>
      </c>
      <c r="P1781">
        <v>0</v>
      </c>
      <c r="Q1781" t="s">
        <v>8956</v>
      </c>
      <c r="R1781" t="s">
        <v>8957</v>
      </c>
      <c r="S1781">
        <v>223</v>
      </c>
      <c r="T1781" t="s">
        <v>37</v>
      </c>
      <c r="U1781" t="s">
        <v>38</v>
      </c>
      <c r="V1781" t="s">
        <v>90</v>
      </c>
      <c r="W1781" s="11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5">
      <c r="A1782" t="s">
        <v>28</v>
      </c>
      <c r="B1782" t="s">
        <v>8958</v>
      </c>
      <c r="C1782">
        <v>116</v>
      </c>
      <c r="D1782">
        <v>98</v>
      </c>
      <c r="E1782">
        <v>20</v>
      </c>
      <c r="F1782">
        <v>872</v>
      </c>
      <c r="G1782" t="s">
        <v>3044</v>
      </c>
      <c r="H1782">
        <v>5000</v>
      </c>
      <c r="I1782" s="11">
        <v>36833473</v>
      </c>
      <c r="J1782" t="s">
        <v>454</v>
      </c>
      <c r="K1782" t="s">
        <v>492</v>
      </c>
      <c r="L1782" t="s">
        <v>8959</v>
      </c>
      <c r="M1782">
        <v>53126</v>
      </c>
      <c r="N1782">
        <v>7945</v>
      </c>
      <c r="O1782" t="s">
        <v>2854</v>
      </c>
      <c r="P1782">
        <v>1</v>
      </c>
      <c r="Q1782" t="s">
        <v>8960</v>
      </c>
      <c r="R1782" t="s">
        <v>8961</v>
      </c>
      <c r="S1782">
        <v>254</v>
      </c>
      <c r="T1782" t="s">
        <v>37</v>
      </c>
      <c r="U1782" t="s">
        <v>1418</v>
      </c>
      <c r="V1782" t="s">
        <v>569</v>
      </c>
      <c r="W1782" s="11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5">
      <c r="A1783" t="s">
        <v>28</v>
      </c>
      <c r="B1783" t="s">
        <v>8962</v>
      </c>
      <c r="C1783">
        <v>129</v>
      </c>
      <c r="D1783">
        <v>97</v>
      </c>
      <c r="E1783">
        <v>29</v>
      </c>
      <c r="F1783">
        <v>816</v>
      </c>
      <c r="G1783" t="s">
        <v>8963</v>
      </c>
      <c r="H1783">
        <v>15000</v>
      </c>
      <c r="I1783" s="11">
        <v>48237389</v>
      </c>
      <c r="J1783" t="s">
        <v>1618</v>
      </c>
      <c r="K1783" t="s">
        <v>177</v>
      </c>
      <c r="L1783" t="s">
        <v>8964</v>
      </c>
      <c r="M1783">
        <v>63969</v>
      </c>
      <c r="N1783">
        <v>18789</v>
      </c>
      <c r="O1783" t="s">
        <v>7322</v>
      </c>
      <c r="P1783">
        <v>1</v>
      </c>
      <c r="Q1783" t="s">
        <v>8965</v>
      </c>
      <c r="R1783" t="s">
        <v>8966</v>
      </c>
      <c r="S1783">
        <v>126</v>
      </c>
      <c r="T1783" t="s">
        <v>37</v>
      </c>
      <c r="U1783" t="s">
        <v>38</v>
      </c>
      <c r="V1783" t="s">
        <v>39</v>
      </c>
      <c r="W1783" s="11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5">
      <c r="A1784" t="s">
        <v>28</v>
      </c>
      <c r="B1784" t="s">
        <v>3442</v>
      </c>
      <c r="C1784">
        <v>151</v>
      </c>
      <c r="D1784">
        <v>124</v>
      </c>
      <c r="E1784">
        <v>44</v>
      </c>
      <c r="F1784">
        <v>367</v>
      </c>
      <c r="G1784" t="s">
        <v>1317</v>
      </c>
      <c r="H1784">
        <v>4000</v>
      </c>
      <c r="I1784" s="11">
        <v>36447959</v>
      </c>
      <c r="J1784" t="s">
        <v>1575</v>
      </c>
      <c r="K1784" t="s">
        <v>583</v>
      </c>
      <c r="L1784" t="s">
        <v>8970</v>
      </c>
      <c r="M1784">
        <v>35833</v>
      </c>
      <c r="N1784">
        <v>6393</v>
      </c>
      <c r="O1784" t="s">
        <v>8971</v>
      </c>
      <c r="P1784">
        <v>0</v>
      </c>
      <c r="Q1784" t="s">
        <v>8972</v>
      </c>
      <c r="R1784" t="s">
        <v>8973</v>
      </c>
      <c r="S1784">
        <v>96</v>
      </c>
      <c r="T1784" t="s">
        <v>37</v>
      </c>
      <c r="U1784" t="s">
        <v>38</v>
      </c>
      <c r="V1784" t="s">
        <v>90</v>
      </c>
      <c r="W1784" s="11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5">
      <c r="A1785" t="s">
        <v>720</v>
      </c>
      <c r="B1785" t="s">
        <v>1165</v>
      </c>
      <c r="C1785">
        <v>198</v>
      </c>
      <c r="D1785">
        <v>97</v>
      </c>
      <c r="E1785">
        <v>176</v>
      </c>
      <c r="F1785">
        <v>10000</v>
      </c>
      <c r="G1785" t="s">
        <v>2309</v>
      </c>
      <c r="H1785">
        <v>12000</v>
      </c>
      <c r="I1785" s="11">
        <v>45089048</v>
      </c>
      <c r="J1785" t="s">
        <v>5257</v>
      </c>
      <c r="K1785" t="s">
        <v>296</v>
      </c>
      <c r="L1785" t="s">
        <v>8974</v>
      </c>
      <c r="M1785">
        <v>86251</v>
      </c>
      <c r="N1785">
        <v>36064</v>
      </c>
      <c r="O1785" t="s">
        <v>221</v>
      </c>
      <c r="P1785">
        <v>3</v>
      </c>
      <c r="Q1785" t="s">
        <v>8975</v>
      </c>
      <c r="R1785" t="s">
        <v>8976</v>
      </c>
      <c r="S1785">
        <v>260</v>
      </c>
      <c r="T1785" t="s">
        <v>37</v>
      </c>
      <c r="U1785" t="s">
        <v>7698</v>
      </c>
      <c r="V1785" t="s">
        <v>39</v>
      </c>
      <c r="W1785" s="11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5">
      <c r="A1786" t="s">
        <v>28</v>
      </c>
      <c r="B1786" t="s">
        <v>6444</v>
      </c>
      <c r="C1786">
        <v>66</v>
      </c>
      <c r="D1786">
        <v>105</v>
      </c>
      <c r="E1786">
        <v>29</v>
      </c>
      <c r="F1786">
        <v>742</v>
      </c>
      <c r="G1786" t="s">
        <v>8977</v>
      </c>
      <c r="H1786">
        <v>14000</v>
      </c>
      <c r="I1786" s="11">
        <v>35990505</v>
      </c>
      <c r="J1786" t="s">
        <v>8535</v>
      </c>
      <c r="K1786" t="s">
        <v>426</v>
      </c>
      <c r="L1786" t="s">
        <v>8978</v>
      </c>
      <c r="M1786">
        <v>48095</v>
      </c>
      <c r="N1786">
        <v>16400</v>
      </c>
      <c r="O1786" t="s">
        <v>1580</v>
      </c>
      <c r="P1786">
        <v>1</v>
      </c>
      <c r="Q1786" t="s">
        <v>8979</v>
      </c>
      <c r="R1786" t="s">
        <v>8980</v>
      </c>
      <c r="S1786">
        <v>194</v>
      </c>
      <c r="T1786" t="s">
        <v>37</v>
      </c>
      <c r="U1786" t="s">
        <v>38</v>
      </c>
      <c r="V1786" t="s">
        <v>90</v>
      </c>
      <c r="W1786" s="11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5">
      <c r="A1787" t="s">
        <v>28</v>
      </c>
      <c r="B1787" t="s">
        <v>8981</v>
      </c>
      <c r="C1787">
        <v>167</v>
      </c>
      <c r="D1787">
        <v>104</v>
      </c>
      <c r="E1787">
        <v>108</v>
      </c>
      <c r="F1787">
        <v>177</v>
      </c>
      <c r="G1787" t="s">
        <v>8982</v>
      </c>
      <c r="H1787">
        <v>296</v>
      </c>
      <c r="I1787" s="11">
        <v>35143332</v>
      </c>
      <c r="J1787" t="s">
        <v>6096</v>
      </c>
      <c r="K1787" t="s">
        <v>7149</v>
      </c>
      <c r="L1787" t="s">
        <v>8983</v>
      </c>
      <c r="M1787">
        <v>45102</v>
      </c>
      <c r="N1787">
        <v>1340</v>
      </c>
      <c r="O1787" t="s">
        <v>8984</v>
      </c>
      <c r="P1787">
        <v>0</v>
      </c>
      <c r="Q1787" t="s">
        <v>8985</v>
      </c>
      <c r="R1787" t="s">
        <v>8986</v>
      </c>
      <c r="S1787">
        <v>316</v>
      </c>
      <c r="T1787" t="s">
        <v>37</v>
      </c>
      <c r="U1787" t="s">
        <v>38</v>
      </c>
      <c r="V1787" t="s">
        <v>569</v>
      </c>
      <c r="W1787" s="11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5">
      <c r="A1788" t="s">
        <v>28</v>
      </c>
      <c r="B1788" t="s">
        <v>8987</v>
      </c>
      <c r="C1788">
        <v>127</v>
      </c>
      <c r="D1788">
        <v>101</v>
      </c>
      <c r="E1788">
        <v>7</v>
      </c>
      <c r="F1788">
        <v>440</v>
      </c>
      <c r="G1788" t="s">
        <v>902</v>
      </c>
      <c r="H1788">
        <v>1000</v>
      </c>
      <c r="I1788" s="11">
        <v>35000629</v>
      </c>
      <c r="J1788" t="s">
        <v>1618</v>
      </c>
      <c r="K1788" t="s">
        <v>6388</v>
      </c>
      <c r="L1788" t="s">
        <v>8988</v>
      </c>
      <c r="M1788">
        <v>74622</v>
      </c>
      <c r="N1788">
        <v>2822</v>
      </c>
      <c r="O1788" t="s">
        <v>8873</v>
      </c>
      <c r="P1788">
        <v>1</v>
      </c>
      <c r="Q1788" t="s">
        <v>8989</v>
      </c>
      <c r="R1788" t="s">
        <v>8990</v>
      </c>
      <c r="S1788">
        <v>150</v>
      </c>
      <c r="T1788" t="s">
        <v>37</v>
      </c>
      <c r="U1788" t="s">
        <v>38</v>
      </c>
      <c r="V1788" t="s">
        <v>569</v>
      </c>
      <c r="W1788" s="11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5">
      <c r="A1789" t="s">
        <v>28</v>
      </c>
      <c r="B1789" t="s">
        <v>3305</v>
      </c>
      <c r="C1789">
        <v>109</v>
      </c>
      <c r="D1789">
        <v>101</v>
      </c>
      <c r="E1789">
        <v>43</v>
      </c>
      <c r="F1789">
        <v>432</v>
      </c>
      <c r="G1789" t="s">
        <v>1673</v>
      </c>
      <c r="H1789">
        <v>5000</v>
      </c>
      <c r="I1789" s="11">
        <v>34604054</v>
      </c>
      <c r="J1789" t="s">
        <v>454</v>
      </c>
      <c r="K1789" t="s">
        <v>492</v>
      </c>
      <c r="L1789" t="s">
        <v>8991</v>
      </c>
      <c r="M1789">
        <v>34942</v>
      </c>
      <c r="N1789">
        <v>6867</v>
      </c>
      <c r="O1789" t="s">
        <v>8992</v>
      </c>
      <c r="P1789">
        <v>2</v>
      </c>
      <c r="Q1789" t="s">
        <v>8993</v>
      </c>
      <c r="R1789" t="s">
        <v>8994</v>
      </c>
      <c r="S1789">
        <v>185</v>
      </c>
      <c r="T1789" t="s">
        <v>37</v>
      </c>
      <c r="U1789" t="s">
        <v>38</v>
      </c>
      <c r="V1789" t="s">
        <v>569</v>
      </c>
      <c r="W1789" s="11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5">
      <c r="A1790" t="s">
        <v>28</v>
      </c>
      <c r="B1790" t="s">
        <v>6297</v>
      </c>
      <c r="C1790">
        <v>174</v>
      </c>
      <c r="D1790">
        <v>114</v>
      </c>
      <c r="E1790">
        <v>335</v>
      </c>
      <c r="F1790">
        <v>530</v>
      </c>
      <c r="G1790" t="s">
        <v>2178</v>
      </c>
      <c r="H1790">
        <v>11000</v>
      </c>
      <c r="I1790" s="11">
        <v>41597830</v>
      </c>
      <c r="J1790" t="s">
        <v>209</v>
      </c>
      <c r="K1790" t="s">
        <v>2309</v>
      </c>
      <c r="L1790" t="s">
        <v>8995</v>
      </c>
      <c r="M1790">
        <v>102123</v>
      </c>
      <c r="N1790">
        <v>12624</v>
      </c>
      <c r="O1790" t="s">
        <v>4565</v>
      </c>
      <c r="P1790">
        <v>3</v>
      </c>
      <c r="Q1790" t="s">
        <v>8996</v>
      </c>
      <c r="R1790" t="s">
        <v>8997</v>
      </c>
      <c r="S1790">
        <v>660</v>
      </c>
      <c r="T1790" t="s">
        <v>37</v>
      </c>
      <c r="U1790" t="s">
        <v>38</v>
      </c>
      <c r="V1790" t="s">
        <v>39</v>
      </c>
      <c r="W1790" s="11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5">
      <c r="A1791" t="s">
        <v>28</v>
      </c>
      <c r="B1791" t="s">
        <v>4910</v>
      </c>
      <c r="C1791">
        <v>91</v>
      </c>
      <c r="D1791">
        <v>105</v>
      </c>
      <c r="E1791">
        <v>99</v>
      </c>
      <c r="F1791">
        <v>960</v>
      </c>
      <c r="G1791" t="s">
        <v>8998</v>
      </c>
      <c r="H1791">
        <v>17000</v>
      </c>
      <c r="I1791" s="11">
        <v>33687630</v>
      </c>
      <c r="J1791" t="s">
        <v>1618</v>
      </c>
      <c r="K1791" t="s">
        <v>434</v>
      </c>
      <c r="L1791" t="s">
        <v>8999</v>
      </c>
      <c r="M1791">
        <v>116762</v>
      </c>
      <c r="N1791">
        <v>20109</v>
      </c>
      <c r="O1791" t="s">
        <v>9000</v>
      </c>
      <c r="P1791">
        <v>0</v>
      </c>
      <c r="Q1791" t="s">
        <v>9001</v>
      </c>
      <c r="R1791" t="s">
        <v>9002</v>
      </c>
      <c r="S1791">
        <v>261</v>
      </c>
      <c r="T1791" t="s">
        <v>37</v>
      </c>
      <c r="U1791" t="s">
        <v>38</v>
      </c>
      <c r="V1791" t="s">
        <v>39</v>
      </c>
      <c r="W1791" s="11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5">
      <c r="A1792" t="s">
        <v>28</v>
      </c>
      <c r="B1792" t="s">
        <v>9003</v>
      </c>
      <c r="C1792">
        <v>151</v>
      </c>
      <c r="D1792">
        <v>90</v>
      </c>
      <c r="E1792">
        <v>68</v>
      </c>
      <c r="F1792">
        <v>100</v>
      </c>
      <c r="G1792" t="s">
        <v>9004</v>
      </c>
      <c r="H1792">
        <v>328</v>
      </c>
      <c r="I1792" s="11">
        <v>32553210</v>
      </c>
      <c r="J1792" t="s">
        <v>2934</v>
      </c>
      <c r="K1792" t="s">
        <v>9005</v>
      </c>
      <c r="L1792" t="s">
        <v>9006</v>
      </c>
      <c r="M1792">
        <v>88714</v>
      </c>
      <c r="N1792">
        <v>794</v>
      </c>
      <c r="O1792" t="s">
        <v>9007</v>
      </c>
      <c r="P1792">
        <v>0</v>
      </c>
      <c r="Q1792" t="s">
        <v>9008</v>
      </c>
      <c r="R1792" t="s">
        <v>9009</v>
      </c>
      <c r="S1792">
        <v>235</v>
      </c>
      <c r="T1792" t="s">
        <v>37</v>
      </c>
      <c r="U1792" t="s">
        <v>56</v>
      </c>
      <c r="V1792" t="s">
        <v>90</v>
      </c>
      <c r="W1792" s="11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5">
      <c r="A1793" t="s">
        <v>28</v>
      </c>
      <c r="B1793" t="s">
        <v>9010</v>
      </c>
      <c r="C1793">
        <v>94</v>
      </c>
      <c r="D1793">
        <v>97</v>
      </c>
      <c r="E1793">
        <v>27</v>
      </c>
      <c r="F1793">
        <v>522</v>
      </c>
      <c r="G1793" t="s">
        <v>9011</v>
      </c>
      <c r="H1793">
        <v>601</v>
      </c>
      <c r="I1793" s="11">
        <v>31526393</v>
      </c>
      <c r="J1793" t="s">
        <v>5499</v>
      </c>
      <c r="K1793" t="s">
        <v>9012</v>
      </c>
      <c r="L1793" t="s">
        <v>9013</v>
      </c>
      <c r="M1793">
        <v>22243</v>
      </c>
      <c r="N1793">
        <v>2730</v>
      </c>
      <c r="O1793" t="s">
        <v>9014</v>
      </c>
      <c r="P1793">
        <v>0</v>
      </c>
      <c r="Q1793" t="s">
        <v>9015</v>
      </c>
      <c r="R1793" t="s">
        <v>9016</v>
      </c>
      <c r="S1793">
        <v>144</v>
      </c>
      <c r="T1793" t="s">
        <v>37</v>
      </c>
      <c r="U1793" t="s">
        <v>38</v>
      </c>
      <c r="V1793" t="s">
        <v>39</v>
      </c>
      <c r="W1793" s="11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5">
      <c r="A1794" t="s">
        <v>28</v>
      </c>
      <c r="B1794" t="s">
        <v>9017</v>
      </c>
      <c r="C1794">
        <v>91</v>
      </c>
      <c r="D1794">
        <v>144</v>
      </c>
      <c r="E1794">
        <v>0</v>
      </c>
      <c r="F1794">
        <v>745</v>
      </c>
      <c r="G1794" t="s">
        <v>2576</v>
      </c>
      <c r="H1794">
        <v>15000</v>
      </c>
      <c r="I1794" s="11">
        <v>41229</v>
      </c>
      <c r="J1794" t="s">
        <v>2062</v>
      </c>
      <c r="K1794" t="s">
        <v>285</v>
      </c>
      <c r="L1794" t="s">
        <v>9018</v>
      </c>
      <c r="M1794">
        <v>14612</v>
      </c>
      <c r="N1794">
        <v>18442</v>
      </c>
      <c r="O1794" t="s">
        <v>1024</v>
      </c>
      <c r="P1794">
        <v>6</v>
      </c>
      <c r="Q1794" t="s">
        <v>9019</v>
      </c>
      <c r="R1794" t="s">
        <v>9020</v>
      </c>
      <c r="S1794">
        <v>41</v>
      </c>
      <c r="T1794" t="s">
        <v>37</v>
      </c>
      <c r="U1794" t="s">
        <v>1418</v>
      </c>
      <c r="V1794" t="s">
        <v>569</v>
      </c>
      <c r="W1794" s="11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5">
      <c r="A1795" t="s">
        <v>28</v>
      </c>
      <c r="B1795" t="s">
        <v>9021</v>
      </c>
      <c r="C1795">
        <v>148</v>
      </c>
      <c r="D1795">
        <v>114</v>
      </c>
      <c r="E1795">
        <v>59</v>
      </c>
      <c r="F1795">
        <v>403</v>
      </c>
      <c r="G1795" t="s">
        <v>9022</v>
      </c>
      <c r="H1795">
        <v>49000</v>
      </c>
      <c r="I1795" s="11">
        <v>31655091</v>
      </c>
      <c r="J1795" t="s">
        <v>5897</v>
      </c>
      <c r="K1795" t="s">
        <v>784</v>
      </c>
      <c r="L1795" t="s">
        <v>9023</v>
      </c>
      <c r="M1795">
        <v>87331</v>
      </c>
      <c r="N1795">
        <v>50927</v>
      </c>
      <c r="O1795" t="s">
        <v>3566</v>
      </c>
      <c r="P1795">
        <v>0</v>
      </c>
      <c r="Q1795" t="s">
        <v>9024</v>
      </c>
      <c r="R1795" t="s">
        <v>9025</v>
      </c>
      <c r="S1795">
        <v>364</v>
      </c>
      <c r="T1795" t="s">
        <v>37</v>
      </c>
      <c r="U1795" t="s">
        <v>38</v>
      </c>
      <c r="V1795" t="s">
        <v>90</v>
      </c>
      <c r="W1795" s="11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5">
      <c r="A1796" t="s">
        <v>28</v>
      </c>
      <c r="B1796" t="s">
        <v>4568</v>
      </c>
      <c r="C1796">
        <v>141</v>
      </c>
      <c r="D1796">
        <v>124</v>
      </c>
      <c r="E1796">
        <v>159</v>
      </c>
      <c r="F1796">
        <v>240</v>
      </c>
      <c r="G1796" t="s">
        <v>3005</v>
      </c>
      <c r="H1796">
        <v>288</v>
      </c>
      <c r="I1796" s="11">
        <v>30012990</v>
      </c>
      <c r="J1796" t="s">
        <v>5652</v>
      </c>
      <c r="K1796" t="s">
        <v>9026</v>
      </c>
      <c r="L1796" t="s">
        <v>9027</v>
      </c>
      <c r="M1796">
        <v>75973</v>
      </c>
      <c r="N1796">
        <v>1006</v>
      </c>
      <c r="O1796" t="s">
        <v>9028</v>
      </c>
      <c r="P1796">
        <v>1</v>
      </c>
      <c r="Q1796" t="s">
        <v>9029</v>
      </c>
      <c r="R1796" t="s">
        <v>9030</v>
      </c>
      <c r="S1796">
        <v>409</v>
      </c>
      <c r="T1796" t="s">
        <v>37</v>
      </c>
      <c r="U1796" t="s">
        <v>56</v>
      </c>
      <c r="V1796" t="s">
        <v>569</v>
      </c>
      <c r="W1796" s="11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5">
      <c r="A1797" t="s">
        <v>28</v>
      </c>
      <c r="B1797" t="s">
        <v>7288</v>
      </c>
      <c r="C1797">
        <v>114</v>
      </c>
      <c r="D1797">
        <v>89</v>
      </c>
      <c r="E1797">
        <v>31</v>
      </c>
      <c r="F1797">
        <v>71</v>
      </c>
      <c r="G1797" t="s">
        <v>9031</v>
      </c>
      <c r="H1797">
        <v>285</v>
      </c>
      <c r="I1797" s="11">
        <v>32368960</v>
      </c>
      <c r="J1797" t="s">
        <v>9032</v>
      </c>
      <c r="K1797" t="s">
        <v>9033</v>
      </c>
      <c r="L1797" t="s">
        <v>9034</v>
      </c>
      <c r="M1797">
        <v>39768</v>
      </c>
      <c r="N1797">
        <v>667</v>
      </c>
      <c r="O1797" t="s">
        <v>9035</v>
      </c>
      <c r="P1797">
        <v>0</v>
      </c>
      <c r="Q1797" t="s">
        <v>9036</v>
      </c>
      <c r="R1797" t="s">
        <v>9037</v>
      </c>
      <c r="S1797">
        <v>292</v>
      </c>
      <c r="T1797" t="s">
        <v>37</v>
      </c>
      <c r="U1797" t="s">
        <v>263</v>
      </c>
      <c r="V1797" t="s">
        <v>569</v>
      </c>
      <c r="W1797" s="11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5">
      <c r="A1798" t="s">
        <v>28</v>
      </c>
      <c r="B1798" t="s">
        <v>9038</v>
      </c>
      <c r="C1798">
        <v>79</v>
      </c>
      <c r="D1798">
        <v>160</v>
      </c>
      <c r="E1798">
        <v>130</v>
      </c>
      <c r="F1798">
        <v>288</v>
      </c>
      <c r="G1798" t="s">
        <v>9039</v>
      </c>
      <c r="H1798">
        <v>469</v>
      </c>
      <c r="I1798" s="11">
        <v>14500000</v>
      </c>
      <c r="J1798" t="s">
        <v>990</v>
      </c>
      <c r="K1798" t="s">
        <v>9040</v>
      </c>
      <c r="L1798" t="s">
        <v>9041</v>
      </c>
      <c r="M1798">
        <v>25019</v>
      </c>
      <c r="N1798">
        <v>1548</v>
      </c>
      <c r="O1798" t="s">
        <v>9042</v>
      </c>
      <c r="P1798">
        <v>0</v>
      </c>
      <c r="Q1798" t="s">
        <v>9043</v>
      </c>
      <c r="R1798" t="s">
        <v>9044</v>
      </c>
      <c r="S1798">
        <v>159</v>
      </c>
      <c r="T1798" t="s">
        <v>37</v>
      </c>
      <c r="U1798" t="s">
        <v>653</v>
      </c>
      <c r="V1798" t="s">
        <v>272</v>
      </c>
      <c r="W1798" s="11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5">
      <c r="A1799" t="s">
        <v>28</v>
      </c>
      <c r="B1799" t="s">
        <v>9045</v>
      </c>
      <c r="C1799">
        <v>33</v>
      </c>
      <c r="D1799">
        <v>93</v>
      </c>
      <c r="E1799">
        <v>14</v>
      </c>
      <c r="F1799">
        <v>199</v>
      </c>
      <c r="G1799" t="s">
        <v>9046</v>
      </c>
      <c r="H1799">
        <v>1000</v>
      </c>
      <c r="I1799" s="11">
        <v>29247405</v>
      </c>
      <c r="J1799" t="s">
        <v>9047</v>
      </c>
      <c r="K1799" t="s">
        <v>659</v>
      </c>
      <c r="L1799" t="s">
        <v>9048</v>
      </c>
      <c r="M1799">
        <v>28377</v>
      </c>
      <c r="N1799">
        <v>2176</v>
      </c>
      <c r="O1799" t="s">
        <v>9049</v>
      </c>
      <c r="P1799">
        <v>1</v>
      </c>
      <c r="Q1799" t="s">
        <v>9050</v>
      </c>
      <c r="R1799" t="s">
        <v>9051</v>
      </c>
      <c r="S1799">
        <v>261</v>
      </c>
      <c r="T1799" t="s">
        <v>37</v>
      </c>
      <c r="U1799" t="s">
        <v>56</v>
      </c>
      <c r="V1799" t="s">
        <v>90</v>
      </c>
      <c r="W1799" s="11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5">
      <c r="A1800" t="s">
        <v>28</v>
      </c>
      <c r="B1800" t="s">
        <v>9054</v>
      </c>
      <c r="C1800">
        <v>83</v>
      </c>
      <c r="D1800">
        <v>88</v>
      </c>
      <c r="E1800">
        <v>82</v>
      </c>
      <c r="F1800">
        <v>571</v>
      </c>
      <c r="G1800" t="s">
        <v>9055</v>
      </c>
      <c r="H1800">
        <v>756</v>
      </c>
      <c r="I1800" s="11">
        <v>25615792</v>
      </c>
      <c r="J1800" t="s">
        <v>9056</v>
      </c>
      <c r="K1800" t="s">
        <v>598</v>
      </c>
      <c r="L1800" t="s">
        <v>9057</v>
      </c>
      <c r="M1800">
        <v>10161</v>
      </c>
      <c r="N1800">
        <v>4378</v>
      </c>
      <c r="O1800" t="s">
        <v>2398</v>
      </c>
      <c r="P1800">
        <v>0</v>
      </c>
      <c r="Q1800" t="s">
        <v>9058</v>
      </c>
      <c r="R1800" t="s">
        <v>9059</v>
      </c>
      <c r="S1800">
        <v>50</v>
      </c>
      <c r="T1800" t="s">
        <v>37</v>
      </c>
      <c r="U1800" t="s">
        <v>38</v>
      </c>
      <c r="V1800" t="s">
        <v>39</v>
      </c>
      <c r="W1800" s="11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5">
      <c r="A1801" t="s">
        <v>28</v>
      </c>
      <c r="B1801" t="s">
        <v>3126</v>
      </c>
      <c r="C1801">
        <v>199</v>
      </c>
      <c r="D1801">
        <v>142</v>
      </c>
      <c r="E1801">
        <v>0</v>
      </c>
      <c r="F1801">
        <v>461</v>
      </c>
      <c r="G1801" t="s">
        <v>3129</v>
      </c>
      <c r="H1801">
        <v>11000</v>
      </c>
      <c r="I1801" s="11">
        <v>28341469</v>
      </c>
      <c r="J1801" t="s">
        <v>1872</v>
      </c>
      <c r="K1801" t="s">
        <v>456</v>
      </c>
      <c r="L1801" t="s">
        <v>9060</v>
      </c>
      <c r="M1801">
        <v>1689764</v>
      </c>
      <c r="N1801">
        <v>13495</v>
      </c>
      <c r="O1801" t="s">
        <v>1308</v>
      </c>
      <c r="P1801">
        <v>0</v>
      </c>
      <c r="Q1801" t="s">
        <v>9061</v>
      </c>
      <c r="R1801" t="s">
        <v>9062</v>
      </c>
      <c r="S1801">
        <v>4144</v>
      </c>
      <c r="T1801" t="s">
        <v>37</v>
      </c>
      <c r="U1801" t="s">
        <v>38</v>
      </c>
      <c r="V1801" t="s">
        <v>569</v>
      </c>
      <c r="W1801" s="11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5">
      <c r="A1802" t="s">
        <v>28</v>
      </c>
      <c r="B1802" t="s">
        <v>5642</v>
      </c>
      <c r="C1802">
        <v>71</v>
      </c>
      <c r="D1802">
        <v>92</v>
      </c>
      <c r="E1802">
        <v>23</v>
      </c>
      <c r="F1802">
        <v>162</v>
      </c>
      <c r="G1802" t="s">
        <v>8743</v>
      </c>
      <c r="H1802">
        <v>460</v>
      </c>
      <c r="I1802" s="11">
        <v>25590119</v>
      </c>
      <c r="J1802" t="s">
        <v>9063</v>
      </c>
      <c r="K1802" t="s">
        <v>9064</v>
      </c>
      <c r="L1802" t="s">
        <v>9065</v>
      </c>
      <c r="M1802">
        <v>19699</v>
      </c>
      <c r="N1802">
        <v>1315</v>
      </c>
      <c r="O1802" t="s">
        <v>9066</v>
      </c>
      <c r="P1802">
        <v>0</v>
      </c>
      <c r="Q1802" t="s">
        <v>9067</v>
      </c>
      <c r="R1802" t="s">
        <v>9068</v>
      </c>
      <c r="S1802">
        <v>119</v>
      </c>
      <c r="T1802" t="s">
        <v>37</v>
      </c>
      <c r="U1802" t="s">
        <v>365</v>
      </c>
      <c r="V1802" t="s">
        <v>90</v>
      </c>
      <c r="W1802" s="11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5">
      <c r="A1803" t="s">
        <v>28</v>
      </c>
      <c r="B1803" t="s">
        <v>3355</v>
      </c>
      <c r="C1803">
        <v>62</v>
      </c>
      <c r="D1803">
        <v>117</v>
      </c>
      <c r="E1803">
        <v>101</v>
      </c>
      <c r="F1803">
        <v>743</v>
      </c>
      <c r="G1803" t="s">
        <v>6958</v>
      </c>
      <c r="H1803">
        <v>13000</v>
      </c>
      <c r="I1803" s="11">
        <v>24944213</v>
      </c>
      <c r="J1803" t="s">
        <v>3753</v>
      </c>
      <c r="K1803" t="s">
        <v>537</v>
      </c>
      <c r="L1803" t="s">
        <v>9069</v>
      </c>
      <c r="M1803">
        <v>63459</v>
      </c>
      <c r="N1803">
        <v>16937</v>
      </c>
      <c r="O1803" t="s">
        <v>2727</v>
      </c>
      <c r="P1803">
        <v>2</v>
      </c>
      <c r="Q1803" t="s">
        <v>9070</v>
      </c>
      <c r="R1803" t="s">
        <v>9071</v>
      </c>
      <c r="S1803">
        <v>185</v>
      </c>
      <c r="T1803" t="s">
        <v>37</v>
      </c>
      <c r="U1803" t="s">
        <v>38</v>
      </c>
      <c r="V1803" t="s">
        <v>39</v>
      </c>
      <c r="W1803" s="11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5">
      <c r="A1804" t="s">
        <v>28</v>
      </c>
      <c r="B1804" t="s">
        <v>1974</v>
      </c>
      <c r="C1804">
        <v>175</v>
      </c>
      <c r="D1804">
        <v>111</v>
      </c>
      <c r="E1804">
        <v>81</v>
      </c>
      <c r="F1804">
        <v>81</v>
      </c>
      <c r="G1804" t="s">
        <v>9072</v>
      </c>
      <c r="H1804">
        <v>3000</v>
      </c>
      <c r="I1804" s="11">
        <v>33631221</v>
      </c>
      <c r="J1804" t="s">
        <v>2062</v>
      </c>
      <c r="K1804" t="s">
        <v>7571</v>
      </c>
      <c r="L1804" t="s">
        <v>9073</v>
      </c>
      <c r="M1804">
        <v>48559</v>
      </c>
      <c r="N1804">
        <v>3784</v>
      </c>
      <c r="O1804" t="s">
        <v>9074</v>
      </c>
      <c r="P1804">
        <v>1</v>
      </c>
      <c r="Q1804" t="s">
        <v>9075</v>
      </c>
      <c r="R1804" t="s">
        <v>9076</v>
      </c>
      <c r="S1804">
        <v>145</v>
      </c>
      <c r="T1804" t="s">
        <v>37</v>
      </c>
      <c r="U1804" t="s">
        <v>38</v>
      </c>
      <c r="V1804" t="s">
        <v>569</v>
      </c>
      <c r="W1804" s="11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5">
      <c r="A1805" t="s">
        <v>28</v>
      </c>
      <c r="B1805" t="s">
        <v>9077</v>
      </c>
      <c r="C1805">
        <v>322</v>
      </c>
      <c r="D1805">
        <v>121</v>
      </c>
      <c r="E1805">
        <v>53</v>
      </c>
      <c r="F1805">
        <v>8000</v>
      </c>
      <c r="G1805" t="s">
        <v>2309</v>
      </c>
      <c r="H1805">
        <v>19000</v>
      </c>
      <c r="I1805" s="11">
        <v>37738400</v>
      </c>
      <c r="J1805" t="s">
        <v>3270</v>
      </c>
      <c r="K1805" t="s">
        <v>348</v>
      </c>
      <c r="L1805" t="s">
        <v>9078</v>
      </c>
      <c r="M1805">
        <v>67797</v>
      </c>
      <c r="N1805">
        <v>39690</v>
      </c>
      <c r="O1805" t="s">
        <v>1476</v>
      </c>
      <c r="P1805">
        <v>3</v>
      </c>
      <c r="Q1805" t="s">
        <v>9079</v>
      </c>
      <c r="R1805" t="s">
        <v>9080</v>
      </c>
      <c r="S1805">
        <v>285</v>
      </c>
      <c r="T1805" t="s">
        <v>37</v>
      </c>
      <c r="U1805" t="s">
        <v>38</v>
      </c>
      <c r="V1805" t="s">
        <v>569</v>
      </c>
      <c r="W1805" s="11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5">
      <c r="A1806" t="s">
        <v>28</v>
      </c>
      <c r="B1806" t="s">
        <v>9081</v>
      </c>
      <c r="C1806">
        <v>112</v>
      </c>
      <c r="D1806">
        <v>107</v>
      </c>
      <c r="E1806">
        <v>13</v>
      </c>
      <c r="F1806">
        <v>165</v>
      </c>
      <c r="G1806" t="s">
        <v>9082</v>
      </c>
      <c r="H1806">
        <v>618</v>
      </c>
      <c r="I1806" s="11">
        <v>21835784</v>
      </c>
      <c r="J1806" t="s">
        <v>1375</v>
      </c>
      <c r="K1806" t="s">
        <v>6893</v>
      </c>
      <c r="L1806" t="s">
        <v>9083</v>
      </c>
      <c r="M1806">
        <v>58297</v>
      </c>
      <c r="N1806">
        <v>1095</v>
      </c>
      <c r="O1806" t="s">
        <v>9084</v>
      </c>
      <c r="P1806">
        <v>3</v>
      </c>
      <c r="Q1806" t="s">
        <v>9085</v>
      </c>
      <c r="R1806" t="s">
        <v>9086</v>
      </c>
      <c r="S1806">
        <v>161</v>
      </c>
      <c r="T1806" t="s">
        <v>37</v>
      </c>
      <c r="U1806" t="s">
        <v>38</v>
      </c>
      <c r="V1806" t="s">
        <v>39</v>
      </c>
      <c r="W1806" s="11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5">
      <c r="A1807" t="s">
        <v>28</v>
      </c>
      <c r="B1807" t="s">
        <v>3309</v>
      </c>
      <c r="C1807">
        <v>216</v>
      </c>
      <c r="D1807">
        <v>106</v>
      </c>
      <c r="E1807">
        <v>452</v>
      </c>
      <c r="F1807">
        <v>141</v>
      </c>
      <c r="G1807" t="s">
        <v>9087</v>
      </c>
      <c r="H1807">
        <v>20000</v>
      </c>
      <c r="I1807" s="11">
        <v>15785632</v>
      </c>
      <c r="J1807" t="s">
        <v>9088</v>
      </c>
      <c r="K1807" t="s">
        <v>258</v>
      </c>
      <c r="L1807" t="s">
        <v>9089</v>
      </c>
      <c r="M1807">
        <v>32507</v>
      </c>
      <c r="N1807">
        <v>21195</v>
      </c>
      <c r="O1807" t="s">
        <v>5698</v>
      </c>
      <c r="P1807">
        <v>3</v>
      </c>
      <c r="Q1807" t="s">
        <v>9090</v>
      </c>
      <c r="R1807" t="s">
        <v>9091</v>
      </c>
      <c r="S1807">
        <v>119</v>
      </c>
      <c r="T1807" t="s">
        <v>37</v>
      </c>
      <c r="U1807" t="s">
        <v>56</v>
      </c>
      <c r="V1807" t="s">
        <v>39</v>
      </c>
      <c r="W1807" s="11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5">
      <c r="A1808" t="s">
        <v>28</v>
      </c>
      <c r="B1808" t="s">
        <v>4860</v>
      </c>
      <c r="C1808">
        <v>48</v>
      </c>
      <c r="D1808">
        <v>136</v>
      </c>
      <c r="E1808">
        <v>0</v>
      </c>
      <c r="F1808">
        <v>3000</v>
      </c>
      <c r="G1808" t="s">
        <v>1909</v>
      </c>
      <c r="H1808">
        <v>18000</v>
      </c>
      <c r="I1808" s="11">
        <v>21554585</v>
      </c>
      <c r="J1808" t="s">
        <v>3637</v>
      </c>
      <c r="K1808" t="s">
        <v>1664</v>
      </c>
      <c r="L1808" t="s">
        <v>9092</v>
      </c>
      <c r="M1808">
        <v>36108</v>
      </c>
      <c r="N1808">
        <v>37315</v>
      </c>
      <c r="O1808" t="s">
        <v>955</v>
      </c>
      <c r="P1808">
        <v>0</v>
      </c>
      <c r="Q1808" t="s">
        <v>9093</v>
      </c>
      <c r="R1808" t="s">
        <v>9094</v>
      </c>
      <c r="S1808">
        <v>109</v>
      </c>
      <c r="T1808" t="s">
        <v>37</v>
      </c>
      <c r="U1808" t="s">
        <v>38</v>
      </c>
      <c r="V1808" t="s">
        <v>569</v>
      </c>
      <c r="W1808" s="11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5">
      <c r="A1809" t="s">
        <v>28</v>
      </c>
      <c r="B1809" t="s">
        <v>9095</v>
      </c>
      <c r="C1809">
        <v>44</v>
      </c>
      <c r="D1809">
        <v>97</v>
      </c>
      <c r="E1809">
        <v>19</v>
      </c>
      <c r="F1809">
        <v>977</v>
      </c>
      <c r="G1809" t="s">
        <v>114</v>
      </c>
      <c r="H1809">
        <v>40000</v>
      </c>
      <c r="I1809" s="11">
        <v>22200000</v>
      </c>
      <c r="J1809" t="s">
        <v>1375</v>
      </c>
      <c r="K1809" t="s">
        <v>43</v>
      </c>
      <c r="L1809" t="s">
        <v>9096</v>
      </c>
      <c r="M1809">
        <v>41310</v>
      </c>
      <c r="N1809">
        <v>52122</v>
      </c>
      <c r="O1809" t="s">
        <v>5353</v>
      </c>
      <c r="P1809">
        <v>3</v>
      </c>
      <c r="Q1809" t="s">
        <v>9097</v>
      </c>
      <c r="R1809" t="s">
        <v>9098</v>
      </c>
      <c r="S1809">
        <v>117</v>
      </c>
      <c r="T1809" t="s">
        <v>37</v>
      </c>
      <c r="U1809" t="s">
        <v>38</v>
      </c>
      <c r="V1809" t="s">
        <v>39</v>
      </c>
      <c r="W1809" s="11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5">
      <c r="A1810" t="s">
        <v>28</v>
      </c>
      <c r="B1810" t="s">
        <v>9099</v>
      </c>
      <c r="C1810">
        <v>213</v>
      </c>
      <c r="D1810">
        <v>97</v>
      </c>
      <c r="E1810">
        <v>41</v>
      </c>
      <c r="F1810">
        <v>619</v>
      </c>
      <c r="G1810" t="s">
        <v>1548</v>
      </c>
      <c r="H1810">
        <v>11000</v>
      </c>
      <c r="I1810" s="11">
        <v>23527955</v>
      </c>
      <c r="J1810" t="s">
        <v>1092</v>
      </c>
      <c r="K1810" t="s">
        <v>217</v>
      </c>
      <c r="L1810" t="s">
        <v>9100</v>
      </c>
      <c r="M1810">
        <v>74691</v>
      </c>
      <c r="N1810">
        <v>12841</v>
      </c>
      <c r="O1810" t="s">
        <v>9101</v>
      </c>
      <c r="P1810">
        <v>1</v>
      </c>
      <c r="Q1810" t="s">
        <v>9102</v>
      </c>
      <c r="R1810" t="s">
        <v>9103</v>
      </c>
      <c r="S1810">
        <v>165</v>
      </c>
      <c r="T1810" t="s">
        <v>37</v>
      </c>
      <c r="U1810" t="s">
        <v>38</v>
      </c>
      <c r="V1810" t="s">
        <v>39</v>
      </c>
      <c r="W1810" s="11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5">
      <c r="A1811" t="s">
        <v>28</v>
      </c>
      <c r="B1811" t="s">
        <v>9104</v>
      </c>
      <c r="C1811">
        <v>298</v>
      </c>
      <c r="D1811">
        <v>99</v>
      </c>
      <c r="E1811">
        <v>24</v>
      </c>
      <c r="F1811">
        <v>155</v>
      </c>
      <c r="G1811" t="s">
        <v>4141</v>
      </c>
      <c r="H1811">
        <v>3000</v>
      </c>
      <c r="I1811" s="11">
        <v>24042490</v>
      </c>
      <c r="J1811" t="s">
        <v>9105</v>
      </c>
      <c r="K1811" t="s">
        <v>2544</v>
      </c>
      <c r="L1811" t="s">
        <v>9106</v>
      </c>
      <c r="M1811">
        <v>40776</v>
      </c>
      <c r="N1811">
        <v>3744</v>
      </c>
      <c r="O1811" t="s">
        <v>8715</v>
      </c>
      <c r="P1811">
        <v>1</v>
      </c>
      <c r="Q1811" t="s">
        <v>9107</v>
      </c>
      <c r="R1811" t="s">
        <v>9108</v>
      </c>
      <c r="S1811">
        <v>250</v>
      </c>
      <c r="T1811" t="s">
        <v>37</v>
      </c>
      <c r="U1811" t="s">
        <v>38</v>
      </c>
      <c r="V1811" t="s">
        <v>569</v>
      </c>
      <c r="W1811" s="11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5">
      <c r="A1812" t="s">
        <v>28</v>
      </c>
      <c r="B1812" t="s">
        <v>9109</v>
      </c>
      <c r="C1812">
        <v>119</v>
      </c>
      <c r="D1812">
        <v>103</v>
      </c>
      <c r="E1812">
        <v>5</v>
      </c>
      <c r="F1812">
        <v>874</v>
      </c>
      <c r="G1812" t="s">
        <v>492</v>
      </c>
      <c r="H1812">
        <v>26000</v>
      </c>
      <c r="I1812" s="11">
        <v>22466994</v>
      </c>
      <c r="J1812" t="s">
        <v>329</v>
      </c>
      <c r="K1812" t="s">
        <v>330</v>
      </c>
      <c r="L1812" t="s">
        <v>9110</v>
      </c>
      <c r="M1812">
        <v>72673</v>
      </c>
      <c r="N1812">
        <v>33565</v>
      </c>
      <c r="O1812" t="s">
        <v>6039</v>
      </c>
      <c r="P1812">
        <v>0</v>
      </c>
      <c r="Q1812" t="s">
        <v>9111</v>
      </c>
      <c r="R1812" t="s">
        <v>9112</v>
      </c>
      <c r="S1812">
        <v>166</v>
      </c>
      <c r="T1812" t="s">
        <v>37</v>
      </c>
      <c r="U1812" t="s">
        <v>38</v>
      </c>
      <c r="V1812" t="s">
        <v>569</v>
      </c>
      <c r="W1812" s="11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5">
      <c r="A1813" t="s">
        <v>28</v>
      </c>
      <c r="B1813" t="s">
        <v>6720</v>
      </c>
      <c r="C1813">
        <v>251</v>
      </c>
      <c r="D1813">
        <v>95</v>
      </c>
      <c r="E1813">
        <v>0</v>
      </c>
      <c r="F1813">
        <v>98</v>
      </c>
      <c r="G1813" t="s">
        <v>2815</v>
      </c>
      <c r="H1813">
        <v>11000</v>
      </c>
      <c r="I1813" s="11">
        <v>17791031</v>
      </c>
      <c r="J1813" t="s">
        <v>9113</v>
      </c>
      <c r="K1813" t="s">
        <v>2117</v>
      </c>
      <c r="L1813" t="s">
        <v>9114</v>
      </c>
      <c r="M1813">
        <v>109855</v>
      </c>
      <c r="N1813">
        <v>11994</v>
      </c>
      <c r="O1813" t="s">
        <v>9115</v>
      </c>
      <c r="P1813">
        <v>0</v>
      </c>
      <c r="Q1813" t="s">
        <v>9116</v>
      </c>
      <c r="R1813" t="s">
        <v>9117</v>
      </c>
      <c r="S1813">
        <v>888</v>
      </c>
      <c r="T1813" t="s">
        <v>37</v>
      </c>
      <c r="U1813" t="s">
        <v>38</v>
      </c>
      <c r="V1813" t="s">
        <v>569</v>
      </c>
      <c r="W1813" s="11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5">
      <c r="A1814" t="s">
        <v>28</v>
      </c>
      <c r="B1814" t="s">
        <v>9118</v>
      </c>
      <c r="C1814">
        <v>92</v>
      </c>
      <c r="D1814">
        <v>93</v>
      </c>
      <c r="E1814">
        <v>17</v>
      </c>
      <c r="F1814">
        <v>360</v>
      </c>
      <c r="G1814" t="s">
        <v>9119</v>
      </c>
      <c r="H1814">
        <v>13000</v>
      </c>
      <c r="I1814" s="11">
        <v>17718223</v>
      </c>
      <c r="J1814" t="s">
        <v>1611</v>
      </c>
      <c r="K1814" t="s">
        <v>1124</v>
      </c>
      <c r="L1814" t="s">
        <v>9120</v>
      </c>
      <c r="M1814">
        <v>162067</v>
      </c>
      <c r="N1814">
        <v>14180</v>
      </c>
      <c r="O1814" t="s">
        <v>9121</v>
      </c>
      <c r="P1814">
        <v>5</v>
      </c>
      <c r="Q1814" t="s">
        <v>9122</v>
      </c>
      <c r="R1814" t="s">
        <v>9123</v>
      </c>
      <c r="S1814">
        <v>316</v>
      </c>
      <c r="T1814" t="s">
        <v>37</v>
      </c>
      <c r="U1814" t="s">
        <v>38</v>
      </c>
      <c r="V1814" t="s">
        <v>569</v>
      </c>
      <c r="W1814" s="11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5">
      <c r="A1815" t="s">
        <v>28</v>
      </c>
      <c r="B1815" t="s">
        <v>9124</v>
      </c>
      <c r="C1815">
        <v>58</v>
      </c>
      <c r="D1815">
        <v>98</v>
      </c>
      <c r="E1815">
        <v>70</v>
      </c>
      <c r="F1815">
        <v>223</v>
      </c>
      <c r="G1815" t="s">
        <v>9125</v>
      </c>
      <c r="H1815">
        <v>462</v>
      </c>
      <c r="I1815" s="11">
        <v>15361537</v>
      </c>
      <c r="J1815" t="s">
        <v>329</v>
      </c>
      <c r="K1815" t="s">
        <v>9126</v>
      </c>
      <c r="L1815" t="s">
        <v>9127</v>
      </c>
      <c r="M1815">
        <v>12263</v>
      </c>
      <c r="N1815">
        <v>1855</v>
      </c>
      <c r="O1815" t="s">
        <v>9128</v>
      </c>
      <c r="P1815">
        <v>0</v>
      </c>
      <c r="Q1815" t="s">
        <v>9129</v>
      </c>
      <c r="R1815" t="s">
        <v>9130</v>
      </c>
      <c r="S1815">
        <v>132</v>
      </c>
      <c r="T1815" t="s">
        <v>37</v>
      </c>
      <c r="U1815" t="s">
        <v>740</v>
      </c>
      <c r="V1815" t="s">
        <v>39</v>
      </c>
      <c r="W1815" s="11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5">
      <c r="A1816" t="s">
        <v>28</v>
      </c>
      <c r="B1816" t="s">
        <v>942</v>
      </c>
      <c r="C1816">
        <v>73</v>
      </c>
      <c r="D1816">
        <v>90</v>
      </c>
      <c r="E1816">
        <v>176</v>
      </c>
      <c r="F1816">
        <v>825</v>
      </c>
      <c r="G1816" t="s">
        <v>4304</v>
      </c>
      <c r="H1816">
        <v>931</v>
      </c>
      <c r="I1816" s="11">
        <v>16647384</v>
      </c>
      <c r="J1816" t="s">
        <v>9131</v>
      </c>
      <c r="K1816" t="s">
        <v>9132</v>
      </c>
      <c r="L1816" t="s">
        <v>9133</v>
      </c>
      <c r="M1816">
        <v>8398</v>
      </c>
      <c r="N1816">
        <v>4431</v>
      </c>
      <c r="O1816" t="s">
        <v>291</v>
      </c>
      <c r="P1816">
        <v>1</v>
      </c>
      <c r="Q1816" t="s">
        <v>9134</v>
      </c>
      <c r="R1816" t="s">
        <v>9135</v>
      </c>
      <c r="S1816">
        <v>56</v>
      </c>
      <c r="T1816" t="s">
        <v>37</v>
      </c>
      <c r="U1816" t="s">
        <v>38</v>
      </c>
      <c r="V1816" t="s">
        <v>90</v>
      </c>
      <c r="W1816" s="11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5">
      <c r="A1817" t="s">
        <v>28</v>
      </c>
      <c r="B1817" t="s">
        <v>9136</v>
      </c>
      <c r="C1817">
        <v>28</v>
      </c>
      <c r="D1817">
        <v>107</v>
      </c>
      <c r="E1817">
        <v>21</v>
      </c>
      <c r="F1817">
        <v>418</v>
      </c>
      <c r="G1817" t="s">
        <v>5026</v>
      </c>
      <c r="H1817">
        <v>967</v>
      </c>
      <c r="I1817" s="11">
        <v>16118077</v>
      </c>
      <c r="J1817" t="s">
        <v>3270</v>
      </c>
      <c r="K1817" t="s">
        <v>4028</v>
      </c>
      <c r="L1817" t="s">
        <v>9137</v>
      </c>
      <c r="M1817">
        <v>5817</v>
      </c>
      <c r="N1817">
        <v>3067</v>
      </c>
      <c r="O1817" t="s">
        <v>5400</v>
      </c>
      <c r="P1817">
        <v>0</v>
      </c>
      <c r="Q1817" t="s">
        <v>9138</v>
      </c>
      <c r="R1817" t="s">
        <v>9139</v>
      </c>
      <c r="S1817">
        <v>37</v>
      </c>
      <c r="T1817" t="s">
        <v>37</v>
      </c>
      <c r="U1817" t="s">
        <v>38</v>
      </c>
      <c r="V1817" t="s">
        <v>569</v>
      </c>
      <c r="W1817" s="11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5">
      <c r="A1818" t="s">
        <v>28</v>
      </c>
      <c r="B1818" t="s">
        <v>9140</v>
      </c>
      <c r="C1818">
        <v>19</v>
      </c>
      <c r="D1818">
        <v>90</v>
      </c>
      <c r="E1818">
        <v>48</v>
      </c>
      <c r="F1818">
        <v>376</v>
      </c>
      <c r="G1818" t="s">
        <v>1760</v>
      </c>
      <c r="H1818">
        <v>940</v>
      </c>
      <c r="I1818" s="11">
        <v>15091542</v>
      </c>
      <c r="J1818" t="s">
        <v>9141</v>
      </c>
      <c r="K1818" t="s">
        <v>3127</v>
      </c>
      <c r="L1818" t="s">
        <v>9142</v>
      </c>
      <c r="M1818">
        <v>4086</v>
      </c>
      <c r="N1818">
        <v>2465</v>
      </c>
      <c r="O1818" t="s">
        <v>9143</v>
      </c>
      <c r="P1818">
        <v>2</v>
      </c>
      <c r="Q1818" t="s">
        <v>9144</v>
      </c>
      <c r="R1818" t="s">
        <v>9145</v>
      </c>
      <c r="S1818">
        <v>22</v>
      </c>
      <c r="T1818" t="s">
        <v>9146</v>
      </c>
      <c r="U1818" t="s">
        <v>56</v>
      </c>
      <c r="V1818" t="s">
        <v>272</v>
      </c>
      <c r="W1818" s="11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5">
      <c r="A1819" t="s">
        <v>28</v>
      </c>
      <c r="B1819" t="s">
        <v>9149</v>
      </c>
      <c r="C1819">
        <v>287</v>
      </c>
      <c r="D1819">
        <v>115</v>
      </c>
      <c r="E1819">
        <v>219</v>
      </c>
      <c r="F1819">
        <v>258</v>
      </c>
      <c r="G1819" t="s">
        <v>9150</v>
      </c>
      <c r="H1819">
        <v>902</v>
      </c>
      <c r="I1819" s="11">
        <v>15045676</v>
      </c>
      <c r="J1819" t="s">
        <v>3214</v>
      </c>
      <c r="K1819" t="s">
        <v>117</v>
      </c>
      <c r="L1819" t="s">
        <v>9151</v>
      </c>
      <c r="M1819">
        <v>76303</v>
      </c>
      <c r="N1819">
        <v>2466</v>
      </c>
      <c r="O1819" t="s">
        <v>1041</v>
      </c>
      <c r="P1819">
        <v>1</v>
      </c>
      <c r="Q1819" t="s">
        <v>9152</v>
      </c>
      <c r="R1819" t="s">
        <v>9153</v>
      </c>
      <c r="S1819">
        <v>376</v>
      </c>
      <c r="T1819" t="s">
        <v>37</v>
      </c>
      <c r="U1819" t="s">
        <v>38</v>
      </c>
      <c r="V1819" t="s">
        <v>39</v>
      </c>
      <c r="W1819" s="11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5">
      <c r="A1820" t="s">
        <v>28</v>
      </c>
      <c r="B1820" t="s">
        <v>9154</v>
      </c>
      <c r="C1820">
        <v>233</v>
      </c>
      <c r="D1820">
        <v>93</v>
      </c>
      <c r="E1820">
        <v>27</v>
      </c>
      <c r="F1820">
        <v>49</v>
      </c>
      <c r="G1820" t="s">
        <v>9155</v>
      </c>
      <c r="H1820">
        <v>960</v>
      </c>
      <c r="I1820" s="11">
        <v>17427926</v>
      </c>
      <c r="J1820" t="s">
        <v>6096</v>
      </c>
      <c r="K1820" t="s">
        <v>9000</v>
      </c>
      <c r="L1820" t="s">
        <v>9156</v>
      </c>
      <c r="M1820">
        <v>60062</v>
      </c>
      <c r="N1820">
        <v>1749</v>
      </c>
      <c r="O1820" t="s">
        <v>9157</v>
      </c>
      <c r="P1820">
        <v>0</v>
      </c>
      <c r="Q1820" t="s">
        <v>9158</v>
      </c>
      <c r="R1820" t="s">
        <v>9159</v>
      </c>
      <c r="S1820">
        <v>351</v>
      </c>
      <c r="T1820" t="s">
        <v>37</v>
      </c>
      <c r="U1820" t="s">
        <v>38</v>
      </c>
      <c r="V1820" t="s">
        <v>569</v>
      </c>
      <c r="W1820" s="11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5">
      <c r="A1821" t="s">
        <v>28</v>
      </c>
      <c r="B1821" t="s">
        <v>9160</v>
      </c>
      <c r="C1821">
        <v>86</v>
      </c>
      <c r="D1821">
        <v>99</v>
      </c>
      <c r="E1821">
        <v>154</v>
      </c>
      <c r="F1821">
        <v>347</v>
      </c>
      <c r="G1821" t="s">
        <v>698</v>
      </c>
      <c r="H1821">
        <v>774</v>
      </c>
      <c r="I1821" s="11">
        <v>14983572</v>
      </c>
      <c r="J1821" t="s">
        <v>1375</v>
      </c>
      <c r="K1821" t="s">
        <v>3283</v>
      </c>
      <c r="L1821" t="s">
        <v>9161</v>
      </c>
      <c r="M1821">
        <v>9361</v>
      </c>
      <c r="N1821">
        <v>2498</v>
      </c>
      <c r="O1821" t="s">
        <v>7507</v>
      </c>
      <c r="P1821">
        <v>1</v>
      </c>
      <c r="Q1821" t="s">
        <v>9162</v>
      </c>
      <c r="R1821" t="s">
        <v>9163</v>
      </c>
      <c r="S1821">
        <v>162</v>
      </c>
      <c r="T1821" t="s">
        <v>37</v>
      </c>
      <c r="U1821" t="s">
        <v>38</v>
      </c>
      <c r="V1821" t="s">
        <v>39</v>
      </c>
      <c r="W1821" s="11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5">
      <c r="A1822" t="s">
        <v>28</v>
      </c>
      <c r="B1822" t="s">
        <v>6001</v>
      </c>
      <c r="C1822">
        <v>160</v>
      </c>
      <c r="D1822">
        <v>107</v>
      </c>
      <c r="E1822">
        <v>0</v>
      </c>
      <c r="F1822">
        <v>255</v>
      </c>
      <c r="G1822" t="s">
        <v>9164</v>
      </c>
      <c r="H1822">
        <v>798</v>
      </c>
      <c r="I1822" s="11">
        <v>14637490</v>
      </c>
      <c r="J1822" t="s">
        <v>2912</v>
      </c>
      <c r="K1822" t="s">
        <v>1635</v>
      </c>
      <c r="L1822" t="s">
        <v>9165</v>
      </c>
      <c r="M1822">
        <v>16411</v>
      </c>
      <c r="N1822">
        <v>2537</v>
      </c>
      <c r="O1822" t="s">
        <v>9166</v>
      </c>
      <c r="P1822">
        <v>2</v>
      </c>
      <c r="Q1822" t="s">
        <v>9167</v>
      </c>
      <c r="R1822" t="s">
        <v>9168</v>
      </c>
      <c r="S1822">
        <v>136</v>
      </c>
      <c r="T1822" t="s">
        <v>37</v>
      </c>
      <c r="U1822" t="s">
        <v>38</v>
      </c>
      <c r="V1822" t="s">
        <v>569</v>
      </c>
      <c r="W1822" s="11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5">
      <c r="A1823" t="s">
        <v>28</v>
      </c>
      <c r="B1823" t="s">
        <v>7056</v>
      </c>
      <c r="C1823">
        <v>126</v>
      </c>
      <c r="D1823">
        <v>110</v>
      </c>
      <c r="E1823">
        <v>42</v>
      </c>
      <c r="F1823">
        <v>111</v>
      </c>
      <c r="G1823" t="s">
        <v>9169</v>
      </c>
      <c r="H1823">
        <v>355</v>
      </c>
      <c r="I1823" s="11">
        <v>14589444</v>
      </c>
      <c r="J1823" t="s">
        <v>1375</v>
      </c>
      <c r="K1823" t="s">
        <v>9170</v>
      </c>
      <c r="L1823" t="s">
        <v>9171</v>
      </c>
      <c r="M1823">
        <v>171151</v>
      </c>
      <c r="N1823">
        <v>911</v>
      </c>
      <c r="O1823" t="s">
        <v>9172</v>
      </c>
      <c r="P1823">
        <v>2</v>
      </c>
      <c r="Q1823" t="s">
        <v>9173</v>
      </c>
      <c r="R1823" t="s">
        <v>9174</v>
      </c>
      <c r="S1823">
        <v>513</v>
      </c>
      <c r="T1823" t="s">
        <v>37</v>
      </c>
      <c r="U1823" t="s">
        <v>38</v>
      </c>
      <c r="V1823" t="s">
        <v>569</v>
      </c>
      <c r="W1823" s="11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5">
      <c r="A1824" t="s">
        <v>28</v>
      </c>
      <c r="B1824" t="s">
        <v>9175</v>
      </c>
      <c r="C1824">
        <v>50</v>
      </c>
      <c r="D1824">
        <v>101</v>
      </c>
      <c r="E1824">
        <v>17</v>
      </c>
      <c r="F1824">
        <v>218</v>
      </c>
      <c r="G1824" t="s">
        <v>9176</v>
      </c>
      <c r="H1824">
        <v>900</v>
      </c>
      <c r="I1824" s="11">
        <v>14095303</v>
      </c>
      <c r="J1824" t="s">
        <v>2602</v>
      </c>
      <c r="K1824" t="s">
        <v>6953</v>
      </c>
      <c r="L1824" t="s">
        <v>9177</v>
      </c>
      <c r="M1824">
        <v>15814</v>
      </c>
      <c r="N1824">
        <v>1634</v>
      </c>
      <c r="O1824" t="s">
        <v>9178</v>
      </c>
      <c r="P1824">
        <v>1</v>
      </c>
      <c r="Q1824" t="s">
        <v>9179</v>
      </c>
      <c r="R1824" t="s">
        <v>9180</v>
      </c>
      <c r="S1824">
        <v>68</v>
      </c>
      <c r="T1824" t="s">
        <v>37</v>
      </c>
      <c r="U1824" t="s">
        <v>38</v>
      </c>
      <c r="V1824" t="s">
        <v>569</v>
      </c>
      <c r="W1824" s="11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5">
      <c r="A1825" t="s">
        <v>28</v>
      </c>
      <c r="B1825" t="s">
        <v>9181</v>
      </c>
      <c r="C1825">
        <v>52</v>
      </c>
      <c r="D1825">
        <v>85</v>
      </c>
      <c r="E1825">
        <v>54</v>
      </c>
      <c r="F1825">
        <v>455</v>
      </c>
      <c r="G1825" t="s">
        <v>3047</v>
      </c>
      <c r="H1825">
        <v>985</v>
      </c>
      <c r="I1825" s="11">
        <v>13973532</v>
      </c>
      <c r="J1825" t="s">
        <v>982</v>
      </c>
      <c r="K1825" t="s">
        <v>8489</v>
      </c>
      <c r="L1825" t="s">
        <v>9182</v>
      </c>
      <c r="M1825">
        <v>11211</v>
      </c>
      <c r="N1825">
        <v>3065</v>
      </c>
      <c r="O1825" t="s">
        <v>4333</v>
      </c>
      <c r="P1825">
        <v>1</v>
      </c>
      <c r="Q1825" t="s">
        <v>9183</v>
      </c>
      <c r="R1825" t="s">
        <v>9184</v>
      </c>
      <c r="S1825">
        <v>92</v>
      </c>
      <c r="T1825" t="s">
        <v>37</v>
      </c>
      <c r="U1825" t="s">
        <v>38</v>
      </c>
      <c r="V1825" t="s">
        <v>39</v>
      </c>
      <c r="W1825" s="11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5">
      <c r="A1826" t="s">
        <v>28</v>
      </c>
      <c r="B1826" t="s">
        <v>4865</v>
      </c>
      <c r="C1826">
        <v>260</v>
      </c>
      <c r="D1826">
        <v>132</v>
      </c>
      <c r="E1826">
        <v>241</v>
      </c>
      <c r="F1826">
        <v>151</v>
      </c>
      <c r="G1826" t="s">
        <v>1257</v>
      </c>
      <c r="H1826">
        <v>27000</v>
      </c>
      <c r="I1826" s="11">
        <v>1865774</v>
      </c>
      <c r="J1826" t="s">
        <v>9185</v>
      </c>
      <c r="K1826" t="s">
        <v>60</v>
      </c>
      <c r="L1826" t="s">
        <v>9186</v>
      </c>
      <c r="M1826">
        <v>87682</v>
      </c>
      <c r="N1826">
        <v>27659</v>
      </c>
      <c r="O1826" t="s">
        <v>9187</v>
      </c>
      <c r="P1826">
        <v>2</v>
      </c>
      <c r="Q1826" t="s">
        <v>9188</v>
      </c>
      <c r="R1826" t="s">
        <v>9189</v>
      </c>
      <c r="S1826">
        <v>174</v>
      </c>
      <c r="T1826" t="s">
        <v>37</v>
      </c>
      <c r="U1826" t="s">
        <v>56</v>
      </c>
      <c r="V1826" t="s">
        <v>569</v>
      </c>
      <c r="W1826" s="11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5">
      <c r="A1827" t="s">
        <v>28</v>
      </c>
      <c r="B1827" t="s">
        <v>5573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 s="11">
        <v>18860403</v>
      </c>
      <c r="J1827" t="s">
        <v>5289</v>
      </c>
      <c r="K1827" t="s">
        <v>179</v>
      </c>
      <c r="L1827" t="s">
        <v>9191</v>
      </c>
      <c r="M1827">
        <v>20823</v>
      </c>
      <c r="N1827">
        <v>4952</v>
      </c>
      <c r="O1827" t="s">
        <v>8963</v>
      </c>
      <c r="P1827">
        <v>0</v>
      </c>
      <c r="Q1827" t="s">
        <v>9192</v>
      </c>
      <c r="R1827" t="s">
        <v>9193</v>
      </c>
      <c r="S1827">
        <v>130</v>
      </c>
      <c r="T1827" t="s">
        <v>37</v>
      </c>
      <c r="U1827" t="s">
        <v>38</v>
      </c>
      <c r="V1827" t="s">
        <v>39</v>
      </c>
      <c r="W1827" s="11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5">
      <c r="A1828" t="s">
        <v>28</v>
      </c>
      <c r="B1828" t="s">
        <v>4499</v>
      </c>
      <c r="C1828">
        <v>99</v>
      </c>
      <c r="D1828">
        <v>145</v>
      </c>
      <c r="E1828">
        <v>317</v>
      </c>
      <c r="F1828">
        <v>70</v>
      </c>
      <c r="G1828" t="s">
        <v>9194</v>
      </c>
      <c r="H1828">
        <v>876</v>
      </c>
      <c r="I1828" s="11">
        <v>13038660</v>
      </c>
      <c r="J1828" t="s">
        <v>3270</v>
      </c>
      <c r="K1828" t="s">
        <v>2815</v>
      </c>
      <c r="L1828" t="s">
        <v>9195</v>
      </c>
      <c r="M1828">
        <v>16995</v>
      </c>
      <c r="N1828">
        <v>1282</v>
      </c>
      <c r="O1828" t="s">
        <v>9196</v>
      </c>
      <c r="P1828">
        <v>1</v>
      </c>
      <c r="Q1828" t="s">
        <v>9197</v>
      </c>
      <c r="R1828" t="s">
        <v>9198</v>
      </c>
      <c r="S1828">
        <v>163</v>
      </c>
      <c r="T1828" t="s">
        <v>37</v>
      </c>
      <c r="U1828" t="s">
        <v>38</v>
      </c>
      <c r="V1828" t="s">
        <v>569</v>
      </c>
      <c r="W1828" s="11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5">
      <c r="A1829" t="s">
        <v>28</v>
      </c>
      <c r="B1829" t="s">
        <v>2611</v>
      </c>
      <c r="C1829">
        <v>159</v>
      </c>
      <c r="D1829">
        <v>110</v>
      </c>
      <c r="E1829">
        <v>425</v>
      </c>
      <c r="F1829">
        <v>148</v>
      </c>
      <c r="G1829" t="s">
        <v>1587</v>
      </c>
      <c r="H1829">
        <v>3000</v>
      </c>
      <c r="I1829" s="11">
        <v>28831145</v>
      </c>
      <c r="J1829" t="s">
        <v>3637</v>
      </c>
      <c r="K1829" t="s">
        <v>723</v>
      </c>
      <c r="L1829" t="s">
        <v>9199</v>
      </c>
      <c r="M1829">
        <v>39357</v>
      </c>
      <c r="N1829">
        <v>3757</v>
      </c>
      <c r="O1829" t="s">
        <v>9200</v>
      </c>
      <c r="P1829">
        <v>1</v>
      </c>
      <c r="Q1829" t="s">
        <v>9201</v>
      </c>
      <c r="R1829" t="s">
        <v>9202</v>
      </c>
      <c r="S1829">
        <v>113</v>
      </c>
      <c r="T1829" t="s">
        <v>37</v>
      </c>
      <c r="U1829" t="s">
        <v>38</v>
      </c>
      <c r="V1829" t="s">
        <v>569</v>
      </c>
      <c r="W1829" s="11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5">
      <c r="A1830" t="s">
        <v>28</v>
      </c>
      <c r="B1830" t="s">
        <v>3877</v>
      </c>
      <c r="C1830">
        <v>199</v>
      </c>
      <c r="D1830">
        <v>122</v>
      </c>
      <c r="E1830">
        <v>0</v>
      </c>
      <c r="F1830">
        <v>939</v>
      </c>
      <c r="G1830" t="s">
        <v>133</v>
      </c>
      <c r="H1830">
        <v>18000</v>
      </c>
      <c r="I1830" s="11">
        <v>11538204</v>
      </c>
      <c r="J1830" t="s">
        <v>9204</v>
      </c>
      <c r="K1830" t="s">
        <v>428</v>
      </c>
      <c r="L1830" t="s">
        <v>9205</v>
      </c>
      <c r="M1830">
        <v>23696</v>
      </c>
      <c r="N1830">
        <v>21163</v>
      </c>
      <c r="O1830" t="s">
        <v>1114</v>
      </c>
      <c r="P1830">
        <v>0</v>
      </c>
      <c r="Q1830" t="s">
        <v>9206</v>
      </c>
      <c r="R1830" t="s">
        <v>9207</v>
      </c>
      <c r="S1830">
        <v>135</v>
      </c>
      <c r="T1830" t="s">
        <v>37</v>
      </c>
      <c r="U1830" t="s">
        <v>38</v>
      </c>
      <c r="V1830" t="s">
        <v>39</v>
      </c>
      <c r="W1830" s="11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5">
      <c r="A1831" t="s">
        <v>28</v>
      </c>
      <c r="B1831" t="s">
        <v>5850</v>
      </c>
      <c r="C1831">
        <v>119</v>
      </c>
      <c r="D1831">
        <v>107</v>
      </c>
      <c r="E1831">
        <v>308</v>
      </c>
      <c r="F1831">
        <v>872</v>
      </c>
      <c r="G1831" t="s">
        <v>2234</v>
      </c>
      <c r="H1831">
        <v>13000</v>
      </c>
      <c r="I1831" s="11">
        <v>11008432</v>
      </c>
      <c r="J1831" t="s">
        <v>1575</v>
      </c>
      <c r="K1831" t="s">
        <v>453</v>
      </c>
      <c r="L1831" t="s">
        <v>9208</v>
      </c>
      <c r="M1831">
        <v>43903</v>
      </c>
      <c r="N1831">
        <v>16651</v>
      </c>
      <c r="O1831" t="s">
        <v>8340</v>
      </c>
      <c r="P1831">
        <v>0</v>
      </c>
      <c r="Q1831" t="s">
        <v>9209</v>
      </c>
      <c r="R1831" t="s">
        <v>9210</v>
      </c>
      <c r="S1831">
        <v>194</v>
      </c>
      <c r="T1831" t="s">
        <v>37</v>
      </c>
      <c r="U1831" t="s">
        <v>38</v>
      </c>
      <c r="V1831" t="s">
        <v>39</v>
      </c>
      <c r="W1831" s="11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5">
      <c r="A1832" t="s">
        <v>28</v>
      </c>
      <c r="B1832" t="s">
        <v>9211</v>
      </c>
      <c r="C1832">
        <v>120</v>
      </c>
      <c r="D1832">
        <v>127</v>
      </c>
      <c r="E1832">
        <v>36</v>
      </c>
      <c r="F1832">
        <v>399</v>
      </c>
      <c r="G1832" t="s">
        <v>6545</v>
      </c>
      <c r="H1832">
        <v>562</v>
      </c>
      <c r="I1832" s="11">
        <v>12188642</v>
      </c>
      <c r="J1832" t="s">
        <v>5652</v>
      </c>
      <c r="K1832" t="s">
        <v>9212</v>
      </c>
      <c r="L1832" t="s">
        <v>9213</v>
      </c>
      <c r="M1832">
        <v>21098</v>
      </c>
      <c r="N1832">
        <v>2230</v>
      </c>
      <c r="O1832" t="s">
        <v>5266</v>
      </c>
      <c r="P1832">
        <v>7</v>
      </c>
      <c r="Q1832" t="s">
        <v>9214</v>
      </c>
      <c r="R1832" t="s">
        <v>9215</v>
      </c>
      <c r="S1832">
        <v>56</v>
      </c>
      <c r="T1832" t="s">
        <v>37</v>
      </c>
      <c r="U1832" t="s">
        <v>9216</v>
      </c>
      <c r="V1832" t="s">
        <v>39</v>
      </c>
      <c r="W1832" s="11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5">
      <c r="A1833" t="s">
        <v>28</v>
      </c>
      <c r="B1833" t="s">
        <v>5134</v>
      </c>
      <c r="C1833">
        <v>180</v>
      </c>
      <c r="D1833">
        <v>99</v>
      </c>
      <c r="E1833">
        <v>0</v>
      </c>
      <c r="F1833">
        <v>52</v>
      </c>
      <c r="G1833" t="s">
        <v>9217</v>
      </c>
      <c r="H1833">
        <v>400</v>
      </c>
      <c r="I1833" s="11">
        <v>11100000</v>
      </c>
      <c r="J1833" t="s">
        <v>2339</v>
      </c>
      <c r="K1833" t="s">
        <v>3293</v>
      </c>
      <c r="L1833" t="s">
        <v>9218</v>
      </c>
      <c r="M1833">
        <v>92464</v>
      </c>
      <c r="N1833">
        <v>896</v>
      </c>
      <c r="O1833" t="s">
        <v>9219</v>
      </c>
      <c r="P1833">
        <v>1</v>
      </c>
      <c r="Q1833" t="s">
        <v>9220</v>
      </c>
      <c r="R1833" t="s">
        <v>9221</v>
      </c>
      <c r="S1833">
        <v>331</v>
      </c>
      <c r="T1833" t="s">
        <v>37</v>
      </c>
      <c r="U1833" t="s">
        <v>38</v>
      </c>
      <c r="V1833" t="s">
        <v>39</v>
      </c>
      <c r="W1833" s="11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5">
      <c r="A1834" t="s">
        <v>28</v>
      </c>
      <c r="B1834" t="s">
        <v>8093</v>
      </c>
      <c r="C1834">
        <v>317</v>
      </c>
      <c r="D1834">
        <v>140</v>
      </c>
      <c r="E1834">
        <v>149</v>
      </c>
      <c r="F1834">
        <v>581</v>
      </c>
      <c r="G1834" t="s">
        <v>1635</v>
      </c>
      <c r="H1834">
        <v>27000</v>
      </c>
      <c r="I1834" s="11">
        <v>13651662</v>
      </c>
      <c r="J1834" t="s">
        <v>3637</v>
      </c>
      <c r="K1834" t="s">
        <v>60</v>
      </c>
      <c r="L1834" t="s">
        <v>9222</v>
      </c>
      <c r="M1834">
        <v>332276</v>
      </c>
      <c r="N1834">
        <v>29692</v>
      </c>
      <c r="O1834" t="s">
        <v>274</v>
      </c>
      <c r="P1834">
        <v>1</v>
      </c>
      <c r="Q1834" t="s">
        <v>9223</v>
      </c>
      <c r="R1834" t="s">
        <v>9224</v>
      </c>
      <c r="S1834">
        <v>514</v>
      </c>
      <c r="T1834" t="s">
        <v>37</v>
      </c>
      <c r="U1834" t="s">
        <v>38</v>
      </c>
      <c r="V1834" t="s">
        <v>39</v>
      </c>
      <c r="W1834" s="11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5">
      <c r="A1835" t="s">
        <v>720</v>
      </c>
      <c r="B1835" t="s">
        <v>4834</v>
      </c>
      <c r="C1835">
        <v>44</v>
      </c>
      <c r="D1835">
        <v>133</v>
      </c>
      <c r="E1835">
        <v>277</v>
      </c>
      <c r="F1835">
        <v>8000</v>
      </c>
      <c r="G1835" t="s">
        <v>223</v>
      </c>
      <c r="H1835">
        <v>25000</v>
      </c>
      <c r="I1835" s="11">
        <v>11030963</v>
      </c>
      <c r="J1835" t="s">
        <v>9225</v>
      </c>
      <c r="K1835" t="s">
        <v>101</v>
      </c>
      <c r="L1835" t="s">
        <v>9226</v>
      </c>
      <c r="M1835">
        <v>24145</v>
      </c>
      <c r="N1835">
        <v>48482</v>
      </c>
      <c r="O1835" t="s">
        <v>1476</v>
      </c>
      <c r="P1835">
        <v>2</v>
      </c>
      <c r="Q1835" t="s">
        <v>9227</v>
      </c>
      <c r="R1835" t="s">
        <v>9228</v>
      </c>
      <c r="S1835">
        <v>93</v>
      </c>
      <c r="T1835" t="s">
        <v>37</v>
      </c>
      <c r="U1835" t="s">
        <v>56</v>
      </c>
      <c r="V1835" t="s">
        <v>569</v>
      </c>
      <c r="W1835" s="11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5">
      <c r="A1836" t="s">
        <v>28</v>
      </c>
      <c r="B1836" t="s">
        <v>4577</v>
      </c>
      <c r="C1836">
        <v>22</v>
      </c>
      <c r="D1836">
        <v>271</v>
      </c>
      <c r="E1836">
        <v>33</v>
      </c>
      <c r="F1836">
        <v>251</v>
      </c>
      <c r="G1836" t="s">
        <v>9229</v>
      </c>
      <c r="H1836">
        <v>854</v>
      </c>
      <c r="I1836" s="11">
        <v>10769960</v>
      </c>
      <c r="J1836" t="s">
        <v>1898</v>
      </c>
      <c r="K1836" t="s">
        <v>4623</v>
      </c>
      <c r="L1836" t="s">
        <v>9230</v>
      </c>
      <c r="M1836">
        <v>21940</v>
      </c>
      <c r="N1836">
        <v>2107</v>
      </c>
      <c r="O1836" t="s">
        <v>9231</v>
      </c>
      <c r="P1836">
        <v>0</v>
      </c>
      <c r="Q1836" t="s">
        <v>9232</v>
      </c>
      <c r="R1836" t="s">
        <v>9233</v>
      </c>
      <c r="S1836">
        <v>256</v>
      </c>
      <c r="T1836" t="s">
        <v>37</v>
      </c>
      <c r="U1836" t="s">
        <v>38</v>
      </c>
      <c r="V1836" t="s">
        <v>90</v>
      </c>
      <c r="W1836" s="11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5">
      <c r="A1837" t="s">
        <v>28</v>
      </c>
      <c r="B1837" t="s">
        <v>7953</v>
      </c>
      <c r="C1837">
        <v>143</v>
      </c>
      <c r="D1837">
        <v>112</v>
      </c>
      <c r="E1837">
        <v>108</v>
      </c>
      <c r="F1837">
        <v>2000</v>
      </c>
      <c r="G1837" t="s">
        <v>434</v>
      </c>
      <c r="H1837">
        <v>23000</v>
      </c>
      <c r="I1837" s="11">
        <v>10911750</v>
      </c>
      <c r="J1837" t="s">
        <v>3257</v>
      </c>
      <c r="K1837" t="s">
        <v>62</v>
      </c>
      <c r="L1837" t="s">
        <v>9234</v>
      </c>
      <c r="M1837">
        <v>17757</v>
      </c>
      <c r="N1837">
        <v>43560</v>
      </c>
      <c r="O1837" t="s">
        <v>1360</v>
      </c>
      <c r="P1837">
        <v>2</v>
      </c>
      <c r="Q1837" t="s">
        <v>9235</v>
      </c>
      <c r="R1837" t="s">
        <v>9236</v>
      </c>
      <c r="S1837">
        <v>99</v>
      </c>
      <c r="T1837" t="s">
        <v>37</v>
      </c>
      <c r="U1837" t="s">
        <v>38</v>
      </c>
      <c r="V1837" t="s">
        <v>569</v>
      </c>
      <c r="W1837" s="11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5">
      <c r="A1838" t="s">
        <v>28</v>
      </c>
      <c r="B1838" t="s">
        <v>4961</v>
      </c>
      <c r="C1838">
        <v>72</v>
      </c>
      <c r="D1838">
        <v>99</v>
      </c>
      <c r="E1838">
        <v>79</v>
      </c>
      <c r="F1838">
        <v>956</v>
      </c>
      <c r="G1838" t="s">
        <v>1885</v>
      </c>
      <c r="H1838">
        <v>16000</v>
      </c>
      <c r="I1838" s="11">
        <v>10719367</v>
      </c>
      <c r="J1838" t="s">
        <v>9237</v>
      </c>
      <c r="K1838" t="s">
        <v>375</v>
      </c>
      <c r="L1838" t="s">
        <v>9238</v>
      </c>
      <c r="M1838">
        <v>7909</v>
      </c>
      <c r="N1838">
        <v>28987</v>
      </c>
      <c r="O1838" t="s">
        <v>989</v>
      </c>
      <c r="P1838">
        <v>3</v>
      </c>
      <c r="Q1838" t="s">
        <v>9239</v>
      </c>
      <c r="R1838" t="s">
        <v>9240</v>
      </c>
      <c r="S1838">
        <v>157</v>
      </c>
      <c r="T1838" t="s">
        <v>37</v>
      </c>
      <c r="U1838" t="s">
        <v>38</v>
      </c>
      <c r="V1838" t="s">
        <v>39</v>
      </c>
      <c r="W1838" s="11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5">
      <c r="A1839" t="s">
        <v>28</v>
      </c>
      <c r="B1839" t="s">
        <v>9241</v>
      </c>
      <c r="C1839">
        <v>70</v>
      </c>
      <c r="D1839">
        <v>100</v>
      </c>
      <c r="E1839">
        <v>57</v>
      </c>
      <c r="F1839">
        <v>92</v>
      </c>
      <c r="G1839" t="s">
        <v>9242</v>
      </c>
      <c r="H1839">
        <v>181</v>
      </c>
      <c r="I1839" s="11">
        <v>10114315</v>
      </c>
      <c r="J1839" t="s">
        <v>1861</v>
      </c>
      <c r="K1839" t="s">
        <v>9243</v>
      </c>
      <c r="L1839" t="s">
        <v>9244</v>
      </c>
      <c r="M1839">
        <v>18693</v>
      </c>
      <c r="N1839">
        <v>582</v>
      </c>
      <c r="O1839" t="s">
        <v>9245</v>
      </c>
      <c r="P1839">
        <v>0</v>
      </c>
      <c r="Q1839" t="s">
        <v>9246</v>
      </c>
      <c r="R1839" t="s">
        <v>9247</v>
      </c>
      <c r="S1839">
        <v>187</v>
      </c>
      <c r="T1839" t="s">
        <v>37</v>
      </c>
      <c r="U1839" t="s">
        <v>38</v>
      </c>
      <c r="V1839" t="s">
        <v>39</v>
      </c>
      <c r="W1839" s="11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5">
      <c r="A1840" t="s">
        <v>28</v>
      </c>
      <c r="B1840" t="s">
        <v>9248</v>
      </c>
      <c r="C1840">
        <v>264</v>
      </c>
      <c r="D1840">
        <v>92</v>
      </c>
      <c r="E1840">
        <v>30</v>
      </c>
      <c r="F1840">
        <v>309</v>
      </c>
      <c r="G1840" t="s">
        <v>9249</v>
      </c>
      <c r="H1840">
        <v>941</v>
      </c>
      <c r="I1840" s="11">
        <v>49122319</v>
      </c>
      <c r="J1840" t="s">
        <v>5289</v>
      </c>
      <c r="K1840" t="s">
        <v>7455</v>
      </c>
      <c r="L1840" t="s">
        <v>9250</v>
      </c>
      <c r="M1840">
        <v>47169</v>
      </c>
      <c r="N1840">
        <v>2348</v>
      </c>
      <c r="O1840" t="s">
        <v>9251</v>
      </c>
      <c r="P1840">
        <v>0</v>
      </c>
      <c r="Q1840" t="s">
        <v>9252</v>
      </c>
      <c r="R1840" t="s">
        <v>9253</v>
      </c>
      <c r="S1840">
        <v>162</v>
      </c>
      <c r="T1840" t="s">
        <v>37</v>
      </c>
      <c r="U1840" t="s">
        <v>38</v>
      </c>
      <c r="V1840" t="s">
        <v>39</v>
      </c>
      <c r="W1840" s="11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5">
      <c r="A1841" t="s">
        <v>28</v>
      </c>
      <c r="B1841" t="s">
        <v>9254</v>
      </c>
      <c r="C1841">
        <v>20</v>
      </c>
      <c r="D1841">
        <v>105</v>
      </c>
      <c r="E1841">
        <v>121</v>
      </c>
      <c r="F1841">
        <v>354</v>
      </c>
      <c r="G1841" t="s">
        <v>2321</v>
      </c>
      <c r="H1841">
        <v>3000</v>
      </c>
      <c r="I1841" s="11">
        <v>10070000</v>
      </c>
      <c r="J1841" t="s">
        <v>1375</v>
      </c>
      <c r="K1841" t="s">
        <v>490</v>
      </c>
      <c r="L1841" t="s">
        <v>9255</v>
      </c>
      <c r="M1841">
        <v>5668</v>
      </c>
      <c r="N1841">
        <v>5023</v>
      </c>
      <c r="O1841" t="s">
        <v>9256</v>
      </c>
      <c r="P1841">
        <v>3</v>
      </c>
      <c r="Q1841" t="s">
        <v>9257</v>
      </c>
      <c r="R1841" t="s">
        <v>9258</v>
      </c>
      <c r="S1841">
        <v>50</v>
      </c>
      <c r="T1841" t="s">
        <v>37</v>
      </c>
      <c r="U1841" t="s">
        <v>38</v>
      </c>
      <c r="V1841" t="s">
        <v>39</v>
      </c>
      <c r="W1841" s="11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5">
      <c r="A1842" t="s">
        <v>28</v>
      </c>
      <c r="B1842" t="s">
        <v>4174</v>
      </c>
      <c r="C1842">
        <v>190</v>
      </c>
      <c r="D1842">
        <v>110</v>
      </c>
      <c r="E1842">
        <v>37</v>
      </c>
      <c r="F1842">
        <v>268</v>
      </c>
      <c r="G1842" t="s">
        <v>5665</v>
      </c>
      <c r="H1842">
        <v>10000</v>
      </c>
      <c r="I1842" s="11">
        <v>10324441</v>
      </c>
      <c r="J1842" t="s">
        <v>896</v>
      </c>
      <c r="K1842" t="s">
        <v>221</v>
      </c>
      <c r="L1842" t="s">
        <v>9259</v>
      </c>
      <c r="M1842">
        <v>27117</v>
      </c>
      <c r="N1842">
        <v>11431</v>
      </c>
      <c r="O1842" t="s">
        <v>9260</v>
      </c>
      <c r="P1842">
        <v>1</v>
      </c>
      <c r="Q1842" t="s">
        <v>9261</v>
      </c>
      <c r="R1842" t="s">
        <v>9262</v>
      </c>
      <c r="S1842">
        <v>140</v>
      </c>
      <c r="T1842" t="s">
        <v>37</v>
      </c>
      <c r="U1842" t="s">
        <v>38</v>
      </c>
      <c r="V1842" t="s">
        <v>569</v>
      </c>
      <c r="W1842" s="11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5">
      <c r="A1843" t="s">
        <v>28</v>
      </c>
      <c r="B1843" t="s">
        <v>7236</v>
      </c>
      <c r="C1843">
        <v>142</v>
      </c>
      <c r="D1843">
        <v>116</v>
      </c>
      <c r="E1843">
        <v>529</v>
      </c>
      <c r="F1843">
        <v>174</v>
      </c>
      <c r="G1843" t="s">
        <v>9263</v>
      </c>
      <c r="H1843">
        <v>442</v>
      </c>
      <c r="I1843" s="11">
        <v>7156933</v>
      </c>
      <c r="J1843" t="s">
        <v>2450</v>
      </c>
      <c r="K1843" t="s">
        <v>7616</v>
      </c>
      <c r="L1843" t="s">
        <v>9264</v>
      </c>
      <c r="M1843">
        <v>14581</v>
      </c>
      <c r="N1843">
        <v>1134</v>
      </c>
      <c r="O1843" t="s">
        <v>8185</v>
      </c>
      <c r="P1843">
        <v>0</v>
      </c>
      <c r="Q1843" t="s">
        <v>9265</v>
      </c>
      <c r="R1843" t="s">
        <v>9266</v>
      </c>
      <c r="S1843">
        <v>74</v>
      </c>
      <c r="T1843" t="s">
        <v>37</v>
      </c>
      <c r="U1843" t="s">
        <v>38</v>
      </c>
      <c r="V1843" t="s">
        <v>569</v>
      </c>
      <c r="W1843" s="11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5">
      <c r="A1844" t="s">
        <v>28</v>
      </c>
      <c r="B1844" t="s">
        <v>9267</v>
      </c>
      <c r="C1844">
        <v>27</v>
      </c>
      <c r="D1844">
        <v>88</v>
      </c>
      <c r="E1844">
        <v>22</v>
      </c>
      <c r="F1844">
        <v>120</v>
      </c>
      <c r="G1844" t="s">
        <v>9268</v>
      </c>
      <c r="H1844">
        <v>174</v>
      </c>
      <c r="I1844" s="11">
        <v>9286314</v>
      </c>
      <c r="J1844" t="s">
        <v>454</v>
      </c>
      <c r="K1844" t="s">
        <v>9269</v>
      </c>
      <c r="L1844" t="s">
        <v>9270</v>
      </c>
      <c r="M1844">
        <v>4972</v>
      </c>
      <c r="N1844">
        <v>583</v>
      </c>
      <c r="O1844" t="s">
        <v>9271</v>
      </c>
      <c r="P1844">
        <v>1</v>
      </c>
      <c r="Q1844" t="s">
        <v>9272</v>
      </c>
      <c r="R1844" t="s">
        <v>9273</v>
      </c>
      <c r="S1844">
        <v>62</v>
      </c>
      <c r="T1844" t="s">
        <v>37</v>
      </c>
      <c r="U1844" t="s">
        <v>38</v>
      </c>
      <c r="V1844" t="s">
        <v>569</v>
      </c>
      <c r="W1844" s="11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5">
      <c r="A1845" t="s">
        <v>28</v>
      </c>
      <c r="B1845" t="s">
        <v>9274</v>
      </c>
      <c r="C1845">
        <v>355</v>
      </c>
      <c r="D1845">
        <v>111</v>
      </c>
      <c r="E1845">
        <v>214</v>
      </c>
      <c r="F1845">
        <v>3000</v>
      </c>
      <c r="G1845" t="s">
        <v>749</v>
      </c>
      <c r="H1845">
        <v>10000</v>
      </c>
      <c r="I1845" s="11">
        <v>56692</v>
      </c>
      <c r="J1845" t="s">
        <v>6687</v>
      </c>
      <c r="K1845" t="s">
        <v>2713</v>
      </c>
      <c r="L1845" t="s">
        <v>9275</v>
      </c>
      <c r="M1845">
        <v>177401</v>
      </c>
      <c r="N1845">
        <v>23566</v>
      </c>
      <c r="O1845" t="s">
        <v>1626</v>
      </c>
      <c r="P1845">
        <v>2</v>
      </c>
      <c r="Q1845" t="s">
        <v>9276</v>
      </c>
      <c r="R1845" t="s">
        <v>9277</v>
      </c>
      <c r="S1845">
        <v>504</v>
      </c>
      <c r="T1845" t="s">
        <v>37</v>
      </c>
      <c r="U1845" t="s">
        <v>38</v>
      </c>
      <c r="V1845" t="s">
        <v>569</v>
      </c>
      <c r="W1845" s="11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5">
      <c r="A1846" t="s">
        <v>28</v>
      </c>
      <c r="B1846" t="s">
        <v>9278</v>
      </c>
      <c r="C1846">
        <v>31</v>
      </c>
      <c r="D1846">
        <v>95</v>
      </c>
      <c r="E1846">
        <v>32</v>
      </c>
      <c r="F1846">
        <v>324</v>
      </c>
      <c r="G1846" t="s">
        <v>6112</v>
      </c>
      <c r="H1846">
        <v>843</v>
      </c>
      <c r="I1846" s="11">
        <v>5654777</v>
      </c>
      <c r="J1846" t="s">
        <v>3411</v>
      </c>
      <c r="K1846" t="s">
        <v>3165</v>
      </c>
      <c r="L1846" t="s">
        <v>9279</v>
      </c>
      <c r="M1846">
        <v>4875</v>
      </c>
      <c r="N1846">
        <v>2165</v>
      </c>
      <c r="O1846" t="s">
        <v>9280</v>
      </c>
      <c r="P1846">
        <v>3</v>
      </c>
      <c r="Q1846" t="s">
        <v>9281</v>
      </c>
      <c r="R1846" t="s">
        <v>9282</v>
      </c>
      <c r="S1846">
        <v>26</v>
      </c>
      <c r="T1846" t="s">
        <v>37</v>
      </c>
      <c r="U1846" t="s">
        <v>38</v>
      </c>
      <c r="V1846" t="s">
        <v>39</v>
      </c>
      <c r="W1846" s="11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5">
      <c r="A1847" t="s">
        <v>28</v>
      </c>
      <c r="B1847" t="s">
        <v>7646</v>
      </c>
      <c r="C1847">
        <v>87</v>
      </c>
      <c r="D1847">
        <v>95</v>
      </c>
      <c r="E1847">
        <v>6</v>
      </c>
      <c r="F1847">
        <v>248</v>
      </c>
      <c r="G1847" t="s">
        <v>3230</v>
      </c>
      <c r="H1847">
        <v>849</v>
      </c>
      <c r="I1847" s="11">
        <v>5516708</v>
      </c>
      <c r="J1847" t="s">
        <v>1618</v>
      </c>
      <c r="K1847" t="s">
        <v>8099</v>
      </c>
      <c r="L1847" t="s">
        <v>9283</v>
      </c>
      <c r="M1847">
        <v>11375</v>
      </c>
      <c r="N1847">
        <v>2413</v>
      </c>
      <c r="O1847" t="s">
        <v>9284</v>
      </c>
      <c r="P1847">
        <v>2</v>
      </c>
      <c r="Q1847" t="s">
        <v>9285</v>
      </c>
      <c r="R1847" t="s">
        <v>9286</v>
      </c>
      <c r="S1847">
        <v>91</v>
      </c>
      <c r="T1847" t="s">
        <v>37</v>
      </c>
      <c r="U1847" t="s">
        <v>38</v>
      </c>
      <c r="V1847" t="s">
        <v>569</v>
      </c>
      <c r="W1847" s="11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5">
      <c r="A1848" t="s">
        <v>28</v>
      </c>
      <c r="B1848" t="s">
        <v>1442</v>
      </c>
      <c r="C1848">
        <v>126</v>
      </c>
      <c r="D1848">
        <v>127</v>
      </c>
      <c r="E1848">
        <v>79</v>
      </c>
      <c r="F1848">
        <v>50</v>
      </c>
      <c r="G1848" t="s">
        <v>7798</v>
      </c>
      <c r="H1848">
        <v>12000</v>
      </c>
      <c r="I1848" s="11">
        <v>5128124</v>
      </c>
      <c r="J1848" t="s">
        <v>1575</v>
      </c>
      <c r="K1848" t="s">
        <v>735</v>
      </c>
      <c r="L1848" t="s">
        <v>9287</v>
      </c>
      <c r="M1848">
        <v>44198</v>
      </c>
      <c r="N1848">
        <v>12574</v>
      </c>
      <c r="O1848" t="s">
        <v>9288</v>
      </c>
      <c r="P1848">
        <v>1</v>
      </c>
      <c r="Q1848" t="s">
        <v>9289</v>
      </c>
      <c r="R1848" t="s">
        <v>9290</v>
      </c>
      <c r="S1848">
        <v>251</v>
      </c>
      <c r="T1848" t="s">
        <v>37</v>
      </c>
      <c r="U1848" t="s">
        <v>174</v>
      </c>
      <c r="V1848" t="s">
        <v>39</v>
      </c>
      <c r="W1848" s="11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5">
      <c r="A1849" t="s">
        <v>28</v>
      </c>
      <c r="B1849" t="s">
        <v>5573</v>
      </c>
      <c r="C1849">
        <v>285</v>
      </c>
      <c r="D1849">
        <v>105</v>
      </c>
      <c r="E1849">
        <v>160</v>
      </c>
      <c r="F1849">
        <v>490</v>
      </c>
      <c r="G1849" t="s">
        <v>6853</v>
      </c>
      <c r="H1849">
        <v>852</v>
      </c>
      <c r="I1849" s="11">
        <v>34014398</v>
      </c>
      <c r="J1849" t="s">
        <v>7408</v>
      </c>
      <c r="K1849" t="s">
        <v>6958</v>
      </c>
      <c r="L1849" t="s">
        <v>7409</v>
      </c>
      <c r="M1849">
        <v>115650</v>
      </c>
      <c r="N1849">
        <v>2603</v>
      </c>
      <c r="O1849" t="s">
        <v>7410</v>
      </c>
      <c r="P1849">
        <v>0</v>
      </c>
      <c r="Q1849" t="s">
        <v>7411</v>
      </c>
      <c r="R1849" t="s">
        <v>7412</v>
      </c>
      <c r="S1849">
        <v>1033</v>
      </c>
      <c r="T1849" t="s">
        <v>37</v>
      </c>
      <c r="U1849" t="s">
        <v>740</v>
      </c>
      <c r="V1849" t="s">
        <v>569</v>
      </c>
      <c r="W1849" s="11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5">
      <c r="A1850" t="s">
        <v>28</v>
      </c>
      <c r="B1850" t="s">
        <v>9291</v>
      </c>
      <c r="C1850">
        <v>60</v>
      </c>
      <c r="D1850">
        <v>104</v>
      </c>
      <c r="E1850">
        <v>54</v>
      </c>
      <c r="F1850">
        <v>919</v>
      </c>
      <c r="G1850" t="s">
        <v>5975</v>
      </c>
      <c r="H1850">
        <v>6000</v>
      </c>
      <c r="I1850" s="11">
        <v>4064333</v>
      </c>
      <c r="J1850" t="s">
        <v>1841</v>
      </c>
      <c r="K1850" t="s">
        <v>203</v>
      </c>
      <c r="L1850" t="s">
        <v>9292</v>
      </c>
      <c r="M1850">
        <v>24790</v>
      </c>
      <c r="N1850">
        <v>9662</v>
      </c>
      <c r="O1850" t="s">
        <v>6645</v>
      </c>
      <c r="P1850">
        <v>0</v>
      </c>
      <c r="Q1850" t="s">
        <v>9293</v>
      </c>
      <c r="R1850" t="s">
        <v>9294</v>
      </c>
      <c r="S1850">
        <v>173</v>
      </c>
      <c r="T1850" t="s">
        <v>37</v>
      </c>
      <c r="U1850" t="s">
        <v>38</v>
      </c>
      <c r="V1850" t="s">
        <v>569</v>
      </c>
      <c r="W1850" s="11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5">
      <c r="A1851" t="s">
        <v>28</v>
      </c>
      <c r="B1851" t="s">
        <v>9295</v>
      </c>
      <c r="C1851">
        <v>23</v>
      </c>
      <c r="D1851">
        <v>95</v>
      </c>
      <c r="E1851">
        <v>2</v>
      </c>
      <c r="F1851">
        <v>807</v>
      </c>
      <c r="G1851" t="s">
        <v>2954</v>
      </c>
      <c r="H1851">
        <v>927</v>
      </c>
      <c r="I1851" s="11">
        <v>4006906</v>
      </c>
      <c r="J1851" t="s">
        <v>982</v>
      </c>
      <c r="K1851" t="s">
        <v>8473</v>
      </c>
      <c r="L1851" t="s">
        <v>9296</v>
      </c>
      <c r="M1851">
        <v>3229</v>
      </c>
      <c r="N1851">
        <v>4990</v>
      </c>
      <c r="O1851" t="s">
        <v>5421</v>
      </c>
      <c r="P1851">
        <v>7</v>
      </c>
      <c r="Q1851" t="s">
        <v>9297</v>
      </c>
      <c r="R1851" t="s">
        <v>9298</v>
      </c>
      <c r="S1851">
        <v>20</v>
      </c>
      <c r="T1851" t="s">
        <v>37</v>
      </c>
      <c r="U1851" t="s">
        <v>38</v>
      </c>
      <c r="V1851" t="s">
        <v>39</v>
      </c>
      <c r="W1851" s="11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5">
      <c r="A1852" t="s">
        <v>28</v>
      </c>
      <c r="B1852" t="s">
        <v>8751</v>
      </c>
      <c r="C1852">
        <v>229</v>
      </c>
      <c r="D1852">
        <v>121</v>
      </c>
      <c r="E1852">
        <v>353</v>
      </c>
      <c r="F1852">
        <v>18</v>
      </c>
      <c r="G1852" t="s">
        <v>9299</v>
      </c>
      <c r="H1852">
        <v>45</v>
      </c>
      <c r="I1852" s="11">
        <v>3073392</v>
      </c>
      <c r="J1852" t="s">
        <v>2139</v>
      </c>
      <c r="K1852" t="s">
        <v>9300</v>
      </c>
      <c r="L1852" t="s">
        <v>9301</v>
      </c>
      <c r="M1852">
        <v>59462</v>
      </c>
      <c r="N1852">
        <v>142</v>
      </c>
      <c r="O1852" t="s">
        <v>9302</v>
      </c>
      <c r="P1852">
        <v>0</v>
      </c>
      <c r="Q1852" t="s">
        <v>9303</v>
      </c>
      <c r="R1852" t="s">
        <v>9304</v>
      </c>
      <c r="S1852">
        <v>300</v>
      </c>
      <c r="T1852" t="s">
        <v>37</v>
      </c>
      <c r="U1852" t="s">
        <v>263</v>
      </c>
      <c r="V1852" t="s">
        <v>569</v>
      </c>
      <c r="W1852" s="11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5">
      <c r="A1853" t="s">
        <v>28</v>
      </c>
      <c r="B1853" t="s">
        <v>4231</v>
      </c>
      <c r="C1853">
        <v>143</v>
      </c>
      <c r="D1853">
        <v>92</v>
      </c>
      <c r="E1853">
        <v>892</v>
      </c>
      <c r="F1853">
        <v>492</v>
      </c>
      <c r="G1853" t="s">
        <v>1760</v>
      </c>
      <c r="H1853">
        <v>783</v>
      </c>
      <c r="I1853" s="11">
        <v>1550000</v>
      </c>
      <c r="J1853" t="s">
        <v>9305</v>
      </c>
      <c r="K1853" t="s">
        <v>3631</v>
      </c>
      <c r="L1853" t="s">
        <v>9306</v>
      </c>
      <c r="M1853">
        <v>30628</v>
      </c>
      <c r="N1853">
        <v>2930</v>
      </c>
      <c r="O1853" t="s">
        <v>9307</v>
      </c>
      <c r="P1853">
        <v>2</v>
      </c>
      <c r="Q1853" t="s">
        <v>9308</v>
      </c>
      <c r="R1853" t="s">
        <v>9309</v>
      </c>
      <c r="S1853">
        <v>471</v>
      </c>
      <c r="T1853" t="s">
        <v>37</v>
      </c>
      <c r="U1853" t="s">
        <v>38</v>
      </c>
      <c r="V1853" t="s">
        <v>569</v>
      </c>
      <c r="W1853" s="11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5">
      <c r="A1854" t="s">
        <v>28</v>
      </c>
      <c r="B1854" t="s">
        <v>8165</v>
      </c>
      <c r="C1854">
        <v>97</v>
      </c>
      <c r="D1854">
        <v>107</v>
      </c>
      <c r="E1854">
        <v>460</v>
      </c>
      <c r="F1854">
        <v>490</v>
      </c>
      <c r="G1854" t="s">
        <v>3246</v>
      </c>
      <c r="H1854">
        <v>14000</v>
      </c>
      <c r="I1854" s="11">
        <v>871527</v>
      </c>
      <c r="J1854" t="s">
        <v>2079</v>
      </c>
      <c r="K1854" t="s">
        <v>426</v>
      </c>
      <c r="L1854" t="s">
        <v>9310</v>
      </c>
      <c r="M1854">
        <v>14982</v>
      </c>
      <c r="N1854">
        <v>16090</v>
      </c>
      <c r="O1854" t="s">
        <v>7410</v>
      </c>
      <c r="P1854">
        <v>2</v>
      </c>
      <c r="Q1854" t="s">
        <v>9311</v>
      </c>
      <c r="R1854" t="s">
        <v>9312</v>
      </c>
      <c r="S1854">
        <v>128</v>
      </c>
      <c r="T1854" t="s">
        <v>37</v>
      </c>
      <c r="U1854" t="s">
        <v>263</v>
      </c>
      <c r="V1854" t="s">
        <v>569</v>
      </c>
      <c r="W1854" s="11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5">
      <c r="A1855" t="s">
        <v>28</v>
      </c>
      <c r="B1855" t="s">
        <v>9313</v>
      </c>
      <c r="C1855">
        <v>28</v>
      </c>
      <c r="D1855">
        <v>117</v>
      </c>
      <c r="E1855">
        <v>162</v>
      </c>
      <c r="F1855">
        <v>745</v>
      </c>
      <c r="G1855" t="s">
        <v>2549</v>
      </c>
      <c r="H1855">
        <v>2000</v>
      </c>
      <c r="I1855" s="11">
        <v>777423</v>
      </c>
      <c r="J1855" t="s">
        <v>1575</v>
      </c>
      <c r="K1855" t="s">
        <v>3890</v>
      </c>
      <c r="L1855" t="s">
        <v>9314</v>
      </c>
      <c r="M1855">
        <v>5841</v>
      </c>
      <c r="N1855">
        <v>4351</v>
      </c>
      <c r="O1855" t="s">
        <v>1024</v>
      </c>
      <c r="P1855">
        <v>0</v>
      </c>
      <c r="Q1855" t="s">
        <v>9315</v>
      </c>
      <c r="R1855" t="s">
        <v>9316</v>
      </c>
      <c r="S1855">
        <v>57</v>
      </c>
      <c r="T1855" t="s">
        <v>37</v>
      </c>
      <c r="U1855" t="s">
        <v>38</v>
      </c>
      <c r="V1855" t="s">
        <v>39</v>
      </c>
      <c r="W1855" s="11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5">
      <c r="A1856" t="s">
        <v>28</v>
      </c>
      <c r="B1856" t="s">
        <v>8570</v>
      </c>
      <c r="C1856">
        <v>160</v>
      </c>
      <c r="D1856">
        <v>107</v>
      </c>
      <c r="E1856">
        <v>0</v>
      </c>
      <c r="F1856">
        <v>240</v>
      </c>
      <c r="G1856" t="s">
        <v>9317</v>
      </c>
      <c r="H1856">
        <v>962</v>
      </c>
      <c r="I1856" s="11">
        <v>1186957</v>
      </c>
      <c r="J1856" t="s">
        <v>3270</v>
      </c>
      <c r="K1856" t="s">
        <v>2311</v>
      </c>
      <c r="L1856" t="s">
        <v>9318</v>
      </c>
      <c r="M1856">
        <v>9264</v>
      </c>
      <c r="N1856">
        <v>1591</v>
      </c>
      <c r="O1856" t="s">
        <v>9319</v>
      </c>
      <c r="P1856">
        <v>3</v>
      </c>
      <c r="Q1856" t="s">
        <v>9320</v>
      </c>
      <c r="R1856" t="s">
        <v>9321</v>
      </c>
      <c r="S1856">
        <v>69</v>
      </c>
      <c r="T1856" t="s">
        <v>37</v>
      </c>
      <c r="U1856" t="s">
        <v>56</v>
      </c>
      <c r="V1856" t="s">
        <v>39</v>
      </c>
      <c r="W1856" s="11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5">
      <c r="A1857" t="s">
        <v>28</v>
      </c>
      <c r="B1857" t="s">
        <v>9322</v>
      </c>
      <c r="C1857">
        <v>124</v>
      </c>
      <c r="D1857">
        <v>131</v>
      </c>
      <c r="E1857">
        <v>911</v>
      </c>
      <c r="F1857">
        <v>232</v>
      </c>
      <c r="G1857" t="s">
        <v>9323</v>
      </c>
      <c r="H1857">
        <v>5000</v>
      </c>
      <c r="I1857" s="11">
        <v>85433</v>
      </c>
      <c r="J1857" t="s">
        <v>9324</v>
      </c>
      <c r="K1857" t="s">
        <v>1785</v>
      </c>
      <c r="L1857" t="s">
        <v>9325</v>
      </c>
      <c r="M1857">
        <v>69676</v>
      </c>
      <c r="N1857">
        <v>5954</v>
      </c>
      <c r="O1857" t="s">
        <v>9326</v>
      </c>
      <c r="P1857">
        <v>2</v>
      </c>
      <c r="Q1857" t="s">
        <v>9327</v>
      </c>
      <c r="R1857" t="s">
        <v>9328</v>
      </c>
      <c r="S1857">
        <v>131</v>
      </c>
      <c r="T1857" t="s">
        <v>37</v>
      </c>
      <c r="U1857" t="s">
        <v>6727</v>
      </c>
      <c r="V1857" t="s">
        <v>569</v>
      </c>
      <c r="W1857" s="11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5">
      <c r="A1858" t="s">
        <v>28</v>
      </c>
      <c r="B1858" t="s">
        <v>9329</v>
      </c>
      <c r="C1858">
        <v>280</v>
      </c>
      <c r="D1858">
        <v>122</v>
      </c>
      <c r="E1858">
        <v>0</v>
      </c>
      <c r="F1858">
        <v>407</v>
      </c>
      <c r="G1858" t="s">
        <v>5567</v>
      </c>
      <c r="H1858">
        <v>12000</v>
      </c>
      <c r="I1858" s="11">
        <v>1697956</v>
      </c>
      <c r="J1858" t="s">
        <v>1872</v>
      </c>
      <c r="K1858" t="s">
        <v>678</v>
      </c>
      <c r="L1858" t="s">
        <v>9330</v>
      </c>
      <c r="M1858">
        <v>64944</v>
      </c>
      <c r="N1858">
        <v>13809</v>
      </c>
      <c r="O1858" t="s">
        <v>9331</v>
      </c>
      <c r="P1858">
        <v>2</v>
      </c>
      <c r="Q1858" t="s">
        <v>9332</v>
      </c>
      <c r="R1858" t="s">
        <v>9333</v>
      </c>
      <c r="S1858">
        <v>212</v>
      </c>
      <c r="T1858" t="s">
        <v>37</v>
      </c>
      <c r="U1858" t="s">
        <v>38</v>
      </c>
      <c r="V1858" t="s">
        <v>569</v>
      </c>
      <c r="W1858" s="11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5">
      <c r="A1859" t="s">
        <v>28</v>
      </c>
      <c r="B1859" t="s">
        <v>9017</v>
      </c>
      <c r="C1859">
        <v>118</v>
      </c>
      <c r="D1859">
        <v>134</v>
      </c>
      <c r="E1859">
        <v>0</v>
      </c>
      <c r="F1859">
        <v>92</v>
      </c>
      <c r="G1859" t="s">
        <v>9334</v>
      </c>
      <c r="H1859">
        <v>541</v>
      </c>
      <c r="I1859" s="11">
        <v>183662</v>
      </c>
      <c r="J1859" t="s">
        <v>2450</v>
      </c>
      <c r="K1859" t="s">
        <v>6570</v>
      </c>
      <c r="L1859" t="s">
        <v>9335</v>
      </c>
      <c r="M1859">
        <v>18395</v>
      </c>
      <c r="N1859">
        <v>890</v>
      </c>
      <c r="O1859" t="s">
        <v>9336</v>
      </c>
      <c r="P1859">
        <v>6</v>
      </c>
      <c r="Q1859" t="s">
        <v>9337</v>
      </c>
      <c r="R1859" t="s">
        <v>9338</v>
      </c>
      <c r="S1859">
        <v>48</v>
      </c>
      <c r="T1859" t="s">
        <v>1417</v>
      </c>
      <c r="U1859" t="s">
        <v>1418</v>
      </c>
      <c r="V1859" t="s">
        <v>4621</v>
      </c>
      <c r="W1859" s="11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5">
      <c r="A1860" t="s">
        <v>28</v>
      </c>
      <c r="B1860" t="s">
        <v>3621</v>
      </c>
      <c r="C1860">
        <v>49</v>
      </c>
      <c r="D1860">
        <v>117</v>
      </c>
      <c r="E1860">
        <v>138</v>
      </c>
      <c r="F1860">
        <v>416</v>
      </c>
      <c r="G1860" t="s">
        <v>486</v>
      </c>
      <c r="H1860">
        <v>908</v>
      </c>
      <c r="I1860" s="11">
        <v>134904</v>
      </c>
      <c r="J1860" t="s">
        <v>4290</v>
      </c>
      <c r="K1860" t="s">
        <v>9339</v>
      </c>
      <c r="L1860" t="s">
        <v>9340</v>
      </c>
      <c r="M1860">
        <v>2395</v>
      </c>
      <c r="N1860">
        <v>3204</v>
      </c>
      <c r="O1860" t="s">
        <v>9341</v>
      </c>
      <c r="P1860">
        <v>9</v>
      </c>
      <c r="Q1860" t="s">
        <v>9342</v>
      </c>
      <c r="R1860" t="s">
        <v>9343</v>
      </c>
      <c r="S1860">
        <v>17</v>
      </c>
      <c r="T1860" t="s">
        <v>37</v>
      </c>
      <c r="U1860" t="s">
        <v>38</v>
      </c>
      <c r="V1860" t="s">
        <v>569</v>
      </c>
      <c r="W1860" s="11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5">
      <c r="A1861" t="s">
        <v>28</v>
      </c>
      <c r="B1861" t="s">
        <v>182</v>
      </c>
      <c r="C1861">
        <v>336</v>
      </c>
      <c r="D1861">
        <v>138</v>
      </c>
      <c r="E1861">
        <v>0</v>
      </c>
      <c r="F1861">
        <v>1000</v>
      </c>
      <c r="G1861" t="s">
        <v>335</v>
      </c>
      <c r="H1861">
        <v>13000</v>
      </c>
      <c r="I1861" s="11">
        <v>16969390</v>
      </c>
      <c r="J1861" t="s">
        <v>2062</v>
      </c>
      <c r="K1861" t="s">
        <v>448</v>
      </c>
      <c r="L1861" t="s">
        <v>9344</v>
      </c>
      <c r="M1861">
        <v>80861</v>
      </c>
      <c r="N1861">
        <v>27797</v>
      </c>
      <c r="O1861" t="s">
        <v>2078</v>
      </c>
      <c r="P1861">
        <v>4</v>
      </c>
      <c r="Q1861" t="s">
        <v>9345</v>
      </c>
      <c r="R1861" t="s">
        <v>9346</v>
      </c>
      <c r="S1861">
        <v>431</v>
      </c>
      <c r="T1861" t="s">
        <v>37</v>
      </c>
      <c r="U1861" t="s">
        <v>38</v>
      </c>
      <c r="V1861" t="s">
        <v>569</v>
      </c>
      <c r="W1861" s="11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5">
      <c r="A1862" t="s">
        <v>28</v>
      </c>
      <c r="B1862" t="s">
        <v>5369</v>
      </c>
      <c r="C1862">
        <v>51</v>
      </c>
      <c r="D1862">
        <v>119</v>
      </c>
      <c r="E1862">
        <v>350</v>
      </c>
      <c r="F1862">
        <v>418</v>
      </c>
      <c r="G1862" t="s">
        <v>337</v>
      </c>
      <c r="H1862">
        <v>18000</v>
      </c>
      <c r="I1862" s="11">
        <v>34700000</v>
      </c>
      <c r="J1862" t="s">
        <v>209</v>
      </c>
      <c r="K1862" t="s">
        <v>572</v>
      </c>
      <c r="L1862" t="s">
        <v>9349</v>
      </c>
      <c r="M1862">
        <v>52846</v>
      </c>
      <c r="N1862">
        <v>35501</v>
      </c>
      <c r="O1862" t="s">
        <v>5400</v>
      </c>
      <c r="P1862">
        <v>2</v>
      </c>
      <c r="Q1862" t="s">
        <v>9350</v>
      </c>
      <c r="R1862" t="s">
        <v>9351</v>
      </c>
      <c r="S1862">
        <v>143</v>
      </c>
      <c r="T1862" t="s">
        <v>37</v>
      </c>
      <c r="U1862" t="s">
        <v>38</v>
      </c>
      <c r="V1862" t="s">
        <v>569</v>
      </c>
      <c r="W1862" s="11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5">
      <c r="A1863" t="s">
        <v>28</v>
      </c>
      <c r="B1863" t="s">
        <v>4205</v>
      </c>
      <c r="C1863">
        <v>252</v>
      </c>
      <c r="D1863">
        <v>137</v>
      </c>
      <c r="E1863">
        <v>179</v>
      </c>
      <c r="F1863">
        <v>4000</v>
      </c>
      <c r="G1863" t="s">
        <v>2713</v>
      </c>
      <c r="H1863">
        <v>17000</v>
      </c>
      <c r="I1863" s="11">
        <v>717753</v>
      </c>
      <c r="J1863" t="s">
        <v>6687</v>
      </c>
      <c r="K1863" t="s">
        <v>547</v>
      </c>
      <c r="L1863" t="s">
        <v>9352</v>
      </c>
      <c r="M1863">
        <v>33107</v>
      </c>
      <c r="N1863">
        <v>33747</v>
      </c>
      <c r="O1863" t="s">
        <v>79</v>
      </c>
      <c r="P1863">
        <v>4</v>
      </c>
      <c r="Q1863" t="s">
        <v>9353</v>
      </c>
      <c r="R1863" t="s">
        <v>9354</v>
      </c>
      <c r="S1863">
        <v>128</v>
      </c>
      <c r="T1863" t="s">
        <v>37</v>
      </c>
      <c r="U1863" t="s">
        <v>1418</v>
      </c>
      <c r="V1863" t="s">
        <v>569</v>
      </c>
      <c r="W1863" s="11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5">
      <c r="A1864" t="s">
        <v>28</v>
      </c>
      <c r="B1864" t="s">
        <v>1001</v>
      </c>
      <c r="C1864">
        <v>106</v>
      </c>
      <c r="D1864">
        <v>119</v>
      </c>
      <c r="E1864">
        <v>12000</v>
      </c>
      <c r="F1864">
        <v>643</v>
      </c>
      <c r="G1864" t="s">
        <v>6911</v>
      </c>
      <c r="H1864">
        <v>12000</v>
      </c>
      <c r="I1864" s="11">
        <v>109713132</v>
      </c>
      <c r="J1864" t="s">
        <v>1812</v>
      </c>
      <c r="K1864" t="s">
        <v>1001</v>
      </c>
      <c r="L1864" t="s">
        <v>9355</v>
      </c>
      <c r="M1864">
        <v>61621</v>
      </c>
      <c r="N1864">
        <v>15449</v>
      </c>
      <c r="O1864" t="s">
        <v>6913</v>
      </c>
      <c r="P1864">
        <v>5</v>
      </c>
      <c r="Q1864" t="s">
        <v>9356</v>
      </c>
      <c r="R1864" t="s">
        <v>9357</v>
      </c>
      <c r="S1864">
        <v>219</v>
      </c>
      <c r="T1864" t="s">
        <v>37</v>
      </c>
      <c r="U1864" t="s">
        <v>38</v>
      </c>
      <c r="V1864" t="s">
        <v>90</v>
      </c>
      <c r="W1864" s="11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5">
      <c r="A1865" t="s">
        <v>28</v>
      </c>
      <c r="B1865" t="s">
        <v>1721</v>
      </c>
      <c r="C1865">
        <v>285</v>
      </c>
      <c r="D1865">
        <v>139</v>
      </c>
      <c r="E1865">
        <v>13000</v>
      </c>
      <c r="F1865">
        <v>461</v>
      </c>
      <c r="G1865" t="s">
        <v>1843</v>
      </c>
      <c r="H1865">
        <v>13000</v>
      </c>
      <c r="I1865" s="11">
        <v>70269171</v>
      </c>
      <c r="J1865" t="s">
        <v>3637</v>
      </c>
      <c r="K1865" t="s">
        <v>1721</v>
      </c>
      <c r="L1865" t="s">
        <v>9358</v>
      </c>
      <c r="M1865">
        <v>162130</v>
      </c>
      <c r="N1865">
        <v>15111</v>
      </c>
      <c r="O1865" t="s">
        <v>2468</v>
      </c>
      <c r="P1865">
        <v>0</v>
      </c>
      <c r="Q1865" t="s">
        <v>9359</v>
      </c>
      <c r="R1865" t="s">
        <v>9360</v>
      </c>
      <c r="S1865">
        <v>962</v>
      </c>
      <c r="T1865" t="s">
        <v>37</v>
      </c>
      <c r="U1865" t="s">
        <v>38</v>
      </c>
      <c r="V1865" t="s">
        <v>90</v>
      </c>
      <c r="W1865" s="11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5">
      <c r="A1866" t="s">
        <v>28</v>
      </c>
      <c r="B1866" t="s">
        <v>1821</v>
      </c>
      <c r="C1866">
        <v>163</v>
      </c>
      <c r="D1866">
        <v>114</v>
      </c>
      <c r="E1866">
        <v>19</v>
      </c>
      <c r="F1866">
        <v>848</v>
      </c>
      <c r="G1866" t="s">
        <v>850</v>
      </c>
      <c r="H1866">
        <v>1000</v>
      </c>
      <c r="I1866" s="11">
        <v>28772222</v>
      </c>
      <c r="J1866" t="s">
        <v>1822</v>
      </c>
      <c r="K1866" t="s">
        <v>385</v>
      </c>
      <c r="L1866" t="s">
        <v>1823</v>
      </c>
      <c r="M1866">
        <v>33958</v>
      </c>
      <c r="N1866">
        <v>3962</v>
      </c>
      <c r="O1866" t="s">
        <v>460</v>
      </c>
      <c r="P1866">
        <v>1</v>
      </c>
      <c r="Q1866" t="s">
        <v>1824</v>
      </c>
      <c r="R1866" t="s">
        <v>1825</v>
      </c>
      <c r="S1866">
        <v>163</v>
      </c>
      <c r="T1866" t="s">
        <v>37</v>
      </c>
      <c r="U1866" t="s">
        <v>38</v>
      </c>
      <c r="V1866" t="s">
        <v>39</v>
      </c>
      <c r="W1866" s="11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5">
      <c r="A1867" t="s">
        <v>28</v>
      </c>
      <c r="B1867" t="s">
        <v>6001</v>
      </c>
      <c r="C1867">
        <v>195</v>
      </c>
      <c r="D1867">
        <v>120</v>
      </c>
      <c r="E1867">
        <v>0</v>
      </c>
      <c r="F1867">
        <v>221</v>
      </c>
      <c r="G1867" t="s">
        <v>775</v>
      </c>
      <c r="H1867">
        <v>865</v>
      </c>
      <c r="I1867" s="11">
        <v>101334374</v>
      </c>
      <c r="J1867" t="s">
        <v>4883</v>
      </c>
      <c r="K1867" t="s">
        <v>5681</v>
      </c>
      <c r="L1867" t="s">
        <v>9361</v>
      </c>
      <c r="M1867">
        <v>124941</v>
      </c>
      <c r="N1867">
        <v>2321</v>
      </c>
      <c r="O1867" t="s">
        <v>9362</v>
      </c>
      <c r="P1867">
        <v>5</v>
      </c>
      <c r="Q1867" t="s">
        <v>9363</v>
      </c>
      <c r="R1867" t="s">
        <v>9364</v>
      </c>
      <c r="S1867">
        <v>488</v>
      </c>
      <c r="T1867" t="s">
        <v>37</v>
      </c>
      <c r="U1867" t="s">
        <v>38</v>
      </c>
      <c r="V1867" t="s">
        <v>569</v>
      </c>
      <c r="W1867" s="11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5">
      <c r="A1868" t="s">
        <v>28</v>
      </c>
      <c r="B1868" t="s">
        <v>8093</v>
      </c>
      <c r="C1868">
        <v>123</v>
      </c>
      <c r="D1868">
        <v>98</v>
      </c>
      <c r="E1868">
        <v>149</v>
      </c>
      <c r="F1868">
        <v>439</v>
      </c>
      <c r="G1868" t="s">
        <v>1422</v>
      </c>
      <c r="H1868">
        <v>20000</v>
      </c>
      <c r="I1868" s="11">
        <v>1512815</v>
      </c>
      <c r="J1868" t="s">
        <v>9365</v>
      </c>
      <c r="K1868" t="s">
        <v>814</v>
      </c>
      <c r="L1868" t="s">
        <v>9366</v>
      </c>
      <c r="M1868">
        <v>8885</v>
      </c>
      <c r="N1868">
        <v>21414</v>
      </c>
      <c r="O1868" t="s">
        <v>8633</v>
      </c>
      <c r="P1868">
        <v>0</v>
      </c>
      <c r="Q1868" t="s">
        <v>9367</v>
      </c>
      <c r="R1868" t="s">
        <v>9368</v>
      </c>
      <c r="S1868">
        <v>56</v>
      </c>
      <c r="T1868" t="s">
        <v>37</v>
      </c>
      <c r="U1868" t="s">
        <v>38</v>
      </c>
      <c r="V1868" t="s">
        <v>569</v>
      </c>
      <c r="W1868" s="11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5">
      <c r="A1869" t="s">
        <v>28</v>
      </c>
      <c r="B1869" t="s">
        <v>1311</v>
      </c>
      <c r="C1869">
        <v>52</v>
      </c>
      <c r="D1869">
        <v>106</v>
      </c>
      <c r="E1869">
        <v>167</v>
      </c>
      <c r="F1869">
        <v>676</v>
      </c>
      <c r="G1869" t="s">
        <v>5421</v>
      </c>
      <c r="H1869">
        <v>966</v>
      </c>
      <c r="I1869" s="11">
        <v>65182182</v>
      </c>
      <c r="J1869" t="s">
        <v>1618</v>
      </c>
      <c r="K1869" t="s">
        <v>3737</v>
      </c>
      <c r="L1869" t="s">
        <v>9369</v>
      </c>
      <c r="M1869">
        <v>15310</v>
      </c>
      <c r="N1869">
        <v>4830</v>
      </c>
      <c r="O1869" t="s">
        <v>4608</v>
      </c>
      <c r="P1869">
        <v>8</v>
      </c>
      <c r="Q1869" t="s">
        <v>9370</v>
      </c>
      <c r="R1869" t="s">
        <v>9371</v>
      </c>
      <c r="S1869">
        <v>38</v>
      </c>
      <c r="T1869" t="s">
        <v>37</v>
      </c>
      <c r="U1869" t="s">
        <v>38</v>
      </c>
      <c r="V1869" t="s">
        <v>39</v>
      </c>
      <c r="W1869" s="11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5">
      <c r="A1870" t="s">
        <v>28</v>
      </c>
      <c r="B1870" t="s">
        <v>6616</v>
      </c>
      <c r="C1870">
        <v>129</v>
      </c>
      <c r="D1870">
        <v>98</v>
      </c>
      <c r="E1870">
        <v>36</v>
      </c>
      <c r="F1870">
        <v>900</v>
      </c>
      <c r="G1870" t="s">
        <v>6085</v>
      </c>
      <c r="H1870">
        <v>13000</v>
      </c>
      <c r="I1870" s="11">
        <v>57262492</v>
      </c>
      <c r="J1870" t="s">
        <v>982</v>
      </c>
      <c r="K1870" t="s">
        <v>950</v>
      </c>
      <c r="L1870" t="s">
        <v>9372</v>
      </c>
      <c r="M1870">
        <v>90374</v>
      </c>
      <c r="N1870">
        <v>17582</v>
      </c>
      <c r="O1870" t="s">
        <v>6953</v>
      </c>
      <c r="P1870">
        <v>4</v>
      </c>
      <c r="Q1870" t="s">
        <v>9373</v>
      </c>
      <c r="R1870" t="s">
        <v>9374</v>
      </c>
      <c r="S1870">
        <v>318</v>
      </c>
      <c r="T1870" t="s">
        <v>37</v>
      </c>
      <c r="U1870" t="s">
        <v>38</v>
      </c>
      <c r="V1870" t="s">
        <v>569</v>
      </c>
      <c r="W1870" s="11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5">
      <c r="A1871" t="s">
        <v>28</v>
      </c>
      <c r="B1871" t="s">
        <v>9375</v>
      </c>
      <c r="C1871">
        <v>60</v>
      </c>
      <c r="D1871">
        <v>107</v>
      </c>
      <c r="E1871">
        <v>71</v>
      </c>
      <c r="F1871">
        <v>304</v>
      </c>
      <c r="G1871" t="s">
        <v>4333</v>
      </c>
      <c r="H1871">
        <v>967</v>
      </c>
      <c r="I1871" s="11">
        <v>80000000</v>
      </c>
      <c r="J1871" t="s">
        <v>7403</v>
      </c>
      <c r="K1871" t="s">
        <v>4028</v>
      </c>
      <c r="L1871" t="s">
        <v>9376</v>
      </c>
      <c r="M1871">
        <v>51459</v>
      </c>
      <c r="N1871">
        <v>1962</v>
      </c>
      <c r="O1871" t="s">
        <v>9377</v>
      </c>
      <c r="P1871">
        <v>0</v>
      </c>
      <c r="Q1871" t="s">
        <v>9378</v>
      </c>
      <c r="R1871" t="s">
        <v>9379</v>
      </c>
      <c r="S1871">
        <v>113</v>
      </c>
      <c r="T1871" t="s">
        <v>37</v>
      </c>
      <c r="U1871" t="s">
        <v>38</v>
      </c>
      <c r="V1871" t="s">
        <v>90</v>
      </c>
      <c r="W1871" s="11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5">
      <c r="A1872" t="s">
        <v>28</v>
      </c>
      <c r="B1872" t="s">
        <v>2465</v>
      </c>
      <c r="C1872">
        <v>123</v>
      </c>
      <c r="D1872">
        <v>88</v>
      </c>
      <c r="E1872">
        <v>480</v>
      </c>
      <c r="F1872">
        <v>497</v>
      </c>
      <c r="G1872" t="s">
        <v>9380</v>
      </c>
      <c r="H1872">
        <v>8000</v>
      </c>
      <c r="I1872" s="11">
        <v>74608545</v>
      </c>
      <c r="J1872" t="s">
        <v>1611</v>
      </c>
      <c r="K1872" t="s">
        <v>1213</v>
      </c>
      <c r="L1872" t="s">
        <v>9381</v>
      </c>
      <c r="M1872">
        <v>185258</v>
      </c>
      <c r="N1872">
        <v>10325</v>
      </c>
      <c r="O1872" t="s">
        <v>3820</v>
      </c>
      <c r="P1872">
        <v>4</v>
      </c>
      <c r="Q1872" t="s">
        <v>9382</v>
      </c>
      <c r="R1872" t="s">
        <v>9383</v>
      </c>
      <c r="S1872">
        <v>404</v>
      </c>
      <c r="T1872" t="s">
        <v>37</v>
      </c>
      <c r="U1872" t="s">
        <v>38</v>
      </c>
      <c r="V1872" t="s">
        <v>569</v>
      </c>
      <c r="W1872" s="11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5">
      <c r="A1873" t="s">
        <v>28</v>
      </c>
      <c r="B1873" t="s">
        <v>2692</v>
      </c>
      <c r="C1873">
        <v>84</v>
      </c>
      <c r="D1873">
        <v>137</v>
      </c>
      <c r="E1873">
        <v>0</v>
      </c>
      <c r="F1873">
        <v>161</v>
      </c>
      <c r="G1873" t="s">
        <v>3252</v>
      </c>
      <c r="H1873">
        <v>12000</v>
      </c>
      <c r="I1873" s="11">
        <v>41895491</v>
      </c>
      <c r="J1873" t="s">
        <v>7464</v>
      </c>
      <c r="K1873" t="s">
        <v>296</v>
      </c>
      <c r="L1873" t="s">
        <v>9384</v>
      </c>
      <c r="M1873">
        <v>63274</v>
      </c>
      <c r="N1873">
        <v>12947</v>
      </c>
      <c r="O1873" t="s">
        <v>9385</v>
      </c>
      <c r="P1873">
        <v>1</v>
      </c>
      <c r="Q1873" t="s">
        <v>9386</v>
      </c>
      <c r="R1873" t="s">
        <v>9387</v>
      </c>
      <c r="S1873">
        <v>170</v>
      </c>
      <c r="T1873" t="s">
        <v>37</v>
      </c>
      <c r="U1873" t="s">
        <v>38</v>
      </c>
      <c r="V1873" t="s">
        <v>569</v>
      </c>
      <c r="W1873" s="11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5">
      <c r="A1874" t="s">
        <v>28</v>
      </c>
      <c r="B1874" t="s">
        <v>7424</v>
      </c>
      <c r="C1874">
        <v>125</v>
      </c>
      <c r="D1874">
        <v>100</v>
      </c>
      <c r="E1874">
        <v>41</v>
      </c>
      <c r="F1874">
        <v>970</v>
      </c>
      <c r="G1874" t="s">
        <v>1489</v>
      </c>
      <c r="H1874">
        <v>45000</v>
      </c>
      <c r="I1874" s="11">
        <v>39989008</v>
      </c>
      <c r="J1874" t="s">
        <v>4883</v>
      </c>
      <c r="K1874" t="s">
        <v>5100</v>
      </c>
      <c r="L1874" t="s">
        <v>9388</v>
      </c>
      <c r="M1874">
        <v>55398</v>
      </c>
      <c r="N1874">
        <v>49847</v>
      </c>
      <c r="O1874" t="s">
        <v>3673</v>
      </c>
      <c r="P1874">
        <v>2</v>
      </c>
      <c r="Q1874" t="s">
        <v>9389</v>
      </c>
      <c r="R1874" t="s">
        <v>9390</v>
      </c>
      <c r="S1874">
        <v>418</v>
      </c>
      <c r="T1874" t="s">
        <v>37</v>
      </c>
      <c r="U1874" t="s">
        <v>38</v>
      </c>
      <c r="V1874" t="s">
        <v>569</v>
      </c>
      <c r="W1874" s="11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5">
      <c r="A1875" t="s">
        <v>28</v>
      </c>
      <c r="B1875" t="s">
        <v>4795</v>
      </c>
      <c r="C1875">
        <v>106</v>
      </c>
      <c r="D1875">
        <v>115</v>
      </c>
      <c r="E1875">
        <v>597</v>
      </c>
      <c r="F1875">
        <v>597</v>
      </c>
      <c r="G1875" t="s">
        <v>3362</v>
      </c>
      <c r="H1875">
        <v>893</v>
      </c>
      <c r="I1875" s="11">
        <v>32662299</v>
      </c>
      <c r="J1875" t="s">
        <v>1375</v>
      </c>
      <c r="K1875" t="s">
        <v>3351</v>
      </c>
      <c r="L1875" t="s">
        <v>9391</v>
      </c>
      <c r="M1875">
        <v>16469</v>
      </c>
      <c r="N1875">
        <v>3946</v>
      </c>
      <c r="O1875" t="s">
        <v>4795</v>
      </c>
      <c r="P1875">
        <v>1</v>
      </c>
      <c r="Q1875" t="s">
        <v>9392</v>
      </c>
      <c r="R1875" t="s">
        <v>9393</v>
      </c>
      <c r="S1875">
        <v>275</v>
      </c>
      <c r="T1875" t="s">
        <v>37</v>
      </c>
      <c r="U1875" t="s">
        <v>38</v>
      </c>
      <c r="V1875" t="s">
        <v>90</v>
      </c>
      <c r="W1875" s="11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5">
      <c r="A1876" t="s">
        <v>28</v>
      </c>
      <c r="B1876" t="s">
        <v>6771</v>
      </c>
      <c r="C1876">
        <v>247</v>
      </c>
      <c r="D1876">
        <v>101</v>
      </c>
      <c r="E1876">
        <v>0</v>
      </c>
      <c r="F1876">
        <v>92</v>
      </c>
      <c r="G1876" t="s">
        <v>9394</v>
      </c>
      <c r="H1876">
        <v>218</v>
      </c>
      <c r="I1876" s="11">
        <v>31452765</v>
      </c>
      <c r="J1876" t="s">
        <v>1618</v>
      </c>
      <c r="K1876" t="s">
        <v>8625</v>
      </c>
      <c r="L1876" t="s">
        <v>9395</v>
      </c>
      <c r="M1876">
        <v>149835</v>
      </c>
      <c r="N1876">
        <v>638</v>
      </c>
      <c r="O1876" t="s">
        <v>9396</v>
      </c>
      <c r="P1876">
        <v>7</v>
      </c>
      <c r="Q1876" t="s">
        <v>9397</v>
      </c>
      <c r="R1876" t="s">
        <v>9398</v>
      </c>
      <c r="S1876">
        <v>243</v>
      </c>
      <c r="T1876" t="s">
        <v>37</v>
      </c>
      <c r="U1876" t="s">
        <v>38</v>
      </c>
      <c r="V1876" t="s">
        <v>569</v>
      </c>
      <c r="W1876" s="11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5">
      <c r="A1877" t="s">
        <v>28</v>
      </c>
      <c r="B1877" t="s">
        <v>9399</v>
      </c>
      <c r="C1877">
        <v>156</v>
      </c>
      <c r="D1877">
        <v>110</v>
      </c>
      <c r="E1877">
        <v>119</v>
      </c>
      <c r="F1877">
        <v>265</v>
      </c>
      <c r="G1877" t="s">
        <v>5224</v>
      </c>
      <c r="H1877">
        <v>11000</v>
      </c>
      <c r="I1877" s="11">
        <v>25167270</v>
      </c>
      <c r="J1877" t="s">
        <v>8601</v>
      </c>
      <c r="K1877" t="s">
        <v>456</v>
      </c>
      <c r="L1877" t="s">
        <v>9400</v>
      </c>
      <c r="M1877">
        <v>30119</v>
      </c>
      <c r="N1877">
        <v>12254</v>
      </c>
      <c r="O1877" t="s">
        <v>9401</v>
      </c>
      <c r="P1877">
        <v>4</v>
      </c>
      <c r="Q1877" t="s">
        <v>9402</v>
      </c>
      <c r="R1877" t="s">
        <v>9403</v>
      </c>
      <c r="S1877">
        <v>263</v>
      </c>
      <c r="T1877" t="s">
        <v>37</v>
      </c>
      <c r="U1877" t="s">
        <v>740</v>
      </c>
      <c r="V1877" t="s">
        <v>569</v>
      </c>
      <c r="W1877" s="11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5">
      <c r="A1878" t="s">
        <v>28</v>
      </c>
      <c r="B1878" t="s">
        <v>1443</v>
      </c>
      <c r="C1878">
        <v>271</v>
      </c>
      <c r="D1878">
        <v>94</v>
      </c>
      <c r="E1878">
        <v>293</v>
      </c>
      <c r="F1878">
        <v>939</v>
      </c>
      <c r="G1878" t="s">
        <v>296</v>
      </c>
      <c r="H1878">
        <v>18000</v>
      </c>
      <c r="I1878" s="11">
        <v>32416109</v>
      </c>
      <c r="J1878" t="s">
        <v>5892</v>
      </c>
      <c r="K1878" t="s">
        <v>115</v>
      </c>
      <c r="L1878" t="s">
        <v>9404</v>
      </c>
      <c r="M1878">
        <v>109620</v>
      </c>
      <c r="N1878">
        <v>32474</v>
      </c>
      <c r="O1878" t="s">
        <v>1114</v>
      </c>
      <c r="P1878">
        <v>0</v>
      </c>
      <c r="Q1878" t="s">
        <v>9405</v>
      </c>
      <c r="R1878" t="s">
        <v>9406</v>
      </c>
      <c r="S1878">
        <v>268</v>
      </c>
      <c r="T1878" t="s">
        <v>37</v>
      </c>
      <c r="U1878" t="s">
        <v>38</v>
      </c>
      <c r="V1878" t="s">
        <v>569</v>
      </c>
      <c r="W1878" s="11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5">
      <c r="A1879" t="s">
        <v>28</v>
      </c>
      <c r="B1879" t="s">
        <v>9407</v>
      </c>
      <c r="C1879">
        <v>45</v>
      </c>
      <c r="D1879">
        <v>88</v>
      </c>
      <c r="E1879">
        <v>269</v>
      </c>
      <c r="F1879">
        <v>384</v>
      </c>
      <c r="G1879" t="s">
        <v>8951</v>
      </c>
      <c r="H1879">
        <v>1000</v>
      </c>
      <c r="I1879" s="11">
        <v>20218</v>
      </c>
      <c r="J1879" t="s">
        <v>412</v>
      </c>
      <c r="K1879" t="s">
        <v>5710</v>
      </c>
      <c r="L1879" t="s">
        <v>9408</v>
      </c>
      <c r="M1879">
        <v>5431</v>
      </c>
      <c r="N1879">
        <v>2557</v>
      </c>
      <c r="O1879" t="s">
        <v>3302</v>
      </c>
      <c r="P1879">
        <v>2</v>
      </c>
      <c r="Q1879" t="s">
        <v>9409</v>
      </c>
      <c r="R1879" t="s">
        <v>9410</v>
      </c>
      <c r="S1879">
        <v>50</v>
      </c>
      <c r="T1879" t="s">
        <v>37</v>
      </c>
      <c r="U1879" t="s">
        <v>38</v>
      </c>
      <c r="V1879" t="s">
        <v>39</v>
      </c>
      <c r="W1879" s="11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5">
      <c r="A1880" t="s">
        <v>28</v>
      </c>
      <c r="B1880" t="s">
        <v>1381</v>
      </c>
      <c r="C1880">
        <v>133</v>
      </c>
      <c r="D1880">
        <v>127</v>
      </c>
      <c r="E1880">
        <v>446</v>
      </c>
      <c r="F1880">
        <v>898</v>
      </c>
      <c r="G1880" t="s">
        <v>5706</v>
      </c>
      <c r="H1880">
        <v>11000</v>
      </c>
      <c r="I1880" s="11">
        <v>28871190</v>
      </c>
      <c r="J1880" t="s">
        <v>1493</v>
      </c>
      <c r="K1880" t="s">
        <v>555</v>
      </c>
      <c r="L1880" t="s">
        <v>9411</v>
      </c>
      <c r="M1880">
        <v>125421</v>
      </c>
      <c r="N1880">
        <v>13433</v>
      </c>
      <c r="O1880" t="s">
        <v>2458</v>
      </c>
      <c r="P1880">
        <v>0</v>
      </c>
      <c r="Q1880" t="s">
        <v>9412</v>
      </c>
      <c r="R1880" t="s">
        <v>9413</v>
      </c>
      <c r="S1880">
        <v>385</v>
      </c>
      <c r="T1880" t="s">
        <v>37</v>
      </c>
      <c r="U1880" t="s">
        <v>38</v>
      </c>
      <c r="V1880" t="s">
        <v>569</v>
      </c>
      <c r="W1880" s="11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5">
      <c r="A1881" t="s">
        <v>28</v>
      </c>
      <c r="B1881" t="s">
        <v>2974</v>
      </c>
      <c r="C1881">
        <v>84</v>
      </c>
      <c r="D1881">
        <v>95</v>
      </c>
      <c r="E1881">
        <v>126</v>
      </c>
      <c r="F1881">
        <v>886</v>
      </c>
      <c r="G1881" t="s">
        <v>3097</v>
      </c>
      <c r="H1881">
        <v>2000</v>
      </c>
      <c r="I1881" s="11">
        <v>16964743</v>
      </c>
      <c r="J1881" t="s">
        <v>1618</v>
      </c>
      <c r="K1881" t="s">
        <v>6160</v>
      </c>
      <c r="L1881" t="s">
        <v>9414</v>
      </c>
      <c r="M1881">
        <v>22844</v>
      </c>
      <c r="N1881">
        <v>4681</v>
      </c>
      <c r="O1881" t="s">
        <v>1344</v>
      </c>
      <c r="P1881">
        <v>1</v>
      </c>
      <c r="Q1881" t="s">
        <v>9415</v>
      </c>
      <c r="R1881" t="s">
        <v>9416</v>
      </c>
      <c r="S1881">
        <v>140</v>
      </c>
      <c r="T1881" t="s">
        <v>37</v>
      </c>
      <c r="U1881" t="s">
        <v>38</v>
      </c>
      <c r="V1881" t="s">
        <v>39</v>
      </c>
      <c r="W1881" s="11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5">
      <c r="A1882" t="s">
        <v>28</v>
      </c>
      <c r="B1882" t="s">
        <v>3757</v>
      </c>
      <c r="C1882">
        <v>70</v>
      </c>
      <c r="D1882">
        <v>87</v>
      </c>
      <c r="E1882">
        <v>25</v>
      </c>
      <c r="F1882">
        <v>611</v>
      </c>
      <c r="G1882" t="s">
        <v>2340</v>
      </c>
      <c r="H1882">
        <v>1000</v>
      </c>
      <c r="I1882" s="11">
        <v>16290976</v>
      </c>
      <c r="J1882" t="s">
        <v>9417</v>
      </c>
      <c r="K1882" t="s">
        <v>3202</v>
      </c>
      <c r="L1882" t="s">
        <v>9418</v>
      </c>
      <c r="M1882">
        <v>14637</v>
      </c>
      <c r="N1882">
        <v>3243</v>
      </c>
      <c r="O1882" t="s">
        <v>9419</v>
      </c>
      <c r="P1882">
        <v>0</v>
      </c>
      <c r="Q1882" t="s">
        <v>9420</v>
      </c>
      <c r="R1882" t="s">
        <v>9421</v>
      </c>
      <c r="S1882">
        <v>100</v>
      </c>
      <c r="T1882" t="s">
        <v>37</v>
      </c>
      <c r="U1882" t="s">
        <v>38</v>
      </c>
      <c r="V1882" t="s">
        <v>272</v>
      </c>
      <c r="W1882" s="11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5">
      <c r="A1883" t="s">
        <v>28</v>
      </c>
      <c r="B1883" t="s">
        <v>9422</v>
      </c>
      <c r="C1883">
        <v>32</v>
      </c>
      <c r="D1883">
        <v>118</v>
      </c>
      <c r="E1883">
        <v>0</v>
      </c>
      <c r="F1883">
        <v>227</v>
      </c>
      <c r="G1883" t="s">
        <v>9423</v>
      </c>
      <c r="H1883">
        <v>738</v>
      </c>
      <c r="I1883" s="11">
        <v>13000000</v>
      </c>
      <c r="J1883" t="s">
        <v>9424</v>
      </c>
      <c r="K1883" t="s">
        <v>9425</v>
      </c>
      <c r="L1883" t="s">
        <v>9426</v>
      </c>
      <c r="M1883">
        <v>10895</v>
      </c>
      <c r="N1883">
        <v>1458</v>
      </c>
      <c r="O1883" t="s">
        <v>9427</v>
      </c>
      <c r="P1883">
        <v>0</v>
      </c>
      <c r="Q1883" t="s">
        <v>9428</v>
      </c>
      <c r="R1883" t="s">
        <v>9429</v>
      </c>
      <c r="S1883">
        <v>150</v>
      </c>
      <c r="T1883" t="s">
        <v>37</v>
      </c>
      <c r="U1883" t="s">
        <v>38</v>
      </c>
      <c r="V1883" t="s">
        <v>272</v>
      </c>
      <c r="W1883" s="11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5">
      <c r="A1884" t="s">
        <v>28</v>
      </c>
      <c r="B1884" t="s">
        <v>3935</v>
      </c>
      <c r="C1884">
        <v>51</v>
      </c>
      <c r="D1884">
        <v>107</v>
      </c>
      <c r="E1884">
        <v>48</v>
      </c>
      <c r="F1884">
        <v>940</v>
      </c>
      <c r="G1884" t="s">
        <v>9430</v>
      </c>
      <c r="H1884">
        <v>1000</v>
      </c>
      <c r="I1884" s="11">
        <v>12372410</v>
      </c>
      <c r="J1884" t="s">
        <v>3753</v>
      </c>
      <c r="K1884" t="s">
        <v>420</v>
      </c>
      <c r="L1884" t="s">
        <v>9431</v>
      </c>
      <c r="M1884">
        <v>11709</v>
      </c>
      <c r="N1884">
        <v>4971</v>
      </c>
      <c r="O1884" t="s">
        <v>3127</v>
      </c>
      <c r="P1884">
        <v>1</v>
      </c>
      <c r="Q1884" t="s">
        <v>9432</v>
      </c>
      <c r="R1884" t="s">
        <v>9433</v>
      </c>
      <c r="S1884">
        <v>101</v>
      </c>
      <c r="T1884" t="s">
        <v>37</v>
      </c>
      <c r="U1884" t="s">
        <v>38</v>
      </c>
      <c r="V1884" t="s">
        <v>39</v>
      </c>
      <c r="W1884" s="11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5">
      <c r="A1885" t="s">
        <v>28</v>
      </c>
      <c r="B1885" t="s">
        <v>3031</v>
      </c>
      <c r="C1885">
        <v>73</v>
      </c>
      <c r="D1885">
        <v>124</v>
      </c>
      <c r="E1885">
        <v>41</v>
      </c>
      <c r="F1885">
        <v>197</v>
      </c>
      <c r="G1885" t="s">
        <v>3692</v>
      </c>
      <c r="H1885">
        <v>512</v>
      </c>
      <c r="I1885" s="11">
        <v>8427204</v>
      </c>
      <c r="J1885" t="s">
        <v>5976</v>
      </c>
      <c r="K1885" t="s">
        <v>4274</v>
      </c>
      <c r="L1885" t="s">
        <v>9434</v>
      </c>
      <c r="M1885">
        <v>10100</v>
      </c>
      <c r="N1885">
        <v>1523</v>
      </c>
      <c r="O1885" t="s">
        <v>9435</v>
      </c>
      <c r="P1885">
        <v>0</v>
      </c>
      <c r="Q1885" t="s">
        <v>9436</v>
      </c>
      <c r="R1885" t="s">
        <v>9437</v>
      </c>
      <c r="S1885">
        <v>59</v>
      </c>
      <c r="T1885" t="s">
        <v>37</v>
      </c>
      <c r="U1885" t="s">
        <v>38</v>
      </c>
      <c r="V1885" t="s">
        <v>569</v>
      </c>
      <c r="W1885" s="11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5">
      <c r="A1886" t="s">
        <v>28</v>
      </c>
      <c r="B1886" t="s">
        <v>9438</v>
      </c>
      <c r="C1886">
        <v>169</v>
      </c>
      <c r="D1886">
        <v>89</v>
      </c>
      <c r="E1886">
        <v>41</v>
      </c>
      <c r="F1886">
        <v>847</v>
      </c>
      <c r="G1886" t="s">
        <v>6189</v>
      </c>
      <c r="H1886">
        <v>2000</v>
      </c>
      <c r="I1886" s="11">
        <v>9639242</v>
      </c>
      <c r="J1886" t="s">
        <v>1618</v>
      </c>
      <c r="K1886" t="s">
        <v>4225</v>
      </c>
      <c r="L1886" t="s">
        <v>9439</v>
      </c>
      <c r="M1886">
        <v>16437</v>
      </c>
      <c r="N1886">
        <v>5470</v>
      </c>
      <c r="O1886" t="s">
        <v>4302</v>
      </c>
      <c r="P1886">
        <v>0</v>
      </c>
      <c r="Q1886" t="s">
        <v>9440</v>
      </c>
      <c r="R1886" t="s">
        <v>9441</v>
      </c>
      <c r="S1886">
        <v>68</v>
      </c>
      <c r="T1886" t="s">
        <v>37</v>
      </c>
      <c r="U1886" t="s">
        <v>38</v>
      </c>
      <c r="V1886" t="s">
        <v>39</v>
      </c>
      <c r="W1886" s="11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5">
      <c r="A1887" t="s">
        <v>28</v>
      </c>
      <c r="B1887" t="s">
        <v>7101</v>
      </c>
      <c r="C1887">
        <v>365</v>
      </c>
      <c r="D1887">
        <v>88</v>
      </c>
      <c r="E1887">
        <v>192</v>
      </c>
      <c r="F1887">
        <v>847</v>
      </c>
      <c r="G1887" t="s">
        <v>9442</v>
      </c>
      <c r="H1887">
        <v>3000</v>
      </c>
      <c r="I1887" s="11">
        <v>25003072</v>
      </c>
      <c r="J1887" t="s">
        <v>7191</v>
      </c>
      <c r="K1887" t="s">
        <v>1492</v>
      </c>
      <c r="L1887" t="s">
        <v>9443</v>
      </c>
      <c r="M1887">
        <v>72552</v>
      </c>
      <c r="N1887">
        <v>5737</v>
      </c>
      <c r="O1887" t="s">
        <v>4302</v>
      </c>
      <c r="P1887">
        <v>0</v>
      </c>
      <c r="Q1887" t="s">
        <v>9444</v>
      </c>
      <c r="R1887" t="s">
        <v>9445</v>
      </c>
      <c r="S1887">
        <v>374</v>
      </c>
      <c r="T1887" t="s">
        <v>37</v>
      </c>
      <c r="U1887" t="s">
        <v>38</v>
      </c>
      <c r="V1887" t="s">
        <v>569</v>
      </c>
      <c r="W1887" s="11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5">
      <c r="A1888" t="s">
        <v>720</v>
      </c>
      <c r="B1888" t="s">
        <v>115</v>
      </c>
      <c r="C1888">
        <v>113</v>
      </c>
      <c r="D1888">
        <v>118</v>
      </c>
      <c r="E1888">
        <v>18000</v>
      </c>
      <c r="F1888">
        <v>286</v>
      </c>
      <c r="G1888" t="s">
        <v>2330</v>
      </c>
      <c r="H1888">
        <v>18000</v>
      </c>
      <c r="I1888" s="11">
        <v>6144806</v>
      </c>
      <c r="J1888" t="s">
        <v>6194</v>
      </c>
      <c r="K1888" t="s">
        <v>115</v>
      </c>
      <c r="L1888" t="s">
        <v>9446</v>
      </c>
      <c r="M1888">
        <v>12821</v>
      </c>
      <c r="N1888">
        <v>23689</v>
      </c>
      <c r="O1888" t="s">
        <v>7859</v>
      </c>
      <c r="P1888">
        <v>1</v>
      </c>
      <c r="Q1888" t="s">
        <v>9447</v>
      </c>
      <c r="R1888" t="s">
        <v>9448</v>
      </c>
      <c r="S1888">
        <v>248</v>
      </c>
      <c r="T1888" t="s">
        <v>37</v>
      </c>
      <c r="U1888" t="s">
        <v>38</v>
      </c>
      <c r="V1888" t="s">
        <v>39</v>
      </c>
      <c r="W1888" s="11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5">
      <c r="A1889" t="s">
        <v>28</v>
      </c>
      <c r="B1889" t="s">
        <v>9449</v>
      </c>
      <c r="C1889">
        <v>10</v>
      </c>
      <c r="D1889">
        <v>80</v>
      </c>
      <c r="E1889">
        <v>18</v>
      </c>
      <c r="F1889">
        <v>73</v>
      </c>
      <c r="G1889" t="s">
        <v>9450</v>
      </c>
      <c r="H1889">
        <v>742</v>
      </c>
      <c r="I1889" s="11">
        <v>669276</v>
      </c>
      <c r="J1889" t="s">
        <v>9451</v>
      </c>
      <c r="K1889" t="s">
        <v>9452</v>
      </c>
      <c r="L1889" t="s">
        <v>9453</v>
      </c>
      <c r="M1889">
        <v>2541</v>
      </c>
      <c r="N1889">
        <v>1088</v>
      </c>
      <c r="O1889" t="s">
        <v>9454</v>
      </c>
      <c r="P1889">
        <v>0</v>
      </c>
      <c r="Q1889" t="s">
        <v>9455</v>
      </c>
      <c r="R1889" t="s">
        <v>9456</v>
      </c>
      <c r="S1889">
        <v>47</v>
      </c>
      <c r="T1889" t="s">
        <v>37</v>
      </c>
      <c r="U1889" t="s">
        <v>56</v>
      </c>
      <c r="V1889" t="s">
        <v>272</v>
      </c>
      <c r="W1889" s="11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5">
      <c r="A1890" t="s">
        <v>28</v>
      </c>
      <c r="B1890" t="s">
        <v>9457</v>
      </c>
      <c r="C1890">
        <v>16</v>
      </c>
      <c r="D1890">
        <v>120</v>
      </c>
      <c r="E1890">
        <v>6</v>
      </c>
      <c r="F1890">
        <v>382</v>
      </c>
      <c r="G1890" t="s">
        <v>2340</v>
      </c>
      <c r="H1890">
        <v>22000</v>
      </c>
      <c r="I1890" s="11">
        <v>42880</v>
      </c>
      <c r="J1890" t="s">
        <v>209</v>
      </c>
      <c r="K1890" t="s">
        <v>1683</v>
      </c>
      <c r="L1890" t="s">
        <v>9458</v>
      </c>
      <c r="M1890">
        <v>2919</v>
      </c>
      <c r="N1890">
        <v>23769</v>
      </c>
      <c r="O1890" t="s">
        <v>6414</v>
      </c>
      <c r="P1890">
        <v>3</v>
      </c>
      <c r="Q1890" t="s">
        <v>9459</v>
      </c>
      <c r="R1890" t="s">
        <v>9460</v>
      </c>
      <c r="S1890">
        <v>50</v>
      </c>
      <c r="T1890" t="s">
        <v>37</v>
      </c>
      <c r="U1890" t="s">
        <v>56</v>
      </c>
      <c r="V1890" t="s">
        <v>90</v>
      </c>
      <c r="W1890" s="11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5">
      <c r="A1891" t="s">
        <v>28</v>
      </c>
      <c r="B1891" t="s">
        <v>7360</v>
      </c>
      <c r="C1891">
        <v>196</v>
      </c>
      <c r="D1891">
        <v>98</v>
      </c>
      <c r="E1891">
        <v>88</v>
      </c>
      <c r="F1891">
        <v>706</v>
      </c>
      <c r="G1891" t="s">
        <v>4623</v>
      </c>
      <c r="H1891">
        <v>12000</v>
      </c>
      <c r="I1891" s="11">
        <v>23225911</v>
      </c>
      <c r="J1891" t="s">
        <v>454</v>
      </c>
      <c r="K1891" t="s">
        <v>1045</v>
      </c>
      <c r="L1891" t="s">
        <v>9461</v>
      </c>
      <c r="M1891">
        <v>80574</v>
      </c>
      <c r="N1891">
        <v>14699</v>
      </c>
      <c r="O1891" t="s">
        <v>5038</v>
      </c>
      <c r="P1891">
        <v>1</v>
      </c>
      <c r="Q1891" t="s">
        <v>9462</v>
      </c>
      <c r="R1891" t="s">
        <v>9463</v>
      </c>
      <c r="S1891">
        <v>157</v>
      </c>
      <c r="T1891" t="s">
        <v>37</v>
      </c>
      <c r="U1891" t="s">
        <v>38</v>
      </c>
      <c r="V1891" t="s">
        <v>569</v>
      </c>
      <c r="W1891" s="11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5">
      <c r="A1892" t="s">
        <v>28</v>
      </c>
      <c r="B1892" t="s">
        <v>7353</v>
      </c>
      <c r="C1892">
        <v>212</v>
      </c>
      <c r="D1892">
        <v>119</v>
      </c>
      <c r="E1892">
        <v>6000</v>
      </c>
      <c r="F1892">
        <v>422</v>
      </c>
      <c r="G1892" t="s">
        <v>1682</v>
      </c>
      <c r="H1892">
        <v>23000</v>
      </c>
      <c r="I1892" s="11">
        <v>4710455</v>
      </c>
      <c r="J1892" t="s">
        <v>612</v>
      </c>
      <c r="K1892" t="s">
        <v>58</v>
      </c>
      <c r="L1892" t="s">
        <v>9464</v>
      </c>
      <c r="M1892">
        <v>214091</v>
      </c>
      <c r="N1892">
        <v>24263</v>
      </c>
      <c r="O1892" t="s">
        <v>1058</v>
      </c>
      <c r="P1892">
        <v>0</v>
      </c>
      <c r="Q1892" t="s">
        <v>9465</v>
      </c>
      <c r="R1892" t="s">
        <v>9466</v>
      </c>
      <c r="S1892">
        <v>330</v>
      </c>
      <c r="T1892" t="s">
        <v>652</v>
      </c>
      <c r="U1892" t="s">
        <v>653</v>
      </c>
      <c r="V1892" t="s">
        <v>90</v>
      </c>
      <c r="W1892" s="11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5">
      <c r="A1893" t="s">
        <v>28</v>
      </c>
      <c r="B1893" t="s">
        <v>4045</v>
      </c>
      <c r="C1893">
        <v>445</v>
      </c>
      <c r="D1893">
        <v>88</v>
      </c>
      <c r="E1893">
        <v>181</v>
      </c>
      <c r="F1893">
        <v>11</v>
      </c>
      <c r="G1893" t="s">
        <v>537</v>
      </c>
      <c r="H1893">
        <v>15000</v>
      </c>
      <c r="I1893" s="11">
        <v>75590286</v>
      </c>
      <c r="J1893" t="s">
        <v>9467</v>
      </c>
      <c r="K1893" t="s">
        <v>177</v>
      </c>
      <c r="L1893" t="s">
        <v>9468</v>
      </c>
      <c r="M1893">
        <v>386217</v>
      </c>
      <c r="N1893">
        <v>28011</v>
      </c>
      <c r="O1893" t="s">
        <v>9469</v>
      </c>
      <c r="P1893">
        <v>4</v>
      </c>
      <c r="Q1893" t="s">
        <v>9470</v>
      </c>
      <c r="R1893" t="s">
        <v>9471</v>
      </c>
      <c r="S1893">
        <v>553</v>
      </c>
      <c r="T1893" t="s">
        <v>37</v>
      </c>
      <c r="U1893" t="s">
        <v>38</v>
      </c>
      <c r="V1893" t="s">
        <v>569</v>
      </c>
      <c r="W1893" s="11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5">
      <c r="A1894" t="s">
        <v>28</v>
      </c>
      <c r="B1894" t="s">
        <v>166</v>
      </c>
      <c r="C1894">
        <v>446</v>
      </c>
      <c r="D1894">
        <v>201</v>
      </c>
      <c r="E1894">
        <v>0</v>
      </c>
      <c r="F1894">
        <v>84</v>
      </c>
      <c r="G1894" t="s">
        <v>201</v>
      </c>
      <c r="H1894">
        <v>6000</v>
      </c>
      <c r="I1894" s="11">
        <v>218051260</v>
      </c>
      <c r="J1894" t="s">
        <v>202</v>
      </c>
      <c r="K1894" t="s">
        <v>203</v>
      </c>
      <c r="L1894" t="s">
        <v>204</v>
      </c>
      <c r="M1894">
        <v>316020</v>
      </c>
      <c r="N1894">
        <v>7122</v>
      </c>
      <c r="O1894" t="s">
        <v>205</v>
      </c>
      <c r="P1894">
        <v>0</v>
      </c>
      <c r="Q1894" t="s">
        <v>206</v>
      </c>
      <c r="R1894" t="s">
        <v>207</v>
      </c>
      <c r="S1894">
        <v>2618</v>
      </c>
      <c r="T1894" t="s">
        <v>37</v>
      </c>
      <c r="U1894" t="s">
        <v>174</v>
      </c>
      <c r="V1894" t="s">
        <v>39</v>
      </c>
      <c r="W1894" s="11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5">
      <c r="A1895" t="s">
        <v>720</v>
      </c>
      <c r="B1895" t="s">
        <v>1568</v>
      </c>
      <c r="C1895">
        <v>108</v>
      </c>
      <c r="D1895">
        <v>90</v>
      </c>
      <c r="E1895">
        <v>153</v>
      </c>
      <c r="F1895">
        <v>427</v>
      </c>
      <c r="G1895" t="s">
        <v>1292</v>
      </c>
      <c r="H1895">
        <v>11000</v>
      </c>
      <c r="I1895" s="11">
        <v>161487252</v>
      </c>
      <c r="J1895" t="s">
        <v>3753</v>
      </c>
      <c r="K1895" t="s">
        <v>2117</v>
      </c>
      <c r="L1895" t="s">
        <v>9472</v>
      </c>
      <c r="M1895">
        <v>119450</v>
      </c>
      <c r="N1895">
        <v>13823</v>
      </c>
      <c r="O1895" t="s">
        <v>2899</v>
      </c>
      <c r="P1895">
        <v>0</v>
      </c>
      <c r="Q1895" t="s">
        <v>9473</v>
      </c>
      <c r="R1895" t="s">
        <v>9474</v>
      </c>
      <c r="S1895">
        <v>300</v>
      </c>
      <c r="T1895" t="s">
        <v>37</v>
      </c>
      <c r="U1895" t="s">
        <v>38</v>
      </c>
      <c r="V1895" t="s">
        <v>39</v>
      </c>
      <c r="W1895" s="11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5">
      <c r="A1896" t="s">
        <v>28</v>
      </c>
      <c r="B1896" t="s">
        <v>6805</v>
      </c>
      <c r="C1896">
        <v>223</v>
      </c>
      <c r="D1896">
        <v>127</v>
      </c>
      <c r="E1896">
        <v>883</v>
      </c>
      <c r="F1896">
        <v>441</v>
      </c>
      <c r="G1896" t="s">
        <v>7438</v>
      </c>
      <c r="H1896">
        <v>11000</v>
      </c>
      <c r="I1896" s="11">
        <v>290158751</v>
      </c>
      <c r="J1896" t="s">
        <v>31</v>
      </c>
      <c r="K1896" t="s">
        <v>386</v>
      </c>
      <c r="L1896" t="s">
        <v>9475</v>
      </c>
      <c r="M1896">
        <v>837759</v>
      </c>
      <c r="N1896">
        <v>12643</v>
      </c>
      <c r="O1896" t="s">
        <v>9476</v>
      </c>
      <c r="P1896">
        <v>0</v>
      </c>
      <c r="Q1896" t="s">
        <v>9477</v>
      </c>
      <c r="R1896" t="s">
        <v>9478</v>
      </c>
      <c r="S1896">
        <v>900</v>
      </c>
      <c r="T1896" t="s">
        <v>37</v>
      </c>
      <c r="U1896" t="s">
        <v>38</v>
      </c>
      <c r="V1896" t="s">
        <v>90</v>
      </c>
      <c r="W1896" s="11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5">
      <c r="A1897" t="s">
        <v>28</v>
      </c>
      <c r="B1897" t="s">
        <v>273</v>
      </c>
      <c r="C1897">
        <v>63</v>
      </c>
      <c r="D1897">
        <v>119</v>
      </c>
      <c r="E1897">
        <v>0</v>
      </c>
      <c r="F1897">
        <v>244</v>
      </c>
      <c r="G1897" t="s">
        <v>2388</v>
      </c>
      <c r="H1897">
        <v>10000</v>
      </c>
      <c r="I1897" s="11">
        <v>65807024</v>
      </c>
      <c r="J1897" t="s">
        <v>3411</v>
      </c>
      <c r="K1897" t="s">
        <v>161</v>
      </c>
      <c r="L1897" t="s">
        <v>9479</v>
      </c>
      <c r="M1897">
        <v>172405</v>
      </c>
      <c r="N1897">
        <v>11013</v>
      </c>
      <c r="O1897" t="s">
        <v>9480</v>
      </c>
      <c r="P1897">
        <v>0</v>
      </c>
      <c r="Q1897" t="s">
        <v>9481</v>
      </c>
      <c r="R1897" t="s">
        <v>9482</v>
      </c>
      <c r="S1897">
        <v>203</v>
      </c>
      <c r="T1897" t="s">
        <v>37</v>
      </c>
      <c r="U1897" t="s">
        <v>38</v>
      </c>
      <c r="V1897" t="s">
        <v>569</v>
      </c>
      <c r="W1897" s="11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5">
      <c r="A1898" t="s">
        <v>28</v>
      </c>
      <c r="B1898" t="s">
        <v>5419</v>
      </c>
      <c r="C1898">
        <v>43</v>
      </c>
      <c r="D1898">
        <v>85</v>
      </c>
      <c r="E1898">
        <v>119</v>
      </c>
      <c r="F1898">
        <v>144</v>
      </c>
      <c r="G1898" t="s">
        <v>7836</v>
      </c>
      <c r="H1898">
        <v>3000</v>
      </c>
      <c r="I1898" s="11">
        <v>86930411</v>
      </c>
      <c r="J1898" t="s">
        <v>982</v>
      </c>
      <c r="K1898" t="s">
        <v>7571</v>
      </c>
      <c r="L1898" t="s">
        <v>9483</v>
      </c>
      <c r="M1898">
        <v>83269</v>
      </c>
      <c r="N1898">
        <v>3847</v>
      </c>
      <c r="O1898" t="s">
        <v>9484</v>
      </c>
      <c r="P1898">
        <v>6</v>
      </c>
      <c r="Q1898" t="s">
        <v>9485</v>
      </c>
      <c r="R1898" t="s">
        <v>9486</v>
      </c>
      <c r="S1898">
        <v>87</v>
      </c>
      <c r="T1898" t="s">
        <v>37</v>
      </c>
      <c r="U1898" t="s">
        <v>38</v>
      </c>
      <c r="V1898" t="s">
        <v>39</v>
      </c>
      <c r="W1898" s="11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5">
      <c r="A1899" t="s">
        <v>28</v>
      </c>
      <c r="B1899" t="s">
        <v>5253</v>
      </c>
      <c r="C1899">
        <v>211</v>
      </c>
      <c r="D1899">
        <v>98</v>
      </c>
      <c r="E1899">
        <v>70</v>
      </c>
      <c r="F1899">
        <v>591</v>
      </c>
      <c r="G1899" t="s">
        <v>9487</v>
      </c>
      <c r="H1899">
        <v>1000</v>
      </c>
      <c r="I1899" s="11">
        <v>53302314</v>
      </c>
      <c r="J1899" t="s">
        <v>5289</v>
      </c>
      <c r="K1899" t="s">
        <v>5710</v>
      </c>
      <c r="L1899" t="s">
        <v>9488</v>
      </c>
      <c r="M1899">
        <v>181058</v>
      </c>
      <c r="N1899">
        <v>3345</v>
      </c>
      <c r="O1899" t="s">
        <v>9489</v>
      </c>
      <c r="P1899">
        <v>1</v>
      </c>
      <c r="Q1899" t="s">
        <v>9490</v>
      </c>
      <c r="R1899" t="s">
        <v>9491</v>
      </c>
      <c r="S1899">
        <v>674</v>
      </c>
      <c r="T1899" t="s">
        <v>37</v>
      </c>
      <c r="U1899" t="s">
        <v>38</v>
      </c>
      <c r="V1899" t="s">
        <v>569</v>
      </c>
      <c r="W1899" s="11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5">
      <c r="A1900" t="s">
        <v>28</v>
      </c>
      <c r="B1900" t="s">
        <v>3262</v>
      </c>
      <c r="C1900">
        <v>421</v>
      </c>
      <c r="D1900">
        <v>101</v>
      </c>
      <c r="E1900">
        <v>0</v>
      </c>
      <c r="F1900">
        <v>1000</v>
      </c>
      <c r="G1900" t="s">
        <v>670</v>
      </c>
      <c r="H1900">
        <v>33000</v>
      </c>
      <c r="I1900" s="11">
        <v>40962534</v>
      </c>
      <c r="J1900" t="s">
        <v>3270</v>
      </c>
      <c r="K1900" t="s">
        <v>4046</v>
      </c>
      <c r="L1900" t="s">
        <v>9492</v>
      </c>
      <c r="M1900">
        <v>188652</v>
      </c>
      <c r="N1900">
        <v>57077</v>
      </c>
      <c r="O1900" t="s">
        <v>1363</v>
      </c>
      <c r="P1900">
        <v>1</v>
      </c>
      <c r="Q1900" t="s">
        <v>9493</v>
      </c>
      <c r="R1900" t="s">
        <v>9494</v>
      </c>
      <c r="S1900">
        <v>288</v>
      </c>
      <c r="T1900" t="s">
        <v>37</v>
      </c>
      <c r="U1900" t="s">
        <v>38</v>
      </c>
      <c r="V1900" t="s">
        <v>569</v>
      </c>
      <c r="W1900" s="11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5">
      <c r="A1901" t="s">
        <v>28</v>
      </c>
      <c r="B1901" t="s">
        <v>1354</v>
      </c>
      <c r="C1901">
        <v>214</v>
      </c>
      <c r="D1901">
        <v>112</v>
      </c>
      <c r="E1901">
        <v>123</v>
      </c>
      <c r="F1901">
        <v>787</v>
      </c>
      <c r="G1901" t="s">
        <v>3234</v>
      </c>
      <c r="H1901">
        <v>14000</v>
      </c>
      <c r="I1901" s="11">
        <v>39235088</v>
      </c>
      <c r="J1901" t="s">
        <v>9495</v>
      </c>
      <c r="K1901" t="s">
        <v>332</v>
      </c>
      <c r="L1901" t="s">
        <v>9496</v>
      </c>
      <c r="M1901">
        <v>193962</v>
      </c>
      <c r="N1901">
        <v>16196</v>
      </c>
      <c r="O1901" t="s">
        <v>1986</v>
      </c>
      <c r="P1901">
        <v>0</v>
      </c>
      <c r="Q1901" t="s">
        <v>9497</v>
      </c>
      <c r="R1901" t="s">
        <v>9498</v>
      </c>
      <c r="S1901">
        <v>805</v>
      </c>
      <c r="T1901" t="s">
        <v>37</v>
      </c>
      <c r="U1901" t="s">
        <v>38</v>
      </c>
      <c r="V1901" t="s">
        <v>569</v>
      </c>
      <c r="W1901" s="11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5">
      <c r="A1902" t="s">
        <v>28</v>
      </c>
      <c r="B1902" t="s">
        <v>989</v>
      </c>
      <c r="C1902">
        <v>92</v>
      </c>
      <c r="D1902">
        <v>97</v>
      </c>
      <c r="E1902">
        <v>956</v>
      </c>
      <c r="F1902">
        <v>99</v>
      </c>
      <c r="G1902" t="s">
        <v>4560</v>
      </c>
      <c r="H1902">
        <v>20000</v>
      </c>
      <c r="I1902" s="11">
        <v>27338033</v>
      </c>
      <c r="J1902" t="s">
        <v>1618</v>
      </c>
      <c r="K1902" t="s">
        <v>258</v>
      </c>
      <c r="L1902" t="s">
        <v>9499</v>
      </c>
      <c r="M1902">
        <v>19709</v>
      </c>
      <c r="N1902">
        <v>20798</v>
      </c>
      <c r="O1902" t="s">
        <v>9500</v>
      </c>
      <c r="P1902">
        <v>3</v>
      </c>
      <c r="Q1902" t="s">
        <v>9501</v>
      </c>
      <c r="R1902" t="s">
        <v>9502</v>
      </c>
      <c r="S1902">
        <v>167</v>
      </c>
      <c r="T1902" t="s">
        <v>37</v>
      </c>
      <c r="U1902" t="s">
        <v>38</v>
      </c>
      <c r="V1902" t="s">
        <v>39</v>
      </c>
      <c r="W1902" s="11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5">
      <c r="A1903" t="s">
        <v>28</v>
      </c>
      <c r="B1903" t="s">
        <v>1737</v>
      </c>
      <c r="C1903">
        <v>574</v>
      </c>
      <c r="D1903">
        <v>126</v>
      </c>
      <c r="E1903">
        <v>0</v>
      </c>
      <c r="F1903">
        <v>105</v>
      </c>
      <c r="G1903" t="s">
        <v>9503</v>
      </c>
      <c r="H1903">
        <v>19000</v>
      </c>
      <c r="I1903" s="11">
        <v>25556065</v>
      </c>
      <c r="J1903" t="s">
        <v>5257</v>
      </c>
      <c r="K1903" t="s">
        <v>95</v>
      </c>
      <c r="L1903" t="s">
        <v>9504</v>
      </c>
      <c r="M1903">
        <v>355126</v>
      </c>
      <c r="N1903">
        <v>19359</v>
      </c>
      <c r="O1903" t="s">
        <v>9505</v>
      </c>
      <c r="P1903">
        <v>1</v>
      </c>
      <c r="Q1903" t="s">
        <v>9506</v>
      </c>
      <c r="R1903" t="s">
        <v>9507</v>
      </c>
      <c r="S1903">
        <v>748</v>
      </c>
      <c r="T1903" t="s">
        <v>37</v>
      </c>
      <c r="U1903" t="s">
        <v>38</v>
      </c>
      <c r="V1903" t="s">
        <v>569</v>
      </c>
      <c r="W1903" s="11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5">
      <c r="A1904" t="s">
        <v>28</v>
      </c>
      <c r="B1904" t="s">
        <v>3309</v>
      </c>
      <c r="C1904">
        <v>216</v>
      </c>
      <c r="D1904">
        <v>106</v>
      </c>
      <c r="E1904">
        <v>452</v>
      </c>
      <c r="F1904">
        <v>141</v>
      </c>
      <c r="G1904" t="s">
        <v>9087</v>
      </c>
      <c r="H1904">
        <v>20000</v>
      </c>
      <c r="I1904" s="11">
        <v>15785632</v>
      </c>
      <c r="J1904" t="s">
        <v>9088</v>
      </c>
      <c r="K1904" t="s">
        <v>258</v>
      </c>
      <c r="L1904" t="s">
        <v>9089</v>
      </c>
      <c r="M1904">
        <v>32513</v>
      </c>
      <c r="N1904">
        <v>21195</v>
      </c>
      <c r="O1904" t="s">
        <v>5698</v>
      </c>
      <c r="P1904">
        <v>3</v>
      </c>
      <c r="Q1904" t="s">
        <v>9090</v>
      </c>
      <c r="R1904" t="s">
        <v>9091</v>
      </c>
      <c r="S1904">
        <v>119</v>
      </c>
      <c r="T1904" t="s">
        <v>37</v>
      </c>
      <c r="U1904" t="s">
        <v>56</v>
      </c>
      <c r="V1904" t="s">
        <v>39</v>
      </c>
      <c r="W1904" s="11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5">
      <c r="A1905" t="s">
        <v>28</v>
      </c>
      <c r="B1905" t="s">
        <v>4240</v>
      </c>
      <c r="C1905">
        <v>140</v>
      </c>
      <c r="D1905">
        <v>97</v>
      </c>
      <c r="E1905">
        <v>131</v>
      </c>
      <c r="F1905">
        <v>62</v>
      </c>
      <c r="G1905" t="s">
        <v>9508</v>
      </c>
      <c r="H1905">
        <v>23000</v>
      </c>
      <c r="I1905" s="11">
        <v>21973182</v>
      </c>
      <c r="J1905" t="s">
        <v>825</v>
      </c>
      <c r="K1905" t="s">
        <v>328</v>
      </c>
      <c r="L1905" t="s">
        <v>9509</v>
      </c>
      <c r="M1905">
        <v>53415</v>
      </c>
      <c r="N1905">
        <v>23242</v>
      </c>
      <c r="O1905" t="s">
        <v>9510</v>
      </c>
      <c r="P1905">
        <v>2</v>
      </c>
      <c r="Q1905" t="s">
        <v>9511</v>
      </c>
      <c r="R1905" t="s">
        <v>9512</v>
      </c>
      <c r="S1905">
        <v>339</v>
      </c>
      <c r="T1905" t="s">
        <v>37</v>
      </c>
      <c r="U1905" t="s">
        <v>38</v>
      </c>
      <c r="V1905" t="s">
        <v>569</v>
      </c>
      <c r="W1905" s="11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5">
      <c r="A1906" t="s">
        <v>28</v>
      </c>
      <c r="B1906" t="s">
        <v>9513</v>
      </c>
      <c r="C1906">
        <v>28</v>
      </c>
      <c r="D1906">
        <v>100</v>
      </c>
      <c r="E1906">
        <v>3</v>
      </c>
      <c r="F1906">
        <v>88</v>
      </c>
      <c r="G1906" t="s">
        <v>9514</v>
      </c>
      <c r="H1906">
        <v>2000</v>
      </c>
      <c r="I1906" s="11">
        <v>4756</v>
      </c>
      <c r="J1906" t="s">
        <v>195</v>
      </c>
      <c r="K1906" t="s">
        <v>1312</v>
      </c>
      <c r="L1906" t="s">
        <v>9515</v>
      </c>
      <c r="M1906">
        <v>4191</v>
      </c>
      <c r="N1906">
        <v>2450</v>
      </c>
      <c r="O1906" t="s">
        <v>9516</v>
      </c>
      <c r="P1906">
        <v>4</v>
      </c>
      <c r="Q1906" t="s">
        <v>9517</v>
      </c>
      <c r="R1906" t="s">
        <v>9518</v>
      </c>
      <c r="S1906">
        <v>32</v>
      </c>
      <c r="T1906" t="s">
        <v>37</v>
      </c>
      <c r="U1906" t="s">
        <v>56</v>
      </c>
      <c r="V1906" t="s">
        <v>90</v>
      </c>
      <c r="W1906" s="11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5">
      <c r="A1907" t="s">
        <v>28</v>
      </c>
      <c r="B1907" t="s">
        <v>4420</v>
      </c>
      <c r="C1907">
        <v>36</v>
      </c>
      <c r="D1907">
        <v>114</v>
      </c>
      <c r="E1907">
        <v>61</v>
      </c>
      <c r="F1907">
        <v>407</v>
      </c>
      <c r="G1907" t="s">
        <v>9519</v>
      </c>
      <c r="H1907">
        <v>20000</v>
      </c>
      <c r="I1907" s="11">
        <v>18653615</v>
      </c>
      <c r="J1907" t="s">
        <v>2450</v>
      </c>
      <c r="K1907" t="s">
        <v>814</v>
      </c>
      <c r="L1907" t="s">
        <v>9520</v>
      </c>
      <c r="M1907">
        <v>14786</v>
      </c>
      <c r="N1907">
        <v>22040</v>
      </c>
      <c r="O1907" t="s">
        <v>9331</v>
      </c>
      <c r="P1907">
        <v>2</v>
      </c>
      <c r="Q1907" t="s">
        <v>9521</v>
      </c>
      <c r="R1907" t="s">
        <v>9522</v>
      </c>
      <c r="S1907">
        <v>103</v>
      </c>
      <c r="T1907" t="s">
        <v>37</v>
      </c>
      <c r="U1907" t="s">
        <v>38</v>
      </c>
      <c r="V1907" t="s">
        <v>39</v>
      </c>
      <c r="W1907" s="11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5">
      <c r="A1908" t="s">
        <v>28</v>
      </c>
      <c r="B1908" t="s">
        <v>8146</v>
      </c>
      <c r="C1908">
        <v>65</v>
      </c>
      <c r="D1908">
        <v>101</v>
      </c>
      <c r="E1908">
        <v>3</v>
      </c>
      <c r="F1908">
        <v>120</v>
      </c>
      <c r="G1908" t="s">
        <v>8147</v>
      </c>
      <c r="H1908">
        <v>448</v>
      </c>
      <c r="I1908" s="11">
        <v>12189514</v>
      </c>
      <c r="J1908" t="s">
        <v>1618</v>
      </c>
      <c r="K1908" t="s">
        <v>2681</v>
      </c>
      <c r="L1908" t="s">
        <v>8148</v>
      </c>
      <c r="M1908">
        <v>30092</v>
      </c>
      <c r="N1908">
        <v>829</v>
      </c>
      <c r="O1908" t="s">
        <v>8149</v>
      </c>
      <c r="P1908">
        <v>0</v>
      </c>
      <c r="Q1908" t="s">
        <v>8150</v>
      </c>
      <c r="R1908" t="s">
        <v>8151</v>
      </c>
      <c r="S1908">
        <v>129</v>
      </c>
      <c r="T1908" t="s">
        <v>37</v>
      </c>
      <c r="U1908" t="s">
        <v>38</v>
      </c>
      <c r="V1908" t="s">
        <v>39</v>
      </c>
      <c r="W1908" s="11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5">
      <c r="A1909" t="s">
        <v>28</v>
      </c>
      <c r="B1909" t="s">
        <v>9523</v>
      </c>
      <c r="C1909">
        <v>53</v>
      </c>
      <c r="D1909">
        <v>88</v>
      </c>
      <c r="E1909">
        <v>12</v>
      </c>
      <c r="F1909">
        <v>249</v>
      </c>
      <c r="G1909" t="s">
        <v>9524</v>
      </c>
      <c r="H1909">
        <v>327</v>
      </c>
      <c r="I1909" s="11">
        <v>13019253</v>
      </c>
      <c r="J1909" t="s">
        <v>982</v>
      </c>
      <c r="K1909" t="s">
        <v>4540</v>
      </c>
      <c r="L1909" t="s">
        <v>9525</v>
      </c>
      <c r="M1909">
        <v>3914</v>
      </c>
      <c r="N1909">
        <v>1509</v>
      </c>
      <c r="O1909" t="s">
        <v>9526</v>
      </c>
      <c r="P1909">
        <v>4</v>
      </c>
      <c r="Q1909" t="s">
        <v>9527</v>
      </c>
      <c r="R1909" t="s">
        <v>9528</v>
      </c>
      <c r="S1909">
        <v>47</v>
      </c>
      <c r="T1909" t="s">
        <v>37</v>
      </c>
      <c r="U1909" t="s">
        <v>38</v>
      </c>
      <c r="V1909" t="s">
        <v>39</v>
      </c>
      <c r="W1909" s="11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5">
      <c r="A1910" t="s">
        <v>28</v>
      </c>
      <c r="B1910" t="s">
        <v>1475</v>
      </c>
      <c r="C1910">
        <v>394</v>
      </c>
      <c r="D1910">
        <v>93</v>
      </c>
      <c r="E1910">
        <v>0</v>
      </c>
      <c r="F1910">
        <v>947</v>
      </c>
      <c r="G1910" t="s">
        <v>448</v>
      </c>
      <c r="H1910">
        <v>17000</v>
      </c>
      <c r="I1910" s="11">
        <v>18934858</v>
      </c>
      <c r="J1910" t="s">
        <v>59</v>
      </c>
      <c r="K1910" t="s">
        <v>434</v>
      </c>
      <c r="L1910" t="s">
        <v>9529</v>
      </c>
      <c r="M1910">
        <v>72646</v>
      </c>
      <c r="N1910">
        <v>31187</v>
      </c>
      <c r="O1910" t="s">
        <v>2234</v>
      </c>
      <c r="P1910">
        <v>5</v>
      </c>
      <c r="Q1910" t="s">
        <v>9530</v>
      </c>
      <c r="R1910" t="s">
        <v>9531</v>
      </c>
      <c r="S1910">
        <v>397</v>
      </c>
      <c r="T1910" t="s">
        <v>37</v>
      </c>
      <c r="U1910" t="s">
        <v>7547</v>
      </c>
      <c r="V1910" t="s">
        <v>569</v>
      </c>
      <c r="W1910" s="11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5">
      <c r="A1911" t="s">
        <v>28</v>
      </c>
      <c r="B1911" t="s">
        <v>9532</v>
      </c>
      <c r="C1911">
        <v>80</v>
      </c>
      <c r="D1911">
        <v>92</v>
      </c>
      <c r="E1911">
        <v>114</v>
      </c>
      <c r="F1911">
        <v>434</v>
      </c>
      <c r="G1911" t="s">
        <v>8728</v>
      </c>
      <c r="H1911">
        <v>912</v>
      </c>
      <c r="I1911" s="11">
        <v>20763013</v>
      </c>
      <c r="J1911" t="s">
        <v>8098</v>
      </c>
      <c r="K1911" t="s">
        <v>9533</v>
      </c>
      <c r="L1911" t="s">
        <v>9534</v>
      </c>
      <c r="M1911">
        <v>30840</v>
      </c>
      <c r="N1911">
        <v>2355</v>
      </c>
      <c r="O1911" t="s">
        <v>9535</v>
      </c>
      <c r="P1911">
        <v>0</v>
      </c>
      <c r="Q1911" t="s">
        <v>9536</v>
      </c>
      <c r="R1911" t="s">
        <v>9537</v>
      </c>
      <c r="S1911">
        <v>383</v>
      </c>
      <c r="T1911" t="s">
        <v>37</v>
      </c>
      <c r="U1911" t="s">
        <v>38</v>
      </c>
      <c r="V1911" t="s">
        <v>39</v>
      </c>
      <c r="W1911" s="11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5">
      <c r="A1912" t="s">
        <v>28</v>
      </c>
      <c r="B1912" t="s">
        <v>9538</v>
      </c>
      <c r="C1912">
        <v>45</v>
      </c>
      <c r="D1912">
        <v>98</v>
      </c>
      <c r="E1912">
        <v>4</v>
      </c>
      <c r="F1912">
        <v>11000</v>
      </c>
      <c r="G1912" t="s">
        <v>1683</v>
      </c>
      <c r="H1912">
        <v>29000</v>
      </c>
      <c r="I1912" s="11">
        <v>12782508</v>
      </c>
      <c r="J1912" t="s">
        <v>3270</v>
      </c>
      <c r="K1912" t="s">
        <v>210</v>
      </c>
      <c r="L1912" t="s">
        <v>9539</v>
      </c>
      <c r="M1912">
        <v>20163</v>
      </c>
      <c r="N1912">
        <v>63194</v>
      </c>
      <c r="O1912" t="s">
        <v>2309</v>
      </c>
      <c r="P1912">
        <v>2</v>
      </c>
      <c r="Q1912" t="s">
        <v>9540</v>
      </c>
      <c r="R1912" t="s">
        <v>9541</v>
      </c>
      <c r="S1912">
        <v>71</v>
      </c>
      <c r="T1912" t="s">
        <v>37</v>
      </c>
      <c r="U1912" t="s">
        <v>38</v>
      </c>
      <c r="V1912" t="s">
        <v>39</v>
      </c>
      <c r="W1912" s="11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5">
      <c r="A1913" t="s">
        <v>28</v>
      </c>
      <c r="B1913" t="s">
        <v>9542</v>
      </c>
      <c r="C1913">
        <v>47</v>
      </c>
      <c r="D1913">
        <v>94</v>
      </c>
      <c r="E1913">
        <v>258</v>
      </c>
      <c r="F1913">
        <v>424</v>
      </c>
      <c r="G1913" t="s">
        <v>4735</v>
      </c>
      <c r="H1913">
        <v>721</v>
      </c>
      <c r="I1913" s="11">
        <v>11508423</v>
      </c>
      <c r="J1913" t="s">
        <v>9543</v>
      </c>
      <c r="K1913" t="s">
        <v>3846</v>
      </c>
      <c r="L1913" t="s">
        <v>9544</v>
      </c>
      <c r="M1913">
        <v>3174</v>
      </c>
      <c r="N1913">
        <v>2453</v>
      </c>
      <c r="O1913" t="s">
        <v>9545</v>
      </c>
      <c r="P1913">
        <v>2</v>
      </c>
      <c r="Q1913" t="s">
        <v>9546</v>
      </c>
      <c r="R1913" t="s">
        <v>9547</v>
      </c>
      <c r="S1913">
        <v>19</v>
      </c>
      <c r="T1913" t="s">
        <v>37</v>
      </c>
      <c r="U1913" t="s">
        <v>38</v>
      </c>
      <c r="V1913" t="s">
        <v>90</v>
      </c>
      <c r="W1913" s="11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5">
      <c r="A1914" t="s">
        <v>28</v>
      </c>
      <c r="B1914" t="s">
        <v>4834</v>
      </c>
      <c r="C1914">
        <v>90</v>
      </c>
      <c r="D1914">
        <v>102</v>
      </c>
      <c r="E1914">
        <v>277</v>
      </c>
      <c r="F1914">
        <v>57</v>
      </c>
      <c r="G1914" t="s">
        <v>9548</v>
      </c>
      <c r="H1914">
        <v>327</v>
      </c>
      <c r="I1914" s="11">
        <v>10660147</v>
      </c>
      <c r="J1914" t="s">
        <v>209</v>
      </c>
      <c r="K1914" t="s">
        <v>3318</v>
      </c>
      <c r="L1914" t="s">
        <v>9549</v>
      </c>
      <c r="M1914">
        <v>17740</v>
      </c>
      <c r="N1914">
        <v>672</v>
      </c>
      <c r="O1914" t="s">
        <v>9550</v>
      </c>
      <c r="P1914">
        <v>0</v>
      </c>
      <c r="Q1914" t="s">
        <v>9551</v>
      </c>
      <c r="R1914" t="s">
        <v>9552</v>
      </c>
      <c r="S1914">
        <v>165</v>
      </c>
      <c r="T1914" t="s">
        <v>37</v>
      </c>
      <c r="U1914" t="s">
        <v>56</v>
      </c>
      <c r="V1914" t="s">
        <v>569</v>
      </c>
      <c r="W1914" s="11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5">
      <c r="A1915" t="s">
        <v>28</v>
      </c>
      <c r="B1915" t="s">
        <v>5642</v>
      </c>
      <c r="C1915">
        <v>30</v>
      </c>
      <c r="D1915">
        <v>98</v>
      </c>
      <c r="E1915">
        <v>23</v>
      </c>
      <c r="F1915">
        <v>982</v>
      </c>
      <c r="G1915" t="s">
        <v>1669</v>
      </c>
      <c r="H1915">
        <v>1000</v>
      </c>
      <c r="I1915" s="11">
        <v>7434726</v>
      </c>
      <c r="J1915" t="s">
        <v>9553</v>
      </c>
      <c r="K1915" t="s">
        <v>1696</v>
      </c>
      <c r="L1915" t="s">
        <v>9554</v>
      </c>
      <c r="M1915">
        <v>14473</v>
      </c>
      <c r="N1915">
        <v>3671</v>
      </c>
      <c r="O1915" t="s">
        <v>1093</v>
      </c>
      <c r="P1915">
        <v>2</v>
      </c>
      <c r="Q1915" t="s">
        <v>9555</v>
      </c>
      <c r="R1915" t="s">
        <v>9556</v>
      </c>
      <c r="S1915">
        <v>81</v>
      </c>
      <c r="T1915" t="s">
        <v>37</v>
      </c>
      <c r="U1915" t="s">
        <v>38</v>
      </c>
      <c r="V1915" t="s">
        <v>569</v>
      </c>
      <c r="W1915" s="11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5">
      <c r="A1916" t="s">
        <v>28</v>
      </c>
      <c r="B1916" t="s">
        <v>9557</v>
      </c>
      <c r="C1916">
        <v>165</v>
      </c>
      <c r="D1916">
        <v>111</v>
      </c>
      <c r="E1916">
        <v>105</v>
      </c>
      <c r="F1916">
        <v>64</v>
      </c>
      <c r="G1916" t="s">
        <v>9558</v>
      </c>
      <c r="H1916">
        <v>527</v>
      </c>
      <c r="I1916" s="11">
        <v>6109075</v>
      </c>
      <c r="J1916" t="s">
        <v>1493</v>
      </c>
      <c r="K1916" t="s">
        <v>1971</v>
      </c>
      <c r="L1916" t="s">
        <v>9559</v>
      </c>
      <c r="M1916">
        <v>32003</v>
      </c>
      <c r="N1916">
        <v>735</v>
      </c>
      <c r="O1916" t="s">
        <v>9560</v>
      </c>
      <c r="P1916">
        <v>1</v>
      </c>
      <c r="Q1916" t="s">
        <v>9561</v>
      </c>
      <c r="R1916" t="s">
        <v>9562</v>
      </c>
      <c r="S1916">
        <v>65</v>
      </c>
      <c r="T1916" t="s">
        <v>1417</v>
      </c>
      <c r="U1916" t="s">
        <v>1418</v>
      </c>
      <c r="V1916" t="s">
        <v>39</v>
      </c>
      <c r="W1916" s="11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5">
      <c r="A1917" t="s">
        <v>28</v>
      </c>
      <c r="B1917" t="s">
        <v>5369</v>
      </c>
      <c r="C1917">
        <v>155</v>
      </c>
      <c r="D1917">
        <v>100</v>
      </c>
      <c r="E1917">
        <v>350</v>
      </c>
      <c r="F1917">
        <v>30</v>
      </c>
      <c r="G1917" t="s">
        <v>9563</v>
      </c>
      <c r="H1917">
        <v>201</v>
      </c>
      <c r="I1917" s="11">
        <v>2708188</v>
      </c>
      <c r="J1917" t="s">
        <v>1375</v>
      </c>
      <c r="K1917" t="s">
        <v>9564</v>
      </c>
      <c r="L1917" t="s">
        <v>9565</v>
      </c>
      <c r="M1917">
        <v>8924</v>
      </c>
      <c r="N1917">
        <v>365</v>
      </c>
      <c r="O1917" t="s">
        <v>9566</v>
      </c>
      <c r="P1917">
        <v>1</v>
      </c>
      <c r="Q1917" t="s">
        <v>9567</v>
      </c>
      <c r="R1917" t="s">
        <v>9568</v>
      </c>
      <c r="S1917">
        <v>43</v>
      </c>
      <c r="T1917" t="s">
        <v>37</v>
      </c>
      <c r="U1917" t="s">
        <v>56</v>
      </c>
      <c r="V1917" t="s">
        <v>569</v>
      </c>
      <c r="W1917" s="11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5">
      <c r="A1918" t="s">
        <v>28</v>
      </c>
      <c r="B1918" t="s">
        <v>9569</v>
      </c>
      <c r="C1918">
        <v>118</v>
      </c>
      <c r="D1918">
        <v>141</v>
      </c>
      <c r="E1918">
        <v>300</v>
      </c>
      <c r="F1918">
        <v>73</v>
      </c>
      <c r="G1918" t="s">
        <v>9570</v>
      </c>
      <c r="H1918">
        <v>805</v>
      </c>
      <c r="I1918" s="11">
        <v>16123851</v>
      </c>
      <c r="J1918" t="s">
        <v>3270</v>
      </c>
      <c r="K1918" t="s">
        <v>9571</v>
      </c>
      <c r="L1918" t="s">
        <v>9572</v>
      </c>
      <c r="M1918">
        <v>17373</v>
      </c>
      <c r="N1918">
        <v>1618</v>
      </c>
      <c r="O1918" t="s">
        <v>9573</v>
      </c>
      <c r="P1918">
        <v>2</v>
      </c>
      <c r="Q1918" t="s">
        <v>9574</v>
      </c>
      <c r="R1918" t="s">
        <v>9575</v>
      </c>
      <c r="S1918">
        <v>148</v>
      </c>
      <c r="T1918" t="s">
        <v>37</v>
      </c>
      <c r="U1918" t="s">
        <v>38</v>
      </c>
      <c r="V1918" t="s">
        <v>39</v>
      </c>
      <c r="W1918" s="11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5">
      <c r="A1919" t="s">
        <v>28</v>
      </c>
      <c r="B1919" t="s">
        <v>3380</v>
      </c>
      <c r="C1919">
        <v>314</v>
      </c>
      <c r="D1919">
        <v>114</v>
      </c>
      <c r="E1919">
        <v>101</v>
      </c>
      <c r="F1919">
        <v>23</v>
      </c>
      <c r="G1919" t="s">
        <v>9577</v>
      </c>
      <c r="H1919">
        <v>129</v>
      </c>
      <c r="I1919" s="11">
        <v>71975611</v>
      </c>
      <c r="J1919" t="s">
        <v>7035</v>
      </c>
      <c r="K1919" t="s">
        <v>9578</v>
      </c>
      <c r="L1919" t="s">
        <v>9579</v>
      </c>
      <c r="M1919">
        <v>209396</v>
      </c>
      <c r="N1919">
        <v>214</v>
      </c>
      <c r="O1919" t="s">
        <v>9580</v>
      </c>
      <c r="P1919">
        <v>0</v>
      </c>
      <c r="Q1919" t="s">
        <v>9581</v>
      </c>
      <c r="R1919" t="s">
        <v>9582</v>
      </c>
      <c r="S1919">
        <v>580</v>
      </c>
      <c r="T1919" t="s">
        <v>37</v>
      </c>
      <c r="U1919" t="s">
        <v>38</v>
      </c>
      <c r="V1919" t="s">
        <v>39</v>
      </c>
      <c r="W1919" s="11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5">
      <c r="A1920" t="s">
        <v>28</v>
      </c>
      <c r="B1920" t="s">
        <v>9583</v>
      </c>
      <c r="C1920">
        <v>103</v>
      </c>
      <c r="D1920">
        <v>96</v>
      </c>
      <c r="E1920">
        <v>0</v>
      </c>
      <c r="F1920">
        <v>542</v>
      </c>
      <c r="G1920" t="s">
        <v>9584</v>
      </c>
      <c r="H1920">
        <v>1000</v>
      </c>
      <c r="I1920" s="11">
        <v>38119483</v>
      </c>
      <c r="J1920" t="s">
        <v>1812</v>
      </c>
      <c r="K1920" t="s">
        <v>9585</v>
      </c>
      <c r="L1920" t="s">
        <v>9586</v>
      </c>
      <c r="M1920">
        <v>136667</v>
      </c>
      <c r="N1920">
        <v>2936</v>
      </c>
      <c r="O1920" t="s">
        <v>9587</v>
      </c>
      <c r="P1920">
        <v>2</v>
      </c>
      <c r="Q1920" t="s">
        <v>9588</v>
      </c>
      <c r="R1920" t="s">
        <v>9589</v>
      </c>
      <c r="S1920">
        <v>273</v>
      </c>
      <c r="T1920" t="s">
        <v>37</v>
      </c>
      <c r="U1920" t="s">
        <v>38</v>
      </c>
      <c r="V1920" t="s">
        <v>90</v>
      </c>
      <c r="W1920" s="11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5">
      <c r="A1921" t="s">
        <v>28</v>
      </c>
      <c r="B1921" t="s">
        <v>9590</v>
      </c>
      <c r="C1921">
        <v>183</v>
      </c>
      <c r="D1921">
        <v>111</v>
      </c>
      <c r="E1921">
        <v>0</v>
      </c>
      <c r="F1921">
        <v>234</v>
      </c>
      <c r="G1921" t="s">
        <v>1738</v>
      </c>
      <c r="H1921">
        <v>523</v>
      </c>
      <c r="I1921" s="11">
        <v>4190530</v>
      </c>
      <c r="J1921" t="s">
        <v>3257</v>
      </c>
      <c r="K1921" t="s">
        <v>9591</v>
      </c>
      <c r="L1921" t="s">
        <v>9592</v>
      </c>
      <c r="M1921">
        <v>53341</v>
      </c>
      <c r="N1921">
        <v>1795</v>
      </c>
      <c r="O1921" t="s">
        <v>809</v>
      </c>
      <c r="P1921">
        <v>0</v>
      </c>
      <c r="Q1921" t="s">
        <v>9593</v>
      </c>
      <c r="R1921" t="s">
        <v>9594</v>
      </c>
      <c r="S1921">
        <v>185</v>
      </c>
      <c r="T1921" t="s">
        <v>37</v>
      </c>
      <c r="U1921" t="s">
        <v>365</v>
      </c>
      <c r="V1921" t="s">
        <v>569</v>
      </c>
      <c r="W1921" s="11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5">
      <c r="A1922" t="s">
        <v>28</v>
      </c>
      <c r="B1922" t="s">
        <v>3001</v>
      </c>
      <c r="C1922">
        <v>77</v>
      </c>
      <c r="D1922">
        <v>127</v>
      </c>
      <c r="E1922">
        <v>109</v>
      </c>
      <c r="F1922">
        <v>71</v>
      </c>
      <c r="G1922" t="s">
        <v>989</v>
      </c>
      <c r="H1922">
        <v>2000</v>
      </c>
      <c r="I1922" s="11">
        <v>217631306</v>
      </c>
      <c r="J1922" t="s">
        <v>9595</v>
      </c>
      <c r="K1922" t="s">
        <v>1335</v>
      </c>
      <c r="L1922" t="s">
        <v>9596</v>
      </c>
      <c r="M1922">
        <v>154199</v>
      </c>
      <c r="N1922">
        <v>3100</v>
      </c>
      <c r="O1922" t="s">
        <v>9597</v>
      </c>
      <c r="P1922">
        <v>0</v>
      </c>
      <c r="Q1922" t="s">
        <v>9598</v>
      </c>
      <c r="R1922" t="s">
        <v>9599</v>
      </c>
      <c r="S1922">
        <v>252</v>
      </c>
      <c r="T1922" t="s">
        <v>37</v>
      </c>
      <c r="U1922" t="s">
        <v>38</v>
      </c>
      <c r="V1922" t="s">
        <v>39</v>
      </c>
      <c r="W1922" s="11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5">
      <c r="A1923" t="s">
        <v>28</v>
      </c>
      <c r="B1923" t="s">
        <v>3355</v>
      </c>
      <c r="C1923">
        <v>171</v>
      </c>
      <c r="D1923">
        <v>107</v>
      </c>
      <c r="E1923">
        <v>101</v>
      </c>
      <c r="F1923">
        <v>743</v>
      </c>
      <c r="G1923" t="s">
        <v>6958</v>
      </c>
      <c r="H1923">
        <v>931</v>
      </c>
      <c r="I1923" s="11">
        <v>176483808</v>
      </c>
      <c r="J1923" t="s">
        <v>1618</v>
      </c>
      <c r="K1923" t="s">
        <v>604</v>
      </c>
      <c r="L1923" t="s">
        <v>9600</v>
      </c>
      <c r="M1923">
        <v>247289</v>
      </c>
      <c r="N1923">
        <v>4664</v>
      </c>
      <c r="O1923" t="s">
        <v>2727</v>
      </c>
      <c r="P1923">
        <v>1</v>
      </c>
      <c r="Q1923" t="s">
        <v>9601</v>
      </c>
      <c r="R1923" t="s">
        <v>9602</v>
      </c>
      <c r="S1923">
        <v>611</v>
      </c>
      <c r="T1923" t="s">
        <v>37</v>
      </c>
      <c r="U1923" t="s">
        <v>38</v>
      </c>
      <c r="V1923" t="s">
        <v>569</v>
      </c>
      <c r="W1923" s="11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5">
      <c r="A1924" t="s">
        <v>28</v>
      </c>
      <c r="B1924" t="s">
        <v>4036</v>
      </c>
      <c r="C1924">
        <v>64</v>
      </c>
      <c r="D1924">
        <v>97</v>
      </c>
      <c r="E1924">
        <v>11</v>
      </c>
      <c r="F1924">
        <v>595</v>
      </c>
      <c r="G1924" t="s">
        <v>3508</v>
      </c>
      <c r="H1924">
        <v>901</v>
      </c>
      <c r="I1924" s="11">
        <v>144833357</v>
      </c>
      <c r="J1924" t="s">
        <v>4590</v>
      </c>
      <c r="K1924" t="s">
        <v>3506</v>
      </c>
      <c r="L1924" t="s">
        <v>9603</v>
      </c>
      <c r="M1924">
        <v>64742</v>
      </c>
      <c r="N1924">
        <v>2790</v>
      </c>
      <c r="O1924" t="s">
        <v>3150</v>
      </c>
      <c r="P1924">
        <v>0</v>
      </c>
      <c r="Q1924" t="s">
        <v>9604</v>
      </c>
      <c r="R1924" t="s">
        <v>9605</v>
      </c>
      <c r="S1924">
        <v>111</v>
      </c>
      <c r="T1924" t="s">
        <v>37</v>
      </c>
      <c r="U1924" t="s">
        <v>38</v>
      </c>
      <c r="V1924" t="s">
        <v>90</v>
      </c>
      <c r="W1924" s="11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5">
      <c r="A1925" t="s">
        <v>28</v>
      </c>
      <c r="B1925" t="s">
        <v>1991</v>
      </c>
      <c r="C1925">
        <v>92</v>
      </c>
      <c r="D1925">
        <v>127</v>
      </c>
      <c r="E1925">
        <v>102</v>
      </c>
      <c r="F1925">
        <v>1000</v>
      </c>
      <c r="G1925" t="s">
        <v>3561</v>
      </c>
      <c r="H1925">
        <v>2000</v>
      </c>
      <c r="I1925" s="11">
        <v>75597042</v>
      </c>
      <c r="J1925" t="s">
        <v>7523</v>
      </c>
      <c r="K1925" t="s">
        <v>526</v>
      </c>
      <c r="L1925" t="s">
        <v>9606</v>
      </c>
      <c r="M1925">
        <v>26434</v>
      </c>
      <c r="N1925">
        <v>6657</v>
      </c>
      <c r="O1925" t="s">
        <v>9607</v>
      </c>
      <c r="P1925">
        <v>0</v>
      </c>
      <c r="Q1925" t="s">
        <v>9608</v>
      </c>
      <c r="R1925" t="s">
        <v>9609</v>
      </c>
      <c r="S1925">
        <v>174</v>
      </c>
      <c r="T1925" t="s">
        <v>37</v>
      </c>
      <c r="U1925" t="s">
        <v>38</v>
      </c>
      <c r="V1925" t="s">
        <v>272</v>
      </c>
      <c r="W1925" s="11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5">
      <c r="A1926" t="s">
        <v>28</v>
      </c>
      <c r="B1926" t="s">
        <v>4910</v>
      </c>
      <c r="C1926">
        <v>112</v>
      </c>
      <c r="D1926">
        <v>110</v>
      </c>
      <c r="E1926">
        <v>99</v>
      </c>
      <c r="F1926">
        <v>835</v>
      </c>
      <c r="G1926" t="s">
        <v>7455</v>
      </c>
      <c r="H1926">
        <v>12000</v>
      </c>
      <c r="I1926" s="11">
        <v>90636983</v>
      </c>
      <c r="J1926" t="s">
        <v>7469</v>
      </c>
      <c r="K1926" t="s">
        <v>1045</v>
      </c>
      <c r="L1926" t="s">
        <v>9610</v>
      </c>
      <c r="M1926">
        <v>44021</v>
      </c>
      <c r="N1926">
        <v>15170</v>
      </c>
      <c r="O1926" t="s">
        <v>4630</v>
      </c>
      <c r="P1926">
        <v>0</v>
      </c>
      <c r="Q1926" t="s">
        <v>9611</v>
      </c>
      <c r="R1926" t="s">
        <v>9612</v>
      </c>
      <c r="S1926">
        <v>83</v>
      </c>
      <c r="T1926" t="s">
        <v>37</v>
      </c>
      <c r="U1926" t="s">
        <v>38</v>
      </c>
      <c r="V1926" t="s">
        <v>90</v>
      </c>
      <c r="W1926" s="11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5">
      <c r="A1927" t="s">
        <v>28</v>
      </c>
      <c r="B1927" t="s">
        <v>3541</v>
      </c>
      <c r="C1927">
        <v>69</v>
      </c>
      <c r="D1927">
        <v>135</v>
      </c>
      <c r="E1927">
        <v>16000</v>
      </c>
      <c r="F1927">
        <v>86</v>
      </c>
      <c r="G1927" t="s">
        <v>2309</v>
      </c>
      <c r="H1927">
        <v>16000</v>
      </c>
      <c r="I1927" s="11">
        <v>70960517</v>
      </c>
      <c r="J1927" t="s">
        <v>209</v>
      </c>
      <c r="K1927" t="s">
        <v>3541</v>
      </c>
      <c r="L1927" t="s">
        <v>9613</v>
      </c>
      <c r="M1927">
        <v>54631</v>
      </c>
      <c r="N1927">
        <v>27237</v>
      </c>
      <c r="O1927" t="s">
        <v>9614</v>
      </c>
      <c r="P1927">
        <v>0</v>
      </c>
      <c r="Q1927" t="s">
        <v>9615</v>
      </c>
      <c r="R1927" t="s">
        <v>9616</v>
      </c>
      <c r="S1927">
        <v>192</v>
      </c>
      <c r="T1927" t="s">
        <v>37</v>
      </c>
      <c r="U1927" t="s">
        <v>38</v>
      </c>
      <c r="V1927" t="s">
        <v>39</v>
      </c>
      <c r="W1927" s="11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5">
      <c r="A1928" t="s">
        <v>28</v>
      </c>
      <c r="B1928" t="s">
        <v>7056</v>
      </c>
      <c r="C1928">
        <v>75</v>
      </c>
      <c r="D1928">
        <v>84</v>
      </c>
      <c r="E1928">
        <v>42</v>
      </c>
      <c r="F1928">
        <v>182</v>
      </c>
      <c r="G1928" t="s">
        <v>9617</v>
      </c>
      <c r="H1928">
        <v>436</v>
      </c>
      <c r="I1928" s="11">
        <v>55762229</v>
      </c>
      <c r="J1928" t="s">
        <v>5240</v>
      </c>
      <c r="K1928" t="s">
        <v>4221</v>
      </c>
      <c r="L1928" t="s">
        <v>9618</v>
      </c>
      <c r="M1928">
        <v>47383</v>
      </c>
      <c r="N1928">
        <v>1203</v>
      </c>
      <c r="O1928" t="s">
        <v>9619</v>
      </c>
      <c r="P1928">
        <v>1</v>
      </c>
      <c r="Q1928" t="s">
        <v>9620</v>
      </c>
      <c r="R1928" t="s">
        <v>9621</v>
      </c>
      <c r="S1928">
        <v>132</v>
      </c>
      <c r="T1928" t="s">
        <v>37</v>
      </c>
      <c r="U1928" t="s">
        <v>38</v>
      </c>
      <c r="V1928" t="s">
        <v>39</v>
      </c>
      <c r="W1928" s="11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5">
      <c r="A1929" t="s">
        <v>28</v>
      </c>
      <c r="B1929" t="s">
        <v>7236</v>
      </c>
      <c r="C1929">
        <v>180</v>
      </c>
      <c r="D1929">
        <v>122</v>
      </c>
      <c r="E1929">
        <v>529</v>
      </c>
      <c r="F1929">
        <v>171</v>
      </c>
      <c r="G1929" t="s">
        <v>9622</v>
      </c>
      <c r="H1929">
        <v>820</v>
      </c>
      <c r="I1929" s="11">
        <v>54235441</v>
      </c>
      <c r="J1929" t="s">
        <v>2450</v>
      </c>
      <c r="K1929" t="s">
        <v>9623</v>
      </c>
      <c r="L1929" t="s">
        <v>9624</v>
      </c>
      <c r="M1929">
        <v>52894</v>
      </c>
      <c r="N1929">
        <v>1484</v>
      </c>
      <c r="O1929" t="s">
        <v>9625</v>
      </c>
      <c r="P1929">
        <v>3</v>
      </c>
      <c r="Q1929" t="s">
        <v>9626</v>
      </c>
      <c r="R1929" t="s">
        <v>9627</v>
      </c>
      <c r="S1929">
        <v>185</v>
      </c>
      <c r="T1929" t="s">
        <v>37</v>
      </c>
      <c r="U1929" t="s">
        <v>38</v>
      </c>
      <c r="V1929" t="s">
        <v>90</v>
      </c>
      <c r="W1929" s="11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5">
      <c r="A1930" t="s">
        <v>28</v>
      </c>
      <c r="B1930" t="s">
        <v>6381</v>
      </c>
      <c r="C1930">
        <v>53</v>
      </c>
      <c r="D1930">
        <v>114</v>
      </c>
      <c r="E1930">
        <v>34</v>
      </c>
      <c r="F1930">
        <v>287</v>
      </c>
      <c r="G1930" t="s">
        <v>2838</v>
      </c>
      <c r="H1930">
        <v>649</v>
      </c>
      <c r="I1930" s="11">
        <v>50728000</v>
      </c>
      <c r="J1930" t="s">
        <v>1092</v>
      </c>
      <c r="K1930" t="s">
        <v>7524</v>
      </c>
      <c r="L1930" t="s">
        <v>9628</v>
      </c>
      <c r="M1930">
        <v>48909</v>
      </c>
      <c r="N1930">
        <v>1725</v>
      </c>
      <c r="O1930" t="s">
        <v>9629</v>
      </c>
      <c r="P1930">
        <v>0</v>
      </c>
      <c r="Q1930" t="s">
        <v>9630</v>
      </c>
      <c r="R1930" t="s">
        <v>9631</v>
      </c>
      <c r="S1930">
        <v>166</v>
      </c>
      <c r="T1930" t="s">
        <v>37</v>
      </c>
      <c r="U1930" t="s">
        <v>38</v>
      </c>
      <c r="V1930" t="s">
        <v>39</v>
      </c>
      <c r="W1930" s="11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5">
      <c r="A1931" t="s">
        <v>28</v>
      </c>
      <c r="B1931" t="s">
        <v>9632</v>
      </c>
      <c r="C1931">
        <v>129</v>
      </c>
      <c r="D1931">
        <v>132</v>
      </c>
      <c r="E1931">
        <v>24</v>
      </c>
      <c r="F1931">
        <v>506</v>
      </c>
      <c r="G1931" t="s">
        <v>2954</v>
      </c>
      <c r="H1931">
        <v>967</v>
      </c>
      <c r="I1931" s="11">
        <v>40270895</v>
      </c>
      <c r="J1931" t="s">
        <v>3270</v>
      </c>
      <c r="K1931" t="s">
        <v>4028</v>
      </c>
      <c r="L1931" t="s">
        <v>9633</v>
      </c>
      <c r="M1931">
        <v>121937</v>
      </c>
      <c r="N1931">
        <v>3152</v>
      </c>
      <c r="O1931" t="s">
        <v>2867</v>
      </c>
      <c r="P1931">
        <v>0</v>
      </c>
      <c r="Q1931" t="s">
        <v>9634</v>
      </c>
      <c r="R1931" t="s">
        <v>9635</v>
      </c>
      <c r="S1931">
        <v>431</v>
      </c>
      <c r="T1931" t="s">
        <v>37</v>
      </c>
      <c r="U1931" t="s">
        <v>38</v>
      </c>
      <c r="V1931" t="s">
        <v>39</v>
      </c>
      <c r="W1931" s="11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5">
      <c r="A1932" t="s">
        <v>28</v>
      </c>
      <c r="B1932" t="s">
        <v>9636</v>
      </c>
      <c r="C1932">
        <v>61</v>
      </c>
      <c r="D1932">
        <v>170</v>
      </c>
      <c r="E1932">
        <v>25</v>
      </c>
      <c r="F1932">
        <v>55</v>
      </c>
      <c r="G1932" t="s">
        <v>4754</v>
      </c>
      <c r="H1932">
        <v>329</v>
      </c>
      <c r="I1932" s="11">
        <v>59696176</v>
      </c>
      <c r="J1932" t="s">
        <v>5652</v>
      </c>
      <c r="K1932" t="s">
        <v>9637</v>
      </c>
      <c r="L1932" t="s">
        <v>9638</v>
      </c>
      <c r="M1932">
        <v>15448</v>
      </c>
      <c r="N1932">
        <v>775</v>
      </c>
      <c r="O1932" t="s">
        <v>9639</v>
      </c>
      <c r="P1932">
        <v>1</v>
      </c>
      <c r="Q1932" t="s">
        <v>9640</v>
      </c>
      <c r="R1932" t="s">
        <v>9641</v>
      </c>
      <c r="S1932">
        <v>174</v>
      </c>
      <c r="T1932" t="s">
        <v>37</v>
      </c>
      <c r="U1932" t="s">
        <v>38</v>
      </c>
      <c r="V1932" t="s">
        <v>39</v>
      </c>
      <c r="W1932" s="11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5">
      <c r="A1933" t="s">
        <v>28</v>
      </c>
      <c r="B1933" t="s">
        <v>1558</v>
      </c>
      <c r="C1933">
        <v>226</v>
      </c>
      <c r="D1933">
        <v>133</v>
      </c>
      <c r="E1933">
        <v>235</v>
      </c>
      <c r="F1933">
        <v>105</v>
      </c>
      <c r="G1933" t="s">
        <v>3651</v>
      </c>
      <c r="H1933">
        <v>955</v>
      </c>
      <c r="I1933" s="11">
        <v>51483949</v>
      </c>
      <c r="J1933" t="s">
        <v>1324</v>
      </c>
      <c r="K1933" t="s">
        <v>280</v>
      </c>
      <c r="L1933" t="s">
        <v>9642</v>
      </c>
      <c r="M1933">
        <v>208092</v>
      </c>
      <c r="N1933">
        <v>1777</v>
      </c>
      <c r="O1933" t="s">
        <v>9643</v>
      </c>
      <c r="P1933">
        <v>0</v>
      </c>
      <c r="Q1933" t="s">
        <v>9644</v>
      </c>
      <c r="R1933" t="s">
        <v>9645</v>
      </c>
      <c r="S1933">
        <v>806</v>
      </c>
      <c r="T1933" t="s">
        <v>37</v>
      </c>
      <c r="U1933" t="s">
        <v>56</v>
      </c>
      <c r="V1933" t="s">
        <v>569</v>
      </c>
      <c r="W1933" s="11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5">
      <c r="A1934" t="s">
        <v>28</v>
      </c>
      <c r="B1934" t="s">
        <v>3380</v>
      </c>
      <c r="C1934">
        <v>116</v>
      </c>
      <c r="D1934">
        <v>112</v>
      </c>
      <c r="E1934">
        <v>101</v>
      </c>
      <c r="F1934">
        <v>218</v>
      </c>
      <c r="G1934" t="s">
        <v>1666</v>
      </c>
      <c r="H1934">
        <v>896</v>
      </c>
      <c r="I1934" s="11">
        <v>36020063</v>
      </c>
      <c r="J1934" t="s">
        <v>3911</v>
      </c>
      <c r="K1934" t="s">
        <v>4066</v>
      </c>
      <c r="L1934" t="s">
        <v>9646</v>
      </c>
      <c r="M1934">
        <v>62584</v>
      </c>
      <c r="N1934">
        <v>2019</v>
      </c>
      <c r="O1934" t="s">
        <v>4137</v>
      </c>
      <c r="P1934">
        <v>2</v>
      </c>
      <c r="Q1934" t="s">
        <v>9647</v>
      </c>
      <c r="R1934" t="s">
        <v>9648</v>
      </c>
      <c r="S1934">
        <v>375</v>
      </c>
      <c r="T1934" t="s">
        <v>37</v>
      </c>
      <c r="U1934" t="s">
        <v>38</v>
      </c>
      <c r="V1934" t="s">
        <v>569</v>
      </c>
      <c r="W1934" s="11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5">
      <c r="A1935" t="s">
        <v>28</v>
      </c>
      <c r="B1935" t="s">
        <v>1475</v>
      </c>
      <c r="C1935">
        <v>248</v>
      </c>
      <c r="D1935">
        <v>108</v>
      </c>
      <c r="E1935">
        <v>0</v>
      </c>
      <c r="F1935">
        <v>690</v>
      </c>
      <c r="G1935" t="s">
        <v>5552</v>
      </c>
      <c r="H1935">
        <v>13000</v>
      </c>
      <c r="I1935" s="11">
        <v>33313582</v>
      </c>
      <c r="J1935" t="s">
        <v>5083</v>
      </c>
      <c r="K1935" t="s">
        <v>1124</v>
      </c>
      <c r="L1935" t="s">
        <v>9649</v>
      </c>
      <c r="M1935">
        <v>52888</v>
      </c>
      <c r="N1935">
        <v>16031</v>
      </c>
      <c r="O1935" t="s">
        <v>5949</v>
      </c>
      <c r="P1935">
        <v>1</v>
      </c>
      <c r="Q1935" t="s">
        <v>9650</v>
      </c>
      <c r="R1935" t="s">
        <v>9651</v>
      </c>
      <c r="S1935">
        <v>175</v>
      </c>
      <c r="T1935" t="s">
        <v>37</v>
      </c>
      <c r="U1935" t="s">
        <v>38</v>
      </c>
      <c r="V1935" t="s">
        <v>569</v>
      </c>
      <c r="W1935" s="11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5">
      <c r="A1936" t="s">
        <v>28</v>
      </c>
      <c r="B1936" t="s">
        <v>8265</v>
      </c>
      <c r="C1936">
        <v>23</v>
      </c>
      <c r="D1936">
        <v>115</v>
      </c>
      <c r="E1936">
        <v>0</v>
      </c>
      <c r="F1936">
        <v>266</v>
      </c>
      <c r="G1936" t="s">
        <v>298</v>
      </c>
      <c r="H1936">
        <v>12000</v>
      </c>
      <c r="I1936" s="11">
        <v>25842000</v>
      </c>
      <c r="J1936" t="s">
        <v>6019</v>
      </c>
      <c r="K1936" t="s">
        <v>735</v>
      </c>
      <c r="L1936" t="s">
        <v>9652</v>
      </c>
      <c r="M1936">
        <v>13455</v>
      </c>
      <c r="N1936">
        <v>13619</v>
      </c>
      <c r="O1936" t="s">
        <v>9653</v>
      </c>
      <c r="P1936">
        <v>0</v>
      </c>
      <c r="Q1936" t="s">
        <v>9654</v>
      </c>
      <c r="R1936" t="s">
        <v>9655</v>
      </c>
      <c r="S1936">
        <v>87</v>
      </c>
      <c r="T1936" t="s">
        <v>37</v>
      </c>
      <c r="U1936" t="s">
        <v>56</v>
      </c>
      <c r="V1936" t="s">
        <v>90</v>
      </c>
      <c r="W1936" s="11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5">
      <c r="A1937" t="s">
        <v>28</v>
      </c>
      <c r="B1937" t="s">
        <v>9656</v>
      </c>
      <c r="C1937">
        <v>98</v>
      </c>
      <c r="D1937">
        <v>83</v>
      </c>
      <c r="E1937">
        <v>2</v>
      </c>
      <c r="F1937">
        <v>137</v>
      </c>
      <c r="G1937" t="s">
        <v>8951</v>
      </c>
      <c r="H1937">
        <v>591</v>
      </c>
      <c r="I1937" s="11">
        <v>22264487</v>
      </c>
      <c r="J1937" t="s">
        <v>1611</v>
      </c>
      <c r="K1937" t="s">
        <v>4489</v>
      </c>
      <c r="L1937" t="s">
        <v>9657</v>
      </c>
      <c r="M1937">
        <v>41239</v>
      </c>
      <c r="N1937">
        <v>1729</v>
      </c>
      <c r="O1937" t="s">
        <v>9658</v>
      </c>
      <c r="P1937">
        <v>0</v>
      </c>
      <c r="Q1937" t="s">
        <v>9659</v>
      </c>
      <c r="R1937" t="s">
        <v>9660</v>
      </c>
      <c r="S1937">
        <v>166</v>
      </c>
      <c r="T1937" t="s">
        <v>37</v>
      </c>
      <c r="U1937" t="s">
        <v>38</v>
      </c>
      <c r="V1937" t="s">
        <v>569</v>
      </c>
      <c r="W1937" s="11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5">
      <c r="A1938" t="s">
        <v>28</v>
      </c>
      <c r="B1938" t="s">
        <v>7329</v>
      </c>
      <c r="C1938">
        <v>168</v>
      </c>
      <c r="D1938">
        <v>105</v>
      </c>
      <c r="E1938">
        <v>31</v>
      </c>
      <c r="F1938">
        <v>110</v>
      </c>
      <c r="G1938" t="s">
        <v>9661</v>
      </c>
      <c r="H1938">
        <v>390</v>
      </c>
      <c r="I1938" s="11">
        <v>30659817</v>
      </c>
      <c r="J1938" t="s">
        <v>2450</v>
      </c>
      <c r="K1938" t="s">
        <v>9662</v>
      </c>
      <c r="L1938" t="s">
        <v>9663</v>
      </c>
      <c r="M1938">
        <v>59805</v>
      </c>
      <c r="N1938">
        <v>1006</v>
      </c>
      <c r="O1938" t="s">
        <v>9664</v>
      </c>
      <c r="P1938">
        <v>10</v>
      </c>
      <c r="Q1938" t="s">
        <v>9665</v>
      </c>
      <c r="R1938" t="s">
        <v>9666</v>
      </c>
      <c r="S1938">
        <v>95</v>
      </c>
      <c r="T1938" t="s">
        <v>37</v>
      </c>
      <c r="U1938" t="s">
        <v>38</v>
      </c>
      <c r="V1938" t="s">
        <v>39</v>
      </c>
      <c r="W1938" s="11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5">
      <c r="A1939" t="s">
        <v>28</v>
      </c>
      <c r="B1939" t="s">
        <v>5748</v>
      </c>
      <c r="C1939">
        <v>159</v>
      </c>
      <c r="D1939">
        <v>110</v>
      </c>
      <c r="E1939">
        <v>118</v>
      </c>
      <c r="F1939">
        <v>287</v>
      </c>
      <c r="G1939" t="s">
        <v>4337</v>
      </c>
      <c r="H1939">
        <v>11000</v>
      </c>
      <c r="I1939" s="11">
        <v>5773519</v>
      </c>
      <c r="J1939" t="s">
        <v>3041</v>
      </c>
      <c r="K1939" t="s">
        <v>99</v>
      </c>
      <c r="L1939" t="s">
        <v>5749</v>
      </c>
      <c r="M1939">
        <v>28621</v>
      </c>
      <c r="N1939">
        <v>12876</v>
      </c>
      <c r="O1939" t="s">
        <v>5750</v>
      </c>
      <c r="P1939">
        <v>2</v>
      </c>
      <c r="Q1939" t="s">
        <v>5751</v>
      </c>
      <c r="R1939" t="s">
        <v>5752</v>
      </c>
      <c r="S1939">
        <v>91</v>
      </c>
      <c r="T1939" t="s">
        <v>37</v>
      </c>
      <c r="U1939" t="s">
        <v>38</v>
      </c>
      <c r="V1939" t="s">
        <v>39</v>
      </c>
      <c r="W1939" s="11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5">
      <c r="A1940" t="s">
        <v>28</v>
      </c>
      <c r="B1940" t="s">
        <v>2115</v>
      </c>
      <c r="C1940">
        <v>97</v>
      </c>
      <c r="D1940">
        <v>96</v>
      </c>
      <c r="E1940">
        <v>221</v>
      </c>
      <c r="F1940">
        <v>110</v>
      </c>
      <c r="G1940" t="s">
        <v>9669</v>
      </c>
      <c r="H1940">
        <v>240</v>
      </c>
      <c r="I1940" s="11">
        <v>19351569</v>
      </c>
      <c r="J1940" t="s">
        <v>4092</v>
      </c>
      <c r="K1940" t="s">
        <v>4648</v>
      </c>
      <c r="L1940" t="s">
        <v>9670</v>
      </c>
      <c r="M1940">
        <v>33287</v>
      </c>
      <c r="N1940">
        <v>664</v>
      </c>
      <c r="O1940" t="s">
        <v>9671</v>
      </c>
      <c r="P1940">
        <v>1</v>
      </c>
      <c r="Q1940" t="s">
        <v>9672</v>
      </c>
      <c r="R1940" t="s">
        <v>9673</v>
      </c>
      <c r="S1940">
        <v>201</v>
      </c>
      <c r="T1940" t="s">
        <v>37</v>
      </c>
      <c r="U1940" t="s">
        <v>38</v>
      </c>
      <c r="V1940" t="s">
        <v>39</v>
      </c>
      <c r="W1940" s="11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5">
      <c r="A1941" t="s">
        <v>28</v>
      </c>
      <c r="B1941" t="s">
        <v>908</v>
      </c>
      <c r="C1941">
        <v>88</v>
      </c>
      <c r="D1941">
        <v>94</v>
      </c>
      <c r="E1941">
        <v>42</v>
      </c>
      <c r="F1941">
        <v>517</v>
      </c>
      <c r="G1941" t="s">
        <v>2131</v>
      </c>
      <c r="H1941">
        <v>975</v>
      </c>
      <c r="I1941" s="11">
        <v>49002815</v>
      </c>
      <c r="J1941" t="s">
        <v>2934</v>
      </c>
      <c r="K1941" t="s">
        <v>9674</v>
      </c>
      <c r="L1941" t="s">
        <v>9675</v>
      </c>
      <c r="M1941">
        <v>15665</v>
      </c>
      <c r="N1941">
        <v>3153</v>
      </c>
      <c r="O1941" t="s">
        <v>923</v>
      </c>
      <c r="P1941">
        <v>2</v>
      </c>
      <c r="Q1941" t="s">
        <v>9676</v>
      </c>
      <c r="R1941" t="s">
        <v>9677</v>
      </c>
      <c r="S1941">
        <v>35</v>
      </c>
      <c r="T1941" t="s">
        <v>37</v>
      </c>
      <c r="U1941" t="s">
        <v>38</v>
      </c>
      <c r="V1941" t="s">
        <v>90</v>
      </c>
      <c r="W1941" s="11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5">
      <c r="A1942" t="s">
        <v>28</v>
      </c>
      <c r="B1942" t="s">
        <v>4860</v>
      </c>
      <c r="C1942">
        <v>85</v>
      </c>
      <c r="D1942">
        <v>142</v>
      </c>
      <c r="E1942">
        <v>0</v>
      </c>
      <c r="F1942">
        <v>854</v>
      </c>
      <c r="G1942" t="s">
        <v>4938</v>
      </c>
      <c r="H1942">
        <v>978</v>
      </c>
      <c r="I1942" s="11">
        <v>19283782</v>
      </c>
      <c r="J1942" t="s">
        <v>5047</v>
      </c>
      <c r="K1942" t="s">
        <v>6382</v>
      </c>
      <c r="L1942" t="s">
        <v>9678</v>
      </c>
      <c r="M1942">
        <v>31227</v>
      </c>
      <c r="N1942">
        <v>5386</v>
      </c>
      <c r="O1942" t="s">
        <v>3063</v>
      </c>
      <c r="P1942">
        <v>0</v>
      </c>
      <c r="Q1942" t="s">
        <v>9679</v>
      </c>
      <c r="R1942" t="s">
        <v>9680</v>
      </c>
      <c r="S1942">
        <v>354</v>
      </c>
      <c r="T1942" t="s">
        <v>37</v>
      </c>
      <c r="U1942" t="s">
        <v>38</v>
      </c>
      <c r="V1942" t="s">
        <v>569</v>
      </c>
      <c r="W1942" s="11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5">
      <c r="A1943" t="s">
        <v>28</v>
      </c>
      <c r="B1943" t="s">
        <v>6771</v>
      </c>
      <c r="C1943">
        <v>181</v>
      </c>
      <c r="D1943">
        <v>104</v>
      </c>
      <c r="E1943">
        <v>0</v>
      </c>
      <c r="F1943">
        <v>898</v>
      </c>
      <c r="G1943" t="s">
        <v>7192</v>
      </c>
      <c r="H1943">
        <v>8000</v>
      </c>
      <c r="I1943" s="11">
        <v>30059386</v>
      </c>
      <c r="J1943" t="s">
        <v>1611</v>
      </c>
      <c r="K1943" t="s">
        <v>1213</v>
      </c>
      <c r="L1943" t="s">
        <v>9681</v>
      </c>
      <c r="M1943">
        <v>128593</v>
      </c>
      <c r="N1943">
        <v>11632</v>
      </c>
      <c r="O1943" t="s">
        <v>9682</v>
      </c>
      <c r="P1943">
        <v>5</v>
      </c>
      <c r="Q1943" t="s">
        <v>9683</v>
      </c>
      <c r="R1943" t="s">
        <v>9684</v>
      </c>
      <c r="S1943">
        <v>867</v>
      </c>
      <c r="T1943" t="s">
        <v>37</v>
      </c>
      <c r="U1943" t="s">
        <v>38</v>
      </c>
      <c r="V1943" t="s">
        <v>569</v>
      </c>
      <c r="W1943" s="11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5">
      <c r="A1944" t="s">
        <v>28</v>
      </c>
      <c r="B1944" t="s">
        <v>273</v>
      </c>
      <c r="C1944">
        <v>257</v>
      </c>
      <c r="D1944">
        <v>136</v>
      </c>
      <c r="E1944">
        <v>0</v>
      </c>
      <c r="F1944">
        <v>3000</v>
      </c>
      <c r="G1944" t="s">
        <v>267</v>
      </c>
      <c r="H1944">
        <v>19000</v>
      </c>
      <c r="I1944" s="11">
        <v>35799026</v>
      </c>
      <c r="J1944" t="s">
        <v>1612</v>
      </c>
      <c r="K1944" t="s">
        <v>95</v>
      </c>
      <c r="L1944" t="s">
        <v>1613</v>
      </c>
      <c r="M1944">
        <v>263336</v>
      </c>
      <c r="N1944">
        <v>34838</v>
      </c>
      <c r="O1944" t="s">
        <v>640</v>
      </c>
      <c r="P1944">
        <v>1</v>
      </c>
      <c r="Q1944" t="s">
        <v>1614</v>
      </c>
      <c r="R1944" t="s">
        <v>1615</v>
      </c>
      <c r="S1944">
        <v>899</v>
      </c>
      <c r="T1944" t="s">
        <v>37</v>
      </c>
      <c r="U1944" t="s">
        <v>38</v>
      </c>
      <c r="V1944" t="s">
        <v>39</v>
      </c>
      <c r="W1944" s="11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5">
      <c r="A1945" t="s">
        <v>28</v>
      </c>
      <c r="B1945" t="s">
        <v>9685</v>
      </c>
      <c r="C1945">
        <v>95</v>
      </c>
      <c r="D1945">
        <v>106</v>
      </c>
      <c r="E1945">
        <v>12</v>
      </c>
      <c r="F1945">
        <v>595</v>
      </c>
      <c r="G1945" t="s">
        <v>9686</v>
      </c>
      <c r="H1945">
        <v>962</v>
      </c>
      <c r="I1945" s="11">
        <v>17951431</v>
      </c>
      <c r="J1945" t="s">
        <v>2079</v>
      </c>
      <c r="K1945" t="s">
        <v>1915</v>
      </c>
      <c r="L1945" t="s">
        <v>9687</v>
      </c>
      <c r="M1945">
        <v>25462</v>
      </c>
      <c r="N1945">
        <v>4239</v>
      </c>
      <c r="O1945" t="s">
        <v>1968</v>
      </c>
      <c r="P1945">
        <v>1</v>
      </c>
      <c r="Q1945" t="s">
        <v>9688</v>
      </c>
      <c r="R1945" t="s">
        <v>9689</v>
      </c>
      <c r="S1945">
        <v>200</v>
      </c>
      <c r="T1945" t="s">
        <v>37</v>
      </c>
      <c r="U1945" t="s">
        <v>38</v>
      </c>
      <c r="V1945" t="s">
        <v>39</v>
      </c>
      <c r="W1945" s="11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5">
      <c r="A1946" t="s">
        <v>28</v>
      </c>
      <c r="B1946" t="s">
        <v>6750</v>
      </c>
      <c r="C1946">
        <v>423</v>
      </c>
      <c r="D1946">
        <v>106</v>
      </c>
      <c r="E1946">
        <v>1000</v>
      </c>
      <c r="F1946">
        <v>1000</v>
      </c>
      <c r="G1946" t="s">
        <v>434</v>
      </c>
      <c r="H1946">
        <v>19000</v>
      </c>
      <c r="I1946" s="11">
        <v>29997095</v>
      </c>
      <c r="J1946" t="s">
        <v>9690</v>
      </c>
      <c r="K1946" t="s">
        <v>95</v>
      </c>
      <c r="L1946" t="s">
        <v>9691</v>
      </c>
      <c r="M1946">
        <v>60926</v>
      </c>
      <c r="N1946">
        <v>38494</v>
      </c>
      <c r="O1946" t="s">
        <v>5222</v>
      </c>
      <c r="P1946">
        <v>5</v>
      </c>
      <c r="Q1946" t="s">
        <v>9692</v>
      </c>
      <c r="R1946" t="s">
        <v>9693</v>
      </c>
      <c r="S1946">
        <v>302</v>
      </c>
      <c r="T1946" t="s">
        <v>37</v>
      </c>
      <c r="U1946" t="s">
        <v>56</v>
      </c>
      <c r="V1946" t="s">
        <v>39</v>
      </c>
      <c r="W1946" s="11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5">
      <c r="A1947" t="s">
        <v>28</v>
      </c>
      <c r="B1947" t="s">
        <v>9694</v>
      </c>
      <c r="C1947">
        <v>93</v>
      </c>
      <c r="D1947">
        <v>98</v>
      </c>
      <c r="E1947">
        <v>4</v>
      </c>
      <c r="F1947">
        <v>83</v>
      </c>
      <c r="G1947" t="s">
        <v>9695</v>
      </c>
      <c r="H1947">
        <v>3000</v>
      </c>
      <c r="I1947" s="11">
        <v>14252830</v>
      </c>
      <c r="J1947" t="s">
        <v>6111</v>
      </c>
      <c r="K1947" t="s">
        <v>955</v>
      </c>
      <c r="L1947" t="s">
        <v>9696</v>
      </c>
      <c r="M1947">
        <v>18900</v>
      </c>
      <c r="N1947">
        <v>3769</v>
      </c>
      <c r="O1947" t="s">
        <v>9697</v>
      </c>
      <c r="P1947">
        <v>0</v>
      </c>
      <c r="Q1947" t="s">
        <v>9698</v>
      </c>
      <c r="R1947" t="s">
        <v>9699</v>
      </c>
      <c r="S1947">
        <v>242</v>
      </c>
      <c r="T1947" t="s">
        <v>37</v>
      </c>
      <c r="U1947" t="s">
        <v>263</v>
      </c>
      <c r="V1947" t="s">
        <v>39</v>
      </c>
      <c r="W1947" s="11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5">
      <c r="A1948" t="s">
        <v>28</v>
      </c>
      <c r="B1948" t="s">
        <v>4937</v>
      </c>
      <c r="C1948">
        <v>203</v>
      </c>
      <c r="D1948">
        <v>100</v>
      </c>
      <c r="E1948">
        <v>39</v>
      </c>
      <c r="F1948">
        <v>798</v>
      </c>
      <c r="G1948" t="s">
        <v>75</v>
      </c>
      <c r="H1948">
        <v>26000</v>
      </c>
      <c r="I1948" s="11">
        <v>19783777</v>
      </c>
      <c r="J1948" t="s">
        <v>454</v>
      </c>
      <c r="K1948" t="s">
        <v>330</v>
      </c>
      <c r="L1948" t="s">
        <v>9700</v>
      </c>
      <c r="M1948">
        <v>82804</v>
      </c>
      <c r="N1948">
        <v>39989</v>
      </c>
      <c r="O1948" t="s">
        <v>1635</v>
      </c>
      <c r="P1948">
        <v>1</v>
      </c>
      <c r="Q1948" t="s">
        <v>9701</v>
      </c>
      <c r="R1948" t="s">
        <v>9702</v>
      </c>
      <c r="S1948">
        <v>154</v>
      </c>
      <c r="T1948" t="s">
        <v>37</v>
      </c>
      <c r="U1948" t="s">
        <v>38</v>
      </c>
      <c r="V1948" t="s">
        <v>569</v>
      </c>
      <c r="W1948" s="11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5">
      <c r="A1949" t="s">
        <v>28</v>
      </c>
      <c r="B1949" t="s">
        <v>9703</v>
      </c>
      <c r="C1949">
        <v>38</v>
      </c>
      <c r="D1949">
        <v>95</v>
      </c>
      <c r="E1949">
        <v>34</v>
      </c>
      <c r="F1949">
        <v>368</v>
      </c>
      <c r="G1949" t="s">
        <v>2292</v>
      </c>
      <c r="H1949">
        <v>554</v>
      </c>
      <c r="I1949" s="11">
        <v>13555988</v>
      </c>
      <c r="J1949" t="s">
        <v>760</v>
      </c>
      <c r="K1949" t="s">
        <v>2230</v>
      </c>
      <c r="L1949" t="s">
        <v>9704</v>
      </c>
      <c r="M1949">
        <v>7242</v>
      </c>
      <c r="N1949">
        <v>2216</v>
      </c>
      <c r="O1949" t="s">
        <v>4995</v>
      </c>
      <c r="P1949">
        <v>1</v>
      </c>
      <c r="Q1949" t="s">
        <v>9705</v>
      </c>
      <c r="R1949" t="s">
        <v>9706</v>
      </c>
      <c r="S1949">
        <v>38</v>
      </c>
      <c r="T1949" t="s">
        <v>37</v>
      </c>
      <c r="U1949" t="s">
        <v>740</v>
      </c>
      <c r="V1949" t="s">
        <v>90</v>
      </c>
      <c r="W1949" s="11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5">
      <c r="A1950" t="s">
        <v>28</v>
      </c>
      <c r="B1950" t="s">
        <v>3999</v>
      </c>
      <c r="C1950">
        <v>183</v>
      </c>
      <c r="D1950">
        <v>107</v>
      </c>
      <c r="E1950">
        <v>737</v>
      </c>
      <c r="F1950">
        <v>678</v>
      </c>
      <c r="G1950" t="s">
        <v>3556</v>
      </c>
      <c r="H1950">
        <v>6000</v>
      </c>
      <c r="I1950" s="11">
        <v>12784713</v>
      </c>
      <c r="J1950" t="s">
        <v>1611</v>
      </c>
      <c r="K1950" t="s">
        <v>203</v>
      </c>
      <c r="L1950" t="s">
        <v>9707</v>
      </c>
      <c r="M1950">
        <v>56813</v>
      </c>
      <c r="N1950">
        <v>8094</v>
      </c>
      <c r="O1950" t="s">
        <v>5742</v>
      </c>
      <c r="P1950">
        <v>11</v>
      </c>
      <c r="Q1950" t="s">
        <v>9708</v>
      </c>
      <c r="R1950" t="s">
        <v>9709</v>
      </c>
      <c r="S1950">
        <v>381</v>
      </c>
      <c r="T1950" t="s">
        <v>37</v>
      </c>
      <c r="U1950" t="s">
        <v>38</v>
      </c>
      <c r="V1950" t="s">
        <v>569</v>
      </c>
      <c r="W1950" s="11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5">
      <c r="A1951" t="s">
        <v>28</v>
      </c>
      <c r="B1951" t="s">
        <v>9710</v>
      </c>
      <c r="C1951">
        <v>75</v>
      </c>
      <c r="D1951">
        <v>104</v>
      </c>
      <c r="E1951">
        <v>87</v>
      </c>
      <c r="F1951">
        <v>691</v>
      </c>
      <c r="G1951" t="s">
        <v>877</v>
      </c>
      <c r="H1951">
        <v>1000</v>
      </c>
      <c r="I1951" s="11">
        <v>10696210</v>
      </c>
      <c r="J1951" t="s">
        <v>1361</v>
      </c>
      <c r="K1951" t="s">
        <v>32</v>
      </c>
      <c r="L1951" t="s">
        <v>9711</v>
      </c>
      <c r="M1951">
        <v>35018</v>
      </c>
      <c r="N1951">
        <v>3148</v>
      </c>
      <c r="O1951" t="s">
        <v>725</v>
      </c>
      <c r="P1951">
        <v>0</v>
      </c>
      <c r="Q1951" t="s">
        <v>9712</v>
      </c>
      <c r="R1951" t="s">
        <v>9713</v>
      </c>
      <c r="S1951">
        <v>180</v>
      </c>
      <c r="T1951" t="s">
        <v>37</v>
      </c>
      <c r="U1951" t="s">
        <v>38</v>
      </c>
      <c r="V1951" t="s">
        <v>39</v>
      </c>
      <c r="W1951" s="11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5">
      <c r="A1952" t="s">
        <v>28</v>
      </c>
      <c r="B1952" t="s">
        <v>9714</v>
      </c>
      <c r="C1952">
        <v>18</v>
      </c>
      <c r="D1952">
        <v>104</v>
      </c>
      <c r="E1952">
        <v>53</v>
      </c>
      <c r="F1952">
        <v>576</v>
      </c>
      <c r="G1952" t="s">
        <v>1760</v>
      </c>
      <c r="H1952">
        <v>2000</v>
      </c>
      <c r="I1952" s="11">
        <v>5974653</v>
      </c>
      <c r="J1952" t="s">
        <v>257</v>
      </c>
      <c r="K1952" t="s">
        <v>2889</v>
      </c>
      <c r="L1952" t="s">
        <v>9715</v>
      </c>
      <c r="M1952">
        <v>2253</v>
      </c>
      <c r="N1952">
        <v>4221</v>
      </c>
      <c r="O1952" t="s">
        <v>3198</v>
      </c>
      <c r="P1952">
        <v>0</v>
      </c>
      <c r="Q1952" t="s">
        <v>9716</v>
      </c>
      <c r="R1952" t="s">
        <v>9717</v>
      </c>
      <c r="S1952">
        <v>111</v>
      </c>
      <c r="T1952" t="s">
        <v>37</v>
      </c>
      <c r="U1952" t="s">
        <v>38</v>
      </c>
      <c r="V1952" t="s">
        <v>39</v>
      </c>
      <c r="W1952" s="11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5">
      <c r="A1953" t="s">
        <v>28</v>
      </c>
      <c r="B1953" t="s">
        <v>9718</v>
      </c>
      <c r="C1953">
        <v>22</v>
      </c>
      <c r="D1953">
        <v>143</v>
      </c>
      <c r="E1953">
        <v>688</v>
      </c>
      <c r="F1953">
        <v>42</v>
      </c>
      <c r="G1953" t="s">
        <v>9719</v>
      </c>
      <c r="H1953">
        <v>638</v>
      </c>
      <c r="I1953" s="11">
        <v>5000000</v>
      </c>
      <c r="J1953" t="s">
        <v>9720</v>
      </c>
      <c r="K1953" t="s">
        <v>9721</v>
      </c>
      <c r="L1953" t="s">
        <v>9722</v>
      </c>
      <c r="M1953">
        <v>1547</v>
      </c>
      <c r="N1953">
        <v>788</v>
      </c>
      <c r="O1953" t="s">
        <v>9723</v>
      </c>
      <c r="P1953">
        <v>2</v>
      </c>
      <c r="Q1953" t="s">
        <v>9724</v>
      </c>
      <c r="R1953" t="s">
        <v>9725</v>
      </c>
      <c r="S1953">
        <v>50</v>
      </c>
      <c r="T1953" t="s">
        <v>37</v>
      </c>
      <c r="U1953" t="s">
        <v>38</v>
      </c>
      <c r="V1953" t="s">
        <v>272</v>
      </c>
      <c r="W1953" s="11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5">
      <c r="A1954" t="s">
        <v>28</v>
      </c>
      <c r="B1954" t="s">
        <v>7119</v>
      </c>
      <c r="C1954">
        <v>41</v>
      </c>
      <c r="D1954">
        <v>77</v>
      </c>
      <c r="E1954">
        <v>37</v>
      </c>
      <c r="F1954">
        <v>795</v>
      </c>
      <c r="G1954" t="s">
        <v>8334</v>
      </c>
      <c r="H1954">
        <v>3000</v>
      </c>
      <c r="I1954" s="11">
        <v>9694105</v>
      </c>
      <c r="J1954" t="s">
        <v>2630</v>
      </c>
      <c r="K1954" t="s">
        <v>490</v>
      </c>
      <c r="L1954" t="s">
        <v>9726</v>
      </c>
      <c r="M1954">
        <v>8176</v>
      </c>
      <c r="N1954">
        <v>5568</v>
      </c>
      <c r="O1954" t="s">
        <v>695</v>
      </c>
      <c r="P1954">
        <v>0</v>
      </c>
      <c r="Q1954" t="s">
        <v>9727</v>
      </c>
      <c r="R1954" t="s">
        <v>9728</v>
      </c>
      <c r="S1954">
        <v>77</v>
      </c>
      <c r="T1954" t="s">
        <v>37</v>
      </c>
      <c r="U1954" t="s">
        <v>38</v>
      </c>
      <c r="V1954" t="s">
        <v>90</v>
      </c>
      <c r="W1954" s="11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5">
      <c r="A1955" t="s">
        <v>28</v>
      </c>
      <c r="B1955" t="s">
        <v>8479</v>
      </c>
      <c r="C1955">
        <v>148</v>
      </c>
      <c r="D1955">
        <v>96</v>
      </c>
      <c r="E1955">
        <v>11</v>
      </c>
      <c r="F1955">
        <v>150</v>
      </c>
      <c r="G1955" t="s">
        <v>415</v>
      </c>
      <c r="H1955">
        <v>805</v>
      </c>
      <c r="I1955" s="11">
        <v>16027866</v>
      </c>
      <c r="J1955" t="s">
        <v>329</v>
      </c>
      <c r="K1955" t="s">
        <v>4248</v>
      </c>
      <c r="L1955" t="s">
        <v>9729</v>
      </c>
      <c r="M1955">
        <v>26767</v>
      </c>
      <c r="N1955">
        <v>1411</v>
      </c>
      <c r="O1955" t="s">
        <v>9668</v>
      </c>
      <c r="P1955">
        <v>0</v>
      </c>
      <c r="Q1955" t="s">
        <v>9730</v>
      </c>
      <c r="R1955" t="s">
        <v>9731</v>
      </c>
      <c r="S1955">
        <v>121</v>
      </c>
      <c r="T1955" t="s">
        <v>37</v>
      </c>
      <c r="U1955" t="s">
        <v>1418</v>
      </c>
      <c r="V1955" t="s">
        <v>39</v>
      </c>
      <c r="W1955" s="11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5">
      <c r="A1956" t="s">
        <v>28</v>
      </c>
      <c r="B1956" t="s">
        <v>1264</v>
      </c>
      <c r="C1956">
        <v>231</v>
      </c>
      <c r="D1956">
        <v>145</v>
      </c>
      <c r="E1956">
        <v>719</v>
      </c>
      <c r="F1956">
        <v>104</v>
      </c>
      <c r="G1956" t="s">
        <v>9732</v>
      </c>
      <c r="H1956">
        <v>2000</v>
      </c>
      <c r="I1956" s="11">
        <v>4398392</v>
      </c>
      <c r="J1956" t="s">
        <v>7223</v>
      </c>
      <c r="K1956" t="s">
        <v>7246</v>
      </c>
      <c r="L1956" t="s">
        <v>9733</v>
      </c>
      <c r="M1956">
        <v>59507</v>
      </c>
      <c r="N1956">
        <v>2590</v>
      </c>
      <c r="O1956" t="s">
        <v>2981</v>
      </c>
      <c r="P1956">
        <v>1</v>
      </c>
      <c r="Q1956" t="s">
        <v>9734</v>
      </c>
      <c r="R1956" t="s">
        <v>9735</v>
      </c>
      <c r="S1956">
        <v>232</v>
      </c>
      <c r="T1956" t="s">
        <v>9736</v>
      </c>
      <c r="U1956" t="s">
        <v>9737</v>
      </c>
      <c r="V1956" t="s">
        <v>569</v>
      </c>
      <c r="W1956" s="11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5">
      <c r="A1957" t="s">
        <v>28</v>
      </c>
      <c r="B1957" t="s">
        <v>9738</v>
      </c>
      <c r="C1957">
        <v>115</v>
      </c>
      <c r="D1957">
        <v>116</v>
      </c>
      <c r="E1957">
        <v>13</v>
      </c>
      <c r="F1957">
        <v>140</v>
      </c>
      <c r="G1957" t="s">
        <v>5893</v>
      </c>
      <c r="H1957">
        <v>203</v>
      </c>
      <c r="I1957" s="11">
        <v>1050445</v>
      </c>
      <c r="J1957" t="s">
        <v>9739</v>
      </c>
      <c r="K1957" t="s">
        <v>1734</v>
      </c>
      <c r="L1957" t="s">
        <v>9740</v>
      </c>
      <c r="M1957">
        <v>21394</v>
      </c>
      <c r="N1957">
        <v>773</v>
      </c>
      <c r="O1957" t="s">
        <v>5519</v>
      </c>
      <c r="P1957">
        <v>0</v>
      </c>
      <c r="Q1957" t="s">
        <v>9741</v>
      </c>
      <c r="R1957" t="s">
        <v>9742</v>
      </c>
      <c r="S1957">
        <v>147</v>
      </c>
      <c r="T1957" t="s">
        <v>1417</v>
      </c>
      <c r="U1957" t="s">
        <v>1418</v>
      </c>
      <c r="V1957" t="s">
        <v>39</v>
      </c>
      <c r="W1957" s="11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5">
      <c r="A1958" t="s">
        <v>28</v>
      </c>
      <c r="B1958" t="s">
        <v>9743</v>
      </c>
      <c r="C1958">
        <v>176</v>
      </c>
      <c r="D1958">
        <v>100</v>
      </c>
      <c r="E1958">
        <v>21</v>
      </c>
      <c r="F1958">
        <v>552</v>
      </c>
      <c r="G1958" t="s">
        <v>1673</v>
      </c>
      <c r="H1958">
        <v>14000</v>
      </c>
      <c r="I1958" s="11">
        <v>13746550</v>
      </c>
      <c r="J1958" t="s">
        <v>1383</v>
      </c>
      <c r="K1958" t="s">
        <v>638</v>
      </c>
      <c r="L1958" t="s">
        <v>9744</v>
      </c>
      <c r="M1958">
        <v>29322</v>
      </c>
      <c r="N1958">
        <v>15922</v>
      </c>
      <c r="O1958" t="s">
        <v>7043</v>
      </c>
      <c r="P1958">
        <v>5</v>
      </c>
      <c r="Q1958" t="s">
        <v>9745</v>
      </c>
      <c r="R1958" t="s">
        <v>9746</v>
      </c>
      <c r="S1958">
        <v>104</v>
      </c>
      <c r="T1958" t="s">
        <v>37</v>
      </c>
      <c r="U1958" t="s">
        <v>38</v>
      </c>
      <c r="V1958" t="s">
        <v>569</v>
      </c>
      <c r="W1958" s="11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5">
      <c r="A1959" t="s">
        <v>28</v>
      </c>
      <c r="B1959" t="s">
        <v>8520</v>
      </c>
      <c r="C1959">
        <v>98</v>
      </c>
      <c r="D1959">
        <v>104</v>
      </c>
      <c r="E1959">
        <v>144</v>
      </c>
      <c r="F1959">
        <v>290</v>
      </c>
      <c r="G1959" t="s">
        <v>2423</v>
      </c>
      <c r="H1959">
        <v>939</v>
      </c>
      <c r="I1959" s="11">
        <v>20668843</v>
      </c>
      <c r="J1959" t="s">
        <v>5679</v>
      </c>
      <c r="K1959" t="s">
        <v>1114</v>
      </c>
      <c r="L1959" t="s">
        <v>9747</v>
      </c>
      <c r="M1959">
        <v>16831</v>
      </c>
      <c r="N1959">
        <v>2453</v>
      </c>
      <c r="O1959" t="s">
        <v>9748</v>
      </c>
      <c r="P1959">
        <v>3</v>
      </c>
      <c r="Q1959" t="s">
        <v>9749</v>
      </c>
      <c r="R1959" t="s">
        <v>9750</v>
      </c>
      <c r="S1959">
        <v>54</v>
      </c>
      <c r="T1959" t="s">
        <v>37</v>
      </c>
      <c r="U1959" t="s">
        <v>38</v>
      </c>
      <c r="V1959" t="s">
        <v>39</v>
      </c>
      <c r="W1959" s="11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5">
      <c r="A1960" t="s">
        <v>28</v>
      </c>
      <c r="B1960" t="s">
        <v>9751</v>
      </c>
      <c r="C1960">
        <v>149</v>
      </c>
      <c r="D1960">
        <v>92</v>
      </c>
      <c r="E1960">
        <v>17</v>
      </c>
      <c r="F1960">
        <v>231</v>
      </c>
      <c r="G1960" t="s">
        <v>9752</v>
      </c>
      <c r="H1960">
        <v>14000</v>
      </c>
      <c r="I1960" s="11">
        <v>2963012</v>
      </c>
      <c r="J1960" t="s">
        <v>1861</v>
      </c>
      <c r="K1960" t="s">
        <v>426</v>
      </c>
      <c r="L1960" t="s">
        <v>9753</v>
      </c>
      <c r="M1960">
        <v>48873</v>
      </c>
      <c r="N1960">
        <v>14617</v>
      </c>
      <c r="O1960" t="s">
        <v>9754</v>
      </c>
      <c r="P1960">
        <v>1</v>
      </c>
      <c r="Q1960" t="s">
        <v>9755</v>
      </c>
      <c r="R1960" t="s">
        <v>9756</v>
      </c>
      <c r="S1960">
        <v>105</v>
      </c>
      <c r="T1960" t="s">
        <v>37</v>
      </c>
      <c r="U1960" t="s">
        <v>56</v>
      </c>
      <c r="V1960" t="s">
        <v>569</v>
      </c>
      <c r="W1960" s="11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5">
      <c r="A1961" t="s">
        <v>28</v>
      </c>
      <c r="B1961" t="s">
        <v>9757</v>
      </c>
      <c r="C1961">
        <v>138</v>
      </c>
      <c r="D1961">
        <v>105</v>
      </c>
      <c r="E1961">
        <v>43</v>
      </c>
      <c r="F1961">
        <v>827</v>
      </c>
      <c r="G1961" t="s">
        <v>1909</v>
      </c>
      <c r="H1961">
        <v>22000</v>
      </c>
      <c r="I1961" s="11">
        <v>1796024</v>
      </c>
      <c r="J1961" t="s">
        <v>3911</v>
      </c>
      <c r="K1961" t="s">
        <v>1683</v>
      </c>
      <c r="L1961" t="s">
        <v>9758</v>
      </c>
      <c r="M1961">
        <v>34985</v>
      </c>
      <c r="N1961">
        <v>37766</v>
      </c>
      <c r="O1961" t="s">
        <v>1495</v>
      </c>
      <c r="P1961">
        <v>1</v>
      </c>
      <c r="Q1961" t="s">
        <v>9759</v>
      </c>
      <c r="R1961" t="s">
        <v>9760</v>
      </c>
      <c r="S1961">
        <v>135</v>
      </c>
      <c r="T1961" t="s">
        <v>37</v>
      </c>
      <c r="U1961" t="s">
        <v>38</v>
      </c>
      <c r="V1961" t="s">
        <v>569</v>
      </c>
      <c r="W1961" s="11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5">
      <c r="A1962" t="s">
        <v>28</v>
      </c>
      <c r="B1962" t="s">
        <v>8224</v>
      </c>
      <c r="C1962">
        <v>78</v>
      </c>
      <c r="D1962">
        <v>120</v>
      </c>
      <c r="E1962">
        <v>2</v>
      </c>
      <c r="F1962">
        <v>80</v>
      </c>
      <c r="G1962" t="s">
        <v>9761</v>
      </c>
      <c r="H1962">
        <v>809</v>
      </c>
      <c r="I1962" s="11">
        <v>634277</v>
      </c>
      <c r="J1962" t="s">
        <v>9762</v>
      </c>
      <c r="K1962" t="s">
        <v>9763</v>
      </c>
      <c r="L1962" t="s">
        <v>9764</v>
      </c>
      <c r="M1962">
        <v>5166</v>
      </c>
      <c r="N1962">
        <v>1651</v>
      </c>
      <c r="O1962" t="s">
        <v>9765</v>
      </c>
      <c r="P1962">
        <v>1</v>
      </c>
      <c r="Q1962" t="s">
        <v>9766</v>
      </c>
      <c r="R1962" t="s">
        <v>9767</v>
      </c>
      <c r="S1962">
        <v>27</v>
      </c>
      <c r="T1962" t="s">
        <v>1417</v>
      </c>
      <c r="U1962" t="s">
        <v>1418</v>
      </c>
      <c r="V1962" t="s">
        <v>39</v>
      </c>
      <c r="W1962" s="11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5">
      <c r="A1963" t="s">
        <v>28</v>
      </c>
      <c r="B1963" t="s">
        <v>4681</v>
      </c>
      <c r="C1963">
        <v>288</v>
      </c>
      <c r="D1963">
        <v>116</v>
      </c>
      <c r="E1963">
        <v>108</v>
      </c>
      <c r="F1963">
        <v>120</v>
      </c>
      <c r="G1963" t="s">
        <v>1019</v>
      </c>
      <c r="H1963">
        <v>23000</v>
      </c>
      <c r="I1963" s="11">
        <v>11326836</v>
      </c>
      <c r="J1963" t="s">
        <v>2062</v>
      </c>
      <c r="K1963" t="s">
        <v>58</v>
      </c>
      <c r="L1963" t="s">
        <v>9768</v>
      </c>
      <c r="M1963">
        <v>83171</v>
      </c>
      <c r="N1963">
        <v>24134</v>
      </c>
      <c r="O1963" t="s">
        <v>9769</v>
      </c>
      <c r="P1963">
        <v>0</v>
      </c>
      <c r="Q1963" t="s">
        <v>9770</v>
      </c>
      <c r="R1963" t="s">
        <v>9771</v>
      </c>
      <c r="S1963">
        <v>231</v>
      </c>
      <c r="T1963" t="s">
        <v>37</v>
      </c>
      <c r="U1963" t="s">
        <v>38</v>
      </c>
      <c r="V1963" t="s">
        <v>569</v>
      </c>
      <c r="W1963" s="11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5">
      <c r="A1964" t="s">
        <v>28</v>
      </c>
      <c r="B1964" t="s">
        <v>1278</v>
      </c>
      <c r="C1964">
        <v>299</v>
      </c>
      <c r="D1964">
        <v>119</v>
      </c>
      <c r="E1964">
        <v>209</v>
      </c>
      <c r="F1964">
        <v>521</v>
      </c>
      <c r="G1964" t="s">
        <v>4066</v>
      </c>
      <c r="H1964">
        <v>1000</v>
      </c>
      <c r="I1964" s="11">
        <v>49024969</v>
      </c>
      <c r="J1964" t="s">
        <v>2079</v>
      </c>
      <c r="K1964" t="s">
        <v>133</v>
      </c>
      <c r="L1964" t="s">
        <v>9772</v>
      </c>
      <c r="M1964">
        <v>133367</v>
      </c>
      <c r="N1964">
        <v>3284</v>
      </c>
      <c r="O1964" t="s">
        <v>2150</v>
      </c>
      <c r="P1964">
        <v>0</v>
      </c>
      <c r="Q1964" t="s">
        <v>9773</v>
      </c>
      <c r="R1964" t="s">
        <v>9774</v>
      </c>
      <c r="S1964">
        <v>363</v>
      </c>
      <c r="T1964" t="s">
        <v>37</v>
      </c>
      <c r="U1964" t="s">
        <v>38</v>
      </c>
      <c r="V1964" t="s">
        <v>569</v>
      </c>
      <c r="W1964" s="11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5">
      <c r="A1965" t="s">
        <v>28</v>
      </c>
      <c r="B1965" t="s">
        <v>2393</v>
      </c>
      <c r="C1965">
        <v>27</v>
      </c>
      <c r="D1965">
        <v>101</v>
      </c>
      <c r="E1965">
        <v>88</v>
      </c>
      <c r="F1965">
        <v>812</v>
      </c>
      <c r="G1965" t="s">
        <v>5313</v>
      </c>
      <c r="H1965">
        <v>957</v>
      </c>
      <c r="I1965" s="11">
        <v>22294341</v>
      </c>
      <c r="J1965" t="s">
        <v>4052</v>
      </c>
      <c r="K1965" t="s">
        <v>5773</v>
      </c>
      <c r="L1965" t="s">
        <v>9775</v>
      </c>
      <c r="M1965">
        <v>12278</v>
      </c>
      <c r="N1965">
        <v>4629</v>
      </c>
      <c r="O1965" t="s">
        <v>617</v>
      </c>
      <c r="P1965">
        <v>3</v>
      </c>
      <c r="Q1965" t="s">
        <v>9776</v>
      </c>
      <c r="R1965" t="s">
        <v>9777</v>
      </c>
      <c r="S1965">
        <v>71</v>
      </c>
      <c r="T1965" t="s">
        <v>37</v>
      </c>
      <c r="U1965" t="s">
        <v>38</v>
      </c>
      <c r="V1965" t="s">
        <v>39</v>
      </c>
      <c r="W1965" s="11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5">
      <c r="A1966" t="s">
        <v>28</v>
      </c>
      <c r="B1966" t="s">
        <v>5833</v>
      </c>
      <c r="C1966">
        <v>155</v>
      </c>
      <c r="D1966">
        <v>117</v>
      </c>
      <c r="E1966">
        <v>89</v>
      </c>
      <c r="F1966">
        <v>442</v>
      </c>
      <c r="G1966" t="s">
        <v>7704</v>
      </c>
      <c r="H1966">
        <v>12000</v>
      </c>
      <c r="I1966" s="11">
        <v>24362501</v>
      </c>
      <c r="J1966" t="s">
        <v>2062</v>
      </c>
      <c r="K1966" t="s">
        <v>296</v>
      </c>
      <c r="L1966" t="s">
        <v>9778</v>
      </c>
      <c r="M1966">
        <v>69980</v>
      </c>
      <c r="N1966">
        <v>13576</v>
      </c>
      <c r="O1966" t="s">
        <v>7616</v>
      </c>
      <c r="P1966">
        <v>1</v>
      </c>
      <c r="Q1966" t="s">
        <v>9779</v>
      </c>
      <c r="R1966" t="s">
        <v>9780</v>
      </c>
      <c r="S1966">
        <v>591</v>
      </c>
      <c r="T1966" t="s">
        <v>37</v>
      </c>
      <c r="U1966" t="s">
        <v>38</v>
      </c>
      <c r="V1966" t="s">
        <v>569</v>
      </c>
      <c r="W1966" s="11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5">
      <c r="A1967" t="s">
        <v>28</v>
      </c>
      <c r="B1967" t="s">
        <v>3839</v>
      </c>
      <c r="C1967">
        <v>275</v>
      </c>
      <c r="D1967">
        <v>112</v>
      </c>
      <c r="E1967">
        <v>11000</v>
      </c>
      <c r="F1967">
        <v>159</v>
      </c>
      <c r="G1967" t="s">
        <v>7518</v>
      </c>
      <c r="H1967">
        <v>385</v>
      </c>
      <c r="I1967" s="11">
        <v>16684352</v>
      </c>
      <c r="J1967" t="s">
        <v>1618</v>
      </c>
      <c r="K1967" t="s">
        <v>9782</v>
      </c>
      <c r="L1967" t="s">
        <v>9783</v>
      </c>
      <c r="M1967">
        <v>67893</v>
      </c>
      <c r="N1967">
        <v>1205</v>
      </c>
      <c r="O1967" t="s">
        <v>9784</v>
      </c>
      <c r="P1967">
        <v>0</v>
      </c>
      <c r="Q1967" t="s">
        <v>9785</v>
      </c>
      <c r="R1967" t="s">
        <v>9786</v>
      </c>
      <c r="S1967">
        <v>163</v>
      </c>
      <c r="T1967" t="s">
        <v>37</v>
      </c>
      <c r="U1967" t="s">
        <v>38</v>
      </c>
      <c r="V1967" t="s">
        <v>569</v>
      </c>
      <c r="W1967" s="11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5">
      <c r="A1968" t="s">
        <v>28</v>
      </c>
      <c r="B1968" t="s">
        <v>3541</v>
      </c>
      <c r="C1968">
        <v>43</v>
      </c>
      <c r="D1968">
        <v>136</v>
      </c>
      <c r="E1968">
        <v>16000</v>
      </c>
      <c r="F1968">
        <v>216</v>
      </c>
      <c r="G1968" t="s">
        <v>9787</v>
      </c>
      <c r="H1968">
        <v>16000</v>
      </c>
      <c r="I1968" s="11">
        <v>46700000</v>
      </c>
      <c r="J1968" t="s">
        <v>50</v>
      </c>
      <c r="K1968" t="s">
        <v>3541</v>
      </c>
      <c r="L1968" t="s">
        <v>9788</v>
      </c>
      <c r="M1968">
        <v>19832</v>
      </c>
      <c r="N1968">
        <v>16805</v>
      </c>
      <c r="O1968" t="s">
        <v>9789</v>
      </c>
      <c r="P1968">
        <v>1</v>
      </c>
      <c r="Q1968" t="s">
        <v>9790</v>
      </c>
      <c r="R1968" t="s">
        <v>9791</v>
      </c>
      <c r="S1968">
        <v>98</v>
      </c>
      <c r="T1968" t="s">
        <v>37</v>
      </c>
      <c r="U1968" t="s">
        <v>38</v>
      </c>
      <c r="V1968" t="s">
        <v>90</v>
      </c>
      <c r="W1968" s="11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5">
      <c r="A1969" t="s">
        <v>28</v>
      </c>
      <c r="B1969" t="s">
        <v>9792</v>
      </c>
      <c r="C1969">
        <v>163</v>
      </c>
      <c r="D1969">
        <v>81</v>
      </c>
      <c r="E1969">
        <v>406</v>
      </c>
      <c r="F1969">
        <v>406</v>
      </c>
      <c r="G1969" t="s">
        <v>695</v>
      </c>
      <c r="H1969">
        <v>893</v>
      </c>
      <c r="I1969" s="11">
        <v>52008288</v>
      </c>
      <c r="J1969" t="s">
        <v>9793</v>
      </c>
      <c r="K1969" t="s">
        <v>3351</v>
      </c>
      <c r="L1969" t="s">
        <v>9794</v>
      </c>
      <c r="M1969">
        <v>162037</v>
      </c>
      <c r="N1969">
        <v>3003</v>
      </c>
      <c r="O1969" t="s">
        <v>9792</v>
      </c>
      <c r="P1969">
        <v>1</v>
      </c>
      <c r="Q1969" t="s">
        <v>9795</v>
      </c>
      <c r="R1969" t="s">
        <v>9796</v>
      </c>
      <c r="S1969">
        <v>928</v>
      </c>
      <c r="T1969" t="s">
        <v>37</v>
      </c>
      <c r="U1969" t="s">
        <v>38</v>
      </c>
      <c r="V1969" t="s">
        <v>569</v>
      </c>
      <c r="W1969" s="11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5">
      <c r="A1970" t="s">
        <v>28</v>
      </c>
      <c r="B1970" t="s">
        <v>1891</v>
      </c>
      <c r="C1970">
        <v>168</v>
      </c>
      <c r="D1970">
        <v>87</v>
      </c>
      <c r="E1970">
        <v>0</v>
      </c>
      <c r="F1970">
        <v>548</v>
      </c>
      <c r="G1970" t="s">
        <v>353</v>
      </c>
      <c r="H1970">
        <v>22000</v>
      </c>
      <c r="I1970" s="11">
        <v>8579684</v>
      </c>
      <c r="J1970" t="s">
        <v>1611</v>
      </c>
      <c r="K1970" t="s">
        <v>144</v>
      </c>
      <c r="L1970" t="s">
        <v>9797</v>
      </c>
      <c r="M1970">
        <v>89547</v>
      </c>
      <c r="N1970">
        <v>24324</v>
      </c>
      <c r="O1970" t="s">
        <v>5511</v>
      </c>
      <c r="P1970">
        <v>0</v>
      </c>
      <c r="Q1970" t="s">
        <v>9798</v>
      </c>
      <c r="R1970" t="s">
        <v>9799</v>
      </c>
      <c r="S1970">
        <v>199</v>
      </c>
      <c r="T1970" t="s">
        <v>37</v>
      </c>
      <c r="U1970" t="s">
        <v>38</v>
      </c>
      <c r="V1970" t="s">
        <v>569</v>
      </c>
      <c r="W1970" s="11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5">
      <c r="A1971" t="s">
        <v>28</v>
      </c>
      <c r="B1971" t="s">
        <v>9800</v>
      </c>
      <c r="C1971">
        <v>60</v>
      </c>
      <c r="D1971">
        <v>96</v>
      </c>
      <c r="E1971">
        <v>8</v>
      </c>
      <c r="F1971">
        <v>199</v>
      </c>
      <c r="G1971" t="s">
        <v>6505</v>
      </c>
      <c r="H1971">
        <v>533</v>
      </c>
      <c r="I1971" s="11">
        <v>42660000</v>
      </c>
      <c r="J1971" t="s">
        <v>160</v>
      </c>
      <c r="K1971" t="s">
        <v>8823</v>
      </c>
      <c r="L1971" t="s">
        <v>9801</v>
      </c>
      <c r="M1971">
        <v>25086</v>
      </c>
      <c r="N1971">
        <v>1254</v>
      </c>
      <c r="O1971" t="s">
        <v>9802</v>
      </c>
      <c r="P1971">
        <v>0</v>
      </c>
      <c r="Q1971" t="s">
        <v>9803</v>
      </c>
      <c r="R1971" t="s">
        <v>9804</v>
      </c>
      <c r="S1971">
        <v>87</v>
      </c>
      <c r="T1971" t="s">
        <v>37</v>
      </c>
      <c r="U1971" t="s">
        <v>38</v>
      </c>
      <c r="V1971" t="s">
        <v>90</v>
      </c>
      <c r="W1971" s="11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5">
      <c r="A1972" t="s">
        <v>28</v>
      </c>
      <c r="B1972" t="s">
        <v>3935</v>
      </c>
      <c r="C1972">
        <v>85</v>
      </c>
      <c r="D1972">
        <v>106</v>
      </c>
      <c r="E1972">
        <v>48</v>
      </c>
      <c r="F1972">
        <v>39</v>
      </c>
      <c r="G1972" t="s">
        <v>1197</v>
      </c>
      <c r="H1972">
        <v>18000</v>
      </c>
      <c r="I1972" s="11">
        <v>40219708</v>
      </c>
      <c r="J1972" t="s">
        <v>3637</v>
      </c>
      <c r="K1972" t="s">
        <v>572</v>
      </c>
      <c r="L1972" t="s">
        <v>9805</v>
      </c>
      <c r="M1972">
        <v>22649</v>
      </c>
      <c r="N1972">
        <v>18630</v>
      </c>
      <c r="O1972" t="s">
        <v>9806</v>
      </c>
      <c r="P1972">
        <v>3</v>
      </c>
      <c r="Q1972" t="s">
        <v>9807</v>
      </c>
      <c r="R1972" t="s">
        <v>9808</v>
      </c>
      <c r="S1972">
        <v>131</v>
      </c>
      <c r="T1972" t="s">
        <v>37</v>
      </c>
      <c r="U1972" t="s">
        <v>38</v>
      </c>
      <c r="V1972" t="s">
        <v>39</v>
      </c>
      <c r="W1972" s="11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5">
      <c r="A1973" t="s">
        <v>28</v>
      </c>
      <c r="B1973" t="s">
        <v>3999</v>
      </c>
      <c r="C1973">
        <v>539</v>
      </c>
      <c r="D1973">
        <v>122</v>
      </c>
      <c r="E1973">
        <v>737</v>
      </c>
      <c r="F1973">
        <v>14000</v>
      </c>
      <c r="G1973" t="s">
        <v>1683</v>
      </c>
      <c r="H1973">
        <v>34000</v>
      </c>
      <c r="I1973" s="11">
        <v>132088910</v>
      </c>
      <c r="J1973" t="s">
        <v>1375</v>
      </c>
      <c r="K1973" t="s">
        <v>342</v>
      </c>
      <c r="L1973" t="s">
        <v>9809</v>
      </c>
      <c r="M1973">
        <v>533607</v>
      </c>
      <c r="N1973">
        <v>72115</v>
      </c>
      <c r="O1973" t="s">
        <v>638</v>
      </c>
      <c r="P1973">
        <v>0</v>
      </c>
      <c r="Q1973" t="s">
        <v>9810</v>
      </c>
      <c r="R1973" t="s">
        <v>9811</v>
      </c>
      <c r="S1973">
        <v>692</v>
      </c>
      <c r="T1973" t="s">
        <v>37</v>
      </c>
      <c r="U1973" t="s">
        <v>38</v>
      </c>
      <c r="V1973" t="s">
        <v>569</v>
      </c>
      <c r="W1973" s="11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5">
      <c r="A1974" t="s">
        <v>28</v>
      </c>
      <c r="B1974" t="s">
        <v>5220</v>
      </c>
      <c r="C1974">
        <v>84</v>
      </c>
      <c r="D1974">
        <v>123</v>
      </c>
      <c r="E1974">
        <v>98</v>
      </c>
      <c r="F1974">
        <v>579</v>
      </c>
      <c r="G1974" t="s">
        <v>1279</v>
      </c>
      <c r="H1974">
        <v>2000</v>
      </c>
      <c r="I1974" s="11">
        <v>36581633</v>
      </c>
      <c r="J1974" t="s">
        <v>1663</v>
      </c>
      <c r="K1974" t="s">
        <v>2308</v>
      </c>
      <c r="L1974" t="s">
        <v>9812</v>
      </c>
      <c r="M1974">
        <v>52533</v>
      </c>
      <c r="N1974">
        <v>3994</v>
      </c>
      <c r="O1974" t="s">
        <v>2356</v>
      </c>
      <c r="P1974">
        <v>1</v>
      </c>
      <c r="Q1974" t="s">
        <v>9813</v>
      </c>
      <c r="R1974" t="s">
        <v>9814</v>
      </c>
      <c r="S1974">
        <v>235</v>
      </c>
      <c r="T1974" t="s">
        <v>37</v>
      </c>
      <c r="U1974" t="s">
        <v>740</v>
      </c>
      <c r="V1974" t="s">
        <v>39</v>
      </c>
      <c r="W1974" s="11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5">
      <c r="A1975" t="s">
        <v>28</v>
      </c>
      <c r="B1975" t="s">
        <v>1087</v>
      </c>
      <c r="C1975">
        <v>171</v>
      </c>
      <c r="D1975">
        <v>92</v>
      </c>
      <c r="E1975">
        <v>255</v>
      </c>
      <c r="F1975">
        <v>447</v>
      </c>
      <c r="G1975" t="s">
        <v>9815</v>
      </c>
      <c r="H1975">
        <v>26000</v>
      </c>
      <c r="I1975" s="11">
        <v>25296447</v>
      </c>
      <c r="J1975" t="s">
        <v>329</v>
      </c>
      <c r="K1975" t="s">
        <v>330</v>
      </c>
      <c r="L1975" t="s">
        <v>9816</v>
      </c>
      <c r="M1975">
        <v>237248</v>
      </c>
      <c r="N1975">
        <v>27572</v>
      </c>
      <c r="O1975" t="s">
        <v>9817</v>
      </c>
      <c r="P1975">
        <v>0</v>
      </c>
      <c r="Q1975" t="s">
        <v>9818</v>
      </c>
      <c r="R1975" t="s">
        <v>9819</v>
      </c>
      <c r="S1975">
        <v>460</v>
      </c>
      <c r="T1975" t="s">
        <v>37</v>
      </c>
      <c r="U1975" t="s">
        <v>1418</v>
      </c>
      <c r="V1975" t="s">
        <v>39</v>
      </c>
      <c r="W1975" s="11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5">
      <c r="A1976" t="s">
        <v>28</v>
      </c>
      <c r="B1976" t="s">
        <v>8472</v>
      </c>
      <c r="C1976">
        <v>140</v>
      </c>
      <c r="D1976">
        <v>110</v>
      </c>
      <c r="E1976">
        <v>65</v>
      </c>
      <c r="F1976">
        <v>149</v>
      </c>
      <c r="G1976" t="s">
        <v>8288</v>
      </c>
      <c r="H1976">
        <v>3000</v>
      </c>
      <c r="I1976" s="11">
        <v>24848292</v>
      </c>
      <c r="J1976" t="s">
        <v>3132</v>
      </c>
      <c r="K1976" t="s">
        <v>640</v>
      </c>
      <c r="L1976" t="s">
        <v>9820</v>
      </c>
      <c r="M1976">
        <v>80556</v>
      </c>
      <c r="N1976">
        <v>4089</v>
      </c>
      <c r="O1976" t="s">
        <v>9821</v>
      </c>
      <c r="P1976">
        <v>1</v>
      </c>
      <c r="Q1976" t="s">
        <v>9822</v>
      </c>
      <c r="R1976" t="s">
        <v>9823</v>
      </c>
      <c r="S1976">
        <v>184</v>
      </c>
      <c r="T1976" t="s">
        <v>37</v>
      </c>
      <c r="U1976" t="s">
        <v>38</v>
      </c>
      <c r="V1976" t="s">
        <v>39</v>
      </c>
      <c r="W1976" s="11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5">
      <c r="A1977" t="s">
        <v>720</v>
      </c>
      <c r="B1977" t="s">
        <v>9824</v>
      </c>
      <c r="C1977">
        <v>85</v>
      </c>
      <c r="D1977">
        <v>104</v>
      </c>
      <c r="E1977">
        <v>52</v>
      </c>
      <c r="F1977">
        <v>484</v>
      </c>
      <c r="G1977" t="s">
        <v>7410</v>
      </c>
      <c r="H1977">
        <v>711</v>
      </c>
      <c r="I1977" s="11">
        <v>17757087</v>
      </c>
      <c r="J1977" t="s">
        <v>4155</v>
      </c>
      <c r="K1977" t="s">
        <v>9825</v>
      </c>
      <c r="L1977" t="s">
        <v>9826</v>
      </c>
      <c r="M1977">
        <v>13065</v>
      </c>
      <c r="N1977">
        <v>3162</v>
      </c>
      <c r="O1977" t="s">
        <v>9827</v>
      </c>
      <c r="P1977">
        <v>1</v>
      </c>
      <c r="Q1977" t="s">
        <v>9828</v>
      </c>
      <c r="R1977" t="s">
        <v>9829</v>
      </c>
      <c r="S1977">
        <v>253</v>
      </c>
      <c r="T1977" t="s">
        <v>37</v>
      </c>
      <c r="U1977" t="s">
        <v>38</v>
      </c>
      <c r="V1977" t="s">
        <v>569</v>
      </c>
      <c r="W1977" s="11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5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7200</v>
      </c>
      <c r="H1978">
        <v>925</v>
      </c>
      <c r="I1978" s="11">
        <v>9430988</v>
      </c>
      <c r="J1978" t="s">
        <v>1375</v>
      </c>
      <c r="K1978" t="s">
        <v>1739</v>
      </c>
      <c r="L1978" t="s">
        <v>9830</v>
      </c>
      <c r="M1978">
        <v>45992</v>
      </c>
      <c r="N1978">
        <v>1997</v>
      </c>
      <c r="O1978" t="s">
        <v>7130</v>
      </c>
      <c r="P1978">
        <v>2</v>
      </c>
      <c r="Q1978" t="s">
        <v>9831</v>
      </c>
      <c r="R1978" t="s">
        <v>9832</v>
      </c>
      <c r="S1978">
        <v>115</v>
      </c>
      <c r="T1978" t="s">
        <v>37</v>
      </c>
      <c r="U1978" t="s">
        <v>38</v>
      </c>
      <c r="V1978" t="s">
        <v>569</v>
      </c>
      <c r="W1978" s="11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5">
      <c r="A1979" t="s">
        <v>28</v>
      </c>
      <c r="B1979" t="s">
        <v>9833</v>
      </c>
      <c r="C1979">
        <v>131</v>
      </c>
      <c r="D1979">
        <v>120</v>
      </c>
      <c r="E1979">
        <v>0</v>
      </c>
      <c r="F1979">
        <v>886</v>
      </c>
      <c r="G1979" t="s">
        <v>3506</v>
      </c>
      <c r="H1979">
        <v>1000</v>
      </c>
      <c r="I1979" s="11">
        <v>16284360</v>
      </c>
      <c r="J1979" t="s">
        <v>2450</v>
      </c>
      <c r="K1979" t="s">
        <v>4480</v>
      </c>
      <c r="L1979" t="s">
        <v>9834</v>
      </c>
      <c r="M1979">
        <v>15079</v>
      </c>
      <c r="N1979">
        <v>6212</v>
      </c>
      <c r="O1979" t="s">
        <v>1344</v>
      </c>
      <c r="P1979">
        <v>1</v>
      </c>
      <c r="Q1979" t="s">
        <v>9835</v>
      </c>
      <c r="R1979" t="s">
        <v>9836</v>
      </c>
      <c r="S1979">
        <v>79</v>
      </c>
      <c r="T1979" t="s">
        <v>37</v>
      </c>
      <c r="U1979" t="s">
        <v>38</v>
      </c>
      <c r="V1979" t="s">
        <v>39</v>
      </c>
      <c r="W1979" s="11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5">
      <c r="A1980" t="s">
        <v>28</v>
      </c>
      <c r="B1980" t="s">
        <v>1810</v>
      </c>
      <c r="C1980">
        <v>111</v>
      </c>
      <c r="D1980">
        <v>112</v>
      </c>
      <c r="E1980">
        <v>52</v>
      </c>
      <c r="F1980">
        <v>347</v>
      </c>
      <c r="G1980" t="s">
        <v>1998</v>
      </c>
      <c r="H1980">
        <v>15000</v>
      </c>
      <c r="I1980" s="11">
        <v>6830957</v>
      </c>
      <c r="J1980" t="s">
        <v>209</v>
      </c>
      <c r="K1980" t="s">
        <v>368</v>
      </c>
      <c r="L1980" t="s">
        <v>9837</v>
      </c>
      <c r="M1980">
        <v>11983</v>
      </c>
      <c r="N1980">
        <v>16692</v>
      </c>
      <c r="O1980" t="s">
        <v>8424</v>
      </c>
      <c r="P1980">
        <v>3</v>
      </c>
      <c r="Q1980" t="s">
        <v>9838</v>
      </c>
      <c r="R1980" t="s">
        <v>9839</v>
      </c>
      <c r="S1980">
        <v>147</v>
      </c>
      <c r="T1980" t="s">
        <v>37</v>
      </c>
      <c r="U1980" t="s">
        <v>38</v>
      </c>
      <c r="V1980" t="s">
        <v>39</v>
      </c>
      <c r="W1980" s="11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5">
      <c r="A1981" t="s">
        <v>28</v>
      </c>
      <c r="B1981" t="s">
        <v>9840</v>
      </c>
      <c r="C1981">
        <v>466</v>
      </c>
      <c r="D1981">
        <v>127</v>
      </c>
      <c r="E1981">
        <v>140</v>
      </c>
      <c r="F1981">
        <v>10000</v>
      </c>
      <c r="G1981" t="s">
        <v>426</v>
      </c>
      <c r="H1981">
        <v>19000</v>
      </c>
      <c r="I1981" s="11">
        <v>24104113</v>
      </c>
      <c r="J1981" t="s">
        <v>1861</v>
      </c>
      <c r="K1981" t="s">
        <v>348</v>
      </c>
      <c r="L1981" t="s">
        <v>9841</v>
      </c>
      <c r="M1981">
        <v>149066</v>
      </c>
      <c r="N1981">
        <v>46241</v>
      </c>
      <c r="O1981" t="s">
        <v>430</v>
      </c>
      <c r="P1981">
        <v>1</v>
      </c>
      <c r="Q1981" t="s">
        <v>9842</v>
      </c>
      <c r="R1981" t="s">
        <v>9843</v>
      </c>
      <c r="S1981">
        <v>517</v>
      </c>
      <c r="T1981" t="s">
        <v>37</v>
      </c>
      <c r="U1981" t="s">
        <v>1418</v>
      </c>
      <c r="V1981" t="s">
        <v>569</v>
      </c>
      <c r="W1981" s="11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5">
      <c r="A1982" t="s">
        <v>28</v>
      </c>
      <c r="B1982" t="s">
        <v>9844</v>
      </c>
      <c r="C1982">
        <v>16</v>
      </c>
      <c r="D1982">
        <v>102</v>
      </c>
      <c r="E1982">
        <v>18</v>
      </c>
      <c r="F1982">
        <v>186</v>
      </c>
      <c r="G1982" t="s">
        <v>3783</v>
      </c>
      <c r="H1982">
        <v>670</v>
      </c>
      <c r="I1982" s="11">
        <v>15593</v>
      </c>
      <c r="J1982" t="s">
        <v>1375</v>
      </c>
      <c r="K1982" t="s">
        <v>9845</v>
      </c>
      <c r="L1982" t="s">
        <v>9846</v>
      </c>
      <c r="M1982">
        <v>2295</v>
      </c>
      <c r="N1982">
        <v>1562</v>
      </c>
      <c r="O1982" t="s">
        <v>9847</v>
      </c>
      <c r="P1982">
        <v>1</v>
      </c>
      <c r="Q1982" t="s">
        <v>9848</v>
      </c>
      <c r="R1982" t="s">
        <v>9849</v>
      </c>
      <c r="S1982">
        <v>40</v>
      </c>
      <c r="T1982" t="s">
        <v>37</v>
      </c>
      <c r="U1982" t="s">
        <v>38</v>
      </c>
      <c r="V1982" t="s">
        <v>39</v>
      </c>
      <c r="W1982" s="11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5">
      <c r="A1983" t="s">
        <v>28</v>
      </c>
      <c r="B1983" t="s">
        <v>8592</v>
      </c>
      <c r="C1983">
        <v>276</v>
      </c>
      <c r="D1983">
        <v>91</v>
      </c>
      <c r="E1983">
        <v>0</v>
      </c>
      <c r="F1983">
        <v>220</v>
      </c>
      <c r="G1983" t="s">
        <v>3156</v>
      </c>
      <c r="H1983">
        <v>34000</v>
      </c>
      <c r="I1983" s="11">
        <v>958319</v>
      </c>
      <c r="J1983" t="s">
        <v>3270</v>
      </c>
      <c r="K1983" t="s">
        <v>342</v>
      </c>
      <c r="L1983" t="s">
        <v>9850</v>
      </c>
      <c r="M1983">
        <v>39764</v>
      </c>
      <c r="N1983">
        <v>34705</v>
      </c>
      <c r="O1983" t="s">
        <v>8877</v>
      </c>
      <c r="P1983">
        <v>0</v>
      </c>
      <c r="Q1983" t="s">
        <v>9851</v>
      </c>
      <c r="R1983" t="s">
        <v>9852</v>
      </c>
      <c r="S1983">
        <v>148</v>
      </c>
      <c r="T1983" t="s">
        <v>37</v>
      </c>
      <c r="U1983" t="s">
        <v>38</v>
      </c>
      <c r="V1983" t="s">
        <v>39</v>
      </c>
      <c r="W1983" s="11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5">
      <c r="A1984" t="s">
        <v>28</v>
      </c>
      <c r="B1984" t="s">
        <v>9853</v>
      </c>
      <c r="C1984">
        <v>11</v>
      </c>
      <c r="D1984">
        <v>114</v>
      </c>
      <c r="E1984">
        <v>19</v>
      </c>
      <c r="F1984">
        <v>842</v>
      </c>
      <c r="G1984" t="s">
        <v>4350</v>
      </c>
      <c r="H1984">
        <v>1000</v>
      </c>
      <c r="I1984" s="11">
        <v>69700000</v>
      </c>
      <c r="J1984" t="s">
        <v>5638</v>
      </c>
      <c r="K1984" t="s">
        <v>8537</v>
      </c>
      <c r="L1984" t="s">
        <v>9854</v>
      </c>
      <c r="M1984">
        <v>7748</v>
      </c>
      <c r="N1984">
        <v>3688</v>
      </c>
      <c r="O1984" t="s">
        <v>9855</v>
      </c>
      <c r="P1984">
        <v>2</v>
      </c>
      <c r="Q1984" t="s">
        <v>9856</v>
      </c>
      <c r="R1984" t="s">
        <v>9857</v>
      </c>
      <c r="S1984">
        <v>48</v>
      </c>
      <c r="T1984" t="s">
        <v>37</v>
      </c>
      <c r="U1984" t="s">
        <v>38</v>
      </c>
      <c r="V1984" t="s">
        <v>569</v>
      </c>
      <c r="W1984" s="11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5">
      <c r="A1985" t="s">
        <v>28</v>
      </c>
      <c r="B1985" t="s">
        <v>5165</v>
      </c>
      <c r="C1985">
        <v>196</v>
      </c>
      <c r="D1985">
        <v>115</v>
      </c>
      <c r="E1985">
        <v>0</v>
      </c>
      <c r="F1985">
        <v>716</v>
      </c>
      <c r="G1985" t="s">
        <v>8083</v>
      </c>
      <c r="H1985">
        <v>1000</v>
      </c>
      <c r="I1985" s="11">
        <v>2840417</v>
      </c>
      <c r="J1985" t="s">
        <v>4155</v>
      </c>
      <c r="K1985" t="s">
        <v>2539</v>
      </c>
      <c r="L1985" t="s">
        <v>9858</v>
      </c>
      <c r="M1985">
        <v>77493</v>
      </c>
      <c r="N1985">
        <v>2990</v>
      </c>
      <c r="O1985" t="s">
        <v>702</v>
      </c>
      <c r="P1985">
        <v>0</v>
      </c>
      <c r="Q1985" t="s">
        <v>9859</v>
      </c>
      <c r="R1985" t="s">
        <v>9860</v>
      </c>
      <c r="S1985">
        <v>527</v>
      </c>
      <c r="T1985" t="s">
        <v>37</v>
      </c>
      <c r="U1985" t="s">
        <v>263</v>
      </c>
      <c r="V1985" t="s">
        <v>569</v>
      </c>
      <c r="W1985" s="11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5">
      <c r="A1986" t="s">
        <v>28</v>
      </c>
      <c r="B1986" t="s">
        <v>384</v>
      </c>
      <c r="C1986">
        <v>234</v>
      </c>
      <c r="D1986">
        <v>115</v>
      </c>
      <c r="E1986">
        <v>14000</v>
      </c>
      <c r="F1986">
        <v>488</v>
      </c>
      <c r="G1986" t="s">
        <v>1306</v>
      </c>
      <c r="H1986">
        <v>11000</v>
      </c>
      <c r="I1986" s="11">
        <v>242374454</v>
      </c>
      <c r="J1986" t="s">
        <v>122</v>
      </c>
      <c r="K1986" t="s">
        <v>386</v>
      </c>
      <c r="L1986" t="s">
        <v>9861</v>
      </c>
      <c r="M1986">
        <v>661017</v>
      </c>
      <c r="N1986">
        <v>12906</v>
      </c>
      <c r="O1986" t="s">
        <v>6877</v>
      </c>
      <c r="P1986">
        <v>1</v>
      </c>
      <c r="Q1986" t="s">
        <v>9862</v>
      </c>
      <c r="R1986" t="s">
        <v>9863</v>
      </c>
      <c r="S1986">
        <v>771</v>
      </c>
      <c r="T1986" t="s">
        <v>37</v>
      </c>
      <c r="U1986" t="s">
        <v>38</v>
      </c>
      <c r="V1986" t="s">
        <v>90</v>
      </c>
      <c r="W1986" s="11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5">
      <c r="A1987" t="s">
        <v>28</v>
      </c>
      <c r="B1987" t="s">
        <v>1216</v>
      </c>
      <c r="C1987">
        <v>37</v>
      </c>
      <c r="D1987">
        <v>120</v>
      </c>
      <c r="E1987">
        <v>0</v>
      </c>
      <c r="F1987">
        <v>1000</v>
      </c>
      <c r="G1987" t="s">
        <v>2380</v>
      </c>
      <c r="H1987">
        <v>3000</v>
      </c>
      <c r="I1987" s="11">
        <v>173585516</v>
      </c>
      <c r="J1987" t="s">
        <v>2290</v>
      </c>
      <c r="K1987" t="s">
        <v>6224</v>
      </c>
      <c r="L1987" t="s">
        <v>9864</v>
      </c>
      <c r="M1987">
        <v>200077</v>
      </c>
      <c r="N1987">
        <v>7860</v>
      </c>
      <c r="O1987" t="s">
        <v>2701</v>
      </c>
      <c r="P1987">
        <v>2</v>
      </c>
      <c r="Q1987" t="s">
        <v>9865</v>
      </c>
      <c r="R1987" t="s">
        <v>9866</v>
      </c>
      <c r="S1987">
        <v>189</v>
      </c>
      <c r="T1987" t="s">
        <v>37</v>
      </c>
      <c r="U1987" t="s">
        <v>38</v>
      </c>
      <c r="V1987" t="s">
        <v>90</v>
      </c>
      <c r="W1987" s="11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5">
      <c r="A1988" t="s">
        <v>28</v>
      </c>
      <c r="B1988" t="s">
        <v>384</v>
      </c>
      <c r="C1988">
        <v>171</v>
      </c>
      <c r="D1988">
        <v>135</v>
      </c>
      <c r="E1988">
        <v>14000</v>
      </c>
      <c r="F1988">
        <v>252</v>
      </c>
      <c r="G1988" t="s">
        <v>9867</v>
      </c>
      <c r="H1988">
        <v>559</v>
      </c>
      <c r="I1988" s="11">
        <v>128300000</v>
      </c>
      <c r="J1988" t="s">
        <v>1786</v>
      </c>
      <c r="K1988" t="s">
        <v>3216</v>
      </c>
      <c r="L1988" t="s">
        <v>9868</v>
      </c>
      <c r="M1988">
        <v>139288</v>
      </c>
      <c r="N1988">
        <v>1591</v>
      </c>
      <c r="O1988" t="s">
        <v>7734</v>
      </c>
      <c r="P1988">
        <v>0</v>
      </c>
      <c r="Q1988" t="s">
        <v>9869</v>
      </c>
      <c r="R1988" t="s">
        <v>9870</v>
      </c>
      <c r="S1988">
        <v>339</v>
      </c>
      <c r="T1988" t="s">
        <v>37</v>
      </c>
      <c r="U1988" t="s">
        <v>38</v>
      </c>
      <c r="V1988" t="s">
        <v>90</v>
      </c>
      <c r="W1988" s="11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5">
      <c r="A1989" t="s">
        <v>28</v>
      </c>
      <c r="B1989" t="s">
        <v>9871</v>
      </c>
      <c r="C1989">
        <v>148</v>
      </c>
      <c r="D1989">
        <v>90</v>
      </c>
      <c r="E1989">
        <v>2</v>
      </c>
      <c r="F1989">
        <v>807</v>
      </c>
      <c r="G1989" t="s">
        <v>2961</v>
      </c>
      <c r="H1989">
        <v>16000</v>
      </c>
      <c r="I1989" s="11">
        <v>20259297</v>
      </c>
      <c r="J1989" t="s">
        <v>3041</v>
      </c>
      <c r="K1989" t="s">
        <v>9872</v>
      </c>
      <c r="L1989" t="s">
        <v>9873</v>
      </c>
      <c r="M1989">
        <v>24969</v>
      </c>
      <c r="N1989">
        <v>19952</v>
      </c>
      <c r="O1989" t="s">
        <v>1152</v>
      </c>
      <c r="P1989">
        <v>0</v>
      </c>
      <c r="Q1989" t="s">
        <v>9874</v>
      </c>
      <c r="R1989" t="s">
        <v>9875</v>
      </c>
      <c r="S1989">
        <v>258</v>
      </c>
      <c r="T1989" t="s">
        <v>37</v>
      </c>
      <c r="U1989" t="s">
        <v>38</v>
      </c>
      <c r="V1989" t="s">
        <v>39</v>
      </c>
      <c r="W1989" s="11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5">
      <c r="A1990" t="s">
        <v>28</v>
      </c>
      <c r="B1990" t="s">
        <v>1676</v>
      </c>
      <c r="C1990">
        <v>50</v>
      </c>
      <c r="D1990">
        <v>100</v>
      </c>
      <c r="E1990">
        <v>12000</v>
      </c>
      <c r="F1990">
        <v>605</v>
      </c>
      <c r="G1990" t="s">
        <v>3506</v>
      </c>
      <c r="H1990">
        <v>936</v>
      </c>
      <c r="I1990" s="11">
        <v>153665036</v>
      </c>
      <c r="J1990" t="s">
        <v>412</v>
      </c>
      <c r="K1990" t="s">
        <v>2261</v>
      </c>
      <c r="L1990" t="s">
        <v>9876</v>
      </c>
      <c r="M1990">
        <v>84824</v>
      </c>
      <c r="N1990">
        <v>4121</v>
      </c>
      <c r="O1990" t="s">
        <v>1266</v>
      </c>
      <c r="P1990">
        <v>1</v>
      </c>
      <c r="Q1990" t="s">
        <v>9877</v>
      </c>
      <c r="R1990" t="s">
        <v>9878</v>
      </c>
      <c r="S1990">
        <v>95</v>
      </c>
      <c r="T1990" t="s">
        <v>37</v>
      </c>
      <c r="U1990" t="s">
        <v>38</v>
      </c>
      <c r="V1990" t="s">
        <v>569</v>
      </c>
      <c r="W1990" s="11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5">
      <c r="A1991" t="s">
        <v>28</v>
      </c>
      <c r="B1991" t="s">
        <v>2532</v>
      </c>
      <c r="C1991">
        <v>121</v>
      </c>
      <c r="D1991">
        <v>105</v>
      </c>
      <c r="E1991">
        <v>163</v>
      </c>
      <c r="F1991">
        <v>338</v>
      </c>
      <c r="G1991" t="s">
        <v>9879</v>
      </c>
      <c r="H1991">
        <v>1000</v>
      </c>
      <c r="I1991" s="11">
        <v>132541238</v>
      </c>
      <c r="J1991" t="s">
        <v>1611</v>
      </c>
      <c r="K1991" t="s">
        <v>9607</v>
      </c>
      <c r="L1991" t="s">
        <v>9880</v>
      </c>
      <c r="M1991">
        <v>30058</v>
      </c>
      <c r="N1991">
        <v>2505</v>
      </c>
      <c r="O1991" t="s">
        <v>9881</v>
      </c>
      <c r="P1991">
        <v>2</v>
      </c>
      <c r="Q1991" t="s">
        <v>9882</v>
      </c>
      <c r="R1991" t="s">
        <v>9883</v>
      </c>
      <c r="S1991">
        <v>236</v>
      </c>
      <c r="T1991" t="s">
        <v>37</v>
      </c>
      <c r="U1991" t="s">
        <v>38</v>
      </c>
      <c r="V1991" t="s">
        <v>39</v>
      </c>
      <c r="W1991" s="11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5">
      <c r="A1992" t="s">
        <v>28</v>
      </c>
      <c r="B1992" t="s">
        <v>2641</v>
      </c>
      <c r="C1992">
        <v>185</v>
      </c>
      <c r="D1992">
        <v>138</v>
      </c>
      <c r="E1992">
        <v>438</v>
      </c>
      <c r="F1992">
        <v>173</v>
      </c>
      <c r="G1992" t="s">
        <v>1279</v>
      </c>
      <c r="H1992">
        <v>12000</v>
      </c>
      <c r="I1992" s="11">
        <v>130727000</v>
      </c>
      <c r="J1992" t="s">
        <v>6325</v>
      </c>
      <c r="K1992" t="s">
        <v>735</v>
      </c>
      <c r="L1992" t="s">
        <v>9884</v>
      </c>
      <c r="M1992">
        <v>887467</v>
      </c>
      <c r="N1992">
        <v>13184</v>
      </c>
      <c r="O1992" t="s">
        <v>6251</v>
      </c>
      <c r="P1992">
        <v>0</v>
      </c>
      <c r="Q1992" t="s">
        <v>9885</v>
      </c>
      <c r="R1992" t="s">
        <v>9886</v>
      </c>
      <c r="S1992">
        <v>916</v>
      </c>
      <c r="T1992" t="s">
        <v>37</v>
      </c>
      <c r="U1992" t="s">
        <v>38</v>
      </c>
      <c r="V1992" t="s">
        <v>569</v>
      </c>
      <c r="W1992" s="11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5">
      <c r="A1993" t="s">
        <v>28</v>
      </c>
      <c r="B1993" t="s">
        <v>9887</v>
      </c>
      <c r="C1993">
        <v>61</v>
      </c>
      <c r="D1993">
        <v>94</v>
      </c>
      <c r="E1993">
        <v>122</v>
      </c>
      <c r="F1993">
        <v>617</v>
      </c>
      <c r="G1993" t="s">
        <v>5196</v>
      </c>
      <c r="H1993">
        <v>1000</v>
      </c>
      <c r="I1993" s="11">
        <v>121697350</v>
      </c>
      <c r="J1993" t="s">
        <v>6111</v>
      </c>
      <c r="K1993" t="s">
        <v>1669</v>
      </c>
      <c r="L1993" t="s">
        <v>9888</v>
      </c>
      <c r="M1993">
        <v>114610</v>
      </c>
      <c r="N1993">
        <v>4263</v>
      </c>
      <c r="O1993" t="s">
        <v>4430</v>
      </c>
      <c r="P1993">
        <v>2</v>
      </c>
      <c r="Q1993" t="s">
        <v>9889</v>
      </c>
      <c r="R1993" t="s">
        <v>9890</v>
      </c>
      <c r="S1993">
        <v>176</v>
      </c>
      <c r="T1993" t="s">
        <v>37</v>
      </c>
      <c r="U1993" t="s">
        <v>38</v>
      </c>
      <c r="V1993" t="s">
        <v>39</v>
      </c>
      <c r="W1993" s="11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5">
      <c r="A1994" t="s">
        <v>28</v>
      </c>
      <c r="B1994" t="s">
        <v>9891</v>
      </c>
      <c r="C1994">
        <v>156</v>
      </c>
      <c r="D1994">
        <v>101</v>
      </c>
      <c r="E1994">
        <v>79</v>
      </c>
      <c r="F1994">
        <v>218</v>
      </c>
      <c r="G1994" t="s">
        <v>9892</v>
      </c>
      <c r="H1994">
        <v>608</v>
      </c>
      <c r="I1994" s="11">
        <v>117224271</v>
      </c>
      <c r="J1994" t="s">
        <v>9893</v>
      </c>
      <c r="K1994" t="s">
        <v>9894</v>
      </c>
      <c r="L1994" t="s">
        <v>9895</v>
      </c>
      <c r="M1994">
        <v>47794</v>
      </c>
      <c r="N1994">
        <v>1787</v>
      </c>
      <c r="O1994" t="s">
        <v>9896</v>
      </c>
      <c r="P1994">
        <v>1</v>
      </c>
      <c r="Q1994" t="s">
        <v>9897</v>
      </c>
      <c r="R1994" t="s">
        <v>9898</v>
      </c>
      <c r="S1994">
        <v>81</v>
      </c>
      <c r="T1994" t="s">
        <v>37</v>
      </c>
      <c r="U1994" t="s">
        <v>38</v>
      </c>
      <c r="V1994" t="s">
        <v>569</v>
      </c>
      <c r="W1994" s="11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5">
      <c r="A1995" t="s">
        <v>28</v>
      </c>
      <c r="B1995" t="s">
        <v>9899</v>
      </c>
      <c r="C1995">
        <v>75</v>
      </c>
      <c r="D1995">
        <v>131</v>
      </c>
      <c r="E1995">
        <v>82</v>
      </c>
      <c r="F1995">
        <v>85</v>
      </c>
      <c r="G1995" t="s">
        <v>9900</v>
      </c>
      <c r="H1995">
        <v>813</v>
      </c>
      <c r="I1995" s="11">
        <v>102922376</v>
      </c>
      <c r="J1995" t="s">
        <v>8098</v>
      </c>
      <c r="K1995" t="s">
        <v>2373</v>
      </c>
      <c r="L1995" t="s">
        <v>9901</v>
      </c>
      <c r="M1995">
        <v>51314</v>
      </c>
      <c r="N1995">
        <v>1520</v>
      </c>
      <c r="O1995" t="s">
        <v>9902</v>
      </c>
      <c r="P1995">
        <v>0</v>
      </c>
      <c r="Q1995" t="s">
        <v>9903</v>
      </c>
      <c r="R1995" t="s">
        <v>9904</v>
      </c>
      <c r="S1995">
        <v>265</v>
      </c>
      <c r="T1995" t="s">
        <v>37</v>
      </c>
      <c r="U1995" t="s">
        <v>38</v>
      </c>
      <c r="V1995" t="s">
        <v>90</v>
      </c>
      <c r="W1995" s="11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5">
      <c r="A1996" t="s">
        <v>28</v>
      </c>
      <c r="B1996" t="s">
        <v>1516</v>
      </c>
      <c r="C1996">
        <v>100</v>
      </c>
      <c r="D1996">
        <v>91</v>
      </c>
      <c r="E1996">
        <v>67</v>
      </c>
      <c r="F1996">
        <v>597</v>
      </c>
      <c r="G1996" t="s">
        <v>5542</v>
      </c>
      <c r="H1996">
        <v>2000</v>
      </c>
      <c r="I1996" s="11">
        <v>94497271</v>
      </c>
      <c r="J1996" t="s">
        <v>9905</v>
      </c>
      <c r="K1996" t="s">
        <v>1671</v>
      </c>
      <c r="L1996" t="s">
        <v>9906</v>
      </c>
      <c r="M1996">
        <v>17829</v>
      </c>
      <c r="N1996">
        <v>4729</v>
      </c>
      <c r="O1996" t="s">
        <v>9907</v>
      </c>
      <c r="P1996">
        <v>1</v>
      </c>
      <c r="Q1996" t="s">
        <v>9908</v>
      </c>
      <c r="R1996" t="s">
        <v>9909</v>
      </c>
      <c r="S1996">
        <v>99</v>
      </c>
      <c r="T1996" t="s">
        <v>37</v>
      </c>
      <c r="U1996" t="s">
        <v>38</v>
      </c>
      <c r="V1996" t="s">
        <v>90</v>
      </c>
      <c r="W1996" s="11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5">
      <c r="A1997" t="s">
        <v>28</v>
      </c>
      <c r="B1997" t="s">
        <v>327</v>
      </c>
      <c r="C1997">
        <v>511</v>
      </c>
      <c r="D1997">
        <v>112</v>
      </c>
      <c r="E1997">
        <v>0</v>
      </c>
      <c r="F1997">
        <v>697</v>
      </c>
      <c r="G1997" t="s">
        <v>2576</v>
      </c>
      <c r="H1997">
        <v>6000</v>
      </c>
      <c r="I1997" s="11">
        <v>137387272</v>
      </c>
      <c r="J1997" t="s">
        <v>2912</v>
      </c>
      <c r="K1997" t="s">
        <v>646</v>
      </c>
      <c r="L1997" t="s">
        <v>9910</v>
      </c>
      <c r="M1997">
        <v>300110</v>
      </c>
      <c r="N1997">
        <v>9049</v>
      </c>
      <c r="O1997" t="s">
        <v>9911</v>
      </c>
      <c r="P1997">
        <v>0</v>
      </c>
      <c r="Q1997" t="s">
        <v>9912</v>
      </c>
      <c r="R1997" t="s">
        <v>9913</v>
      </c>
      <c r="S1997">
        <v>807</v>
      </c>
      <c r="T1997" t="s">
        <v>37</v>
      </c>
      <c r="U1997" t="s">
        <v>38</v>
      </c>
      <c r="V1997" t="s">
        <v>569</v>
      </c>
      <c r="W1997" s="11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5">
      <c r="A1998" t="s">
        <v>28</v>
      </c>
      <c r="B1998" t="s">
        <v>3943</v>
      </c>
      <c r="C1998">
        <v>75</v>
      </c>
      <c r="D1998">
        <v>95</v>
      </c>
      <c r="E1998">
        <v>32</v>
      </c>
      <c r="F1998">
        <v>563</v>
      </c>
      <c r="G1998" t="s">
        <v>4024</v>
      </c>
      <c r="H1998">
        <v>826</v>
      </c>
      <c r="I1998" s="11">
        <v>82301521</v>
      </c>
      <c r="J1998" t="s">
        <v>9131</v>
      </c>
      <c r="K1998" t="s">
        <v>6075</v>
      </c>
      <c r="L1998" t="s">
        <v>9914</v>
      </c>
      <c r="M1998">
        <v>22679</v>
      </c>
      <c r="N1998">
        <v>3558</v>
      </c>
      <c r="O1998" t="s">
        <v>5090</v>
      </c>
      <c r="P1998">
        <v>2</v>
      </c>
      <c r="Q1998" t="s">
        <v>9915</v>
      </c>
      <c r="R1998" t="s">
        <v>9916</v>
      </c>
      <c r="S1998">
        <v>149</v>
      </c>
      <c r="T1998" t="s">
        <v>37</v>
      </c>
      <c r="U1998" t="s">
        <v>38</v>
      </c>
      <c r="V1998" t="s">
        <v>90</v>
      </c>
      <c r="W1998" s="11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5">
      <c r="A1999" t="s">
        <v>28</v>
      </c>
      <c r="B1999" t="s">
        <v>4134</v>
      </c>
      <c r="C1999">
        <v>148</v>
      </c>
      <c r="D1999">
        <v>100</v>
      </c>
      <c r="E1999">
        <v>265</v>
      </c>
      <c r="F1999">
        <v>265</v>
      </c>
      <c r="G1999" t="s">
        <v>9917</v>
      </c>
      <c r="H1999">
        <v>989</v>
      </c>
      <c r="I1999" s="11">
        <v>84518155</v>
      </c>
      <c r="J1999" t="s">
        <v>1611</v>
      </c>
      <c r="K1999" t="s">
        <v>3097</v>
      </c>
      <c r="L1999" t="s">
        <v>9918</v>
      </c>
      <c r="M1999">
        <v>35965</v>
      </c>
      <c r="N1999">
        <v>2654</v>
      </c>
      <c r="O1999" t="s">
        <v>4134</v>
      </c>
      <c r="P1999">
        <v>0</v>
      </c>
      <c r="Q1999" t="s">
        <v>9919</v>
      </c>
      <c r="R1999" t="s">
        <v>9920</v>
      </c>
      <c r="S1999">
        <v>144</v>
      </c>
      <c r="T1999" t="s">
        <v>37</v>
      </c>
      <c r="U1999" t="s">
        <v>38</v>
      </c>
      <c r="V1999" t="s">
        <v>569</v>
      </c>
      <c r="W1999" s="11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5">
      <c r="A2000" t="s">
        <v>28</v>
      </c>
      <c r="B2000" t="s">
        <v>2554</v>
      </c>
      <c r="C2000">
        <v>253</v>
      </c>
      <c r="D2000">
        <v>105</v>
      </c>
      <c r="E2000">
        <v>154</v>
      </c>
      <c r="F2000">
        <v>501</v>
      </c>
      <c r="G2000" t="s">
        <v>6534</v>
      </c>
      <c r="H2000">
        <v>884</v>
      </c>
      <c r="I2000" s="11">
        <v>80050171</v>
      </c>
      <c r="J2000" t="s">
        <v>1861</v>
      </c>
      <c r="K2000" t="s">
        <v>6535</v>
      </c>
      <c r="L2000" t="s">
        <v>6536</v>
      </c>
      <c r="M2000">
        <v>186984</v>
      </c>
      <c r="N2000">
        <v>2287</v>
      </c>
      <c r="O2000" t="s">
        <v>2644</v>
      </c>
      <c r="P2000">
        <v>0</v>
      </c>
      <c r="Q2000" t="s">
        <v>6537</v>
      </c>
      <c r="R2000" t="s">
        <v>6538</v>
      </c>
      <c r="S2000">
        <v>491</v>
      </c>
      <c r="T2000" t="s">
        <v>37</v>
      </c>
      <c r="U2000" t="s">
        <v>38</v>
      </c>
      <c r="V2000" t="s">
        <v>39</v>
      </c>
      <c r="W2000" s="11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5">
      <c r="A2001" t="s">
        <v>28</v>
      </c>
      <c r="B2001" t="s">
        <v>8570</v>
      </c>
      <c r="C2001">
        <v>204</v>
      </c>
      <c r="D2001">
        <v>108</v>
      </c>
      <c r="E2001">
        <v>0</v>
      </c>
      <c r="F2001">
        <v>487</v>
      </c>
      <c r="G2001" t="s">
        <v>604</v>
      </c>
      <c r="H2001">
        <v>2000</v>
      </c>
      <c r="I2001" s="11">
        <v>81257845</v>
      </c>
      <c r="J2001" t="s">
        <v>6111</v>
      </c>
      <c r="K2001" t="s">
        <v>2859</v>
      </c>
      <c r="L2001" t="s">
        <v>9921</v>
      </c>
      <c r="M2001">
        <v>210680</v>
      </c>
      <c r="N2001">
        <v>4403</v>
      </c>
      <c r="O2001" t="s">
        <v>9922</v>
      </c>
      <c r="P2001">
        <v>1</v>
      </c>
      <c r="Q2001" t="s">
        <v>9923</v>
      </c>
      <c r="R2001" t="s">
        <v>9924</v>
      </c>
      <c r="S2001">
        <v>479</v>
      </c>
      <c r="T2001" t="s">
        <v>37</v>
      </c>
      <c r="U2001" t="s">
        <v>38</v>
      </c>
      <c r="V2001" t="s">
        <v>39</v>
      </c>
      <c r="W2001" s="11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5">
      <c r="A2002" t="s">
        <v>28</v>
      </c>
      <c r="B2002" t="s">
        <v>2268</v>
      </c>
      <c r="C2002">
        <v>72</v>
      </c>
      <c r="D2002">
        <v>101</v>
      </c>
      <c r="E2002">
        <v>545</v>
      </c>
      <c r="F2002">
        <v>545</v>
      </c>
      <c r="G2002" t="s">
        <v>571</v>
      </c>
      <c r="H2002">
        <v>1000</v>
      </c>
      <c r="I2002" s="11">
        <v>70360285</v>
      </c>
      <c r="J2002" t="s">
        <v>257</v>
      </c>
      <c r="K2002" t="s">
        <v>4339</v>
      </c>
      <c r="L2002" t="s">
        <v>9925</v>
      </c>
      <c r="M2002">
        <v>81783</v>
      </c>
      <c r="N2002">
        <v>3816</v>
      </c>
      <c r="O2002" t="s">
        <v>6497</v>
      </c>
      <c r="P2002">
        <v>0</v>
      </c>
      <c r="Q2002" t="s">
        <v>9926</v>
      </c>
      <c r="R2002" t="s">
        <v>9927</v>
      </c>
      <c r="S2002">
        <v>283</v>
      </c>
      <c r="T2002" t="s">
        <v>37</v>
      </c>
      <c r="U2002" t="s">
        <v>38</v>
      </c>
      <c r="V2002" t="s">
        <v>39</v>
      </c>
      <c r="W2002" s="11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5">
      <c r="A2003" t="s">
        <v>28</v>
      </c>
      <c r="B2003" t="s">
        <v>5748</v>
      </c>
      <c r="C2003">
        <v>98</v>
      </c>
      <c r="D2003">
        <v>114</v>
      </c>
      <c r="E2003">
        <v>118</v>
      </c>
      <c r="F2003">
        <v>40</v>
      </c>
      <c r="G2003" t="s">
        <v>8108</v>
      </c>
      <c r="H2003">
        <v>489</v>
      </c>
      <c r="I2003" s="11">
        <v>12831121</v>
      </c>
      <c r="J2003" t="s">
        <v>3144</v>
      </c>
      <c r="K2003" t="s">
        <v>8109</v>
      </c>
      <c r="L2003" t="s">
        <v>8110</v>
      </c>
      <c r="M2003">
        <v>44979</v>
      </c>
      <c r="N2003">
        <v>679</v>
      </c>
      <c r="O2003" t="s">
        <v>8111</v>
      </c>
      <c r="P2003">
        <v>0</v>
      </c>
      <c r="Q2003" t="s">
        <v>8112</v>
      </c>
      <c r="R2003" t="s">
        <v>8113</v>
      </c>
      <c r="S2003">
        <v>298</v>
      </c>
      <c r="T2003" t="s">
        <v>37</v>
      </c>
      <c r="U2003" t="s">
        <v>38</v>
      </c>
      <c r="V2003" t="s">
        <v>39</v>
      </c>
      <c r="W2003" s="11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5">
      <c r="A2004" t="s">
        <v>28</v>
      </c>
      <c r="B2004" t="s">
        <v>3720</v>
      </c>
      <c r="C2004">
        <v>62</v>
      </c>
      <c r="D2004">
        <v>109</v>
      </c>
      <c r="E2004">
        <v>322</v>
      </c>
      <c r="F2004">
        <v>861</v>
      </c>
      <c r="G2004" t="s">
        <v>721</v>
      </c>
      <c r="H2004">
        <v>1000</v>
      </c>
      <c r="I2004" s="11">
        <v>69148997</v>
      </c>
      <c r="J2004" t="s">
        <v>982</v>
      </c>
      <c r="K2004" t="s">
        <v>6189</v>
      </c>
      <c r="L2004" t="s">
        <v>9928</v>
      </c>
      <c r="M2004">
        <v>98794</v>
      </c>
      <c r="N2004">
        <v>6313</v>
      </c>
      <c r="O2004" t="s">
        <v>3721</v>
      </c>
      <c r="P2004">
        <v>4</v>
      </c>
      <c r="Q2004" t="s">
        <v>9929</v>
      </c>
      <c r="R2004" t="s">
        <v>9930</v>
      </c>
      <c r="S2004">
        <v>251</v>
      </c>
      <c r="T2004" t="s">
        <v>37</v>
      </c>
      <c r="U2004" t="s">
        <v>38</v>
      </c>
      <c r="V2004" t="s">
        <v>39</v>
      </c>
      <c r="W2004" s="11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5">
      <c r="A2005" t="s">
        <v>28</v>
      </c>
      <c r="B2005" t="s">
        <v>7745</v>
      </c>
      <c r="C2005">
        <v>549</v>
      </c>
      <c r="D2005">
        <v>115</v>
      </c>
      <c r="E2005">
        <v>729</v>
      </c>
      <c r="F2005">
        <v>552</v>
      </c>
      <c r="G2005" t="s">
        <v>9931</v>
      </c>
      <c r="H2005">
        <v>8000</v>
      </c>
      <c r="I2005" s="11">
        <v>82624961</v>
      </c>
      <c r="J2005" t="s">
        <v>2450</v>
      </c>
      <c r="K2005" t="s">
        <v>9932</v>
      </c>
      <c r="L2005" t="s">
        <v>9933</v>
      </c>
      <c r="M2005">
        <v>205284</v>
      </c>
      <c r="N2005">
        <v>9578</v>
      </c>
      <c r="O2005" t="s">
        <v>7043</v>
      </c>
      <c r="P2005">
        <v>0</v>
      </c>
      <c r="Q2005" t="s">
        <v>9934</v>
      </c>
      <c r="R2005" t="s">
        <v>9935</v>
      </c>
      <c r="S2005">
        <v>439</v>
      </c>
      <c r="T2005" t="s">
        <v>37</v>
      </c>
      <c r="U2005" t="s">
        <v>38</v>
      </c>
      <c r="V2005" t="s">
        <v>569</v>
      </c>
      <c r="W2005" s="11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5">
      <c r="A2006" t="s">
        <v>720</v>
      </c>
      <c r="B2006" t="s">
        <v>2365</v>
      </c>
      <c r="C2006">
        <v>106</v>
      </c>
      <c r="D2006">
        <v>117</v>
      </c>
      <c r="E2006">
        <v>99</v>
      </c>
      <c r="F2006">
        <v>165</v>
      </c>
      <c r="G2006" t="s">
        <v>9936</v>
      </c>
      <c r="H2006">
        <v>596</v>
      </c>
      <c r="I2006" s="11">
        <v>67325559</v>
      </c>
      <c r="J2006" t="s">
        <v>9937</v>
      </c>
      <c r="K2006" t="s">
        <v>1451</v>
      </c>
      <c r="L2006" t="s">
        <v>9938</v>
      </c>
      <c r="M2006">
        <v>58222</v>
      </c>
      <c r="N2006">
        <v>1293</v>
      </c>
      <c r="O2006" t="s">
        <v>9939</v>
      </c>
      <c r="P2006">
        <v>0</v>
      </c>
      <c r="Q2006" t="s">
        <v>9940</v>
      </c>
      <c r="R2006" t="s">
        <v>9941</v>
      </c>
      <c r="S2006">
        <v>331</v>
      </c>
      <c r="T2006" t="s">
        <v>37</v>
      </c>
      <c r="U2006" t="s">
        <v>38</v>
      </c>
      <c r="V2006" t="s">
        <v>90</v>
      </c>
      <c r="W2006" s="11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5">
      <c r="A2007" t="s">
        <v>28</v>
      </c>
      <c r="B2007" t="s">
        <v>5873</v>
      </c>
      <c r="C2007">
        <v>123</v>
      </c>
      <c r="D2007">
        <v>107</v>
      </c>
      <c r="E2007">
        <v>30</v>
      </c>
      <c r="F2007">
        <v>318</v>
      </c>
      <c r="G2007" t="s">
        <v>9942</v>
      </c>
      <c r="H2007">
        <v>742</v>
      </c>
      <c r="I2007" s="11">
        <v>62933793</v>
      </c>
      <c r="J2007" t="s">
        <v>9943</v>
      </c>
      <c r="K2007" t="s">
        <v>1580</v>
      </c>
      <c r="L2007" t="s">
        <v>9944</v>
      </c>
      <c r="M2007">
        <v>62421</v>
      </c>
      <c r="N2007">
        <v>2341</v>
      </c>
      <c r="O2007" t="s">
        <v>9945</v>
      </c>
      <c r="P2007">
        <v>1</v>
      </c>
      <c r="Q2007" t="s">
        <v>9946</v>
      </c>
      <c r="R2007" t="s">
        <v>9947</v>
      </c>
      <c r="S2007">
        <v>185</v>
      </c>
      <c r="T2007" t="s">
        <v>37</v>
      </c>
      <c r="U2007" t="s">
        <v>38</v>
      </c>
      <c r="V2007" t="s">
        <v>90</v>
      </c>
      <c r="W2007" s="11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5">
      <c r="A2008" t="s">
        <v>28</v>
      </c>
      <c r="B2008" t="s">
        <v>9948</v>
      </c>
      <c r="C2008">
        <v>597</v>
      </c>
      <c r="D2008">
        <v>134</v>
      </c>
      <c r="E2008">
        <v>0</v>
      </c>
      <c r="F2008">
        <v>500</v>
      </c>
      <c r="G2008" t="s">
        <v>4907</v>
      </c>
      <c r="H2008">
        <v>2000</v>
      </c>
      <c r="I2008" s="11">
        <v>56667870</v>
      </c>
      <c r="J2008" t="s">
        <v>5652</v>
      </c>
      <c r="K2008" t="s">
        <v>3581</v>
      </c>
      <c r="L2008" t="s">
        <v>9949</v>
      </c>
      <c r="M2008">
        <v>439176</v>
      </c>
      <c r="N2008">
        <v>4251</v>
      </c>
      <c r="O2008" t="s">
        <v>9950</v>
      </c>
      <c r="P2008">
        <v>0</v>
      </c>
      <c r="Q2008" t="s">
        <v>9951</v>
      </c>
      <c r="R2008" t="s">
        <v>9952</v>
      </c>
      <c r="S2008">
        <v>695</v>
      </c>
      <c r="T2008" t="s">
        <v>37</v>
      </c>
      <c r="U2008" t="s">
        <v>38</v>
      </c>
      <c r="V2008" t="s">
        <v>569</v>
      </c>
      <c r="W2008" s="11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5">
      <c r="A2009" t="s">
        <v>28</v>
      </c>
      <c r="B2009" t="s">
        <v>8032</v>
      </c>
      <c r="C2009">
        <v>64</v>
      </c>
      <c r="D2009">
        <v>118</v>
      </c>
      <c r="E2009">
        <v>30</v>
      </c>
      <c r="F2009">
        <v>284</v>
      </c>
      <c r="G2009" t="s">
        <v>6112</v>
      </c>
      <c r="H2009">
        <v>962</v>
      </c>
      <c r="I2009" s="11">
        <v>56398162</v>
      </c>
      <c r="J2009" t="s">
        <v>5505</v>
      </c>
      <c r="K2009" t="s">
        <v>4260</v>
      </c>
      <c r="L2009" t="s">
        <v>9953</v>
      </c>
      <c r="M2009">
        <v>28649</v>
      </c>
      <c r="N2009">
        <v>2390</v>
      </c>
      <c r="O2009" t="s">
        <v>9954</v>
      </c>
      <c r="P2009">
        <v>0</v>
      </c>
      <c r="Q2009" t="s">
        <v>9955</v>
      </c>
      <c r="R2009" t="s">
        <v>9956</v>
      </c>
      <c r="S2009">
        <v>185</v>
      </c>
      <c r="T2009" t="s">
        <v>37</v>
      </c>
      <c r="U2009" t="s">
        <v>38</v>
      </c>
      <c r="V2009" t="s">
        <v>39</v>
      </c>
      <c r="W2009" s="11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5">
      <c r="A2010" t="s">
        <v>28</v>
      </c>
      <c r="B2010" t="s">
        <v>8890</v>
      </c>
      <c r="C2010">
        <v>40</v>
      </c>
      <c r="D2010">
        <v>121</v>
      </c>
      <c r="E2010">
        <v>0</v>
      </c>
      <c r="F2010">
        <v>721</v>
      </c>
      <c r="G2010" t="s">
        <v>7128</v>
      </c>
      <c r="H2010">
        <v>2000</v>
      </c>
      <c r="I2010" s="11">
        <v>60072596</v>
      </c>
      <c r="J2010" t="s">
        <v>1375</v>
      </c>
      <c r="K2010" t="s">
        <v>6120</v>
      </c>
      <c r="L2010" t="s">
        <v>9957</v>
      </c>
      <c r="M2010">
        <v>7664</v>
      </c>
      <c r="N2010">
        <v>6657</v>
      </c>
      <c r="O2010" t="s">
        <v>3846</v>
      </c>
      <c r="P2010">
        <v>8</v>
      </c>
      <c r="Q2010" t="s">
        <v>9958</v>
      </c>
      <c r="R2010" t="s">
        <v>9959</v>
      </c>
      <c r="S2010">
        <v>68</v>
      </c>
      <c r="T2010" t="s">
        <v>37</v>
      </c>
      <c r="U2010" t="s">
        <v>38</v>
      </c>
      <c r="V2010" t="s">
        <v>39</v>
      </c>
      <c r="W2010" s="11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5">
      <c r="A2011" t="s">
        <v>28</v>
      </c>
      <c r="B2011" t="s">
        <v>250</v>
      </c>
      <c r="C2011">
        <v>111</v>
      </c>
      <c r="D2011">
        <v>105</v>
      </c>
      <c r="E2011">
        <v>13000</v>
      </c>
      <c r="F2011">
        <v>658</v>
      </c>
      <c r="G2011" t="s">
        <v>4028</v>
      </c>
      <c r="H2011">
        <v>40000</v>
      </c>
      <c r="I2011" s="11">
        <v>56362352</v>
      </c>
      <c r="J2011" t="s">
        <v>9960</v>
      </c>
      <c r="K2011" t="s">
        <v>43</v>
      </c>
      <c r="L2011" t="s">
        <v>9961</v>
      </c>
      <c r="M2011">
        <v>357581</v>
      </c>
      <c r="N2011">
        <v>42330</v>
      </c>
      <c r="O2011" t="s">
        <v>4823</v>
      </c>
      <c r="P2011">
        <v>0</v>
      </c>
      <c r="Q2011" t="s">
        <v>9962</v>
      </c>
      <c r="R2011" t="s">
        <v>9963</v>
      </c>
      <c r="S2011">
        <v>588</v>
      </c>
      <c r="T2011" t="s">
        <v>37</v>
      </c>
      <c r="U2011" t="s">
        <v>38</v>
      </c>
      <c r="V2011" t="s">
        <v>39</v>
      </c>
      <c r="W2011" s="11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5">
      <c r="A2012" t="s">
        <v>28</v>
      </c>
      <c r="B2012" t="s">
        <v>9964</v>
      </c>
      <c r="C2012">
        <v>151</v>
      </c>
      <c r="D2012">
        <v>110</v>
      </c>
      <c r="E2012">
        <v>17</v>
      </c>
      <c r="F2012">
        <v>418</v>
      </c>
      <c r="G2012" t="s">
        <v>709</v>
      </c>
      <c r="H2012">
        <v>11000</v>
      </c>
      <c r="I2012" s="11">
        <v>56154094</v>
      </c>
      <c r="J2012" t="s">
        <v>209</v>
      </c>
      <c r="K2012" t="s">
        <v>153</v>
      </c>
      <c r="L2012" t="s">
        <v>9965</v>
      </c>
      <c r="M2012">
        <v>44723</v>
      </c>
      <c r="N2012">
        <v>21852</v>
      </c>
      <c r="O2012" t="s">
        <v>9966</v>
      </c>
      <c r="P2012">
        <v>0</v>
      </c>
      <c r="Q2012" t="s">
        <v>9967</v>
      </c>
      <c r="R2012" t="s">
        <v>9968</v>
      </c>
      <c r="S2012">
        <v>130</v>
      </c>
      <c r="T2012" t="s">
        <v>37</v>
      </c>
      <c r="U2012" t="s">
        <v>56</v>
      </c>
      <c r="V2012" t="s">
        <v>39</v>
      </c>
      <c r="W2012" s="11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5">
      <c r="A2013" t="s">
        <v>28</v>
      </c>
      <c r="B2013" t="s">
        <v>8890</v>
      </c>
      <c r="C2013">
        <v>31</v>
      </c>
      <c r="D2013">
        <v>114</v>
      </c>
      <c r="E2013">
        <v>0</v>
      </c>
      <c r="F2013">
        <v>582</v>
      </c>
      <c r="G2013" t="s">
        <v>1673</v>
      </c>
      <c r="H2013">
        <v>982</v>
      </c>
      <c r="I2013" s="11">
        <v>65623128</v>
      </c>
      <c r="J2013" t="s">
        <v>8601</v>
      </c>
      <c r="K2013" t="s">
        <v>3196</v>
      </c>
      <c r="L2013" t="s">
        <v>9969</v>
      </c>
      <c r="M2013">
        <v>7354</v>
      </c>
      <c r="N2013">
        <v>2753</v>
      </c>
      <c r="O2013" t="s">
        <v>9970</v>
      </c>
      <c r="P2013">
        <v>5</v>
      </c>
      <c r="Q2013" t="s">
        <v>9971</v>
      </c>
      <c r="R2013" t="s">
        <v>9972</v>
      </c>
      <c r="S2013">
        <v>50</v>
      </c>
      <c r="T2013" t="s">
        <v>37</v>
      </c>
      <c r="U2013" t="s">
        <v>38</v>
      </c>
      <c r="V2013" t="s">
        <v>39</v>
      </c>
      <c r="W2013" s="11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5">
      <c r="A2014" t="s">
        <v>28</v>
      </c>
      <c r="B2014" t="s">
        <v>9974</v>
      </c>
      <c r="C2014">
        <v>99</v>
      </c>
      <c r="D2014">
        <v>85</v>
      </c>
      <c r="E2014">
        <v>64</v>
      </c>
      <c r="F2014">
        <v>729</v>
      </c>
      <c r="G2014" t="s">
        <v>2533</v>
      </c>
      <c r="H2014">
        <v>3000</v>
      </c>
      <c r="I2014" s="11">
        <v>48546578</v>
      </c>
      <c r="J2014" t="s">
        <v>1618</v>
      </c>
      <c r="K2014" t="s">
        <v>4400</v>
      </c>
      <c r="L2014" t="s">
        <v>9975</v>
      </c>
      <c r="M2014">
        <v>50415</v>
      </c>
      <c r="N2014">
        <v>6539</v>
      </c>
      <c r="O2014" t="s">
        <v>405</v>
      </c>
      <c r="P2014">
        <v>0</v>
      </c>
      <c r="Q2014" t="s">
        <v>9976</v>
      </c>
      <c r="R2014" t="s">
        <v>9977</v>
      </c>
      <c r="S2014">
        <v>613</v>
      </c>
      <c r="T2014" t="s">
        <v>37</v>
      </c>
      <c r="U2014" t="s">
        <v>38</v>
      </c>
      <c r="V2014" t="s">
        <v>39</v>
      </c>
      <c r="W2014" s="11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5">
      <c r="A2015" t="s">
        <v>28</v>
      </c>
      <c r="B2015" t="s">
        <v>9978</v>
      </c>
      <c r="C2015">
        <v>80</v>
      </c>
      <c r="D2015">
        <v>72</v>
      </c>
      <c r="E2015">
        <v>2</v>
      </c>
      <c r="F2015">
        <v>434</v>
      </c>
      <c r="G2015" t="s">
        <v>4771</v>
      </c>
      <c r="H2015">
        <v>1000</v>
      </c>
      <c r="I2015" s="11">
        <v>48423368</v>
      </c>
      <c r="J2015" t="s">
        <v>612</v>
      </c>
      <c r="K2015" t="s">
        <v>2590</v>
      </c>
      <c r="L2015" t="s">
        <v>9979</v>
      </c>
      <c r="M2015">
        <v>13324</v>
      </c>
      <c r="N2015">
        <v>3402</v>
      </c>
      <c r="O2015" t="s">
        <v>1582</v>
      </c>
      <c r="P2015">
        <v>1</v>
      </c>
      <c r="Q2015" t="s">
        <v>9980</v>
      </c>
      <c r="R2015" t="s">
        <v>9981</v>
      </c>
      <c r="S2015">
        <v>79</v>
      </c>
      <c r="T2015" t="s">
        <v>37</v>
      </c>
      <c r="U2015" t="s">
        <v>38</v>
      </c>
      <c r="V2015" t="s">
        <v>272</v>
      </c>
      <c r="W2015" s="11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5">
      <c r="A2016" t="s">
        <v>28</v>
      </c>
      <c r="B2016" t="s">
        <v>9982</v>
      </c>
      <c r="C2016">
        <v>364</v>
      </c>
      <c r="D2016">
        <v>128</v>
      </c>
      <c r="E2016">
        <v>151</v>
      </c>
      <c r="F2016">
        <v>852</v>
      </c>
      <c r="G2016" t="s">
        <v>133</v>
      </c>
      <c r="H2016">
        <v>1000</v>
      </c>
      <c r="I2016" s="11">
        <v>52066000</v>
      </c>
      <c r="J2016" t="s">
        <v>5652</v>
      </c>
      <c r="K2016" t="s">
        <v>1975</v>
      </c>
      <c r="L2016" t="s">
        <v>9983</v>
      </c>
      <c r="M2016">
        <v>61114</v>
      </c>
      <c r="N2016">
        <v>3869</v>
      </c>
      <c r="O2016" t="s">
        <v>874</v>
      </c>
      <c r="P2016">
        <v>0</v>
      </c>
      <c r="Q2016" t="s">
        <v>9984</v>
      </c>
      <c r="R2016" t="s">
        <v>9985</v>
      </c>
      <c r="S2016">
        <v>212</v>
      </c>
      <c r="T2016" t="s">
        <v>37</v>
      </c>
      <c r="U2016" t="s">
        <v>56</v>
      </c>
      <c r="V2016" t="s">
        <v>39</v>
      </c>
      <c r="W2016" s="11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5">
      <c r="A2017" t="s">
        <v>28</v>
      </c>
      <c r="B2017" t="s">
        <v>9986</v>
      </c>
      <c r="C2017">
        <v>85</v>
      </c>
      <c r="D2017">
        <v>72</v>
      </c>
      <c r="E2017">
        <v>0</v>
      </c>
      <c r="F2017">
        <v>384</v>
      </c>
      <c r="G2017" t="s">
        <v>9987</v>
      </c>
      <c r="H2017">
        <v>3000</v>
      </c>
      <c r="I2017" s="11">
        <v>47887943</v>
      </c>
      <c r="J2017" t="s">
        <v>9988</v>
      </c>
      <c r="K2017" t="s">
        <v>2126</v>
      </c>
      <c r="L2017" t="s">
        <v>9989</v>
      </c>
      <c r="M2017">
        <v>11634</v>
      </c>
      <c r="N2017">
        <v>4480</v>
      </c>
      <c r="O2017" t="s">
        <v>9990</v>
      </c>
      <c r="P2017">
        <v>0</v>
      </c>
      <c r="Q2017" t="s">
        <v>9991</v>
      </c>
      <c r="R2017" t="s">
        <v>9992</v>
      </c>
      <c r="S2017">
        <v>58</v>
      </c>
      <c r="T2017" t="s">
        <v>37</v>
      </c>
      <c r="U2017" t="s">
        <v>38</v>
      </c>
      <c r="V2017" t="s">
        <v>272</v>
      </c>
      <c r="W2017" s="11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5">
      <c r="A2018" t="s">
        <v>28</v>
      </c>
      <c r="B2018" t="s">
        <v>6408</v>
      </c>
      <c r="C2018">
        <v>140</v>
      </c>
      <c r="D2018">
        <v>89</v>
      </c>
      <c r="E2018">
        <v>19</v>
      </c>
      <c r="F2018">
        <v>349</v>
      </c>
      <c r="G2018" t="s">
        <v>9993</v>
      </c>
      <c r="H2018">
        <v>526</v>
      </c>
      <c r="I2018" s="11">
        <v>46363118</v>
      </c>
      <c r="J2018" t="s">
        <v>5834</v>
      </c>
      <c r="K2018" t="s">
        <v>9994</v>
      </c>
      <c r="L2018" t="s">
        <v>9995</v>
      </c>
      <c r="M2018">
        <v>25960</v>
      </c>
      <c r="N2018">
        <v>1383</v>
      </c>
      <c r="O2018" t="s">
        <v>9996</v>
      </c>
      <c r="P2018">
        <v>0</v>
      </c>
      <c r="Q2018" t="s">
        <v>9997</v>
      </c>
      <c r="R2018" t="s">
        <v>9998</v>
      </c>
      <c r="S2018">
        <v>389</v>
      </c>
      <c r="T2018" t="s">
        <v>37</v>
      </c>
      <c r="U2018" t="s">
        <v>38</v>
      </c>
      <c r="V2018" t="s">
        <v>39</v>
      </c>
      <c r="W2018" s="11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5">
      <c r="A2019" t="s">
        <v>28</v>
      </c>
      <c r="B2019" t="s">
        <v>9999</v>
      </c>
      <c r="C2019">
        <v>184</v>
      </c>
      <c r="D2019">
        <v>96</v>
      </c>
      <c r="E2019">
        <v>9</v>
      </c>
      <c r="F2019">
        <v>107</v>
      </c>
      <c r="G2019" t="s">
        <v>2030</v>
      </c>
      <c r="H2019">
        <v>826</v>
      </c>
      <c r="I2019" s="11">
        <v>47852604</v>
      </c>
      <c r="J2019" t="s">
        <v>1861</v>
      </c>
      <c r="K2019" t="s">
        <v>6075</v>
      </c>
      <c r="L2019" t="s">
        <v>10000</v>
      </c>
      <c r="M2019">
        <v>62364</v>
      </c>
      <c r="N2019">
        <v>1825</v>
      </c>
      <c r="O2019" t="s">
        <v>10001</v>
      </c>
      <c r="P2019">
        <v>0</v>
      </c>
      <c r="Q2019" t="s">
        <v>10002</v>
      </c>
      <c r="R2019" t="s">
        <v>10003</v>
      </c>
      <c r="S2019">
        <v>337</v>
      </c>
      <c r="T2019" t="s">
        <v>37</v>
      </c>
      <c r="U2019" t="s">
        <v>38</v>
      </c>
      <c r="V2019" t="s">
        <v>39</v>
      </c>
      <c r="W2019" s="11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5">
      <c r="A2020" t="s">
        <v>28</v>
      </c>
      <c r="B2020" t="s">
        <v>10004</v>
      </c>
      <c r="C2020">
        <v>89</v>
      </c>
      <c r="D2020">
        <v>77</v>
      </c>
      <c r="E2020">
        <v>25</v>
      </c>
      <c r="F2020">
        <v>16</v>
      </c>
      <c r="G2020" t="s">
        <v>1717</v>
      </c>
      <c r="H2020">
        <v>304</v>
      </c>
      <c r="I2020" s="11">
        <v>45542421</v>
      </c>
      <c r="J2020" t="s">
        <v>10005</v>
      </c>
      <c r="K2020" t="s">
        <v>10006</v>
      </c>
      <c r="L2020" t="s">
        <v>10007</v>
      </c>
      <c r="M2020">
        <v>13319</v>
      </c>
      <c r="N2020">
        <v>575</v>
      </c>
      <c r="O2020" t="s">
        <v>10008</v>
      </c>
      <c r="P2020">
        <v>0</v>
      </c>
      <c r="Q2020" t="s">
        <v>10009</v>
      </c>
      <c r="R2020" t="s">
        <v>10010</v>
      </c>
      <c r="S2020">
        <v>53</v>
      </c>
      <c r="T2020" t="s">
        <v>37</v>
      </c>
      <c r="U2020" t="s">
        <v>38</v>
      </c>
      <c r="V2020" t="s">
        <v>272</v>
      </c>
      <c r="W2020" s="11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5">
      <c r="A2021" t="s">
        <v>28</v>
      </c>
      <c r="B2021" t="s">
        <v>7428</v>
      </c>
      <c r="C2021">
        <v>61</v>
      </c>
      <c r="D2021">
        <v>111</v>
      </c>
      <c r="E2021">
        <v>132</v>
      </c>
      <c r="F2021">
        <v>455</v>
      </c>
      <c r="G2021" t="s">
        <v>10011</v>
      </c>
      <c r="H2021">
        <v>1000</v>
      </c>
      <c r="I2021" s="11">
        <v>42652003</v>
      </c>
      <c r="J2021" t="s">
        <v>8742</v>
      </c>
      <c r="K2021" t="s">
        <v>3561</v>
      </c>
      <c r="L2021" t="s">
        <v>10012</v>
      </c>
      <c r="M2021">
        <v>18915</v>
      </c>
      <c r="N2021">
        <v>2851</v>
      </c>
      <c r="O2021" t="s">
        <v>7879</v>
      </c>
      <c r="P2021">
        <v>0</v>
      </c>
      <c r="Q2021" t="s">
        <v>10013</v>
      </c>
      <c r="R2021" t="s">
        <v>10014</v>
      </c>
      <c r="S2021">
        <v>87</v>
      </c>
      <c r="T2021" t="s">
        <v>37</v>
      </c>
      <c r="U2021" t="s">
        <v>38</v>
      </c>
      <c r="V2021" t="s">
        <v>90</v>
      </c>
      <c r="W2021" s="11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5">
      <c r="A2022" t="s">
        <v>28</v>
      </c>
      <c r="B2022" t="s">
        <v>7921</v>
      </c>
      <c r="C2022">
        <v>112</v>
      </c>
      <c r="D2022">
        <v>93</v>
      </c>
      <c r="E2022">
        <v>82</v>
      </c>
      <c r="F2022">
        <v>729</v>
      </c>
      <c r="G2022" t="s">
        <v>2533</v>
      </c>
      <c r="H2022">
        <v>926</v>
      </c>
      <c r="I2022" s="11">
        <v>39737645</v>
      </c>
      <c r="J2022" t="s">
        <v>4052</v>
      </c>
      <c r="K2022" t="s">
        <v>4447</v>
      </c>
      <c r="L2022" t="s">
        <v>10016</v>
      </c>
      <c r="M2022">
        <v>89687</v>
      </c>
      <c r="N2022">
        <v>4293</v>
      </c>
      <c r="O2022" t="s">
        <v>405</v>
      </c>
      <c r="P2022">
        <v>11</v>
      </c>
      <c r="Q2022" t="s">
        <v>10017</v>
      </c>
      <c r="R2022" t="s">
        <v>10018</v>
      </c>
      <c r="S2022">
        <v>666</v>
      </c>
      <c r="T2022" t="s">
        <v>37</v>
      </c>
      <c r="U2022" t="s">
        <v>38</v>
      </c>
      <c r="V2022" t="s">
        <v>39</v>
      </c>
      <c r="W2022" s="11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5">
      <c r="A2023" t="s">
        <v>28</v>
      </c>
      <c r="B2023" t="s">
        <v>2214</v>
      </c>
      <c r="C2023">
        <v>166</v>
      </c>
      <c r="D2023">
        <v>129</v>
      </c>
      <c r="E2023">
        <v>468</v>
      </c>
      <c r="F2023">
        <v>183</v>
      </c>
      <c r="G2023" t="s">
        <v>725</v>
      </c>
      <c r="H2023">
        <v>919</v>
      </c>
      <c r="I2023" s="11">
        <v>37567440</v>
      </c>
      <c r="J2023" t="s">
        <v>168</v>
      </c>
      <c r="K2023" t="s">
        <v>2215</v>
      </c>
      <c r="L2023" t="s">
        <v>2216</v>
      </c>
      <c r="M2023">
        <v>113068</v>
      </c>
      <c r="N2023">
        <v>2024</v>
      </c>
      <c r="O2023" t="s">
        <v>2217</v>
      </c>
      <c r="P2023">
        <v>0</v>
      </c>
      <c r="Q2023" t="s">
        <v>2218</v>
      </c>
      <c r="R2023" t="s">
        <v>2219</v>
      </c>
      <c r="S2023">
        <v>337</v>
      </c>
      <c r="T2023" t="s">
        <v>37</v>
      </c>
      <c r="U2023" t="s">
        <v>38</v>
      </c>
      <c r="V2023" t="s">
        <v>569</v>
      </c>
      <c r="W2023" s="11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5">
      <c r="A2024" t="s">
        <v>28</v>
      </c>
      <c r="B2024" t="s">
        <v>422</v>
      </c>
      <c r="C2024">
        <v>474</v>
      </c>
      <c r="D2024">
        <v>128</v>
      </c>
      <c r="E2024">
        <v>310</v>
      </c>
      <c r="F2024">
        <v>77</v>
      </c>
      <c r="G2024" t="s">
        <v>10019</v>
      </c>
      <c r="H2024">
        <v>745</v>
      </c>
      <c r="I2024" s="11">
        <v>44988180</v>
      </c>
      <c r="J2024" t="s">
        <v>10020</v>
      </c>
      <c r="K2024" t="s">
        <v>1024</v>
      </c>
      <c r="L2024" t="s">
        <v>10021</v>
      </c>
      <c r="M2024">
        <v>195333</v>
      </c>
      <c r="N2024">
        <v>1058</v>
      </c>
      <c r="O2024" t="s">
        <v>10022</v>
      </c>
      <c r="P2024">
        <v>2</v>
      </c>
      <c r="Q2024" t="s">
        <v>10023</v>
      </c>
      <c r="R2024" t="s">
        <v>10024</v>
      </c>
      <c r="S2024">
        <v>409</v>
      </c>
      <c r="T2024" t="s">
        <v>37</v>
      </c>
      <c r="U2024" t="s">
        <v>38</v>
      </c>
      <c r="V2024" t="s">
        <v>569</v>
      </c>
      <c r="W2024" s="11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5">
      <c r="A2025" t="s">
        <v>28</v>
      </c>
      <c r="B2025" t="s">
        <v>9399</v>
      </c>
      <c r="C2025">
        <v>165</v>
      </c>
      <c r="D2025">
        <v>110</v>
      </c>
      <c r="E2025">
        <v>119</v>
      </c>
      <c r="F2025">
        <v>332</v>
      </c>
      <c r="G2025" t="s">
        <v>6339</v>
      </c>
      <c r="H2025">
        <v>1000</v>
      </c>
      <c r="I2025" s="11">
        <v>39263506</v>
      </c>
      <c r="J2025" t="s">
        <v>2062</v>
      </c>
      <c r="K2025" t="s">
        <v>3561</v>
      </c>
      <c r="L2025" t="s">
        <v>10025</v>
      </c>
      <c r="M2025">
        <v>40469</v>
      </c>
      <c r="N2025">
        <v>2382</v>
      </c>
      <c r="O2025" t="s">
        <v>8663</v>
      </c>
      <c r="P2025">
        <v>1</v>
      </c>
      <c r="Q2025" t="s">
        <v>10026</v>
      </c>
      <c r="R2025" t="s">
        <v>10027</v>
      </c>
      <c r="S2025">
        <v>135</v>
      </c>
      <c r="T2025" t="s">
        <v>37</v>
      </c>
      <c r="U2025" t="s">
        <v>38</v>
      </c>
      <c r="V2025" t="s">
        <v>39</v>
      </c>
      <c r="W2025" s="11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5">
      <c r="A2026" t="s">
        <v>28</v>
      </c>
      <c r="B2026" t="s">
        <v>10028</v>
      </c>
      <c r="C2026">
        <v>131</v>
      </c>
      <c r="D2026">
        <v>137</v>
      </c>
      <c r="E2026">
        <v>70</v>
      </c>
      <c r="F2026">
        <v>464</v>
      </c>
      <c r="G2026" t="s">
        <v>6535</v>
      </c>
      <c r="H2026">
        <v>4000</v>
      </c>
      <c r="I2026" s="11">
        <v>39143839</v>
      </c>
      <c r="J2026" t="s">
        <v>5289</v>
      </c>
      <c r="K2026" t="s">
        <v>2403</v>
      </c>
      <c r="L2026" t="s">
        <v>10029</v>
      </c>
      <c r="M2026">
        <v>38658</v>
      </c>
      <c r="N2026">
        <v>5746</v>
      </c>
      <c r="O2026" t="s">
        <v>9148</v>
      </c>
      <c r="P2026">
        <v>0</v>
      </c>
      <c r="Q2026" t="s">
        <v>10030</v>
      </c>
      <c r="R2026" t="s">
        <v>10031</v>
      </c>
      <c r="S2026">
        <v>284</v>
      </c>
      <c r="T2026" t="s">
        <v>37</v>
      </c>
      <c r="U2026" t="s">
        <v>38</v>
      </c>
      <c r="V2026" t="s">
        <v>39</v>
      </c>
      <c r="W2026" s="11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5">
      <c r="A2027" t="s">
        <v>28</v>
      </c>
      <c r="B2027" t="s">
        <v>6931</v>
      </c>
      <c r="C2027">
        <v>29</v>
      </c>
      <c r="D2027">
        <v>124</v>
      </c>
      <c r="E2027">
        <v>8</v>
      </c>
      <c r="F2027">
        <v>232</v>
      </c>
      <c r="G2027" t="s">
        <v>3068</v>
      </c>
      <c r="H2027">
        <v>508</v>
      </c>
      <c r="I2027" s="11">
        <v>37672350</v>
      </c>
      <c r="J2027" t="s">
        <v>1375</v>
      </c>
      <c r="K2027" t="s">
        <v>10032</v>
      </c>
      <c r="L2027" t="s">
        <v>10033</v>
      </c>
      <c r="M2027">
        <v>5427</v>
      </c>
      <c r="N2027">
        <v>1660</v>
      </c>
      <c r="O2027" t="s">
        <v>2930</v>
      </c>
      <c r="P2027">
        <v>1</v>
      </c>
      <c r="Q2027" t="s">
        <v>10034</v>
      </c>
      <c r="R2027" t="s">
        <v>10035</v>
      </c>
      <c r="S2027">
        <v>51</v>
      </c>
      <c r="T2027" t="s">
        <v>37</v>
      </c>
      <c r="U2027" t="s">
        <v>38</v>
      </c>
      <c r="V2027" t="s">
        <v>569</v>
      </c>
      <c r="W2027" s="11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5">
      <c r="A2028" t="s">
        <v>28</v>
      </c>
      <c r="B2028" t="s">
        <v>4888</v>
      </c>
      <c r="C2028">
        <v>43</v>
      </c>
      <c r="D2028">
        <v>93</v>
      </c>
      <c r="E2028">
        <v>12</v>
      </c>
      <c r="F2028">
        <v>636</v>
      </c>
      <c r="G2028" t="s">
        <v>3167</v>
      </c>
      <c r="H2028">
        <v>18000</v>
      </c>
      <c r="I2028" s="11">
        <v>38037513</v>
      </c>
      <c r="J2028" t="s">
        <v>10036</v>
      </c>
      <c r="K2028" t="s">
        <v>572</v>
      </c>
      <c r="L2028" t="s">
        <v>10037</v>
      </c>
      <c r="M2028">
        <v>49680</v>
      </c>
      <c r="N2028">
        <v>20188</v>
      </c>
      <c r="O2028" t="s">
        <v>10038</v>
      </c>
      <c r="P2028">
        <v>2</v>
      </c>
      <c r="Q2028" t="s">
        <v>10039</v>
      </c>
      <c r="R2028" t="s">
        <v>10040</v>
      </c>
      <c r="S2028">
        <v>117</v>
      </c>
      <c r="T2028" t="s">
        <v>37</v>
      </c>
      <c r="U2028" t="s">
        <v>38</v>
      </c>
      <c r="V2028" t="s">
        <v>90</v>
      </c>
      <c r="W2028" s="11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5">
      <c r="A2029" t="s">
        <v>28</v>
      </c>
      <c r="B2029" t="s">
        <v>2994</v>
      </c>
      <c r="C2029">
        <v>111</v>
      </c>
      <c r="D2029">
        <v>115</v>
      </c>
      <c r="E2029">
        <v>272</v>
      </c>
      <c r="F2029">
        <v>1000</v>
      </c>
      <c r="G2029" t="s">
        <v>4594</v>
      </c>
      <c r="H2029">
        <v>49000</v>
      </c>
      <c r="I2029" s="11">
        <v>37442180</v>
      </c>
      <c r="J2029" t="s">
        <v>9113</v>
      </c>
      <c r="K2029" t="s">
        <v>784</v>
      </c>
      <c r="L2029" t="s">
        <v>10041</v>
      </c>
      <c r="M2029">
        <v>28005</v>
      </c>
      <c r="N2029">
        <v>52571</v>
      </c>
      <c r="O2029" t="s">
        <v>469</v>
      </c>
      <c r="P2029">
        <v>1</v>
      </c>
      <c r="Q2029" t="s">
        <v>10042</v>
      </c>
      <c r="R2029" t="s">
        <v>10043</v>
      </c>
      <c r="S2029">
        <v>236</v>
      </c>
      <c r="T2029" t="s">
        <v>37</v>
      </c>
      <c r="U2029" t="s">
        <v>38</v>
      </c>
      <c r="V2029" t="s">
        <v>39</v>
      </c>
      <c r="W2029" s="11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5">
      <c r="A2030" t="s">
        <v>28</v>
      </c>
      <c r="B2030" t="s">
        <v>10045</v>
      </c>
      <c r="C2030">
        <v>333</v>
      </c>
      <c r="D2030">
        <v>105</v>
      </c>
      <c r="E2030">
        <v>210</v>
      </c>
      <c r="F2030">
        <v>101</v>
      </c>
      <c r="G2030" t="s">
        <v>10046</v>
      </c>
      <c r="H2030">
        <v>978</v>
      </c>
      <c r="I2030" s="11">
        <v>35596227</v>
      </c>
      <c r="J2030" t="s">
        <v>2062</v>
      </c>
      <c r="K2030" t="s">
        <v>10047</v>
      </c>
      <c r="L2030" t="s">
        <v>10048</v>
      </c>
      <c r="M2030">
        <v>79461</v>
      </c>
      <c r="N2030">
        <v>1454</v>
      </c>
      <c r="O2030" t="s">
        <v>10049</v>
      </c>
      <c r="P2030">
        <v>1</v>
      </c>
      <c r="Q2030" t="s">
        <v>10050</v>
      </c>
      <c r="R2030" t="s">
        <v>10051</v>
      </c>
      <c r="S2030">
        <v>463</v>
      </c>
      <c r="T2030" t="s">
        <v>37</v>
      </c>
      <c r="U2030" t="s">
        <v>38</v>
      </c>
      <c r="V2030" t="s">
        <v>569</v>
      </c>
      <c r="W2030" s="11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5">
      <c r="A2031" t="s">
        <v>28</v>
      </c>
      <c r="B2031" t="s">
        <v>10052</v>
      </c>
      <c r="C2031">
        <v>37</v>
      </c>
      <c r="D2031">
        <v>127</v>
      </c>
      <c r="E2031">
        <v>16</v>
      </c>
      <c r="F2031">
        <v>399</v>
      </c>
      <c r="G2031" t="s">
        <v>1160</v>
      </c>
      <c r="H2031">
        <v>565</v>
      </c>
      <c r="I2031" s="11">
        <v>35422828</v>
      </c>
      <c r="J2031" t="s">
        <v>4122</v>
      </c>
      <c r="K2031" t="s">
        <v>4635</v>
      </c>
      <c r="L2031" t="s">
        <v>10053</v>
      </c>
      <c r="M2031">
        <v>19126</v>
      </c>
      <c r="N2031">
        <v>1735</v>
      </c>
      <c r="O2031" t="s">
        <v>5266</v>
      </c>
      <c r="P2031">
        <v>1</v>
      </c>
      <c r="Q2031" t="s">
        <v>10054</v>
      </c>
      <c r="R2031" t="s">
        <v>10055</v>
      </c>
      <c r="S2031">
        <v>155</v>
      </c>
      <c r="T2031" t="s">
        <v>37</v>
      </c>
      <c r="U2031" t="s">
        <v>38</v>
      </c>
      <c r="V2031" t="s">
        <v>90</v>
      </c>
      <c r="W2031" s="11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5">
      <c r="A2032" t="s">
        <v>28</v>
      </c>
      <c r="B2032" t="s">
        <v>7921</v>
      </c>
      <c r="C2032">
        <v>122</v>
      </c>
      <c r="D2032">
        <v>82</v>
      </c>
      <c r="E2032">
        <v>82</v>
      </c>
      <c r="F2032">
        <v>354</v>
      </c>
      <c r="G2032" t="s">
        <v>10056</v>
      </c>
      <c r="H2032">
        <v>759</v>
      </c>
      <c r="I2032" s="11">
        <v>36658108</v>
      </c>
      <c r="J2032" t="s">
        <v>1611</v>
      </c>
      <c r="K2032" t="s">
        <v>835</v>
      </c>
      <c r="L2032" t="s">
        <v>10057</v>
      </c>
      <c r="M2032">
        <v>39095</v>
      </c>
      <c r="N2032">
        <v>2898</v>
      </c>
      <c r="O2032" t="s">
        <v>10058</v>
      </c>
      <c r="P2032">
        <v>7</v>
      </c>
      <c r="Q2032" t="s">
        <v>10059</v>
      </c>
      <c r="R2032" t="s">
        <v>10060</v>
      </c>
      <c r="S2032">
        <v>187</v>
      </c>
      <c r="T2032" t="s">
        <v>37</v>
      </c>
      <c r="U2032" t="s">
        <v>38</v>
      </c>
      <c r="V2032" t="s">
        <v>39</v>
      </c>
      <c r="W2032" s="11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5">
      <c r="A2033" t="s">
        <v>28</v>
      </c>
      <c r="B2033" t="s">
        <v>1100</v>
      </c>
      <c r="C2033">
        <v>285</v>
      </c>
      <c r="D2033">
        <v>143</v>
      </c>
      <c r="E2033">
        <v>0</v>
      </c>
      <c r="F2033">
        <v>51</v>
      </c>
      <c r="G2033" t="s">
        <v>10061</v>
      </c>
      <c r="H2033">
        <v>11000</v>
      </c>
      <c r="I2033" s="11">
        <v>34300771</v>
      </c>
      <c r="J2033" t="s">
        <v>3270</v>
      </c>
      <c r="K2033" t="s">
        <v>335</v>
      </c>
      <c r="L2033" t="s">
        <v>10062</v>
      </c>
      <c r="M2033">
        <v>243799</v>
      </c>
      <c r="N2033">
        <v>11248</v>
      </c>
      <c r="O2033" t="s">
        <v>10063</v>
      </c>
      <c r="P2033">
        <v>3</v>
      </c>
      <c r="Q2033" t="s">
        <v>10064</v>
      </c>
      <c r="R2033" t="s">
        <v>10065</v>
      </c>
      <c r="S2033">
        <v>908</v>
      </c>
      <c r="T2033" t="s">
        <v>37</v>
      </c>
      <c r="U2033" t="s">
        <v>1418</v>
      </c>
      <c r="V2033" t="s">
        <v>569</v>
      </c>
      <c r="W2033" s="11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5">
      <c r="A2034" t="s">
        <v>28</v>
      </c>
      <c r="B2034" t="s">
        <v>782</v>
      </c>
      <c r="C2034">
        <v>156</v>
      </c>
      <c r="D2034">
        <v>103</v>
      </c>
      <c r="E2034">
        <v>189</v>
      </c>
      <c r="F2034">
        <v>949</v>
      </c>
      <c r="G2034" t="s">
        <v>3591</v>
      </c>
      <c r="H2034">
        <v>2000</v>
      </c>
      <c r="I2034" s="11">
        <v>34290142</v>
      </c>
      <c r="J2034" t="s">
        <v>2450</v>
      </c>
      <c r="K2034" t="s">
        <v>4594</v>
      </c>
      <c r="L2034" t="s">
        <v>10066</v>
      </c>
      <c r="M2034">
        <v>54242</v>
      </c>
      <c r="N2034">
        <v>4662</v>
      </c>
      <c r="O2034" t="s">
        <v>5456</v>
      </c>
      <c r="P2034">
        <v>8</v>
      </c>
      <c r="Q2034" t="s">
        <v>10067</v>
      </c>
      <c r="R2034" t="s">
        <v>10068</v>
      </c>
      <c r="S2034">
        <v>145</v>
      </c>
      <c r="T2034" t="s">
        <v>37</v>
      </c>
      <c r="U2034" t="s">
        <v>38</v>
      </c>
      <c r="V2034" t="s">
        <v>569</v>
      </c>
      <c r="W2034" s="11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5">
      <c r="A2035" t="s">
        <v>28</v>
      </c>
      <c r="B2035" t="s">
        <v>10069</v>
      </c>
      <c r="C2035">
        <v>293</v>
      </c>
      <c r="D2035">
        <v>104</v>
      </c>
      <c r="E2035">
        <v>53</v>
      </c>
      <c r="F2035">
        <v>652</v>
      </c>
      <c r="G2035" t="s">
        <v>2309</v>
      </c>
      <c r="H2035">
        <v>22000</v>
      </c>
      <c r="I2035" s="11">
        <v>33422556</v>
      </c>
      <c r="J2035" t="s">
        <v>7614</v>
      </c>
      <c r="K2035" t="s">
        <v>670</v>
      </c>
      <c r="L2035" t="s">
        <v>10070</v>
      </c>
      <c r="M2035">
        <v>99236</v>
      </c>
      <c r="N2035">
        <v>33903</v>
      </c>
      <c r="O2035" t="s">
        <v>4119</v>
      </c>
      <c r="P2035">
        <v>0</v>
      </c>
      <c r="Q2035" t="s">
        <v>10071</v>
      </c>
      <c r="R2035" t="s">
        <v>10072</v>
      </c>
      <c r="S2035">
        <v>321</v>
      </c>
      <c r="T2035" t="s">
        <v>37</v>
      </c>
      <c r="U2035" t="s">
        <v>38</v>
      </c>
      <c r="V2035" t="s">
        <v>39</v>
      </c>
      <c r="W2035" s="11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5">
      <c r="A2036" t="s">
        <v>28</v>
      </c>
      <c r="B2036" t="s">
        <v>9792</v>
      </c>
      <c r="C2036">
        <v>233</v>
      </c>
      <c r="D2036">
        <v>98</v>
      </c>
      <c r="E2036">
        <v>406</v>
      </c>
      <c r="F2036">
        <v>406</v>
      </c>
      <c r="G2036" t="s">
        <v>801</v>
      </c>
      <c r="H2036">
        <v>860</v>
      </c>
      <c r="I2036" s="11">
        <v>32774834</v>
      </c>
      <c r="J2036" t="s">
        <v>2073</v>
      </c>
      <c r="K2036" t="s">
        <v>10073</v>
      </c>
      <c r="L2036" t="s">
        <v>10074</v>
      </c>
      <c r="M2036">
        <v>136048</v>
      </c>
      <c r="N2036">
        <v>2609</v>
      </c>
      <c r="O2036" t="s">
        <v>9792</v>
      </c>
      <c r="P2036">
        <v>5</v>
      </c>
      <c r="Q2036" t="s">
        <v>10075</v>
      </c>
      <c r="R2036" t="s">
        <v>10076</v>
      </c>
      <c r="S2036">
        <v>700</v>
      </c>
      <c r="T2036" t="s">
        <v>37</v>
      </c>
      <c r="U2036" t="s">
        <v>38</v>
      </c>
      <c r="V2036" t="s">
        <v>569</v>
      </c>
      <c r="W2036" s="11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5">
      <c r="A2037" t="s">
        <v>28</v>
      </c>
      <c r="B2037" t="s">
        <v>7489</v>
      </c>
      <c r="C2037">
        <v>282</v>
      </c>
      <c r="D2037">
        <v>92</v>
      </c>
      <c r="E2037">
        <v>34</v>
      </c>
      <c r="F2037">
        <v>322</v>
      </c>
      <c r="G2037" t="s">
        <v>10077</v>
      </c>
      <c r="H2037">
        <v>383</v>
      </c>
      <c r="I2037" s="11">
        <v>34334256</v>
      </c>
      <c r="J2037" t="s">
        <v>5289</v>
      </c>
      <c r="K2037" t="s">
        <v>10078</v>
      </c>
      <c r="L2037" t="s">
        <v>10079</v>
      </c>
      <c r="M2037">
        <v>35131</v>
      </c>
      <c r="N2037">
        <v>1945</v>
      </c>
      <c r="O2037" t="s">
        <v>10080</v>
      </c>
      <c r="P2037">
        <v>0</v>
      </c>
      <c r="Q2037" t="s">
        <v>10081</v>
      </c>
      <c r="R2037" t="s">
        <v>10082</v>
      </c>
      <c r="S2037">
        <v>255</v>
      </c>
      <c r="T2037" t="s">
        <v>37</v>
      </c>
      <c r="U2037" t="s">
        <v>38</v>
      </c>
      <c r="V2037" t="s">
        <v>569</v>
      </c>
      <c r="W2037" s="11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5">
      <c r="A2038" t="s">
        <v>28</v>
      </c>
      <c r="B2038" t="s">
        <v>2387</v>
      </c>
      <c r="C2038">
        <v>57</v>
      </c>
      <c r="D2038">
        <v>123</v>
      </c>
      <c r="E2038">
        <v>36</v>
      </c>
      <c r="F2038">
        <v>631</v>
      </c>
      <c r="G2038" t="s">
        <v>1998</v>
      </c>
      <c r="H2038">
        <v>10000</v>
      </c>
      <c r="I2038" s="11">
        <v>32051917</v>
      </c>
      <c r="J2038" t="s">
        <v>2079</v>
      </c>
      <c r="K2038" t="s">
        <v>10083</v>
      </c>
      <c r="L2038" t="s">
        <v>10084</v>
      </c>
      <c r="M2038">
        <v>42315</v>
      </c>
      <c r="N2038">
        <v>12338</v>
      </c>
      <c r="O2038" t="s">
        <v>5122</v>
      </c>
      <c r="P2038">
        <v>0</v>
      </c>
      <c r="Q2038" t="s">
        <v>10085</v>
      </c>
      <c r="R2038" t="s">
        <v>10086</v>
      </c>
      <c r="S2038">
        <v>140</v>
      </c>
      <c r="T2038" t="s">
        <v>37</v>
      </c>
      <c r="U2038" t="s">
        <v>38</v>
      </c>
      <c r="V2038" t="s">
        <v>569</v>
      </c>
      <c r="W2038" s="11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5">
      <c r="A2039" t="s">
        <v>28</v>
      </c>
      <c r="B2039" t="s">
        <v>6477</v>
      </c>
      <c r="C2039">
        <v>153</v>
      </c>
      <c r="D2039">
        <v>88</v>
      </c>
      <c r="E2039">
        <v>92</v>
      </c>
      <c r="F2039">
        <v>636</v>
      </c>
      <c r="G2039" t="s">
        <v>1107</v>
      </c>
      <c r="H2039">
        <v>31000</v>
      </c>
      <c r="I2039" s="11">
        <v>32014289</v>
      </c>
      <c r="J2039" t="s">
        <v>1611</v>
      </c>
      <c r="K2039" t="s">
        <v>10087</v>
      </c>
      <c r="L2039" t="s">
        <v>10088</v>
      </c>
      <c r="M2039">
        <v>50337</v>
      </c>
      <c r="N2039">
        <v>34319</v>
      </c>
      <c r="O2039" t="s">
        <v>1294</v>
      </c>
      <c r="P2039">
        <v>8</v>
      </c>
      <c r="Q2039" t="s">
        <v>10089</v>
      </c>
      <c r="R2039" t="s">
        <v>10090</v>
      </c>
      <c r="S2039">
        <v>177</v>
      </c>
      <c r="T2039" t="s">
        <v>37</v>
      </c>
      <c r="U2039" t="s">
        <v>38</v>
      </c>
      <c r="V2039" t="s">
        <v>39</v>
      </c>
      <c r="W2039" s="11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5">
      <c r="A2040" t="s">
        <v>28</v>
      </c>
      <c r="B2040" t="s">
        <v>5753</v>
      </c>
      <c r="C2040">
        <v>324</v>
      </c>
      <c r="D2040">
        <v>128</v>
      </c>
      <c r="E2040">
        <v>835</v>
      </c>
      <c r="F2040">
        <v>755</v>
      </c>
      <c r="G2040" t="s">
        <v>4066</v>
      </c>
      <c r="H2040">
        <v>11000</v>
      </c>
      <c r="I2040" s="11">
        <v>31838002</v>
      </c>
      <c r="J2040" t="s">
        <v>5652</v>
      </c>
      <c r="K2040" t="s">
        <v>75</v>
      </c>
      <c r="L2040" t="s">
        <v>10092</v>
      </c>
      <c r="M2040">
        <v>136673</v>
      </c>
      <c r="N2040">
        <v>13189</v>
      </c>
      <c r="O2040" t="s">
        <v>10093</v>
      </c>
      <c r="P2040">
        <v>1</v>
      </c>
      <c r="Q2040" t="s">
        <v>10094</v>
      </c>
      <c r="R2040" t="s">
        <v>10095</v>
      </c>
      <c r="S2040">
        <v>281</v>
      </c>
      <c r="T2040" t="s">
        <v>37</v>
      </c>
      <c r="U2040" t="s">
        <v>38</v>
      </c>
      <c r="V2040" t="s">
        <v>569</v>
      </c>
      <c r="W2040" s="11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5">
      <c r="A2041" t="s">
        <v>28</v>
      </c>
      <c r="B2041" t="s">
        <v>518</v>
      </c>
      <c r="C2041">
        <v>122</v>
      </c>
      <c r="D2041">
        <v>107</v>
      </c>
      <c r="E2041">
        <v>58</v>
      </c>
      <c r="F2041">
        <v>47</v>
      </c>
      <c r="G2041" t="s">
        <v>10096</v>
      </c>
      <c r="H2041">
        <v>141</v>
      </c>
      <c r="I2041" s="11">
        <v>36874745</v>
      </c>
      <c r="J2041" t="s">
        <v>10097</v>
      </c>
      <c r="K2041" t="s">
        <v>9203</v>
      </c>
      <c r="L2041" t="s">
        <v>10098</v>
      </c>
      <c r="M2041">
        <v>12276</v>
      </c>
      <c r="N2041">
        <v>389</v>
      </c>
      <c r="O2041" t="s">
        <v>10099</v>
      </c>
      <c r="P2041">
        <v>2</v>
      </c>
      <c r="Q2041" t="s">
        <v>10100</v>
      </c>
      <c r="R2041" t="s">
        <v>10101</v>
      </c>
      <c r="S2041">
        <v>117</v>
      </c>
      <c r="T2041" t="s">
        <v>37</v>
      </c>
      <c r="U2041" t="s">
        <v>38</v>
      </c>
      <c r="V2041" t="s">
        <v>39</v>
      </c>
      <c r="W2041" s="11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5">
      <c r="A2042" t="s">
        <v>28</v>
      </c>
      <c r="B2042" t="s">
        <v>10102</v>
      </c>
      <c r="C2042">
        <v>156</v>
      </c>
      <c r="D2042">
        <v>91</v>
      </c>
      <c r="E2042">
        <v>17</v>
      </c>
      <c r="F2042">
        <v>78</v>
      </c>
      <c r="G2042" t="s">
        <v>8435</v>
      </c>
      <c r="H2042">
        <v>534</v>
      </c>
      <c r="I2042" s="11">
        <v>30079316</v>
      </c>
      <c r="J2042" t="s">
        <v>6096</v>
      </c>
      <c r="K2042" t="s">
        <v>10103</v>
      </c>
      <c r="L2042" t="s">
        <v>10104</v>
      </c>
      <c r="M2042">
        <v>75920</v>
      </c>
      <c r="N2042">
        <v>1083</v>
      </c>
      <c r="O2042" t="s">
        <v>10105</v>
      </c>
      <c r="P2042">
        <v>0</v>
      </c>
      <c r="Q2042" t="s">
        <v>10106</v>
      </c>
      <c r="R2042" t="s">
        <v>10107</v>
      </c>
      <c r="S2042">
        <v>474</v>
      </c>
      <c r="T2042" t="s">
        <v>37</v>
      </c>
      <c r="U2042" t="s">
        <v>38</v>
      </c>
      <c r="V2042" t="s">
        <v>569</v>
      </c>
      <c r="W2042" s="11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5">
      <c r="A2043" t="s">
        <v>28</v>
      </c>
      <c r="B2043" t="s">
        <v>10108</v>
      </c>
      <c r="C2043">
        <v>161</v>
      </c>
      <c r="D2043">
        <v>90</v>
      </c>
      <c r="E2043">
        <v>12</v>
      </c>
      <c r="F2043">
        <v>587</v>
      </c>
      <c r="G2043" t="s">
        <v>4827</v>
      </c>
      <c r="H2043">
        <v>786</v>
      </c>
      <c r="I2043" s="11">
        <v>35033759</v>
      </c>
      <c r="J2043" t="s">
        <v>4052</v>
      </c>
      <c r="K2043" t="s">
        <v>6766</v>
      </c>
      <c r="L2043" t="s">
        <v>10109</v>
      </c>
      <c r="M2043">
        <v>55008</v>
      </c>
      <c r="N2043">
        <v>2462</v>
      </c>
      <c r="O2043" t="s">
        <v>8688</v>
      </c>
      <c r="P2043">
        <v>4</v>
      </c>
      <c r="Q2043" t="s">
        <v>10110</v>
      </c>
      <c r="R2043" t="s">
        <v>10111</v>
      </c>
      <c r="S2043">
        <v>93</v>
      </c>
      <c r="T2043" t="s">
        <v>37</v>
      </c>
      <c r="U2043" t="s">
        <v>38</v>
      </c>
      <c r="V2043" t="s">
        <v>569</v>
      </c>
      <c r="W2043" s="11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5">
      <c r="A2044" t="s">
        <v>28</v>
      </c>
      <c r="B2044" t="s">
        <v>10112</v>
      </c>
      <c r="C2044">
        <v>69</v>
      </c>
      <c r="D2044">
        <v>115</v>
      </c>
      <c r="E2044">
        <v>39</v>
      </c>
      <c r="F2044">
        <v>254</v>
      </c>
      <c r="G2044" t="s">
        <v>3692</v>
      </c>
      <c r="H2044">
        <v>13000</v>
      </c>
      <c r="I2044" s="11">
        <v>29753944</v>
      </c>
      <c r="J2044" t="s">
        <v>2079</v>
      </c>
      <c r="K2044" t="s">
        <v>537</v>
      </c>
      <c r="L2044" t="s">
        <v>10113</v>
      </c>
      <c r="M2044">
        <v>90677</v>
      </c>
      <c r="N2044">
        <v>14275</v>
      </c>
      <c r="O2044" t="s">
        <v>10114</v>
      </c>
      <c r="P2044">
        <v>3</v>
      </c>
      <c r="Q2044" t="s">
        <v>10115</v>
      </c>
      <c r="R2044" t="s">
        <v>10116</v>
      </c>
      <c r="S2044">
        <v>389</v>
      </c>
      <c r="T2044" t="s">
        <v>37</v>
      </c>
      <c r="U2044" t="s">
        <v>38</v>
      </c>
      <c r="V2044" t="s">
        <v>569</v>
      </c>
      <c r="W2044" s="11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5">
      <c r="A2045" t="s">
        <v>28</v>
      </c>
      <c r="B2045" t="s">
        <v>4342</v>
      </c>
      <c r="C2045">
        <v>258</v>
      </c>
      <c r="D2045">
        <v>113</v>
      </c>
      <c r="E2045">
        <v>108</v>
      </c>
      <c r="F2045">
        <v>22</v>
      </c>
      <c r="G2045" t="s">
        <v>10119</v>
      </c>
      <c r="H2045">
        <v>1000</v>
      </c>
      <c r="I2045" s="11">
        <v>31146570</v>
      </c>
      <c r="J2045" t="s">
        <v>3911</v>
      </c>
      <c r="K2045" t="s">
        <v>133</v>
      </c>
      <c r="L2045" t="s">
        <v>10120</v>
      </c>
      <c r="M2045">
        <v>55441</v>
      </c>
      <c r="N2045">
        <v>1136</v>
      </c>
      <c r="O2045" t="s">
        <v>10121</v>
      </c>
      <c r="P2045">
        <v>3</v>
      </c>
      <c r="Q2045" t="s">
        <v>10122</v>
      </c>
      <c r="R2045" t="s">
        <v>10123</v>
      </c>
      <c r="S2045">
        <v>165</v>
      </c>
      <c r="T2045" t="s">
        <v>37</v>
      </c>
      <c r="U2045" t="s">
        <v>38</v>
      </c>
      <c r="V2045" t="s">
        <v>569</v>
      </c>
      <c r="W2045" s="11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5">
      <c r="A2046" t="s">
        <v>28</v>
      </c>
      <c r="B2046" t="s">
        <v>5369</v>
      </c>
      <c r="C2046">
        <v>174</v>
      </c>
      <c r="D2046">
        <v>113</v>
      </c>
      <c r="E2046">
        <v>350</v>
      </c>
      <c r="F2046">
        <v>619</v>
      </c>
      <c r="G2046" t="s">
        <v>2576</v>
      </c>
      <c r="H2046">
        <v>1000</v>
      </c>
      <c r="I2046" s="11">
        <v>27277055</v>
      </c>
      <c r="J2046" t="s">
        <v>5505</v>
      </c>
      <c r="K2046" t="s">
        <v>7179</v>
      </c>
      <c r="L2046" t="s">
        <v>10124</v>
      </c>
      <c r="M2046">
        <v>143137</v>
      </c>
      <c r="N2046">
        <v>3141</v>
      </c>
      <c r="O2046" t="s">
        <v>2305</v>
      </c>
      <c r="P2046">
        <v>0</v>
      </c>
      <c r="Q2046" t="s">
        <v>10125</v>
      </c>
      <c r="R2046" t="s">
        <v>10126</v>
      </c>
      <c r="S2046">
        <v>602</v>
      </c>
      <c r="T2046" t="s">
        <v>37</v>
      </c>
      <c r="U2046" t="s">
        <v>56</v>
      </c>
      <c r="V2046" t="s">
        <v>569</v>
      </c>
      <c r="W2046" s="11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5">
      <c r="A2047" t="s">
        <v>28</v>
      </c>
      <c r="B2047" t="s">
        <v>10127</v>
      </c>
      <c r="C2047">
        <v>141</v>
      </c>
      <c r="D2047">
        <v>87</v>
      </c>
      <c r="E2047">
        <v>2</v>
      </c>
      <c r="F2047">
        <v>270</v>
      </c>
      <c r="G2047" t="s">
        <v>10128</v>
      </c>
      <c r="H2047">
        <v>741</v>
      </c>
      <c r="I2047" s="11">
        <v>26876529</v>
      </c>
      <c r="J2047" t="s">
        <v>4883</v>
      </c>
      <c r="K2047" t="s">
        <v>6217</v>
      </c>
      <c r="L2047" t="s">
        <v>10129</v>
      </c>
      <c r="M2047">
        <v>26624</v>
      </c>
      <c r="N2047">
        <v>1834</v>
      </c>
      <c r="O2047" t="s">
        <v>10130</v>
      </c>
      <c r="P2047">
        <v>1</v>
      </c>
      <c r="Q2047" t="s">
        <v>10131</v>
      </c>
      <c r="R2047" t="s">
        <v>10132</v>
      </c>
      <c r="S2047">
        <v>189</v>
      </c>
      <c r="T2047" t="s">
        <v>37</v>
      </c>
      <c r="U2047" t="s">
        <v>653</v>
      </c>
      <c r="V2047" t="s">
        <v>39</v>
      </c>
      <c r="W2047" s="11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5">
      <c r="A2048" t="s">
        <v>28</v>
      </c>
      <c r="B2048" t="s">
        <v>9160</v>
      </c>
      <c r="C2048">
        <v>31</v>
      </c>
      <c r="D2048">
        <v>101</v>
      </c>
      <c r="E2048">
        <v>154</v>
      </c>
      <c r="F2048">
        <v>497</v>
      </c>
      <c r="G2048" t="s">
        <v>7322</v>
      </c>
      <c r="H2048">
        <v>1000</v>
      </c>
      <c r="I2048" s="11">
        <v>53146000</v>
      </c>
      <c r="J2048" t="s">
        <v>2062</v>
      </c>
      <c r="K2048" t="s">
        <v>303</v>
      </c>
      <c r="L2048" t="s">
        <v>10133</v>
      </c>
      <c r="M2048">
        <v>9845</v>
      </c>
      <c r="N2048">
        <v>3174</v>
      </c>
      <c r="O2048" t="s">
        <v>3395</v>
      </c>
      <c r="P2048">
        <v>1</v>
      </c>
      <c r="Q2048" t="s">
        <v>10134</v>
      </c>
      <c r="R2048" t="s">
        <v>10135</v>
      </c>
      <c r="S2048">
        <v>77</v>
      </c>
      <c r="T2048" t="s">
        <v>37</v>
      </c>
      <c r="U2048" t="s">
        <v>38</v>
      </c>
      <c r="V2048" t="s">
        <v>569</v>
      </c>
      <c r="W2048" s="11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5">
      <c r="A2049" t="s">
        <v>28</v>
      </c>
      <c r="B2049" t="s">
        <v>1442</v>
      </c>
      <c r="C2049">
        <v>222</v>
      </c>
      <c r="D2049">
        <v>111</v>
      </c>
      <c r="E2049">
        <v>79</v>
      </c>
      <c r="F2049">
        <v>287</v>
      </c>
      <c r="G2049" t="s">
        <v>3899</v>
      </c>
      <c r="H2049">
        <v>26000</v>
      </c>
      <c r="I2049" s="11">
        <v>30028592</v>
      </c>
      <c r="J2049" t="s">
        <v>5047</v>
      </c>
      <c r="K2049" t="s">
        <v>330</v>
      </c>
      <c r="L2049" t="s">
        <v>10136</v>
      </c>
      <c r="M2049">
        <v>152247</v>
      </c>
      <c r="N2049">
        <v>27755</v>
      </c>
      <c r="O2049" t="s">
        <v>5750</v>
      </c>
      <c r="P2049">
        <v>0</v>
      </c>
      <c r="Q2049" t="s">
        <v>10137</v>
      </c>
      <c r="R2049" t="s">
        <v>10138</v>
      </c>
      <c r="S2049">
        <v>189</v>
      </c>
      <c r="T2049" t="s">
        <v>37</v>
      </c>
      <c r="U2049" t="s">
        <v>56</v>
      </c>
      <c r="V2049" t="s">
        <v>569</v>
      </c>
      <c r="W2049" s="11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5">
      <c r="A2050" t="s">
        <v>28</v>
      </c>
      <c r="B2050" t="s">
        <v>1504</v>
      </c>
      <c r="C2050">
        <v>273</v>
      </c>
      <c r="D2050">
        <v>108</v>
      </c>
      <c r="E2050">
        <v>1000</v>
      </c>
      <c r="F2050">
        <v>1000</v>
      </c>
      <c r="G2050" t="s">
        <v>79</v>
      </c>
      <c r="H2050">
        <v>14000</v>
      </c>
      <c r="I2050" s="11">
        <v>34126138</v>
      </c>
      <c r="J2050" t="s">
        <v>6576</v>
      </c>
      <c r="K2050" t="s">
        <v>208</v>
      </c>
      <c r="L2050" t="s">
        <v>10139</v>
      </c>
      <c r="M2050">
        <v>666937</v>
      </c>
      <c r="N2050">
        <v>19364</v>
      </c>
      <c r="O2050" t="s">
        <v>133</v>
      </c>
      <c r="P2050">
        <v>1</v>
      </c>
      <c r="Q2050" t="s">
        <v>10140</v>
      </c>
      <c r="R2050" t="s">
        <v>10141</v>
      </c>
      <c r="S2050">
        <v>1514</v>
      </c>
      <c r="T2050" t="s">
        <v>37</v>
      </c>
      <c r="U2050" t="s">
        <v>38</v>
      </c>
      <c r="V2050" t="s">
        <v>569</v>
      </c>
      <c r="W2050" s="11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5">
      <c r="A2051" t="s">
        <v>28</v>
      </c>
      <c r="B2051" t="s">
        <v>4910</v>
      </c>
      <c r="C2051">
        <v>91</v>
      </c>
      <c r="D2051">
        <v>105</v>
      </c>
      <c r="E2051">
        <v>99</v>
      </c>
      <c r="F2051">
        <v>518</v>
      </c>
      <c r="G2051" t="s">
        <v>10142</v>
      </c>
      <c r="H2051">
        <v>2000</v>
      </c>
      <c r="I2051" s="11">
        <v>25677801</v>
      </c>
      <c r="J2051" t="s">
        <v>2630</v>
      </c>
      <c r="K2051" t="s">
        <v>1671</v>
      </c>
      <c r="L2051" t="s">
        <v>10143</v>
      </c>
      <c r="M2051">
        <v>41273</v>
      </c>
      <c r="N2051">
        <v>4813</v>
      </c>
      <c r="O2051" t="s">
        <v>10144</v>
      </c>
      <c r="P2051">
        <v>6</v>
      </c>
      <c r="Q2051" t="s">
        <v>10145</v>
      </c>
      <c r="R2051" t="s">
        <v>10146</v>
      </c>
      <c r="S2051">
        <v>136</v>
      </c>
      <c r="T2051" t="s">
        <v>37</v>
      </c>
      <c r="U2051" t="s">
        <v>38</v>
      </c>
      <c r="V2051" t="s">
        <v>90</v>
      </c>
      <c r="W2051" s="11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5">
      <c r="A2052" t="s">
        <v>28</v>
      </c>
      <c r="B2052" t="s">
        <v>497</v>
      </c>
      <c r="C2052">
        <v>190</v>
      </c>
      <c r="D2052">
        <v>109</v>
      </c>
      <c r="E2052">
        <v>453</v>
      </c>
      <c r="F2052">
        <v>2000</v>
      </c>
      <c r="G2052" t="s">
        <v>217</v>
      </c>
      <c r="H2052">
        <v>18000</v>
      </c>
      <c r="I2052" s="11">
        <v>26415649</v>
      </c>
      <c r="J2052" t="s">
        <v>454</v>
      </c>
      <c r="K2052" t="s">
        <v>572</v>
      </c>
      <c r="L2052" t="s">
        <v>10147</v>
      </c>
      <c r="M2052">
        <v>94892</v>
      </c>
      <c r="N2052">
        <v>33878</v>
      </c>
      <c r="O2052" t="s">
        <v>5448</v>
      </c>
      <c r="P2052">
        <v>4</v>
      </c>
      <c r="Q2052" t="s">
        <v>10148</v>
      </c>
      <c r="R2052" t="s">
        <v>10149</v>
      </c>
      <c r="S2052">
        <v>189</v>
      </c>
      <c r="T2052" t="s">
        <v>37</v>
      </c>
      <c r="U2052" t="s">
        <v>38</v>
      </c>
      <c r="V2052" t="s">
        <v>569</v>
      </c>
      <c r="W2052" s="11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5">
      <c r="A2053" t="s">
        <v>28</v>
      </c>
      <c r="B2053" t="s">
        <v>2379</v>
      </c>
      <c r="C2053">
        <v>427</v>
      </c>
      <c r="D2053">
        <v>109</v>
      </c>
      <c r="E2053">
        <v>1000</v>
      </c>
      <c r="F2053">
        <v>24</v>
      </c>
      <c r="G2053" t="s">
        <v>10150</v>
      </c>
      <c r="H2053">
        <v>177</v>
      </c>
      <c r="I2053" s="11">
        <v>26003149</v>
      </c>
      <c r="J2053" t="s">
        <v>1841</v>
      </c>
      <c r="K2053" t="s">
        <v>3685</v>
      </c>
      <c r="L2053" t="s">
        <v>10151</v>
      </c>
      <c r="M2053">
        <v>185587</v>
      </c>
      <c r="N2053">
        <v>278</v>
      </c>
      <c r="O2053" t="s">
        <v>10152</v>
      </c>
      <c r="P2053">
        <v>6</v>
      </c>
      <c r="Q2053" t="s">
        <v>10153</v>
      </c>
      <c r="R2053" t="s">
        <v>10154</v>
      </c>
      <c r="S2053">
        <v>401</v>
      </c>
      <c r="T2053" t="s">
        <v>37</v>
      </c>
      <c r="U2053" t="s">
        <v>56</v>
      </c>
      <c r="V2053" t="s">
        <v>569</v>
      </c>
      <c r="W2053" s="11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5">
      <c r="A2054" t="s">
        <v>28</v>
      </c>
      <c r="B2054" t="s">
        <v>10155</v>
      </c>
      <c r="C2054">
        <v>93</v>
      </c>
      <c r="D2054">
        <v>99</v>
      </c>
      <c r="E2054">
        <v>26</v>
      </c>
      <c r="F2054">
        <v>650</v>
      </c>
      <c r="G2054" t="s">
        <v>6788</v>
      </c>
      <c r="H2054">
        <v>720</v>
      </c>
      <c r="I2054" s="11">
        <v>25584685</v>
      </c>
      <c r="J2054" t="s">
        <v>10156</v>
      </c>
      <c r="K2054" t="s">
        <v>10157</v>
      </c>
      <c r="L2054" t="s">
        <v>10158</v>
      </c>
      <c r="M2054">
        <v>15877</v>
      </c>
      <c r="N2054">
        <v>3327</v>
      </c>
      <c r="O2054" t="s">
        <v>4016</v>
      </c>
      <c r="P2054">
        <v>5</v>
      </c>
      <c r="Q2054" t="s">
        <v>10159</v>
      </c>
      <c r="R2054" t="s">
        <v>10160</v>
      </c>
      <c r="S2054">
        <v>102</v>
      </c>
      <c r="T2054" t="s">
        <v>37</v>
      </c>
      <c r="U2054" t="s">
        <v>38</v>
      </c>
      <c r="V2054" t="s">
        <v>90</v>
      </c>
      <c r="W2054" s="11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5">
      <c r="A2055" t="s">
        <v>28</v>
      </c>
      <c r="B2055" t="s">
        <v>10161</v>
      </c>
      <c r="C2055">
        <v>292</v>
      </c>
      <c r="D2055">
        <v>98</v>
      </c>
      <c r="E2055">
        <v>35</v>
      </c>
      <c r="F2055">
        <v>16</v>
      </c>
      <c r="G2055" t="s">
        <v>10162</v>
      </c>
      <c r="H2055">
        <v>125</v>
      </c>
      <c r="I2055" s="11">
        <v>29975979</v>
      </c>
      <c r="J2055" t="s">
        <v>2145</v>
      </c>
      <c r="K2055" t="s">
        <v>10163</v>
      </c>
      <c r="L2055" t="s">
        <v>10164</v>
      </c>
      <c r="M2055">
        <v>105797</v>
      </c>
      <c r="N2055">
        <v>189</v>
      </c>
      <c r="O2055" t="s">
        <v>10165</v>
      </c>
      <c r="P2055">
        <v>0</v>
      </c>
      <c r="Q2055" t="s">
        <v>10166</v>
      </c>
      <c r="R2055" t="s">
        <v>10167</v>
      </c>
      <c r="S2055">
        <v>281</v>
      </c>
      <c r="T2055" t="s">
        <v>37</v>
      </c>
      <c r="U2055" t="s">
        <v>365</v>
      </c>
      <c r="V2055" t="s">
        <v>569</v>
      </c>
      <c r="W2055" s="11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5">
      <c r="A2056" t="s">
        <v>28</v>
      </c>
      <c r="B2056" t="s">
        <v>10168</v>
      </c>
      <c r="C2056">
        <v>180</v>
      </c>
      <c r="D2056">
        <v>104</v>
      </c>
      <c r="E2056">
        <v>14</v>
      </c>
      <c r="F2056">
        <v>756</v>
      </c>
      <c r="G2056" t="s">
        <v>4297</v>
      </c>
      <c r="H2056">
        <v>2000</v>
      </c>
      <c r="I2056" s="11">
        <v>31584722</v>
      </c>
      <c r="J2056" t="s">
        <v>1618</v>
      </c>
      <c r="K2056" t="s">
        <v>684</v>
      </c>
      <c r="L2056" t="s">
        <v>10169</v>
      </c>
      <c r="M2056">
        <v>101730</v>
      </c>
      <c r="N2056">
        <v>5707</v>
      </c>
      <c r="O2056" t="s">
        <v>10170</v>
      </c>
      <c r="P2056">
        <v>1</v>
      </c>
      <c r="Q2056" t="s">
        <v>10171</v>
      </c>
      <c r="R2056" t="s">
        <v>10172</v>
      </c>
      <c r="S2056">
        <v>131</v>
      </c>
      <c r="T2056" t="s">
        <v>37</v>
      </c>
      <c r="U2056" t="s">
        <v>38</v>
      </c>
      <c r="V2056" t="s">
        <v>569</v>
      </c>
      <c r="W2056" s="11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5">
      <c r="A2057" t="s">
        <v>28</v>
      </c>
      <c r="B2057" t="s">
        <v>10173</v>
      </c>
      <c r="C2057">
        <v>94</v>
      </c>
      <c r="D2057">
        <v>109</v>
      </c>
      <c r="E2057">
        <v>15</v>
      </c>
      <c r="F2057">
        <v>350</v>
      </c>
      <c r="G2057" t="s">
        <v>8782</v>
      </c>
      <c r="H2057">
        <v>3000</v>
      </c>
      <c r="I2057" s="11">
        <v>23179303</v>
      </c>
      <c r="J2057" t="s">
        <v>9131</v>
      </c>
      <c r="K2057" t="s">
        <v>4322</v>
      </c>
      <c r="L2057" t="s">
        <v>10174</v>
      </c>
      <c r="M2057">
        <v>32951</v>
      </c>
      <c r="N2057">
        <v>4257</v>
      </c>
      <c r="O2057" t="s">
        <v>10175</v>
      </c>
      <c r="P2057">
        <v>3</v>
      </c>
      <c r="Q2057" t="s">
        <v>10176</v>
      </c>
      <c r="R2057" t="s">
        <v>10177</v>
      </c>
      <c r="S2057">
        <v>44</v>
      </c>
      <c r="T2057" t="s">
        <v>37</v>
      </c>
      <c r="U2057" t="s">
        <v>10178</v>
      </c>
      <c r="V2057" t="s">
        <v>90</v>
      </c>
      <c r="W2057" s="11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5">
      <c r="A2058" t="s">
        <v>28</v>
      </c>
      <c r="B2058" t="s">
        <v>10179</v>
      </c>
      <c r="C2058">
        <v>112</v>
      </c>
      <c r="D2058">
        <v>75</v>
      </c>
      <c r="E2058">
        <v>19</v>
      </c>
      <c r="F2058">
        <v>806</v>
      </c>
      <c r="G2058" t="s">
        <v>7856</v>
      </c>
      <c r="H2058">
        <v>1000</v>
      </c>
      <c r="I2058" s="11">
        <v>23078294</v>
      </c>
      <c r="J2058" t="s">
        <v>5289</v>
      </c>
      <c r="K2058" t="s">
        <v>2754</v>
      </c>
      <c r="L2058" t="s">
        <v>10180</v>
      </c>
      <c r="M2058">
        <v>25870</v>
      </c>
      <c r="N2058">
        <v>3590</v>
      </c>
      <c r="O2058" t="s">
        <v>8429</v>
      </c>
      <c r="P2058">
        <v>0</v>
      </c>
      <c r="Q2058" t="s">
        <v>10181</v>
      </c>
      <c r="R2058" t="s">
        <v>10182</v>
      </c>
      <c r="S2058">
        <v>281</v>
      </c>
      <c r="T2058" t="s">
        <v>37</v>
      </c>
      <c r="U2058" t="s">
        <v>38</v>
      </c>
      <c r="V2058" t="s">
        <v>39</v>
      </c>
      <c r="W2058" s="11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5">
      <c r="A2059" t="s">
        <v>28</v>
      </c>
      <c r="B2059" t="s">
        <v>5642</v>
      </c>
      <c r="C2059">
        <v>20</v>
      </c>
      <c r="D2059">
        <v>119</v>
      </c>
      <c r="E2059">
        <v>23</v>
      </c>
      <c r="F2059">
        <v>748</v>
      </c>
      <c r="G2059" t="s">
        <v>2976</v>
      </c>
      <c r="H2059">
        <v>25000</v>
      </c>
      <c r="I2059" s="11">
        <v>21413105</v>
      </c>
      <c r="J2059" t="s">
        <v>10183</v>
      </c>
      <c r="K2059" t="s">
        <v>101</v>
      </c>
      <c r="L2059" t="s">
        <v>10184</v>
      </c>
      <c r="M2059">
        <v>15230</v>
      </c>
      <c r="N2059">
        <v>45841</v>
      </c>
      <c r="O2059" t="s">
        <v>998</v>
      </c>
      <c r="P2059">
        <v>1</v>
      </c>
      <c r="Q2059" t="s">
        <v>10185</v>
      </c>
      <c r="R2059" t="s">
        <v>10186</v>
      </c>
      <c r="S2059">
        <v>97</v>
      </c>
      <c r="T2059" t="s">
        <v>37</v>
      </c>
      <c r="U2059" t="s">
        <v>365</v>
      </c>
      <c r="V2059" t="s">
        <v>39</v>
      </c>
      <c r="W2059" s="11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5">
      <c r="A2060" t="s">
        <v>28</v>
      </c>
      <c r="B2060" t="s">
        <v>10187</v>
      </c>
      <c r="C2060">
        <v>84</v>
      </c>
      <c r="D2060">
        <v>90</v>
      </c>
      <c r="E2060">
        <v>0</v>
      </c>
      <c r="F2060">
        <v>518</v>
      </c>
      <c r="G2060" t="s">
        <v>2396</v>
      </c>
      <c r="H2060">
        <v>681</v>
      </c>
      <c r="I2060" s="11">
        <v>25077977</v>
      </c>
      <c r="J2060" t="s">
        <v>1922</v>
      </c>
      <c r="K2060" t="s">
        <v>2128</v>
      </c>
      <c r="L2060" t="s">
        <v>10188</v>
      </c>
      <c r="M2060">
        <v>10986</v>
      </c>
      <c r="N2060">
        <v>2486</v>
      </c>
      <c r="O2060" t="s">
        <v>10144</v>
      </c>
      <c r="P2060">
        <v>0</v>
      </c>
      <c r="Q2060" t="s">
        <v>10189</v>
      </c>
      <c r="R2060" t="s">
        <v>10190</v>
      </c>
      <c r="S2060">
        <v>84</v>
      </c>
      <c r="T2060" t="s">
        <v>37</v>
      </c>
      <c r="U2060" t="s">
        <v>38</v>
      </c>
      <c r="V2060" t="s">
        <v>90</v>
      </c>
      <c r="W2060" s="11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5">
      <c r="A2061" t="s">
        <v>28</v>
      </c>
      <c r="B2061" t="s">
        <v>2003</v>
      </c>
      <c r="C2061">
        <v>120</v>
      </c>
      <c r="D2061">
        <v>97</v>
      </c>
      <c r="E2061">
        <v>212</v>
      </c>
      <c r="F2061">
        <v>637</v>
      </c>
      <c r="G2061" t="s">
        <v>7529</v>
      </c>
      <c r="H2061">
        <v>960</v>
      </c>
      <c r="I2061" s="11">
        <v>23292105</v>
      </c>
      <c r="J2061" t="s">
        <v>8390</v>
      </c>
      <c r="K2061" t="s">
        <v>9000</v>
      </c>
      <c r="L2061" t="s">
        <v>10191</v>
      </c>
      <c r="M2061">
        <v>39541</v>
      </c>
      <c r="N2061">
        <v>3261</v>
      </c>
      <c r="O2061" t="s">
        <v>10192</v>
      </c>
      <c r="P2061">
        <v>0</v>
      </c>
      <c r="Q2061" t="s">
        <v>10193</v>
      </c>
      <c r="R2061" t="s">
        <v>10194</v>
      </c>
      <c r="S2061">
        <v>334</v>
      </c>
      <c r="T2061" t="s">
        <v>37</v>
      </c>
      <c r="U2061" t="s">
        <v>38</v>
      </c>
      <c r="V2061" t="s">
        <v>39</v>
      </c>
      <c r="W2061" s="11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5">
      <c r="A2062" t="s">
        <v>28</v>
      </c>
      <c r="B2062" t="s">
        <v>4691</v>
      </c>
      <c r="C2062">
        <v>103</v>
      </c>
      <c r="D2062">
        <v>89</v>
      </c>
      <c r="E2062">
        <v>0</v>
      </c>
      <c r="F2062">
        <v>470</v>
      </c>
      <c r="G2062" t="s">
        <v>528</v>
      </c>
      <c r="H2062">
        <v>87000</v>
      </c>
      <c r="I2062" s="11">
        <v>20916309</v>
      </c>
      <c r="J2062" t="s">
        <v>505</v>
      </c>
      <c r="K2062" t="s">
        <v>506</v>
      </c>
      <c r="L2062" t="s">
        <v>10196</v>
      </c>
      <c r="M2062">
        <v>5332</v>
      </c>
      <c r="N2062">
        <v>88422</v>
      </c>
      <c r="O2062" t="s">
        <v>10197</v>
      </c>
      <c r="P2062">
        <v>4</v>
      </c>
      <c r="Q2062" t="s">
        <v>10198</v>
      </c>
      <c r="R2062" t="s">
        <v>10199</v>
      </c>
      <c r="S2062">
        <v>37</v>
      </c>
      <c r="T2062" t="s">
        <v>37</v>
      </c>
      <c r="U2062" t="s">
        <v>38</v>
      </c>
      <c r="V2062" t="s">
        <v>90</v>
      </c>
      <c r="W2062" s="11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5">
      <c r="A2063" t="s">
        <v>28</v>
      </c>
      <c r="B2063" t="s">
        <v>5753</v>
      </c>
      <c r="C2063">
        <v>59</v>
      </c>
      <c r="D2063">
        <v>106</v>
      </c>
      <c r="E2063">
        <v>835</v>
      </c>
      <c r="F2063">
        <v>458</v>
      </c>
      <c r="G2063" t="s">
        <v>967</v>
      </c>
      <c r="H2063">
        <v>1000</v>
      </c>
      <c r="I2063" s="11">
        <v>21200000</v>
      </c>
      <c r="J2063" t="s">
        <v>8601</v>
      </c>
      <c r="K2063" t="s">
        <v>4283</v>
      </c>
      <c r="L2063" t="s">
        <v>10200</v>
      </c>
      <c r="M2063">
        <v>34774</v>
      </c>
      <c r="N2063">
        <v>3598</v>
      </c>
      <c r="O2063" t="s">
        <v>4395</v>
      </c>
      <c r="P2063">
        <v>0</v>
      </c>
      <c r="Q2063" t="s">
        <v>10201</v>
      </c>
      <c r="R2063" t="s">
        <v>10202</v>
      </c>
      <c r="S2063">
        <v>162</v>
      </c>
      <c r="T2063" t="s">
        <v>37</v>
      </c>
      <c r="U2063" t="s">
        <v>38</v>
      </c>
      <c r="V2063" t="s">
        <v>569</v>
      </c>
      <c r="W2063" s="11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5">
      <c r="A2064" t="s">
        <v>28</v>
      </c>
      <c r="B2064" t="s">
        <v>5134</v>
      </c>
      <c r="C2064">
        <v>114</v>
      </c>
      <c r="D2064">
        <v>104</v>
      </c>
      <c r="E2064">
        <v>0</v>
      </c>
      <c r="F2064">
        <v>877</v>
      </c>
      <c r="G2064" t="s">
        <v>571</v>
      </c>
      <c r="H2064">
        <v>2000</v>
      </c>
      <c r="I2064" s="11">
        <v>20241395</v>
      </c>
      <c r="J2064" t="s">
        <v>4692</v>
      </c>
      <c r="K2064" t="s">
        <v>10206</v>
      </c>
      <c r="L2064" t="s">
        <v>10207</v>
      </c>
      <c r="M2064">
        <v>42664</v>
      </c>
      <c r="N2064">
        <v>5123</v>
      </c>
      <c r="O2064" t="s">
        <v>10044</v>
      </c>
      <c r="P2064">
        <v>0</v>
      </c>
      <c r="Q2064" t="s">
        <v>10208</v>
      </c>
      <c r="R2064" t="s">
        <v>10209</v>
      </c>
      <c r="S2064">
        <v>403</v>
      </c>
      <c r="T2064" t="s">
        <v>37</v>
      </c>
      <c r="U2064" t="s">
        <v>38</v>
      </c>
      <c r="V2064" t="s">
        <v>569</v>
      </c>
      <c r="W2064" s="11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5">
      <c r="A2065" t="s">
        <v>720</v>
      </c>
      <c r="B2065" t="s">
        <v>10210</v>
      </c>
      <c r="C2065">
        <v>290</v>
      </c>
      <c r="D2065">
        <v>108</v>
      </c>
      <c r="E2065">
        <v>13000</v>
      </c>
      <c r="F2065">
        <v>285</v>
      </c>
      <c r="G2065" t="s">
        <v>10211</v>
      </c>
      <c r="H2065">
        <v>606</v>
      </c>
      <c r="I2065" s="11">
        <v>32000000</v>
      </c>
      <c r="J2065" t="s">
        <v>2912</v>
      </c>
      <c r="K2065" t="s">
        <v>10212</v>
      </c>
      <c r="L2065" t="s">
        <v>10213</v>
      </c>
      <c r="M2065">
        <v>422432</v>
      </c>
      <c r="N2065">
        <v>1885</v>
      </c>
      <c r="O2065" t="s">
        <v>10214</v>
      </c>
      <c r="P2065">
        <v>2</v>
      </c>
      <c r="Q2065" t="s">
        <v>10215</v>
      </c>
      <c r="R2065" t="s">
        <v>10216</v>
      </c>
      <c r="S2065">
        <v>1040</v>
      </c>
      <c r="T2065" t="s">
        <v>37</v>
      </c>
      <c r="U2065" t="s">
        <v>38</v>
      </c>
      <c r="V2065" t="s">
        <v>569</v>
      </c>
      <c r="W2065" s="11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5">
      <c r="A2066" t="s">
        <v>28</v>
      </c>
      <c r="B2066" t="s">
        <v>4998</v>
      </c>
      <c r="C2066">
        <v>80</v>
      </c>
      <c r="D2066">
        <v>112</v>
      </c>
      <c r="E2066">
        <v>41</v>
      </c>
      <c r="F2066">
        <v>490</v>
      </c>
      <c r="G2066" t="s">
        <v>9950</v>
      </c>
      <c r="H2066">
        <v>1000</v>
      </c>
      <c r="I2066" s="11">
        <v>19151864</v>
      </c>
      <c r="J2066" t="s">
        <v>1618</v>
      </c>
      <c r="K2066" t="s">
        <v>6388</v>
      </c>
      <c r="L2066" t="s">
        <v>10217</v>
      </c>
      <c r="M2066">
        <v>36983</v>
      </c>
      <c r="N2066">
        <v>3301</v>
      </c>
      <c r="O2066" t="s">
        <v>10218</v>
      </c>
      <c r="P2066">
        <v>3</v>
      </c>
      <c r="Q2066" t="s">
        <v>10219</v>
      </c>
      <c r="R2066" t="s">
        <v>10220</v>
      </c>
      <c r="S2066">
        <v>100</v>
      </c>
      <c r="T2066" t="s">
        <v>37</v>
      </c>
      <c r="U2066" t="s">
        <v>38</v>
      </c>
      <c r="V2066" t="s">
        <v>569</v>
      </c>
      <c r="W2066" s="11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5">
      <c r="A2067" t="s">
        <v>28</v>
      </c>
      <c r="B2067" t="s">
        <v>10221</v>
      </c>
      <c r="C2067">
        <v>98</v>
      </c>
      <c r="D2067">
        <v>104</v>
      </c>
      <c r="E2067">
        <v>19</v>
      </c>
      <c r="F2067">
        <v>942</v>
      </c>
      <c r="G2067" t="s">
        <v>347</v>
      </c>
      <c r="H2067">
        <v>15000</v>
      </c>
      <c r="I2067" s="11">
        <v>23393765</v>
      </c>
      <c r="J2067" t="s">
        <v>209</v>
      </c>
      <c r="K2067" t="s">
        <v>4956</v>
      </c>
      <c r="L2067" t="s">
        <v>10222</v>
      </c>
      <c r="M2067">
        <v>31323</v>
      </c>
      <c r="N2067">
        <v>18760</v>
      </c>
      <c r="O2067" t="s">
        <v>8019</v>
      </c>
      <c r="P2067">
        <v>0</v>
      </c>
      <c r="Q2067" t="s">
        <v>10223</v>
      </c>
      <c r="R2067" t="s">
        <v>10224</v>
      </c>
      <c r="S2067">
        <v>76</v>
      </c>
      <c r="T2067" t="s">
        <v>37</v>
      </c>
      <c r="U2067" t="s">
        <v>38</v>
      </c>
      <c r="V2067" t="s">
        <v>39</v>
      </c>
      <c r="W2067" s="11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5">
      <c r="A2068" t="s">
        <v>28</v>
      </c>
      <c r="B2068" t="s">
        <v>3170</v>
      </c>
      <c r="C2068">
        <v>88</v>
      </c>
      <c r="D2068">
        <v>113</v>
      </c>
      <c r="E2068">
        <v>0</v>
      </c>
      <c r="F2068">
        <v>949</v>
      </c>
      <c r="G2068" t="s">
        <v>9674</v>
      </c>
      <c r="H2068">
        <v>995</v>
      </c>
      <c r="I2068" s="11">
        <v>18882880</v>
      </c>
      <c r="J2068" t="s">
        <v>2450</v>
      </c>
      <c r="K2068" t="s">
        <v>3172</v>
      </c>
      <c r="L2068" t="s">
        <v>10225</v>
      </c>
      <c r="M2068">
        <v>20539</v>
      </c>
      <c r="N2068">
        <v>4039</v>
      </c>
      <c r="O2068" t="s">
        <v>5456</v>
      </c>
      <c r="P2068">
        <v>3</v>
      </c>
      <c r="Q2068" t="s">
        <v>10226</v>
      </c>
      <c r="R2068" t="s">
        <v>10227</v>
      </c>
      <c r="S2068">
        <v>125</v>
      </c>
      <c r="T2068" t="s">
        <v>37</v>
      </c>
      <c r="U2068" t="s">
        <v>38</v>
      </c>
      <c r="V2068" t="s">
        <v>569</v>
      </c>
      <c r="W2068" s="11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5">
      <c r="A2069" t="s">
        <v>28</v>
      </c>
      <c r="B2069" t="s">
        <v>10228</v>
      </c>
      <c r="C2069">
        <v>13</v>
      </c>
      <c r="D2069">
        <v>98</v>
      </c>
      <c r="E2069">
        <v>15</v>
      </c>
      <c r="F2069">
        <v>281</v>
      </c>
      <c r="G2069" t="s">
        <v>2959</v>
      </c>
      <c r="H2069">
        <v>691</v>
      </c>
      <c r="I2069" s="11">
        <v>8500000</v>
      </c>
      <c r="J2069" t="s">
        <v>1611</v>
      </c>
      <c r="K2069" t="s">
        <v>725</v>
      </c>
      <c r="L2069" t="s">
        <v>10229</v>
      </c>
      <c r="M2069">
        <v>2061</v>
      </c>
      <c r="N2069">
        <v>1761</v>
      </c>
      <c r="O2069" t="s">
        <v>10230</v>
      </c>
      <c r="P2069">
        <v>0</v>
      </c>
      <c r="Q2069" t="s">
        <v>10231</v>
      </c>
      <c r="R2069" t="s">
        <v>10232</v>
      </c>
      <c r="S2069">
        <v>34</v>
      </c>
      <c r="T2069" t="s">
        <v>37</v>
      </c>
      <c r="U2069" t="s">
        <v>38</v>
      </c>
      <c r="V2069" t="s">
        <v>90</v>
      </c>
      <c r="W2069" s="11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5">
      <c r="A2070" t="s">
        <v>28</v>
      </c>
      <c r="B2070" t="s">
        <v>1322</v>
      </c>
      <c r="C2070">
        <v>60</v>
      </c>
      <c r="D2070">
        <v>114</v>
      </c>
      <c r="E2070">
        <v>160</v>
      </c>
      <c r="F2070">
        <v>271</v>
      </c>
      <c r="G2070" t="s">
        <v>10234</v>
      </c>
      <c r="H2070">
        <v>1000</v>
      </c>
      <c r="I2070" s="11">
        <v>18252684</v>
      </c>
      <c r="J2070" t="s">
        <v>3772</v>
      </c>
      <c r="K2070" t="s">
        <v>420</v>
      </c>
      <c r="L2070" t="s">
        <v>10235</v>
      </c>
      <c r="M2070">
        <v>18366</v>
      </c>
      <c r="N2070">
        <v>1816</v>
      </c>
      <c r="O2070" t="s">
        <v>411</v>
      </c>
      <c r="P2070">
        <v>2</v>
      </c>
      <c r="Q2070" t="s">
        <v>10236</v>
      </c>
      <c r="R2070" t="s">
        <v>10237</v>
      </c>
      <c r="S2070">
        <v>219</v>
      </c>
      <c r="T2070" t="s">
        <v>37</v>
      </c>
      <c r="U2070" t="s">
        <v>38</v>
      </c>
      <c r="V2070" t="s">
        <v>90</v>
      </c>
      <c r="W2070" s="11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5">
      <c r="A2071" t="s">
        <v>28</v>
      </c>
      <c r="B2071" t="s">
        <v>10238</v>
      </c>
      <c r="C2071">
        <v>154</v>
      </c>
      <c r="D2071">
        <v>124</v>
      </c>
      <c r="E2071">
        <v>57</v>
      </c>
      <c r="F2071">
        <v>905</v>
      </c>
      <c r="G2071" t="s">
        <v>247</v>
      </c>
      <c r="H2071">
        <v>11000</v>
      </c>
      <c r="I2071" s="11">
        <v>19661987</v>
      </c>
      <c r="J2071" t="s">
        <v>3270</v>
      </c>
      <c r="K2071" t="s">
        <v>2117</v>
      </c>
      <c r="L2071" t="s">
        <v>10239</v>
      </c>
      <c r="M2071">
        <v>83786</v>
      </c>
      <c r="N2071">
        <v>17050</v>
      </c>
      <c r="O2071" t="s">
        <v>5618</v>
      </c>
      <c r="P2071">
        <v>2</v>
      </c>
      <c r="Q2071" t="s">
        <v>10240</v>
      </c>
      <c r="R2071" t="s">
        <v>10241</v>
      </c>
      <c r="S2071">
        <v>231</v>
      </c>
      <c r="T2071" t="s">
        <v>37</v>
      </c>
      <c r="U2071" t="s">
        <v>38</v>
      </c>
      <c r="V2071" t="s">
        <v>569</v>
      </c>
      <c r="W2071" s="1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5">
      <c r="A2072" t="s">
        <v>28</v>
      </c>
      <c r="B2072" t="s">
        <v>5630</v>
      </c>
      <c r="C2072">
        <v>274</v>
      </c>
      <c r="D2072">
        <v>148</v>
      </c>
      <c r="E2072">
        <v>0</v>
      </c>
      <c r="F2072">
        <v>826</v>
      </c>
      <c r="G2072" t="s">
        <v>183</v>
      </c>
      <c r="H2072">
        <v>17000</v>
      </c>
      <c r="I2072" s="11">
        <v>18352454</v>
      </c>
      <c r="J2072" t="s">
        <v>10242</v>
      </c>
      <c r="K2072" t="s">
        <v>547</v>
      </c>
      <c r="L2072" t="s">
        <v>10243</v>
      </c>
      <c r="M2072">
        <v>426359</v>
      </c>
      <c r="N2072">
        <v>18752</v>
      </c>
      <c r="O2072" t="s">
        <v>2422</v>
      </c>
      <c r="P2072">
        <v>0</v>
      </c>
      <c r="Q2072" t="s">
        <v>10244</v>
      </c>
      <c r="R2072" t="s">
        <v>10245</v>
      </c>
      <c r="S2072">
        <v>760</v>
      </c>
      <c r="T2072" t="s">
        <v>37</v>
      </c>
      <c r="U2072" t="s">
        <v>38</v>
      </c>
      <c r="V2072" t="s">
        <v>569</v>
      </c>
      <c r="W2072" s="11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5">
      <c r="A2073" t="s">
        <v>28</v>
      </c>
      <c r="B2073" t="s">
        <v>2465</v>
      </c>
      <c r="C2073">
        <v>110</v>
      </c>
      <c r="D2073">
        <v>108</v>
      </c>
      <c r="E2073">
        <v>480</v>
      </c>
      <c r="F2073">
        <v>579</v>
      </c>
      <c r="G2073" t="s">
        <v>604</v>
      </c>
      <c r="H2073">
        <v>970</v>
      </c>
      <c r="I2073" s="11">
        <v>17803796</v>
      </c>
      <c r="J2073" t="s">
        <v>1611</v>
      </c>
      <c r="K2073" t="s">
        <v>1888</v>
      </c>
      <c r="L2073" t="s">
        <v>10246</v>
      </c>
      <c r="M2073">
        <v>26100</v>
      </c>
      <c r="N2073">
        <v>4374</v>
      </c>
      <c r="O2073" t="s">
        <v>3892</v>
      </c>
      <c r="P2073">
        <v>1</v>
      </c>
      <c r="Q2073" t="s">
        <v>10247</v>
      </c>
      <c r="R2073" t="s">
        <v>10248</v>
      </c>
      <c r="S2073">
        <v>97</v>
      </c>
      <c r="T2073" t="s">
        <v>37</v>
      </c>
      <c r="U2073" t="s">
        <v>38</v>
      </c>
      <c r="V2073" t="s">
        <v>39</v>
      </c>
      <c r="W2073" s="11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5">
      <c r="A2074" t="s">
        <v>28</v>
      </c>
      <c r="B2074" t="s">
        <v>10249</v>
      </c>
      <c r="C2074">
        <v>173</v>
      </c>
      <c r="D2074">
        <v>95</v>
      </c>
      <c r="E2074">
        <v>83</v>
      </c>
      <c r="F2074">
        <v>206</v>
      </c>
      <c r="G2074" t="s">
        <v>4866</v>
      </c>
      <c r="H2074">
        <v>991</v>
      </c>
      <c r="I2074" s="11">
        <v>17529157</v>
      </c>
      <c r="J2074" t="s">
        <v>10250</v>
      </c>
      <c r="K2074" t="s">
        <v>3234</v>
      </c>
      <c r="L2074" t="s">
        <v>10251</v>
      </c>
      <c r="M2074">
        <v>49888</v>
      </c>
      <c r="N2074">
        <v>2173</v>
      </c>
      <c r="O2074" t="s">
        <v>4079</v>
      </c>
      <c r="P2074">
        <v>0</v>
      </c>
      <c r="Q2074" t="s">
        <v>10252</v>
      </c>
      <c r="R2074" t="s">
        <v>10253</v>
      </c>
      <c r="S2074">
        <v>220</v>
      </c>
      <c r="T2074" t="s">
        <v>37</v>
      </c>
      <c r="U2074" t="s">
        <v>1418</v>
      </c>
      <c r="V2074" t="s">
        <v>569</v>
      </c>
      <c r="W2074" s="11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5">
      <c r="A2075" t="s">
        <v>28</v>
      </c>
      <c r="B2075" t="s">
        <v>4691</v>
      </c>
      <c r="C2075">
        <v>165</v>
      </c>
      <c r="D2075">
        <v>108</v>
      </c>
      <c r="E2075">
        <v>0</v>
      </c>
      <c r="F2075">
        <v>844</v>
      </c>
      <c r="G2075" t="s">
        <v>483</v>
      </c>
      <c r="H2075">
        <v>16000</v>
      </c>
      <c r="I2075" s="11">
        <v>25753840</v>
      </c>
      <c r="J2075" t="s">
        <v>10254</v>
      </c>
      <c r="K2075" t="s">
        <v>1701</v>
      </c>
      <c r="L2075" t="s">
        <v>10255</v>
      </c>
      <c r="M2075">
        <v>219091</v>
      </c>
      <c r="N2075">
        <v>23296</v>
      </c>
      <c r="O2075" t="s">
        <v>3165</v>
      </c>
      <c r="P2075">
        <v>2</v>
      </c>
      <c r="Q2075" t="s">
        <v>10256</v>
      </c>
      <c r="R2075" t="s">
        <v>10257</v>
      </c>
      <c r="S2075">
        <v>592</v>
      </c>
      <c r="T2075" t="s">
        <v>37</v>
      </c>
      <c r="U2075" t="s">
        <v>38</v>
      </c>
      <c r="V2075" t="s">
        <v>569</v>
      </c>
      <c r="W2075" s="11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5">
      <c r="A2076" t="s">
        <v>28</v>
      </c>
      <c r="B2076" t="s">
        <v>10258</v>
      </c>
      <c r="C2076">
        <v>45</v>
      </c>
      <c r="D2076">
        <v>68</v>
      </c>
      <c r="E2076">
        <v>0</v>
      </c>
      <c r="F2076">
        <v>253</v>
      </c>
      <c r="G2076" t="s">
        <v>7859</v>
      </c>
      <c r="H2076">
        <v>304</v>
      </c>
      <c r="I2076" s="11">
        <v>18081626</v>
      </c>
      <c r="J2076" t="s">
        <v>10259</v>
      </c>
      <c r="K2076" t="s">
        <v>10006</v>
      </c>
      <c r="L2076" t="s">
        <v>10260</v>
      </c>
      <c r="M2076">
        <v>4180</v>
      </c>
      <c r="N2076">
        <v>861</v>
      </c>
      <c r="O2076" t="s">
        <v>1717</v>
      </c>
      <c r="P2076">
        <v>0</v>
      </c>
      <c r="Q2076" t="s">
        <v>10261</v>
      </c>
      <c r="R2076" t="s">
        <v>10262</v>
      </c>
      <c r="S2076">
        <v>32</v>
      </c>
      <c r="T2076" t="s">
        <v>37</v>
      </c>
      <c r="U2076" t="s">
        <v>38</v>
      </c>
      <c r="V2076" t="s">
        <v>272</v>
      </c>
      <c r="W2076" s="11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5">
      <c r="A2077" t="s">
        <v>28</v>
      </c>
      <c r="B2077" t="s">
        <v>8592</v>
      </c>
      <c r="C2077">
        <v>45</v>
      </c>
      <c r="D2077">
        <v>103</v>
      </c>
      <c r="E2077">
        <v>0</v>
      </c>
      <c r="F2077">
        <v>801</v>
      </c>
      <c r="G2077" t="s">
        <v>1998</v>
      </c>
      <c r="H2077">
        <v>21000</v>
      </c>
      <c r="I2077" s="11">
        <v>17518220</v>
      </c>
      <c r="J2077" t="s">
        <v>1375</v>
      </c>
      <c r="K2077" t="s">
        <v>92</v>
      </c>
      <c r="L2077" t="s">
        <v>10263</v>
      </c>
      <c r="M2077">
        <v>9105</v>
      </c>
      <c r="N2077">
        <v>25263</v>
      </c>
      <c r="O2077" t="s">
        <v>10264</v>
      </c>
      <c r="P2077">
        <v>1</v>
      </c>
      <c r="Q2077" t="s">
        <v>10265</v>
      </c>
      <c r="R2077" t="s">
        <v>10266</v>
      </c>
      <c r="S2077">
        <v>76</v>
      </c>
      <c r="T2077" t="s">
        <v>37</v>
      </c>
      <c r="U2077" t="s">
        <v>38</v>
      </c>
      <c r="V2077" t="s">
        <v>39</v>
      </c>
      <c r="W2077" s="11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5">
      <c r="A2078" t="s">
        <v>28</v>
      </c>
      <c r="B2078" t="s">
        <v>10267</v>
      </c>
      <c r="C2078">
        <v>377</v>
      </c>
      <c r="D2078">
        <v>99</v>
      </c>
      <c r="E2078">
        <v>0</v>
      </c>
      <c r="F2078">
        <v>59</v>
      </c>
      <c r="G2078" t="s">
        <v>10268</v>
      </c>
      <c r="H2078">
        <v>264</v>
      </c>
      <c r="I2078" s="11">
        <v>17104669</v>
      </c>
      <c r="J2078" t="s">
        <v>10269</v>
      </c>
      <c r="K2078" t="s">
        <v>10270</v>
      </c>
      <c r="L2078" t="s">
        <v>10271</v>
      </c>
      <c r="M2078">
        <v>99353</v>
      </c>
      <c r="N2078">
        <v>537</v>
      </c>
      <c r="O2078" t="s">
        <v>10272</v>
      </c>
      <c r="P2078">
        <v>1</v>
      </c>
      <c r="Q2078" t="s">
        <v>10273</v>
      </c>
      <c r="R2078" t="s">
        <v>10274</v>
      </c>
      <c r="S2078">
        <v>354</v>
      </c>
      <c r="T2078" t="s">
        <v>6872</v>
      </c>
      <c r="U2078" t="s">
        <v>3699</v>
      </c>
      <c r="V2078" t="s">
        <v>569</v>
      </c>
      <c r="W2078" s="11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5">
      <c r="A2079" t="s">
        <v>28</v>
      </c>
      <c r="B2079" t="s">
        <v>10277</v>
      </c>
      <c r="C2079">
        <v>43</v>
      </c>
      <c r="D2079">
        <v>88</v>
      </c>
      <c r="E2079">
        <v>0</v>
      </c>
      <c r="F2079">
        <v>939</v>
      </c>
      <c r="G2079" t="s">
        <v>8334</v>
      </c>
      <c r="H2079">
        <v>3000</v>
      </c>
      <c r="I2079" s="11">
        <v>16988996</v>
      </c>
      <c r="J2079" t="s">
        <v>10278</v>
      </c>
      <c r="K2079" t="s">
        <v>2126</v>
      </c>
      <c r="L2079" t="s">
        <v>10279</v>
      </c>
      <c r="M2079">
        <v>3875</v>
      </c>
      <c r="N2079">
        <v>8189</v>
      </c>
      <c r="O2079" t="s">
        <v>1114</v>
      </c>
      <c r="P2079">
        <v>1</v>
      </c>
      <c r="Q2079" t="s">
        <v>10280</v>
      </c>
      <c r="R2079" t="s">
        <v>10281</v>
      </c>
      <c r="S2079">
        <v>75</v>
      </c>
      <c r="T2079" t="s">
        <v>37</v>
      </c>
      <c r="U2079" t="s">
        <v>38</v>
      </c>
      <c r="V2079" t="s">
        <v>272</v>
      </c>
      <c r="W2079" s="11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5">
      <c r="A2080" t="s">
        <v>28</v>
      </c>
      <c r="B2080" t="s">
        <v>120</v>
      </c>
      <c r="C2080">
        <v>201</v>
      </c>
      <c r="D2080">
        <v>128</v>
      </c>
      <c r="E2080">
        <v>395</v>
      </c>
      <c r="F2080">
        <v>161</v>
      </c>
      <c r="G2080" t="s">
        <v>7086</v>
      </c>
      <c r="H2080">
        <v>283</v>
      </c>
      <c r="I2080" s="11">
        <v>15797907</v>
      </c>
      <c r="J2080" t="s">
        <v>3270</v>
      </c>
      <c r="K2080" t="s">
        <v>10282</v>
      </c>
      <c r="L2080" t="s">
        <v>10283</v>
      </c>
      <c r="M2080">
        <v>68119</v>
      </c>
      <c r="N2080">
        <v>904</v>
      </c>
      <c r="O2080" t="s">
        <v>10284</v>
      </c>
      <c r="P2080">
        <v>0</v>
      </c>
      <c r="Q2080" t="s">
        <v>10285</v>
      </c>
      <c r="R2080" t="s">
        <v>10286</v>
      </c>
      <c r="S2080">
        <v>230</v>
      </c>
      <c r="T2080" t="s">
        <v>10287</v>
      </c>
      <c r="U2080" t="s">
        <v>38</v>
      </c>
      <c r="V2080" t="s">
        <v>39</v>
      </c>
      <c r="W2080" s="11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5">
      <c r="A2081" t="s">
        <v>28</v>
      </c>
      <c r="B2081" t="s">
        <v>1100</v>
      </c>
      <c r="C2081">
        <v>192</v>
      </c>
      <c r="D2081">
        <v>124</v>
      </c>
      <c r="E2081">
        <v>0</v>
      </c>
      <c r="F2081">
        <v>430</v>
      </c>
      <c r="G2081" t="s">
        <v>354</v>
      </c>
      <c r="H2081">
        <v>6000</v>
      </c>
      <c r="I2081" s="11">
        <v>16248701</v>
      </c>
      <c r="J2081" t="s">
        <v>3270</v>
      </c>
      <c r="K2081" t="s">
        <v>203</v>
      </c>
      <c r="L2081" t="s">
        <v>10288</v>
      </c>
      <c r="M2081">
        <v>189683</v>
      </c>
      <c r="N2081">
        <v>7567</v>
      </c>
      <c r="O2081" t="s">
        <v>2876</v>
      </c>
      <c r="P2081">
        <v>0</v>
      </c>
      <c r="Q2081" t="s">
        <v>10289</v>
      </c>
      <c r="R2081" t="s">
        <v>10290</v>
      </c>
      <c r="S2081">
        <v>559</v>
      </c>
      <c r="T2081" t="s">
        <v>37</v>
      </c>
      <c r="U2081" t="s">
        <v>38</v>
      </c>
      <c r="V2081" t="s">
        <v>569</v>
      </c>
      <c r="W2081" s="1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5">
      <c r="A2082" t="s">
        <v>28</v>
      </c>
      <c r="B2082" t="s">
        <v>10291</v>
      </c>
      <c r="C2082">
        <v>77</v>
      </c>
      <c r="D2082">
        <v>84</v>
      </c>
      <c r="E2082">
        <v>2</v>
      </c>
      <c r="F2082">
        <v>472</v>
      </c>
      <c r="G2082" t="s">
        <v>10292</v>
      </c>
      <c r="H2082">
        <v>787</v>
      </c>
      <c r="I2082" s="11">
        <v>15712072</v>
      </c>
      <c r="J2082" t="s">
        <v>454</v>
      </c>
      <c r="K2082" t="s">
        <v>1986</v>
      </c>
      <c r="L2082" t="s">
        <v>10293</v>
      </c>
      <c r="M2082">
        <v>13210</v>
      </c>
      <c r="N2082">
        <v>2915</v>
      </c>
      <c r="O2082" t="s">
        <v>10294</v>
      </c>
      <c r="P2082">
        <v>0</v>
      </c>
      <c r="Q2082" t="s">
        <v>10295</v>
      </c>
      <c r="R2082" t="s">
        <v>10296</v>
      </c>
      <c r="S2082">
        <v>138</v>
      </c>
      <c r="T2082" t="s">
        <v>37</v>
      </c>
      <c r="U2082" t="s">
        <v>38</v>
      </c>
      <c r="V2082" t="s">
        <v>39</v>
      </c>
      <c r="W2082" s="11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5">
      <c r="A2083" t="s">
        <v>28</v>
      </c>
      <c r="B2083" t="s">
        <v>5850</v>
      </c>
      <c r="C2083">
        <v>350</v>
      </c>
      <c r="D2083">
        <v>122</v>
      </c>
      <c r="E2083">
        <v>308</v>
      </c>
      <c r="F2083">
        <v>10000</v>
      </c>
      <c r="G2083" t="s">
        <v>1080</v>
      </c>
      <c r="H2083">
        <v>17000</v>
      </c>
      <c r="I2083" s="11">
        <v>191449475</v>
      </c>
      <c r="J2083" t="s">
        <v>660</v>
      </c>
      <c r="K2083" t="s">
        <v>547</v>
      </c>
      <c r="L2083" t="s">
        <v>6785</v>
      </c>
      <c r="M2083">
        <v>348010</v>
      </c>
      <c r="N2083">
        <v>44061</v>
      </c>
      <c r="O2083" t="s">
        <v>2382</v>
      </c>
      <c r="P2083">
        <v>1</v>
      </c>
      <c r="Q2083" t="s">
        <v>6786</v>
      </c>
      <c r="R2083" t="s">
        <v>6787</v>
      </c>
      <c r="S2083">
        <v>1535</v>
      </c>
      <c r="T2083" t="s">
        <v>37</v>
      </c>
      <c r="U2083" t="s">
        <v>38</v>
      </c>
      <c r="V2083" t="s">
        <v>39</v>
      </c>
      <c r="W2083" s="11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5">
      <c r="A2084" t="s">
        <v>28</v>
      </c>
      <c r="B2084" t="s">
        <v>10297</v>
      </c>
      <c r="C2084">
        <v>81</v>
      </c>
      <c r="D2084">
        <v>101</v>
      </c>
      <c r="E2084">
        <v>13</v>
      </c>
      <c r="F2084">
        <v>499</v>
      </c>
      <c r="G2084" t="s">
        <v>5288</v>
      </c>
      <c r="H2084">
        <v>651</v>
      </c>
      <c r="I2084" s="11">
        <v>15408822</v>
      </c>
      <c r="J2084" t="s">
        <v>1618</v>
      </c>
      <c r="K2084" t="s">
        <v>4827</v>
      </c>
      <c r="L2084" t="s">
        <v>10298</v>
      </c>
      <c r="M2084">
        <v>14147</v>
      </c>
      <c r="N2084">
        <v>2698</v>
      </c>
      <c r="O2084" t="s">
        <v>6545</v>
      </c>
      <c r="P2084">
        <v>3</v>
      </c>
      <c r="Q2084" t="s">
        <v>10299</v>
      </c>
      <c r="R2084" t="s">
        <v>10300</v>
      </c>
      <c r="S2084">
        <v>92</v>
      </c>
      <c r="T2084" t="s">
        <v>37</v>
      </c>
      <c r="U2084" t="s">
        <v>38</v>
      </c>
      <c r="V2084" t="s">
        <v>39</v>
      </c>
      <c r="W2084" s="11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5">
      <c r="A2085" t="s">
        <v>28</v>
      </c>
      <c r="B2085" t="s">
        <v>10301</v>
      </c>
      <c r="C2085">
        <v>81</v>
      </c>
      <c r="D2085">
        <v>98</v>
      </c>
      <c r="E2085">
        <v>143</v>
      </c>
      <c r="F2085">
        <v>153</v>
      </c>
      <c r="G2085" t="s">
        <v>10302</v>
      </c>
      <c r="H2085">
        <v>302</v>
      </c>
      <c r="I2085" s="11">
        <v>15464026</v>
      </c>
      <c r="J2085" t="s">
        <v>1618</v>
      </c>
      <c r="K2085" t="s">
        <v>5341</v>
      </c>
      <c r="L2085" t="s">
        <v>10303</v>
      </c>
      <c r="M2085">
        <v>23076</v>
      </c>
      <c r="N2085">
        <v>1189</v>
      </c>
      <c r="O2085" t="s">
        <v>10304</v>
      </c>
      <c r="P2085">
        <v>2</v>
      </c>
      <c r="Q2085" t="s">
        <v>10305</v>
      </c>
      <c r="R2085" t="s">
        <v>10306</v>
      </c>
      <c r="S2085">
        <v>158</v>
      </c>
      <c r="T2085" t="s">
        <v>37</v>
      </c>
      <c r="U2085" t="s">
        <v>38</v>
      </c>
      <c r="V2085" t="s">
        <v>39</v>
      </c>
      <c r="W2085" s="11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5">
      <c r="A2086" t="s">
        <v>28</v>
      </c>
      <c r="B2086" t="s">
        <v>10307</v>
      </c>
      <c r="C2086">
        <v>27</v>
      </c>
      <c r="D2086">
        <v>225</v>
      </c>
      <c r="E2086">
        <v>126</v>
      </c>
      <c r="F2086">
        <v>202</v>
      </c>
      <c r="G2086" t="s">
        <v>10308</v>
      </c>
      <c r="H2086">
        <v>940</v>
      </c>
      <c r="I2086" s="11">
        <v>8000000</v>
      </c>
      <c r="J2086" t="s">
        <v>5652</v>
      </c>
      <c r="K2086" t="s">
        <v>3127</v>
      </c>
      <c r="L2086" t="s">
        <v>10309</v>
      </c>
      <c r="M2086">
        <v>6484</v>
      </c>
      <c r="N2086">
        <v>1934</v>
      </c>
      <c r="O2086" t="s">
        <v>5591</v>
      </c>
      <c r="P2086">
        <v>6</v>
      </c>
      <c r="Q2086" t="s">
        <v>10310</v>
      </c>
      <c r="R2086" t="s">
        <v>10311</v>
      </c>
      <c r="S2086">
        <v>100</v>
      </c>
      <c r="T2086" t="s">
        <v>37</v>
      </c>
      <c r="U2086" t="s">
        <v>38</v>
      </c>
      <c r="V2086" t="s">
        <v>272</v>
      </c>
      <c r="W2086" s="11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5">
      <c r="A2087" t="s">
        <v>28</v>
      </c>
      <c r="B2087" t="s">
        <v>7921</v>
      </c>
      <c r="C2087">
        <v>111</v>
      </c>
      <c r="D2087">
        <v>88</v>
      </c>
      <c r="E2087">
        <v>82</v>
      </c>
      <c r="F2087">
        <v>329</v>
      </c>
      <c r="G2087" t="s">
        <v>4765</v>
      </c>
      <c r="H2087">
        <v>869</v>
      </c>
      <c r="I2087" s="11">
        <v>14174654</v>
      </c>
      <c r="J2087" t="s">
        <v>1611</v>
      </c>
      <c r="K2087" t="s">
        <v>2533</v>
      </c>
      <c r="L2087" t="s">
        <v>10314</v>
      </c>
      <c r="M2087">
        <v>74945</v>
      </c>
      <c r="N2087">
        <v>2857</v>
      </c>
      <c r="O2087" t="s">
        <v>501</v>
      </c>
      <c r="P2087">
        <v>0</v>
      </c>
      <c r="Q2087" t="s">
        <v>10315</v>
      </c>
      <c r="R2087" t="s">
        <v>10316</v>
      </c>
      <c r="S2087">
        <v>359</v>
      </c>
      <c r="T2087" t="s">
        <v>37</v>
      </c>
      <c r="U2087" t="s">
        <v>38</v>
      </c>
      <c r="V2087" t="s">
        <v>39</v>
      </c>
      <c r="W2087" s="11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5">
      <c r="A2088" t="s">
        <v>28</v>
      </c>
      <c r="B2088" t="s">
        <v>6159</v>
      </c>
      <c r="C2088">
        <v>107</v>
      </c>
      <c r="D2088">
        <v>88</v>
      </c>
      <c r="E2088">
        <v>190</v>
      </c>
      <c r="F2088">
        <v>163</v>
      </c>
      <c r="G2088" t="s">
        <v>3822</v>
      </c>
      <c r="H2088">
        <v>137000</v>
      </c>
      <c r="I2088" s="11">
        <v>15988876</v>
      </c>
      <c r="J2088" t="s">
        <v>329</v>
      </c>
      <c r="K2088" t="s">
        <v>6095</v>
      </c>
      <c r="L2088" t="s">
        <v>10317</v>
      </c>
      <c r="M2088">
        <v>26236</v>
      </c>
      <c r="N2088">
        <v>137712</v>
      </c>
      <c r="O2088" t="s">
        <v>10318</v>
      </c>
      <c r="P2088">
        <v>6</v>
      </c>
      <c r="Q2088" t="s">
        <v>10319</v>
      </c>
      <c r="R2088" t="s">
        <v>10320</v>
      </c>
      <c r="S2088">
        <v>110</v>
      </c>
      <c r="T2088" t="s">
        <v>37</v>
      </c>
      <c r="U2088" t="s">
        <v>38</v>
      </c>
      <c r="V2088" t="s">
        <v>39</v>
      </c>
      <c r="W2088" s="11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5">
      <c r="A2089" t="s">
        <v>28</v>
      </c>
      <c r="B2089" t="s">
        <v>2387</v>
      </c>
      <c r="C2089">
        <v>34</v>
      </c>
      <c r="D2089">
        <v>94</v>
      </c>
      <c r="E2089">
        <v>36</v>
      </c>
      <c r="F2089">
        <v>507</v>
      </c>
      <c r="G2089" t="s">
        <v>4605</v>
      </c>
      <c r="H2089">
        <v>13000</v>
      </c>
      <c r="I2089" s="11">
        <v>13801755</v>
      </c>
      <c r="J2089" t="s">
        <v>412</v>
      </c>
      <c r="K2089" t="s">
        <v>537</v>
      </c>
      <c r="L2089" t="s">
        <v>10321</v>
      </c>
      <c r="M2089">
        <v>23928</v>
      </c>
      <c r="N2089">
        <v>15183</v>
      </c>
      <c r="O2089" t="s">
        <v>10322</v>
      </c>
      <c r="P2089">
        <v>1</v>
      </c>
      <c r="Q2089" t="s">
        <v>10323</v>
      </c>
      <c r="R2089" t="s">
        <v>10324</v>
      </c>
      <c r="S2089">
        <v>100</v>
      </c>
      <c r="T2089" t="s">
        <v>37</v>
      </c>
      <c r="U2089" t="s">
        <v>38</v>
      </c>
      <c r="V2089" t="s">
        <v>90</v>
      </c>
      <c r="W2089" s="11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5">
      <c r="A2090" t="s">
        <v>28</v>
      </c>
      <c r="B2090" t="s">
        <v>10325</v>
      </c>
      <c r="C2090">
        <v>151</v>
      </c>
      <c r="D2090">
        <v>117</v>
      </c>
      <c r="E2090">
        <v>20</v>
      </c>
      <c r="F2090">
        <v>783</v>
      </c>
      <c r="G2090" t="s">
        <v>9053</v>
      </c>
      <c r="H2090">
        <v>11000</v>
      </c>
      <c r="I2090" s="11">
        <v>13987482</v>
      </c>
      <c r="J2090" t="s">
        <v>1618</v>
      </c>
      <c r="K2090" t="s">
        <v>217</v>
      </c>
      <c r="L2090" t="s">
        <v>10326</v>
      </c>
      <c r="M2090">
        <v>58957</v>
      </c>
      <c r="N2090">
        <v>15713</v>
      </c>
      <c r="O2090" t="s">
        <v>945</v>
      </c>
      <c r="P2090">
        <v>1</v>
      </c>
      <c r="Q2090" t="s">
        <v>10327</v>
      </c>
      <c r="R2090" t="s">
        <v>10328</v>
      </c>
      <c r="S2090">
        <v>91</v>
      </c>
      <c r="T2090" t="s">
        <v>37</v>
      </c>
      <c r="U2090" t="s">
        <v>38</v>
      </c>
      <c r="V2090" t="s">
        <v>569</v>
      </c>
      <c r="W2090" s="11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5">
      <c r="A2091" t="s">
        <v>28</v>
      </c>
      <c r="B2091" t="s">
        <v>10329</v>
      </c>
      <c r="C2091">
        <v>289</v>
      </c>
      <c r="D2091">
        <v>95</v>
      </c>
      <c r="E2091">
        <v>4</v>
      </c>
      <c r="F2091">
        <v>80</v>
      </c>
      <c r="G2091" t="s">
        <v>3764</v>
      </c>
      <c r="H2091">
        <v>788</v>
      </c>
      <c r="I2091" s="11">
        <v>14291570</v>
      </c>
      <c r="J2091" t="s">
        <v>222</v>
      </c>
      <c r="K2091" t="s">
        <v>2759</v>
      </c>
      <c r="L2091" t="s">
        <v>10330</v>
      </c>
      <c r="M2091">
        <v>82082</v>
      </c>
      <c r="N2091">
        <v>1414</v>
      </c>
      <c r="O2091" t="s">
        <v>10331</v>
      </c>
      <c r="P2091">
        <v>2</v>
      </c>
      <c r="Q2091" t="s">
        <v>10332</v>
      </c>
      <c r="R2091" t="s">
        <v>10333</v>
      </c>
      <c r="S2091">
        <v>236</v>
      </c>
      <c r="T2091" t="s">
        <v>37</v>
      </c>
      <c r="U2091" t="s">
        <v>1418</v>
      </c>
      <c r="V2091" t="s">
        <v>39</v>
      </c>
      <c r="W2091" s="1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5">
      <c r="A2092" t="s">
        <v>28</v>
      </c>
      <c r="B2092" t="s">
        <v>2994</v>
      </c>
      <c r="C2092">
        <v>76</v>
      </c>
      <c r="D2092">
        <v>99</v>
      </c>
      <c r="E2092">
        <v>272</v>
      </c>
      <c r="F2092">
        <v>62</v>
      </c>
      <c r="G2092" t="s">
        <v>4209</v>
      </c>
      <c r="H2092">
        <v>1000</v>
      </c>
      <c r="I2092" s="11">
        <v>12181484</v>
      </c>
      <c r="J2092" t="s">
        <v>1611</v>
      </c>
      <c r="K2092" t="s">
        <v>469</v>
      </c>
      <c r="L2092" t="s">
        <v>10334</v>
      </c>
      <c r="M2092">
        <v>26390</v>
      </c>
      <c r="N2092">
        <v>1189</v>
      </c>
      <c r="O2092" t="s">
        <v>10335</v>
      </c>
      <c r="P2092">
        <v>1</v>
      </c>
      <c r="Q2092" t="s">
        <v>10336</v>
      </c>
      <c r="R2092" t="s">
        <v>10337</v>
      </c>
      <c r="S2092">
        <v>176</v>
      </c>
      <c r="T2092" t="s">
        <v>37</v>
      </c>
      <c r="U2092" t="s">
        <v>38</v>
      </c>
      <c r="V2092" t="s">
        <v>39</v>
      </c>
      <c r="W2092" s="11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5">
      <c r="A2093" t="s">
        <v>28</v>
      </c>
      <c r="B2093" t="s">
        <v>4336</v>
      </c>
      <c r="C2093">
        <v>150</v>
      </c>
      <c r="D2093">
        <v>96</v>
      </c>
      <c r="E2093">
        <v>83</v>
      </c>
      <c r="F2093">
        <v>926</v>
      </c>
      <c r="G2093" t="s">
        <v>374</v>
      </c>
      <c r="H2093">
        <v>26000</v>
      </c>
      <c r="I2093" s="11">
        <v>13630226</v>
      </c>
      <c r="J2093" t="s">
        <v>1361</v>
      </c>
      <c r="K2093" t="s">
        <v>330</v>
      </c>
      <c r="L2093" t="s">
        <v>10338</v>
      </c>
      <c r="M2093">
        <v>112516</v>
      </c>
      <c r="N2093">
        <v>30541</v>
      </c>
      <c r="O2093" t="s">
        <v>4447</v>
      </c>
      <c r="P2093">
        <v>0</v>
      </c>
      <c r="Q2093" t="s">
        <v>10339</v>
      </c>
      <c r="R2093" t="s">
        <v>10340</v>
      </c>
      <c r="S2093">
        <v>223</v>
      </c>
      <c r="T2093" t="s">
        <v>37</v>
      </c>
      <c r="U2093" t="s">
        <v>38</v>
      </c>
      <c r="V2093" t="s">
        <v>569</v>
      </c>
      <c r="W2093" s="11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5">
      <c r="A2094" t="s">
        <v>28</v>
      </c>
      <c r="B2094" t="s">
        <v>3839</v>
      </c>
      <c r="C2094">
        <v>67</v>
      </c>
      <c r="D2094">
        <v>98</v>
      </c>
      <c r="E2094">
        <v>11000</v>
      </c>
      <c r="F2094">
        <v>967</v>
      </c>
      <c r="G2094" t="s">
        <v>1594</v>
      </c>
      <c r="H2094">
        <v>1000</v>
      </c>
      <c r="I2094" s="11">
        <v>13383737</v>
      </c>
      <c r="J2094" t="s">
        <v>982</v>
      </c>
      <c r="K2094" t="s">
        <v>388</v>
      </c>
      <c r="L2094" t="s">
        <v>10341</v>
      </c>
      <c r="M2094">
        <v>29385</v>
      </c>
      <c r="N2094">
        <v>4302</v>
      </c>
      <c r="O2094" t="s">
        <v>4028</v>
      </c>
      <c r="P2094">
        <v>4</v>
      </c>
      <c r="Q2094" t="s">
        <v>10342</v>
      </c>
      <c r="R2094" t="s">
        <v>10343</v>
      </c>
      <c r="S2094">
        <v>86</v>
      </c>
      <c r="T2094" t="s">
        <v>37</v>
      </c>
      <c r="U2094" t="s">
        <v>38</v>
      </c>
      <c r="V2094" t="s">
        <v>569</v>
      </c>
      <c r="W2094" s="11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5">
      <c r="A2095" t="s">
        <v>28</v>
      </c>
      <c r="B2095" t="s">
        <v>10344</v>
      </c>
      <c r="C2095">
        <v>36</v>
      </c>
      <c r="D2095">
        <v>123</v>
      </c>
      <c r="E2095">
        <v>6</v>
      </c>
      <c r="F2095">
        <v>85</v>
      </c>
      <c r="G2095" t="s">
        <v>10345</v>
      </c>
      <c r="H2095">
        <v>541</v>
      </c>
      <c r="I2095" s="11">
        <v>13391174</v>
      </c>
      <c r="J2095" t="s">
        <v>5652</v>
      </c>
      <c r="K2095" t="s">
        <v>10346</v>
      </c>
      <c r="L2095" t="s">
        <v>10347</v>
      </c>
      <c r="M2095">
        <v>5796</v>
      </c>
      <c r="N2095">
        <v>908</v>
      </c>
      <c r="O2095" t="s">
        <v>10348</v>
      </c>
      <c r="P2095">
        <v>0</v>
      </c>
      <c r="Q2095" t="s">
        <v>10349</v>
      </c>
      <c r="R2095" t="s">
        <v>10350</v>
      </c>
      <c r="S2095">
        <v>177</v>
      </c>
      <c r="T2095" t="s">
        <v>37</v>
      </c>
      <c r="U2095" t="s">
        <v>38</v>
      </c>
      <c r="V2095" t="s">
        <v>90</v>
      </c>
      <c r="W2095" s="11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5">
      <c r="A2096" t="s">
        <v>28</v>
      </c>
      <c r="B2096" t="s">
        <v>1165</v>
      </c>
      <c r="C2096">
        <v>149</v>
      </c>
      <c r="D2096">
        <v>101</v>
      </c>
      <c r="E2096">
        <v>176</v>
      </c>
      <c r="F2096">
        <v>83</v>
      </c>
      <c r="G2096" t="s">
        <v>413</v>
      </c>
      <c r="H2096">
        <v>3000</v>
      </c>
      <c r="I2096" s="11">
        <v>12987647</v>
      </c>
      <c r="J2096" t="s">
        <v>10351</v>
      </c>
      <c r="K2096" t="s">
        <v>490</v>
      </c>
      <c r="L2096" t="s">
        <v>10352</v>
      </c>
      <c r="M2096">
        <v>24019</v>
      </c>
      <c r="N2096">
        <v>3431</v>
      </c>
      <c r="O2096" t="s">
        <v>7526</v>
      </c>
      <c r="P2096">
        <v>2</v>
      </c>
      <c r="Q2096" t="s">
        <v>10353</v>
      </c>
      <c r="R2096" t="s">
        <v>10354</v>
      </c>
      <c r="S2096">
        <v>199</v>
      </c>
      <c r="T2096" t="s">
        <v>37</v>
      </c>
      <c r="U2096" t="s">
        <v>56</v>
      </c>
      <c r="V2096" t="s">
        <v>569</v>
      </c>
      <c r="W2096" s="11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5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7616</v>
      </c>
      <c r="H2097">
        <v>12000</v>
      </c>
      <c r="I2097" s="11">
        <v>12469811</v>
      </c>
      <c r="J2097" t="s">
        <v>2450</v>
      </c>
      <c r="K2097" t="s">
        <v>678</v>
      </c>
      <c r="L2097" t="s">
        <v>10355</v>
      </c>
      <c r="M2097">
        <v>69172</v>
      </c>
      <c r="N2097">
        <v>13156</v>
      </c>
      <c r="O2097" t="s">
        <v>1678</v>
      </c>
      <c r="P2097">
        <v>1</v>
      </c>
      <c r="Q2097" t="s">
        <v>10356</v>
      </c>
      <c r="R2097" t="s">
        <v>10357</v>
      </c>
      <c r="S2097">
        <v>316</v>
      </c>
      <c r="T2097" t="s">
        <v>37</v>
      </c>
      <c r="U2097" t="s">
        <v>38</v>
      </c>
      <c r="V2097" t="s">
        <v>569</v>
      </c>
      <c r="W2097" s="11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5">
      <c r="A2098" t="s">
        <v>720</v>
      </c>
      <c r="B2098" t="s">
        <v>4179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 s="11">
        <v>12398628</v>
      </c>
      <c r="J2098" t="s">
        <v>10358</v>
      </c>
      <c r="K2098" t="s">
        <v>5859</v>
      </c>
      <c r="L2098" t="s">
        <v>10359</v>
      </c>
      <c r="M2098">
        <v>21542</v>
      </c>
      <c r="N2098">
        <v>2880</v>
      </c>
      <c r="O2098" t="s">
        <v>4635</v>
      </c>
      <c r="P2098">
        <v>2</v>
      </c>
      <c r="Q2098" t="s">
        <v>10360</v>
      </c>
      <c r="R2098" t="s">
        <v>10361</v>
      </c>
      <c r="S2098">
        <v>88</v>
      </c>
      <c r="T2098" t="s">
        <v>37</v>
      </c>
      <c r="U2098" t="s">
        <v>38</v>
      </c>
      <c r="V2098" t="s">
        <v>569</v>
      </c>
      <c r="W2098" s="11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5">
      <c r="A2099" t="s">
        <v>28</v>
      </c>
      <c r="B2099" t="s">
        <v>4224</v>
      </c>
      <c r="C2099">
        <v>210</v>
      </c>
      <c r="D2099">
        <v>102</v>
      </c>
      <c r="E2099">
        <v>192</v>
      </c>
      <c r="F2099">
        <v>31</v>
      </c>
      <c r="G2099" t="s">
        <v>10362</v>
      </c>
      <c r="H2099">
        <v>346</v>
      </c>
      <c r="I2099" s="11">
        <v>13214030</v>
      </c>
      <c r="J2099" t="s">
        <v>2416</v>
      </c>
      <c r="K2099" t="s">
        <v>889</v>
      </c>
      <c r="L2099" t="s">
        <v>10363</v>
      </c>
      <c r="M2099">
        <v>60516</v>
      </c>
      <c r="N2099">
        <v>500</v>
      </c>
      <c r="O2099" t="s">
        <v>10364</v>
      </c>
      <c r="P2099">
        <v>3</v>
      </c>
      <c r="Q2099" t="s">
        <v>10365</v>
      </c>
      <c r="R2099" t="s">
        <v>10366</v>
      </c>
      <c r="S2099">
        <v>147</v>
      </c>
      <c r="T2099" t="s">
        <v>37</v>
      </c>
      <c r="U2099" t="s">
        <v>38</v>
      </c>
      <c r="V2099" t="s">
        <v>39</v>
      </c>
      <c r="W2099" s="11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5">
      <c r="A2100" t="s">
        <v>28</v>
      </c>
      <c r="B2100" t="s">
        <v>2003</v>
      </c>
      <c r="C2100">
        <v>113</v>
      </c>
      <c r="D2100">
        <v>108</v>
      </c>
      <c r="E2100">
        <v>212</v>
      </c>
      <c r="F2100">
        <v>347</v>
      </c>
      <c r="G2100" t="s">
        <v>4356</v>
      </c>
      <c r="H2100">
        <v>969</v>
      </c>
      <c r="I2100" s="11">
        <v>12232937</v>
      </c>
      <c r="J2100" t="s">
        <v>329</v>
      </c>
      <c r="K2100" t="s">
        <v>10367</v>
      </c>
      <c r="L2100" t="s">
        <v>10368</v>
      </c>
      <c r="M2100">
        <v>22823</v>
      </c>
      <c r="N2100">
        <v>2799</v>
      </c>
      <c r="O2100" t="s">
        <v>10369</v>
      </c>
      <c r="P2100">
        <v>1</v>
      </c>
      <c r="Q2100" t="s">
        <v>10370</v>
      </c>
      <c r="R2100" t="s">
        <v>10371</v>
      </c>
      <c r="S2100">
        <v>113</v>
      </c>
      <c r="T2100" t="s">
        <v>37</v>
      </c>
      <c r="U2100" t="s">
        <v>38</v>
      </c>
      <c r="V2100" t="s">
        <v>39</v>
      </c>
      <c r="W2100" s="11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5">
      <c r="A2101" t="s">
        <v>28</v>
      </c>
      <c r="B2101" t="s">
        <v>560</v>
      </c>
      <c r="C2101">
        <v>390</v>
      </c>
      <c r="D2101">
        <v>116</v>
      </c>
      <c r="E2101">
        <v>198</v>
      </c>
      <c r="F2101">
        <v>884</v>
      </c>
      <c r="G2101" t="s">
        <v>4266</v>
      </c>
      <c r="H2101">
        <v>17000</v>
      </c>
      <c r="I2101" s="11">
        <v>12134420</v>
      </c>
      <c r="J2101" t="s">
        <v>5690</v>
      </c>
      <c r="K2101" t="s">
        <v>479</v>
      </c>
      <c r="L2101" t="s">
        <v>10372</v>
      </c>
      <c r="M2101">
        <v>92237</v>
      </c>
      <c r="N2101">
        <v>20258</v>
      </c>
      <c r="O2101" t="s">
        <v>563</v>
      </c>
      <c r="P2101">
        <v>0</v>
      </c>
      <c r="Q2101" t="s">
        <v>10373</v>
      </c>
      <c r="R2101" t="s">
        <v>10374</v>
      </c>
      <c r="S2101">
        <v>366</v>
      </c>
      <c r="T2101" t="s">
        <v>37</v>
      </c>
      <c r="U2101" t="s">
        <v>56</v>
      </c>
      <c r="V2101" t="s">
        <v>569</v>
      </c>
      <c r="W2101" s="1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5">
      <c r="A2102" t="s">
        <v>28</v>
      </c>
      <c r="B2102" t="s">
        <v>10375</v>
      </c>
      <c r="C2102">
        <v>5</v>
      </c>
      <c r="D2102">
        <v>93</v>
      </c>
      <c r="E2102">
        <v>18</v>
      </c>
      <c r="F2102">
        <v>181</v>
      </c>
      <c r="G2102" t="s">
        <v>10376</v>
      </c>
      <c r="H2102">
        <v>400</v>
      </c>
      <c r="I2102" s="11">
        <v>11784000</v>
      </c>
      <c r="J2102" t="s">
        <v>8438</v>
      </c>
      <c r="K2102" t="s">
        <v>3293</v>
      </c>
      <c r="L2102" t="s">
        <v>10377</v>
      </c>
      <c r="M2102">
        <v>6701</v>
      </c>
      <c r="N2102">
        <v>1151</v>
      </c>
      <c r="O2102" t="s">
        <v>10378</v>
      </c>
      <c r="P2102">
        <v>0</v>
      </c>
      <c r="Q2102" t="s">
        <v>10379</v>
      </c>
      <c r="R2102" t="s">
        <v>10380</v>
      </c>
      <c r="S2102">
        <v>26</v>
      </c>
      <c r="T2102" t="s">
        <v>37</v>
      </c>
      <c r="U2102" t="s">
        <v>38</v>
      </c>
      <c r="V2102" t="s">
        <v>90</v>
      </c>
      <c r="W2102" s="11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5">
      <c r="A2103" t="s">
        <v>28</v>
      </c>
      <c r="B2103" t="s">
        <v>1504</v>
      </c>
      <c r="C2103">
        <v>248</v>
      </c>
      <c r="D2103">
        <v>102</v>
      </c>
      <c r="E2103">
        <v>1000</v>
      </c>
      <c r="F2103">
        <v>270</v>
      </c>
      <c r="G2103" t="s">
        <v>2772</v>
      </c>
      <c r="H2103">
        <v>734</v>
      </c>
      <c r="I2103" s="11">
        <v>11169531</v>
      </c>
      <c r="J2103" t="s">
        <v>1611</v>
      </c>
      <c r="K2103" t="s">
        <v>6888</v>
      </c>
      <c r="L2103" t="s">
        <v>10381</v>
      </c>
      <c r="M2103">
        <v>79855</v>
      </c>
      <c r="N2103">
        <v>1778</v>
      </c>
      <c r="O2103" t="s">
        <v>10382</v>
      </c>
      <c r="P2103">
        <v>2</v>
      </c>
      <c r="Q2103" t="s">
        <v>10383</v>
      </c>
      <c r="R2103" t="s">
        <v>10384</v>
      </c>
      <c r="S2103">
        <v>235</v>
      </c>
      <c r="T2103" t="s">
        <v>37</v>
      </c>
      <c r="U2103" t="s">
        <v>56</v>
      </c>
      <c r="V2103" t="s">
        <v>39</v>
      </c>
      <c r="W2103" s="11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5">
      <c r="A2104" t="s">
        <v>28</v>
      </c>
      <c r="B2104" t="s">
        <v>5369</v>
      </c>
      <c r="C2104">
        <v>137</v>
      </c>
      <c r="D2104">
        <v>103</v>
      </c>
      <c r="E2104">
        <v>350</v>
      </c>
      <c r="F2104">
        <v>99</v>
      </c>
      <c r="G2104" t="s">
        <v>10385</v>
      </c>
      <c r="H2104">
        <v>5000</v>
      </c>
      <c r="I2104" s="11">
        <v>11034436</v>
      </c>
      <c r="J2104" t="s">
        <v>10386</v>
      </c>
      <c r="K2104" t="s">
        <v>2330</v>
      </c>
      <c r="L2104" t="s">
        <v>10387</v>
      </c>
      <c r="M2104">
        <v>13505</v>
      </c>
      <c r="N2104">
        <v>5637</v>
      </c>
      <c r="O2104" t="s">
        <v>10388</v>
      </c>
      <c r="P2104">
        <v>1</v>
      </c>
      <c r="Q2104" t="s">
        <v>10389</v>
      </c>
      <c r="R2104" t="s">
        <v>10390</v>
      </c>
      <c r="S2104">
        <v>180</v>
      </c>
      <c r="T2104" t="s">
        <v>37</v>
      </c>
      <c r="U2104" t="s">
        <v>56</v>
      </c>
      <c r="V2104" t="s">
        <v>569</v>
      </c>
      <c r="W2104" s="11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5">
      <c r="A2105" t="s">
        <v>28</v>
      </c>
      <c r="B2105" t="s">
        <v>9274</v>
      </c>
      <c r="C2105">
        <v>214</v>
      </c>
      <c r="D2105">
        <v>115</v>
      </c>
      <c r="E2105">
        <v>214</v>
      </c>
      <c r="F2105">
        <v>968</v>
      </c>
      <c r="G2105" t="s">
        <v>4625</v>
      </c>
      <c r="H2105">
        <v>14000</v>
      </c>
      <c r="I2105" s="11">
        <v>12626905</v>
      </c>
      <c r="J2105" t="s">
        <v>454</v>
      </c>
      <c r="K2105" t="s">
        <v>208</v>
      </c>
      <c r="L2105" t="s">
        <v>10391</v>
      </c>
      <c r="M2105">
        <v>32567</v>
      </c>
      <c r="N2105">
        <v>27214</v>
      </c>
      <c r="O2105" t="s">
        <v>374</v>
      </c>
      <c r="P2105">
        <v>3</v>
      </c>
      <c r="Q2105" t="s">
        <v>10392</v>
      </c>
      <c r="R2105" t="s">
        <v>10393</v>
      </c>
      <c r="S2105">
        <v>106</v>
      </c>
      <c r="T2105" t="s">
        <v>37</v>
      </c>
      <c r="U2105" t="s">
        <v>38</v>
      </c>
      <c r="V2105" t="s">
        <v>569</v>
      </c>
      <c r="W2105" s="11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5">
      <c r="A2106" t="s">
        <v>28</v>
      </c>
      <c r="B2106" t="s">
        <v>3839</v>
      </c>
      <c r="C2106">
        <v>104</v>
      </c>
      <c r="D2106">
        <v>96</v>
      </c>
      <c r="E2106">
        <v>11000</v>
      </c>
      <c r="F2106">
        <v>223</v>
      </c>
      <c r="G2106" t="s">
        <v>10394</v>
      </c>
      <c r="H2106">
        <v>11000</v>
      </c>
      <c r="I2106" s="11">
        <v>10569071</v>
      </c>
      <c r="J2106" t="s">
        <v>1611</v>
      </c>
      <c r="K2106" t="s">
        <v>3839</v>
      </c>
      <c r="L2106" t="s">
        <v>10395</v>
      </c>
      <c r="M2106">
        <v>35586</v>
      </c>
      <c r="N2106">
        <v>11867</v>
      </c>
      <c r="O2106" t="s">
        <v>7518</v>
      </c>
      <c r="P2106">
        <v>2</v>
      </c>
      <c r="Q2106" t="s">
        <v>10396</v>
      </c>
      <c r="R2106" t="s">
        <v>10397</v>
      </c>
      <c r="S2106">
        <v>131</v>
      </c>
      <c r="T2106" t="s">
        <v>37</v>
      </c>
      <c r="U2106" t="s">
        <v>38</v>
      </c>
      <c r="V2106" t="s">
        <v>569</v>
      </c>
      <c r="W2106" s="11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5">
      <c r="A2107" t="s">
        <v>28</v>
      </c>
      <c r="B2107" t="s">
        <v>10398</v>
      </c>
      <c r="C2107">
        <v>81</v>
      </c>
      <c r="D2107">
        <v>98</v>
      </c>
      <c r="E2107">
        <v>4</v>
      </c>
      <c r="F2107">
        <v>677</v>
      </c>
      <c r="G2107" t="s">
        <v>420</v>
      </c>
      <c r="H2107">
        <v>2000</v>
      </c>
      <c r="I2107" s="11">
        <v>10544143</v>
      </c>
      <c r="J2107" t="s">
        <v>1618</v>
      </c>
      <c r="K2107" t="s">
        <v>6085</v>
      </c>
      <c r="L2107" t="s">
        <v>10399</v>
      </c>
      <c r="M2107">
        <v>16372</v>
      </c>
      <c r="N2107">
        <v>4843</v>
      </c>
      <c r="O2107" t="s">
        <v>10400</v>
      </c>
      <c r="P2107">
        <v>2</v>
      </c>
      <c r="Q2107" t="s">
        <v>10401</v>
      </c>
      <c r="R2107" t="s">
        <v>10402</v>
      </c>
      <c r="S2107">
        <v>121</v>
      </c>
      <c r="T2107" t="s">
        <v>37</v>
      </c>
      <c r="U2107" t="s">
        <v>365</v>
      </c>
      <c r="V2107" t="s">
        <v>39</v>
      </c>
      <c r="W2107" s="11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5">
      <c r="A2108" t="s">
        <v>28</v>
      </c>
      <c r="B2108" t="s">
        <v>9077</v>
      </c>
      <c r="C2108">
        <v>175</v>
      </c>
      <c r="D2108">
        <v>101</v>
      </c>
      <c r="E2108">
        <v>53</v>
      </c>
      <c r="F2108">
        <v>580</v>
      </c>
      <c r="G2108" t="s">
        <v>232</v>
      </c>
      <c r="H2108">
        <v>14000</v>
      </c>
      <c r="I2108" s="11">
        <v>13650738</v>
      </c>
      <c r="J2108" t="s">
        <v>2450</v>
      </c>
      <c r="K2108" t="s">
        <v>638</v>
      </c>
      <c r="L2108" t="s">
        <v>10403</v>
      </c>
      <c r="M2108">
        <v>61360</v>
      </c>
      <c r="N2108">
        <v>16926</v>
      </c>
      <c r="O2108" t="s">
        <v>10404</v>
      </c>
      <c r="P2108">
        <v>1</v>
      </c>
      <c r="Q2108" t="s">
        <v>10405</v>
      </c>
      <c r="R2108" t="s">
        <v>10406</v>
      </c>
      <c r="S2108">
        <v>129</v>
      </c>
      <c r="T2108" t="s">
        <v>37</v>
      </c>
      <c r="U2108" t="s">
        <v>38</v>
      </c>
      <c r="V2108" t="s">
        <v>569</v>
      </c>
      <c r="W2108" s="11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5">
      <c r="A2109" t="s">
        <v>28</v>
      </c>
      <c r="B2109" t="s">
        <v>4834</v>
      </c>
      <c r="C2109">
        <v>20</v>
      </c>
      <c r="D2109">
        <v>106</v>
      </c>
      <c r="E2109">
        <v>277</v>
      </c>
      <c r="F2109">
        <v>383</v>
      </c>
      <c r="G2109" t="s">
        <v>1335</v>
      </c>
      <c r="H2109">
        <v>22000</v>
      </c>
      <c r="I2109" s="11">
        <v>10555348</v>
      </c>
      <c r="J2109" t="s">
        <v>982</v>
      </c>
      <c r="K2109" t="s">
        <v>1683</v>
      </c>
      <c r="L2109" t="s">
        <v>10407</v>
      </c>
      <c r="M2109">
        <v>17349</v>
      </c>
      <c r="N2109">
        <v>24887</v>
      </c>
      <c r="O2109" t="s">
        <v>10408</v>
      </c>
      <c r="P2109">
        <v>0</v>
      </c>
      <c r="Q2109" t="s">
        <v>10409</v>
      </c>
      <c r="R2109" t="s">
        <v>10410</v>
      </c>
      <c r="S2109">
        <v>42</v>
      </c>
      <c r="T2109" t="s">
        <v>37</v>
      </c>
      <c r="U2109" t="s">
        <v>38</v>
      </c>
      <c r="V2109" t="s">
        <v>39</v>
      </c>
      <c r="W2109" s="11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5">
      <c r="A2110" t="s">
        <v>28</v>
      </c>
      <c r="B2110" t="s">
        <v>3839</v>
      </c>
      <c r="C2110">
        <v>69</v>
      </c>
      <c r="D2110">
        <v>101</v>
      </c>
      <c r="E2110">
        <v>11000</v>
      </c>
      <c r="F2110">
        <v>2</v>
      </c>
      <c r="G2110" t="s">
        <v>2200</v>
      </c>
      <c r="H2110">
        <v>1000</v>
      </c>
      <c r="I2110" s="11">
        <v>9714482</v>
      </c>
      <c r="J2110" t="s">
        <v>10411</v>
      </c>
      <c r="K2110" t="s">
        <v>3597</v>
      </c>
      <c r="L2110" t="s">
        <v>10412</v>
      </c>
      <c r="M2110">
        <v>30083</v>
      </c>
      <c r="N2110">
        <v>1614</v>
      </c>
      <c r="O2110" t="s">
        <v>10413</v>
      </c>
      <c r="P2110">
        <v>0</v>
      </c>
      <c r="Q2110" t="s">
        <v>10414</v>
      </c>
      <c r="R2110" t="s">
        <v>10415</v>
      </c>
      <c r="S2110">
        <v>140</v>
      </c>
      <c r="T2110" t="s">
        <v>37</v>
      </c>
      <c r="U2110" t="s">
        <v>38</v>
      </c>
      <c r="V2110" t="s">
        <v>569</v>
      </c>
      <c r="W2110" s="11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5">
      <c r="A2111" t="s">
        <v>28</v>
      </c>
      <c r="B2111" t="s">
        <v>1891</v>
      </c>
      <c r="C2111">
        <v>168</v>
      </c>
      <c r="D2111">
        <v>87</v>
      </c>
      <c r="E2111">
        <v>0</v>
      </c>
      <c r="F2111">
        <v>548</v>
      </c>
      <c r="G2111" t="s">
        <v>353</v>
      </c>
      <c r="H2111">
        <v>22000</v>
      </c>
      <c r="I2111" s="11">
        <v>8579684</v>
      </c>
      <c r="J2111" t="s">
        <v>1611</v>
      </c>
      <c r="K2111" t="s">
        <v>144</v>
      </c>
      <c r="L2111" t="s">
        <v>9797</v>
      </c>
      <c r="M2111">
        <v>89547</v>
      </c>
      <c r="N2111">
        <v>24324</v>
      </c>
      <c r="O2111" t="s">
        <v>5511</v>
      </c>
      <c r="P2111">
        <v>0</v>
      </c>
      <c r="Q2111" t="s">
        <v>9798</v>
      </c>
      <c r="R2111" t="s">
        <v>9799</v>
      </c>
      <c r="S2111">
        <v>199</v>
      </c>
      <c r="T2111" t="s">
        <v>37</v>
      </c>
      <c r="U2111" t="s">
        <v>38</v>
      </c>
      <c r="V2111" t="s">
        <v>569</v>
      </c>
      <c r="W2111" s="11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5">
      <c r="A2112" t="s">
        <v>28</v>
      </c>
      <c r="B2112" t="s">
        <v>327</v>
      </c>
      <c r="C2112">
        <v>166</v>
      </c>
      <c r="D2112">
        <v>111</v>
      </c>
      <c r="E2112">
        <v>0</v>
      </c>
      <c r="F2112">
        <v>725</v>
      </c>
      <c r="G2112" t="s">
        <v>1580</v>
      </c>
      <c r="H2112">
        <v>856</v>
      </c>
      <c r="I2112" s="11">
        <v>9525276</v>
      </c>
      <c r="J2112" t="s">
        <v>329</v>
      </c>
      <c r="K2112" t="s">
        <v>3505</v>
      </c>
      <c r="L2112" t="s">
        <v>10416</v>
      </c>
      <c r="M2112">
        <v>60156</v>
      </c>
      <c r="N2112">
        <v>3309</v>
      </c>
      <c r="O2112" t="s">
        <v>10417</v>
      </c>
      <c r="P2112">
        <v>0</v>
      </c>
      <c r="Q2112" t="s">
        <v>10418</v>
      </c>
      <c r="R2112" t="s">
        <v>10419</v>
      </c>
      <c r="S2112">
        <v>299</v>
      </c>
      <c r="T2112" t="s">
        <v>37</v>
      </c>
      <c r="U2112" t="s">
        <v>38</v>
      </c>
      <c r="V2112" t="s">
        <v>569</v>
      </c>
      <c r="W2112" s="11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5">
      <c r="A2113" t="s">
        <v>28</v>
      </c>
      <c r="B2113" t="s">
        <v>6746</v>
      </c>
      <c r="C2113">
        <v>160</v>
      </c>
      <c r="D2113">
        <v>99</v>
      </c>
      <c r="E2113">
        <v>52</v>
      </c>
      <c r="F2113">
        <v>148</v>
      </c>
      <c r="G2113" t="s">
        <v>298</v>
      </c>
      <c r="H2113">
        <v>22000</v>
      </c>
      <c r="I2113" s="11">
        <v>8855646</v>
      </c>
      <c r="J2113" t="s">
        <v>6687</v>
      </c>
      <c r="K2113" t="s">
        <v>1683</v>
      </c>
      <c r="L2113" t="s">
        <v>10420</v>
      </c>
      <c r="M2113">
        <v>49855</v>
      </c>
      <c r="N2113">
        <v>23409</v>
      </c>
      <c r="O2113" t="s">
        <v>10421</v>
      </c>
      <c r="P2113">
        <v>1</v>
      </c>
      <c r="Q2113" t="s">
        <v>10422</v>
      </c>
      <c r="R2113" t="s">
        <v>10423</v>
      </c>
      <c r="S2113">
        <v>117</v>
      </c>
      <c r="T2113" t="s">
        <v>37</v>
      </c>
      <c r="U2113" t="s">
        <v>38</v>
      </c>
      <c r="V2113" t="s">
        <v>39</v>
      </c>
      <c r="W2113" s="11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5">
      <c r="A2114" t="s">
        <v>28</v>
      </c>
      <c r="B2114" t="s">
        <v>10424</v>
      </c>
      <c r="C2114">
        <v>32</v>
      </c>
      <c r="D2114">
        <v>88</v>
      </c>
      <c r="E2114">
        <v>84</v>
      </c>
      <c r="F2114">
        <v>177</v>
      </c>
      <c r="G2114" t="s">
        <v>10425</v>
      </c>
      <c r="H2114">
        <v>650</v>
      </c>
      <c r="I2114" s="11">
        <v>9109322</v>
      </c>
      <c r="J2114" t="s">
        <v>2571</v>
      </c>
      <c r="K2114" t="s">
        <v>10426</v>
      </c>
      <c r="L2114" t="s">
        <v>10427</v>
      </c>
      <c r="M2114">
        <v>25371</v>
      </c>
      <c r="N2114">
        <v>1343</v>
      </c>
      <c r="O2114" t="s">
        <v>10428</v>
      </c>
      <c r="P2114">
        <v>3</v>
      </c>
      <c r="Q2114" t="s">
        <v>10429</v>
      </c>
      <c r="R2114" t="s">
        <v>10430</v>
      </c>
      <c r="S2114">
        <v>129</v>
      </c>
      <c r="T2114" t="s">
        <v>37</v>
      </c>
      <c r="U2114" t="s">
        <v>740</v>
      </c>
      <c r="V2114" t="s">
        <v>90</v>
      </c>
      <c r="W2114" s="11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5">
      <c r="A2115" t="s">
        <v>28</v>
      </c>
      <c r="B2115" t="s">
        <v>2569</v>
      </c>
      <c r="C2115">
        <v>72</v>
      </c>
      <c r="D2115">
        <v>83</v>
      </c>
      <c r="E2115">
        <v>10</v>
      </c>
      <c r="F2115">
        <v>69</v>
      </c>
      <c r="G2115" t="s">
        <v>10431</v>
      </c>
      <c r="H2115">
        <v>688</v>
      </c>
      <c r="I2115" s="11">
        <v>8326035</v>
      </c>
      <c r="J2115" t="s">
        <v>1689</v>
      </c>
      <c r="K2115" t="s">
        <v>1241</v>
      </c>
      <c r="L2115" t="s">
        <v>10432</v>
      </c>
      <c r="M2115">
        <v>21933</v>
      </c>
      <c r="N2115">
        <v>1019</v>
      </c>
      <c r="O2115" t="s">
        <v>10433</v>
      </c>
      <c r="P2115">
        <v>2</v>
      </c>
      <c r="Q2115" t="s">
        <v>10434</v>
      </c>
      <c r="R2115" t="s">
        <v>10435</v>
      </c>
      <c r="S2115">
        <v>76</v>
      </c>
      <c r="T2115" t="s">
        <v>37</v>
      </c>
      <c r="U2115" t="s">
        <v>740</v>
      </c>
      <c r="V2115" t="s">
        <v>39</v>
      </c>
      <c r="W2115" s="11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5">
      <c r="A2116" t="s">
        <v>28</v>
      </c>
      <c r="B2116" t="s">
        <v>2569</v>
      </c>
      <c r="C2116">
        <v>53</v>
      </c>
      <c r="D2116">
        <v>91</v>
      </c>
      <c r="E2116">
        <v>10</v>
      </c>
      <c r="F2116">
        <v>436</v>
      </c>
      <c r="G2116" t="s">
        <v>952</v>
      </c>
      <c r="H2116">
        <v>716</v>
      </c>
      <c r="I2116" s="11">
        <v>8104069</v>
      </c>
      <c r="J2116" t="s">
        <v>1689</v>
      </c>
      <c r="K2116" t="s">
        <v>702</v>
      </c>
      <c r="L2116" t="s">
        <v>10436</v>
      </c>
      <c r="M2116">
        <v>9785</v>
      </c>
      <c r="N2116">
        <v>2700</v>
      </c>
      <c r="O2116" t="s">
        <v>779</v>
      </c>
      <c r="P2116">
        <v>3</v>
      </c>
      <c r="Q2116" t="s">
        <v>10437</v>
      </c>
      <c r="R2116" t="s">
        <v>10438</v>
      </c>
      <c r="S2116">
        <v>26</v>
      </c>
      <c r="T2116" t="s">
        <v>37</v>
      </c>
      <c r="U2116" t="s">
        <v>38</v>
      </c>
      <c r="V2116" t="s">
        <v>39</v>
      </c>
      <c r="W2116" s="11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5">
      <c r="A2117" t="s">
        <v>28</v>
      </c>
      <c r="B2117" t="s">
        <v>3504</v>
      </c>
      <c r="C2117">
        <v>76</v>
      </c>
      <c r="D2117">
        <v>108</v>
      </c>
      <c r="E2117">
        <v>54</v>
      </c>
      <c r="F2117">
        <v>463</v>
      </c>
      <c r="G2117" t="s">
        <v>10439</v>
      </c>
      <c r="H2117">
        <v>786</v>
      </c>
      <c r="I2117" s="11">
        <v>8054280</v>
      </c>
      <c r="J2117" t="s">
        <v>2962</v>
      </c>
      <c r="K2117" t="s">
        <v>5874</v>
      </c>
      <c r="L2117" t="s">
        <v>10440</v>
      </c>
      <c r="M2117">
        <v>6838</v>
      </c>
      <c r="N2117">
        <v>2730</v>
      </c>
      <c r="O2117" t="s">
        <v>4735</v>
      </c>
      <c r="P2117">
        <v>3</v>
      </c>
      <c r="Q2117" t="s">
        <v>10441</v>
      </c>
      <c r="R2117" t="s">
        <v>10442</v>
      </c>
      <c r="S2117">
        <v>117</v>
      </c>
      <c r="T2117" t="s">
        <v>37</v>
      </c>
      <c r="U2117" t="s">
        <v>38</v>
      </c>
      <c r="V2117" t="s">
        <v>39</v>
      </c>
      <c r="W2117" s="11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5">
      <c r="A2118" t="s">
        <v>28</v>
      </c>
      <c r="B2118" t="s">
        <v>6720</v>
      </c>
      <c r="C2118">
        <v>401</v>
      </c>
      <c r="D2118">
        <v>148</v>
      </c>
      <c r="E2118">
        <v>0</v>
      </c>
      <c r="F2118">
        <v>175</v>
      </c>
      <c r="G2118" t="s">
        <v>10443</v>
      </c>
      <c r="H2118">
        <v>204</v>
      </c>
      <c r="I2118" s="11">
        <v>8093318</v>
      </c>
      <c r="J2118" t="s">
        <v>10444</v>
      </c>
      <c r="K2118" t="s">
        <v>10445</v>
      </c>
      <c r="L2118" t="s">
        <v>10446</v>
      </c>
      <c r="M2118">
        <v>61935</v>
      </c>
      <c r="N2118">
        <v>707</v>
      </c>
      <c r="O2118" t="s">
        <v>10447</v>
      </c>
      <c r="P2118">
        <v>0</v>
      </c>
      <c r="Q2118" t="s">
        <v>10448</v>
      </c>
      <c r="R2118" t="s">
        <v>10449</v>
      </c>
      <c r="S2118">
        <v>242</v>
      </c>
      <c r="T2118" t="s">
        <v>37</v>
      </c>
      <c r="U2118" t="s">
        <v>38</v>
      </c>
      <c r="V2118" t="s">
        <v>569</v>
      </c>
      <c r="W2118" s="11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5">
      <c r="A2119" t="s">
        <v>28</v>
      </c>
      <c r="B2119" t="s">
        <v>10450</v>
      </c>
      <c r="C2119">
        <v>31</v>
      </c>
      <c r="D2119">
        <v>77</v>
      </c>
      <c r="E2119">
        <v>3</v>
      </c>
      <c r="F2119">
        <v>593</v>
      </c>
      <c r="G2119" t="s">
        <v>4673</v>
      </c>
      <c r="H2119">
        <v>787</v>
      </c>
      <c r="I2119" s="11">
        <v>7382993</v>
      </c>
      <c r="J2119" t="s">
        <v>266</v>
      </c>
      <c r="K2119" t="s">
        <v>6281</v>
      </c>
      <c r="L2119" t="s">
        <v>10451</v>
      </c>
      <c r="M2119">
        <v>3851</v>
      </c>
      <c r="N2119">
        <v>2185</v>
      </c>
      <c r="O2119" t="s">
        <v>4788</v>
      </c>
      <c r="P2119">
        <v>0</v>
      </c>
      <c r="Q2119" t="s">
        <v>10452</v>
      </c>
      <c r="R2119" t="s">
        <v>10453</v>
      </c>
      <c r="S2119">
        <v>114</v>
      </c>
      <c r="T2119" t="s">
        <v>37</v>
      </c>
      <c r="U2119" t="s">
        <v>38</v>
      </c>
      <c r="V2119" t="s">
        <v>272</v>
      </c>
      <c r="W2119" s="11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5">
      <c r="A2120" t="s">
        <v>28</v>
      </c>
      <c r="B2120" t="s">
        <v>10454</v>
      </c>
      <c r="C2120">
        <v>65</v>
      </c>
      <c r="D2120">
        <v>110</v>
      </c>
      <c r="E2120">
        <v>9</v>
      </c>
      <c r="F2120">
        <v>826</v>
      </c>
      <c r="G2120" t="s">
        <v>10455</v>
      </c>
      <c r="H2120">
        <v>997</v>
      </c>
      <c r="I2120" s="11">
        <v>8888355</v>
      </c>
      <c r="J2120" t="s">
        <v>5897</v>
      </c>
      <c r="K2120" t="s">
        <v>10456</v>
      </c>
      <c r="L2120" t="s">
        <v>10457</v>
      </c>
      <c r="M2120">
        <v>7894</v>
      </c>
      <c r="N2120">
        <v>3177</v>
      </c>
      <c r="O2120" t="s">
        <v>5665</v>
      </c>
      <c r="P2120">
        <v>19</v>
      </c>
      <c r="Q2120" t="s">
        <v>10458</v>
      </c>
      <c r="R2120" t="s">
        <v>10459</v>
      </c>
      <c r="S2120">
        <v>25</v>
      </c>
      <c r="T2120" t="s">
        <v>37</v>
      </c>
      <c r="U2120" t="s">
        <v>38</v>
      </c>
      <c r="V2120" t="s">
        <v>39</v>
      </c>
      <c r="W2120" s="11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5">
      <c r="A2121" t="s">
        <v>28</v>
      </c>
      <c r="B2121" t="s">
        <v>5419</v>
      </c>
      <c r="C2121">
        <v>45</v>
      </c>
      <c r="D2121">
        <v>83</v>
      </c>
      <c r="E2121">
        <v>119</v>
      </c>
      <c r="F2121">
        <v>633</v>
      </c>
      <c r="G2121" t="s">
        <v>10461</v>
      </c>
      <c r="H2121">
        <v>885</v>
      </c>
      <c r="I2121" s="11">
        <v>7001720</v>
      </c>
      <c r="J2121" t="s">
        <v>2687</v>
      </c>
      <c r="K2121" t="s">
        <v>10462</v>
      </c>
      <c r="L2121" t="s">
        <v>10463</v>
      </c>
      <c r="M2121">
        <v>8560</v>
      </c>
      <c r="N2121">
        <v>2907</v>
      </c>
      <c r="O2121" t="s">
        <v>10464</v>
      </c>
      <c r="P2121">
        <v>2</v>
      </c>
      <c r="Q2121" t="s">
        <v>10465</v>
      </c>
      <c r="R2121" t="s">
        <v>10466</v>
      </c>
      <c r="S2121">
        <v>205</v>
      </c>
      <c r="T2121" t="s">
        <v>37</v>
      </c>
      <c r="U2121" t="s">
        <v>38</v>
      </c>
      <c r="V2121" t="s">
        <v>39</v>
      </c>
      <c r="W2121" s="11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5">
      <c r="A2122" t="s">
        <v>28</v>
      </c>
      <c r="B2122" t="s">
        <v>4691</v>
      </c>
      <c r="C2122">
        <v>260</v>
      </c>
      <c r="D2122">
        <v>107</v>
      </c>
      <c r="E2122">
        <v>0</v>
      </c>
      <c r="F2122">
        <v>99</v>
      </c>
      <c r="G2122" t="s">
        <v>5568</v>
      </c>
      <c r="H2122">
        <v>2000</v>
      </c>
      <c r="I2122" s="11">
        <v>7268659</v>
      </c>
      <c r="J2122" t="s">
        <v>412</v>
      </c>
      <c r="K2122" t="s">
        <v>5614</v>
      </c>
      <c r="L2122" t="s">
        <v>10467</v>
      </c>
      <c r="M2122">
        <v>59248</v>
      </c>
      <c r="N2122">
        <v>2848</v>
      </c>
      <c r="O2122" t="s">
        <v>10468</v>
      </c>
      <c r="P2122">
        <v>7</v>
      </c>
      <c r="Q2122" t="s">
        <v>10469</v>
      </c>
      <c r="R2122" t="s">
        <v>10470</v>
      </c>
      <c r="S2122">
        <v>164</v>
      </c>
      <c r="T2122" t="s">
        <v>37</v>
      </c>
      <c r="U2122" t="s">
        <v>6801</v>
      </c>
      <c r="V2122" t="s">
        <v>569</v>
      </c>
      <c r="W2122" s="11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5">
      <c r="A2123" t="s">
        <v>28</v>
      </c>
      <c r="B2123" t="s">
        <v>10471</v>
      </c>
      <c r="C2123">
        <v>129</v>
      </c>
      <c r="D2123">
        <v>100</v>
      </c>
      <c r="E2123">
        <v>17</v>
      </c>
      <c r="F2123">
        <v>86</v>
      </c>
      <c r="G2123" t="s">
        <v>8548</v>
      </c>
      <c r="H2123">
        <v>669</v>
      </c>
      <c r="I2123" s="11">
        <v>6852144</v>
      </c>
      <c r="J2123" t="s">
        <v>3041</v>
      </c>
      <c r="K2123" t="s">
        <v>6788</v>
      </c>
      <c r="L2123" t="s">
        <v>10472</v>
      </c>
      <c r="M2123">
        <v>15169</v>
      </c>
      <c r="N2123">
        <v>1267</v>
      </c>
      <c r="O2123" t="s">
        <v>10473</v>
      </c>
      <c r="P2123">
        <v>0</v>
      </c>
      <c r="Q2123" t="s">
        <v>10474</v>
      </c>
      <c r="R2123" t="s">
        <v>10475</v>
      </c>
      <c r="S2123">
        <v>213</v>
      </c>
      <c r="T2123" t="s">
        <v>37</v>
      </c>
      <c r="U2123" t="s">
        <v>263</v>
      </c>
      <c r="V2123" t="s">
        <v>39</v>
      </c>
      <c r="W2123" s="11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5">
      <c r="A2124" t="s">
        <v>28</v>
      </c>
      <c r="B2124" t="s">
        <v>8962</v>
      </c>
      <c r="C2124">
        <v>58</v>
      </c>
      <c r="D2124">
        <v>87</v>
      </c>
      <c r="E2124">
        <v>29</v>
      </c>
      <c r="F2124">
        <v>522</v>
      </c>
      <c r="G2124" t="s">
        <v>4356</v>
      </c>
      <c r="H2124">
        <v>1000</v>
      </c>
      <c r="I2124" s="11">
        <v>6563357</v>
      </c>
      <c r="J2124" t="s">
        <v>4052</v>
      </c>
      <c r="K2124" t="s">
        <v>10476</v>
      </c>
      <c r="L2124" t="s">
        <v>10477</v>
      </c>
      <c r="M2124">
        <v>18571</v>
      </c>
      <c r="N2124">
        <v>4218</v>
      </c>
      <c r="O2124" t="s">
        <v>408</v>
      </c>
      <c r="P2124">
        <v>4</v>
      </c>
      <c r="Q2124" t="s">
        <v>10478</v>
      </c>
      <c r="R2124" t="s">
        <v>10479</v>
      </c>
      <c r="S2124">
        <v>120</v>
      </c>
      <c r="T2124" t="s">
        <v>37</v>
      </c>
      <c r="U2124" t="s">
        <v>38</v>
      </c>
      <c r="V2124" t="s">
        <v>569</v>
      </c>
      <c r="W2124" s="11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5">
      <c r="A2125" t="s">
        <v>28</v>
      </c>
      <c r="B2125" t="s">
        <v>10480</v>
      </c>
      <c r="C2125">
        <v>103</v>
      </c>
      <c r="D2125">
        <v>154</v>
      </c>
      <c r="E2125">
        <v>608</v>
      </c>
      <c r="F2125">
        <v>149</v>
      </c>
      <c r="G2125" t="s">
        <v>3309</v>
      </c>
      <c r="H2125">
        <v>1000</v>
      </c>
      <c r="I2125" s="11">
        <v>6201757</v>
      </c>
      <c r="J2125" t="s">
        <v>10481</v>
      </c>
      <c r="K2125" t="s">
        <v>388</v>
      </c>
      <c r="L2125" t="s">
        <v>10482</v>
      </c>
      <c r="M2125">
        <v>10037</v>
      </c>
      <c r="N2125">
        <v>1690</v>
      </c>
      <c r="O2125" t="s">
        <v>10483</v>
      </c>
      <c r="P2125">
        <v>1</v>
      </c>
      <c r="Q2125" t="s">
        <v>10484</v>
      </c>
      <c r="R2125" t="s">
        <v>10485</v>
      </c>
      <c r="S2125">
        <v>202</v>
      </c>
      <c r="T2125" t="s">
        <v>37</v>
      </c>
      <c r="U2125" t="s">
        <v>56</v>
      </c>
      <c r="V2125" t="s">
        <v>569</v>
      </c>
      <c r="W2125" s="11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5">
      <c r="A2126" t="s">
        <v>28</v>
      </c>
      <c r="B2126" t="s">
        <v>5165</v>
      </c>
      <c r="C2126">
        <v>345</v>
      </c>
      <c r="D2126">
        <v>99</v>
      </c>
      <c r="E2126">
        <v>0</v>
      </c>
      <c r="F2126">
        <v>691</v>
      </c>
      <c r="G2126" t="s">
        <v>2713</v>
      </c>
      <c r="H2126">
        <v>13000</v>
      </c>
      <c r="I2126" s="11">
        <v>5702083</v>
      </c>
      <c r="J2126" t="s">
        <v>3438</v>
      </c>
      <c r="K2126" t="s">
        <v>448</v>
      </c>
      <c r="L2126" t="s">
        <v>10487</v>
      </c>
      <c r="M2126">
        <v>80617</v>
      </c>
      <c r="N2126">
        <v>23755</v>
      </c>
      <c r="O2126" t="s">
        <v>3276</v>
      </c>
      <c r="P2126">
        <v>3</v>
      </c>
      <c r="Q2126" t="s">
        <v>10488</v>
      </c>
      <c r="R2126" t="s">
        <v>10489</v>
      </c>
      <c r="S2126">
        <v>190</v>
      </c>
      <c r="T2126" t="s">
        <v>37</v>
      </c>
      <c r="U2126" t="s">
        <v>56</v>
      </c>
      <c r="V2126" t="s">
        <v>569</v>
      </c>
      <c r="W2126" s="11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5">
      <c r="A2127" t="s">
        <v>28</v>
      </c>
      <c r="B2127" t="s">
        <v>8570</v>
      </c>
      <c r="C2127">
        <v>232</v>
      </c>
      <c r="D2127">
        <v>100</v>
      </c>
      <c r="E2127">
        <v>0</v>
      </c>
      <c r="F2127">
        <v>407</v>
      </c>
      <c r="G2127" t="s">
        <v>572</v>
      </c>
      <c r="H2127">
        <v>21000</v>
      </c>
      <c r="I2127" s="11">
        <v>5480996</v>
      </c>
      <c r="J2127" t="s">
        <v>10490</v>
      </c>
      <c r="K2127" t="s">
        <v>92</v>
      </c>
      <c r="L2127" t="s">
        <v>10491</v>
      </c>
      <c r="M2127">
        <v>89383</v>
      </c>
      <c r="N2127">
        <v>39507</v>
      </c>
      <c r="O2127" t="s">
        <v>3333</v>
      </c>
      <c r="P2127">
        <v>0</v>
      </c>
      <c r="Q2127" t="s">
        <v>10492</v>
      </c>
      <c r="R2127" t="s">
        <v>10493</v>
      </c>
      <c r="S2127">
        <v>293</v>
      </c>
      <c r="T2127" t="s">
        <v>37</v>
      </c>
      <c r="U2127" t="s">
        <v>38</v>
      </c>
      <c r="V2127" t="s">
        <v>569</v>
      </c>
      <c r="W2127" s="11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5">
      <c r="A2128" t="s">
        <v>28</v>
      </c>
      <c r="B2128" t="s">
        <v>714</v>
      </c>
      <c r="C2128">
        <v>116</v>
      </c>
      <c r="D2128">
        <v>116</v>
      </c>
      <c r="E2128">
        <v>150</v>
      </c>
      <c r="F2128">
        <v>956</v>
      </c>
      <c r="G2128" t="s">
        <v>3591</v>
      </c>
      <c r="H2128">
        <v>18000</v>
      </c>
      <c r="I2128" s="11">
        <v>6002756</v>
      </c>
      <c r="J2128" t="s">
        <v>1575</v>
      </c>
      <c r="K2128" t="s">
        <v>625</v>
      </c>
      <c r="L2128" t="s">
        <v>10494</v>
      </c>
      <c r="M2128">
        <v>24997</v>
      </c>
      <c r="N2128">
        <v>21200</v>
      </c>
      <c r="O2128" t="s">
        <v>2160</v>
      </c>
      <c r="P2128">
        <v>2</v>
      </c>
      <c r="Q2128" t="s">
        <v>10495</v>
      </c>
      <c r="R2128" t="s">
        <v>10496</v>
      </c>
      <c r="S2128">
        <v>75</v>
      </c>
      <c r="T2128" t="s">
        <v>37</v>
      </c>
      <c r="U2128" t="s">
        <v>38</v>
      </c>
      <c r="V2128" t="s">
        <v>90</v>
      </c>
      <c r="W2128" s="11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5">
      <c r="A2129" t="s">
        <v>28</v>
      </c>
      <c r="B2129" t="s">
        <v>4231</v>
      </c>
      <c r="C2129">
        <v>148</v>
      </c>
      <c r="D2129">
        <v>94</v>
      </c>
      <c r="E2129">
        <v>892</v>
      </c>
      <c r="F2129">
        <v>81</v>
      </c>
      <c r="G2129" t="s">
        <v>10497</v>
      </c>
      <c r="H2129">
        <v>310</v>
      </c>
      <c r="I2129" s="11">
        <v>5132655</v>
      </c>
      <c r="J2129" t="s">
        <v>9495</v>
      </c>
      <c r="K2129" t="s">
        <v>10498</v>
      </c>
      <c r="L2129" t="s">
        <v>10499</v>
      </c>
      <c r="M2129">
        <v>37626</v>
      </c>
      <c r="N2129">
        <v>838</v>
      </c>
      <c r="O2129" t="s">
        <v>10500</v>
      </c>
      <c r="P2129">
        <v>0</v>
      </c>
      <c r="Q2129" t="s">
        <v>10501</v>
      </c>
      <c r="R2129" t="s">
        <v>10502</v>
      </c>
      <c r="S2129">
        <v>521</v>
      </c>
      <c r="T2129" t="s">
        <v>37</v>
      </c>
      <c r="U2129" t="s">
        <v>263</v>
      </c>
      <c r="V2129" t="s">
        <v>569</v>
      </c>
      <c r="W2129" s="11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5">
      <c r="A2130" t="s">
        <v>28</v>
      </c>
      <c r="B2130" t="s">
        <v>3266</v>
      </c>
      <c r="C2130">
        <v>79</v>
      </c>
      <c r="D2130">
        <v>111</v>
      </c>
      <c r="E2130">
        <v>650</v>
      </c>
      <c r="F2130">
        <v>181</v>
      </c>
      <c r="G2130" t="s">
        <v>10503</v>
      </c>
      <c r="H2130">
        <v>690</v>
      </c>
      <c r="I2130" s="11">
        <v>5205343</v>
      </c>
      <c r="J2130" t="s">
        <v>7724</v>
      </c>
      <c r="K2130" t="s">
        <v>1368</v>
      </c>
      <c r="L2130" t="s">
        <v>10504</v>
      </c>
      <c r="M2130">
        <v>11958</v>
      </c>
      <c r="N2130">
        <v>1573</v>
      </c>
      <c r="O2130" t="s">
        <v>10505</v>
      </c>
      <c r="P2130">
        <v>3</v>
      </c>
      <c r="Q2130" t="s">
        <v>10506</v>
      </c>
      <c r="R2130" t="s">
        <v>10507</v>
      </c>
      <c r="S2130">
        <v>39</v>
      </c>
      <c r="T2130" t="s">
        <v>37</v>
      </c>
      <c r="U2130" t="s">
        <v>38</v>
      </c>
      <c r="V2130" t="s">
        <v>90</v>
      </c>
      <c r="W2130" s="11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5">
      <c r="A2131" t="s">
        <v>28</v>
      </c>
      <c r="B2131" t="s">
        <v>10508</v>
      </c>
      <c r="C2131">
        <v>167</v>
      </c>
      <c r="D2131">
        <v>100</v>
      </c>
      <c r="E2131">
        <v>143</v>
      </c>
      <c r="F2131">
        <v>430</v>
      </c>
      <c r="G2131" t="s">
        <v>2198</v>
      </c>
      <c r="H2131">
        <v>829</v>
      </c>
      <c r="I2131" s="11">
        <v>5005883</v>
      </c>
      <c r="J2131" t="s">
        <v>3144</v>
      </c>
      <c r="K2131" t="s">
        <v>8043</v>
      </c>
      <c r="L2131" t="s">
        <v>10509</v>
      </c>
      <c r="M2131">
        <v>29649</v>
      </c>
      <c r="N2131">
        <v>2295</v>
      </c>
      <c r="O2131" t="s">
        <v>2876</v>
      </c>
      <c r="P2131">
        <v>1</v>
      </c>
      <c r="Q2131" t="s">
        <v>10510</v>
      </c>
      <c r="R2131" t="s">
        <v>10511</v>
      </c>
      <c r="S2131">
        <v>361</v>
      </c>
      <c r="T2131" t="s">
        <v>37</v>
      </c>
      <c r="U2131" t="s">
        <v>38</v>
      </c>
      <c r="V2131" t="s">
        <v>569</v>
      </c>
      <c r="W2131" s="1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5">
      <c r="A2132" t="s">
        <v>28</v>
      </c>
      <c r="B2132" t="s">
        <v>10512</v>
      </c>
      <c r="C2132">
        <v>350</v>
      </c>
      <c r="D2132">
        <v>125</v>
      </c>
      <c r="E2132">
        <v>78</v>
      </c>
      <c r="F2132">
        <v>745</v>
      </c>
      <c r="G2132" t="s">
        <v>7058</v>
      </c>
      <c r="H2132">
        <v>1000</v>
      </c>
      <c r="I2132" s="11">
        <v>5749134</v>
      </c>
      <c r="J2132" t="s">
        <v>454</v>
      </c>
      <c r="K2132" t="s">
        <v>1975</v>
      </c>
      <c r="L2132" t="s">
        <v>10513</v>
      </c>
      <c r="M2132">
        <v>45799</v>
      </c>
      <c r="N2132">
        <v>3979</v>
      </c>
      <c r="O2132" t="s">
        <v>2850</v>
      </c>
      <c r="P2132">
        <v>0</v>
      </c>
      <c r="Q2132" t="s">
        <v>10514</v>
      </c>
      <c r="R2132" t="s">
        <v>10515</v>
      </c>
      <c r="S2132">
        <v>180</v>
      </c>
      <c r="T2132" t="s">
        <v>37</v>
      </c>
      <c r="U2132" t="s">
        <v>38</v>
      </c>
      <c r="V2132" t="s">
        <v>569</v>
      </c>
      <c r="W2132" s="11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5">
      <c r="A2133" t="s">
        <v>28</v>
      </c>
      <c r="B2133" t="s">
        <v>10516</v>
      </c>
      <c r="C2133">
        <v>99</v>
      </c>
      <c r="D2133">
        <v>119</v>
      </c>
      <c r="E2133">
        <v>18</v>
      </c>
      <c r="F2133">
        <v>9</v>
      </c>
      <c r="G2133" t="s">
        <v>10517</v>
      </c>
      <c r="H2133">
        <v>20</v>
      </c>
      <c r="I2133" s="11">
        <v>4234040</v>
      </c>
      <c r="J2133" t="s">
        <v>1493</v>
      </c>
      <c r="K2133" t="s">
        <v>10518</v>
      </c>
      <c r="L2133" t="s">
        <v>10519</v>
      </c>
      <c r="M2133">
        <v>14301</v>
      </c>
      <c r="N2133">
        <v>64</v>
      </c>
      <c r="O2133" t="s">
        <v>10520</v>
      </c>
      <c r="P2133">
        <v>0</v>
      </c>
      <c r="Q2133" t="s">
        <v>10521</v>
      </c>
      <c r="R2133" t="s">
        <v>10522</v>
      </c>
      <c r="S2133">
        <v>45</v>
      </c>
      <c r="T2133" t="s">
        <v>37</v>
      </c>
      <c r="U2133" t="s">
        <v>38</v>
      </c>
      <c r="V2133" t="s">
        <v>39</v>
      </c>
      <c r="W2133" s="11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5">
      <c r="A2134" t="s">
        <v>720</v>
      </c>
      <c r="B2134" t="s">
        <v>10523</v>
      </c>
      <c r="C2134">
        <v>231</v>
      </c>
      <c r="D2134">
        <v>135</v>
      </c>
      <c r="E2134">
        <v>162</v>
      </c>
      <c r="F2134">
        <v>228</v>
      </c>
      <c r="G2134" t="s">
        <v>453</v>
      </c>
      <c r="H2134">
        <v>23000</v>
      </c>
      <c r="I2134" s="11">
        <v>4001121</v>
      </c>
      <c r="J2134" t="s">
        <v>4122</v>
      </c>
      <c r="K2134" t="s">
        <v>58</v>
      </c>
      <c r="L2134" t="s">
        <v>10524</v>
      </c>
      <c r="M2134">
        <v>48346</v>
      </c>
      <c r="N2134">
        <v>36398</v>
      </c>
      <c r="O2134" t="s">
        <v>10525</v>
      </c>
      <c r="P2134">
        <v>0</v>
      </c>
      <c r="Q2134" t="s">
        <v>10526</v>
      </c>
      <c r="R2134" t="s">
        <v>10527</v>
      </c>
      <c r="S2134">
        <v>230</v>
      </c>
      <c r="T2134" t="s">
        <v>37</v>
      </c>
      <c r="U2134" t="s">
        <v>38</v>
      </c>
      <c r="V2134" t="s">
        <v>569</v>
      </c>
      <c r="W2134" s="11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5">
      <c r="A2135" t="s">
        <v>28</v>
      </c>
      <c r="B2135" t="s">
        <v>10528</v>
      </c>
      <c r="C2135">
        <v>119</v>
      </c>
      <c r="D2135">
        <v>93</v>
      </c>
      <c r="E2135">
        <v>19</v>
      </c>
      <c r="F2135">
        <v>619</v>
      </c>
      <c r="G2135" t="s">
        <v>950</v>
      </c>
      <c r="H2135">
        <v>15000</v>
      </c>
      <c r="I2135" s="11">
        <v>3749061</v>
      </c>
      <c r="J2135" t="s">
        <v>59</v>
      </c>
      <c r="K2135" t="s">
        <v>108</v>
      </c>
      <c r="L2135" t="s">
        <v>10529</v>
      </c>
      <c r="M2135">
        <v>28629</v>
      </c>
      <c r="N2135">
        <v>30134</v>
      </c>
      <c r="O2135" t="s">
        <v>9101</v>
      </c>
      <c r="P2135">
        <v>3</v>
      </c>
      <c r="Q2135" t="s">
        <v>10530</v>
      </c>
      <c r="R2135" t="s">
        <v>10531</v>
      </c>
      <c r="S2135">
        <v>113</v>
      </c>
      <c r="T2135" t="s">
        <v>37</v>
      </c>
      <c r="U2135" t="s">
        <v>38</v>
      </c>
      <c r="V2135" t="s">
        <v>39</v>
      </c>
      <c r="W2135" s="11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5">
      <c r="A2136" t="s">
        <v>28</v>
      </c>
      <c r="B2136" t="s">
        <v>7759</v>
      </c>
      <c r="C2136">
        <v>182</v>
      </c>
      <c r="D2136">
        <v>114</v>
      </c>
      <c r="E2136">
        <v>0</v>
      </c>
      <c r="F2136">
        <v>446</v>
      </c>
      <c r="G2136" t="s">
        <v>10044</v>
      </c>
      <c r="H2136">
        <v>975</v>
      </c>
      <c r="I2136" s="11">
        <v>3519627</v>
      </c>
      <c r="J2136" t="s">
        <v>10532</v>
      </c>
      <c r="K2136" t="s">
        <v>9674</v>
      </c>
      <c r="L2136" t="s">
        <v>10533</v>
      </c>
      <c r="M2136">
        <v>41737</v>
      </c>
      <c r="N2136">
        <v>3014</v>
      </c>
      <c r="O2136" t="s">
        <v>10534</v>
      </c>
      <c r="P2136">
        <v>4</v>
      </c>
      <c r="Q2136" t="s">
        <v>10535</v>
      </c>
      <c r="R2136" t="s">
        <v>10536</v>
      </c>
      <c r="S2136">
        <v>105</v>
      </c>
      <c r="T2136" t="s">
        <v>37</v>
      </c>
      <c r="U2136" t="s">
        <v>38</v>
      </c>
      <c r="V2136" t="s">
        <v>39</v>
      </c>
      <c r="W2136" s="11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5">
      <c r="A2137" t="s">
        <v>28</v>
      </c>
      <c r="B2137" t="s">
        <v>10537</v>
      </c>
      <c r="C2137">
        <v>245</v>
      </c>
      <c r="D2137">
        <v>124</v>
      </c>
      <c r="E2137">
        <v>0</v>
      </c>
      <c r="F2137">
        <v>631</v>
      </c>
      <c r="G2137" t="s">
        <v>2539</v>
      </c>
      <c r="H2137">
        <v>22000</v>
      </c>
      <c r="I2137" s="11">
        <v>3081925</v>
      </c>
      <c r="J2137" t="s">
        <v>1375</v>
      </c>
      <c r="K2137" t="s">
        <v>670</v>
      </c>
      <c r="L2137" t="s">
        <v>10538</v>
      </c>
      <c r="M2137">
        <v>55842</v>
      </c>
      <c r="N2137">
        <v>24732</v>
      </c>
      <c r="O2137" t="s">
        <v>67</v>
      </c>
      <c r="P2137">
        <v>0</v>
      </c>
      <c r="Q2137" t="s">
        <v>10539</v>
      </c>
      <c r="R2137" t="s">
        <v>10540</v>
      </c>
      <c r="S2137">
        <v>274</v>
      </c>
      <c r="T2137" t="s">
        <v>37</v>
      </c>
      <c r="U2137" t="s">
        <v>38</v>
      </c>
      <c r="V2137" t="s">
        <v>569</v>
      </c>
      <c r="W2137" s="11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5">
      <c r="A2138" t="s">
        <v>28</v>
      </c>
      <c r="B2138" t="s">
        <v>7353</v>
      </c>
      <c r="C2138">
        <v>174</v>
      </c>
      <c r="D2138">
        <v>134</v>
      </c>
      <c r="E2138">
        <v>6000</v>
      </c>
      <c r="F2138">
        <v>745</v>
      </c>
      <c r="G2138" t="s">
        <v>775</v>
      </c>
      <c r="H2138">
        <v>893</v>
      </c>
      <c r="I2138" s="11">
        <v>2298191</v>
      </c>
      <c r="J2138" t="s">
        <v>8231</v>
      </c>
      <c r="K2138" t="s">
        <v>3351</v>
      </c>
      <c r="L2138" t="s">
        <v>10541</v>
      </c>
      <c r="M2138">
        <v>221552</v>
      </c>
      <c r="N2138">
        <v>2710</v>
      </c>
      <c r="O2138" t="s">
        <v>1024</v>
      </c>
      <c r="P2138">
        <v>0</v>
      </c>
      <c r="Q2138" t="s">
        <v>10542</v>
      </c>
      <c r="R2138" t="s">
        <v>10543</v>
      </c>
      <c r="S2138">
        <v>570</v>
      </c>
      <c r="T2138" t="s">
        <v>652</v>
      </c>
      <c r="U2138" t="s">
        <v>653</v>
      </c>
      <c r="V2138" t="s">
        <v>39</v>
      </c>
      <c r="W2138" s="11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5">
      <c r="A2139" t="s">
        <v>720</v>
      </c>
      <c r="B2139" t="s">
        <v>7313</v>
      </c>
      <c r="C2139">
        <v>69</v>
      </c>
      <c r="D2139">
        <v>114</v>
      </c>
      <c r="E2139">
        <v>22</v>
      </c>
      <c r="F2139">
        <v>413</v>
      </c>
      <c r="G2139" t="s">
        <v>3069</v>
      </c>
      <c r="H2139">
        <v>572</v>
      </c>
      <c r="I2139" s="11">
        <v>2353728</v>
      </c>
      <c r="J2139" t="s">
        <v>10544</v>
      </c>
      <c r="K2139" t="s">
        <v>6423</v>
      </c>
      <c r="L2139" t="s">
        <v>10545</v>
      </c>
      <c r="M2139">
        <v>4293</v>
      </c>
      <c r="N2139">
        <v>1776</v>
      </c>
      <c r="O2139" t="s">
        <v>5063</v>
      </c>
      <c r="P2139">
        <v>5</v>
      </c>
      <c r="Q2139" t="s">
        <v>10546</v>
      </c>
      <c r="R2139" t="s">
        <v>10547</v>
      </c>
      <c r="S2139">
        <v>53</v>
      </c>
      <c r="T2139" t="s">
        <v>1417</v>
      </c>
      <c r="U2139" t="s">
        <v>1418</v>
      </c>
      <c r="V2139" t="s">
        <v>39</v>
      </c>
      <c r="W2139" s="11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5">
      <c r="A2140" t="s">
        <v>28</v>
      </c>
      <c r="B2140" t="s">
        <v>10548</v>
      </c>
      <c r="C2140">
        <v>26</v>
      </c>
      <c r="D2140">
        <v>124</v>
      </c>
      <c r="E2140">
        <v>42</v>
      </c>
      <c r="F2140">
        <v>161</v>
      </c>
      <c r="G2140" t="s">
        <v>10549</v>
      </c>
      <c r="H2140">
        <v>801</v>
      </c>
      <c r="I2140" s="11">
        <v>2000000</v>
      </c>
      <c r="J2140" t="s">
        <v>10550</v>
      </c>
      <c r="K2140" t="s">
        <v>10264</v>
      </c>
      <c r="L2140" t="s">
        <v>10551</v>
      </c>
      <c r="M2140">
        <v>2998</v>
      </c>
      <c r="N2140">
        <v>1462</v>
      </c>
      <c r="O2140" t="s">
        <v>10552</v>
      </c>
      <c r="P2140">
        <v>0</v>
      </c>
      <c r="Q2140" t="s">
        <v>10553</v>
      </c>
      <c r="R2140" t="s">
        <v>10554</v>
      </c>
      <c r="S2140">
        <v>74</v>
      </c>
      <c r="T2140" t="s">
        <v>37</v>
      </c>
      <c r="U2140" t="s">
        <v>38</v>
      </c>
      <c r="V2140" t="s">
        <v>90</v>
      </c>
      <c r="W2140" s="11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5">
      <c r="A2141" t="s">
        <v>28</v>
      </c>
      <c r="B2141" t="s">
        <v>9274</v>
      </c>
      <c r="C2141">
        <v>168</v>
      </c>
      <c r="D2141">
        <v>104</v>
      </c>
      <c r="E2141">
        <v>214</v>
      </c>
      <c r="F2141">
        <v>430</v>
      </c>
      <c r="G2141" t="s">
        <v>515</v>
      </c>
      <c r="H2141">
        <v>1000</v>
      </c>
      <c r="I2141" s="11">
        <v>1900725</v>
      </c>
      <c r="J2141" t="s">
        <v>10205</v>
      </c>
      <c r="K2141" t="s">
        <v>385</v>
      </c>
      <c r="L2141" t="s">
        <v>10555</v>
      </c>
      <c r="M2141">
        <v>43205</v>
      </c>
      <c r="N2141">
        <v>2129</v>
      </c>
      <c r="O2141" t="s">
        <v>2876</v>
      </c>
      <c r="P2141">
        <v>1</v>
      </c>
      <c r="Q2141" t="s">
        <v>10556</v>
      </c>
      <c r="R2141" t="s">
        <v>10557</v>
      </c>
      <c r="S2141">
        <v>232</v>
      </c>
      <c r="T2141" t="s">
        <v>37</v>
      </c>
      <c r="U2141" t="s">
        <v>365</v>
      </c>
      <c r="V2141" t="s">
        <v>569</v>
      </c>
      <c r="W2141" s="1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5">
      <c r="A2142" t="s">
        <v>28</v>
      </c>
      <c r="B2142" t="s">
        <v>10558</v>
      </c>
      <c r="C2142">
        <v>27</v>
      </c>
      <c r="D2142">
        <v>118</v>
      </c>
      <c r="E2142">
        <v>14</v>
      </c>
      <c r="F2142">
        <v>400</v>
      </c>
      <c r="G2142" t="s">
        <v>3536</v>
      </c>
      <c r="H2142">
        <v>2000</v>
      </c>
      <c r="I2142" s="11">
        <v>2246000</v>
      </c>
      <c r="J2142" t="s">
        <v>1575</v>
      </c>
      <c r="K2142" t="s">
        <v>10559</v>
      </c>
      <c r="L2142" t="s">
        <v>10560</v>
      </c>
      <c r="M2142">
        <v>2302</v>
      </c>
      <c r="N2142">
        <v>3384</v>
      </c>
      <c r="O2142" t="s">
        <v>10561</v>
      </c>
      <c r="P2142">
        <v>4</v>
      </c>
      <c r="Q2142" t="s">
        <v>10562</v>
      </c>
      <c r="R2142" t="s">
        <v>10563</v>
      </c>
      <c r="S2142">
        <v>20</v>
      </c>
      <c r="T2142" t="s">
        <v>37</v>
      </c>
      <c r="U2142" t="s">
        <v>38</v>
      </c>
      <c r="V2142" t="s">
        <v>90</v>
      </c>
      <c r="W2142" s="11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5">
      <c r="A2143" t="s">
        <v>28</v>
      </c>
      <c r="B2143" t="s">
        <v>9254</v>
      </c>
      <c r="C2143">
        <v>28</v>
      </c>
      <c r="D2143">
        <v>80</v>
      </c>
      <c r="E2143">
        <v>121</v>
      </c>
      <c r="F2143">
        <v>587</v>
      </c>
      <c r="G2143" t="s">
        <v>2321</v>
      </c>
      <c r="H2143">
        <v>836</v>
      </c>
      <c r="I2143" s="11">
        <v>1646664</v>
      </c>
      <c r="J2143" t="s">
        <v>6111</v>
      </c>
      <c r="K2143" t="s">
        <v>10564</v>
      </c>
      <c r="L2143" t="s">
        <v>10565</v>
      </c>
      <c r="M2143">
        <v>4518</v>
      </c>
      <c r="N2143">
        <v>2467</v>
      </c>
      <c r="O2143" t="s">
        <v>8688</v>
      </c>
      <c r="P2143">
        <v>2</v>
      </c>
      <c r="Q2143" t="s">
        <v>10566</v>
      </c>
      <c r="R2143" t="s">
        <v>10567</v>
      </c>
      <c r="S2143">
        <v>66</v>
      </c>
      <c r="T2143" t="s">
        <v>37</v>
      </c>
      <c r="U2143" t="s">
        <v>38</v>
      </c>
      <c r="V2143" t="s">
        <v>569</v>
      </c>
      <c r="W2143" s="11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5">
      <c r="A2144" t="s">
        <v>28</v>
      </c>
      <c r="B2144" t="s">
        <v>8042</v>
      </c>
      <c r="C2144">
        <v>146</v>
      </c>
      <c r="D2144">
        <v>107</v>
      </c>
      <c r="E2144">
        <v>110</v>
      </c>
      <c r="F2144">
        <v>722</v>
      </c>
      <c r="G2144" t="s">
        <v>2815</v>
      </c>
      <c r="H2144">
        <v>23000</v>
      </c>
      <c r="I2144" s="11">
        <v>1190018</v>
      </c>
      <c r="J2144" t="s">
        <v>1350</v>
      </c>
      <c r="K2144" t="s">
        <v>58</v>
      </c>
      <c r="L2144" t="s">
        <v>10568</v>
      </c>
      <c r="M2144">
        <v>261317</v>
      </c>
      <c r="N2144">
        <v>25088</v>
      </c>
      <c r="O2144" t="s">
        <v>3036</v>
      </c>
      <c r="P2144">
        <v>2</v>
      </c>
      <c r="Q2144" t="s">
        <v>10569</v>
      </c>
      <c r="R2144" t="s">
        <v>10570</v>
      </c>
      <c r="S2144">
        <v>1137</v>
      </c>
      <c r="T2144" t="s">
        <v>37</v>
      </c>
      <c r="U2144" t="s">
        <v>38</v>
      </c>
      <c r="V2144" t="s">
        <v>569</v>
      </c>
      <c r="W2144" s="11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5">
      <c r="A2145" t="s">
        <v>28</v>
      </c>
      <c r="B2145" t="s">
        <v>1465</v>
      </c>
      <c r="C2145">
        <v>67</v>
      </c>
      <c r="D2145">
        <v>125</v>
      </c>
      <c r="E2145">
        <v>55</v>
      </c>
      <c r="F2145">
        <v>2</v>
      </c>
      <c r="G2145" t="s">
        <v>10571</v>
      </c>
      <c r="H2145">
        <v>991</v>
      </c>
      <c r="I2145" s="11">
        <v>1027749</v>
      </c>
      <c r="J2145" t="s">
        <v>3257</v>
      </c>
      <c r="K2145" t="s">
        <v>3234</v>
      </c>
      <c r="L2145" t="s">
        <v>10572</v>
      </c>
      <c r="M2145">
        <v>8087</v>
      </c>
      <c r="N2145">
        <v>1003</v>
      </c>
      <c r="O2145" t="s">
        <v>10573</v>
      </c>
      <c r="P2145">
        <v>4</v>
      </c>
      <c r="Q2145" t="s">
        <v>10574</v>
      </c>
      <c r="R2145" t="s">
        <v>10575</v>
      </c>
      <c r="S2145">
        <v>33</v>
      </c>
      <c r="T2145" t="s">
        <v>37</v>
      </c>
      <c r="U2145" t="s">
        <v>365</v>
      </c>
      <c r="V2145" t="s">
        <v>569</v>
      </c>
      <c r="W2145" s="11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5">
      <c r="A2146" t="s">
        <v>28</v>
      </c>
      <c r="B2146" t="s">
        <v>8417</v>
      </c>
      <c r="C2146">
        <v>93</v>
      </c>
      <c r="D2146">
        <v>115</v>
      </c>
      <c r="E2146">
        <v>115</v>
      </c>
      <c r="F2146">
        <v>977</v>
      </c>
      <c r="G2146" t="s">
        <v>7338</v>
      </c>
      <c r="H2146">
        <v>9000</v>
      </c>
      <c r="I2146" s="11">
        <v>882710</v>
      </c>
      <c r="J2146" t="s">
        <v>5047</v>
      </c>
      <c r="K2146" t="s">
        <v>749</v>
      </c>
      <c r="L2146" t="s">
        <v>10576</v>
      </c>
      <c r="M2146">
        <v>16215</v>
      </c>
      <c r="N2146">
        <v>11433</v>
      </c>
      <c r="O2146" t="s">
        <v>5353</v>
      </c>
      <c r="P2146">
        <v>2</v>
      </c>
      <c r="Q2146" t="s">
        <v>10577</v>
      </c>
      <c r="R2146" t="s">
        <v>10578</v>
      </c>
      <c r="S2146">
        <v>138</v>
      </c>
      <c r="T2146" t="s">
        <v>37</v>
      </c>
      <c r="U2146" t="s">
        <v>38</v>
      </c>
      <c r="V2146" t="s">
        <v>569</v>
      </c>
      <c r="W2146" s="11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5">
      <c r="A2147" t="s">
        <v>28</v>
      </c>
      <c r="B2147" t="s">
        <v>555</v>
      </c>
      <c r="C2147">
        <v>131</v>
      </c>
      <c r="D2147">
        <v>122</v>
      </c>
      <c r="E2147">
        <v>11000</v>
      </c>
      <c r="F2147">
        <v>188</v>
      </c>
      <c r="G2147" t="s">
        <v>555</v>
      </c>
      <c r="H2147">
        <v>11000</v>
      </c>
      <c r="I2147" s="11">
        <v>531009</v>
      </c>
      <c r="J2147" t="s">
        <v>209</v>
      </c>
      <c r="K2147" t="s">
        <v>335</v>
      </c>
      <c r="L2147" t="s">
        <v>10579</v>
      </c>
      <c r="M2147">
        <v>7976</v>
      </c>
      <c r="N2147">
        <v>22319</v>
      </c>
      <c r="O2147" t="s">
        <v>10580</v>
      </c>
      <c r="P2147">
        <v>0</v>
      </c>
      <c r="Q2147" t="s">
        <v>10581</v>
      </c>
      <c r="R2147" t="s">
        <v>10582</v>
      </c>
      <c r="S2147">
        <v>61</v>
      </c>
      <c r="T2147" t="s">
        <v>37</v>
      </c>
      <c r="U2147" t="s">
        <v>38</v>
      </c>
      <c r="V2147" t="s">
        <v>569</v>
      </c>
      <c r="W2147" s="11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5">
      <c r="A2148" t="s">
        <v>28</v>
      </c>
      <c r="B2148" t="s">
        <v>10583</v>
      </c>
      <c r="C2148">
        <v>105</v>
      </c>
      <c r="D2148">
        <v>103</v>
      </c>
      <c r="E2148">
        <v>78</v>
      </c>
      <c r="F2148">
        <v>101</v>
      </c>
      <c r="G2148" t="s">
        <v>498</v>
      </c>
      <c r="H2148">
        <v>488</v>
      </c>
      <c r="I2148" s="11">
        <v>410388</v>
      </c>
      <c r="J2148" t="s">
        <v>10584</v>
      </c>
      <c r="K2148" t="s">
        <v>6877</v>
      </c>
      <c r="L2148" t="s">
        <v>10585</v>
      </c>
      <c r="M2148">
        <v>13727</v>
      </c>
      <c r="N2148">
        <v>991</v>
      </c>
      <c r="O2148" t="s">
        <v>10586</v>
      </c>
      <c r="P2148">
        <v>1</v>
      </c>
      <c r="Q2148" t="s">
        <v>10587</v>
      </c>
      <c r="R2148" t="s">
        <v>10588</v>
      </c>
      <c r="S2148">
        <v>79</v>
      </c>
      <c r="T2148" t="s">
        <v>652</v>
      </c>
      <c r="U2148" t="s">
        <v>653</v>
      </c>
      <c r="V2148" t="s">
        <v>39</v>
      </c>
      <c r="W2148" s="11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5">
      <c r="A2149" t="s">
        <v>28</v>
      </c>
      <c r="B2149" t="s">
        <v>10589</v>
      </c>
      <c r="C2149">
        <v>21</v>
      </c>
      <c r="D2149">
        <v>101</v>
      </c>
      <c r="E2149">
        <v>25</v>
      </c>
      <c r="F2149">
        <v>407</v>
      </c>
      <c r="G2149" t="s">
        <v>5632</v>
      </c>
      <c r="H2149">
        <v>18000</v>
      </c>
      <c r="I2149" s="11">
        <v>375474</v>
      </c>
      <c r="J2149" t="s">
        <v>2235</v>
      </c>
      <c r="K2149" t="s">
        <v>625</v>
      </c>
      <c r="L2149" t="s">
        <v>10590</v>
      </c>
      <c r="M2149">
        <v>2613</v>
      </c>
      <c r="N2149">
        <v>20354</v>
      </c>
      <c r="O2149" t="s">
        <v>10591</v>
      </c>
      <c r="P2149">
        <v>0</v>
      </c>
      <c r="Q2149" t="s">
        <v>10592</v>
      </c>
      <c r="R2149" t="s">
        <v>10593</v>
      </c>
      <c r="S2149">
        <v>46</v>
      </c>
      <c r="T2149" t="s">
        <v>37</v>
      </c>
      <c r="U2149" t="s">
        <v>38</v>
      </c>
      <c r="V2149" t="s">
        <v>90</v>
      </c>
      <c r="W2149" s="11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5">
      <c r="A2150" t="s">
        <v>28</v>
      </c>
      <c r="B2150" t="s">
        <v>518</v>
      </c>
      <c r="C2150">
        <v>9</v>
      </c>
      <c r="D2150">
        <v>107</v>
      </c>
      <c r="E2150">
        <v>58</v>
      </c>
      <c r="F2150">
        <v>324</v>
      </c>
      <c r="G2150" t="s">
        <v>2478</v>
      </c>
      <c r="H2150">
        <v>699</v>
      </c>
      <c r="I2150" s="11">
        <v>305070</v>
      </c>
      <c r="J2150" t="s">
        <v>2789</v>
      </c>
      <c r="K2150" t="s">
        <v>10594</v>
      </c>
      <c r="L2150" t="s">
        <v>10595</v>
      </c>
      <c r="M2150">
        <v>3843</v>
      </c>
      <c r="N2150">
        <v>1592</v>
      </c>
      <c r="O2150" t="s">
        <v>3321</v>
      </c>
      <c r="P2150">
        <v>1</v>
      </c>
      <c r="Q2150" t="s">
        <v>10596</v>
      </c>
      <c r="R2150" t="s">
        <v>10597</v>
      </c>
      <c r="S2150">
        <v>25</v>
      </c>
      <c r="T2150" t="s">
        <v>37</v>
      </c>
      <c r="U2150" t="s">
        <v>38</v>
      </c>
      <c r="V2150" t="s">
        <v>569</v>
      </c>
      <c r="W2150" s="11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5">
      <c r="A2151" t="s">
        <v>28</v>
      </c>
      <c r="B2151" t="s">
        <v>6977</v>
      </c>
      <c r="C2151">
        <v>138</v>
      </c>
      <c r="D2151">
        <v>107</v>
      </c>
      <c r="E2151">
        <v>14</v>
      </c>
      <c r="F2151">
        <v>311</v>
      </c>
      <c r="G2151" t="s">
        <v>10599</v>
      </c>
      <c r="H2151">
        <v>403</v>
      </c>
      <c r="I2151" s="11">
        <v>1183354</v>
      </c>
      <c r="J2151" t="s">
        <v>10600</v>
      </c>
      <c r="K2151" t="s">
        <v>7419</v>
      </c>
      <c r="L2151" t="s">
        <v>10601</v>
      </c>
      <c r="M2151">
        <v>13026</v>
      </c>
      <c r="N2151">
        <v>1577</v>
      </c>
      <c r="O2151" t="s">
        <v>5435</v>
      </c>
      <c r="P2151">
        <v>1</v>
      </c>
      <c r="Q2151" t="s">
        <v>10602</v>
      </c>
      <c r="R2151" t="s">
        <v>10603</v>
      </c>
      <c r="S2151">
        <v>75</v>
      </c>
      <c r="T2151" t="s">
        <v>37</v>
      </c>
      <c r="U2151" t="s">
        <v>38</v>
      </c>
      <c r="V2151" t="s">
        <v>39</v>
      </c>
      <c r="W2151" s="11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5">
      <c r="A2152" t="s">
        <v>28</v>
      </c>
      <c r="B2152" t="s">
        <v>10604</v>
      </c>
      <c r="C2152">
        <v>42</v>
      </c>
      <c r="D2152">
        <v>100</v>
      </c>
      <c r="E2152">
        <v>3</v>
      </c>
      <c r="F2152">
        <v>442</v>
      </c>
      <c r="G2152" t="s">
        <v>2867</v>
      </c>
      <c r="H2152">
        <v>14000</v>
      </c>
      <c r="I2152" s="11">
        <v>121972</v>
      </c>
      <c r="J2152" t="s">
        <v>2958</v>
      </c>
      <c r="K2152" t="s">
        <v>2314</v>
      </c>
      <c r="L2152" t="s">
        <v>10605</v>
      </c>
      <c r="M2152">
        <v>9868</v>
      </c>
      <c r="N2152">
        <v>15612</v>
      </c>
      <c r="O2152" t="s">
        <v>10606</v>
      </c>
      <c r="P2152">
        <v>3</v>
      </c>
      <c r="Q2152" t="s">
        <v>10607</v>
      </c>
      <c r="R2152" t="s">
        <v>10608</v>
      </c>
      <c r="S2152">
        <v>81</v>
      </c>
      <c r="T2152" t="s">
        <v>37</v>
      </c>
      <c r="U2152" t="s">
        <v>38</v>
      </c>
      <c r="V2152" t="s">
        <v>569</v>
      </c>
      <c r="W2152" s="11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5">
      <c r="A2153" t="s">
        <v>28</v>
      </c>
      <c r="B2153" t="s">
        <v>5594</v>
      </c>
      <c r="C2153">
        <v>92</v>
      </c>
      <c r="D2153">
        <v>110</v>
      </c>
      <c r="E2153">
        <v>278</v>
      </c>
      <c r="F2153">
        <v>181</v>
      </c>
      <c r="G2153" t="s">
        <v>6836</v>
      </c>
      <c r="H2153">
        <v>3000</v>
      </c>
      <c r="I2153" s="11">
        <v>263365</v>
      </c>
      <c r="J2153" t="s">
        <v>2416</v>
      </c>
      <c r="K2153" t="s">
        <v>640</v>
      </c>
      <c r="L2153" t="s">
        <v>10610</v>
      </c>
      <c r="M2153">
        <v>6147</v>
      </c>
      <c r="N2153">
        <v>3785</v>
      </c>
      <c r="O2153" t="s">
        <v>10611</v>
      </c>
      <c r="P2153">
        <v>2</v>
      </c>
      <c r="Q2153" t="s">
        <v>10612</v>
      </c>
      <c r="R2153" t="s">
        <v>10613</v>
      </c>
      <c r="S2153">
        <v>36</v>
      </c>
      <c r="T2153" t="s">
        <v>37</v>
      </c>
      <c r="U2153" t="s">
        <v>38</v>
      </c>
      <c r="V2153" t="s">
        <v>39</v>
      </c>
      <c r="W2153" s="11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5">
      <c r="A2154" t="s">
        <v>28</v>
      </c>
      <c r="B2154" t="s">
        <v>9757</v>
      </c>
      <c r="C2154">
        <v>143</v>
      </c>
      <c r="D2154">
        <v>125</v>
      </c>
      <c r="E2154">
        <v>43</v>
      </c>
      <c r="F2154">
        <v>7</v>
      </c>
      <c r="G2154" t="s">
        <v>4520</v>
      </c>
      <c r="H2154">
        <v>2000</v>
      </c>
      <c r="I2154" s="11">
        <v>8047690</v>
      </c>
      <c r="J2154" t="s">
        <v>209</v>
      </c>
      <c r="K2154" t="s">
        <v>1179</v>
      </c>
      <c r="L2154" t="s">
        <v>10614</v>
      </c>
      <c r="M2154">
        <v>77656</v>
      </c>
      <c r="N2154">
        <v>2608</v>
      </c>
      <c r="O2154" t="s">
        <v>10615</v>
      </c>
      <c r="P2154">
        <v>0</v>
      </c>
      <c r="Q2154" t="s">
        <v>10616</v>
      </c>
      <c r="R2154" t="s">
        <v>10617</v>
      </c>
      <c r="S2154">
        <v>220</v>
      </c>
      <c r="T2154" t="s">
        <v>1883</v>
      </c>
      <c r="U2154" t="s">
        <v>865</v>
      </c>
      <c r="V2154" t="s">
        <v>39</v>
      </c>
      <c r="W2154" s="11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5">
      <c r="A2155" t="s">
        <v>28</v>
      </c>
      <c r="B2155" t="s">
        <v>9703</v>
      </c>
      <c r="C2155">
        <v>160</v>
      </c>
      <c r="D2155">
        <v>184</v>
      </c>
      <c r="E2155">
        <v>34</v>
      </c>
      <c r="F2155">
        <v>155</v>
      </c>
      <c r="G2155" t="s">
        <v>6762</v>
      </c>
      <c r="H2155">
        <v>486</v>
      </c>
      <c r="I2155" s="11">
        <v>476270</v>
      </c>
      <c r="J2155" t="s">
        <v>8225</v>
      </c>
      <c r="K2155" t="s">
        <v>2966</v>
      </c>
      <c r="L2155" t="s">
        <v>10618</v>
      </c>
      <c r="M2155">
        <v>29602</v>
      </c>
      <c r="N2155">
        <v>1601</v>
      </c>
      <c r="O2155" t="s">
        <v>10619</v>
      </c>
      <c r="P2155">
        <v>2</v>
      </c>
      <c r="Q2155" t="s">
        <v>10620</v>
      </c>
      <c r="R2155" t="s">
        <v>10621</v>
      </c>
      <c r="S2155">
        <v>110</v>
      </c>
      <c r="T2155" t="s">
        <v>8230</v>
      </c>
      <c r="U2155" t="s">
        <v>740</v>
      </c>
      <c r="V2155" t="s">
        <v>569</v>
      </c>
      <c r="W2155" s="11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5">
      <c r="A2156" t="s">
        <v>28</v>
      </c>
      <c r="B2156" t="s">
        <v>2748</v>
      </c>
      <c r="C2156">
        <v>92</v>
      </c>
      <c r="D2156">
        <v>236</v>
      </c>
      <c r="E2156">
        <v>0</v>
      </c>
      <c r="F2156">
        <v>232</v>
      </c>
      <c r="G2156" t="s">
        <v>10622</v>
      </c>
      <c r="H2156">
        <v>933</v>
      </c>
      <c r="I2156" s="11">
        <v>184208848</v>
      </c>
      <c r="J2156" t="s">
        <v>5740</v>
      </c>
      <c r="K2156" t="s">
        <v>2864</v>
      </c>
      <c r="L2156" t="s">
        <v>10623</v>
      </c>
      <c r="M2156">
        <v>186485</v>
      </c>
      <c r="N2156">
        <v>2398</v>
      </c>
      <c r="O2156" t="s">
        <v>3455</v>
      </c>
      <c r="P2156">
        <v>1</v>
      </c>
      <c r="Q2156" t="s">
        <v>10624</v>
      </c>
      <c r="R2156" t="s">
        <v>10625</v>
      </c>
      <c r="S2156">
        <v>382</v>
      </c>
      <c r="T2156" t="s">
        <v>37</v>
      </c>
      <c r="U2156" t="s">
        <v>38</v>
      </c>
      <c r="V2156" t="s">
        <v>39</v>
      </c>
      <c r="W2156" s="11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5">
      <c r="A2157" t="s">
        <v>28</v>
      </c>
      <c r="B2157" t="s">
        <v>6257</v>
      </c>
      <c r="C2157">
        <v>286</v>
      </c>
      <c r="D2157">
        <v>97</v>
      </c>
      <c r="E2157">
        <v>52</v>
      </c>
      <c r="F2157">
        <v>384</v>
      </c>
      <c r="G2157" t="s">
        <v>983</v>
      </c>
      <c r="H2157">
        <v>3000</v>
      </c>
      <c r="I2157" s="11">
        <v>100292856</v>
      </c>
      <c r="J2157" t="s">
        <v>1611</v>
      </c>
      <c r="K2157" t="s">
        <v>696</v>
      </c>
      <c r="L2157" t="s">
        <v>10626</v>
      </c>
      <c r="M2157">
        <v>160418</v>
      </c>
      <c r="N2157">
        <v>5547</v>
      </c>
      <c r="O2157" t="s">
        <v>534</v>
      </c>
      <c r="P2157">
        <v>0</v>
      </c>
      <c r="Q2157" t="s">
        <v>10627</v>
      </c>
      <c r="R2157" t="s">
        <v>10628</v>
      </c>
      <c r="S2157">
        <v>296</v>
      </c>
      <c r="T2157" t="s">
        <v>37</v>
      </c>
      <c r="U2157" t="s">
        <v>38</v>
      </c>
      <c r="V2157" t="s">
        <v>569</v>
      </c>
      <c r="W2157" s="11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5">
      <c r="A2158" t="s">
        <v>28</v>
      </c>
      <c r="B2158" t="s">
        <v>4117</v>
      </c>
      <c r="C2158">
        <v>43</v>
      </c>
      <c r="D2158">
        <v>113</v>
      </c>
      <c r="E2158">
        <v>17</v>
      </c>
      <c r="F2158">
        <v>551</v>
      </c>
      <c r="G2158" t="s">
        <v>728</v>
      </c>
      <c r="H2158">
        <v>14000</v>
      </c>
      <c r="I2158" s="11">
        <v>58571513</v>
      </c>
      <c r="J2158" t="s">
        <v>2079</v>
      </c>
      <c r="K2158" t="s">
        <v>2314</v>
      </c>
      <c r="L2158" t="s">
        <v>10629</v>
      </c>
      <c r="M2158">
        <v>30213</v>
      </c>
      <c r="N2158">
        <v>15914</v>
      </c>
      <c r="O2158" t="s">
        <v>4560</v>
      </c>
      <c r="P2158">
        <v>1</v>
      </c>
      <c r="Q2158" t="s">
        <v>10630</v>
      </c>
      <c r="R2158" t="s">
        <v>10631</v>
      </c>
      <c r="S2158">
        <v>112</v>
      </c>
      <c r="T2158" t="s">
        <v>37</v>
      </c>
      <c r="U2158" t="s">
        <v>38</v>
      </c>
      <c r="V2158" t="s">
        <v>569</v>
      </c>
      <c r="W2158" s="11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5">
      <c r="A2159" t="s">
        <v>28</v>
      </c>
      <c r="B2159" t="s">
        <v>10632</v>
      </c>
      <c r="C2159">
        <v>69</v>
      </c>
      <c r="D2159">
        <v>95</v>
      </c>
      <c r="E2159">
        <v>15</v>
      </c>
      <c r="F2159">
        <v>528</v>
      </c>
      <c r="G2159" t="s">
        <v>6958</v>
      </c>
      <c r="H2159">
        <v>1000</v>
      </c>
      <c r="I2159" s="11">
        <v>51431160</v>
      </c>
      <c r="J2159" t="s">
        <v>2630</v>
      </c>
      <c r="K2159" t="s">
        <v>10633</v>
      </c>
      <c r="L2159" t="s">
        <v>10634</v>
      </c>
      <c r="M2159">
        <v>62861</v>
      </c>
      <c r="N2159">
        <v>3092</v>
      </c>
      <c r="O2159" t="s">
        <v>8619</v>
      </c>
      <c r="P2159">
        <v>2</v>
      </c>
      <c r="Q2159" t="s">
        <v>10635</v>
      </c>
      <c r="R2159" t="s">
        <v>10636</v>
      </c>
      <c r="S2159">
        <v>232</v>
      </c>
      <c r="T2159" t="s">
        <v>37</v>
      </c>
      <c r="U2159" t="s">
        <v>38</v>
      </c>
      <c r="V2159" t="s">
        <v>90</v>
      </c>
      <c r="W2159" s="11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5">
      <c r="A2160" t="s">
        <v>28</v>
      </c>
      <c r="B2160" t="s">
        <v>6001</v>
      </c>
      <c r="C2160">
        <v>242</v>
      </c>
      <c r="D2160">
        <v>103</v>
      </c>
      <c r="E2160">
        <v>0</v>
      </c>
      <c r="F2160">
        <v>157</v>
      </c>
      <c r="G2160" t="s">
        <v>10637</v>
      </c>
      <c r="H2160">
        <v>611</v>
      </c>
      <c r="I2160" s="11">
        <v>103001286</v>
      </c>
      <c r="J2160" t="s">
        <v>4883</v>
      </c>
      <c r="K2160" t="s">
        <v>9419</v>
      </c>
      <c r="L2160" t="s">
        <v>10638</v>
      </c>
      <c r="M2160">
        <v>222018</v>
      </c>
      <c r="N2160">
        <v>1212</v>
      </c>
      <c r="O2160" t="s">
        <v>6002</v>
      </c>
      <c r="P2160">
        <v>0</v>
      </c>
      <c r="Q2160" t="s">
        <v>10639</v>
      </c>
      <c r="R2160" t="s">
        <v>10640</v>
      </c>
      <c r="S2160">
        <v>869</v>
      </c>
      <c r="T2160" t="s">
        <v>37</v>
      </c>
      <c r="U2160" t="s">
        <v>38</v>
      </c>
      <c r="V2160" t="s">
        <v>569</v>
      </c>
      <c r="W2160" s="11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5">
      <c r="A2161" t="s">
        <v>28</v>
      </c>
      <c r="B2161" t="s">
        <v>10102</v>
      </c>
      <c r="C2161">
        <v>149</v>
      </c>
      <c r="D2161">
        <v>91</v>
      </c>
      <c r="E2161">
        <v>17</v>
      </c>
      <c r="F2161">
        <v>670</v>
      </c>
      <c r="G2161" t="s">
        <v>8791</v>
      </c>
      <c r="H2161">
        <v>1000</v>
      </c>
      <c r="I2161" s="11">
        <v>41867960</v>
      </c>
      <c r="J2161" t="s">
        <v>6096</v>
      </c>
      <c r="K2161" t="s">
        <v>7192</v>
      </c>
      <c r="L2161" t="s">
        <v>10641</v>
      </c>
      <c r="M2161">
        <v>65512</v>
      </c>
      <c r="N2161">
        <v>3023</v>
      </c>
      <c r="O2161" t="s">
        <v>2340</v>
      </c>
      <c r="P2161">
        <v>0</v>
      </c>
      <c r="Q2161" t="s">
        <v>10642</v>
      </c>
      <c r="R2161" t="s">
        <v>10643</v>
      </c>
      <c r="S2161">
        <v>478</v>
      </c>
      <c r="T2161" t="s">
        <v>37</v>
      </c>
      <c r="U2161" t="s">
        <v>38</v>
      </c>
      <c r="V2161" t="s">
        <v>569</v>
      </c>
      <c r="W2161" s="11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5">
      <c r="A2162" t="s">
        <v>28</v>
      </c>
      <c r="B2162" t="s">
        <v>425</v>
      </c>
      <c r="C2162">
        <v>198</v>
      </c>
      <c r="D2162">
        <v>116</v>
      </c>
      <c r="E2162">
        <v>0</v>
      </c>
      <c r="F2162">
        <v>459</v>
      </c>
      <c r="G2162" t="s">
        <v>5949</v>
      </c>
      <c r="H2162">
        <v>1000</v>
      </c>
      <c r="I2162" s="11">
        <v>210609762</v>
      </c>
      <c r="J2162" t="s">
        <v>1812</v>
      </c>
      <c r="K2162" t="s">
        <v>3602</v>
      </c>
      <c r="L2162" t="s">
        <v>10647</v>
      </c>
      <c r="M2162">
        <v>732212</v>
      </c>
      <c r="N2162">
        <v>3230</v>
      </c>
      <c r="O2162" t="s">
        <v>10648</v>
      </c>
      <c r="P2162">
        <v>0</v>
      </c>
      <c r="Q2162" t="s">
        <v>10649</v>
      </c>
      <c r="R2162" t="s">
        <v>10650</v>
      </c>
      <c r="S2162">
        <v>809</v>
      </c>
      <c r="T2162" t="s">
        <v>37</v>
      </c>
      <c r="U2162" t="s">
        <v>38</v>
      </c>
      <c r="V2162" t="s">
        <v>90</v>
      </c>
      <c r="W2162" s="11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5">
      <c r="A2163" t="s">
        <v>28</v>
      </c>
      <c r="B2163" t="s">
        <v>6465</v>
      </c>
      <c r="C2163">
        <v>147</v>
      </c>
      <c r="D2163">
        <v>93</v>
      </c>
      <c r="E2163">
        <v>37</v>
      </c>
      <c r="F2163">
        <v>545</v>
      </c>
      <c r="G2163" t="s">
        <v>4605</v>
      </c>
      <c r="H2163">
        <v>885</v>
      </c>
      <c r="I2163" s="11">
        <v>40846082</v>
      </c>
      <c r="J2163" t="s">
        <v>2912</v>
      </c>
      <c r="K2163" t="s">
        <v>6466</v>
      </c>
      <c r="L2163" t="s">
        <v>10651</v>
      </c>
      <c r="M2163">
        <v>45317</v>
      </c>
      <c r="N2163">
        <v>2872</v>
      </c>
      <c r="O2163" t="s">
        <v>6497</v>
      </c>
      <c r="P2163">
        <v>0</v>
      </c>
      <c r="Q2163" t="s">
        <v>10652</v>
      </c>
      <c r="R2163" t="s">
        <v>10653</v>
      </c>
      <c r="S2163">
        <v>536</v>
      </c>
      <c r="T2163" t="s">
        <v>37</v>
      </c>
      <c r="U2163" t="s">
        <v>38</v>
      </c>
      <c r="V2163" t="s">
        <v>569</v>
      </c>
      <c r="W2163" s="11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5">
      <c r="A2164" t="s">
        <v>28</v>
      </c>
      <c r="B2164" t="s">
        <v>8890</v>
      </c>
      <c r="C2164">
        <v>36</v>
      </c>
      <c r="D2164">
        <v>113</v>
      </c>
      <c r="E2164">
        <v>0</v>
      </c>
      <c r="F2164">
        <v>256</v>
      </c>
      <c r="G2164" t="s">
        <v>10654</v>
      </c>
      <c r="H2164">
        <v>607</v>
      </c>
      <c r="I2164" s="11">
        <v>51697449</v>
      </c>
      <c r="J2164" t="s">
        <v>2450</v>
      </c>
      <c r="K2164" t="s">
        <v>10655</v>
      </c>
      <c r="L2164" t="s">
        <v>10656</v>
      </c>
      <c r="M2164">
        <v>8346</v>
      </c>
      <c r="N2164">
        <v>1465</v>
      </c>
      <c r="O2164" t="s">
        <v>10657</v>
      </c>
      <c r="P2164">
        <v>6</v>
      </c>
      <c r="Q2164" t="s">
        <v>10658</v>
      </c>
      <c r="R2164" t="s">
        <v>10659</v>
      </c>
      <c r="S2164">
        <v>59</v>
      </c>
      <c r="T2164" t="s">
        <v>37</v>
      </c>
      <c r="U2164" t="s">
        <v>38</v>
      </c>
      <c r="V2164" t="s">
        <v>39</v>
      </c>
      <c r="W2164" s="11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5">
      <c r="A2165" t="s">
        <v>28</v>
      </c>
      <c r="B2165" t="s">
        <v>3752</v>
      </c>
      <c r="C2165">
        <v>181</v>
      </c>
      <c r="D2165">
        <v>101</v>
      </c>
      <c r="E2165">
        <v>8</v>
      </c>
      <c r="F2165">
        <v>110</v>
      </c>
      <c r="G2165" t="s">
        <v>5968</v>
      </c>
      <c r="H2165">
        <v>544</v>
      </c>
      <c r="I2165" s="11">
        <v>27758465</v>
      </c>
      <c r="J2165" t="s">
        <v>1375</v>
      </c>
      <c r="K2165" t="s">
        <v>2285</v>
      </c>
      <c r="L2165" t="s">
        <v>10660</v>
      </c>
      <c r="M2165">
        <v>77987</v>
      </c>
      <c r="N2165">
        <v>1292</v>
      </c>
      <c r="O2165" t="s">
        <v>10661</v>
      </c>
      <c r="P2165">
        <v>2</v>
      </c>
      <c r="Q2165" t="s">
        <v>10662</v>
      </c>
      <c r="R2165" t="s">
        <v>10663</v>
      </c>
      <c r="S2165">
        <v>120</v>
      </c>
      <c r="T2165" t="s">
        <v>37</v>
      </c>
      <c r="U2165" t="s">
        <v>38</v>
      </c>
      <c r="V2165" t="s">
        <v>39</v>
      </c>
      <c r="W2165" s="11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5">
      <c r="A2166" t="s">
        <v>28</v>
      </c>
      <c r="B2166" t="s">
        <v>782</v>
      </c>
      <c r="C2166">
        <v>97</v>
      </c>
      <c r="D2166">
        <v>95</v>
      </c>
      <c r="E2166">
        <v>189</v>
      </c>
      <c r="F2166">
        <v>306</v>
      </c>
      <c r="G2166" t="s">
        <v>10664</v>
      </c>
      <c r="H2166">
        <v>500</v>
      </c>
      <c r="I2166" s="11">
        <v>56127162</v>
      </c>
      <c r="J2166" t="s">
        <v>1618</v>
      </c>
      <c r="K2166" t="s">
        <v>9950</v>
      </c>
      <c r="L2166" t="s">
        <v>10665</v>
      </c>
      <c r="M2166">
        <v>57479</v>
      </c>
      <c r="N2166">
        <v>2020</v>
      </c>
      <c r="O2166" t="s">
        <v>10666</v>
      </c>
      <c r="P2166">
        <v>2</v>
      </c>
      <c r="Q2166" t="s">
        <v>10667</v>
      </c>
      <c r="R2166" t="s">
        <v>10668</v>
      </c>
      <c r="S2166">
        <v>205</v>
      </c>
      <c r="T2166" t="s">
        <v>37</v>
      </c>
      <c r="U2166" t="s">
        <v>38</v>
      </c>
      <c r="V2166" t="s">
        <v>39</v>
      </c>
      <c r="W2166" s="11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5">
      <c r="A2167" t="s">
        <v>28</v>
      </c>
      <c r="B2167" t="s">
        <v>935</v>
      </c>
      <c r="C2167">
        <v>167</v>
      </c>
      <c r="D2167">
        <v>109</v>
      </c>
      <c r="E2167">
        <v>93</v>
      </c>
      <c r="F2167">
        <v>521</v>
      </c>
      <c r="G2167" t="s">
        <v>703</v>
      </c>
      <c r="H2167">
        <v>31000</v>
      </c>
      <c r="I2167" s="11">
        <v>1357042</v>
      </c>
      <c r="J2167" t="s">
        <v>3438</v>
      </c>
      <c r="K2167" t="s">
        <v>10669</v>
      </c>
      <c r="L2167" t="s">
        <v>10670</v>
      </c>
      <c r="M2167">
        <v>53977</v>
      </c>
      <c r="N2167">
        <v>35561</v>
      </c>
      <c r="O2167" t="s">
        <v>9761</v>
      </c>
      <c r="P2167">
        <v>1</v>
      </c>
      <c r="Q2167" t="s">
        <v>10671</v>
      </c>
      <c r="R2167" t="s">
        <v>10672</v>
      </c>
      <c r="S2167">
        <v>125</v>
      </c>
      <c r="T2167" t="s">
        <v>37</v>
      </c>
      <c r="U2167" t="s">
        <v>568</v>
      </c>
      <c r="V2167" t="s">
        <v>569</v>
      </c>
      <c r="W2167" s="11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5">
      <c r="A2168" t="s">
        <v>28</v>
      </c>
      <c r="B2168" t="s">
        <v>10673</v>
      </c>
      <c r="C2168">
        <v>47</v>
      </c>
      <c r="D2168">
        <v>85</v>
      </c>
      <c r="E2168">
        <v>2</v>
      </c>
      <c r="F2168">
        <v>402</v>
      </c>
      <c r="G2168" t="s">
        <v>3994</v>
      </c>
      <c r="H2168">
        <v>1000</v>
      </c>
      <c r="I2168" s="11">
        <v>15911333</v>
      </c>
      <c r="J2168" t="s">
        <v>2375</v>
      </c>
      <c r="K2168" t="s">
        <v>8444</v>
      </c>
      <c r="L2168" t="s">
        <v>10674</v>
      </c>
      <c r="M2168">
        <v>2855</v>
      </c>
      <c r="N2168">
        <v>2429</v>
      </c>
      <c r="O2168" t="s">
        <v>1326</v>
      </c>
      <c r="P2168">
        <v>1</v>
      </c>
      <c r="Q2168" t="s">
        <v>10675</v>
      </c>
      <c r="R2168" t="s">
        <v>10676</v>
      </c>
      <c r="S2168">
        <v>119</v>
      </c>
      <c r="T2168" t="s">
        <v>37</v>
      </c>
      <c r="U2168" t="s">
        <v>56</v>
      </c>
      <c r="V2168" t="s">
        <v>272</v>
      </c>
      <c r="W2168" s="11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5">
      <c r="A2169" t="s">
        <v>28</v>
      </c>
      <c r="B2169" t="s">
        <v>1049</v>
      </c>
      <c r="C2169">
        <v>308</v>
      </c>
      <c r="D2169">
        <v>101</v>
      </c>
      <c r="E2169">
        <v>42</v>
      </c>
      <c r="F2169">
        <v>219</v>
      </c>
      <c r="G2169" t="s">
        <v>275</v>
      </c>
      <c r="H2169">
        <v>991</v>
      </c>
      <c r="I2169" s="11">
        <v>39103378</v>
      </c>
      <c r="J2169" t="s">
        <v>5289</v>
      </c>
      <c r="K2169" t="s">
        <v>3234</v>
      </c>
      <c r="L2169" t="s">
        <v>10677</v>
      </c>
      <c r="M2169">
        <v>93272</v>
      </c>
      <c r="N2169">
        <v>2609</v>
      </c>
      <c r="O2169" t="s">
        <v>6505</v>
      </c>
      <c r="P2169">
        <v>0</v>
      </c>
      <c r="Q2169" t="s">
        <v>10678</v>
      </c>
      <c r="R2169" t="s">
        <v>10679</v>
      </c>
      <c r="S2169">
        <v>251</v>
      </c>
      <c r="T2169" t="s">
        <v>37</v>
      </c>
      <c r="U2169" t="s">
        <v>38</v>
      </c>
      <c r="V2169" t="s">
        <v>569</v>
      </c>
      <c r="W2169" s="11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5">
      <c r="A2170" t="s">
        <v>28</v>
      </c>
      <c r="B2170" t="s">
        <v>7353</v>
      </c>
      <c r="C2170">
        <v>246</v>
      </c>
      <c r="D2170">
        <v>125</v>
      </c>
      <c r="E2170">
        <v>6000</v>
      </c>
      <c r="F2170">
        <v>7</v>
      </c>
      <c r="G2170" t="s">
        <v>10680</v>
      </c>
      <c r="H2170">
        <v>17</v>
      </c>
      <c r="I2170" s="11">
        <v>10049886</v>
      </c>
      <c r="J2170" t="s">
        <v>612</v>
      </c>
      <c r="K2170" t="s">
        <v>10681</v>
      </c>
      <c r="L2170" t="s">
        <v>10682</v>
      </c>
      <c r="M2170">
        <v>417971</v>
      </c>
      <c r="N2170">
        <v>44</v>
      </c>
      <c r="O2170" t="s">
        <v>10683</v>
      </c>
      <c r="P2170">
        <v>0</v>
      </c>
      <c r="Q2170" t="s">
        <v>10684</v>
      </c>
      <c r="R2170" t="s">
        <v>10685</v>
      </c>
      <c r="S2170">
        <v>902</v>
      </c>
      <c r="T2170" t="s">
        <v>652</v>
      </c>
      <c r="U2170" t="s">
        <v>653</v>
      </c>
      <c r="V2170" t="s">
        <v>90</v>
      </c>
      <c r="W2170" s="11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5">
      <c r="A2171" t="s">
        <v>28</v>
      </c>
      <c r="B2171" t="s">
        <v>1442</v>
      </c>
      <c r="C2171">
        <v>29</v>
      </c>
      <c r="D2171">
        <v>132</v>
      </c>
      <c r="E2171">
        <v>79</v>
      </c>
      <c r="F2171">
        <v>1000</v>
      </c>
      <c r="G2171" t="s">
        <v>735</v>
      </c>
      <c r="H2171">
        <v>14000</v>
      </c>
      <c r="I2171" s="11">
        <v>8600000</v>
      </c>
      <c r="J2171" t="s">
        <v>2789</v>
      </c>
      <c r="K2171" t="s">
        <v>223</v>
      </c>
      <c r="L2171" t="s">
        <v>10686</v>
      </c>
      <c r="M2171">
        <v>17982</v>
      </c>
      <c r="N2171">
        <v>28094</v>
      </c>
      <c r="O2171" t="s">
        <v>3369</v>
      </c>
      <c r="P2171">
        <v>2</v>
      </c>
      <c r="Q2171" t="s">
        <v>10687</v>
      </c>
      <c r="R2171" t="s">
        <v>10688</v>
      </c>
      <c r="S2171">
        <v>95</v>
      </c>
      <c r="T2171" t="s">
        <v>37</v>
      </c>
      <c r="U2171" t="s">
        <v>56</v>
      </c>
      <c r="V2171" t="s">
        <v>90</v>
      </c>
      <c r="W2171" s="11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5">
      <c r="A2172" t="s">
        <v>28</v>
      </c>
      <c r="B2172" t="s">
        <v>10689</v>
      </c>
      <c r="C2172">
        <v>252</v>
      </c>
      <c r="D2172">
        <v>131</v>
      </c>
      <c r="E2172">
        <v>33</v>
      </c>
      <c r="F2172">
        <v>326</v>
      </c>
      <c r="G2172" t="s">
        <v>10690</v>
      </c>
      <c r="H2172">
        <v>876</v>
      </c>
      <c r="I2172" s="11">
        <v>21483154</v>
      </c>
      <c r="J2172" t="s">
        <v>3257</v>
      </c>
      <c r="K2172" t="s">
        <v>2815</v>
      </c>
      <c r="L2172" t="s">
        <v>10691</v>
      </c>
      <c r="M2172">
        <v>98741</v>
      </c>
      <c r="N2172">
        <v>1985</v>
      </c>
      <c r="O2172" t="s">
        <v>10692</v>
      </c>
      <c r="P2172">
        <v>1</v>
      </c>
      <c r="Q2172" t="s">
        <v>10693</v>
      </c>
      <c r="R2172" t="s">
        <v>10694</v>
      </c>
      <c r="S2172">
        <v>236</v>
      </c>
      <c r="T2172" t="s">
        <v>37</v>
      </c>
      <c r="U2172" t="s">
        <v>38</v>
      </c>
      <c r="V2172" t="s">
        <v>39</v>
      </c>
      <c r="W2172" s="11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5">
      <c r="A2173" t="s">
        <v>28</v>
      </c>
      <c r="B2173" t="s">
        <v>4321</v>
      </c>
      <c r="C2173">
        <v>102</v>
      </c>
      <c r="D2173">
        <v>129</v>
      </c>
      <c r="E2173">
        <v>51</v>
      </c>
      <c r="F2173">
        <v>630</v>
      </c>
      <c r="G2173" t="s">
        <v>5008</v>
      </c>
      <c r="H2173">
        <v>948</v>
      </c>
      <c r="I2173" s="11">
        <v>8396942</v>
      </c>
      <c r="J2173" t="s">
        <v>10695</v>
      </c>
      <c r="K2173" t="s">
        <v>10696</v>
      </c>
      <c r="L2173" t="s">
        <v>10697</v>
      </c>
      <c r="M2173">
        <v>72715</v>
      </c>
      <c r="N2173">
        <v>4324</v>
      </c>
      <c r="O2173" t="s">
        <v>4729</v>
      </c>
      <c r="P2173">
        <v>1</v>
      </c>
      <c r="Q2173" t="s">
        <v>10698</v>
      </c>
      <c r="R2173" t="s">
        <v>10699</v>
      </c>
      <c r="S2173">
        <v>103</v>
      </c>
      <c r="T2173" t="s">
        <v>37</v>
      </c>
      <c r="U2173" t="s">
        <v>38</v>
      </c>
      <c r="V2173" t="s">
        <v>569</v>
      </c>
      <c r="W2173" s="11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5">
      <c r="A2174" t="s">
        <v>28</v>
      </c>
      <c r="B2174" t="s">
        <v>10700</v>
      </c>
      <c r="C2174">
        <v>134</v>
      </c>
      <c r="D2174">
        <v>100</v>
      </c>
      <c r="E2174">
        <v>14</v>
      </c>
      <c r="F2174">
        <v>356</v>
      </c>
      <c r="G2174" t="s">
        <v>8654</v>
      </c>
      <c r="H2174">
        <v>3000</v>
      </c>
      <c r="I2174" s="11">
        <v>12561</v>
      </c>
      <c r="J2174" t="s">
        <v>1618</v>
      </c>
      <c r="K2174" t="s">
        <v>1492</v>
      </c>
      <c r="L2174" t="s">
        <v>10701</v>
      </c>
      <c r="M2174">
        <v>71276</v>
      </c>
      <c r="N2174">
        <v>4094</v>
      </c>
      <c r="O2174" t="s">
        <v>10702</v>
      </c>
      <c r="P2174">
        <v>2</v>
      </c>
      <c r="Q2174" t="s">
        <v>10703</v>
      </c>
      <c r="R2174" t="s">
        <v>10704</v>
      </c>
      <c r="S2174">
        <v>181</v>
      </c>
      <c r="T2174" t="s">
        <v>37</v>
      </c>
      <c r="U2174" t="s">
        <v>38</v>
      </c>
      <c r="V2174" t="s">
        <v>90</v>
      </c>
      <c r="W2174" s="11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5">
      <c r="A2175" t="s">
        <v>28</v>
      </c>
      <c r="B2175" t="s">
        <v>10705</v>
      </c>
      <c r="C2175">
        <v>136</v>
      </c>
      <c r="D2175">
        <v>97</v>
      </c>
      <c r="E2175">
        <v>31</v>
      </c>
      <c r="F2175">
        <v>562</v>
      </c>
      <c r="G2175" t="s">
        <v>2889</v>
      </c>
      <c r="H2175">
        <v>2000</v>
      </c>
      <c r="I2175" s="11">
        <v>6923891</v>
      </c>
      <c r="J2175" t="s">
        <v>1375</v>
      </c>
      <c r="K2175" t="s">
        <v>6160</v>
      </c>
      <c r="L2175" t="s">
        <v>10706</v>
      </c>
      <c r="M2175">
        <v>43867</v>
      </c>
      <c r="N2175">
        <v>5519</v>
      </c>
      <c r="O2175" t="s">
        <v>902</v>
      </c>
      <c r="P2175">
        <v>4</v>
      </c>
      <c r="Q2175" t="s">
        <v>10707</v>
      </c>
      <c r="R2175" t="s">
        <v>10708</v>
      </c>
      <c r="S2175">
        <v>83</v>
      </c>
      <c r="T2175" t="s">
        <v>37</v>
      </c>
      <c r="U2175" t="s">
        <v>38</v>
      </c>
      <c r="V2175" t="s">
        <v>569</v>
      </c>
      <c r="W2175" s="11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5">
      <c r="A2176" t="s">
        <v>28</v>
      </c>
      <c r="B2176" t="s">
        <v>10710</v>
      </c>
      <c r="C2176">
        <v>10</v>
      </c>
      <c r="D2176">
        <v>92</v>
      </c>
      <c r="E2176">
        <v>22</v>
      </c>
      <c r="F2176">
        <v>0</v>
      </c>
      <c r="G2176" t="s">
        <v>10711</v>
      </c>
      <c r="H2176">
        <v>2</v>
      </c>
      <c r="I2176" s="11">
        <v>2119994</v>
      </c>
      <c r="J2176" t="s">
        <v>10712</v>
      </c>
      <c r="K2176" t="s">
        <v>10713</v>
      </c>
      <c r="L2176" t="s">
        <v>10714</v>
      </c>
      <c r="M2176">
        <v>1153</v>
      </c>
      <c r="N2176">
        <v>2</v>
      </c>
      <c r="O2176" t="s">
        <v>10715</v>
      </c>
      <c r="P2176">
        <v>0</v>
      </c>
      <c r="Q2176" t="s">
        <v>10716</v>
      </c>
      <c r="R2176" t="s">
        <v>10717</v>
      </c>
      <c r="S2176">
        <v>15</v>
      </c>
      <c r="T2176" t="s">
        <v>37</v>
      </c>
      <c r="U2176" t="s">
        <v>38</v>
      </c>
      <c r="V2176" t="s">
        <v>272</v>
      </c>
      <c r="W2176" s="11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5">
      <c r="A2177" t="s">
        <v>28</v>
      </c>
      <c r="B2177" t="s">
        <v>10718</v>
      </c>
      <c r="C2177">
        <v>31</v>
      </c>
      <c r="D2177">
        <v>116</v>
      </c>
      <c r="E2177">
        <v>500</v>
      </c>
      <c r="F2177">
        <v>530</v>
      </c>
      <c r="G2177" t="s">
        <v>2539</v>
      </c>
      <c r="H2177">
        <v>12000</v>
      </c>
      <c r="I2177" s="11">
        <v>1292527</v>
      </c>
      <c r="J2177" t="s">
        <v>10719</v>
      </c>
      <c r="K2177" t="s">
        <v>267</v>
      </c>
      <c r="L2177" t="s">
        <v>10720</v>
      </c>
      <c r="M2177">
        <v>3536</v>
      </c>
      <c r="N2177">
        <v>14579</v>
      </c>
      <c r="O2177" t="s">
        <v>4565</v>
      </c>
      <c r="P2177">
        <v>2</v>
      </c>
      <c r="Q2177" t="s">
        <v>10721</v>
      </c>
      <c r="R2177" t="s">
        <v>10722</v>
      </c>
      <c r="S2177">
        <v>44</v>
      </c>
      <c r="T2177" t="s">
        <v>37</v>
      </c>
      <c r="U2177" t="s">
        <v>1418</v>
      </c>
      <c r="V2177" t="s">
        <v>569</v>
      </c>
      <c r="W2177" s="11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5">
      <c r="A2178" t="s">
        <v>28</v>
      </c>
      <c r="B2178" t="s">
        <v>10724</v>
      </c>
      <c r="C2178">
        <v>220</v>
      </c>
      <c r="D2178">
        <v>90</v>
      </c>
      <c r="E2178">
        <v>15</v>
      </c>
      <c r="F2178">
        <v>16000</v>
      </c>
      <c r="G2178" t="s">
        <v>479</v>
      </c>
      <c r="H2178">
        <v>87000</v>
      </c>
      <c r="I2178" s="11">
        <v>64255243</v>
      </c>
      <c r="J2178" t="s">
        <v>5834</v>
      </c>
      <c r="K2178" t="s">
        <v>506</v>
      </c>
      <c r="L2178" t="s">
        <v>10725</v>
      </c>
      <c r="M2178">
        <v>80903</v>
      </c>
      <c r="N2178">
        <v>120797</v>
      </c>
      <c r="O2178" t="s">
        <v>310</v>
      </c>
      <c r="P2178">
        <v>0</v>
      </c>
      <c r="Q2178" t="s">
        <v>10726</v>
      </c>
      <c r="R2178" t="s">
        <v>10727</v>
      </c>
      <c r="S2178">
        <v>518</v>
      </c>
      <c r="T2178" t="s">
        <v>37</v>
      </c>
      <c r="U2178" t="s">
        <v>38</v>
      </c>
      <c r="V2178" t="s">
        <v>569</v>
      </c>
      <c r="W2178" s="11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5">
      <c r="A2179" t="s">
        <v>28</v>
      </c>
      <c r="B2179" t="s">
        <v>1737</v>
      </c>
      <c r="C2179">
        <v>241</v>
      </c>
      <c r="D2179">
        <v>81</v>
      </c>
      <c r="E2179">
        <v>0</v>
      </c>
      <c r="F2179">
        <v>836</v>
      </c>
      <c r="G2179" t="s">
        <v>2309</v>
      </c>
      <c r="H2179">
        <v>12000</v>
      </c>
      <c r="I2179" s="11">
        <v>22245861</v>
      </c>
      <c r="J2179" t="s">
        <v>2450</v>
      </c>
      <c r="K2179" t="s">
        <v>678</v>
      </c>
      <c r="L2179" t="s">
        <v>10728</v>
      </c>
      <c r="M2179">
        <v>143251</v>
      </c>
      <c r="N2179">
        <v>25489</v>
      </c>
      <c r="O2179" t="s">
        <v>1419</v>
      </c>
      <c r="P2179">
        <v>0</v>
      </c>
      <c r="Q2179" t="s">
        <v>10729</v>
      </c>
      <c r="R2179" t="s">
        <v>10730</v>
      </c>
      <c r="S2179">
        <v>710</v>
      </c>
      <c r="T2179" t="s">
        <v>37</v>
      </c>
      <c r="U2179" t="s">
        <v>38</v>
      </c>
      <c r="V2179" t="s">
        <v>569</v>
      </c>
      <c r="W2179" s="11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5">
      <c r="A2180" t="s">
        <v>720</v>
      </c>
      <c r="B2180" t="s">
        <v>2421</v>
      </c>
      <c r="C2180">
        <v>252</v>
      </c>
      <c r="D2180">
        <v>97</v>
      </c>
      <c r="E2180">
        <v>0</v>
      </c>
      <c r="F2180">
        <v>233</v>
      </c>
      <c r="G2180" t="s">
        <v>4308</v>
      </c>
      <c r="H2180">
        <v>654</v>
      </c>
      <c r="I2180" s="11">
        <v>20433940</v>
      </c>
      <c r="J2180" t="s">
        <v>6096</v>
      </c>
      <c r="K2180" t="s">
        <v>7781</v>
      </c>
      <c r="L2180" t="s">
        <v>10731</v>
      </c>
      <c r="M2180">
        <v>78883</v>
      </c>
      <c r="N2180">
        <v>1876</v>
      </c>
      <c r="O2180" t="s">
        <v>10732</v>
      </c>
      <c r="P2180">
        <v>8</v>
      </c>
      <c r="Q2180" t="s">
        <v>10733</v>
      </c>
      <c r="R2180" t="s">
        <v>10734</v>
      </c>
      <c r="S2180">
        <v>662</v>
      </c>
      <c r="T2180" t="s">
        <v>37</v>
      </c>
      <c r="U2180" t="s">
        <v>263</v>
      </c>
      <c r="V2180" t="s">
        <v>569</v>
      </c>
      <c r="W2180" s="11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5">
      <c r="A2181" t="s">
        <v>28</v>
      </c>
      <c r="B2181" t="s">
        <v>2692</v>
      </c>
      <c r="C2181">
        <v>156</v>
      </c>
      <c r="D2181">
        <v>118</v>
      </c>
      <c r="E2181">
        <v>0</v>
      </c>
      <c r="F2181">
        <v>551</v>
      </c>
      <c r="G2181" t="s">
        <v>1969</v>
      </c>
      <c r="H2181">
        <v>40000</v>
      </c>
      <c r="I2181" s="11">
        <v>10562387</v>
      </c>
      <c r="J2181" t="s">
        <v>5145</v>
      </c>
      <c r="K2181" t="s">
        <v>43</v>
      </c>
      <c r="L2181" t="s">
        <v>10735</v>
      </c>
      <c r="M2181">
        <v>213226</v>
      </c>
      <c r="N2181">
        <v>43105</v>
      </c>
      <c r="O2181" t="s">
        <v>4560</v>
      </c>
      <c r="P2181">
        <v>0</v>
      </c>
      <c r="Q2181" t="s">
        <v>10736</v>
      </c>
      <c r="R2181" t="s">
        <v>10737</v>
      </c>
      <c r="S2181">
        <v>648</v>
      </c>
      <c r="T2181" t="s">
        <v>37</v>
      </c>
      <c r="U2181" t="s">
        <v>38</v>
      </c>
      <c r="V2181" t="s">
        <v>569</v>
      </c>
      <c r="W2181" s="11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5">
      <c r="A2182" t="s">
        <v>28</v>
      </c>
      <c r="B2182" t="s">
        <v>10738</v>
      </c>
      <c r="C2182">
        <v>192</v>
      </c>
      <c r="D2182">
        <v>100</v>
      </c>
      <c r="E2182">
        <v>0</v>
      </c>
      <c r="F2182">
        <v>985</v>
      </c>
      <c r="G2182" t="s">
        <v>4594</v>
      </c>
      <c r="H2182">
        <v>3000</v>
      </c>
      <c r="I2182" s="11">
        <v>18439082</v>
      </c>
      <c r="J2182" t="s">
        <v>3479</v>
      </c>
      <c r="K2182" t="s">
        <v>723</v>
      </c>
      <c r="L2182" t="s">
        <v>10739</v>
      </c>
      <c r="M2182">
        <v>94292</v>
      </c>
      <c r="N2182">
        <v>7252</v>
      </c>
      <c r="O2182" t="s">
        <v>8489</v>
      </c>
      <c r="P2182">
        <v>3</v>
      </c>
      <c r="Q2182" t="s">
        <v>10740</v>
      </c>
      <c r="R2182" t="s">
        <v>10741</v>
      </c>
      <c r="S2182">
        <v>287</v>
      </c>
      <c r="T2182" t="s">
        <v>37</v>
      </c>
      <c r="U2182" t="s">
        <v>38</v>
      </c>
      <c r="V2182" t="s">
        <v>39</v>
      </c>
      <c r="W2182" s="11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5">
      <c r="A2183" t="s">
        <v>28</v>
      </c>
      <c r="B2183" t="s">
        <v>6110</v>
      </c>
      <c r="C2183">
        <v>351</v>
      </c>
      <c r="D2183">
        <v>97</v>
      </c>
      <c r="E2183">
        <v>89</v>
      </c>
      <c r="F2183">
        <v>329</v>
      </c>
      <c r="G2183" t="s">
        <v>10742</v>
      </c>
      <c r="H2183">
        <v>920</v>
      </c>
      <c r="I2183" s="11">
        <v>150056505</v>
      </c>
      <c r="J2183" t="s">
        <v>1611</v>
      </c>
      <c r="K2183" t="s">
        <v>4830</v>
      </c>
      <c r="L2183" t="s">
        <v>10743</v>
      </c>
      <c r="M2183">
        <v>216581</v>
      </c>
      <c r="N2183">
        <v>2771</v>
      </c>
      <c r="O2183" t="s">
        <v>501</v>
      </c>
      <c r="P2183">
        <v>3</v>
      </c>
      <c r="Q2183" t="s">
        <v>10744</v>
      </c>
      <c r="R2183" t="s">
        <v>10745</v>
      </c>
      <c r="S2183">
        <v>397</v>
      </c>
      <c r="T2183" t="s">
        <v>37</v>
      </c>
      <c r="U2183" t="s">
        <v>38</v>
      </c>
      <c r="V2183" t="s">
        <v>569</v>
      </c>
      <c r="W2183" s="11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5">
      <c r="A2184" t="s">
        <v>28</v>
      </c>
      <c r="B2184" t="s">
        <v>1694</v>
      </c>
      <c r="C2184">
        <v>57</v>
      </c>
      <c r="D2184">
        <v>114</v>
      </c>
      <c r="E2184">
        <v>55</v>
      </c>
      <c r="F2184">
        <v>360</v>
      </c>
      <c r="G2184" t="s">
        <v>10746</v>
      </c>
      <c r="H2184">
        <v>789</v>
      </c>
      <c r="I2184" s="11">
        <v>119938730</v>
      </c>
      <c r="J2184" t="s">
        <v>10269</v>
      </c>
      <c r="K2184" t="s">
        <v>3989</v>
      </c>
      <c r="L2184" t="s">
        <v>10747</v>
      </c>
      <c r="M2184">
        <v>265818</v>
      </c>
      <c r="N2184">
        <v>2085</v>
      </c>
      <c r="O2184" t="s">
        <v>1450</v>
      </c>
      <c r="P2184">
        <v>0</v>
      </c>
      <c r="Q2184" t="s">
        <v>10748</v>
      </c>
      <c r="R2184" t="s">
        <v>10749</v>
      </c>
      <c r="S2184">
        <v>213</v>
      </c>
      <c r="T2184" t="s">
        <v>37</v>
      </c>
      <c r="U2184" t="s">
        <v>38</v>
      </c>
      <c r="V2184" t="s">
        <v>39</v>
      </c>
      <c r="W2184" s="11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5">
      <c r="A2185" t="s">
        <v>28</v>
      </c>
      <c r="B2185" t="s">
        <v>5358</v>
      </c>
      <c r="C2185">
        <v>99</v>
      </c>
      <c r="D2185">
        <v>130</v>
      </c>
      <c r="E2185">
        <v>545</v>
      </c>
      <c r="F2185">
        <v>697</v>
      </c>
      <c r="G2185" t="s">
        <v>1893</v>
      </c>
      <c r="H2185">
        <v>15000</v>
      </c>
      <c r="I2185" s="11">
        <v>114968774</v>
      </c>
      <c r="J2185" t="s">
        <v>6084</v>
      </c>
      <c r="K2185" t="s">
        <v>317</v>
      </c>
      <c r="L2185" t="s">
        <v>10750</v>
      </c>
      <c r="M2185">
        <v>153468</v>
      </c>
      <c r="N2185">
        <v>28018</v>
      </c>
      <c r="O2185" t="s">
        <v>3065</v>
      </c>
      <c r="P2185">
        <v>1</v>
      </c>
      <c r="Q2185" t="s">
        <v>10751</v>
      </c>
      <c r="R2185" t="s">
        <v>10752</v>
      </c>
      <c r="S2185">
        <v>204</v>
      </c>
      <c r="T2185" t="s">
        <v>37</v>
      </c>
      <c r="U2185" t="s">
        <v>38</v>
      </c>
      <c r="V2185" t="s">
        <v>90</v>
      </c>
      <c r="W2185" s="11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5">
      <c r="A2186" t="s">
        <v>28</v>
      </c>
      <c r="B2186" t="s">
        <v>3569</v>
      </c>
      <c r="C2186">
        <v>343</v>
      </c>
      <c r="D2186">
        <v>82</v>
      </c>
      <c r="E2186">
        <v>119</v>
      </c>
      <c r="F2186">
        <v>6</v>
      </c>
      <c r="G2186" t="s">
        <v>10753</v>
      </c>
      <c r="H2186">
        <v>332</v>
      </c>
      <c r="I2186" s="11">
        <v>128505958</v>
      </c>
      <c r="J2186" t="s">
        <v>1611</v>
      </c>
      <c r="K2186" t="s">
        <v>10754</v>
      </c>
      <c r="L2186" t="s">
        <v>10755</v>
      </c>
      <c r="M2186">
        <v>297014</v>
      </c>
      <c r="N2186">
        <v>505</v>
      </c>
      <c r="O2186" t="s">
        <v>10756</v>
      </c>
      <c r="P2186">
        <v>1</v>
      </c>
      <c r="Q2186" t="s">
        <v>10757</v>
      </c>
      <c r="R2186" t="s">
        <v>10758</v>
      </c>
      <c r="S2186">
        <v>1198</v>
      </c>
      <c r="T2186" t="s">
        <v>37</v>
      </c>
      <c r="U2186" t="s">
        <v>38</v>
      </c>
      <c r="V2186" t="s">
        <v>569</v>
      </c>
      <c r="W2186" s="11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5">
      <c r="A2187" t="s">
        <v>28</v>
      </c>
      <c r="B2187" t="s">
        <v>2974</v>
      </c>
      <c r="C2187">
        <v>163</v>
      </c>
      <c r="D2187">
        <v>96</v>
      </c>
      <c r="E2187">
        <v>126</v>
      </c>
      <c r="F2187">
        <v>584</v>
      </c>
      <c r="G2187" t="s">
        <v>10759</v>
      </c>
      <c r="H2187">
        <v>2000</v>
      </c>
      <c r="I2187" s="11">
        <v>95001351</v>
      </c>
      <c r="J2187" t="s">
        <v>1618</v>
      </c>
      <c r="K2187" t="s">
        <v>2401</v>
      </c>
      <c r="L2187" t="s">
        <v>10760</v>
      </c>
      <c r="M2187">
        <v>131801</v>
      </c>
      <c r="N2187">
        <v>4380</v>
      </c>
      <c r="O2187" t="s">
        <v>10761</v>
      </c>
      <c r="P2187">
        <v>1</v>
      </c>
      <c r="Q2187" t="s">
        <v>10762</v>
      </c>
      <c r="R2187" t="s">
        <v>10763</v>
      </c>
      <c r="S2187">
        <v>548</v>
      </c>
      <c r="T2187" t="s">
        <v>37</v>
      </c>
      <c r="U2187" t="s">
        <v>38</v>
      </c>
      <c r="V2187" t="s">
        <v>39</v>
      </c>
      <c r="W2187" s="11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5">
      <c r="A2188" t="s">
        <v>28</v>
      </c>
      <c r="B2188" t="s">
        <v>1001</v>
      </c>
      <c r="C2188">
        <v>110</v>
      </c>
      <c r="D2188">
        <v>105</v>
      </c>
      <c r="E2188">
        <v>12000</v>
      </c>
      <c r="F2188">
        <v>643</v>
      </c>
      <c r="G2188" t="s">
        <v>6911</v>
      </c>
      <c r="H2188">
        <v>12000</v>
      </c>
      <c r="I2188" s="11">
        <v>76400000</v>
      </c>
      <c r="J2188" t="s">
        <v>68</v>
      </c>
      <c r="K2188" t="s">
        <v>1001</v>
      </c>
      <c r="L2188" t="s">
        <v>10764</v>
      </c>
      <c r="M2188">
        <v>58743</v>
      </c>
      <c r="N2188">
        <v>14762</v>
      </c>
      <c r="O2188" t="s">
        <v>6913</v>
      </c>
      <c r="P2188">
        <v>1</v>
      </c>
      <c r="Q2188" t="s">
        <v>10765</v>
      </c>
      <c r="R2188" t="s">
        <v>10766</v>
      </c>
      <c r="S2188">
        <v>192</v>
      </c>
      <c r="T2188" t="s">
        <v>37</v>
      </c>
      <c r="U2188" t="s">
        <v>38</v>
      </c>
      <c r="V2188" t="s">
        <v>90</v>
      </c>
      <c r="W2188" s="11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5">
      <c r="A2189" t="s">
        <v>28</v>
      </c>
      <c r="B2189" t="s">
        <v>2595</v>
      </c>
      <c r="C2189">
        <v>233</v>
      </c>
      <c r="D2189">
        <v>122</v>
      </c>
      <c r="E2189">
        <v>301</v>
      </c>
      <c r="F2189">
        <v>457</v>
      </c>
      <c r="G2189" t="s">
        <v>3994</v>
      </c>
      <c r="H2189">
        <v>1000</v>
      </c>
      <c r="I2189" s="11">
        <v>75072454</v>
      </c>
      <c r="J2189" t="s">
        <v>4207</v>
      </c>
      <c r="K2189" t="s">
        <v>133</v>
      </c>
      <c r="L2189" t="s">
        <v>10767</v>
      </c>
      <c r="M2189">
        <v>96569</v>
      </c>
      <c r="N2189">
        <v>2759</v>
      </c>
      <c r="O2189" t="s">
        <v>10768</v>
      </c>
      <c r="P2189">
        <v>0</v>
      </c>
      <c r="Q2189" t="s">
        <v>10769</v>
      </c>
      <c r="R2189" t="s">
        <v>10770</v>
      </c>
      <c r="S2189">
        <v>522</v>
      </c>
      <c r="T2189" t="s">
        <v>37</v>
      </c>
      <c r="U2189" t="s">
        <v>38</v>
      </c>
      <c r="V2189" t="s">
        <v>39</v>
      </c>
      <c r="W2189" s="11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5">
      <c r="A2190" t="s">
        <v>28</v>
      </c>
      <c r="B2190" t="s">
        <v>581</v>
      </c>
      <c r="C2190">
        <v>91</v>
      </c>
      <c r="D2190">
        <v>88</v>
      </c>
      <c r="E2190">
        <v>31</v>
      </c>
      <c r="F2190">
        <v>489</v>
      </c>
      <c r="G2190" t="s">
        <v>8951</v>
      </c>
      <c r="H2190">
        <v>1000</v>
      </c>
      <c r="I2190" s="11">
        <v>65535067</v>
      </c>
      <c r="J2190" t="s">
        <v>1618</v>
      </c>
      <c r="K2190" t="s">
        <v>469</v>
      </c>
      <c r="L2190" t="s">
        <v>10771</v>
      </c>
      <c r="M2190">
        <v>59380</v>
      </c>
      <c r="N2190">
        <v>2604</v>
      </c>
      <c r="O2190" t="s">
        <v>10772</v>
      </c>
      <c r="P2190">
        <v>1</v>
      </c>
      <c r="Q2190" t="s">
        <v>10773</v>
      </c>
      <c r="R2190" t="s">
        <v>10774</v>
      </c>
      <c r="S2190">
        <v>202</v>
      </c>
      <c r="T2190" t="s">
        <v>37</v>
      </c>
      <c r="U2190" t="s">
        <v>38</v>
      </c>
      <c r="V2190" t="s">
        <v>569</v>
      </c>
      <c r="W2190" s="11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5">
      <c r="A2191" t="s">
        <v>28</v>
      </c>
      <c r="B2191" t="s">
        <v>10775</v>
      </c>
      <c r="C2191">
        <v>169</v>
      </c>
      <c r="D2191">
        <v>110</v>
      </c>
      <c r="E2191">
        <v>179</v>
      </c>
      <c r="F2191">
        <v>734</v>
      </c>
      <c r="G2191" t="s">
        <v>3602</v>
      </c>
      <c r="H2191">
        <v>12000</v>
      </c>
      <c r="I2191" s="11">
        <v>13998282</v>
      </c>
      <c r="J2191" t="s">
        <v>10776</v>
      </c>
      <c r="K2191" t="s">
        <v>678</v>
      </c>
      <c r="L2191" t="s">
        <v>10777</v>
      </c>
      <c r="M2191">
        <v>24854</v>
      </c>
      <c r="N2191">
        <v>15044</v>
      </c>
      <c r="O2191" t="s">
        <v>6888</v>
      </c>
      <c r="P2191">
        <v>1</v>
      </c>
      <c r="Q2191" t="s">
        <v>10778</v>
      </c>
      <c r="R2191" t="s">
        <v>10779</v>
      </c>
      <c r="S2191">
        <v>374</v>
      </c>
      <c r="T2191" t="s">
        <v>37</v>
      </c>
      <c r="U2191" t="s">
        <v>38</v>
      </c>
      <c r="V2191" t="s">
        <v>39</v>
      </c>
      <c r="W2191" s="11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5">
      <c r="A2192" t="s">
        <v>28</v>
      </c>
      <c r="B2192" t="s">
        <v>10173</v>
      </c>
      <c r="C2192">
        <v>142</v>
      </c>
      <c r="D2192">
        <v>103</v>
      </c>
      <c r="E2192">
        <v>15</v>
      </c>
      <c r="F2192">
        <v>172</v>
      </c>
      <c r="G2192" t="s">
        <v>10780</v>
      </c>
      <c r="H2192">
        <v>723</v>
      </c>
      <c r="I2192" s="11">
        <v>6061759</v>
      </c>
      <c r="J2192" t="s">
        <v>1375</v>
      </c>
      <c r="K2192" t="s">
        <v>1996</v>
      </c>
      <c r="L2192" t="s">
        <v>10781</v>
      </c>
      <c r="M2192">
        <v>49077</v>
      </c>
      <c r="N2192">
        <v>1615</v>
      </c>
      <c r="O2192" t="s">
        <v>9082</v>
      </c>
      <c r="P2192">
        <v>0</v>
      </c>
      <c r="Q2192" t="s">
        <v>10782</v>
      </c>
      <c r="R2192" t="s">
        <v>10783</v>
      </c>
      <c r="S2192">
        <v>475</v>
      </c>
      <c r="T2192" t="s">
        <v>37</v>
      </c>
      <c r="U2192" t="s">
        <v>38</v>
      </c>
      <c r="V2192" t="s">
        <v>39</v>
      </c>
      <c r="W2192" s="11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5">
      <c r="A2193" t="s">
        <v>720</v>
      </c>
      <c r="B2193" t="s">
        <v>6931</v>
      </c>
      <c r="C2193">
        <v>50</v>
      </c>
      <c r="D2193">
        <v>106</v>
      </c>
      <c r="E2193">
        <v>8</v>
      </c>
      <c r="F2193">
        <v>521</v>
      </c>
      <c r="G2193" t="s">
        <v>10784</v>
      </c>
      <c r="H2193">
        <v>748</v>
      </c>
      <c r="I2193" s="11">
        <v>64955956</v>
      </c>
      <c r="J2193" t="s">
        <v>2450</v>
      </c>
      <c r="K2193" t="s">
        <v>138</v>
      </c>
      <c r="L2193" t="s">
        <v>10785</v>
      </c>
      <c r="M2193">
        <v>10104</v>
      </c>
      <c r="N2193">
        <v>3956</v>
      </c>
      <c r="O2193" t="s">
        <v>6853</v>
      </c>
      <c r="P2193">
        <v>4</v>
      </c>
      <c r="Q2193" t="s">
        <v>10786</v>
      </c>
      <c r="R2193" t="s">
        <v>10787</v>
      </c>
      <c r="S2193">
        <v>69</v>
      </c>
      <c r="T2193" t="s">
        <v>37</v>
      </c>
      <c r="U2193" t="s">
        <v>38</v>
      </c>
      <c r="V2193" t="s">
        <v>39</v>
      </c>
      <c r="W2193" s="11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5">
      <c r="A2194" t="s">
        <v>28</v>
      </c>
      <c r="B2194" t="s">
        <v>10788</v>
      </c>
      <c r="C2194">
        <v>195</v>
      </c>
      <c r="D2194">
        <v>98</v>
      </c>
      <c r="E2194">
        <v>72</v>
      </c>
      <c r="F2194">
        <v>566</v>
      </c>
      <c r="G2194" t="s">
        <v>4765</v>
      </c>
      <c r="H2194">
        <v>1000</v>
      </c>
      <c r="I2194" s="11">
        <v>60057639</v>
      </c>
      <c r="J2194" t="s">
        <v>8601</v>
      </c>
      <c r="K2194" t="s">
        <v>777</v>
      </c>
      <c r="L2194" t="s">
        <v>10789</v>
      </c>
      <c r="M2194">
        <v>107815</v>
      </c>
      <c r="N2194">
        <v>3151</v>
      </c>
      <c r="O2194" t="s">
        <v>1799</v>
      </c>
      <c r="P2194">
        <v>2</v>
      </c>
      <c r="Q2194" t="s">
        <v>10790</v>
      </c>
      <c r="R2194" t="s">
        <v>10791</v>
      </c>
      <c r="S2194">
        <v>485</v>
      </c>
      <c r="T2194" t="s">
        <v>37</v>
      </c>
      <c r="U2194" t="s">
        <v>38</v>
      </c>
      <c r="V2194" t="s">
        <v>569</v>
      </c>
      <c r="W2194" s="11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5">
      <c r="A2195" t="s">
        <v>28</v>
      </c>
      <c r="B2195" t="s">
        <v>1902</v>
      </c>
      <c r="C2195">
        <v>129</v>
      </c>
      <c r="D2195">
        <v>68</v>
      </c>
      <c r="E2195">
        <v>116</v>
      </c>
      <c r="F2195">
        <v>481</v>
      </c>
      <c r="G2195" t="s">
        <v>2623</v>
      </c>
      <c r="H2195">
        <v>8000</v>
      </c>
      <c r="I2195" s="11">
        <v>53868030</v>
      </c>
      <c r="J2195" t="s">
        <v>982</v>
      </c>
      <c r="K2195" t="s">
        <v>1213</v>
      </c>
      <c r="L2195" t="s">
        <v>10792</v>
      </c>
      <c r="M2195">
        <v>183425</v>
      </c>
      <c r="N2195">
        <v>10557</v>
      </c>
      <c r="O2195" t="s">
        <v>3692</v>
      </c>
      <c r="P2195">
        <v>2</v>
      </c>
      <c r="Q2195" t="s">
        <v>10793</v>
      </c>
      <c r="R2195" t="s">
        <v>10794</v>
      </c>
      <c r="S2195">
        <v>425</v>
      </c>
      <c r="T2195" t="s">
        <v>37</v>
      </c>
      <c r="U2195" t="s">
        <v>38</v>
      </c>
      <c r="V2195" t="s">
        <v>39</v>
      </c>
      <c r="W2195" s="11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5">
      <c r="A2196" t="s">
        <v>28</v>
      </c>
      <c r="B2196" t="s">
        <v>6746</v>
      </c>
      <c r="C2196">
        <v>156</v>
      </c>
      <c r="D2196">
        <v>94</v>
      </c>
      <c r="E2196">
        <v>52</v>
      </c>
      <c r="F2196">
        <v>261</v>
      </c>
      <c r="G2196" t="s">
        <v>10795</v>
      </c>
      <c r="H2196">
        <v>567</v>
      </c>
      <c r="I2196" s="11">
        <v>59573085</v>
      </c>
      <c r="J2196" t="s">
        <v>2630</v>
      </c>
      <c r="K2196" t="s">
        <v>10439</v>
      </c>
      <c r="L2196" t="s">
        <v>10796</v>
      </c>
      <c r="M2196">
        <v>13562</v>
      </c>
      <c r="N2196">
        <v>2259</v>
      </c>
      <c r="O2196" t="s">
        <v>10797</v>
      </c>
      <c r="P2196">
        <v>10</v>
      </c>
      <c r="Q2196" t="s">
        <v>10798</v>
      </c>
      <c r="R2196" t="s">
        <v>10799</v>
      </c>
      <c r="S2196">
        <v>103</v>
      </c>
      <c r="T2196" t="s">
        <v>37</v>
      </c>
      <c r="U2196" t="s">
        <v>38</v>
      </c>
      <c r="V2196" t="s">
        <v>39</v>
      </c>
      <c r="W2196" s="11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5">
      <c r="A2197" t="s">
        <v>28</v>
      </c>
      <c r="B2197" t="s">
        <v>908</v>
      </c>
      <c r="C2197">
        <v>103</v>
      </c>
      <c r="D2197">
        <v>99</v>
      </c>
      <c r="E2197">
        <v>42</v>
      </c>
      <c r="F2197">
        <v>557</v>
      </c>
      <c r="G2197" t="s">
        <v>2131</v>
      </c>
      <c r="H2197">
        <v>975</v>
      </c>
      <c r="I2197" s="11">
        <v>52691009</v>
      </c>
      <c r="J2197" t="s">
        <v>2934</v>
      </c>
      <c r="K2197" t="s">
        <v>9674</v>
      </c>
      <c r="L2197" t="s">
        <v>10800</v>
      </c>
      <c r="M2197">
        <v>18727</v>
      </c>
      <c r="N2197">
        <v>3567</v>
      </c>
      <c r="O2197" t="s">
        <v>10801</v>
      </c>
      <c r="P2197">
        <v>2</v>
      </c>
      <c r="Q2197" t="s">
        <v>10802</v>
      </c>
      <c r="R2197" t="s">
        <v>10803</v>
      </c>
      <c r="S2197">
        <v>45</v>
      </c>
      <c r="T2197" t="s">
        <v>37</v>
      </c>
      <c r="U2197" t="s">
        <v>38</v>
      </c>
      <c r="V2197" t="s">
        <v>90</v>
      </c>
      <c r="W2197" s="11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5">
      <c r="A2198" t="s">
        <v>28</v>
      </c>
      <c r="B2198" t="s">
        <v>1271</v>
      </c>
      <c r="C2198">
        <v>217</v>
      </c>
      <c r="D2198">
        <v>107</v>
      </c>
      <c r="E2198">
        <v>323</v>
      </c>
      <c r="F2198">
        <v>794</v>
      </c>
      <c r="G2198" t="s">
        <v>4867</v>
      </c>
      <c r="H2198">
        <v>1000</v>
      </c>
      <c r="I2198" s="11">
        <v>59735548</v>
      </c>
      <c r="J2198" t="s">
        <v>4010</v>
      </c>
      <c r="K2198" t="s">
        <v>244</v>
      </c>
      <c r="L2198" t="s">
        <v>10804</v>
      </c>
      <c r="M2198">
        <v>290949</v>
      </c>
      <c r="N2198">
        <v>4223</v>
      </c>
      <c r="O2198" t="s">
        <v>10805</v>
      </c>
      <c r="P2198">
        <v>1</v>
      </c>
      <c r="Q2198" t="s">
        <v>10806</v>
      </c>
      <c r="R2198" t="s">
        <v>10807</v>
      </c>
      <c r="S2198">
        <v>629</v>
      </c>
      <c r="T2198" t="s">
        <v>37</v>
      </c>
      <c r="U2198" t="s">
        <v>38</v>
      </c>
      <c r="V2198" t="s">
        <v>569</v>
      </c>
      <c r="W2198" s="11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5">
      <c r="A2199" t="s">
        <v>28</v>
      </c>
      <c r="B2199" t="s">
        <v>4743</v>
      </c>
      <c r="C2199">
        <v>134</v>
      </c>
      <c r="D2199">
        <v>180</v>
      </c>
      <c r="E2199">
        <v>869</v>
      </c>
      <c r="F2199">
        <v>521</v>
      </c>
      <c r="G2199" t="s">
        <v>2340</v>
      </c>
      <c r="H2199">
        <v>692</v>
      </c>
      <c r="I2199" s="11">
        <v>51600000</v>
      </c>
      <c r="J2199" t="s">
        <v>10808</v>
      </c>
      <c r="K2199" t="s">
        <v>1596</v>
      </c>
      <c r="L2199" t="s">
        <v>10809</v>
      </c>
      <c r="M2199">
        <v>270790</v>
      </c>
      <c r="N2199">
        <v>3076</v>
      </c>
      <c r="O2199" t="s">
        <v>2431</v>
      </c>
      <c r="P2199">
        <v>0</v>
      </c>
      <c r="Q2199" t="s">
        <v>10810</v>
      </c>
      <c r="R2199" t="s">
        <v>10811</v>
      </c>
      <c r="S2199">
        <v>549</v>
      </c>
      <c r="T2199" t="s">
        <v>37</v>
      </c>
      <c r="U2199" t="s">
        <v>38</v>
      </c>
      <c r="V2199" t="s">
        <v>569</v>
      </c>
      <c r="W2199" s="11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5">
      <c r="A2200" t="s">
        <v>28</v>
      </c>
      <c r="B2200" t="s">
        <v>10117</v>
      </c>
      <c r="C2200">
        <v>146</v>
      </c>
      <c r="D2200">
        <v>89</v>
      </c>
      <c r="E2200">
        <v>29</v>
      </c>
      <c r="F2200">
        <v>458</v>
      </c>
      <c r="G2200" t="s">
        <v>1368</v>
      </c>
      <c r="H2200">
        <v>2000</v>
      </c>
      <c r="I2200" s="11">
        <v>43818159</v>
      </c>
      <c r="J2200" t="s">
        <v>4883</v>
      </c>
      <c r="K2200" t="s">
        <v>1055</v>
      </c>
      <c r="L2200" t="s">
        <v>10812</v>
      </c>
      <c r="M2200">
        <v>27664</v>
      </c>
      <c r="N2200">
        <v>4867</v>
      </c>
      <c r="O2200" t="s">
        <v>10813</v>
      </c>
      <c r="P2200">
        <v>0</v>
      </c>
      <c r="Q2200" t="s">
        <v>10814</v>
      </c>
      <c r="R2200" t="s">
        <v>10815</v>
      </c>
      <c r="S2200">
        <v>260</v>
      </c>
      <c r="T2200" t="s">
        <v>37</v>
      </c>
      <c r="U2200" t="s">
        <v>38</v>
      </c>
      <c r="V2200" t="s">
        <v>39</v>
      </c>
      <c r="W2200" s="11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5">
      <c r="A2201" t="s">
        <v>28</v>
      </c>
      <c r="B2201" t="s">
        <v>1979</v>
      </c>
      <c r="C2201">
        <v>159</v>
      </c>
      <c r="D2201">
        <v>97</v>
      </c>
      <c r="E2201">
        <v>70</v>
      </c>
      <c r="F2201">
        <v>625</v>
      </c>
      <c r="G2201" t="s">
        <v>469</v>
      </c>
      <c r="H2201">
        <v>2000</v>
      </c>
      <c r="I2201" s="11">
        <v>86049418</v>
      </c>
      <c r="J2201" t="s">
        <v>1611</v>
      </c>
      <c r="K2201" t="s">
        <v>4594</v>
      </c>
      <c r="L2201" t="s">
        <v>10816</v>
      </c>
      <c r="M2201">
        <v>245989</v>
      </c>
      <c r="N2201">
        <v>5032</v>
      </c>
      <c r="O2201" t="s">
        <v>6765</v>
      </c>
      <c r="P2201">
        <v>4</v>
      </c>
      <c r="Q2201" t="s">
        <v>10817</v>
      </c>
      <c r="R2201" t="s">
        <v>10818</v>
      </c>
      <c r="S2201">
        <v>554</v>
      </c>
      <c r="T2201" t="s">
        <v>37</v>
      </c>
      <c r="U2201" t="s">
        <v>38</v>
      </c>
      <c r="V2201" t="s">
        <v>39</v>
      </c>
      <c r="W2201" s="11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5">
      <c r="A2202" t="s">
        <v>28</v>
      </c>
      <c r="B2202" t="s">
        <v>10819</v>
      </c>
      <c r="C2202">
        <v>111</v>
      </c>
      <c r="D2202">
        <v>113</v>
      </c>
      <c r="E2202">
        <v>22</v>
      </c>
      <c r="F2202">
        <v>148</v>
      </c>
      <c r="G2202" t="s">
        <v>10820</v>
      </c>
      <c r="H2202">
        <v>727</v>
      </c>
      <c r="I2202" s="11">
        <v>43601508</v>
      </c>
      <c r="J2202" t="s">
        <v>1375</v>
      </c>
      <c r="K2202" t="s">
        <v>3220</v>
      </c>
      <c r="L2202" t="s">
        <v>10821</v>
      </c>
      <c r="M2202">
        <v>35718</v>
      </c>
      <c r="N2202">
        <v>1310</v>
      </c>
      <c r="O2202" t="s">
        <v>10822</v>
      </c>
      <c r="P2202">
        <v>1</v>
      </c>
      <c r="Q2202" t="s">
        <v>10823</v>
      </c>
      <c r="R2202" t="s">
        <v>10824</v>
      </c>
      <c r="S2202">
        <v>317</v>
      </c>
      <c r="T2202" t="s">
        <v>37</v>
      </c>
      <c r="U2202" t="s">
        <v>38</v>
      </c>
      <c r="V2202" t="s">
        <v>39</v>
      </c>
      <c r="W2202" s="11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5">
      <c r="A2203" t="s">
        <v>28</v>
      </c>
      <c r="B2203" t="s">
        <v>10718</v>
      </c>
      <c r="C2203">
        <v>187</v>
      </c>
      <c r="D2203">
        <v>131</v>
      </c>
      <c r="E2203">
        <v>500</v>
      </c>
      <c r="F2203">
        <v>555</v>
      </c>
      <c r="G2203" t="s">
        <v>3216</v>
      </c>
      <c r="H2203">
        <v>1000</v>
      </c>
      <c r="I2203" s="11">
        <v>41300105</v>
      </c>
      <c r="J2203" t="s">
        <v>7614</v>
      </c>
      <c r="K2203" t="s">
        <v>198</v>
      </c>
      <c r="L2203" t="s">
        <v>10825</v>
      </c>
      <c r="M2203">
        <v>65201</v>
      </c>
      <c r="N2203">
        <v>3261</v>
      </c>
      <c r="O2203" t="s">
        <v>10292</v>
      </c>
      <c r="P2203">
        <v>0</v>
      </c>
      <c r="Q2203" t="s">
        <v>10826</v>
      </c>
      <c r="R2203" t="s">
        <v>10827</v>
      </c>
      <c r="S2203">
        <v>651</v>
      </c>
      <c r="T2203" t="s">
        <v>37</v>
      </c>
      <c r="U2203" t="s">
        <v>56</v>
      </c>
      <c r="V2203" t="s">
        <v>569</v>
      </c>
      <c r="W2203" s="11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5">
      <c r="A2204" t="s">
        <v>28</v>
      </c>
      <c r="B2204" t="s">
        <v>4638</v>
      </c>
      <c r="C2204">
        <v>44</v>
      </c>
      <c r="D2204">
        <v>103</v>
      </c>
      <c r="E2204">
        <v>0</v>
      </c>
      <c r="F2204">
        <v>805</v>
      </c>
      <c r="G2204" t="s">
        <v>3771</v>
      </c>
      <c r="H2204">
        <v>12000</v>
      </c>
      <c r="I2204" s="11">
        <v>41382841</v>
      </c>
      <c r="J2204" t="s">
        <v>2416</v>
      </c>
      <c r="K2204" t="s">
        <v>678</v>
      </c>
      <c r="L2204" t="s">
        <v>10828</v>
      </c>
      <c r="M2204">
        <v>27149</v>
      </c>
      <c r="N2204">
        <v>14672</v>
      </c>
      <c r="O2204" t="s">
        <v>2255</v>
      </c>
      <c r="P2204">
        <v>0</v>
      </c>
      <c r="Q2204" t="s">
        <v>10829</v>
      </c>
      <c r="R2204" t="s">
        <v>10830</v>
      </c>
      <c r="S2204">
        <v>96</v>
      </c>
      <c r="T2204" t="s">
        <v>37</v>
      </c>
      <c r="U2204" t="s">
        <v>38</v>
      </c>
      <c r="V2204" t="s">
        <v>39</v>
      </c>
      <c r="W2204" s="11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5">
      <c r="A2205" t="s">
        <v>28</v>
      </c>
      <c r="B2205" t="s">
        <v>1100</v>
      </c>
      <c r="C2205">
        <v>588</v>
      </c>
      <c r="D2205">
        <v>119</v>
      </c>
      <c r="E2205">
        <v>0</v>
      </c>
      <c r="F2205">
        <v>529</v>
      </c>
      <c r="G2205" t="s">
        <v>203</v>
      </c>
      <c r="H2205">
        <v>15000</v>
      </c>
      <c r="I2205" s="11">
        <v>42335698</v>
      </c>
      <c r="J2205" t="s">
        <v>1375</v>
      </c>
      <c r="K2205" t="s">
        <v>177</v>
      </c>
      <c r="L2205" t="s">
        <v>10831</v>
      </c>
      <c r="M2205">
        <v>395087</v>
      </c>
      <c r="N2205">
        <v>21668</v>
      </c>
      <c r="O2205" t="s">
        <v>3153</v>
      </c>
      <c r="P2205">
        <v>8</v>
      </c>
      <c r="Q2205" t="s">
        <v>10832</v>
      </c>
      <c r="R2205" t="s">
        <v>10833</v>
      </c>
      <c r="S2205">
        <v>1101</v>
      </c>
      <c r="T2205" t="s">
        <v>37</v>
      </c>
      <c r="U2205" t="s">
        <v>38</v>
      </c>
      <c r="V2205" t="s">
        <v>569</v>
      </c>
      <c r="W2205" s="11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5">
      <c r="A2206" t="s">
        <v>28</v>
      </c>
      <c r="B2206" t="s">
        <v>3839</v>
      </c>
      <c r="C2206">
        <v>415</v>
      </c>
      <c r="D2206">
        <v>98</v>
      </c>
      <c r="E2206">
        <v>11000</v>
      </c>
      <c r="F2206">
        <v>218</v>
      </c>
      <c r="G2206" t="s">
        <v>5777</v>
      </c>
      <c r="H2206">
        <v>594</v>
      </c>
      <c r="I2206" s="11">
        <v>33404871</v>
      </c>
      <c r="J2206" t="s">
        <v>3270</v>
      </c>
      <c r="K2206" t="s">
        <v>4520</v>
      </c>
      <c r="L2206" t="s">
        <v>10834</v>
      </c>
      <c r="M2206">
        <v>150082</v>
      </c>
      <c r="N2206">
        <v>1353</v>
      </c>
      <c r="O2206" t="s">
        <v>10835</v>
      </c>
      <c r="P2206">
        <v>1</v>
      </c>
      <c r="Q2206" t="s">
        <v>10836</v>
      </c>
      <c r="R2206" t="s">
        <v>10837</v>
      </c>
      <c r="S2206">
        <v>384</v>
      </c>
      <c r="T2206" t="s">
        <v>37</v>
      </c>
      <c r="U2206" t="s">
        <v>38</v>
      </c>
      <c r="V2206" t="s">
        <v>39</v>
      </c>
      <c r="W2206" s="11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5">
      <c r="A2207" t="s">
        <v>28</v>
      </c>
      <c r="B2207" t="s">
        <v>1122</v>
      </c>
      <c r="C2207">
        <v>279</v>
      </c>
      <c r="D2207">
        <v>111</v>
      </c>
      <c r="E2207">
        <v>521</v>
      </c>
      <c r="F2207">
        <v>64</v>
      </c>
      <c r="G2207" t="s">
        <v>10838</v>
      </c>
      <c r="H2207">
        <v>97</v>
      </c>
      <c r="I2207" s="11">
        <v>31471430</v>
      </c>
      <c r="J2207" t="s">
        <v>2708</v>
      </c>
      <c r="K2207" t="s">
        <v>10839</v>
      </c>
      <c r="L2207" t="s">
        <v>10840</v>
      </c>
      <c r="M2207">
        <v>83374</v>
      </c>
      <c r="N2207">
        <v>313</v>
      </c>
      <c r="O2207" t="s">
        <v>10841</v>
      </c>
      <c r="P2207">
        <v>0</v>
      </c>
      <c r="Q2207" t="s">
        <v>10842</v>
      </c>
      <c r="R2207" t="s">
        <v>10843</v>
      </c>
      <c r="S2207">
        <v>828</v>
      </c>
      <c r="T2207" t="s">
        <v>37</v>
      </c>
      <c r="U2207" t="s">
        <v>38</v>
      </c>
      <c r="V2207" t="s">
        <v>569</v>
      </c>
      <c r="W2207" s="11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5">
      <c r="A2208" t="s">
        <v>28</v>
      </c>
      <c r="B2208" t="s">
        <v>8967</v>
      </c>
      <c r="C2208">
        <v>97</v>
      </c>
      <c r="D2208">
        <v>94</v>
      </c>
      <c r="E2208">
        <v>23</v>
      </c>
      <c r="F2208">
        <v>582</v>
      </c>
      <c r="G2208" t="s">
        <v>1489</v>
      </c>
      <c r="H2208">
        <v>2000</v>
      </c>
      <c r="I2208" s="11">
        <v>30222640</v>
      </c>
      <c r="J2208" t="s">
        <v>7403</v>
      </c>
      <c r="K2208" t="s">
        <v>10844</v>
      </c>
      <c r="L2208" t="s">
        <v>10845</v>
      </c>
      <c r="M2208">
        <v>36666</v>
      </c>
      <c r="N2208">
        <v>4868</v>
      </c>
      <c r="O2208" t="s">
        <v>9970</v>
      </c>
      <c r="P2208">
        <v>2</v>
      </c>
      <c r="Q2208" t="s">
        <v>10846</v>
      </c>
      <c r="R2208" t="s">
        <v>10847</v>
      </c>
      <c r="S2208">
        <v>144</v>
      </c>
      <c r="T2208" t="s">
        <v>37</v>
      </c>
      <c r="U2208" t="s">
        <v>38</v>
      </c>
      <c r="V2208" t="s">
        <v>39</v>
      </c>
      <c r="W2208" s="11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5">
      <c r="A2209" t="s">
        <v>28</v>
      </c>
      <c r="B2209" t="s">
        <v>988</v>
      </c>
      <c r="C2209">
        <v>60</v>
      </c>
      <c r="D2209">
        <v>122</v>
      </c>
      <c r="E2209">
        <v>380</v>
      </c>
      <c r="F2209">
        <v>2000</v>
      </c>
      <c r="G2209" t="s">
        <v>456</v>
      </c>
      <c r="H2209">
        <v>18000</v>
      </c>
      <c r="I2209" s="11">
        <v>26830000</v>
      </c>
      <c r="J2209" t="s">
        <v>1898</v>
      </c>
      <c r="K2209" t="s">
        <v>1664</v>
      </c>
      <c r="L2209" t="s">
        <v>8176</v>
      </c>
      <c r="M2209">
        <v>101889</v>
      </c>
      <c r="N2209">
        <v>32930</v>
      </c>
      <c r="O2209" t="s">
        <v>875</v>
      </c>
      <c r="P2209">
        <v>3</v>
      </c>
      <c r="Q2209" t="s">
        <v>8177</v>
      </c>
      <c r="R2209" t="s">
        <v>8178</v>
      </c>
      <c r="S2209">
        <v>365</v>
      </c>
      <c r="T2209" t="s">
        <v>37</v>
      </c>
      <c r="U2209" t="s">
        <v>38</v>
      </c>
      <c r="V2209" t="s">
        <v>569</v>
      </c>
      <c r="W2209" s="11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5">
      <c r="A2210" t="s">
        <v>28</v>
      </c>
      <c r="B2210" t="s">
        <v>10848</v>
      </c>
      <c r="C2210">
        <v>27</v>
      </c>
      <c r="D2210">
        <v>81</v>
      </c>
      <c r="E2210">
        <v>8</v>
      </c>
      <c r="F2210">
        <v>341</v>
      </c>
      <c r="G2210" t="s">
        <v>10849</v>
      </c>
      <c r="H2210">
        <v>844</v>
      </c>
      <c r="I2210" s="11">
        <v>26906039</v>
      </c>
      <c r="J2210" t="s">
        <v>2073</v>
      </c>
      <c r="K2210" t="s">
        <v>10850</v>
      </c>
      <c r="L2210" t="s">
        <v>10851</v>
      </c>
      <c r="M2210">
        <v>29621</v>
      </c>
      <c r="N2210">
        <v>2653</v>
      </c>
      <c r="O2210" t="s">
        <v>10852</v>
      </c>
      <c r="P2210">
        <v>2</v>
      </c>
      <c r="Q2210" t="s">
        <v>10853</v>
      </c>
      <c r="R2210" t="s">
        <v>10854</v>
      </c>
      <c r="S2210">
        <v>76</v>
      </c>
      <c r="T2210" t="s">
        <v>37</v>
      </c>
      <c r="U2210" t="s">
        <v>38</v>
      </c>
      <c r="V2210" t="s">
        <v>39</v>
      </c>
      <c r="W2210" s="11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5">
      <c r="A2211" t="s">
        <v>28</v>
      </c>
      <c r="B2211" t="s">
        <v>5134</v>
      </c>
      <c r="C2211">
        <v>212</v>
      </c>
      <c r="D2211">
        <v>89</v>
      </c>
      <c r="E2211">
        <v>0</v>
      </c>
      <c r="F2211">
        <v>606</v>
      </c>
      <c r="G2211" t="s">
        <v>2422</v>
      </c>
      <c r="H2211">
        <v>2000</v>
      </c>
      <c r="I2211" s="11">
        <v>21378000</v>
      </c>
      <c r="J2211" t="s">
        <v>7035</v>
      </c>
      <c r="K2211" t="s">
        <v>1671</v>
      </c>
      <c r="L2211" t="s">
        <v>10855</v>
      </c>
      <c r="M2211">
        <v>46492</v>
      </c>
      <c r="N2211">
        <v>4877</v>
      </c>
      <c r="O2211" t="s">
        <v>10212</v>
      </c>
      <c r="P2211">
        <v>0</v>
      </c>
      <c r="Q2211" t="s">
        <v>10856</v>
      </c>
      <c r="R2211" t="s">
        <v>10857</v>
      </c>
      <c r="S2211">
        <v>335</v>
      </c>
      <c r="T2211" t="s">
        <v>37</v>
      </c>
      <c r="U2211" t="s">
        <v>38</v>
      </c>
      <c r="V2211" t="s">
        <v>569</v>
      </c>
      <c r="W2211" s="11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5">
      <c r="A2212" t="s">
        <v>28</v>
      </c>
      <c r="B2212" t="s">
        <v>10858</v>
      </c>
      <c r="C2212">
        <v>110</v>
      </c>
      <c r="D2212">
        <v>106</v>
      </c>
      <c r="E2212">
        <v>80</v>
      </c>
      <c r="F2212">
        <v>723</v>
      </c>
      <c r="G2212" t="s">
        <v>10859</v>
      </c>
      <c r="H2212">
        <v>2000</v>
      </c>
      <c r="I2212" s="11">
        <v>43853424</v>
      </c>
      <c r="J2212" t="s">
        <v>10860</v>
      </c>
      <c r="K2212" t="s">
        <v>526</v>
      </c>
      <c r="L2212" t="s">
        <v>10861</v>
      </c>
      <c r="M2212">
        <v>35514</v>
      </c>
      <c r="N2212">
        <v>5024</v>
      </c>
      <c r="O2212" t="s">
        <v>1996</v>
      </c>
      <c r="P2212">
        <v>1</v>
      </c>
      <c r="Q2212" t="s">
        <v>10862</v>
      </c>
      <c r="R2212" t="s">
        <v>10863</v>
      </c>
      <c r="S2212">
        <v>114</v>
      </c>
      <c r="T2212" t="s">
        <v>37</v>
      </c>
      <c r="U2212" t="s">
        <v>38</v>
      </c>
      <c r="V2212" t="s">
        <v>90</v>
      </c>
      <c r="W2212" s="11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5">
      <c r="A2213" t="s">
        <v>28</v>
      </c>
      <c r="B2213" t="s">
        <v>10865</v>
      </c>
      <c r="C2213">
        <v>190</v>
      </c>
      <c r="D2213">
        <v>86</v>
      </c>
      <c r="E2213">
        <v>62</v>
      </c>
      <c r="F2213">
        <v>59</v>
      </c>
      <c r="G2213" t="s">
        <v>1041</v>
      </c>
      <c r="H2213">
        <v>390</v>
      </c>
      <c r="I2213" s="11">
        <v>23993605</v>
      </c>
      <c r="J2213" t="s">
        <v>8601</v>
      </c>
      <c r="K2213" t="s">
        <v>6813</v>
      </c>
      <c r="L2213" t="s">
        <v>10866</v>
      </c>
      <c r="M2213">
        <v>52467</v>
      </c>
      <c r="N2213">
        <v>727</v>
      </c>
      <c r="O2213" t="s">
        <v>10867</v>
      </c>
      <c r="P2213">
        <v>1</v>
      </c>
      <c r="Q2213" t="s">
        <v>10868</v>
      </c>
      <c r="R2213" t="s">
        <v>10869</v>
      </c>
      <c r="S2213">
        <v>248</v>
      </c>
      <c r="T2213" t="s">
        <v>37</v>
      </c>
      <c r="U2213" t="s">
        <v>38</v>
      </c>
      <c r="V2213" t="s">
        <v>569</v>
      </c>
      <c r="W2213" s="11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5">
      <c r="A2214" t="s">
        <v>28</v>
      </c>
      <c r="B2214" t="s">
        <v>9038</v>
      </c>
      <c r="C2214">
        <v>77</v>
      </c>
      <c r="D2214">
        <v>103</v>
      </c>
      <c r="E2214">
        <v>130</v>
      </c>
      <c r="F2214">
        <v>406</v>
      </c>
      <c r="G2214" t="s">
        <v>10870</v>
      </c>
      <c r="H2214">
        <v>691</v>
      </c>
      <c r="I2214" s="11">
        <v>26400000</v>
      </c>
      <c r="J2214" t="s">
        <v>42</v>
      </c>
      <c r="K2214" t="s">
        <v>725</v>
      </c>
      <c r="L2214" t="s">
        <v>10871</v>
      </c>
      <c r="M2214">
        <v>62009</v>
      </c>
      <c r="N2214">
        <v>2481</v>
      </c>
      <c r="O2214" t="s">
        <v>10872</v>
      </c>
      <c r="P2214">
        <v>1</v>
      </c>
      <c r="Q2214" t="s">
        <v>10873</v>
      </c>
      <c r="R2214" t="s">
        <v>10874</v>
      </c>
      <c r="S2214">
        <v>109</v>
      </c>
      <c r="T2214" t="s">
        <v>37</v>
      </c>
      <c r="U2214" t="s">
        <v>38</v>
      </c>
      <c r="V2214" t="s">
        <v>90</v>
      </c>
      <c r="W2214" s="11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5">
      <c r="A2215" t="s">
        <v>720</v>
      </c>
      <c r="B2215" t="s">
        <v>477</v>
      </c>
      <c r="C2215">
        <v>151</v>
      </c>
      <c r="D2215">
        <v>121</v>
      </c>
      <c r="E2215">
        <v>17000</v>
      </c>
      <c r="F2215">
        <v>356</v>
      </c>
      <c r="G2215" t="s">
        <v>4109</v>
      </c>
      <c r="H2215">
        <v>22000</v>
      </c>
      <c r="I2215" s="11">
        <v>45250</v>
      </c>
      <c r="J2215" t="s">
        <v>1575</v>
      </c>
      <c r="K2215" t="s">
        <v>1683</v>
      </c>
      <c r="L2215" t="s">
        <v>10875</v>
      </c>
      <c r="M2215">
        <v>235133</v>
      </c>
      <c r="N2215">
        <v>23008</v>
      </c>
      <c r="O2215" t="s">
        <v>10876</v>
      </c>
      <c r="P2215">
        <v>1</v>
      </c>
      <c r="Q2215" t="s">
        <v>10877</v>
      </c>
      <c r="R2215" t="s">
        <v>10878</v>
      </c>
      <c r="S2215">
        <v>494</v>
      </c>
      <c r="T2215" t="s">
        <v>37</v>
      </c>
      <c r="U2215" t="s">
        <v>38</v>
      </c>
      <c r="V2215" t="s">
        <v>569</v>
      </c>
      <c r="W2215" s="11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5">
      <c r="A2216" t="s">
        <v>28</v>
      </c>
      <c r="B2216" t="s">
        <v>10879</v>
      </c>
      <c r="C2216">
        <v>111</v>
      </c>
      <c r="D2216">
        <v>109</v>
      </c>
      <c r="E2216">
        <v>7</v>
      </c>
      <c r="F2216">
        <v>827</v>
      </c>
      <c r="G2216" t="s">
        <v>10880</v>
      </c>
      <c r="H2216">
        <v>2000</v>
      </c>
      <c r="I2216" s="11">
        <v>22927390</v>
      </c>
      <c r="J2216" t="s">
        <v>209</v>
      </c>
      <c r="K2216" t="s">
        <v>229</v>
      </c>
      <c r="L2216" t="s">
        <v>10881</v>
      </c>
      <c r="M2216">
        <v>25344</v>
      </c>
      <c r="N2216">
        <v>4947</v>
      </c>
      <c r="O2216" t="s">
        <v>1495</v>
      </c>
      <c r="P2216">
        <v>0</v>
      </c>
      <c r="Q2216" t="s">
        <v>10882</v>
      </c>
      <c r="R2216" t="s">
        <v>10883</v>
      </c>
      <c r="S2216">
        <v>77</v>
      </c>
      <c r="T2216" t="s">
        <v>37</v>
      </c>
      <c r="U2216" t="s">
        <v>38</v>
      </c>
      <c r="V2216" t="s">
        <v>39</v>
      </c>
      <c r="W2216" s="11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5">
      <c r="A2217" t="s">
        <v>28</v>
      </c>
      <c r="B2217" t="s">
        <v>2994</v>
      </c>
      <c r="C2217">
        <v>64</v>
      </c>
      <c r="D2217">
        <v>109</v>
      </c>
      <c r="E2217">
        <v>272</v>
      </c>
      <c r="F2217">
        <v>124</v>
      </c>
      <c r="G2217" t="s">
        <v>10884</v>
      </c>
      <c r="H2217">
        <v>155</v>
      </c>
      <c r="I2217" s="11">
        <v>4250320</v>
      </c>
      <c r="J2217" t="s">
        <v>8807</v>
      </c>
      <c r="K2217" t="s">
        <v>10885</v>
      </c>
      <c r="L2217" t="s">
        <v>10886</v>
      </c>
      <c r="M2217">
        <v>14870</v>
      </c>
      <c r="N2217">
        <v>605</v>
      </c>
      <c r="O2217" t="s">
        <v>10887</v>
      </c>
      <c r="P2217">
        <v>1</v>
      </c>
      <c r="Q2217" t="s">
        <v>10888</v>
      </c>
      <c r="R2217" t="s">
        <v>10889</v>
      </c>
      <c r="S2217">
        <v>86</v>
      </c>
      <c r="T2217" t="s">
        <v>37</v>
      </c>
      <c r="U2217" t="s">
        <v>38</v>
      </c>
      <c r="V2217" t="s">
        <v>39</v>
      </c>
      <c r="W2217" s="11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5">
      <c r="A2218" t="s">
        <v>28</v>
      </c>
      <c r="B2218" t="s">
        <v>10890</v>
      </c>
      <c r="C2218">
        <v>134</v>
      </c>
      <c r="D2218">
        <v>123</v>
      </c>
      <c r="E2218">
        <v>64</v>
      </c>
      <c r="F2218">
        <v>637</v>
      </c>
      <c r="G2218" t="s">
        <v>10157</v>
      </c>
      <c r="H2218">
        <v>808</v>
      </c>
      <c r="I2218" s="11">
        <v>22452209</v>
      </c>
      <c r="J2218" t="s">
        <v>3325</v>
      </c>
      <c r="K2218" t="s">
        <v>256</v>
      </c>
      <c r="L2218" t="s">
        <v>10891</v>
      </c>
      <c r="M2218">
        <v>14062</v>
      </c>
      <c r="N2218">
        <v>5734</v>
      </c>
      <c r="O2218" t="s">
        <v>3047</v>
      </c>
      <c r="P2218">
        <v>0</v>
      </c>
      <c r="Q2218" t="s">
        <v>10892</v>
      </c>
      <c r="R2218" t="s">
        <v>10893</v>
      </c>
      <c r="S2218">
        <v>82</v>
      </c>
      <c r="T2218" t="s">
        <v>37</v>
      </c>
      <c r="U2218" t="s">
        <v>38</v>
      </c>
      <c r="V2218" t="s">
        <v>90</v>
      </c>
      <c r="W2218" s="11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5">
      <c r="A2219" t="s">
        <v>28</v>
      </c>
      <c r="B2219" t="s">
        <v>5062</v>
      </c>
      <c r="C2219">
        <v>450</v>
      </c>
      <c r="D2219">
        <v>94</v>
      </c>
      <c r="E2219">
        <v>0</v>
      </c>
      <c r="F2219">
        <v>223</v>
      </c>
      <c r="G2219" t="s">
        <v>4039</v>
      </c>
      <c r="H2219">
        <v>11000</v>
      </c>
      <c r="I2219" s="11">
        <v>18329466</v>
      </c>
      <c r="J2219" t="s">
        <v>7283</v>
      </c>
      <c r="K2219" t="s">
        <v>75</v>
      </c>
      <c r="L2219" t="s">
        <v>10894</v>
      </c>
      <c r="M2219">
        <v>279179</v>
      </c>
      <c r="N2219">
        <v>11984</v>
      </c>
      <c r="O2219" t="s">
        <v>9217</v>
      </c>
      <c r="P2219">
        <v>0</v>
      </c>
      <c r="Q2219" t="s">
        <v>10895</v>
      </c>
      <c r="R2219" t="s">
        <v>10896</v>
      </c>
      <c r="S2219">
        <v>440</v>
      </c>
      <c r="T2219" t="s">
        <v>37</v>
      </c>
      <c r="U2219" t="s">
        <v>38</v>
      </c>
      <c r="V2219" t="s">
        <v>569</v>
      </c>
      <c r="W2219" s="11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5">
      <c r="A2220" t="s">
        <v>28</v>
      </c>
      <c r="B2220" t="s">
        <v>3839</v>
      </c>
      <c r="C2220">
        <v>128</v>
      </c>
      <c r="D2220">
        <v>94</v>
      </c>
      <c r="E2220">
        <v>11000</v>
      </c>
      <c r="F2220">
        <v>975</v>
      </c>
      <c r="G2220" t="s">
        <v>1893</v>
      </c>
      <c r="H2220">
        <v>11000</v>
      </c>
      <c r="I2220" s="11">
        <v>17071230</v>
      </c>
      <c r="J2220" t="s">
        <v>982</v>
      </c>
      <c r="K2220" t="s">
        <v>3839</v>
      </c>
      <c r="L2220" t="s">
        <v>10897</v>
      </c>
      <c r="M2220">
        <v>31169</v>
      </c>
      <c r="N2220">
        <v>23283</v>
      </c>
      <c r="O2220" t="s">
        <v>2446</v>
      </c>
      <c r="P2220">
        <v>0</v>
      </c>
      <c r="Q2220" t="s">
        <v>10898</v>
      </c>
      <c r="R2220" t="s">
        <v>10899</v>
      </c>
      <c r="S2220">
        <v>192</v>
      </c>
      <c r="T2220" t="s">
        <v>37</v>
      </c>
      <c r="U2220" t="s">
        <v>38</v>
      </c>
      <c r="V2220" t="s">
        <v>90</v>
      </c>
      <c r="W2220" s="11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5">
      <c r="A2221" t="s">
        <v>28</v>
      </c>
      <c r="B2221" t="s">
        <v>10900</v>
      </c>
      <c r="C2221">
        <v>68</v>
      </c>
      <c r="D2221">
        <v>115</v>
      </c>
      <c r="E2221">
        <v>13</v>
      </c>
      <c r="F2221">
        <v>111</v>
      </c>
      <c r="G2221" t="s">
        <v>10901</v>
      </c>
      <c r="H2221">
        <v>757</v>
      </c>
      <c r="I2221" s="11">
        <v>17174870</v>
      </c>
      <c r="J2221" t="s">
        <v>7403</v>
      </c>
      <c r="K2221" t="s">
        <v>8245</v>
      </c>
      <c r="L2221" t="s">
        <v>10902</v>
      </c>
      <c r="M2221">
        <v>15817</v>
      </c>
      <c r="N2221">
        <v>1201</v>
      </c>
      <c r="O2221" t="s">
        <v>10903</v>
      </c>
      <c r="P2221">
        <v>2</v>
      </c>
      <c r="Q2221" t="s">
        <v>10904</v>
      </c>
      <c r="R2221" t="s">
        <v>10905</v>
      </c>
      <c r="S2221">
        <v>210</v>
      </c>
      <c r="T2221" t="s">
        <v>37</v>
      </c>
      <c r="U2221" t="s">
        <v>38</v>
      </c>
      <c r="V2221" t="s">
        <v>39</v>
      </c>
      <c r="W2221" s="11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5">
      <c r="A2222" t="s">
        <v>28</v>
      </c>
      <c r="B2222" t="s">
        <v>9632</v>
      </c>
      <c r="C2222">
        <v>97</v>
      </c>
      <c r="D2222">
        <v>107</v>
      </c>
      <c r="E2222">
        <v>24</v>
      </c>
      <c r="F2222">
        <v>85</v>
      </c>
      <c r="G2222" t="s">
        <v>1799</v>
      </c>
      <c r="H2222">
        <v>10000</v>
      </c>
      <c r="I2222" s="11">
        <v>26284475</v>
      </c>
      <c r="J2222" t="s">
        <v>1611</v>
      </c>
      <c r="K2222" t="s">
        <v>295</v>
      </c>
      <c r="L2222" t="s">
        <v>10906</v>
      </c>
      <c r="M2222">
        <v>9051</v>
      </c>
      <c r="N2222">
        <v>10691</v>
      </c>
      <c r="O2222" t="s">
        <v>10907</v>
      </c>
      <c r="P2222">
        <v>13</v>
      </c>
      <c r="Q2222" t="s">
        <v>10908</v>
      </c>
      <c r="R2222" t="s">
        <v>10909</v>
      </c>
      <c r="S2222">
        <v>68</v>
      </c>
      <c r="T2222" t="s">
        <v>37</v>
      </c>
      <c r="U2222" t="s">
        <v>38</v>
      </c>
      <c r="V2222" t="s">
        <v>39</v>
      </c>
      <c r="W2222" s="11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5">
      <c r="A2223" t="s">
        <v>28</v>
      </c>
      <c r="B2223" t="s">
        <v>10910</v>
      </c>
      <c r="C2223">
        <v>54</v>
      </c>
      <c r="D2223">
        <v>91</v>
      </c>
      <c r="E2223">
        <v>38</v>
      </c>
      <c r="F2223">
        <v>362</v>
      </c>
      <c r="G2223" t="s">
        <v>10911</v>
      </c>
      <c r="H2223">
        <v>17000</v>
      </c>
      <c r="I2223" s="11">
        <v>16702864</v>
      </c>
      <c r="J2223" t="s">
        <v>982</v>
      </c>
      <c r="K2223" t="s">
        <v>547</v>
      </c>
      <c r="L2223" t="s">
        <v>10912</v>
      </c>
      <c r="M2223">
        <v>8023</v>
      </c>
      <c r="N2223">
        <v>18711</v>
      </c>
      <c r="O2223" t="s">
        <v>10913</v>
      </c>
      <c r="P2223">
        <v>0</v>
      </c>
      <c r="Q2223" t="s">
        <v>10914</v>
      </c>
      <c r="R2223" t="s">
        <v>10915</v>
      </c>
      <c r="S2223">
        <v>49</v>
      </c>
      <c r="T2223" t="s">
        <v>37</v>
      </c>
      <c r="U2223" t="s">
        <v>38</v>
      </c>
      <c r="V2223" t="s">
        <v>90</v>
      </c>
      <c r="W2223" s="11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5">
      <c r="A2224" t="s">
        <v>28</v>
      </c>
      <c r="B2224" t="s">
        <v>6381</v>
      </c>
      <c r="C2224">
        <v>99</v>
      </c>
      <c r="D2224">
        <v>125</v>
      </c>
      <c r="E2224">
        <v>34</v>
      </c>
      <c r="F2224">
        <v>1000</v>
      </c>
      <c r="G2224" t="s">
        <v>1394</v>
      </c>
      <c r="H2224">
        <v>16000</v>
      </c>
      <c r="I2224" s="11">
        <v>15561627</v>
      </c>
      <c r="J2224" t="s">
        <v>3270</v>
      </c>
      <c r="K2224" t="s">
        <v>9872</v>
      </c>
      <c r="L2224" t="s">
        <v>10916</v>
      </c>
      <c r="M2224">
        <v>39105</v>
      </c>
      <c r="N2224">
        <v>21622</v>
      </c>
      <c r="O2224" t="s">
        <v>198</v>
      </c>
      <c r="P2224">
        <v>0</v>
      </c>
      <c r="Q2224" t="s">
        <v>10917</v>
      </c>
      <c r="R2224" t="s">
        <v>10918</v>
      </c>
      <c r="S2224">
        <v>359</v>
      </c>
      <c r="T2224" t="s">
        <v>37</v>
      </c>
      <c r="U2224" t="s">
        <v>38</v>
      </c>
      <c r="V2224" t="s">
        <v>569</v>
      </c>
      <c r="W2224" s="11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5">
      <c r="A2225" t="s">
        <v>28</v>
      </c>
      <c r="B2225" t="s">
        <v>5062</v>
      </c>
      <c r="C2225">
        <v>412</v>
      </c>
      <c r="D2225">
        <v>122</v>
      </c>
      <c r="E2225">
        <v>0</v>
      </c>
      <c r="F2225">
        <v>816</v>
      </c>
      <c r="G2225" t="s">
        <v>448</v>
      </c>
      <c r="H2225">
        <v>14000</v>
      </c>
      <c r="I2225" s="11">
        <v>17750583</v>
      </c>
      <c r="J2225" t="s">
        <v>1493</v>
      </c>
      <c r="K2225" t="s">
        <v>208</v>
      </c>
      <c r="L2225" t="s">
        <v>10919</v>
      </c>
      <c r="M2225">
        <v>93548</v>
      </c>
      <c r="N2225">
        <v>28933</v>
      </c>
      <c r="O2225" t="s">
        <v>159</v>
      </c>
      <c r="P2225">
        <v>0</v>
      </c>
      <c r="Q2225" t="s">
        <v>10920</v>
      </c>
      <c r="R2225" t="s">
        <v>10921</v>
      </c>
      <c r="S2225">
        <v>307</v>
      </c>
      <c r="T2225" t="s">
        <v>37</v>
      </c>
      <c r="U2225" t="s">
        <v>56</v>
      </c>
      <c r="V2225" t="s">
        <v>569</v>
      </c>
      <c r="W2225" s="11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5">
      <c r="A2226" t="s">
        <v>28</v>
      </c>
      <c r="B2226" t="s">
        <v>1216</v>
      </c>
      <c r="C2226">
        <v>107</v>
      </c>
      <c r="D2226">
        <v>102</v>
      </c>
      <c r="E2226">
        <v>0</v>
      </c>
      <c r="F2226">
        <v>529</v>
      </c>
      <c r="G2226" t="s">
        <v>10922</v>
      </c>
      <c r="H2226">
        <v>946</v>
      </c>
      <c r="I2226" s="11">
        <v>14793904</v>
      </c>
      <c r="J2226" t="s">
        <v>1618</v>
      </c>
      <c r="K2226" t="s">
        <v>2239</v>
      </c>
      <c r="L2226" t="s">
        <v>10923</v>
      </c>
      <c r="M2226">
        <v>28209</v>
      </c>
      <c r="N2226">
        <v>4072</v>
      </c>
      <c r="O2226" t="s">
        <v>4308</v>
      </c>
      <c r="P2226">
        <v>1</v>
      </c>
      <c r="Q2226" t="s">
        <v>10924</v>
      </c>
      <c r="R2226" t="s">
        <v>10925</v>
      </c>
      <c r="S2226">
        <v>80</v>
      </c>
      <c r="T2226" t="s">
        <v>37</v>
      </c>
      <c r="U2226" t="s">
        <v>263</v>
      </c>
      <c r="V2226" t="s">
        <v>39</v>
      </c>
      <c r="W2226" s="11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5">
      <c r="A2227" t="s">
        <v>28</v>
      </c>
      <c r="B2227" t="s">
        <v>8395</v>
      </c>
      <c r="C2227">
        <v>192</v>
      </c>
      <c r="D2227">
        <v>90</v>
      </c>
      <c r="E2227">
        <v>44</v>
      </c>
      <c r="F2227">
        <v>729</v>
      </c>
      <c r="G2227" t="s">
        <v>9053</v>
      </c>
      <c r="H2227">
        <v>12000</v>
      </c>
      <c r="I2227" s="11">
        <v>15281286</v>
      </c>
      <c r="J2227" t="s">
        <v>1375</v>
      </c>
      <c r="K2227" t="s">
        <v>267</v>
      </c>
      <c r="L2227" t="s">
        <v>10926</v>
      </c>
      <c r="M2227">
        <v>64646</v>
      </c>
      <c r="N2227">
        <v>16004</v>
      </c>
      <c r="O2227" t="s">
        <v>405</v>
      </c>
      <c r="P2227">
        <v>2</v>
      </c>
      <c r="Q2227" t="s">
        <v>10927</v>
      </c>
      <c r="R2227" t="s">
        <v>10928</v>
      </c>
      <c r="S2227">
        <v>105</v>
      </c>
      <c r="T2227" t="s">
        <v>37</v>
      </c>
      <c r="U2227" t="s">
        <v>38</v>
      </c>
      <c r="V2227" t="s">
        <v>569</v>
      </c>
      <c r="W2227" s="11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5">
      <c r="A2228" t="s">
        <v>28</v>
      </c>
      <c r="B2228" t="s">
        <v>10929</v>
      </c>
      <c r="C2228">
        <v>25</v>
      </c>
      <c r="D2228">
        <v>98</v>
      </c>
      <c r="E2228">
        <v>28</v>
      </c>
      <c r="F2228">
        <v>102</v>
      </c>
      <c r="G2228" t="s">
        <v>10930</v>
      </c>
      <c r="H2228">
        <v>372</v>
      </c>
      <c r="I2228" s="11">
        <v>8000000</v>
      </c>
      <c r="J2228" t="s">
        <v>131</v>
      </c>
      <c r="K2228" t="s">
        <v>6479</v>
      </c>
      <c r="L2228" t="s">
        <v>10931</v>
      </c>
      <c r="M2228">
        <v>1400</v>
      </c>
      <c r="N2228">
        <v>927</v>
      </c>
      <c r="O2228" t="s">
        <v>10932</v>
      </c>
      <c r="P2228">
        <v>0</v>
      </c>
      <c r="Q2228" t="s">
        <v>10933</v>
      </c>
      <c r="R2228" t="s">
        <v>10934</v>
      </c>
      <c r="S2228">
        <v>41</v>
      </c>
      <c r="T2228" t="s">
        <v>37</v>
      </c>
      <c r="U2228" t="s">
        <v>38</v>
      </c>
      <c r="V2228" t="s">
        <v>90</v>
      </c>
      <c r="W2228" s="11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5">
      <c r="A2229" t="s">
        <v>28</v>
      </c>
      <c r="B2229" t="s">
        <v>10935</v>
      </c>
      <c r="C2229">
        <v>104</v>
      </c>
      <c r="D2229">
        <v>109</v>
      </c>
      <c r="E2229">
        <v>128</v>
      </c>
      <c r="F2229">
        <v>1000</v>
      </c>
      <c r="G2229" t="s">
        <v>1671</v>
      </c>
      <c r="H2229">
        <v>11000</v>
      </c>
      <c r="I2229" s="11">
        <v>13491653</v>
      </c>
      <c r="J2229" t="s">
        <v>3911</v>
      </c>
      <c r="K2229" t="s">
        <v>99</v>
      </c>
      <c r="L2229" t="s">
        <v>10936</v>
      </c>
      <c r="M2229">
        <v>23728</v>
      </c>
      <c r="N2229">
        <v>14995</v>
      </c>
      <c r="O2229" t="s">
        <v>1757</v>
      </c>
      <c r="P2229">
        <v>0</v>
      </c>
      <c r="Q2229" t="s">
        <v>10937</v>
      </c>
      <c r="R2229" t="s">
        <v>10938</v>
      </c>
      <c r="S2229">
        <v>213</v>
      </c>
      <c r="T2229" t="s">
        <v>37</v>
      </c>
      <c r="U2229" t="s">
        <v>38</v>
      </c>
      <c r="V2229" t="s">
        <v>569</v>
      </c>
      <c r="W2229" s="11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5">
      <c r="A2230" t="s">
        <v>28</v>
      </c>
      <c r="B2230" t="s">
        <v>10940</v>
      </c>
      <c r="C2230">
        <v>146</v>
      </c>
      <c r="D2230">
        <v>90</v>
      </c>
      <c r="E2230">
        <v>31</v>
      </c>
      <c r="F2230">
        <v>179</v>
      </c>
      <c r="G2230" t="s">
        <v>10941</v>
      </c>
      <c r="H2230">
        <v>210</v>
      </c>
      <c r="I2230" s="11">
        <v>10494494</v>
      </c>
      <c r="J2230" t="s">
        <v>329</v>
      </c>
      <c r="K2230" t="s">
        <v>10942</v>
      </c>
      <c r="L2230" t="s">
        <v>10943</v>
      </c>
      <c r="M2230">
        <v>19586</v>
      </c>
      <c r="N2230">
        <v>676</v>
      </c>
      <c r="O2230" t="s">
        <v>10944</v>
      </c>
      <c r="P2230">
        <v>1</v>
      </c>
      <c r="Q2230" t="s">
        <v>10945</v>
      </c>
      <c r="R2230" t="s">
        <v>10946</v>
      </c>
      <c r="S2230">
        <v>109</v>
      </c>
      <c r="T2230" t="s">
        <v>37</v>
      </c>
      <c r="U2230" t="s">
        <v>38</v>
      </c>
      <c r="V2230" t="s">
        <v>39</v>
      </c>
      <c r="W2230" s="11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5">
      <c r="A2231" t="s">
        <v>28</v>
      </c>
      <c r="B2231" t="s">
        <v>1037</v>
      </c>
      <c r="C2231">
        <v>124</v>
      </c>
      <c r="D2231">
        <v>112</v>
      </c>
      <c r="E2231">
        <v>0</v>
      </c>
      <c r="F2231">
        <v>177</v>
      </c>
      <c r="G2231" t="s">
        <v>9217</v>
      </c>
      <c r="H2231">
        <v>805</v>
      </c>
      <c r="I2231" s="11">
        <v>7837632</v>
      </c>
      <c r="J2231" t="s">
        <v>3270</v>
      </c>
      <c r="K2231" t="s">
        <v>2255</v>
      </c>
      <c r="L2231" t="s">
        <v>10947</v>
      </c>
      <c r="M2231">
        <v>46396</v>
      </c>
      <c r="N2231">
        <v>1466</v>
      </c>
      <c r="O2231" t="s">
        <v>2588</v>
      </c>
      <c r="P2231">
        <v>0</v>
      </c>
      <c r="Q2231" t="s">
        <v>10948</v>
      </c>
      <c r="R2231" t="s">
        <v>10949</v>
      </c>
      <c r="S2231">
        <v>287</v>
      </c>
      <c r="T2231" t="s">
        <v>37</v>
      </c>
      <c r="U2231" t="s">
        <v>38</v>
      </c>
      <c r="V2231" t="s">
        <v>569</v>
      </c>
      <c r="W2231" s="11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5">
      <c r="A2232" t="s">
        <v>28</v>
      </c>
      <c r="B2232" t="s">
        <v>3731</v>
      </c>
      <c r="C2232">
        <v>107</v>
      </c>
      <c r="D2232">
        <v>94</v>
      </c>
      <c r="E2232">
        <v>0</v>
      </c>
      <c r="F2232">
        <v>197</v>
      </c>
      <c r="G2232" t="s">
        <v>1728</v>
      </c>
      <c r="H2232">
        <v>712</v>
      </c>
      <c r="I2232" s="11">
        <v>15155772</v>
      </c>
      <c r="J2232" t="s">
        <v>1375</v>
      </c>
      <c r="K2232" t="s">
        <v>7958</v>
      </c>
      <c r="L2232" t="s">
        <v>10950</v>
      </c>
      <c r="M2232">
        <v>8895</v>
      </c>
      <c r="N2232">
        <v>1673</v>
      </c>
      <c r="O2232" t="s">
        <v>10951</v>
      </c>
      <c r="P2232">
        <v>2</v>
      </c>
      <c r="Q2232" t="s">
        <v>10952</v>
      </c>
      <c r="R2232" t="s">
        <v>10953</v>
      </c>
      <c r="S2232">
        <v>48</v>
      </c>
      <c r="T2232" t="s">
        <v>37</v>
      </c>
      <c r="U2232" t="s">
        <v>38</v>
      </c>
      <c r="V2232" t="s">
        <v>39</v>
      </c>
      <c r="W2232" s="11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5">
      <c r="A2233" t="s">
        <v>28</v>
      </c>
      <c r="B2233" t="s">
        <v>10954</v>
      </c>
      <c r="C2233">
        <v>11</v>
      </c>
      <c r="D2233">
        <v>105</v>
      </c>
      <c r="E2233">
        <v>6</v>
      </c>
      <c r="F2233">
        <v>371</v>
      </c>
      <c r="G2233" t="s">
        <v>10955</v>
      </c>
      <c r="H2233">
        <v>723</v>
      </c>
      <c r="I2233" s="11">
        <v>8508843</v>
      </c>
      <c r="J2233" t="s">
        <v>4052</v>
      </c>
      <c r="K2233" t="s">
        <v>1996</v>
      </c>
      <c r="L2233" t="s">
        <v>10956</v>
      </c>
      <c r="M2233">
        <v>7470</v>
      </c>
      <c r="N2233">
        <v>2368</v>
      </c>
      <c r="O2233" t="s">
        <v>10957</v>
      </c>
      <c r="P2233">
        <v>1</v>
      </c>
      <c r="Q2233" t="s">
        <v>10958</v>
      </c>
      <c r="R2233" t="s">
        <v>10959</v>
      </c>
      <c r="S2233">
        <v>35</v>
      </c>
      <c r="T2233" t="s">
        <v>37</v>
      </c>
      <c r="U2233" t="s">
        <v>38</v>
      </c>
      <c r="V2233" t="s">
        <v>90</v>
      </c>
      <c r="W2233" s="11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5">
      <c r="A2234" t="s">
        <v>28</v>
      </c>
      <c r="B2234" t="s">
        <v>10960</v>
      </c>
      <c r="C2234">
        <v>93</v>
      </c>
      <c r="D2234">
        <v>104</v>
      </c>
      <c r="E2234">
        <v>109</v>
      </c>
      <c r="F2234">
        <v>202</v>
      </c>
      <c r="G2234" t="s">
        <v>10961</v>
      </c>
      <c r="H2234">
        <v>405</v>
      </c>
      <c r="I2234" s="11">
        <v>7739049</v>
      </c>
      <c r="J2234" t="s">
        <v>1375</v>
      </c>
      <c r="K2234" t="s">
        <v>3827</v>
      </c>
      <c r="L2234" t="s">
        <v>10962</v>
      </c>
      <c r="M2234">
        <v>10680</v>
      </c>
      <c r="N2234">
        <v>847</v>
      </c>
      <c r="O2234" t="s">
        <v>10963</v>
      </c>
      <c r="P2234">
        <v>2</v>
      </c>
      <c r="Q2234" t="s">
        <v>10964</v>
      </c>
      <c r="R2234" t="s">
        <v>10965</v>
      </c>
      <c r="S2234">
        <v>112</v>
      </c>
      <c r="T2234" t="s">
        <v>37</v>
      </c>
      <c r="U2234" t="s">
        <v>263</v>
      </c>
      <c r="V2234" t="s">
        <v>569</v>
      </c>
      <c r="W2234" s="11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5">
      <c r="A2235" t="s">
        <v>28</v>
      </c>
      <c r="B2235" t="s">
        <v>4948</v>
      </c>
      <c r="C2235">
        <v>38</v>
      </c>
      <c r="D2235">
        <v>112</v>
      </c>
      <c r="E2235">
        <v>213</v>
      </c>
      <c r="F2235">
        <v>45</v>
      </c>
      <c r="G2235" t="s">
        <v>10966</v>
      </c>
      <c r="H2235">
        <v>567</v>
      </c>
      <c r="I2235" s="11">
        <v>6734844</v>
      </c>
      <c r="J2235" t="s">
        <v>209</v>
      </c>
      <c r="K2235" t="s">
        <v>10967</v>
      </c>
      <c r="L2235" t="s">
        <v>10968</v>
      </c>
      <c r="M2235">
        <v>29591</v>
      </c>
      <c r="N2235">
        <v>711</v>
      </c>
      <c r="O2235" t="s">
        <v>10969</v>
      </c>
      <c r="P2235">
        <v>0</v>
      </c>
      <c r="Q2235" t="s">
        <v>10970</v>
      </c>
      <c r="R2235" t="s">
        <v>10971</v>
      </c>
      <c r="S2235">
        <v>118</v>
      </c>
      <c r="T2235" t="s">
        <v>37</v>
      </c>
      <c r="U2235" t="s">
        <v>38</v>
      </c>
      <c r="V2235" t="s">
        <v>569</v>
      </c>
      <c r="W2235" s="11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5">
      <c r="A2236" t="s">
        <v>28</v>
      </c>
      <c r="B2236" t="s">
        <v>10972</v>
      </c>
      <c r="C2236">
        <v>60</v>
      </c>
      <c r="D2236">
        <v>108</v>
      </c>
      <c r="E2236">
        <v>25</v>
      </c>
      <c r="F2236">
        <v>94</v>
      </c>
      <c r="G2236" t="s">
        <v>10973</v>
      </c>
      <c r="H2236">
        <v>1000</v>
      </c>
      <c r="I2236" s="11">
        <v>6000000</v>
      </c>
      <c r="J2236" t="s">
        <v>42</v>
      </c>
      <c r="K2236" t="s">
        <v>1410</v>
      </c>
      <c r="L2236" t="s">
        <v>10974</v>
      </c>
      <c r="M2236">
        <v>10832</v>
      </c>
      <c r="N2236">
        <v>1263</v>
      </c>
      <c r="O2236" t="s">
        <v>10975</v>
      </c>
      <c r="P2236">
        <v>0</v>
      </c>
      <c r="Q2236" t="s">
        <v>10976</v>
      </c>
      <c r="R2236" t="s">
        <v>10977</v>
      </c>
      <c r="S2236">
        <v>102</v>
      </c>
      <c r="T2236" t="s">
        <v>37</v>
      </c>
      <c r="U2236" t="s">
        <v>38</v>
      </c>
      <c r="V2236" t="s">
        <v>90</v>
      </c>
      <c r="W2236" s="11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5">
      <c r="A2237" t="s">
        <v>28</v>
      </c>
      <c r="B2237" t="s">
        <v>8781</v>
      </c>
      <c r="C2237">
        <v>184</v>
      </c>
      <c r="D2237">
        <v>112</v>
      </c>
      <c r="E2237">
        <v>97</v>
      </c>
      <c r="F2237">
        <v>231</v>
      </c>
      <c r="G2237" t="s">
        <v>10978</v>
      </c>
      <c r="H2237">
        <v>577</v>
      </c>
      <c r="I2237" s="11">
        <v>6615578</v>
      </c>
      <c r="J2237" t="s">
        <v>6019</v>
      </c>
      <c r="K2237" t="s">
        <v>10979</v>
      </c>
      <c r="L2237" t="s">
        <v>10980</v>
      </c>
      <c r="M2237">
        <v>15352</v>
      </c>
      <c r="N2237">
        <v>1341</v>
      </c>
      <c r="O2237" t="s">
        <v>9754</v>
      </c>
      <c r="P2237">
        <v>2</v>
      </c>
      <c r="Q2237" t="s">
        <v>10981</v>
      </c>
      <c r="R2237" t="s">
        <v>10982</v>
      </c>
      <c r="S2237">
        <v>82</v>
      </c>
      <c r="T2237" t="s">
        <v>37</v>
      </c>
      <c r="U2237" t="s">
        <v>740</v>
      </c>
      <c r="V2237" t="s">
        <v>569</v>
      </c>
      <c r="W2237" s="11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5">
      <c r="A2238" t="s">
        <v>720</v>
      </c>
      <c r="B2238" t="s">
        <v>250</v>
      </c>
      <c r="C2238">
        <v>148</v>
      </c>
      <c r="D2238">
        <v>127</v>
      </c>
      <c r="E2238">
        <v>13000</v>
      </c>
      <c r="F2238">
        <v>940</v>
      </c>
      <c r="G2238" t="s">
        <v>537</v>
      </c>
      <c r="H2238">
        <v>40000</v>
      </c>
      <c r="I2238" s="11">
        <v>5887457</v>
      </c>
      <c r="J2238" t="s">
        <v>4000</v>
      </c>
      <c r="K2238" t="s">
        <v>43</v>
      </c>
      <c r="L2238" t="s">
        <v>10983</v>
      </c>
      <c r="M2238">
        <v>142416</v>
      </c>
      <c r="N2238">
        <v>56585</v>
      </c>
      <c r="O2238" t="s">
        <v>3127</v>
      </c>
      <c r="P2238">
        <v>1</v>
      </c>
      <c r="Q2238" t="s">
        <v>10984</v>
      </c>
      <c r="R2238" t="s">
        <v>10985</v>
      </c>
      <c r="S2238">
        <v>420</v>
      </c>
      <c r="T2238" t="s">
        <v>37</v>
      </c>
      <c r="U2238" t="s">
        <v>38</v>
      </c>
      <c r="V2238" t="s">
        <v>569</v>
      </c>
      <c r="W2238" s="11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5">
      <c r="A2239" t="s">
        <v>28</v>
      </c>
      <c r="B2239" t="s">
        <v>7740</v>
      </c>
      <c r="C2239">
        <v>217</v>
      </c>
      <c r="D2239">
        <v>111</v>
      </c>
      <c r="E2239">
        <v>655</v>
      </c>
      <c r="F2239">
        <v>405</v>
      </c>
      <c r="G2239" t="s">
        <v>208</v>
      </c>
      <c r="H2239">
        <v>24000</v>
      </c>
      <c r="I2239" s="11">
        <v>13362308</v>
      </c>
      <c r="J2239" t="s">
        <v>3270</v>
      </c>
      <c r="K2239" t="s">
        <v>77</v>
      </c>
      <c r="L2239" t="s">
        <v>10986</v>
      </c>
      <c r="M2239">
        <v>31898</v>
      </c>
      <c r="N2239">
        <v>39307</v>
      </c>
      <c r="O2239" t="s">
        <v>3300</v>
      </c>
      <c r="P2239">
        <v>1</v>
      </c>
      <c r="Q2239" t="s">
        <v>10987</v>
      </c>
      <c r="R2239" t="s">
        <v>10988</v>
      </c>
      <c r="S2239">
        <v>111</v>
      </c>
      <c r="T2239" t="s">
        <v>37</v>
      </c>
      <c r="U2239" t="s">
        <v>38</v>
      </c>
      <c r="V2239" t="s">
        <v>39</v>
      </c>
      <c r="W2239" s="11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5">
      <c r="A2240" t="s">
        <v>28</v>
      </c>
      <c r="B2240" t="s">
        <v>1954</v>
      </c>
      <c r="C2240">
        <v>160</v>
      </c>
      <c r="D2240">
        <v>126</v>
      </c>
      <c r="E2240">
        <v>44</v>
      </c>
      <c r="F2240">
        <v>9</v>
      </c>
      <c r="G2240" t="s">
        <v>10989</v>
      </c>
      <c r="H2240">
        <v>627</v>
      </c>
      <c r="I2240" s="11">
        <v>5701643</v>
      </c>
      <c r="J2240" t="s">
        <v>3291</v>
      </c>
      <c r="K2240" t="s">
        <v>225</v>
      </c>
      <c r="L2240" t="s">
        <v>10990</v>
      </c>
      <c r="M2240">
        <v>37635</v>
      </c>
      <c r="N2240">
        <v>653</v>
      </c>
      <c r="O2240" t="s">
        <v>10991</v>
      </c>
      <c r="P2240">
        <v>0</v>
      </c>
      <c r="Q2240" t="s">
        <v>10992</v>
      </c>
      <c r="R2240" t="s">
        <v>10993</v>
      </c>
      <c r="S2240">
        <v>165</v>
      </c>
      <c r="T2240" t="s">
        <v>10994</v>
      </c>
      <c r="U2240" t="s">
        <v>6801</v>
      </c>
      <c r="V2240" t="s">
        <v>569</v>
      </c>
      <c r="W2240" s="11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5">
      <c r="A2241" t="s">
        <v>28</v>
      </c>
      <c r="B2241" t="s">
        <v>1254</v>
      </c>
      <c r="C2241">
        <v>209</v>
      </c>
      <c r="D2241">
        <v>114</v>
      </c>
      <c r="E2241">
        <v>0</v>
      </c>
      <c r="F2241">
        <v>1000</v>
      </c>
      <c r="G2241" t="s">
        <v>625</v>
      </c>
      <c r="H2241">
        <v>27000</v>
      </c>
      <c r="I2241" s="11">
        <v>5694401</v>
      </c>
      <c r="J2241" t="s">
        <v>329</v>
      </c>
      <c r="K2241" t="s">
        <v>60</v>
      </c>
      <c r="L2241" t="s">
        <v>10995</v>
      </c>
      <c r="M2241">
        <v>194489</v>
      </c>
      <c r="N2241">
        <v>46944</v>
      </c>
      <c r="O2241" t="s">
        <v>133</v>
      </c>
      <c r="P2241">
        <v>4</v>
      </c>
      <c r="Q2241" t="s">
        <v>10996</v>
      </c>
      <c r="R2241" t="s">
        <v>10997</v>
      </c>
      <c r="S2241">
        <v>192</v>
      </c>
      <c r="T2241" t="s">
        <v>37</v>
      </c>
      <c r="U2241" t="s">
        <v>56</v>
      </c>
      <c r="V2241" t="s">
        <v>569</v>
      </c>
      <c r="W2241" s="11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5">
      <c r="A2242" t="s">
        <v>28</v>
      </c>
      <c r="B2242" t="s">
        <v>10998</v>
      </c>
      <c r="C2242">
        <v>40</v>
      </c>
      <c r="D2242">
        <v>99</v>
      </c>
      <c r="E2242">
        <v>379</v>
      </c>
      <c r="F2242">
        <v>251</v>
      </c>
      <c r="G2242" t="s">
        <v>10999</v>
      </c>
      <c r="H2242">
        <v>456</v>
      </c>
      <c r="I2242" s="11">
        <v>5333658</v>
      </c>
      <c r="J2242" t="s">
        <v>631</v>
      </c>
      <c r="K2242" t="s">
        <v>10849</v>
      </c>
      <c r="L2242" t="s">
        <v>11000</v>
      </c>
      <c r="M2242">
        <v>2541</v>
      </c>
      <c r="N2242">
        <v>1356</v>
      </c>
      <c r="O2242" t="s">
        <v>11001</v>
      </c>
      <c r="P2242">
        <v>2</v>
      </c>
      <c r="Q2242" t="s">
        <v>11002</v>
      </c>
      <c r="R2242" t="s">
        <v>11003</v>
      </c>
      <c r="S2242">
        <v>54</v>
      </c>
      <c r="T2242" t="s">
        <v>37</v>
      </c>
      <c r="U2242" t="s">
        <v>38</v>
      </c>
      <c r="V2242" t="s">
        <v>90</v>
      </c>
      <c r="W2242" s="11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5">
      <c r="A2243" t="s">
        <v>28</v>
      </c>
      <c r="B2243" t="s">
        <v>830</v>
      </c>
      <c r="C2243">
        <v>85</v>
      </c>
      <c r="D2243">
        <v>150</v>
      </c>
      <c r="E2243">
        <v>0</v>
      </c>
      <c r="F2243">
        <v>401</v>
      </c>
      <c r="G2243" t="s">
        <v>737</v>
      </c>
      <c r="H2243">
        <v>597</v>
      </c>
      <c r="I2243" s="11">
        <v>4414535</v>
      </c>
      <c r="J2243" t="s">
        <v>3270</v>
      </c>
      <c r="K2243" t="s">
        <v>11004</v>
      </c>
      <c r="L2243" t="s">
        <v>11005</v>
      </c>
      <c r="M2243">
        <v>30618</v>
      </c>
      <c r="N2243">
        <v>1645</v>
      </c>
      <c r="O2243" t="s">
        <v>9046</v>
      </c>
      <c r="P2243">
        <v>0</v>
      </c>
      <c r="Q2243" t="s">
        <v>11006</v>
      </c>
      <c r="R2243" t="s">
        <v>11007</v>
      </c>
      <c r="S2243">
        <v>224</v>
      </c>
      <c r="T2243" t="s">
        <v>37</v>
      </c>
      <c r="U2243" t="s">
        <v>56</v>
      </c>
      <c r="V2243" t="s">
        <v>39</v>
      </c>
      <c r="W2243" s="11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5">
      <c r="A2244" t="s">
        <v>28</v>
      </c>
      <c r="B2244" t="s">
        <v>11009</v>
      </c>
      <c r="C2244">
        <v>263</v>
      </c>
      <c r="D2244">
        <v>112</v>
      </c>
      <c r="E2244">
        <v>337</v>
      </c>
      <c r="F2244">
        <v>201</v>
      </c>
      <c r="G2244" t="s">
        <v>1019</v>
      </c>
      <c r="H2244">
        <v>4000</v>
      </c>
      <c r="I2244" s="11">
        <v>3707794</v>
      </c>
      <c r="J2244" t="s">
        <v>1436</v>
      </c>
      <c r="K2244" t="s">
        <v>79</v>
      </c>
      <c r="L2244" t="s">
        <v>11010</v>
      </c>
      <c r="M2244">
        <v>31359</v>
      </c>
      <c r="N2244">
        <v>5671</v>
      </c>
      <c r="O2244" t="s">
        <v>11011</v>
      </c>
      <c r="P2244">
        <v>0</v>
      </c>
      <c r="Q2244" t="s">
        <v>11012</v>
      </c>
      <c r="R2244" t="s">
        <v>11013</v>
      </c>
      <c r="S2244">
        <v>156</v>
      </c>
      <c r="T2244" t="s">
        <v>37</v>
      </c>
      <c r="U2244" t="s">
        <v>11014</v>
      </c>
      <c r="V2244" t="s">
        <v>39</v>
      </c>
      <c r="W2244" s="11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5">
      <c r="A2245" t="s">
        <v>28</v>
      </c>
      <c r="B2245" t="s">
        <v>3839</v>
      </c>
      <c r="C2245">
        <v>128</v>
      </c>
      <c r="D2245">
        <v>108</v>
      </c>
      <c r="E2245">
        <v>11000</v>
      </c>
      <c r="F2245">
        <v>922</v>
      </c>
      <c r="G2245" t="s">
        <v>3971</v>
      </c>
      <c r="H2245">
        <v>11000</v>
      </c>
      <c r="I2245" s="11">
        <v>3203044</v>
      </c>
      <c r="J2245" t="s">
        <v>1618</v>
      </c>
      <c r="K2245" t="s">
        <v>3839</v>
      </c>
      <c r="L2245" t="s">
        <v>11015</v>
      </c>
      <c r="M2245">
        <v>25165</v>
      </c>
      <c r="N2245">
        <v>14843</v>
      </c>
      <c r="O2245" t="s">
        <v>5859</v>
      </c>
      <c r="P2245">
        <v>2</v>
      </c>
      <c r="Q2245" t="s">
        <v>11016</v>
      </c>
      <c r="R2245" t="s">
        <v>11017</v>
      </c>
      <c r="S2245">
        <v>155</v>
      </c>
      <c r="T2245" t="s">
        <v>37</v>
      </c>
      <c r="U2245" t="s">
        <v>38</v>
      </c>
      <c r="V2245" t="s">
        <v>569</v>
      </c>
      <c r="W2245" s="11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5">
      <c r="A2246" t="s">
        <v>28</v>
      </c>
      <c r="B2246" t="s">
        <v>11018</v>
      </c>
      <c r="C2246">
        <v>186</v>
      </c>
      <c r="D2246">
        <v>116</v>
      </c>
      <c r="E2246">
        <v>6</v>
      </c>
      <c r="F2246">
        <v>212</v>
      </c>
      <c r="G2246" t="s">
        <v>426</v>
      </c>
      <c r="H2246">
        <v>25000</v>
      </c>
      <c r="I2246" s="11">
        <v>4435083</v>
      </c>
      <c r="J2246" t="s">
        <v>11019</v>
      </c>
      <c r="K2246" t="s">
        <v>3258</v>
      </c>
      <c r="L2246" t="s">
        <v>11020</v>
      </c>
      <c r="M2246">
        <v>27882</v>
      </c>
      <c r="N2246">
        <v>39463</v>
      </c>
      <c r="O2246" t="s">
        <v>11021</v>
      </c>
      <c r="P2246">
        <v>2</v>
      </c>
      <c r="Q2246" t="s">
        <v>11022</v>
      </c>
      <c r="R2246" t="s">
        <v>11023</v>
      </c>
      <c r="S2246">
        <v>119</v>
      </c>
      <c r="T2246" t="s">
        <v>37</v>
      </c>
      <c r="U2246" t="s">
        <v>365</v>
      </c>
      <c r="V2246" t="s">
        <v>569</v>
      </c>
      <c r="W2246" s="11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5">
      <c r="A2247" t="s">
        <v>720</v>
      </c>
      <c r="B2247" t="s">
        <v>11025</v>
      </c>
      <c r="C2247">
        <v>292</v>
      </c>
      <c r="D2247">
        <v>144</v>
      </c>
      <c r="E2247">
        <v>0</v>
      </c>
      <c r="F2247">
        <v>16</v>
      </c>
      <c r="G2247" t="s">
        <v>11026</v>
      </c>
      <c r="H2247">
        <v>63</v>
      </c>
      <c r="I2247" s="11">
        <v>2222647</v>
      </c>
      <c r="J2247" t="s">
        <v>7614</v>
      </c>
      <c r="K2247" t="s">
        <v>11027</v>
      </c>
      <c r="L2247" t="s">
        <v>11028</v>
      </c>
      <c r="M2247">
        <v>52958</v>
      </c>
      <c r="N2247">
        <v>167</v>
      </c>
      <c r="O2247" t="s">
        <v>11029</v>
      </c>
      <c r="P2247">
        <v>0</v>
      </c>
      <c r="Q2247" t="s">
        <v>11030</v>
      </c>
      <c r="R2247" t="s">
        <v>11031</v>
      </c>
      <c r="S2247">
        <v>193</v>
      </c>
      <c r="T2247" t="s">
        <v>8230</v>
      </c>
      <c r="U2247" t="s">
        <v>740</v>
      </c>
      <c r="V2247" t="s">
        <v>569</v>
      </c>
      <c r="W2247" s="11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5">
      <c r="A2248" t="s">
        <v>28</v>
      </c>
      <c r="B2248" t="s">
        <v>11032</v>
      </c>
      <c r="C2248">
        <v>70</v>
      </c>
      <c r="D2248">
        <v>93</v>
      </c>
      <c r="E2248">
        <v>28</v>
      </c>
      <c r="F2248">
        <v>415</v>
      </c>
      <c r="G2248" t="s">
        <v>1840</v>
      </c>
      <c r="H2248">
        <v>1000</v>
      </c>
      <c r="I2248" s="11">
        <v>3500000</v>
      </c>
      <c r="J2248" t="s">
        <v>11033</v>
      </c>
      <c r="K2248" t="s">
        <v>1292</v>
      </c>
      <c r="L2248" t="s">
        <v>11034</v>
      </c>
      <c r="M2248">
        <v>10082</v>
      </c>
      <c r="N2248">
        <v>2319</v>
      </c>
      <c r="O2248" t="s">
        <v>6089</v>
      </c>
      <c r="P2248">
        <v>2</v>
      </c>
      <c r="Q2248" t="s">
        <v>11035</v>
      </c>
      <c r="R2248" t="s">
        <v>11036</v>
      </c>
      <c r="S2248">
        <v>100</v>
      </c>
      <c r="T2248" t="s">
        <v>37</v>
      </c>
      <c r="U2248" t="s">
        <v>38</v>
      </c>
      <c r="V2248" t="s">
        <v>569</v>
      </c>
      <c r="W2248" s="11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5">
      <c r="A2249" t="s">
        <v>28</v>
      </c>
      <c r="B2249" t="s">
        <v>2554</v>
      </c>
      <c r="C2249">
        <v>79</v>
      </c>
      <c r="D2249">
        <v>103</v>
      </c>
      <c r="E2249">
        <v>154</v>
      </c>
      <c r="F2249">
        <v>576</v>
      </c>
      <c r="G2249" t="s">
        <v>3631</v>
      </c>
      <c r="H2249">
        <v>1000</v>
      </c>
      <c r="I2249" s="11">
        <v>676698</v>
      </c>
      <c r="J2249" t="s">
        <v>2079</v>
      </c>
      <c r="K2249" t="s">
        <v>2754</v>
      </c>
      <c r="L2249" t="s">
        <v>11037</v>
      </c>
      <c r="M2249">
        <v>26730</v>
      </c>
      <c r="N2249">
        <v>4094</v>
      </c>
      <c r="O2249" t="s">
        <v>1792</v>
      </c>
      <c r="P2249">
        <v>0</v>
      </c>
      <c r="Q2249" t="s">
        <v>11038</v>
      </c>
      <c r="R2249" t="s">
        <v>11039</v>
      </c>
      <c r="S2249">
        <v>180</v>
      </c>
      <c r="T2249" t="s">
        <v>37</v>
      </c>
      <c r="U2249" t="s">
        <v>38</v>
      </c>
      <c r="V2249" t="s">
        <v>569</v>
      </c>
      <c r="W2249" s="11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5">
      <c r="A2250" t="s">
        <v>28</v>
      </c>
      <c r="B2250" t="s">
        <v>11041</v>
      </c>
      <c r="C2250">
        <v>10</v>
      </c>
      <c r="D2250">
        <v>121</v>
      </c>
      <c r="E2250">
        <v>0</v>
      </c>
      <c r="F2250">
        <v>353</v>
      </c>
      <c r="G2250" t="s">
        <v>6105</v>
      </c>
      <c r="H2250">
        <v>854</v>
      </c>
      <c r="I2250" s="11">
        <v>229311</v>
      </c>
      <c r="J2250" t="s">
        <v>11042</v>
      </c>
      <c r="K2250" t="s">
        <v>4623</v>
      </c>
      <c r="L2250" t="s">
        <v>11043</v>
      </c>
      <c r="M2250">
        <v>899</v>
      </c>
      <c r="N2250">
        <v>2705</v>
      </c>
      <c r="O2250" t="s">
        <v>11044</v>
      </c>
      <c r="P2250">
        <v>2</v>
      </c>
      <c r="Q2250" t="s">
        <v>11045</v>
      </c>
      <c r="R2250" t="s">
        <v>11046</v>
      </c>
      <c r="S2250">
        <v>42</v>
      </c>
      <c r="T2250" t="s">
        <v>37</v>
      </c>
      <c r="U2250" t="s">
        <v>3428</v>
      </c>
      <c r="V2250" t="s">
        <v>569</v>
      </c>
      <c r="W2250" s="11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5">
      <c r="A2251" t="s">
        <v>28</v>
      </c>
      <c r="B2251" t="s">
        <v>11048</v>
      </c>
      <c r="C2251">
        <v>112</v>
      </c>
      <c r="D2251">
        <v>105</v>
      </c>
      <c r="E2251">
        <v>2</v>
      </c>
      <c r="F2251">
        <v>69</v>
      </c>
      <c r="G2251" t="s">
        <v>2180</v>
      </c>
      <c r="H2251">
        <v>805</v>
      </c>
      <c r="I2251" s="11">
        <v>63260</v>
      </c>
      <c r="J2251" t="s">
        <v>11049</v>
      </c>
      <c r="K2251" t="s">
        <v>9571</v>
      </c>
      <c r="L2251" t="s">
        <v>11050</v>
      </c>
      <c r="M2251">
        <v>14325</v>
      </c>
      <c r="N2251">
        <v>1185</v>
      </c>
      <c r="O2251" t="s">
        <v>11051</v>
      </c>
      <c r="P2251">
        <v>0</v>
      </c>
      <c r="Q2251" t="s">
        <v>11052</v>
      </c>
      <c r="R2251" t="s">
        <v>11053</v>
      </c>
      <c r="S2251">
        <v>90</v>
      </c>
      <c r="T2251" t="s">
        <v>37</v>
      </c>
      <c r="U2251" t="s">
        <v>1418</v>
      </c>
      <c r="V2251" t="s">
        <v>569</v>
      </c>
      <c r="W2251" s="11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5">
      <c r="A2252" t="s">
        <v>28</v>
      </c>
      <c r="B2252" t="s">
        <v>6233</v>
      </c>
      <c r="C2252">
        <v>256</v>
      </c>
      <c r="D2252">
        <v>119</v>
      </c>
      <c r="E2252">
        <v>99</v>
      </c>
      <c r="F2252">
        <v>778</v>
      </c>
      <c r="G2252" t="s">
        <v>608</v>
      </c>
      <c r="H2252">
        <v>15000</v>
      </c>
      <c r="I2252" s="11">
        <v>121463226</v>
      </c>
      <c r="J2252" t="s">
        <v>1611</v>
      </c>
      <c r="K2252" t="s">
        <v>177</v>
      </c>
      <c r="L2252" t="s">
        <v>11055</v>
      </c>
      <c r="M2252">
        <v>422606</v>
      </c>
      <c r="N2252">
        <v>17584</v>
      </c>
      <c r="O2252" t="s">
        <v>4190</v>
      </c>
      <c r="P2252">
        <v>2</v>
      </c>
      <c r="Q2252" t="s">
        <v>11056</v>
      </c>
      <c r="R2252" t="s">
        <v>11057</v>
      </c>
      <c r="S2252">
        <v>555</v>
      </c>
      <c r="T2252" t="s">
        <v>37</v>
      </c>
      <c r="U2252" t="s">
        <v>38</v>
      </c>
      <c r="V2252" t="s">
        <v>569</v>
      </c>
      <c r="W2252" s="11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5">
      <c r="A2253" t="s">
        <v>28</v>
      </c>
      <c r="B2253" t="s">
        <v>1044</v>
      </c>
      <c r="C2253">
        <v>97</v>
      </c>
      <c r="D2253">
        <v>98</v>
      </c>
      <c r="E2253">
        <v>209</v>
      </c>
      <c r="F2253">
        <v>129</v>
      </c>
      <c r="G2253" t="s">
        <v>11058</v>
      </c>
      <c r="H2253">
        <v>158</v>
      </c>
      <c r="I2253" s="11">
        <v>58006147</v>
      </c>
      <c r="J2253" t="s">
        <v>4606</v>
      </c>
      <c r="K2253" t="s">
        <v>11059</v>
      </c>
      <c r="L2253" t="s">
        <v>11060</v>
      </c>
      <c r="M2253">
        <v>67653</v>
      </c>
      <c r="N2253">
        <v>816</v>
      </c>
      <c r="O2253" t="s">
        <v>11061</v>
      </c>
      <c r="P2253">
        <v>2</v>
      </c>
      <c r="Q2253" t="s">
        <v>11062</v>
      </c>
      <c r="R2253" t="s">
        <v>11063</v>
      </c>
      <c r="S2253">
        <v>108</v>
      </c>
      <c r="T2253" t="s">
        <v>37</v>
      </c>
      <c r="U2253" t="s">
        <v>38</v>
      </c>
      <c r="V2253" t="s">
        <v>39</v>
      </c>
      <c r="W2253" s="11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5">
      <c r="A2254" t="s">
        <v>28</v>
      </c>
      <c r="B2254" t="s">
        <v>11064</v>
      </c>
      <c r="C2254">
        <v>142</v>
      </c>
      <c r="D2254">
        <v>80</v>
      </c>
      <c r="E2254">
        <v>19</v>
      </c>
      <c r="F2254">
        <v>854</v>
      </c>
      <c r="G2254" t="s">
        <v>1594</v>
      </c>
      <c r="H2254">
        <v>11000</v>
      </c>
      <c r="I2254" s="11">
        <v>51053787</v>
      </c>
      <c r="J2254" t="s">
        <v>11065</v>
      </c>
      <c r="K2254" t="s">
        <v>252</v>
      </c>
      <c r="L2254" t="s">
        <v>11066</v>
      </c>
      <c r="M2254">
        <v>45900</v>
      </c>
      <c r="N2254">
        <v>14385</v>
      </c>
      <c r="O2254" t="s">
        <v>3362</v>
      </c>
      <c r="P2254">
        <v>1</v>
      </c>
      <c r="Q2254" t="s">
        <v>11067</v>
      </c>
      <c r="R2254" t="s">
        <v>11068</v>
      </c>
      <c r="S2254">
        <v>247</v>
      </c>
      <c r="T2254" t="s">
        <v>37</v>
      </c>
      <c r="U2254" t="s">
        <v>38</v>
      </c>
      <c r="V2254" t="s">
        <v>90</v>
      </c>
      <c r="W2254" s="11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5">
      <c r="A2255" t="s">
        <v>28</v>
      </c>
      <c r="B2255" t="s">
        <v>11069</v>
      </c>
      <c r="C2255">
        <v>187</v>
      </c>
      <c r="D2255">
        <v>121</v>
      </c>
      <c r="E2255">
        <v>83</v>
      </c>
      <c r="F2255">
        <v>242</v>
      </c>
      <c r="G2255" t="s">
        <v>3964</v>
      </c>
      <c r="H2255">
        <v>3000</v>
      </c>
      <c r="I2255" s="11">
        <v>23472900</v>
      </c>
      <c r="J2255" t="s">
        <v>1898</v>
      </c>
      <c r="K2255" t="s">
        <v>247</v>
      </c>
      <c r="L2255" t="s">
        <v>11070</v>
      </c>
      <c r="M2255">
        <v>264533</v>
      </c>
      <c r="N2255">
        <v>4142</v>
      </c>
      <c r="O2255" t="s">
        <v>11071</v>
      </c>
      <c r="P2255">
        <v>1</v>
      </c>
      <c r="Q2255" t="s">
        <v>11072</v>
      </c>
      <c r="R2255" t="s">
        <v>11073</v>
      </c>
      <c r="S2255">
        <v>609</v>
      </c>
      <c r="T2255" t="s">
        <v>37</v>
      </c>
      <c r="U2255" t="s">
        <v>56</v>
      </c>
      <c r="V2255" t="s">
        <v>39</v>
      </c>
      <c r="W2255" s="11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5">
      <c r="A2256" t="s">
        <v>28</v>
      </c>
      <c r="B2256" t="s">
        <v>11074</v>
      </c>
      <c r="C2256">
        <v>193</v>
      </c>
      <c r="D2256">
        <v>94</v>
      </c>
      <c r="E2256">
        <v>87</v>
      </c>
      <c r="F2256">
        <v>280</v>
      </c>
      <c r="G2256" t="s">
        <v>1301</v>
      </c>
      <c r="H2256">
        <v>866</v>
      </c>
      <c r="I2256" s="11">
        <v>39687528</v>
      </c>
      <c r="J2256" t="s">
        <v>454</v>
      </c>
      <c r="K2256" t="s">
        <v>11075</v>
      </c>
      <c r="L2256" t="s">
        <v>11076</v>
      </c>
      <c r="M2256">
        <v>140780</v>
      </c>
      <c r="N2256">
        <v>2124</v>
      </c>
      <c r="O2256" t="s">
        <v>4228</v>
      </c>
      <c r="P2256">
        <v>1</v>
      </c>
      <c r="Q2256" t="s">
        <v>11077</v>
      </c>
      <c r="R2256" t="s">
        <v>11078</v>
      </c>
      <c r="S2256">
        <v>376</v>
      </c>
      <c r="T2256" t="s">
        <v>37</v>
      </c>
      <c r="U2256" t="s">
        <v>1418</v>
      </c>
      <c r="V2256" t="s">
        <v>569</v>
      </c>
      <c r="W2256" s="11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5">
      <c r="A2257" t="s">
        <v>28</v>
      </c>
      <c r="B2257" t="s">
        <v>11079</v>
      </c>
      <c r="C2257">
        <v>40</v>
      </c>
      <c r="D2257">
        <v>93</v>
      </c>
      <c r="E2257">
        <v>148</v>
      </c>
      <c r="F2257">
        <v>170</v>
      </c>
      <c r="G2257" t="s">
        <v>10654</v>
      </c>
      <c r="H2257">
        <v>549</v>
      </c>
      <c r="I2257" s="11">
        <v>7017178</v>
      </c>
      <c r="J2257" t="s">
        <v>11080</v>
      </c>
      <c r="K2257" t="s">
        <v>2952</v>
      </c>
      <c r="L2257" t="s">
        <v>11081</v>
      </c>
      <c r="M2257">
        <v>1633</v>
      </c>
      <c r="N2257">
        <v>1373</v>
      </c>
      <c r="O2257" t="s">
        <v>11082</v>
      </c>
      <c r="P2257">
        <v>5</v>
      </c>
      <c r="Q2257" t="s">
        <v>11083</v>
      </c>
      <c r="R2257" t="s">
        <v>11084</v>
      </c>
      <c r="S2257">
        <v>17</v>
      </c>
      <c r="T2257" t="s">
        <v>37</v>
      </c>
      <c r="U2257" t="s">
        <v>38</v>
      </c>
      <c r="V2257" t="s">
        <v>90</v>
      </c>
      <c r="W2257" s="11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5">
      <c r="A2258" t="s">
        <v>28</v>
      </c>
      <c r="B2258" t="s">
        <v>11086</v>
      </c>
      <c r="C2258">
        <v>38</v>
      </c>
      <c r="D2258">
        <v>116</v>
      </c>
      <c r="E2258">
        <v>0</v>
      </c>
      <c r="F2258">
        <v>50</v>
      </c>
      <c r="G2258" t="s">
        <v>11087</v>
      </c>
      <c r="H2258">
        <v>109</v>
      </c>
      <c r="I2258" s="11">
        <v>325491</v>
      </c>
      <c r="J2258" t="s">
        <v>2062</v>
      </c>
      <c r="K2258" t="s">
        <v>11088</v>
      </c>
      <c r="L2258" t="s">
        <v>11089</v>
      </c>
      <c r="M2258">
        <v>4387</v>
      </c>
      <c r="N2258">
        <v>245</v>
      </c>
      <c r="O2258" t="s">
        <v>11090</v>
      </c>
      <c r="P2258">
        <v>0</v>
      </c>
      <c r="Q2258" t="s">
        <v>11091</v>
      </c>
      <c r="R2258" t="s">
        <v>11092</v>
      </c>
      <c r="S2258">
        <v>67</v>
      </c>
      <c r="T2258" t="s">
        <v>37</v>
      </c>
      <c r="U2258" t="s">
        <v>38</v>
      </c>
      <c r="V2258" t="s">
        <v>569</v>
      </c>
      <c r="W2258" s="11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5">
      <c r="A2259" t="s">
        <v>28</v>
      </c>
      <c r="B2259" t="s">
        <v>3420</v>
      </c>
      <c r="C2259">
        <v>239</v>
      </c>
      <c r="D2259">
        <v>101</v>
      </c>
      <c r="E2259">
        <v>448</v>
      </c>
      <c r="F2259">
        <v>83</v>
      </c>
      <c r="G2259" t="s">
        <v>11093</v>
      </c>
      <c r="H2259">
        <v>482</v>
      </c>
      <c r="I2259" s="11">
        <v>96471845</v>
      </c>
      <c r="J2259" t="s">
        <v>9105</v>
      </c>
      <c r="K2259" t="s">
        <v>7783</v>
      </c>
      <c r="L2259" t="s">
        <v>11094</v>
      </c>
      <c r="M2259">
        <v>268581</v>
      </c>
      <c r="N2259">
        <v>956</v>
      </c>
      <c r="O2259" t="s">
        <v>11095</v>
      </c>
      <c r="P2259">
        <v>0</v>
      </c>
      <c r="Q2259" t="s">
        <v>11096</v>
      </c>
      <c r="R2259" t="s">
        <v>11097</v>
      </c>
      <c r="S2259">
        <v>1109</v>
      </c>
      <c r="T2259" t="s">
        <v>37</v>
      </c>
      <c r="U2259" t="s">
        <v>38</v>
      </c>
      <c r="V2259" t="s">
        <v>39</v>
      </c>
      <c r="W2259" s="11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5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11098</v>
      </c>
      <c r="H2260">
        <v>2000</v>
      </c>
      <c r="I2260" s="11">
        <v>85200000</v>
      </c>
      <c r="J2260" t="s">
        <v>68</v>
      </c>
      <c r="K2260" t="s">
        <v>2889</v>
      </c>
      <c r="L2260" t="s">
        <v>11099</v>
      </c>
      <c r="M2260">
        <v>488537</v>
      </c>
      <c r="N2260">
        <v>4228</v>
      </c>
      <c r="O2260" t="s">
        <v>1653</v>
      </c>
      <c r="P2260">
        <v>1</v>
      </c>
      <c r="Q2260" t="s">
        <v>11100</v>
      </c>
      <c r="R2260" t="s">
        <v>11101</v>
      </c>
      <c r="S2260">
        <v>1076</v>
      </c>
      <c r="T2260" t="s">
        <v>37</v>
      </c>
      <c r="U2260" t="s">
        <v>38</v>
      </c>
      <c r="V2260" t="s">
        <v>569</v>
      </c>
      <c r="W2260" s="11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5">
      <c r="A2261" t="s">
        <v>28</v>
      </c>
      <c r="B2261" t="s">
        <v>11102</v>
      </c>
      <c r="C2261">
        <v>82</v>
      </c>
      <c r="D2261">
        <v>170</v>
      </c>
      <c r="E2261">
        <v>165</v>
      </c>
      <c r="F2261">
        <v>244</v>
      </c>
      <c r="G2261" t="s">
        <v>11103</v>
      </c>
      <c r="H2261">
        <v>453</v>
      </c>
      <c r="I2261" s="11">
        <v>72000000</v>
      </c>
      <c r="J2261" t="s">
        <v>11104</v>
      </c>
      <c r="K2261" t="s">
        <v>11105</v>
      </c>
      <c r="L2261" t="s">
        <v>11106</v>
      </c>
      <c r="M2261">
        <v>66959</v>
      </c>
      <c r="N2261">
        <v>1164</v>
      </c>
      <c r="O2261" t="s">
        <v>11107</v>
      </c>
      <c r="P2261">
        <v>1</v>
      </c>
      <c r="Q2261" t="s">
        <v>11108</v>
      </c>
      <c r="R2261" t="s">
        <v>11109</v>
      </c>
      <c r="S2261">
        <v>258</v>
      </c>
      <c r="T2261" t="s">
        <v>37</v>
      </c>
      <c r="U2261" t="s">
        <v>38</v>
      </c>
      <c r="V2261" t="s">
        <v>5738</v>
      </c>
      <c r="W2261" s="11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5">
      <c r="A2262" t="s">
        <v>28</v>
      </c>
      <c r="B2262" t="s">
        <v>4622</v>
      </c>
      <c r="C2262">
        <v>140</v>
      </c>
      <c r="D2262">
        <v>99</v>
      </c>
      <c r="E2262">
        <v>13</v>
      </c>
      <c r="F2262">
        <v>681</v>
      </c>
      <c r="G2262" t="s">
        <v>2403</v>
      </c>
      <c r="H2262">
        <v>45000</v>
      </c>
      <c r="I2262" s="11">
        <v>72219395</v>
      </c>
      <c r="J2262" t="s">
        <v>2912</v>
      </c>
      <c r="K2262" t="s">
        <v>5100</v>
      </c>
      <c r="L2262" t="s">
        <v>11110</v>
      </c>
      <c r="M2262">
        <v>105585</v>
      </c>
      <c r="N2262">
        <v>50284</v>
      </c>
      <c r="O2262" t="s">
        <v>2198</v>
      </c>
      <c r="P2262">
        <v>1</v>
      </c>
      <c r="Q2262" t="s">
        <v>11111</v>
      </c>
      <c r="R2262" t="s">
        <v>11112</v>
      </c>
      <c r="S2262">
        <v>419</v>
      </c>
      <c r="T2262" t="s">
        <v>37</v>
      </c>
      <c r="U2262" t="s">
        <v>38</v>
      </c>
      <c r="V2262" t="s">
        <v>569</v>
      </c>
      <c r="W2262" s="11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5">
      <c r="A2263" t="s">
        <v>28</v>
      </c>
      <c r="B2263" t="s">
        <v>7056</v>
      </c>
      <c r="C2263">
        <v>129</v>
      </c>
      <c r="D2263">
        <v>104</v>
      </c>
      <c r="E2263">
        <v>42</v>
      </c>
      <c r="F2263">
        <v>613</v>
      </c>
      <c r="G2263" t="s">
        <v>598</v>
      </c>
      <c r="H2263">
        <v>839</v>
      </c>
      <c r="I2263" s="11">
        <v>82389560</v>
      </c>
      <c r="J2263" t="s">
        <v>1611</v>
      </c>
      <c r="K2263" t="s">
        <v>4304</v>
      </c>
      <c r="L2263" t="s">
        <v>11113</v>
      </c>
      <c r="M2263">
        <v>106820</v>
      </c>
      <c r="N2263">
        <v>3627</v>
      </c>
      <c r="O2263" t="s">
        <v>1072</v>
      </c>
      <c r="P2263">
        <v>1</v>
      </c>
      <c r="Q2263" t="s">
        <v>11114</v>
      </c>
      <c r="R2263" t="s">
        <v>11115</v>
      </c>
      <c r="S2263">
        <v>147</v>
      </c>
      <c r="T2263" t="s">
        <v>37</v>
      </c>
      <c r="U2263" t="s">
        <v>38</v>
      </c>
      <c r="V2263" t="s">
        <v>569</v>
      </c>
      <c r="W2263" s="11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5">
      <c r="A2264" t="s">
        <v>28</v>
      </c>
      <c r="B2264" t="s">
        <v>7745</v>
      </c>
      <c r="C2264">
        <v>285</v>
      </c>
      <c r="D2264">
        <v>126</v>
      </c>
      <c r="E2264">
        <v>729</v>
      </c>
      <c r="F2264">
        <v>284</v>
      </c>
      <c r="G2264" t="s">
        <v>11116</v>
      </c>
      <c r="H2264">
        <v>912</v>
      </c>
      <c r="I2264" s="11">
        <v>71502303</v>
      </c>
      <c r="J2264" t="s">
        <v>10532</v>
      </c>
      <c r="K2264" t="s">
        <v>2579</v>
      </c>
      <c r="L2264" t="s">
        <v>11117</v>
      </c>
      <c r="M2264">
        <v>149966</v>
      </c>
      <c r="N2264">
        <v>2170</v>
      </c>
      <c r="O2264" t="s">
        <v>87</v>
      </c>
      <c r="P2264">
        <v>0</v>
      </c>
      <c r="Q2264" t="s">
        <v>11118</v>
      </c>
      <c r="R2264" t="s">
        <v>11119</v>
      </c>
      <c r="S2264">
        <v>835</v>
      </c>
      <c r="T2264" t="s">
        <v>37</v>
      </c>
      <c r="U2264" t="s">
        <v>38</v>
      </c>
      <c r="V2264" t="s">
        <v>569</v>
      </c>
      <c r="W2264" s="11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5">
      <c r="A2265" t="s">
        <v>28</v>
      </c>
      <c r="B2265" t="s">
        <v>4727</v>
      </c>
      <c r="C2265">
        <v>91</v>
      </c>
      <c r="D2265">
        <v>110</v>
      </c>
      <c r="E2265">
        <v>422</v>
      </c>
      <c r="F2265">
        <v>422</v>
      </c>
      <c r="G2265" t="s">
        <v>11120</v>
      </c>
      <c r="H2265">
        <v>33000</v>
      </c>
      <c r="I2265" s="11">
        <v>19179969</v>
      </c>
      <c r="J2265" t="s">
        <v>1611</v>
      </c>
      <c r="K2265" t="s">
        <v>11121</v>
      </c>
      <c r="L2265" t="s">
        <v>11122</v>
      </c>
      <c r="M2265">
        <v>54710</v>
      </c>
      <c r="N2265">
        <v>35345</v>
      </c>
      <c r="O2265" t="s">
        <v>4727</v>
      </c>
      <c r="P2265">
        <v>2</v>
      </c>
      <c r="Q2265" t="s">
        <v>11123</v>
      </c>
      <c r="R2265" t="s">
        <v>11124</v>
      </c>
      <c r="S2265">
        <v>177</v>
      </c>
      <c r="T2265" t="s">
        <v>37</v>
      </c>
      <c r="U2265" t="s">
        <v>38</v>
      </c>
      <c r="V2265" t="s">
        <v>569</v>
      </c>
      <c r="W2265" s="11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5">
      <c r="A2266" t="s">
        <v>28</v>
      </c>
      <c r="B2266" t="s">
        <v>5134</v>
      </c>
      <c r="C2266">
        <v>318</v>
      </c>
      <c r="D2266">
        <v>101</v>
      </c>
      <c r="E2266">
        <v>0</v>
      </c>
      <c r="F2266">
        <v>598</v>
      </c>
      <c r="G2266" t="s">
        <v>9452</v>
      </c>
      <c r="H2266">
        <v>2000</v>
      </c>
      <c r="I2266" s="11">
        <v>47000000</v>
      </c>
      <c r="J2266" t="s">
        <v>5289</v>
      </c>
      <c r="K2266" t="s">
        <v>1671</v>
      </c>
      <c r="L2266" t="s">
        <v>11125</v>
      </c>
      <c r="M2266">
        <v>157857</v>
      </c>
      <c r="N2266">
        <v>4400</v>
      </c>
      <c r="O2266" t="s">
        <v>5290</v>
      </c>
      <c r="P2266">
        <v>0</v>
      </c>
      <c r="Q2266" t="s">
        <v>11126</v>
      </c>
      <c r="R2266" t="s">
        <v>11127</v>
      </c>
      <c r="S2266">
        <v>1191</v>
      </c>
      <c r="T2266" t="s">
        <v>37</v>
      </c>
      <c r="U2266" t="s">
        <v>38</v>
      </c>
      <c r="V2266" t="s">
        <v>569</v>
      </c>
      <c r="W2266" s="11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5">
      <c r="A2267" t="s">
        <v>720</v>
      </c>
      <c r="B2267" t="s">
        <v>1876</v>
      </c>
      <c r="C2267">
        <v>283</v>
      </c>
      <c r="D2267">
        <v>80</v>
      </c>
      <c r="E2267">
        <v>611</v>
      </c>
      <c r="F2267">
        <v>576</v>
      </c>
      <c r="G2267" t="s">
        <v>5868</v>
      </c>
      <c r="H2267">
        <v>5000</v>
      </c>
      <c r="I2267" s="11">
        <v>84961</v>
      </c>
      <c r="J2267" t="s">
        <v>1273</v>
      </c>
      <c r="K2267" t="s">
        <v>492</v>
      </c>
      <c r="L2267" t="s">
        <v>5869</v>
      </c>
      <c r="M2267">
        <v>149414</v>
      </c>
      <c r="N2267">
        <v>6229</v>
      </c>
      <c r="O2267" t="s">
        <v>5870</v>
      </c>
      <c r="P2267">
        <v>4</v>
      </c>
      <c r="Q2267" t="s">
        <v>5871</v>
      </c>
      <c r="R2267" t="s">
        <v>5872</v>
      </c>
      <c r="S2267">
        <v>841</v>
      </c>
      <c r="T2267" t="s">
        <v>1883</v>
      </c>
      <c r="U2267" t="s">
        <v>865</v>
      </c>
      <c r="V2267" t="s">
        <v>39</v>
      </c>
      <c r="W2267" s="11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5">
      <c r="A2268" t="s">
        <v>28</v>
      </c>
      <c r="B2268" t="s">
        <v>11128</v>
      </c>
      <c r="C2268">
        <v>52</v>
      </c>
      <c r="D2268">
        <v>87</v>
      </c>
      <c r="E2268">
        <v>9</v>
      </c>
      <c r="F2268">
        <v>503</v>
      </c>
      <c r="G2268" t="s">
        <v>1294</v>
      </c>
      <c r="H2268">
        <v>818</v>
      </c>
      <c r="I2268" s="11">
        <v>37566230</v>
      </c>
      <c r="J2268" t="s">
        <v>11129</v>
      </c>
      <c r="K2268" t="s">
        <v>2541</v>
      </c>
      <c r="L2268" t="s">
        <v>11130</v>
      </c>
      <c r="M2268">
        <v>3407</v>
      </c>
      <c r="N2268">
        <v>2164</v>
      </c>
      <c r="O2268" t="s">
        <v>2119</v>
      </c>
      <c r="P2268">
        <v>1</v>
      </c>
      <c r="Q2268" t="s">
        <v>11131</v>
      </c>
      <c r="R2268" t="s">
        <v>11132</v>
      </c>
      <c r="S2268">
        <v>48</v>
      </c>
      <c r="T2268" t="s">
        <v>37</v>
      </c>
      <c r="U2268" t="s">
        <v>38</v>
      </c>
      <c r="V2268" t="s">
        <v>90</v>
      </c>
      <c r="W2268" s="11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5">
      <c r="A2269" t="s">
        <v>28</v>
      </c>
      <c r="B2269" t="s">
        <v>6477</v>
      </c>
      <c r="C2269">
        <v>56</v>
      </c>
      <c r="D2269">
        <v>123</v>
      </c>
      <c r="E2269">
        <v>92</v>
      </c>
      <c r="F2269">
        <v>849</v>
      </c>
      <c r="G2269" t="s">
        <v>2169</v>
      </c>
      <c r="H2269">
        <v>1000</v>
      </c>
      <c r="I2269" s="11">
        <v>70492685</v>
      </c>
      <c r="J2269" t="s">
        <v>2450</v>
      </c>
      <c r="K2269" t="s">
        <v>2700</v>
      </c>
      <c r="L2269" t="s">
        <v>11133</v>
      </c>
      <c r="M2269">
        <v>11600</v>
      </c>
      <c r="N2269">
        <v>5306</v>
      </c>
      <c r="O2269" t="s">
        <v>8099</v>
      </c>
      <c r="P2269">
        <v>5</v>
      </c>
      <c r="Q2269" t="s">
        <v>11134</v>
      </c>
      <c r="R2269" t="s">
        <v>11135</v>
      </c>
      <c r="S2269">
        <v>64</v>
      </c>
      <c r="T2269" t="s">
        <v>37</v>
      </c>
      <c r="U2269" t="s">
        <v>38</v>
      </c>
      <c r="V2269" t="s">
        <v>569</v>
      </c>
      <c r="W2269" s="11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5">
      <c r="A2270" t="s">
        <v>28</v>
      </c>
      <c r="B2270" t="s">
        <v>8895</v>
      </c>
      <c r="C2270">
        <v>186</v>
      </c>
      <c r="D2270">
        <v>109</v>
      </c>
      <c r="E2270">
        <v>248</v>
      </c>
      <c r="F2270">
        <v>968</v>
      </c>
      <c r="G2270" t="s">
        <v>324</v>
      </c>
      <c r="H2270">
        <v>16000</v>
      </c>
      <c r="I2270" s="11">
        <v>35635046</v>
      </c>
      <c r="J2270" t="s">
        <v>454</v>
      </c>
      <c r="K2270" t="s">
        <v>310</v>
      </c>
      <c r="L2270" t="s">
        <v>11136</v>
      </c>
      <c r="M2270">
        <v>121058</v>
      </c>
      <c r="N2270">
        <v>19410</v>
      </c>
      <c r="O2270" t="s">
        <v>8334</v>
      </c>
      <c r="P2270">
        <v>0</v>
      </c>
      <c r="Q2270" t="s">
        <v>11137</v>
      </c>
      <c r="R2270" t="s">
        <v>11138</v>
      </c>
      <c r="S2270">
        <v>482</v>
      </c>
      <c r="T2270" t="s">
        <v>37</v>
      </c>
      <c r="U2270" t="s">
        <v>56</v>
      </c>
      <c r="V2270" t="s">
        <v>569</v>
      </c>
      <c r="W2270" s="11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5">
      <c r="A2271" t="s">
        <v>28</v>
      </c>
      <c r="B2271" t="s">
        <v>11139</v>
      </c>
      <c r="C2271">
        <v>178</v>
      </c>
      <c r="D2271">
        <v>90</v>
      </c>
      <c r="E2271">
        <v>52</v>
      </c>
      <c r="F2271">
        <v>298</v>
      </c>
      <c r="G2271" t="s">
        <v>8872</v>
      </c>
      <c r="H2271">
        <v>723</v>
      </c>
      <c r="I2271" s="11">
        <v>45670855</v>
      </c>
      <c r="J2271" t="s">
        <v>4883</v>
      </c>
      <c r="K2271" t="s">
        <v>5632</v>
      </c>
      <c r="L2271" t="s">
        <v>11140</v>
      </c>
      <c r="M2271">
        <v>67978</v>
      </c>
      <c r="N2271">
        <v>1978</v>
      </c>
      <c r="O2271" t="s">
        <v>11141</v>
      </c>
      <c r="P2271">
        <v>0</v>
      </c>
      <c r="Q2271" t="s">
        <v>11142</v>
      </c>
      <c r="R2271" t="s">
        <v>11143</v>
      </c>
      <c r="S2271">
        <v>279</v>
      </c>
      <c r="T2271" t="s">
        <v>37</v>
      </c>
      <c r="U2271" t="s">
        <v>263</v>
      </c>
      <c r="V2271" t="s">
        <v>569</v>
      </c>
      <c r="W2271" s="11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5">
      <c r="A2272" t="s">
        <v>28</v>
      </c>
      <c r="B2272" t="s">
        <v>3642</v>
      </c>
      <c r="C2272">
        <v>140</v>
      </c>
      <c r="D2272">
        <v>96</v>
      </c>
      <c r="E2272">
        <v>36</v>
      </c>
      <c r="F2272">
        <v>486</v>
      </c>
      <c r="G2272" t="s">
        <v>3575</v>
      </c>
      <c r="H2272">
        <v>1000</v>
      </c>
      <c r="I2272" s="11">
        <v>37939782</v>
      </c>
      <c r="J2272" t="s">
        <v>1618</v>
      </c>
      <c r="K2272" t="s">
        <v>7896</v>
      </c>
      <c r="L2272" t="s">
        <v>11144</v>
      </c>
      <c r="M2272">
        <v>62272</v>
      </c>
      <c r="N2272">
        <v>3294</v>
      </c>
      <c r="O2272" t="s">
        <v>9695</v>
      </c>
      <c r="P2272">
        <v>0</v>
      </c>
      <c r="Q2272" t="s">
        <v>11145</v>
      </c>
      <c r="R2272" t="s">
        <v>11146</v>
      </c>
      <c r="S2272">
        <v>207</v>
      </c>
      <c r="T2272" t="s">
        <v>37</v>
      </c>
      <c r="U2272" t="s">
        <v>38</v>
      </c>
      <c r="V2272" t="s">
        <v>569</v>
      </c>
      <c r="W2272" s="11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5">
      <c r="A2273" t="s">
        <v>28</v>
      </c>
      <c r="B2273" t="s">
        <v>294</v>
      </c>
      <c r="C2273">
        <v>469</v>
      </c>
      <c r="D2273">
        <v>125</v>
      </c>
      <c r="E2273">
        <v>364</v>
      </c>
      <c r="F2273">
        <v>1000</v>
      </c>
      <c r="G2273" t="s">
        <v>295</v>
      </c>
      <c r="H2273">
        <v>12000</v>
      </c>
      <c r="I2273" s="11">
        <v>172051787</v>
      </c>
      <c r="J2273" t="s">
        <v>68</v>
      </c>
      <c r="K2273" t="s">
        <v>296</v>
      </c>
      <c r="L2273" t="s">
        <v>297</v>
      </c>
      <c r="M2273">
        <v>264186</v>
      </c>
      <c r="N2273">
        <v>25549</v>
      </c>
      <c r="O2273" t="s">
        <v>298</v>
      </c>
      <c r="P2273">
        <v>0</v>
      </c>
      <c r="Q2273" t="s">
        <v>299</v>
      </c>
      <c r="R2273" t="s">
        <v>300</v>
      </c>
      <c r="S2273">
        <v>665</v>
      </c>
      <c r="T2273" t="s">
        <v>37</v>
      </c>
      <c r="U2273" t="s">
        <v>38</v>
      </c>
      <c r="V2273" t="s">
        <v>90</v>
      </c>
      <c r="W2273" s="11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5">
      <c r="A2274" t="s">
        <v>28</v>
      </c>
      <c r="B2274" t="s">
        <v>11147</v>
      </c>
      <c r="C2274">
        <v>63</v>
      </c>
      <c r="D2274">
        <v>82</v>
      </c>
      <c r="E2274">
        <v>12</v>
      </c>
      <c r="F2274">
        <v>281</v>
      </c>
      <c r="G2274" t="s">
        <v>11148</v>
      </c>
      <c r="H2274">
        <v>8000</v>
      </c>
      <c r="I2274" s="11">
        <v>30324946</v>
      </c>
      <c r="J2274" t="s">
        <v>6232</v>
      </c>
      <c r="K2274" t="s">
        <v>1213</v>
      </c>
      <c r="L2274" t="s">
        <v>11149</v>
      </c>
      <c r="M2274">
        <v>48458</v>
      </c>
      <c r="N2274">
        <v>9271</v>
      </c>
      <c r="O2274" t="s">
        <v>9524</v>
      </c>
      <c r="P2274">
        <v>2</v>
      </c>
      <c r="Q2274" t="s">
        <v>11150</v>
      </c>
      <c r="R2274" t="s">
        <v>11151</v>
      </c>
      <c r="S2274">
        <v>239</v>
      </c>
      <c r="T2274" t="s">
        <v>37</v>
      </c>
      <c r="U2274" t="s">
        <v>38</v>
      </c>
      <c r="V2274" t="s">
        <v>39</v>
      </c>
      <c r="W2274" s="11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5">
      <c r="A2275" t="s">
        <v>28</v>
      </c>
      <c r="B2275" t="s">
        <v>10709</v>
      </c>
      <c r="C2275">
        <v>148</v>
      </c>
      <c r="D2275">
        <v>86</v>
      </c>
      <c r="E2275">
        <v>33</v>
      </c>
      <c r="F2275">
        <v>583</v>
      </c>
      <c r="G2275" t="s">
        <v>6447</v>
      </c>
      <c r="H2275">
        <v>15000</v>
      </c>
      <c r="I2275" s="11">
        <v>27854896</v>
      </c>
      <c r="J2275" t="s">
        <v>660</v>
      </c>
      <c r="K2275" t="s">
        <v>4956</v>
      </c>
      <c r="L2275" t="s">
        <v>11152</v>
      </c>
      <c r="M2275">
        <v>64190</v>
      </c>
      <c r="N2275">
        <v>17396</v>
      </c>
      <c r="O2275" t="s">
        <v>11153</v>
      </c>
      <c r="P2275">
        <v>1</v>
      </c>
      <c r="Q2275" t="s">
        <v>11154</v>
      </c>
      <c r="R2275" t="s">
        <v>11155</v>
      </c>
      <c r="S2275">
        <v>129</v>
      </c>
      <c r="T2275" t="s">
        <v>37</v>
      </c>
      <c r="U2275" t="s">
        <v>38</v>
      </c>
      <c r="V2275" t="s">
        <v>39</v>
      </c>
      <c r="W2275" s="11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5">
      <c r="A2276" t="s">
        <v>28</v>
      </c>
      <c r="B2276" t="s">
        <v>7101</v>
      </c>
      <c r="C2276">
        <v>265</v>
      </c>
      <c r="D2276">
        <v>108</v>
      </c>
      <c r="E2276">
        <v>192</v>
      </c>
      <c r="F2276">
        <v>580</v>
      </c>
      <c r="G2276" t="s">
        <v>11047</v>
      </c>
      <c r="H2276">
        <v>1000</v>
      </c>
      <c r="I2276" s="11">
        <v>41777564</v>
      </c>
      <c r="J2276" t="s">
        <v>6096</v>
      </c>
      <c r="K2276" t="s">
        <v>10633</v>
      </c>
      <c r="L2276" t="s">
        <v>11156</v>
      </c>
      <c r="M2276">
        <v>129719</v>
      </c>
      <c r="N2276">
        <v>4500</v>
      </c>
      <c r="O2276" t="s">
        <v>3575</v>
      </c>
      <c r="P2276">
        <v>0</v>
      </c>
      <c r="Q2276" t="s">
        <v>11157</v>
      </c>
      <c r="R2276" t="s">
        <v>11158</v>
      </c>
      <c r="S2276">
        <v>855</v>
      </c>
      <c r="T2276" t="s">
        <v>37</v>
      </c>
      <c r="U2276" t="s">
        <v>38</v>
      </c>
      <c r="V2276" t="s">
        <v>569</v>
      </c>
      <c r="W2276" s="11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5">
      <c r="A2277" t="s">
        <v>28</v>
      </c>
      <c r="B2277" t="s">
        <v>4392</v>
      </c>
      <c r="C2277">
        <v>75</v>
      </c>
      <c r="D2277">
        <v>98</v>
      </c>
      <c r="E2277">
        <v>39</v>
      </c>
      <c r="F2277">
        <v>428</v>
      </c>
      <c r="G2277" t="s">
        <v>4529</v>
      </c>
      <c r="H2277">
        <v>593</v>
      </c>
      <c r="I2277" s="11">
        <v>22734486</v>
      </c>
      <c r="J2277" t="s">
        <v>1611</v>
      </c>
      <c r="K2277" t="s">
        <v>3651</v>
      </c>
      <c r="L2277" t="s">
        <v>11159</v>
      </c>
      <c r="M2277">
        <v>11815</v>
      </c>
      <c r="N2277">
        <v>2713</v>
      </c>
      <c r="O2277" t="s">
        <v>8433</v>
      </c>
      <c r="P2277">
        <v>1</v>
      </c>
      <c r="Q2277" t="s">
        <v>11160</v>
      </c>
      <c r="R2277" t="s">
        <v>11161</v>
      </c>
      <c r="S2277">
        <v>117</v>
      </c>
      <c r="T2277" t="s">
        <v>37</v>
      </c>
      <c r="U2277" t="s">
        <v>38</v>
      </c>
      <c r="V2277" t="s">
        <v>39</v>
      </c>
      <c r="W2277" s="11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5">
      <c r="A2278" t="s">
        <v>28</v>
      </c>
      <c r="B2278" t="s">
        <v>8074</v>
      </c>
      <c r="C2278">
        <v>113</v>
      </c>
      <c r="D2278">
        <v>129</v>
      </c>
      <c r="E2278">
        <v>51</v>
      </c>
      <c r="F2278">
        <v>89</v>
      </c>
      <c r="G2278" t="s">
        <v>11162</v>
      </c>
      <c r="H2278">
        <v>427</v>
      </c>
      <c r="I2278" s="11">
        <v>44469602</v>
      </c>
      <c r="J2278" t="s">
        <v>1575</v>
      </c>
      <c r="K2278" t="s">
        <v>11163</v>
      </c>
      <c r="L2278" t="s">
        <v>11164</v>
      </c>
      <c r="M2278">
        <v>23480</v>
      </c>
      <c r="N2278">
        <v>952</v>
      </c>
      <c r="O2278" t="s">
        <v>11165</v>
      </c>
      <c r="P2278">
        <v>0</v>
      </c>
      <c r="Q2278" t="s">
        <v>11166</v>
      </c>
      <c r="R2278" t="s">
        <v>11167</v>
      </c>
      <c r="S2278">
        <v>83</v>
      </c>
      <c r="T2278" t="s">
        <v>37</v>
      </c>
      <c r="U2278" t="s">
        <v>38</v>
      </c>
      <c r="V2278" t="s">
        <v>90</v>
      </c>
      <c r="W2278" s="11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5">
      <c r="A2279" t="s">
        <v>28</v>
      </c>
      <c r="B2279" t="s">
        <v>11169</v>
      </c>
      <c r="C2279">
        <v>223</v>
      </c>
      <c r="D2279">
        <v>112</v>
      </c>
      <c r="E2279">
        <v>36</v>
      </c>
      <c r="F2279">
        <v>746</v>
      </c>
      <c r="G2279" t="s">
        <v>8236</v>
      </c>
      <c r="H2279">
        <v>10000</v>
      </c>
      <c r="I2279" s="11">
        <v>64998368</v>
      </c>
      <c r="J2279" t="s">
        <v>6232</v>
      </c>
      <c r="K2279" t="s">
        <v>2382</v>
      </c>
      <c r="L2279" t="s">
        <v>11170</v>
      </c>
      <c r="M2279">
        <v>213898</v>
      </c>
      <c r="N2279">
        <v>12676</v>
      </c>
      <c r="O2279" t="s">
        <v>11171</v>
      </c>
      <c r="P2279">
        <v>4</v>
      </c>
      <c r="Q2279" t="s">
        <v>11172</v>
      </c>
      <c r="R2279" t="s">
        <v>11173</v>
      </c>
      <c r="S2279">
        <v>250</v>
      </c>
      <c r="T2279" t="s">
        <v>37</v>
      </c>
      <c r="U2279" t="s">
        <v>38</v>
      </c>
      <c r="V2279" t="s">
        <v>39</v>
      </c>
      <c r="W2279" s="11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5">
      <c r="A2280" t="s">
        <v>28</v>
      </c>
      <c r="B2280" t="s">
        <v>6981</v>
      </c>
      <c r="C2280">
        <v>50</v>
      </c>
      <c r="D2280">
        <v>108</v>
      </c>
      <c r="E2280">
        <v>19</v>
      </c>
      <c r="F2280">
        <v>505</v>
      </c>
      <c r="G2280" t="s">
        <v>768</v>
      </c>
      <c r="H2280">
        <v>973</v>
      </c>
      <c r="I2280" s="11">
        <v>19693891</v>
      </c>
      <c r="J2280" t="s">
        <v>4290</v>
      </c>
      <c r="K2280" t="s">
        <v>1382</v>
      </c>
      <c r="L2280" t="s">
        <v>11174</v>
      </c>
      <c r="M2280">
        <v>12993</v>
      </c>
      <c r="N2280">
        <v>3344</v>
      </c>
      <c r="O2280" t="s">
        <v>1246</v>
      </c>
      <c r="P2280">
        <v>2</v>
      </c>
      <c r="Q2280" t="s">
        <v>11175</v>
      </c>
      <c r="R2280" t="s">
        <v>11176</v>
      </c>
      <c r="S2280">
        <v>107</v>
      </c>
      <c r="T2280" t="s">
        <v>37</v>
      </c>
      <c r="U2280" t="s">
        <v>38</v>
      </c>
      <c r="V2280" t="s">
        <v>39</v>
      </c>
      <c r="W2280" s="11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5">
      <c r="A2281" t="s">
        <v>28</v>
      </c>
      <c r="B2281" t="s">
        <v>74</v>
      </c>
      <c r="C2281">
        <v>125</v>
      </c>
      <c r="D2281">
        <v>121</v>
      </c>
      <c r="E2281">
        <v>0</v>
      </c>
      <c r="F2281">
        <v>244</v>
      </c>
      <c r="G2281" t="s">
        <v>3044</v>
      </c>
      <c r="H2281">
        <v>989</v>
      </c>
      <c r="I2281" s="11">
        <v>16311763</v>
      </c>
      <c r="J2281" t="s">
        <v>2062</v>
      </c>
      <c r="K2281" t="s">
        <v>3097</v>
      </c>
      <c r="L2281" t="s">
        <v>11177</v>
      </c>
      <c r="M2281">
        <v>50656</v>
      </c>
      <c r="N2281">
        <v>2365</v>
      </c>
      <c r="O2281" t="s">
        <v>3297</v>
      </c>
      <c r="P2281">
        <v>1</v>
      </c>
      <c r="Q2281" t="s">
        <v>11178</v>
      </c>
      <c r="R2281" t="s">
        <v>11179</v>
      </c>
      <c r="S2281">
        <v>416</v>
      </c>
      <c r="T2281" t="s">
        <v>37</v>
      </c>
      <c r="U2281" t="s">
        <v>56</v>
      </c>
      <c r="V2281" t="s">
        <v>569</v>
      </c>
      <c r="W2281" s="11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5">
      <c r="A2282" t="s">
        <v>28</v>
      </c>
      <c r="B2282" t="s">
        <v>11180</v>
      </c>
      <c r="C2282">
        <v>81</v>
      </c>
      <c r="D2282">
        <v>89</v>
      </c>
      <c r="E2282">
        <v>11</v>
      </c>
      <c r="F2282">
        <v>973</v>
      </c>
      <c r="G2282" t="s">
        <v>2555</v>
      </c>
      <c r="H2282">
        <v>1000</v>
      </c>
      <c r="I2282" s="11">
        <v>12693621</v>
      </c>
      <c r="J2282" t="s">
        <v>2912</v>
      </c>
      <c r="K2282" t="s">
        <v>1943</v>
      </c>
      <c r="L2282" t="s">
        <v>11181</v>
      </c>
      <c r="M2282">
        <v>10885</v>
      </c>
      <c r="N2282">
        <v>4060</v>
      </c>
      <c r="O2282" t="s">
        <v>1382</v>
      </c>
      <c r="P2282">
        <v>0</v>
      </c>
      <c r="Q2282" t="s">
        <v>11182</v>
      </c>
      <c r="R2282" t="s">
        <v>11183</v>
      </c>
      <c r="S2282">
        <v>271</v>
      </c>
      <c r="T2282" t="s">
        <v>37</v>
      </c>
      <c r="U2282" t="s">
        <v>38</v>
      </c>
      <c r="V2282" t="s">
        <v>39</v>
      </c>
      <c r="W2282" s="11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5">
      <c r="A2283" t="s">
        <v>28</v>
      </c>
      <c r="B2283" t="s">
        <v>11184</v>
      </c>
      <c r="C2283">
        <v>37</v>
      </c>
      <c r="D2283">
        <v>89</v>
      </c>
      <c r="E2283">
        <v>0</v>
      </c>
      <c r="F2283">
        <v>323</v>
      </c>
      <c r="G2283" t="s">
        <v>8892</v>
      </c>
      <c r="H2283">
        <v>690</v>
      </c>
      <c r="I2283" s="11">
        <v>15655665</v>
      </c>
      <c r="J2283" t="s">
        <v>1618</v>
      </c>
      <c r="K2283" t="s">
        <v>5949</v>
      </c>
      <c r="L2283" t="s">
        <v>11185</v>
      </c>
      <c r="M2283">
        <v>9104</v>
      </c>
      <c r="N2283">
        <v>2135</v>
      </c>
      <c r="O2283" t="s">
        <v>11186</v>
      </c>
      <c r="P2283">
        <v>2</v>
      </c>
      <c r="Q2283" t="s">
        <v>11187</v>
      </c>
      <c r="R2283" t="s">
        <v>11188</v>
      </c>
      <c r="S2283">
        <v>112</v>
      </c>
      <c r="T2283" t="s">
        <v>37</v>
      </c>
      <c r="U2283" t="s">
        <v>38</v>
      </c>
      <c r="V2283" t="s">
        <v>39</v>
      </c>
      <c r="W2283" s="11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5">
      <c r="A2284" t="s">
        <v>28</v>
      </c>
      <c r="B2284" t="s">
        <v>11189</v>
      </c>
      <c r="C2284">
        <v>44</v>
      </c>
      <c r="D2284">
        <v>73</v>
      </c>
      <c r="E2284">
        <v>11</v>
      </c>
      <c r="F2284">
        <v>142</v>
      </c>
      <c r="G2284" t="s">
        <v>11190</v>
      </c>
      <c r="H2284">
        <v>1000</v>
      </c>
      <c r="I2284" s="11">
        <v>11634458</v>
      </c>
      <c r="J2284" t="s">
        <v>11191</v>
      </c>
      <c r="K2284" t="s">
        <v>1696</v>
      </c>
      <c r="L2284" t="s">
        <v>11192</v>
      </c>
      <c r="M2284">
        <v>2045</v>
      </c>
      <c r="N2284">
        <v>2020</v>
      </c>
      <c r="O2284" t="s">
        <v>11193</v>
      </c>
      <c r="P2284">
        <v>0</v>
      </c>
      <c r="Q2284" t="s">
        <v>11194</v>
      </c>
      <c r="R2284" t="s">
        <v>11195</v>
      </c>
      <c r="S2284">
        <v>37</v>
      </c>
      <c r="T2284" t="s">
        <v>37</v>
      </c>
      <c r="U2284" t="s">
        <v>38</v>
      </c>
      <c r="V2284" t="s">
        <v>272</v>
      </c>
      <c r="W2284" s="11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5">
      <c r="A2285" t="s">
        <v>28</v>
      </c>
      <c r="B2285" t="s">
        <v>2970</v>
      </c>
      <c r="C2285">
        <v>197</v>
      </c>
      <c r="D2285">
        <v>132</v>
      </c>
      <c r="E2285">
        <v>847</v>
      </c>
      <c r="F2285">
        <v>625</v>
      </c>
      <c r="G2285" t="s">
        <v>2576</v>
      </c>
      <c r="H2285">
        <v>3000</v>
      </c>
      <c r="I2285" s="11">
        <v>27154426</v>
      </c>
      <c r="J2285" t="s">
        <v>2062</v>
      </c>
      <c r="K2285" t="s">
        <v>247</v>
      </c>
      <c r="L2285" t="s">
        <v>11196</v>
      </c>
      <c r="M2285">
        <v>52852</v>
      </c>
      <c r="N2285">
        <v>6317</v>
      </c>
      <c r="O2285" t="s">
        <v>1725</v>
      </c>
      <c r="P2285">
        <v>1</v>
      </c>
      <c r="Q2285" t="s">
        <v>11197</v>
      </c>
      <c r="R2285" t="s">
        <v>11198</v>
      </c>
      <c r="S2285">
        <v>138</v>
      </c>
      <c r="T2285" t="s">
        <v>37</v>
      </c>
      <c r="U2285" t="s">
        <v>38</v>
      </c>
      <c r="V2285" t="s">
        <v>569</v>
      </c>
      <c r="W2285" s="11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5">
      <c r="A2286" t="s">
        <v>28</v>
      </c>
      <c r="B2286" t="s">
        <v>11199</v>
      </c>
      <c r="C2286">
        <v>543</v>
      </c>
      <c r="D2286">
        <v>96</v>
      </c>
      <c r="E2286">
        <v>201</v>
      </c>
      <c r="F2286">
        <v>58</v>
      </c>
      <c r="G2286" t="s">
        <v>11200</v>
      </c>
      <c r="H2286">
        <v>394</v>
      </c>
      <c r="I2286" s="11">
        <v>54239856</v>
      </c>
      <c r="J2286" t="s">
        <v>6096</v>
      </c>
      <c r="K2286" t="s">
        <v>3042</v>
      </c>
      <c r="L2286" t="s">
        <v>11201</v>
      </c>
      <c r="M2286">
        <v>125016</v>
      </c>
      <c r="N2286">
        <v>673</v>
      </c>
      <c r="O2286" t="s">
        <v>11202</v>
      </c>
      <c r="P2286">
        <v>0</v>
      </c>
      <c r="Q2286" t="s">
        <v>11203</v>
      </c>
      <c r="R2286" t="s">
        <v>11204</v>
      </c>
      <c r="S2286">
        <v>789</v>
      </c>
      <c r="T2286" t="s">
        <v>37</v>
      </c>
      <c r="U2286" t="s">
        <v>38</v>
      </c>
      <c r="V2286" t="s">
        <v>569</v>
      </c>
      <c r="W2286" s="11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5">
      <c r="A2287" t="s">
        <v>28</v>
      </c>
      <c r="B2287" t="s">
        <v>4069</v>
      </c>
      <c r="C2287">
        <v>112</v>
      </c>
      <c r="D2287">
        <v>98</v>
      </c>
      <c r="E2287">
        <v>80</v>
      </c>
      <c r="F2287">
        <v>399</v>
      </c>
      <c r="G2287" t="s">
        <v>11205</v>
      </c>
      <c r="H2287">
        <v>567</v>
      </c>
      <c r="I2287" s="11">
        <v>8662318</v>
      </c>
      <c r="J2287" t="s">
        <v>1618</v>
      </c>
      <c r="K2287" t="s">
        <v>10439</v>
      </c>
      <c r="L2287" t="s">
        <v>11206</v>
      </c>
      <c r="M2287">
        <v>15033</v>
      </c>
      <c r="N2287">
        <v>2016</v>
      </c>
      <c r="O2287" t="s">
        <v>11207</v>
      </c>
      <c r="P2287">
        <v>1</v>
      </c>
      <c r="Q2287" t="s">
        <v>11208</v>
      </c>
      <c r="R2287" t="s">
        <v>11209</v>
      </c>
      <c r="S2287">
        <v>75</v>
      </c>
      <c r="T2287" t="s">
        <v>37</v>
      </c>
      <c r="U2287" t="s">
        <v>38</v>
      </c>
      <c r="V2287" t="s">
        <v>39</v>
      </c>
      <c r="W2287" s="11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5">
      <c r="A2288" t="s">
        <v>28</v>
      </c>
      <c r="B2288" t="s">
        <v>1681</v>
      </c>
      <c r="C2288">
        <v>153</v>
      </c>
      <c r="D2288">
        <v>107</v>
      </c>
      <c r="E2288">
        <v>80</v>
      </c>
      <c r="F2288">
        <v>841</v>
      </c>
      <c r="G2288" t="s">
        <v>526</v>
      </c>
      <c r="H2288">
        <v>2000</v>
      </c>
      <c r="I2288" s="11">
        <v>7156725</v>
      </c>
      <c r="J2288" t="s">
        <v>6111</v>
      </c>
      <c r="K2288" t="s">
        <v>229</v>
      </c>
      <c r="L2288" t="s">
        <v>11210</v>
      </c>
      <c r="M2288">
        <v>22639</v>
      </c>
      <c r="N2288">
        <v>5992</v>
      </c>
      <c r="O2288" t="s">
        <v>3230</v>
      </c>
      <c r="P2288">
        <v>6</v>
      </c>
      <c r="Q2288" t="s">
        <v>11211</v>
      </c>
      <c r="R2288" t="s">
        <v>11212</v>
      </c>
      <c r="S2288">
        <v>217</v>
      </c>
      <c r="T2288" t="s">
        <v>37</v>
      </c>
      <c r="U2288" t="s">
        <v>38</v>
      </c>
      <c r="V2288" t="s">
        <v>39</v>
      </c>
      <c r="W2288" s="11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5">
      <c r="A2289" t="s">
        <v>28</v>
      </c>
      <c r="B2289" t="s">
        <v>11213</v>
      </c>
      <c r="C2289">
        <v>94</v>
      </c>
      <c r="D2289">
        <v>134</v>
      </c>
      <c r="E2289">
        <v>22</v>
      </c>
      <c r="F2289">
        <v>488</v>
      </c>
      <c r="G2289" t="s">
        <v>4381</v>
      </c>
      <c r="H2289">
        <v>1000</v>
      </c>
      <c r="I2289" s="11">
        <v>15681020</v>
      </c>
      <c r="J2289" t="s">
        <v>7278</v>
      </c>
      <c r="K2289" t="s">
        <v>388</v>
      </c>
      <c r="L2289" t="s">
        <v>11214</v>
      </c>
      <c r="M2289">
        <v>33570</v>
      </c>
      <c r="N2289">
        <v>3007</v>
      </c>
      <c r="O2289" t="s">
        <v>6877</v>
      </c>
      <c r="P2289">
        <v>6</v>
      </c>
      <c r="Q2289" t="s">
        <v>11215</v>
      </c>
      <c r="R2289" t="s">
        <v>11216</v>
      </c>
      <c r="S2289">
        <v>259</v>
      </c>
      <c r="T2289" t="s">
        <v>37</v>
      </c>
      <c r="U2289" t="s">
        <v>56</v>
      </c>
      <c r="V2289" t="s">
        <v>90</v>
      </c>
      <c r="W2289" s="11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5">
      <c r="A2290" t="s">
        <v>28</v>
      </c>
      <c r="B2290" t="s">
        <v>11217</v>
      </c>
      <c r="C2290">
        <v>157</v>
      </c>
      <c r="D2290">
        <v>122</v>
      </c>
      <c r="E2290">
        <v>47</v>
      </c>
      <c r="F2290">
        <v>834</v>
      </c>
      <c r="G2290" t="s">
        <v>1594</v>
      </c>
      <c r="H2290">
        <v>23000</v>
      </c>
      <c r="I2290" s="11">
        <v>6855137</v>
      </c>
      <c r="J2290" t="s">
        <v>454</v>
      </c>
      <c r="K2290" t="s">
        <v>328</v>
      </c>
      <c r="L2290" t="s">
        <v>11218</v>
      </c>
      <c r="M2290">
        <v>88590</v>
      </c>
      <c r="N2290">
        <v>27381</v>
      </c>
      <c r="O2290" t="s">
        <v>1645</v>
      </c>
      <c r="P2290">
        <v>2</v>
      </c>
      <c r="Q2290" t="s">
        <v>11219</v>
      </c>
      <c r="R2290" t="s">
        <v>11220</v>
      </c>
      <c r="S2290">
        <v>419</v>
      </c>
      <c r="T2290" t="s">
        <v>37</v>
      </c>
      <c r="U2290" t="s">
        <v>740</v>
      </c>
      <c r="V2290" t="s">
        <v>569</v>
      </c>
      <c r="W2290" s="11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5">
      <c r="A2291" t="s">
        <v>28</v>
      </c>
      <c r="B2291" t="s">
        <v>11222</v>
      </c>
      <c r="C2291">
        <v>21</v>
      </c>
      <c r="D2291">
        <v>97</v>
      </c>
      <c r="E2291">
        <v>3</v>
      </c>
      <c r="F2291">
        <v>161</v>
      </c>
      <c r="G2291" t="s">
        <v>10941</v>
      </c>
      <c r="H2291">
        <v>400</v>
      </c>
      <c r="I2291" s="11">
        <v>2315683</v>
      </c>
      <c r="J2291" t="s">
        <v>11223</v>
      </c>
      <c r="K2291" t="s">
        <v>3293</v>
      </c>
      <c r="L2291" t="s">
        <v>11224</v>
      </c>
      <c r="M2291">
        <v>4081</v>
      </c>
      <c r="N2291">
        <v>805</v>
      </c>
      <c r="O2291" t="s">
        <v>11225</v>
      </c>
      <c r="P2291">
        <v>0</v>
      </c>
      <c r="Q2291" t="s">
        <v>11226</v>
      </c>
      <c r="R2291" t="s">
        <v>11227</v>
      </c>
      <c r="S2291">
        <v>28</v>
      </c>
      <c r="T2291" t="s">
        <v>37</v>
      </c>
      <c r="U2291" t="s">
        <v>56</v>
      </c>
      <c r="V2291" t="s">
        <v>39</v>
      </c>
      <c r="W2291" s="11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5">
      <c r="A2292" t="s">
        <v>28</v>
      </c>
      <c r="B2292" t="s">
        <v>2324</v>
      </c>
      <c r="C2292">
        <v>236</v>
      </c>
      <c r="D2292">
        <v>110</v>
      </c>
      <c r="E2292">
        <v>168</v>
      </c>
      <c r="F2292">
        <v>96</v>
      </c>
      <c r="G2292" t="s">
        <v>354</v>
      </c>
      <c r="H2292">
        <v>3000</v>
      </c>
      <c r="I2292" s="11">
        <v>39825798</v>
      </c>
      <c r="J2292" t="s">
        <v>3144</v>
      </c>
      <c r="K2292" t="s">
        <v>1753</v>
      </c>
      <c r="L2292" t="s">
        <v>11228</v>
      </c>
      <c r="M2292">
        <v>295375</v>
      </c>
      <c r="N2292">
        <v>4210</v>
      </c>
      <c r="O2292" t="s">
        <v>11229</v>
      </c>
      <c r="P2292">
        <v>3</v>
      </c>
      <c r="Q2292" t="s">
        <v>11230</v>
      </c>
      <c r="R2292" t="s">
        <v>11231</v>
      </c>
      <c r="S2292">
        <v>645</v>
      </c>
      <c r="T2292" t="s">
        <v>37</v>
      </c>
      <c r="U2292" t="s">
        <v>38</v>
      </c>
      <c r="V2292" t="s">
        <v>39</v>
      </c>
      <c r="W2292" s="11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5">
      <c r="A2293" t="s">
        <v>28</v>
      </c>
      <c r="B2293" t="s">
        <v>11232</v>
      </c>
      <c r="C2293">
        <v>50</v>
      </c>
      <c r="D2293">
        <v>102</v>
      </c>
      <c r="E2293">
        <v>4</v>
      </c>
      <c r="F2293">
        <v>60</v>
      </c>
      <c r="G2293" t="s">
        <v>1346</v>
      </c>
      <c r="H2293">
        <v>634</v>
      </c>
      <c r="I2293" s="11">
        <v>2000000</v>
      </c>
      <c r="J2293" t="s">
        <v>8098</v>
      </c>
      <c r="K2293" t="s">
        <v>11233</v>
      </c>
      <c r="L2293" t="s">
        <v>11234</v>
      </c>
      <c r="M2293">
        <v>1275</v>
      </c>
      <c r="N2293">
        <v>1262</v>
      </c>
      <c r="O2293" t="s">
        <v>522</v>
      </c>
      <c r="P2293">
        <v>0</v>
      </c>
      <c r="Q2293" t="s">
        <v>11235</v>
      </c>
      <c r="R2293" t="s">
        <v>11236</v>
      </c>
      <c r="S2293">
        <v>27</v>
      </c>
      <c r="T2293" t="s">
        <v>37</v>
      </c>
      <c r="U2293" t="s">
        <v>38</v>
      </c>
      <c r="V2293" t="s">
        <v>90</v>
      </c>
      <c r="W2293" s="11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5">
      <c r="A2294" t="s">
        <v>28</v>
      </c>
      <c r="B2294" t="s">
        <v>1284</v>
      </c>
      <c r="C2294">
        <v>106</v>
      </c>
      <c r="D2294">
        <v>98</v>
      </c>
      <c r="E2294">
        <v>541</v>
      </c>
      <c r="F2294">
        <v>71</v>
      </c>
      <c r="G2294" t="s">
        <v>11237</v>
      </c>
      <c r="H2294">
        <v>214</v>
      </c>
      <c r="I2294" s="11">
        <v>1569918</v>
      </c>
      <c r="J2294" t="s">
        <v>5407</v>
      </c>
      <c r="K2294" t="s">
        <v>11238</v>
      </c>
      <c r="L2294" t="s">
        <v>11239</v>
      </c>
      <c r="M2294">
        <v>16234</v>
      </c>
      <c r="N2294">
        <v>409</v>
      </c>
      <c r="O2294" t="s">
        <v>11240</v>
      </c>
      <c r="P2294">
        <v>1</v>
      </c>
      <c r="Q2294" t="s">
        <v>11241</v>
      </c>
      <c r="R2294" t="s">
        <v>11242</v>
      </c>
      <c r="S2294">
        <v>113</v>
      </c>
      <c r="T2294" t="s">
        <v>37</v>
      </c>
      <c r="U2294" t="s">
        <v>7547</v>
      </c>
      <c r="V2294" t="s">
        <v>569</v>
      </c>
      <c r="W2294" s="11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5">
      <c r="A2295" t="s">
        <v>28</v>
      </c>
      <c r="B2295" t="s">
        <v>9149</v>
      </c>
      <c r="C2295">
        <v>173</v>
      </c>
      <c r="D2295">
        <v>160</v>
      </c>
      <c r="E2295">
        <v>219</v>
      </c>
      <c r="F2295">
        <v>215</v>
      </c>
      <c r="G2295" t="s">
        <v>6049</v>
      </c>
      <c r="H2295">
        <v>1000</v>
      </c>
      <c r="I2295" s="11">
        <v>273420</v>
      </c>
      <c r="J2295" t="s">
        <v>11243</v>
      </c>
      <c r="K2295" t="s">
        <v>766</v>
      </c>
      <c r="L2295" t="s">
        <v>11244</v>
      </c>
      <c r="M2295">
        <v>32671</v>
      </c>
      <c r="N2295">
        <v>2340</v>
      </c>
      <c r="O2295" t="s">
        <v>11245</v>
      </c>
      <c r="P2295">
        <v>6</v>
      </c>
      <c r="Q2295" t="s">
        <v>11246</v>
      </c>
      <c r="R2295" t="s">
        <v>11247</v>
      </c>
      <c r="S2295">
        <v>238</v>
      </c>
      <c r="T2295" t="s">
        <v>37</v>
      </c>
      <c r="U2295" t="s">
        <v>1418</v>
      </c>
      <c r="V2295" t="s">
        <v>569</v>
      </c>
      <c r="W2295" s="11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5">
      <c r="A2296" t="s">
        <v>28</v>
      </c>
      <c r="B2296" t="s">
        <v>11250</v>
      </c>
      <c r="C2296">
        <v>145</v>
      </c>
      <c r="D2296">
        <v>83</v>
      </c>
      <c r="E2296">
        <v>57</v>
      </c>
      <c r="F2296">
        <v>62</v>
      </c>
      <c r="G2296" t="s">
        <v>11251</v>
      </c>
      <c r="H2296">
        <v>465</v>
      </c>
      <c r="I2296" s="11">
        <v>4930798</v>
      </c>
      <c r="J2296" t="s">
        <v>5289</v>
      </c>
      <c r="K2296" t="s">
        <v>11252</v>
      </c>
      <c r="L2296" t="s">
        <v>11253</v>
      </c>
      <c r="M2296">
        <v>16268</v>
      </c>
      <c r="N2296">
        <v>730</v>
      </c>
      <c r="O2296" t="s">
        <v>11254</v>
      </c>
      <c r="P2296">
        <v>1</v>
      </c>
      <c r="Q2296" t="s">
        <v>11255</v>
      </c>
      <c r="R2296" t="s">
        <v>11256</v>
      </c>
      <c r="S2296">
        <v>108</v>
      </c>
      <c r="T2296" t="s">
        <v>37</v>
      </c>
      <c r="U2296" t="s">
        <v>38</v>
      </c>
      <c r="V2296" t="s">
        <v>39</v>
      </c>
      <c r="W2296" s="11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5">
      <c r="A2297" t="s">
        <v>28</v>
      </c>
      <c r="B2297" t="s">
        <v>11257</v>
      </c>
      <c r="C2297">
        <v>31</v>
      </c>
      <c r="D2297">
        <v>102</v>
      </c>
      <c r="E2297">
        <v>6</v>
      </c>
      <c r="F2297">
        <v>165</v>
      </c>
      <c r="G2297" t="s">
        <v>1671</v>
      </c>
      <c r="H2297">
        <v>3000</v>
      </c>
      <c r="I2297" s="11">
        <v>59847242</v>
      </c>
      <c r="J2297" t="s">
        <v>8535</v>
      </c>
      <c r="K2297" t="s">
        <v>6224</v>
      </c>
      <c r="L2297" t="s">
        <v>11258</v>
      </c>
      <c r="M2297">
        <v>55895</v>
      </c>
      <c r="N2297">
        <v>5433</v>
      </c>
      <c r="O2297" t="s">
        <v>4027</v>
      </c>
      <c r="P2297">
        <v>1</v>
      </c>
      <c r="Q2297" t="s">
        <v>11259</v>
      </c>
      <c r="R2297" t="s">
        <v>11260</v>
      </c>
      <c r="S2297">
        <v>115</v>
      </c>
      <c r="T2297" t="s">
        <v>37</v>
      </c>
      <c r="U2297" t="s">
        <v>38</v>
      </c>
      <c r="V2297" t="s">
        <v>39</v>
      </c>
      <c r="W2297" s="11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5">
      <c r="A2298" t="s">
        <v>28</v>
      </c>
      <c r="B2298" t="s">
        <v>11261</v>
      </c>
      <c r="C2298">
        <v>105</v>
      </c>
      <c r="D2298">
        <v>122</v>
      </c>
      <c r="E2298">
        <v>30</v>
      </c>
      <c r="F2298">
        <v>260</v>
      </c>
      <c r="G2298" t="s">
        <v>921</v>
      </c>
      <c r="H2298">
        <v>21000</v>
      </c>
      <c r="I2298" s="11">
        <v>220914</v>
      </c>
      <c r="J2298" t="s">
        <v>6019</v>
      </c>
      <c r="K2298" t="s">
        <v>92</v>
      </c>
      <c r="L2298" t="s">
        <v>11262</v>
      </c>
      <c r="M2298">
        <v>13239</v>
      </c>
      <c r="N2298">
        <v>25173</v>
      </c>
      <c r="O2298" t="s">
        <v>11263</v>
      </c>
      <c r="P2298">
        <v>2</v>
      </c>
      <c r="Q2298" t="s">
        <v>11264</v>
      </c>
      <c r="R2298" t="s">
        <v>11265</v>
      </c>
      <c r="S2298">
        <v>97</v>
      </c>
      <c r="T2298" t="s">
        <v>37</v>
      </c>
      <c r="U2298" t="s">
        <v>38</v>
      </c>
      <c r="V2298" t="s">
        <v>569</v>
      </c>
      <c r="W2298" s="11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5">
      <c r="A2299" t="s">
        <v>28</v>
      </c>
      <c r="B2299" t="s">
        <v>2324</v>
      </c>
      <c r="C2299">
        <v>236</v>
      </c>
      <c r="D2299">
        <v>110</v>
      </c>
      <c r="E2299">
        <v>168</v>
      </c>
      <c r="F2299">
        <v>96</v>
      </c>
      <c r="G2299" t="s">
        <v>354</v>
      </c>
      <c r="H2299">
        <v>3000</v>
      </c>
      <c r="I2299" s="11">
        <v>39825798</v>
      </c>
      <c r="J2299" t="s">
        <v>3144</v>
      </c>
      <c r="K2299" t="s">
        <v>1753</v>
      </c>
      <c r="L2299" t="s">
        <v>11228</v>
      </c>
      <c r="M2299">
        <v>295375</v>
      </c>
      <c r="N2299">
        <v>4210</v>
      </c>
      <c r="O2299" t="s">
        <v>11229</v>
      </c>
      <c r="P2299">
        <v>3</v>
      </c>
      <c r="Q2299" t="s">
        <v>11230</v>
      </c>
      <c r="R2299" t="s">
        <v>11231</v>
      </c>
      <c r="S2299">
        <v>645</v>
      </c>
      <c r="T2299" t="s">
        <v>37</v>
      </c>
      <c r="U2299" t="s">
        <v>38</v>
      </c>
      <c r="V2299" t="s">
        <v>39</v>
      </c>
      <c r="W2299" s="11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5">
      <c r="A2300" t="s">
        <v>28</v>
      </c>
      <c r="B2300" t="s">
        <v>733</v>
      </c>
      <c r="C2300">
        <v>114</v>
      </c>
      <c r="D2300">
        <v>126</v>
      </c>
      <c r="E2300">
        <v>0</v>
      </c>
      <c r="F2300">
        <v>168</v>
      </c>
      <c r="G2300" t="s">
        <v>11266</v>
      </c>
      <c r="H2300">
        <v>826</v>
      </c>
      <c r="I2300" s="11">
        <v>43848100</v>
      </c>
      <c r="J2300" t="s">
        <v>1872</v>
      </c>
      <c r="K2300" t="s">
        <v>2422</v>
      </c>
      <c r="L2300" t="s">
        <v>11267</v>
      </c>
      <c r="M2300">
        <v>119150</v>
      </c>
      <c r="N2300">
        <v>1607</v>
      </c>
      <c r="O2300" t="s">
        <v>4432</v>
      </c>
      <c r="P2300">
        <v>2</v>
      </c>
      <c r="Q2300" t="s">
        <v>11268</v>
      </c>
      <c r="R2300" t="s">
        <v>11269</v>
      </c>
      <c r="S2300">
        <v>219</v>
      </c>
      <c r="T2300" t="s">
        <v>37</v>
      </c>
      <c r="U2300" t="s">
        <v>38</v>
      </c>
      <c r="V2300" t="s">
        <v>569</v>
      </c>
      <c r="W2300" s="11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5">
      <c r="A2301" t="s">
        <v>28</v>
      </c>
      <c r="B2301" t="s">
        <v>1037</v>
      </c>
      <c r="C2301">
        <v>69</v>
      </c>
      <c r="D2301">
        <v>136</v>
      </c>
      <c r="E2301">
        <v>0</v>
      </c>
      <c r="F2301">
        <v>1000</v>
      </c>
      <c r="G2301" t="s">
        <v>208</v>
      </c>
      <c r="H2301">
        <v>25000</v>
      </c>
      <c r="I2301" s="11">
        <v>42700000</v>
      </c>
      <c r="J2301" t="s">
        <v>209</v>
      </c>
      <c r="K2301" t="s">
        <v>101</v>
      </c>
      <c r="L2301" t="s">
        <v>11270</v>
      </c>
      <c r="M2301">
        <v>78392</v>
      </c>
      <c r="N2301">
        <v>41059</v>
      </c>
      <c r="O2301" t="s">
        <v>133</v>
      </c>
      <c r="P2301">
        <v>2</v>
      </c>
      <c r="Q2301" t="s">
        <v>11271</v>
      </c>
      <c r="R2301" t="s">
        <v>11272</v>
      </c>
      <c r="S2301">
        <v>196</v>
      </c>
      <c r="T2301" t="s">
        <v>37</v>
      </c>
      <c r="U2301" t="s">
        <v>38</v>
      </c>
      <c r="V2301" t="s">
        <v>90</v>
      </c>
      <c r="W2301" s="11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5">
      <c r="A2302" t="s">
        <v>28</v>
      </c>
      <c r="B2302" t="s">
        <v>11273</v>
      </c>
      <c r="C2302">
        <v>150</v>
      </c>
      <c r="D2302">
        <v>120</v>
      </c>
      <c r="E2302">
        <v>11</v>
      </c>
      <c r="F2302">
        <v>281</v>
      </c>
      <c r="G2302" t="s">
        <v>395</v>
      </c>
      <c r="H2302">
        <v>11000</v>
      </c>
      <c r="I2302" s="11">
        <v>18663911</v>
      </c>
      <c r="J2302" t="s">
        <v>6019</v>
      </c>
      <c r="K2302" t="s">
        <v>252</v>
      </c>
      <c r="L2302" t="s">
        <v>11274</v>
      </c>
      <c r="M2302">
        <v>46204</v>
      </c>
      <c r="N2302">
        <v>12554</v>
      </c>
      <c r="O2302" t="s">
        <v>11275</v>
      </c>
      <c r="P2302">
        <v>1</v>
      </c>
      <c r="Q2302" t="s">
        <v>11276</v>
      </c>
      <c r="R2302" t="s">
        <v>11277</v>
      </c>
      <c r="S2302">
        <v>151</v>
      </c>
      <c r="T2302" t="s">
        <v>37</v>
      </c>
      <c r="U2302" t="s">
        <v>56</v>
      </c>
      <c r="V2302" t="s">
        <v>90</v>
      </c>
      <c r="W2302" s="11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5">
      <c r="A2303" t="s">
        <v>28</v>
      </c>
      <c r="B2303" t="s">
        <v>11278</v>
      </c>
      <c r="C2303">
        <v>72</v>
      </c>
      <c r="D2303">
        <v>108</v>
      </c>
      <c r="E2303">
        <v>18</v>
      </c>
      <c r="F2303">
        <v>433</v>
      </c>
      <c r="G2303" t="s">
        <v>1323</v>
      </c>
      <c r="H2303">
        <v>714</v>
      </c>
      <c r="I2303" s="11">
        <v>11702090</v>
      </c>
      <c r="J2303" t="s">
        <v>1618</v>
      </c>
      <c r="K2303" t="s">
        <v>11279</v>
      </c>
      <c r="L2303" t="s">
        <v>11280</v>
      </c>
      <c r="M2303">
        <v>37700</v>
      </c>
      <c r="N2303">
        <v>2785</v>
      </c>
      <c r="O2303" t="s">
        <v>11281</v>
      </c>
      <c r="P2303">
        <v>2</v>
      </c>
      <c r="Q2303" t="s">
        <v>11282</v>
      </c>
      <c r="R2303" t="s">
        <v>11283</v>
      </c>
      <c r="S2303">
        <v>50</v>
      </c>
      <c r="T2303" t="s">
        <v>37</v>
      </c>
      <c r="U2303" t="s">
        <v>38</v>
      </c>
      <c r="V2303" t="s">
        <v>39</v>
      </c>
      <c r="W2303" s="11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5">
      <c r="A2304" t="s">
        <v>28</v>
      </c>
      <c r="B2304" t="s">
        <v>11284</v>
      </c>
      <c r="C2304">
        <v>158</v>
      </c>
      <c r="D2304">
        <v>126</v>
      </c>
      <c r="E2304">
        <v>26</v>
      </c>
      <c r="F2304">
        <v>385</v>
      </c>
      <c r="G2304" t="s">
        <v>2144</v>
      </c>
      <c r="H2304">
        <v>638</v>
      </c>
      <c r="I2304" s="11">
        <v>13005485</v>
      </c>
      <c r="J2304" t="s">
        <v>3270</v>
      </c>
      <c r="K2304" t="s">
        <v>3090</v>
      </c>
      <c r="L2304" t="s">
        <v>11285</v>
      </c>
      <c r="M2304">
        <v>56665</v>
      </c>
      <c r="N2304">
        <v>2282</v>
      </c>
      <c r="O2304" t="s">
        <v>8435</v>
      </c>
      <c r="P2304">
        <v>0</v>
      </c>
      <c r="Q2304" t="s">
        <v>11286</v>
      </c>
      <c r="R2304" t="s">
        <v>11287</v>
      </c>
      <c r="S2304">
        <v>469</v>
      </c>
      <c r="T2304" t="s">
        <v>37</v>
      </c>
      <c r="U2304" t="s">
        <v>38</v>
      </c>
      <c r="V2304" t="s">
        <v>569</v>
      </c>
      <c r="W2304" s="11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5">
      <c r="A2305" t="s">
        <v>28</v>
      </c>
      <c r="B2305" t="s">
        <v>1069</v>
      </c>
      <c r="C2305">
        <v>96</v>
      </c>
      <c r="D2305">
        <v>128</v>
      </c>
      <c r="E2305">
        <v>608</v>
      </c>
      <c r="F2305">
        <v>1000</v>
      </c>
      <c r="G2305" t="s">
        <v>3202</v>
      </c>
      <c r="H2305">
        <v>49000</v>
      </c>
      <c r="I2305" s="11">
        <v>95860116</v>
      </c>
      <c r="J2305" t="s">
        <v>2450</v>
      </c>
      <c r="K2305" t="s">
        <v>784</v>
      </c>
      <c r="L2305" t="s">
        <v>11288</v>
      </c>
      <c r="M2305">
        <v>277451</v>
      </c>
      <c r="N2305">
        <v>51609</v>
      </c>
      <c r="O2305" t="s">
        <v>4283</v>
      </c>
      <c r="P2305">
        <v>0</v>
      </c>
      <c r="Q2305" t="s">
        <v>11289</v>
      </c>
      <c r="R2305" t="s">
        <v>11290</v>
      </c>
      <c r="S2305">
        <v>491</v>
      </c>
      <c r="T2305" t="s">
        <v>37</v>
      </c>
      <c r="U2305" t="s">
        <v>38</v>
      </c>
      <c r="V2305" t="s">
        <v>90</v>
      </c>
      <c r="W2305" s="11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5">
      <c r="A2306" t="s">
        <v>28</v>
      </c>
      <c r="B2306" t="s">
        <v>11291</v>
      </c>
      <c r="C2306">
        <v>84</v>
      </c>
      <c r="D2306">
        <v>113</v>
      </c>
      <c r="E2306">
        <v>137</v>
      </c>
      <c r="F2306">
        <v>481</v>
      </c>
      <c r="G2306" t="s">
        <v>3063</v>
      </c>
      <c r="H2306">
        <v>879</v>
      </c>
      <c r="I2306" s="11">
        <v>127175354</v>
      </c>
      <c r="J2306" t="s">
        <v>1611</v>
      </c>
      <c r="K2306" t="s">
        <v>4585</v>
      </c>
      <c r="L2306" t="s">
        <v>11292</v>
      </c>
      <c r="M2306">
        <v>288451</v>
      </c>
      <c r="N2306">
        <v>2985</v>
      </c>
      <c r="O2306" t="s">
        <v>9867</v>
      </c>
      <c r="P2306">
        <v>2</v>
      </c>
      <c r="Q2306" t="s">
        <v>11293</v>
      </c>
      <c r="R2306" t="s">
        <v>11294</v>
      </c>
      <c r="S2306">
        <v>438</v>
      </c>
      <c r="T2306" t="s">
        <v>37</v>
      </c>
      <c r="U2306" t="s">
        <v>38</v>
      </c>
      <c r="V2306" t="s">
        <v>39</v>
      </c>
      <c r="W2306" s="11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5">
      <c r="A2307" t="s">
        <v>28</v>
      </c>
      <c r="B2307" t="s">
        <v>3731</v>
      </c>
      <c r="C2307">
        <v>114</v>
      </c>
      <c r="D2307">
        <v>89</v>
      </c>
      <c r="E2307">
        <v>0</v>
      </c>
      <c r="F2307">
        <v>62</v>
      </c>
      <c r="G2307" t="s">
        <v>11295</v>
      </c>
      <c r="H2307">
        <v>227</v>
      </c>
      <c r="I2307" s="11">
        <v>92823600</v>
      </c>
      <c r="J2307" t="s">
        <v>1375</v>
      </c>
      <c r="K2307" t="s">
        <v>11296</v>
      </c>
      <c r="L2307" t="s">
        <v>11297</v>
      </c>
      <c r="M2307">
        <v>149108</v>
      </c>
      <c r="N2307">
        <v>485</v>
      </c>
      <c r="O2307" t="s">
        <v>11298</v>
      </c>
      <c r="P2307">
        <v>0</v>
      </c>
      <c r="Q2307" t="s">
        <v>11299</v>
      </c>
      <c r="R2307" t="s">
        <v>11300</v>
      </c>
      <c r="S2307">
        <v>273</v>
      </c>
      <c r="T2307" t="s">
        <v>37</v>
      </c>
      <c r="U2307" t="s">
        <v>38</v>
      </c>
      <c r="V2307" t="s">
        <v>569</v>
      </c>
      <c r="W2307" s="11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5">
      <c r="A2308" t="s">
        <v>28</v>
      </c>
      <c r="B2308" t="s">
        <v>9422</v>
      </c>
      <c r="C2308">
        <v>79</v>
      </c>
      <c r="D2308">
        <v>129</v>
      </c>
      <c r="E2308">
        <v>0</v>
      </c>
      <c r="F2308">
        <v>359</v>
      </c>
      <c r="G2308" t="s">
        <v>4619</v>
      </c>
      <c r="H2308">
        <v>844</v>
      </c>
      <c r="I2308" s="11">
        <v>54000000</v>
      </c>
      <c r="J2308" t="s">
        <v>3270</v>
      </c>
      <c r="K2308" t="s">
        <v>3375</v>
      </c>
      <c r="L2308" t="s">
        <v>11301</v>
      </c>
      <c r="M2308">
        <v>26310</v>
      </c>
      <c r="N2308">
        <v>2330</v>
      </c>
      <c r="O2308" t="s">
        <v>11302</v>
      </c>
      <c r="P2308">
        <v>0</v>
      </c>
      <c r="Q2308" t="s">
        <v>11303</v>
      </c>
      <c r="R2308" t="s">
        <v>11304</v>
      </c>
      <c r="S2308">
        <v>154</v>
      </c>
      <c r="T2308" t="s">
        <v>37</v>
      </c>
      <c r="U2308" t="s">
        <v>38</v>
      </c>
      <c r="V2308" t="s">
        <v>569</v>
      </c>
      <c r="W2308" s="11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5">
      <c r="A2309" t="s">
        <v>28</v>
      </c>
      <c r="B2309" t="s">
        <v>2465</v>
      </c>
      <c r="C2309">
        <v>103</v>
      </c>
      <c r="D2309">
        <v>94</v>
      </c>
      <c r="E2309">
        <v>480</v>
      </c>
      <c r="F2309">
        <v>486</v>
      </c>
      <c r="G2309" t="s">
        <v>7410</v>
      </c>
      <c r="H2309">
        <v>1000</v>
      </c>
      <c r="I2309" s="11">
        <v>68525609</v>
      </c>
      <c r="J2309" t="s">
        <v>1611</v>
      </c>
      <c r="K2309" t="s">
        <v>2021</v>
      </c>
      <c r="L2309" t="s">
        <v>11305</v>
      </c>
      <c r="M2309">
        <v>132963</v>
      </c>
      <c r="N2309">
        <v>3889</v>
      </c>
      <c r="O2309" t="s">
        <v>9695</v>
      </c>
      <c r="P2309">
        <v>5</v>
      </c>
      <c r="Q2309" t="s">
        <v>11306</v>
      </c>
      <c r="R2309" t="s">
        <v>11307</v>
      </c>
      <c r="S2309">
        <v>302</v>
      </c>
      <c r="T2309" t="s">
        <v>37</v>
      </c>
      <c r="U2309" t="s">
        <v>38</v>
      </c>
      <c r="V2309" t="s">
        <v>569</v>
      </c>
      <c r="W2309" s="11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5">
      <c r="A2310" t="s">
        <v>28</v>
      </c>
      <c r="B2310" t="s">
        <v>3935</v>
      </c>
      <c r="C2310">
        <v>67</v>
      </c>
      <c r="D2310">
        <v>106</v>
      </c>
      <c r="E2310">
        <v>48</v>
      </c>
      <c r="F2310">
        <v>35</v>
      </c>
      <c r="G2310" t="s">
        <v>11308</v>
      </c>
      <c r="H2310">
        <v>23000</v>
      </c>
      <c r="I2310" s="11">
        <v>52885587</v>
      </c>
      <c r="J2310" t="s">
        <v>4290</v>
      </c>
      <c r="K2310" t="s">
        <v>328</v>
      </c>
      <c r="L2310" t="s">
        <v>11309</v>
      </c>
      <c r="M2310">
        <v>35312</v>
      </c>
      <c r="N2310">
        <v>23369</v>
      </c>
      <c r="O2310" t="s">
        <v>11310</v>
      </c>
      <c r="P2310">
        <v>0</v>
      </c>
      <c r="Q2310" t="s">
        <v>11311</v>
      </c>
      <c r="R2310" t="s">
        <v>11312</v>
      </c>
      <c r="S2310">
        <v>267</v>
      </c>
      <c r="T2310" t="s">
        <v>37</v>
      </c>
      <c r="U2310" t="s">
        <v>38</v>
      </c>
      <c r="V2310" t="s">
        <v>569</v>
      </c>
      <c r="W2310" s="11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5">
      <c r="A2311" t="s">
        <v>720</v>
      </c>
      <c r="B2311" t="s">
        <v>11313</v>
      </c>
      <c r="C2311">
        <v>576</v>
      </c>
      <c r="D2311">
        <v>100</v>
      </c>
      <c r="E2311">
        <v>405</v>
      </c>
      <c r="F2311">
        <v>628</v>
      </c>
      <c r="G2311" t="s">
        <v>4097</v>
      </c>
      <c r="H2311">
        <v>996</v>
      </c>
      <c r="I2311" s="11">
        <v>44667095</v>
      </c>
      <c r="J2311" t="s">
        <v>1375</v>
      </c>
      <c r="K2311" t="s">
        <v>5904</v>
      </c>
      <c r="L2311" t="s">
        <v>11314</v>
      </c>
      <c r="M2311">
        <v>190030</v>
      </c>
      <c r="N2311">
        <v>4606</v>
      </c>
      <c r="O2311" t="s">
        <v>6676</v>
      </c>
      <c r="P2311">
        <v>0</v>
      </c>
      <c r="Q2311" t="s">
        <v>11315</v>
      </c>
      <c r="R2311" t="s">
        <v>11316</v>
      </c>
      <c r="S2311">
        <v>583</v>
      </c>
      <c r="T2311" t="s">
        <v>37</v>
      </c>
      <c r="U2311" t="s">
        <v>1418</v>
      </c>
      <c r="V2311" t="s">
        <v>39</v>
      </c>
      <c r="W2311" s="11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5">
      <c r="A2312" t="s">
        <v>28</v>
      </c>
      <c r="B2312" t="s">
        <v>3596</v>
      </c>
      <c r="C2312">
        <v>178</v>
      </c>
      <c r="D2312">
        <v>89</v>
      </c>
      <c r="E2312">
        <v>687</v>
      </c>
      <c r="F2312">
        <v>389</v>
      </c>
      <c r="G2312" t="s">
        <v>6584</v>
      </c>
      <c r="H2312">
        <v>10000</v>
      </c>
      <c r="I2312" s="11">
        <v>42638165</v>
      </c>
      <c r="J2312" t="s">
        <v>2031</v>
      </c>
      <c r="K2312" t="s">
        <v>430</v>
      </c>
      <c r="L2312" t="s">
        <v>11317</v>
      </c>
      <c r="M2312">
        <v>42182</v>
      </c>
      <c r="N2312">
        <v>12183</v>
      </c>
      <c r="O2312" t="s">
        <v>11318</v>
      </c>
      <c r="P2312">
        <v>1</v>
      </c>
      <c r="Q2312" t="s">
        <v>11319</v>
      </c>
      <c r="R2312" t="s">
        <v>11320</v>
      </c>
      <c r="S2312">
        <v>230</v>
      </c>
      <c r="T2312" t="s">
        <v>37</v>
      </c>
      <c r="U2312" t="s">
        <v>38</v>
      </c>
      <c r="V2312" t="s">
        <v>39</v>
      </c>
      <c r="W2312" s="11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5">
      <c r="A2313" t="s">
        <v>28</v>
      </c>
      <c r="B2313" t="s">
        <v>5144</v>
      </c>
      <c r="C2313">
        <v>487</v>
      </c>
      <c r="D2313">
        <v>94</v>
      </c>
      <c r="E2313">
        <v>0</v>
      </c>
      <c r="F2313">
        <v>559</v>
      </c>
      <c r="G2313" t="s">
        <v>537</v>
      </c>
      <c r="H2313">
        <v>13000</v>
      </c>
      <c r="I2313" s="11">
        <v>45507053</v>
      </c>
      <c r="J2313" t="s">
        <v>10532</v>
      </c>
      <c r="K2313" t="s">
        <v>950</v>
      </c>
      <c r="L2313" t="s">
        <v>11321</v>
      </c>
      <c r="M2313">
        <v>237848</v>
      </c>
      <c r="N2313">
        <v>27911</v>
      </c>
      <c r="O2313" t="s">
        <v>3216</v>
      </c>
      <c r="P2313">
        <v>2</v>
      </c>
      <c r="Q2313" t="s">
        <v>11322</v>
      </c>
      <c r="R2313" t="s">
        <v>11323</v>
      </c>
      <c r="S2313">
        <v>377</v>
      </c>
      <c r="T2313" t="s">
        <v>37</v>
      </c>
      <c r="U2313" t="s">
        <v>38</v>
      </c>
      <c r="V2313" t="s">
        <v>39</v>
      </c>
      <c r="W2313" s="11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5">
      <c r="A2314" t="s">
        <v>28</v>
      </c>
      <c r="B2314" t="s">
        <v>849</v>
      </c>
      <c r="C2314">
        <v>196</v>
      </c>
      <c r="D2314">
        <v>83</v>
      </c>
      <c r="E2314">
        <v>473</v>
      </c>
      <c r="F2314">
        <v>597</v>
      </c>
      <c r="G2314" t="s">
        <v>655</v>
      </c>
      <c r="H2314">
        <v>20000</v>
      </c>
      <c r="I2314" s="11">
        <v>39511038</v>
      </c>
      <c r="J2314" t="s">
        <v>6096</v>
      </c>
      <c r="K2314" t="s">
        <v>4188</v>
      </c>
      <c r="L2314" t="s">
        <v>11324</v>
      </c>
      <c r="M2314">
        <v>56269</v>
      </c>
      <c r="N2314">
        <v>26402</v>
      </c>
      <c r="O2314" t="s">
        <v>8571</v>
      </c>
      <c r="P2314">
        <v>0</v>
      </c>
      <c r="Q2314" t="s">
        <v>11325</v>
      </c>
      <c r="R2314" t="s">
        <v>11326</v>
      </c>
      <c r="S2314">
        <v>366</v>
      </c>
      <c r="T2314" t="s">
        <v>37</v>
      </c>
      <c r="U2314" t="s">
        <v>38</v>
      </c>
      <c r="V2314" t="s">
        <v>569</v>
      </c>
      <c r="W2314" s="11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5">
      <c r="A2315" t="s">
        <v>28</v>
      </c>
      <c r="B2315" t="s">
        <v>11327</v>
      </c>
      <c r="C2315">
        <v>24</v>
      </c>
      <c r="D2315">
        <v>111</v>
      </c>
      <c r="E2315">
        <v>19</v>
      </c>
      <c r="F2315">
        <v>107</v>
      </c>
      <c r="G2315" t="s">
        <v>11328</v>
      </c>
      <c r="H2315">
        <v>241</v>
      </c>
      <c r="I2315" s="11">
        <v>6462576</v>
      </c>
      <c r="J2315" t="s">
        <v>3270</v>
      </c>
      <c r="K2315" t="s">
        <v>1275</v>
      </c>
      <c r="L2315" t="s">
        <v>11329</v>
      </c>
      <c r="M2315">
        <v>1449</v>
      </c>
      <c r="N2315">
        <v>824</v>
      </c>
      <c r="O2315" t="s">
        <v>11330</v>
      </c>
      <c r="P2315">
        <v>0</v>
      </c>
      <c r="Q2315" t="s">
        <v>7323</v>
      </c>
      <c r="R2315" t="s">
        <v>11331</v>
      </c>
      <c r="S2315">
        <v>30</v>
      </c>
      <c r="T2315" t="s">
        <v>37</v>
      </c>
      <c r="U2315" t="s">
        <v>38</v>
      </c>
      <c r="V2315" t="s">
        <v>39</v>
      </c>
      <c r="W2315" s="11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5">
      <c r="A2316" t="s">
        <v>28</v>
      </c>
      <c r="B2316" t="s">
        <v>11332</v>
      </c>
      <c r="C2316">
        <v>56</v>
      </c>
      <c r="D2316">
        <v>80</v>
      </c>
      <c r="E2316">
        <v>11</v>
      </c>
      <c r="F2316">
        <v>499</v>
      </c>
      <c r="G2316" t="s">
        <v>6853</v>
      </c>
      <c r="H2316">
        <v>911</v>
      </c>
      <c r="I2316" s="11">
        <v>40363530</v>
      </c>
      <c r="J2316" t="s">
        <v>2934</v>
      </c>
      <c r="K2316" t="s">
        <v>4938</v>
      </c>
      <c r="L2316" t="s">
        <v>11333</v>
      </c>
      <c r="M2316">
        <v>18254</v>
      </c>
      <c r="N2316">
        <v>3058</v>
      </c>
      <c r="O2316" t="s">
        <v>6545</v>
      </c>
      <c r="P2316">
        <v>2</v>
      </c>
      <c r="Q2316" t="s">
        <v>11334</v>
      </c>
      <c r="R2316" t="s">
        <v>11335</v>
      </c>
      <c r="S2316">
        <v>307</v>
      </c>
      <c r="T2316" t="s">
        <v>37</v>
      </c>
      <c r="U2316" t="s">
        <v>38</v>
      </c>
      <c r="V2316" t="s">
        <v>90</v>
      </c>
      <c r="W2316" s="11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5">
      <c r="A2317" t="s">
        <v>28</v>
      </c>
      <c r="B2317" t="s">
        <v>373</v>
      </c>
      <c r="C2317">
        <v>406</v>
      </c>
      <c r="D2317">
        <v>112</v>
      </c>
      <c r="E2317">
        <v>0</v>
      </c>
      <c r="F2317">
        <v>250</v>
      </c>
      <c r="G2317" t="s">
        <v>11336</v>
      </c>
      <c r="H2317">
        <v>634</v>
      </c>
      <c r="I2317" s="11">
        <v>37623143</v>
      </c>
      <c r="J2317" t="s">
        <v>11337</v>
      </c>
      <c r="K2317" t="s">
        <v>11338</v>
      </c>
      <c r="L2317" t="s">
        <v>11339</v>
      </c>
      <c r="M2317">
        <v>467234</v>
      </c>
      <c r="N2317">
        <v>1322</v>
      </c>
      <c r="O2317" t="s">
        <v>11340</v>
      </c>
      <c r="P2317">
        <v>0</v>
      </c>
      <c r="Q2317" t="s">
        <v>11341</v>
      </c>
      <c r="R2317" t="s">
        <v>11342</v>
      </c>
      <c r="S2317">
        <v>1083</v>
      </c>
      <c r="T2317" t="s">
        <v>2679</v>
      </c>
      <c r="U2317" t="s">
        <v>3428</v>
      </c>
      <c r="V2317" t="s">
        <v>569</v>
      </c>
      <c r="W2317" s="11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5">
      <c r="A2318" t="s">
        <v>28</v>
      </c>
      <c r="B2318" t="s">
        <v>4775</v>
      </c>
      <c r="C2318">
        <v>51</v>
      </c>
      <c r="D2318">
        <v>94</v>
      </c>
      <c r="E2318">
        <v>14</v>
      </c>
      <c r="F2318">
        <v>635</v>
      </c>
      <c r="G2318" t="s">
        <v>9607</v>
      </c>
      <c r="H2318">
        <v>1000</v>
      </c>
      <c r="I2318" s="11">
        <v>33357476</v>
      </c>
      <c r="J2318" t="s">
        <v>11343</v>
      </c>
      <c r="K2318" t="s">
        <v>2629</v>
      </c>
      <c r="L2318" t="s">
        <v>11344</v>
      </c>
      <c r="M2318">
        <v>7392</v>
      </c>
      <c r="N2318">
        <v>4194</v>
      </c>
      <c r="O2318" t="s">
        <v>7260</v>
      </c>
      <c r="P2318">
        <v>0</v>
      </c>
      <c r="Q2318" t="s">
        <v>11345</v>
      </c>
      <c r="R2318" t="s">
        <v>11346</v>
      </c>
      <c r="S2318">
        <v>53</v>
      </c>
      <c r="T2318" t="s">
        <v>37</v>
      </c>
      <c r="U2318" t="s">
        <v>38</v>
      </c>
      <c r="V2318" t="s">
        <v>90</v>
      </c>
      <c r="W2318" s="11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5">
      <c r="A2319" t="s">
        <v>720</v>
      </c>
      <c r="B2319" t="s">
        <v>2825</v>
      </c>
      <c r="C2319">
        <v>41</v>
      </c>
      <c r="D2319">
        <v>130</v>
      </c>
      <c r="E2319">
        <v>309</v>
      </c>
      <c r="F2319">
        <v>522</v>
      </c>
      <c r="G2319" t="s">
        <v>1107</v>
      </c>
      <c r="H2319">
        <v>939</v>
      </c>
      <c r="I2319" s="11">
        <v>28734552</v>
      </c>
      <c r="J2319" t="s">
        <v>5047</v>
      </c>
      <c r="K2319" t="s">
        <v>5208</v>
      </c>
      <c r="L2319" t="s">
        <v>11347</v>
      </c>
      <c r="M2319">
        <v>9566</v>
      </c>
      <c r="N2319">
        <v>3107</v>
      </c>
      <c r="O2319" t="s">
        <v>11348</v>
      </c>
      <c r="P2319">
        <v>2</v>
      </c>
      <c r="Q2319" t="s">
        <v>11349</v>
      </c>
      <c r="R2319" t="s">
        <v>11350</v>
      </c>
      <c r="S2319">
        <v>81</v>
      </c>
      <c r="T2319" t="s">
        <v>37</v>
      </c>
      <c r="U2319" t="s">
        <v>38</v>
      </c>
      <c r="V2319" t="s">
        <v>569</v>
      </c>
      <c r="W2319" s="11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5">
      <c r="A2320" t="s">
        <v>28</v>
      </c>
      <c r="B2320" t="s">
        <v>11351</v>
      </c>
      <c r="C2320">
        <v>138</v>
      </c>
      <c r="D2320">
        <v>91</v>
      </c>
      <c r="E2320">
        <v>26</v>
      </c>
      <c r="F2320">
        <v>638</v>
      </c>
      <c r="G2320" t="s">
        <v>7052</v>
      </c>
      <c r="H2320">
        <v>3000</v>
      </c>
      <c r="I2320" s="11">
        <v>37300107</v>
      </c>
      <c r="J2320" t="s">
        <v>4207</v>
      </c>
      <c r="K2320" t="s">
        <v>4322</v>
      </c>
      <c r="L2320" t="s">
        <v>11352</v>
      </c>
      <c r="M2320">
        <v>29147</v>
      </c>
      <c r="N2320">
        <v>5349</v>
      </c>
      <c r="O2320" t="s">
        <v>3090</v>
      </c>
      <c r="P2320">
        <v>1</v>
      </c>
      <c r="Q2320" t="s">
        <v>11353</v>
      </c>
      <c r="R2320" t="s">
        <v>11354</v>
      </c>
      <c r="S2320">
        <v>115</v>
      </c>
      <c r="T2320" t="s">
        <v>37</v>
      </c>
      <c r="U2320" t="s">
        <v>38</v>
      </c>
      <c r="V2320" t="s">
        <v>39</v>
      </c>
      <c r="W2320" s="11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5">
      <c r="A2321" t="s">
        <v>28</v>
      </c>
      <c r="B2321" t="s">
        <v>6444</v>
      </c>
      <c r="C2321">
        <v>78</v>
      </c>
      <c r="D2321">
        <v>91</v>
      </c>
      <c r="E2321">
        <v>29</v>
      </c>
      <c r="F2321">
        <v>459</v>
      </c>
      <c r="G2321" t="s">
        <v>4949</v>
      </c>
      <c r="H2321">
        <v>861</v>
      </c>
      <c r="I2321" s="11">
        <v>27087695</v>
      </c>
      <c r="J2321" t="s">
        <v>5145</v>
      </c>
      <c r="K2321" t="s">
        <v>3721</v>
      </c>
      <c r="L2321" t="s">
        <v>11355</v>
      </c>
      <c r="M2321">
        <v>41664</v>
      </c>
      <c r="N2321">
        <v>2543</v>
      </c>
      <c r="O2321" t="s">
        <v>3822</v>
      </c>
      <c r="P2321">
        <v>0</v>
      </c>
      <c r="Q2321" t="s">
        <v>11356</v>
      </c>
      <c r="R2321" t="s">
        <v>11357</v>
      </c>
      <c r="S2321">
        <v>205</v>
      </c>
      <c r="T2321" t="s">
        <v>37</v>
      </c>
      <c r="U2321" t="s">
        <v>38</v>
      </c>
      <c r="V2321" t="s">
        <v>39</v>
      </c>
      <c r="W2321" s="11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5">
      <c r="A2322" t="s">
        <v>28</v>
      </c>
      <c r="B2322" t="s">
        <v>11358</v>
      </c>
      <c r="C2322">
        <v>40</v>
      </c>
      <c r="D2322">
        <v>110</v>
      </c>
      <c r="E2322">
        <v>23</v>
      </c>
      <c r="F2322">
        <v>51</v>
      </c>
      <c r="G2322" t="s">
        <v>11359</v>
      </c>
      <c r="H2322">
        <v>633</v>
      </c>
      <c r="I2322" s="11">
        <v>30102717</v>
      </c>
      <c r="J2322" t="s">
        <v>4357</v>
      </c>
      <c r="K2322" t="s">
        <v>11360</v>
      </c>
      <c r="L2322" t="s">
        <v>11361</v>
      </c>
      <c r="M2322">
        <v>28736</v>
      </c>
      <c r="N2322">
        <v>874</v>
      </c>
      <c r="O2322" t="s">
        <v>11362</v>
      </c>
      <c r="P2322">
        <v>2</v>
      </c>
      <c r="Q2322" t="s">
        <v>11363</v>
      </c>
      <c r="R2322" t="s">
        <v>11364</v>
      </c>
      <c r="S2322">
        <v>72</v>
      </c>
      <c r="T2322" t="s">
        <v>37</v>
      </c>
      <c r="U2322" t="s">
        <v>38</v>
      </c>
      <c r="V2322" t="s">
        <v>569</v>
      </c>
      <c r="W2322" s="11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5">
      <c r="A2323" t="s">
        <v>28</v>
      </c>
      <c r="B2323" t="s">
        <v>2379</v>
      </c>
      <c r="C2323">
        <v>285</v>
      </c>
      <c r="D2323">
        <v>121</v>
      </c>
      <c r="E2323">
        <v>1000</v>
      </c>
      <c r="F2323">
        <v>108</v>
      </c>
      <c r="G2323" t="s">
        <v>11365</v>
      </c>
      <c r="H2323">
        <v>175</v>
      </c>
      <c r="I2323" s="11">
        <v>23618786</v>
      </c>
      <c r="J2323" t="s">
        <v>11366</v>
      </c>
      <c r="K2323" t="s">
        <v>7138</v>
      </c>
      <c r="L2323" t="s">
        <v>11367</v>
      </c>
      <c r="M2323">
        <v>352695</v>
      </c>
      <c r="N2323">
        <v>485</v>
      </c>
      <c r="O2323" t="s">
        <v>8871</v>
      </c>
      <c r="P2323">
        <v>1</v>
      </c>
      <c r="Q2323" t="s">
        <v>11368</v>
      </c>
      <c r="R2323" t="s">
        <v>11369</v>
      </c>
      <c r="S2323">
        <v>687</v>
      </c>
      <c r="T2323" t="s">
        <v>37</v>
      </c>
      <c r="U2323" t="s">
        <v>56</v>
      </c>
      <c r="V2323" t="s">
        <v>569</v>
      </c>
      <c r="W2323" s="11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5">
      <c r="A2324" t="s">
        <v>28</v>
      </c>
      <c r="B2324" t="s">
        <v>11370</v>
      </c>
      <c r="C2324">
        <v>124</v>
      </c>
      <c r="D2324">
        <v>114</v>
      </c>
      <c r="E2324">
        <v>15</v>
      </c>
      <c r="F2324">
        <v>650</v>
      </c>
      <c r="G2324" t="s">
        <v>1774</v>
      </c>
      <c r="H2324">
        <v>851</v>
      </c>
      <c r="I2324" s="11">
        <v>26896744</v>
      </c>
      <c r="J2324" t="s">
        <v>2450</v>
      </c>
      <c r="K2324" t="s">
        <v>775</v>
      </c>
      <c r="L2324" t="s">
        <v>11371</v>
      </c>
      <c r="M2324">
        <v>16582</v>
      </c>
      <c r="N2324">
        <v>3485</v>
      </c>
      <c r="O2324" t="s">
        <v>2319</v>
      </c>
      <c r="P2324">
        <v>4</v>
      </c>
      <c r="Q2324" t="s">
        <v>11372</v>
      </c>
      <c r="R2324" t="s">
        <v>11373</v>
      </c>
      <c r="S2324">
        <v>125</v>
      </c>
      <c r="T2324" t="s">
        <v>37</v>
      </c>
      <c r="U2324" t="s">
        <v>38</v>
      </c>
      <c r="V2324" t="s">
        <v>39</v>
      </c>
      <c r="W2324" s="11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5">
      <c r="A2325" t="s">
        <v>28</v>
      </c>
      <c r="B2325" t="s">
        <v>3839</v>
      </c>
      <c r="C2325">
        <v>275</v>
      </c>
      <c r="D2325">
        <v>96</v>
      </c>
      <c r="E2325">
        <v>11000</v>
      </c>
      <c r="F2325">
        <v>252</v>
      </c>
      <c r="G2325" t="s">
        <v>274</v>
      </c>
      <c r="H2325">
        <v>19000</v>
      </c>
      <c r="I2325" s="11">
        <v>23213577</v>
      </c>
      <c r="J2325" t="s">
        <v>209</v>
      </c>
      <c r="K2325" t="s">
        <v>95</v>
      </c>
      <c r="L2325" t="s">
        <v>11374</v>
      </c>
      <c r="M2325">
        <v>198111</v>
      </c>
      <c r="N2325">
        <v>19894</v>
      </c>
      <c r="O2325" t="s">
        <v>9263</v>
      </c>
      <c r="P2325">
        <v>0</v>
      </c>
      <c r="Q2325" t="s">
        <v>11375</v>
      </c>
      <c r="R2325" t="s">
        <v>11376</v>
      </c>
      <c r="S2325">
        <v>365</v>
      </c>
      <c r="T2325" t="s">
        <v>37</v>
      </c>
      <c r="U2325" t="s">
        <v>3428</v>
      </c>
      <c r="V2325" t="s">
        <v>39</v>
      </c>
      <c r="W2325" s="11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5">
      <c r="A2326" t="s">
        <v>28</v>
      </c>
      <c r="B2326" t="s">
        <v>11377</v>
      </c>
      <c r="C2326">
        <v>67</v>
      </c>
      <c r="D2326">
        <v>94</v>
      </c>
      <c r="E2326">
        <v>7</v>
      </c>
      <c r="F2326">
        <v>95</v>
      </c>
      <c r="G2326" t="s">
        <v>4648</v>
      </c>
      <c r="H2326">
        <v>3000</v>
      </c>
      <c r="I2326" s="11">
        <v>20627372</v>
      </c>
      <c r="J2326" t="s">
        <v>1375</v>
      </c>
      <c r="K2326" t="s">
        <v>4400</v>
      </c>
      <c r="L2326" t="s">
        <v>11378</v>
      </c>
      <c r="M2326">
        <v>13661</v>
      </c>
      <c r="N2326">
        <v>3451</v>
      </c>
      <c r="O2326" t="s">
        <v>11379</v>
      </c>
      <c r="P2326">
        <v>3</v>
      </c>
      <c r="Q2326" t="s">
        <v>11380</v>
      </c>
      <c r="R2326" t="s">
        <v>11381</v>
      </c>
      <c r="S2326">
        <v>134</v>
      </c>
      <c r="T2326" t="s">
        <v>37</v>
      </c>
      <c r="U2326" t="s">
        <v>38</v>
      </c>
      <c r="V2326" t="s">
        <v>39</v>
      </c>
      <c r="W2326" s="11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5">
      <c r="A2327" t="s">
        <v>28</v>
      </c>
      <c r="B2327" t="s">
        <v>11382</v>
      </c>
      <c r="C2327">
        <v>103</v>
      </c>
      <c r="D2327">
        <v>109</v>
      </c>
      <c r="E2327">
        <v>7</v>
      </c>
      <c r="F2327">
        <v>450</v>
      </c>
      <c r="G2327" t="s">
        <v>1986</v>
      </c>
      <c r="H2327">
        <v>835</v>
      </c>
      <c r="I2327" s="11">
        <v>16346122</v>
      </c>
      <c r="J2327" t="s">
        <v>3270</v>
      </c>
      <c r="K2327" t="s">
        <v>3787</v>
      </c>
      <c r="L2327" t="s">
        <v>11383</v>
      </c>
      <c r="M2327">
        <v>25549</v>
      </c>
      <c r="N2327">
        <v>2572</v>
      </c>
      <c r="O2327" t="s">
        <v>11384</v>
      </c>
      <c r="P2327">
        <v>0</v>
      </c>
      <c r="Q2327" t="s">
        <v>11385</v>
      </c>
      <c r="R2327" t="s">
        <v>11386</v>
      </c>
      <c r="S2327">
        <v>171</v>
      </c>
      <c r="T2327" t="s">
        <v>37</v>
      </c>
      <c r="U2327" t="s">
        <v>38</v>
      </c>
      <c r="V2327" t="s">
        <v>39</v>
      </c>
      <c r="W2327" s="11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5">
      <c r="A2328" t="s">
        <v>28</v>
      </c>
      <c r="B2328" t="s">
        <v>4572</v>
      </c>
      <c r="C2328">
        <v>300</v>
      </c>
      <c r="D2328">
        <v>107</v>
      </c>
      <c r="E2328">
        <v>45</v>
      </c>
      <c r="F2328">
        <v>271</v>
      </c>
      <c r="G2328" t="s">
        <v>1162</v>
      </c>
      <c r="H2328">
        <v>24000</v>
      </c>
      <c r="I2328" s="11">
        <v>16204793</v>
      </c>
      <c r="J2328" t="s">
        <v>855</v>
      </c>
      <c r="K2328" t="s">
        <v>77</v>
      </c>
      <c r="L2328" t="s">
        <v>11387</v>
      </c>
      <c r="M2328">
        <v>92712</v>
      </c>
      <c r="N2328">
        <v>24805</v>
      </c>
      <c r="O2328" t="s">
        <v>11388</v>
      </c>
      <c r="P2328">
        <v>1</v>
      </c>
      <c r="Q2328" t="s">
        <v>11389</v>
      </c>
      <c r="R2328" t="s">
        <v>11390</v>
      </c>
      <c r="S2328">
        <v>294</v>
      </c>
      <c r="T2328" t="s">
        <v>37</v>
      </c>
      <c r="U2328" t="s">
        <v>38</v>
      </c>
      <c r="V2328" t="s">
        <v>569</v>
      </c>
      <c r="W2328" s="11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5">
      <c r="A2329" t="s">
        <v>28</v>
      </c>
      <c r="B2329" t="s">
        <v>10369</v>
      </c>
      <c r="C2329">
        <v>84</v>
      </c>
      <c r="D2329">
        <v>96</v>
      </c>
      <c r="E2329">
        <v>22</v>
      </c>
      <c r="F2329">
        <v>324</v>
      </c>
      <c r="G2329" t="s">
        <v>1671</v>
      </c>
      <c r="H2329">
        <v>8000</v>
      </c>
      <c r="I2329" s="11">
        <v>15427192</v>
      </c>
      <c r="J2329" t="s">
        <v>11391</v>
      </c>
      <c r="K2329" t="s">
        <v>1213</v>
      </c>
      <c r="L2329" t="s">
        <v>11392</v>
      </c>
      <c r="M2329">
        <v>11768</v>
      </c>
      <c r="N2329">
        <v>11078</v>
      </c>
      <c r="O2329" t="s">
        <v>11393</v>
      </c>
      <c r="P2329">
        <v>0</v>
      </c>
      <c r="Q2329" t="s">
        <v>11394</v>
      </c>
      <c r="R2329" t="s">
        <v>11395</v>
      </c>
      <c r="S2329">
        <v>148</v>
      </c>
      <c r="T2329" t="s">
        <v>37</v>
      </c>
      <c r="U2329" t="s">
        <v>38</v>
      </c>
      <c r="V2329" t="s">
        <v>39</v>
      </c>
      <c r="W2329" s="11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5">
      <c r="A2330" t="s">
        <v>28</v>
      </c>
      <c r="B2330" t="s">
        <v>3839</v>
      </c>
      <c r="C2330">
        <v>64</v>
      </c>
      <c r="D2330">
        <v>88</v>
      </c>
      <c r="E2330">
        <v>11000</v>
      </c>
      <c r="F2330">
        <v>233</v>
      </c>
      <c r="G2330" t="s">
        <v>11396</v>
      </c>
      <c r="H2330">
        <v>854</v>
      </c>
      <c r="I2330" s="11">
        <v>14792779</v>
      </c>
      <c r="J2330" t="s">
        <v>1611</v>
      </c>
      <c r="K2330" t="s">
        <v>3063</v>
      </c>
      <c r="L2330" t="s">
        <v>11397</v>
      </c>
      <c r="M2330">
        <v>24256</v>
      </c>
      <c r="N2330">
        <v>1653</v>
      </c>
      <c r="O2330" t="s">
        <v>2418</v>
      </c>
      <c r="P2330">
        <v>0</v>
      </c>
      <c r="Q2330" t="s">
        <v>11398</v>
      </c>
      <c r="R2330" t="s">
        <v>11399</v>
      </c>
      <c r="S2330">
        <v>91</v>
      </c>
      <c r="T2330" t="s">
        <v>37</v>
      </c>
      <c r="U2330" t="s">
        <v>38</v>
      </c>
      <c r="V2330" t="s">
        <v>90</v>
      </c>
      <c r="W2330" s="11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5">
      <c r="A2331" t="s">
        <v>28</v>
      </c>
      <c r="B2331" t="s">
        <v>10775</v>
      </c>
      <c r="C2331">
        <v>169</v>
      </c>
      <c r="D2331">
        <v>110</v>
      </c>
      <c r="E2331">
        <v>179</v>
      </c>
      <c r="F2331">
        <v>734</v>
      </c>
      <c r="G2331" t="s">
        <v>3602</v>
      </c>
      <c r="H2331">
        <v>12000</v>
      </c>
      <c r="I2331" s="11">
        <v>13998282</v>
      </c>
      <c r="J2331" t="s">
        <v>10776</v>
      </c>
      <c r="K2331" t="s">
        <v>678</v>
      </c>
      <c r="L2331" t="s">
        <v>10777</v>
      </c>
      <c r="M2331">
        <v>24854</v>
      </c>
      <c r="N2331">
        <v>15044</v>
      </c>
      <c r="O2331" t="s">
        <v>6888</v>
      </c>
      <c r="P2331">
        <v>1</v>
      </c>
      <c r="Q2331" t="s">
        <v>10778</v>
      </c>
      <c r="R2331" t="s">
        <v>10779</v>
      </c>
      <c r="S2331">
        <v>374</v>
      </c>
      <c r="T2331" t="s">
        <v>37</v>
      </c>
      <c r="U2331" t="s">
        <v>38</v>
      </c>
      <c r="V2331" t="s">
        <v>39</v>
      </c>
      <c r="W2331" s="11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5">
      <c r="A2332" t="s">
        <v>28</v>
      </c>
      <c r="B2332" t="s">
        <v>11400</v>
      </c>
      <c r="C2332">
        <v>158</v>
      </c>
      <c r="D2332">
        <v>113</v>
      </c>
      <c r="E2332">
        <v>47</v>
      </c>
      <c r="F2332">
        <v>238</v>
      </c>
      <c r="G2332" t="s">
        <v>3033</v>
      </c>
      <c r="H2332">
        <v>21000</v>
      </c>
      <c r="I2332" s="11">
        <v>19057024</v>
      </c>
      <c r="J2332" t="s">
        <v>209</v>
      </c>
      <c r="K2332" t="s">
        <v>741</v>
      </c>
      <c r="L2332" t="s">
        <v>11401</v>
      </c>
      <c r="M2332">
        <v>113963</v>
      </c>
      <c r="N2332">
        <v>22088</v>
      </c>
      <c r="O2332" t="s">
        <v>11402</v>
      </c>
      <c r="P2332">
        <v>0</v>
      </c>
      <c r="Q2332" t="s">
        <v>11403</v>
      </c>
      <c r="R2332" t="s">
        <v>11404</v>
      </c>
      <c r="S2332">
        <v>361</v>
      </c>
      <c r="T2332" t="s">
        <v>37</v>
      </c>
      <c r="U2332" t="s">
        <v>38</v>
      </c>
      <c r="V2332" t="s">
        <v>39</v>
      </c>
      <c r="W2332" s="11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5">
      <c r="A2333" t="s">
        <v>28</v>
      </c>
      <c r="B2333" t="s">
        <v>11405</v>
      </c>
      <c r="C2333">
        <v>46</v>
      </c>
      <c r="D2333">
        <v>101</v>
      </c>
      <c r="E2333">
        <v>6</v>
      </c>
      <c r="F2333">
        <v>258</v>
      </c>
      <c r="G2333" t="s">
        <v>11406</v>
      </c>
      <c r="H2333">
        <v>812</v>
      </c>
      <c r="I2333" s="11">
        <v>14108518</v>
      </c>
      <c r="J2333" t="s">
        <v>1375</v>
      </c>
      <c r="K2333" t="s">
        <v>4440</v>
      </c>
      <c r="L2333" t="s">
        <v>11407</v>
      </c>
      <c r="M2333">
        <v>8215</v>
      </c>
      <c r="N2333">
        <v>1882</v>
      </c>
      <c r="O2333" t="s">
        <v>11408</v>
      </c>
      <c r="P2333">
        <v>1</v>
      </c>
      <c r="Q2333" t="s">
        <v>11409</v>
      </c>
      <c r="R2333" t="s">
        <v>11410</v>
      </c>
      <c r="S2333">
        <v>95</v>
      </c>
      <c r="T2333" t="s">
        <v>37</v>
      </c>
      <c r="U2333" t="s">
        <v>38</v>
      </c>
      <c r="V2333" t="s">
        <v>39</v>
      </c>
      <c r="W2333" s="11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5">
      <c r="A2334" t="s">
        <v>28</v>
      </c>
      <c r="B2334" t="s">
        <v>9254</v>
      </c>
      <c r="C2334">
        <v>15</v>
      </c>
      <c r="D2334">
        <v>105</v>
      </c>
      <c r="E2334">
        <v>121</v>
      </c>
      <c r="F2334">
        <v>384</v>
      </c>
      <c r="G2334" t="s">
        <v>4400</v>
      </c>
      <c r="H2334">
        <v>11000</v>
      </c>
      <c r="I2334" s="11">
        <v>13854000</v>
      </c>
      <c r="J2334" t="s">
        <v>2395</v>
      </c>
      <c r="K2334" t="s">
        <v>1893</v>
      </c>
      <c r="L2334" t="s">
        <v>11411</v>
      </c>
      <c r="M2334">
        <v>21079</v>
      </c>
      <c r="N2334">
        <v>14677</v>
      </c>
      <c r="O2334" t="s">
        <v>9990</v>
      </c>
      <c r="P2334">
        <v>0</v>
      </c>
      <c r="Q2334" t="s">
        <v>11412</v>
      </c>
      <c r="R2334" t="s">
        <v>11413</v>
      </c>
      <c r="S2334">
        <v>55</v>
      </c>
      <c r="T2334" t="s">
        <v>37</v>
      </c>
      <c r="U2334" t="s">
        <v>38</v>
      </c>
      <c r="V2334" t="s">
        <v>39</v>
      </c>
      <c r="W2334" s="11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5">
      <c r="A2335" t="s">
        <v>28</v>
      </c>
      <c r="B2335" t="s">
        <v>2641</v>
      </c>
      <c r="C2335">
        <v>68</v>
      </c>
      <c r="D2335">
        <v>125</v>
      </c>
      <c r="E2335">
        <v>438</v>
      </c>
      <c r="F2335">
        <v>372</v>
      </c>
      <c r="G2335" t="s">
        <v>317</v>
      </c>
      <c r="H2335">
        <v>18000</v>
      </c>
      <c r="I2335" s="11">
        <v>77324422</v>
      </c>
      <c r="J2335" t="s">
        <v>3270</v>
      </c>
      <c r="K2335" t="s">
        <v>1664</v>
      </c>
      <c r="L2335" t="s">
        <v>11414</v>
      </c>
      <c r="M2335">
        <v>178731</v>
      </c>
      <c r="N2335">
        <v>33865</v>
      </c>
      <c r="O2335" t="s">
        <v>6479</v>
      </c>
      <c r="P2335">
        <v>2</v>
      </c>
      <c r="Q2335" t="s">
        <v>11415</v>
      </c>
      <c r="R2335" t="s">
        <v>11416</v>
      </c>
      <c r="S2335">
        <v>261</v>
      </c>
      <c r="T2335" t="s">
        <v>37</v>
      </c>
      <c r="U2335" t="s">
        <v>38</v>
      </c>
      <c r="V2335" t="s">
        <v>39</v>
      </c>
      <c r="W2335" s="11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5">
      <c r="A2336" t="s">
        <v>28</v>
      </c>
      <c r="B2336" t="s">
        <v>11417</v>
      </c>
      <c r="C2336">
        <v>111</v>
      </c>
      <c r="D2336">
        <v>100</v>
      </c>
      <c r="E2336">
        <v>9</v>
      </c>
      <c r="F2336">
        <v>363</v>
      </c>
      <c r="G2336" t="s">
        <v>3615</v>
      </c>
      <c r="H2336">
        <v>599</v>
      </c>
      <c r="I2336" s="11">
        <v>15500000</v>
      </c>
      <c r="J2336" t="s">
        <v>4816</v>
      </c>
      <c r="K2336" t="s">
        <v>5327</v>
      </c>
      <c r="L2336" t="s">
        <v>11418</v>
      </c>
      <c r="M2336">
        <v>51996</v>
      </c>
      <c r="N2336">
        <v>2389</v>
      </c>
      <c r="O2336" t="s">
        <v>11419</v>
      </c>
      <c r="P2336">
        <v>0</v>
      </c>
      <c r="Q2336" t="s">
        <v>11420</v>
      </c>
      <c r="R2336" t="s">
        <v>11421</v>
      </c>
      <c r="S2336">
        <v>302</v>
      </c>
      <c r="T2336" t="s">
        <v>37</v>
      </c>
      <c r="U2336" t="s">
        <v>740</v>
      </c>
      <c r="V2336" t="s">
        <v>569</v>
      </c>
      <c r="W2336" s="11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5">
      <c r="A2337" t="s">
        <v>28</v>
      </c>
      <c r="B2337" t="s">
        <v>11425</v>
      </c>
      <c r="C2337">
        <v>65</v>
      </c>
      <c r="D2337">
        <v>112</v>
      </c>
      <c r="E2337">
        <v>28</v>
      </c>
      <c r="F2337">
        <v>215</v>
      </c>
      <c r="G2337" t="s">
        <v>3566</v>
      </c>
      <c r="H2337">
        <v>555</v>
      </c>
      <c r="I2337" s="11">
        <v>4734235</v>
      </c>
      <c r="J2337" t="s">
        <v>5265</v>
      </c>
      <c r="K2337" t="s">
        <v>5288</v>
      </c>
      <c r="L2337" t="s">
        <v>11426</v>
      </c>
      <c r="M2337">
        <v>8217</v>
      </c>
      <c r="N2337">
        <v>1227</v>
      </c>
      <c r="O2337" t="s">
        <v>3071</v>
      </c>
      <c r="P2337">
        <v>0</v>
      </c>
      <c r="Q2337" t="s">
        <v>11427</v>
      </c>
      <c r="R2337" t="s">
        <v>11428</v>
      </c>
      <c r="S2337">
        <v>123</v>
      </c>
      <c r="T2337" t="s">
        <v>37</v>
      </c>
      <c r="U2337" t="s">
        <v>38</v>
      </c>
      <c r="V2337" t="s">
        <v>569</v>
      </c>
      <c r="W2337" s="11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5">
      <c r="A2338" t="s">
        <v>28</v>
      </c>
      <c r="B2338" t="s">
        <v>3839</v>
      </c>
      <c r="C2338">
        <v>109</v>
      </c>
      <c r="D2338">
        <v>112</v>
      </c>
      <c r="E2338">
        <v>11000</v>
      </c>
      <c r="F2338">
        <v>642</v>
      </c>
      <c r="G2338" t="s">
        <v>2319</v>
      </c>
      <c r="H2338">
        <v>11000</v>
      </c>
      <c r="I2338" s="11">
        <v>4839383</v>
      </c>
      <c r="J2338" t="s">
        <v>1618</v>
      </c>
      <c r="K2338" t="s">
        <v>3839</v>
      </c>
      <c r="L2338" t="s">
        <v>11429</v>
      </c>
      <c r="M2338">
        <v>21613</v>
      </c>
      <c r="N2338">
        <v>12766</v>
      </c>
      <c r="O2338" t="s">
        <v>4039</v>
      </c>
      <c r="P2338">
        <v>0</v>
      </c>
      <c r="Q2338" t="s">
        <v>11430</v>
      </c>
      <c r="R2338" t="s">
        <v>11431</v>
      </c>
      <c r="S2338">
        <v>148</v>
      </c>
      <c r="T2338" t="s">
        <v>37</v>
      </c>
      <c r="U2338" t="s">
        <v>38</v>
      </c>
      <c r="V2338" t="s">
        <v>39</v>
      </c>
      <c r="W2338" s="11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5">
      <c r="A2339" t="s">
        <v>28</v>
      </c>
      <c r="B2339" t="s">
        <v>11432</v>
      </c>
      <c r="C2339">
        <v>42</v>
      </c>
      <c r="D2339">
        <v>95</v>
      </c>
      <c r="E2339">
        <v>89</v>
      </c>
      <c r="F2339">
        <v>322</v>
      </c>
      <c r="G2339" t="s">
        <v>6958</v>
      </c>
      <c r="H2339">
        <v>1000</v>
      </c>
      <c r="I2339" s="11">
        <v>4193025</v>
      </c>
      <c r="J2339" t="s">
        <v>6111</v>
      </c>
      <c r="K2339" t="s">
        <v>3597</v>
      </c>
      <c r="L2339" t="s">
        <v>11433</v>
      </c>
      <c r="M2339">
        <v>30682</v>
      </c>
      <c r="N2339">
        <v>2518</v>
      </c>
      <c r="O2339" t="s">
        <v>11434</v>
      </c>
      <c r="P2339">
        <v>0</v>
      </c>
      <c r="Q2339" t="s">
        <v>11435</v>
      </c>
      <c r="R2339" t="s">
        <v>11436</v>
      </c>
      <c r="S2339">
        <v>194</v>
      </c>
      <c r="T2339" t="s">
        <v>37</v>
      </c>
      <c r="U2339" t="s">
        <v>38</v>
      </c>
      <c r="V2339" t="s">
        <v>569</v>
      </c>
      <c r="W2339" s="11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5">
      <c r="A2340" t="s">
        <v>28</v>
      </c>
      <c r="B2340" t="s">
        <v>5546</v>
      </c>
      <c r="C2340">
        <v>112</v>
      </c>
      <c r="D2340">
        <v>110</v>
      </c>
      <c r="E2340">
        <v>85</v>
      </c>
      <c r="F2340">
        <v>186</v>
      </c>
      <c r="G2340" t="s">
        <v>11437</v>
      </c>
      <c r="H2340">
        <v>1000</v>
      </c>
      <c r="I2340" s="11">
        <v>5900000</v>
      </c>
      <c r="J2340" t="s">
        <v>42</v>
      </c>
      <c r="K2340" t="s">
        <v>4339</v>
      </c>
      <c r="L2340" t="s">
        <v>11438</v>
      </c>
      <c r="M2340">
        <v>98629</v>
      </c>
      <c r="N2340">
        <v>1852</v>
      </c>
      <c r="O2340" t="s">
        <v>5043</v>
      </c>
      <c r="P2340">
        <v>1</v>
      </c>
      <c r="Q2340" t="s">
        <v>11439</v>
      </c>
      <c r="R2340" t="s">
        <v>11440</v>
      </c>
      <c r="S2340">
        <v>316</v>
      </c>
      <c r="T2340" t="s">
        <v>37</v>
      </c>
      <c r="U2340" t="s">
        <v>56</v>
      </c>
      <c r="V2340" t="s">
        <v>569</v>
      </c>
      <c r="W2340" s="11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5">
      <c r="A2341" t="s">
        <v>28</v>
      </c>
      <c r="B2341" t="s">
        <v>11441</v>
      </c>
      <c r="C2341">
        <v>146</v>
      </c>
      <c r="D2341">
        <v>118</v>
      </c>
      <c r="E2341">
        <v>369</v>
      </c>
      <c r="F2341">
        <v>295</v>
      </c>
      <c r="G2341" t="s">
        <v>677</v>
      </c>
      <c r="H2341">
        <v>1000</v>
      </c>
      <c r="I2341" s="11">
        <v>2849142</v>
      </c>
      <c r="J2341" t="s">
        <v>3270</v>
      </c>
      <c r="K2341" t="s">
        <v>3246</v>
      </c>
      <c r="L2341" t="s">
        <v>11442</v>
      </c>
      <c r="M2341">
        <v>24104</v>
      </c>
      <c r="N2341">
        <v>1889</v>
      </c>
      <c r="O2341" t="s">
        <v>11443</v>
      </c>
      <c r="P2341">
        <v>1</v>
      </c>
      <c r="Q2341" t="s">
        <v>11444</v>
      </c>
      <c r="R2341" t="s">
        <v>11445</v>
      </c>
      <c r="S2341">
        <v>88</v>
      </c>
      <c r="T2341" t="s">
        <v>37</v>
      </c>
      <c r="U2341" t="s">
        <v>38</v>
      </c>
      <c r="V2341" t="s">
        <v>569</v>
      </c>
      <c r="W2341" s="1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5">
      <c r="A2342" t="s">
        <v>28</v>
      </c>
      <c r="B2342" t="s">
        <v>11446</v>
      </c>
      <c r="C2342">
        <v>36</v>
      </c>
      <c r="D2342">
        <v>97</v>
      </c>
      <c r="E2342">
        <v>34</v>
      </c>
      <c r="F2342">
        <v>465</v>
      </c>
      <c r="G2342" t="s">
        <v>5942</v>
      </c>
      <c r="H2342">
        <v>503</v>
      </c>
      <c r="I2342" s="11">
        <v>1686429</v>
      </c>
      <c r="J2342" t="s">
        <v>11447</v>
      </c>
      <c r="K2342" t="s">
        <v>2623</v>
      </c>
      <c r="L2342" t="s">
        <v>11448</v>
      </c>
      <c r="M2342">
        <v>8687</v>
      </c>
      <c r="N2342">
        <v>3100</v>
      </c>
      <c r="O2342" t="s">
        <v>4699</v>
      </c>
      <c r="P2342">
        <v>1</v>
      </c>
      <c r="Q2342" t="s">
        <v>11449</v>
      </c>
      <c r="R2342" t="s">
        <v>11450</v>
      </c>
      <c r="S2342">
        <v>62</v>
      </c>
      <c r="T2342" t="s">
        <v>37</v>
      </c>
      <c r="U2342" t="s">
        <v>38</v>
      </c>
      <c r="V2342" t="s">
        <v>39</v>
      </c>
      <c r="W2342" s="11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5">
      <c r="A2343" t="s">
        <v>28</v>
      </c>
      <c r="B2343" t="s">
        <v>8417</v>
      </c>
      <c r="C2343">
        <v>230</v>
      </c>
      <c r="D2343">
        <v>120</v>
      </c>
      <c r="E2343">
        <v>115</v>
      </c>
      <c r="F2343">
        <v>310</v>
      </c>
      <c r="G2343" t="s">
        <v>6675</v>
      </c>
      <c r="H2343">
        <v>10000</v>
      </c>
      <c r="I2343" s="11">
        <v>1984743</v>
      </c>
      <c r="J2343" t="s">
        <v>209</v>
      </c>
      <c r="K2343" t="s">
        <v>860</v>
      </c>
      <c r="L2343" t="s">
        <v>11451</v>
      </c>
      <c r="M2343">
        <v>20616</v>
      </c>
      <c r="N2343">
        <v>11019</v>
      </c>
      <c r="O2343" t="s">
        <v>11452</v>
      </c>
      <c r="P2343">
        <v>3</v>
      </c>
      <c r="Q2343" t="s">
        <v>11453</v>
      </c>
      <c r="R2343" t="s">
        <v>11454</v>
      </c>
      <c r="S2343">
        <v>70</v>
      </c>
      <c r="T2343" t="s">
        <v>37</v>
      </c>
      <c r="U2343" t="s">
        <v>38</v>
      </c>
      <c r="V2343" t="s">
        <v>569</v>
      </c>
      <c r="W2343" s="11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5">
      <c r="A2344" t="s">
        <v>28</v>
      </c>
      <c r="B2344" t="s">
        <v>11455</v>
      </c>
      <c r="C2344">
        <v>64</v>
      </c>
      <c r="D2344">
        <v>135</v>
      </c>
      <c r="E2344">
        <v>133</v>
      </c>
      <c r="F2344">
        <v>258</v>
      </c>
      <c r="G2344" t="s">
        <v>4422</v>
      </c>
      <c r="H2344">
        <v>898</v>
      </c>
      <c r="I2344" s="11">
        <v>1666262</v>
      </c>
      <c r="J2344" t="s">
        <v>1878</v>
      </c>
      <c r="K2344" t="s">
        <v>2458</v>
      </c>
      <c r="L2344" t="s">
        <v>11456</v>
      </c>
      <c r="M2344">
        <v>5321</v>
      </c>
      <c r="N2344">
        <v>2096</v>
      </c>
      <c r="O2344" t="s">
        <v>11457</v>
      </c>
      <c r="P2344">
        <v>0</v>
      </c>
      <c r="Q2344" t="s">
        <v>11458</v>
      </c>
      <c r="R2344" t="s">
        <v>11459</v>
      </c>
      <c r="S2344">
        <v>78</v>
      </c>
      <c r="T2344" t="s">
        <v>37</v>
      </c>
      <c r="U2344" t="s">
        <v>56</v>
      </c>
      <c r="V2344" t="s">
        <v>39</v>
      </c>
      <c r="W2344" s="11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5">
      <c r="A2345" t="s">
        <v>28</v>
      </c>
      <c r="B2345" t="s">
        <v>5062</v>
      </c>
      <c r="C2345">
        <v>393</v>
      </c>
      <c r="D2345">
        <v>101</v>
      </c>
      <c r="E2345">
        <v>0</v>
      </c>
      <c r="F2345">
        <v>888</v>
      </c>
      <c r="G2345" t="s">
        <v>4337</v>
      </c>
      <c r="H2345">
        <v>3000</v>
      </c>
      <c r="I2345" s="11">
        <v>2319187</v>
      </c>
      <c r="J2345" t="s">
        <v>2079</v>
      </c>
      <c r="K2345" t="s">
        <v>955</v>
      </c>
      <c r="L2345" t="s">
        <v>11460</v>
      </c>
      <c r="M2345">
        <v>92640</v>
      </c>
      <c r="N2345">
        <v>5056</v>
      </c>
      <c r="O2345" t="s">
        <v>11461</v>
      </c>
      <c r="P2345">
        <v>0</v>
      </c>
      <c r="Q2345" t="s">
        <v>11462</v>
      </c>
      <c r="R2345" t="s">
        <v>11463</v>
      </c>
      <c r="S2345">
        <v>212</v>
      </c>
      <c r="T2345" t="s">
        <v>37</v>
      </c>
      <c r="U2345" t="s">
        <v>56</v>
      </c>
      <c r="V2345" t="s">
        <v>569</v>
      </c>
      <c r="W2345" s="11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5">
      <c r="A2346" t="s">
        <v>28</v>
      </c>
      <c r="B2346" t="s">
        <v>11464</v>
      </c>
      <c r="C2346">
        <v>75</v>
      </c>
      <c r="D2346">
        <v>92</v>
      </c>
      <c r="E2346">
        <v>29</v>
      </c>
      <c r="F2346">
        <v>618</v>
      </c>
      <c r="G2346" t="s">
        <v>1107</v>
      </c>
      <c r="H2346">
        <v>939</v>
      </c>
      <c r="I2346" s="11">
        <v>13922211</v>
      </c>
      <c r="J2346" t="s">
        <v>1611</v>
      </c>
      <c r="K2346" t="s">
        <v>5208</v>
      </c>
      <c r="L2346" t="s">
        <v>11465</v>
      </c>
      <c r="M2346">
        <v>18271</v>
      </c>
      <c r="N2346">
        <v>3935</v>
      </c>
      <c r="O2346" t="s">
        <v>1673</v>
      </c>
      <c r="P2346">
        <v>9</v>
      </c>
      <c r="Q2346" t="s">
        <v>11466</v>
      </c>
      <c r="R2346" t="s">
        <v>11467</v>
      </c>
      <c r="S2346">
        <v>150</v>
      </c>
      <c r="T2346" t="s">
        <v>37</v>
      </c>
      <c r="U2346" t="s">
        <v>38</v>
      </c>
      <c r="V2346" t="s">
        <v>569</v>
      </c>
      <c r="W2346" s="11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5">
      <c r="A2347" t="s">
        <v>28</v>
      </c>
      <c r="B2347" t="s">
        <v>11468</v>
      </c>
      <c r="C2347">
        <v>67</v>
      </c>
      <c r="D2347">
        <v>92</v>
      </c>
      <c r="E2347">
        <v>6</v>
      </c>
      <c r="F2347">
        <v>227</v>
      </c>
      <c r="G2347" t="s">
        <v>11469</v>
      </c>
      <c r="H2347">
        <v>10000</v>
      </c>
      <c r="I2347" s="11">
        <v>23091</v>
      </c>
      <c r="J2347" t="s">
        <v>5344</v>
      </c>
      <c r="K2347" t="s">
        <v>2713</v>
      </c>
      <c r="L2347" t="s">
        <v>11470</v>
      </c>
      <c r="M2347">
        <v>5664</v>
      </c>
      <c r="N2347">
        <v>11091</v>
      </c>
      <c r="O2347" t="s">
        <v>7011</v>
      </c>
      <c r="P2347">
        <v>1</v>
      </c>
      <c r="Q2347" t="s">
        <v>11471</v>
      </c>
      <c r="R2347" t="s">
        <v>11472</v>
      </c>
      <c r="S2347">
        <v>42</v>
      </c>
      <c r="T2347" t="s">
        <v>37</v>
      </c>
      <c r="U2347" t="s">
        <v>56</v>
      </c>
      <c r="V2347" t="s">
        <v>569</v>
      </c>
      <c r="W2347" s="11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5">
      <c r="A2348" t="s">
        <v>28</v>
      </c>
      <c r="B2348" t="s">
        <v>11473</v>
      </c>
      <c r="C2348">
        <v>216</v>
      </c>
      <c r="D2348">
        <v>161</v>
      </c>
      <c r="E2348">
        <v>929</v>
      </c>
      <c r="F2348">
        <v>116</v>
      </c>
      <c r="G2348" t="s">
        <v>11474</v>
      </c>
      <c r="H2348">
        <v>488</v>
      </c>
      <c r="I2348" s="11">
        <v>336467</v>
      </c>
      <c r="J2348" t="s">
        <v>5091</v>
      </c>
      <c r="K2348" t="s">
        <v>11475</v>
      </c>
      <c r="L2348" t="s">
        <v>11476</v>
      </c>
      <c r="M2348">
        <v>45449</v>
      </c>
      <c r="N2348">
        <v>943</v>
      </c>
      <c r="O2348" t="s">
        <v>1501</v>
      </c>
      <c r="P2348">
        <v>0</v>
      </c>
      <c r="Q2348" t="s">
        <v>11477</v>
      </c>
      <c r="R2348" t="s">
        <v>11478</v>
      </c>
      <c r="S2348">
        <v>192</v>
      </c>
      <c r="T2348" t="s">
        <v>37</v>
      </c>
      <c r="U2348" t="s">
        <v>1418</v>
      </c>
      <c r="V2348" t="s">
        <v>4621</v>
      </c>
      <c r="W2348" s="11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5">
      <c r="A2349" t="s">
        <v>28</v>
      </c>
      <c r="B2349" t="s">
        <v>10301</v>
      </c>
      <c r="C2349">
        <v>54</v>
      </c>
      <c r="D2349">
        <v>92</v>
      </c>
      <c r="E2349">
        <v>143</v>
      </c>
      <c r="F2349">
        <v>613</v>
      </c>
      <c r="G2349" t="s">
        <v>11479</v>
      </c>
      <c r="H2349">
        <v>1000</v>
      </c>
      <c r="I2349" s="11">
        <v>2964</v>
      </c>
      <c r="J2349" t="s">
        <v>7753</v>
      </c>
      <c r="K2349" t="s">
        <v>4278</v>
      </c>
      <c r="L2349" t="s">
        <v>11480</v>
      </c>
      <c r="M2349">
        <v>7444</v>
      </c>
      <c r="N2349">
        <v>3086</v>
      </c>
      <c r="O2349" t="s">
        <v>11481</v>
      </c>
      <c r="P2349">
        <v>2</v>
      </c>
      <c r="Q2349" t="s">
        <v>11482</v>
      </c>
      <c r="R2349" t="s">
        <v>11483</v>
      </c>
      <c r="S2349">
        <v>42</v>
      </c>
      <c r="T2349" t="s">
        <v>37</v>
      </c>
      <c r="U2349" t="s">
        <v>38</v>
      </c>
      <c r="V2349" t="s">
        <v>39</v>
      </c>
      <c r="W2349" s="11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5">
      <c r="A2350" t="s">
        <v>28</v>
      </c>
      <c r="B2350" t="s">
        <v>11484</v>
      </c>
      <c r="C2350">
        <v>208</v>
      </c>
      <c r="D2350">
        <v>122</v>
      </c>
      <c r="E2350">
        <v>0</v>
      </c>
      <c r="F2350">
        <v>567</v>
      </c>
      <c r="G2350" t="s">
        <v>1451</v>
      </c>
      <c r="H2350">
        <v>883</v>
      </c>
      <c r="I2350" s="11">
        <v>2428883</v>
      </c>
      <c r="J2350" t="s">
        <v>1702</v>
      </c>
      <c r="K2350" t="s">
        <v>4350</v>
      </c>
      <c r="L2350" t="s">
        <v>11485</v>
      </c>
      <c r="M2350">
        <v>21370</v>
      </c>
      <c r="N2350">
        <v>2896</v>
      </c>
      <c r="O2350" t="s">
        <v>2033</v>
      </c>
      <c r="P2350">
        <v>1</v>
      </c>
      <c r="Q2350" t="s">
        <v>11486</v>
      </c>
      <c r="R2350" t="s">
        <v>11487</v>
      </c>
      <c r="S2350">
        <v>132</v>
      </c>
      <c r="T2350" t="s">
        <v>37</v>
      </c>
      <c r="U2350" t="s">
        <v>38</v>
      </c>
      <c r="V2350" t="s">
        <v>569</v>
      </c>
      <c r="W2350" s="11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5">
      <c r="A2351" t="s">
        <v>28</v>
      </c>
      <c r="B2351" t="s">
        <v>11488</v>
      </c>
      <c r="C2351">
        <v>32</v>
      </c>
      <c r="D2351">
        <v>91</v>
      </c>
      <c r="E2351">
        <v>10</v>
      </c>
      <c r="F2351">
        <v>574</v>
      </c>
      <c r="G2351" t="s">
        <v>1600</v>
      </c>
      <c r="H2351">
        <v>890</v>
      </c>
      <c r="I2351" s="11">
        <v>13571817</v>
      </c>
      <c r="J2351" t="s">
        <v>4290</v>
      </c>
      <c r="K2351" t="s">
        <v>618</v>
      </c>
      <c r="L2351" t="s">
        <v>11489</v>
      </c>
      <c r="M2351">
        <v>5312</v>
      </c>
      <c r="N2351">
        <v>3104</v>
      </c>
      <c r="O2351" t="s">
        <v>3103</v>
      </c>
      <c r="P2351">
        <v>3</v>
      </c>
      <c r="Q2351" t="s">
        <v>11490</v>
      </c>
      <c r="R2351" t="s">
        <v>11491</v>
      </c>
      <c r="S2351">
        <v>40</v>
      </c>
      <c r="T2351" t="s">
        <v>37</v>
      </c>
      <c r="U2351" t="s">
        <v>38</v>
      </c>
      <c r="V2351" t="s">
        <v>39</v>
      </c>
      <c r="W2351" s="1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5">
      <c r="A2352" t="s">
        <v>28</v>
      </c>
      <c r="B2352" t="s">
        <v>11494</v>
      </c>
      <c r="C2352">
        <v>40</v>
      </c>
      <c r="D2352">
        <v>93</v>
      </c>
      <c r="E2352">
        <v>7</v>
      </c>
      <c r="F2352">
        <v>922</v>
      </c>
      <c r="G2352" t="s">
        <v>2056</v>
      </c>
      <c r="H2352">
        <v>1000</v>
      </c>
      <c r="I2352" s="11">
        <v>1181197</v>
      </c>
      <c r="J2352" t="s">
        <v>1861</v>
      </c>
      <c r="K2352" t="s">
        <v>1489</v>
      </c>
      <c r="L2352" t="s">
        <v>11495</v>
      </c>
      <c r="M2352">
        <v>3299</v>
      </c>
      <c r="N2352">
        <v>4329</v>
      </c>
      <c r="O2352" t="s">
        <v>5859</v>
      </c>
      <c r="P2352">
        <v>0</v>
      </c>
      <c r="Q2352" t="s">
        <v>11496</v>
      </c>
      <c r="R2352" t="s">
        <v>11497</v>
      </c>
      <c r="S2352">
        <v>24</v>
      </c>
      <c r="T2352" t="s">
        <v>37</v>
      </c>
      <c r="U2352" t="s">
        <v>38</v>
      </c>
      <c r="V2352" t="s">
        <v>569</v>
      </c>
      <c r="W2352" s="11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5">
      <c r="A2353" t="s">
        <v>28</v>
      </c>
      <c r="B2353" t="s">
        <v>11498</v>
      </c>
      <c r="C2353">
        <v>40</v>
      </c>
      <c r="D2353">
        <v>94</v>
      </c>
      <c r="E2353">
        <v>7</v>
      </c>
      <c r="F2353">
        <v>17</v>
      </c>
      <c r="G2353" t="s">
        <v>11499</v>
      </c>
      <c r="H2353">
        <v>235</v>
      </c>
      <c r="I2353" s="11">
        <v>81525</v>
      </c>
      <c r="J2353" t="s">
        <v>3411</v>
      </c>
      <c r="K2353" t="s">
        <v>11500</v>
      </c>
      <c r="L2353" t="s">
        <v>11501</v>
      </c>
      <c r="M2353">
        <v>29392</v>
      </c>
      <c r="N2353">
        <v>303</v>
      </c>
      <c r="O2353" t="s">
        <v>11502</v>
      </c>
      <c r="P2353">
        <v>1</v>
      </c>
      <c r="Q2353" t="s">
        <v>11503</v>
      </c>
      <c r="R2353" t="s">
        <v>11504</v>
      </c>
      <c r="S2353">
        <v>91</v>
      </c>
      <c r="T2353" t="s">
        <v>1417</v>
      </c>
      <c r="U2353" t="s">
        <v>1418</v>
      </c>
      <c r="V2353" t="s">
        <v>569</v>
      </c>
      <c r="W2353" s="11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5">
      <c r="A2354" t="s">
        <v>28</v>
      </c>
      <c r="B2354" t="s">
        <v>637</v>
      </c>
      <c r="C2354">
        <v>251</v>
      </c>
      <c r="D2354">
        <v>95</v>
      </c>
      <c r="E2354">
        <v>571</v>
      </c>
      <c r="F2354">
        <v>102</v>
      </c>
      <c r="G2354" t="s">
        <v>3347</v>
      </c>
      <c r="H2354">
        <v>499</v>
      </c>
      <c r="I2354" s="11">
        <v>7774730</v>
      </c>
      <c r="J2354" t="s">
        <v>11505</v>
      </c>
      <c r="K2354" t="s">
        <v>11506</v>
      </c>
      <c r="L2354" t="s">
        <v>11507</v>
      </c>
      <c r="M2354">
        <v>61912</v>
      </c>
      <c r="N2354">
        <v>1120</v>
      </c>
      <c r="O2354" t="s">
        <v>4234</v>
      </c>
      <c r="P2354">
        <v>0</v>
      </c>
      <c r="Q2354" t="s">
        <v>11508</v>
      </c>
      <c r="R2354" t="s">
        <v>11509</v>
      </c>
      <c r="S2354">
        <v>352</v>
      </c>
      <c r="T2354" t="s">
        <v>37</v>
      </c>
      <c r="U2354" t="s">
        <v>263</v>
      </c>
      <c r="V2354" t="s">
        <v>569</v>
      </c>
      <c r="W2354" s="11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5">
      <c r="A2355" t="s">
        <v>28</v>
      </c>
      <c r="B2355" t="s">
        <v>2361</v>
      </c>
      <c r="C2355">
        <v>94</v>
      </c>
      <c r="D2355">
        <v>105</v>
      </c>
      <c r="E2355">
        <v>102</v>
      </c>
      <c r="F2355">
        <v>383</v>
      </c>
      <c r="G2355" t="s">
        <v>1266</v>
      </c>
      <c r="H2355">
        <v>901</v>
      </c>
      <c r="I2355" s="11">
        <v>234760500</v>
      </c>
      <c r="J2355" t="s">
        <v>1689</v>
      </c>
      <c r="K2355" t="s">
        <v>3506</v>
      </c>
      <c r="L2355" t="s">
        <v>11510</v>
      </c>
      <c r="M2355">
        <v>126464</v>
      </c>
      <c r="N2355">
        <v>3464</v>
      </c>
      <c r="O2355" t="s">
        <v>10408</v>
      </c>
      <c r="P2355">
        <v>1</v>
      </c>
      <c r="Q2355" t="s">
        <v>11511</v>
      </c>
      <c r="R2355" t="s">
        <v>11512</v>
      </c>
      <c r="S2355">
        <v>175</v>
      </c>
      <c r="T2355" t="s">
        <v>37</v>
      </c>
      <c r="U2355" t="s">
        <v>38</v>
      </c>
      <c r="V2355" t="s">
        <v>569</v>
      </c>
      <c r="W2355" s="11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5">
      <c r="A2356" t="s">
        <v>28</v>
      </c>
      <c r="B2356" t="s">
        <v>1216</v>
      </c>
      <c r="C2356">
        <v>102</v>
      </c>
      <c r="D2356">
        <v>103</v>
      </c>
      <c r="E2356">
        <v>0</v>
      </c>
      <c r="F2356">
        <v>925</v>
      </c>
      <c r="G2356" t="s">
        <v>2701</v>
      </c>
      <c r="H2356">
        <v>3000</v>
      </c>
      <c r="I2356" s="11">
        <v>285761243</v>
      </c>
      <c r="J2356" t="s">
        <v>2934</v>
      </c>
      <c r="K2356" t="s">
        <v>6224</v>
      </c>
      <c r="L2356" t="s">
        <v>11513</v>
      </c>
      <c r="M2356">
        <v>311075</v>
      </c>
      <c r="N2356">
        <v>7521</v>
      </c>
      <c r="O2356" t="s">
        <v>1739</v>
      </c>
      <c r="P2356">
        <v>5</v>
      </c>
      <c r="Q2356" t="s">
        <v>11514</v>
      </c>
      <c r="R2356" t="s">
        <v>11515</v>
      </c>
      <c r="S2356">
        <v>305</v>
      </c>
      <c r="T2356" t="s">
        <v>37</v>
      </c>
      <c r="U2356" t="s">
        <v>38</v>
      </c>
      <c r="V2356" t="s">
        <v>90</v>
      </c>
      <c r="W2356" s="11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5">
      <c r="A2357" t="s">
        <v>28</v>
      </c>
      <c r="B2357" t="s">
        <v>1001</v>
      </c>
      <c r="C2357">
        <v>21</v>
      </c>
      <c r="D2357">
        <v>102</v>
      </c>
      <c r="E2357">
        <v>12000</v>
      </c>
      <c r="F2357">
        <v>801</v>
      </c>
      <c r="G2357" t="s">
        <v>2423</v>
      </c>
      <c r="H2357">
        <v>19000</v>
      </c>
      <c r="I2357" s="11">
        <v>167780960</v>
      </c>
      <c r="J2357" t="s">
        <v>3772</v>
      </c>
      <c r="K2357" t="s">
        <v>2976</v>
      </c>
      <c r="L2357" t="s">
        <v>11516</v>
      </c>
      <c r="M2357">
        <v>36918</v>
      </c>
      <c r="N2357">
        <v>21499</v>
      </c>
      <c r="O2357" t="s">
        <v>10264</v>
      </c>
      <c r="P2357">
        <v>4</v>
      </c>
      <c r="Q2357" t="s">
        <v>11517</v>
      </c>
      <c r="R2357" t="s">
        <v>11518</v>
      </c>
      <c r="S2357">
        <v>42</v>
      </c>
      <c r="T2357" t="s">
        <v>37</v>
      </c>
      <c r="U2357" t="s">
        <v>38</v>
      </c>
      <c r="V2357" t="s">
        <v>90</v>
      </c>
      <c r="W2357" s="11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5">
      <c r="A2358" t="s">
        <v>28</v>
      </c>
      <c r="B2358" t="s">
        <v>2150</v>
      </c>
      <c r="C2358">
        <v>94</v>
      </c>
      <c r="D2358">
        <v>116</v>
      </c>
      <c r="E2358">
        <v>521</v>
      </c>
      <c r="F2358">
        <v>481</v>
      </c>
      <c r="G2358" t="s">
        <v>2150</v>
      </c>
      <c r="H2358">
        <v>13000</v>
      </c>
      <c r="I2358" s="11">
        <v>177200000</v>
      </c>
      <c r="J2358" t="s">
        <v>1375</v>
      </c>
      <c r="K2358" t="s">
        <v>537</v>
      </c>
      <c r="L2358" t="s">
        <v>11519</v>
      </c>
      <c r="M2358">
        <v>77366</v>
      </c>
      <c r="N2358">
        <v>14701</v>
      </c>
      <c r="O2358" t="s">
        <v>9867</v>
      </c>
      <c r="P2358">
        <v>1</v>
      </c>
      <c r="Q2358" t="s">
        <v>11520</v>
      </c>
      <c r="R2358" t="s">
        <v>11521</v>
      </c>
      <c r="S2358">
        <v>194</v>
      </c>
      <c r="T2358" t="s">
        <v>37</v>
      </c>
      <c r="U2358" t="s">
        <v>38</v>
      </c>
      <c r="V2358" t="s">
        <v>90</v>
      </c>
      <c r="W2358" s="11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5">
      <c r="A2359" t="s">
        <v>28</v>
      </c>
      <c r="B2359" t="s">
        <v>1676</v>
      </c>
      <c r="C2359">
        <v>173</v>
      </c>
      <c r="D2359">
        <v>110</v>
      </c>
      <c r="E2359">
        <v>12000</v>
      </c>
      <c r="F2359">
        <v>555</v>
      </c>
      <c r="G2359" t="s">
        <v>2138</v>
      </c>
      <c r="H2359">
        <v>10000</v>
      </c>
      <c r="I2359" s="11">
        <v>176781728</v>
      </c>
      <c r="J2359" t="s">
        <v>1630</v>
      </c>
      <c r="K2359" t="s">
        <v>513</v>
      </c>
      <c r="L2359" t="s">
        <v>11522</v>
      </c>
      <c r="M2359">
        <v>219171</v>
      </c>
      <c r="N2359">
        <v>13069</v>
      </c>
      <c r="O2359" t="s">
        <v>11523</v>
      </c>
      <c r="P2359">
        <v>2</v>
      </c>
      <c r="Q2359" t="s">
        <v>11524</v>
      </c>
      <c r="R2359" t="s">
        <v>11525</v>
      </c>
      <c r="S2359">
        <v>388</v>
      </c>
      <c r="T2359" t="s">
        <v>37</v>
      </c>
      <c r="U2359" t="s">
        <v>38</v>
      </c>
      <c r="V2359" t="s">
        <v>90</v>
      </c>
      <c r="W2359" s="11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5">
      <c r="A2360" t="s">
        <v>28</v>
      </c>
      <c r="B2360" t="s">
        <v>1037</v>
      </c>
      <c r="C2360">
        <v>287</v>
      </c>
      <c r="D2360">
        <v>120</v>
      </c>
      <c r="E2360">
        <v>0</v>
      </c>
      <c r="F2360">
        <v>5</v>
      </c>
      <c r="G2360" t="s">
        <v>11526</v>
      </c>
      <c r="H2360">
        <v>103</v>
      </c>
      <c r="I2360" s="11">
        <v>128067808</v>
      </c>
      <c r="J2360" t="s">
        <v>1630</v>
      </c>
      <c r="K2360" t="s">
        <v>11527</v>
      </c>
      <c r="L2360" t="s">
        <v>11528</v>
      </c>
      <c r="M2360">
        <v>217740</v>
      </c>
      <c r="N2360">
        <v>129</v>
      </c>
      <c r="O2360" t="s">
        <v>11529</v>
      </c>
      <c r="P2360">
        <v>3</v>
      </c>
      <c r="Q2360" t="s">
        <v>11530</v>
      </c>
      <c r="R2360" t="s">
        <v>11531</v>
      </c>
      <c r="S2360">
        <v>1641</v>
      </c>
      <c r="T2360" t="s">
        <v>1883</v>
      </c>
      <c r="U2360" t="s">
        <v>11532</v>
      </c>
      <c r="V2360" t="s">
        <v>39</v>
      </c>
      <c r="W2360" s="11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5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4605</v>
      </c>
      <c r="H2361">
        <v>18000</v>
      </c>
      <c r="I2361" s="11">
        <v>130058047</v>
      </c>
      <c r="J2361" t="s">
        <v>3270</v>
      </c>
      <c r="K2361" t="s">
        <v>115</v>
      </c>
      <c r="L2361" t="s">
        <v>11533</v>
      </c>
      <c r="M2361">
        <v>822500</v>
      </c>
      <c r="N2361">
        <v>19078</v>
      </c>
      <c r="O2361" t="s">
        <v>11534</v>
      </c>
      <c r="P2361">
        <v>0</v>
      </c>
      <c r="Q2361" t="s">
        <v>11535</v>
      </c>
      <c r="R2361" t="s">
        <v>11536</v>
      </c>
      <c r="S2361">
        <v>2715</v>
      </c>
      <c r="T2361" t="s">
        <v>37</v>
      </c>
      <c r="U2361" t="s">
        <v>38</v>
      </c>
      <c r="V2361" t="s">
        <v>569</v>
      </c>
      <c r="W2361" s="1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5">
      <c r="A2362" t="s">
        <v>28</v>
      </c>
      <c r="B2362" t="s">
        <v>3511</v>
      </c>
      <c r="C2362">
        <v>479</v>
      </c>
      <c r="D2362">
        <v>118</v>
      </c>
      <c r="E2362">
        <v>0</v>
      </c>
      <c r="F2362">
        <v>520</v>
      </c>
      <c r="G2362" t="s">
        <v>1363</v>
      </c>
      <c r="H2362">
        <v>14000</v>
      </c>
      <c r="I2362" s="11">
        <v>138795342</v>
      </c>
      <c r="J2362" t="s">
        <v>5815</v>
      </c>
      <c r="K2362" t="s">
        <v>426</v>
      </c>
      <c r="L2362" t="s">
        <v>11537</v>
      </c>
      <c r="M2362">
        <v>503631</v>
      </c>
      <c r="N2362">
        <v>15732</v>
      </c>
      <c r="O2362" t="s">
        <v>1932</v>
      </c>
      <c r="P2362">
        <v>0</v>
      </c>
      <c r="Q2362" t="s">
        <v>11538</v>
      </c>
      <c r="R2362" t="s">
        <v>11539</v>
      </c>
      <c r="S2362">
        <v>636</v>
      </c>
      <c r="T2362" t="s">
        <v>37</v>
      </c>
      <c r="U2362" t="s">
        <v>56</v>
      </c>
      <c r="V2362" t="s">
        <v>569</v>
      </c>
      <c r="W2362" s="11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5">
      <c r="A2363" t="s">
        <v>28</v>
      </c>
      <c r="B2363" t="s">
        <v>2611</v>
      </c>
      <c r="C2363">
        <v>27</v>
      </c>
      <c r="D2363">
        <v>107</v>
      </c>
      <c r="E2363">
        <v>425</v>
      </c>
      <c r="F2363">
        <v>247</v>
      </c>
      <c r="G2363" t="s">
        <v>9990</v>
      </c>
      <c r="H2363">
        <v>742</v>
      </c>
      <c r="I2363" s="11">
        <v>111936400</v>
      </c>
      <c r="J2363" t="s">
        <v>982</v>
      </c>
      <c r="K2363" t="s">
        <v>1580</v>
      </c>
      <c r="L2363" t="s">
        <v>11540</v>
      </c>
      <c r="M2363">
        <v>87538</v>
      </c>
      <c r="N2363">
        <v>2151</v>
      </c>
      <c r="O2363" t="s">
        <v>11541</v>
      </c>
      <c r="P2363">
        <v>1</v>
      </c>
      <c r="Q2363" t="s">
        <v>11542</v>
      </c>
      <c r="R2363" t="s">
        <v>11543</v>
      </c>
      <c r="S2363">
        <v>79</v>
      </c>
      <c r="T2363" t="s">
        <v>37</v>
      </c>
      <c r="U2363" t="s">
        <v>38</v>
      </c>
      <c r="V2363" t="s">
        <v>90</v>
      </c>
      <c r="W2363" s="11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5">
      <c r="A2364" t="s">
        <v>28</v>
      </c>
      <c r="B2364" t="s">
        <v>11544</v>
      </c>
      <c r="C2364">
        <v>60</v>
      </c>
      <c r="D2364">
        <v>102</v>
      </c>
      <c r="E2364">
        <v>4</v>
      </c>
      <c r="F2364">
        <v>882</v>
      </c>
      <c r="G2364" t="s">
        <v>436</v>
      </c>
      <c r="H2364">
        <v>17000</v>
      </c>
      <c r="I2364" s="11">
        <v>317040</v>
      </c>
      <c r="J2364" t="s">
        <v>209</v>
      </c>
      <c r="K2364" t="s">
        <v>547</v>
      </c>
      <c r="L2364" t="s">
        <v>11545</v>
      </c>
      <c r="M2364">
        <v>6723</v>
      </c>
      <c r="N2364">
        <v>30978</v>
      </c>
      <c r="O2364" t="s">
        <v>183</v>
      </c>
      <c r="P2364">
        <v>1</v>
      </c>
      <c r="Q2364" t="s">
        <v>11546</v>
      </c>
      <c r="R2364" t="s">
        <v>11547</v>
      </c>
      <c r="S2364">
        <v>36</v>
      </c>
      <c r="T2364" t="s">
        <v>37</v>
      </c>
      <c r="U2364" t="s">
        <v>38</v>
      </c>
      <c r="V2364" t="s">
        <v>39</v>
      </c>
      <c r="W2364" s="11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5">
      <c r="A2365" t="s">
        <v>28</v>
      </c>
      <c r="B2365" t="s">
        <v>384</v>
      </c>
      <c r="C2365">
        <v>70</v>
      </c>
      <c r="D2365">
        <v>154</v>
      </c>
      <c r="E2365">
        <v>14000</v>
      </c>
      <c r="F2365">
        <v>271</v>
      </c>
      <c r="G2365" t="s">
        <v>11548</v>
      </c>
      <c r="H2365">
        <v>852</v>
      </c>
      <c r="I2365" s="11">
        <v>94175854</v>
      </c>
      <c r="J2365" t="s">
        <v>3270</v>
      </c>
      <c r="K2365" t="s">
        <v>874</v>
      </c>
      <c r="L2365" t="s">
        <v>11549</v>
      </c>
      <c r="M2365">
        <v>60988</v>
      </c>
      <c r="N2365">
        <v>2592</v>
      </c>
      <c r="O2365" t="s">
        <v>411</v>
      </c>
      <c r="P2365">
        <v>0</v>
      </c>
      <c r="Q2365" t="s">
        <v>11550</v>
      </c>
      <c r="R2365" t="s">
        <v>11551</v>
      </c>
      <c r="S2365">
        <v>199</v>
      </c>
      <c r="T2365" t="s">
        <v>37</v>
      </c>
      <c r="U2365" t="s">
        <v>38</v>
      </c>
      <c r="V2365" t="s">
        <v>39</v>
      </c>
      <c r="W2365" s="11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5">
      <c r="A2366" t="s">
        <v>28</v>
      </c>
      <c r="B2366" t="s">
        <v>11555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 s="11">
        <v>91121452</v>
      </c>
      <c r="J2366" t="s">
        <v>9225</v>
      </c>
      <c r="K2366" t="s">
        <v>348</v>
      </c>
      <c r="L2366" t="s">
        <v>11556</v>
      </c>
      <c r="M2366">
        <v>467613</v>
      </c>
      <c r="N2366">
        <v>20295</v>
      </c>
      <c r="O2366" t="s">
        <v>11557</v>
      </c>
      <c r="P2366">
        <v>1</v>
      </c>
      <c r="Q2366" t="s">
        <v>11558</v>
      </c>
      <c r="R2366" t="s">
        <v>11559</v>
      </c>
      <c r="S2366">
        <v>608</v>
      </c>
      <c r="T2366" t="s">
        <v>37</v>
      </c>
      <c r="U2366" t="s">
        <v>56</v>
      </c>
      <c r="V2366" t="s">
        <v>39</v>
      </c>
      <c r="W2366" s="11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5">
      <c r="A2367" t="s">
        <v>28</v>
      </c>
      <c r="B2367" t="s">
        <v>11257</v>
      </c>
      <c r="C2367">
        <v>25</v>
      </c>
      <c r="D2367">
        <v>109</v>
      </c>
      <c r="E2367">
        <v>6</v>
      </c>
      <c r="F2367">
        <v>271</v>
      </c>
      <c r="G2367" t="s">
        <v>2850</v>
      </c>
      <c r="H2367">
        <v>1000</v>
      </c>
      <c r="I2367" s="11">
        <v>69800000</v>
      </c>
      <c r="J2367" t="s">
        <v>5892</v>
      </c>
      <c r="K2367" t="s">
        <v>4037</v>
      </c>
      <c r="L2367" t="s">
        <v>11560</v>
      </c>
      <c r="M2367">
        <v>18140</v>
      </c>
      <c r="N2367">
        <v>2419</v>
      </c>
      <c r="O2367" t="s">
        <v>7973</v>
      </c>
      <c r="P2367">
        <v>1</v>
      </c>
      <c r="Q2367" t="s">
        <v>11561</v>
      </c>
      <c r="R2367" t="s">
        <v>11562</v>
      </c>
      <c r="S2367">
        <v>60</v>
      </c>
      <c r="T2367" t="s">
        <v>37</v>
      </c>
      <c r="U2367" t="s">
        <v>38</v>
      </c>
      <c r="V2367" t="s">
        <v>569</v>
      </c>
      <c r="W2367" s="11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5">
      <c r="A2368" t="s">
        <v>28</v>
      </c>
      <c r="B2368" t="s">
        <v>2159</v>
      </c>
      <c r="C2368">
        <v>111</v>
      </c>
      <c r="D2368">
        <v>94</v>
      </c>
      <c r="E2368">
        <v>87</v>
      </c>
      <c r="F2368">
        <v>569</v>
      </c>
      <c r="G2368" t="s">
        <v>9674</v>
      </c>
      <c r="H2368">
        <v>17000</v>
      </c>
      <c r="I2368" s="11">
        <v>64001297</v>
      </c>
      <c r="J2368" t="s">
        <v>2934</v>
      </c>
      <c r="K2368" t="s">
        <v>479</v>
      </c>
      <c r="L2368" t="s">
        <v>11564</v>
      </c>
      <c r="M2368">
        <v>32002</v>
      </c>
      <c r="N2368">
        <v>20154</v>
      </c>
      <c r="O2368" t="s">
        <v>2131</v>
      </c>
      <c r="P2368">
        <v>1</v>
      </c>
      <c r="Q2368" t="s">
        <v>11565</v>
      </c>
      <c r="R2368" t="s">
        <v>11566</v>
      </c>
      <c r="S2368">
        <v>103</v>
      </c>
      <c r="T2368" t="s">
        <v>37</v>
      </c>
      <c r="U2368" t="s">
        <v>38</v>
      </c>
      <c r="V2368" t="s">
        <v>90</v>
      </c>
      <c r="W2368" s="11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5">
      <c r="A2369" t="s">
        <v>28</v>
      </c>
      <c r="B2369" t="s">
        <v>11567</v>
      </c>
      <c r="C2369">
        <v>393</v>
      </c>
      <c r="D2369">
        <v>100</v>
      </c>
      <c r="E2369">
        <v>127</v>
      </c>
      <c r="F2369">
        <v>250</v>
      </c>
      <c r="G2369" t="s">
        <v>11568</v>
      </c>
      <c r="H2369">
        <v>1000</v>
      </c>
      <c r="I2369" s="11">
        <v>71588220</v>
      </c>
      <c r="J2369" t="s">
        <v>7035</v>
      </c>
      <c r="K2369" t="s">
        <v>5981</v>
      </c>
      <c r="L2369" t="s">
        <v>11569</v>
      </c>
      <c r="M2369">
        <v>134869</v>
      </c>
      <c r="N2369">
        <v>1949</v>
      </c>
      <c r="O2369" t="s">
        <v>11570</v>
      </c>
      <c r="P2369">
        <v>1</v>
      </c>
      <c r="Q2369" t="s">
        <v>11571</v>
      </c>
      <c r="R2369" t="s">
        <v>11572</v>
      </c>
      <c r="S2369">
        <v>304</v>
      </c>
      <c r="T2369" t="s">
        <v>37</v>
      </c>
      <c r="U2369" t="s">
        <v>263</v>
      </c>
      <c r="V2369" t="s">
        <v>39</v>
      </c>
      <c r="W2369" s="11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5">
      <c r="A2370" t="s">
        <v>28</v>
      </c>
      <c r="B2370" t="s">
        <v>5134</v>
      </c>
      <c r="C2370">
        <v>318</v>
      </c>
      <c r="D2370">
        <v>101</v>
      </c>
      <c r="E2370">
        <v>0</v>
      </c>
      <c r="F2370">
        <v>598</v>
      </c>
      <c r="G2370" t="s">
        <v>9452</v>
      </c>
      <c r="H2370">
        <v>2000</v>
      </c>
      <c r="I2370" s="11">
        <v>47000000</v>
      </c>
      <c r="J2370" t="s">
        <v>5289</v>
      </c>
      <c r="K2370" t="s">
        <v>1671</v>
      </c>
      <c r="L2370" t="s">
        <v>11125</v>
      </c>
      <c r="M2370">
        <v>157857</v>
      </c>
      <c r="N2370">
        <v>4400</v>
      </c>
      <c r="O2370" t="s">
        <v>5290</v>
      </c>
      <c r="P2370">
        <v>0</v>
      </c>
      <c r="Q2370" t="s">
        <v>11126</v>
      </c>
      <c r="R2370" t="s">
        <v>11127</v>
      </c>
      <c r="S2370">
        <v>1191</v>
      </c>
      <c r="T2370" t="s">
        <v>37</v>
      </c>
      <c r="U2370" t="s">
        <v>38</v>
      </c>
      <c r="V2370" t="s">
        <v>569</v>
      </c>
      <c r="W2370" s="11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5">
      <c r="A2371" t="s">
        <v>28</v>
      </c>
      <c r="B2371" t="s">
        <v>4051</v>
      </c>
      <c r="C2371">
        <v>55</v>
      </c>
      <c r="D2371">
        <v>98</v>
      </c>
      <c r="E2371">
        <v>11000</v>
      </c>
      <c r="F2371">
        <v>624</v>
      </c>
      <c r="G2371" t="s">
        <v>1840</v>
      </c>
      <c r="H2371">
        <v>816</v>
      </c>
      <c r="I2371" s="11">
        <v>61400000</v>
      </c>
      <c r="J2371" t="s">
        <v>4052</v>
      </c>
      <c r="K2371" t="s">
        <v>7322</v>
      </c>
      <c r="L2371" t="s">
        <v>11573</v>
      </c>
      <c r="M2371">
        <v>71183</v>
      </c>
      <c r="N2371">
        <v>3617</v>
      </c>
      <c r="O2371" t="s">
        <v>2321</v>
      </c>
      <c r="P2371">
        <v>1</v>
      </c>
      <c r="Q2371" t="s">
        <v>11574</v>
      </c>
      <c r="R2371" t="s">
        <v>11575</v>
      </c>
      <c r="S2371">
        <v>183</v>
      </c>
      <c r="T2371" t="s">
        <v>37</v>
      </c>
      <c r="U2371" t="s">
        <v>38</v>
      </c>
      <c r="V2371" t="s">
        <v>569</v>
      </c>
      <c r="W2371" s="11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5">
      <c r="A2372" t="s">
        <v>28</v>
      </c>
      <c r="B2372" t="s">
        <v>9891</v>
      </c>
      <c r="C2372">
        <v>157</v>
      </c>
      <c r="D2372">
        <v>102</v>
      </c>
      <c r="E2372">
        <v>79</v>
      </c>
      <c r="F2372">
        <v>27</v>
      </c>
      <c r="G2372" t="s">
        <v>11576</v>
      </c>
      <c r="H2372">
        <v>925</v>
      </c>
      <c r="I2372" s="11">
        <v>101978840</v>
      </c>
      <c r="J2372" t="s">
        <v>1611</v>
      </c>
      <c r="K2372" t="s">
        <v>11577</v>
      </c>
      <c r="L2372" t="s">
        <v>11578</v>
      </c>
      <c r="M2372">
        <v>77724</v>
      </c>
      <c r="N2372">
        <v>1018</v>
      </c>
      <c r="O2372" t="s">
        <v>11579</v>
      </c>
      <c r="P2372">
        <v>0</v>
      </c>
      <c r="Q2372" t="s">
        <v>11580</v>
      </c>
      <c r="R2372" t="s">
        <v>11581</v>
      </c>
      <c r="S2372">
        <v>162</v>
      </c>
      <c r="T2372" t="s">
        <v>37</v>
      </c>
      <c r="U2372" t="s">
        <v>38</v>
      </c>
      <c r="V2372" t="s">
        <v>569</v>
      </c>
      <c r="W2372" s="11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5">
      <c r="A2373" t="s">
        <v>28</v>
      </c>
      <c r="B2373" t="s">
        <v>5369</v>
      </c>
      <c r="C2373">
        <v>280</v>
      </c>
      <c r="D2373">
        <v>94</v>
      </c>
      <c r="E2373">
        <v>350</v>
      </c>
      <c r="F2373">
        <v>39</v>
      </c>
      <c r="G2373" t="s">
        <v>11582</v>
      </c>
      <c r="H2373">
        <v>326</v>
      </c>
      <c r="I2373" s="11">
        <v>56437947</v>
      </c>
      <c r="J2373" t="s">
        <v>1493</v>
      </c>
      <c r="K2373" t="s">
        <v>10692</v>
      </c>
      <c r="L2373" t="s">
        <v>11583</v>
      </c>
      <c r="M2373">
        <v>85333</v>
      </c>
      <c r="N2373">
        <v>486</v>
      </c>
      <c r="O2373" t="s">
        <v>7207</v>
      </c>
      <c r="P2373">
        <v>0</v>
      </c>
      <c r="Q2373" t="s">
        <v>11584</v>
      </c>
      <c r="R2373" t="s">
        <v>11585</v>
      </c>
      <c r="S2373">
        <v>421</v>
      </c>
      <c r="T2373" t="s">
        <v>37</v>
      </c>
      <c r="U2373" t="s">
        <v>56</v>
      </c>
      <c r="V2373" t="s">
        <v>39</v>
      </c>
      <c r="W2373" s="11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5">
      <c r="A2374" t="s">
        <v>28</v>
      </c>
      <c r="B2374" t="s">
        <v>250</v>
      </c>
      <c r="C2374">
        <v>109</v>
      </c>
      <c r="D2374">
        <v>92</v>
      </c>
      <c r="E2374">
        <v>13000</v>
      </c>
      <c r="F2374">
        <v>217</v>
      </c>
      <c r="G2374" t="s">
        <v>1596</v>
      </c>
      <c r="H2374">
        <v>925</v>
      </c>
      <c r="I2374" s="11">
        <v>73326666</v>
      </c>
      <c r="J2374" t="s">
        <v>2687</v>
      </c>
      <c r="K2374" t="s">
        <v>1739</v>
      </c>
      <c r="L2374" t="s">
        <v>11586</v>
      </c>
      <c r="M2374">
        <v>189413</v>
      </c>
      <c r="N2374">
        <v>1953</v>
      </c>
      <c r="O2374" t="s">
        <v>11587</v>
      </c>
      <c r="P2374">
        <v>3</v>
      </c>
      <c r="Q2374" t="s">
        <v>11588</v>
      </c>
      <c r="R2374" t="s">
        <v>11589</v>
      </c>
      <c r="S2374">
        <v>306</v>
      </c>
      <c r="T2374" t="s">
        <v>37</v>
      </c>
      <c r="U2374" t="s">
        <v>38</v>
      </c>
      <c r="V2374" t="s">
        <v>90</v>
      </c>
      <c r="W2374" s="11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5">
      <c r="A2375" t="s">
        <v>28</v>
      </c>
      <c r="B2375" t="s">
        <v>8890</v>
      </c>
      <c r="C2375">
        <v>41</v>
      </c>
      <c r="D2375">
        <v>113</v>
      </c>
      <c r="E2375">
        <v>0</v>
      </c>
      <c r="F2375">
        <v>607</v>
      </c>
      <c r="G2375" t="s">
        <v>3846</v>
      </c>
      <c r="H2375">
        <v>2000</v>
      </c>
      <c r="I2375" s="11">
        <v>55184721</v>
      </c>
      <c r="J2375" t="s">
        <v>2450</v>
      </c>
      <c r="K2375" t="s">
        <v>6120</v>
      </c>
      <c r="L2375" t="s">
        <v>11590</v>
      </c>
      <c r="M2375">
        <v>9811</v>
      </c>
      <c r="N2375">
        <v>6510</v>
      </c>
      <c r="O2375" t="s">
        <v>10015</v>
      </c>
      <c r="P2375">
        <v>8</v>
      </c>
      <c r="Q2375" t="s">
        <v>11591</v>
      </c>
      <c r="R2375" t="s">
        <v>11592</v>
      </c>
      <c r="S2375">
        <v>100</v>
      </c>
      <c r="T2375" t="s">
        <v>37</v>
      </c>
      <c r="U2375" t="s">
        <v>38</v>
      </c>
      <c r="V2375" t="s">
        <v>39</v>
      </c>
      <c r="W2375" s="11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5">
      <c r="A2376" t="s">
        <v>28</v>
      </c>
      <c r="B2376" t="s">
        <v>11593</v>
      </c>
      <c r="C2376">
        <v>27</v>
      </c>
      <c r="D2376">
        <v>115</v>
      </c>
      <c r="E2376">
        <v>44</v>
      </c>
      <c r="F2376">
        <v>902</v>
      </c>
      <c r="G2376" t="s">
        <v>79</v>
      </c>
      <c r="H2376">
        <v>23000</v>
      </c>
      <c r="I2376" s="11">
        <v>50003300</v>
      </c>
      <c r="J2376" t="s">
        <v>11594</v>
      </c>
      <c r="K2376" t="s">
        <v>58</v>
      </c>
      <c r="L2376" t="s">
        <v>11595</v>
      </c>
      <c r="M2376">
        <v>36624</v>
      </c>
      <c r="N2376">
        <v>29370</v>
      </c>
      <c r="O2376" t="s">
        <v>5498</v>
      </c>
      <c r="P2376">
        <v>4</v>
      </c>
      <c r="Q2376" t="s">
        <v>11596</v>
      </c>
      <c r="R2376" t="s">
        <v>11597</v>
      </c>
      <c r="S2376">
        <v>132</v>
      </c>
      <c r="T2376" t="s">
        <v>37</v>
      </c>
      <c r="U2376" t="s">
        <v>38</v>
      </c>
      <c r="V2376" t="s">
        <v>90</v>
      </c>
      <c r="W2376" s="11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5">
      <c r="A2377" t="s">
        <v>28</v>
      </c>
      <c r="B2377" t="s">
        <v>11598</v>
      </c>
      <c r="C2377">
        <v>462</v>
      </c>
      <c r="D2377">
        <v>95</v>
      </c>
      <c r="E2377">
        <v>43</v>
      </c>
      <c r="F2377">
        <v>259</v>
      </c>
      <c r="G2377" t="s">
        <v>10692</v>
      </c>
      <c r="H2377">
        <v>11000</v>
      </c>
      <c r="I2377" s="11">
        <v>54322273</v>
      </c>
      <c r="J2377" t="s">
        <v>868</v>
      </c>
      <c r="K2377" t="s">
        <v>99</v>
      </c>
      <c r="L2377" t="s">
        <v>11599</v>
      </c>
      <c r="M2377">
        <v>139749</v>
      </c>
      <c r="N2377">
        <v>11946</v>
      </c>
      <c r="O2377" t="s">
        <v>11600</v>
      </c>
      <c r="P2377">
        <v>0</v>
      </c>
      <c r="Q2377" t="s">
        <v>11601</v>
      </c>
      <c r="R2377" t="s">
        <v>11602</v>
      </c>
      <c r="S2377">
        <v>509</v>
      </c>
      <c r="T2377" t="s">
        <v>37</v>
      </c>
      <c r="U2377" t="s">
        <v>56</v>
      </c>
      <c r="V2377" t="s">
        <v>39</v>
      </c>
      <c r="W2377" s="11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5">
      <c r="A2378" t="s">
        <v>28</v>
      </c>
      <c r="B2378" t="s">
        <v>1720</v>
      </c>
      <c r="C2378">
        <v>152</v>
      </c>
      <c r="D2378">
        <v>87</v>
      </c>
      <c r="E2378">
        <v>165</v>
      </c>
      <c r="F2378">
        <v>383</v>
      </c>
      <c r="G2378" t="s">
        <v>11603</v>
      </c>
      <c r="H2378">
        <v>1000</v>
      </c>
      <c r="I2378" s="11">
        <v>47860214</v>
      </c>
      <c r="J2378" t="s">
        <v>5289</v>
      </c>
      <c r="K2378" t="s">
        <v>4480</v>
      </c>
      <c r="L2378" t="s">
        <v>11604</v>
      </c>
      <c r="M2378">
        <v>34711</v>
      </c>
      <c r="N2378">
        <v>2452</v>
      </c>
      <c r="O2378" t="s">
        <v>3114</v>
      </c>
      <c r="P2378">
        <v>0</v>
      </c>
      <c r="Q2378" t="s">
        <v>11605</v>
      </c>
      <c r="R2378" t="s">
        <v>11606</v>
      </c>
      <c r="S2378">
        <v>468</v>
      </c>
      <c r="T2378" t="s">
        <v>37</v>
      </c>
      <c r="U2378" t="s">
        <v>38</v>
      </c>
      <c r="V2378" t="s">
        <v>39</v>
      </c>
      <c r="W2378" s="11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5">
      <c r="A2379" t="s">
        <v>28</v>
      </c>
      <c r="B2379" t="s">
        <v>782</v>
      </c>
      <c r="C2379">
        <v>69</v>
      </c>
      <c r="D2379">
        <v>88</v>
      </c>
      <c r="E2379">
        <v>189</v>
      </c>
      <c r="F2379">
        <v>799</v>
      </c>
      <c r="G2379" t="s">
        <v>8473</v>
      </c>
      <c r="H2379">
        <v>934</v>
      </c>
      <c r="I2379" s="11">
        <v>47811275</v>
      </c>
      <c r="J2379" t="s">
        <v>2290</v>
      </c>
      <c r="K2379" t="s">
        <v>7856</v>
      </c>
      <c r="L2379" t="s">
        <v>11607</v>
      </c>
      <c r="M2379">
        <v>29008</v>
      </c>
      <c r="N2379">
        <v>3707</v>
      </c>
      <c r="O2379" t="s">
        <v>11608</v>
      </c>
      <c r="P2379">
        <v>1</v>
      </c>
      <c r="Q2379" t="s">
        <v>11609</v>
      </c>
      <c r="R2379" t="s">
        <v>11610</v>
      </c>
      <c r="S2379">
        <v>99</v>
      </c>
      <c r="T2379" t="s">
        <v>37</v>
      </c>
      <c r="U2379" t="s">
        <v>38</v>
      </c>
      <c r="V2379" t="s">
        <v>90</v>
      </c>
      <c r="W2379" s="11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5">
      <c r="A2380" t="s">
        <v>28</v>
      </c>
      <c r="B2380" t="s">
        <v>2994</v>
      </c>
      <c r="C2380">
        <v>130</v>
      </c>
      <c r="D2380">
        <v>97</v>
      </c>
      <c r="E2380">
        <v>272</v>
      </c>
      <c r="F2380">
        <v>957</v>
      </c>
      <c r="G2380" t="s">
        <v>79</v>
      </c>
      <c r="H2380">
        <v>22000</v>
      </c>
      <c r="I2380" s="11">
        <v>43022524</v>
      </c>
      <c r="J2380" t="s">
        <v>2450</v>
      </c>
      <c r="K2380" t="s">
        <v>1683</v>
      </c>
      <c r="L2380" t="s">
        <v>11611</v>
      </c>
      <c r="M2380">
        <v>67604</v>
      </c>
      <c r="N2380">
        <v>29252</v>
      </c>
      <c r="O2380" t="s">
        <v>983</v>
      </c>
      <c r="P2380">
        <v>0</v>
      </c>
      <c r="Q2380" t="s">
        <v>11612</v>
      </c>
      <c r="R2380" t="s">
        <v>11613</v>
      </c>
      <c r="S2380">
        <v>218</v>
      </c>
      <c r="T2380" t="s">
        <v>37</v>
      </c>
      <c r="U2380" t="s">
        <v>38</v>
      </c>
      <c r="V2380" t="s">
        <v>569</v>
      </c>
      <c r="W2380" s="11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5">
      <c r="A2381" t="s">
        <v>28</v>
      </c>
      <c r="B2381" t="s">
        <v>11614</v>
      </c>
      <c r="C2381">
        <v>66</v>
      </c>
      <c r="D2381">
        <v>94</v>
      </c>
      <c r="E2381">
        <v>13</v>
      </c>
      <c r="F2381">
        <v>566</v>
      </c>
      <c r="G2381" t="s">
        <v>11615</v>
      </c>
      <c r="H2381">
        <v>925</v>
      </c>
      <c r="I2381" s="11">
        <v>42672630</v>
      </c>
      <c r="J2381" t="s">
        <v>11616</v>
      </c>
      <c r="K2381" t="s">
        <v>11617</v>
      </c>
      <c r="L2381" t="s">
        <v>11618</v>
      </c>
      <c r="M2381">
        <v>27580</v>
      </c>
      <c r="N2381">
        <v>3423</v>
      </c>
      <c r="O2381" t="s">
        <v>1799</v>
      </c>
      <c r="P2381">
        <v>1</v>
      </c>
      <c r="Q2381" t="s">
        <v>11619</v>
      </c>
      <c r="R2381" t="s">
        <v>11620</v>
      </c>
      <c r="S2381">
        <v>172</v>
      </c>
      <c r="T2381" t="s">
        <v>37</v>
      </c>
      <c r="U2381" t="s">
        <v>38</v>
      </c>
      <c r="V2381" t="s">
        <v>90</v>
      </c>
      <c r="W2381" s="11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5">
      <c r="A2382" t="s">
        <v>28</v>
      </c>
      <c r="B2382" t="s">
        <v>11621</v>
      </c>
      <c r="C2382">
        <v>238</v>
      </c>
      <c r="D2382">
        <v>112</v>
      </c>
      <c r="E2382">
        <v>29</v>
      </c>
      <c r="F2382">
        <v>874</v>
      </c>
      <c r="G2382" t="s">
        <v>2700</v>
      </c>
      <c r="H2382">
        <v>12000</v>
      </c>
      <c r="I2382" s="11">
        <v>42919096</v>
      </c>
      <c r="J2382" t="s">
        <v>896</v>
      </c>
      <c r="K2382" t="s">
        <v>1045</v>
      </c>
      <c r="L2382" t="s">
        <v>11622</v>
      </c>
      <c r="M2382">
        <v>64747</v>
      </c>
      <c r="N2382">
        <v>15800</v>
      </c>
      <c r="O2382" t="s">
        <v>6039</v>
      </c>
      <c r="P2382">
        <v>1</v>
      </c>
      <c r="Q2382" t="s">
        <v>11623</v>
      </c>
      <c r="R2382" t="s">
        <v>11624</v>
      </c>
      <c r="S2382">
        <v>122</v>
      </c>
      <c r="T2382" t="s">
        <v>37</v>
      </c>
      <c r="U2382" t="s">
        <v>38</v>
      </c>
      <c r="V2382" t="s">
        <v>39</v>
      </c>
      <c r="W2382" s="11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5">
      <c r="A2383" t="s">
        <v>28</v>
      </c>
      <c r="B2383" t="s">
        <v>11625</v>
      </c>
      <c r="C2383">
        <v>198</v>
      </c>
      <c r="D2383">
        <v>98</v>
      </c>
      <c r="E2383">
        <v>66</v>
      </c>
      <c r="F2383">
        <v>562</v>
      </c>
      <c r="G2383" t="s">
        <v>4823</v>
      </c>
      <c r="H2383">
        <v>3000</v>
      </c>
      <c r="I2383" s="11">
        <v>42592530</v>
      </c>
      <c r="J2383" t="s">
        <v>855</v>
      </c>
      <c r="K2383" t="s">
        <v>1492</v>
      </c>
      <c r="L2383" t="s">
        <v>11626</v>
      </c>
      <c r="M2383">
        <v>29867</v>
      </c>
      <c r="N2383">
        <v>4567</v>
      </c>
      <c r="O2383" t="s">
        <v>11627</v>
      </c>
      <c r="P2383">
        <v>0</v>
      </c>
      <c r="Q2383" t="s">
        <v>11628</v>
      </c>
      <c r="R2383" t="s">
        <v>11629</v>
      </c>
      <c r="S2383">
        <v>181</v>
      </c>
      <c r="T2383" t="s">
        <v>37</v>
      </c>
      <c r="U2383" t="s">
        <v>38</v>
      </c>
      <c r="V2383" t="s">
        <v>39</v>
      </c>
      <c r="W2383" s="11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5">
      <c r="A2384" t="s">
        <v>28</v>
      </c>
      <c r="B2384" t="s">
        <v>4691</v>
      </c>
      <c r="C2384">
        <v>154</v>
      </c>
      <c r="D2384">
        <v>104</v>
      </c>
      <c r="E2384">
        <v>0</v>
      </c>
      <c r="F2384">
        <v>1000</v>
      </c>
      <c r="G2384" t="s">
        <v>483</v>
      </c>
      <c r="H2384">
        <v>4000</v>
      </c>
      <c r="I2384" s="11">
        <v>40064955</v>
      </c>
      <c r="J2384" t="s">
        <v>6692</v>
      </c>
      <c r="K2384" t="s">
        <v>655</v>
      </c>
      <c r="L2384" t="s">
        <v>11630</v>
      </c>
      <c r="M2384">
        <v>92074</v>
      </c>
      <c r="N2384">
        <v>12170</v>
      </c>
      <c r="O2384" t="s">
        <v>5706</v>
      </c>
      <c r="P2384">
        <v>1</v>
      </c>
      <c r="Q2384" t="s">
        <v>11631</v>
      </c>
      <c r="R2384" t="s">
        <v>11632</v>
      </c>
      <c r="S2384">
        <v>502</v>
      </c>
      <c r="T2384" t="s">
        <v>37</v>
      </c>
      <c r="U2384" t="s">
        <v>38</v>
      </c>
      <c r="V2384" t="s">
        <v>569</v>
      </c>
      <c r="W2384" s="11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5">
      <c r="A2385" t="s">
        <v>28</v>
      </c>
      <c r="B2385" t="s">
        <v>1381</v>
      </c>
      <c r="C2385">
        <v>131</v>
      </c>
      <c r="D2385">
        <v>120</v>
      </c>
      <c r="E2385">
        <v>446</v>
      </c>
      <c r="F2385">
        <v>1000</v>
      </c>
      <c r="G2385" t="s">
        <v>1721</v>
      </c>
      <c r="H2385">
        <v>22000</v>
      </c>
      <c r="I2385" s="11">
        <v>44886089</v>
      </c>
      <c r="J2385" t="s">
        <v>2062</v>
      </c>
      <c r="K2385" t="s">
        <v>1683</v>
      </c>
      <c r="L2385" t="s">
        <v>11633</v>
      </c>
      <c r="M2385">
        <v>69576</v>
      </c>
      <c r="N2385">
        <v>40117</v>
      </c>
      <c r="O2385" t="s">
        <v>766</v>
      </c>
      <c r="P2385">
        <v>3</v>
      </c>
      <c r="Q2385" t="s">
        <v>11634</v>
      </c>
      <c r="R2385" t="s">
        <v>11635</v>
      </c>
      <c r="S2385">
        <v>207</v>
      </c>
      <c r="T2385" t="s">
        <v>37</v>
      </c>
      <c r="U2385" t="s">
        <v>38</v>
      </c>
      <c r="V2385" t="s">
        <v>569</v>
      </c>
      <c r="W2385" s="11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5">
      <c r="A2386" t="s">
        <v>28</v>
      </c>
      <c r="B2386" t="s">
        <v>11636</v>
      </c>
      <c r="C2386">
        <v>97</v>
      </c>
      <c r="D2386">
        <v>99</v>
      </c>
      <c r="E2386">
        <v>11</v>
      </c>
      <c r="F2386">
        <v>971</v>
      </c>
      <c r="G2386" t="s">
        <v>11637</v>
      </c>
      <c r="H2386">
        <v>11000</v>
      </c>
      <c r="I2386" s="11">
        <v>37882551</v>
      </c>
      <c r="J2386" t="s">
        <v>1611</v>
      </c>
      <c r="K2386" t="s">
        <v>217</v>
      </c>
      <c r="L2386" t="s">
        <v>11638</v>
      </c>
      <c r="M2386">
        <v>80305</v>
      </c>
      <c r="N2386">
        <v>15369</v>
      </c>
      <c r="O2386" t="s">
        <v>4164</v>
      </c>
      <c r="P2386">
        <v>0</v>
      </c>
      <c r="Q2386" t="s">
        <v>11639</v>
      </c>
      <c r="R2386" t="s">
        <v>11640</v>
      </c>
      <c r="S2386">
        <v>393</v>
      </c>
      <c r="T2386" t="s">
        <v>37</v>
      </c>
      <c r="U2386" t="s">
        <v>38</v>
      </c>
      <c r="V2386" t="s">
        <v>569</v>
      </c>
      <c r="W2386" s="11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5">
      <c r="A2387" t="s">
        <v>28</v>
      </c>
      <c r="B2387" t="s">
        <v>497</v>
      </c>
      <c r="C2387">
        <v>355</v>
      </c>
      <c r="D2387">
        <v>109</v>
      </c>
      <c r="E2387">
        <v>453</v>
      </c>
      <c r="F2387">
        <v>953</v>
      </c>
      <c r="G2387" t="s">
        <v>2382</v>
      </c>
      <c r="H2387">
        <v>15000</v>
      </c>
      <c r="I2387" s="11">
        <v>40983001</v>
      </c>
      <c r="J2387" t="s">
        <v>2062</v>
      </c>
      <c r="K2387" t="s">
        <v>368</v>
      </c>
      <c r="L2387" t="s">
        <v>11641</v>
      </c>
      <c r="M2387">
        <v>181025</v>
      </c>
      <c r="N2387">
        <v>27788</v>
      </c>
      <c r="O2387" t="s">
        <v>624</v>
      </c>
      <c r="P2387">
        <v>2</v>
      </c>
      <c r="Q2387" t="s">
        <v>11642</v>
      </c>
      <c r="R2387" t="s">
        <v>11643</v>
      </c>
      <c r="S2387">
        <v>336</v>
      </c>
      <c r="T2387" t="s">
        <v>37</v>
      </c>
      <c r="U2387" t="s">
        <v>38</v>
      </c>
      <c r="V2387" t="s">
        <v>569</v>
      </c>
      <c r="W2387" s="11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5">
      <c r="A2388" t="s">
        <v>28</v>
      </c>
      <c r="B2388" t="s">
        <v>3208</v>
      </c>
      <c r="C2388">
        <v>138</v>
      </c>
      <c r="D2388">
        <v>105</v>
      </c>
      <c r="E2388">
        <v>488</v>
      </c>
      <c r="F2388">
        <v>13000</v>
      </c>
      <c r="G2388" t="s">
        <v>638</v>
      </c>
      <c r="H2388">
        <v>15000</v>
      </c>
      <c r="I2388" s="11">
        <v>20991497</v>
      </c>
      <c r="J2388" t="s">
        <v>1375</v>
      </c>
      <c r="K2388" t="s">
        <v>177</v>
      </c>
      <c r="L2388" t="s">
        <v>6829</v>
      </c>
      <c r="M2388">
        <v>39782</v>
      </c>
      <c r="N2388">
        <v>44037</v>
      </c>
      <c r="O2388" t="s">
        <v>537</v>
      </c>
      <c r="P2388">
        <v>1</v>
      </c>
      <c r="Q2388" t="s">
        <v>6830</v>
      </c>
      <c r="R2388" t="s">
        <v>6831</v>
      </c>
      <c r="S2388">
        <v>172</v>
      </c>
      <c r="T2388" t="s">
        <v>37</v>
      </c>
      <c r="U2388" t="s">
        <v>38</v>
      </c>
      <c r="V2388" t="s">
        <v>39</v>
      </c>
      <c r="W2388" s="11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5">
      <c r="A2389" t="s">
        <v>28</v>
      </c>
      <c r="B2389" t="s">
        <v>489</v>
      </c>
      <c r="C2389">
        <v>102</v>
      </c>
      <c r="D2389">
        <v>106</v>
      </c>
      <c r="E2389">
        <v>357</v>
      </c>
      <c r="F2389">
        <v>883</v>
      </c>
      <c r="G2389" t="s">
        <v>2629</v>
      </c>
      <c r="H2389">
        <v>23000</v>
      </c>
      <c r="I2389" s="11">
        <v>35007180</v>
      </c>
      <c r="J2389" t="s">
        <v>454</v>
      </c>
      <c r="K2389" t="s">
        <v>328</v>
      </c>
      <c r="L2389" t="s">
        <v>11644</v>
      </c>
      <c r="M2389">
        <v>26846</v>
      </c>
      <c r="N2389">
        <v>26652</v>
      </c>
      <c r="O2389" t="s">
        <v>11645</v>
      </c>
      <c r="P2389">
        <v>0</v>
      </c>
      <c r="Q2389" t="s">
        <v>11646</v>
      </c>
      <c r="R2389" t="s">
        <v>11647</v>
      </c>
      <c r="S2389">
        <v>193</v>
      </c>
      <c r="T2389" t="s">
        <v>37</v>
      </c>
      <c r="U2389" t="s">
        <v>38</v>
      </c>
      <c r="V2389" t="s">
        <v>39</v>
      </c>
      <c r="W2389" s="11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5">
      <c r="A2390" t="s">
        <v>28</v>
      </c>
      <c r="B2390" t="s">
        <v>11648</v>
      </c>
      <c r="C2390">
        <v>419</v>
      </c>
      <c r="D2390">
        <v>123</v>
      </c>
      <c r="E2390">
        <v>120</v>
      </c>
      <c r="F2390">
        <v>149</v>
      </c>
      <c r="G2390" t="s">
        <v>2815</v>
      </c>
      <c r="H2390">
        <v>13000</v>
      </c>
      <c r="I2390" s="11">
        <v>35887263</v>
      </c>
      <c r="J2390" t="s">
        <v>6019</v>
      </c>
      <c r="K2390" t="s">
        <v>436</v>
      </c>
      <c r="L2390" t="s">
        <v>11649</v>
      </c>
      <c r="M2390">
        <v>265507</v>
      </c>
      <c r="N2390">
        <v>14100</v>
      </c>
      <c r="O2390" t="s">
        <v>3445</v>
      </c>
      <c r="P2390">
        <v>0</v>
      </c>
      <c r="Q2390" t="s">
        <v>11650</v>
      </c>
      <c r="R2390" t="s">
        <v>11651</v>
      </c>
      <c r="S2390">
        <v>388</v>
      </c>
      <c r="T2390" t="s">
        <v>37</v>
      </c>
      <c r="U2390" t="s">
        <v>56</v>
      </c>
      <c r="V2390" t="s">
        <v>39</v>
      </c>
      <c r="W2390" s="11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5">
      <c r="A2391" t="s">
        <v>28</v>
      </c>
      <c r="B2391" t="s">
        <v>4775</v>
      </c>
      <c r="C2391">
        <v>37</v>
      </c>
      <c r="D2391">
        <v>86</v>
      </c>
      <c r="E2391">
        <v>14</v>
      </c>
      <c r="F2391">
        <v>685</v>
      </c>
      <c r="G2391" t="s">
        <v>5421</v>
      </c>
      <c r="H2391">
        <v>833</v>
      </c>
      <c r="I2391" s="11">
        <v>34308901</v>
      </c>
      <c r="J2391" t="s">
        <v>982</v>
      </c>
      <c r="K2391" t="s">
        <v>2146</v>
      </c>
      <c r="L2391" t="s">
        <v>11652</v>
      </c>
      <c r="M2391">
        <v>15939</v>
      </c>
      <c r="N2391">
        <v>4435</v>
      </c>
      <c r="O2391" t="s">
        <v>6844</v>
      </c>
      <c r="P2391">
        <v>3</v>
      </c>
      <c r="Q2391" t="s">
        <v>11653</v>
      </c>
      <c r="R2391" t="s">
        <v>11654</v>
      </c>
      <c r="S2391">
        <v>87</v>
      </c>
      <c r="T2391" t="s">
        <v>37</v>
      </c>
      <c r="U2391" t="s">
        <v>38</v>
      </c>
      <c r="V2391" t="s">
        <v>39</v>
      </c>
      <c r="W2391" s="11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5">
      <c r="A2392" t="s">
        <v>28</v>
      </c>
      <c r="B2392" t="s">
        <v>11655</v>
      </c>
      <c r="C2392">
        <v>78</v>
      </c>
      <c r="D2392">
        <v>120</v>
      </c>
      <c r="E2392">
        <v>18</v>
      </c>
      <c r="F2392">
        <v>944</v>
      </c>
      <c r="G2392" t="s">
        <v>298</v>
      </c>
      <c r="H2392">
        <v>20000</v>
      </c>
      <c r="I2392" s="11">
        <v>33771174</v>
      </c>
      <c r="J2392" t="s">
        <v>1375</v>
      </c>
      <c r="K2392" t="s">
        <v>814</v>
      </c>
      <c r="L2392" t="s">
        <v>11656</v>
      </c>
      <c r="M2392">
        <v>27044</v>
      </c>
      <c r="N2392">
        <v>22383</v>
      </c>
      <c r="O2392" t="s">
        <v>3971</v>
      </c>
      <c r="P2392">
        <v>2</v>
      </c>
      <c r="Q2392" t="s">
        <v>11657</v>
      </c>
      <c r="R2392" t="s">
        <v>11658</v>
      </c>
      <c r="S2392">
        <v>240</v>
      </c>
      <c r="T2392" t="s">
        <v>37</v>
      </c>
      <c r="U2392" t="s">
        <v>38</v>
      </c>
      <c r="V2392" t="s">
        <v>39</v>
      </c>
      <c r="W2392" s="11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5">
      <c r="A2393" t="s">
        <v>28</v>
      </c>
      <c r="B2393" t="s">
        <v>8501</v>
      </c>
      <c r="C2393">
        <v>181</v>
      </c>
      <c r="D2393">
        <v>227</v>
      </c>
      <c r="E2393">
        <v>767</v>
      </c>
      <c r="F2393">
        <v>87</v>
      </c>
      <c r="G2393" t="s">
        <v>5591</v>
      </c>
      <c r="H2393">
        <v>607</v>
      </c>
      <c r="I2393" s="11">
        <v>6000000</v>
      </c>
      <c r="J2393" t="s">
        <v>3291</v>
      </c>
      <c r="K2393" t="s">
        <v>11659</v>
      </c>
      <c r="L2393" t="s">
        <v>11660</v>
      </c>
      <c r="M2393">
        <v>192775</v>
      </c>
      <c r="N2393">
        <v>1076</v>
      </c>
      <c r="O2393" t="s">
        <v>9348</v>
      </c>
      <c r="P2393">
        <v>8</v>
      </c>
      <c r="Q2393" t="s">
        <v>11661</v>
      </c>
      <c r="R2393" t="s">
        <v>11662</v>
      </c>
      <c r="S2393">
        <v>559</v>
      </c>
      <c r="T2393" t="s">
        <v>37</v>
      </c>
      <c r="U2393" t="s">
        <v>56</v>
      </c>
      <c r="V2393" t="s">
        <v>90</v>
      </c>
      <c r="W2393" s="11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5">
      <c r="A2394" t="s">
        <v>28</v>
      </c>
      <c r="B2394" t="s">
        <v>11663</v>
      </c>
      <c r="C2394">
        <v>220</v>
      </c>
      <c r="D2394">
        <v>119</v>
      </c>
      <c r="E2394">
        <v>0</v>
      </c>
      <c r="F2394">
        <v>593</v>
      </c>
      <c r="G2394" t="s">
        <v>2881</v>
      </c>
      <c r="H2394">
        <v>908</v>
      </c>
      <c r="I2394" s="11">
        <v>33386128</v>
      </c>
      <c r="J2394" t="s">
        <v>6096</v>
      </c>
      <c r="K2394" t="s">
        <v>9339</v>
      </c>
      <c r="L2394" t="s">
        <v>11664</v>
      </c>
      <c r="M2394">
        <v>36372</v>
      </c>
      <c r="N2394">
        <v>3226</v>
      </c>
      <c r="O2394" t="s">
        <v>4381</v>
      </c>
      <c r="P2394">
        <v>0</v>
      </c>
      <c r="Q2394" t="s">
        <v>11665</v>
      </c>
      <c r="R2394" t="s">
        <v>11666</v>
      </c>
      <c r="S2394">
        <v>491</v>
      </c>
      <c r="T2394" t="s">
        <v>37</v>
      </c>
      <c r="U2394" t="s">
        <v>38</v>
      </c>
      <c r="V2394" t="s">
        <v>569</v>
      </c>
      <c r="W2394" s="11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5">
      <c r="A2395" t="s">
        <v>28</v>
      </c>
      <c r="B2395" t="s">
        <v>7245</v>
      </c>
      <c r="C2395">
        <v>349</v>
      </c>
      <c r="D2395">
        <v>115</v>
      </c>
      <c r="E2395">
        <v>212</v>
      </c>
      <c r="F2395">
        <v>612</v>
      </c>
      <c r="G2395" t="s">
        <v>1039</v>
      </c>
      <c r="H2395">
        <v>2000</v>
      </c>
      <c r="I2395" s="11">
        <v>37877959</v>
      </c>
      <c r="J2395" t="s">
        <v>10242</v>
      </c>
      <c r="K2395" t="s">
        <v>7246</v>
      </c>
      <c r="L2395" t="s">
        <v>11667</v>
      </c>
      <c r="M2395">
        <v>86664</v>
      </c>
      <c r="N2395">
        <v>4896</v>
      </c>
      <c r="O2395" t="s">
        <v>2200</v>
      </c>
      <c r="P2395">
        <v>1</v>
      </c>
      <c r="Q2395" t="s">
        <v>11668</v>
      </c>
      <c r="R2395" t="s">
        <v>11669</v>
      </c>
      <c r="S2395">
        <v>252</v>
      </c>
      <c r="T2395" t="s">
        <v>37</v>
      </c>
      <c r="U2395" t="s">
        <v>38</v>
      </c>
      <c r="V2395" t="s">
        <v>569</v>
      </c>
      <c r="W2395" s="11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5">
      <c r="A2396" t="s">
        <v>28</v>
      </c>
      <c r="B2396" t="s">
        <v>11670</v>
      </c>
      <c r="C2396">
        <v>241</v>
      </c>
      <c r="D2396">
        <v>114</v>
      </c>
      <c r="E2396">
        <v>29</v>
      </c>
      <c r="F2396">
        <v>616</v>
      </c>
      <c r="G2396" t="s">
        <v>2549</v>
      </c>
      <c r="H2396">
        <v>956</v>
      </c>
      <c r="I2396" s="11">
        <v>32721635</v>
      </c>
      <c r="J2396" t="s">
        <v>6467</v>
      </c>
      <c r="K2396" t="s">
        <v>989</v>
      </c>
      <c r="L2396" t="s">
        <v>11671</v>
      </c>
      <c r="M2396">
        <v>67822</v>
      </c>
      <c r="N2396">
        <v>3861</v>
      </c>
      <c r="O2396" t="s">
        <v>11672</v>
      </c>
      <c r="P2396">
        <v>0</v>
      </c>
      <c r="Q2396" t="s">
        <v>11673</v>
      </c>
      <c r="R2396" t="s">
        <v>11674</v>
      </c>
      <c r="S2396">
        <v>279</v>
      </c>
      <c r="T2396" t="s">
        <v>37</v>
      </c>
      <c r="U2396" t="s">
        <v>38</v>
      </c>
      <c r="V2396" t="s">
        <v>569</v>
      </c>
      <c r="W2396" s="11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5">
      <c r="A2397" t="s">
        <v>28</v>
      </c>
      <c r="B2397" t="s">
        <v>11405</v>
      </c>
      <c r="C2397">
        <v>103</v>
      </c>
      <c r="D2397">
        <v>90</v>
      </c>
      <c r="E2397">
        <v>6</v>
      </c>
      <c r="F2397">
        <v>458</v>
      </c>
      <c r="G2397" t="s">
        <v>2319</v>
      </c>
      <c r="H2397">
        <v>1000</v>
      </c>
      <c r="I2397" s="11">
        <v>31585300</v>
      </c>
      <c r="J2397" t="s">
        <v>1618</v>
      </c>
      <c r="K2397" t="s">
        <v>45</v>
      </c>
      <c r="L2397" t="s">
        <v>11675</v>
      </c>
      <c r="M2397">
        <v>38248</v>
      </c>
      <c r="N2397">
        <v>2666</v>
      </c>
      <c r="O2397" t="s">
        <v>4395</v>
      </c>
      <c r="P2397">
        <v>0</v>
      </c>
      <c r="Q2397" t="s">
        <v>11676</v>
      </c>
      <c r="R2397" t="s">
        <v>11677</v>
      </c>
      <c r="S2397">
        <v>250</v>
      </c>
      <c r="T2397" t="s">
        <v>37</v>
      </c>
      <c r="U2397" t="s">
        <v>38</v>
      </c>
      <c r="V2397" t="s">
        <v>39</v>
      </c>
      <c r="W2397" s="11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5">
      <c r="A2398" t="s">
        <v>28</v>
      </c>
      <c r="B2398" t="s">
        <v>11678</v>
      </c>
      <c r="C2398">
        <v>151</v>
      </c>
      <c r="D2398">
        <v>94</v>
      </c>
      <c r="E2398">
        <v>28</v>
      </c>
      <c r="F2398">
        <v>731</v>
      </c>
      <c r="G2398" t="s">
        <v>4399</v>
      </c>
      <c r="H2398">
        <v>2000</v>
      </c>
      <c r="I2398" s="11">
        <v>30259652</v>
      </c>
      <c r="J2398" t="s">
        <v>11679</v>
      </c>
      <c r="K2398" t="s">
        <v>1671</v>
      </c>
      <c r="L2398" t="s">
        <v>11680</v>
      </c>
      <c r="M2398">
        <v>26905</v>
      </c>
      <c r="N2398">
        <v>5440</v>
      </c>
      <c r="O2398" t="s">
        <v>3980</v>
      </c>
      <c r="P2398">
        <v>5</v>
      </c>
      <c r="Q2398" t="s">
        <v>11681</v>
      </c>
      <c r="R2398" t="s">
        <v>11682</v>
      </c>
      <c r="S2398">
        <v>614</v>
      </c>
      <c r="T2398" t="s">
        <v>37</v>
      </c>
      <c r="U2398" t="s">
        <v>38</v>
      </c>
      <c r="V2398" t="s">
        <v>569</v>
      </c>
      <c r="W2398" s="11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5">
      <c r="A2399" t="s">
        <v>28</v>
      </c>
      <c r="B2399" t="s">
        <v>1087</v>
      </c>
      <c r="C2399">
        <v>344</v>
      </c>
      <c r="D2399">
        <v>106</v>
      </c>
      <c r="E2399">
        <v>255</v>
      </c>
      <c r="F2399">
        <v>850</v>
      </c>
      <c r="G2399" t="s">
        <v>659</v>
      </c>
      <c r="H2399">
        <v>14000</v>
      </c>
      <c r="I2399" s="11">
        <v>163192114</v>
      </c>
      <c r="J2399" t="s">
        <v>42</v>
      </c>
      <c r="K2399" t="s">
        <v>223</v>
      </c>
      <c r="L2399" t="s">
        <v>1260</v>
      </c>
      <c r="M2399">
        <v>229687</v>
      </c>
      <c r="N2399">
        <v>18003</v>
      </c>
      <c r="O2399" t="s">
        <v>1261</v>
      </c>
      <c r="P2399">
        <v>0</v>
      </c>
      <c r="Q2399" t="s">
        <v>1262</v>
      </c>
      <c r="R2399" t="s">
        <v>1263</v>
      </c>
      <c r="S2399">
        <v>637</v>
      </c>
      <c r="T2399" t="s">
        <v>37</v>
      </c>
      <c r="U2399" t="s">
        <v>38</v>
      </c>
      <c r="V2399" t="s">
        <v>39</v>
      </c>
      <c r="W2399" s="11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5">
      <c r="A2400" t="s">
        <v>28</v>
      </c>
      <c r="B2400" t="s">
        <v>3731</v>
      </c>
      <c r="C2400">
        <v>185</v>
      </c>
      <c r="D2400">
        <v>98</v>
      </c>
      <c r="E2400">
        <v>0</v>
      </c>
      <c r="F2400">
        <v>594</v>
      </c>
      <c r="G2400" t="s">
        <v>6421</v>
      </c>
      <c r="H2400">
        <v>18000</v>
      </c>
      <c r="I2400" s="11">
        <v>30857814</v>
      </c>
      <c r="J2400" t="s">
        <v>3286</v>
      </c>
      <c r="K2400" t="s">
        <v>428</v>
      </c>
      <c r="L2400" t="s">
        <v>11683</v>
      </c>
      <c r="M2400">
        <v>294163</v>
      </c>
      <c r="N2400">
        <v>20060</v>
      </c>
      <c r="O2400" t="s">
        <v>11684</v>
      </c>
      <c r="P2400">
        <v>0</v>
      </c>
      <c r="Q2400" t="s">
        <v>11685</v>
      </c>
      <c r="R2400" t="s">
        <v>11686</v>
      </c>
      <c r="S2400">
        <v>718</v>
      </c>
      <c r="T2400" t="s">
        <v>37</v>
      </c>
      <c r="U2400" t="s">
        <v>38</v>
      </c>
      <c r="V2400" t="s">
        <v>90</v>
      </c>
      <c r="W2400" s="11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5">
      <c r="A2401" t="s">
        <v>28</v>
      </c>
      <c r="B2401" t="s">
        <v>1664</v>
      </c>
      <c r="C2401">
        <v>112</v>
      </c>
      <c r="D2401">
        <v>126</v>
      </c>
      <c r="E2401">
        <v>18000</v>
      </c>
      <c r="F2401">
        <v>697</v>
      </c>
      <c r="G2401" t="s">
        <v>7964</v>
      </c>
      <c r="H2401">
        <v>18000</v>
      </c>
      <c r="I2401" s="11">
        <v>30226144</v>
      </c>
      <c r="J2401" t="s">
        <v>1493</v>
      </c>
      <c r="K2401" t="s">
        <v>1664</v>
      </c>
      <c r="L2401" t="s">
        <v>11687</v>
      </c>
      <c r="M2401">
        <v>47626</v>
      </c>
      <c r="N2401">
        <v>22745</v>
      </c>
      <c r="O2401" t="s">
        <v>3065</v>
      </c>
      <c r="P2401">
        <v>1</v>
      </c>
      <c r="Q2401" t="s">
        <v>11688</v>
      </c>
      <c r="R2401" t="s">
        <v>11689</v>
      </c>
      <c r="S2401">
        <v>118</v>
      </c>
      <c r="T2401" t="s">
        <v>37</v>
      </c>
      <c r="U2401" t="s">
        <v>38</v>
      </c>
      <c r="V2401" t="s">
        <v>39</v>
      </c>
      <c r="W2401" s="11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5">
      <c r="A2402" t="s">
        <v>28</v>
      </c>
      <c r="B2402" t="s">
        <v>11690</v>
      </c>
      <c r="C2402">
        <v>676</v>
      </c>
      <c r="D2402">
        <v>100</v>
      </c>
      <c r="E2402">
        <v>0</v>
      </c>
      <c r="F2402">
        <v>228</v>
      </c>
      <c r="G2402" t="s">
        <v>2850</v>
      </c>
      <c r="H2402">
        <v>33000</v>
      </c>
      <c r="I2402" s="11">
        <v>35054909</v>
      </c>
      <c r="J2402" t="s">
        <v>1872</v>
      </c>
      <c r="K2402" t="s">
        <v>4046</v>
      </c>
      <c r="L2402" t="s">
        <v>11691</v>
      </c>
      <c r="M2402">
        <v>431578</v>
      </c>
      <c r="N2402">
        <v>34337</v>
      </c>
      <c r="O2402" t="s">
        <v>11692</v>
      </c>
      <c r="P2402">
        <v>0</v>
      </c>
      <c r="Q2402" t="s">
        <v>11693</v>
      </c>
      <c r="R2402" t="s">
        <v>11694</v>
      </c>
      <c r="S2402">
        <v>1264</v>
      </c>
      <c r="T2402" t="s">
        <v>37</v>
      </c>
      <c r="U2402" t="s">
        <v>38</v>
      </c>
      <c r="V2402" t="s">
        <v>569</v>
      </c>
      <c r="W2402" s="11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5">
      <c r="A2403" t="s">
        <v>28</v>
      </c>
      <c r="B2403" t="s">
        <v>11695</v>
      </c>
      <c r="C2403">
        <v>74</v>
      </c>
      <c r="D2403">
        <v>89</v>
      </c>
      <c r="E2403">
        <v>10</v>
      </c>
      <c r="F2403">
        <v>231</v>
      </c>
      <c r="G2403" t="s">
        <v>6421</v>
      </c>
      <c r="H2403">
        <v>811</v>
      </c>
      <c r="I2403" s="11">
        <v>29302097</v>
      </c>
      <c r="J2403" t="s">
        <v>11696</v>
      </c>
      <c r="K2403" t="s">
        <v>5359</v>
      </c>
      <c r="L2403" t="s">
        <v>11697</v>
      </c>
      <c r="M2403">
        <v>23408</v>
      </c>
      <c r="N2403">
        <v>2167</v>
      </c>
      <c r="O2403" t="s">
        <v>2756</v>
      </c>
      <c r="P2403">
        <v>8</v>
      </c>
      <c r="Q2403" t="s">
        <v>11698</v>
      </c>
      <c r="R2403" t="s">
        <v>11699</v>
      </c>
      <c r="S2403">
        <v>105</v>
      </c>
      <c r="T2403" t="s">
        <v>37</v>
      </c>
      <c r="U2403" t="s">
        <v>740</v>
      </c>
      <c r="V2403" t="s">
        <v>90</v>
      </c>
      <c r="W2403" s="11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5">
      <c r="A2404" t="s">
        <v>28</v>
      </c>
      <c r="B2404" t="s">
        <v>10900</v>
      </c>
      <c r="C2404">
        <v>65</v>
      </c>
      <c r="D2404">
        <v>111</v>
      </c>
      <c r="E2404">
        <v>13</v>
      </c>
      <c r="F2404">
        <v>106</v>
      </c>
      <c r="G2404" t="s">
        <v>5124</v>
      </c>
      <c r="H2404">
        <v>818</v>
      </c>
      <c r="I2404" s="11">
        <v>29106737</v>
      </c>
      <c r="J2404" t="s">
        <v>1375</v>
      </c>
      <c r="K2404" t="s">
        <v>2541</v>
      </c>
      <c r="L2404" t="s">
        <v>11700</v>
      </c>
      <c r="M2404">
        <v>15582</v>
      </c>
      <c r="N2404">
        <v>1450</v>
      </c>
      <c r="O2404" t="s">
        <v>11701</v>
      </c>
      <c r="P2404">
        <v>0</v>
      </c>
      <c r="Q2404" t="s">
        <v>11702</v>
      </c>
      <c r="R2404" t="s">
        <v>11703</v>
      </c>
      <c r="S2404">
        <v>132</v>
      </c>
      <c r="T2404" t="s">
        <v>37</v>
      </c>
      <c r="U2404" t="s">
        <v>38</v>
      </c>
      <c r="V2404" t="s">
        <v>569</v>
      </c>
      <c r="W2404" s="11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5">
      <c r="A2405" t="s">
        <v>28</v>
      </c>
      <c r="B2405" t="s">
        <v>11704</v>
      </c>
      <c r="C2405">
        <v>274</v>
      </c>
      <c r="D2405">
        <v>100</v>
      </c>
      <c r="E2405">
        <v>35</v>
      </c>
      <c r="F2405">
        <v>306</v>
      </c>
      <c r="G2405" t="s">
        <v>2700</v>
      </c>
      <c r="H2405">
        <v>10000</v>
      </c>
      <c r="I2405" s="11">
        <v>28637507</v>
      </c>
      <c r="J2405" t="s">
        <v>755</v>
      </c>
      <c r="K2405" t="s">
        <v>860</v>
      </c>
      <c r="L2405" t="s">
        <v>11705</v>
      </c>
      <c r="M2405">
        <v>212167</v>
      </c>
      <c r="N2405">
        <v>11471</v>
      </c>
      <c r="O2405" t="s">
        <v>2180</v>
      </c>
      <c r="P2405">
        <v>1</v>
      </c>
      <c r="Q2405" t="s">
        <v>11706</v>
      </c>
      <c r="R2405" t="s">
        <v>11707</v>
      </c>
      <c r="S2405">
        <v>713</v>
      </c>
      <c r="T2405" t="s">
        <v>37</v>
      </c>
      <c r="U2405" t="s">
        <v>56</v>
      </c>
      <c r="V2405" t="s">
        <v>569</v>
      </c>
      <c r="W2405" s="11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5">
      <c r="A2406" t="s">
        <v>28</v>
      </c>
      <c r="B2406" t="s">
        <v>5486</v>
      </c>
      <c r="C2406">
        <v>50</v>
      </c>
      <c r="D2406">
        <v>115</v>
      </c>
      <c r="E2406">
        <v>49</v>
      </c>
      <c r="F2406">
        <v>100</v>
      </c>
      <c r="G2406" t="s">
        <v>9664</v>
      </c>
      <c r="H2406">
        <v>116</v>
      </c>
      <c r="I2406" s="11">
        <v>30127963</v>
      </c>
      <c r="J2406" t="s">
        <v>7523</v>
      </c>
      <c r="K2406" t="s">
        <v>11708</v>
      </c>
      <c r="L2406" t="s">
        <v>11709</v>
      </c>
      <c r="M2406">
        <v>12596</v>
      </c>
      <c r="N2406">
        <v>525</v>
      </c>
      <c r="O2406" t="s">
        <v>11710</v>
      </c>
      <c r="P2406">
        <v>0</v>
      </c>
      <c r="Q2406" t="s">
        <v>11711</v>
      </c>
      <c r="R2406" t="s">
        <v>11712</v>
      </c>
      <c r="S2406">
        <v>64</v>
      </c>
      <c r="T2406" t="s">
        <v>37</v>
      </c>
      <c r="U2406" t="s">
        <v>38</v>
      </c>
      <c r="V2406" t="s">
        <v>90</v>
      </c>
      <c r="W2406" s="11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5">
      <c r="A2407" t="s">
        <v>28</v>
      </c>
      <c r="B2407" t="s">
        <v>4420</v>
      </c>
      <c r="C2407">
        <v>96</v>
      </c>
      <c r="D2407">
        <v>106</v>
      </c>
      <c r="E2407">
        <v>61</v>
      </c>
      <c r="F2407">
        <v>649</v>
      </c>
      <c r="G2407" t="s">
        <v>11713</v>
      </c>
      <c r="H2407">
        <v>907</v>
      </c>
      <c r="I2407" s="11">
        <v>32645546</v>
      </c>
      <c r="J2407" t="s">
        <v>3772</v>
      </c>
      <c r="K2407" t="s">
        <v>7128</v>
      </c>
      <c r="L2407" t="s">
        <v>11714</v>
      </c>
      <c r="M2407">
        <v>8427</v>
      </c>
      <c r="N2407">
        <v>3462</v>
      </c>
      <c r="O2407" t="s">
        <v>7372</v>
      </c>
      <c r="P2407">
        <v>5</v>
      </c>
      <c r="Q2407" t="s">
        <v>11715</v>
      </c>
      <c r="R2407" t="s">
        <v>11716</v>
      </c>
      <c r="S2407">
        <v>88</v>
      </c>
      <c r="T2407" t="s">
        <v>37</v>
      </c>
      <c r="U2407" t="s">
        <v>38</v>
      </c>
      <c r="V2407" t="s">
        <v>90</v>
      </c>
      <c r="W2407" s="11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5">
      <c r="A2408" t="s">
        <v>28</v>
      </c>
      <c r="B2408" t="s">
        <v>11717</v>
      </c>
      <c r="C2408">
        <v>68</v>
      </c>
      <c r="D2408">
        <v>124</v>
      </c>
      <c r="E2408">
        <v>107</v>
      </c>
      <c r="F2408">
        <v>865</v>
      </c>
      <c r="G2408" t="s">
        <v>2169</v>
      </c>
      <c r="H2408">
        <v>1000</v>
      </c>
      <c r="I2408" s="11">
        <v>27441122</v>
      </c>
      <c r="J2408" t="s">
        <v>4703</v>
      </c>
      <c r="K2408" t="s">
        <v>1199</v>
      </c>
      <c r="L2408" t="s">
        <v>11718</v>
      </c>
      <c r="M2408">
        <v>14322</v>
      </c>
      <c r="N2408">
        <v>5135</v>
      </c>
      <c r="O2408" t="s">
        <v>5681</v>
      </c>
      <c r="P2408">
        <v>0</v>
      </c>
      <c r="Q2408" t="s">
        <v>11719</v>
      </c>
      <c r="R2408" t="s">
        <v>11720</v>
      </c>
      <c r="S2408">
        <v>116</v>
      </c>
      <c r="T2408" t="s">
        <v>37</v>
      </c>
      <c r="U2408" t="s">
        <v>38</v>
      </c>
      <c r="V2408" t="s">
        <v>39</v>
      </c>
      <c r="W2408" s="11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5">
      <c r="A2409" t="s">
        <v>28</v>
      </c>
      <c r="B2409" t="s">
        <v>5234</v>
      </c>
      <c r="C2409">
        <v>111</v>
      </c>
      <c r="D2409">
        <v>107</v>
      </c>
      <c r="E2409">
        <v>5</v>
      </c>
      <c r="F2409">
        <v>141</v>
      </c>
      <c r="G2409" t="s">
        <v>5008</v>
      </c>
      <c r="H2409">
        <v>893</v>
      </c>
      <c r="I2409" s="11">
        <v>28014536</v>
      </c>
      <c r="J2409" t="s">
        <v>1482</v>
      </c>
      <c r="K2409" t="s">
        <v>3351</v>
      </c>
      <c r="L2409" t="s">
        <v>11721</v>
      </c>
      <c r="M2409">
        <v>73347</v>
      </c>
      <c r="N2409">
        <v>2044</v>
      </c>
      <c r="O2409" t="s">
        <v>11722</v>
      </c>
      <c r="P2409">
        <v>1</v>
      </c>
      <c r="Q2409" t="s">
        <v>11723</v>
      </c>
      <c r="R2409" t="s">
        <v>11724</v>
      </c>
      <c r="S2409">
        <v>296</v>
      </c>
      <c r="T2409" t="s">
        <v>37</v>
      </c>
      <c r="U2409" t="s">
        <v>38</v>
      </c>
      <c r="V2409" t="s">
        <v>569</v>
      </c>
      <c r="W2409" s="11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5">
      <c r="A2410" t="s">
        <v>28</v>
      </c>
      <c r="B2410" t="s">
        <v>11725</v>
      </c>
      <c r="C2410">
        <v>128</v>
      </c>
      <c r="D2410">
        <v>99</v>
      </c>
      <c r="E2410">
        <v>3</v>
      </c>
      <c r="F2410">
        <v>628</v>
      </c>
      <c r="G2410" t="s">
        <v>2521</v>
      </c>
      <c r="H2410">
        <v>14000</v>
      </c>
      <c r="I2410" s="11">
        <v>33860010</v>
      </c>
      <c r="J2410" t="s">
        <v>1618</v>
      </c>
      <c r="K2410" t="s">
        <v>638</v>
      </c>
      <c r="L2410" t="s">
        <v>11726</v>
      </c>
      <c r="M2410">
        <v>33088</v>
      </c>
      <c r="N2410">
        <v>16461</v>
      </c>
      <c r="O2410" t="s">
        <v>6676</v>
      </c>
      <c r="P2410">
        <v>3</v>
      </c>
      <c r="Q2410" t="s">
        <v>11727</v>
      </c>
      <c r="R2410" t="s">
        <v>11728</v>
      </c>
      <c r="S2410">
        <v>143</v>
      </c>
      <c r="T2410" t="s">
        <v>37</v>
      </c>
      <c r="U2410" t="s">
        <v>38</v>
      </c>
      <c r="V2410" t="s">
        <v>39</v>
      </c>
      <c r="W2410" s="11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5">
      <c r="A2411" t="s">
        <v>28</v>
      </c>
      <c r="B2411" t="s">
        <v>11729</v>
      </c>
      <c r="C2411">
        <v>160</v>
      </c>
      <c r="D2411">
        <v>90</v>
      </c>
      <c r="E2411">
        <v>31</v>
      </c>
      <c r="F2411">
        <v>162</v>
      </c>
      <c r="G2411" t="s">
        <v>11730</v>
      </c>
      <c r="H2411">
        <v>193</v>
      </c>
      <c r="I2411" s="11">
        <v>26421314</v>
      </c>
      <c r="J2411" t="s">
        <v>11731</v>
      </c>
      <c r="K2411" t="s">
        <v>11732</v>
      </c>
      <c r="L2411" t="s">
        <v>11733</v>
      </c>
      <c r="M2411">
        <v>28964</v>
      </c>
      <c r="N2411">
        <v>608</v>
      </c>
      <c r="O2411" t="s">
        <v>11734</v>
      </c>
      <c r="P2411">
        <v>0</v>
      </c>
      <c r="Q2411" t="s">
        <v>11735</v>
      </c>
      <c r="R2411" t="s">
        <v>11736</v>
      </c>
      <c r="S2411">
        <v>457</v>
      </c>
      <c r="T2411" t="s">
        <v>37</v>
      </c>
      <c r="U2411" t="s">
        <v>38</v>
      </c>
      <c r="V2411" t="s">
        <v>569</v>
      </c>
      <c r="W2411" s="11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5">
      <c r="A2412" t="s">
        <v>28</v>
      </c>
      <c r="B2412" t="s">
        <v>10155</v>
      </c>
      <c r="C2412">
        <v>93</v>
      </c>
      <c r="D2412">
        <v>101</v>
      </c>
      <c r="E2412">
        <v>26</v>
      </c>
      <c r="F2412">
        <v>266</v>
      </c>
      <c r="G2412" t="s">
        <v>11737</v>
      </c>
      <c r="H2412">
        <v>838</v>
      </c>
      <c r="I2412" s="11">
        <v>24881000</v>
      </c>
      <c r="J2412" t="s">
        <v>868</v>
      </c>
      <c r="K2412" t="s">
        <v>7014</v>
      </c>
      <c r="L2412" t="s">
        <v>11738</v>
      </c>
      <c r="M2412">
        <v>57140</v>
      </c>
      <c r="N2412">
        <v>1812</v>
      </c>
      <c r="O2412" t="s">
        <v>11739</v>
      </c>
      <c r="P2412">
        <v>0</v>
      </c>
      <c r="Q2412" t="s">
        <v>11740</v>
      </c>
      <c r="R2412" t="s">
        <v>11741</v>
      </c>
      <c r="S2412">
        <v>195</v>
      </c>
      <c r="T2412" t="s">
        <v>37</v>
      </c>
      <c r="U2412" t="s">
        <v>38</v>
      </c>
      <c r="V2412" t="s">
        <v>569</v>
      </c>
      <c r="W2412" s="11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5">
      <c r="A2413" t="s">
        <v>28</v>
      </c>
      <c r="B2413" t="s">
        <v>3839</v>
      </c>
      <c r="C2413">
        <v>278</v>
      </c>
      <c r="D2413">
        <v>119</v>
      </c>
      <c r="E2413">
        <v>11000</v>
      </c>
      <c r="F2413">
        <v>400</v>
      </c>
      <c r="G2413" t="s">
        <v>7847</v>
      </c>
      <c r="H2413">
        <v>19000</v>
      </c>
      <c r="I2413" s="11">
        <v>23089926</v>
      </c>
      <c r="J2413" t="s">
        <v>8366</v>
      </c>
      <c r="K2413" t="s">
        <v>95</v>
      </c>
      <c r="L2413" t="s">
        <v>11742</v>
      </c>
      <c r="M2413">
        <v>166269</v>
      </c>
      <c r="N2413">
        <v>20391</v>
      </c>
      <c r="O2413" t="s">
        <v>1094</v>
      </c>
      <c r="P2413">
        <v>3</v>
      </c>
      <c r="Q2413" t="s">
        <v>11743</v>
      </c>
      <c r="R2413" t="s">
        <v>11744</v>
      </c>
      <c r="S2413">
        <v>735</v>
      </c>
      <c r="T2413" t="s">
        <v>37</v>
      </c>
      <c r="U2413" t="s">
        <v>56</v>
      </c>
      <c r="V2413" t="s">
        <v>569</v>
      </c>
      <c r="W2413" s="11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5">
      <c r="A2414" t="s">
        <v>28</v>
      </c>
      <c r="B2414" t="s">
        <v>11745</v>
      </c>
      <c r="C2414">
        <v>81</v>
      </c>
      <c r="D2414">
        <v>103</v>
      </c>
      <c r="E2414">
        <v>20</v>
      </c>
      <c r="F2414">
        <v>125</v>
      </c>
      <c r="G2414" t="s">
        <v>11746</v>
      </c>
      <c r="H2414">
        <v>512</v>
      </c>
      <c r="I2414" s="11">
        <v>26161406</v>
      </c>
      <c r="J2414" t="s">
        <v>760</v>
      </c>
      <c r="K2414" t="s">
        <v>11747</v>
      </c>
      <c r="L2414" t="s">
        <v>11748</v>
      </c>
      <c r="M2414">
        <v>13874</v>
      </c>
      <c r="N2414">
        <v>1002</v>
      </c>
      <c r="O2414" t="s">
        <v>11749</v>
      </c>
      <c r="P2414">
        <v>2</v>
      </c>
      <c r="Q2414" t="s">
        <v>11750</v>
      </c>
      <c r="R2414" t="s">
        <v>11751</v>
      </c>
      <c r="S2414">
        <v>52</v>
      </c>
      <c r="T2414" t="s">
        <v>37</v>
      </c>
      <c r="U2414" t="s">
        <v>38</v>
      </c>
      <c r="V2414" t="s">
        <v>272</v>
      </c>
      <c r="W2414" s="11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5">
      <c r="A2415" t="s">
        <v>28</v>
      </c>
      <c r="B2415" t="s">
        <v>11455</v>
      </c>
      <c r="C2415">
        <v>58</v>
      </c>
      <c r="D2415">
        <v>134</v>
      </c>
      <c r="E2415">
        <v>133</v>
      </c>
      <c r="F2415">
        <v>258</v>
      </c>
      <c r="G2415" t="s">
        <v>10609</v>
      </c>
      <c r="H2415">
        <v>12000</v>
      </c>
      <c r="I2415" s="11">
        <v>22954968</v>
      </c>
      <c r="J2415" t="s">
        <v>209</v>
      </c>
      <c r="K2415" t="s">
        <v>735</v>
      </c>
      <c r="L2415" t="s">
        <v>11752</v>
      </c>
      <c r="M2415">
        <v>45703</v>
      </c>
      <c r="N2415">
        <v>12749</v>
      </c>
      <c r="O2415" t="s">
        <v>8426</v>
      </c>
      <c r="P2415">
        <v>1</v>
      </c>
      <c r="Q2415" t="s">
        <v>11753</v>
      </c>
      <c r="R2415" t="s">
        <v>11754</v>
      </c>
      <c r="S2415">
        <v>156</v>
      </c>
      <c r="T2415" t="s">
        <v>37</v>
      </c>
      <c r="U2415" t="s">
        <v>56</v>
      </c>
      <c r="V2415" t="s">
        <v>90</v>
      </c>
      <c r="W2415" s="11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5">
      <c r="A2416" t="s">
        <v>28</v>
      </c>
      <c r="B2416" t="s">
        <v>6720</v>
      </c>
      <c r="C2416">
        <v>153</v>
      </c>
      <c r="D2416">
        <v>155</v>
      </c>
      <c r="E2416">
        <v>0</v>
      </c>
      <c r="F2416">
        <v>170</v>
      </c>
      <c r="G2416" t="s">
        <v>11755</v>
      </c>
      <c r="H2416">
        <v>3000</v>
      </c>
      <c r="I2416" s="11">
        <v>26384919</v>
      </c>
      <c r="J2416" t="s">
        <v>3270</v>
      </c>
      <c r="K2416" t="s">
        <v>247</v>
      </c>
      <c r="L2416" t="s">
        <v>11756</v>
      </c>
      <c r="M2416">
        <v>189032</v>
      </c>
      <c r="N2416">
        <v>3677</v>
      </c>
      <c r="O2416" t="s">
        <v>11757</v>
      </c>
      <c r="P2416">
        <v>15</v>
      </c>
      <c r="Q2416" t="s">
        <v>11758</v>
      </c>
      <c r="R2416" t="s">
        <v>11759</v>
      </c>
      <c r="S2416">
        <v>560</v>
      </c>
      <c r="T2416" t="s">
        <v>37</v>
      </c>
      <c r="U2416" t="s">
        <v>38</v>
      </c>
      <c r="V2416" t="s">
        <v>569</v>
      </c>
      <c r="W2416" s="11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5">
      <c r="A2417" t="s">
        <v>28</v>
      </c>
      <c r="B2417" t="s">
        <v>11180</v>
      </c>
      <c r="C2417">
        <v>25</v>
      </c>
      <c r="D2417">
        <v>94</v>
      </c>
      <c r="E2417">
        <v>11</v>
      </c>
      <c r="F2417">
        <v>232</v>
      </c>
      <c r="G2417" t="s">
        <v>7228</v>
      </c>
      <c r="H2417">
        <v>1000</v>
      </c>
      <c r="I2417" s="11">
        <v>22189039</v>
      </c>
      <c r="J2417" t="s">
        <v>5523</v>
      </c>
      <c r="K2417" t="s">
        <v>2380</v>
      </c>
      <c r="L2417" t="s">
        <v>11760</v>
      </c>
      <c r="M2417">
        <v>17074</v>
      </c>
      <c r="N2417">
        <v>2210</v>
      </c>
      <c r="O2417" t="s">
        <v>11761</v>
      </c>
      <c r="P2417">
        <v>0</v>
      </c>
      <c r="Q2417" t="s">
        <v>11762</v>
      </c>
      <c r="R2417" t="s">
        <v>11763</v>
      </c>
      <c r="S2417">
        <v>55</v>
      </c>
      <c r="T2417" t="s">
        <v>37</v>
      </c>
      <c r="U2417" t="s">
        <v>38</v>
      </c>
      <c r="V2417" t="s">
        <v>569</v>
      </c>
      <c r="W2417" s="11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5">
      <c r="A2418" t="s">
        <v>28</v>
      </c>
      <c r="B2418" t="s">
        <v>11764</v>
      </c>
      <c r="C2418">
        <v>46</v>
      </c>
      <c r="D2418">
        <v>95</v>
      </c>
      <c r="E2418">
        <v>15</v>
      </c>
      <c r="F2418">
        <v>461</v>
      </c>
      <c r="G2418" t="s">
        <v>11765</v>
      </c>
      <c r="H2418">
        <v>1000</v>
      </c>
      <c r="I2418" s="11">
        <v>20998709</v>
      </c>
      <c r="J2418" t="s">
        <v>3138</v>
      </c>
      <c r="K2418" t="s">
        <v>3246</v>
      </c>
      <c r="L2418" t="s">
        <v>11766</v>
      </c>
      <c r="M2418">
        <v>6095</v>
      </c>
      <c r="N2418">
        <v>3845</v>
      </c>
      <c r="O2418" t="s">
        <v>3092</v>
      </c>
      <c r="P2418">
        <v>0</v>
      </c>
      <c r="Q2418" t="s">
        <v>11767</v>
      </c>
      <c r="R2418" t="s">
        <v>11768</v>
      </c>
      <c r="S2418">
        <v>76</v>
      </c>
      <c r="T2418" t="s">
        <v>37</v>
      </c>
      <c r="U2418" t="s">
        <v>38</v>
      </c>
      <c r="V2418" t="s">
        <v>90</v>
      </c>
      <c r="W2418" s="11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5">
      <c r="A2419" t="s">
        <v>28</v>
      </c>
      <c r="B2419" t="s">
        <v>11769</v>
      </c>
      <c r="C2419">
        <v>161</v>
      </c>
      <c r="D2419">
        <v>89</v>
      </c>
      <c r="E2419">
        <v>7</v>
      </c>
      <c r="F2419">
        <v>399</v>
      </c>
      <c r="G2419" t="s">
        <v>6653</v>
      </c>
      <c r="H2419">
        <v>919</v>
      </c>
      <c r="I2419" s="11">
        <v>20801344</v>
      </c>
      <c r="J2419" t="s">
        <v>6096</v>
      </c>
      <c r="K2419" t="s">
        <v>6645</v>
      </c>
      <c r="L2419" t="s">
        <v>11770</v>
      </c>
      <c r="M2419">
        <v>49721</v>
      </c>
      <c r="N2419">
        <v>2559</v>
      </c>
      <c r="O2419" t="s">
        <v>5266</v>
      </c>
      <c r="P2419">
        <v>0</v>
      </c>
      <c r="Q2419" t="s">
        <v>11771</v>
      </c>
      <c r="R2419" t="s">
        <v>11772</v>
      </c>
      <c r="S2419">
        <v>211</v>
      </c>
      <c r="T2419" t="s">
        <v>37</v>
      </c>
      <c r="U2419" t="s">
        <v>38</v>
      </c>
      <c r="V2419" t="s">
        <v>569</v>
      </c>
      <c r="W2419" s="11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5">
      <c r="A2420" t="s">
        <v>28</v>
      </c>
      <c r="B2420" t="s">
        <v>11773</v>
      </c>
      <c r="C2420">
        <v>108</v>
      </c>
      <c r="D2420">
        <v>97</v>
      </c>
      <c r="E2420">
        <v>83</v>
      </c>
      <c r="F2420">
        <v>579</v>
      </c>
      <c r="G2420" t="s">
        <v>11774</v>
      </c>
      <c r="H2420">
        <v>912</v>
      </c>
      <c r="I2420" s="11">
        <v>21468807</v>
      </c>
      <c r="J2420" t="s">
        <v>2912</v>
      </c>
      <c r="K2420" t="s">
        <v>2954</v>
      </c>
      <c r="L2420" t="s">
        <v>11775</v>
      </c>
      <c r="M2420">
        <v>13048</v>
      </c>
      <c r="N2420">
        <v>2682</v>
      </c>
      <c r="O2420" t="s">
        <v>3892</v>
      </c>
      <c r="P2420">
        <v>2</v>
      </c>
      <c r="Q2420" t="s">
        <v>11776</v>
      </c>
      <c r="R2420" t="s">
        <v>11777</v>
      </c>
      <c r="S2420">
        <v>227</v>
      </c>
      <c r="T2420" t="s">
        <v>37</v>
      </c>
      <c r="U2420" t="s">
        <v>38</v>
      </c>
      <c r="V2420" t="s">
        <v>569</v>
      </c>
      <c r="W2420" s="11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5">
      <c r="A2421" t="s">
        <v>28</v>
      </c>
      <c r="B2421" t="s">
        <v>3889</v>
      </c>
      <c r="C2421">
        <v>69</v>
      </c>
      <c r="D2421">
        <v>90</v>
      </c>
      <c r="E2421">
        <v>13</v>
      </c>
      <c r="F2421">
        <v>613</v>
      </c>
      <c r="G2421" t="s">
        <v>4884</v>
      </c>
      <c r="H2421">
        <v>882</v>
      </c>
      <c r="I2421" s="11">
        <v>19158074</v>
      </c>
      <c r="J2421" t="s">
        <v>1933</v>
      </c>
      <c r="K2421" t="s">
        <v>183</v>
      </c>
      <c r="L2421" t="s">
        <v>11778</v>
      </c>
      <c r="M2421">
        <v>17983</v>
      </c>
      <c r="N2421">
        <v>2661</v>
      </c>
      <c r="O2421" t="s">
        <v>6462</v>
      </c>
      <c r="P2421">
        <v>2</v>
      </c>
      <c r="Q2421" t="s">
        <v>11779</v>
      </c>
      <c r="R2421" t="s">
        <v>11780</v>
      </c>
      <c r="S2421">
        <v>127</v>
      </c>
      <c r="T2421" t="s">
        <v>37</v>
      </c>
      <c r="U2421" t="s">
        <v>38</v>
      </c>
      <c r="V2421" t="s">
        <v>90</v>
      </c>
      <c r="W2421" s="11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5">
      <c r="A2422" t="s">
        <v>28</v>
      </c>
      <c r="B2422" t="s">
        <v>11781</v>
      </c>
      <c r="C2422">
        <v>78</v>
      </c>
      <c r="D2422">
        <v>92</v>
      </c>
      <c r="E2422">
        <v>8</v>
      </c>
      <c r="F2422">
        <v>129</v>
      </c>
      <c r="G2422" t="s">
        <v>11782</v>
      </c>
      <c r="H2422">
        <v>472</v>
      </c>
      <c r="I2422" s="11">
        <v>18843314</v>
      </c>
      <c r="J2422" t="s">
        <v>896</v>
      </c>
      <c r="K2422" t="s">
        <v>10294</v>
      </c>
      <c r="L2422" t="s">
        <v>11783</v>
      </c>
      <c r="M2422">
        <v>27486</v>
      </c>
      <c r="N2422">
        <v>1045</v>
      </c>
      <c r="O2422" t="s">
        <v>9578</v>
      </c>
      <c r="P2422">
        <v>1</v>
      </c>
      <c r="Q2422" t="s">
        <v>11784</v>
      </c>
      <c r="R2422" t="s">
        <v>11785</v>
      </c>
      <c r="S2422">
        <v>284</v>
      </c>
      <c r="T2422" t="s">
        <v>37</v>
      </c>
      <c r="U2422" t="s">
        <v>38</v>
      </c>
      <c r="V2422" t="s">
        <v>39</v>
      </c>
      <c r="W2422" s="11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5">
      <c r="A2423" t="s">
        <v>28</v>
      </c>
      <c r="B2423" t="s">
        <v>11786</v>
      </c>
      <c r="C2423">
        <v>129</v>
      </c>
      <c r="D2423">
        <v>100</v>
      </c>
      <c r="E2423">
        <v>10</v>
      </c>
      <c r="F2423">
        <v>415</v>
      </c>
      <c r="G2423" t="s">
        <v>2038</v>
      </c>
      <c r="H2423">
        <v>826</v>
      </c>
      <c r="I2423" s="11">
        <v>20566327</v>
      </c>
      <c r="J2423" t="s">
        <v>2073</v>
      </c>
      <c r="K2423" t="s">
        <v>6075</v>
      </c>
      <c r="L2423" t="s">
        <v>11787</v>
      </c>
      <c r="M2423">
        <v>15385</v>
      </c>
      <c r="N2423">
        <v>2958</v>
      </c>
      <c r="O2423" t="s">
        <v>3077</v>
      </c>
      <c r="P2423">
        <v>2</v>
      </c>
      <c r="Q2423" t="s">
        <v>11788</v>
      </c>
      <c r="R2423" t="s">
        <v>11789</v>
      </c>
      <c r="S2423">
        <v>84</v>
      </c>
      <c r="T2423" t="s">
        <v>37</v>
      </c>
      <c r="U2423" t="s">
        <v>38</v>
      </c>
      <c r="V2423" t="s">
        <v>569</v>
      </c>
      <c r="W2423" s="11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5">
      <c r="A2424" t="s">
        <v>28</v>
      </c>
      <c r="B2424" t="s">
        <v>10221</v>
      </c>
      <c r="C2424">
        <v>135</v>
      </c>
      <c r="D2424">
        <v>117</v>
      </c>
      <c r="E2424">
        <v>19</v>
      </c>
      <c r="F2424">
        <v>461</v>
      </c>
      <c r="G2424" t="s">
        <v>11790</v>
      </c>
      <c r="H2424">
        <v>3000</v>
      </c>
      <c r="I2424" s="11">
        <v>20218921</v>
      </c>
      <c r="J2424" t="s">
        <v>5897</v>
      </c>
      <c r="K2424" t="s">
        <v>4322</v>
      </c>
      <c r="L2424" t="s">
        <v>11791</v>
      </c>
      <c r="M2424">
        <v>14814</v>
      </c>
      <c r="N2424">
        <v>4204</v>
      </c>
      <c r="O2424" t="s">
        <v>3092</v>
      </c>
      <c r="P2424">
        <v>4</v>
      </c>
      <c r="Q2424" t="s">
        <v>11792</v>
      </c>
      <c r="R2424" t="s">
        <v>11793</v>
      </c>
      <c r="S2424">
        <v>114</v>
      </c>
      <c r="T2424" t="s">
        <v>37</v>
      </c>
      <c r="U2424" t="s">
        <v>11794</v>
      </c>
      <c r="V2424" t="s">
        <v>39</v>
      </c>
      <c r="W2424" s="11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5">
      <c r="A2425" t="s">
        <v>28</v>
      </c>
      <c r="B2425" t="s">
        <v>11795</v>
      </c>
      <c r="C2425">
        <v>96</v>
      </c>
      <c r="D2425">
        <v>84</v>
      </c>
      <c r="E2425">
        <v>119</v>
      </c>
      <c r="F2425">
        <v>918</v>
      </c>
      <c r="G2425" t="s">
        <v>2555</v>
      </c>
      <c r="H2425">
        <v>989</v>
      </c>
      <c r="I2425" s="11">
        <v>17411331</v>
      </c>
      <c r="J2425" t="s">
        <v>4103</v>
      </c>
      <c r="K2425" t="s">
        <v>347</v>
      </c>
      <c r="L2425" t="s">
        <v>11796</v>
      </c>
      <c r="M2425">
        <v>17328</v>
      </c>
      <c r="N2425">
        <v>4660</v>
      </c>
      <c r="O2425" t="s">
        <v>8809</v>
      </c>
      <c r="P2425">
        <v>3</v>
      </c>
      <c r="Q2425" t="s">
        <v>11797</v>
      </c>
      <c r="R2425" t="s">
        <v>11798</v>
      </c>
      <c r="S2425">
        <v>237</v>
      </c>
      <c r="T2425" t="s">
        <v>37</v>
      </c>
      <c r="U2425" t="s">
        <v>365</v>
      </c>
      <c r="V2425" t="s">
        <v>569</v>
      </c>
      <c r="W2425" s="11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5">
      <c r="A2426" t="s">
        <v>28</v>
      </c>
      <c r="B2426" t="s">
        <v>11799</v>
      </c>
      <c r="C2426">
        <v>417</v>
      </c>
      <c r="D2426">
        <v>140</v>
      </c>
      <c r="E2426">
        <v>310</v>
      </c>
      <c r="F2426">
        <v>619</v>
      </c>
      <c r="G2426" t="s">
        <v>998</v>
      </c>
      <c r="H2426">
        <v>33000</v>
      </c>
      <c r="I2426" s="11">
        <v>21383298</v>
      </c>
      <c r="J2426" t="s">
        <v>2062</v>
      </c>
      <c r="K2426" t="s">
        <v>4046</v>
      </c>
      <c r="L2426" t="s">
        <v>11800</v>
      </c>
      <c r="M2426">
        <v>187170</v>
      </c>
      <c r="N2426">
        <v>34413</v>
      </c>
      <c r="O2426" t="s">
        <v>11801</v>
      </c>
      <c r="P2426">
        <v>3</v>
      </c>
      <c r="Q2426" t="s">
        <v>11802</v>
      </c>
      <c r="R2426" t="s">
        <v>11803</v>
      </c>
      <c r="S2426">
        <v>376</v>
      </c>
      <c r="T2426" t="s">
        <v>37</v>
      </c>
      <c r="U2426" t="s">
        <v>38</v>
      </c>
      <c r="V2426" t="s">
        <v>569</v>
      </c>
      <c r="W2426" s="11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5">
      <c r="A2427" t="s">
        <v>28</v>
      </c>
      <c r="B2427" t="s">
        <v>1442</v>
      </c>
      <c r="C2427">
        <v>172</v>
      </c>
      <c r="D2427">
        <v>108</v>
      </c>
      <c r="E2427">
        <v>79</v>
      </c>
      <c r="F2427">
        <v>537</v>
      </c>
      <c r="G2427" t="s">
        <v>11804</v>
      </c>
      <c r="H2427">
        <v>775</v>
      </c>
      <c r="I2427" s="11">
        <v>24984868</v>
      </c>
      <c r="J2427" t="s">
        <v>329</v>
      </c>
      <c r="K2427" t="s">
        <v>8782</v>
      </c>
      <c r="L2427" t="s">
        <v>11805</v>
      </c>
      <c r="M2427">
        <v>50056</v>
      </c>
      <c r="N2427">
        <v>3033</v>
      </c>
      <c r="O2427" t="s">
        <v>952</v>
      </c>
      <c r="P2427">
        <v>2</v>
      </c>
      <c r="Q2427" t="s">
        <v>11806</v>
      </c>
      <c r="R2427" t="s">
        <v>11807</v>
      </c>
      <c r="S2427">
        <v>152</v>
      </c>
      <c r="T2427" t="s">
        <v>37</v>
      </c>
      <c r="U2427" t="s">
        <v>38</v>
      </c>
      <c r="V2427" t="s">
        <v>569</v>
      </c>
      <c r="W2427" s="11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5">
      <c r="A2428" t="s">
        <v>28</v>
      </c>
      <c r="B2428" t="s">
        <v>11808</v>
      </c>
      <c r="C2428">
        <v>88</v>
      </c>
      <c r="D2428">
        <v>109</v>
      </c>
      <c r="E2428">
        <v>11</v>
      </c>
      <c r="F2428">
        <v>159</v>
      </c>
      <c r="G2428" t="s">
        <v>5453</v>
      </c>
      <c r="H2428">
        <v>471</v>
      </c>
      <c r="I2428" s="11">
        <v>16459004</v>
      </c>
      <c r="J2428" t="s">
        <v>1861</v>
      </c>
      <c r="K2428" t="s">
        <v>11809</v>
      </c>
      <c r="L2428" t="s">
        <v>11810</v>
      </c>
      <c r="M2428">
        <v>13320</v>
      </c>
      <c r="N2428">
        <v>1069</v>
      </c>
      <c r="O2428" t="s">
        <v>11811</v>
      </c>
      <c r="P2428">
        <v>1</v>
      </c>
      <c r="Q2428" t="s">
        <v>11812</v>
      </c>
      <c r="R2428" t="s">
        <v>11813</v>
      </c>
      <c r="S2428">
        <v>415</v>
      </c>
      <c r="T2428" t="s">
        <v>37</v>
      </c>
      <c r="U2428" t="s">
        <v>263</v>
      </c>
      <c r="V2428" t="s">
        <v>569</v>
      </c>
      <c r="W2428" s="11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5">
      <c r="A2429" t="s">
        <v>28</v>
      </c>
      <c r="B2429" t="s">
        <v>2208</v>
      </c>
      <c r="C2429">
        <v>388</v>
      </c>
      <c r="D2429">
        <v>131</v>
      </c>
      <c r="E2429">
        <v>0</v>
      </c>
      <c r="F2429">
        <v>383</v>
      </c>
      <c r="G2429" t="s">
        <v>2209</v>
      </c>
      <c r="H2429">
        <v>10000</v>
      </c>
      <c r="I2429" s="11">
        <v>15700000</v>
      </c>
      <c r="J2429" t="s">
        <v>2111</v>
      </c>
      <c r="K2429" t="s">
        <v>860</v>
      </c>
      <c r="L2429" t="s">
        <v>11814</v>
      </c>
      <c r="M2429">
        <v>332065</v>
      </c>
      <c r="N2429">
        <v>11114</v>
      </c>
      <c r="O2429" t="s">
        <v>3114</v>
      </c>
      <c r="P2429">
        <v>0</v>
      </c>
      <c r="Q2429" t="s">
        <v>11815</v>
      </c>
      <c r="R2429" t="s">
        <v>11816</v>
      </c>
      <c r="S2429">
        <v>876</v>
      </c>
      <c r="T2429" t="s">
        <v>37</v>
      </c>
      <c r="U2429" t="s">
        <v>38</v>
      </c>
      <c r="V2429" t="s">
        <v>569</v>
      </c>
      <c r="W2429" s="11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5">
      <c r="A2430" t="s">
        <v>28</v>
      </c>
      <c r="B2430" t="s">
        <v>11817</v>
      </c>
      <c r="C2430">
        <v>45</v>
      </c>
      <c r="D2430">
        <v>114</v>
      </c>
      <c r="E2430">
        <v>73</v>
      </c>
      <c r="F2430">
        <v>563</v>
      </c>
      <c r="G2430" t="s">
        <v>11818</v>
      </c>
      <c r="H2430">
        <v>695</v>
      </c>
      <c r="I2430" s="11">
        <v>15100000</v>
      </c>
      <c r="J2430" t="s">
        <v>2145</v>
      </c>
      <c r="K2430" t="s">
        <v>2735</v>
      </c>
      <c r="L2430" t="s">
        <v>11819</v>
      </c>
      <c r="M2430">
        <v>22797</v>
      </c>
      <c r="N2430">
        <v>3444</v>
      </c>
      <c r="O2430" t="s">
        <v>3728</v>
      </c>
      <c r="P2430">
        <v>1</v>
      </c>
      <c r="Q2430" t="s">
        <v>11820</v>
      </c>
      <c r="R2430" t="s">
        <v>11821</v>
      </c>
      <c r="S2430">
        <v>96</v>
      </c>
      <c r="T2430" t="s">
        <v>37</v>
      </c>
      <c r="U2430" t="s">
        <v>38</v>
      </c>
      <c r="V2430" t="s">
        <v>569</v>
      </c>
      <c r="W2430" s="11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5">
      <c r="A2431" t="s">
        <v>28</v>
      </c>
      <c r="B2431" t="s">
        <v>8214</v>
      </c>
      <c r="C2431">
        <v>414</v>
      </c>
      <c r="D2431">
        <v>97</v>
      </c>
      <c r="E2431">
        <v>181</v>
      </c>
      <c r="F2431">
        <v>748</v>
      </c>
      <c r="G2431" t="s">
        <v>1019</v>
      </c>
      <c r="H2431">
        <v>11000</v>
      </c>
      <c r="I2431" s="11">
        <v>14938570</v>
      </c>
      <c r="J2431" t="s">
        <v>1477</v>
      </c>
      <c r="K2431" t="s">
        <v>335</v>
      </c>
      <c r="L2431" t="s">
        <v>11822</v>
      </c>
      <c r="M2431">
        <v>111625</v>
      </c>
      <c r="N2431">
        <v>14025</v>
      </c>
      <c r="O2431" t="s">
        <v>998</v>
      </c>
      <c r="P2431">
        <v>1</v>
      </c>
      <c r="Q2431" t="s">
        <v>11823</v>
      </c>
      <c r="R2431" t="s">
        <v>11824</v>
      </c>
      <c r="S2431">
        <v>369</v>
      </c>
      <c r="T2431" t="s">
        <v>37</v>
      </c>
      <c r="U2431" t="s">
        <v>38</v>
      </c>
      <c r="V2431" t="s">
        <v>569</v>
      </c>
      <c r="W2431" s="11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5">
      <c r="A2432" t="s">
        <v>28</v>
      </c>
      <c r="B2432" t="s">
        <v>10045</v>
      </c>
      <c r="C2432">
        <v>291</v>
      </c>
      <c r="D2432">
        <v>122</v>
      </c>
      <c r="E2432">
        <v>210</v>
      </c>
      <c r="F2432">
        <v>123</v>
      </c>
      <c r="G2432" t="s">
        <v>11825</v>
      </c>
      <c r="H2432">
        <v>22000</v>
      </c>
      <c r="I2432" s="11">
        <v>17237244</v>
      </c>
      <c r="J2432" t="s">
        <v>2062</v>
      </c>
      <c r="K2432" t="s">
        <v>670</v>
      </c>
      <c r="L2432" t="s">
        <v>11826</v>
      </c>
      <c r="M2432">
        <v>57210</v>
      </c>
      <c r="N2432">
        <v>22574</v>
      </c>
      <c r="O2432" t="s">
        <v>11827</v>
      </c>
      <c r="P2432">
        <v>3</v>
      </c>
      <c r="Q2432" t="s">
        <v>11828</v>
      </c>
      <c r="R2432" t="s">
        <v>11829</v>
      </c>
      <c r="S2432">
        <v>158</v>
      </c>
      <c r="T2432" t="s">
        <v>37</v>
      </c>
      <c r="U2432" t="s">
        <v>56</v>
      </c>
      <c r="V2432" t="s">
        <v>569</v>
      </c>
      <c r="W2432" s="11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5">
      <c r="A2433" t="s">
        <v>28</v>
      </c>
      <c r="B2433" t="s">
        <v>11830</v>
      </c>
      <c r="C2433">
        <v>97</v>
      </c>
      <c r="D2433">
        <v>87</v>
      </c>
      <c r="E2433">
        <v>374</v>
      </c>
      <c r="F2433">
        <v>484</v>
      </c>
      <c r="G2433" t="s">
        <v>11205</v>
      </c>
      <c r="H2433">
        <v>826</v>
      </c>
      <c r="I2433" s="11">
        <v>14249005</v>
      </c>
      <c r="J2433" t="s">
        <v>1611</v>
      </c>
      <c r="K2433" t="s">
        <v>877</v>
      </c>
      <c r="L2433" t="s">
        <v>11831</v>
      </c>
      <c r="M2433">
        <v>39788</v>
      </c>
      <c r="N2433">
        <v>2689</v>
      </c>
      <c r="O2433" t="s">
        <v>9827</v>
      </c>
      <c r="P2433">
        <v>1</v>
      </c>
      <c r="Q2433" t="s">
        <v>11832</v>
      </c>
      <c r="R2433" t="s">
        <v>11833</v>
      </c>
      <c r="S2433">
        <v>619</v>
      </c>
      <c r="T2433" t="s">
        <v>37</v>
      </c>
      <c r="U2433" t="s">
        <v>38</v>
      </c>
      <c r="V2433" t="s">
        <v>569</v>
      </c>
      <c r="W2433" s="11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5">
      <c r="A2434" t="s">
        <v>28</v>
      </c>
      <c r="B2434" t="s">
        <v>11834</v>
      </c>
      <c r="C2434">
        <v>37</v>
      </c>
      <c r="D2434">
        <v>85</v>
      </c>
      <c r="E2434">
        <v>12</v>
      </c>
      <c r="F2434">
        <v>23</v>
      </c>
      <c r="G2434" t="s">
        <v>11835</v>
      </c>
      <c r="H2434">
        <v>354</v>
      </c>
      <c r="I2434" s="11">
        <v>12701880</v>
      </c>
      <c r="J2434" t="s">
        <v>461</v>
      </c>
      <c r="K2434" t="s">
        <v>11836</v>
      </c>
      <c r="L2434" t="s">
        <v>11837</v>
      </c>
      <c r="M2434">
        <v>2037</v>
      </c>
      <c r="N2434">
        <v>568</v>
      </c>
      <c r="O2434" t="s">
        <v>11838</v>
      </c>
      <c r="P2434">
        <v>0</v>
      </c>
      <c r="Q2434" t="s">
        <v>11839</v>
      </c>
      <c r="R2434" t="s">
        <v>11840</v>
      </c>
      <c r="S2434">
        <v>22</v>
      </c>
      <c r="T2434" t="s">
        <v>37</v>
      </c>
      <c r="U2434" t="s">
        <v>38</v>
      </c>
      <c r="V2434" t="s">
        <v>272</v>
      </c>
      <c r="W2434" s="11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5">
      <c r="A2435" t="s">
        <v>28</v>
      </c>
      <c r="B2435" t="s">
        <v>11841</v>
      </c>
      <c r="C2435">
        <v>90</v>
      </c>
      <c r="D2435">
        <v>101</v>
      </c>
      <c r="E2435">
        <v>36</v>
      </c>
      <c r="F2435">
        <v>377</v>
      </c>
      <c r="G2435" t="s">
        <v>11842</v>
      </c>
      <c r="H2435">
        <v>1000</v>
      </c>
      <c r="I2435" s="11">
        <v>12801190</v>
      </c>
      <c r="J2435" t="s">
        <v>31</v>
      </c>
      <c r="K2435" t="s">
        <v>4339</v>
      </c>
      <c r="L2435" t="s">
        <v>11843</v>
      </c>
      <c r="M2435">
        <v>16340</v>
      </c>
      <c r="N2435">
        <v>2764</v>
      </c>
      <c r="O2435" t="s">
        <v>11844</v>
      </c>
      <c r="P2435">
        <v>1</v>
      </c>
      <c r="Q2435" t="s">
        <v>11845</v>
      </c>
      <c r="R2435" t="s">
        <v>11846</v>
      </c>
      <c r="S2435">
        <v>355</v>
      </c>
      <c r="T2435" t="s">
        <v>37</v>
      </c>
      <c r="U2435" t="s">
        <v>38</v>
      </c>
      <c r="V2435" t="s">
        <v>569</v>
      </c>
      <c r="W2435" s="11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5">
      <c r="A2436" t="s">
        <v>28</v>
      </c>
      <c r="B2436" t="s">
        <v>11847</v>
      </c>
      <c r="C2436">
        <v>81</v>
      </c>
      <c r="D2436">
        <v>121</v>
      </c>
      <c r="E2436">
        <v>16</v>
      </c>
      <c r="F2436">
        <v>526</v>
      </c>
      <c r="G2436" t="s">
        <v>5000</v>
      </c>
      <c r="H2436">
        <v>907</v>
      </c>
      <c r="I2436" s="11">
        <v>12549485</v>
      </c>
      <c r="J2436" t="s">
        <v>11848</v>
      </c>
      <c r="K2436" t="s">
        <v>7128</v>
      </c>
      <c r="L2436" t="s">
        <v>11849</v>
      </c>
      <c r="M2436">
        <v>4603</v>
      </c>
      <c r="N2436">
        <v>3633</v>
      </c>
      <c r="O2436" t="s">
        <v>1814</v>
      </c>
      <c r="P2436">
        <v>4</v>
      </c>
      <c r="Q2436" t="s">
        <v>11850</v>
      </c>
      <c r="R2436" t="s">
        <v>11851</v>
      </c>
      <c r="S2436">
        <v>91</v>
      </c>
      <c r="T2436" t="s">
        <v>37</v>
      </c>
      <c r="U2436" t="s">
        <v>38</v>
      </c>
      <c r="V2436" t="s">
        <v>569</v>
      </c>
      <c r="W2436" s="11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5">
      <c r="A2437" t="s">
        <v>28</v>
      </c>
      <c r="B2437" t="s">
        <v>11852</v>
      </c>
      <c r="C2437">
        <v>221</v>
      </c>
      <c r="D2437">
        <v>107</v>
      </c>
      <c r="E2437">
        <v>92</v>
      </c>
      <c r="F2437">
        <v>358</v>
      </c>
      <c r="G2437" t="s">
        <v>1785</v>
      </c>
      <c r="H2437">
        <v>11000</v>
      </c>
      <c r="I2437" s="11">
        <v>13766014</v>
      </c>
      <c r="J2437" t="s">
        <v>209</v>
      </c>
      <c r="K2437" t="s">
        <v>252</v>
      </c>
      <c r="L2437" t="s">
        <v>11853</v>
      </c>
      <c r="M2437">
        <v>106111</v>
      </c>
      <c r="N2437">
        <v>17627</v>
      </c>
      <c r="O2437" t="s">
        <v>1097</v>
      </c>
      <c r="P2437">
        <v>0</v>
      </c>
      <c r="Q2437" t="s">
        <v>11854</v>
      </c>
      <c r="R2437" t="s">
        <v>11855</v>
      </c>
      <c r="S2437">
        <v>181</v>
      </c>
      <c r="T2437" t="s">
        <v>37</v>
      </c>
      <c r="U2437" t="s">
        <v>38</v>
      </c>
      <c r="V2437" t="s">
        <v>39</v>
      </c>
      <c r="W2437" s="11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5">
      <c r="A2438" t="s">
        <v>28</v>
      </c>
      <c r="B2438" t="s">
        <v>11856</v>
      </c>
      <c r="C2438">
        <v>230</v>
      </c>
      <c r="D2438">
        <v>111</v>
      </c>
      <c r="E2438">
        <v>0</v>
      </c>
      <c r="F2438">
        <v>727</v>
      </c>
      <c r="G2438" t="s">
        <v>6281</v>
      </c>
      <c r="H2438">
        <v>796</v>
      </c>
      <c r="I2438" s="11">
        <v>13034417</v>
      </c>
      <c r="J2438" t="s">
        <v>3637</v>
      </c>
      <c r="K2438" t="s">
        <v>8037</v>
      </c>
      <c r="L2438" t="s">
        <v>11857</v>
      </c>
      <c r="M2438">
        <v>55665</v>
      </c>
      <c r="N2438">
        <v>2633</v>
      </c>
      <c r="O2438" t="s">
        <v>4776</v>
      </c>
      <c r="P2438">
        <v>1</v>
      </c>
      <c r="Q2438" t="s">
        <v>11858</v>
      </c>
      <c r="R2438" t="s">
        <v>11859</v>
      </c>
      <c r="S2438">
        <v>118</v>
      </c>
      <c r="T2438" t="s">
        <v>37</v>
      </c>
      <c r="U2438" t="s">
        <v>38</v>
      </c>
      <c r="V2438" t="s">
        <v>39</v>
      </c>
      <c r="W2438" s="11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5">
      <c r="A2439" t="s">
        <v>28</v>
      </c>
      <c r="B2439" t="s">
        <v>11862</v>
      </c>
      <c r="C2439">
        <v>119</v>
      </c>
      <c r="D2439">
        <v>97</v>
      </c>
      <c r="E2439">
        <v>164</v>
      </c>
      <c r="F2439">
        <v>308</v>
      </c>
      <c r="G2439" t="s">
        <v>7091</v>
      </c>
      <c r="H2439">
        <v>436</v>
      </c>
      <c r="I2439" s="11">
        <v>12212417</v>
      </c>
      <c r="J2439" t="s">
        <v>1477</v>
      </c>
      <c r="K2439" t="s">
        <v>4221</v>
      </c>
      <c r="L2439" t="s">
        <v>11863</v>
      </c>
      <c r="M2439">
        <v>30643</v>
      </c>
      <c r="N2439">
        <v>1172</v>
      </c>
      <c r="O2439" t="s">
        <v>5280</v>
      </c>
      <c r="P2439">
        <v>3</v>
      </c>
      <c r="Q2439" t="s">
        <v>11864</v>
      </c>
      <c r="R2439" t="s">
        <v>11865</v>
      </c>
      <c r="S2439">
        <v>144</v>
      </c>
      <c r="T2439" t="s">
        <v>37</v>
      </c>
      <c r="U2439" t="s">
        <v>38</v>
      </c>
      <c r="V2439" t="s">
        <v>569</v>
      </c>
      <c r="W2439" s="11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5">
      <c r="A2440" t="s">
        <v>28</v>
      </c>
      <c r="B2440" t="s">
        <v>2850</v>
      </c>
      <c r="C2440">
        <v>97</v>
      </c>
      <c r="D2440">
        <v>97</v>
      </c>
      <c r="E2440">
        <v>745</v>
      </c>
      <c r="F2440">
        <v>745</v>
      </c>
      <c r="G2440" t="s">
        <v>5313</v>
      </c>
      <c r="H2440">
        <v>12000</v>
      </c>
      <c r="I2440" s="11">
        <v>11614236</v>
      </c>
      <c r="J2440" t="s">
        <v>1611</v>
      </c>
      <c r="K2440" t="s">
        <v>296</v>
      </c>
      <c r="L2440" t="s">
        <v>11866</v>
      </c>
      <c r="M2440">
        <v>9294</v>
      </c>
      <c r="N2440">
        <v>15209</v>
      </c>
      <c r="O2440" t="s">
        <v>2850</v>
      </c>
      <c r="P2440">
        <v>2</v>
      </c>
      <c r="Q2440" t="s">
        <v>11867</v>
      </c>
      <c r="R2440" t="s">
        <v>11868</v>
      </c>
      <c r="S2440">
        <v>140</v>
      </c>
      <c r="T2440" t="s">
        <v>37</v>
      </c>
      <c r="U2440" t="s">
        <v>38</v>
      </c>
      <c r="V2440" t="s">
        <v>39</v>
      </c>
      <c r="W2440" s="11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5">
      <c r="A2441" t="s">
        <v>720</v>
      </c>
      <c r="B2441" t="s">
        <v>6381</v>
      </c>
      <c r="C2441">
        <v>119</v>
      </c>
      <c r="D2441">
        <v>125</v>
      </c>
      <c r="E2441">
        <v>34</v>
      </c>
      <c r="F2441">
        <v>65</v>
      </c>
      <c r="G2441" t="s">
        <v>11869</v>
      </c>
      <c r="H2441">
        <v>427</v>
      </c>
      <c r="I2441" s="11">
        <v>13337299</v>
      </c>
      <c r="J2441" t="s">
        <v>6194</v>
      </c>
      <c r="K2441" t="s">
        <v>3453</v>
      </c>
      <c r="L2441" t="s">
        <v>11870</v>
      </c>
      <c r="M2441">
        <v>9649</v>
      </c>
      <c r="N2441">
        <v>729</v>
      </c>
      <c r="O2441" t="s">
        <v>11871</v>
      </c>
      <c r="P2441">
        <v>7</v>
      </c>
      <c r="Q2441" t="s">
        <v>11872</v>
      </c>
      <c r="R2441" t="s">
        <v>11873</v>
      </c>
      <c r="S2441">
        <v>226</v>
      </c>
      <c r="T2441" t="s">
        <v>37</v>
      </c>
      <c r="U2441" t="s">
        <v>38</v>
      </c>
      <c r="V2441" t="s">
        <v>39</v>
      </c>
      <c r="W2441" s="11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5">
      <c r="A2442" t="s">
        <v>28</v>
      </c>
      <c r="B2442" t="s">
        <v>3839</v>
      </c>
      <c r="C2442">
        <v>42</v>
      </c>
      <c r="D2442">
        <v>124</v>
      </c>
      <c r="E2442">
        <v>11000</v>
      </c>
      <c r="F2442">
        <v>563</v>
      </c>
      <c r="G2442" t="s">
        <v>7872</v>
      </c>
      <c r="H2442">
        <v>11000</v>
      </c>
      <c r="I2442" s="11">
        <v>10763469</v>
      </c>
      <c r="J2442" t="s">
        <v>1375</v>
      </c>
      <c r="K2442" t="s">
        <v>3839</v>
      </c>
      <c r="L2442" t="s">
        <v>11874</v>
      </c>
      <c r="M2442">
        <v>13692</v>
      </c>
      <c r="N2442">
        <v>12685</v>
      </c>
      <c r="O2442" t="s">
        <v>2772</v>
      </c>
      <c r="P2442">
        <v>0</v>
      </c>
      <c r="Q2442" t="s">
        <v>11875</v>
      </c>
      <c r="R2442" t="s">
        <v>11876</v>
      </c>
      <c r="S2442">
        <v>55</v>
      </c>
      <c r="T2442" t="s">
        <v>37</v>
      </c>
      <c r="U2442" t="s">
        <v>38</v>
      </c>
      <c r="V2442" t="s">
        <v>90</v>
      </c>
      <c r="W2442" s="11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5">
      <c r="A2443" t="s">
        <v>28</v>
      </c>
      <c r="B2443" t="s">
        <v>11877</v>
      </c>
      <c r="C2443">
        <v>24</v>
      </c>
      <c r="D2443">
        <v>76</v>
      </c>
      <c r="E2443">
        <v>9</v>
      </c>
      <c r="F2443">
        <v>47</v>
      </c>
      <c r="G2443" t="s">
        <v>11878</v>
      </c>
      <c r="H2443">
        <v>595</v>
      </c>
      <c r="I2443" s="11">
        <v>11144518</v>
      </c>
      <c r="J2443" t="s">
        <v>8742</v>
      </c>
      <c r="K2443" t="s">
        <v>1968</v>
      </c>
      <c r="L2443" t="s">
        <v>11879</v>
      </c>
      <c r="M2443">
        <v>2724</v>
      </c>
      <c r="N2443">
        <v>1139</v>
      </c>
      <c r="O2443" t="s">
        <v>11880</v>
      </c>
      <c r="P2443">
        <v>0</v>
      </c>
      <c r="Q2443" t="s">
        <v>11881</v>
      </c>
      <c r="R2443" t="s">
        <v>11882</v>
      </c>
      <c r="S2443">
        <v>53</v>
      </c>
      <c r="T2443" t="s">
        <v>37</v>
      </c>
      <c r="U2443" t="s">
        <v>263</v>
      </c>
      <c r="V2443" t="s">
        <v>272</v>
      </c>
      <c r="W2443" s="11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5">
      <c r="A2444" t="s">
        <v>28</v>
      </c>
      <c r="B2444" t="s">
        <v>1666</v>
      </c>
      <c r="C2444">
        <v>208</v>
      </c>
      <c r="D2444">
        <v>107</v>
      </c>
      <c r="E2444">
        <v>561</v>
      </c>
      <c r="F2444">
        <v>353</v>
      </c>
      <c r="G2444" t="s">
        <v>1666</v>
      </c>
      <c r="H2444">
        <v>746</v>
      </c>
      <c r="I2444" s="11">
        <v>15608545</v>
      </c>
      <c r="J2444" t="s">
        <v>1285</v>
      </c>
      <c r="K2444" t="s">
        <v>939</v>
      </c>
      <c r="L2444" t="s">
        <v>11883</v>
      </c>
      <c r="M2444">
        <v>53471</v>
      </c>
      <c r="N2444">
        <v>2377</v>
      </c>
      <c r="O2444" t="s">
        <v>11884</v>
      </c>
      <c r="P2444">
        <v>3</v>
      </c>
      <c r="Q2444" t="s">
        <v>11885</v>
      </c>
      <c r="R2444" t="s">
        <v>11886</v>
      </c>
      <c r="S2444">
        <v>224</v>
      </c>
      <c r="T2444" t="s">
        <v>37</v>
      </c>
      <c r="U2444" t="s">
        <v>38</v>
      </c>
      <c r="V2444" t="s">
        <v>569</v>
      </c>
      <c r="W2444" s="11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5">
      <c r="A2445" t="s">
        <v>28</v>
      </c>
      <c r="B2445" t="s">
        <v>980</v>
      </c>
      <c r="C2445">
        <v>42</v>
      </c>
      <c r="D2445">
        <v>91</v>
      </c>
      <c r="E2445">
        <v>23</v>
      </c>
      <c r="F2445">
        <v>629</v>
      </c>
      <c r="G2445" t="s">
        <v>1779</v>
      </c>
      <c r="H2445">
        <v>925</v>
      </c>
      <c r="I2445" s="11">
        <v>10443316</v>
      </c>
      <c r="J2445" t="s">
        <v>1375</v>
      </c>
      <c r="K2445" t="s">
        <v>1739</v>
      </c>
      <c r="L2445" t="s">
        <v>11887</v>
      </c>
      <c r="M2445">
        <v>7159</v>
      </c>
      <c r="N2445">
        <v>2913</v>
      </c>
      <c r="O2445" t="s">
        <v>10644</v>
      </c>
      <c r="P2445">
        <v>2</v>
      </c>
      <c r="Q2445" t="s">
        <v>11888</v>
      </c>
      <c r="R2445" t="s">
        <v>11889</v>
      </c>
      <c r="S2445">
        <v>88</v>
      </c>
      <c r="T2445" t="s">
        <v>37</v>
      </c>
      <c r="U2445" t="s">
        <v>38</v>
      </c>
      <c r="V2445" t="s">
        <v>39</v>
      </c>
      <c r="W2445" s="11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5">
      <c r="A2446" t="s">
        <v>28</v>
      </c>
      <c r="B2446" t="s">
        <v>11890</v>
      </c>
      <c r="C2446">
        <v>44</v>
      </c>
      <c r="D2446">
        <v>96</v>
      </c>
      <c r="E2446">
        <v>4</v>
      </c>
      <c r="F2446">
        <v>670</v>
      </c>
      <c r="G2446" t="s">
        <v>3230</v>
      </c>
      <c r="H2446">
        <v>989</v>
      </c>
      <c r="I2446" s="11">
        <v>10494147</v>
      </c>
      <c r="J2446" t="s">
        <v>209</v>
      </c>
      <c r="K2446" t="s">
        <v>347</v>
      </c>
      <c r="L2446" t="s">
        <v>11891</v>
      </c>
      <c r="M2446">
        <v>7403</v>
      </c>
      <c r="N2446">
        <v>3142</v>
      </c>
      <c r="O2446" t="s">
        <v>9845</v>
      </c>
      <c r="P2446">
        <v>1</v>
      </c>
      <c r="Q2446" t="s">
        <v>11892</v>
      </c>
      <c r="R2446" t="s">
        <v>11893</v>
      </c>
      <c r="S2446">
        <v>162</v>
      </c>
      <c r="T2446" t="s">
        <v>37</v>
      </c>
      <c r="U2446" t="s">
        <v>38</v>
      </c>
      <c r="V2446" t="s">
        <v>39</v>
      </c>
      <c r="W2446" s="11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5">
      <c r="A2447" t="s">
        <v>28</v>
      </c>
      <c r="B2447" t="s">
        <v>2692</v>
      </c>
      <c r="C2447">
        <v>230</v>
      </c>
      <c r="D2447">
        <v>142</v>
      </c>
      <c r="E2447">
        <v>0</v>
      </c>
      <c r="F2447">
        <v>1000</v>
      </c>
      <c r="G2447" t="s">
        <v>2330</v>
      </c>
      <c r="H2447">
        <v>22000</v>
      </c>
      <c r="I2447" s="11">
        <v>9929000</v>
      </c>
      <c r="J2447" t="s">
        <v>1786</v>
      </c>
      <c r="K2447" t="s">
        <v>1683</v>
      </c>
      <c r="L2447" t="s">
        <v>11894</v>
      </c>
      <c r="M2447">
        <v>152306</v>
      </c>
      <c r="N2447">
        <v>29475</v>
      </c>
      <c r="O2447" t="s">
        <v>388</v>
      </c>
      <c r="P2447">
        <v>0</v>
      </c>
      <c r="Q2447" t="s">
        <v>11895</v>
      </c>
      <c r="R2447" t="s">
        <v>11896</v>
      </c>
      <c r="S2447">
        <v>513</v>
      </c>
      <c r="T2447" t="s">
        <v>37</v>
      </c>
      <c r="U2447" t="s">
        <v>56</v>
      </c>
      <c r="V2447" t="s">
        <v>569</v>
      </c>
      <c r="W2447" s="11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5">
      <c r="A2448" t="s">
        <v>28</v>
      </c>
      <c r="B2448" t="s">
        <v>10858</v>
      </c>
      <c r="C2448">
        <v>46</v>
      </c>
      <c r="D2448">
        <v>103</v>
      </c>
      <c r="E2448">
        <v>80</v>
      </c>
      <c r="F2448">
        <v>782</v>
      </c>
      <c r="G2448" t="s">
        <v>8340</v>
      </c>
      <c r="H2448">
        <v>1000</v>
      </c>
      <c r="I2448" s="11">
        <v>10411980</v>
      </c>
      <c r="J2448" t="s">
        <v>11897</v>
      </c>
      <c r="K2448" t="s">
        <v>8977</v>
      </c>
      <c r="L2448" t="s">
        <v>11898</v>
      </c>
      <c r="M2448">
        <v>22649</v>
      </c>
      <c r="N2448">
        <v>4676</v>
      </c>
      <c r="O2448" t="s">
        <v>8808</v>
      </c>
      <c r="P2448">
        <v>0</v>
      </c>
      <c r="Q2448" t="s">
        <v>11899</v>
      </c>
      <c r="R2448" t="s">
        <v>11900</v>
      </c>
      <c r="S2448">
        <v>212</v>
      </c>
      <c r="T2448" t="s">
        <v>37</v>
      </c>
      <c r="U2448" t="s">
        <v>38</v>
      </c>
      <c r="V2448" t="s">
        <v>90</v>
      </c>
      <c r="W2448" s="11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5">
      <c r="A2449" t="s">
        <v>28</v>
      </c>
      <c r="B2449" t="s">
        <v>4090</v>
      </c>
      <c r="C2449">
        <v>249</v>
      </c>
      <c r="D2449">
        <v>117</v>
      </c>
      <c r="E2449">
        <v>0</v>
      </c>
      <c r="F2449">
        <v>12000</v>
      </c>
      <c r="G2449" t="s">
        <v>296</v>
      </c>
      <c r="H2449">
        <v>22000</v>
      </c>
      <c r="I2449" s="11">
        <v>17439163</v>
      </c>
      <c r="J2449" t="s">
        <v>982</v>
      </c>
      <c r="K2449" t="s">
        <v>670</v>
      </c>
      <c r="L2449" t="s">
        <v>11902</v>
      </c>
      <c r="M2449">
        <v>537419</v>
      </c>
      <c r="N2449">
        <v>47728</v>
      </c>
      <c r="O2449" t="s">
        <v>267</v>
      </c>
      <c r="P2449">
        <v>1</v>
      </c>
      <c r="Q2449" t="s">
        <v>11903</v>
      </c>
      <c r="R2449" t="s">
        <v>11904</v>
      </c>
      <c r="S2449">
        <v>1028</v>
      </c>
      <c r="T2449" t="s">
        <v>37</v>
      </c>
      <c r="U2449" t="s">
        <v>38</v>
      </c>
      <c r="V2449" t="s">
        <v>569</v>
      </c>
      <c r="W2449" s="11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5">
      <c r="A2450" t="s">
        <v>720</v>
      </c>
      <c r="B2450" t="s">
        <v>11905</v>
      </c>
      <c r="C2450">
        <v>197</v>
      </c>
      <c r="D2450">
        <v>116</v>
      </c>
      <c r="E2450">
        <v>153</v>
      </c>
      <c r="F2450">
        <v>539</v>
      </c>
      <c r="G2450" t="s">
        <v>3443</v>
      </c>
      <c r="H2450">
        <v>3000</v>
      </c>
      <c r="I2450" s="11">
        <v>9396487</v>
      </c>
      <c r="J2450" t="s">
        <v>5897</v>
      </c>
      <c r="K2450" t="s">
        <v>696</v>
      </c>
      <c r="L2450" t="s">
        <v>11906</v>
      </c>
      <c r="M2450">
        <v>52421</v>
      </c>
      <c r="N2450">
        <v>5012</v>
      </c>
      <c r="O2450" t="s">
        <v>1655</v>
      </c>
      <c r="P2450">
        <v>0</v>
      </c>
      <c r="Q2450" t="s">
        <v>11907</v>
      </c>
      <c r="R2450" t="s">
        <v>11908</v>
      </c>
      <c r="S2450">
        <v>200</v>
      </c>
      <c r="T2450" t="s">
        <v>37</v>
      </c>
      <c r="U2450" t="s">
        <v>38</v>
      </c>
      <c r="V2450" t="s">
        <v>569</v>
      </c>
      <c r="W2450" s="11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5">
      <c r="A2451" t="s">
        <v>28</v>
      </c>
      <c r="B2451" t="s">
        <v>3031</v>
      </c>
      <c r="C2451">
        <v>71</v>
      </c>
      <c r="D2451">
        <v>118</v>
      </c>
      <c r="E2451">
        <v>41</v>
      </c>
      <c r="F2451">
        <v>274</v>
      </c>
      <c r="G2451" t="s">
        <v>4735</v>
      </c>
      <c r="H2451">
        <v>556</v>
      </c>
      <c r="I2451" s="11">
        <v>9059588</v>
      </c>
      <c r="J2451" t="s">
        <v>5047</v>
      </c>
      <c r="K2451" t="s">
        <v>11909</v>
      </c>
      <c r="L2451" t="s">
        <v>11910</v>
      </c>
      <c r="M2451">
        <v>17261</v>
      </c>
      <c r="N2451">
        <v>1873</v>
      </c>
      <c r="O2451" t="s">
        <v>11911</v>
      </c>
      <c r="P2451">
        <v>1</v>
      </c>
      <c r="Q2451" t="s">
        <v>11912</v>
      </c>
      <c r="R2451" t="s">
        <v>11913</v>
      </c>
      <c r="S2451">
        <v>125</v>
      </c>
      <c r="T2451" t="s">
        <v>37</v>
      </c>
      <c r="U2451" t="s">
        <v>38</v>
      </c>
      <c r="V2451" t="s">
        <v>569</v>
      </c>
      <c r="W2451" s="11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5">
      <c r="A2452" t="s">
        <v>28</v>
      </c>
      <c r="B2452" t="s">
        <v>8813</v>
      </c>
      <c r="C2452">
        <v>190</v>
      </c>
      <c r="D2452">
        <v>108</v>
      </c>
      <c r="E2452">
        <v>187</v>
      </c>
      <c r="F2452">
        <v>254</v>
      </c>
      <c r="G2452" t="s">
        <v>1462</v>
      </c>
      <c r="H2452">
        <v>11000</v>
      </c>
      <c r="I2452" s="11">
        <v>9172810</v>
      </c>
      <c r="J2452" t="s">
        <v>11914</v>
      </c>
      <c r="K2452" t="s">
        <v>555</v>
      </c>
      <c r="L2452" t="s">
        <v>11915</v>
      </c>
      <c r="M2452">
        <v>24150</v>
      </c>
      <c r="N2452">
        <v>12178</v>
      </c>
      <c r="O2452" t="s">
        <v>11916</v>
      </c>
      <c r="P2452">
        <v>0</v>
      </c>
      <c r="Q2452" t="s">
        <v>11917</v>
      </c>
      <c r="R2452" t="s">
        <v>11918</v>
      </c>
      <c r="S2452">
        <v>118</v>
      </c>
      <c r="T2452" t="s">
        <v>37</v>
      </c>
      <c r="U2452" t="s">
        <v>38</v>
      </c>
      <c r="V2452" t="s">
        <v>569</v>
      </c>
      <c r="W2452" s="11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5">
      <c r="A2453" t="s">
        <v>28</v>
      </c>
      <c r="B2453" t="s">
        <v>11919</v>
      </c>
      <c r="C2453">
        <v>50</v>
      </c>
      <c r="D2453">
        <v>94</v>
      </c>
      <c r="E2453">
        <v>9</v>
      </c>
      <c r="F2453">
        <v>612</v>
      </c>
      <c r="G2453" t="s">
        <v>7063</v>
      </c>
      <c r="H2453">
        <v>11000</v>
      </c>
      <c r="I2453" s="11">
        <v>8735529</v>
      </c>
      <c r="J2453" t="s">
        <v>1375</v>
      </c>
      <c r="K2453" t="s">
        <v>75</v>
      </c>
      <c r="L2453" t="s">
        <v>11920</v>
      </c>
      <c r="M2453">
        <v>8055</v>
      </c>
      <c r="N2453">
        <v>13524</v>
      </c>
      <c r="O2453" t="s">
        <v>11921</v>
      </c>
      <c r="P2453">
        <v>4</v>
      </c>
      <c r="Q2453" t="s">
        <v>11922</v>
      </c>
      <c r="R2453" t="s">
        <v>11923</v>
      </c>
      <c r="S2453">
        <v>89</v>
      </c>
      <c r="T2453" t="s">
        <v>37</v>
      </c>
      <c r="U2453" t="s">
        <v>38</v>
      </c>
      <c r="V2453" t="s">
        <v>39</v>
      </c>
      <c r="W2453" s="11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5">
      <c r="A2454" t="s">
        <v>28</v>
      </c>
      <c r="B2454" t="s">
        <v>11924</v>
      </c>
      <c r="C2454">
        <v>63</v>
      </c>
      <c r="D2454">
        <v>97</v>
      </c>
      <c r="E2454">
        <v>2</v>
      </c>
      <c r="F2454">
        <v>461</v>
      </c>
      <c r="G2454" t="s">
        <v>6958</v>
      </c>
      <c r="H2454">
        <v>890</v>
      </c>
      <c r="I2454" s="11">
        <v>8586376</v>
      </c>
      <c r="J2454" t="s">
        <v>1611</v>
      </c>
      <c r="K2454" t="s">
        <v>618</v>
      </c>
      <c r="L2454" t="s">
        <v>11925</v>
      </c>
      <c r="M2454">
        <v>26598</v>
      </c>
      <c r="N2454">
        <v>3161</v>
      </c>
      <c r="O2454" t="s">
        <v>1308</v>
      </c>
      <c r="P2454">
        <v>4</v>
      </c>
      <c r="Q2454" t="s">
        <v>11926</v>
      </c>
      <c r="R2454" t="s">
        <v>11927</v>
      </c>
      <c r="S2454">
        <v>132</v>
      </c>
      <c r="T2454" t="s">
        <v>37</v>
      </c>
      <c r="U2454" t="s">
        <v>38</v>
      </c>
      <c r="V2454" t="s">
        <v>569</v>
      </c>
      <c r="W2454" s="11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5">
      <c r="A2455" t="s">
        <v>28</v>
      </c>
      <c r="B2455" t="s">
        <v>5697</v>
      </c>
      <c r="C2455">
        <v>104</v>
      </c>
      <c r="D2455">
        <v>97</v>
      </c>
      <c r="E2455">
        <v>32</v>
      </c>
      <c r="F2455">
        <v>692</v>
      </c>
      <c r="G2455" t="s">
        <v>133</v>
      </c>
      <c r="H2455">
        <v>14000</v>
      </c>
      <c r="I2455" s="11">
        <v>8378141</v>
      </c>
      <c r="J2455" t="s">
        <v>1375</v>
      </c>
      <c r="K2455" t="s">
        <v>426</v>
      </c>
      <c r="L2455" t="s">
        <v>11928</v>
      </c>
      <c r="M2455">
        <v>18966</v>
      </c>
      <c r="N2455">
        <v>16502</v>
      </c>
      <c r="O2455" t="s">
        <v>698</v>
      </c>
      <c r="P2455">
        <v>5</v>
      </c>
      <c r="Q2455" t="s">
        <v>11929</v>
      </c>
      <c r="R2455" t="s">
        <v>11930</v>
      </c>
      <c r="S2455">
        <v>141</v>
      </c>
      <c r="T2455" t="s">
        <v>37</v>
      </c>
      <c r="U2455" t="s">
        <v>56</v>
      </c>
      <c r="V2455" t="s">
        <v>90</v>
      </c>
      <c r="W2455" s="11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5">
      <c r="A2456" t="s">
        <v>28</v>
      </c>
      <c r="B2456" t="s">
        <v>11931</v>
      </c>
      <c r="C2456">
        <v>49</v>
      </c>
      <c r="D2456">
        <v>91</v>
      </c>
      <c r="E2456">
        <v>6</v>
      </c>
      <c r="F2456">
        <v>596</v>
      </c>
      <c r="G2456" t="s">
        <v>6765</v>
      </c>
      <c r="H2456">
        <v>8000</v>
      </c>
      <c r="I2456" s="11">
        <v>8080116</v>
      </c>
      <c r="J2456" t="s">
        <v>2290</v>
      </c>
      <c r="K2456" t="s">
        <v>1174</v>
      </c>
      <c r="L2456" t="s">
        <v>11932</v>
      </c>
      <c r="M2456">
        <v>6562</v>
      </c>
      <c r="N2456">
        <v>10732</v>
      </c>
      <c r="O2456" t="s">
        <v>1451</v>
      </c>
      <c r="P2456">
        <v>0</v>
      </c>
      <c r="Q2456" t="s">
        <v>11933</v>
      </c>
      <c r="R2456" t="s">
        <v>11934</v>
      </c>
      <c r="S2456">
        <v>66</v>
      </c>
      <c r="T2456" t="s">
        <v>37</v>
      </c>
      <c r="U2456" t="s">
        <v>38</v>
      </c>
      <c r="V2456" t="s">
        <v>90</v>
      </c>
      <c r="W2456" s="11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5">
      <c r="A2457" t="s">
        <v>28</v>
      </c>
      <c r="B2457" t="s">
        <v>11935</v>
      </c>
      <c r="C2457">
        <v>300</v>
      </c>
      <c r="D2457">
        <v>107</v>
      </c>
      <c r="E2457">
        <v>454</v>
      </c>
      <c r="F2457">
        <v>39</v>
      </c>
      <c r="G2457" t="s">
        <v>11936</v>
      </c>
      <c r="H2457">
        <v>65</v>
      </c>
      <c r="I2457" s="11">
        <v>7757130</v>
      </c>
      <c r="J2457" t="s">
        <v>8601</v>
      </c>
      <c r="K2457" t="s">
        <v>11937</v>
      </c>
      <c r="L2457" t="s">
        <v>11938</v>
      </c>
      <c r="M2457">
        <v>307639</v>
      </c>
      <c r="N2457">
        <v>173</v>
      </c>
      <c r="O2457" t="s">
        <v>11939</v>
      </c>
      <c r="P2457">
        <v>1</v>
      </c>
      <c r="Q2457" t="s">
        <v>11940</v>
      </c>
      <c r="R2457" t="s">
        <v>11941</v>
      </c>
      <c r="S2457">
        <v>513</v>
      </c>
      <c r="T2457" t="s">
        <v>37</v>
      </c>
      <c r="U2457" t="s">
        <v>56</v>
      </c>
      <c r="V2457" t="s">
        <v>569</v>
      </c>
      <c r="W2457" s="11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5">
      <c r="A2458" t="s">
        <v>28</v>
      </c>
      <c r="B2458" t="s">
        <v>11942</v>
      </c>
      <c r="C2458">
        <v>43</v>
      </c>
      <c r="D2458">
        <v>95</v>
      </c>
      <c r="E2458">
        <v>24</v>
      </c>
      <c r="F2458">
        <v>426</v>
      </c>
      <c r="G2458" t="s">
        <v>1655</v>
      </c>
      <c r="H2458">
        <v>931</v>
      </c>
      <c r="I2458" s="11">
        <v>9123834</v>
      </c>
      <c r="J2458" t="s">
        <v>1618</v>
      </c>
      <c r="K2458" t="s">
        <v>9132</v>
      </c>
      <c r="L2458" t="s">
        <v>11943</v>
      </c>
      <c r="M2458">
        <v>4065</v>
      </c>
      <c r="N2458">
        <v>3322</v>
      </c>
      <c r="O2458" t="s">
        <v>11944</v>
      </c>
      <c r="P2458">
        <v>6</v>
      </c>
      <c r="Q2458" t="s">
        <v>11945</v>
      </c>
      <c r="R2458" t="s">
        <v>11946</v>
      </c>
      <c r="S2458">
        <v>33</v>
      </c>
      <c r="T2458" t="s">
        <v>37</v>
      </c>
      <c r="U2458" t="s">
        <v>38</v>
      </c>
      <c r="V2458" t="s">
        <v>39</v>
      </c>
      <c r="W2458" s="11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5">
      <c r="A2459" t="s">
        <v>28</v>
      </c>
      <c r="B2459" t="s">
        <v>11947</v>
      </c>
      <c r="C2459">
        <v>132</v>
      </c>
      <c r="D2459">
        <v>102</v>
      </c>
      <c r="E2459">
        <v>11</v>
      </c>
      <c r="F2459">
        <v>1000</v>
      </c>
      <c r="G2459" t="s">
        <v>638</v>
      </c>
      <c r="H2459">
        <v>15000</v>
      </c>
      <c r="I2459" s="11">
        <v>6409206</v>
      </c>
      <c r="J2459" t="s">
        <v>6111</v>
      </c>
      <c r="K2459" t="s">
        <v>177</v>
      </c>
      <c r="L2459" t="s">
        <v>11948</v>
      </c>
      <c r="M2459">
        <v>32311</v>
      </c>
      <c r="N2459">
        <v>33153</v>
      </c>
      <c r="O2459" t="s">
        <v>803</v>
      </c>
      <c r="P2459">
        <v>4</v>
      </c>
      <c r="Q2459" t="s">
        <v>11949</v>
      </c>
      <c r="R2459" t="s">
        <v>11950</v>
      </c>
      <c r="S2459">
        <v>104</v>
      </c>
      <c r="T2459" t="s">
        <v>37</v>
      </c>
      <c r="U2459" t="s">
        <v>38</v>
      </c>
      <c r="V2459" t="s">
        <v>39</v>
      </c>
      <c r="W2459" s="11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5">
      <c r="A2460" t="s">
        <v>28</v>
      </c>
      <c r="B2460" t="s">
        <v>11951</v>
      </c>
      <c r="C2460">
        <v>97</v>
      </c>
      <c r="D2460">
        <v>88</v>
      </c>
      <c r="E2460">
        <v>96</v>
      </c>
      <c r="F2460">
        <v>360</v>
      </c>
      <c r="G2460" t="s">
        <v>7780</v>
      </c>
      <c r="H2460">
        <v>24000</v>
      </c>
      <c r="I2460" s="11">
        <v>6373693</v>
      </c>
      <c r="J2460" t="s">
        <v>1618</v>
      </c>
      <c r="K2460" t="s">
        <v>77</v>
      </c>
      <c r="L2460" t="s">
        <v>11952</v>
      </c>
      <c r="M2460">
        <v>11498</v>
      </c>
      <c r="N2460">
        <v>25637</v>
      </c>
      <c r="O2460" t="s">
        <v>9942</v>
      </c>
      <c r="P2460">
        <v>1</v>
      </c>
      <c r="Q2460" t="s">
        <v>11953</v>
      </c>
      <c r="R2460" t="s">
        <v>11954</v>
      </c>
      <c r="S2460">
        <v>53</v>
      </c>
      <c r="T2460" t="s">
        <v>37</v>
      </c>
      <c r="U2460" t="s">
        <v>38</v>
      </c>
      <c r="V2460" t="s">
        <v>39</v>
      </c>
      <c r="W2460" s="11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5">
      <c r="A2461" t="s">
        <v>28</v>
      </c>
      <c r="B2461" t="s">
        <v>5753</v>
      </c>
      <c r="C2461">
        <v>242</v>
      </c>
      <c r="D2461">
        <v>106</v>
      </c>
      <c r="E2461">
        <v>835</v>
      </c>
      <c r="F2461">
        <v>363</v>
      </c>
      <c r="G2461" t="s">
        <v>2422</v>
      </c>
      <c r="H2461">
        <v>13000</v>
      </c>
      <c r="I2461" s="11">
        <v>7556708</v>
      </c>
      <c r="J2461" t="s">
        <v>3270</v>
      </c>
      <c r="K2461" t="s">
        <v>1124</v>
      </c>
      <c r="L2461" t="s">
        <v>11955</v>
      </c>
      <c r="M2461">
        <v>30284</v>
      </c>
      <c r="N2461">
        <v>14544</v>
      </c>
      <c r="O2461" t="s">
        <v>6043</v>
      </c>
      <c r="P2461">
        <v>1</v>
      </c>
      <c r="Q2461" t="s">
        <v>11956</v>
      </c>
      <c r="R2461" t="s">
        <v>11957</v>
      </c>
      <c r="S2461">
        <v>102</v>
      </c>
      <c r="T2461" t="s">
        <v>37</v>
      </c>
      <c r="U2461" t="s">
        <v>38</v>
      </c>
      <c r="V2461" t="s">
        <v>569</v>
      </c>
      <c r="W2461" s="11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5">
      <c r="A2462" t="s">
        <v>28</v>
      </c>
      <c r="B2462" t="s">
        <v>3839</v>
      </c>
      <c r="C2462">
        <v>218</v>
      </c>
      <c r="D2462">
        <v>92</v>
      </c>
      <c r="E2462">
        <v>11000</v>
      </c>
      <c r="F2462">
        <v>386</v>
      </c>
      <c r="G2462" t="s">
        <v>2689</v>
      </c>
      <c r="H2462">
        <v>860</v>
      </c>
      <c r="I2462" s="11">
        <v>5306447</v>
      </c>
      <c r="J2462" t="s">
        <v>1618</v>
      </c>
      <c r="K2462" t="s">
        <v>7872</v>
      </c>
      <c r="L2462" t="s">
        <v>11958</v>
      </c>
      <c r="M2462">
        <v>58967</v>
      </c>
      <c r="N2462">
        <v>2717</v>
      </c>
      <c r="O2462" t="s">
        <v>11959</v>
      </c>
      <c r="P2462">
        <v>1</v>
      </c>
      <c r="Q2462" t="s">
        <v>11960</v>
      </c>
      <c r="R2462" t="s">
        <v>11961</v>
      </c>
      <c r="S2462">
        <v>169</v>
      </c>
      <c r="T2462" t="s">
        <v>37</v>
      </c>
      <c r="U2462" t="s">
        <v>38</v>
      </c>
      <c r="V2462" t="s">
        <v>39</v>
      </c>
      <c r="W2462" s="11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5">
      <c r="A2463" t="s">
        <v>720</v>
      </c>
      <c r="B2463" t="s">
        <v>11962</v>
      </c>
      <c r="C2463">
        <v>49</v>
      </c>
      <c r="D2463">
        <v>105</v>
      </c>
      <c r="E2463">
        <v>52</v>
      </c>
      <c r="F2463">
        <v>275</v>
      </c>
      <c r="G2463" t="s">
        <v>6066</v>
      </c>
      <c r="H2463">
        <v>477</v>
      </c>
      <c r="I2463" s="11">
        <v>5217498</v>
      </c>
      <c r="J2463" t="s">
        <v>1861</v>
      </c>
      <c r="K2463" t="s">
        <v>8522</v>
      </c>
      <c r="L2463" t="s">
        <v>11963</v>
      </c>
      <c r="M2463">
        <v>3668</v>
      </c>
      <c r="N2463">
        <v>2312</v>
      </c>
      <c r="O2463" t="s">
        <v>391</v>
      </c>
      <c r="P2463">
        <v>4</v>
      </c>
      <c r="Q2463" t="s">
        <v>11964</v>
      </c>
      <c r="R2463" t="s">
        <v>11965</v>
      </c>
      <c r="S2463">
        <v>85</v>
      </c>
      <c r="T2463" t="s">
        <v>37</v>
      </c>
      <c r="U2463" t="s">
        <v>38</v>
      </c>
      <c r="V2463" t="s">
        <v>39</v>
      </c>
      <c r="W2463" s="11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5">
      <c r="A2464" t="s">
        <v>28</v>
      </c>
      <c r="B2464" t="s">
        <v>11484</v>
      </c>
      <c r="C2464">
        <v>172</v>
      </c>
      <c r="D2464">
        <v>107</v>
      </c>
      <c r="E2464">
        <v>0</v>
      </c>
      <c r="F2464">
        <v>289</v>
      </c>
      <c r="G2464" t="s">
        <v>5283</v>
      </c>
      <c r="H2464">
        <v>572</v>
      </c>
      <c r="I2464" s="11">
        <v>5023275</v>
      </c>
      <c r="J2464" t="s">
        <v>11966</v>
      </c>
      <c r="K2464" t="s">
        <v>11563</v>
      </c>
      <c r="L2464" t="s">
        <v>11967</v>
      </c>
      <c r="M2464">
        <v>34194</v>
      </c>
      <c r="N2464">
        <v>1627</v>
      </c>
      <c r="O2464" t="s">
        <v>11968</v>
      </c>
      <c r="P2464">
        <v>2</v>
      </c>
      <c r="Q2464" t="s">
        <v>11969</v>
      </c>
      <c r="R2464" t="s">
        <v>11970</v>
      </c>
      <c r="S2464">
        <v>199</v>
      </c>
      <c r="T2464" t="s">
        <v>37</v>
      </c>
      <c r="U2464" t="s">
        <v>1418</v>
      </c>
      <c r="V2464" t="s">
        <v>569</v>
      </c>
      <c r="W2464" s="11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5">
      <c r="A2465" t="s">
        <v>28</v>
      </c>
      <c r="B2465" t="s">
        <v>11971</v>
      </c>
      <c r="C2465">
        <v>68</v>
      </c>
      <c r="D2465">
        <v>120</v>
      </c>
      <c r="E2465">
        <v>0</v>
      </c>
      <c r="F2465">
        <v>693</v>
      </c>
      <c r="G2465" t="s">
        <v>1757</v>
      </c>
      <c r="H2465">
        <v>49000</v>
      </c>
      <c r="I2465" s="11">
        <v>4956401</v>
      </c>
      <c r="J2465" t="s">
        <v>3257</v>
      </c>
      <c r="K2465" t="s">
        <v>784</v>
      </c>
      <c r="L2465" t="s">
        <v>11972</v>
      </c>
      <c r="M2465">
        <v>12601</v>
      </c>
      <c r="N2465">
        <v>51657</v>
      </c>
      <c r="O2465" t="s">
        <v>1969</v>
      </c>
      <c r="P2465">
        <v>2</v>
      </c>
      <c r="Q2465" t="s">
        <v>11973</v>
      </c>
      <c r="R2465" t="s">
        <v>11974</v>
      </c>
      <c r="S2465">
        <v>89</v>
      </c>
      <c r="T2465" t="s">
        <v>37</v>
      </c>
      <c r="U2465" t="s">
        <v>1418</v>
      </c>
      <c r="V2465" t="s">
        <v>39</v>
      </c>
      <c r="W2465" s="11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5">
      <c r="A2466" t="s">
        <v>28</v>
      </c>
      <c r="B2466" t="s">
        <v>244</v>
      </c>
      <c r="C2466">
        <v>223</v>
      </c>
      <c r="D2466">
        <v>103</v>
      </c>
      <c r="E2466">
        <v>1000</v>
      </c>
      <c r="F2466">
        <v>611</v>
      </c>
      <c r="G2466" t="s">
        <v>11975</v>
      </c>
      <c r="H2466">
        <v>21000</v>
      </c>
      <c r="I2466" s="11">
        <v>4235837</v>
      </c>
      <c r="J2466" t="s">
        <v>11391</v>
      </c>
      <c r="K2466" t="s">
        <v>92</v>
      </c>
      <c r="L2466" t="s">
        <v>11976</v>
      </c>
      <c r="M2466">
        <v>175962</v>
      </c>
      <c r="N2466">
        <v>23932</v>
      </c>
      <c r="O2466" t="s">
        <v>2396</v>
      </c>
      <c r="P2466">
        <v>2</v>
      </c>
      <c r="Q2466" t="s">
        <v>11977</v>
      </c>
      <c r="R2466" t="s">
        <v>11978</v>
      </c>
      <c r="S2466">
        <v>336</v>
      </c>
      <c r="T2466" t="s">
        <v>37</v>
      </c>
      <c r="U2466" t="s">
        <v>38</v>
      </c>
      <c r="V2466" t="s">
        <v>569</v>
      </c>
      <c r="W2466" s="11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5">
      <c r="A2467" t="s">
        <v>28</v>
      </c>
      <c r="B2467" t="s">
        <v>11979</v>
      </c>
      <c r="C2467">
        <v>59</v>
      </c>
      <c r="D2467">
        <v>92</v>
      </c>
      <c r="E2467">
        <v>6</v>
      </c>
      <c r="F2467">
        <v>577</v>
      </c>
      <c r="G2467" t="s">
        <v>405</v>
      </c>
      <c r="H2467">
        <v>890</v>
      </c>
      <c r="I2467" s="11">
        <v>4002955</v>
      </c>
      <c r="J2467" t="s">
        <v>7620</v>
      </c>
      <c r="K2467" t="s">
        <v>618</v>
      </c>
      <c r="L2467" t="s">
        <v>11980</v>
      </c>
      <c r="M2467">
        <v>33745</v>
      </c>
      <c r="N2467">
        <v>3654</v>
      </c>
      <c r="O2467" t="s">
        <v>2548</v>
      </c>
      <c r="P2467">
        <v>0</v>
      </c>
      <c r="Q2467" t="s">
        <v>11981</v>
      </c>
      <c r="R2467" t="s">
        <v>11982</v>
      </c>
      <c r="S2467">
        <v>198</v>
      </c>
      <c r="T2467" t="s">
        <v>37</v>
      </c>
      <c r="U2467" t="s">
        <v>38</v>
      </c>
      <c r="V2467" t="s">
        <v>569</v>
      </c>
      <c r="W2467" s="11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5">
      <c r="A2468" t="s">
        <v>28</v>
      </c>
      <c r="B2468" t="s">
        <v>5589</v>
      </c>
      <c r="C2468">
        <v>252</v>
      </c>
      <c r="D2468">
        <v>147</v>
      </c>
      <c r="E2468">
        <v>0</v>
      </c>
      <c r="F2468">
        <v>669</v>
      </c>
      <c r="G2468" t="s">
        <v>4181</v>
      </c>
      <c r="H2468">
        <v>6000</v>
      </c>
      <c r="I2468" s="11">
        <v>7219578</v>
      </c>
      <c r="J2468" t="s">
        <v>1861</v>
      </c>
      <c r="K2468" t="s">
        <v>203</v>
      </c>
      <c r="L2468" t="s">
        <v>11983</v>
      </c>
      <c r="M2468">
        <v>235992</v>
      </c>
      <c r="N2468">
        <v>8484</v>
      </c>
      <c r="O2468" t="s">
        <v>6788</v>
      </c>
      <c r="P2468">
        <v>1</v>
      </c>
      <c r="Q2468" t="s">
        <v>11984</v>
      </c>
      <c r="R2468" t="s">
        <v>11985</v>
      </c>
      <c r="S2468">
        <v>1768</v>
      </c>
      <c r="T2468" t="s">
        <v>37</v>
      </c>
      <c r="U2468" t="s">
        <v>1418</v>
      </c>
      <c r="V2468" t="s">
        <v>569</v>
      </c>
      <c r="W2468" s="11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5">
      <c r="A2469" t="s">
        <v>28</v>
      </c>
      <c r="B2469" t="s">
        <v>3839</v>
      </c>
      <c r="C2469">
        <v>223</v>
      </c>
      <c r="D2469">
        <v>98</v>
      </c>
      <c r="E2469">
        <v>11000</v>
      </c>
      <c r="F2469">
        <v>557</v>
      </c>
      <c r="G2469" t="s">
        <v>203</v>
      </c>
      <c r="H2469">
        <v>12000</v>
      </c>
      <c r="I2469" s="11">
        <v>3247816</v>
      </c>
      <c r="J2469" t="s">
        <v>1375</v>
      </c>
      <c r="K2469" t="s">
        <v>735</v>
      </c>
      <c r="L2469" t="s">
        <v>11986</v>
      </c>
      <c r="M2469">
        <v>36145</v>
      </c>
      <c r="N2469">
        <v>19310</v>
      </c>
      <c r="O2469" t="s">
        <v>353</v>
      </c>
      <c r="P2469">
        <v>0</v>
      </c>
      <c r="Q2469" t="s">
        <v>11987</v>
      </c>
      <c r="R2469" t="s">
        <v>11988</v>
      </c>
      <c r="S2469">
        <v>108</v>
      </c>
      <c r="T2469" t="s">
        <v>37</v>
      </c>
      <c r="U2469" t="s">
        <v>38</v>
      </c>
      <c r="V2469" t="s">
        <v>569</v>
      </c>
      <c r="W2469" s="11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5">
      <c r="A2470" t="s">
        <v>28</v>
      </c>
      <c r="B2470" t="s">
        <v>11989</v>
      </c>
      <c r="C2470">
        <v>328</v>
      </c>
      <c r="D2470">
        <v>103</v>
      </c>
      <c r="E2470">
        <v>132</v>
      </c>
      <c r="F2470">
        <v>844</v>
      </c>
      <c r="G2470" t="s">
        <v>2721</v>
      </c>
      <c r="H2470">
        <v>10000</v>
      </c>
      <c r="I2470" s="11">
        <v>2412045</v>
      </c>
      <c r="J2470" t="s">
        <v>5257</v>
      </c>
      <c r="K2470" t="s">
        <v>176</v>
      </c>
      <c r="L2470" t="s">
        <v>11990</v>
      </c>
      <c r="M2470">
        <v>109873</v>
      </c>
      <c r="N2470">
        <v>12867</v>
      </c>
      <c r="O2470" t="s">
        <v>3375</v>
      </c>
      <c r="P2470">
        <v>0</v>
      </c>
      <c r="Q2470" t="s">
        <v>11991</v>
      </c>
      <c r="R2470" t="s">
        <v>11992</v>
      </c>
      <c r="S2470">
        <v>320</v>
      </c>
      <c r="T2470" t="s">
        <v>37</v>
      </c>
      <c r="U2470" t="s">
        <v>56</v>
      </c>
      <c r="V2470" t="s">
        <v>569</v>
      </c>
      <c r="W2470" s="11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5">
      <c r="A2471" t="s">
        <v>28</v>
      </c>
      <c r="B2471" t="s">
        <v>11993</v>
      </c>
      <c r="C2471">
        <v>150</v>
      </c>
      <c r="D2471">
        <v>111</v>
      </c>
      <c r="E2471">
        <v>122</v>
      </c>
      <c r="F2471">
        <v>25</v>
      </c>
      <c r="G2471" t="s">
        <v>8478</v>
      </c>
      <c r="H2471">
        <v>918</v>
      </c>
      <c r="I2471" s="11">
        <v>2203641</v>
      </c>
      <c r="J2471" t="s">
        <v>2079</v>
      </c>
      <c r="K2471" t="s">
        <v>201</v>
      </c>
      <c r="L2471" t="s">
        <v>11994</v>
      </c>
      <c r="M2471">
        <v>42792</v>
      </c>
      <c r="N2471">
        <v>1252</v>
      </c>
      <c r="O2471" t="s">
        <v>11995</v>
      </c>
      <c r="P2471">
        <v>0</v>
      </c>
      <c r="Q2471" t="s">
        <v>11996</v>
      </c>
      <c r="R2471" t="s">
        <v>11997</v>
      </c>
      <c r="S2471">
        <v>162</v>
      </c>
      <c r="T2471" t="s">
        <v>37</v>
      </c>
      <c r="U2471" t="s">
        <v>3428</v>
      </c>
      <c r="V2471" t="s">
        <v>569</v>
      </c>
      <c r="W2471" s="11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5">
      <c r="A2472" t="s">
        <v>28</v>
      </c>
      <c r="B2472" t="s">
        <v>11998</v>
      </c>
      <c r="C2472">
        <v>21</v>
      </c>
      <c r="D2472">
        <v>98</v>
      </c>
      <c r="E2472">
        <v>70</v>
      </c>
      <c r="F2472">
        <v>90</v>
      </c>
      <c r="G2472" t="s">
        <v>3622</v>
      </c>
      <c r="H2472">
        <v>876</v>
      </c>
      <c r="I2472" s="11">
        <v>1953732</v>
      </c>
      <c r="J2472" t="s">
        <v>1316</v>
      </c>
      <c r="K2472" t="s">
        <v>6049</v>
      </c>
      <c r="L2472" t="s">
        <v>11999</v>
      </c>
      <c r="M2472">
        <v>4996</v>
      </c>
      <c r="N2472">
        <v>1351</v>
      </c>
      <c r="O2472" t="s">
        <v>12000</v>
      </c>
      <c r="P2472">
        <v>0</v>
      </c>
      <c r="Q2472" t="s">
        <v>12001</v>
      </c>
      <c r="R2472" t="s">
        <v>12002</v>
      </c>
      <c r="S2472">
        <v>62</v>
      </c>
      <c r="T2472" t="s">
        <v>37</v>
      </c>
      <c r="U2472" t="s">
        <v>38</v>
      </c>
      <c r="V2472" t="s">
        <v>569</v>
      </c>
      <c r="W2472" s="11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5">
      <c r="A2473" t="s">
        <v>28</v>
      </c>
      <c r="B2473" t="s">
        <v>12003</v>
      </c>
      <c r="C2473">
        <v>28</v>
      </c>
      <c r="D2473">
        <v>111</v>
      </c>
      <c r="E2473">
        <v>0</v>
      </c>
      <c r="F2473">
        <v>617</v>
      </c>
      <c r="G2473" t="s">
        <v>3758</v>
      </c>
      <c r="H2473">
        <v>783</v>
      </c>
      <c r="I2473" s="11">
        <v>1954202</v>
      </c>
      <c r="J2473" t="s">
        <v>8601</v>
      </c>
      <c r="K2473" t="s">
        <v>3631</v>
      </c>
      <c r="L2473" t="s">
        <v>12004</v>
      </c>
      <c r="M2473">
        <v>5917</v>
      </c>
      <c r="N2473">
        <v>4834</v>
      </c>
      <c r="O2473" t="s">
        <v>1422</v>
      </c>
      <c r="P2473">
        <v>0</v>
      </c>
      <c r="Q2473" t="s">
        <v>12005</v>
      </c>
      <c r="R2473" t="s">
        <v>12006</v>
      </c>
      <c r="S2473">
        <v>71</v>
      </c>
      <c r="T2473" t="s">
        <v>37</v>
      </c>
      <c r="U2473" t="s">
        <v>38</v>
      </c>
      <c r="V2473" t="s">
        <v>39</v>
      </c>
      <c r="W2473" s="11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5">
      <c r="A2474" t="s">
        <v>28</v>
      </c>
      <c r="B2474" t="s">
        <v>11025</v>
      </c>
      <c r="C2474">
        <v>250</v>
      </c>
      <c r="D2474">
        <v>111</v>
      </c>
      <c r="E2474">
        <v>0</v>
      </c>
      <c r="F2474">
        <v>287</v>
      </c>
      <c r="G2474" t="s">
        <v>4362</v>
      </c>
      <c r="H2474">
        <v>6000</v>
      </c>
      <c r="I2474" s="11">
        <v>1294640</v>
      </c>
      <c r="J2474" t="s">
        <v>6325</v>
      </c>
      <c r="K2474" t="s">
        <v>203</v>
      </c>
      <c r="L2474" t="s">
        <v>12007</v>
      </c>
      <c r="M2474">
        <v>69569</v>
      </c>
      <c r="N2474">
        <v>6748</v>
      </c>
      <c r="O2474" t="s">
        <v>4601</v>
      </c>
      <c r="P2474">
        <v>0</v>
      </c>
      <c r="Q2474" t="s">
        <v>12008</v>
      </c>
      <c r="R2474" t="s">
        <v>12009</v>
      </c>
      <c r="S2474">
        <v>436</v>
      </c>
      <c r="T2474" t="s">
        <v>37</v>
      </c>
      <c r="U2474" t="s">
        <v>38</v>
      </c>
      <c r="V2474" t="s">
        <v>569</v>
      </c>
      <c r="W2474" s="11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5">
      <c r="A2475" t="s">
        <v>720</v>
      </c>
      <c r="B2475" t="s">
        <v>12010</v>
      </c>
      <c r="C2475">
        <v>260</v>
      </c>
      <c r="D2475">
        <v>145</v>
      </c>
      <c r="E2475">
        <v>756</v>
      </c>
      <c r="F2475">
        <v>18</v>
      </c>
      <c r="G2475" t="s">
        <v>12011</v>
      </c>
      <c r="H2475">
        <v>136</v>
      </c>
      <c r="I2475" s="11">
        <v>26435</v>
      </c>
      <c r="J2475" t="s">
        <v>1786</v>
      </c>
      <c r="K2475" t="s">
        <v>12012</v>
      </c>
      <c r="L2475" t="s">
        <v>12013</v>
      </c>
      <c r="M2475">
        <v>111841</v>
      </c>
      <c r="N2475">
        <v>203</v>
      </c>
      <c r="O2475" t="s">
        <v>12014</v>
      </c>
      <c r="P2475">
        <v>1</v>
      </c>
      <c r="Q2475" t="s">
        <v>12015</v>
      </c>
      <c r="R2475" t="s">
        <v>12016</v>
      </c>
      <c r="S2475">
        <v>413</v>
      </c>
      <c r="T2475" t="s">
        <v>8230</v>
      </c>
      <c r="U2475" t="s">
        <v>740</v>
      </c>
      <c r="V2475" t="s">
        <v>4621</v>
      </c>
      <c r="W2475" s="11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5">
      <c r="A2476" t="s">
        <v>28</v>
      </c>
      <c r="B2476" t="s">
        <v>4753</v>
      </c>
      <c r="C2476">
        <v>141</v>
      </c>
      <c r="D2476">
        <v>84</v>
      </c>
      <c r="E2476">
        <v>180</v>
      </c>
      <c r="F2476">
        <v>58</v>
      </c>
      <c r="G2476" t="s">
        <v>1561</v>
      </c>
      <c r="H2476">
        <v>510</v>
      </c>
      <c r="I2476" s="11">
        <v>1197786</v>
      </c>
      <c r="J2476" t="s">
        <v>329</v>
      </c>
      <c r="K2476" t="s">
        <v>5610</v>
      </c>
      <c r="L2476" t="s">
        <v>12017</v>
      </c>
      <c r="M2476">
        <v>55928</v>
      </c>
      <c r="N2476">
        <v>962</v>
      </c>
      <c r="O2476" t="s">
        <v>12018</v>
      </c>
      <c r="P2476">
        <v>2</v>
      </c>
      <c r="Q2476" t="s">
        <v>12019</v>
      </c>
      <c r="R2476" t="s">
        <v>12020</v>
      </c>
      <c r="S2476">
        <v>157</v>
      </c>
      <c r="T2476" t="s">
        <v>1417</v>
      </c>
      <c r="U2476" t="s">
        <v>1418</v>
      </c>
      <c r="V2476" t="s">
        <v>569</v>
      </c>
      <c r="W2476" s="11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5">
      <c r="A2477" t="s">
        <v>28</v>
      </c>
      <c r="B2477" t="s">
        <v>4937</v>
      </c>
      <c r="C2477">
        <v>52</v>
      </c>
      <c r="D2477">
        <v>115</v>
      </c>
      <c r="E2477">
        <v>39</v>
      </c>
      <c r="F2477">
        <v>642</v>
      </c>
      <c r="G2477" t="s">
        <v>3673</v>
      </c>
      <c r="H2477">
        <v>12000</v>
      </c>
      <c r="I2477" s="11">
        <v>529766</v>
      </c>
      <c r="J2477" t="s">
        <v>1872</v>
      </c>
      <c r="K2477" t="s">
        <v>267</v>
      </c>
      <c r="L2477" t="s">
        <v>12021</v>
      </c>
      <c r="M2477">
        <v>22345</v>
      </c>
      <c r="N2477">
        <v>14889</v>
      </c>
      <c r="O2477" t="s">
        <v>4039</v>
      </c>
      <c r="P2477">
        <v>2</v>
      </c>
      <c r="Q2477" t="s">
        <v>12022</v>
      </c>
      <c r="R2477" t="s">
        <v>12023</v>
      </c>
      <c r="S2477">
        <v>144</v>
      </c>
      <c r="T2477" t="s">
        <v>37</v>
      </c>
      <c r="U2477" t="s">
        <v>38</v>
      </c>
      <c r="V2477" t="s">
        <v>569</v>
      </c>
      <c r="W2477" s="11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5">
      <c r="A2478" t="s">
        <v>28</v>
      </c>
      <c r="B2478" t="s">
        <v>12024</v>
      </c>
      <c r="C2478">
        <v>205</v>
      </c>
      <c r="D2478">
        <v>105</v>
      </c>
      <c r="E2478">
        <v>141</v>
      </c>
      <c r="F2478">
        <v>56</v>
      </c>
      <c r="G2478" t="s">
        <v>11527</v>
      </c>
      <c r="H2478">
        <v>1000</v>
      </c>
      <c r="I2478" s="11">
        <v>613556</v>
      </c>
      <c r="J2478" t="s">
        <v>750</v>
      </c>
      <c r="K2478" t="s">
        <v>9815</v>
      </c>
      <c r="L2478" t="s">
        <v>12025</v>
      </c>
      <c r="M2478">
        <v>9427</v>
      </c>
      <c r="N2478">
        <v>1172</v>
      </c>
      <c r="O2478" t="s">
        <v>12026</v>
      </c>
      <c r="P2478">
        <v>1</v>
      </c>
      <c r="Q2478" t="s">
        <v>12027</v>
      </c>
      <c r="R2478" t="s">
        <v>12028</v>
      </c>
      <c r="S2478">
        <v>87</v>
      </c>
      <c r="T2478" t="s">
        <v>1883</v>
      </c>
      <c r="U2478" t="s">
        <v>11532</v>
      </c>
      <c r="V2478" t="s">
        <v>4621</v>
      </c>
      <c r="W2478" s="11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5">
      <c r="A2479" t="s">
        <v>28</v>
      </c>
      <c r="B2479" t="s">
        <v>11040</v>
      </c>
      <c r="C2479">
        <v>109</v>
      </c>
      <c r="D2479">
        <v>98</v>
      </c>
      <c r="E2479">
        <v>34</v>
      </c>
      <c r="F2479">
        <v>730</v>
      </c>
      <c r="G2479" t="s">
        <v>1279</v>
      </c>
      <c r="H2479">
        <v>936</v>
      </c>
      <c r="I2479" s="11">
        <v>353743</v>
      </c>
      <c r="J2479" t="s">
        <v>12029</v>
      </c>
      <c r="K2479" t="s">
        <v>2261</v>
      </c>
      <c r="L2479" t="s">
        <v>12030</v>
      </c>
      <c r="M2479">
        <v>20730</v>
      </c>
      <c r="N2479">
        <v>3578</v>
      </c>
      <c r="O2479" t="s">
        <v>3547</v>
      </c>
      <c r="P2479">
        <v>1</v>
      </c>
      <c r="Q2479" t="s">
        <v>12031</v>
      </c>
      <c r="R2479" t="s">
        <v>12032</v>
      </c>
      <c r="S2479">
        <v>111</v>
      </c>
      <c r="T2479" t="s">
        <v>37</v>
      </c>
      <c r="U2479" t="s">
        <v>56</v>
      </c>
      <c r="V2479" t="s">
        <v>569</v>
      </c>
      <c r="W2479" s="11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5">
      <c r="A2480" t="s">
        <v>28</v>
      </c>
      <c r="B2480" t="s">
        <v>12033</v>
      </c>
      <c r="C2480">
        <v>110</v>
      </c>
      <c r="D2480">
        <v>110</v>
      </c>
      <c r="E2480">
        <v>0</v>
      </c>
      <c r="F2480">
        <v>7</v>
      </c>
      <c r="G2480" t="s">
        <v>12034</v>
      </c>
      <c r="H2480">
        <v>64</v>
      </c>
      <c r="I2480" s="11">
        <v>102055</v>
      </c>
      <c r="J2480" t="s">
        <v>1285</v>
      </c>
      <c r="K2480" t="s">
        <v>12035</v>
      </c>
      <c r="L2480" t="s">
        <v>12036</v>
      </c>
      <c r="M2480">
        <v>24570</v>
      </c>
      <c r="N2480">
        <v>134</v>
      </c>
      <c r="O2480" t="s">
        <v>12037</v>
      </c>
      <c r="P2480">
        <v>0</v>
      </c>
      <c r="Q2480" t="s">
        <v>12038</v>
      </c>
      <c r="R2480" t="s">
        <v>12039</v>
      </c>
      <c r="S2480">
        <v>72</v>
      </c>
      <c r="T2480" t="s">
        <v>12040</v>
      </c>
      <c r="U2480" t="s">
        <v>12041</v>
      </c>
      <c r="V2480" t="s">
        <v>569</v>
      </c>
      <c r="W2480" s="11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5">
      <c r="A2481" t="s">
        <v>28</v>
      </c>
      <c r="B2481" t="s">
        <v>12043</v>
      </c>
      <c r="C2481">
        <v>177</v>
      </c>
      <c r="D2481">
        <v>103</v>
      </c>
      <c r="E2481">
        <v>129</v>
      </c>
      <c r="F2481">
        <v>1000</v>
      </c>
      <c r="G2481" t="s">
        <v>7218</v>
      </c>
      <c r="H2481">
        <v>14000</v>
      </c>
      <c r="I2481" s="11">
        <v>73548</v>
      </c>
      <c r="J2481" t="s">
        <v>8870</v>
      </c>
      <c r="K2481" t="s">
        <v>638</v>
      </c>
      <c r="L2481" t="s">
        <v>12044</v>
      </c>
      <c r="M2481">
        <v>47574</v>
      </c>
      <c r="N2481">
        <v>18639</v>
      </c>
      <c r="O2481" t="s">
        <v>2629</v>
      </c>
      <c r="P2481">
        <v>0</v>
      </c>
      <c r="Q2481" t="s">
        <v>12045</v>
      </c>
      <c r="R2481" t="s">
        <v>12046</v>
      </c>
      <c r="S2481">
        <v>209</v>
      </c>
      <c r="T2481" t="s">
        <v>37</v>
      </c>
      <c r="U2481" t="s">
        <v>38</v>
      </c>
      <c r="V2481" t="s">
        <v>569</v>
      </c>
      <c r="W2481" s="11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5">
      <c r="A2482" t="s">
        <v>28</v>
      </c>
      <c r="B2482" t="s">
        <v>12047</v>
      </c>
      <c r="C2482">
        <v>62</v>
      </c>
      <c r="D2482">
        <v>90</v>
      </c>
      <c r="E2482">
        <v>68</v>
      </c>
      <c r="F2482">
        <v>642</v>
      </c>
      <c r="G2482" t="s">
        <v>2314</v>
      </c>
      <c r="H2482">
        <v>17000</v>
      </c>
      <c r="I2482" s="11">
        <v>28870</v>
      </c>
      <c r="J2482" t="s">
        <v>2062</v>
      </c>
      <c r="K2482" t="s">
        <v>434</v>
      </c>
      <c r="L2482" t="s">
        <v>12048</v>
      </c>
      <c r="M2482">
        <v>14280</v>
      </c>
      <c r="N2482">
        <v>32814</v>
      </c>
      <c r="O2482" t="s">
        <v>4024</v>
      </c>
      <c r="P2482">
        <v>5</v>
      </c>
      <c r="Q2482" t="s">
        <v>12049</v>
      </c>
      <c r="R2482" t="s">
        <v>12050</v>
      </c>
      <c r="S2482">
        <v>41</v>
      </c>
      <c r="T2482" t="s">
        <v>37</v>
      </c>
      <c r="U2482" t="s">
        <v>38</v>
      </c>
      <c r="V2482" t="s">
        <v>569</v>
      </c>
      <c r="W2482" s="11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5">
      <c r="A2483" t="s">
        <v>28</v>
      </c>
      <c r="B2483" t="s">
        <v>12051</v>
      </c>
      <c r="C2483">
        <v>19</v>
      </c>
      <c r="D2483">
        <v>105</v>
      </c>
      <c r="E2483">
        <v>24</v>
      </c>
      <c r="F2483">
        <v>125</v>
      </c>
      <c r="G2483" t="s">
        <v>1760</v>
      </c>
      <c r="H2483">
        <v>776</v>
      </c>
      <c r="I2483" s="11">
        <v>22723</v>
      </c>
      <c r="J2483" t="s">
        <v>12052</v>
      </c>
      <c r="K2483" t="s">
        <v>305</v>
      </c>
      <c r="L2483" t="s">
        <v>12053</v>
      </c>
      <c r="M2483">
        <v>2236</v>
      </c>
      <c r="N2483">
        <v>1732</v>
      </c>
      <c r="O2483" t="s">
        <v>12054</v>
      </c>
      <c r="P2483">
        <v>1</v>
      </c>
      <c r="Q2483" t="s">
        <v>12055</v>
      </c>
      <c r="R2483" t="s">
        <v>12056</v>
      </c>
      <c r="S2483">
        <v>40</v>
      </c>
      <c r="T2483" t="s">
        <v>37</v>
      </c>
      <c r="U2483" t="s">
        <v>740</v>
      </c>
      <c r="V2483" t="s">
        <v>39</v>
      </c>
      <c r="W2483" s="11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5">
      <c r="A2484" t="s">
        <v>28</v>
      </c>
      <c r="B2484" t="s">
        <v>12057</v>
      </c>
      <c r="C2484">
        <v>50</v>
      </c>
      <c r="D2484">
        <v>93</v>
      </c>
      <c r="E2484">
        <v>17</v>
      </c>
      <c r="F2484">
        <v>66</v>
      </c>
      <c r="G2484" t="s">
        <v>12058</v>
      </c>
      <c r="H2484">
        <v>1000</v>
      </c>
      <c r="I2484" s="11">
        <v>20380</v>
      </c>
      <c r="J2484" t="s">
        <v>12059</v>
      </c>
      <c r="K2484" t="s">
        <v>155</v>
      </c>
      <c r="L2484" t="s">
        <v>12060</v>
      </c>
      <c r="M2484">
        <v>7519</v>
      </c>
      <c r="N2484">
        <v>1245</v>
      </c>
      <c r="O2484" t="s">
        <v>11869</v>
      </c>
      <c r="P2484">
        <v>1</v>
      </c>
      <c r="Q2484" t="s">
        <v>12061</v>
      </c>
      <c r="R2484" t="s">
        <v>12062</v>
      </c>
      <c r="S2484">
        <v>39</v>
      </c>
      <c r="T2484" t="s">
        <v>37</v>
      </c>
      <c r="U2484" t="s">
        <v>38</v>
      </c>
      <c r="V2484" t="s">
        <v>569</v>
      </c>
      <c r="W2484" s="11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5">
      <c r="A2485" t="s">
        <v>28</v>
      </c>
      <c r="B2485" t="s">
        <v>4051</v>
      </c>
      <c r="C2485">
        <v>147</v>
      </c>
      <c r="D2485">
        <v>101</v>
      </c>
      <c r="E2485">
        <v>11000</v>
      </c>
      <c r="F2485">
        <v>512</v>
      </c>
      <c r="G2485" t="s">
        <v>2398</v>
      </c>
      <c r="H2485">
        <v>13000</v>
      </c>
      <c r="I2485" s="11">
        <v>70906973</v>
      </c>
      <c r="J2485" t="s">
        <v>3479</v>
      </c>
      <c r="K2485" t="s">
        <v>537</v>
      </c>
      <c r="L2485" t="s">
        <v>12063</v>
      </c>
      <c r="M2485">
        <v>437418</v>
      </c>
      <c r="N2485">
        <v>15500</v>
      </c>
      <c r="O2485" t="s">
        <v>4274</v>
      </c>
      <c r="P2485">
        <v>1</v>
      </c>
      <c r="Q2485" t="s">
        <v>12064</v>
      </c>
      <c r="R2485" t="s">
        <v>12065</v>
      </c>
      <c r="S2485">
        <v>609</v>
      </c>
      <c r="T2485" t="s">
        <v>37</v>
      </c>
      <c r="U2485" t="s">
        <v>38</v>
      </c>
      <c r="V2485" t="s">
        <v>90</v>
      </c>
      <c r="W2485" s="11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5">
      <c r="A2486" t="s">
        <v>28</v>
      </c>
      <c r="B2486" t="s">
        <v>12066</v>
      </c>
      <c r="C2486">
        <v>222</v>
      </c>
      <c r="D2486">
        <v>115</v>
      </c>
      <c r="E2486">
        <v>13</v>
      </c>
      <c r="F2486">
        <v>642</v>
      </c>
      <c r="G2486" t="s">
        <v>434</v>
      </c>
      <c r="H2486">
        <v>20000</v>
      </c>
      <c r="I2486" s="11">
        <v>66009973</v>
      </c>
      <c r="J2486" t="s">
        <v>5265</v>
      </c>
      <c r="K2486" t="s">
        <v>4188</v>
      </c>
      <c r="L2486" t="s">
        <v>12067</v>
      </c>
      <c r="M2486">
        <v>38202</v>
      </c>
      <c r="N2486">
        <v>38963</v>
      </c>
      <c r="O2486" t="s">
        <v>8824</v>
      </c>
      <c r="P2486">
        <v>3</v>
      </c>
      <c r="Q2486" t="s">
        <v>12068</v>
      </c>
      <c r="R2486" t="s">
        <v>12069</v>
      </c>
      <c r="S2486">
        <v>135</v>
      </c>
      <c r="T2486" t="s">
        <v>37</v>
      </c>
      <c r="U2486" t="s">
        <v>38</v>
      </c>
      <c r="V2486" t="s">
        <v>569</v>
      </c>
      <c r="W2486" s="11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5">
      <c r="A2487" t="s">
        <v>28</v>
      </c>
      <c r="B2487" t="s">
        <v>359</v>
      </c>
      <c r="C2487">
        <v>106</v>
      </c>
      <c r="D2487">
        <v>120</v>
      </c>
      <c r="E2487">
        <v>1000</v>
      </c>
      <c r="F2487">
        <v>954</v>
      </c>
      <c r="G2487" t="s">
        <v>2700</v>
      </c>
      <c r="H2487">
        <v>29000</v>
      </c>
      <c r="I2487" s="11">
        <v>46338728</v>
      </c>
      <c r="J2487" t="s">
        <v>209</v>
      </c>
      <c r="K2487" t="s">
        <v>210</v>
      </c>
      <c r="L2487" t="s">
        <v>12070</v>
      </c>
      <c r="M2487">
        <v>167750</v>
      </c>
      <c r="N2487">
        <v>33791</v>
      </c>
      <c r="O2487" t="s">
        <v>768</v>
      </c>
      <c r="P2487">
        <v>2</v>
      </c>
      <c r="Q2487" t="s">
        <v>12071</v>
      </c>
      <c r="R2487" t="s">
        <v>12072</v>
      </c>
      <c r="S2487">
        <v>506</v>
      </c>
      <c r="T2487" t="s">
        <v>37</v>
      </c>
      <c r="U2487" t="s">
        <v>38</v>
      </c>
      <c r="V2487" t="s">
        <v>39</v>
      </c>
      <c r="W2487" s="11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5">
      <c r="A2488" t="s">
        <v>28</v>
      </c>
      <c r="B2488" t="s">
        <v>12073</v>
      </c>
      <c r="C2488">
        <v>136</v>
      </c>
      <c r="D2488">
        <v>111</v>
      </c>
      <c r="E2488">
        <v>15</v>
      </c>
      <c r="F2488">
        <v>121</v>
      </c>
      <c r="G2488" t="s">
        <v>6133</v>
      </c>
      <c r="H2488">
        <v>1000</v>
      </c>
      <c r="I2488" s="11">
        <v>7691700</v>
      </c>
      <c r="J2488" t="s">
        <v>3257</v>
      </c>
      <c r="K2488" t="s">
        <v>198</v>
      </c>
      <c r="L2488" t="s">
        <v>12074</v>
      </c>
      <c r="M2488">
        <v>12937</v>
      </c>
      <c r="N2488">
        <v>2140</v>
      </c>
      <c r="O2488" t="s">
        <v>12075</v>
      </c>
      <c r="P2488">
        <v>2</v>
      </c>
      <c r="Q2488" t="s">
        <v>12076</v>
      </c>
      <c r="R2488" t="s">
        <v>12077</v>
      </c>
      <c r="S2488">
        <v>73</v>
      </c>
      <c r="T2488" t="s">
        <v>1417</v>
      </c>
      <c r="U2488" t="s">
        <v>1418</v>
      </c>
      <c r="V2488" t="s">
        <v>39</v>
      </c>
      <c r="W2488" s="11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5">
      <c r="A2489" t="s">
        <v>28</v>
      </c>
      <c r="B2489" t="s">
        <v>3541</v>
      </c>
      <c r="C2489">
        <v>131</v>
      </c>
      <c r="D2489">
        <v>131</v>
      </c>
      <c r="E2489">
        <v>16000</v>
      </c>
      <c r="F2489">
        <v>638</v>
      </c>
      <c r="G2489" t="s">
        <v>456</v>
      </c>
      <c r="H2489">
        <v>16000</v>
      </c>
      <c r="I2489" s="11">
        <v>101157447</v>
      </c>
      <c r="J2489" t="s">
        <v>1702</v>
      </c>
      <c r="K2489" t="s">
        <v>3541</v>
      </c>
      <c r="L2489" t="s">
        <v>12079</v>
      </c>
      <c r="M2489">
        <v>277505</v>
      </c>
      <c r="N2489">
        <v>28544</v>
      </c>
      <c r="O2489" t="s">
        <v>3090</v>
      </c>
      <c r="P2489">
        <v>1</v>
      </c>
      <c r="Q2489" t="s">
        <v>12080</v>
      </c>
      <c r="R2489" t="s">
        <v>12081</v>
      </c>
      <c r="S2489">
        <v>495</v>
      </c>
      <c r="T2489" t="s">
        <v>37</v>
      </c>
      <c r="U2489" t="s">
        <v>38</v>
      </c>
      <c r="V2489" t="s">
        <v>569</v>
      </c>
      <c r="W2489" s="11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5">
      <c r="A2490" t="s">
        <v>28</v>
      </c>
      <c r="B2490" t="s">
        <v>12082</v>
      </c>
      <c r="C2490">
        <v>140</v>
      </c>
      <c r="D2490">
        <v>139</v>
      </c>
      <c r="E2490">
        <v>3000</v>
      </c>
      <c r="F2490">
        <v>236</v>
      </c>
      <c r="G2490" t="s">
        <v>12083</v>
      </c>
      <c r="H2490">
        <v>3000</v>
      </c>
      <c r="I2490" s="11">
        <v>74205</v>
      </c>
      <c r="J2490" t="s">
        <v>3270</v>
      </c>
      <c r="K2490" t="s">
        <v>230</v>
      </c>
      <c r="L2490" t="s">
        <v>12084</v>
      </c>
      <c r="M2490">
        <v>18646</v>
      </c>
      <c r="N2490">
        <v>4211</v>
      </c>
      <c r="O2490" t="s">
        <v>12085</v>
      </c>
      <c r="P2490">
        <v>1</v>
      </c>
      <c r="Q2490" t="s">
        <v>12086</v>
      </c>
      <c r="R2490" t="s">
        <v>12087</v>
      </c>
      <c r="S2490">
        <v>81</v>
      </c>
      <c r="T2490" t="s">
        <v>37</v>
      </c>
      <c r="U2490" t="s">
        <v>7308</v>
      </c>
      <c r="V2490" t="s">
        <v>4621</v>
      </c>
      <c r="W2490" s="11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5">
      <c r="A2491" t="s">
        <v>28</v>
      </c>
      <c r="B2491" t="s">
        <v>5062</v>
      </c>
      <c r="C2491">
        <v>418</v>
      </c>
      <c r="D2491">
        <v>120</v>
      </c>
      <c r="E2491">
        <v>0</v>
      </c>
      <c r="F2491">
        <v>40</v>
      </c>
      <c r="G2491" t="s">
        <v>12088</v>
      </c>
      <c r="H2491">
        <v>668</v>
      </c>
      <c r="I2491" s="11">
        <v>141319195</v>
      </c>
      <c r="J2491" t="s">
        <v>209</v>
      </c>
      <c r="K2491" t="s">
        <v>12089</v>
      </c>
      <c r="L2491" t="s">
        <v>12090</v>
      </c>
      <c r="M2491">
        <v>641997</v>
      </c>
      <c r="N2491">
        <v>820</v>
      </c>
      <c r="O2491" t="s">
        <v>12091</v>
      </c>
      <c r="P2491">
        <v>0</v>
      </c>
      <c r="Q2491" t="s">
        <v>12092</v>
      </c>
      <c r="R2491" t="s">
        <v>12093</v>
      </c>
      <c r="S2491">
        <v>1017</v>
      </c>
      <c r="T2491" t="s">
        <v>37</v>
      </c>
      <c r="U2491" t="s">
        <v>56</v>
      </c>
      <c r="V2491" t="s">
        <v>569</v>
      </c>
      <c r="W2491" s="11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5">
      <c r="A2492" t="s">
        <v>28</v>
      </c>
      <c r="B2492" t="s">
        <v>4948</v>
      </c>
      <c r="C2492">
        <v>94</v>
      </c>
      <c r="D2492">
        <v>119</v>
      </c>
      <c r="E2492">
        <v>213</v>
      </c>
      <c r="F2492">
        <v>249</v>
      </c>
      <c r="G2492" t="s">
        <v>12094</v>
      </c>
      <c r="H2492">
        <v>886</v>
      </c>
      <c r="I2492" s="11">
        <v>156645693</v>
      </c>
      <c r="J2492" t="s">
        <v>8366</v>
      </c>
      <c r="K2492" t="s">
        <v>5322</v>
      </c>
      <c r="L2492" t="s">
        <v>12095</v>
      </c>
      <c r="M2492">
        <v>55101</v>
      </c>
      <c r="N2492">
        <v>1639</v>
      </c>
      <c r="O2492" t="s">
        <v>6316</v>
      </c>
      <c r="P2492">
        <v>0</v>
      </c>
      <c r="Q2492" t="s">
        <v>12096</v>
      </c>
      <c r="R2492" t="s">
        <v>12097</v>
      </c>
      <c r="S2492">
        <v>201</v>
      </c>
      <c r="T2492" t="s">
        <v>37</v>
      </c>
      <c r="U2492" t="s">
        <v>38</v>
      </c>
      <c r="V2492" t="s">
        <v>569</v>
      </c>
      <c r="W2492" s="11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5">
      <c r="A2493" t="s">
        <v>28</v>
      </c>
      <c r="B2493" t="s">
        <v>3170</v>
      </c>
      <c r="C2493">
        <v>82</v>
      </c>
      <c r="D2493">
        <v>125</v>
      </c>
      <c r="E2493">
        <v>0</v>
      </c>
      <c r="F2493">
        <v>700</v>
      </c>
      <c r="G2493" t="s">
        <v>3172</v>
      </c>
      <c r="H2493">
        <v>8000</v>
      </c>
      <c r="I2493" s="11">
        <v>178406268</v>
      </c>
      <c r="J2493" t="s">
        <v>1618</v>
      </c>
      <c r="K2493" t="s">
        <v>1476</v>
      </c>
      <c r="L2493" t="s">
        <v>12098</v>
      </c>
      <c r="M2493">
        <v>213476</v>
      </c>
      <c r="N2493">
        <v>11135</v>
      </c>
      <c r="O2493" t="s">
        <v>1707</v>
      </c>
      <c r="P2493">
        <v>2</v>
      </c>
      <c r="Q2493" t="s">
        <v>12099</v>
      </c>
      <c r="R2493" t="s">
        <v>12100</v>
      </c>
      <c r="S2493">
        <v>271</v>
      </c>
      <c r="T2493" t="s">
        <v>37</v>
      </c>
      <c r="U2493" t="s">
        <v>38</v>
      </c>
      <c r="V2493" t="s">
        <v>569</v>
      </c>
      <c r="W2493" s="11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5">
      <c r="A2494" t="s">
        <v>28</v>
      </c>
      <c r="B2494" t="s">
        <v>12101</v>
      </c>
      <c r="C2494">
        <v>32</v>
      </c>
      <c r="D2494">
        <v>108</v>
      </c>
      <c r="E2494">
        <v>5</v>
      </c>
      <c r="F2494">
        <v>57</v>
      </c>
      <c r="G2494" t="s">
        <v>9066</v>
      </c>
      <c r="H2494">
        <v>442</v>
      </c>
      <c r="I2494" s="11">
        <v>109306210</v>
      </c>
      <c r="J2494" t="s">
        <v>1569</v>
      </c>
      <c r="K2494" t="s">
        <v>8743</v>
      </c>
      <c r="L2494" t="s">
        <v>12102</v>
      </c>
      <c r="M2494">
        <v>44096</v>
      </c>
      <c r="N2494">
        <v>717</v>
      </c>
      <c r="O2494" t="s">
        <v>12103</v>
      </c>
      <c r="P2494">
        <v>1</v>
      </c>
      <c r="Q2494" t="s">
        <v>12104</v>
      </c>
      <c r="R2494" t="s">
        <v>12105</v>
      </c>
      <c r="S2494">
        <v>62</v>
      </c>
      <c r="T2494" t="s">
        <v>37</v>
      </c>
      <c r="U2494" t="s">
        <v>365</v>
      </c>
      <c r="V2494" t="s">
        <v>90</v>
      </c>
      <c r="W2494" s="11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5">
      <c r="A2495" t="s">
        <v>28</v>
      </c>
      <c r="B2495" t="s">
        <v>733</v>
      </c>
      <c r="C2495">
        <v>72</v>
      </c>
      <c r="D2495">
        <v>145</v>
      </c>
      <c r="E2495">
        <v>0</v>
      </c>
      <c r="F2495">
        <v>560</v>
      </c>
      <c r="G2495" t="s">
        <v>4623</v>
      </c>
      <c r="H2495">
        <v>10000</v>
      </c>
      <c r="I2495" s="11">
        <v>70001698</v>
      </c>
      <c r="J2495" t="s">
        <v>6880</v>
      </c>
      <c r="K2495" t="s">
        <v>513</v>
      </c>
      <c r="L2495" t="s">
        <v>12106</v>
      </c>
      <c r="M2495">
        <v>76842</v>
      </c>
      <c r="N2495">
        <v>12098</v>
      </c>
      <c r="O2495" t="s">
        <v>8057</v>
      </c>
      <c r="P2495">
        <v>0</v>
      </c>
      <c r="Q2495" t="s">
        <v>12107</v>
      </c>
      <c r="R2495" t="s">
        <v>12108</v>
      </c>
      <c r="S2495">
        <v>173</v>
      </c>
      <c r="T2495" t="s">
        <v>37</v>
      </c>
      <c r="U2495" t="s">
        <v>38</v>
      </c>
      <c r="V2495" t="s">
        <v>569</v>
      </c>
      <c r="W2495" s="11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5">
      <c r="A2496" t="s">
        <v>720</v>
      </c>
      <c r="B2496" t="s">
        <v>676</v>
      </c>
      <c r="C2496">
        <v>39</v>
      </c>
      <c r="D2496">
        <v>98</v>
      </c>
      <c r="E2496">
        <v>226</v>
      </c>
      <c r="F2496">
        <v>496</v>
      </c>
      <c r="G2496" t="s">
        <v>3547</v>
      </c>
      <c r="H2496">
        <v>953</v>
      </c>
      <c r="I2496" s="11">
        <v>68856263</v>
      </c>
      <c r="J2496" t="s">
        <v>7460</v>
      </c>
      <c r="K2496" t="s">
        <v>8063</v>
      </c>
      <c r="L2496" t="s">
        <v>12109</v>
      </c>
      <c r="M2496">
        <v>69733</v>
      </c>
      <c r="N2496">
        <v>2496</v>
      </c>
      <c r="O2496" t="s">
        <v>12110</v>
      </c>
      <c r="P2496">
        <v>1</v>
      </c>
      <c r="Q2496" t="s">
        <v>12111</v>
      </c>
      <c r="R2496" t="s">
        <v>12112</v>
      </c>
      <c r="S2496">
        <v>97</v>
      </c>
      <c r="T2496" t="s">
        <v>37</v>
      </c>
      <c r="U2496" t="s">
        <v>38</v>
      </c>
      <c r="V2496" t="s">
        <v>90</v>
      </c>
      <c r="W2496" s="11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5">
      <c r="A2497" t="s">
        <v>28</v>
      </c>
      <c r="B2497" t="s">
        <v>5244</v>
      </c>
      <c r="C2497">
        <v>264</v>
      </c>
      <c r="D2497">
        <v>101</v>
      </c>
      <c r="E2497">
        <v>71</v>
      </c>
      <c r="F2497">
        <v>725</v>
      </c>
      <c r="G2497" t="s">
        <v>721</v>
      </c>
      <c r="H2497">
        <v>10000</v>
      </c>
      <c r="I2497" s="11">
        <v>51527787</v>
      </c>
      <c r="J2497" t="s">
        <v>5289</v>
      </c>
      <c r="K2497" t="s">
        <v>12113</v>
      </c>
      <c r="L2497" t="s">
        <v>12114</v>
      </c>
      <c r="M2497">
        <v>45603</v>
      </c>
      <c r="N2497">
        <v>14159</v>
      </c>
      <c r="O2497" t="s">
        <v>10417</v>
      </c>
      <c r="P2497">
        <v>0</v>
      </c>
      <c r="Q2497" t="s">
        <v>12115</v>
      </c>
      <c r="R2497" t="s">
        <v>12116</v>
      </c>
      <c r="S2497">
        <v>268</v>
      </c>
      <c r="T2497" t="s">
        <v>37</v>
      </c>
      <c r="U2497" t="s">
        <v>38</v>
      </c>
      <c r="V2497" t="s">
        <v>569</v>
      </c>
      <c r="W2497" s="11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5">
      <c r="A2498" t="s">
        <v>28</v>
      </c>
      <c r="B2498" t="s">
        <v>9248</v>
      </c>
      <c r="C2498">
        <v>264</v>
      </c>
      <c r="D2498">
        <v>92</v>
      </c>
      <c r="E2498">
        <v>30</v>
      </c>
      <c r="F2498">
        <v>309</v>
      </c>
      <c r="G2498" t="s">
        <v>9249</v>
      </c>
      <c r="H2498">
        <v>941</v>
      </c>
      <c r="I2498" s="11">
        <v>49122319</v>
      </c>
      <c r="J2498" t="s">
        <v>5289</v>
      </c>
      <c r="K2498" t="s">
        <v>7455</v>
      </c>
      <c r="L2498" t="s">
        <v>9250</v>
      </c>
      <c r="M2498">
        <v>47169</v>
      </c>
      <c r="N2498">
        <v>2348</v>
      </c>
      <c r="O2498" t="s">
        <v>9251</v>
      </c>
      <c r="P2498">
        <v>0</v>
      </c>
      <c r="Q2498" t="s">
        <v>9252</v>
      </c>
      <c r="R2498" t="s">
        <v>9253</v>
      </c>
      <c r="S2498">
        <v>162</v>
      </c>
      <c r="T2498" t="s">
        <v>37</v>
      </c>
      <c r="U2498" t="s">
        <v>38</v>
      </c>
      <c r="V2498" t="s">
        <v>39</v>
      </c>
      <c r="W2498" s="11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5">
      <c r="A2499" t="s">
        <v>28</v>
      </c>
      <c r="B2499" t="s">
        <v>9099</v>
      </c>
      <c r="C2499">
        <v>86</v>
      </c>
      <c r="D2499">
        <v>109</v>
      </c>
      <c r="E2499">
        <v>41</v>
      </c>
      <c r="F2499">
        <v>748</v>
      </c>
      <c r="G2499" t="s">
        <v>5665</v>
      </c>
      <c r="H2499">
        <v>997</v>
      </c>
      <c r="I2499" s="11">
        <v>61356221</v>
      </c>
      <c r="J2499" t="s">
        <v>7403</v>
      </c>
      <c r="K2499" t="s">
        <v>10456</v>
      </c>
      <c r="L2499" t="s">
        <v>12117</v>
      </c>
      <c r="M2499">
        <v>19505</v>
      </c>
      <c r="N2499">
        <v>3544</v>
      </c>
      <c r="O2499" t="s">
        <v>138</v>
      </c>
      <c r="P2499">
        <v>0</v>
      </c>
      <c r="Q2499" t="s">
        <v>12118</v>
      </c>
      <c r="R2499" t="s">
        <v>12119</v>
      </c>
      <c r="S2499">
        <v>162</v>
      </c>
      <c r="T2499" t="s">
        <v>37</v>
      </c>
      <c r="U2499" t="s">
        <v>38</v>
      </c>
      <c r="V2499" t="s">
        <v>39</v>
      </c>
      <c r="W2499" s="11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5">
      <c r="A2500" t="s">
        <v>28</v>
      </c>
      <c r="B2500" t="s">
        <v>7606</v>
      </c>
      <c r="C2500">
        <v>112</v>
      </c>
      <c r="D2500">
        <v>123</v>
      </c>
      <c r="E2500">
        <v>43</v>
      </c>
      <c r="F2500">
        <v>238</v>
      </c>
      <c r="G2500" t="s">
        <v>1066</v>
      </c>
      <c r="H2500">
        <v>456</v>
      </c>
      <c r="I2500" s="11">
        <v>46800000</v>
      </c>
      <c r="J2500" t="s">
        <v>222</v>
      </c>
      <c r="K2500" t="s">
        <v>12120</v>
      </c>
      <c r="L2500" t="s">
        <v>12121</v>
      </c>
      <c r="M2500">
        <v>76477</v>
      </c>
      <c r="N2500">
        <v>1326</v>
      </c>
      <c r="O2500" t="s">
        <v>12122</v>
      </c>
      <c r="P2500">
        <v>2</v>
      </c>
      <c r="Q2500" t="s">
        <v>12123</v>
      </c>
      <c r="R2500" t="s">
        <v>12124</v>
      </c>
      <c r="S2500">
        <v>275</v>
      </c>
      <c r="T2500" t="s">
        <v>37</v>
      </c>
      <c r="U2500" t="s">
        <v>56</v>
      </c>
      <c r="V2500" t="s">
        <v>90</v>
      </c>
      <c r="W2500" s="11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5">
      <c r="A2501" t="s">
        <v>28</v>
      </c>
      <c r="B2501" t="s">
        <v>12125</v>
      </c>
      <c r="C2501">
        <v>101</v>
      </c>
      <c r="D2501">
        <v>99</v>
      </c>
      <c r="E2501">
        <v>9</v>
      </c>
      <c r="F2501">
        <v>648</v>
      </c>
      <c r="G2501" t="s">
        <v>2954</v>
      </c>
      <c r="H2501">
        <v>975</v>
      </c>
      <c r="I2501" s="11">
        <v>38048637</v>
      </c>
      <c r="J2501" t="s">
        <v>2912</v>
      </c>
      <c r="K2501" t="s">
        <v>3835</v>
      </c>
      <c r="L2501" t="s">
        <v>12126</v>
      </c>
      <c r="M2501">
        <v>47814</v>
      </c>
      <c r="N2501">
        <v>3500</v>
      </c>
      <c r="O2501" t="s">
        <v>7515</v>
      </c>
      <c r="P2501">
        <v>4</v>
      </c>
      <c r="Q2501" t="s">
        <v>12127</v>
      </c>
      <c r="R2501" t="s">
        <v>12128</v>
      </c>
      <c r="S2501">
        <v>426</v>
      </c>
      <c r="T2501" t="s">
        <v>37</v>
      </c>
      <c r="U2501" t="s">
        <v>38</v>
      </c>
      <c r="V2501" t="s">
        <v>569</v>
      </c>
      <c r="W2501" s="11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5">
      <c r="A2502" t="s">
        <v>28</v>
      </c>
      <c r="B2502" t="s">
        <v>5369</v>
      </c>
      <c r="C2502">
        <v>51</v>
      </c>
      <c r="D2502">
        <v>119</v>
      </c>
      <c r="E2502">
        <v>350</v>
      </c>
      <c r="F2502">
        <v>418</v>
      </c>
      <c r="G2502" t="s">
        <v>337</v>
      </c>
      <c r="H2502">
        <v>18000</v>
      </c>
      <c r="I2502" s="11">
        <v>34700000</v>
      </c>
      <c r="J2502" t="s">
        <v>209</v>
      </c>
      <c r="K2502" t="s">
        <v>572</v>
      </c>
      <c r="L2502" t="s">
        <v>9349</v>
      </c>
      <c r="M2502">
        <v>52846</v>
      </c>
      <c r="N2502">
        <v>35501</v>
      </c>
      <c r="O2502" t="s">
        <v>5400</v>
      </c>
      <c r="P2502">
        <v>2</v>
      </c>
      <c r="Q2502" t="s">
        <v>9350</v>
      </c>
      <c r="R2502" t="s">
        <v>9351</v>
      </c>
      <c r="S2502">
        <v>143</v>
      </c>
      <c r="T2502" t="s">
        <v>37</v>
      </c>
      <c r="U2502" t="s">
        <v>38</v>
      </c>
      <c r="V2502" t="s">
        <v>569</v>
      </c>
      <c r="W2502" s="11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5">
      <c r="A2503" t="s">
        <v>28</v>
      </c>
      <c r="B2503" t="s">
        <v>12129</v>
      </c>
      <c r="C2503">
        <v>10</v>
      </c>
      <c r="D2503">
        <v>107</v>
      </c>
      <c r="E2503">
        <v>116</v>
      </c>
      <c r="F2503">
        <v>25</v>
      </c>
      <c r="G2503" t="s">
        <v>6806</v>
      </c>
      <c r="H2503">
        <v>327</v>
      </c>
      <c r="I2503" s="11">
        <v>34793160</v>
      </c>
      <c r="J2503" t="s">
        <v>6687</v>
      </c>
      <c r="K2503" t="s">
        <v>4540</v>
      </c>
      <c r="L2503" t="s">
        <v>12130</v>
      </c>
      <c r="M2503">
        <v>15730</v>
      </c>
      <c r="N2503">
        <v>552</v>
      </c>
      <c r="O2503" t="s">
        <v>12131</v>
      </c>
      <c r="P2503">
        <v>1</v>
      </c>
      <c r="Q2503" t="s">
        <v>12132</v>
      </c>
      <c r="R2503" t="s">
        <v>12133</v>
      </c>
      <c r="S2503">
        <v>31</v>
      </c>
      <c r="T2503" t="s">
        <v>37</v>
      </c>
      <c r="U2503" t="s">
        <v>38</v>
      </c>
      <c r="V2503" t="s">
        <v>90</v>
      </c>
      <c r="W2503" s="11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5">
      <c r="A2504" t="s">
        <v>28</v>
      </c>
      <c r="B2504" t="s">
        <v>9181</v>
      </c>
      <c r="C2504">
        <v>43</v>
      </c>
      <c r="D2504">
        <v>81</v>
      </c>
      <c r="E2504">
        <v>54</v>
      </c>
      <c r="F2504">
        <v>636</v>
      </c>
      <c r="G2504" t="s">
        <v>9845</v>
      </c>
      <c r="H2504">
        <v>8000</v>
      </c>
      <c r="I2504" s="11">
        <v>30628981</v>
      </c>
      <c r="J2504" t="s">
        <v>1618</v>
      </c>
      <c r="K2504" t="s">
        <v>1213</v>
      </c>
      <c r="L2504" t="s">
        <v>12134</v>
      </c>
      <c r="M2504">
        <v>15047</v>
      </c>
      <c r="N2504">
        <v>10792</v>
      </c>
      <c r="O2504" t="s">
        <v>1294</v>
      </c>
      <c r="P2504">
        <v>1</v>
      </c>
      <c r="Q2504" t="s">
        <v>12135</v>
      </c>
      <c r="R2504" t="s">
        <v>12136</v>
      </c>
      <c r="S2504">
        <v>160</v>
      </c>
      <c r="T2504" t="s">
        <v>37</v>
      </c>
      <c r="U2504" t="s">
        <v>38</v>
      </c>
      <c r="V2504" t="s">
        <v>39</v>
      </c>
      <c r="W2504" s="11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5">
      <c r="A2505" t="s">
        <v>28</v>
      </c>
      <c r="B2505" t="s">
        <v>4719</v>
      </c>
      <c r="C2505">
        <v>331</v>
      </c>
      <c r="D2505">
        <v>105</v>
      </c>
      <c r="E2505">
        <v>58</v>
      </c>
      <c r="F2505">
        <v>583</v>
      </c>
      <c r="G2505" t="s">
        <v>388</v>
      </c>
      <c r="H2505">
        <v>11000</v>
      </c>
      <c r="I2505" s="11">
        <v>29959436</v>
      </c>
      <c r="J2505" t="s">
        <v>5652</v>
      </c>
      <c r="K2505" t="s">
        <v>2309</v>
      </c>
      <c r="L2505" t="s">
        <v>12137</v>
      </c>
      <c r="M2505">
        <v>82327</v>
      </c>
      <c r="N2505">
        <v>12894</v>
      </c>
      <c r="O2505" t="s">
        <v>12138</v>
      </c>
      <c r="P2505">
        <v>1</v>
      </c>
      <c r="Q2505" t="s">
        <v>12139</v>
      </c>
      <c r="R2505" t="s">
        <v>12140</v>
      </c>
      <c r="S2505">
        <v>350</v>
      </c>
      <c r="T2505" t="s">
        <v>37</v>
      </c>
      <c r="U2505" t="s">
        <v>56</v>
      </c>
      <c r="V2505" t="s">
        <v>39</v>
      </c>
      <c r="W2505" s="11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5">
      <c r="A2506" t="s">
        <v>28</v>
      </c>
      <c r="B2506" t="s">
        <v>11834</v>
      </c>
      <c r="C2506">
        <v>38</v>
      </c>
      <c r="D2506">
        <v>82</v>
      </c>
      <c r="E2506">
        <v>12</v>
      </c>
      <c r="F2506">
        <v>8</v>
      </c>
      <c r="G2506" t="s">
        <v>11834</v>
      </c>
      <c r="H2506">
        <v>23</v>
      </c>
      <c r="I2506" s="11">
        <v>25571351</v>
      </c>
      <c r="J2506" t="s">
        <v>8299</v>
      </c>
      <c r="K2506" t="s">
        <v>11838</v>
      </c>
      <c r="L2506" t="s">
        <v>12141</v>
      </c>
      <c r="M2506">
        <v>3135</v>
      </c>
      <c r="N2506">
        <v>49</v>
      </c>
      <c r="O2506" t="s">
        <v>12142</v>
      </c>
      <c r="P2506">
        <v>0</v>
      </c>
      <c r="Q2506" t="s">
        <v>12143</v>
      </c>
      <c r="R2506" t="s">
        <v>12144</v>
      </c>
      <c r="S2506">
        <v>78</v>
      </c>
      <c r="T2506" t="s">
        <v>37</v>
      </c>
      <c r="U2506" t="s">
        <v>38</v>
      </c>
      <c r="V2506" t="s">
        <v>272</v>
      </c>
      <c r="W2506" s="11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5">
      <c r="A2507" t="s">
        <v>28</v>
      </c>
      <c r="B2507" t="s">
        <v>2825</v>
      </c>
      <c r="C2507">
        <v>12</v>
      </c>
      <c r="D2507">
        <v>109</v>
      </c>
      <c r="E2507">
        <v>309</v>
      </c>
      <c r="F2507">
        <v>279</v>
      </c>
      <c r="G2507" t="s">
        <v>11909</v>
      </c>
      <c r="H2507">
        <v>592</v>
      </c>
      <c r="I2507" s="11">
        <v>27515786</v>
      </c>
      <c r="J2507" t="s">
        <v>209</v>
      </c>
      <c r="K2507" t="s">
        <v>2394</v>
      </c>
      <c r="L2507" t="s">
        <v>12145</v>
      </c>
      <c r="M2507">
        <v>8904</v>
      </c>
      <c r="N2507">
        <v>1620</v>
      </c>
      <c r="O2507" t="s">
        <v>12146</v>
      </c>
      <c r="P2507">
        <v>0</v>
      </c>
      <c r="Q2507" t="s">
        <v>12147</v>
      </c>
      <c r="R2507" t="s">
        <v>12148</v>
      </c>
      <c r="S2507">
        <v>31</v>
      </c>
      <c r="T2507" t="s">
        <v>37</v>
      </c>
      <c r="U2507" t="s">
        <v>38</v>
      </c>
      <c r="V2507" t="s">
        <v>569</v>
      </c>
      <c r="W2507" s="11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5">
      <c r="A2508" t="s">
        <v>28</v>
      </c>
      <c r="B2508" t="s">
        <v>4355</v>
      </c>
      <c r="C2508">
        <v>40</v>
      </c>
      <c r="D2508">
        <v>95</v>
      </c>
      <c r="E2508">
        <v>10</v>
      </c>
      <c r="F2508">
        <v>111</v>
      </c>
      <c r="G2508" t="s">
        <v>12149</v>
      </c>
      <c r="H2508">
        <v>706</v>
      </c>
      <c r="I2508" s="11">
        <v>25482931</v>
      </c>
      <c r="J2508" t="s">
        <v>412</v>
      </c>
      <c r="K2508" t="s">
        <v>5038</v>
      </c>
      <c r="L2508" t="s">
        <v>12150</v>
      </c>
      <c r="M2508">
        <v>9693</v>
      </c>
      <c r="N2508">
        <v>1421</v>
      </c>
      <c r="O2508" t="s">
        <v>12151</v>
      </c>
      <c r="P2508">
        <v>2</v>
      </c>
      <c r="Q2508" t="s">
        <v>12152</v>
      </c>
      <c r="R2508" t="s">
        <v>12153</v>
      </c>
      <c r="S2508">
        <v>33</v>
      </c>
      <c r="T2508" t="s">
        <v>37</v>
      </c>
      <c r="U2508" t="s">
        <v>38</v>
      </c>
      <c r="V2508" t="s">
        <v>569</v>
      </c>
      <c r="W2508" s="11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5">
      <c r="A2509" t="s">
        <v>28</v>
      </c>
      <c r="B2509" t="s">
        <v>6001</v>
      </c>
      <c r="C2509">
        <v>34</v>
      </c>
      <c r="D2509">
        <v>100</v>
      </c>
      <c r="E2509">
        <v>0</v>
      </c>
      <c r="F2509">
        <v>364</v>
      </c>
      <c r="G2509" t="s">
        <v>10637</v>
      </c>
      <c r="H2509">
        <v>723</v>
      </c>
      <c r="I2509" s="11">
        <v>19900000</v>
      </c>
      <c r="J2509" t="s">
        <v>9032</v>
      </c>
      <c r="K2509" t="s">
        <v>3723</v>
      </c>
      <c r="L2509" t="s">
        <v>12154</v>
      </c>
      <c r="M2509">
        <v>17262</v>
      </c>
      <c r="N2509">
        <v>2348</v>
      </c>
      <c r="O2509" t="s">
        <v>12155</v>
      </c>
      <c r="P2509">
        <v>1</v>
      </c>
      <c r="Q2509" t="s">
        <v>12156</v>
      </c>
      <c r="R2509" t="s">
        <v>12157</v>
      </c>
      <c r="S2509">
        <v>53</v>
      </c>
      <c r="T2509" t="s">
        <v>37</v>
      </c>
      <c r="U2509" t="s">
        <v>38</v>
      </c>
      <c r="V2509" t="s">
        <v>569</v>
      </c>
      <c r="W2509" s="11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5">
      <c r="A2510" t="s">
        <v>28</v>
      </c>
      <c r="B2510" t="s">
        <v>10940</v>
      </c>
      <c r="C2510">
        <v>125</v>
      </c>
      <c r="D2510">
        <v>91</v>
      </c>
      <c r="E2510">
        <v>31</v>
      </c>
      <c r="F2510">
        <v>50</v>
      </c>
      <c r="G2510" t="s">
        <v>1072</v>
      </c>
      <c r="H2510">
        <v>874</v>
      </c>
      <c r="I2510" s="11">
        <v>16298046</v>
      </c>
      <c r="J2510" t="s">
        <v>2912</v>
      </c>
      <c r="K2510" t="s">
        <v>4884</v>
      </c>
      <c r="L2510" t="s">
        <v>12159</v>
      </c>
      <c r="M2510">
        <v>22207</v>
      </c>
      <c r="N2510">
        <v>1608</v>
      </c>
      <c r="O2510" t="s">
        <v>9719</v>
      </c>
      <c r="P2510">
        <v>0</v>
      </c>
      <c r="Q2510" t="s">
        <v>12160</v>
      </c>
      <c r="R2510" t="s">
        <v>12161</v>
      </c>
      <c r="S2510">
        <v>747</v>
      </c>
      <c r="T2510" t="s">
        <v>37</v>
      </c>
      <c r="U2510" t="s">
        <v>56</v>
      </c>
      <c r="V2510" t="s">
        <v>39</v>
      </c>
      <c r="W2510" s="11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5">
      <c r="A2511" t="s">
        <v>28</v>
      </c>
      <c r="B2511" t="s">
        <v>5419</v>
      </c>
      <c r="C2511">
        <v>56</v>
      </c>
      <c r="D2511">
        <v>90</v>
      </c>
      <c r="E2511">
        <v>119</v>
      </c>
      <c r="F2511">
        <v>636</v>
      </c>
      <c r="G2511" t="s">
        <v>265</v>
      </c>
      <c r="H2511">
        <v>869</v>
      </c>
      <c r="I2511" s="11">
        <v>15549702</v>
      </c>
      <c r="J2511" t="s">
        <v>1618</v>
      </c>
      <c r="K2511" t="s">
        <v>2533</v>
      </c>
      <c r="L2511" t="s">
        <v>12162</v>
      </c>
      <c r="M2511">
        <v>24038</v>
      </c>
      <c r="N2511">
        <v>3007</v>
      </c>
      <c r="O2511" t="s">
        <v>1294</v>
      </c>
      <c r="P2511">
        <v>2</v>
      </c>
      <c r="Q2511" t="s">
        <v>12163</v>
      </c>
      <c r="R2511" t="s">
        <v>12164</v>
      </c>
      <c r="S2511">
        <v>123</v>
      </c>
      <c r="T2511" t="s">
        <v>37</v>
      </c>
      <c r="U2511" t="s">
        <v>38</v>
      </c>
      <c r="V2511" t="s">
        <v>39</v>
      </c>
      <c r="W2511" s="11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5">
      <c r="A2512" t="s">
        <v>28</v>
      </c>
      <c r="B2512" t="s">
        <v>1354</v>
      </c>
      <c r="C2512">
        <v>160</v>
      </c>
      <c r="D2512">
        <v>108</v>
      </c>
      <c r="E2512">
        <v>123</v>
      </c>
      <c r="F2512">
        <v>690</v>
      </c>
      <c r="G2512" t="s">
        <v>1909</v>
      </c>
      <c r="H2512">
        <v>26000</v>
      </c>
      <c r="I2512" s="11">
        <v>15483540</v>
      </c>
      <c r="J2512" t="s">
        <v>12165</v>
      </c>
      <c r="K2512" t="s">
        <v>93</v>
      </c>
      <c r="L2512" t="s">
        <v>12166</v>
      </c>
      <c r="M2512">
        <v>56338</v>
      </c>
      <c r="N2512">
        <v>41359</v>
      </c>
      <c r="O2512" t="s">
        <v>7290</v>
      </c>
      <c r="P2512">
        <v>4</v>
      </c>
      <c r="Q2512" t="s">
        <v>12167</v>
      </c>
      <c r="R2512" t="s">
        <v>12168</v>
      </c>
      <c r="S2512">
        <v>215</v>
      </c>
      <c r="T2512" t="s">
        <v>37</v>
      </c>
      <c r="U2512" t="s">
        <v>38</v>
      </c>
      <c r="V2512" t="s">
        <v>569</v>
      </c>
      <c r="W2512" s="11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5">
      <c r="A2513" t="s">
        <v>28</v>
      </c>
      <c r="B2513" t="s">
        <v>12169</v>
      </c>
      <c r="C2513">
        <v>71</v>
      </c>
      <c r="D2513">
        <v>103</v>
      </c>
      <c r="E2513">
        <v>44</v>
      </c>
      <c r="F2513">
        <v>625</v>
      </c>
      <c r="G2513" t="s">
        <v>12170</v>
      </c>
      <c r="H2513">
        <v>953</v>
      </c>
      <c r="I2513" s="11">
        <v>20246959</v>
      </c>
      <c r="J2513" t="s">
        <v>1618</v>
      </c>
      <c r="K2513" t="s">
        <v>624</v>
      </c>
      <c r="L2513" t="s">
        <v>12171</v>
      </c>
      <c r="M2513">
        <v>5721</v>
      </c>
      <c r="N2513">
        <v>3299</v>
      </c>
      <c r="O2513" t="s">
        <v>4801</v>
      </c>
      <c r="P2513">
        <v>2</v>
      </c>
      <c r="Q2513" t="s">
        <v>12172</v>
      </c>
      <c r="R2513" t="s">
        <v>12173</v>
      </c>
      <c r="S2513">
        <v>20</v>
      </c>
      <c r="T2513" t="s">
        <v>37</v>
      </c>
      <c r="U2513" t="s">
        <v>38</v>
      </c>
      <c r="V2513" t="s">
        <v>39</v>
      </c>
      <c r="W2513" s="11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5">
      <c r="A2514" t="s">
        <v>28</v>
      </c>
      <c r="B2514" t="s">
        <v>12174</v>
      </c>
      <c r="C2514">
        <v>37</v>
      </c>
      <c r="D2514">
        <v>96</v>
      </c>
      <c r="E2514">
        <v>0</v>
      </c>
      <c r="F2514">
        <v>654</v>
      </c>
      <c r="G2514" t="s">
        <v>2401</v>
      </c>
      <c r="H2514">
        <v>3000</v>
      </c>
      <c r="I2514" s="11">
        <v>15062898</v>
      </c>
      <c r="J2514" t="s">
        <v>1611</v>
      </c>
      <c r="K2514" t="s">
        <v>4400</v>
      </c>
      <c r="L2514" t="s">
        <v>12175</v>
      </c>
      <c r="M2514">
        <v>11729</v>
      </c>
      <c r="N2514">
        <v>6861</v>
      </c>
      <c r="O2514" t="s">
        <v>11024</v>
      </c>
      <c r="P2514">
        <v>0</v>
      </c>
      <c r="Q2514" t="s">
        <v>12176</v>
      </c>
      <c r="R2514" t="s">
        <v>12177</v>
      </c>
      <c r="S2514">
        <v>106</v>
      </c>
      <c r="T2514" t="s">
        <v>37</v>
      </c>
      <c r="U2514" t="s">
        <v>38</v>
      </c>
      <c r="V2514" t="s">
        <v>569</v>
      </c>
      <c r="W2514" s="11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5">
      <c r="A2515" t="s">
        <v>28</v>
      </c>
      <c r="B2515" t="s">
        <v>12178</v>
      </c>
      <c r="C2515">
        <v>62</v>
      </c>
      <c r="D2515">
        <v>117</v>
      </c>
      <c r="E2515">
        <v>160</v>
      </c>
      <c r="F2515">
        <v>55</v>
      </c>
      <c r="G2515" t="s">
        <v>1982</v>
      </c>
      <c r="H2515">
        <v>718</v>
      </c>
      <c r="I2515" s="11">
        <v>14348123</v>
      </c>
      <c r="J2515" t="s">
        <v>10864</v>
      </c>
      <c r="K2515" t="s">
        <v>3556</v>
      </c>
      <c r="L2515" t="s">
        <v>12179</v>
      </c>
      <c r="M2515">
        <v>9323</v>
      </c>
      <c r="N2515">
        <v>1148</v>
      </c>
      <c r="O2515" t="s">
        <v>12180</v>
      </c>
      <c r="P2515">
        <v>6</v>
      </c>
      <c r="Q2515" t="s">
        <v>12181</v>
      </c>
      <c r="R2515" t="s">
        <v>12182</v>
      </c>
      <c r="S2515">
        <v>157</v>
      </c>
      <c r="T2515" t="s">
        <v>37</v>
      </c>
      <c r="U2515" t="s">
        <v>6727</v>
      </c>
      <c r="V2515" t="s">
        <v>90</v>
      </c>
      <c r="W2515" s="11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5">
      <c r="A2516" t="s">
        <v>28</v>
      </c>
      <c r="B2516" t="s">
        <v>12183</v>
      </c>
      <c r="C2516">
        <v>73</v>
      </c>
      <c r="D2516">
        <v>93</v>
      </c>
      <c r="E2516">
        <v>85</v>
      </c>
      <c r="F2516">
        <v>514</v>
      </c>
      <c r="G2516" t="s">
        <v>12184</v>
      </c>
      <c r="H2516">
        <v>1000</v>
      </c>
      <c r="I2516" s="11">
        <v>15171475</v>
      </c>
      <c r="J2516" t="s">
        <v>7035</v>
      </c>
      <c r="K2516" t="s">
        <v>303</v>
      </c>
      <c r="L2516" t="s">
        <v>12185</v>
      </c>
      <c r="M2516">
        <v>19805</v>
      </c>
      <c r="N2516">
        <v>2777</v>
      </c>
      <c r="O2516" t="s">
        <v>5501</v>
      </c>
      <c r="P2516">
        <v>0</v>
      </c>
      <c r="Q2516" t="s">
        <v>12186</v>
      </c>
      <c r="R2516" t="s">
        <v>12187</v>
      </c>
      <c r="S2516">
        <v>122</v>
      </c>
      <c r="T2516" t="s">
        <v>37</v>
      </c>
      <c r="U2516" t="s">
        <v>38</v>
      </c>
      <c r="V2516" t="s">
        <v>569</v>
      </c>
      <c r="W2516" s="11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5">
      <c r="A2517" t="s">
        <v>28</v>
      </c>
      <c r="B2517" t="s">
        <v>4860</v>
      </c>
      <c r="C2517">
        <v>25</v>
      </c>
      <c r="D2517">
        <v>115</v>
      </c>
      <c r="E2517">
        <v>0</v>
      </c>
      <c r="F2517">
        <v>534</v>
      </c>
      <c r="G2517" t="s">
        <v>460</v>
      </c>
      <c r="H2517">
        <v>1000</v>
      </c>
      <c r="I2517" s="11">
        <v>13640000</v>
      </c>
      <c r="J2517" t="s">
        <v>2450</v>
      </c>
      <c r="K2517" t="s">
        <v>1199</v>
      </c>
      <c r="L2517" t="s">
        <v>12188</v>
      </c>
      <c r="M2517">
        <v>6011</v>
      </c>
      <c r="N2517">
        <v>3267</v>
      </c>
      <c r="O2517" t="s">
        <v>10103</v>
      </c>
      <c r="P2517">
        <v>0</v>
      </c>
      <c r="Q2517" t="s">
        <v>12189</v>
      </c>
      <c r="R2517" t="s">
        <v>12190</v>
      </c>
      <c r="S2517">
        <v>39</v>
      </c>
      <c r="T2517" t="s">
        <v>37</v>
      </c>
      <c r="U2517" t="s">
        <v>38</v>
      </c>
      <c r="V2517" t="s">
        <v>39</v>
      </c>
      <c r="W2517" s="11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5">
      <c r="A2518" t="s">
        <v>28</v>
      </c>
      <c r="B2518" t="s">
        <v>12191</v>
      </c>
      <c r="C2518">
        <v>205</v>
      </c>
      <c r="D2518">
        <v>85</v>
      </c>
      <c r="E2518">
        <v>52</v>
      </c>
      <c r="F2518">
        <v>489</v>
      </c>
      <c r="G2518" t="s">
        <v>12192</v>
      </c>
      <c r="H2518">
        <v>1000</v>
      </c>
      <c r="I2518" s="11">
        <v>12610731</v>
      </c>
      <c r="J2518" t="s">
        <v>2145</v>
      </c>
      <c r="K2518" t="s">
        <v>1088</v>
      </c>
      <c r="L2518" t="s">
        <v>12193</v>
      </c>
      <c r="M2518">
        <v>38985</v>
      </c>
      <c r="N2518">
        <v>3050</v>
      </c>
      <c r="O2518" t="s">
        <v>12194</v>
      </c>
      <c r="P2518">
        <v>1</v>
      </c>
      <c r="Q2518" t="s">
        <v>12195</v>
      </c>
      <c r="R2518" t="s">
        <v>12196</v>
      </c>
      <c r="S2518">
        <v>673</v>
      </c>
      <c r="T2518" t="s">
        <v>37</v>
      </c>
      <c r="U2518" t="s">
        <v>38</v>
      </c>
      <c r="V2518" t="s">
        <v>569</v>
      </c>
      <c r="W2518" s="11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5">
      <c r="A2519" t="s">
        <v>28</v>
      </c>
      <c r="B2519" t="s">
        <v>782</v>
      </c>
      <c r="C2519">
        <v>69</v>
      </c>
      <c r="D2519">
        <v>88</v>
      </c>
      <c r="E2519">
        <v>189</v>
      </c>
      <c r="F2519">
        <v>799</v>
      </c>
      <c r="G2519" t="s">
        <v>8473</v>
      </c>
      <c r="H2519">
        <v>934</v>
      </c>
      <c r="I2519" s="11">
        <v>47811275</v>
      </c>
      <c r="J2519" t="s">
        <v>2290</v>
      </c>
      <c r="K2519" t="s">
        <v>7856</v>
      </c>
      <c r="L2519" t="s">
        <v>11607</v>
      </c>
      <c r="M2519">
        <v>29008</v>
      </c>
      <c r="N2519">
        <v>3707</v>
      </c>
      <c r="O2519" t="s">
        <v>11608</v>
      </c>
      <c r="P2519">
        <v>1</v>
      </c>
      <c r="Q2519" t="s">
        <v>11609</v>
      </c>
      <c r="R2519" t="s">
        <v>11610</v>
      </c>
      <c r="S2519">
        <v>99</v>
      </c>
      <c r="T2519" t="s">
        <v>37</v>
      </c>
      <c r="U2519" t="s">
        <v>38</v>
      </c>
      <c r="V2519" t="s">
        <v>90</v>
      </c>
      <c r="W2519" s="11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5">
      <c r="A2520" t="s">
        <v>28</v>
      </c>
      <c r="B2520" t="s">
        <v>12197</v>
      </c>
      <c r="C2520">
        <v>195</v>
      </c>
      <c r="D2520">
        <v>112</v>
      </c>
      <c r="E2520">
        <v>0</v>
      </c>
      <c r="F2520">
        <v>383</v>
      </c>
      <c r="G2520" t="s">
        <v>6112</v>
      </c>
      <c r="H2520">
        <v>12000</v>
      </c>
      <c r="I2520" s="11">
        <v>11204499</v>
      </c>
      <c r="J2520" t="s">
        <v>6206</v>
      </c>
      <c r="K2520" t="s">
        <v>735</v>
      </c>
      <c r="L2520" t="s">
        <v>12198</v>
      </c>
      <c r="M2520">
        <v>38142</v>
      </c>
      <c r="N2520">
        <v>13528</v>
      </c>
      <c r="O2520" t="s">
        <v>3114</v>
      </c>
      <c r="P2520">
        <v>0</v>
      </c>
      <c r="Q2520" t="s">
        <v>12199</v>
      </c>
      <c r="R2520" t="s">
        <v>12200</v>
      </c>
      <c r="S2520">
        <v>270</v>
      </c>
      <c r="T2520" t="s">
        <v>37</v>
      </c>
      <c r="U2520" t="s">
        <v>38</v>
      </c>
      <c r="V2520" t="s">
        <v>569</v>
      </c>
      <c r="W2520" s="11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5">
      <c r="A2521" t="s">
        <v>28</v>
      </c>
      <c r="B2521" t="s">
        <v>1979</v>
      </c>
      <c r="C2521">
        <v>61</v>
      </c>
      <c r="D2521">
        <v>86</v>
      </c>
      <c r="E2521">
        <v>70</v>
      </c>
      <c r="F2521">
        <v>169</v>
      </c>
      <c r="G2521" t="s">
        <v>1645</v>
      </c>
      <c r="H2521">
        <v>878</v>
      </c>
      <c r="I2521" s="11">
        <v>10397365</v>
      </c>
      <c r="J2521" t="s">
        <v>12201</v>
      </c>
      <c r="K2521" t="s">
        <v>2549</v>
      </c>
      <c r="L2521" t="s">
        <v>12202</v>
      </c>
      <c r="M2521">
        <v>11693</v>
      </c>
      <c r="N2521">
        <v>2165</v>
      </c>
      <c r="O2521" t="s">
        <v>12203</v>
      </c>
      <c r="P2521">
        <v>5</v>
      </c>
      <c r="Q2521" t="s">
        <v>12204</v>
      </c>
      <c r="R2521" t="s">
        <v>12205</v>
      </c>
      <c r="S2521">
        <v>104</v>
      </c>
      <c r="T2521" t="s">
        <v>37</v>
      </c>
      <c r="U2521" t="s">
        <v>38</v>
      </c>
      <c r="V2521" t="s">
        <v>39</v>
      </c>
      <c r="W2521" s="11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5">
      <c r="A2522" t="s">
        <v>28</v>
      </c>
      <c r="B2522" t="s">
        <v>12206</v>
      </c>
      <c r="C2522">
        <v>77</v>
      </c>
      <c r="D2522">
        <v>86</v>
      </c>
      <c r="E2522">
        <v>90</v>
      </c>
      <c r="F2522">
        <v>635</v>
      </c>
      <c r="G2522" t="s">
        <v>11577</v>
      </c>
      <c r="H2522">
        <v>962</v>
      </c>
      <c r="I2522" s="11">
        <v>9402410</v>
      </c>
      <c r="J2522" t="s">
        <v>4052</v>
      </c>
      <c r="K2522" t="s">
        <v>4484</v>
      </c>
      <c r="L2522" t="s">
        <v>12207</v>
      </c>
      <c r="M2522">
        <v>11233</v>
      </c>
      <c r="N2522">
        <v>3715</v>
      </c>
      <c r="O2522" t="s">
        <v>12208</v>
      </c>
      <c r="P2522">
        <v>1</v>
      </c>
      <c r="Q2522" t="s">
        <v>12209</v>
      </c>
      <c r="R2522" t="s">
        <v>12210</v>
      </c>
      <c r="S2522">
        <v>32</v>
      </c>
      <c r="T2522" t="s">
        <v>37</v>
      </c>
      <c r="U2522" t="s">
        <v>38</v>
      </c>
      <c r="V2522" t="s">
        <v>39</v>
      </c>
      <c r="W2522" s="11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12212</v>
      </c>
      <c r="C2523">
        <v>251</v>
      </c>
      <c r="D2523">
        <v>137</v>
      </c>
      <c r="E2523">
        <v>143</v>
      </c>
      <c r="F2523">
        <v>280</v>
      </c>
      <c r="G2523" t="s">
        <v>1422</v>
      </c>
      <c r="H2523">
        <v>14000</v>
      </c>
      <c r="I2523" s="11">
        <v>5459824</v>
      </c>
      <c r="J2523" t="s">
        <v>209</v>
      </c>
      <c r="K2523" t="s">
        <v>208</v>
      </c>
      <c r="L2523" t="s">
        <v>12213</v>
      </c>
      <c r="M2523">
        <v>92781</v>
      </c>
      <c r="N2523">
        <v>15337</v>
      </c>
      <c r="O2523" t="s">
        <v>12214</v>
      </c>
      <c r="P2523">
        <v>0</v>
      </c>
      <c r="Q2523" t="s">
        <v>12215</v>
      </c>
      <c r="R2523" t="s">
        <v>12216</v>
      </c>
      <c r="S2523">
        <v>320</v>
      </c>
      <c r="T2523" t="s">
        <v>37</v>
      </c>
      <c r="U2523" t="s">
        <v>38</v>
      </c>
      <c r="V2523" t="s">
        <v>569</v>
      </c>
      <c r="W2523" s="11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5">
      <c r="A2524" t="s">
        <v>28</v>
      </c>
      <c r="B2524" t="s">
        <v>12217</v>
      </c>
      <c r="C2524">
        <v>63</v>
      </c>
      <c r="D2524">
        <v>90</v>
      </c>
      <c r="E2524">
        <v>49</v>
      </c>
      <c r="F2524">
        <v>191</v>
      </c>
      <c r="G2524" t="s">
        <v>10276</v>
      </c>
      <c r="H2524">
        <v>12000</v>
      </c>
      <c r="I2524" s="11">
        <v>5108820</v>
      </c>
      <c r="J2524" t="s">
        <v>1861</v>
      </c>
      <c r="K2524" t="s">
        <v>4625</v>
      </c>
      <c r="L2524" t="s">
        <v>12218</v>
      </c>
      <c r="M2524">
        <v>12519</v>
      </c>
      <c r="N2524">
        <v>12776</v>
      </c>
      <c r="O2524" t="s">
        <v>12219</v>
      </c>
      <c r="P2524">
        <v>5</v>
      </c>
      <c r="Q2524" t="s">
        <v>12220</v>
      </c>
      <c r="R2524" t="s">
        <v>12221</v>
      </c>
      <c r="S2524">
        <v>112</v>
      </c>
      <c r="T2524" t="s">
        <v>37</v>
      </c>
      <c r="U2524" t="s">
        <v>38</v>
      </c>
      <c r="V2524" t="s">
        <v>569</v>
      </c>
      <c r="W2524" s="11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5">
      <c r="A2525" t="s">
        <v>28</v>
      </c>
      <c r="B2525" t="s">
        <v>989</v>
      </c>
      <c r="C2525">
        <v>47</v>
      </c>
      <c r="D2525">
        <v>107</v>
      </c>
      <c r="E2525">
        <v>956</v>
      </c>
      <c r="F2525">
        <v>113</v>
      </c>
      <c r="G2525" t="s">
        <v>2418</v>
      </c>
      <c r="H2525">
        <v>10000</v>
      </c>
      <c r="I2525" s="11">
        <v>4741987</v>
      </c>
      <c r="J2525" t="s">
        <v>3270</v>
      </c>
      <c r="K2525" t="s">
        <v>2713</v>
      </c>
      <c r="L2525" t="s">
        <v>12222</v>
      </c>
      <c r="M2525">
        <v>6782</v>
      </c>
      <c r="N2525">
        <v>10368</v>
      </c>
      <c r="O2525" t="s">
        <v>12223</v>
      </c>
      <c r="P2525">
        <v>1</v>
      </c>
      <c r="Q2525" t="s">
        <v>12224</v>
      </c>
      <c r="R2525" t="s">
        <v>12225</v>
      </c>
      <c r="S2525">
        <v>114</v>
      </c>
      <c r="T2525" t="s">
        <v>37</v>
      </c>
      <c r="U2525" t="s">
        <v>38</v>
      </c>
      <c r="V2525" t="s">
        <v>569</v>
      </c>
      <c r="W2525" s="11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5">
      <c r="A2526" t="s">
        <v>28</v>
      </c>
      <c r="B2526" t="s">
        <v>1165</v>
      </c>
      <c r="C2526">
        <v>108</v>
      </c>
      <c r="D2526">
        <v>98</v>
      </c>
      <c r="E2526">
        <v>176</v>
      </c>
      <c r="F2526">
        <v>15</v>
      </c>
      <c r="G2526" t="s">
        <v>7381</v>
      </c>
      <c r="H2526">
        <v>543</v>
      </c>
      <c r="I2526" s="11">
        <v>4291965</v>
      </c>
      <c r="J2526" t="s">
        <v>5652</v>
      </c>
      <c r="K2526" t="s">
        <v>7877</v>
      </c>
      <c r="L2526" t="s">
        <v>12226</v>
      </c>
      <c r="M2526">
        <v>9334</v>
      </c>
      <c r="N2526">
        <v>678</v>
      </c>
      <c r="O2526" t="s">
        <v>12227</v>
      </c>
      <c r="P2526">
        <v>3</v>
      </c>
      <c r="Q2526" t="s">
        <v>12228</v>
      </c>
      <c r="R2526" t="s">
        <v>12229</v>
      </c>
      <c r="S2526">
        <v>59</v>
      </c>
      <c r="T2526" t="s">
        <v>37</v>
      </c>
      <c r="U2526" t="s">
        <v>1418</v>
      </c>
      <c r="V2526" t="s">
        <v>39</v>
      </c>
      <c r="W2526" s="11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5">
      <c r="A2527" t="s">
        <v>28</v>
      </c>
      <c r="B2527" t="s">
        <v>12230</v>
      </c>
      <c r="C2527">
        <v>64</v>
      </c>
      <c r="D2527">
        <v>84</v>
      </c>
      <c r="E2527">
        <v>12</v>
      </c>
      <c r="F2527">
        <v>102</v>
      </c>
      <c r="G2527" t="s">
        <v>12231</v>
      </c>
      <c r="H2527">
        <v>159</v>
      </c>
      <c r="I2527" s="11">
        <v>3100650</v>
      </c>
      <c r="J2527" t="s">
        <v>5834</v>
      </c>
      <c r="K2527" t="s">
        <v>12232</v>
      </c>
      <c r="L2527" t="s">
        <v>12233</v>
      </c>
      <c r="M2527">
        <v>7277</v>
      </c>
      <c r="N2527">
        <v>417</v>
      </c>
      <c r="O2527" t="s">
        <v>12234</v>
      </c>
      <c r="P2527">
        <v>4</v>
      </c>
      <c r="Q2527" t="s">
        <v>12235</v>
      </c>
      <c r="R2527" t="s">
        <v>12236</v>
      </c>
      <c r="S2527">
        <v>181</v>
      </c>
      <c r="T2527" t="s">
        <v>37</v>
      </c>
      <c r="U2527" t="s">
        <v>38</v>
      </c>
      <c r="V2527" t="s">
        <v>39</v>
      </c>
      <c r="W2527" s="11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5">
      <c r="A2528" t="s">
        <v>28</v>
      </c>
      <c r="B2528" t="s">
        <v>11455</v>
      </c>
      <c r="C2528">
        <v>20</v>
      </c>
      <c r="D2528">
        <v>139</v>
      </c>
      <c r="E2528">
        <v>133</v>
      </c>
      <c r="F2528">
        <v>5</v>
      </c>
      <c r="G2528" t="s">
        <v>12237</v>
      </c>
      <c r="H2528">
        <v>423</v>
      </c>
      <c r="I2528" s="11">
        <v>2474000</v>
      </c>
      <c r="J2528" t="s">
        <v>5815</v>
      </c>
      <c r="K2528" t="s">
        <v>1781</v>
      </c>
      <c r="L2528" t="s">
        <v>12238</v>
      </c>
      <c r="M2528">
        <v>2427</v>
      </c>
      <c r="N2528">
        <v>446</v>
      </c>
      <c r="O2528" t="s">
        <v>12239</v>
      </c>
      <c r="P2528">
        <v>1</v>
      </c>
      <c r="Q2528" t="s">
        <v>12240</v>
      </c>
      <c r="R2528" t="s">
        <v>12241</v>
      </c>
      <c r="S2528">
        <v>27</v>
      </c>
      <c r="T2528" t="s">
        <v>37</v>
      </c>
      <c r="U2528" t="s">
        <v>1418</v>
      </c>
      <c r="V2528" t="s">
        <v>39</v>
      </c>
      <c r="W2528" s="11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5">
      <c r="A2529" t="s">
        <v>28</v>
      </c>
      <c r="B2529" t="s">
        <v>12242</v>
      </c>
      <c r="C2529">
        <v>2</v>
      </c>
      <c r="D2529">
        <v>127</v>
      </c>
      <c r="E2529">
        <v>109</v>
      </c>
      <c r="F2529">
        <v>324</v>
      </c>
      <c r="G2529" t="s">
        <v>9040</v>
      </c>
      <c r="H2529">
        <v>16000</v>
      </c>
      <c r="I2529" s="11">
        <v>1000000</v>
      </c>
      <c r="J2529" t="s">
        <v>1273</v>
      </c>
      <c r="K2529" t="s">
        <v>196</v>
      </c>
      <c r="L2529" t="s">
        <v>12243</v>
      </c>
      <c r="M2529">
        <v>524</v>
      </c>
      <c r="N2529">
        <v>17250</v>
      </c>
      <c r="O2529" t="s">
        <v>12244</v>
      </c>
      <c r="P2529">
        <v>0</v>
      </c>
      <c r="Q2529" t="s">
        <v>12245</v>
      </c>
      <c r="R2529" t="s">
        <v>12246</v>
      </c>
      <c r="S2529">
        <v>8</v>
      </c>
      <c r="T2529" t="s">
        <v>37</v>
      </c>
      <c r="U2529" t="s">
        <v>12247</v>
      </c>
      <c r="V2529" t="s">
        <v>90</v>
      </c>
      <c r="W2529" s="11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5">
      <c r="A2530" t="s">
        <v>28</v>
      </c>
      <c r="B2530" t="s">
        <v>10480</v>
      </c>
      <c r="C2530">
        <v>262</v>
      </c>
      <c r="D2530">
        <v>150</v>
      </c>
      <c r="E2530">
        <v>608</v>
      </c>
      <c r="F2530">
        <v>43</v>
      </c>
      <c r="G2530" t="s">
        <v>12248</v>
      </c>
      <c r="H2530">
        <v>149</v>
      </c>
      <c r="I2530" s="11">
        <v>3958500</v>
      </c>
      <c r="J2530" t="s">
        <v>5652</v>
      </c>
      <c r="K2530" t="s">
        <v>10483</v>
      </c>
      <c r="L2530" t="s">
        <v>12249</v>
      </c>
      <c r="M2530">
        <v>17933</v>
      </c>
      <c r="N2530">
        <v>390</v>
      </c>
      <c r="O2530" t="s">
        <v>12250</v>
      </c>
      <c r="P2530">
        <v>0</v>
      </c>
      <c r="Q2530" t="s">
        <v>12251</v>
      </c>
      <c r="R2530" t="s">
        <v>12252</v>
      </c>
      <c r="S2530">
        <v>165</v>
      </c>
      <c r="T2530" t="s">
        <v>37</v>
      </c>
      <c r="U2530" t="s">
        <v>56</v>
      </c>
      <c r="V2530" t="s">
        <v>569</v>
      </c>
      <c r="W2530" s="11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5">
      <c r="A2531" t="s">
        <v>28</v>
      </c>
      <c r="B2531" t="s">
        <v>5190</v>
      </c>
      <c r="C2531">
        <v>69</v>
      </c>
      <c r="D2531">
        <v>132</v>
      </c>
      <c r="E2531">
        <v>333</v>
      </c>
      <c r="F2531">
        <v>284</v>
      </c>
      <c r="G2531" t="s">
        <v>5608</v>
      </c>
      <c r="H2531">
        <v>380</v>
      </c>
      <c r="I2531" s="11">
        <v>274299</v>
      </c>
      <c r="J2531" t="s">
        <v>12254</v>
      </c>
      <c r="K2531" t="s">
        <v>9732</v>
      </c>
      <c r="L2531" t="s">
        <v>12255</v>
      </c>
      <c r="M2531">
        <v>11077</v>
      </c>
      <c r="N2531">
        <v>1429</v>
      </c>
      <c r="O2531" t="s">
        <v>12256</v>
      </c>
      <c r="P2531">
        <v>2</v>
      </c>
      <c r="Q2531" t="s">
        <v>12257</v>
      </c>
      <c r="R2531" t="s">
        <v>12258</v>
      </c>
      <c r="S2531">
        <v>55</v>
      </c>
      <c r="T2531" t="s">
        <v>37</v>
      </c>
      <c r="U2531" t="s">
        <v>1418</v>
      </c>
      <c r="V2531" t="s">
        <v>5347</v>
      </c>
      <c r="W2531" s="11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5">
      <c r="A2532" t="s">
        <v>28</v>
      </c>
      <c r="B2532" t="s">
        <v>2324</v>
      </c>
      <c r="C2532">
        <v>57</v>
      </c>
      <c r="D2532">
        <v>115</v>
      </c>
      <c r="E2532">
        <v>168</v>
      </c>
      <c r="F2532">
        <v>322</v>
      </c>
      <c r="G2532" t="s">
        <v>1905</v>
      </c>
      <c r="H2532">
        <v>697</v>
      </c>
      <c r="I2532" s="11">
        <v>183088</v>
      </c>
      <c r="J2532" t="s">
        <v>10864</v>
      </c>
      <c r="K2532" t="s">
        <v>3065</v>
      </c>
      <c r="L2532" t="s">
        <v>12260</v>
      </c>
      <c r="M2532">
        <v>11704</v>
      </c>
      <c r="N2532">
        <v>2243</v>
      </c>
      <c r="O2532" t="s">
        <v>4853</v>
      </c>
      <c r="P2532">
        <v>0</v>
      </c>
      <c r="Q2532" t="s">
        <v>12261</v>
      </c>
      <c r="R2532" t="s">
        <v>12262</v>
      </c>
      <c r="S2532">
        <v>36</v>
      </c>
      <c r="T2532" t="s">
        <v>37</v>
      </c>
      <c r="U2532" t="s">
        <v>38</v>
      </c>
      <c r="V2532" t="s">
        <v>569</v>
      </c>
      <c r="W2532" s="11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5">
      <c r="A2533" t="s">
        <v>28</v>
      </c>
      <c r="B2533" t="s">
        <v>12263</v>
      </c>
      <c r="C2533">
        <v>116</v>
      </c>
      <c r="D2533">
        <v>186</v>
      </c>
      <c r="E2533">
        <v>50</v>
      </c>
      <c r="F2533">
        <v>338</v>
      </c>
      <c r="G2533" t="s">
        <v>2380</v>
      </c>
      <c r="H2533">
        <v>13000</v>
      </c>
      <c r="I2533" s="11">
        <v>46495</v>
      </c>
      <c r="J2533" t="s">
        <v>3270</v>
      </c>
      <c r="K2533" t="s">
        <v>1124</v>
      </c>
      <c r="L2533" t="s">
        <v>12264</v>
      </c>
      <c r="M2533">
        <v>12053</v>
      </c>
      <c r="N2533">
        <v>14638</v>
      </c>
      <c r="O2533" t="s">
        <v>12265</v>
      </c>
      <c r="P2533">
        <v>1</v>
      </c>
      <c r="Q2533" t="s">
        <v>12266</v>
      </c>
      <c r="R2533" t="s">
        <v>12267</v>
      </c>
      <c r="S2533">
        <v>119</v>
      </c>
      <c r="T2533" t="s">
        <v>37</v>
      </c>
      <c r="U2533" t="s">
        <v>38</v>
      </c>
      <c r="V2533" t="s">
        <v>569</v>
      </c>
      <c r="W2533" s="11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5">
      <c r="A2534" t="s">
        <v>28</v>
      </c>
      <c r="B2534" t="s">
        <v>3731</v>
      </c>
      <c r="C2534">
        <v>87</v>
      </c>
      <c r="D2534">
        <v>90</v>
      </c>
      <c r="E2534">
        <v>0</v>
      </c>
      <c r="F2534">
        <v>767</v>
      </c>
      <c r="G2534" t="s">
        <v>8340</v>
      </c>
      <c r="H2534">
        <v>1000</v>
      </c>
      <c r="I2534" s="11">
        <v>1752214</v>
      </c>
      <c r="J2534" t="s">
        <v>1375</v>
      </c>
      <c r="K2534" t="s">
        <v>4480</v>
      </c>
      <c r="L2534" t="s">
        <v>12268</v>
      </c>
      <c r="M2534">
        <v>60460</v>
      </c>
      <c r="N2534">
        <v>4377</v>
      </c>
      <c r="O2534" t="s">
        <v>6133</v>
      </c>
      <c r="P2534">
        <v>0</v>
      </c>
      <c r="Q2534" t="s">
        <v>12269</v>
      </c>
      <c r="R2534" t="s">
        <v>12270</v>
      </c>
      <c r="S2534">
        <v>104</v>
      </c>
      <c r="T2534" t="s">
        <v>37</v>
      </c>
      <c r="U2534" t="s">
        <v>38</v>
      </c>
      <c r="V2534" t="s">
        <v>90</v>
      </c>
      <c r="W2534" s="11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5">
      <c r="A2535" t="s">
        <v>28</v>
      </c>
      <c r="B2535" t="s">
        <v>1037</v>
      </c>
      <c r="C2535">
        <v>357</v>
      </c>
      <c r="D2535">
        <v>134</v>
      </c>
      <c r="E2535">
        <v>0</v>
      </c>
      <c r="F2535">
        <v>11000</v>
      </c>
      <c r="G2535" t="s">
        <v>453</v>
      </c>
      <c r="H2535">
        <v>15000</v>
      </c>
      <c r="I2535" s="11">
        <v>83025853</v>
      </c>
      <c r="J2535" t="s">
        <v>209</v>
      </c>
      <c r="K2535" t="s">
        <v>368</v>
      </c>
      <c r="L2535" t="s">
        <v>12271</v>
      </c>
      <c r="M2535">
        <v>259837</v>
      </c>
      <c r="N2535">
        <v>39789</v>
      </c>
      <c r="O2535" t="s">
        <v>252</v>
      </c>
      <c r="P2535">
        <v>0</v>
      </c>
      <c r="Q2535" t="s">
        <v>12272</v>
      </c>
      <c r="R2535" t="s">
        <v>12273</v>
      </c>
      <c r="S2535">
        <v>2254</v>
      </c>
      <c r="T2535" t="s">
        <v>37</v>
      </c>
      <c r="U2535" t="s">
        <v>38</v>
      </c>
      <c r="V2535" t="s">
        <v>569</v>
      </c>
      <c r="W2535" s="11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5">
      <c r="A2536" t="s">
        <v>28</v>
      </c>
      <c r="B2536" t="s">
        <v>849</v>
      </c>
      <c r="C2536">
        <v>348</v>
      </c>
      <c r="D2536">
        <v>101</v>
      </c>
      <c r="E2536">
        <v>473</v>
      </c>
      <c r="F2536">
        <v>429</v>
      </c>
      <c r="G2536" t="s">
        <v>1429</v>
      </c>
      <c r="H2536">
        <v>833</v>
      </c>
      <c r="I2536" s="11">
        <v>190871240</v>
      </c>
      <c r="J2536" t="s">
        <v>499</v>
      </c>
      <c r="K2536" t="s">
        <v>1430</v>
      </c>
      <c r="L2536" t="s">
        <v>1431</v>
      </c>
      <c r="M2536">
        <v>167089</v>
      </c>
      <c r="N2536">
        <v>2690</v>
      </c>
      <c r="O2536" t="s">
        <v>1432</v>
      </c>
      <c r="P2536">
        <v>0</v>
      </c>
      <c r="Q2536" t="s">
        <v>1433</v>
      </c>
      <c r="R2536" t="s">
        <v>1434</v>
      </c>
      <c r="S2536">
        <v>491</v>
      </c>
      <c r="T2536" t="s">
        <v>37</v>
      </c>
      <c r="U2536" t="s">
        <v>38</v>
      </c>
      <c r="V2536" t="s">
        <v>39</v>
      </c>
      <c r="W2536" s="11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5">
      <c r="A2537" t="s">
        <v>28</v>
      </c>
      <c r="B2537" t="s">
        <v>10301</v>
      </c>
      <c r="C2537">
        <v>88</v>
      </c>
      <c r="D2537">
        <v>97</v>
      </c>
      <c r="E2537">
        <v>143</v>
      </c>
      <c r="F2537">
        <v>201</v>
      </c>
      <c r="G2537" t="s">
        <v>9524</v>
      </c>
      <c r="H2537">
        <v>927</v>
      </c>
      <c r="I2537" s="11">
        <v>56631572</v>
      </c>
      <c r="J2537" t="s">
        <v>1618</v>
      </c>
      <c r="K2537" t="s">
        <v>8473</v>
      </c>
      <c r="L2537" t="s">
        <v>12274</v>
      </c>
      <c r="M2537">
        <v>123390</v>
      </c>
      <c r="N2537">
        <v>1724</v>
      </c>
      <c r="O2537" t="s">
        <v>12275</v>
      </c>
      <c r="P2537">
        <v>1</v>
      </c>
      <c r="Q2537" t="s">
        <v>12276</v>
      </c>
      <c r="R2537" t="s">
        <v>12277</v>
      </c>
      <c r="S2537">
        <v>248</v>
      </c>
      <c r="T2537" t="s">
        <v>37</v>
      </c>
      <c r="U2537" t="s">
        <v>38</v>
      </c>
      <c r="V2537" t="s">
        <v>39</v>
      </c>
      <c r="W2537" s="11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5">
      <c r="A2538" t="s">
        <v>28</v>
      </c>
      <c r="B2538" t="s">
        <v>10523</v>
      </c>
      <c r="C2538">
        <v>181</v>
      </c>
      <c r="D2538">
        <v>107</v>
      </c>
      <c r="E2538">
        <v>162</v>
      </c>
      <c r="F2538">
        <v>135</v>
      </c>
      <c r="G2538" t="s">
        <v>1041</v>
      </c>
      <c r="H2538">
        <v>2000</v>
      </c>
      <c r="I2538" s="11">
        <v>15854988</v>
      </c>
      <c r="J2538" t="s">
        <v>209</v>
      </c>
      <c r="K2538" t="s">
        <v>526</v>
      </c>
      <c r="L2538" t="s">
        <v>12278</v>
      </c>
      <c r="M2538">
        <v>36542</v>
      </c>
      <c r="N2538">
        <v>2447</v>
      </c>
      <c r="O2538" t="s">
        <v>3447</v>
      </c>
      <c r="P2538">
        <v>2</v>
      </c>
      <c r="Q2538" t="s">
        <v>12279</v>
      </c>
      <c r="R2538" t="s">
        <v>12280</v>
      </c>
      <c r="S2538">
        <v>378</v>
      </c>
      <c r="T2538" t="s">
        <v>37</v>
      </c>
      <c r="U2538" t="s">
        <v>38</v>
      </c>
      <c r="V2538" t="s">
        <v>39</v>
      </c>
      <c r="W2538" s="11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5">
      <c r="A2539" t="s">
        <v>28</v>
      </c>
      <c r="B2539" t="s">
        <v>6812</v>
      </c>
      <c r="C2539">
        <v>107</v>
      </c>
      <c r="D2539">
        <v>99</v>
      </c>
      <c r="E2539">
        <v>38</v>
      </c>
      <c r="F2539">
        <v>390</v>
      </c>
      <c r="G2539" t="s">
        <v>9150</v>
      </c>
      <c r="H2539">
        <v>3000</v>
      </c>
      <c r="I2539" s="11">
        <v>12282677</v>
      </c>
      <c r="J2539" t="s">
        <v>5240</v>
      </c>
      <c r="K2539" t="s">
        <v>1492</v>
      </c>
      <c r="L2539" t="s">
        <v>12281</v>
      </c>
      <c r="M2539">
        <v>28159</v>
      </c>
      <c r="N2539">
        <v>4702</v>
      </c>
      <c r="O2539" t="s">
        <v>6813</v>
      </c>
      <c r="P2539">
        <v>4</v>
      </c>
      <c r="Q2539" t="s">
        <v>12282</v>
      </c>
      <c r="R2539" t="s">
        <v>12283</v>
      </c>
      <c r="S2539">
        <v>96</v>
      </c>
      <c r="T2539" t="s">
        <v>37</v>
      </c>
      <c r="U2539" t="s">
        <v>38</v>
      </c>
      <c r="V2539" t="s">
        <v>569</v>
      </c>
      <c r="W2539" s="11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5">
      <c r="A2540" t="s">
        <v>28</v>
      </c>
      <c r="B2540" t="s">
        <v>8554</v>
      </c>
      <c r="C2540">
        <v>132</v>
      </c>
      <c r="D2540">
        <v>124</v>
      </c>
      <c r="E2540">
        <v>133</v>
      </c>
      <c r="F2540">
        <v>170</v>
      </c>
      <c r="G2540" t="s">
        <v>12285</v>
      </c>
      <c r="H2540">
        <v>14000</v>
      </c>
      <c r="I2540" s="11">
        <v>7060876</v>
      </c>
      <c r="J2540" t="s">
        <v>1493</v>
      </c>
      <c r="K2540" t="s">
        <v>208</v>
      </c>
      <c r="L2540" t="s">
        <v>12286</v>
      </c>
      <c r="M2540">
        <v>44795</v>
      </c>
      <c r="N2540">
        <v>14726</v>
      </c>
      <c r="O2540" t="s">
        <v>12287</v>
      </c>
      <c r="P2540">
        <v>1</v>
      </c>
      <c r="Q2540" t="s">
        <v>12288</v>
      </c>
      <c r="R2540" t="s">
        <v>12289</v>
      </c>
      <c r="S2540">
        <v>314</v>
      </c>
      <c r="T2540" t="s">
        <v>37</v>
      </c>
      <c r="U2540" t="s">
        <v>56</v>
      </c>
      <c r="V2540" t="s">
        <v>569</v>
      </c>
      <c r="W2540" s="11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5">
      <c r="A2541" t="s">
        <v>28</v>
      </c>
      <c r="B2541" t="s">
        <v>11935</v>
      </c>
      <c r="C2541">
        <v>401</v>
      </c>
      <c r="D2541">
        <v>110</v>
      </c>
      <c r="E2541">
        <v>454</v>
      </c>
      <c r="F2541">
        <v>816</v>
      </c>
      <c r="G2541" t="s">
        <v>2295</v>
      </c>
      <c r="H2541">
        <v>2000</v>
      </c>
      <c r="I2541" s="11">
        <v>14989761</v>
      </c>
      <c r="J2541" t="s">
        <v>982</v>
      </c>
      <c r="K2541" t="s">
        <v>1360</v>
      </c>
      <c r="L2541" t="s">
        <v>12290</v>
      </c>
      <c r="M2541">
        <v>185845</v>
      </c>
      <c r="N2541">
        <v>4757</v>
      </c>
      <c r="O2541" t="s">
        <v>159</v>
      </c>
      <c r="P2541">
        <v>7</v>
      </c>
      <c r="Q2541" t="s">
        <v>12291</v>
      </c>
      <c r="R2541" t="s">
        <v>12292</v>
      </c>
      <c r="S2541">
        <v>284</v>
      </c>
      <c r="T2541" t="s">
        <v>37</v>
      </c>
      <c r="U2541" t="s">
        <v>56</v>
      </c>
      <c r="V2541" t="s">
        <v>569</v>
      </c>
      <c r="W2541" s="11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5">
      <c r="A2542" t="s">
        <v>28</v>
      </c>
      <c r="B2542" t="s">
        <v>2834</v>
      </c>
      <c r="C2542">
        <v>192</v>
      </c>
      <c r="D2542">
        <v>178</v>
      </c>
      <c r="E2542">
        <v>101</v>
      </c>
      <c r="F2542">
        <v>471</v>
      </c>
      <c r="G2542" t="s">
        <v>12293</v>
      </c>
      <c r="H2542">
        <v>918</v>
      </c>
      <c r="I2542" s="11">
        <v>5501940</v>
      </c>
      <c r="J2542" t="s">
        <v>3108</v>
      </c>
      <c r="K2542" t="s">
        <v>201</v>
      </c>
      <c r="L2542" t="s">
        <v>12294</v>
      </c>
      <c r="M2542">
        <v>248354</v>
      </c>
      <c r="N2542">
        <v>2334</v>
      </c>
      <c r="O2542" t="s">
        <v>6762</v>
      </c>
      <c r="P2542">
        <v>0</v>
      </c>
      <c r="Q2542" t="s">
        <v>12295</v>
      </c>
      <c r="R2542" t="s">
        <v>12296</v>
      </c>
      <c r="S2542">
        <v>564</v>
      </c>
      <c r="T2542" t="s">
        <v>8230</v>
      </c>
      <c r="U2542" t="s">
        <v>740</v>
      </c>
      <c r="V2542" t="s">
        <v>569</v>
      </c>
      <c r="W2542" s="11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5">
      <c r="A2543" t="s">
        <v>28</v>
      </c>
      <c r="B2543" t="s">
        <v>3420</v>
      </c>
      <c r="C2543">
        <v>157</v>
      </c>
      <c r="D2543">
        <v>125</v>
      </c>
      <c r="E2543">
        <v>448</v>
      </c>
      <c r="F2543">
        <v>93</v>
      </c>
      <c r="G2543" t="s">
        <v>12297</v>
      </c>
      <c r="H2543">
        <v>273</v>
      </c>
      <c r="I2543" s="11">
        <v>2086345</v>
      </c>
      <c r="J2543" t="s">
        <v>6019</v>
      </c>
      <c r="K2543" t="s">
        <v>12298</v>
      </c>
      <c r="L2543" t="s">
        <v>12299</v>
      </c>
      <c r="M2543">
        <v>64556</v>
      </c>
      <c r="N2543">
        <v>529</v>
      </c>
      <c r="O2543" t="s">
        <v>12300</v>
      </c>
      <c r="P2543">
        <v>1</v>
      </c>
      <c r="Q2543" t="s">
        <v>12301</v>
      </c>
      <c r="R2543" t="s">
        <v>12302</v>
      </c>
      <c r="S2543">
        <v>140</v>
      </c>
      <c r="T2543" t="s">
        <v>2679</v>
      </c>
      <c r="U2543" t="s">
        <v>3428</v>
      </c>
      <c r="V2543" t="s">
        <v>39</v>
      </c>
      <c r="W2543" s="11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5">
      <c r="A2544" t="s">
        <v>28</v>
      </c>
      <c r="B2544" t="s">
        <v>2994</v>
      </c>
      <c r="C2544">
        <v>62</v>
      </c>
      <c r="D2544">
        <v>121</v>
      </c>
      <c r="E2544">
        <v>272</v>
      </c>
      <c r="F2544">
        <v>227</v>
      </c>
      <c r="G2544" t="s">
        <v>4476</v>
      </c>
      <c r="H2544">
        <v>49000</v>
      </c>
      <c r="I2544" s="11">
        <v>123922370</v>
      </c>
      <c r="J2544" t="s">
        <v>12303</v>
      </c>
      <c r="K2544" t="s">
        <v>784</v>
      </c>
      <c r="L2544" t="s">
        <v>12304</v>
      </c>
      <c r="M2544">
        <v>98348</v>
      </c>
      <c r="N2544">
        <v>50141</v>
      </c>
      <c r="O2544" t="s">
        <v>11296</v>
      </c>
      <c r="P2544">
        <v>1</v>
      </c>
      <c r="Q2544" t="s">
        <v>12305</v>
      </c>
      <c r="R2544" t="s">
        <v>12306</v>
      </c>
      <c r="S2544">
        <v>131</v>
      </c>
      <c r="T2544" t="s">
        <v>37</v>
      </c>
      <c r="U2544" t="s">
        <v>38</v>
      </c>
      <c r="V2544" t="s">
        <v>569</v>
      </c>
      <c r="W2544" s="11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5">
      <c r="A2545" t="s">
        <v>28</v>
      </c>
      <c r="B2545" t="s">
        <v>7557</v>
      </c>
      <c r="C2545">
        <v>4</v>
      </c>
      <c r="D2545">
        <v>100</v>
      </c>
      <c r="E2545">
        <v>26</v>
      </c>
      <c r="F2545">
        <v>385</v>
      </c>
      <c r="G2545" t="s">
        <v>12307</v>
      </c>
      <c r="H2545">
        <v>898</v>
      </c>
      <c r="I2545" s="11">
        <v>163591</v>
      </c>
      <c r="J2545" t="s">
        <v>1611</v>
      </c>
      <c r="K2545" t="s">
        <v>9682</v>
      </c>
      <c r="L2545" t="s">
        <v>12308</v>
      </c>
      <c r="M2545">
        <v>912</v>
      </c>
      <c r="N2545">
        <v>2895</v>
      </c>
      <c r="O2545" t="s">
        <v>1678</v>
      </c>
      <c r="P2545">
        <v>5</v>
      </c>
      <c r="Q2545" t="s">
        <v>12309</v>
      </c>
      <c r="R2545" t="s">
        <v>12310</v>
      </c>
      <c r="S2545">
        <v>17</v>
      </c>
      <c r="T2545" t="s">
        <v>37</v>
      </c>
      <c r="U2545" t="s">
        <v>5411</v>
      </c>
      <c r="V2545" t="s">
        <v>39</v>
      </c>
      <c r="W2545" s="11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5">
      <c r="A2546" t="s">
        <v>28</v>
      </c>
      <c r="B2546" t="s">
        <v>1044</v>
      </c>
      <c r="C2546">
        <v>84</v>
      </c>
      <c r="D2546">
        <v>115</v>
      </c>
      <c r="E2546">
        <v>209</v>
      </c>
      <c r="F2546">
        <v>41</v>
      </c>
      <c r="G2546" t="s">
        <v>12311</v>
      </c>
      <c r="H2546">
        <v>569</v>
      </c>
      <c r="I2546" s="11">
        <v>73000942</v>
      </c>
      <c r="J2546" t="s">
        <v>3904</v>
      </c>
      <c r="K2546" t="s">
        <v>6709</v>
      </c>
      <c r="L2546" t="s">
        <v>12312</v>
      </c>
      <c r="M2546">
        <v>74351</v>
      </c>
      <c r="N2546">
        <v>714</v>
      </c>
      <c r="O2546" t="s">
        <v>12313</v>
      </c>
      <c r="P2546">
        <v>1</v>
      </c>
      <c r="Q2546" t="s">
        <v>12314</v>
      </c>
      <c r="R2546" t="s">
        <v>12315</v>
      </c>
      <c r="S2546">
        <v>233</v>
      </c>
      <c r="T2546" t="s">
        <v>37</v>
      </c>
      <c r="U2546" t="s">
        <v>38</v>
      </c>
      <c r="V2546" t="s">
        <v>272</v>
      </c>
      <c r="W2546" s="11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5">
      <c r="A2547" t="s">
        <v>28</v>
      </c>
      <c r="B2547" t="s">
        <v>1171</v>
      </c>
      <c r="C2547">
        <v>669</v>
      </c>
      <c r="D2547">
        <v>108</v>
      </c>
      <c r="E2547">
        <v>0</v>
      </c>
      <c r="F2547">
        <v>1000</v>
      </c>
      <c r="G2547" t="s">
        <v>285</v>
      </c>
      <c r="H2547">
        <v>20000</v>
      </c>
      <c r="I2547" s="11">
        <v>106952327</v>
      </c>
      <c r="J2547" t="s">
        <v>3911</v>
      </c>
      <c r="K2547" t="s">
        <v>814</v>
      </c>
      <c r="L2547" t="s">
        <v>12316</v>
      </c>
      <c r="M2547">
        <v>551363</v>
      </c>
      <c r="N2547">
        <v>38072</v>
      </c>
      <c r="O2547" t="s">
        <v>1757</v>
      </c>
      <c r="P2547">
        <v>1</v>
      </c>
      <c r="Q2547" t="s">
        <v>12317</v>
      </c>
      <c r="R2547" t="s">
        <v>12318</v>
      </c>
      <c r="S2547">
        <v>1140</v>
      </c>
      <c r="T2547" t="s">
        <v>37</v>
      </c>
      <c r="U2547" t="s">
        <v>38</v>
      </c>
      <c r="V2547" t="s">
        <v>569</v>
      </c>
      <c r="W2547" s="11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5">
      <c r="A2548" t="s">
        <v>28</v>
      </c>
      <c r="B2548" t="s">
        <v>1359</v>
      </c>
      <c r="C2548">
        <v>492</v>
      </c>
      <c r="D2548">
        <v>117</v>
      </c>
      <c r="E2548">
        <v>294</v>
      </c>
      <c r="F2548">
        <v>1000</v>
      </c>
      <c r="G2548" t="s">
        <v>1360</v>
      </c>
      <c r="H2548">
        <v>10000</v>
      </c>
      <c r="I2548" s="11">
        <v>58607007</v>
      </c>
      <c r="J2548" t="s">
        <v>1361</v>
      </c>
      <c r="K2548" t="s">
        <v>430</v>
      </c>
      <c r="L2548" t="s">
        <v>1362</v>
      </c>
      <c r="M2548">
        <v>182910</v>
      </c>
      <c r="N2548">
        <v>14160</v>
      </c>
      <c r="O2548" t="s">
        <v>1363</v>
      </c>
      <c r="P2548">
        <v>0</v>
      </c>
      <c r="Q2548" t="s">
        <v>1364</v>
      </c>
      <c r="R2548" t="s">
        <v>1365</v>
      </c>
      <c r="S2548">
        <v>630</v>
      </c>
      <c r="T2548" t="s">
        <v>37</v>
      </c>
      <c r="U2548" t="s">
        <v>38</v>
      </c>
      <c r="V2548" t="s">
        <v>39</v>
      </c>
      <c r="W2548" s="11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5">
      <c r="A2549" t="s">
        <v>28</v>
      </c>
      <c r="B2549" t="s">
        <v>4638</v>
      </c>
      <c r="C2549">
        <v>149</v>
      </c>
      <c r="D2549">
        <v>220</v>
      </c>
      <c r="E2549">
        <v>0</v>
      </c>
      <c r="F2549">
        <v>3000</v>
      </c>
      <c r="G2549" t="s">
        <v>2314</v>
      </c>
      <c r="H2549">
        <v>22000</v>
      </c>
      <c r="I2549" s="11">
        <v>57300000</v>
      </c>
      <c r="J2549" t="s">
        <v>1872</v>
      </c>
      <c r="K2549" t="s">
        <v>1683</v>
      </c>
      <c r="L2549" t="s">
        <v>12319</v>
      </c>
      <c r="M2549">
        <v>790926</v>
      </c>
      <c r="N2549">
        <v>39960</v>
      </c>
      <c r="O2549" t="s">
        <v>1626</v>
      </c>
      <c r="P2549">
        <v>1</v>
      </c>
      <c r="Q2549" t="s">
        <v>12320</v>
      </c>
      <c r="R2549" t="s">
        <v>12321</v>
      </c>
      <c r="S2549">
        <v>650</v>
      </c>
      <c r="T2549" t="s">
        <v>37</v>
      </c>
      <c r="U2549" t="s">
        <v>38</v>
      </c>
      <c r="V2549" t="s">
        <v>569</v>
      </c>
      <c r="W2549" s="11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5">
      <c r="A2550" t="s">
        <v>28</v>
      </c>
      <c r="B2550" t="s">
        <v>5486</v>
      </c>
      <c r="C2550">
        <v>101</v>
      </c>
      <c r="D2550">
        <v>112</v>
      </c>
      <c r="E2550">
        <v>49</v>
      </c>
      <c r="F2550">
        <v>237</v>
      </c>
      <c r="G2550" t="s">
        <v>6043</v>
      </c>
      <c r="H2550">
        <v>656</v>
      </c>
      <c r="I2550" s="11">
        <v>91038276</v>
      </c>
      <c r="J2550" t="s">
        <v>7403</v>
      </c>
      <c r="K2550" t="s">
        <v>10784</v>
      </c>
      <c r="L2550" t="s">
        <v>12322</v>
      </c>
      <c r="M2550">
        <v>47876</v>
      </c>
      <c r="N2550">
        <v>1307</v>
      </c>
      <c r="O2550" t="s">
        <v>12323</v>
      </c>
      <c r="P2550">
        <v>0</v>
      </c>
      <c r="Q2550" t="s">
        <v>12324</v>
      </c>
      <c r="R2550" t="s">
        <v>12325</v>
      </c>
      <c r="S2550">
        <v>320</v>
      </c>
      <c r="T2550" t="s">
        <v>37</v>
      </c>
      <c r="U2550" t="s">
        <v>38</v>
      </c>
      <c r="V2550" t="s">
        <v>39</v>
      </c>
      <c r="W2550" s="11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5">
      <c r="A2551" t="s">
        <v>28</v>
      </c>
      <c r="B2551" t="s">
        <v>2003</v>
      </c>
      <c r="C2551">
        <v>102</v>
      </c>
      <c r="D2551">
        <v>99</v>
      </c>
      <c r="E2551">
        <v>212</v>
      </c>
      <c r="F2551">
        <v>54</v>
      </c>
      <c r="G2551" t="s">
        <v>12326</v>
      </c>
      <c r="H2551">
        <v>130</v>
      </c>
      <c r="I2551" s="11">
        <v>49369900</v>
      </c>
      <c r="J2551" t="s">
        <v>9105</v>
      </c>
      <c r="K2551" t="s">
        <v>12327</v>
      </c>
      <c r="L2551" t="s">
        <v>12328</v>
      </c>
      <c r="M2551">
        <v>36108</v>
      </c>
      <c r="N2551">
        <v>450</v>
      </c>
      <c r="O2551" t="s">
        <v>12329</v>
      </c>
      <c r="P2551">
        <v>0</v>
      </c>
      <c r="Q2551" t="s">
        <v>12330</v>
      </c>
      <c r="R2551" t="s">
        <v>12331</v>
      </c>
      <c r="S2551">
        <v>260</v>
      </c>
      <c r="T2551" t="s">
        <v>37</v>
      </c>
      <c r="U2551" t="s">
        <v>38</v>
      </c>
      <c r="V2551" t="s">
        <v>569</v>
      </c>
      <c r="W2551" s="11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5">
      <c r="A2552" t="s">
        <v>28</v>
      </c>
      <c r="B2552" t="s">
        <v>9211</v>
      </c>
      <c r="C2552">
        <v>63</v>
      </c>
      <c r="D2552">
        <v>109</v>
      </c>
      <c r="E2552">
        <v>36</v>
      </c>
      <c r="F2552">
        <v>579</v>
      </c>
      <c r="G2552" t="s">
        <v>12332</v>
      </c>
      <c r="H2552">
        <v>3000</v>
      </c>
      <c r="I2552" s="11">
        <v>61693523</v>
      </c>
      <c r="J2552" t="s">
        <v>3270</v>
      </c>
      <c r="K2552" t="s">
        <v>723</v>
      </c>
      <c r="L2552" t="s">
        <v>12333</v>
      </c>
      <c r="M2552">
        <v>6276</v>
      </c>
      <c r="N2552">
        <v>7833</v>
      </c>
      <c r="O2552" t="s">
        <v>3677</v>
      </c>
      <c r="P2552">
        <v>0</v>
      </c>
      <c r="Q2552" t="s">
        <v>12334</v>
      </c>
      <c r="R2552" t="s">
        <v>12335</v>
      </c>
      <c r="S2552">
        <v>55</v>
      </c>
      <c r="T2552" t="s">
        <v>37</v>
      </c>
      <c r="U2552" t="s">
        <v>38</v>
      </c>
      <c r="V2552" t="s">
        <v>90</v>
      </c>
      <c r="W2552" s="11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5">
      <c r="A2553" t="s">
        <v>28</v>
      </c>
      <c r="B2553" t="s">
        <v>12336</v>
      </c>
      <c r="C2553">
        <v>106</v>
      </c>
      <c r="D2553">
        <v>83</v>
      </c>
      <c r="E2553">
        <v>8</v>
      </c>
      <c r="F2553">
        <v>612</v>
      </c>
      <c r="G2553" t="s">
        <v>4979</v>
      </c>
      <c r="H2553">
        <v>3000</v>
      </c>
      <c r="I2553" s="11">
        <v>46729374</v>
      </c>
      <c r="J2553" t="s">
        <v>9690</v>
      </c>
      <c r="K2553" t="s">
        <v>723</v>
      </c>
      <c r="L2553" t="s">
        <v>12337</v>
      </c>
      <c r="M2553">
        <v>116625</v>
      </c>
      <c r="N2553">
        <v>6454</v>
      </c>
      <c r="O2553" t="s">
        <v>11921</v>
      </c>
      <c r="P2553">
        <v>2</v>
      </c>
      <c r="Q2553" t="s">
        <v>12338</v>
      </c>
      <c r="R2553" t="s">
        <v>12339</v>
      </c>
      <c r="S2553">
        <v>469</v>
      </c>
      <c r="T2553" t="s">
        <v>37</v>
      </c>
      <c r="U2553" t="s">
        <v>38</v>
      </c>
      <c r="V2553" t="s">
        <v>39</v>
      </c>
      <c r="W2553" s="11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5">
      <c r="A2554" t="s">
        <v>28</v>
      </c>
      <c r="B2554" t="s">
        <v>12340</v>
      </c>
      <c r="C2554">
        <v>50</v>
      </c>
      <c r="D2554">
        <v>107</v>
      </c>
      <c r="E2554">
        <v>58</v>
      </c>
      <c r="F2554">
        <v>316</v>
      </c>
      <c r="G2554" t="s">
        <v>12341</v>
      </c>
      <c r="H2554">
        <v>549</v>
      </c>
      <c r="I2554" s="11">
        <v>44726644</v>
      </c>
      <c r="J2554" t="s">
        <v>9553</v>
      </c>
      <c r="K2554" t="s">
        <v>4460</v>
      </c>
      <c r="L2554" t="s">
        <v>12342</v>
      </c>
      <c r="M2554">
        <v>42614</v>
      </c>
      <c r="N2554">
        <v>1747</v>
      </c>
      <c r="O2554" t="s">
        <v>11424</v>
      </c>
      <c r="P2554">
        <v>5</v>
      </c>
      <c r="Q2554" t="s">
        <v>12343</v>
      </c>
      <c r="R2554" t="s">
        <v>12344</v>
      </c>
      <c r="S2554">
        <v>120</v>
      </c>
      <c r="T2554" t="s">
        <v>37</v>
      </c>
      <c r="U2554" t="s">
        <v>38</v>
      </c>
      <c r="V2554" t="s">
        <v>569</v>
      </c>
      <c r="W2554" s="11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5">
      <c r="A2555" t="s">
        <v>28</v>
      </c>
      <c r="B2555" t="s">
        <v>12345</v>
      </c>
      <c r="C2555">
        <v>275</v>
      </c>
      <c r="D2555">
        <v>102</v>
      </c>
      <c r="E2555">
        <v>51</v>
      </c>
      <c r="F2555">
        <v>360</v>
      </c>
      <c r="G2555" t="s">
        <v>203</v>
      </c>
      <c r="H2555">
        <v>13000</v>
      </c>
      <c r="I2555" s="11">
        <v>44134898</v>
      </c>
      <c r="J2555" t="s">
        <v>2450</v>
      </c>
      <c r="K2555" t="s">
        <v>537</v>
      </c>
      <c r="L2555" t="s">
        <v>12346</v>
      </c>
      <c r="M2555">
        <v>72803</v>
      </c>
      <c r="N2555">
        <v>20330</v>
      </c>
      <c r="O2555" t="s">
        <v>1450</v>
      </c>
      <c r="P2555">
        <v>3</v>
      </c>
      <c r="Q2555" t="s">
        <v>12347</v>
      </c>
      <c r="R2555" t="s">
        <v>12348</v>
      </c>
      <c r="S2555">
        <v>171</v>
      </c>
      <c r="T2555" t="s">
        <v>37</v>
      </c>
      <c r="U2555" t="s">
        <v>38</v>
      </c>
      <c r="V2555" t="s">
        <v>39</v>
      </c>
      <c r="W2555" s="11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5">
      <c r="A2556" t="s">
        <v>28</v>
      </c>
      <c r="B2556" t="s">
        <v>6812</v>
      </c>
      <c r="C2556">
        <v>90</v>
      </c>
      <c r="D2556">
        <v>100</v>
      </c>
      <c r="E2556">
        <v>38</v>
      </c>
      <c r="F2556">
        <v>460</v>
      </c>
      <c r="G2556" t="s">
        <v>5421</v>
      </c>
      <c r="H2556">
        <v>833</v>
      </c>
      <c r="I2556" s="11">
        <v>48637684</v>
      </c>
      <c r="J2556" t="s">
        <v>1618</v>
      </c>
      <c r="K2556" t="s">
        <v>608</v>
      </c>
      <c r="L2556" t="s">
        <v>12349</v>
      </c>
      <c r="M2556">
        <v>16979</v>
      </c>
      <c r="N2556">
        <v>2800</v>
      </c>
      <c r="O2556" t="s">
        <v>8837</v>
      </c>
      <c r="P2556">
        <v>4</v>
      </c>
      <c r="Q2556" t="s">
        <v>12350</v>
      </c>
      <c r="R2556" t="s">
        <v>12351</v>
      </c>
      <c r="S2556">
        <v>42</v>
      </c>
      <c r="T2556" t="s">
        <v>37</v>
      </c>
      <c r="U2556" t="s">
        <v>38</v>
      </c>
      <c r="V2556" t="s">
        <v>569</v>
      </c>
      <c r="W2556" s="11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5">
      <c r="A2557" t="s">
        <v>28</v>
      </c>
      <c r="B2557" t="s">
        <v>7065</v>
      </c>
      <c r="C2557">
        <v>133</v>
      </c>
      <c r="D2557">
        <v>97</v>
      </c>
      <c r="E2557">
        <v>19</v>
      </c>
      <c r="F2557">
        <v>835</v>
      </c>
      <c r="G2557" t="s">
        <v>453</v>
      </c>
      <c r="H2557">
        <v>23000</v>
      </c>
      <c r="I2557" s="11">
        <v>38176108</v>
      </c>
      <c r="J2557" t="s">
        <v>1375</v>
      </c>
      <c r="K2557" t="s">
        <v>62</v>
      </c>
      <c r="L2557" t="s">
        <v>12352</v>
      </c>
      <c r="M2557">
        <v>222099</v>
      </c>
      <c r="N2557">
        <v>37907</v>
      </c>
      <c r="O2557" t="s">
        <v>12353</v>
      </c>
      <c r="P2557">
        <v>6</v>
      </c>
      <c r="Q2557" t="s">
        <v>12354</v>
      </c>
      <c r="R2557" t="s">
        <v>12355</v>
      </c>
      <c r="S2557">
        <v>549</v>
      </c>
      <c r="T2557" t="s">
        <v>37</v>
      </c>
      <c r="U2557" t="s">
        <v>38</v>
      </c>
      <c r="V2557" t="s">
        <v>39</v>
      </c>
      <c r="W2557" s="11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5">
      <c r="A2558" t="s">
        <v>28</v>
      </c>
      <c r="B2558" t="s">
        <v>12356</v>
      </c>
      <c r="C2558">
        <v>49</v>
      </c>
      <c r="D2558">
        <v>92</v>
      </c>
      <c r="E2558">
        <v>13</v>
      </c>
      <c r="F2558">
        <v>301</v>
      </c>
      <c r="G2558" t="s">
        <v>8951</v>
      </c>
      <c r="H2558">
        <v>11000</v>
      </c>
      <c r="I2558" s="11">
        <v>28972187</v>
      </c>
      <c r="J2558" t="s">
        <v>1611</v>
      </c>
      <c r="K2558" t="s">
        <v>1885</v>
      </c>
      <c r="L2558" t="s">
        <v>12357</v>
      </c>
      <c r="M2558">
        <v>28805</v>
      </c>
      <c r="N2558">
        <v>12687</v>
      </c>
      <c r="O2558" t="s">
        <v>12358</v>
      </c>
      <c r="P2558">
        <v>1</v>
      </c>
      <c r="Q2558" t="s">
        <v>12359</v>
      </c>
      <c r="R2558" t="s">
        <v>12360</v>
      </c>
      <c r="S2558">
        <v>159</v>
      </c>
      <c r="T2558" t="s">
        <v>37</v>
      </c>
      <c r="U2558" t="s">
        <v>38</v>
      </c>
      <c r="V2558" t="s">
        <v>39</v>
      </c>
      <c r="W2558" s="11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5">
      <c r="A2559" t="s">
        <v>28</v>
      </c>
      <c r="B2559" t="s">
        <v>12361</v>
      </c>
      <c r="C2559">
        <v>19</v>
      </c>
      <c r="D2559">
        <v>84</v>
      </c>
      <c r="E2559">
        <v>0</v>
      </c>
      <c r="F2559">
        <v>182</v>
      </c>
      <c r="G2559" t="s">
        <v>6958</v>
      </c>
      <c r="H2559">
        <v>11000</v>
      </c>
      <c r="I2559" s="11">
        <v>27979400</v>
      </c>
      <c r="J2559" t="s">
        <v>1689</v>
      </c>
      <c r="K2559" t="s">
        <v>1893</v>
      </c>
      <c r="L2559" t="s">
        <v>12362</v>
      </c>
      <c r="M2559">
        <v>37611</v>
      </c>
      <c r="N2559">
        <v>12322</v>
      </c>
      <c r="O2559" t="s">
        <v>6672</v>
      </c>
      <c r="P2559">
        <v>2</v>
      </c>
      <c r="Q2559" t="s">
        <v>12363</v>
      </c>
      <c r="R2559" t="s">
        <v>12364</v>
      </c>
      <c r="S2559">
        <v>72</v>
      </c>
      <c r="T2559" t="s">
        <v>37</v>
      </c>
      <c r="U2559" t="s">
        <v>38</v>
      </c>
      <c r="V2559" t="s">
        <v>39</v>
      </c>
      <c r="W2559" s="11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5">
      <c r="A2560" t="s">
        <v>28</v>
      </c>
      <c r="B2560" t="s">
        <v>4905</v>
      </c>
      <c r="C2560">
        <v>186</v>
      </c>
      <c r="D2560">
        <v>86</v>
      </c>
      <c r="E2560">
        <v>174</v>
      </c>
      <c r="F2560">
        <v>2</v>
      </c>
      <c r="G2560" t="s">
        <v>10175</v>
      </c>
      <c r="H2560">
        <v>619</v>
      </c>
      <c r="I2560" s="11">
        <v>54257433</v>
      </c>
      <c r="J2560" t="s">
        <v>4207</v>
      </c>
      <c r="K2560" t="s">
        <v>9101</v>
      </c>
      <c r="L2560" t="s">
        <v>12365</v>
      </c>
      <c r="M2560">
        <v>12983</v>
      </c>
      <c r="N2560">
        <v>971</v>
      </c>
      <c r="O2560" t="s">
        <v>12366</v>
      </c>
      <c r="P2560">
        <v>0</v>
      </c>
      <c r="Q2560" t="s">
        <v>12367</v>
      </c>
      <c r="R2560" t="s">
        <v>12368</v>
      </c>
      <c r="S2560">
        <v>139</v>
      </c>
      <c r="T2560" t="s">
        <v>37</v>
      </c>
      <c r="U2560" t="s">
        <v>38</v>
      </c>
      <c r="V2560" t="s">
        <v>39</v>
      </c>
      <c r="W2560" s="11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5">
      <c r="A2561" t="s">
        <v>28</v>
      </c>
      <c r="B2561" t="s">
        <v>12369</v>
      </c>
      <c r="C2561">
        <v>185</v>
      </c>
      <c r="D2561">
        <v>120</v>
      </c>
      <c r="E2561">
        <v>19</v>
      </c>
      <c r="F2561">
        <v>829</v>
      </c>
      <c r="G2561" t="s">
        <v>5498</v>
      </c>
      <c r="H2561">
        <v>8000</v>
      </c>
      <c r="I2561" s="11">
        <v>23947</v>
      </c>
      <c r="J2561" t="s">
        <v>2836</v>
      </c>
      <c r="K2561" t="s">
        <v>1174</v>
      </c>
      <c r="L2561" t="s">
        <v>12370</v>
      </c>
      <c r="M2561">
        <v>357579</v>
      </c>
      <c r="N2561">
        <v>12755</v>
      </c>
      <c r="O2561" t="s">
        <v>8043</v>
      </c>
      <c r="P2561">
        <v>0</v>
      </c>
      <c r="Q2561" t="s">
        <v>12371</v>
      </c>
      <c r="R2561" t="s">
        <v>12372</v>
      </c>
      <c r="S2561">
        <v>1100</v>
      </c>
      <c r="T2561" t="s">
        <v>37</v>
      </c>
      <c r="U2561" t="s">
        <v>38</v>
      </c>
      <c r="V2561" t="s">
        <v>569</v>
      </c>
      <c r="W2561" s="11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5">
      <c r="A2562" t="s">
        <v>28</v>
      </c>
      <c r="B2562" t="s">
        <v>10297</v>
      </c>
      <c r="C2562">
        <v>42</v>
      </c>
      <c r="D2562">
        <v>89</v>
      </c>
      <c r="E2562">
        <v>13</v>
      </c>
      <c r="F2562">
        <v>329</v>
      </c>
      <c r="G2562" t="s">
        <v>10606</v>
      </c>
      <c r="H2562">
        <v>571</v>
      </c>
      <c r="I2562" s="11">
        <v>60008303</v>
      </c>
      <c r="J2562" t="s">
        <v>2290</v>
      </c>
      <c r="K2562" t="s">
        <v>2398</v>
      </c>
      <c r="L2562" t="s">
        <v>12373</v>
      </c>
      <c r="M2562">
        <v>9285</v>
      </c>
      <c r="N2562">
        <v>2241</v>
      </c>
      <c r="O2562" t="s">
        <v>7773</v>
      </c>
      <c r="P2562">
        <v>1</v>
      </c>
      <c r="Q2562" t="s">
        <v>12374</v>
      </c>
      <c r="R2562" t="s">
        <v>12375</v>
      </c>
      <c r="S2562">
        <v>91</v>
      </c>
      <c r="T2562" t="s">
        <v>37</v>
      </c>
      <c r="U2562" t="s">
        <v>38</v>
      </c>
      <c r="V2562" t="s">
        <v>90</v>
      </c>
      <c r="W2562" s="11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5">
      <c r="A2563" t="s">
        <v>28</v>
      </c>
      <c r="B2563" t="s">
        <v>12376</v>
      </c>
      <c r="C2563">
        <v>37</v>
      </c>
      <c r="D2563">
        <v>117</v>
      </c>
      <c r="E2563">
        <v>17</v>
      </c>
      <c r="F2563">
        <v>912</v>
      </c>
      <c r="G2563" t="s">
        <v>10456</v>
      </c>
      <c r="H2563">
        <v>1000</v>
      </c>
      <c r="I2563" s="11">
        <v>49121934</v>
      </c>
      <c r="J2563" t="s">
        <v>1375</v>
      </c>
      <c r="K2563" t="s">
        <v>1489</v>
      </c>
      <c r="L2563" t="s">
        <v>12377</v>
      </c>
      <c r="M2563">
        <v>6528</v>
      </c>
      <c r="N2563">
        <v>6554</v>
      </c>
      <c r="O2563" t="s">
        <v>2954</v>
      </c>
      <c r="P2563">
        <v>9</v>
      </c>
      <c r="Q2563" t="s">
        <v>12378</v>
      </c>
      <c r="R2563" t="s">
        <v>12379</v>
      </c>
      <c r="S2563">
        <v>32</v>
      </c>
      <c r="T2563" t="s">
        <v>37</v>
      </c>
      <c r="U2563" t="s">
        <v>38</v>
      </c>
      <c r="V2563" t="s">
        <v>39</v>
      </c>
      <c r="W2563" s="11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5">
      <c r="A2564" t="s">
        <v>28</v>
      </c>
      <c r="B2564" t="s">
        <v>10424</v>
      </c>
      <c r="C2564">
        <v>45</v>
      </c>
      <c r="D2564">
        <v>97</v>
      </c>
      <c r="E2564">
        <v>84</v>
      </c>
      <c r="F2564">
        <v>782</v>
      </c>
      <c r="G2564" t="s">
        <v>9855</v>
      </c>
      <c r="H2564">
        <v>899</v>
      </c>
      <c r="I2564" s="11">
        <v>27141959</v>
      </c>
      <c r="J2564" t="s">
        <v>12380</v>
      </c>
      <c r="K2564" t="s">
        <v>3771</v>
      </c>
      <c r="L2564" t="s">
        <v>12381</v>
      </c>
      <c r="M2564">
        <v>19547</v>
      </c>
      <c r="N2564">
        <v>2936</v>
      </c>
      <c r="O2564" t="s">
        <v>1662</v>
      </c>
      <c r="P2564">
        <v>2</v>
      </c>
      <c r="Q2564" t="s">
        <v>12382</v>
      </c>
      <c r="R2564" t="s">
        <v>12383</v>
      </c>
      <c r="S2564">
        <v>168</v>
      </c>
      <c r="T2564" t="s">
        <v>37</v>
      </c>
      <c r="U2564" t="s">
        <v>38</v>
      </c>
      <c r="V2564" t="s">
        <v>90</v>
      </c>
      <c r="W2564" s="11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5">
      <c r="A2565" t="s">
        <v>28</v>
      </c>
      <c r="B2565" t="s">
        <v>12384</v>
      </c>
      <c r="C2565">
        <v>57</v>
      </c>
      <c r="D2565">
        <v>91</v>
      </c>
      <c r="E2565">
        <v>6</v>
      </c>
      <c r="F2565">
        <v>459</v>
      </c>
      <c r="G2565" t="s">
        <v>2265</v>
      </c>
      <c r="H2565">
        <v>904</v>
      </c>
      <c r="I2565" s="11">
        <v>27052167</v>
      </c>
      <c r="J2565" t="s">
        <v>412</v>
      </c>
      <c r="K2565" t="s">
        <v>2891</v>
      </c>
      <c r="L2565" t="s">
        <v>12385</v>
      </c>
      <c r="M2565">
        <v>24834</v>
      </c>
      <c r="N2565">
        <v>3353</v>
      </c>
      <c r="O2565" t="s">
        <v>12386</v>
      </c>
      <c r="P2565">
        <v>5</v>
      </c>
      <c r="Q2565" t="s">
        <v>12387</v>
      </c>
      <c r="R2565" t="s">
        <v>12388</v>
      </c>
      <c r="S2565">
        <v>168</v>
      </c>
      <c r="T2565" t="s">
        <v>37</v>
      </c>
      <c r="U2565" t="s">
        <v>38</v>
      </c>
      <c r="V2565" t="s">
        <v>569</v>
      </c>
      <c r="W2565" s="11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5">
      <c r="A2566" t="s">
        <v>28</v>
      </c>
      <c r="B2566" t="s">
        <v>12389</v>
      </c>
      <c r="C2566">
        <v>25</v>
      </c>
      <c r="D2566">
        <v>100</v>
      </c>
      <c r="E2566">
        <v>15</v>
      </c>
      <c r="F2566">
        <v>388</v>
      </c>
      <c r="G2566" t="s">
        <v>1715</v>
      </c>
      <c r="H2566">
        <v>694</v>
      </c>
      <c r="I2566" s="11">
        <v>26539321</v>
      </c>
      <c r="J2566" t="s">
        <v>3772</v>
      </c>
      <c r="K2566" t="s">
        <v>5186</v>
      </c>
      <c r="L2566" t="s">
        <v>12390</v>
      </c>
      <c r="M2566">
        <v>7984</v>
      </c>
      <c r="N2566">
        <v>2486</v>
      </c>
      <c r="O2566" t="s">
        <v>12391</v>
      </c>
      <c r="P2566">
        <v>1</v>
      </c>
      <c r="Q2566" t="s">
        <v>12392</v>
      </c>
      <c r="R2566" t="s">
        <v>12393</v>
      </c>
      <c r="S2566">
        <v>42</v>
      </c>
      <c r="T2566" t="s">
        <v>37</v>
      </c>
      <c r="U2566" t="s">
        <v>38</v>
      </c>
      <c r="V2566" t="s">
        <v>90</v>
      </c>
      <c r="W2566" s="11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5">
      <c r="A2567" t="s">
        <v>28</v>
      </c>
      <c r="B2567" t="s">
        <v>12394</v>
      </c>
      <c r="C2567">
        <v>59</v>
      </c>
      <c r="D2567">
        <v>72</v>
      </c>
      <c r="E2567">
        <v>5</v>
      </c>
      <c r="F2567">
        <v>435</v>
      </c>
      <c r="G2567" t="s">
        <v>6676</v>
      </c>
      <c r="H2567">
        <v>659</v>
      </c>
      <c r="I2567" s="11">
        <v>28501605</v>
      </c>
      <c r="J2567" t="s">
        <v>7035</v>
      </c>
      <c r="K2567" t="s">
        <v>12395</v>
      </c>
      <c r="L2567" t="s">
        <v>12396</v>
      </c>
      <c r="M2567">
        <v>31371</v>
      </c>
      <c r="N2567">
        <v>2646</v>
      </c>
      <c r="O2567" t="s">
        <v>12397</v>
      </c>
      <c r="P2567">
        <v>0</v>
      </c>
      <c r="Q2567" t="s">
        <v>12398</v>
      </c>
      <c r="R2567" t="s">
        <v>12399</v>
      </c>
      <c r="S2567">
        <v>166</v>
      </c>
      <c r="T2567" t="s">
        <v>37</v>
      </c>
      <c r="U2567" t="s">
        <v>38</v>
      </c>
      <c r="V2567" t="s">
        <v>569</v>
      </c>
      <c r="W2567" s="11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5">
      <c r="A2568" t="s">
        <v>28</v>
      </c>
      <c r="B2568" t="s">
        <v>12400</v>
      </c>
      <c r="C2568">
        <v>58</v>
      </c>
      <c r="D2568">
        <v>84</v>
      </c>
      <c r="E2568">
        <v>12</v>
      </c>
      <c r="F2568">
        <v>334</v>
      </c>
      <c r="G2568" t="s">
        <v>12401</v>
      </c>
      <c r="H2568">
        <v>1000</v>
      </c>
      <c r="I2568" s="11">
        <v>52543632</v>
      </c>
      <c r="J2568" t="s">
        <v>1477</v>
      </c>
      <c r="K2568" t="s">
        <v>2629</v>
      </c>
      <c r="L2568" t="s">
        <v>12402</v>
      </c>
      <c r="M2568">
        <v>12676</v>
      </c>
      <c r="N2568">
        <v>2297</v>
      </c>
      <c r="O2568" t="s">
        <v>12403</v>
      </c>
      <c r="P2568">
        <v>2</v>
      </c>
      <c r="Q2568" t="s">
        <v>12404</v>
      </c>
      <c r="R2568" t="s">
        <v>12405</v>
      </c>
      <c r="S2568">
        <v>84</v>
      </c>
      <c r="T2568" t="s">
        <v>37</v>
      </c>
      <c r="U2568" t="s">
        <v>38</v>
      </c>
      <c r="V2568" t="s">
        <v>39</v>
      </c>
      <c r="W2568" s="11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5">
      <c r="A2569" t="s">
        <v>28</v>
      </c>
      <c r="B2569" t="s">
        <v>3126</v>
      </c>
      <c r="C2569">
        <v>330</v>
      </c>
      <c r="D2569">
        <v>126</v>
      </c>
      <c r="E2569">
        <v>0</v>
      </c>
      <c r="F2569">
        <v>745</v>
      </c>
      <c r="G2569" t="s">
        <v>1261</v>
      </c>
      <c r="H2569">
        <v>2000</v>
      </c>
      <c r="I2569" s="11">
        <v>25592632</v>
      </c>
      <c r="J2569" t="s">
        <v>6096</v>
      </c>
      <c r="K2569" t="s">
        <v>1179</v>
      </c>
      <c r="L2569" t="s">
        <v>12406</v>
      </c>
      <c r="M2569">
        <v>220475</v>
      </c>
      <c r="N2569">
        <v>5371</v>
      </c>
      <c r="O2569" t="s">
        <v>3129</v>
      </c>
      <c r="P2569">
        <v>0</v>
      </c>
      <c r="Q2569" t="s">
        <v>12407</v>
      </c>
      <c r="R2569" t="s">
        <v>12408</v>
      </c>
      <c r="S2569">
        <v>1066</v>
      </c>
      <c r="T2569" t="s">
        <v>37</v>
      </c>
      <c r="U2569" t="s">
        <v>38</v>
      </c>
      <c r="V2569" t="s">
        <v>569</v>
      </c>
      <c r="W2569" s="11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5">
      <c r="A2570" t="s">
        <v>720</v>
      </c>
      <c r="B2570" t="s">
        <v>12409</v>
      </c>
      <c r="C2570">
        <v>489</v>
      </c>
      <c r="D2570">
        <v>108</v>
      </c>
      <c r="E2570">
        <v>232</v>
      </c>
      <c r="F2570">
        <v>123</v>
      </c>
      <c r="G2570" t="s">
        <v>12410</v>
      </c>
      <c r="H2570">
        <v>149</v>
      </c>
      <c r="I2570" s="11">
        <v>25440971</v>
      </c>
      <c r="J2570" t="s">
        <v>2139</v>
      </c>
      <c r="K2570" t="s">
        <v>12411</v>
      </c>
      <c r="L2570" t="s">
        <v>12412</v>
      </c>
      <c r="M2570">
        <v>289508</v>
      </c>
      <c r="N2570">
        <v>430</v>
      </c>
      <c r="O2570" t="s">
        <v>12413</v>
      </c>
      <c r="P2570">
        <v>0</v>
      </c>
      <c r="Q2570" t="s">
        <v>12414</v>
      </c>
      <c r="R2570" t="s">
        <v>12415</v>
      </c>
      <c r="S2570">
        <v>611</v>
      </c>
      <c r="T2570" t="s">
        <v>37</v>
      </c>
      <c r="U2570" t="s">
        <v>56</v>
      </c>
      <c r="V2570" t="s">
        <v>569</v>
      </c>
      <c r="W2570" s="11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5">
      <c r="A2571" t="s">
        <v>28</v>
      </c>
      <c r="B2571" t="s">
        <v>1737</v>
      </c>
      <c r="C2571">
        <v>242</v>
      </c>
      <c r="D2571">
        <v>112</v>
      </c>
      <c r="E2571">
        <v>0</v>
      </c>
      <c r="F2571">
        <v>213</v>
      </c>
      <c r="G2571" t="s">
        <v>12416</v>
      </c>
      <c r="H2571">
        <v>512</v>
      </c>
      <c r="I2571" s="11">
        <v>22858926</v>
      </c>
      <c r="J2571" t="s">
        <v>7464</v>
      </c>
      <c r="K2571" t="s">
        <v>4274</v>
      </c>
      <c r="L2571" t="s">
        <v>12417</v>
      </c>
      <c r="M2571">
        <v>254404</v>
      </c>
      <c r="N2571">
        <v>1171</v>
      </c>
      <c r="O2571" t="s">
        <v>585</v>
      </c>
      <c r="P2571">
        <v>2</v>
      </c>
      <c r="Q2571" t="s">
        <v>12418</v>
      </c>
      <c r="R2571" t="s">
        <v>12419</v>
      </c>
      <c r="S2571">
        <v>840</v>
      </c>
      <c r="T2571" t="s">
        <v>37</v>
      </c>
      <c r="U2571" t="s">
        <v>38</v>
      </c>
      <c r="V2571" t="s">
        <v>569</v>
      </c>
      <c r="W2571" s="11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5">
      <c r="A2572" t="s">
        <v>28</v>
      </c>
      <c r="B2572" t="s">
        <v>12420</v>
      </c>
      <c r="C2572">
        <v>40</v>
      </c>
      <c r="D2572">
        <v>90</v>
      </c>
      <c r="E2572">
        <v>7</v>
      </c>
      <c r="F2572">
        <v>405</v>
      </c>
      <c r="G2572" t="s">
        <v>618</v>
      </c>
      <c r="H2572">
        <v>939</v>
      </c>
      <c r="I2572" s="11">
        <v>22235901</v>
      </c>
      <c r="J2572" t="s">
        <v>1618</v>
      </c>
      <c r="K2572" t="s">
        <v>5208</v>
      </c>
      <c r="L2572" t="s">
        <v>12421</v>
      </c>
      <c r="M2572">
        <v>4339</v>
      </c>
      <c r="N2572">
        <v>2815</v>
      </c>
      <c r="O2572" t="s">
        <v>6793</v>
      </c>
      <c r="P2572">
        <v>2</v>
      </c>
      <c r="Q2572" t="s">
        <v>12422</v>
      </c>
      <c r="R2572" t="s">
        <v>12423</v>
      </c>
      <c r="S2572">
        <v>31</v>
      </c>
      <c r="T2572" t="s">
        <v>37</v>
      </c>
      <c r="U2572" t="s">
        <v>38</v>
      </c>
      <c r="V2572" t="s">
        <v>569</v>
      </c>
      <c r="W2572" s="11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5">
      <c r="A2573" t="s">
        <v>28</v>
      </c>
      <c r="B2573" t="s">
        <v>1448</v>
      </c>
      <c r="C2573">
        <v>112</v>
      </c>
      <c r="D2573">
        <v>91</v>
      </c>
      <c r="E2573">
        <v>13</v>
      </c>
      <c r="F2573">
        <v>140</v>
      </c>
      <c r="G2573" t="s">
        <v>12424</v>
      </c>
      <c r="H2573">
        <v>803</v>
      </c>
      <c r="I2573" s="11">
        <v>38916903</v>
      </c>
      <c r="J2573" t="s">
        <v>12425</v>
      </c>
      <c r="K2573" t="s">
        <v>12426</v>
      </c>
      <c r="L2573" t="s">
        <v>12427</v>
      </c>
      <c r="M2573">
        <v>15664</v>
      </c>
      <c r="N2573">
        <v>1921</v>
      </c>
      <c r="O2573" t="s">
        <v>12428</v>
      </c>
      <c r="P2573">
        <v>0</v>
      </c>
      <c r="Q2573" t="s">
        <v>12429</v>
      </c>
      <c r="R2573" t="s">
        <v>12430</v>
      </c>
      <c r="S2573">
        <v>149</v>
      </c>
      <c r="T2573" t="s">
        <v>37</v>
      </c>
      <c r="U2573" t="s">
        <v>38</v>
      </c>
      <c r="V2573" t="s">
        <v>90</v>
      </c>
      <c r="W2573" s="11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5">
      <c r="A2574" t="s">
        <v>28</v>
      </c>
      <c r="B2574" t="s">
        <v>5170</v>
      </c>
      <c r="C2574">
        <v>84</v>
      </c>
      <c r="D2574">
        <v>135</v>
      </c>
      <c r="E2574">
        <v>134</v>
      </c>
      <c r="F2574">
        <v>525</v>
      </c>
      <c r="G2574" t="s">
        <v>3561</v>
      </c>
      <c r="H2574">
        <v>4000</v>
      </c>
      <c r="I2574" s="11">
        <v>16929123</v>
      </c>
      <c r="J2574" t="s">
        <v>209</v>
      </c>
      <c r="K2574" t="s">
        <v>79</v>
      </c>
      <c r="L2574" t="s">
        <v>12431</v>
      </c>
      <c r="M2574">
        <v>21406</v>
      </c>
      <c r="N2574">
        <v>6214</v>
      </c>
      <c r="O2574" t="s">
        <v>12432</v>
      </c>
      <c r="P2574">
        <v>2</v>
      </c>
      <c r="Q2574" t="s">
        <v>12433</v>
      </c>
      <c r="R2574" t="s">
        <v>12434</v>
      </c>
      <c r="S2574">
        <v>169</v>
      </c>
      <c r="T2574" t="s">
        <v>37</v>
      </c>
      <c r="U2574" t="s">
        <v>38</v>
      </c>
      <c r="V2574" t="s">
        <v>39</v>
      </c>
      <c r="W2574" s="11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5">
      <c r="A2575" t="s">
        <v>28</v>
      </c>
      <c r="B2575" t="s">
        <v>3541</v>
      </c>
      <c r="C2575">
        <v>251</v>
      </c>
      <c r="D2575">
        <v>141</v>
      </c>
      <c r="E2575">
        <v>16000</v>
      </c>
      <c r="F2575">
        <v>78</v>
      </c>
      <c r="G2575" t="s">
        <v>12435</v>
      </c>
      <c r="H2575">
        <v>378</v>
      </c>
      <c r="I2575" s="11">
        <v>13753931</v>
      </c>
      <c r="J2575" t="s">
        <v>1898</v>
      </c>
      <c r="K2575" t="s">
        <v>12436</v>
      </c>
      <c r="L2575" t="s">
        <v>12437</v>
      </c>
      <c r="M2575">
        <v>132149</v>
      </c>
      <c r="N2575">
        <v>751</v>
      </c>
      <c r="O2575" t="s">
        <v>12438</v>
      </c>
      <c r="P2575">
        <v>0</v>
      </c>
      <c r="Q2575" t="s">
        <v>12439</v>
      </c>
      <c r="R2575" t="s">
        <v>12440</v>
      </c>
      <c r="S2575">
        <v>316</v>
      </c>
      <c r="T2575" t="s">
        <v>652</v>
      </c>
      <c r="U2575" t="s">
        <v>38</v>
      </c>
      <c r="V2575" t="s">
        <v>569</v>
      </c>
      <c r="W2575" s="11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5">
      <c r="A2576" t="s">
        <v>28</v>
      </c>
      <c r="B2576" t="s">
        <v>12441</v>
      </c>
      <c r="C2576">
        <v>113</v>
      </c>
      <c r="D2576">
        <v>104</v>
      </c>
      <c r="E2576">
        <v>35</v>
      </c>
      <c r="F2576">
        <v>844</v>
      </c>
      <c r="G2576" t="s">
        <v>2579</v>
      </c>
      <c r="H2576">
        <v>24000</v>
      </c>
      <c r="I2576" s="11">
        <v>10996440</v>
      </c>
      <c r="J2576" t="s">
        <v>643</v>
      </c>
      <c r="K2576" t="s">
        <v>77</v>
      </c>
      <c r="L2576" t="s">
        <v>12442</v>
      </c>
      <c r="M2576">
        <v>19707</v>
      </c>
      <c r="N2576">
        <v>27806</v>
      </c>
      <c r="O2576" t="s">
        <v>9686</v>
      </c>
      <c r="P2576">
        <v>0</v>
      </c>
      <c r="Q2576" t="s">
        <v>12443</v>
      </c>
      <c r="R2576" t="s">
        <v>12444</v>
      </c>
      <c r="S2576">
        <v>128</v>
      </c>
      <c r="T2576" t="s">
        <v>37</v>
      </c>
      <c r="U2576" t="s">
        <v>38</v>
      </c>
      <c r="V2576" t="s">
        <v>90</v>
      </c>
      <c r="W2576" s="11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5">
      <c r="A2577" t="s">
        <v>28</v>
      </c>
      <c r="B2577" t="s">
        <v>12446</v>
      </c>
      <c r="C2577">
        <v>421</v>
      </c>
      <c r="D2577">
        <v>118</v>
      </c>
      <c r="E2577">
        <v>412</v>
      </c>
      <c r="F2577">
        <v>491</v>
      </c>
      <c r="G2577" t="s">
        <v>1541</v>
      </c>
      <c r="H2577">
        <v>805</v>
      </c>
      <c r="I2577" s="11">
        <v>14677654</v>
      </c>
      <c r="J2577" t="s">
        <v>3270</v>
      </c>
      <c r="K2577" t="s">
        <v>2255</v>
      </c>
      <c r="L2577" t="s">
        <v>12447</v>
      </c>
      <c r="M2577">
        <v>161288</v>
      </c>
      <c r="N2577">
        <v>2499</v>
      </c>
      <c r="O2577" t="s">
        <v>7501</v>
      </c>
      <c r="P2577">
        <v>0</v>
      </c>
      <c r="Q2577" t="s">
        <v>12448</v>
      </c>
      <c r="R2577" t="s">
        <v>12449</v>
      </c>
      <c r="S2577">
        <v>351</v>
      </c>
      <c r="T2577" t="s">
        <v>37</v>
      </c>
      <c r="U2577" t="s">
        <v>7547</v>
      </c>
      <c r="V2577" t="s">
        <v>569</v>
      </c>
      <c r="W2577" s="11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5">
      <c r="A2578" t="s">
        <v>28</v>
      </c>
      <c r="B2578" t="s">
        <v>6445</v>
      </c>
      <c r="C2578">
        <v>32</v>
      </c>
      <c r="D2578">
        <v>82</v>
      </c>
      <c r="E2578">
        <v>799</v>
      </c>
      <c r="F2578">
        <v>294</v>
      </c>
      <c r="G2578" t="s">
        <v>11302</v>
      </c>
      <c r="H2578">
        <v>721</v>
      </c>
      <c r="I2578" s="11">
        <v>9975684</v>
      </c>
      <c r="J2578" t="s">
        <v>1611</v>
      </c>
      <c r="K2578" t="s">
        <v>319</v>
      </c>
      <c r="L2578" t="s">
        <v>12450</v>
      </c>
      <c r="M2578">
        <v>20033</v>
      </c>
      <c r="N2578">
        <v>1805</v>
      </c>
      <c r="O2578" t="s">
        <v>1827</v>
      </c>
      <c r="P2578">
        <v>0</v>
      </c>
      <c r="Q2578" t="s">
        <v>12451</v>
      </c>
      <c r="R2578" t="s">
        <v>12452</v>
      </c>
      <c r="S2578">
        <v>117</v>
      </c>
      <c r="T2578" t="s">
        <v>37</v>
      </c>
      <c r="U2578" t="s">
        <v>263</v>
      </c>
      <c r="V2578" t="s">
        <v>39</v>
      </c>
      <c r="W2578" s="11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5">
      <c r="A2579" t="s">
        <v>28</v>
      </c>
      <c r="B2579" t="s">
        <v>12453</v>
      </c>
      <c r="C2579">
        <v>52</v>
      </c>
      <c r="D2579">
        <v>95</v>
      </c>
      <c r="E2579">
        <v>0</v>
      </c>
      <c r="F2579">
        <v>650</v>
      </c>
      <c r="G2579" t="s">
        <v>5693</v>
      </c>
      <c r="H2579">
        <v>899</v>
      </c>
      <c r="I2579" s="11">
        <v>7881335</v>
      </c>
      <c r="J2579" t="s">
        <v>5679</v>
      </c>
      <c r="K2579" t="s">
        <v>3771</v>
      </c>
      <c r="L2579" t="s">
        <v>12454</v>
      </c>
      <c r="M2579">
        <v>21212</v>
      </c>
      <c r="N2579">
        <v>3092</v>
      </c>
      <c r="O2579" t="s">
        <v>5481</v>
      </c>
      <c r="P2579">
        <v>4</v>
      </c>
      <c r="Q2579" t="s">
        <v>12455</v>
      </c>
      <c r="R2579" t="s">
        <v>12456</v>
      </c>
      <c r="S2579">
        <v>107</v>
      </c>
      <c r="T2579" t="s">
        <v>37</v>
      </c>
      <c r="U2579" t="s">
        <v>38</v>
      </c>
      <c r="V2579" t="s">
        <v>569</v>
      </c>
      <c r="W2579" s="11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5">
      <c r="A2580" t="s">
        <v>28</v>
      </c>
      <c r="B2580" t="s">
        <v>10155</v>
      </c>
      <c r="C2580">
        <v>81</v>
      </c>
      <c r="D2580">
        <v>94</v>
      </c>
      <c r="E2580">
        <v>26</v>
      </c>
      <c r="F2580">
        <v>4000</v>
      </c>
      <c r="G2580" t="s">
        <v>1213</v>
      </c>
      <c r="H2580">
        <v>16000</v>
      </c>
      <c r="I2580" s="11">
        <v>6241697</v>
      </c>
      <c r="J2580" t="s">
        <v>1611</v>
      </c>
      <c r="K2580" t="s">
        <v>310</v>
      </c>
      <c r="L2580" t="s">
        <v>12457</v>
      </c>
      <c r="M2580">
        <v>16059</v>
      </c>
      <c r="N2580">
        <v>31005</v>
      </c>
      <c r="O2580" t="s">
        <v>79</v>
      </c>
      <c r="P2580">
        <v>2</v>
      </c>
      <c r="Q2580" t="s">
        <v>12458</v>
      </c>
      <c r="R2580" t="s">
        <v>12459</v>
      </c>
      <c r="S2580">
        <v>210</v>
      </c>
      <c r="T2580" t="s">
        <v>37</v>
      </c>
      <c r="U2580" t="s">
        <v>1418</v>
      </c>
      <c r="V2580" t="s">
        <v>39</v>
      </c>
      <c r="W2580" s="11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5">
      <c r="A2581" t="s">
        <v>28</v>
      </c>
      <c r="B2581" t="s">
        <v>12460</v>
      </c>
      <c r="C2581">
        <v>39</v>
      </c>
      <c r="D2581">
        <v>99</v>
      </c>
      <c r="E2581">
        <v>7</v>
      </c>
      <c r="F2581">
        <v>730</v>
      </c>
      <c r="G2581" t="s">
        <v>1696</v>
      </c>
      <c r="H2581">
        <v>3000</v>
      </c>
      <c r="I2581" s="11">
        <v>5871603</v>
      </c>
      <c r="J2581" t="s">
        <v>3911</v>
      </c>
      <c r="K2581" t="s">
        <v>955</v>
      </c>
      <c r="L2581" t="s">
        <v>12461</v>
      </c>
      <c r="M2581">
        <v>3116</v>
      </c>
      <c r="N2581">
        <v>6485</v>
      </c>
      <c r="O2581" t="s">
        <v>5488</v>
      </c>
      <c r="P2581">
        <v>3</v>
      </c>
      <c r="Q2581" t="s">
        <v>12462</v>
      </c>
      <c r="R2581" t="s">
        <v>12463</v>
      </c>
      <c r="S2581">
        <v>39</v>
      </c>
      <c r="T2581" t="s">
        <v>37</v>
      </c>
      <c r="U2581" t="s">
        <v>38</v>
      </c>
      <c r="V2581" t="s">
        <v>569</v>
      </c>
      <c r="W2581" s="11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5">
      <c r="A2582" t="s">
        <v>28</v>
      </c>
      <c r="B2582" t="s">
        <v>12464</v>
      </c>
      <c r="C2582">
        <v>63</v>
      </c>
      <c r="D2582">
        <v>121</v>
      </c>
      <c r="E2582">
        <v>15</v>
      </c>
      <c r="F2582">
        <v>812</v>
      </c>
      <c r="G2582" t="s">
        <v>9430</v>
      </c>
      <c r="H2582">
        <v>4000</v>
      </c>
      <c r="I2582" s="11">
        <v>16574731</v>
      </c>
      <c r="J2582" t="s">
        <v>5897</v>
      </c>
      <c r="K2582" t="s">
        <v>483</v>
      </c>
      <c r="L2582" t="s">
        <v>12465</v>
      </c>
      <c r="M2582">
        <v>27675</v>
      </c>
      <c r="N2582">
        <v>6910</v>
      </c>
      <c r="O2582" t="s">
        <v>617</v>
      </c>
      <c r="P2582">
        <v>4</v>
      </c>
      <c r="Q2582" t="s">
        <v>12466</v>
      </c>
      <c r="R2582" t="s">
        <v>12467</v>
      </c>
      <c r="S2582">
        <v>181</v>
      </c>
      <c r="T2582" t="s">
        <v>37</v>
      </c>
      <c r="U2582" t="s">
        <v>38</v>
      </c>
      <c r="V2582" t="s">
        <v>569</v>
      </c>
      <c r="W2582" s="11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5">
      <c r="A2583" t="s">
        <v>28</v>
      </c>
      <c r="B2583" t="s">
        <v>12468</v>
      </c>
      <c r="C2583">
        <v>47</v>
      </c>
      <c r="D2583">
        <v>84</v>
      </c>
      <c r="E2583">
        <v>2</v>
      </c>
      <c r="F2583">
        <v>690</v>
      </c>
      <c r="G2583" t="s">
        <v>10461</v>
      </c>
      <c r="H2583">
        <v>15000</v>
      </c>
      <c r="I2583" s="11">
        <v>5002310</v>
      </c>
      <c r="J2583" t="s">
        <v>12469</v>
      </c>
      <c r="K2583" t="s">
        <v>368</v>
      </c>
      <c r="L2583" t="s">
        <v>12470</v>
      </c>
      <c r="M2583">
        <v>25541</v>
      </c>
      <c r="N2583">
        <v>18864</v>
      </c>
      <c r="O2583" t="s">
        <v>7290</v>
      </c>
      <c r="P2583">
        <v>0</v>
      </c>
      <c r="Q2583" t="s">
        <v>12471</v>
      </c>
      <c r="R2583" t="s">
        <v>12472</v>
      </c>
      <c r="S2583">
        <v>181</v>
      </c>
      <c r="T2583" t="s">
        <v>37</v>
      </c>
      <c r="U2583" t="s">
        <v>38</v>
      </c>
      <c r="V2583" t="s">
        <v>39</v>
      </c>
      <c r="W2583" s="11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5">
      <c r="A2584" t="s">
        <v>28</v>
      </c>
      <c r="B2584" t="s">
        <v>12473</v>
      </c>
      <c r="C2584">
        <v>111</v>
      </c>
      <c r="D2584">
        <v>93</v>
      </c>
      <c r="E2584">
        <v>16</v>
      </c>
      <c r="F2584">
        <v>258</v>
      </c>
      <c r="G2584" t="s">
        <v>5608</v>
      </c>
      <c r="H2584">
        <v>567</v>
      </c>
      <c r="I2584" s="11">
        <v>4919896</v>
      </c>
      <c r="J2584" t="s">
        <v>5679</v>
      </c>
      <c r="K2584" t="s">
        <v>7847</v>
      </c>
      <c r="L2584" t="s">
        <v>12474</v>
      </c>
      <c r="M2584">
        <v>21530</v>
      </c>
      <c r="N2584">
        <v>1775</v>
      </c>
      <c r="O2584" t="s">
        <v>8426</v>
      </c>
      <c r="P2584">
        <v>1</v>
      </c>
      <c r="Q2584" t="s">
        <v>12475</v>
      </c>
      <c r="R2584" t="s">
        <v>12476</v>
      </c>
      <c r="S2584">
        <v>159</v>
      </c>
      <c r="T2584" t="s">
        <v>37</v>
      </c>
      <c r="U2584" t="s">
        <v>56</v>
      </c>
      <c r="V2584" t="s">
        <v>569</v>
      </c>
      <c r="W2584" s="11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5">
      <c r="A2585" t="s">
        <v>28</v>
      </c>
      <c r="B2585" t="s">
        <v>9973</v>
      </c>
      <c r="C2585">
        <v>168</v>
      </c>
      <c r="D2585">
        <v>93</v>
      </c>
      <c r="E2585">
        <v>24</v>
      </c>
      <c r="F2585">
        <v>499</v>
      </c>
      <c r="G2585" t="s">
        <v>12477</v>
      </c>
      <c r="H2585">
        <v>552</v>
      </c>
      <c r="I2585" s="11">
        <v>25675765</v>
      </c>
      <c r="J2585" t="s">
        <v>1611</v>
      </c>
      <c r="K2585" t="s">
        <v>12478</v>
      </c>
      <c r="L2585" t="s">
        <v>12479</v>
      </c>
      <c r="M2585">
        <v>60407</v>
      </c>
      <c r="N2585">
        <v>2730</v>
      </c>
      <c r="O2585" t="s">
        <v>12480</v>
      </c>
      <c r="P2585">
        <v>0</v>
      </c>
      <c r="Q2585" t="s">
        <v>12481</v>
      </c>
      <c r="R2585" t="s">
        <v>12482</v>
      </c>
      <c r="S2585">
        <v>84</v>
      </c>
      <c r="T2585" t="s">
        <v>37</v>
      </c>
      <c r="U2585" t="s">
        <v>38</v>
      </c>
      <c r="V2585" t="s">
        <v>569</v>
      </c>
      <c r="W2585" s="11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5">
      <c r="A2586" t="s">
        <v>28</v>
      </c>
      <c r="B2586" t="s">
        <v>12483</v>
      </c>
      <c r="C2586">
        <v>165</v>
      </c>
      <c r="D2586">
        <v>120</v>
      </c>
      <c r="E2586">
        <v>107</v>
      </c>
      <c r="F2586">
        <v>280</v>
      </c>
      <c r="G2586" t="s">
        <v>4565</v>
      </c>
      <c r="H2586">
        <v>12000</v>
      </c>
      <c r="I2586" s="11">
        <v>4857376</v>
      </c>
      <c r="J2586" t="s">
        <v>1375</v>
      </c>
      <c r="K2586" t="s">
        <v>267</v>
      </c>
      <c r="L2586" t="s">
        <v>12484</v>
      </c>
      <c r="M2586">
        <v>63084</v>
      </c>
      <c r="N2586">
        <v>13208</v>
      </c>
      <c r="O2586" t="s">
        <v>12485</v>
      </c>
      <c r="P2586">
        <v>0</v>
      </c>
      <c r="Q2586" t="s">
        <v>12486</v>
      </c>
      <c r="R2586" t="s">
        <v>12487</v>
      </c>
      <c r="S2586">
        <v>123</v>
      </c>
      <c r="T2586" t="s">
        <v>1417</v>
      </c>
      <c r="U2586" t="s">
        <v>1418</v>
      </c>
      <c r="V2586" t="s">
        <v>569</v>
      </c>
      <c r="W2586" s="11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5">
      <c r="A2587" t="s">
        <v>28</v>
      </c>
      <c r="B2587" t="s">
        <v>4174</v>
      </c>
      <c r="C2587">
        <v>104</v>
      </c>
      <c r="D2587">
        <v>112</v>
      </c>
      <c r="E2587">
        <v>37</v>
      </c>
      <c r="F2587">
        <v>548</v>
      </c>
      <c r="G2587" t="s">
        <v>12488</v>
      </c>
      <c r="H2587">
        <v>748</v>
      </c>
      <c r="I2587" s="11">
        <v>3169424</v>
      </c>
      <c r="J2587" t="s">
        <v>3637</v>
      </c>
      <c r="K2587" t="s">
        <v>138</v>
      </c>
      <c r="L2587" t="s">
        <v>12489</v>
      </c>
      <c r="M2587">
        <v>18442</v>
      </c>
      <c r="N2587">
        <v>2417</v>
      </c>
      <c r="O2587" t="s">
        <v>3069</v>
      </c>
      <c r="P2587">
        <v>1</v>
      </c>
      <c r="Q2587" t="s">
        <v>12490</v>
      </c>
      <c r="R2587" t="s">
        <v>12491</v>
      </c>
      <c r="S2587">
        <v>59</v>
      </c>
      <c r="T2587" t="s">
        <v>37</v>
      </c>
      <c r="U2587" t="s">
        <v>38</v>
      </c>
      <c r="V2587" t="s">
        <v>39</v>
      </c>
      <c r="W2587" s="11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5">
      <c r="A2588" t="s">
        <v>28</v>
      </c>
      <c r="B2588" t="s">
        <v>1681</v>
      </c>
      <c r="C2588">
        <v>150</v>
      </c>
      <c r="D2588">
        <v>107</v>
      </c>
      <c r="E2588">
        <v>80</v>
      </c>
      <c r="F2588">
        <v>252</v>
      </c>
      <c r="G2588" t="s">
        <v>12492</v>
      </c>
      <c r="H2588">
        <v>2000</v>
      </c>
      <c r="I2588" s="11">
        <v>18004225</v>
      </c>
      <c r="J2588" t="s">
        <v>1375</v>
      </c>
      <c r="K2588" t="s">
        <v>4594</v>
      </c>
      <c r="L2588" t="s">
        <v>12493</v>
      </c>
      <c r="M2588">
        <v>28573</v>
      </c>
      <c r="N2588">
        <v>3004</v>
      </c>
      <c r="O2588" t="s">
        <v>9263</v>
      </c>
      <c r="P2588">
        <v>2</v>
      </c>
      <c r="Q2588" t="s">
        <v>12494</v>
      </c>
      <c r="R2588" t="s">
        <v>12495</v>
      </c>
      <c r="S2588">
        <v>87</v>
      </c>
      <c r="T2588" t="s">
        <v>37</v>
      </c>
      <c r="U2588" t="s">
        <v>38</v>
      </c>
      <c r="V2588" t="s">
        <v>39</v>
      </c>
      <c r="W2588" s="11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5">
      <c r="A2589" t="s">
        <v>28</v>
      </c>
      <c r="B2589" t="s">
        <v>12496</v>
      </c>
      <c r="C2589">
        <v>61</v>
      </c>
      <c r="D2589">
        <v>112</v>
      </c>
      <c r="E2589">
        <v>83</v>
      </c>
      <c r="F2589">
        <v>8</v>
      </c>
      <c r="G2589" t="s">
        <v>12497</v>
      </c>
      <c r="H2589">
        <v>2000</v>
      </c>
      <c r="I2589" s="11">
        <v>3058380</v>
      </c>
      <c r="J2589" t="s">
        <v>209</v>
      </c>
      <c r="K2589" t="s">
        <v>8193</v>
      </c>
      <c r="L2589" t="s">
        <v>12498</v>
      </c>
      <c r="M2589">
        <v>4767</v>
      </c>
      <c r="N2589">
        <v>2389</v>
      </c>
      <c r="O2589" t="s">
        <v>12499</v>
      </c>
      <c r="P2589">
        <v>1</v>
      </c>
      <c r="Q2589" t="s">
        <v>12500</v>
      </c>
      <c r="R2589" t="s">
        <v>12501</v>
      </c>
      <c r="S2589">
        <v>69</v>
      </c>
      <c r="T2589" t="s">
        <v>1417</v>
      </c>
      <c r="U2589" t="s">
        <v>1418</v>
      </c>
      <c r="V2589" t="s">
        <v>569</v>
      </c>
      <c r="W2589" s="11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5">
      <c r="A2590" t="s">
        <v>28</v>
      </c>
      <c r="B2590" t="s">
        <v>8165</v>
      </c>
      <c r="C2590">
        <v>226</v>
      </c>
      <c r="D2590">
        <v>96</v>
      </c>
      <c r="E2590">
        <v>460</v>
      </c>
      <c r="F2590">
        <v>73</v>
      </c>
      <c r="G2590" t="s">
        <v>12502</v>
      </c>
      <c r="H2590">
        <v>14000</v>
      </c>
      <c r="I2590" s="11">
        <v>3074838</v>
      </c>
      <c r="J2590" t="s">
        <v>3144</v>
      </c>
      <c r="K2590" t="s">
        <v>223</v>
      </c>
      <c r="L2590" t="s">
        <v>12503</v>
      </c>
      <c r="M2590">
        <v>56264</v>
      </c>
      <c r="N2590">
        <v>14372</v>
      </c>
      <c r="O2590" t="s">
        <v>12504</v>
      </c>
      <c r="P2590">
        <v>2</v>
      </c>
      <c r="Q2590" t="s">
        <v>12505</v>
      </c>
      <c r="R2590" t="s">
        <v>12506</v>
      </c>
      <c r="S2590">
        <v>166</v>
      </c>
      <c r="T2590" t="s">
        <v>37</v>
      </c>
      <c r="U2590" t="s">
        <v>38</v>
      </c>
      <c r="V2590" t="s">
        <v>569</v>
      </c>
      <c r="W2590" s="11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5">
      <c r="A2591" t="s">
        <v>28</v>
      </c>
      <c r="B2591" t="s">
        <v>12507</v>
      </c>
      <c r="C2591">
        <v>21</v>
      </c>
      <c r="D2591">
        <v>91</v>
      </c>
      <c r="E2591">
        <v>150</v>
      </c>
      <c r="F2591">
        <v>150</v>
      </c>
      <c r="G2591" t="s">
        <v>8657</v>
      </c>
      <c r="H2591">
        <v>979</v>
      </c>
      <c r="I2591" s="11">
        <v>2104000</v>
      </c>
      <c r="J2591" t="s">
        <v>8601</v>
      </c>
      <c r="K2591" t="s">
        <v>1594</v>
      </c>
      <c r="L2591" t="s">
        <v>12508</v>
      </c>
      <c r="M2591">
        <v>1595</v>
      </c>
      <c r="N2591">
        <v>1679</v>
      </c>
      <c r="O2591" t="s">
        <v>12507</v>
      </c>
      <c r="P2591">
        <v>3</v>
      </c>
      <c r="Q2591" t="s">
        <v>12509</v>
      </c>
      <c r="R2591" t="s">
        <v>12510</v>
      </c>
      <c r="S2591">
        <v>19</v>
      </c>
      <c r="T2591" t="s">
        <v>37</v>
      </c>
      <c r="U2591" t="s">
        <v>38</v>
      </c>
      <c r="V2591" t="s">
        <v>569</v>
      </c>
      <c r="W2591" s="11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5">
      <c r="A2592" t="s">
        <v>28</v>
      </c>
      <c r="B2592" t="s">
        <v>5185</v>
      </c>
      <c r="C2592">
        <v>217</v>
      </c>
      <c r="D2592">
        <v>105</v>
      </c>
      <c r="E2592">
        <v>260</v>
      </c>
      <c r="F2592">
        <v>1000</v>
      </c>
      <c r="G2592" t="s">
        <v>368</v>
      </c>
      <c r="H2592">
        <v>20000</v>
      </c>
      <c r="I2592" s="11">
        <v>28501651</v>
      </c>
      <c r="J2592" t="s">
        <v>3911</v>
      </c>
      <c r="K2592" t="s">
        <v>814</v>
      </c>
      <c r="L2592" t="s">
        <v>8700</v>
      </c>
      <c r="M2592">
        <v>88037</v>
      </c>
      <c r="N2592">
        <v>39473</v>
      </c>
      <c r="O2592" t="s">
        <v>2021</v>
      </c>
      <c r="P2592">
        <v>0</v>
      </c>
      <c r="Q2592" t="s">
        <v>8701</v>
      </c>
      <c r="R2592" t="s">
        <v>8702</v>
      </c>
      <c r="S2592">
        <v>201</v>
      </c>
      <c r="T2592" t="s">
        <v>37</v>
      </c>
      <c r="U2592" t="s">
        <v>38</v>
      </c>
      <c r="V2592" t="s">
        <v>569</v>
      </c>
      <c r="W2592" s="11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5">
      <c r="A2593" t="s">
        <v>28</v>
      </c>
      <c r="B2593" t="s">
        <v>9422</v>
      </c>
      <c r="C2593">
        <v>94</v>
      </c>
      <c r="D2593">
        <v>125</v>
      </c>
      <c r="E2593">
        <v>0</v>
      </c>
      <c r="F2593">
        <v>968</v>
      </c>
      <c r="G2593" t="s">
        <v>332</v>
      </c>
      <c r="H2593">
        <v>22000</v>
      </c>
      <c r="I2593" s="11">
        <v>1172769</v>
      </c>
      <c r="J2593" t="s">
        <v>1768</v>
      </c>
      <c r="K2593" t="s">
        <v>144</v>
      </c>
      <c r="L2593" t="s">
        <v>12511</v>
      </c>
      <c r="M2593">
        <v>28068</v>
      </c>
      <c r="N2593">
        <v>37606</v>
      </c>
      <c r="O2593" t="s">
        <v>8334</v>
      </c>
      <c r="P2593">
        <v>2</v>
      </c>
      <c r="Q2593" t="s">
        <v>12512</v>
      </c>
      <c r="R2593" t="s">
        <v>12513</v>
      </c>
      <c r="S2593">
        <v>108</v>
      </c>
      <c r="T2593" t="s">
        <v>37</v>
      </c>
      <c r="U2593" t="s">
        <v>740</v>
      </c>
      <c r="V2593" t="s">
        <v>569</v>
      </c>
      <c r="W2593" s="11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5">
      <c r="A2594" t="s">
        <v>28</v>
      </c>
      <c r="B2594" t="s">
        <v>12514</v>
      </c>
      <c r="C2594">
        <v>364</v>
      </c>
      <c r="D2594">
        <v>102</v>
      </c>
      <c r="E2594">
        <v>139</v>
      </c>
      <c r="F2594">
        <v>850</v>
      </c>
      <c r="G2594" t="s">
        <v>12515</v>
      </c>
      <c r="H2594">
        <v>8000</v>
      </c>
      <c r="I2594" s="11">
        <v>17738570</v>
      </c>
      <c r="J2594" t="s">
        <v>209</v>
      </c>
      <c r="K2594" t="s">
        <v>1174</v>
      </c>
      <c r="L2594" t="s">
        <v>12516</v>
      </c>
      <c r="M2594">
        <v>351274</v>
      </c>
      <c r="N2594">
        <v>13631</v>
      </c>
      <c r="O2594" t="s">
        <v>8677</v>
      </c>
      <c r="P2594">
        <v>2</v>
      </c>
      <c r="Q2594" t="s">
        <v>12517</v>
      </c>
      <c r="R2594" t="s">
        <v>12518</v>
      </c>
      <c r="S2594">
        <v>457</v>
      </c>
      <c r="T2594" t="s">
        <v>37</v>
      </c>
      <c r="U2594" t="s">
        <v>38</v>
      </c>
      <c r="V2594" t="s">
        <v>39</v>
      </c>
      <c r="W2594" s="11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5">
      <c r="A2595" t="s">
        <v>28</v>
      </c>
      <c r="B2595" t="s">
        <v>12519</v>
      </c>
      <c r="C2595">
        <v>19</v>
      </c>
      <c r="D2595">
        <v>87</v>
      </c>
      <c r="E2595">
        <v>29</v>
      </c>
      <c r="F2595">
        <v>147</v>
      </c>
      <c r="G2595" t="s">
        <v>12520</v>
      </c>
      <c r="H2595">
        <v>683</v>
      </c>
      <c r="I2595" s="11">
        <v>1200000</v>
      </c>
      <c r="J2595" t="s">
        <v>1285</v>
      </c>
      <c r="K2595" t="s">
        <v>1843</v>
      </c>
      <c r="L2595" t="s">
        <v>12521</v>
      </c>
      <c r="M2595">
        <v>922</v>
      </c>
      <c r="N2595">
        <v>1139</v>
      </c>
      <c r="O2595" t="s">
        <v>12522</v>
      </c>
      <c r="P2595">
        <v>1</v>
      </c>
      <c r="Q2595" t="s">
        <v>12523</v>
      </c>
      <c r="R2595" t="s">
        <v>12524</v>
      </c>
      <c r="S2595">
        <v>23</v>
      </c>
      <c r="T2595" t="s">
        <v>37</v>
      </c>
      <c r="U2595" t="s">
        <v>38</v>
      </c>
      <c r="V2595" t="s">
        <v>569</v>
      </c>
      <c r="W2595" s="11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5">
      <c r="A2596" t="s">
        <v>28</v>
      </c>
      <c r="B2596" t="s">
        <v>9438</v>
      </c>
      <c r="C2596">
        <v>129</v>
      </c>
      <c r="D2596">
        <v>118</v>
      </c>
      <c r="E2596">
        <v>41</v>
      </c>
      <c r="F2596">
        <v>442</v>
      </c>
      <c r="G2596" t="s">
        <v>3706</v>
      </c>
      <c r="H2596">
        <v>2000</v>
      </c>
      <c r="I2596" s="11">
        <v>1150403</v>
      </c>
      <c r="J2596" t="s">
        <v>1663</v>
      </c>
      <c r="K2596" t="s">
        <v>1179</v>
      </c>
      <c r="L2596" t="s">
        <v>12525</v>
      </c>
      <c r="M2596">
        <v>14143</v>
      </c>
      <c r="N2596">
        <v>3474</v>
      </c>
      <c r="O2596" t="s">
        <v>7616</v>
      </c>
      <c r="P2596">
        <v>4</v>
      </c>
      <c r="Q2596" t="s">
        <v>12526</v>
      </c>
      <c r="R2596" t="s">
        <v>12527</v>
      </c>
      <c r="S2596">
        <v>102</v>
      </c>
      <c r="T2596" t="s">
        <v>37</v>
      </c>
      <c r="U2596" t="s">
        <v>38</v>
      </c>
      <c r="V2596" t="s">
        <v>569</v>
      </c>
      <c r="W2596" s="11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5">
      <c r="A2597" t="s">
        <v>28</v>
      </c>
      <c r="B2597" t="s">
        <v>8813</v>
      </c>
      <c r="C2597">
        <v>71</v>
      </c>
      <c r="D2597">
        <v>115</v>
      </c>
      <c r="E2597">
        <v>187</v>
      </c>
      <c r="F2597">
        <v>887</v>
      </c>
      <c r="G2597" t="s">
        <v>8083</v>
      </c>
      <c r="H2597">
        <v>14000</v>
      </c>
      <c r="I2597" s="11">
        <v>403932</v>
      </c>
      <c r="J2597" t="s">
        <v>3878</v>
      </c>
      <c r="K2597" t="s">
        <v>1909</v>
      </c>
      <c r="L2597" t="s">
        <v>12528</v>
      </c>
      <c r="M2597">
        <v>5254</v>
      </c>
      <c r="N2597">
        <v>17104</v>
      </c>
      <c r="O2597" t="s">
        <v>2228</v>
      </c>
      <c r="P2597">
        <v>4</v>
      </c>
      <c r="Q2597" t="s">
        <v>12529</v>
      </c>
      <c r="R2597" t="s">
        <v>12530</v>
      </c>
      <c r="S2597">
        <v>92</v>
      </c>
      <c r="T2597" t="s">
        <v>37</v>
      </c>
      <c r="U2597" t="s">
        <v>56</v>
      </c>
      <c r="V2597" t="s">
        <v>569</v>
      </c>
      <c r="W2597" s="11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5">
      <c r="A2598" t="s">
        <v>28</v>
      </c>
      <c r="B2598" t="s">
        <v>4336</v>
      </c>
      <c r="C2598">
        <v>93</v>
      </c>
      <c r="D2598">
        <v>91</v>
      </c>
      <c r="E2598">
        <v>83</v>
      </c>
      <c r="F2598">
        <v>794</v>
      </c>
      <c r="G2598" t="s">
        <v>3246</v>
      </c>
      <c r="H2598">
        <v>3000</v>
      </c>
      <c r="I2598" s="11">
        <v>1712111</v>
      </c>
      <c r="J2598" t="s">
        <v>5289</v>
      </c>
      <c r="K2598" t="s">
        <v>640</v>
      </c>
      <c r="L2598" t="s">
        <v>12531</v>
      </c>
      <c r="M2598">
        <v>7199</v>
      </c>
      <c r="N2598">
        <v>7875</v>
      </c>
      <c r="O2598" t="s">
        <v>1301</v>
      </c>
      <c r="P2598">
        <v>0</v>
      </c>
      <c r="Q2598" t="s">
        <v>12532</v>
      </c>
      <c r="R2598" t="s">
        <v>12533</v>
      </c>
      <c r="S2598">
        <v>53</v>
      </c>
      <c r="T2598" t="s">
        <v>37</v>
      </c>
      <c r="U2598" t="s">
        <v>38</v>
      </c>
      <c r="V2598" t="s">
        <v>39</v>
      </c>
      <c r="W2598" s="11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5">
      <c r="A2599" t="s">
        <v>28</v>
      </c>
      <c r="B2599" t="s">
        <v>11365</v>
      </c>
      <c r="C2599">
        <v>399</v>
      </c>
      <c r="D2599">
        <v>88</v>
      </c>
      <c r="E2599">
        <v>115</v>
      </c>
      <c r="F2599">
        <v>304</v>
      </c>
      <c r="G2599" t="s">
        <v>12534</v>
      </c>
      <c r="H2599">
        <v>1000</v>
      </c>
      <c r="I2599" s="11">
        <v>1024175</v>
      </c>
      <c r="J2599" t="s">
        <v>7178</v>
      </c>
      <c r="K2599" t="s">
        <v>12535</v>
      </c>
      <c r="L2599" t="s">
        <v>12536</v>
      </c>
      <c r="M2599">
        <v>82331</v>
      </c>
      <c r="N2599">
        <v>2011</v>
      </c>
      <c r="O2599" t="s">
        <v>11469</v>
      </c>
      <c r="P2599">
        <v>6</v>
      </c>
      <c r="Q2599" t="s">
        <v>12537</v>
      </c>
      <c r="R2599" t="s">
        <v>12538</v>
      </c>
      <c r="S2599">
        <v>297</v>
      </c>
      <c r="T2599" t="s">
        <v>37</v>
      </c>
      <c r="U2599" t="s">
        <v>56</v>
      </c>
      <c r="V2599" t="s">
        <v>569</v>
      </c>
      <c r="W2599" s="11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5">
      <c r="A2600" t="s">
        <v>28</v>
      </c>
      <c r="B2600" t="s">
        <v>555</v>
      </c>
      <c r="C2600">
        <v>110</v>
      </c>
      <c r="D2600">
        <v>127</v>
      </c>
      <c r="E2600">
        <v>11000</v>
      </c>
      <c r="F2600">
        <v>116</v>
      </c>
      <c r="G2600" t="s">
        <v>12539</v>
      </c>
      <c r="H2600">
        <v>306</v>
      </c>
      <c r="I2600" s="11">
        <v>301305</v>
      </c>
      <c r="J2600" t="s">
        <v>5344</v>
      </c>
      <c r="K2600" t="s">
        <v>12540</v>
      </c>
      <c r="L2600" t="s">
        <v>12541</v>
      </c>
      <c r="M2600">
        <v>31414</v>
      </c>
      <c r="N2600">
        <v>796</v>
      </c>
      <c r="O2600" t="s">
        <v>12542</v>
      </c>
      <c r="P2600">
        <v>0</v>
      </c>
      <c r="Q2600" t="s">
        <v>12543</v>
      </c>
      <c r="R2600" t="s">
        <v>12544</v>
      </c>
      <c r="S2600">
        <v>180</v>
      </c>
      <c r="T2600" t="s">
        <v>12545</v>
      </c>
      <c r="U2600" t="s">
        <v>38</v>
      </c>
      <c r="V2600" t="s">
        <v>569</v>
      </c>
      <c r="W2600" s="11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5">
      <c r="A2601" t="s">
        <v>28</v>
      </c>
      <c r="B2601" t="s">
        <v>11993</v>
      </c>
      <c r="C2601">
        <v>285</v>
      </c>
      <c r="D2601">
        <v>94</v>
      </c>
      <c r="E2601">
        <v>122</v>
      </c>
      <c r="F2601">
        <v>383</v>
      </c>
      <c r="G2601" t="s">
        <v>12546</v>
      </c>
      <c r="H2601">
        <v>873</v>
      </c>
      <c r="I2601" s="11">
        <v>51872378</v>
      </c>
      <c r="J2601" t="s">
        <v>1477</v>
      </c>
      <c r="K2601" t="s">
        <v>1939</v>
      </c>
      <c r="L2601" t="s">
        <v>12547</v>
      </c>
      <c r="M2601">
        <v>88241</v>
      </c>
      <c r="N2601">
        <v>2812</v>
      </c>
      <c r="O2601" t="s">
        <v>1698</v>
      </c>
      <c r="P2601">
        <v>0</v>
      </c>
      <c r="Q2601" t="s">
        <v>12548</v>
      </c>
      <c r="R2601" t="s">
        <v>12549</v>
      </c>
      <c r="S2601">
        <v>266</v>
      </c>
      <c r="T2601" t="s">
        <v>37</v>
      </c>
      <c r="U2601" t="s">
        <v>38</v>
      </c>
      <c r="V2601" t="s">
        <v>569</v>
      </c>
      <c r="W2601" s="11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5">
      <c r="A2602" t="s">
        <v>28</v>
      </c>
      <c r="B2602" t="s">
        <v>12550</v>
      </c>
      <c r="C2602">
        <v>61</v>
      </c>
      <c r="D2602">
        <v>90</v>
      </c>
      <c r="E2602">
        <v>0</v>
      </c>
      <c r="F2602">
        <v>234</v>
      </c>
      <c r="G2602" t="s">
        <v>11008</v>
      </c>
      <c r="H2602">
        <v>477</v>
      </c>
      <c r="I2602" s="11">
        <v>28399192</v>
      </c>
      <c r="J2602" t="s">
        <v>12551</v>
      </c>
      <c r="K2602" t="s">
        <v>12552</v>
      </c>
      <c r="L2602" t="s">
        <v>12553</v>
      </c>
      <c r="M2602">
        <v>5663</v>
      </c>
      <c r="N2602">
        <v>1483</v>
      </c>
      <c r="O2602" t="s">
        <v>809</v>
      </c>
      <c r="P2602">
        <v>0</v>
      </c>
      <c r="Q2602" t="s">
        <v>12554</v>
      </c>
      <c r="R2602" t="s">
        <v>12555</v>
      </c>
      <c r="S2602">
        <v>106</v>
      </c>
      <c r="T2602" t="s">
        <v>37</v>
      </c>
      <c r="U2602" t="s">
        <v>365</v>
      </c>
      <c r="V2602" t="s">
        <v>90</v>
      </c>
      <c r="W2602" s="11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5">
      <c r="A2603" t="s">
        <v>28</v>
      </c>
      <c r="B2603" t="s">
        <v>3586</v>
      </c>
      <c r="C2603">
        <v>242</v>
      </c>
      <c r="D2603">
        <v>102</v>
      </c>
      <c r="E2603">
        <v>43</v>
      </c>
      <c r="F2603">
        <v>113</v>
      </c>
      <c r="G2603" t="s">
        <v>12556</v>
      </c>
      <c r="H2603">
        <v>170</v>
      </c>
      <c r="I2603" s="11">
        <v>2035566</v>
      </c>
      <c r="J2603" t="s">
        <v>12557</v>
      </c>
      <c r="K2603" t="s">
        <v>12558</v>
      </c>
      <c r="L2603" t="s">
        <v>12559</v>
      </c>
      <c r="M2603">
        <v>77305</v>
      </c>
      <c r="N2603">
        <v>931</v>
      </c>
      <c r="O2603" t="s">
        <v>12560</v>
      </c>
      <c r="P2603">
        <v>0</v>
      </c>
      <c r="Q2603" t="s">
        <v>12561</v>
      </c>
      <c r="R2603" t="s">
        <v>12562</v>
      </c>
      <c r="S2603">
        <v>162</v>
      </c>
      <c r="T2603" t="s">
        <v>37</v>
      </c>
      <c r="U2603" t="s">
        <v>1418</v>
      </c>
      <c r="V2603" t="s">
        <v>569</v>
      </c>
      <c r="W2603" s="11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5">
      <c r="A2604" t="s">
        <v>28</v>
      </c>
      <c r="B2604" t="s">
        <v>1664</v>
      </c>
      <c r="C2604">
        <v>121</v>
      </c>
      <c r="D2604">
        <v>117</v>
      </c>
      <c r="E2604">
        <v>18000</v>
      </c>
      <c r="F2604">
        <v>543</v>
      </c>
      <c r="G2604" t="s">
        <v>6972</v>
      </c>
      <c r="H2604">
        <v>18000</v>
      </c>
      <c r="I2604" s="11">
        <v>21078145</v>
      </c>
      <c r="J2604" t="s">
        <v>1493</v>
      </c>
      <c r="K2604" t="s">
        <v>1664</v>
      </c>
      <c r="L2604" t="s">
        <v>12565</v>
      </c>
      <c r="M2604">
        <v>26493</v>
      </c>
      <c r="N2604">
        <v>20456</v>
      </c>
      <c r="O2604" t="s">
        <v>7877</v>
      </c>
      <c r="P2604">
        <v>0</v>
      </c>
      <c r="Q2604" t="s">
        <v>12566</v>
      </c>
      <c r="R2604" t="s">
        <v>12567</v>
      </c>
      <c r="S2604">
        <v>159</v>
      </c>
      <c r="T2604" t="s">
        <v>37</v>
      </c>
      <c r="U2604" t="s">
        <v>38</v>
      </c>
      <c r="V2604" t="s">
        <v>39</v>
      </c>
      <c r="W2604" s="11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5">
      <c r="A2605" t="s">
        <v>28</v>
      </c>
      <c r="B2605" t="s">
        <v>8781</v>
      </c>
      <c r="C2605">
        <v>83</v>
      </c>
      <c r="D2605">
        <v>109</v>
      </c>
      <c r="E2605">
        <v>97</v>
      </c>
      <c r="F2605">
        <v>355</v>
      </c>
      <c r="G2605" t="s">
        <v>8791</v>
      </c>
      <c r="H2605">
        <v>13000</v>
      </c>
      <c r="I2605" s="11">
        <v>14060950</v>
      </c>
      <c r="J2605" t="s">
        <v>3270</v>
      </c>
      <c r="K2605" t="s">
        <v>12568</v>
      </c>
      <c r="L2605" t="s">
        <v>12569</v>
      </c>
      <c r="M2605">
        <v>14354</v>
      </c>
      <c r="N2605">
        <v>14347</v>
      </c>
      <c r="O2605" t="s">
        <v>12570</v>
      </c>
      <c r="P2605">
        <v>1</v>
      </c>
      <c r="Q2605" t="s">
        <v>12571</v>
      </c>
      <c r="R2605" t="s">
        <v>12572</v>
      </c>
      <c r="S2605">
        <v>139</v>
      </c>
      <c r="T2605" t="s">
        <v>37</v>
      </c>
      <c r="U2605" t="s">
        <v>38</v>
      </c>
      <c r="V2605" t="s">
        <v>39</v>
      </c>
      <c r="W2605" s="11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5">
      <c r="A2606" t="s">
        <v>28</v>
      </c>
      <c r="B2606" t="s">
        <v>1676</v>
      </c>
      <c r="C2606">
        <v>122</v>
      </c>
      <c r="D2606">
        <v>121</v>
      </c>
      <c r="E2606">
        <v>12000</v>
      </c>
      <c r="F2606">
        <v>975</v>
      </c>
      <c r="G2606" t="s">
        <v>430</v>
      </c>
      <c r="H2606">
        <v>11000</v>
      </c>
      <c r="I2606" s="11">
        <v>12281500</v>
      </c>
      <c r="J2606" t="s">
        <v>5523</v>
      </c>
      <c r="K2606" t="s">
        <v>335</v>
      </c>
      <c r="L2606" t="s">
        <v>12573</v>
      </c>
      <c r="M2606">
        <v>163492</v>
      </c>
      <c r="N2606">
        <v>23602</v>
      </c>
      <c r="O2606" t="s">
        <v>2446</v>
      </c>
      <c r="P2606">
        <v>3</v>
      </c>
      <c r="Q2606" t="s">
        <v>12574</v>
      </c>
      <c r="R2606" t="s">
        <v>12575</v>
      </c>
      <c r="S2606">
        <v>460</v>
      </c>
      <c r="T2606" t="s">
        <v>37</v>
      </c>
      <c r="U2606" t="s">
        <v>38</v>
      </c>
      <c r="V2606" t="s">
        <v>569</v>
      </c>
      <c r="W2606" s="11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5">
      <c r="A2607" t="s">
        <v>28</v>
      </c>
      <c r="B2607" t="s">
        <v>11862</v>
      </c>
      <c r="C2607">
        <v>120</v>
      </c>
      <c r="D2607">
        <v>100</v>
      </c>
      <c r="E2607">
        <v>164</v>
      </c>
      <c r="F2607">
        <v>99</v>
      </c>
      <c r="G2607" t="s">
        <v>2314</v>
      </c>
      <c r="H2607">
        <v>18000</v>
      </c>
      <c r="I2607" s="11">
        <v>10725228</v>
      </c>
      <c r="J2607" t="s">
        <v>2958</v>
      </c>
      <c r="K2607" t="s">
        <v>115</v>
      </c>
      <c r="L2607" t="s">
        <v>12576</v>
      </c>
      <c r="M2607">
        <v>75675</v>
      </c>
      <c r="N2607">
        <v>32288</v>
      </c>
      <c r="O2607" t="s">
        <v>12577</v>
      </c>
      <c r="P2607">
        <v>1</v>
      </c>
      <c r="Q2607" t="s">
        <v>12578</v>
      </c>
      <c r="R2607" t="s">
        <v>12579</v>
      </c>
      <c r="S2607">
        <v>365</v>
      </c>
      <c r="T2607" t="s">
        <v>37</v>
      </c>
      <c r="U2607" t="s">
        <v>38</v>
      </c>
      <c r="V2607" t="s">
        <v>569</v>
      </c>
      <c r="W2607" s="11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5">
      <c r="A2608" t="s">
        <v>28</v>
      </c>
      <c r="B2608" t="s">
        <v>8813</v>
      </c>
      <c r="C2608">
        <v>225</v>
      </c>
      <c r="D2608">
        <v>109</v>
      </c>
      <c r="E2608">
        <v>187</v>
      </c>
      <c r="F2608">
        <v>204</v>
      </c>
      <c r="G2608" t="s">
        <v>4015</v>
      </c>
      <c r="H2608">
        <v>818</v>
      </c>
      <c r="I2608" s="11">
        <v>214966</v>
      </c>
      <c r="J2608" t="s">
        <v>2062</v>
      </c>
      <c r="K2608" t="s">
        <v>2541</v>
      </c>
      <c r="L2608" t="s">
        <v>12580</v>
      </c>
      <c r="M2608">
        <v>28483</v>
      </c>
      <c r="N2608">
        <v>1813</v>
      </c>
      <c r="O2608" t="s">
        <v>8879</v>
      </c>
      <c r="P2608">
        <v>0</v>
      </c>
      <c r="Q2608" t="s">
        <v>12581</v>
      </c>
      <c r="R2608" t="s">
        <v>12582</v>
      </c>
      <c r="S2608">
        <v>176</v>
      </c>
      <c r="T2608" t="s">
        <v>37</v>
      </c>
      <c r="U2608" t="s">
        <v>38</v>
      </c>
      <c r="V2608" t="s">
        <v>569</v>
      </c>
      <c r="W2608" s="11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5">
      <c r="A2609" t="s">
        <v>28</v>
      </c>
      <c r="B2609" t="s">
        <v>12584</v>
      </c>
      <c r="C2609">
        <v>167</v>
      </c>
      <c r="D2609">
        <v>101</v>
      </c>
      <c r="E2609">
        <v>10</v>
      </c>
      <c r="F2609">
        <v>472</v>
      </c>
      <c r="G2609" t="s">
        <v>12585</v>
      </c>
      <c r="H2609">
        <v>1000</v>
      </c>
      <c r="I2609" s="11">
        <v>11956207</v>
      </c>
      <c r="J2609" t="s">
        <v>4883</v>
      </c>
      <c r="K2609" t="s">
        <v>12586</v>
      </c>
      <c r="L2609" t="s">
        <v>12587</v>
      </c>
      <c r="M2609">
        <v>24012</v>
      </c>
      <c r="N2609">
        <v>3142</v>
      </c>
      <c r="O2609" t="s">
        <v>5082</v>
      </c>
      <c r="P2609">
        <v>2</v>
      </c>
      <c r="Q2609" t="s">
        <v>12588</v>
      </c>
      <c r="R2609" t="s">
        <v>12589</v>
      </c>
      <c r="S2609">
        <v>126</v>
      </c>
      <c r="T2609" t="s">
        <v>37</v>
      </c>
      <c r="U2609" t="s">
        <v>38</v>
      </c>
      <c r="V2609" t="s">
        <v>569</v>
      </c>
      <c r="W2609" s="11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5">
      <c r="A2610" t="s">
        <v>28</v>
      </c>
      <c r="B2610" t="s">
        <v>3442</v>
      </c>
      <c r="C2610">
        <v>226</v>
      </c>
      <c r="D2610">
        <v>106</v>
      </c>
      <c r="E2610">
        <v>44</v>
      </c>
      <c r="F2610">
        <v>552</v>
      </c>
      <c r="G2610" t="s">
        <v>844</v>
      </c>
      <c r="H2610">
        <v>33000</v>
      </c>
      <c r="I2610" s="11">
        <v>5949693</v>
      </c>
      <c r="J2610" t="s">
        <v>1375</v>
      </c>
      <c r="K2610" t="s">
        <v>4046</v>
      </c>
      <c r="L2610" t="s">
        <v>12590</v>
      </c>
      <c r="M2610">
        <v>114762</v>
      </c>
      <c r="N2610">
        <v>34351</v>
      </c>
      <c r="O2610" t="s">
        <v>10780</v>
      </c>
      <c r="P2610">
        <v>1</v>
      </c>
      <c r="Q2610" t="s">
        <v>12591</v>
      </c>
      <c r="R2610" t="s">
        <v>12592</v>
      </c>
      <c r="S2610">
        <v>299</v>
      </c>
      <c r="T2610" t="s">
        <v>37</v>
      </c>
      <c r="U2610" t="s">
        <v>38</v>
      </c>
      <c r="V2610" t="s">
        <v>39</v>
      </c>
      <c r="W2610" s="11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5">
      <c r="A2611" t="s">
        <v>28</v>
      </c>
      <c r="B2611" t="s">
        <v>12593</v>
      </c>
      <c r="C2611">
        <v>185</v>
      </c>
      <c r="D2611">
        <v>94</v>
      </c>
      <c r="E2611">
        <v>39</v>
      </c>
      <c r="F2611">
        <v>18</v>
      </c>
      <c r="G2611" t="s">
        <v>12594</v>
      </c>
      <c r="H2611">
        <v>77</v>
      </c>
      <c r="I2611" s="11">
        <v>9030581</v>
      </c>
      <c r="J2611" t="s">
        <v>3257</v>
      </c>
      <c r="K2611" t="s">
        <v>12595</v>
      </c>
      <c r="L2611" t="s">
        <v>12596</v>
      </c>
      <c r="M2611">
        <v>132386</v>
      </c>
      <c r="N2611">
        <v>156</v>
      </c>
      <c r="O2611" t="s">
        <v>12597</v>
      </c>
      <c r="P2611">
        <v>0</v>
      </c>
      <c r="Q2611" t="s">
        <v>12598</v>
      </c>
      <c r="R2611" t="s">
        <v>12599</v>
      </c>
      <c r="S2611">
        <v>398</v>
      </c>
      <c r="T2611" t="s">
        <v>37</v>
      </c>
      <c r="U2611" t="s">
        <v>56</v>
      </c>
      <c r="V2611" t="s">
        <v>39</v>
      </c>
      <c r="W2611" s="11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5">
      <c r="A2612" t="s">
        <v>28</v>
      </c>
      <c r="B2612" t="s">
        <v>12082</v>
      </c>
      <c r="C2612">
        <v>177</v>
      </c>
      <c r="D2612">
        <v>140</v>
      </c>
      <c r="E2612">
        <v>3000</v>
      </c>
      <c r="F2612">
        <v>322</v>
      </c>
      <c r="G2612" t="s">
        <v>1760</v>
      </c>
      <c r="H2612">
        <v>963</v>
      </c>
      <c r="I2612" s="11">
        <v>4157491</v>
      </c>
      <c r="J2612" t="s">
        <v>12600</v>
      </c>
      <c r="K2612" t="s">
        <v>6340</v>
      </c>
      <c r="L2612" t="s">
        <v>12601</v>
      </c>
      <c r="M2612">
        <v>79330</v>
      </c>
      <c r="N2612">
        <v>2894</v>
      </c>
      <c r="O2612" t="s">
        <v>12602</v>
      </c>
      <c r="P2612">
        <v>0</v>
      </c>
      <c r="Q2612" t="s">
        <v>12603</v>
      </c>
      <c r="R2612" t="s">
        <v>12604</v>
      </c>
      <c r="S2612">
        <v>690</v>
      </c>
      <c r="T2612" t="s">
        <v>37</v>
      </c>
      <c r="U2612" t="s">
        <v>7308</v>
      </c>
      <c r="V2612" t="s">
        <v>569</v>
      </c>
      <c r="W2612" s="11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5">
      <c r="A2613" t="s">
        <v>28</v>
      </c>
      <c r="B2613" t="s">
        <v>11593</v>
      </c>
      <c r="C2613">
        <v>28</v>
      </c>
      <c r="D2613">
        <v>132</v>
      </c>
      <c r="E2613">
        <v>44</v>
      </c>
      <c r="F2613">
        <v>241</v>
      </c>
      <c r="G2613" t="s">
        <v>1021</v>
      </c>
      <c r="H2613">
        <v>1000</v>
      </c>
      <c r="I2613" s="11">
        <v>1508689</v>
      </c>
      <c r="J2613" t="s">
        <v>209</v>
      </c>
      <c r="K2613" t="s">
        <v>133</v>
      </c>
      <c r="L2613" t="s">
        <v>12605</v>
      </c>
      <c r="M2613">
        <v>5648</v>
      </c>
      <c r="N2613">
        <v>2004</v>
      </c>
      <c r="O2613" t="s">
        <v>1275</v>
      </c>
      <c r="P2613">
        <v>2</v>
      </c>
      <c r="Q2613" t="s">
        <v>12606</v>
      </c>
      <c r="R2613" t="s">
        <v>12607</v>
      </c>
      <c r="S2613">
        <v>50</v>
      </c>
      <c r="T2613" t="s">
        <v>37</v>
      </c>
      <c r="U2613" t="s">
        <v>38</v>
      </c>
      <c r="V2613" t="s">
        <v>569</v>
      </c>
      <c r="W2613" s="11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5">
      <c r="A2614" t="s">
        <v>28</v>
      </c>
      <c r="B2614" t="s">
        <v>12608</v>
      </c>
      <c r="C2614">
        <v>48</v>
      </c>
      <c r="D2614">
        <v>99</v>
      </c>
      <c r="E2614">
        <v>220</v>
      </c>
      <c r="F2614">
        <v>599</v>
      </c>
      <c r="G2614" t="s">
        <v>12609</v>
      </c>
      <c r="H2614">
        <v>812</v>
      </c>
      <c r="I2614" s="11">
        <v>1227324</v>
      </c>
      <c r="J2614" t="s">
        <v>1872</v>
      </c>
      <c r="K2614" t="s">
        <v>3706</v>
      </c>
      <c r="L2614" t="s">
        <v>12610</v>
      </c>
      <c r="M2614">
        <v>6921</v>
      </c>
      <c r="N2614">
        <v>3337</v>
      </c>
      <c r="O2614" t="s">
        <v>5327</v>
      </c>
      <c r="P2614">
        <v>3</v>
      </c>
      <c r="Q2614" t="s">
        <v>12611</v>
      </c>
      <c r="R2614" t="s">
        <v>12612</v>
      </c>
      <c r="S2614">
        <v>48</v>
      </c>
      <c r="T2614" t="s">
        <v>37</v>
      </c>
      <c r="U2614" t="s">
        <v>38</v>
      </c>
      <c r="V2614" t="s">
        <v>569</v>
      </c>
      <c r="W2614" s="11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5">
      <c r="A2615" t="s">
        <v>28</v>
      </c>
      <c r="B2615" t="s">
        <v>11860</v>
      </c>
      <c r="C2615">
        <v>116</v>
      </c>
      <c r="D2615">
        <v>90</v>
      </c>
      <c r="E2615">
        <v>34</v>
      </c>
      <c r="F2615">
        <v>506</v>
      </c>
      <c r="G2615" t="s">
        <v>4969</v>
      </c>
      <c r="H2615">
        <v>966</v>
      </c>
      <c r="I2615" s="11">
        <v>4360548</v>
      </c>
      <c r="J2615" t="s">
        <v>1375</v>
      </c>
      <c r="K2615" t="s">
        <v>3433</v>
      </c>
      <c r="L2615" t="s">
        <v>12613</v>
      </c>
      <c r="M2615">
        <v>13371</v>
      </c>
      <c r="N2615">
        <v>2661</v>
      </c>
      <c r="O2615" t="s">
        <v>2867</v>
      </c>
      <c r="P2615">
        <v>7</v>
      </c>
      <c r="Q2615" t="s">
        <v>12614</v>
      </c>
      <c r="R2615" t="s">
        <v>12615</v>
      </c>
      <c r="S2615">
        <v>60</v>
      </c>
      <c r="T2615" t="s">
        <v>37</v>
      </c>
      <c r="U2615" t="s">
        <v>38</v>
      </c>
      <c r="V2615" t="s">
        <v>569</v>
      </c>
      <c r="W2615" s="11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5">
      <c r="A2616" t="s">
        <v>28</v>
      </c>
      <c r="B2616" t="s">
        <v>12616</v>
      </c>
      <c r="C2616">
        <v>391</v>
      </c>
      <c r="D2616">
        <v>105</v>
      </c>
      <c r="E2616">
        <v>20</v>
      </c>
      <c r="F2616">
        <v>844</v>
      </c>
      <c r="G2616" t="s">
        <v>1093</v>
      </c>
      <c r="H2616">
        <v>22000</v>
      </c>
      <c r="I2616" s="11">
        <v>26589953</v>
      </c>
      <c r="J2616" t="s">
        <v>329</v>
      </c>
      <c r="K2616" t="s">
        <v>1683</v>
      </c>
      <c r="L2616" t="s">
        <v>12617</v>
      </c>
      <c r="M2616">
        <v>165792</v>
      </c>
      <c r="N2616">
        <v>26233</v>
      </c>
      <c r="O2616" t="s">
        <v>3165</v>
      </c>
      <c r="P2616">
        <v>1</v>
      </c>
      <c r="Q2616" t="s">
        <v>12618</v>
      </c>
      <c r="R2616" t="s">
        <v>12619</v>
      </c>
      <c r="S2616">
        <v>392</v>
      </c>
      <c r="T2616" t="s">
        <v>37</v>
      </c>
      <c r="U2616" t="s">
        <v>38</v>
      </c>
      <c r="V2616" t="s">
        <v>569</v>
      </c>
      <c r="W2616" s="11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5">
      <c r="A2617" t="s">
        <v>28</v>
      </c>
      <c r="B2617" t="s">
        <v>12620</v>
      </c>
      <c r="C2617">
        <v>117</v>
      </c>
      <c r="D2617">
        <v>108</v>
      </c>
      <c r="E2617">
        <v>60</v>
      </c>
      <c r="F2617">
        <v>168</v>
      </c>
      <c r="G2617" t="s">
        <v>6046</v>
      </c>
      <c r="H2617">
        <v>18000</v>
      </c>
      <c r="I2617" s="11">
        <v>1039869</v>
      </c>
      <c r="J2617" t="s">
        <v>1768</v>
      </c>
      <c r="K2617" t="s">
        <v>115</v>
      </c>
      <c r="L2617" t="s">
        <v>12621</v>
      </c>
      <c r="M2617">
        <v>14757</v>
      </c>
      <c r="N2617">
        <v>18739</v>
      </c>
      <c r="O2617" t="s">
        <v>12622</v>
      </c>
      <c r="P2617">
        <v>5</v>
      </c>
      <c r="Q2617" t="s">
        <v>12623</v>
      </c>
      <c r="R2617" t="s">
        <v>12624</v>
      </c>
      <c r="S2617">
        <v>51</v>
      </c>
      <c r="T2617" t="s">
        <v>37</v>
      </c>
      <c r="U2617" t="s">
        <v>263</v>
      </c>
      <c r="V2617" t="s">
        <v>569</v>
      </c>
      <c r="W2617" s="11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5">
      <c r="A2618" t="s">
        <v>28</v>
      </c>
      <c r="B2618" t="s">
        <v>3026</v>
      </c>
      <c r="C2618">
        <v>24</v>
      </c>
      <c r="D2618">
        <v>69</v>
      </c>
      <c r="E2618">
        <v>383</v>
      </c>
      <c r="F2618">
        <v>191</v>
      </c>
      <c r="G2618" t="s">
        <v>12625</v>
      </c>
      <c r="H2618">
        <v>912</v>
      </c>
      <c r="I2618" s="11">
        <v>48092846</v>
      </c>
      <c r="J2618" t="s">
        <v>2720</v>
      </c>
      <c r="K2618" t="s">
        <v>9533</v>
      </c>
      <c r="L2618" t="s">
        <v>12626</v>
      </c>
      <c r="M2618">
        <v>61753</v>
      </c>
      <c r="N2618">
        <v>1833</v>
      </c>
      <c r="O2618" t="s">
        <v>12627</v>
      </c>
      <c r="P2618">
        <v>0</v>
      </c>
      <c r="Q2618" t="s">
        <v>12628</v>
      </c>
      <c r="R2618" t="s">
        <v>12629</v>
      </c>
      <c r="S2618">
        <v>133</v>
      </c>
      <c r="T2618" t="s">
        <v>37</v>
      </c>
      <c r="U2618" t="s">
        <v>38</v>
      </c>
      <c r="V2618" t="s">
        <v>272</v>
      </c>
      <c r="W2618" s="11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5">
      <c r="A2619" t="s">
        <v>28</v>
      </c>
      <c r="B2619" t="s">
        <v>12630</v>
      </c>
      <c r="C2619">
        <v>86</v>
      </c>
      <c r="D2619">
        <v>148</v>
      </c>
      <c r="E2619">
        <v>16</v>
      </c>
      <c r="F2619">
        <v>489</v>
      </c>
      <c r="G2619" t="s">
        <v>12631</v>
      </c>
      <c r="H2619">
        <v>717</v>
      </c>
      <c r="I2619" s="11">
        <v>1110186</v>
      </c>
      <c r="J2619" t="s">
        <v>1420</v>
      </c>
      <c r="K2619" t="s">
        <v>12632</v>
      </c>
      <c r="L2619" t="s">
        <v>12633</v>
      </c>
      <c r="M2619">
        <v>31943</v>
      </c>
      <c r="N2619">
        <v>1730</v>
      </c>
      <c r="O2619" t="s">
        <v>5885</v>
      </c>
      <c r="P2619">
        <v>2</v>
      </c>
      <c r="Q2619" t="s">
        <v>12634</v>
      </c>
      <c r="R2619" t="s">
        <v>12635</v>
      </c>
      <c r="S2619">
        <v>224</v>
      </c>
      <c r="T2619" t="s">
        <v>11553</v>
      </c>
      <c r="U2619" t="s">
        <v>5411</v>
      </c>
      <c r="V2619" t="s">
        <v>569</v>
      </c>
      <c r="W2619" s="11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5">
      <c r="A2620" t="s">
        <v>720</v>
      </c>
      <c r="B2620" t="s">
        <v>12636</v>
      </c>
      <c r="C2620">
        <v>41</v>
      </c>
      <c r="D2620">
        <v>118</v>
      </c>
      <c r="E2620">
        <v>50</v>
      </c>
      <c r="F2620">
        <v>655</v>
      </c>
      <c r="G2620" t="s">
        <v>3165</v>
      </c>
      <c r="H2620">
        <v>968</v>
      </c>
      <c r="I2620" s="11">
        <v>1089445</v>
      </c>
      <c r="J2620" t="s">
        <v>7071</v>
      </c>
      <c r="K2620" t="s">
        <v>374</v>
      </c>
      <c r="L2620" t="s">
        <v>12637</v>
      </c>
      <c r="M2620">
        <v>2676</v>
      </c>
      <c r="N2620">
        <v>4270</v>
      </c>
      <c r="O2620" t="s">
        <v>2220</v>
      </c>
      <c r="P2620">
        <v>0</v>
      </c>
      <c r="Q2620" t="s">
        <v>12638</v>
      </c>
      <c r="R2620" t="s">
        <v>12639</v>
      </c>
      <c r="S2620">
        <v>33</v>
      </c>
      <c r="T2620" t="s">
        <v>37</v>
      </c>
      <c r="U2620" t="s">
        <v>263</v>
      </c>
      <c r="V2620" t="s">
        <v>90</v>
      </c>
      <c r="W2620" s="11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5">
      <c r="A2621" t="s">
        <v>28</v>
      </c>
      <c r="B2621" t="s">
        <v>4528</v>
      </c>
      <c r="C2621">
        <v>304</v>
      </c>
      <c r="D2621">
        <v>132</v>
      </c>
      <c r="E2621">
        <v>607</v>
      </c>
      <c r="F2621">
        <v>259</v>
      </c>
      <c r="G2621" t="s">
        <v>12158</v>
      </c>
      <c r="H2621">
        <v>1000</v>
      </c>
      <c r="I2621" s="11">
        <v>204565000</v>
      </c>
      <c r="J2621" t="s">
        <v>6096</v>
      </c>
      <c r="K2621" t="s">
        <v>7338</v>
      </c>
      <c r="L2621" t="s">
        <v>12640</v>
      </c>
      <c r="M2621">
        <v>284252</v>
      </c>
      <c r="N2621">
        <v>2466</v>
      </c>
      <c r="O2621" t="s">
        <v>12641</v>
      </c>
      <c r="P2621">
        <v>0</v>
      </c>
      <c r="Q2621" t="s">
        <v>12642</v>
      </c>
      <c r="R2621" t="s">
        <v>12643</v>
      </c>
      <c r="S2621">
        <v>1058</v>
      </c>
      <c r="T2621" t="s">
        <v>37</v>
      </c>
      <c r="U2621" t="s">
        <v>38</v>
      </c>
      <c r="V2621" t="s">
        <v>569</v>
      </c>
      <c r="W2621" s="11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5">
      <c r="A2622" t="s">
        <v>28</v>
      </c>
      <c r="B2622" t="s">
        <v>384</v>
      </c>
      <c r="C2622">
        <v>385</v>
      </c>
      <c r="D2622">
        <v>130</v>
      </c>
      <c r="E2622">
        <v>14000</v>
      </c>
      <c r="F2622">
        <v>366</v>
      </c>
      <c r="G2622" t="s">
        <v>12644</v>
      </c>
      <c r="H2622">
        <v>813</v>
      </c>
      <c r="I2622" s="11">
        <v>260000000</v>
      </c>
      <c r="J2622" t="s">
        <v>1763</v>
      </c>
      <c r="K2622" t="s">
        <v>2373</v>
      </c>
      <c r="L2622" t="s">
        <v>12645</v>
      </c>
      <c r="M2622">
        <v>412454</v>
      </c>
      <c r="N2622">
        <v>2047</v>
      </c>
      <c r="O2622" t="s">
        <v>9900</v>
      </c>
      <c r="P2622">
        <v>0</v>
      </c>
      <c r="Q2622" t="s">
        <v>12646</v>
      </c>
      <c r="R2622" t="s">
        <v>12647</v>
      </c>
      <c r="S2622">
        <v>962</v>
      </c>
      <c r="T2622" t="s">
        <v>37</v>
      </c>
      <c r="U2622" t="s">
        <v>38</v>
      </c>
      <c r="V2622" t="s">
        <v>90</v>
      </c>
      <c r="W2622" s="11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5">
      <c r="A2623" t="s">
        <v>28</v>
      </c>
      <c r="B2623" t="s">
        <v>1681</v>
      </c>
      <c r="C2623">
        <v>145</v>
      </c>
      <c r="D2623">
        <v>95</v>
      </c>
      <c r="E2623">
        <v>80</v>
      </c>
      <c r="F2623">
        <v>1000</v>
      </c>
      <c r="G2623" t="s">
        <v>7192</v>
      </c>
      <c r="H2623">
        <v>3000</v>
      </c>
      <c r="I2623" s="11">
        <v>101736215</v>
      </c>
      <c r="J2623" t="s">
        <v>1611</v>
      </c>
      <c r="K2623" t="s">
        <v>4400</v>
      </c>
      <c r="L2623" t="s">
        <v>12648</v>
      </c>
      <c r="M2623">
        <v>315549</v>
      </c>
      <c r="N2623">
        <v>8134</v>
      </c>
      <c r="O2623" t="s">
        <v>3597</v>
      </c>
      <c r="P2623">
        <v>6</v>
      </c>
      <c r="Q2623" t="s">
        <v>12649</v>
      </c>
      <c r="R2623" t="s">
        <v>12650</v>
      </c>
      <c r="S2623">
        <v>789</v>
      </c>
      <c r="T2623" t="s">
        <v>37</v>
      </c>
      <c r="U2623" t="s">
        <v>38</v>
      </c>
      <c r="V2623" t="s">
        <v>569</v>
      </c>
      <c r="W2623" s="11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5">
      <c r="A2624" t="s">
        <v>28</v>
      </c>
      <c r="B2624" t="s">
        <v>12651</v>
      </c>
      <c r="C2624">
        <v>99</v>
      </c>
      <c r="D2624">
        <v>80</v>
      </c>
      <c r="E2624">
        <v>2</v>
      </c>
      <c r="F2624">
        <v>186</v>
      </c>
      <c r="G2624" t="s">
        <v>3047</v>
      </c>
      <c r="H2624">
        <v>6000</v>
      </c>
      <c r="I2624" s="11">
        <v>71442</v>
      </c>
      <c r="J2624" t="s">
        <v>12652</v>
      </c>
      <c r="K2624" t="s">
        <v>646</v>
      </c>
      <c r="L2624" t="s">
        <v>12653</v>
      </c>
      <c r="M2624">
        <v>12029</v>
      </c>
      <c r="N2624">
        <v>6829</v>
      </c>
      <c r="O2624" t="s">
        <v>12654</v>
      </c>
      <c r="P2624">
        <v>0</v>
      </c>
      <c r="Q2624" t="s">
        <v>12655</v>
      </c>
      <c r="R2624" t="s">
        <v>12656</v>
      </c>
      <c r="S2624">
        <v>32</v>
      </c>
      <c r="T2624" t="s">
        <v>1417</v>
      </c>
      <c r="U2624" t="s">
        <v>1418</v>
      </c>
      <c r="V2624" t="s">
        <v>90</v>
      </c>
      <c r="W2624" s="11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5">
      <c r="A2625" t="s">
        <v>28</v>
      </c>
      <c r="B2625" t="s">
        <v>7069</v>
      </c>
      <c r="C2625">
        <v>29</v>
      </c>
      <c r="D2625">
        <v>94</v>
      </c>
      <c r="E2625">
        <v>23</v>
      </c>
      <c r="F2625">
        <v>148</v>
      </c>
      <c r="G2625" t="s">
        <v>5402</v>
      </c>
      <c r="H2625">
        <v>400</v>
      </c>
      <c r="I2625" s="11">
        <v>79817937</v>
      </c>
      <c r="J2625" t="s">
        <v>12657</v>
      </c>
      <c r="K2625" t="s">
        <v>3293</v>
      </c>
      <c r="L2625" t="s">
        <v>12658</v>
      </c>
      <c r="M2625">
        <v>39798</v>
      </c>
      <c r="N2625">
        <v>1044</v>
      </c>
      <c r="O2625" t="s">
        <v>12659</v>
      </c>
      <c r="P2625">
        <v>1</v>
      </c>
      <c r="Q2625" t="s">
        <v>12660</v>
      </c>
      <c r="R2625" t="s">
        <v>12661</v>
      </c>
      <c r="S2625">
        <v>69</v>
      </c>
      <c r="T2625" t="s">
        <v>37</v>
      </c>
      <c r="U2625" t="s">
        <v>38</v>
      </c>
      <c r="V2625" t="s">
        <v>39</v>
      </c>
      <c r="W2625" s="11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5">
      <c r="A2626" t="s">
        <v>28</v>
      </c>
      <c r="B2626" t="s">
        <v>1311</v>
      </c>
      <c r="C2626">
        <v>77</v>
      </c>
      <c r="D2626">
        <v>122</v>
      </c>
      <c r="E2626">
        <v>167</v>
      </c>
      <c r="F2626">
        <v>807</v>
      </c>
      <c r="G2626" t="s">
        <v>3737</v>
      </c>
      <c r="H2626">
        <v>997</v>
      </c>
      <c r="I2626" s="11">
        <v>91547205</v>
      </c>
      <c r="J2626" t="s">
        <v>1618</v>
      </c>
      <c r="K2626" t="s">
        <v>10456</v>
      </c>
      <c r="L2626" t="s">
        <v>12662</v>
      </c>
      <c r="M2626">
        <v>34579</v>
      </c>
      <c r="N2626">
        <v>5165</v>
      </c>
      <c r="O2626" t="s">
        <v>5421</v>
      </c>
      <c r="P2626">
        <v>8</v>
      </c>
      <c r="Q2626" t="s">
        <v>12663</v>
      </c>
      <c r="R2626" t="s">
        <v>12664</v>
      </c>
      <c r="S2626">
        <v>62</v>
      </c>
      <c r="T2626" t="s">
        <v>37</v>
      </c>
      <c r="U2626" t="s">
        <v>38</v>
      </c>
      <c r="V2626" t="s">
        <v>39</v>
      </c>
      <c r="W2626" s="11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5">
      <c r="A2627" t="s">
        <v>28</v>
      </c>
      <c r="B2627" t="s">
        <v>1311</v>
      </c>
      <c r="C2627">
        <v>91</v>
      </c>
      <c r="D2627">
        <v>102</v>
      </c>
      <c r="E2627">
        <v>167</v>
      </c>
      <c r="F2627">
        <v>436</v>
      </c>
      <c r="G2627" t="s">
        <v>8691</v>
      </c>
      <c r="H2627">
        <v>656</v>
      </c>
      <c r="I2627" s="11">
        <v>75074950</v>
      </c>
      <c r="J2627" t="s">
        <v>2450</v>
      </c>
      <c r="K2627" t="s">
        <v>10784</v>
      </c>
      <c r="L2627" t="s">
        <v>12665</v>
      </c>
      <c r="M2627">
        <v>22147</v>
      </c>
      <c r="N2627">
        <v>2754</v>
      </c>
      <c r="O2627" t="s">
        <v>779</v>
      </c>
      <c r="P2627">
        <v>0</v>
      </c>
      <c r="Q2627" t="s">
        <v>12666</v>
      </c>
      <c r="R2627" t="s">
        <v>12667</v>
      </c>
      <c r="S2627">
        <v>156</v>
      </c>
      <c r="T2627" t="s">
        <v>37</v>
      </c>
      <c r="U2627" t="s">
        <v>38</v>
      </c>
      <c r="V2627" t="s">
        <v>39</v>
      </c>
      <c r="W2627" s="11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5">
      <c r="A2628" t="s">
        <v>28</v>
      </c>
      <c r="B2628" t="s">
        <v>8516</v>
      </c>
      <c r="C2628">
        <v>148</v>
      </c>
      <c r="D2628">
        <v>116</v>
      </c>
      <c r="E2628">
        <v>120</v>
      </c>
      <c r="F2628">
        <v>664</v>
      </c>
      <c r="G2628" t="s">
        <v>8739</v>
      </c>
      <c r="H2628">
        <v>12000</v>
      </c>
      <c r="I2628" s="11">
        <v>78900000</v>
      </c>
      <c r="J2628" t="s">
        <v>68</v>
      </c>
      <c r="K2628" t="s">
        <v>1001</v>
      </c>
      <c r="L2628" t="s">
        <v>12668</v>
      </c>
      <c r="M2628">
        <v>91414</v>
      </c>
      <c r="N2628">
        <v>16539</v>
      </c>
      <c r="O2628" t="s">
        <v>6911</v>
      </c>
      <c r="P2628">
        <v>2</v>
      </c>
      <c r="Q2628" t="s">
        <v>12669</v>
      </c>
      <c r="R2628" t="s">
        <v>12670</v>
      </c>
      <c r="S2628">
        <v>359</v>
      </c>
      <c r="T2628" t="s">
        <v>37</v>
      </c>
      <c r="U2628" t="s">
        <v>38</v>
      </c>
      <c r="V2628" t="s">
        <v>90</v>
      </c>
      <c r="W2628" s="11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5">
      <c r="A2629" t="s">
        <v>28</v>
      </c>
      <c r="B2629" t="s">
        <v>504</v>
      </c>
      <c r="C2629">
        <v>61</v>
      </c>
      <c r="D2629">
        <v>78</v>
      </c>
      <c r="E2629">
        <v>293</v>
      </c>
      <c r="F2629">
        <v>567</v>
      </c>
      <c r="G2629" t="s">
        <v>1760</v>
      </c>
      <c r="H2629">
        <v>759</v>
      </c>
      <c r="I2629" s="11">
        <v>72217000</v>
      </c>
      <c r="J2629" t="s">
        <v>1611</v>
      </c>
      <c r="K2629" t="s">
        <v>8404</v>
      </c>
      <c r="L2629" t="s">
        <v>12671</v>
      </c>
      <c r="M2629">
        <v>216486</v>
      </c>
      <c r="N2629">
        <v>2462</v>
      </c>
      <c r="O2629" t="s">
        <v>10967</v>
      </c>
      <c r="P2629">
        <v>1</v>
      </c>
      <c r="Q2629" t="s">
        <v>12672</v>
      </c>
      <c r="R2629" t="s">
        <v>12673</v>
      </c>
      <c r="S2629">
        <v>242</v>
      </c>
      <c r="T2629" t="s">
        <v>37</v>
      </c>
      <c r="U2629" t="s">
        <v>38</v>
      </c>
      <c r="V2629" t="s">
        <v>39</v>
      </c>
      <c r="W2629" s="11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5">
      <c r="A2630" t="s">
        <v>28</v>
      </c>
      <c r="B2630" t="s">
        <v>12674</v>
      </c>
      <c r="C2630">
        <v>84</v>
      </c>
      <c r="D2630">
        <v>114</v>
      </c>
      <c r="E2630">
        <v>139</v>
      </c>
      <c r="F2630">
        <v>793</v>
      </c>
      <c r="G2630" t="s">
        <v>4350</v>
      </c>
      <c r="H2630">
        <v>2000</v>
      </c>
      <c r="I2630" s="11">
        <v>79568000</v>
      </c>
      <c r="J2630" t="s">
        <v>2836</v>
      </c>
      <c r="K2630" t="s">
        <v>875</v>
      </c>
      <c r="L2630" t="s">
        <v>12675</v>
      </c>
      <c r="M2630">
        <v>71842</v>
      </c>
      <c r="N2630">
        <v>4537</v>
      </c>
      <c r="O2630" t="s">
        <v>12676</v>
      </c>
      <c r="P2630">
        <v>0</v>
      </c>
      <c r="Q2630" t="s">
        <v>12677</v>
      </c>
      <c r="R2630" t="s">
        <v>12678</v>
      </c>
      <c r="S2630">
        <v>152</v>
      </c>
      <c r="T2630" t="s">
        <v>37</v>
      </c>
      <c r="U2630" t="s">
        <v>38</v>
      </c>
      <c r="V2630" t="s">
        <v>90</v>
      </c>
      <c r="W2630" s="11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5">
      <c r="A2631" t="s">
        <v>28</v>
      </c>
      <c r="B2631" t="s">
        <v>1069</v>
      </c>
      <c r="C2631">
        <v>83</v>
      </c>
      <c r="D2631">
        <v>112</v>
      </c>
      <c r="E2631">
        <v>608</v>
      </c>
      <c r="F2631">
        <v>733</v>
      </c>
      <c r="G2631" t="s">
        <v>2713</v>
      </c>
      <c r="H2631">
        <v>11000</v>
      </c>
      <c r="I2631" s="11">
        <v>65500000</v>
      </c>
      <c r="J2631" t="s">
        <v>5047</v>
      </c>
      <c r="K2631" t="s">
        <v>386</v>
      </c>
      <c r="L2631" t="s">
        <v>12679</v>
      </c>
      <c r="M2631">
        <v>66966</v>
      </c>
      <c r="N2631">
        <v>22479</v>
      </c>
      <c r="O2631" t="s">
        <v>1103</v>
      </c>
      <c r="P2631">
        <v>1</v>
      </c>
      <c r="Q2631" t="s">
        <v>12680</v>
      </c>
      <c r="R2631" t="s">
        <v>12681</v>
      </c>
      <c r="S2631">
        <v>175</v>
      </c>
      <c r="T2631" t="s">
        <v>37</v>
      </c>
      <c r="U2631" t="s">
        <v>38</v>
      </c>
      <c r="V2631" t="s">
        <v>569</v>
      </c>
      <c r="W2631" s="11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5">
      <c r="A2632" t="s">
        <v>28</v>
      </c>
      <c r="B2632" t="s">
        <v>12682</v>
      </c>
      <c r="C2632">
        <v>216</v>
      </c>
      <c r="D2632">
        <v>110</v>
      </c>
      <c r="E2632">
        <v>16</v>
      </c>
      <c r="F2632">
        <v>11</v>
      </c>
      <c r="G2632" t="s">
        <v>12683</v>
      </c>
      <c r="H2632">
        <v>93</v>
      </c>
      <c r="I2632" s="11">
        <v>70011073</v>
      </c>
      <c r="J2632" t="s">
        <v>12684</v>
      </c>
      <c r="K2632" t="s">
        <v>12685</v>
      </c>
      <c r="L2632" t="s">
        <v>12686</v>
      </c>
      <c r="M2632">
        <v>57996</v>
      </c>
      <c r="N2632">
        <v>146</v>
      </c>
      <c r="O2632" t="s">
        <v>12687</v>
      </c>
      <c r="P2632">
        <v>0</v>
      </c>
      <c r="Q2632" t="s">
        <v>12688</v>
      </c>
      <c r="R2632" t="s">
        <v>12689</v>
      </c>
      <c r="S2632">
        <v>349</v>
      </c>
      <c r="T2632" t="s">
        <v>37</v>
      </c>
      <c r="U2632" t="s">
        <v>38</v>
      </c>
      <c r="V2632" t="s">
        <v>569</v>
      </c>
      <c r="W2632" s="11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5">
      <c r="A2633" t="s">
        <v>28</v>
      </c>
      <c r="B2633" t="s">
        <v>5937</v>
      </c>
      <c r="C2633">
        <v>107</v>
      </c>
      <c r="D2633">
        <v>104</v>
      </c>
      <c r="E2633">
        <v>98</v>
      </c>
      <c r="F2633">
        <v>920</v>
      </c>
      <c r="G2633" t="s">
        <v>3854</v>
      </c>
      <c r="H2633">
        <v>17000</v>
      </c>
      <c r="I2633" s="11">
        <v>65269010</v>
      </c>
      <c r="J2633" t="s">
        <v>12690</v>
      </c>
      <c r="K2633" t="s">
        <v>434</v>
      </c>
      <c r="L2633" t="s">
        <v>12691</v>
      </c>
      <c r="M2633">
        <v>90938</v>
      </c>
      <c r="N2633">
        <v>21380</v>
      </c>
      <c r="O2633" t="s">
        <v>12692</v>
      </c>
      <c r="P2633">
        <v>0</v>
      </c>
      <c r="Q2633" t="s">
        <v>12693</v>
      </c>
      <c r="R2633" t="s">
        <v>12694</v>
      </c>
      <c r="S2633">
        <v>271</v>
      </c>
      <c r="T2633" t="s">
        <v>37</v>
      </c>
      <c r="U2633" t="s">
        <v>38</v>
      </c>
      <c r="V2633" t="s">
        <v>39</v>
      </c>
      <c r="W2633" s="11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5">
      <c r="A2634" t="s">
        <v>28</v>
      </c>
      <c r="B2634" t="s">
        <v>12695</v>
      </c>
      <c r="C2634">
        <v>63</v>
      </c>
      <c r="D2634">
        <v>81</v>
      </c>
      <c r="E2634">
        <v>406</v>
      </c>
      <c r="F2634">
        <v>616</v>
      </c>
      <c r="G2634" t="s">
        <v>1335</v>
      </c>
      <c r="H2634">
        <v>13000</v>
      </c>
      <c r="I2634" s="11">
        <v>63071133</v>
      </c>
      <c r="J2634" t="s">
        <v>12696</v>
      </c>
      <c r="K2634" t="s">
        <v>950</v>
      </c>
      <c r="L2634" t="s">
        <v>12697</v>
      </c>
      <c r="M2634">
        <v>42892</v>
      </c>
      <c r="N2634">
        <v>17035</v>
      </c>
      <c r="O2634" t="s">
        <v>6378</v>
      </c>
      <c r="P2634">
        <v>0</v>
      </c>
      <c r="Q2634" t="s">
        <v>12698</v>
      </c>
      <c r="R2634" t="s">
        <v>12699</v>
      </c>
      <c r="S2634">
        <v>154</v>
      </c>
      <c r="T2634" t="s">
        <v>37</v>
      </c>
      <c r="U2634" t="s">
        <v>38</v>
      </c>
      <c r="V2634" t="s">
        <v>39</v>
      </c>
      <c r="W2634" s="11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5">
      <c r="A2635" t="s">
        <v>28</v>
      </c>
      <c r="B2635" t="s">
        <v>1701</v>
      </c>
      <c r="C2635">
        <v>140</v>
      </c>
      <c r="D2635">
        <v>154</v>
      </c>
      <c r="E2635">
        <v>16000</v>
      </c>
      <c r="F2635">
        <v>889</v>
      </c>
      <c r="G2635" t="s">
        <v>12700</v>
      </c>
      <c r="H2635">
        <v>22000</v>
      </c>
      <c r="I2635" s="11">
        <v>39647595</v>
      </c>
      <c r="J2635" t="s">
        <v>1477</v>
      </c>
      <c r="K2635" t="s">
        <v>1683</v>
      </c>
      <c r="L2635" t="s">
        <v>12701</v>
      </c>
      <c r="M2635">
        <v>239540</v>
      </c>
      <c r="N2635">
        <v>25522</v>
      </c>
      <c r="O2635" t="s">
        <v>4181</v>
      </c>
      <c r="P2635">
        <v>5</v>
      </c>
      <c r="Q2635" t="s">
        <v>12702</v>
      </c>
      <c r="R2635" t="s">
        <v>12703</v>
      </c>
      <c r="S2635">
        <v>462</v>
      </c>
      <c r="T2635" t="s">
        <v>37</v>
      </c>
      <c r="U2635" t="s">
        <v>38</v>
      </c>
      <c r="V2635" t="s">
        <v>569</v>
      </c>
      <c r="W2635" s="11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5">
      <c r="A2636" t="s">
        <v>28</v>
      </c>
      <c r="B2636" t="s">
        <v>5003</v>
      </c>
      <c r="C2636">
        <v>153</v>
      </c>
      <c r="D2636">
        <v>102</v>
      </c>
      <c r="E2636">
        <v>22</v>
      </c>
      <c r="F2636">
        <v>816</v>
      </c>
      <c r="G2636" t="s">
        <v>6613</v>
      </c>
      <c r="H2636">
        <v>1000</v>
      </c>
      <c r="I2636" s="11">
        <v>38087366</v>
      </c>
      <c r="J2636" t="s">
        <v>4052</v>
      </c>
      <c r="K2636" t="s">
        <v>7052</v>
      </c>
      <c r="L2636" t="s">
        <v>12704</v>
      </c>
      <c r="M2636">
        <v>113918</v>
      </c>
      <c r="N2636">
        <v>4065</v>
      </c>
      <c r="O2636" t="s">
        <v>7322</v>
      </c>
      <c r="P2636">
        <v>2</v>
      </c>
      <c r="Q2636" t="s">
        <v>12705</v>
      </c>
      <c r="R2636" t="s">
        <v>12706</v>
      </c>
      <c r="S2636">
        <v>165</v>
      </c>
      <c r="T2636" t="s">
        <v>37</v>
      </c>
      <c r="U2636" t="s">
        <v>38</v>
      </c>
      <c r="V2636" t="s">
        <v>569</v>
      </c>
      <c r="W2636" s="11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5">
      <c r="A2637" t="s">
        <v>28</v>
      </c>
      <c r="B2637" t="s">
        <v>1449</v>
      </c>
      <c r="C2637">
        <v>414</v>
      </c>
      <c r="D2637">
        <v>89</v>
      </c>
      <c r="E2637">
        <v>128</v>
      </c>
      <c r="F2637">
        <v>371</v>
      </c>
      <c r="G2637" t="s">
        <v>3538</v>
      </c>
      <c r="H2637">
        <v>963</v>
      </c>
      <c r="I2637" s="11">
        <v>64572496</v>
      </c>
      <c r="J2637" t="s">
        <v>2596</v>
      </c>
      <c r="K2637" t="s">
        <v>2923</v>
      </c>
      <c r="L2637" t="s">
        <v>12707</v>
      </c>
      <c r="M2637">
        <v>204327</v>
      </c>
      <c r="N2637">
        <v>2054</v>
      </c>
      <c r="O2637" t="s">
        <v>12708</v>
      </c>
      <c r="P2637">
        <v>0</v>
      </c>
      <c r="Q2637" t="s">
        <v>12709</v>
      </c>
      <c r="R2637" t="s">
        <v>12710</v>
      </c>
      <c r="S2637">
        <v>471</v>
      </c>
      <c r="T2637" t="s">
        <v>37</v>
      </c>
      <c r="U2637" t="s">
        <v>38</v>
      </c>
      <c r="V2637" t="s">
        <v>39</v>
      </c>
      <c r="W2637" s="11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5">
      <c r="A2638" t="s">
        <v>28</v>
      </c>
      <c r="B2638" t="s">
        <v>5828</v>
      </c>
      <c r="C2638">
        <v>16</v>
      </c>
      <c r="D2638">
        <v>132</v>
      </c>
      <c r="E2638">
        <v>0</v>
      </c>
      <c r="F2638">
        <v>122</v>
      </c>
      <c r="G2638" t="s">
        <v>12711</v>
      </c>
      <c r="H2638">
        <v>405</v>
      </c>
      <c r="I2638" s="11">
        <v>30400000</v>
      </c>
      <c r="J2638" t="s">
        <v>2739</v>
      </c>
      <c r="K2638" t="s">
        <v>3827</v>
      </c>
      <c r="L2638" t="s">
        <v>12712</v>
      </c>
      <c r="M2638">
        <v>9503</v>
      </c>
      <c r="N2638">
        <v>914</v>
      </c>
      <c r="O2638" t="s">
        <v>12713</v>
      </c>
      <c r="P2638">
        <v>1</v>
      </c>
      <c r="Q2638" t="s">
        <v>12714</v>
      </c>
      <c r="R2638" t="s">
        <v>12715</v>
      </c>
      <c r="S2638">
        <v>68</v>
      </c>
      <c r="T2638" t="s">
        <v>37</v>
      </c>
      <c r="U2638" t="s">
        <v>56</v>
      </c>
      <c r="V2638" t="s">
        <v>90</v>
      </c>
      <c r="W2638" s="11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5">
      <c r="A2639" t="s">
        <v>28</v>
      </c>
      <c r="B2639" t="s">
        <v>2692</v>
      </c>
      <c r="C2639">
        <v>139</v>
      </c>
      <c r="D2639">
        <v>103</v>
      </c>
      <c r="E2639">
        <v>0</v>
      </c>
      <c r="F2639">
        <v>504</v>
      </c>
      <c r="G2639" t="s">
        <v>2358</v>
      </c>
      <c r="H2639">
        <v>629</v>
      </c>
      <c r="I2639" s="11">
        <v>42365600</v>
      </c>
      <c r="J2639" t="s">
        <v>12716</v>
      </c>
      <c r="K2639" t="s">
        <v>10644</v>
      </c>
      <c r="L2639" t="s">
        <v>12717</v>
      </c>
      <c r="M2639">
        <v>45890</v>
      </c>
      <c r="N2639">
        <v>2730</v>
      </c>
      <c r="O2639" t="s">
        <v>7438</v>
      </c>
      <c r="P2639">
        <v>0</v>
      </c>
      <c r="Q2639" t="s">
        <v>12718</v>
      </c>
      <c r="R2639" t="s">
        <v>12719</v>
      </c>
      <c r="S2639">
        <v>177</v>
      </c>
      <c r="T2639" t="s">
        <v>37</v>
      </c>
      <c r="U2639" t="s">
        <v>56</v>
      </c>
      <c r="V2639" t="s">
        <v>90</v>
      </c>
      <c r="W2639" s="11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5">
      <c r="A2640" t="s">
        <v>28</v>
      </c>
      <c r="B2640" t="s">
        <v>12720</v>
      </c>
      <c r="C2640">
        <v>111</v>
      </c>
      <c r="D2640">
        <v>93</v>
      </c>
      <c r="E2640">
        <v>33</v>
      </c>
      <c r="F2640">
        <v>135</v>
      </c>
      <c r="G2640" t="s">
        <v>12721</v>
      </c>
      <c r="H2640">
        <v>1000</v>
      </c>
      <c r="I2640" s="11">
        <v>37188667</v>
      </c>
      <c r="J2640" t="s">
        <v>2450</v>
      </c>
      <c r="K2640" t="s">
        <v>12722</v>
      </c>
      <c r="L2640" t="s">
        <v>12723</v>
      </c>
      <c r="M2640">
        <v>34219</v>
      </c>
      <c r="N2640">
        <v>1531</v>
      </c>
      <c r="O2640" t="s">
        <v>12724</v>
      </c>
      <c r="P2640">
        <v>1</v>
      </c>
      <c r="Q2640" t="s">
        <v>12725</v>
      </c>
      <c r="R2640" t="s">
        <v>12726</v>
      </c>
      <c r="S2640">
        <v>578</v>
      </c>
      <c r="T2640" t="s">
        <v>37</v>
      </c>
      <c r="U2640" t="s">
        <v>38</v>
      </c>
      <c r="V2640" t="s">
        <v>39</v>
      </c>
      <c r="W2640" s="11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5">
      <c r="A2641" t="s">
        <v>28</v>
      </c>
      <c r="B2641" t="s">
        <v>12727</v>
      </c>
      <c r="C2641">
        <v>229</v>
      </c>
      <c r="D2641">
        <v>93</v>
      </c>
      <c r="E2641">
        <v>166</v>
      </c>
      <c r="F2641">
        <v>281</v>
      </c>
      <c r="G2641" t="s">
        <v>12728</v>
      </c>
      <c r="H2641">
        <v>971</v>
      </c>
      <c r="I2641" s="11">
        <v>54724272</v>
      </c>
      <c r="J2641" t="s">
        <v>982</v>
      </c>
      <c r="K2641" t="s">
        <v>5786</v>
      </c>
      <c r="L2641" t="s">
        <v>12729</v>
      </c>
      <c r="M2641">
        <v>157051</v>
      </c>
      <c r="N2641">
        <v>2043</v>
      </c>
      <c r="O2641" t="s">
        <v>12730</v>
      </c>
      <c r="P2641">
        <v>0</v>
      </c>
      <c r="Q2641" t="s">
        <v>12731</v>
      </c>
      <c r="R2641" t="s">
        <v>12732</v>
      </c>
      <c r="S2641">
        <v>261</v>
      </c>
      <c r="T2641" t="s">
        <v>37</v>
      </c>
      <c r="U2641" t="s">
        <v>38</v>
      </c>
      <c r="V2641" t="s">
        <v>569</v>
      </c>
      <c r="W2641" s="11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5">
      <c r="A2642" t="s">
        <v>28</v>
      </c>
      <c r="B2642" t="s">
        <v>11989</v>
      </c>
      <c r="C2642">
        <v>207</v>
      </c>
      <c r="D2642">
        <v>96</v>
      </c>
      <c r="E2642">
        <v>132</v>
      </c>
      <c r="F2642">
        <v>933</v>
      </c>
      <c r="G2642" t="s">
        <v>3097</v>
      </c>
      <c r="H2642">
        <v>49000</v>
      </c>
      <c r="I2642" s="11">
        <v>31597131</v>
      </c>
      <c r="J2642" t="s">
        <v>3911</v>
      </c>
      <c r="K2642" t="s">
        <v>784</v>
      </c>
      <c r="L2642" t="s">
        <v>12735</v>
      </c>
      <c r="M2642">
        <v>97938</v>
      </c>
      <c r="N2642">
        <v>52138</v>
      </c>
      <c r="O2642" t="s">
        <v>1629</v>
      </c>
      <c r="P2642">
        <v>0</v>
      </c>
      <c r="Q2642" t="s">
        <v>12736</v>
      </c>
      <c r="R2642" t="s">
        <v>12737</v>
      </c>
      <c r="S2642">
        <v>605</v>
      </c>
      <c r="T2642" t="s">
        <v>37</v>
      </c>
      <c r="U2642" t="s">
        <v>38</v>
      </c>
      <c r="V2642" t="s">
        <v>569</v>
      </c>
      <c r="W2642" s="11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5">
      <c r="A2643" t="s">
        <v>28</v>
      </c>
      <c r="B2643" t="s">
        <v>12738</v>
      </c>
      <c r="C2643">
        <v>198</v>
      </c>
      <c r="D2643">
        <v>89</v>
      </c>
      <c r="E2643">
        <v>66</v>
      </c>
      <c r="F2643">
        <v>1000</v>
      </c>
      <c r="G2643" t="s">
        <v>3561</v>
      </c>
      <c r="H2643">
        <v>137000</v>
      </c>
      <c r="I2643" s="11">
        <v>31691811</v>
      </c>
      <c r="J2643" t="s">
        <v>4155</v>
      </c>
      <c r="K2643" t="s">
        <v>6095</v>
      </c>
      <c r="L2643" t="s">
        <v>12739</v>
      </c>
      <c r="M2643">
        <v>57446</v>
      </c>
      <c r="N2643">
        <v>140268</v>
      </c>
      <c r="O2643" t="s">
        <v>5004</v>
      </c>
      <c r="P2643">
        <v>0</v>
      </c>
      <c r="Q2643" t="s">
        <v>12740</v>
      </c>
      <c r="R2643" t="s">
        <v>12741</v>
      </c>
      <c r="S2643">
        <v>369</v>
      </c>
      <c r="T2643" t="s">
        <v>37</v>
      </c>
      <c r="U2643" t="s">
        <v>38</v>
      </c>
      <c r="V2643" t="s">
        <v>569</v>
      </c>
      <c r="W2643" s="11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5">
      <c r="A2644" t="s">
        <v>28</v>
      </c>
      <c r="B2644" t="s">
        <v>12742</v>
      </c>
      <c r="C2644">
        <v>172</v>
      </c>
      <c r="D2644">
        <v>92</v>
      </c>
      <c r="E2644">
        <v>0</v>
      </c>
      <c r="F2644">
        <v>451</v>
      </c>
      <c r="G2644" t="s">
        <v>1971</v>
      </c>
      <c r="H2644">
        <v>17000</v>
      </c>
      <c r="I2644" s="11">
        <v>31397498</v>
      </c>
      <c r="J2644" t="s">
        <v>4883</v>
      </c>
      <c r="K2644" t="s">
        <v>479</v>
      </c>
      <c r="L2644" t="s">
        <v>12743</v>
      </c>
      <c r="M2644">
        <v>44130</v>
      </c>
      <c r="N2644">
        <v>18765</v>
      </c>
      <c r="O2644" t="s">
        <v>5620</v>
      </c>
      <c r="P2644">
        <v>1</v>
      </c>
      <c r="Q2644" t="s">
        <v>12744</v>
      </c>
      <c r="R2644" t="s">
        <v>12745</v>
      </c>
      <c r="S2644">
        <v>156</v>
      </c>
      <c r="T2644" t="s">
        <v>37</v>
      </c>
      <c r="U2644" t="s">
        <v>38</v>
      </c>
      <c r="V2644" t="s">
        <v>39</v>
      </c>
      <c r="W2644" s="11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5">
      <c r="A2645" t="s">
        <v>28</v>
      </c>
      <c r="B2645" t="s">
        <v>12746</v>
      </c>
      <c r="C2645">
        <v>45</v>
      </c>
      <c r="D2645">
        <v>97</v>
      </c>
      <c r="E2645">
        <v>4</v>
      </c>
      <c r="F2645">
        <v>826</v>
      </c>
      <c r="G2645" t="s">
        <v>7192</v>
      </c>
      <c r="H2645">
        <v>1000</v>
      </c>
      <c r="I2645" s="11">
        <v>31179516</v>
      </c>
      <c r="J2645" t="s">
        <v>1611</v>
      </c>
      <c r="K2645" t="s">
        <v>1696</v>
      </c>
      <c r="L2645" t="s">
        <v>12747</v>
      </c>
      <c r="M2645">
        <v>5928</v>
      </c>
      <c r="N2645">
        <v>5006</v>
      </c>
      <c r="O2645" t="s">
        <v>11168</v>
      </c>
      <c r="P2645">
        <v>5</v>
      </c>
      <c r="Q2645" t="s">
        <v>12748</v>
      </c>
      <c r="R2645" t="s">
        <v>12749</v>
      </c>
      <c r="S2645">
        <v>49</v>
      </c>
      <c r="T2645" t="s">
        <v>37</v>
      </c>
      <c r="U2645" t="s">
        <v>38</v>
      </c>
      <c r="V2645" t="s">
        <v>39</v>
      </c>
      <c r="W2645" s="11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5">
      <c r="A2646" t="s">
        <v>28</v>
      </c>
      <c r="B2646" t="s">
        <v>4398</v>
      </c>
      <c r="C2646">
        <v>34</v>
      </c>
      <c r="D2646">
        <v>93</v>
      </c>
      <c r="E2646">
        <v>58</v>
      </c>
      <c r="F2646">
        <v>722</v>
      </c>
      <c r="G2646" t="s">
        <v>405</v>
      </c>
      <c r="H2646">
        <v>995</v>
      </c>
      <c r="I2646" s="11">
        <v>31155435</v>
      </c>
      <c r="J2646" t="s">
        <v>2687</v>
      </c>
      <c r="K2646" t="s">
        <v>3172</v>
      </c>
      <c r="L2646" t="s">
        <v>12750</v>
      </c>
      <c r="M2646">
        <v>42644</v>
      </c>
      <c r="N2646">
        <v>6105</v>
      </c>
      <c r="O2646" t="s">
        <v>1291</v>
      </c>
      <c r="P2646">
        <v>2</v>
      </c>
      <c r="Q2646" t="s">
        <v>12751</v>
      </c>
      <c r="R2646" t="s">
        <v>12752</v>
      </c>
      <c r="S2646">
        <v>102</v>
      </c>
      <c r="T2646" t="s">
        <v>37</v>
      </c>
      <c r="U2646" t="s">
        <v>38</v>
      </c>
      <c r="V2646" t="s">
        <v>569</v>
      </c>
      <c r="W2646" s="11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5">
      <c r="A2647" t="s">
        <v>28</v>
      </c>
      <c r="B2647" t="s">
        <v>12753</v>
      </c>
      <c r="C2647">
        <v>75</v>
      </c>
      <c r="D2647">
        <v>89</v>
      </c>
      <c r="E2647">
        <v>53</v>
      </c>
      <c r="F2647">
        <v>84</v>
      </c>
      <c r="G2647" t="s">
        <v>12754</v>
      </c>
      <c r="H2647">
        <v>227</v>
      </c>
      <c r="I2647" s="11">
        <v>27281507</v>
      </c>
      <c r="J2647" t="s">
        <v>12755</v>
      </c>
      <c r="K2647" t="s">
        <v>7011</v>
      </c>
      <c r="L2647" t="s">
        <v>12756</v>
      </c>
      <c r="M2647">
        <v>33850</v>
      </c>
      <c r="N2647">
        <v>534</v>
      </c>
      <c r="O2647" t="s">
        <v>5478</v>
      </c>
      <c r="P2647">
        <v>0</v>
      </c>
      <c r="Q2647" t="s">
        <v>12757</v>
      </c>
      <c r="R2647" t="s">
        <v>12758</v>
      </c>
      <c r="S2647">
        <v>147</v>
      </c>
      <c r="T2647" t="s">
        <v>37</v>
      </c>
      <c r="U2647" t="s">
        <v>38</v>
      </c>
      <c r="V2647" t="s">
        <v>272</v>
      </c>
      <c r="W2647" s="11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5">
      <c r="A2648" t="s">
        <v>720</v>
      </c>
      <c r="B2648" t="s">
        <v>308</v>
      </c>
      <c r="C2648">
        <v>400</v>
      </c>
      <c r="D2648">
        <v>144</v>
      </c>
      <c r="E2648">
        <v>258</v>
      </c>
      <c r="F2648">
        <v>834</v>
      </c>
      <c r="G2648" t="s">
        <v>1643</v>
      </c>
      <c r="H2648">
        <v>6000</v>
      </c>
      <c r="I2648" s="11">
        <v>167007184</v>
      </c>
      <c r="J2648" t="s">
        <v>50</v>
      </c>
      <c r="K2648" t="s">
        <v>194</v>
      </c>
      <c r="L2648" t="s">
        <v>1644</v>
      </c>
      <c r="M2648">
        <v>470501</v>
      </c>
      <c r="N2648">
        <v>9125</v>
      </c>
      <c r="O2648" t="s">
        <v>1645</v>
      </c>
      <c r="P2648">
        <v>1</v>
      </c>
      <c r="Q2648" t="s">
        <v>1646</v>
      </c>
      <c r="R2648" t="s">
        <v>1647</v>
      </c>
      <c r="S2648">
        <v>2301</v>
      </c>
      <c r="T2648" t="s">
        <v>37</v>
      </c>
      <c r="U2648" t="s">
        <v>56</v>
      </c>
      <c r="V2648" t="s">
        <v>39</v>
      </c>
      <c r="W2648" s="11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5">
      <c r="A2649" t="s">
        <v>720</v>
      </c>
      <c r="B2649" t="s">
        <v>5594</v>
      </c>
      <c r="C2649">
        <v>128</v>
      </c>
      <c r="D2649">
        <v>123</v>
      </c>
      <c r="E2649">
        <v>278</v>
      </c>
      <c r="F2649">
        <v>898</v>
      </c>
      <c r="G2649" t="s">
        <v>2590</v>
      </c>
      <c r="H2649">
        <v>4000</v>
      </c>
      <c r="I2649" s="11">
        <v>25776062</v>
      </c>
      <c r="J2649" t="s">
        <v>6019</v>
      </c>
      <c r="K2649" t="s">
        <v>483</v>
      </c>
      <c r="L2649" t="s">
        <v>12759</v>
      </c>
      <c r="M2649">
        <v>61651</v>
      </c>
      <c r="N2649">
        <v>7072</v>
      </c>
      <c r="O2649" t="s">
        <v>5135</v>
      </c>
      <c r="P2649">
        <v>0</v>
      </c>
      <c r="Q2649" t="s">
        <v>12760</v>
      </c>
      <c r="R2649" t="s">
        <v>12761</v>
      </c>
      <c r="S2649">
        <v>271</v>
      </c>
      <c r="T2649" t="s">
        <v>37</v>
      </c>
      <c r="U2649" t="s">
        <v>38</v>
      </c>
      <c r="V2649" t="s">
        <v>569</v>
      </c>
      <c r="W2649" s="11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5">
      <c r="A2650" t="s">
        <v>28</v>
      </c>
      <c r="B2650" t="s">
        <v>12762</v>
      </c>
      <c r="C2650">
        <v>68</v>
      </c>
      <c r="D2650">
        <v>93</v>
      </c>
      <c r="E2650">
        <v>4</v>
      </c>
      <c r="F2650">
        <v>8</v>
      </c>
      <c r="G2650" t="s">
        <v>12763</v>
      </c>
      <c r="H2650">
        <v>28</v>
      </c>
      <c r="I2650" s="11">
        <v>25240988</v>
      </c>
      <c r="J2650" t="s">
        <v>3904</v>
      </c>
      <c r="K2650" t="s">
        <v>12764</v>
      </c>
      <c r="L2650" t="s">
        <v>12765</v>
      </c>
      <c r="M2650">
        <v>12383</v>
      </c>
      <c r="N2650">
        <v>52</v>
      </c>
      <c r="O2650" t="s">
        <v>12766</v>
      </c>
      <c r="P2650">
        <v>0</v>
      </c>
      <c r="Q2650" t="s">
        <v>12767</v>
      </c>
      <c r="R2650" t="s">
        <v>12768</v>
      </c>
      <c r="S2650">
        <v>50</v>
      </c>
      <c r="T2650" t="s">
        <v>37</v>
      </c>
      <c r="U2650" t="s">
        <v>38</v>
      </c>
      <c r="V2650" t="s">
        <v>90</v>
      </c>
      <c r="W2650" s="11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5">
      <c r="A2651" t="s">
        <v>28</v>
      </c>
      <c r="B2651" t="s">
        <v>12769</v>
      </c>
      <c r="C2651">
        <v>326</v>
      </c>
      <c r="D2651">
        <v>133</v>
      </c>
      <c r="E2651">
        <v>131</v>
      </c>
      <c r="F2651">
        <v>733</v>
      </c>
      <c r="G2651" t="s">
        <v>6218</v>
      </c>
      <c r="H2651">
        <v>8000</v>
      </c>
      <c r="I2651" s="11">
        <v>124868837</v>
      </c>
      <c r="J2651" t="s">
        <v>209</v>
      </c>
      <c r="K2651" t="s">
        <v>9932</v>
      </c>
      <c r="L2651" t="s">
        <v>12770</v>
      </c>
      <c r="M2651">
        <v>249688</v>
      </c>
      <c r="N2651">
        <v>10565</v>
      </c>
      <c r="O2651" t="s">
        <v>12771</v>
      </c>
      <c r="P2651">
        <v>0</v>
      </c>
      <c r="Q2651" t="s">
        <v>12772</v>
      </c>
      <c r="R2651" t="s">
        <v>12773</v>
      </c>
      <c r="S2651">
        <v>548</v>
      </c>
      <c r="T2651" t="s">
        <v>37</v>
      </c>
      <c r="U2651" t="s">
        <v>38</v>
      </c>
      <c r="V2651" t="s">
        <v>39</v>
      </c>
      <c r="W2651" s="11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5">
      <c r="A2652" t="s">
        <v>28</v>
      </c>
      <c r="B2652" t="s">
        <v>4240</v>
      </c>
      <c r="C2652">
        <v>128</v>
      </c>
      <c r="D2652">
        <v>121</v>
      </c>
      <c r="E2652">
        <v>131</v>
      </c>
      <c r="F2652">
        <v>599</v>
      </c>
      <c r="G2652" t="s">
        <v>3127</v>
      </c>
      <c r="H2652">
        <v>13000</v>
      </c>
      <c r="I2652" s="11">
        <v>22905674</v>
      </c>
      <c r="J2652" t="s">
        <v>1872</v>
      </c>
      <c r="K2652" t="s">
        <v>1124</v>
      </c>
      <c r="L2652" t="s">
        <v>12774</v>
      </c>
      <c r="M2652">
        <v>121676</v>
      </c>
      <c r="N2652">
        <v>14890</v>
      </c>
      <c r="O2652" t="s">
        <v>5327</v>
      </c>
      <c r="P2652">
        <v>2</v>
      </c>
      <c r="Q2652" t="s">
        <v>12775</v>
      </c>
      <c r="R2652" t="s">
        <v>12776</v>
      </c>
      <c r="S2652">
        <v>290</v>
      </c>
      <c r="T2652" t="s">
        <v>37</v>
      </c>
      <c r="U2652" t="s">
        <v>38</v>
      </c>
      <c r="V2652" t="s">
        <v>569</v>
      </c>
      <c r="W2652" s="11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5">
      <c r="A2653" t="s">
        <v>28</v>
      </c>
      <c r="B2653" t="s">
        <v>6858</v>
      </c>
      <c r="C2653">
        <v>161</v>
      </c>
      <c r="D2653">
        <v>102</v>
      </c>
      <c r="E2653">
        <v>0</v>
      </c>
      <c r="F2653">
        <v>555</v>
      </c>
      <c r="G2653" t="s">
        <v>3737</v>
      </c>
      <c r="H2653">
        <v>3000</v>
      </c>
      <c r="I2653" s="11">
        <v>25277561</v>
      </c>
      <c r="J2653" t="s">
        <v>1618</v>
      </c>
      <c r="K2653" t="s">
        <v>955</v>
      </c>
      <c r="L2653" t="s">
        <v>12777</v>
      </c>
      <c r="M2653">
        <v>21672</v>
      </c>
      <c r="N2653">
        <v>5592</v>
      </c>
      <c r="O2653" t="s">
        <v>9052</v>
      </c>
      <c r="P2653">
        <v>10</v>
      </c>
      <c r="Q2653" t="s">
        <v>12778</v>
      </c>
      <c r="R2653" t="s">
        <v>12779</v>
      </c>
      <c r="S2653">
        <v>93</v>
      </c>
      <c r="T2653" t="s">
        <v>37</v>
      </c>
      <c r="U2653" t="s">
        <v>38</v>
      </c>
      <c r="V2653" t="s">
        <v>569</v>
      </c>
      <c r="W2653" s="11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5">
      <c r="A2654" t="s">
        <v>28</v>
      </c>
      <c r="B2654" t="s">
        <v>4224</v>
      </c>
      <c r="C2654">
        <v>164</v>
      </c>
      <c r="D2654">
        <v>99</v>
      </c>
      <c r="E2654">
        <v>192</v>
      </c>
      <c r="F2654">
        <v>282</v>
      </c>
      <c r="G2654" t="s">
        <v>12780</v>
      </c>
      <c r="H2654">
        <v>347</v>
      </c>
      <c r="I2654" s="11">
        <v>21133087</v>
      </c>
      <c r="J2654" t="s">
        <v>2912</v>
      </c>
      <c r="K2654" t="s">
        <v>7507</v>
      </c>
      <c r="L2654" t="s">
        <v>12781</v>
      </c>
      <c r="M2654">
        <v>62468</v>
      </c>
      <c r="N2654">
        <v>1254</v>
      </c>
      <c r="O2654" t="s">
        <v>12782</v>
      </c>
      <c r="P2654">
        <v>0</v>
      </c>
      <c r="Q2654" t="s">
        <v>12783</v>
      </c>
      <c r="R2654" t="s">
        <v>12784</v>
      </c>
      <c r="S2654">
        <v>374</v>
      </c>
      <c r="T2654" t="s">
        <v>37</v>
      </c>
      <c r="U2654" t="s">
        <v>38</v>
      </c>
      <c r="V2654" t="s">
        <v>569</v>
      </c>
      <c r="W2654" s="11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5">
      <c r="A2655" t="s">
        <v>28</v>
      </c>
      <c r="B2655" t="s">
        <v>5369</v>
      </c>
      <c r="C2655">
        <v>354</v>
      </c>
      <c r="D2655">
        <v>98</v>
      </c>
      <c r="E2655">
        <v>350</v>
      </c>
      <c r="F2655">
        <v>322</v>
      </c>
      <c r="G2655" t="s">
        <v>12785</v>
      </c>
      <c r="H2655">
        <v>1000</v>
      </c>
      <c r="I2655" s="11">
        <v>37707719</v>
      </c>
      <c r="J2655" t="s">
        <v>1493</v>
      </c>
      <c r="K2655" t="s">
        <v>786</v>
      </c>
      <c r="L2655" t="s">
        <v>12786</v>
      </c>
      <c r="M2655">
        <v>76094</v>
      </c>
      <c r="N2655">
        <v>2376</v>
      </c>
      <c r="O2655" t="s">
        <v>12787</v>
      </c>
      <c r="P2655">
        <v>2</v>
      </c>
      <c r="Q2655" t="s">
        <v>12788</v>
      </c>
      <c r="R2655" t="s">
        <v>12789</v>
      </c>
      <c r="S2655">
        <v>233</v>
      </c>
      <c r="T2655" t="s">
        <v>37</v>
      </c>
      <c r="U2655" t="s">
        <v>56</v>
      </c>
      <c r="V2655" t="s">
        <v>39</v>
      </c>
      <c r="W2655" s="11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5">
      <c r="A2656" t="s">
        <v>28</v>
      </c>
      <c r="B2656" t="s">
        <v>10238</v>
      </c>
      <c r="C2656">
        <v>125</v>
      </c>
      <c r="D2656">
        <v>118</v>
      </c>
      <c r="E2656">
        <v>57</v>
      </c>
      <c r="F2656">
        <v>805</v>
      </c>
      <c r="G2656" t="s">
        <v>4435</v>
      </c>
      <c r="H2656">
        <v>975</v>
      </c>
      <c r="I2656" s="11">
        <v>18761993</v>
      </c>
      <c r="J2656" t="s">
        <v>2450</v>
      </c>
      <c r="K2656" t="s">
        <v>3835</v>
      </c>
      <c r="L2656" t="s">
        <v>12790</v>
      </c>
      <c r="M2656">
        <v>19007</v>
      </c>
      <c r="N2656">
        <v>2944</v>
      </c>
      <c r="O2656" t="s">
        <v>2255</v>
      </c>
      <c r="P2656">
        <v>1</v>
      </c>
      <c r="Q2656" t="s">
        <v>12791</v>
      </c>
      <c r="R2656" t="s">
        <v>12792</v>
      </c>
      <c r="S2656">
        <v>219</v>
      </c>
      <c r="T2656" t="s">
        <v>37</v>
      </c>
      <c r="U2656" t="s">
        <v>38</v>
      </c>
      <c r="V2656" t="s">
        <v>569</v>
      </c>
      <c r="W2656" s="11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5">
      <c r="A2657" t="s">
        <v>28</v>
      </c>
      <c r="B2657" t="s">
        <v>11745</v>
      </c>
      <c r="C2657">
        <v>66</v>
      </c>
      <c r="D2657">
        <v>104</v>
      </c>
      <c r="E2657">
        <v>20</v>
      </c>
      <c r="F2657">
        <v>717</v>
      </c>
      <c r="G2657" t="s">
        <v>12793</v>
      </c>
      <c r="H2657">
        <v>836</v>
      </c>
      <c r="I2657" s="11">
        <v>18595716</v>
      </c>
      <c r="J2657" t="s">
        <v>2534</v>
      </c>
      <c r="K2657" t="s">
        <v>12794</v>
      </c>
      <c r="L2657" t="s">
        <v>12795</v>
      </c>
      <c r="M2657">
        <v>30462</v>
      </c>
      <c r="N2657">
        <v>3963</v>
      </c>
      <c r="O2657" t="s">
        <v>12796</v>
      </c>
      <c r="P2657">
        <v>3</v>
      </c>
      <c r="Q2657" t="s">
        <v>12797</v>
      </c>
      <c r="R2657" t="s">
        <v>12798</v>
      </c>
      <c r="S2657">
        <v>150</v>
      </c>
      <c r="T2657" t="s">
        <v>37</v>
      </c>
      <c r="U2657" t="s">
        <v>38</v>
      </c>
      <c r="V2657" t="s">
        <v>90</v>
      </c>
      <c r="W2657" s="11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5">
      <c r="A2658" t="s">
        <v>28</v>
      </c>
      <c r="B2658" t="s">
        <v>12799</v>
      </c>
      <c r="C2658">
        <v>191</v>
      </c>
      <c r="D2658">
        <v>109</v>
      </c>
      <c r="E2658">
        <v>14</v>
      </c>
      <c r="F2658">
        <v>376</v>
      </c>
      <c r="G2658" t="s">
        <v>914</v>
      </c>
      <c r="H2658">
        <v>733</v>
      </c>
      <c r="I2658" s="11">
        <v>31990064</v>
      </c>
      <c r="J2658" t="s">
        <v>3671</v>
      </c>
      <c r="K2658" t="s">
        <v>12771</v>
      </c>
      <c r="L2658" t="s">
        <v>12800</v>
      </c>
      <c r="M2658">
        <v>63390</v>
      </c>
      <c r="N2658">
        <v>2753</v>
      </c>
      <c r="O2658" t="s">
        <v>12801</v>
      </c>
      <c r="P2658">
        <v>2</v>
      </c>
      <c r="Q2658" t="s">
        <v>12802</v>
      </c>
      <c r="R2658" t="s">
        <v>12803</v>
      </c>
      <c r="S2658">
        <v>160</v>
      </c>
      <c r="T2658" t="s">
        <v>37</v>
      </c>
      <c r="U2658" t="s">
        <v>38</v>
      </c>
      <c r="V2658" t="s">
        <v>39</v>
      </c>
      <c r="W2658" s="11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5">
      <c r="A2659" t="s">
        <v>720</v>
      </c>
      <c r="B2659" t="s">
        <v>7745</v>
      </c>
      <c r="C2659">
        <v>433</v>
      </c>
      <c r="D2659">
        <v>115</v>
      </c>
      <c r="E2659">
        <v>729</v>
      </c>
      <c r="F2659">
        <v>622</v>
      </c>
      <c r="G2659" t="s">
        <v>9686</v>
      </c>
      <c r="H2659">
        <v>1000</v>
      </c>
      <c r="I2659" s="11">
        <v>17613460</v>
      </c>
      <c r="J2659" t="s">
        <v>5145</v>
      </c>
      <c r="K2659" t="s">
        <v>2701</v>
      </c>
      <c r="L2659" t="s">
        <v>12804</v>
      </c>
      <c r="M2659">
        <v>91082</v>
      </c>
      <c r="N2659">
        <v>3798</v>
      </c>
      <c r="O2659" t="s">
        <v>2038</v>
      </c>
      <c r="P2659">
        <v>0</v>
      </c>
      <c r="Q2659" t="s">
        <v>12805</v>
      </c>
      <c r="R2659" t="s">
        <v>12806</v>
      </c>
      <c r="S2659">
        <v>274</v>
      </c>
      <c r="T2659" t="s">
        <v>37</v>
      </c>
      <c r="U2659" t="s">
        <v>38</v>
      </c>
      <c r="V2659" t="s">
        <v>569</v>
      </c>
      <c r="W2659" s="11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5">
      <c r="A2660" t="s">
        <v>28</v>
      </c>
      <c r="B2660" t="s">
        <v>12807</v>
      </c>
      <c r="C2660">
        <v>66</v>
      </c>
      <c r="D2660">
        <v>92</v>
      </c>
      <c r="E2660">
        <v>226</v>
      </c>
      <c r="F2660">
        <v>580</v>
      </c>
      <c r="G2660" t="s">
        <v>775</v>
      </c>
      <c r="H2660">
        <v>1000</v>
      </c>
      <c r="I2660" s="11">
        <v>21088568</v>
      </c>
      <c r="J2660" t="s">
        <v>8390</v>
      </c>
      <c r="K2660" t="s">
        <v>32</v>
      </c>
      <c r="L2660" t="s">
        <v>12808</v>
      </c>
      <c r="M2660">
        <v>16646</v>
      </c>
      <c r="N2660">
        <v>3931</v>
      </c>
      <c r="O2660" t="s">
        <v>3403</v>
      </c>
      <c r="P2660">
        <v>1</v>
      </c>
      <c r="Q2660" t="s">
        <v>12809</v>
      </c>
      <c r="R2660" t="s">
        <v>12810</v>
      </c>
      <c r="S2660">
        <v>104</v>
      </c>
      <c r="T2660" t="s">
        <v>37</v>
      </c>
      <c r="U2660" t="s">
        <v>38</v>
      </c>
      <c r="V2660" t="s">
        <v>569</v>
      </c>
      <c r="W2660" s="11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5">
      <c r="A2661" t="s">
        <v>28</v>
      </c>
      <c r="B2661" t="s">
        <v>3757</v>
      </c>
      <c r="C2661">
        <v>37</v>
      </c>
      <c r="D2661">
        <v>91</v>
      </c>
      <c r="E2661">
        <v>25</v>
      </c>
      <c r="F2661">
        <v>611</v>
      </c>
      <c r="G2661" t="s">
        <v>2030</v>
      </c>
      <c r="H2661">
        <v>833</v>
      </c>
      <c r="I2661" s="11">
        <v>17292381</v>
      </c>
      <c r="J2661" t="s">
        <v>12811</v>
      </c>
      <c r="K2661" t="s">
        <v>1430</v>
      </c>
      <c r="L2661" t="s">
        <v>12812</v>
      </c>
      <c r="M2661">
        <v>5794</v>
      </c>
      <c r="N2661">
        <v>4551</v>
      </c>
      <c r="O2661" t="s">
        <v>2396</v>
      </c>
      <c r="P2661">
        <v>0</v>
      </c>
      <c r="Q2661" t="s">
        <v>12813</v>
      </c>
      <c r="R2661" t="s">
        <v>12814</v>
      </c>
      <c r="S2661">
        <v>69</v>
      </c>
      <c r="T2661" t="s">
        <v>37</v>
      </c>
      <c r="U2661" t="s">
        <v>38</v>
      </c>
      <c r="V2661" t="s">
        <v>90</v>
      </c>
      <c r="W2661" s="11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5">
      <c r="A2662" t="s">
        <v>28</v>
      </c>
      <c r="B2662" t="s">
        <v>7740</v>
      </c>
      <c r="C2662">
        <v>325</v>
      </c>
      <c r="D2662">
        <v>94</v>
      </c>
      <c r="E2662">
        <v>655</v>
      </c>
      <c r="F2662">
        <v>390</v>
      </c>
      <c r="G2662" t="s">
        <v>6766</v>
      </c>
      <c r="H2662">
        <v>9000</v>
      </c>
      <c r="I2662" s="11">
        <v>16300302</v>
      </c>
      <c r="J2662" t="s">
        <v>2450</v>
      </c>
      <c r="K2662" t="s">
        <v>749</v>
      </c>
      <c r="L2662" t="s">
        <v>12815</v>
      </c>
      <c r="M2662">
        <v>64682</v>
      </c>
      <c r="N2662">
        <v>10575</v>
      </c>
      <c r="O2662" t="s">
        <v>6813</v>
      </c>
      <c r="P2662">
        <v>1</v>
      </c>
      <c r="Q2662" t="s">
        <v>12816</v>
      </c>
      <c r="R2662" t="s">
        <v>12817</v>
      </c>
      <c r="S2662">
        <v>203</v>
      </c>
      <c r="T2662" t="s">
        <v>37</v>
      </c>
      <c r="U2662" t="s">
        <v>38</v>
      </c>
      <c r="V2662" t="s">
        <v>569</v>
      </c>
      <c r="W2662" s="11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5">
      <c r="A2663" t="s">
        <v>28</v>
      </c>
      <c r="B2663" t="s">
        <v>4336</v>
      </c>
      <c r="C2663">
        <v>170</v>
      </c>
      <c r="D2663">
        <v>93</v>
      </c>
      <c r="E2663">
        <v>83</v>
      </c>
      <c r="F2663">
        <v>501</v>
      </c>
      <c r="G2663" t="s">
        <v>10417</v>
      </c>
      <c r="H2663">
        <v>26000</v>
      </c>
      <c r="I2663" s="11">
        <v>27829874</v>
      </c>
      <c r="J2663" t="s">
        <v>329</v>
      </c>
      <c r="K2663" t="s">
        <v>330</v>
      </c>
      <c r="L2663" t="s">
        <v>12818</v>
      </c>
      <c r="M2663">
        <v>196422</v>
      </c>
      <c r="N2663">
        <v>28767</v>
      </c>
      <c r="O2663" t="s">
        <v>2644</v>
      </c>
      <c r="P2663">
        <v>1</v>
      </c>
      <c r="Q2663" t="s">
        <v>12819</v>
      </c>
      <c r="R2663" t="s">
        <v>12820</v>
      </c>
      <c r="S2663">
        <v>444</v>
      </c>
      <c r="T2663" t="s">
        <v>37</v>
      </c>
      <c r="U2663" t="s">
        <v>38</v>
      </c>
      <c r="V2663" t="s">
        <v>569</v>
      </c>
      <c r="W2663" s="11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5">
      <c r="A2664" t="s">
        <v>28</v>
      </c>
      <c r="B2664" t="s">
        <v>5220</v>
      </c>
      <c r="C2664">
        <v>24</v>
      </c>
      <c r="D2664">
        <v>100</v>
      </c>
      <c r="E2664">
        <v>98</v>
      </c>
      <c r="F2664">
        <v>604</v>
      </c>
      <c r="G2664" t="s">
        <v>8099</v>
      </c>
      <c r="H2664">
        <v>1000</v>
      </c>
      <c r="I2664" s="11">
        <v>12902790</v>
      </c>
      <c r="J2664" t="s">
        <v>1375</v>
      </c>
      <c r="K2664" t="s">
        <v>1998</v>
      </c>
      <c r="L2664" t="s">
        <v>12821</v>
      </c>
      <c r="M2664">
        <v>4052</v>
      </c>
      <c r="N2664">
        <v>3250</v>
      </c>
      <c r="O2664" t="s">
        <v>1653</v>
      </c>
      <c r="P2664">
        <v>1</v>
      </c>
      <c r="Q2664" t="s">
        <v>12822</v>
      </c>
      <c r="R2664" t="s">
        <v>12823</v>
      </c>
      <c r="S2664">
        <v>88</v>
      </c>
      <c r="T2664" t="s">
        <v>37</v>
      </c>
      <c r="U2664" t="s">
        <v>38</v>
      </c>
      <c r="V2664" t="s">
        <v>569</v>
      </c>
      <c r="W2664" s="11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5">
      <c r="A2665" t="s">
        <v>28</v>
      </c>
      <c r="B2665" t="s">
        <v>683</v>
      </c>
      <c r="C2665">
        <v>96</v>
      </c>
      <c r="D2665">
        <v>293</v>
      </c>
      <c r="E2665">
        <v>249</v>
      </c>
      <c r="F2665">
        <v>18</v>
      </c>
      <c r="G2665" t="s">
        <v>12825</v>
      </c>
      <c r="H2665">
        <v>362</v>
      </c>
      <c r="I2665" s="11">
        <v>11433134</v>
      </c>
      <c r="J2665" t="s">
        <v>12826</v>
      </c>
      <c r="K2665" t="s">
        <v>1235</v>
      </c>
      <c r="L2665" t="s">
        <v>12827</v>
      </c>
      <c r="M2665">
        <v>168203</v>
      </c>
      <c r="N2665">
        <v>469</v>
      </c>
      <c r="O2665" t="s">
        <v>12828</v>
      </c>
      <c r="P2665">
        <v>0</v>
      </c>
      <c r="Q2665" t="s">
        <v>12829</v>
      </c>
      <c r="R2665" t="s">
        <v>12830</v>
      </c>
      <c r="S2665">
        <v>426</v>
      </c>
      <c r="T2665" t="s">
        <v>8230</v>
      </c>
      <c r="U2665" t="s">
        <v>8561</v>
      </c>
      <c r="V2665" t="s">
        <v>569</v>
      </c>
      <c r="W2665" s="11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5">
      <c r="A2666" t="s">
        <v>28</v>
      </c>
      <c r="B2666" t="s">
        <v>1991</v>
      </c>
      <c r="C2666">
        <v>106</v>
      </c>
      <c r="D2666">
        <v>137</v>
      </c>
      <c r="E2666">
        <v>102</v>
      </c>
      <c r="F2666">
        <v>877</v>
      </c>
      <c r="G2666" t="s">
        <v>1382</v>
      </c>
      <c r="H2666">
        <v>2000</v>
      </c>
      <c r="I2666" s="11">
        <v>22406362</v>
      </c>
      <c r="J2666" t="s">
        <v>1992</v>
      </c>
      <c r="K2666" t="s">
        <v>526</v>
      </c>
      <c r="L2666" t="s">
        <v>1993</v>
      </c>
      <c r="M2666">
        <v>16832</v>
      </c>
      <c r="N2666">
        <v>5780</v>
      </c>
      <c r="O2666" t="s">
        <v>1157</v>
      </c>
      <c r="P2666">
        <v>0</v>
      </c>
      <c r="Q2666" t="s">
        <v>1994</v>
      </c>
      <c r="R2666" t="s">
        <v>1995</v>
      </c>
      <c r="S2666">
        <v>267</v>
      </c>
      <c r="T2666" t="s">
        <v>37</v>
      </c>
      <c r="U2666" t="s">
        <v>38</v>
      </c>
      <c r="V2666" t="s">
        <v>39</v>
      </c>
      <c r="W2666" s="11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5">
      <c r="A2667" t="s">
        <v>28</v>
      </c>
      <c r="B2667" t="s">
        <v>12831</v>
      </c>
      <c r="C2667">
        <v>53</v>
      </c>
      <c r="D2667">
        <v>93</v>
      </c>
      <c r="E2667">
        <v>32</v>
      </c>
      <c r="F2667">
        <v>503</v>
      </c>
      <c r="G2667" t="s">
        <v>9994</v>
      </c>
      <c r="H2667">
        <v>529</v>
      </c>
      <c r="I2667" s="11">
        <v>10198766</v>
      </c>
      <c r="J2667" t="s">
        <v>1611</v>
      </c>
      <c r="K2667" t="s">
        <v>7686</v>
      </c>
      <c r="L2667" t="s">
        <v>12832</v>
      </c>
      <c r="M2667">
        <v>12007</v>
      </c>
      <c r="N2667">
        <v>2393</v>
      </c>
      <c r="O2667" t="s">
        <v>11205</v>
      </c>
      <c r="P2667">
        <v>3</v>
      </c>
      <c r="Q2667" t="s">
        <v>12833</v>
      </c>
      <c r="R2667" t="s">
        <v>12834</v>
      </c>
      <c r="S2667">
        <v>105</v>
      </c>
      <c r="T2667" t="s">
        <v>37</v>
      </c>
      <c r="U2667" t="s">
        <v>38</v>
      </c>
      <c r="V2667" t="s">
        <v>569</v>
      </c>
      <c r="W2667" s="11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5">
      <c r="A2668" t="s">
        <v>28</v>
      </c>
      <c r="B2668" t="s">
        <v>5264</v>
      </c>
      <c r="C2668">
        <v>274</v>
      </c>
      <c r="D2668">
        <v>123</v>
      </c>
      <c r="E2668">
        <v>628</v>
      </c>
      <c r="F2668">
        <v>171</v>
      </c>
      <c r="G2668" t="s">
        <v>10292</v>
      </c>
      <c r="H2668">
        <v>565</v>
      </c>
      <c r="I2668" s="11">
        <v>15294553</v>
      </c>
      <c r="J2668" t="s">
        <v>660</v>
      </c>
      <c r="K2668" t="s">
        <v>12835</v>
      </c>
      <c r="L2668" t="s">
        <v>12836</v>
      </c>
      <c r="M2668">
        <v>202341</v>
      </c>
      <c r="N2668">
        <v>1595</v>
      </c>
      <c r="O2668" t="s">
        <v>10820</v>
      </c>
      <c r="P2668">
        <v>1</v>
      </c>
      <c r="Q2668" t="s">
        <v>12837</v>
      </c>
      <c r="R2668" t="s">
        <v>12838</v>
      </c>
      <c r="S2668">
        <v>391</v>
      </c>
      <c r="T2668" t="s">
        <v>37</v>
      </c>
      <c r="U2668" t="s">
        <v>56</v>
      </c>
      <c r="V2668" t="s">
        <v>569</v>
      </c>
      <c r="W2668" s="11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5">
      <c r="A2669" t="s">
        <v>28</v>
      </c>
      <c r="B2669" t="s">
        <v>1876</v>
      </c>
      <c r="C2669">
        <v>248</v>
      </c>
      <c r="D2669">
        <v>119</v>
      </c>
      <c r="E2669">
        <v>611</v>
      </c>
      <c r="F2669">
        <v>4</v>
      </c>
      <c r="G2669" t="s">
        <v>6557</v>
      </c>
      <c r="H2669">
        <v>755</v>
      </c>
      <c r="I2669" s="11">
        <v>11041228</v>
      </c>
      <c r="J2669" t="s">
        <v>202</v>
      </c>
      <c r="K2669" t="s">
        <v>6555</v>
      </c>
      <c r="L2669" t="s">
        <v>12839</v>
      </c>
      <c r="M2669">
        <v>92295</v>
      </c>
      <c r="N2669">
        <v>1244</v>
      </c>
      <c r="O2669" t="s">
        <v>12840</v>
      </c>
      <c r="P2669">
        <v>3</v>
      </c>
      <c r="Q2669" t="s">
        <v>12841</v>
      </c>
      <c r="R2669" t="s">
        <v>12842</v>
      </c>
      <c r="S2669">
        <v>420</v>
      </c>
      <c r="T2669" t="s">
        <v>1883</v>
      </c>
      <c r="U2669" t="s">
        <v>865</v>
      </c>
      <c r="V2669" t="s">
        <v>39</v>
      </c>
      <c r="W2669" s="11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5">
      <c r="A2670" t="s">
        <v>28</v>
      </c>
      <c r="B2670" t="s">
        <v>12843</v>
      </c>
      <c r="C2670">
        <v>288</v>
      </c>
      <c r="D2670">
        <v>107</v>
      </c>
      <c r="E2670">
        <v>27</v>
      </c>
      <c r="F2670">
        <v>360</v>
      </c>
      <c r="G2670" t="s">
        <v>2153</v>
      </c>
      <c r="H2670">
        <v>664</v>
      </c>
      <c r="I2670" s="11">
        <v>7918283</v>
      </c>
      <c r="J2670" t="s">
        <v>3911</v>
      </c>
      <c r="K2670" t="s">
        <v>4312</v>
      </c>
      <c r="L2670" t="s">
        <v>12844</v>
      </c>
      <c r="M2670">
        <v>41574</v>
      </c>
      <c r="N2670">
        <v>2440</v>
      </c>
      <c r="O2670" t="s">
        <v>1450</v>
      </c>
      <c r="P2670">
        <v>1</v>
      </c>
      <c r="Q2670" t="s">
        <v>12845</v>
      </c>
      <c r="R2670" t="s">
        <v>12846</v>
      </c>
      <c r="S2670">
        <v>145</v>
      </c>
      <c r="T2670" t="s">
        <v>37</v>
      </c>
      <c r="U2670" t="s">
        <v>38</v>
      </c>
      <c r="V2670" t="s">
        <v>569</v>
      </c>
      <c r="W2670" s="11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5">
      <c r="A2671" t="s">
        <v>28</v>
      </c>
      <c r="B2671" t="s">
        <v>12847</v>
      </c>
      <c r="C2671">
        <v>177</v>
      </c>
      <c r="D2671">
        <v>106</v>
      </c>
      <c r="E2671">
        <v>16</v>
      </c>
      <c r="F2671">
        <v>265</v>
      </c>
      <c r="G2671" t="s">
        <v>12848</v>
      </c>
      <c r="H2671">
        <v>452</v>
      </c>
      <c r="I2671" s="11">
        <v>22331028</v>
      </c>
      <c r="J2671" t="s">
        <v>2836</v>
      </c>
      <c r="K2671" t="s">
        <v>12849</v>
      </c>
      <c r="L2671" t="s">
        <v>12850</v>
      </c>
      <c r="M2671">
        <v>57349</v>
      </c>
      <c r="N2671">
        <v>1819</v>
      </c>
      <c r="O2671" t="s">
        <v>12851</v>
      </c>
      <c r="P2671">
        <v>0</v>
      </c>
      <c r="Q2671" t="s">
        <v>12852</v>
      </c>
      <c r="R2671" t="s">
        <v>12853</v>
      </c>
      <c r="S2671">
        <v>177</v>
      </c>
      <c r="T2671" t="s">
        <v>37</v>
      </c>
      <c r="U2671" t="s">
        <v>38</v>
      </c>
      <c r="V2671" t="s">
        <v>39</v>
      </c>
      <c r="W2671" s="11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5">
      <c r="A2672" t="s">
        <v>28</v>
      </c>
      <c r="B2672" t="s">
        <v>12854</v>
      </c>
      <c r="C2672">
        <v>81</v>
      </c>
      <c r="D2672">
        <v>109</v>
      </c>
      <c r="E2672">
        <v>67</v>
      </c>
      <c r="F2672">
        <v>192</v>
      </c>
      <c r="G2672" t="s">
        <v>12855</v>
      </c>
      <c r="H2672">
        <v>436</v>
      </c>
      <c r="I2672" s="11">
        <v>8134217</v>
      </c>
      <c r="J2672" t="s">
        <v>4122</v>
      </c>
      <c r="K2672" t="s">
        <v>779</v>
      </c>
      <c r="L2672" t="s">
        <v>12856</v>
      </c>
      <c r="M2672">
        <v>15412</v>
      </c>
      <c r="N2672">
        <v>1141</v>
      </c>
      <c r="O2672" t="s">
        <v>12857</v>
      </c>
      <c r="P2672">
        <v>3</v>
      </c>
      <c r="Q2672" t="s">
        <v>12858</v>
      </c>
      <c r="R2672" t="s">
        <v>12859</v>
      </c>
      <c r="S2672">
        <v>90</v>
      </c>
      <c r="T2672" t="s">
        <v>37</v>
      </c>
      <c r="U2672" t="s">
        <v>38</v>
      </c>
      <c r="V2672" t="s">
        <v>569</v>
      </c>
      <c r="W2672" s="11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5">
      <c r="A2673" t="s">
        <v>28</v>
      </c>
      <c r="B2673" t="s">
        <v>12860</v>
      </c>
      <c r="C2673">
        <v>29</v>
      </c>
      <c r="D2673">
        <v>81</v>
      </c>
      <c r="E2673">
        <v>25</v>
      </c>
      <c r="F2673">
        <v>654</v>
      </c>
      <c r="G2673" t="s">
        <v>2551</v>
      </c>
      <c r="H2673">
        <v>931</v>
      </c>
      <c r="I2673" s="11">
        <v>6982680</v>
      </c>
      <c r="J2673" t="s">
        <v>982</v>
      </c>
      <c r="K2673" t="s">
        <v>604</v>
      </c>
      <c r="L2673" t="s">
        <v>12861</v>
      </c>
      <c r="M2673">
        <v>6965</v>
      </c>
      <c r="N2673">
        <v>3848</v>
      </c>
      <c r="O2673" t="s">
        <v>12862</v>
      </c>
      <c r="P2673">
        <v>0</v>
      </c>
      <c r="Q2673" t="s">
        <v>12863</v>
      </c>
      <c r="R2673" t="s">
        <v>12864</v>
      </c>
      <c r="S2673">
        <v>69</v>
      </c>
      <c r="T2673" t="s">
        <v>37</v>
      </c>
      <c r="U2673" t="s">
        <v>38</v>
      </c>
      <c r="V2673" t="s">
        <v>39</v>
      </c>
      <c r="W2673" s="11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5">
      <c r="A2674" t="s">
        <v>28</v>
      </c>
      <c r="B2674" t="s">
        <v>12865</v>
      </c>
      <c r="C2674">
        <v>58</v>
      </c>
      <c r="D2674">
        <v>95</v>
      </c>
      <c r="E2674">
        <v>216</v>
      </c>
      <c r="F2674">
        <v>968</v>
      </c>
      <c r="G2674" t="s">
        <v>4283</v>
      </c>
      <c r="H2674">
        <v>1000</v>
      </c>
      <c r="I2674" s="11">
        <v>6739141</v>
      </c>
      <c r="J2674" t="s">
        <v>1361</v>
      </c>
      <c r="K2674" t="s">
        <v>4339</v>
      </c>
      <c r="L2674" t="s">
        <v>12866</v>
      </c>
      <c r="M2674">
        <v>23383</v>
      </c>
      <c r="N2674">
        <v>4755</v>
      </c>
      <c r="O2674" t="s">
        <v>374</v>
      </c>
      <c r="P2674">
        <v>0</v>
      </c>
      <c r="Q2674" t="s">
        <v>12867</v>
      </c>
      <c r="R2674" t="s">
        <v>12868</v>
      </c>
      <c r="S2674">
        <v>68</v>
      </c>
      <c r="T2674" t="s">
        <v>37</v>
      </c>
      <c r="U2674" t="s">
        <v>365</v>
      </c>
      <c r="V2674" t="s">
        <v>569</v>
      </c>
      <c r="W2674" s="11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5">
      <c r="A2675" t="s">
        <v>28</v>
      </c>
      <c r="B2675" t="s">
        <v>10385</v>
      </c>
      <c r="C2675">
        <v>144</v>
      </c>
      <c r="D2675">
        <v>86</v>
      </c>
      <c r="E2675">
        <v>378</v>
      </c>
      <c r="F2675">
        <v>783</v>
      </c>
      <c r="G2675" t="s">
        <v>1739</v>
      </c>
      <c r="H2675">
        <v>957</v>
      </c>
      <c r="I2675" s="11">
        <v>5542025</v>
      </c>
      <c r="J2675" t="s">
        <v>1611</v>
      </c>
      <c r="K2675" t="s">
        <v>983</v>
      </c>
      <c r="L2675" t="s">
        <v>12869</v>
      </c>
      <c r="M2675">
        <v>12197</v>
      </c>
      <c r="N2675">
        <v>3535</v>
      </c>
      <c r="O2675" t="s">
        <v>945</v>
      </c>
      <c r="P2675">
        <v>0</v>
      </c>
      <c r="Q2675" t="s">
        <v>12870</v>
      </c>
      <c r="R2675" t="s">
        <v>12871</v>
      </c>
      <c r="S2675">
        <v>150</v>
      </c>
      <c r="T2675" t="s">
        <v>37</v>
      </c>
      <c r="U2675" t="s">
        <v>38</v>
      </c>
      <c r="V2675" t="s">
        <v>39</v>
      </c>
      <c r="W2675" s="11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5">
      <c r="A2676" t="s">
        <v>720</v>
      </c>
      <c r="B2676" t="s">
        <v>3839</v>
      </c>
      <c r="C2676">
        <v>114</v>
      </c>
      <c r="D2676">
        <v>113</v>
      </c>
      <c r="E2676">
        <v>11000</v>
      </c>
      <c r="F2676">
        <v>99</v>
      </c>
      <c r="G2676" t="s">
        <v>12872</v>
      </c>
      <c r="H2676">
        <v>537</v>
      </c>
      <c r="I2676" s="11">
        <v>5032496</v>
      </c>
      <c r="J2676" t="s">
        <v>2450</v>
      </c>
      <c r="K2676" t="s">
        <v>1346</v>
      </c>
      <c r="L2676" t="s">
        <v>12873</v>
      </c>
      <c r="M2676">
        <v>20576</v>
      </c>
      <c r="N2676">
        <v>943</v>
      </c>
      <c r="O2676" t="s">
        <v>6233</v>
      </c>
      <c r="P2676">
        <v>0</v>
      </c>
      <c r="Q2676" t="s">
        <v>12874</v>
      </c>
      <c r="R2676" t="s">
        <v>12875</v>
      </c>
      <c r="S2676">
        <v>161</v>
      </c>
      <c r="T2676" t="s">
        <v>37</v>
      </c>
      <c r="U2676" t="s">
        <v>38</v>
      </c>
      <c r="V2676" t="s">
        <v>569</v>
      </c>
      <c r="W2676" s="11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5">
      <c r="A2677" t="s">
        <v>28</v>
      </c>
      <c r="B2677" t="s">
        <v>3863</v>
      </c>
      <c r="C2677">
        <v>132</v>
      </c>
      <c r="D2677">
        <v>122</v>
      </c>
      <c r="E2677">
        <v>708</v>
      </c>
      <c r="F2677">
        <v>316</v>
      </c>
      <c r="G2677" t="s">
        <v>7116</v>
      </c>
      <c r="H2677">
        <v>433</v>
      </c>
      <c r="I2677" s="11">
        <v>6754898</v>
      </c>
      <c r="J2677" t="s">
        <v>2450</v>
      </c>
      <c r="K2677" t="s">
        <v>12876</v>
      </c>
      <c r="L2677" t="s">
        <v>12877</v>
      </c>
      <c r="M2677">
        <v>20000</v>
      </c>
      <c r="N2677">
        <v>1291</v>
      </c>
      <c r="O2677" t="s">
        <v>6675</v>
      </c>
      <c r="P2677">
        <v>0</v>
      </c>
      <c r="Q2677" t="s">
        <v>12878</v>
      </c>
      <c r="R2677" t="s">
        <v>12879</v>
      </c>
      <c r="S2677">
        <v>188</v>
      </c>
      <c r="T2677" t="s">
        <v>37</v>
      </c>
      <c r="U2677" t="s">
        <v>38</v>
      </c>
      <c r="V2677" t="s">
        <v>569</v>
      </c>
      <c r="W2677" s="11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5">
      <c r="A2678" t="s">
        <v>28</v>
      </c>
      <c r="B2678" t="s">
        <v>11377</v>
      </c>
      <c r="C2678">
        <v>60</v>
      </c>
      <c r="D2678">
        <v>90</v>
      </c>
      <c r="E2678">
        <v>7</v>
      </c>
      <c r="F2678">
        <v>251</v>
      </c>
      <c r="G2678" t="s">
        <v>12880</v>
      </c>
      <c r="H2678">
        <v>525</v>
      </c>
      <c r="I2678" s="11">
        <v>4922166</v>
      </c>
      <c r="J2678" t="s">
        <v>10411</v>
      </c>
      <c r="K2678" t="s">
        <v>1603</v>
      </c>
      <c r="L2678" t="s">
        <v>12881</v>
      </c>
      <c r="M2678">
        <v>23606</v>
      </c>
      <c r="N2678">
        <v>1445</v>
      </c>
      <c r="O2678" t="s">
        <v>12882</v>
      </c>
      <c r="P2678">
        <v>2</v>
      </c>
      <c r="Q2678" t="s">
        <v>12883</v>
      </c>
      <c r="R2678" t="s">
        <v>12884</v>
      </c>
      <c r="S2678">
        <v>304</v>
      </c>
      <c r="T2678" t="s">
        <v>37</v>
      </c>
      <c r="U2678" t="s">
        <v>38</v>
      </c>
      <c r="V2678" t="s">
        <v>90</v>
      </c>
      <c r="W2678" s="11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5">
      <c r="A2679" t="s">
        <v>28</v>
      </c>
      <c r="B2679" t="s">
        <v>4860</v>
      </c>
      <c r="C2679">
        <v>30</v>
      </c>
      <c r="D2679">
        <v>108</v>
      </c>
      <c r="E2679">
        <v>0</v>
      </c>
      <c r="F2679">
        <v>599</v>
      </c>
      <c r="G2679" t="s">
        <v>1774</v>
      </c>
      <c r="H2679">
        <v>873</v>
      </c>
      <c r="I2679" s="11">
        <v>4903000</v>
      </c>
      <c r="J2679" t="s">
        <v>2450</v>
      </c>
      <c r="K2679" t="s">
        <v>1939</v>
      </c>
      <c r="L2679" t="s">
        <v>12885</v>
      </c>
      <c r="M2679">
        <v>4961</v>
      </c>
      <c r="N2679">
        <v>4497</v>
      </c>
      <c r="O2679" t="s">
        <v>5327</v>
      </c>
      <c r="P2679">
        <v>3</v>
      </c>
      <c r="Q2679" t="s">
        <v>12886</v>
      </c>
      <c r="R2679" t="s">
        <v>12887</v>
      </c>
      <c r="S2679">
        <v>33</v>
      </c>
      <c r="T2679" t="s">
        <v>37</v>
      </c>
      <c r="U2679" t="s">
        <v>38</v>
      </c>
      <c r="V2679" t="s">
        <v>569</v>
      </c>
      <c r="W2679" s="11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5">
      <c r="A2680" t="s">
        <v>28</v>
      </c>
      <c r="B2680" t="s">
        <v>12888</v>
      </c>
      <c r="C2680">
        <v>138</v>
      </c>
      <c r="D2680">
        <v>113</v>
      </c>
      <c r="E2680">
        <v>319</v>
      </c>
      <c r="F2680">
        <v>48</v>
      </c>
      <c r="G2680" t="s">
        <v>12889</v>
      </c>
      <c r="H2680">
        <v>1000</v>
      </c>
      <c r="I2680" s="11">
        <v>4717455</v>
      </c>
      <c r="J2680" t="s">
        <v>825</v>
      </c>
      <c r="K2680" t="s">
        <v>2539</v>
      </c>
      <c r="L2680" t="s">
        <v>12890</v>
      </c>
      <c r="M2680">
        <v>18632</v>
      </c>
      <c r="N2680">
        <v>1171</v>
      </c>
      <c r="O2680" t="s">
        <v>12891</v>
      </c>
      <c r="P2680">
        <v>0</v>
      </c>
      <c r="Q2680" t="s">
        <v>12892</v>
      </c>
      <c r="R2680" t="s">
        <v>12893</v>
      </c>
      <c r="S2680">
        <v>354</v>
      </c>
      <c r="T2680" t="s">
        <v>37</v>
      </c>
      <c r="U2680" t="s">
        <v>365</v>
      </c>
      <c r="V2680" t="s">
        <v>569</v>
      </c>
      <c r="W2680" s="11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5">
      <c r="A2681" t="s">
        <v>28</v>
      </c>
      <c r="B2681" t="s">
        <v>8417</v>
      </c>
      <c r="C2681">
        <v>190</v>
      </c>
      <c r="D2681">
        <v>110</v>
      </c>
      <c r="E2681">
        <v>115</v>
      </c>
      <c r="F2681">
        <v>103</v>
      </c>
      <c r="G2681" t="s">
        <v>3575</v>
      </c>
      <c r="H2681">
        <v>812</v>
      </c>
      <c r="I2681" s="11">
        <v>3148482</v>
      </c>
      <c r="J2681" t="s">
        <v>209</v>
      </c>
      <c r="K2681" t="s">
        <v>3706</v>
      </c>
      <c r="L2681" t="s">
        <v>12894</v>
      </c>
      <c r="M2681">
        <v>29613</v>
      </c>
      <c r="N2681">
        <v>1540</v>
      </c>
      <c r="O2681" t="s">
        <v>12895</v>
      </c>
      <c r="P2681">
        <v>0</v>
      </c>
      <c r="Q2681" t="s">
        <v>12896</v>
      </c>
      <c r="R2681" t="s">
        <v>12897</v>
      </c>
      <c r="S2681">
        <v>98</v>
      </c>
      <c r="T2681" t="s">
        <v>37</v>
      </c>
      <c r="U2681" t="s">
        <v>38</v>
      </c>
      <c r="V2681" t="s">
        <v>569</v>
      </c>
      <c r="W2681" s="11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5">
      <c r="A2682" t="s">
        <v>28</v>
      </c>
      <c r="B2682" t="s">
        <v>12898</v>
      </c>
      <c r="C2682">
        <v>61</v>
      </c>
      <c r="D2682">
        <v>109</v>
      </c>
      <c r="E2682">
        <v>40</v>
      </c>
      <c r="F2682">
        <v>794</v>
      </c>
      <c r="G2682" t="s">
        <v>385</v>
      </c>
      <c r="H2682">
        <v>5000</v>
      </c>
      <c r="I2682" s="11">
        <v>2326407</v>
      </c>
      <c r="J2682" t="s">
        <v>3270</v>
      </c>
      <c r="K2682" t="s">
        <v>2330</v>
      </c>
      <c r="L2682" t="s">
        <v>12899</v>
      </c>
      <c r="M2682">
        <v>5016</v>
      </c>
      <c r="N2682">
        <v>7166</v>
      </c>
      <c r="O2682" t="s">
        <v>12042</v>
      </c>
      <c r="P2682">
        <v>5</v>
      </c>
      <c r="Q2682" t="s">
        <v>12900</v>
      </c>
      <c r="R2682" t="s">
        <v>12901</v>
      </c>
      <c r="S2682">
        <v>99</v>
      </c>
      <c r="T2682" t="s">
        <v>37</v>
      </c>
      <c r="U2682" t="s">
        <v>56</v>
      </c>
      <c r="V2682" t="s">
        <v>569</v>
      </c>
      <c r="W2682" s="11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5">
      <c r="A2683" t="s">
        <v>28</v>
      </c>
      <c r="B2683" t="s">
        <v>6565</v>
      </c>
      <c r="C2683">
        <v>363</v>
      </c>
      <c r="D2683">
        <v>110</v>
      </c>
      <c r="E2683">
        <v>584</v>
      </c>
      <c r="F2683">
        <v>74</v>
      </c>
      <c r="G2683" t="s">
        <v>6567</v>
      </c>
      <c r="H2683">
        <v>629</v>
      </c>
      <c r="I2683" s="11">
        <v>2201412</v>
      </c>
      <c r="J2683" t="s">
        <v>12902</v>
      </c>
      <c r="K2683" t="s">
        <v>12903</v>
      </c>
      <c r="L2683" t="s">
        <v>5118</v>
      </c>
      <c r="M2683">
        <v>68883</v>
      </c>
      <c r="N2683">
        <v>1173</v>
      </c>
      <c r="O2683" t="s">
        <v>12904</v>
      </c>
      <c r="P2683">
        <v>0</v>
      </c>
      <c r="Q2683" t="s">
        <v>12905</v>
      </c>
      <c r="R2683" t="s">
        <v>12906</v>
      </c>
      <c r="S2683">
        <v>279</v>
      </c>
      <c r="T2683" t="s">
        <v>11553</v>
      </c>
      <c r="U2683" t="s">
        <v>5411</v>
      </c>
      <c r="V2683" t="s">
        <v>569</v>
      </c>
      <c r="W2683" s="11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5">
      <c r="A2684" t="s">
        <v>28</v>
      </c>
      <c r="B2684" t="s">
        <v>12907</v>
      </c>
      <c r="C2684">
        <v>131</v>
      </c>
      <c r="D2684">
        <v>101</v>
      </c>
      <c r="E2684">
        <v>61</v>
      </c>
      <c r="F2684">
        <v>611</v>
      </c>
      <c r="G2684" t="s">
        <v>1596</v>
      </c>
      <c r="H2684">
        <v>769</v>
      </c>
      <c r="I2684" s="11">
        <v>2060953</v>
      </c>
      <c r="J2684" t="s">
        <v>9105</v>
      </c>
      <c r="K2684" t="s">
        <v>12083</v>
      </c>
      <c r="L2684" t="s">
        <v>12908</v>
      </c>
      <c r="M2684">
        <v>29990</v>
      </c>
      <c r="N2684">
        <v>2543</v>
      </c>
      <c r="O2684" t="s">
        <v>9419</v>
      </c>
      <c r="P2684">
        <v>0</v>
      </c>
      <c r="Q2684" t="s">
        <v>12909</v>
      </c>
      <c r="R2684" t="s">
        <v>12910</v>
      </c>
      <c r="S2684">
        <v>316</v>
      </c>
      <c r="T2684" t="s">
        <v>37</v>
      </c>
      <c r="U2684" t="s">
        <v>5301</v>
      </c>
      <c r="V2684" t="s">
        <v>569</v>
      </c>
      <c r="W2684" s="11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5">
      <c r="A2685" t="s">
        <v>28</v>
      </c>
      <c r="B2685" t="s">
        <v>12911</v>
      </c>
      <c r="C2685">
        <v>146</v>
      </c>
      <c r="D2685">
        <v>97</v>
      </c>
      <c r="E2685">
        <v>20</v>
      </c>
      <c r="F2685">
        <v>442</v>
      </c>
      <c r="G2685" t="s">
        <v>4845</v>
      </c>
      <c r="H2685">
        <v>21000</v>
      </c>
      <c r="I2685" s="11">
        <v>3950294</v>
      </c>
      <c r="J2685" t="s">
        <v>1375</v>
      </c>
      <c r="K2685" t="s">
        <v>92</v>
      </c>
      <c r="L2685" t="s">
        <v>12912</v>
      </c>
      <c r="M2685">
        <v>56654</v>
      </c>
      <c r="N2685">
        <v>22577</v>
      </c>
      <c r="O2685" t="s">
        <v>7616</v>
      </c>
      <c r="P2685">
        <v>5</v>
      </c>
      <c r="Q2685" t="s">
        <v>12913</v>
      </c>
      <c r="R2685" t="s">
        <v>12914</v>
      </c>
      <c r="S2685">
        <v>124</v>
      </c>
      <c r="T2685" t="s">
        <v>37</v>
      </c>
      <c r="U2685" t="s">
        <v>38</v>
      </c>
      <c r="V2685" t="s">
        <v>569</v>
      </c>
      <c r="W2685" s="11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5">
      <c r="A2686" t="s">
        <v>28</v>
      </c>
      <c r="B2686" t="s">
        <v>12915</v>
      </c>
      <c r="C2686">
        <v>280</v>
      </c>
      <c r="D2686">
        <v>172</v>
      </c>
      <c r="E2686">
        <v>667</v>
      </c>
      <c r="F2686">
        <v>70</v>
      </c>
      <c r="G2686" t="s">
        <v>12916</v>
      </c>
      <c r="H2686">
        <v>211</v>
      </c>
      <c r="I2686" s="11">
        <v>2835886</v>
      </c>
      <c r="J2686" t="s">
        <v>3270</v>
      </c>
      <c r="K2686" t="s">
        <v>12917</v>
      </c>
      <c r="L2686" t="s">
        <v>12918</v>
      </c>
      <c r="M2686">
        <v>55516</v>
      </c>
      <c r="N2686">
        <v>456</v>
      </c>
      <c r="O2686" t="s">
        <v>12919</v>
      </c>
      <c r="P2686">
        <v>2</v>
      </c>
      <c r="Q2686" t="s">
        <v>12920</v>
      </c>
      <c r="R2686" t="s">
        <v>12921</v>
      </c>
      <c r="S2686">
        <v>124</v>
      </c>
      <c r="T2686" t="s">
        <v>9146</v>
      </c>
      <c r="U2686" t="s">
        <v>6727</v>
      </c>
      <c r="V2686" t="s">
        <v>4621</v>
      </c>
      <c r="W2686" s="11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5">
      <c r="A2687" t="s">
        <v>28</v>
      </c>
      <c r="B2687" t="s">
        <v>12922</v>
      </c>
      <c r="C2687">
        <v>78</v>
      </c>
      <c r="D2687">
        <v>104</v>
      </c>
      <c r="E2687">
        <v>0</v>
      </c>
      <c r="F2687">
        <v>77</v>
      </c>
      <c r="G2687" t="s">
        <v>12923</v>
      </c>
      <c r="H2687">
        <v>1000</v>
      </c>
      <c r="I2687" s="11">
        <v>1779284</v>
      </c>
      <c r="J2687" t="s">
        <v>2450</v>
      </c>
      <c r="K2687" t="s">
        <v>2380</v>
      </c>
      <c r="L2687" t="s">
        <v>12924</v>
      </c>
      <c r="M2687">
        <v>12047</v>
      </c>
      <c r="N2687">
        <v>1292</v>
      </c>
      <c r="O2687" t="s">
        <v>12925</v>
      </c>
      <c r="P2687">
        <v>4</v>
      </c>
      <c r="Q2687" t="s">
        <v>12926</v>
      </c>
      <c r="R2687" t="s">
        <v>12927</v>
      </c>
      <c r="S2687">
        <v>122</v>
      </c>
      <c r="T2687" t="s">
        <v>37</v>
      </c>
      <c r="U2687" t="s">
        <v>38</v>
      </c>
      <c r="V2687" t="s">
        <v>569</v>
      </c>
      <c r="W2687" s="11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5">
      <c r="A2688" t="s">
        <v>28</v>
      </c>
      <c r="B2688" t="s">
        <v>12928</v>
      </c>
      <c r="C2688">
        <v>469</v>
      </c>
      <c r="D2688">
        <v>99</v>
      </c>
      <c r="E2688">
        <v>0</v>
      </c>
      <c r="F2688">
        <v>520</v>
      </c>
      <c r="G2688" t="s">
        <v>5222</v>
      </c>
      <c r="H2688">
        <v>3000</v>
      </c>
      <c r="I2688" s="11">
        <v>1702277</v>
      </c>
      <c r="J2688" t="s">
        <v>3911</v>
      </c>
      <c r="K2688" t="s">
        <v>12929</v>
      </c>
      <c r="L2688" t="s">
        <v>12930</v>
      </c>
      <c r="M2688">
        <v>84620</v>
      </c>
      <c r="N2688">
        <v>5074</v>
      </c>
      <c r="O2688" t="s">
        <v>12931</v>
      </c>
      <c r="P2688">
        <v>4</v>
      </c>
      <c r="Q2688" t="s">
        <v>12932</v>
      </c>
      <c r="R2688" t="s">
        <v>12933</v>
      </c>
      <c r="S2688">
        <v>235</v>
      </c>
      <c r="T2688" t="s">
        <v>37</v>
      </c>
      <c r="U2688" t="s">
        <v>56</v>
      </c>
      <c r="V2688" t="s">
        <v>569</v>
      </c>
      <c r="W2688" s="11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5">
      <c r="A2689" t="s">
        <v>720</v>
      </c>
      <c r="B2689" t="s">
        <v>6630</v>
      </c>
      <c r="C2689">
        <v>194</v>
      </c>
      <c r="D2689">
        <v>129</v>
      </c>
      <c r="E2689">
        <v>0</v>
      </c>
      <c r="F2689">
        <v>576</v>
      </c>
      <c r="G2689" t="s">
        <v>5868</v>
      </c>
      <c r="H2689">
        <v>878</v>
      </c>
      <c r="I2689" s="11">
        <v>261481</v>
      </c>
      <c r="J2689" t="s">
        <v>5257</v>
      </c>
      <c r="K2689" t="s">
        <v>2344</v>
      </c>
      <c r="L2689" t="s">
        <v>12934</v>
      </c>
      <c r="M2689">
        <v>41496</v>
      </c>
      <c r="N2689">
        <v>2378</v>
      </c>
      <c r="O2689" t="s">
        <v>5870</v>
      </c>
      <c r="P2689">
        <v>0</v>
      </c>
      <c r="Q2689" t="s">
        <v>12935</v>
      </c>
      <c r="R2689" t="s">
        <v>12936</v>
      </c>
      <c r="S2689">
        <v>210</v>
      </c>
      <c r="T2689" t="s">
        <v>6872</v>
      </c>
      <c r="U2689" t="s">
        <v>3699</v>
      </c>
      <c r="V2689" t="s">
        <v>569</v>
      </c>
      <c r="W2689" s="11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5">
      <c r="A2690" t="s">
        <v>28</v>
      </c>
      <c r="B2690" t="s">
        <v>12937</v>
      </c>
      <c r="C2690">
        <v>121</v>
      </c>
      <c r="D2690">
        <v>91</v>
      </c>
      <c r="E2690">
        <v>60</v>
      </c>
      <c r="F2690">
        <v>18</v>
      </c>
      <c r="G2690" t="s">
        <v>12938</v>
      </c>
      <c r="H2690">
        <v>60</v>
      </c>
      <c r="I2690" s="11">
        <v>1506998</v>
      </c>
      <c r="J2690" t="s">
        <v>4618</v>
      </c>
      <c r="K2690" t="s">
        <v>12939</v>
      </c>
      <c r="L2690" t="s">
        <v>12940</v>
      </c>
      <c r="M2690">
        <v>8014</v>
      </c>
      <c r="N2690">
        <v>141</v>
      </c>
      <c r="O2690" t="s">
        <v>12941</v>
      </c>
      <c r="P2690">
        <v>4</v>
      </c>
      <c r="Q2690" t="s">
        <v>12942</v>
      </c>
      <c r="R2690" t="s">
        <v>12943</v>
      </c>
      <c r="S2690">
        <v>50</v>
      </c>
      <c r="T2690" t="s">
        <v>37</v>
      </c>
      <c r="U2690" t="s">
        <v>38</v>
      </c>
      <c r="V2690" t="s">
        <v>39</v>
      </c>
      <c r="W2690" s="11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5">
      <c r="A2691" t="s">
        <v>28</v>
      </c>
      <c r="B2691" t="s">
        <v>12944</v>
      </c>
      <c r="C2691">
        <v>38</v>
      </c>
      <c r="D2691">
        <v>100</v>
      </c>
      <c r="E2691">
        <v>19</v>
      </c>
      <c r="F2691">
        <v>393</v>
      </c>
      <c r="G2691" t="s">
        <v>7616</v>
      </c>
      <c r="H2691">
        <v>706</v>
      </c>
      <c r="I2691" s="11">
        <v>860002</v>
      </c>
      <c r="J2691" t="s">
        <v>3138</v>
      </c>
      <c r="K2691" t="s">
        <v>12945</v>
      </c>
      <c r="L2691" t="s">
        <v>12946</v>
      </c>
      <c r="M2691">
        <v>6454</v>
      </c>
      <c r="N2691">
        <v>1579</v>
      </c>
      <c r="O2691" t="s">
        <v>1864</v>
      </c>
      <c r="P2691">
        <v>0</v>
      </c>
      <c r="Q2691" t="s">
        <v>12947</v>
      </c>
      <c r="R2691" t="s">
        <v>12948</v>
      </c>
      <c r="S2691">
        <v>43</v>
      </c>
      <c r="T2691" t="s">
        <v>37</v>
      </c>
      <c r="U2691" t="s">
        <v>38</v>
      </c>
      <c r="V2691" t="s">
        <v>90</v>
      </c>
      <c r="W2691" s="11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5">
      <c r="A2692" t="s">
        <v>28</v>
      </c>
      <c r="B2692" t="s">
        <v>4834</v>
      </c>
      <c r="C2692">
        <v>123</v>
      </c>
      <c r="D2692">
        <v>111</v>
      </c>
      <c r="E2692">
        <v>277</v>
      </c>
      <c r="F2692">
        <v>289</v>
      </c>
      <c r="G2692" t="s">
        <v>3318</v>
      </c>
      <c r="H2692">
        <v>845</v>
      </c>
      <c r="I2692" s="11">
        <v>548934</v>
      </c>
      <c r="J2692" t="s">
        <v>3671</v>
      </c>
      <c r="K2692" t="s">
        <v>1181</v>
      </c>
      <c r="L2692" t="s">
        <v>12949</v>
      </c>
      <c r="M2692">
        <v>16863</v>
      </c>
      <c r="N2692">
        <v>1554</v>
      </c>
      <c r="O2692" t="s">
        <v>12950</v>
      </c>
      <c r="P2692">
        <v>2</v>
      </c>
      <c r="Q2692" t="s">
        <v>12951</v>
      </c>
      <c r="R2692" t="s">
        <v>12952</v>
      </c>
      <c r="S2692">
        <v>57</v>
      </c>
      <c r="T2692" t="s">
        <v>37</v>
      </c>
      <c r="U2692" t="s">
        <v>7547</v>
      </c>
      <c r="V2692" t="s">
        <v>39</v>
      </c>
      <c r="W2692" s="11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5">
      <c r="A2693" t="s">
        <v>28</v>
      </c>
      <c r="B2693" t="s">
        <v>12953</v>
      </c>
      <c r="C2693">
        <v>81</v>
      </c>
      <c r="D2693">
        <v>114</v>
      </c>
      <c r="E2693">
        <v>0</v>
      </c>
      <c r="F2693">
        <v>403</v>
      </c>
      <c r="G2693" t="s">
        <v>8526</v>
      </c>
      <c r="H2693">
        <v>865</v>
      </c>
      <c r="I2693" s="11">
        <v>447750</v>
      </c>
      <c r="J2693" t="s">
        <v>2062</v>
      </c>
      <c r="K2693" t="s">
        <v>5681</v>
      </c>
      <c r="L2693" t="s">
        <v>12954</v>
      </c>
      <c r="M2693">
        <v>18520</v>
      </c>
      <c r="N2693">
        <v>2126</v>
      </c>
      <c r="O2693" t="s">
        <v>12955</v>
      </c>
      <c r="P2693">
        <v>0</v>
      </c>
      <c r="Q2693" t="s">
        <v>12956</v>
      </c>
      <c r="R2693" t="s">
        <v>12957</v>
      </c>
      <c r="S2693">
        <v>133</v>
      </c>
      <c r="T2693" t="s">
        <v>37</v>
      </c>
      <c r="U2693" t="s">
        <v>38</v>
      </c>
      <c r="V2693" t="s">
        <v>569</v>
      </c>
      <c r="W2693" s="11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5">
      <c r="A2694" t="s">
        <v>28</v>
      </c>
      <c r="B2694" t="s">
        <v>215</v>
      </c>
      <c r="C2694">
        <v>72</v>
      </c>
      <c r="D2694">
        <v>86</v>
      </c>
      <c r="E2694">
        <v>94</v>
      </c>
      <c r="F2694">
        <v>146</v>
      </c>
      <c r="G2694" t="s">
        <v>10103</v>
      </c>
      <c r="H2694">
        <v>693</v>
      </c>
      <c r="I2694" s="11">
        <v>333976</v>
      </c>
      <c r="J2694" t="s">
        <v>982</v>
      </c>
      <c r="K2694" t="s">
        <v>1969</v>
      </c>
      <c r="L2694" t="s">
        <v>12958</v>
      </c>
      <c r="M2694">
        <v>12559</v>
      </c>
      <c r="N2694">
        <v>1373</v>
      </c>
      <c r="O2694" t="s">
        <v>12959</v>
      </c>
      <c r="P2694">
        <v>0</v>
      </c>
      <c r="Q2694" t="s">
        <v>12960</v>
      </c>
      <c r="R2694" t="s">
        <v>12961</v>
      </c>
      <c r="S2694">
        <v>90</v>
      </c>
      <c r="T2694" t="s">
        <v>37</v>
      </c>
      <c r="U2694" t="s">
        <v>38</v>
      </c>
      <c r="V2694" t="s">
        <v>569</v>
      </c>
      <c r="W2694" s="11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5">
      <c r="A2695" t="s">
        <v>28</v>
      </c>
      <c r="B2695" t="s">
        <v>9422</v>
      </c>
      <c r="C2695">
        <v>25</v>
      </c>
      <c r="D2695">
        <v>107</v>
      </c>
      <c r="E2695">
        <v>0</v>
      </c>
      <c r="F2695">
        <v>745</v>
      </c>
      <c r="G2695" t="s">
        <v>3841</v>
      </c>
      <c r="H2695">
        <v>941</v>
      </c>
      <c r="I2695" s="11">
        <v>141853</v>
      </c>
      <c r="J2695" t="s">
        <v>2450</v>
      </c>
      <c r="K2695" t="s">
        <v>7455</v>
      </c>
      <c r="L2695" t="s">
        <v>12962</v>
      </c>
      <c r="M2695">
        <v>1427</v>
      </c>
      <c r="N2695">
        <v>3099</v>
      </c>
      <c r="O2695" t="s">
        <v>2850</v>
      </c>
      <c r="P2695">
        <v>2</v>
      </c>
      <c r="Q2695" t="s">
        <v>12963</v>
      </c>
      <c r="R2695" t="s">
        <v>12964</v>
      </c>
      <c r="S2695">
        <v>12</v>
      </c>
      <c r="T2695" t="s">
        <v>37</v>
      </c>
      <c r="U2695" t="s">
        <v>365</v>
      </c>
      <c r="V2695" t="s">
        <v>569</v>
      </c>
      <c r="W2695" s="11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5">
      <c r="A2696" t="s">
        <v>28</v>
      </c>
      <c r="B2696" t="s">
        <v>11284</v>
      </c>
      <c r="C2696">
        <v>78</v>
      </c>
      <c r="D2696">
        <v>90</v>
      </c>
      <c r="E2696">
        <v>26</v>
      </c>
      <c r="F2696">
        <v>350</v>
      </c>
      <c r="G2696" t="s">
        <v>10394</v>
      </c>
      <c r="H2696">
        <v>797</v>
      </c>
      <c r="I2696" s="11">
        <v>303439</v>
      </c>
      <c r="J2696" t="s">
        <v>1861</v>
      </c>
      <c r="K2696" t="s">
        <v>9519</v>
      </c>
      <c r="L2696" t="s">
        <v>12965</v>
      </c>
      <c r="M2696">
        <v>12125</v>
      </c>
      <c r="N2696">
        <v>2073</v>
      </c>
      <c r="O2696" t="s">
        <v>10175</v>
      </c>
      <c r="P2696">
        <v>2</v>
      </c>
      <c r="Q2696" t="s">
        <v>12966</v>
      </c>
      <c r="R2696" t="s">
        <v>12967</v>
      </c>
      <c r="S2696">
        <v>78</v>
      </c>
      <c r="T2696" t="s">
        <v>37</v>
      </c>
      <c r="U2696" t="s">
        <v>38</v>
      </c>
      <c r="V2696" t="s">
        <v>569</v>
      </c>
      <c r="W2696" s="11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5">
      <c r="A2697" t="s">
        <v>28</v>
      </c>
      <c r="B2697" t="s">
        <v>12968</v>
      </c>
      <c r="C2697">
        <v>69</v>
      </c>
      <c r="D2697">
        <v>120</v>
      </c>
      <c r="E2697">
        <v>7</v>
      </c>
      <c r="F2697">
        <v>289</v>
      </c>
      <c r="G2697" t="s">
        <v>12401</v>
      </c>
      <c r="H2697">
        <v>662</v>
      </c>
      <c r="I2697" s="11">
        <v>214202</v>
      </c>
      <c r="J2697" t="s">
        <v>2062</v>
      </c>
      <c r="K2697" t="s">
        <v>729</v>
      </c>
      <c r="L2697" t="s">
        <v>12969</v>
      </c>
      <c r="M2697">
        <v>14831</v>
      </c>
      <c r="N2697">
        <v>1952</v>
      </c>
      <c r="O2697" t="s">
        <v>12950</v>
      </c>
      <c r="P2697">
        <v>0</v>
      </c>
      <c r="Q2697" t="s">
        <v>12970</v>
      </c>
      <c r="R2697" t="s">
        <v>12971</v>
      </c>
      <c r="S2697">
        <v>75</v>
      </c>
      <c r="T2697" t="s">
        <v>37</v>
      </c>
      <c r="U2697" t="s">
        <v>740</v>
      </c>
      <c r="V2697" t="s">
        <v>569</v>
      </c>
      <c r="W2697" s="11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5">
      <c r="A2698" t="s">
        <v>28</v>
      </c>
      <c r="B2698" t="s">
        <v>12972</v>
      </c>
      <c r="C2698">
        <v>73</v>
      </c>
      <c r="D2698">
        <v>134</v>
      </c>
      <c r="E2698">
        <v>45</v>
      </c>
      <c r="F2698">
        <v>0</v>
      </c>
      <c r="G2698" t="s">
        <v>12973</v>
      </c>
      <c r="H2698">
        <v>9</v>
      </c>
      <c r="I2698" s="11">
        <v>195888</v>
      </c>
      <c r="J2698" t="s">
        <v>5344</v>
      </c>
      <c r="K2698" t="s">
        <v>12974</v>
      </c>
      <c r="L2698" t="s">
        <v>12975</v>
      </c>
      <c r="M2698">
        <v>5603</v>
      </c>
      <c r="N2698">
        <v>11</v>
      </c>
      <c r="O2698" t="s">
        <v>12976</v>
      </c>
      <c r="P2698">
        <v>0</v>
      </c>
      <c r="Q2698" t="s">
        <v>12977</v>
      </c>
      <c r="R2698" t="s">
        <v>12978</v>
      </c>
      <c r="S2698">
        <v>45</v>
      </c>
      <c r="T2698" t="s">
        <v>12979</v>
      </c>
      <c r="U2698" t="s">
        <v>10178</v>
      </c>
      <c r="V2698" t="s">
        <v>569</v>
      </c>
      <c r="W2698" s="11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5">
      <c r="A2699" t="s">
        <v>28</v>
      </c>
      <c r="B2699" t="s">
        <v>12980</v>
      </c>
      <c r="C2699">
        <v>42</v>
      </c>
      <c r="D2699">
        <v>110</v>
      </c>
      <c r="E2699">
        <v>18</v>
      </c>
      <c r="F2699">
        <v>865</v>
      </c>
      <c r="G2699" t="s">
        <v>236</v>
      </c>
      <c r="H2699">
        <v>13000</v>
      </c>
      <c r="I2699" s="11">
        <v>175370</v>
      </c>
      <c r="J2699" t="s">
        <v>1611</v>
      </c>
      <c r="K2699" t="s">
        <v>950</v>
      </c>
      <c r="L2699" t="s">
        <v>12981</v>
      </c>
      <c r="M2699">
        <v>6884</v>
      </c>
      <c r="N2699">
        <v>17417</v>
      </c>
      <c r="O2699" t="s">
        <v>5681</v>
      </c>
      <c r="P2699">
        <v>1</v>
      </c>
      <c r="Q2699" t="s">
        <v>12982</v>
      </c>
      <c r="R2699" t="s">
        <v>12983</v>
      </c>
      <c r="S2699">
        <v>133</v>
      </c>
      <c r="T2699" t="s">
        <v>37</v>
      </c>
      <c r="U2699" t="s">
        <v>38</v>
      </c>
      <c r="V2699" t="s">
        <v>569</v>
      </c>
      <c r="W2699" s="11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5">
      <c r="A2700" t="s">
        <v>720</v>
      </c>
      <c r="B2700" t="s">
        <v>12984</v>
      </c>
      <c r="C2700">
        <v>149</v>
      </c>
      <c r="D2700">
        <v>132</v>
      </c>
      <c r="E2700">
        <v>14</v>
      </c>
      <c r="F2700">
        <v>3</v>
      </c>
      <c r="G2700" t="s">
        <v>12985</v>
      </c>
      <c r="H2700">
        <v>52</v>
      </c>
      <c r="I2700" s="11">
        <v>119922</v>
      </c>
      <c r="J2700" t="s">
        <v>1898</v>
      </c>
      <c r="K2700" t="s">
        <v>5668</v>
      </c>
      <c r="L2700" t="s">
        <v>12986</v>
      </c>
      <c r="M2700">
        <v>8429</v>
      </c>
      <c r="N2700">
        <v>91</v>
      </c>
      <c r="O2700" t="s">
        <v>12987</v>
      </c>
      <c r="P2700">
        <v>0</v>
      </c>
      <c r="Q2700" t="s">
        <v>12988</v>
      </c>
      <c r="R2700" t="s">
        <v>12989</v>
      </c>
      <c r="S2700">
        <v>62</v>
      </c>
      <c r="T2700" t="s">
        <v>1883</v>
      </c>
      <c r="U2700" t="s">
        <v>865</v>
      </c>
      <c r="V2700" t="s">
        <v>569</v>
      </c>
      <c r="W2700" s="11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5">
      <c r="A2701" t="s">
        <v>28</v>
      </c>
      <c r="B2701" t="s">
        <v>1142</v>
      </c>
      <c r="C2701">
        <v>165</v>
      </c>
      <c r="D2701">
        <v>94</v>
      </c>
      <c r="E2701">
        <v>12</v>
      </c>
      <c r="F2701">
        <v>183</v>
      </c>
      <c r="G2701" t="s">
        <v>1143</v>
      </c>
      <c r="H2701">
        <v>17000</v>
      </c>
      <c r="I2701" s="11">
        <v>177343675</v>
      </c>
      <c r="J2701" t="s">
        <v>1144</v>
      </c>
      <c r="K2701" t="s">
        <v>1145</v>
      </c>
      <c r="L2701" t="s">
        <v>1146</v>
      </c>
      <c r="M2701">
        <v>70133</v>
      </c>
      <c r="N2701">
        <v>17883</v>
      </c>
      <c r="O2701" t="s">
        <v>1147</v>
      </c>
      <c r="P2701">
        <v>0</v>
      </c>
      <c r="Q2701" t="s">
        <v>1148</v>
      </c>
      <c r="R2701" t="s">
        <v>1149</v>
      </c>
      <c r="S2701">
        <v>214</v>
      </c>
      <c r="T2701" t="s">
        <v>37</v>
      </c>
      <c r="U2701" t="s">
        <v>38</v>
      </c>
      <c r="V2701" t="s">
        <v>90</v>
      </c>
      <c r="W2701" s="11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5">
      <c r="A2702" t="s">
        <v>28</v>
      </c>
      <c r="B2702" t="s">
        <v>2003</v>
      </c>
      <c r="C2702">
        <v>74</v>
      </c>
      <c r="D2702">
        <v>113</v>
      </c>
      <c r="E2702">
        <v>212</v>
      </c>
      <c r="F2702">
        <v>18</v>
      </c>
      <c r="G2702" t="s">
        <v>12990</v>
      </c>
      <c r="H2702">
        <v>567</v>
      </c>
      <c r="I2702" s="11">
        <v>17149</v>
      </c>
      <c r="J2702" t="s">
        <v>1420</v>
      </c>
      <c r="K2702" t="s">
        <v>367</v>
      </c>
      <c r="L2702" t="s">
        <v>12991</v>
      </c>
      <c r="M2702">
        <v>12128</v>
      </c>
      <c r="N2702">
        <v>708</v>
      </c>
      <c r="O2702" t="s">
        <v>12992</v>
      </c>
      <c r="P2702">
        <v>9</v>
      </c>
      <c r="Q2702" t="s">
        <v>12993</v>
      </c>
      <c r="R2702" t="s">
        <v>12994</v>
      </c>
      <c r="S2702">
        <v>61</v>
      </c>
      <c r="T2702" t="s">
        <v>37</v>
      </c>
      <c r="U2702" t="s">
        <v>12995</v>
      </c>
      <c r="V2702" t="s">
        <v>569</v>
      </c>
      <c r="W2702" s="11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5">
      <c r="A2703" t="s">
        <v>28</v>
      </c>
      <c r="B2703" t="s">
        <v>1254</v>
      </c>
      <c r="C2703">
        <v>151</v>
      </c>
      <c r="D2703">
        <v>104</v>
      </c>
      <c r="E2703">
        <v>0</v>
      </c>
      <c r="F2703">
        <v>1000</v>
      </c>
      <c r="G2703" t="s">
        <v>335</v>
      </c>
      <c r="H2703">
        <v>26000</v>
      </c>
      <c r="I2703" s="11">
        <v>30093107</v>
      </c>
      <c r="J2703" t="s">
        <v>982</v>
      </c>
      <c r="K2703" t="s">
        <v>330</v>
      </c>
      <c r="L2703" t="s">
        <v>12997</v>
      </c>
      <c r="M2703">
        <v>600996</v>
      </c>
      <c r="N2703">
        <v>39175</v>
      </c>
      <c r="O2703" t="s">
        <v>659</v>
      </c>
      <c r="P2703">
        <v>6</v>
      </c>
      <c r="Q2703" t="s">
        <v>12998</v>
      </c>
      <c r="R2703" t="s">
        <v>12999</v>
      </c>
      <c r="S2703">
        <v>726</v>
      </c>
      <c r="T2703" t="s">
        <v>37</v>
      </c>
      <c r="U2703" t="s">
        <v>56</v>
      </c>
      <c r="V2703" t="s">
        <v>569</v>
      </c>
      <c r="W2703" s="11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5">
      <c r="A2704" t="s">
        <v>28</v>
      </c>
      <c r="B2704" t="s">
        <v>11962</v>
      </c>
      <c r="C2704">
        <v>98</v>
      </c>
      <c r="D2704">
        <v>103</v>
      </c>
      <c r="E2704">
        <v>52</v>
      </c>
      <c r="F2704">
        <v>426</v>
      </c>
      <c r="G2704" t="s">
        <v>5322</v>
      </c>
      <c r="H2704">
        <v>969</v>
      </c>
      <c r="I2704" s="11">
        <v>57469179</v>
      </c>
      <c r="J2704" t="s">
        <v>7035</v>
      </c>
      <c r="K2704" t="s">
        <v>3499</v>
      </c>
      <c r="L2704" t="s">
        <v>13000</v>
      </c>
      <c r="M2704">
        <v>63855</v>
      </c>
      <c r="N2704">
        <v>2987</v>
      </c>
      <c r="O2704" t="s">
        <v>13001</v>
      </c>
      <c r="P2704">
        <v>0</v>
      </c>
      <c r="Q2704" t="s">
        <v>13002</v>
      </c>
      <c r="R2704" t="s">
        <v>13003</v>
      </c>
      <c r="S2704">
        <v>248</v>
      </c>
      <c r="T2704" t="s">
        <v>37</v>
      </c>
      <c r="U2704" t="s">
        <v>38</v>
      </c>
      <c r="V2704" t="s">
        <v>569</v>
      </c>
      <c r="W2704" s="11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5">
      <c r="A2705" t="s">
        <v>28</v>
      </c>
      <c r="B2705" t="s">
        <v>2732</v>
      </c>
      <c r="C2705">
        <v>183</v>
      </c>
      <c r="D2705">
        <v>106</v>
      </c>
      <c r="E2705">
        <v>287</v>
      </c>
      <c r="F2705">
        <v>233</v>
      </c>
      <c r="G2705" t="s">
        <v>13005</v>
      </c>
      <c r="H2705">
        <v>767</v>
      </c>
      <c r="I2705" s="11">
        <v>148170000</v>
      </c>
      <c r="J2705" t="s">
        <v>855</v>
      </c>
      <c r="K2705" t="s">
        <v>5026</v>
      </c>
      <c r="L2705" t="s">
        <v>13006</v>
      </c>
      <c r="M2705">
        <v>142293</v>
      </c>
      <c r="N2705">
        <v>2053</v>
      </c>
      <c r="O2705" t="s">
        <v>13007</v>
      </c>
      <c r="P2705">
        <v>0</v>
      </c>
      <c r="Q2705" t="s">
        <v>13008</v>
      </c>
      <c r="R2705" t="s">
        <v>13009</v>
      </c>
      <c r="S2705">
        <v>245</v>
      </c>
      <c r="T2705" t="s">
        <v>37</v>
      </c>
      <c r="U2705" t="s">
        <v>38</v>
      </c>
      <c r="V2705" t="s">
        <v>90</v>
      </c>
      <c r="W2705" s="11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5">
      <c r="A2706" t="s">
        <v>28</v>
      </c>
      <c r="B2706" t="s">
        <v>1392</v>
      </c>
      <c r="C2706">
        <v>282</v>
      </c>
      <c r="D2706">
        <v>125</v>
      </c>
      <c r="E2706">
        <v>0</v>
      </c>
      <c r="F2706">
        <v>504</v>
      </c>
      <c r="G2706" t="s">
        <v>13010</v>
      </c>
      <c r="H2706">
        <v>11000</v>
      </c>
      <c r="I2706" s="11">
        <v>460935665</v>
      </c>
      <c r="J2706" t="s">
        <v>31</v>
      </c>
      <c r="K2706" t="s">
        <v>386</v>
      </c>
      <c r="L2706" t="s">
        <v>13011</v>
      </c>
      <c r="M2706">
        <v>911097</v>
      </c>
      <c r="N2706">
        <v>13485</v>
      </c>
      <c r="O2706" t="s">
        <v>7438</v>
      </c>
      <c r="P2706">
        <v>1</v>
      </c>
      <c r="Q2706" t="s">
        <v>13012</v>
      </c>
      <c r="R2706" t="s">
        <v>13013</v>
      </c>
      <c r="S2706">
        <v>1470</v>
      </c>
      <c r="T2706" t="s">
        <v>37</v>
      </c>
      <c r="U2706" t="s">
        <v>38</v>
      </c>
      <c r="V2706" t="s">
        <v>90</v>
      </c>
      <c r="W2706" s="11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5">
      <c r="A2707" t="s">
        <v>28</v>
      </c>
      <c r="B2707" t="s">
        <v>13014</v>
      </c>
      <c r="C2707">
        <v>158</v>
      </c>
      <c r="D2707">
        <v>109</v>
      </c>
      <c r="E2707">
        <v>11</v>
      </c>
      <c r="F2707">
        <v>411</v>
      </c>
      <c r="G2707" t="s">
        <v>5221</v>
      </c>
      <c r="H2707">
        <v>22000</v>
      </c>
      <c r="I2707" s="11">
        <v>35537564</v>
      </c>
      <c r="J2707" t="s">
        <v>1611</v>
      </c>
      <c r="K2707" t="s">
        <v>1683</v>
      </c>
      <c r="L2707" t="s">
        <v>13015</v>
      </c>
      <c r="M2707">
        <v>49671</v>
      </c>
      <c r="N2707">
        <v>24063</v>
      </c>
      <c r="O2707" t="s">
        <v>13016</v>
      </c>
      <c r="P2707">
        <v>1</v>
      </c>
      <c r="Q2707" t="s">
        <v>13017</v>
      </c>
      <c r="R2707" t="s">
        <v>13018</v>
      </c>
      <c r="S2707">
        <v>166</v>
      </c>
      <c r="T2707" t="s">
        <v>37</v>
      </c>
      <c r="U2707" t="s">
        <v>38</v>
      </c>
      <c r="V2707" t="s">
        <v>569</v>
      </c>
      <c r="W2707" s="11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5">
      <c r="A2708" t="s">
        <v>28</v>
      </c>
      <c r="B2708" t="s">
        <v>8501</v>
      </c>
      <c r="C2708">
        <v>89</v>
      </c>
      <c r="D2708">
        <v>200</v>
      </c>
      <c r="E2708">
        <v>767</v>
      </c>
      <c r="F2708">
        <v>382</v>
      </c>
      <c r="G2708" t="s">
        <v>13019</v>
      </c>
      <c r="H2708">
        <v>597</v>
      </c>
      <c r="I2708" s="11">
        <v>111722000</v>
      </c>
      <c r="J2708" t="s">
        <v>5344</v>
      </c>
      <c r="K2708" t="s">
        <v>11004</v>
      </c>
      <c r="L2708" t="s">
        <v>13020</v>
      </c>
      <c r="M2708">
        <v>55816</v>
      </c>
      <c r="N2708">
        <v>1966</v>
      </c>
      <c r="O2708" t="s">
        <v>6414</v>
      </c>
      <c r="P2708">
        <v>2</v>
      </c>
      <c r="Q2708" t="s">
        <v>13021</v>
      </c>
      <c r="R2708" t="s">
        <v>13022</v>
      </c>
      <c r="S2708">
        <v>255</v>
      </c>
      <c r="T2708" t="s">
        <v>37</v>
      </c>
      <c r="U2708" t="s">
        <v>38</v>
      </c>
      <c r="V2708" t="s">
        <v>39</v>
      </c>
      <c r="W2708" s="11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5">
      <c r="A2709" t="s">
        <v>28</v>
      </c>
      <c r="B2709" t="s">
        <v>3902</v>
      </c>
      <c r="C2709">
        <v>128</v>
      </c>
      <c r="D2709">
        <v>112</v>
      </c>
      <c r="E2709">
        <v>197</v>
      </c>
      <c r="F2709">
        <v>632</v>
      </c>
      <c r="G2709" t="s">
        <v>7220</v>
      </c>
      <c r="H2709">
        <v>755</v>
      </c>
      <c r="I2709" s="11">
        <v>90556401</v>
      </c>
      <c r="J2709" t="s">
        <v>2905</v>
      </c>
      <c r="K2709" t="s">
        <v>10093</v>
      </c>
      <c r="L2709" t="s">
        <v>13025</v>
      </c>
      <c r="M2709">
        <v>43795</v>
      </c>
      <c r="N2709">
        <v>3507</v>
      </c>
      <c r="O2709" t="s">
        <v>10911</v>
      </c>
      <c r="P2709">
        <v>1</v>
      </c>
      <c r="Q2709" t="s">
        <v>13026</v>
      </c>
      <c r="R2709" t="s">
        <v>13027</v>
      </c>
      <c r="S2709">
        <v>171</v>
      </c>
      <c r="T2709" t="s">
        <v>37</v>
      </c>
      <c r="U2709" t="s">
        <v>38</v>
      </c>
      <c r="V2709" t="s">
        <v>272</v>
      </c>
      <c r="W2709" s="11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5">
      <c r="A2710" t="s">
        <v>28</v>
      </c>
      <c r="B2710" t="s">
        <v>3999</v>
      </c>
      <c r="C2710">
        <v>410</v>
      </c>
      <c r="D2710">
        <v>116</v>
      </c>
      <c r="E2710">
        <v>737</v>
      </c>
      <c r="F2710">
        <v>141</v>
      </c>
      <c r="G2710" t="s">
        <v>13028</v>
      </c>
      <c r="H2710">
        <v>23000</v>
      </c>
      <c r="I2710" s="11">
        <v>93571803</v>
      </c>
      <c r="J2710" t="s">
        <v>1575</v>
      </c>
      <c r="K2710" t="s">
        <v>58</v>
      </c>
      <c r="L2710" t="s">
        <v>13029</v>
      </c>
      <c r="M2710">
        <v>275869</v>
      </c>
      <c r="N2710">
        <v>23811</v>
      </c>
      <c r="O2710" t="s">
        <v>7332</v>
      </c>
      <c r="P2710">
        <v>2</v>
      </c>
      <c r="Q2710" t="s">
        <v>13030</v>
      </c>
      <c r="R2710" t="s">
        <v>13031</v>
      </c>
      <c r="S2710">
        <v>389</v>
      </c>
      <c r="T2710" t="s">
        <v>37</v>
      </c>
      <c r="U2710" t="s">
        <v>38</v>
      </c>
      <c r="V2710" t="s">
        <v>569</v>
      </c>
      <c r="W2710" s="11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5">
      <c r="A2711" t="s">
        <v>28</v>
      </c>
      <c r="B2711" t="s">
        <v>6616</v>
      </c>
      <c r="C2711">
        <v>54</v>
      </c>
      <c r="D2711">
        <v>120</v>
      </c>
      <c r="E2711">
        <v>36</v>
      </c>
      <c r="F2711">
        <v>633</v>
      </c>
      <c r="G2711" t="s">
        <v>2220</v>
      </c>
      <c r="H2711">
        <v>886</v>
      </c>
      <c r="I2711" s="11">
        <v>52929168</v>
      </c>
      <c r="J2711" t="s">
        <v>982</v>
      </c>
      <c r="K2711" t="s">
        <v>5322</v>
      </c>
      <c r="L2711" t="s">
        <v>13032</v>
      </c>
      <c r="M2711">
        <v>82743</v>
      </c>
      <c r="N2711">
        <v>3280</v>
      </c>
      <c r="O2711" t="s">
        <v>13033</v>
      </c>
      <c r="P2711">
        <v>1</v>
      </c>
      <c r="Q2711" t="s">
        <v>13034</v>
      </c>
      <c r="R2711" t="s">
        <v>13035</v>
      </c>
      <c r="S2711">
        <v>201</v>
      </c>
      <c r="T2711" t="s">
        <v>37</v>
      </c>
      <c r="U2711" t="s">
        <v>38</v>
      </c>
      <c r="V2711" t="s">
        <v>569</v>
      </c>
      <c r="W2711" s="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5">
      <c r="A2712" t="s">
        <v>28</v>
      </c>
      <c r="B2712" t="s">
        <v>13036</v>
      </c>
      <c r="C2712">
        <v>141</v>
      </c>
      <c r="D2712">
        <v>107</v>
      </c>
      <c r="E2712">
        <v>15</v>
      </c>
      <c r="F2712">
        <v>602</v>
      </c>
      <c r="G2712" t="s">
        <v>339</v>
      </c>
      <c r="H2712">
        <v>17000</v>
      </c>
      <c r="I2712" s="11">
        <v>50461335</v>
      </c>
      <c r="J2712" t="s">
        <v>13037</v>
      </c>
      <c r="K2712" t="s">
        <v>479</v>
      </c>
      <c r="L2712" t="s">
        <v>13038</v>
      </c>
      <c r="M2712">
        <v>83893</v>
      </c>
      <c r="N2712">
        <v>20466</v>
      </c>
      <c r="O2712" t="s">
        <v>1281</v>
      </c>
      <c r="P2712">
        <v>3</v>
      </c>
      <c r="Q2712" t="s">
        <v>13039</v>
      </c>
      <c r="R2712" t="s">
        <v>13040</v>
      </c>
      <c r="S2712">
        <v>132</v>
      </c>
      <c r="T2712" t="s">
        <v>37</v>
      </c>
      <c r="U2712" t="s">
        <v>38</v>
      </c>
      <c r="V2712" t="s">
        <v>39</v>
      </c>
      <c r="W2712" s="11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5">
      <c r="A2713" t="s">
        <v>28</v>
      </c>
      <c r="B2713" t="s">
        <v>13041</v>
      </c>
      <c r="C2713">
        <v>57</v>
      </c>
      <c r="D2713">
        <v>107</v>
      </c>
      <c r="E2713">
        <v>42</v>
      </c>
      <c r="F2713">
        <v>808</v>
      </c>
      <c r="G2713" t="s">
        <v>4623</v>
      </c>
      <c r="H2713">
        <v>1000</v>
      </c>
      <c r="I2713" s="11">
        <v>49797148</v>
      </c>
      <c r="J2713" t="s">
        <v>3753</v>
      </c>
      <c r="K2713" t="s">
        <v>11975</v>
      </c>
      <c r="L2713" t="s">
        <v>13042</v>
      </c>
      <c r="M2713">
        <v>49007</v>
      </c>
      <c r="N2713">
        <v>3435</v>
      </c>
      <c r="O2713" t="s">
        <v>1032</v>
      </c>
      <c r="P2713">
        <v>3</v>
      </c>
      <c r="Q2713" t="s">
        <v>13043</v>
      </c>
      <c r="R2713" t="s">
        <v>13044</v>
      </c>
      <c r="S2713">
        <v>97</v>
      </c>
      <c r="T2713" t="s">
        <v>37</v>
      </c>
      <c r="U2713" t="s">
        <v>38</v>
      </c>
      <c r="V2713" t="s">
        <v>569</v>
      </c>
      <c r="W2713" s="11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5">
      <c r="A2714" t="s">
        <v>28</v>
      </c>
      <c r="B2714" t="s">
        <v>1284</v>
      </c>
      <c r="C2714">
        <v>216</v>
      </c>
      <c r="D2714">
        <v>81</v>
      </c>
      <c r="E2714">
        <v>541</v>
      </c>
      <c r="F2714">
        <v>328</v>
      </c>
      <c r="G2714" t="s">
        <v>13045</v>
      </c>
      <c r="H2714">
        <v>991</v>
      </c>
      <c r="I2714" s="11">
        <v>46563158</v>
      </c>
      <c r="J2714" t="s">
        <v>1477</v>
      </c>
      <c r="K2714" t="s">
        <v>3234</v>
      </c>
      <c r="L2714" t="s">
        <v>13046</v>
      </c>
      <c r="M2714">
        <v>207934</v>
      </c>
      <c r="N2714">
        <v>2562</v>
      </c>
      <c r="O2714" t="s">
        <v>7199</v>
      </c>
      <c r="P2714">
        <v>0</v>
      </c>
      <c r="Q2714" t="s">
        <v>13047</v>
      </c>
      <c r="R2714" t="s">
        <v>13048</v>
      </c>
      <c r="S2714">
        <v>629</v>
      </c>
      <c r="T2714" t="s">
        <v>37</v>
      </c>
      <c r="U2714" t="s">
        <v>38</v>
      </c>
      <c r="V2714" t="s">
        <v>569</v>
      </c>
      <c r="W2714" s="11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5">
      <c r="A2715" t="s">
        <v>28</v>
      </c>
      <c r="B2715" t="s">
        <v>2532</v>
      </c>
      <c r="C2715">
        <v>80</v>
      </c>
      <c r="D2715">
        <v>101</v>
      </c>
      <c r="E2715">
        <v>163</v>
      </c>
      <c r="F2715">
        <v>488</v>
      </c>
      <c r="G2715" t="s">
        <v>3069</v>
      </c>
      <c r="H2715">
        <v>683</v>
      </c>
      <c r="I2715" s="11">
        <v>41227069</v>
      </c>
      <c r="J2715" t="s">
        <v>209</v>
      </c>
      <c r="K2715" t="s">
        <v>13049</v>
      </c>
      <c r="L2715" t="s">
        <v>13050</v>
      </c>
      <c r="M2715">
        <v>162701</v>
      </c>
      <c r="N2715">
        <v>2436</v>
      </c>
      <c r="O2715" t="s">
        <v>11475</v>
      </c>
      <c r="P2715">
        <v>1</v>
      </c>
      <c r="Q2715" t="s">
        <v>13051</v>
      </c>
      <c r="R2715" t="s">
        <v>13052</v>
      </c>
      <c r="S2715">
        <v>962</v>
      </c>
      <c r="T2715" t="s">
        <v>37</v>
      </c>
      <c r="U2715" t="s">
        <v>38</v>
      </c>
      <c r="V2715" t="s">
        <v>90</v>
      </c>
      <c r="W2715" s="11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5">
      <c r="A2716" t="s">
        <v>28</v>
      </c>
      <c r="B2716" t="s">
        <v>7575</v>
      </c>
      <c r="C2716">
        <v>77</v>
      </c>
      <c r="D2716">
        <v>122</v>
      </c>
      <c r="E2716">
        <v>0</v>
      </c>
      <c r="F2716">
        <v>191</v>
      </c>
      <c r="G2716" t="s">
        <v>1041</v>
      </c>
      <c r="H2716">
        <v>276</v>
      </c>
      <c r="I2716" s="11">
        <v>39025000</v>
      </c>
      <c r="J2716" t="s">
        <v>1872</v>
      </c>
      <c r="K2716" t="s">
        <v>12094</v>
      </c>
      <c r="L2716" t="s">
        <v>13053</v>
      </c>
      <c r="M2716">
        <v>73193</v>
      </c>
      <c r="N2716">
        <v>903</v>
      </c>
      <c r="O2716" t="s">
        <v>13054</v>
      </c>
      <c r="P2716">
        <v>0</v>
      </c>
      <c r="Q2716" t="s">
        <v>13055</v>
      </c>
      <c r="R2716" t="s">
        <v>13056</v>
      </c>
      <c r="S2716">
        <v>190</v>
      </c>
      <c r="T2716" t="s">
        <v>37</v>
      </c>
      <c r="U2716" t="s">
        <v>56</v>
      </c>
      <c r="V2716" t="s">
        <v>569</v>
      </c>
      <c r="W2716" s="11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5">
      <c r="A2717" t="s">
        <v>28</v>
      </c>
      <c r="B2717" t="s">
        <v>5765</v>
      </c>
      <c r="C2717">
        <v>101</v>
      </c>
      <c r="D2717">
        <v>97</v>
      </c>
      <c r="E2717">
        <v>16</v>
      </c>
      <c r="F2717">
        <v>637</v>
      </c>
      <c r="G2717" t="s">
        <v>10784</v>
      </c>
      <c r="H2717">
        <v>4000</v>
      </c>
      <c r="I2717" s="11">
        <v>38201895</v>
      </c>
      <c r="J2717" t="s">
        <v>209</v>
      </c>
      <c r="K2717" t="s">
        <v>2403</v>
      </c>
      <c r="L2717" t="s">
        <v>13057</v>
      </c>
      <c r="M2717">
        <v>149222</v>
      </c>
      <c r="N2717">
        <v>6223</v>
      </c>
      <c r="O2717" t="s">
        <v>13058</v>
      </c>
      <c r="P2717">
        <v>3</v>
      </c>
      <c r="Q2717" t="s">
        <v>13059</v>
      </c>
      <c r="R2717" t="s">
        <v>13060</v>
      </c>
      <c r="S2717">
        <v>749</v>
      </c>
      <c r="T2717" t="s">
        <v>37</v>
      </c>
      <c r="U2717" t="s">
        <v>38</v>
      </c>
      <c r="V2717" t="s">
        <v>569</v>
      </c>
      <c r="W2717" s="11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5">
      <c r="A2718" t="s">
        <v>28</v>
      </c>
      <c r="B2718" t="s">
        <v>11139</v>
      </c>
      <c r="C2718">
        <v>156</v>
      </c>
      <c r="D2718">
        <v>92</v>
      </c>
      <c r="E2718">
        <v>52</v>
      </c>
      <c r="F2718">
        <v>647</v>
      </c>
      <c r="G2718" t="s">
        <v>13061</v>
      </c>
      <c r="H2718">
        <v>723</v>
      </c>
      <c r="I2718" s="11">
        <v>27669413</v>
      </c>
      <c r="J2718" t="s">
        <v>4883</v>
      </c>
      <c r="K2718" t="s">
        <v>5632</v>
      </c>
      <c r="L2718" t="s">
        <v>13062</v>
      </c>
      <c r="M2718">
        <v>76207</v>
      </c>
      <c r="N2718">
        <v>3101</v>
      </c>
      <c r="O2718" t="s">
        <v>13063</v>
      </c>
      <c r="P2718">
        <v>0</v>
      </c>
      <c r="Q2718" t="s">
        <v>13064</v>
      </c>
      <c r="R2718" t="s">
        <v>13065</v>
      </c>
      <c r="S2718">
        <v>194</v>
      </c>
      <c r="T2718" t="s">
        <v>37</v>
      </c>
      <c r="U2718" t="s">
        <v>263</v>
      </c>
      <c r="V2718" t="s">
        <v>569</v>
      </c>
      <c r="W2718" s="11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5">
      <c r="A2719" t="s">
        <v>28</v>
      </c>
      <c r="B2719" t="s">
        <v>11717</v>
      </c>
      <c r="C2719">
        <v>109</v>
      </c>
      <c r="D2719">
        <v>110</v>
      </c>
      <c r="E2719">
        <v>107</v>
      </c>
      <c r="F2719">
        <v>549</v>
      </c>
      <c r="G2719" t="s">
        <v>13067</v>
      </c>
      <c r="H2719">
        <v>664</v>
      </c>
      <c r="I2719" s="11">
        <v>37766350</v>
      </c>
      <c r="J2719" t="s">
        <v>3270</v>
      </c>
      <c r="K2719" t="s">
        <v>4312</v>
      </c>
      <c r="L2719" t="s">
        <v>13068</v>
      </c>
      <c r="M2719">
        <v>19440</v>
      </c>
      <c r="N2719">
        <v>3376</v>
      </c>
      <c r="O2719" t="s">
        <v>2952</v>
      </c>
      <c r="P2719">
        <v>5</v>
      </c>
      <c r="Q2719" t="s">
        <v>13069</v>
      </c>
      <c r="R2719" t="s">
        <v>13070</v>
      </c>
      <c r="S2719">
        <v>56</v>
      </c>
      <c r="T2719" t="s">
        <v>37</v>
      </c>
      <c r="U2719" t="s">
        <v>38</v>
      </c>
      <c r="V2719" t="s">
        <v>39</v>
      </c>
      <c r="W2719" s="11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5">
      <c r="A2720" t="s">
        <v>28</v>
      </c>
      <c r="B2720" t="s">
        <v>13071</v>
      </c>
      <c r="C2720">
        <v>62</v>
      </c>
      <c r="D2720">
        <v>86</v>
      </c>
      <c r="E2720">
        <v>5</v>
      </c>
      <c r="F2720">
        <v>532</v>
      </c>
      <c r="G2720" t="s">
        <v>3575</v>
      </c>
      <c r="H2720">
        <v>584</v>
      </c>
      <c r="I2720" s="11">
        <v>23978402</v>
      </c>
      <c r="J2720" t="s">
        <v>982</v>
      </c>
      <c r="K2720" t="s">
        <v>3412</v>
      </c>
      <c r="L2720" t="s">
        <v>13072</v>
      </c>
      <c r="M2720">
        <v>10966</v>
      </c>
      <c r="N2720">
        <v>3850</v>
      </c>
      <c r="O2720" t="s">
        <v>220</v>
      </c>
      <c r="P2720">
        <v>1</v>
      </c>
      <c r="Q2720" t="s">
        <v>13073</v>
      </c>
      <c r="R2720" t="s">
        <v>13074</v>
      </c>
      <c r="S2720">
        <v>100</v>
      </c>
      <c r="T2720" t="s">
        <v>37</v>
      </c>
      <c r="U2720" t="s">
        <v>38</v>
      </c>
      <c r="V2720" t="s">
        <v>39</v>
      </c>
      <c r="W2720" s="11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5">
      <c r="A2721" t="s">
        <v>28</v>
      </c>
      <c r="B2721" t="s">
        <v>2183</v>
      </c>
      <c r="C2721">
        <v>33</v>
      </c>
      <c r="D2721">
        <v>91</v>
      </c>
      <c r="E2721">
        <v>0</v>
      </c>
      <c r="F2721">
        <v>298</v>
      </c>
      <c r="G2721" t="s">
        <v>13075</v>
      </c>
      <c r="H2721">
        <v>636</v>
      </c>
      <c r="I2721" s="11">
        <v>21370057</v>
      </c>
      <c r="J2721" t="s">
        <v>2062</v>
      </c>
      <c r="K2721" t="s">
        <v>13076</v>
      </c>
      <c r="L2721" t="s">
        <v>13077</v>
      </c>
      <c r="M2721">
        <v>9903</v>
      </c>
      <c r="N2721">
        <v>1852</v>
      </c>
      <c r="O2721" t="s">
        <v>3347</v>
      </c>
      <c r="P2721">
        <v>0</v>
      </c>
      <c r="Q2721" t="s">
        <v>13078</v>
      </c>
      <c r="R2721" t="s">
        <v>13079</v>
      </c>
      <c r="S2721">
        <v>80</v>
      </c>
      <c r="T2721" t="s">
        <v>37</v>
      </c>
      <c r="U2721" t="s">
        <v>38</v>
      </c>
      <c r="V2721" t="s">
        <v>569</v>
      </c>
      <c r="W2721" s="1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5">
      <c r="A2722" t="s">
        <v>28</v>
      </c>
      <c r="B2722" t="s">
        <v>7033</v>
      </c>
      <c r="C2722">
        <v>52</v>
      </c>
      <c r="D2722">
        <v>100</v>
      </c>
      <c r="E2722">
        <v>365</v>
      </c>
      <c r="F2722">
        <v>225</v>
      </c>
      <c r="G2722" t="s">
        <v>13080</v>
      </c>
      <c r="H2722">
        <v>425</v>
      </c>
      <c r="I2722" s="11">
        <v>4884663</v>
      </c>
      <c r="J2722" t="s">
        <v>9495</v>
      </c>
      <c r="K2722" t="s">
        <v>13081</v>
      </c>
      <c r="L2722" t="s">
        <v>13082</v>
      </c>
      <c r="M2722">
        <v>5187</v>
      </c>
      <c r="N2722">
        <v>1661</v>
      </c>
      <c r="O2722" t="s">
        <v>5931</v>
      </c>
      <c r="P2722">
        <v>0</v>
      </c>
      <c r="Q2722" t="s">
        <v>13083</v>
      </c>
      <c r="R2722" t="s">
        <v>13084</v>
      </c>
      <c r="S2722">
        <v>64</v>
      </c>
      <c r="T2722" t="s">
        <v>37</v>
      </c>
      <c r="U2722" t="s">
        <v>38</v>
      </c>
      <c r="V2722" t="s">
        <v>90</v>
      </c>
      <c r="W2722" s="11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5">
      <c r="A2723" t="s">
        <v>28</v>
      </c>
      <c r="B2723" t="s">
        <v>13085</v>
      </c>
      <c r="C2723">
        <v>351</v>
      </c>
      <c r="D2723">
        <v>111</v>
      </c>
      <c r="E2723">
        <v>34</v>
      </c>
      <c r="F2723">
        <v>54</v>
      </c>
      <c r="G2723" t="s">
        <v>13086</v>
      </c>
      <c r="H2723">
        <v>838</v>
      </c>
      <c r="I2723" s="11">
        <v>38317535</v>
      </c>
      <c r="J2723" t="s">
        <v>209</v>
      </c>
      <c r="K2723" t="s">
        <v>395</v>
      </c>
      <c r="L2723" t="s">
        <v>13087</v>
      </c>
      <c r="M2723">
        <v>73249</v>
      </c>
      <c r="N2723">
        <v>995</v>
      </c>
      <c r="O2723" t="s">
        <v>13088</v>
      </c>
      <c r="P2723">
        <v>1</v>
      </c>
      <c r="Q2723" t="s">
        <v>13089</v>
      </c>
      <c r="R2723" t="s">
        <v>13090</v>
      </c>
      <c r="S2723">
        <v>212</v>
      </c>
      <c r="T2723" t="s">
        <v>37</v>
      </c>
      <c r="U2723" t="s">
        <v>56</v>
      </c>
      <c r="V2723" t="s">
        <v>39</v>
      </c>
      <c r="W2723" s="11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5">
      <c r="A2724" t="s">
        <v>28</v>
      </c>
      <c r="B2724" t="s">
        <v>13091</v>
      </c>
      <c r="C2724">
        <v>37</v>
      </c>
      <c r="D2724">
        <v>89</v>
      </c>
      <c r="E2724">
        <v>2</v>
      </c>
      <c r="F2724">
        <v>651</v>
      </c>
      <c r="G2724" t="s">
        <v>9825</v>
      </c>
      <c r="H2724">
        <v>799</v>
      </c>
      <c r="I2724" s="11">
        <v>13903262</v>
      </c>
      <c r="J2724" t="s">
        <v>3753</v>
      </c>
      <c r="K2724" t="s">
        <v>11608</v>
      </c>
      <c r="L2724" t="s">
        <v>13092</v>
      </c>
      <c r="M2724">
        <v>14656</v>
      </c>
      <c r="N2724">
        <v>4291</v>
      </c>
      <c r="O2724" t="s">
        <v>4827</v>
      </c>
      <c r="P2724">
        <v>0</v>
      </c>
      <c r="Q2724" t="s">
        <v>13093</v>
      </c>
      <c r="R2724" t="s">
        <v>13094</v>
      </c>
      <c r="S2724">
        <v>90</v>
      </c>
      <c r="T2724" t="s">
        <v>37</v>
      </c>
      <c r="U2724" t="s">
        <v>38</v>
      </c>
      <c r="V2724" t="s">
        <v>39</v>
      </c>
      <c r="W2724" s="11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5">
      <c r="A2725" t="s">
        <v>28</v>
      </c>
      <c r="B2725" t="s">
        <v>5804</v>
      </c>
      <c r="C2725">
        <v>58</v>
      </c>
      <c r="D2725">
        <v>84</v>
      </c>
      <c r="E2725">
        <v>71</v>
      </c>
      <c r="F2725">
        <v>553</v>
      </c>
      <c r="G2725" t="s">
        <v>3723</v>
      </c>
      <c r="H2725">
        <v>8000</v>
      </c>
      <c r="I2725" s="11">
        <v>13592872</v>
      </c>
      <c r="J2725" t="s">
        <v>1611</v>
      </c>
      <c r="K2725" t="s">
        <v>1213</v>
      </c>
      <c r="L2725" t="s">
        <v>13095</v>
      </c>
      <c r="M2725">
        <v>10777</v>
      </c>
      <c r="N2725">
        <v>10982</v>
      </c>
      <c r="O2725" t="s">
        <v>2822</v>
      </c>
      <c r="P2725">
        <v>1</v>
      </c>
      <c r="Q2725" t="s">
        <v>13096</v>
      </c>
      <c r="R2725" t="s">
        <v>13097</v>
      </c>
      <c r="S2725">
        <v>79</v>
      </c>
      <c r="T2725" t="s">
        <v>37</v>
      </c>
      <c r="U2725" t="s">
        <v>38</v>
      </c>
      <c r="V2725" t="s">
        <v>569</v>
      </c>
      <c r="W2725" s="11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5">
      <c r="A2726" t="s">
        <v>28</v>
      </c>
      <c r="B2726" t="s">
        <v>13098</v>
      </c>
      <c r="C2726">
        <v>175</v>
      </c>
      <c r="D2726">
        <v>98</v>
      </c>
      <c r="E2726">
        <v>0</v>
      </c>
      <c r="F2726">
        <v>123</v>
      </c>
      <c r="G2726" t="s">
        <v>13099</v>
      </c>
      <c r="H2726">
        <v>358</v>
      </c>
      <c r="I2726" s="11">
        <v>18381787</v>
      </c>
      <c r="J2726" t="s">
        <v>2450</v>
      </c>
      <c r="K2726" t="s">
        <v>3387</v>
      </c>
      <c r="L2726" t="s">
        <v>13100</v>
      </c>
      <c r="M2726">
        <v>15684</v>
      </c>
      <c r="N2726">
        <v>1114</v>
      </c>
      <c r="O2726" t="s">
        <v>13101</v>
      </c>
      <c r="P2726">
        <v>4</v>
      </c>
      <c r="Q2726" t="s">
        <v>13102</v>
      </c>
      <c r="R2726" t="s">
        <v>13103</v>
      </c>
      <c r="S2726">
        <v>126</v>
      </c>
      <c r="T2726" t="s">
        <v>37</v>
      </c>
      <c r="U2726" t="s">
        <v>56</v>
      </c>
      <c r="V2726" t="s">
        <v>39</v>
      </c>
      <c r="W2726" s="11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5">
      <c r="A2727" t="s">
        <v>28</v>
      </c>
      <c r="B2727" t="s">
        <v>13104</v>
      </c>
      <c r="C2727">
        <v>75</v>
      </c>
      <c r="D2727">
        <v>95</v>
      </c>
      <c r="E2727">
        <v>5</v>
      </c>
      <c r="F2727">
        <v>443</v>
      </c>
      <c r="G2727" t="s">
        <v>1779</v>
      </c>
      <c r="H2727">
        <v>1000</v>
      </c>
      <c r="I2727" s="11">
        <v>13558739</v>
      </c>
      <c r="J2727" t="s">
        <v>1611</v>
      </c>
      <c r="K2727" t="s">
        <v>7192</v>
      </c>
      <c r="L2727" t="s">
        <v>13105</v>
      </c>
      <c r="M2727">
        <v>15427</v>
      </c>
      <c r="N2727">
        <v>2729</v>
      </c>
      <c r="O2727" t="s">
        <v>2481</v>
      </c>
      <c r="P2727">
        <v>0</v>
      </c>
      <c r="Q2727" t="s">
        <v>13106</v>
      </c>
      <c r="R2727" t="s">
        <v>13107</v>
      </c>
      <c r="S2727">
        <v>121</v>
      </c>
      <c r="T2727" t="s">
        <v>37</v>
      </c>
      <c r="U2727" t="s">
        <v>38</v>
      </c>
      <c r="V2727" t="s">
        <v>569</v>
      </c>
      <c r="W2727" s="11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5">
      <c r="A2728" t="s">
        <v>28</v>
      </c>
      <c r="B2728" t="s">
        <v>9147</v>
      </c>
      <c r="C2728">
        <v>161</v>
      </c>
      <c r="D2728">
        <v>100</v>
      </c>
      <c r="E2728">
        <v>0</v>
      </c>
      <c r="F2728">
        <v>303</v>
      </c>
      <c r="G2728" t="s">
        <v>6053</v>
      </c>
      <c r="H2728">
        <v>11000</v>
      </c>
      <c r="I2728" s="11">
        <v>13103828</v>
      </c>
      <c r="J2728" t="s">
        <v>2062</v>
      </c>
      <c r="K2728" t="s">
        <v>644</v>
      </c>
      <c r="L2728" t="s">
        <v>13108</v>
      </c>
      <c r="M2728">
        <v>59982</v>
      </c>
      <c r="N2728">
        <v>12237</v>
      </c>
      <c r="O2728" t="s">
        <v>4678</v>
      </c>
      <c r="P2728">
        <v>0</v>
      </c>
      <c r="Q2728" t="s">
        <v>13109</v>
      </c>
      <c r="R2728" t="s">
        <v>13110</v>
      </c>
      <c r="S2728">
        <v>463</v>
      </c>
      <c r="T2728" t="s">
        <v>37</v>
      </c>
      <c r="U2728" t="s">
        <v>38</v>
      </c>
      <c r="V2728" t="s">
        <v>569</v>
      </c>
      <c r="W2728" s="11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5">
      <c r="A2729" t="s">
        <v>28</v>
      </c>
      <c r="B2729" t="s">
        <v>13111</v>
      </c>
      <c r="C2729">
        <v>203</v>
      </c>
      <c r="D2729">
        <v>109</v>
      </c>
      <c r="E2729">
        <v>64</v>
      </c>
      <c r="F2729">
        <v>553</v>
      </c>
      <c r="G2729" t="s">
        <v>3090</v>
      </c>
      <c r="H2729">
        <v>16000</v>
      </c>
      <c r="I2729" s="11">
        <v>33305037</v>
      </c>
      <c r="J2729" t="s">
        <v>5652</v>
      </c>
      <c r="K2729" t="s">
        <v>310</v>
      </c>
      <c r="L2729" t="s">
        <v>13112</v>
      </c>
      <c r="M2729">
        <v>33856</v>
      </c>
      <c r="N2729">
        <v>17866</v>
      </c>
      <c r="O2729" t="s">
        <v>8382</v>
      </c>
      <c r="P2729">
        <v>2</v>
      </c>
      <c r="Q2729" t="s">
        <v>13113</v>
      </c>
      <c r="R2729" t="s">
        <v>13114</v>
      </c>
      <c r="S2729">
        <v>147</v>
      </c>
      <c r="T2729" t="s">
        <v>37</v>
      </c>
      <c r="U2729" t="s">
        <v>56</v>
      </c>
      <c r="V2729" t="s">
        <v>39</v>
      </c>
      <c r="W2729" s="11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5">
      <c r="A2730" t="s">
        <v>720</v>
      </c>
      <c r="B2730" t="s">
        <v>1077</v>
      </c>
      <c r="C2730">
        <v>188</v>
      </c>
      <c r="D2730">
        <v>118</v>
      </c>
      <c r="E2730">
        <v>386</v>
      </c>
      <c r="F2730">
        <v>812</v>
      </c>
      <c r="G2730" t="s">
        <v>420</v>
      </c>
      <c r="H2730">
        <v>14000</v>
      </c>
      <c r="I2730" s="11">
        <v>10214647</v>
      </c>
      <c r="J2730" t="s">
        <v>1493</v>
      </c>
      <c r="K2730" t="s">
        <v>223</v>
      </c>
      <c r="L2730" t="s">
        <v>13115</v>
      </c>
      <c r="M2730">
        <v>42689</v>
      </c>
      <c r="N2730">
        <v>17490</v>
      </c>
      <c r="O2730" t="s">
        <v>4440</v>
      </c>
      <c r="P2730">
        <v>0</v>
      </c>
      <c r="Q2730" t="s">
        <v>13116</v>
      </c>
      <c r="R2730" t="s">
        <v>13117</v>
      </c>
      <c r="S2730">
        <v>204</v>
      </c>
      <c r="T2730" t="s">
        <v>37</v>
      </c>
      <c r="U2730" t="s">
        <v>38</v>
      </c>
      <c r="V2730" t="s">
        <v>569</v>
      </c>
      <c r="W2730" s="11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5">
      <c r="A2731" t="s">
        <v>28</v>
      </c>
      <c r="B2731" t="s">
        <v>74</v>
      </c>
      <c r="C2731">
        <v>221</v>
      </c>
      <c r="D2731">
        <v>88</v>
      </c>
      <c r="E2731">
        <v>0</v>
      </c>
      <c r="F2731">
        <v>795</v>
      </c>
      <c r="G2731" t="s">
        <v>3044</v>
      </c>
      <c r="H2731">
        <v>901</v>
      </c>
      <c r="I2731" s="11">
        <v>11501093</v>
      </c>
      <c r="J2731" t="s">
        <v>855</v>
      </c>
      <c r="K2731" t="s">
        <v>13118</v>
      </c>
      <c r="L2731" t="s">
        <v>13119</v>
      </c>
      <c r="M2731">
        <v>128850</v>
      </c>
      <c r="N2731">
        <v>3913</v>
      </c>
      <c r="O2731" t="s">
        <v>8791</v>
      </c>
      <c r="P2731">
        <v>0</v>
      </c>
      <c r="Q2731" t="s">
        <v>13120</v>
      </c>
      <c r="R2731" t="s">
        <v>13121</v>
      </c>
      <c r="S2731">
        <v>604</v>
      </c>
      <c r="T2731" t="s">
        <v>37</v>
      </c>
      <c r="U2731" t="s">
        <v>38</v>
      </c>
      <c r="V2731" t="s">
        <v>569</v>
      </c>
      <c r="W2731" s="1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5">
      <c r="A2732" t="s">
        <v>28</v>
      </c>
      <c r="B2732" t="s">
        <v>13122</v>
      </c>
      <c r="C2732">
        <v>66</v>
      </c>
      <c r="D2732">
        <v>86</v>
      </c>
      <c r="E2732">
        <v>4</v>
      </c>
      <c r="F2732">
        <v>424</v>
      </c>
      <c r="G2732" t="s">
        <v>8854</v>
      </c>
      <c r="H2732">
        <v>960</v>
      </c>
      <c r="I2732" s="11">
        <v>4814244</v>
      </c>
      <c r="J2732" t="s">
        <v>1618</v>
      </c>
      <c r="K2732" t="s">
        <v>721</v>
      </c>
      <c r="L2732" t="s">
        <v>13123</v>
      </c>
      <c r="M2732">
        <v>12437</v>
      </c>
      <c r="N2732">
        <v>2415</v>
      </c>
      <c r="O2732" t="s">
        <v>13124</v>
      </c>
      <c r="P2732">
        <v>4</v>
      </c>
      <c r="Q2732" t="s">
        <v>13125</v>
      </c>
      <c r="R2732" t="s">
        <v>13126</v>
      </c>
      <c r="S2732">
        <v>107</v>
      </c>
      <c r="T2732" t="s">
        <v>37</v>
      </c>
      <c r="U2732" t="s">
        <v>263</v>
      </c>
      <c r="V2732" t="s">
        <v>569</v>
      </c>
      <c r="W2732" s="11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5">
      <c r="A2733" t="s">
        <v>28</v>
      </c>
      <c r="B2733" t="s">
        <v>7236</v>
      </c>
      <c r="C2733">
        <v>80</v>
      </c>
      <c r="D2733">
        <v>118</v>
      </c>
      <c r="E2733">
        <v>529</v>
      </c>
      <c r="F2733">
        <v>472</v>
      </c>
      <c r="G2733" t="s">
        <v>210</v>
      </c>
      <c r="H2733">
        <v>40000</v>
      </c>
      <c r="I2733" s="11">
        <v>9170214</v>
      </c>
      <c r="J2733" t="s">
        <v>209</v>
      </c>
      <c r="K2733" t="s">
        <v>43</v>
      </c>
      <c r="L2733" t="s">
        <v>13127</v>
      </c>
      <c r="M2733">
        <v>171882</v>
      </c>
      <c r="N2733">
        <v>69746</v>
      </c>
      <c r="O2733" t="s">
        <v>13128</v>
      </c>
      <c r="P2733">
        <v>1</v>
      </c>
      <c r="Q2733" t="s">
        <v>13129</v>
      </c>
      <c r="R2733" t="s">
        <v>13130</v>
      </c>
      <c r="S2733">
        <v>292</v>
      </c>
      <c r="T2733" t="s">
        <v>37</v>
      </c>
      <c r="U2733" t="s">
        <v>38</v>
      </c>
      <c r="V2733" t="s">
        <v>39</v>
      </c>
      <c r="W2733" s="11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5">
      <c r="A2734" t="s">
        <v>28</v>
      </c>
      <c r="B2734" t="s">
        <v>13131</v>
      </c>
      <c r="C2734">
        <v>25</v>
      </c>
      <c r="D2734">
        <v>125</v>
      </c>
      <c r="E2734">
        <v>10</v>
      </c>
      <c r="F2734">
        <v>109</v>
      </c>
      <c r="G2734" t="s">
        <v>13132</v>
      </c>
      <c r="H2734">
        <v>866</v>
      </c>
      <c r="I2734" s="11">
        <v>4068087</v>
      </c>
      <c r="J2734" t="s">
        <v>5652</v>
      </c>
      <c r="K2734" t="s">
        <v>11075</v>
      </c>
      <c r="L2734" t="s">
        <v>13133</v>
      </c>
      <c r="M2734">
        <v>2164</v>
      </c>
      <c r="N2734">
        <v>1281</v>
      </c>
      <c r="O2734" t="s">
        <v>13134</v>
      </c>
      <c r="P2734">
        <v>1</v>
      </c>
      <c r="Q2734" t="s">
        <v>13135</v>
      </c>
      <c r="R2734" t="s">
        <v>13136</v>
      </c>
      <c r="S2734">
        <v>74</v>
      </c>
      <c r="T2734" t="s">
        <v>37</v>
      </c>
      <c r="U2734" t="s">
        <v>263</v>
      </c>
      <c r="V2734" t="s">
        <v>39</v>
      </c>
      <c r="W2734" s="11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5">
      <c r="A2735" t="s">
        <v>28</v>
      </c>
      <c r="B2735" t="s">
        <v>10480</v>
      </c>
      <c r="C2735">
        <v>169</v>
      </c>
      <c r="D2735">
        <v>125</v>
      </c>
      <c r="E2735">
        <v>608</v>
      </c>
      <c r="F2735">
        <v>579</v>
      </c>
      <c r="G2735" t="s">
        <v>4520</v>
      </c>
      <c r="H2735">
        <v>979</v>
      </c>
      <c r="I2735" s="11">
        <v>3753806</v>
      </c>
      <c r="J2735" t="s">
        <v>1872</v>
      </c>
      <c r="K2735" t="s">
        <v>354</v>
      </c>
      <c r="L2735" t="s">
        <v>13137</v>
      </c>
      <c r="M2735">
        <v>20307</v>
      </c>
      <c r="N2735">
        <v>3133</v>
      </c>
      <c r="O2735" t="s">
        <v>2356</v>
      </c>
      <c r="P2735">
        <v>1</v>
      </c>
      <c r="Q2735" t="s">
        <v>13138</v>
      </c>
      <c r="R2735" t="s">
        <v>13139</v>
      </c>
      <c r="S2735">
        <v>165</v>
      </c>
      <c r="T2735" t="s">
        <v>37</v>
      </c>
      <c r="U2735" t="s">
        <v>56</v>
      </c>
      <c r="V2735" t="s">
        <v>569</v>
      </c>
      <c r="W2735" s="11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5">
      <c r="A2736" t="s">
        <v>28</v>
      </c>
      <c r="B2736" t="s">
        <v>12445</v>
      </c>
      <c r="C2736">
        <v>70</v>
      </c>
      <c r="D2736">
        <v>94</v>
      </c>
      <c r="E2736">
        <v>18</v>
      </c>
      <c r="F2736">
        <v>183</v>
      </c>
      <c r="G2736" t="s">
        <v>4735</v>
      </c>
      <c r="H2736">
        <v>658</v>
      </c>
      <c r="I2736" s="11">
        <v>3034181</v>
      </c>
      <c r="J2736" t="s">
        <v>6232</v>
      </c>
      <c r="K2736" t="s">
        <v>2689</v>
      </c>
      <c r="L2736" t="s">
        <v>13140</v>
      </c>
      <c r="M2736">
        <v>13622</v>
      </c>
      <c r="N2736">
        <v>1559</v>
      </c>
      <c r="O2736" t="s">
        <v>13141</v>
      </c>
      <c r="P2736">
        <v>3</v>
      </c>
      <c r="Q2736" t="s">
        <v>13142</v>
      </c>
      <c r="R2736" t="s">
        <v>13143</v>
      </c>
      <c r="S2736">
        <v>128</v>
      </c>
      <c r="T2736" t="s">
        <v>37</v>
      </c>
      <c r="U2736" t="s">
        <v>56</v>
      </c>
      <c r="V2736" t="s">
        <v>569</v>
      </c>
      <c r="W2736" s="11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5">
      <c r="A2737" t="s">
        <v>28</v>
      </c>
      <c r="B2737" t="s">
        <v>9569</v>
      </c>
      <c r="C2737">
        <v>15</v>
      </c>
      <c r="D2737">
        <v>113</v>
      </c>
      <c r="E2737">
        <v>300</v>
      </c>
      <c r="F2737">
        <v>787</v>
      </c>
      <c r="G2737" t="s">
        <v>1594</v>
      </c>
      <c r="H2737">
        <v>1000</v>
      </c>
      <c r="I2737" s="11">
        <v>2832826</v>
      </c>
      <c r="J2737" t="s">
        <v>1375</v>
      </c>
      <c r="K2737" t="s">
        <v>3816</v>
      </c>
      <c r="L2737" t="s">
        <v>13144</v>
      </c>
      <c r="M2737">
        <v>1761</v>
      </c>
      <c r="N2737">
        <v>3072</v>
      </c>
      <c r="O2737" t="s">
        <v>12609</v>
      </c>
      <c r="P2737">
        <v>2</v>
      </c>
      <c r="Q2737" t="s">
        <v>13145</v>
      </c>
      <c r="R2737" t="s">
        <v>13146</v>
      </c>
      <c r="S2737">
        <v>19</v>
      </c>
      <c r="T2737" t="s">
        <v>37</v>
      </c>
      <c r="U2737" t="s">
        <v>38</v>
      </c>
      <c r="V2737" t="s">
        <v>569</v>
      </c>
      <c r="W2737" s="11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5">
      <c r="A2738" t="s">
        <v>28</v>
      </c>
      <c r="B2738" t="s">
        <v>6750</v>
      </c>
      <c r="C2738">
        <v>535</v>
      </c>
      <c r="D2738">
        <v>104</v>
      </c>
      <c r="E2738">
        <v>1000</v>
      </c>
      <c r="F2738">
        <v>272</v>
      </c>
      <c r="G2738" t="s">
        <v>6619</v>
      </c>
      <c r="H2738">
        <v>3000</v>
      </c>
      <c r="I2738" s="11">
        <v>13214255</v>
      </c>
      <c r="J2738" t="s">
        <v>5897</v>
      </c>
      <c r="K2738" t="s">
        <v>696</v>
      </c>
      <c r="L2738" t="s">
        <v>13147</v>
      </c>
      <c r="M2738">
        <v>96233</v>
      </c>
      <c r="N2738">
        <v>4082</v>
      </c>
      <c r="O2738" t="s">
        <v>13148</v>
      </c>
      <c r="P2738">
        <v>1</v>
      </c>
      <c r="Q2738" t="s">
        <v>13149</v>
      </c>
      <c r="R2738" t="s">
        <v>13150</v>
      </c>
      <c r="S2738">
        <v>313</v>
      </c>
      <c r="T2738" t="s">
        <v>37</v>
      </c>
      <c r="U2738" t="s">
        <v>38</v>
      </c>
      <c r="V2738" t="s">
        <v>569</v>
      </c>
      <c r="W2738" s="11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5">
      <c r="A2739" t="s">
        <v>28</v>
      </c>
      <c r="B2739" t="s">
        <v>1451</v>
      </c>
      <c r="C2739">
        <v>92</v>
      </c>
      <c r="D2739">
        <v>95</v>
      </c>
      <c r="E2739">
        <v>596</v>
      </c>
      <c r="F2739">
        <v>697</v>
      </c>
      <c r="G2739" t="s">
        <v>12353</v>
      </c>
      <c r="H2739">
        <v>1000</v>
      </c>
      <c r="I2739" s="11">
        <v>16017403</v>
      </c>
      <c r="J2739" t="s">
        <v>8366</v>
      </c>
      <c r="K2739" t="s">
        <v>1489</v>
      </c>
      <c r="L2739" t="s">
        <v>13151</v>
      </c>
      <c r="M2739">
        <v>17333</v>
      </c>
      <c r="N2739">
        <v>3300</v>
      </c>
      <c r="O2739" t="s">
        <v>3065</v>
      </c>
      <c r="P2739">
        <v>2</v>
      </c>
      <c r="Q2739" t="s">
        <v>13152</v>
      </c>
      <c r="R2739" t="s">
        <v>13153</v>
      </c>
      <c r="S2739">
        <v>153</v>
      </c>
      <c r="T2739" t="s">
        <v>37</v>
      </c>
      <c r="U2739" t="s">
        <v>38</v>
      </c>
      <c r="V2739" t="s">
        <v>569</v>
      </c>
      <c r="W2739" s="11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5">
      <c r="A2740" t="s">
        <v>28</v>
      </c>
      <c r="B2740" t="s">
        <v>13154</v>
      </c>
      <c r="C2740">
        <v>14</v>
      </c>
      <c r="D2740">
        <v>102</v>
      </c>
      <c r="E2740">
        <v>8</v>
      </c>
      <c r="F2740">
        <v>40</v>
      </c>
      <c r="G2740" t="s">
        <v>13155</v>
      </c>
      <c r="H2740">
        <v>14000</v>
      </c>
      <c r="I2740" s="11">
        <v>2807854</v>
      </c>
      <c r="J2740" t="s">
        <v>2245</v>
      </c>
      <c r="K2740" t="s">
        <v>1909</v>
      </c>
      <c r="L2740" t="s">
        <v>13156</v>
      </c>
      <c r="M2740">
        <v>14129</v>
      </c>
      <c r="N2740">
        <v>14281</v>
      </c>
      <c r="O2740" t="s">
        <v>13157</v>
      </c>
      <c r="P2740">
        <v>1</v>
      </c>
      <c r="Q2740" t="s">
        <v>13158</v>
      </c>
      <c r="R2740" t="s">
        <v>13159</v>
      </c>
      <c r="S2740">
        <v>39</v>
      </c>
      <c r="T2740" t="s">
        <v>37</v>
      </c>
      <c r="U2740" t="s">
        <v>38</v>
      </c>
      <c r="V2740" t="s">
        <v>39</v>
      </c>
      <c r="W2740" s="11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5">
      <c r="A2741" t="s">
        <v>28</v>
      </c>
      <c r="B2741" t="s">
        <v>13160</v>
      </c>
      <c r="C2741">
        <v>78</v>
      </c>
      <c r="D2741">
        <v>104</v>
      </c>
      <c r="E2741">
        <v>238</v>
      </c>
      <c r="F2741">
        <v>22</v>
      </c>
      <c r="G2741" t="s">
        <v>13161</v>
      </c>
      <c r="H2741">
        <v>60</v>
      </c>
      <c r="I2741" s="11">
        <v>352786</v>
      </c>
      <c r="J2741" t="s">
        <v>4122</v>
      </c>
      <c r="K2741" t="s">
        <v>13162</v>
      </c>
      <c r="L2741" t="s">
        <v>13163</v>
      </c>
      <c r="M2741">
        <v>11132</v>
      </c>
      <c r="N2741">
        <v>150</v>
      </c>
      <c r="O2741" t="s">
        <v>13164</v>
      </c>
      <c r="P2741">
        <v>0</v>
      </c>
      <c r="Q2741" t="s">
        <v>13165</v>
      </c>
      <c r="R2741" t="s">
        <v>13166</v>
      </c>
      <c r="S2741">
        <v>86</v>
      </c>
      <c r="T2741" t="s">
        <v>37</v>
      </c>
      <c r="U2741" t="s">
        <v>38</v>
      </c>
      <c r="V2741" t="s">
        <v>39</v>
      </c>
      <c r="W2741" s="1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5">
      <c r="A2742" t="s">
        <v>28</v>
      </c>
      <c r="B2742" t="s">
        <v>7033</v>
      </c>
      <c r="C2742">
        <v>223</v>
      </c>
      <c r="D2742">
        <v>120</v>
      </c>
      <c r="E2742">
        <v>365</v>
      </c>
      <c r="F2742">
        <v>723</v>
      </c>
      <c r="G2742" t="s">
        <v>7034</v>
      </c>
      <c r="H2742">
        <v>887</v>
      </c>
      <c r="I2742" s="11">
        <v>76600000</v>
      </c>
      <c r="J2742" t="s">
        <v>7035</v>
      </c>
      <c r="K2742" t="s">
        <v>7036</v>
      </c>
      <c r="L2742" t="s">
        <v>7037</v>
      </c>
      <c r="M2742">
        <v>105448</v>
      </c>
      <c r="N2742">
        <v>3876</v>
      </c>
      <c r="O2742" t="s">
        <v>1996</v>
      </c>
      <c r="P2742">
        <v>0</v>
      </c>
      <c r="Q2742" t="s">
        <v>7038</v>
      </c>
      <c r="R2742" t="s">
        <v>7039</v>
      </c>
      <c r="S2742">
        <v>321</v>
      </c>
      <c r="T2742" t="s">
        <v>37</v>
      </c>
      <c r="U2742" t="s">
        <v>38</v>
      </c>
      <c r="V2742" t="s">
        <v>90</v>
      </c>
      <c r="W2742" s="11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5">
      <c r="A2743" t="s">
        <v>28</v>
      </c>
      <c r="B2743" t="s">
        <v>13168</v>
      </c>
      <c r="C2743">
        <v>160</v>
      </c>
      <c r="D2743">
        <v>95</v>
      </c>
      <c r="E2743">
        <v>43</v>
      </c>
      <c r="F2743">
        <v>357</v>
      </c>
      <c r="G2743" t="s">
        <v>5632</v>
      </c>
      <c r="H2743">
        <v>3000</v>
      </c>
      <c r="I2743" s="11">
        <v>56729973</v>
      </c>
      <c r="J2743" t="s">
        <v>4883</v>
      </c>
      <c r="K2743" t="s">
        <v>5207</v>
      </c>
      <c r="L2743" t="s">
        <v>13169</v>
      </c>
      <c r="M2743">
        <v>88529</v>
      </c>
      <c r="N2743">
        <v>5286</v>
      </c>
      <c r="O2743" t="s">
        <v>13170</v>
      </c>
      <c r="P2743">
        <v>0</v>
      </c>
      <c r="Q2743" t="s">
        <v>13171</v>
      </c>
      <c r="R2743" t="s">
        <v>13172</v>
      </c>
      <c r="S2743">
        <v>262</v>
      </c>
      <c r="T2743" t="s">
        <v>37</v>
      </c>
      <c r="U2743" t="s">
        <v>38</v>
      </c>
      <c r="V2743" t="s">
        <v>569</v>
      </c>
      <c r="W2743" s="11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5">
      <c r="A2744" t="s">
        <v>28</v>
      </c>
      <c r="B2744" t="s">
        <v>13173</v>
      </c>
      <c r="C2744">
        <v>75</v>
      </c>
      <c r="D2744">
        <v>118</v>
      </c>
      <c r="E2744">
        <v>10</v>
      </c>
      <c r="F2744">
        <v>48</v>
      </c>
      <c r="G2744" t="s">
        <v>13174</v>
      </c>
      <c r="H2744">
        <v>172</v>
      </c>
      <c r="I2744" s="11">
        <v>399879</v>
      </c>
      <c r="J2744" t="s">
        <v>2079</v>
      </c>
      <c r="K2744" t="s">
        <v>13175</v>
      </c>
      <c r="L2744" t="s">
        <v>13176</v>
      </c>
      <c r="M2744">
        <v>5772</v>
      </c>
      <c r="N2744">
        <v>378</v>
      </c>
      <c r="O2744" t="s">
        <v>13177</v>
      </c>
      <c r="P2744">
        <v>2</v>
      </c>
      <c r="Q2744" t="s">
        <v>13178</v>
      </c>
      <c r="R2744" t="s">
        <v>13179</v>
      </c>
      <c r="S2744">
        <v>115</v>
      </c>
      <c r="T2744" t="s">
        <v>37</v>
      </c>
      <c r="U2744" t="s">
        <v>365</v>
      </c>
      <c r="V2744" t="s">
        <v>569</v>
      </c>
      <c r="W2744" s="11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5">
      <c r="A2745" t="s">
        <v>28</v>
      </c>
      <c r="B2745" t="s">
        <v>13180</v>
      </c>
      <c r="C2745">
        <v>20</v>
      </c>
      <c r="D2745">
        <v>193</v>
      </c>
      <c r="E2745">
        <v>160</v>
      </c>
      <c r="F2745">
        <v>860</v>
      </c>
      <c r="G2745" t="s">
        <v>13181</v>
      </c>
      <c r="H2745">
        <v>8000</v>
      </c>
      <c r="I2745" s="11">
        <v>3275443</v>
      </c>
      <c r="J2745" t="s">
        <v>3270</v>
      </c>
      <c r="K2745" t="s">
        <v>13182</v>
      </c>
      <c r="L2745" t="s">
        <v>13183</v>
      </c>
      <c r="M2745">
        <v>13998</v>
      </c>
      <c r="N2745">
        <v>10822</v>
      </c>
      <c r="O2745" t="s">
        <v>13184</v>
      </c>
      <c r="P2745">
        <v>2</v>
      </c>
      <c r="Q2745" t="s">
        <v>13185</v>
      </c>
      <c r="R2745" t="s">
        <v>13186</v>
      </c>
      <c r="S2745">
        <v>264</v>
      </c>
      <c r="T2745" t="s">
        <v>5345</v>
      </c>
      <c r="U2745" t="s">
        <v>5346</v>
      </c>
      <c r="V2745" t="s">
        <v>569</v>
      </c>
      <c r="W2745" s="11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5">
      <c r="A2746" t="s">
        <v>28</v>
      </c>
      <c r="B2746" t="s">
        <v>5697</v>
      </c>
      <c r="C2746">
        <v>105</v>
      </c>
      <c r="D2746">
        <v>97</v>
      </c>
      <c r="E2746">
        <v>32</v>
      </c>
      <c r="F2746">
        <v>327</v>
      </c>
      <c r="G2746" t="s">
        <v>698</v>
      </c>
      <c r="H2746">
        <v>893</v>
      </c>
      <c r="I2746" s="11">
        <v>18535191</v>
      </c>
      <c r="J2746" t="s">
        <v>1618</v>
      </c>
      <c r="K2746" t="s">
        <v>3351</v>
      </c>
      <c r="L2746" t="s">
        <v>13187</v>
      </c>
      <c r="M2746">
        <v>12980</v>
      </c>
      <c r="N2746">
        <v>2640</v>
      </c>
      <c r="O2746" t="s">
        <v>2838</v>
      </c>
      <c r="P2746">
        <v>3</v>
      </c>
      <c r="Q2746" t="s">
        <v>13188</v>
      </c>
      <c r="R2746" t="s">
        <v>13189</v>
      </c>
      <c r="S2746">
        <v>132</v>
      </c>
      <c r="T2746" t="s">
        <v>37</v>
      </c>
      <c r="U2746" t="s">
        <v>56</v>
      </c>
      <c r="V2746" t="s">
        <v>39</v>
      </c>
      <c r="W2746" s="11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5">
      <c r="A2747" t="s">
        <v>28</v>
      </c>
      <c r="B2747" t="s">
        <v>13190</v>
      </c>
      <c r="C2747">
        <v>120</v>
      </c>
      <c r="D2747">
        <v>98</v>
      </c>
      <c r="E2747">
        <v>7</v>
      </c>
      <c r="F2747">
        <v>507</v>
      </c>
      <c r="G2747" t="s">
        <v>1956</v>
      </c>
      <c r="H2747">
        <v>805</v>
      </c>
      <c r="I2747" s="11">
        <v>23838</v>
      </c>
      <c r="J2747" t="s">
        <v>4155</v>
      </c>
      <c r="K2747" t="s">
        <v>9571</v>
      </c>
      <c r="L2747" t="s">
        <v>13191</v>
      </c>
      <c r="M2747">
        <v>28570</v>
      </c>
      <c r="N2747">
        <v>2271</v>
      </c>
      <c r="O2747" t="s">
        <v>13192</v>
      </c>
      <c r="P2747">
        <v>0</v>
      </c>
      <c r="Q2747" t="s">
        <v>13193</v>
      </c>
      <c r="R2747" t="s">
        <v>13194</v>
      </c>
      <c r="S2747">
        <v>160</v>
      </c>
      <c r="T2747" t="s">
        <v>37</v>
      </c>
      <c r="U2747" t="s">
        <v>56</v>
      </c>
      <c r="V2747" t="s">
        <v>569</v>
      </c>
      <c r="W2747" s="11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5">
      <c r="A2748" t="s">
        <v>28</v>
      </c>
      <c r="B2748" t="s">
        <v>13195</v>
      </c>
      <c r="C2748">
        <v>108</v>
      </c>
      <c r="D2748">
        <v>103</v>
      </c>
      <c r="E2748">
        <v>57</v>
      </c>
      <c r="F2748">
        <v>132</v>
      </c>
      <c r="G2748" t="s">
        <v>123</v>
      </c>
      <c r="H2748">
        <v>541</v>
      </c>
      <c r="I2748" s="11">
        <v>22160085</v>
      </c>
      <c r="J2748" t="s">
        <v>6096</v>
      </c>
      <c r="K2748" t="s">
        <v>3033</v>
      </c>
      <c r="L2748" t="s">
        <v>13196</v>
      </c>
      <c r="M2748">
        <v>16747</v>
      </c>
      <c r="N2748">
        <v>1228</v>
      </c>
      <c r="O2748" t="s">
        <v>13197</v>
      </c>
      <c r="P2748">
        <v>0</v>
      </c>
      <c r="Q2748" t="s">
        <v>13198</v>
      </c>
      <c r="R2748" t="s">
        <v>13199</v>
      </c>
      <c r="S2748">
        <v>349</v>
      </c>
      <c r="T2748" t="s">
        <v>37</v>
      </c>
      <c r="U2748" t="s">
        <v>38</v>
      </c>
      <c r="V2748" t="s">
        <v>39</v>
      </c>
      <c r="W2748" s="11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5">
      <c r="A2749" t="s">
        <v>28</v>
      </c>
      <c r="B2749" t="s">
        <v>3574</v>
      </c>
      <c r="C2749">
        <v>285</v>
      </c>
      <c r="D2749">
        <v>161</v>
      </c>
      <c r="E2749">
        <v>0</v>
      </c>
      <c r="F2749">
        <v>73</v>
      </c>
      <c r="G2749" t="s">
        <v>13200</v>
      </c>
      <c r="H2749">
        <v>273</v>
      </c>
      <c r="I2749" s="11">
        <v>56715371</v>
      </c>
      <c r="J2749" t="s">
        <v>1340</v>
      </c>
      <c r="K2749" t="s">
        <v>13201</v>
      </c>
      <c r="L2749" t="s">
        <v>13202</v>
      </c>
      <c r="M2749">
        <v>427357</v>
      </c>
      <c r="N2749">
        <v>727</v>
      </c>
      <c r="O2749" t="s">
        <v>13203</v>
      </c>
      <c r="P2749">
        <v>0</v>
      </c>
      <c r="Q2749" t="s">
        <v>13204</v>
      </c>
      <c r="R2749" t="s">
        <v>13205</v>
      </c>
      <c r="S2749">
        <v>1736</v>
      </c>
      <c r="T2749" t="s">
        <v>37</v>
      </c>
      <c r="U2749" t="s">
        <v>56</v>
      </c>
      <c r="V2749" t="s">
        <v>272</v>
      </c>
      <c r="W2749" s="11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5">
      <c r="A2750" t="s">
        <v>28</v>
      </c>
      <c r="B2750" t="s">
        <v>384</v>
      </c>
      <c r="C2750">
        <v>215</v>
      </c>
      <c r="D2750">
        <v>120</v>
      </c>
      <c r="E2750">
        <v>14000</v>
      </c>
      <c r="F2750">
        <v>548</v>
      </c>
      <c r="G2750" t="s">
        <v>13206</v>
      </c>
      <c r="H2750">
        <v>861</v>
      </c>
      <c r="I2750" s="11">
        <v>434949459</v>
      </c>
      <c r="J2750" t="s">
        <v>13207</v>
      </c>
      <c r="K2750" t="s">
        <v>5648</v>
      </c>
      <c r="L2750" t="s">
        <v>13208</v>
      </c>
      <c r="M2750">
        <v>281842</v>
      </c>
      <c r="N2750">
        <v>2811</v>
      </c>
      <c r="O2750" t="s">
        <v>3069</v>
      </c>
      <c r="P2750">
        <v>0</v>
      </c>
      <c r="Q2750" t="s">
        <v>13209</v>
      </c>
      <c r="R2750" t="s">
        <v>13210</v>
      </c>
      <c r="S2750">
        <v>515</v>
      </c>
      <c r="T2750" t="s">
        <v>37</v>
      </c>
      <c r="U2750" t="s">
        <v>38</v>
      </c>
      <c r="V2750" t="s">
        <v>90</v>
      </c>
      <c r="W2750" s="11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5">
      <c r="A2751" t="s">
        <v>28</v>
      </c>
      <c r="B2751" t="s">
        <v>13211</v>
      </c>
      <c r="C2751">
        <v>81</v>
      </c>
      <c r="D2751">
        <v>97</v>
      </c>
      <c r="E2751">
        <v>21</v>
      </c>
      <c r="F2751">
        <v>499</v>
      </c>
      <c r="G2751" t="s">
        <v>8477</v>
      </c>
      <c r="H2751">
        <v>17000</v>
      </c>
      <c r="I2751" s="11">
        <v>11043445</v>
      </c>
      <c r="J2751" t="s">
        <v>1375</v>
      </c>
      <c r="K2751" t="s">
        <v>547</v>
      </c>
      <c r="L2751" t="s">
        <v>13212</v>
      </c>
      <c r="M2751">
        <v>27689</v>
      </c>
      <c r="N2751">
        <v>20312</v>
      </c>
      <c r="O2751" t="s">
        <v>11506</v>
      </c>
      <c r="P2751">
        <v>0</v>
      </c>
      <c r="Q2751" t="s">
        <v>13213</v>
      </c>
      <c r="R2751" t="s">
        <v>13214</v>
      </c>
      <c r="S2751">
        <v>74</v>
      </c>
      <c r="T2751" t="s">
        <v>37</v>
      </c>
      <c r="U2751" t="s">
        <v>38</v>
      </c>
      <c r="V2751" t="s">
        <v>39</v>
      </c>
      <c r="W2751" s="1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5">
      <c r="A2752" t="s">
        <v>28</v>
      </c>
      <c r="B2752" t="s">
        <v>13215</v>
      </c>
      <c r="C2752">
        <v>43</v>
      </c>
      <c r="D2752">
        <v>145</v>
      </c>
      <c r="E2752">
        <v>0</v>
      </c>
      <c r="F2752">
        <v>280</v>
      </c>
      <c r="G2752" t="s">
        <v>6656</v>
      </c>
      <c r="H2752">
        <v>639</v>
      </c>
      <c r="I2752" s="11">
        <v>5669081</v>
      </c>
      <c r="J2752" t="s">
        <v>1898</v>
      </c>
      <c r="K2752" t="s">
        <v>13216</v>
      </c>
      <c r="L2752" t="s">
        <v>13217</v>
      </c>
      <c r="M2752">
        <v>3665</v>
      </c>
      <c r="N2752">
        <v>1807</v>
      </c>
      <c r="O2752" t="s">
        <v>12485</v>
      </c>
      <c r="P2752">
        <v>1</v>
      </c>
      <c r="Q2752" t="s">
        <v>13218</v>
      </c>
      <c r="R2752" t="s">
        <v>13219</v>
      </c>
      <c r="S2752">
        <v>57</v>
      </c>
      <c r="T2752" t="s">
        <v>2679</v>
      </c>
      <c r="U2752" t="s">
        <v>2795</v>
      </c>
      <c r="V2752" t="s">
        <v>569</v>
      </c>
      <c r="W2752" s="11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5">
      <c r="A2753" t="s">
        <v>28</v>
      </c>
      <c r="B2753" t="s">
        <v>5753</v>
      </c>
      <c r="C2753">
        <v>161</v>
      </c>
      <c r="D2753">
        <v>126</v>
      </c>
      <c r="E2753">
        <v>835</v>
      </c>
      <c r="F2753">
        <v>893</v>
      </c>
      <c r="G2753" t="s">
        <v>1124</v>
      </c>
      <c r="H2753">
        <v>49000</v>
      </c>
      <c r="I2753" s="11">
        <v>138339411</v>
      </c>
      <c r="J2753" t="s">
        <v>3270</v>
      </c>
      <c r="K2753" t="s">
        <v>784</v>
      </c>
      <c r="L2753" t="s">
        <v>13220</v>
      </c>
      <c r="M2753">
        <v>604904</v>
      </c>
      <c r="N2753">
        <v>63710</v>
      </c>
      <c r="O2753" t="s">
        <v>3351</v>
      </c>
      <c r="P2753">
        <v>2</v>
      </c>
      <c r="Q2753" t="s">
        <v>13221</v>
      </c>
      <c r="R2753" t="s">
        <v>13222</v>
      </c>
      <c r="S2753">
        <v>682</v>
      </c>
      <c r="T2753" t="s">
        <v>37</v>
      </c>
      <c r="U2753" t="s">
        <v>38</v>
      </c>
      <c r="V2753" t="s">
        <v>569</v>
      </c>
      <c r="W2753" s="11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5">
      <c r="A2754" t="s">
        <v>28</v>
      </c>
      <c r="B2754" t="s">
        <v>13223</v>
      </c>
      <c r="C2754">
        <v>210</v>
      </c>
      <c r="D2754">
        <v>121</v>
      </c>
      <c r="E2754">
        <v>163</v>
      </c>
      <c r="F2754">
        <v>482</v>
      </c>
      <c r="G2754" t="s">
        <v>13061</v>
      </c>
      <c r="H2754">
        <v>723</v>
      </c>
      <c r="I2754" s="11">
        <v>80150343</v>
      </c>
      <c r="J2754" t="s">
        <v>4883</v>
      </c>
      <c r="K2754" t="s">
        <v>5632</v>
      </c>
      <c r="L2754" t="s">
        <v>13224</v>
      </c>
      <c r="M2754">
        <v>142115</v>
      </c>
      <c r="N2754">
        <v>3189</v>
      </c>
      <c r="O2754" t="s">
        <v>13225</v>
      </c>
      <c r="P2754">
        <v>0</v>
      </c>
      <c r="Q2754" t="s">
        <v>13226</v>
      </c>
      <c r="R2754" t="s">
        <v>13227</v>
      </c>
      <c r="S2754">
        <v>614</v>
      </c>
      <c r="T2754" t="s">
        <v>37</v>
      </c>
      <c r="U2754" t="s">
        <v>38</v>
      </c>
      <c r="V2754" t="s">
        <v>569</v>
      </c>
      <c r="W2754" s="11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5">
      <c r="A2755" t="s">
        <v>28</v>
      </c>
      <c r="B2755" t="s">
        <v>2611</v>
      </c>
      <c r="C2755">
        <v>52</v>
      </c>
      <c r="D2755">
        <v>117</v>
      </c>
      <c r="E2755">
        <v>425</v>
      </c>
      <c r="F2755">
        <v>901</v>
      </c>
      <c r="G2755" t="s">
        <v>4051</v>
      </c>
      <c r="H2755">
        <v>13000</v>
      </c>
      <c r="I2755" s="11">
        <v>85300000</v>
      </c>
      <c r="J2755" t="s">
        <v>7522</v>
      </c>
      <c r="K2755" t="s">
        <v>537</v>
      </c>
      <c r="L2755" t="s">
        <v>13228</v>
      </c>
      <c r="M2755">
        <v>48629</v>
      </c>
      <c r="N2755">
        <v>27378</v>
      </c>
      <c r="O2755" t="s">
        <v>3506</v>
      </c>
      <c r="P2755">
        <v>1</v>
      </c>
      <c r="Q2755" t="s">
        <v>13229</v>
      </c>
      <c r="R2755" t="s">
        <v>13230</v>
      </c>
      <c r="S2755">
        <v>134</v>
      </c>
      <c r="T2755" t="s">
        <v>37</v>
      </c>
      <c r="U2755" t="s">
        <v>38</v>
      </c>
      <c r="V2755" t="s">
        <v>569</v>
      </c>
      <c r="W2755" s="11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5">
      <c r="A2756" t="s">
        <v>28</v>
      </c>
      <c r="B2756" t="s">
        <v>1132</v>
      </c>
      <c r="C2756">
        <v>139</v>
      </c>
      <c r="D2756">
        <v>98</v>
      </c>
      <c r="E2756">
        <v>235</v>
      </c>
      <c r="F2756">
        <v>229</v>
      </c>
      <c r="G2756" t="s">
        <v>6140</v>
      </c>
      <c r="H2756">
        <v>4000</v>
      </c>
      <c r="I2756" s="11">
        <v>68353550</v>
      </c>
      <c r="J2756" t="s">
        <v>3753</v>
      </c>
      <c r="K2756" t="s">
        <v>79</v>
      </c>
      <c r="L2756" t="s">
        <v>13231</v>
      </c>
      <c r="M2756">
        <v>70141</v>
      </c>
      <c r="N2756">
        <v>5270</v>
      </c>
      <c r="O2756" t="s">
        <v>13232</v>
      </c>
      <c r="P2756">
        <v>1</v>
      </c>
      <c r="Q2756" t="s">
        <v>13233</v>
      </c>
      <c r="R2756" t="s">
        <v>13234</v>
      </c>
      <c r="S2756">
        <v>385</v>
      </c>
      <c r="T2756" t="s">
        <v>37</v>
      </c>
      <c r="U2756" t="s">
        <v>38</v>
      </c>
      <c r="V2756" t="s">
        <v>39</v>
      </c>
      <c r="W2756" s="11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5">
      <c r="A2757" t="s">
        <v>28</v>
      </c>
      <c r="B2757" t="s">
        <v>13235</v>
      </c>
      <c r="C2757">
        <v>165</v>
      </c>
      <c r="D2757">
        <v>109</v>
      </c>
      <c r="E2757">
        <v>65</v>
      </c>
      <c r="F2757">
        <v>393</v>
      </c>
      <c r="G2757" t="s">
        <v>10011</v>
      </c>
      <c r="H2757">
        <v>798</v>
      </c>
      <c r="I2757" s="11">
        <v>78845130</v>
      </c>
      <c r="J2757" t="s">
        <v>2145</v>
      </c>
      <c r="K2757" t="s">
        <v>1635</v>
      </c>
      <c r="L2757" t="s">
        <v>13236</v>
      </c>
      <c r="M2757">
        <v>17596</v>
      </c>
      <c r="N2757">
        <v>2480</v>
      </c>
      <c r="O2757" t="s">
        <v>5293</v>
      </c>
      <c r="P2757">
        <v>1</v>
      </c>
      <c r="Q2757" t="s">
        <v>13237</v>
      </c>
      <c r="R2757" t="s">
        <v>13238</v>
      </c>
      <c r="S2757">
        <v>94</v>
      </c>
      <c r="T2757" t="s">
        <v>37</v>
      </c>
      <c r="U2757" t="s">
        <v>1418</v>
      </c>
      <c r="V2757" t="s">
        <v>569</v>
      </c>
      <c r="W2757" s="11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5">
      <c r="A2758" t="s">
        <v>28</v>
      </c>
      <c r="B2758" t="s">
        <v>11377</v>
      </c>
      <c r="C2758">
        <v>96</v>
      </c>
      <c r="D2758">
        <v>95</v>
      </c>
      <c r="E2758">
        <v>7</v>
      </c>
      <c r="F2758">
        <v>1000</v>
      </c>
      <c r="G2758" t="s">
        <v>5706</v>
      </c>
      <c r="H2758">
        <v>23000</v>
      </c>
      <c r="I2758" s="11">
        <v>63319509</v>
      </c>
      <c r="J2758" t="s">
        <v>1618</v>
      </c>
      <c r="K2758" t="s">
        <v>328</v>
      </c>
      <c r="L2758" t="s">
        <v>13239</v>
      </c>
      <c r="M2758">
        <v>67115</v>
      </c>
      <c r="N2758">
        <v>28734</v>
      </c>
      <c r="O2758" t="s">
        <v>2380</v>
      </c>
      <c r="P2758">
        <v>2</v>
      </c>
      <c r="Q2758" t="s">
        <v>13240</v>
      </c>
      <c r="R2758" t="s">
        <v>13241</v>
      </c>
      <c r="S2758">
        <v>389</v>
      </c>
      <c r="T2758" t="s">
        <v>37</v>
      </c>
      <c r="U2758" t="s">
        <v>38</v>
      </c>
      <c r="V2758" t="s">
        <v>39</v>
      </c>
      <c r="W2758" s="11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5">
      <c r="A2759" t="s">
        <v>28</v>
      </c>
      <c r="B2759" t="s">
        <v>6681</v>
      </c>
      <c r="C2759">
        <v>323</v>
      </c>
      <c r="D2759">
        <v>109</v>
      </c>
      <c r="E2759">
        <v>304</v>
      </c>
      <c r="F2759">
        <v>736</v>
      </c>
      <c r="G2759" t="s">
        <v>2295</v>
      </c>
      <c r="H2759">
        <v>939</v>
      </c>
      <c r="I2759" s="11">
        <v>47536959</v>
      </c>
      <c r="J2759" t="s">
        <v>3270</v>
      </c>
      <c r="K2759" t="s">
        <v>5208</v>
      </c>
      <c r="L2759" t="s">
        <v>6682</v>
      </c>
      <c r="M2759">
        <v>86956</v>
      </c>
      <c r="N2759">
        <v>3276</v>
      </c>
      <c r="O2759" t="s">
        <v>6683</v>
      </c>
      <c r="P2759">
        <v>0</v>
      </c>
      <c r="Q2759" t="s">
        <v>6684</v>
      </c>
      <c r="R2759" t="s">
        <v>6685</v>
      </c>
      <c r="S2759">
        <v>275</v>
      </c>
      <c r="T2759" t="s">
        <v>37</v>
      </c>
      <c r="U2759" t="s">
        <v>38</v>
      </c>
      <c r="V2759" t="s">
        <v>569</v>
      </c>
      <c r="W2759" s="11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5">
      <c r="A2760" t="s">
        <v>28</v>
      </c>
      <c r="B2760" t="s">
        <v>13223</v>
      </c>
      <c r="C2760">
        <v>190</v>
      </c>
      <c r="D2760">
        <v>96</v>
      </c>
      <c r="E2760">
        <v>163</v>
      </c>
      <c r="F2760">
        <v>448</v>
      </c>
      <c r="G2760" t="s">
        <v>13061</v>
      </c>
      <c r="H2760">
        <v>723</v>
      </c>
      <c r="I2760" s="11">
        <v>63270259</v>
      </c>
      <c r="J2760" t="s">
        <v>4883</v>
      </c>
      <c r="K2760" t="s">
        <v>5632</v>
      </c>
      <c r="L2760" t="s">
        <v>13242</v>
      </c>
      <c r="M2760">
        <v>111087</v>
      </c>
      <c r="N2760">
        <v>3492</v>
      </c>
      <c r="O2760" t="s">
        <v>7292</v>
      </c>
      <c r="P2760">
        <v>0</v>
      </c>
      <c r="Q2760" t="s">
        <v>13243</v>
      </c>
      <c r="R2760" t="s">
        <v>13244</v>
      </c>
      <c r="S2760">
        <v>319</v>
      </c>
      <c r="T2760" t="s">
        <v>37</v>
      </c>
      <c r="U2760" t="s">
        <v>38</v>
      </c>
      <c r="V2760" t="s">
        <v>569</v>
      </c>
      <c r="W2760" s="11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5">
      <c r="A2761" t="s">
        <v>28</v>
      </c>
      <c r="B2761" t="s">
        <v>6528</v>
      </c>
      <c r="C2761">
        <v>173</v>
      </c>
      <c r="D2761">
        <v>101</v>
      </c>
      <c r="E2761">
        <v>13</v>
      </c>
      <c r="F2761">
        <v>368</v>
      </c>
      <c r="G2761" t="s">
        <v>8670</v>
      </c>
      <c r="H2761">
        <v>494</v>
      </c>
      <c r="I2761" s="11">
        <v>55865715</v>
      </c>
      <c r="J2761" t="s">
        <v>5834</v>
      </c>
      <c r="K2761" t="s">
        <v>4866</v>
      </c>
      <c r="L2761" t="s">
        <v>13245</v>
      </c>
      <c r="M2761">
        <v>41763</v>
      </c>
      <c r="N2761">
        <v>2013</v>
      </c>
      <c r="O2761" t="s">
        <v>4232</v>
      </c>
      <c r="P2761">
        <v>0</v>
      </c>
      <c r="Q2761" t="s">
        <v>13246</v>
      </c>
      <c r="R2761" t="s">
        <v>13247</v>
      </c>
      <c r="S2761">
        <v>403</v>
      </c>
      <c r="T2761" t="s">
        <v>37</v>
      </c>
      <c r="U2761" t="s">
        <v>56</v>
      </c>
      <c r="V2761" t="s">
        <v>39</v>
      </c>
      <c r="W2761" s="11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5">
      <c r="A2762" t="s">
        <v>28</v>
      </c>
      <c r="B2762" t="s">
        <v>8890</v>
      </c>
      <c r="C2762">
        <v>46</v>
      </c>
      <c r="D2762">
        <v>107</v>
      </c>
      <c r="E2762">
        <v>0</v>
      </c>
      <c r="F2762">
        <v>685</v>
      </c>
      <c r="G2762" t="s">
        <v>7128</v>
      </c>
      <c r="H2762">
        <v>1000</v>
      </c>
      <c r="I2762" s="11">
        <v>63231524</v>
      </c>
      <c r="J2762" t="s">
        <v>1375</v>
      </c>
      <c r="K2762" t="s">
        <v>2704</v>
      </c>
      <c r="L2762" t="s">
        <v>13248</v>
      </c>
      <c r="M2762">
        <v>8962</v>
      </c>
      <c r="N2762">
        <v>5264</v>
      </c>
      <c r="O2762" t="s">
        <v>6844</v>
      </c>
      <c r="P2762">
        <v>4</v>
      </c>
      <c r="Q2762" t="s">
        <v>13249</v>
      </c>
      <c r="R2762" t="s">
        <v>13250</v>
      </c>
      <c r="S2762">
        <v>137</v>
      </c>
      <c r="T2762" t="s">
        <v>37</v>
      </c>
      <c r="U2762" t="s">
        <v>38</v>
      </c>
      <c r="V2762" t="s">
        <v>39</v>
      </c>
      <c r="W2762" s="11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5">
      <c r="A2763" t="s">
        <v>28</v>
      </c>
      <c r="B2763" t="s">
        <v>477</v>
      </c>
      <c r="C2763">
        <v>59</v>
      </c>
      <c r="D2763">
        <v>119</v>
      </c>
      <c r="E2763">
        <v>17000</v>
      </c>
      <c r="F2763">
        <v>638</v>
      </c>
      <c r="G2763" t="s">
        <v>3673</v>
      </c>
      <c r="H2763">
        <v>10000</v>
      </c>
      <c r="I2763" s="11">
        <v>52293982</v>
      </c>
      <c r="J2763" t="s">
        <v>3637</v>
      </c>
      <c r="K2763" t="s">
        <v>513</v>
      </c>
      <c r="L2763" t="s">
        <v>13251</v>
      </c>
      <c r="M2763">
        <v>57831</v>
      </c>
      <c r="N2763">
        <v>11895</v>
      </c>
      <c r="O2763" t="s">
        <v>1305</v>
      </c>
      <c r="P2763">
        <v>1</v>
      </c>
      <c r="Q2763" t="s">
        <v>13252</v>
      </c>
      <c r="R2763" t="s">
        <v>13253</v>
      </c>
      <c r="S2763">
        <v>115</v>
      </c>
      <c r="T2763" t="s">
        <v>37</v>
      </c>
      <c r="U2763" t="s">
        <v>38</v>
      </c>
      <c r="V2763" t="s">
        <v>569</v>
      </c>
      <c r="W2763" s="11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5">
      <c r="A2764" t="s">
        <v>28</v>
      </c>
      <c r="B2764" t="s">
        <v>4254</v>
      </c>
      <c r="C2764">
        <v>22</v>
      </c>
      <c r="D2764">
        <v>100</v>
      </c>
      <c r="E2764">
        <v>65</v>
      </c>
      <c r="F2764">
        <v>577</v>
      </c>
      <c r="G2764" t="s">
        <v>6286</v>
      </c>
      <c r="H2764">
        <v>633</v>
      </c>
      <c r="I2764" s="11">
        <v>50752337</v>
      </c>
      <c r="J2764" t="s">
        <v>7071</v>
      </c>
      <c r="K2764" t="s">
        <v>13033</v>
      </c>
      <c r="L2764" t="s">
        <v>13255</v>
      </c>
      <c r="M2764">
        <v>44502</v>
      </c>
      <c r="N2764">
        <v>3362</v>
      </c>
      <c r="O2764" t="s">
        <v>2548</v>
      </c>
      <c r="P2764">
        <v>8</v>
      </c>
      <c r="Q2764" t="s">
        <v>13256</v>
      </c>
      <c r="R2764" t="s">
        <v>13257</v>
      </c>
      <c r="S2764">
        <v>46</v>
      </c>
      <c r="T2764" t="s">
        <v>37</v>
      </c>
      <c r="U2764" t="s">
        <v>38</v>
      </c>
      <c r="V2764" t="s">
        <v>90</v>
      </c>
      <c r="W2764" s="11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5">
      <c r="A2765" t="s">
        <v>28</v>
      </c>
      <c r="B2765" t="s">
        <v>10028</v>
      </c>
      <c r="C2765">
        <v>203</v>
      </c>
      <c r="D2765">
        <v>98</v>
      </c>
      <c r="E2765">
        <v>70</v>
      </c>
      <c r="F2765">
        <v>634</v>
      </c>
      <c r="G2765" t="s">
        <v>5706</v>
      </c>
      <c r="H2765">
        <v>4000</v>
      </c>
      <c r="I2765" s="11">
        <v>110175871</v>
      </c>
      <c r="J2765" t="s">
        <v>2912</v>
      </c>
      <c r="K2765" t="s">
        <v>2403</v>
      </c>
      <c r="L2765" t="s">
        <v>13258</v>
      </c>
      <c r="M2765">
        <v>115050</v>
      </c>
      <c r="N2765">
        <v>7461</v>
      </c>
      <c r="O2765" t="s">
        <v>13259</v>
      </c>
      <c r="P2765">
        <v>0</v>
      </c>
      <c r="Q2765" t="s">
        <v>13260</v>
      </c>
      <c r="R2765" t="s">
        <v>13261</v>
      </c>
      <c r="S2765">
        <v>911</v>
      </c>
      <c r="T2765" t="s">
        <v>37</v>
      </c>
      <c r="U2765" t="s">
        <v>38</v>
      </c>
      <c r="V2765" t="s">
        <v>39</v>
      </c>
      <c r="W2765" s="11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5">
      <c r="A2766" t="s">
        <v>28</v>
      </c>
      <c r="B2766" t="s">
        <v>2115</v>
      </c>
      <c r="C2766">
        <v>77</v>
      </c>
      <c r="D2766">
        <v>92</v>
      </c>
      <c r="E2766">
        <v>221</v>
      </c>
      <c r="F2766">
        <v>491</v>
      </c>
      <c r="G2766" t="s">
        <v>2119</v>
      </c>
      <c r="H2766">
        <v>11000</v>
      </c>
      <c r="I2766" s="11">
        <v>38624000</v>
      </c>
      <c r="J2766" t="s">
        <v>3753</v>
      </c>
      <c r="K2766" t="s">
        <v>2117</v>
      </c>
      <c r="L2766" t="s">
        <v>13262</v>
      </c>
      <c r="M2766">
        <v>156143</v>
      </c>
      <c r="N2766">
        <v>13162</v>
      </c>
      <c r="O2766" t="s">
        <v>13263</v>
      </c>
      <c r="P2766">
        <v>1</v>
      </c>
      <c r="Q2766" t="s">
        <v>13264</v>
      </c>
      <c r="R2766" t="s">
        <v>13265</v>
      </c>
      <c r="S2766">
        <v>289</v>
      </c>
      <c r="T2766" t="s">
        <v>37</v>
      </c>
      <c r="U2766" t="s">
        <v>38</v>
      </c>
      <c r="V2766" t="s">
        <v>39</v>
      </c>
      <c r="W2766" s="11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5">
      <c r="A2767" t="s">
        <v>28</v>
      </c>
      <c r="B2767" t="s">
        <v>8981</v>
      </c>
      <c r="C2767">
        <v>190</v>
      </c>
      <c r="D2767">
        <v>90</v>
      </c>
      <c r="E2767">
        <v>108</v>
      </c>
      <c r="F2767">
        <v>270</v>
      </c>
      <c r="G2767" t="s">
        <v>13266</v>
      </c>
      <c r="H2767">
        <v>1000</v>
      </c>
      <c r="I2767" s="11">
        <v>37470017</v>
      </c>
      <c r="J2767" t="s">
        <v>4883</v>
      </c>
      <c r="K2767" t="s">
        <v>4037</v>
      </c>
      <c r="L2767" t="s">
        <v>13267</v>
      </c>
      <c r="M2767">
        <v>86890</v>
      </c>
      <c r="N2767">
        <v>1982</v>
      </c>
      <c r="O2767" t="s">
        <v>8982</v>
      </c>
      <c r="P2767">
        <v>0</v>
      </c>
      <c r="Q2767" t="s">
        <v>13268</v>
      </c>
      <c r="R2767" t="s">
        <v>13269</v>
      </c>
      <c r="S2767">
        <v>985</v>
      </c>
      <c r="T2767" t="s">
        <v>37</v>
      </c>
      <c r="U2767" t="s">
        <v>740</v>
      </c>
      <c r="V2767" t="s">
        <v>569</v>
      </c>
      <c r="W2767" s="11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5">
      <c r="A2768" t="s">
        <v>28</v>
      </c>
      <c r="B2768" t="s">
        <v>4254</v>
      </c>
      <c r="C2768">
        <v>81</v>
      </c>
      <c r="D2768">
        <v>90</v>
      </c>
      <c r="E2768">
        <v>65</v>
      </c>
      <c r="F2768">
        <v>730</v>
      </c>
      <c r="G2768" t="s">
        <v>3167</v>
      </c>
      <c r="H2768">
        <v>18000</v>
      </c>
      <c r="I2768" s="11">
        <v>40485039</v>
      </c>
      <c r="J2768" t="s">
        <v>13270</v>
      </c>
      <c r="K2768" t="s">
        <v>572</v>
      </c>
      <c r="L2768" t="s">
        <v>13271</v>
      </c>
      <c r="M2768">
        <v>85362</v>
      </c>
      <c r="N2768">
        <v>20795</v>
      </c>
      <c r="O2768" t="s">
        <v>13272</v>
      </c>
      <c r="P2768">
        <v>6</v>
      </c>
      <c r="Q2768" t="s">
        <v>13273</v>
      </c>
      <c r="R2768" t="s">
        <v>13274</v>
      </c>
      <c r="S2768">
        <v>181</v>
      </c>
      <c r="T2768" t="s">
        <v>37</v>
      </c>
      <c r="U2768" t="s">
        <v>38</v>
      </c>
      <c r="V2768" t="s">
        <v>90</v>
      </c>
      <c r="W2768" s="11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5">
      <c r="A2769" t="s">
        <v>28</v>
      </c>
      <c r="B2769" t="s">
        <v>13275</v>
      </c>
      <c r="C2769">
        <v>56</v>
      </c>
      <c r="D2769">
        <v>153</v>
      </c>
      <c r="E2769">
        <v>82</v>
      </c>
      <c r="F2769">
        <v>139</v>
      </c>
      <c r="G2769" t="s">
        <v>13276</v>
      </c>
      <c r="H2769">
        <v>695</v>
      </c>
      <c r="I2769" s="11">
        <v>16800000</v>
      </c>
      <c r="J2769" t="s">
        <v>13277</v>
      </c>
      <c r="K2769" t="s">
        <v>1632</v>
      </c>
      <c r="L2769" t="s">
        <v>13278</v>
      </c>
      <c r="M2769">
        <v>25303</v>
      </c>
      <c r="N2769">
        <v>1593</v>
      </c>
      <c r="O2769" t="s">
        <v>13279</v>
      </c>
      <c r="P2769">
        <v>1</v>
      </c>
      <c r="Q2769" t="s">
        <v>13280</v>
      </c>
      <c r="R2769" t="s">
        <v>13281</v>
      </c>
      <c r="S2769">
        <v>138</v>
      </c>
      <c r="T2769" t="s">
        <v>37</v>
      </c>
      <c r="U2769" t="s">
        <v>56</v>
      </c>
      <c r="V2769" t="s">
        <v>272</v>
      </c>
      <c r="W2769" s="11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5">
      <c r="A2770" t="s">
        <v>28</v>
      </c>
      <c r="B2770" t="s">
        <v>4342</v>
      </c>
      <c r="C2770">
        <v>264</v>
      </c>
      <c r="D2770">
        <v>124</v>
      </c>
      <c r="E2770">
        <v>108</v>
      </c>
      <c r="F2770">
        <v>186</v>
      </c>
      <c r="G2770" t="s">
        <v>1094</v>
      </c>
      <c r="H2770">
        <v>1000</v>
      </c>
      <c r="I2770" s="11">
        <v>46377022</v>
      </c>
      <c r="J2770" t="s">
        <v>2450</v>
      </c>
      <c r="K2770" t="s">
        <v>133</v>
      </c>
      <c r="L2770" t="s">
        <v>13282</v>
      </c>
      <c r="M2770">
        <v>75306</v>
      </c>
      <c r="N2770">
        <v>1898</v>
      </c>
      <c r="O2770" t="s">
        <v>5043</v>
      </c>
      <c r="P2770">
        <v>3</v>
      </c>
      <c r="Q2770" t="s">
        <v>13283</v>
      </c>
      <c r="R2770" t="s">
        <v>13284</v>
      </c>
      <c r="S2770">
        <v>266</v>
      </c>
      <c r="T2770" t="s">
        <v>37</v>
      </c>
      <c r="U2770" t="s">
        <v>56</v>
      </c>
      <c r="V2770" t="s">
        <v>39</v>
      </c>
      <c r="W2770" s="11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5">
      <c r="A2771" t="s">
        <v>28</v>
      </c>
      <c r="B2771" t="s">
        <v>13285</v>
      </c>
      <c r="C2771">
        <v>44</v>
      </c>
      <c r="D2771">
        <v>82</v>
      </c>
      <c r="E2771">
        <v>6</v>
      </c>
      <c r="F2771">
        <v>345</v>
      </c>
      <c r="G2771" t="s">
        <v>13286</v>
      </c>
      <c r="H2771">
        <v>759</v>
      </c>
      <c r="I2771" s="11">
        <v>36696761</v>
      </c>
      <c r="J2771" t="s">
        <v>7846</v>
      </c>
      <c r="K2771" t="s">
        <v>835</v>
      </c>
      <c r="L2771" t="s">
        <v>13287</v>
      </c>
      <c r="M2771">
        <v>6808</v>
      </c>
      <c r="N2771">
        <v>2197</v>
      </c>
      <c r="O2771" t="s">
        <v>13288</v>
      </c>
      <c r="P2771">
        <v>0</v>
      </c>
      <c r="Q2771" t="s">
        <v>13289</v>
      </c>
      <c r="R2771" t="s">
        <v>13290</v>
      </c>
      <c r="S2771">
        <v>38</v>
      </c>
      <c r="T2771" t="s">
        <v>37</v>
      </c>
      <c r="U2771" t="s">
        <v>38</v>
      </c>
      <c r="V2771" t="s">
        <v>272</v>
      </c>
      <c r="W2771" s="11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5">
      <c r="A2772" t="s">
        <v>28</v>
      </c>
      <c r="B2772" t="s">
        <v>818</v>
      </c>
      <c r="C2772">
        <v>117</v>
      </c>
      <c r="D2772">
        <v>107</v>
      </c>
      <c r="E2772">
        <v>750</v>
      </c>
      <c r="F2772">
        <v>60</v>
      </c>
      <c r="G2772" t="s">
        <v>715</v>
      </c>
      <c r="H2772">
        <v>794</v>
      </c>
      <c r="I2772" s="11">
        <v>36200000</v>
      </c>
      <c r="J2772" t="s">
        <v>222</v>
      </c>
      <c r="K2772" t="s">
        <v>13291</v>
      </c>
      <c r="L2772" t="s">
        <v>13292</v>
      </c>
      <c r="M2772">
        <v>101840</v>
      </c>
      <c r="N2772">
        <v>1529</v>
      </c>
      <c r="O2772" t="s">
        <v>13293</v>
      </c>
      <c r="P2772">
        <v>2</v>
      </c>
      <c r="Q2772" t="s">
        <v>13294</v>
      </c>
      <c r="R2772" t="s">
        <v>13295</v>
      </c>
      <c r="S2772">
        <v>193</v>
      </c>
      <c r="T2772" t="s">
        <v>37</v>
      </c>
      <c r="U2772" t="s">
        <v>365</v>
      </c>
      <c r="V2772" t="s">
        <v>39</v>
      </c>
      <c r="W2772" s="11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5">
      <c r="A2773" t="s">
        <v>28</v>
      </c>
      <c r="B2773" t="s">
        <v>10179</v>
      </c>
      <c r="C2773">
        <v>159</v>
      </c>
      <c r="D2773">
        <v>97</v>
      </c>
      <c r="E2773">
        <v>19</v>
      </c>
      <c r="F2773">
        <v>130</v>
      </c>
      <c r="G2773" t="s">
        <v>3425</v>
      </c>
      <c r="H2773">
        <v>4000</v>
      </c>
      <c r="I2773" s="11">
        <v>35794166</v>
      </c>
      <c r="J2773" t="s">
        <v>2912</v>
      </c>
      <c r="K2773" t="s">
        <v>107</v>
      </c>
      <c r="L2773" t="s">
        <v>13297</v>
      </c>
      <c r="M2773">
        <v>35654</v>
      </c>
      <c r="N2773">
        <v>4687</v>
      </c>
      <c r="O2773" t="s">
        <v>13298</v>
      </c>
      <c r="P2773">
        <v>0</v>
      </c>
      <c r="Q2773" t="s">
        <v>13299</v>
      </c>
      <c r="R2773" t="s">
        <v>13300</v>
      </c>
      <c r="S2773">
        <v>155</v>
      </c>
      <c r="T2773" t="s">
        <v>37</v>
      </c>
      <c r="U2773" t="s">
        <v>38</v>
      </c>
      <c r="V2773" t="s">
        <v>39</v>
      </c>
      <c r="W2773" s="11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5">
      <c r="A2774" t="s">
        <v>28</v>
      </c>
      <c r="B2774" t="s">
        <v>12738</v>
      </c>
      <c r="C2774">
        <v>273</v>
      </c>
      <c r="D2774">
        <v>80</v>
      </c>
      <c r="E2774">
        <v>66</v>
      </c>
      <c r="F2774">
        <v>816</v>
      </c>
      <c r="G2774" t="s">
        <v>2891</v>
      </c>
      <c r="H2774">
        <v>2000</v>
      </c>
      <c r="I2774" s="11">
        <v>33583175</v>
      </c>
      <c r="J2774" t="s">
        <v>2912</v>
      </c>
      <c r="K2774" t="s">
        <v>4098</v>
      </c>
      <c r="L2774" t="s">
        <v>13301</v>
      </c>
      <c r="M2774">
        <v>104089</v>
      </c>
      <c r="N2774">
        <v>5628</v>
      </c>
      <c r="O2774" t="s">
        <v>10461</v>
      </c>
      <c r="P2774">
        <v>0</v>
      </c>
      <c r="Q2774" t="s">
        <v>13302</v>
      </c>
      <c r="R2774" t="s">
        <v>13303</v>
      </c>
      <c r="S2774">
        <v>319</v>
      </c>
      <c r="T2774" t="s">
        <v>37</v>
      </c>
      <c r="U2774" t="s">
        <v>38</v>
      </c>
      <c r="V2774" t="s">
        <v>39</v>
      </c>
      <c r="W2774" s="11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5">
      <c r="A2775" t="s">
        <v>28</v>
      </c>
      <c r="B2775" t="s">
        <v>13304</v>
      </c>
      <c r="C2775">
        <v>26</v>
      </c>
      <c r="D2775">
        <v>85</v>
      </c>
      <c r="E2775">
        <v>7</v>
      </c>
      <c r="F2775">
        <v>615</v>
      </c>
      <c r="G2775" t="s">
        <v>5038</v>
      </c>
      <c r="H2775">
        <v>723</v>
      </c>
      <c r="I2775" s="11">
        <v>32983713</v>
      </c>
      <c r="J2775" t="s">
        <v>2450</v>
      </c>
      <c r="K2775" t="s">
        <v>3723</v>
      </c>
      <c r="L2775" t="s">
        <v>13305</v>
      </c>
      <c r="M2775">
        <v>19284</v>
      </c>
      <c r="N2775">
        <v>3712</v>
      </c>
      <c r="O2775" t="s">
        <v>2427</v>
      </c>
      <c r="P2775">
        <v>0</v>
      </c>
      <c r="Q2775" t="s">
        <v>13306</v>
      </c>
      <c r="R2775" t="s">
        <v>13307</v>
      </c>
      <c r="S2775">
        <v>66</v>
      </c>
      <c r="T2775" t="s">
        <v>37</v>
      </c>
      <c r="U2775" t="s">
        <v>38</v>
      </c>
      <c r="V2775" t="s">
        <v>569</v>
      </c>
      <c r="W2775" s="11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5">
      <c r="A2776" t="s">
        <v>28</v>
      </c>
      <c r="B2776" t="s">
        <v>13225</v>
      </c>
      <c r="C2776">
        <v>242</v>
      </c>
      <c r="D2776">
        <v>97</v>
      </c>
      <c r="E2776">
        <v>482</v>
      </c>
      <c r="F2776">
        <v>482</v>
      </c>
      <c r="G2776" t="s">
        <v>13308</v>
      </c>
      <c r="H2776">
        <v>852</v>
      </c>
      <c r="I2776" s="11">
        <v>52200504</v>
      </c>
      <c r="J2776" t="s">
        <v>9105</v>
      </c>
      <c r="K2776" t="s">
        <v>6958</v>
      </c>
      <c r="L2776" t="s">
        <v>13309</v>
      </c>
      <c r="M2776">
        <v>54190</v>
      </c>
      <c r="N2776">
        <v>2426</v>
      </c>
      <c r="O2776" t="s">
        <v>13225</v>
      </c>
      <c r="P2776">
        <v>0</v>
      </c>
      <c r="Q2776" t="s">
        <v>13310</v>
      </c>
      <c r="R2776" t="s">
        <v>13311</v>
      </c>
      <c r="S2776">
        <v>183</v>
      </c>
      <c r="T2776" t="s">
        <v>37</v>
      </c>
      <c r="U2776" t="s">
        <v>263</v>
      </c>
      <c r="V2776" t="s">
        <v>39</v>
      </c>
      <c r="W2776" s="11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5">
      <c r="A2777" t="s">
        <v>28</v>
      </c>
      <c r="B2777" t="s">
        <v>13312</v>
      </c>
      <c r="C2777">
        <v>55</v>
      </c>
      <c r="D2777">
        <v>109</v>
      </c>
      <c r="E2777">
        <v>78</v>
      </c>
      <c r="F2777">
        <v>619</v>
      </c>
      <c r="G2777" t="s">
        <v>13313</v>
      </c>
      <c r="H2777">
        <v>854</v>
      </c>
      <c r="I2777" s="11">
        <v>33000000</v>
      </c>
      <c r="J2777" t="s">
        <v>13314</v>
      </c>
      <c r="K2777" t="s">
        <v>3063</v>
      </c>
      <c r="L2777" t="s">
        <v>13315</v>
      </c>
      <c r="M2777">
        <v>9424</v>
      </c>
      <c r="N2777">
        <v>3394</v>
      </c>
      <c r="O2777" t="s">
        <v>8968</v>
      </c>
      <c r="P2777">
        <v>1</v>
      </c>
      <c r="Q2777" t="s">
        <v>13316</v>
      </c>
      <c r="R2777" t="s">
        <v>13317</v>
      </c>
      <c r="S2777">
        <v>109</v>
      </c>
      <c r="T2777" t="s">
        <v>37</v>
      </c>
      <c r="U2777" t="s">
        <v>38</v>
      </c>
      <c r="V2777" t="s">
        <v>39</v>
      </c>
      <c r="W2777" s="11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5">
      <c r="A2778" t="s">
        <v>28</v>
      </c>
      <c r="B2778" t="s">
        <v>1254</v>
      </c>
      <c r="C2778">
        <v>151</v>
      </c>
      <c r="D2778">
        <v>104</v>
      </c>
      <c r="E2778">
        <v>0</v>
      </c>
      <c r="F2778">
        <v>1000</v>
      </c>
      <c r="G2778" t="s">
        <v>335</v>
      </c>
      <c r="H2778">
        <v>26000</v>
      </c>
      <c r="I2778" s="11">
        <v>30093107</v>
      </c>
      <c r="J2778" t="s">
        <v>982</v>
      </c>
      <c r="K2778" t="s">
        <v>330</v>
      </c>
      <c r="L2778" t="s">
        <v>12997</v>
      </c>
      <c r="M2778">
        <v>600996</v>
      </c>
      <c r="N2778">
        <v>39175</v>
      </c>
      <c r="O2778" t="s">
        <v>659</v>
      </c>
      <c r="P2778">
        <v>6</v>
      </c>
      <c r="Q2778" t="s">
        <v>12998</v>
      </c>
      <c r="R2778" t="s">
        <v>12999</v>
      </c>
      <c r="S2778">
        <v>726</v>
      </c>
      <c r="T2778" t="s">
        <v>37</v>
      </c>
      <c r="U2778" t="s">
        <v>56</v>
      </c>
      <c r="V2778" t="s">
        <v>569</v>
      </c>
      <c r="W2778" s="11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5">
      <c r="A2779" t="s">
        <v>28</v>
      </c>
      <c r="B2779" t="s">
        <v>8008</v>
      </c>
      <c r="C2779">
        <v>48</v>
      </c>
      <c r="D2779">
        <v>140</v>
      </c>
      <c r="E2779">
        <v>32</v>
      </c>
      <c r="F2779">
        <v>120</v>
      </c>
      <c r="G2779" t="s">
        <v>13318</v>
      </c>
      <c r="H2779">
        <v>535</v>
      </c>
      <c r="I2779" s="11">
        <v>32101000</v>
      </c>
      <c r="J2779" t="s">
        <v>9495</v>
      </c>
      <c r="K2779" t="s">
        <v>13319</v>
      </c>
      <c r="L2779" t="s">
        <v>13320</v>
      </c>
      <c r="M2779">
        <v>27800</v>
      </c>
      <c r="N2779">
        <v>1109</v>
      </c>
      <c r="O2779" t="s">
        <v>1747</v>
      </c>
      <c r="P2779">
        <v>0</v>
      </c>
      <c r="Q2779" t="s">
        <v>13321</v>
      </c>
      <c r="R2779" t="s">
        <v>13322</v>
      </c>
      <c r="S2779">
        <v>96</v>
      </c>
      <c r="T2779" t="s">
        <v>37</v>
      </c>
      <c r="U2779" t="s">
        <v>56</v>
      </c>
      <c r="V2779" t="s">
        <v>569</v>
      </c>
      <c r="W2779" s="11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5">
      <c r="A2780" t="s">
        <v>28</v>
      </c>
      <c r="B2780" t="s">
        <v>13323</v>
      </c>
      <c r="C2780">
        <v>166</v>
      </c>
      <c r="D2780">
        <v>90</v>
      </c>
      <c r="E2780">
        <v>6</v>
      </c>
      <c r="F2780">
        <v>617</v>
      </c>
      <c r="G2780" t="s">
        <v>3082</v>
      </c>
      <c r="H2780">
        <v>904</v>
      </c>
      <c r="I2780" s="11">
        <v>31487293</v>
      </c>
      <c r="J2780" t="s">
        <v>5505</v>
      </c>
      <c r="K2780" t="s">
        <v>9053</v>
      </c>
      <c r="L2780" t="s">
        <v>13324</v>
      </c>
      <c r="M2780">
        <v>74887</v>
      </c>
      <c r="N2780">
        <v>2807</v>
      </c>
      <c r="O2780" t="s">
        <v>6534</v>
      </c>
      <c r="P2780">
        <v>2</v>
      </c>
      <c r="Q2780" t="s">
        <v>13325</v>
      </c>
      <c r="R2780" t="s">
        <v>13326</v>
      </c>
      <c r="S2780">
        <v>129</v>
      </c>
      <c r="T2780" t="s">
        <v>37</v>
      </c>
      <c r="U2780" t="s">
        <v>38</v>
      </c>
      <c r="V2780" t="s">
        <v>39</v>
      </c>
      <c r="W2780" s="11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5">
      <c r="A2781" t="s">
        <v>28</v>
      </c>
      <c r="B2781" t="s">
        <v>6771</v>
      </c>
      <c r="C2781">
        <v>206</v>
      </c>
      <c r="D2781">
        <v>130</v>
      </c>
      <c r="E2781">
        <v>0</v>
      </c>
      <c r="F2781">
        <v>769</v>
      </c>
      <c r="G2781" t="s">
        <v>766</v>
      </c>
      <c r="H2781">
        <v>13000</v>
      </c>
      <c r="I2781" s="11">
        <v>30651422</v>
      </c>
      <c r="J2781" t="s">
        <v>10233</v>
      </c>
      <c r="K2781" t="s">
        <v>1124</v>
      </c>
      <c r="L2781" t="s">
        <v>13327</v>
      </c>
      <c r="M2781">
        <v>181737</v>
      </c>
      <c r="N2781">
        <v>16693</v>
      </c>
      <c r="O2781" t="s">
        <v>3167</v>
      </c>
      <c r="P2781">
        <v>8</v>
      </c>
      <c r="Q2781" t="s">
        <v>13328</v>
      </c>
      <c r="R2781" t="s">
        <v>13329</v>
      </c>
      <c r="S2781">
        <v>1015</v>
      </c>
      <c r="T2781" t="s">
        <v>37</v>
      </c>
      <c r="U2781" t="s">
        <v>38</v>
      </c>
      <c r="V2781" t="s">
        <v>569</v>
      </c>
      <c r="W2781" s="11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5">
      <c r="A2782" t="s">
        <v>28</v>
      </c>
      <c r="B2782" t="s">
        <v>13330</v>
      </c>
      <c r="C2782">
        <v>92</v>
      </c>
      <c r="D2782">
        <v>98</v>
      </c>
      <c r="E2782">
        <v>7</v>
      </c>
      <c r="F2782">
        <v>73</v>
      </c>
      <c r="G2782" t="s">
        <v>9519</v>
      </c>
      <c r="H2782">
        <v>931</v>
      </c>
      <c r="I2782" s="11">
        <v>30306281</v>
      </c>
      <c r="J2782" t="s">
        <v>2450</v>
      </c>
      <c r="K2782" t="s">
        <v>4435</v>
      </c>
      <c r="L2782" t="s">
        <v>13331</v>
      </c>
      <c r="M2782">
        <v>12388</v>
      </c>
      <c r="N2782">
        <v>1917</v>
      </c>
      <c r="O2782" t="s">
        <v>13332</v>
      </c>
      <c r="P2782">
        <v>2</v>
      </c>
      <c r="Q2782" t="s">
        <v>13333</v>
      </c>
      <c r="R2782" t="s">
        <v>13334</v>
      </c>
      <c r="S2782">
        <v>147</v>
      </c>
      <c r="T2782" t="s">
        <v>37</v>
      </c>
      <c r="U2782" t="s">
        <v>38</v>
      </c>
      <c r="V2782" t="s">
        <v>569</v>
      </c>
      <c r="W2782" s="11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5">
      <c r="A2783" t="s">
        <v>28</v>
      </c>
      <c r="B2783" t="s">
        <v>2732</v>
      </c>
      <c r="C2783">
        <v>78</v>
      </c>
      <c r="D2783">
        <v>101</v>
      </c>
      <c r="E2783">
        <v>287</v>
      </c>
      <c r="F2783">
        <v>257</v>
      </c>
      <c r="G2783" t="s">
        <v>13272</v>
      </c>
      <c r="H2783">
        <v>745</v>
      </c>
      <c r="I2783" s="11">
        <v>29500000</v>
      </c>
      <c r="J2783" t="s">
        <v>13335</v>
      </c>
      <c r="K2783" t="s">
        <v>2850</v>
      </c>
      <c r="L2783" t="s">
        <v>13336</v>
      </c>
      <c r="M2783">
        <v>25613</v>
      </c>
      <c r="N2783">
        <v>1954</v>
      </c>
      <c r="O2783" t="s">
        <v>7070</v>
      </c>
      <c r="P2783">
        <v>0</v>
      </c>
      <c r="Q2783" t="s">
        <v>13337</v>
      </c>
      <c r="R2783" t="s">
        <v>13338</v>
      </c>
      <c r="S2783">
        <v>121</v>
      </c>
      <c r="T2783" t="s">
        <v>37</v>
      </c>
      <c r="U2783" t="s">
        <v>38</v>
      </c>
      <c r="V2783" t="s">
        <v>90</v>
      </c>
      <c r="W2783" s="11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5">
      <c r="A2784" t="s">
        <v>28</v>
      </c>
      <c r="B2784" t="s">
        <v>11221</v>
      </c>
      <c r="C2784">
        <v>83</v>
      </c>
      <c r="D2784">
        <v>114</v>
      </c>
      <c r="E2784">
        <v>9</v>
      </c>
      <c r="F2784">
        <v>466</v>
      </c>
      <c r="G2784" t="s">
        <v>13128</v>
      </c>
      <c r="H2784">
        <v>623</v>
      </c>
      <c r="I2784" s="11">
        <v>30050028</v>
      </c>
      <c r="J2784" t="s">
        <v>59</v>
      </c>
      <c r="K2784" t="s">
        <v>1862</v>
      </c>
      <c r="L2784" t="s">
        <v>13339</v>
      </c>
      <c r="M2784">
        <v>42987</v>
      </c>
      <c r="N2784">
        <v>2484</v>
      </c>
      <c r="O2784" t="s">
        <v>2059</v>
      </c>
      <c r="P2784">
        <v>1</v>
      </c>
      <c r="Q2784" t="s">
        <v>13340</v>
      </c>
      <c r="R2784" t="s">
        <v>13341</v>
      </c>
      <c r="S2784">
        <v>201</v>
      </c>
      <c r="T2784" t="s">
        <v>37</v>
      </c>
      <c r="U2784" t="s">
        <v>38</v>
      </c>
      <c r="V2784" t="s">
        <v>569</v>
      </c>
      <c r="W2784" s="11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5">
      <c r="A2785" t="s">
        <v>28</v>
      </c>
      <c r="B2785" t="s">
        <v>3720</v>
      </c>
      <c r="C2785">
        <v>8</v>
      </c>
      <c r="D2785">
        <v>100</v>
      </c>
      <c r="E2785">
        <v>322</v>
      </c>
      <c r="F2785">
        <v>534</v>
      </c>
      <c r="G2785" t="s">
        <v>9011</v>
      </c>
      <c r="H2785">
        <v>851</v>
      </c>
      <c r="I2785" s="11">
        <v>29392418</v>
      </c>
      <c r="J2785" t="s">
        <v>1689</v>
      </c>
      <c r="K2785" t="s">
        <v>775</v>
      </c>
      <c r="L2785" t="s">
        <v>13342</v>
      </c>
      <c r="M2785">
        <v>3924</v>
      </c>
      <c r="N2785">
        <v>3190</v>
      </c>
      <c r="O2785" t="s">
        <v>4494</v>
      </c>
      <c r="P2785">
        <v>2</v>
      </c>
      <c r="Q2785" t="s">
        <v>13343</v>
      </c>
      <c r="R2785" t="s">
        <v>13344</v>
      </c>
      <c r="S2785">
        <v>26</v>
      </c>
      <c r="T2785" t="s">
        <v>37</v>
      </c>
      <c r="U2785" t="s">
        <v>38</v>
      </c>
      <c r="V2785" t="s">
        <v>569</v>
      </c>
      <c r="W2785" s="11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5">
      <c r="A2786" t="s">
        <v>28</v>
      </c>
      <c r="B2786" t="s">
        <v>8899</v>
      </c>
      <c r="C2786">
        <v>86</v>
      </c>
      <c r="D2786">
        <v>85</v>
      </c>
      <c r="E2786">
        <v>21</v>
      </c>
      <c r="F2786">
        <v>782</v>
      </c>
      <c r="G2786" t="s">
        <v>13345</v>
      </c>
      <c r="H2786">
        <v>931</v>
      </c>
      <c r="I2786" s="11">
        <v>28563926</v>
      </c>
      <c r="J2786" t="s">
        <v>3911</v>
      </c>
      <c r="K2786" t="s">
        <v>4435</v>
      </c>
      <c r="L2786" t="s">
        <v>13346</v>
      </c>
      <c r="M2786">
        <v>16300</v>
      </c>
      <c r="N2786">
        <v>3819</v>
      </c>
      <c r="O2786" t="s">
        <v>8808</v>
      </c>
      <c r="P2786">
        <v>0</v>
      </c>
      <c r="Q2786" t="s">
        <v>13347</v>
      </c>
      <c r="R2786" t="s">
        <v>13348</v>
      </c>
      <c r="S2786">
        <v>217</v>
      </c>
      <c r="T2786" t="s">
        <v>37</v>
      </c>
      <c r="U2786" t="s">
        <v>38</v>
      </c>
      <c r="V2786" t="s">
        <v>39</v>
      </c>
      <c r="W2786" s="11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5">
      <c r="A2787" t="s">
        <v>28</v>
      </c>
      <c r="B2787" t="s">
        <v>13349</v>
      </c>
      <c r="C2787">
        <v>85</v>
      </c>
      <c r="D2787">
        <v>103</v>
      </c>
      <c r="E2787">
        <v>27</v>
      </c>
      <c r="F2787">
        <v>534</v>
      </c>
      <c r="G2787" t="s">
        <v>1429</v>
      </c>
      <c r="H2787">
        <v>1000</v>
      </c>
      <c r="I2787" s="11">
        <v>28435406</v>
      </c>
      <c r="J2787" t="s">
        <v>1618</v>
      </c>
      <c r="K2787" t="s">
        <v>6388</v>
      </c>
      <c r="L2787" t="s">
        <v>13350</v>
      </c>
      <c r="M2787">
        <v>37681</v>
      </c>
      <c r="N2787">
        <v>4441</v>
      </c>
      <c r="O2787" t="s">
        <v>4728</v>
      </c>
      <c r="P2787">
        <v>2</v>
      </c>
      <c r="Q2787" t="s">
        <v>13351</v>
      </c>
      <c r="R2787" t="s">
        <v>13352</v>
      </c>
      <c r="S2787">
        <v>151</v>
      </c>
      <c r="T2787" t="s">
        <v>37</v>
      </c>
      <c r="U2787" t="s">
        <v>38</v>
      </c>
      <c r="V2787" t="s">
        <v>39</v>
      </c>
      <c r="W2787" s="11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5">
      <c r="A2788" t="s">
        <v>28</v>
      </c>
      <c r="B2788" t="s">
        <v>9694</v>
      </c>
      <c r="C2788">
        <v>76</v>
      </c>
      <c r="D2788">
        <v>100</v>
      </c>
      <c r="E2788">
        <v>4</v>
      </c>
      <c r="F2788">
        <v>678</v>
      </c>
      <c r="G2788" t="s">
        <v>6949</v>
      </c>
      <c r="H2788">
        <v>982</v>
      </c>
      <c r="I2788" s="11">
        <v>25339117</v>
      </c>
      <c r="J2788" t="s">
        <v>1618</v>
      </c>
      <c r="K2788" t="s">
        <v>2555</v>
      </c>
      <c r="L2788" t="s">
        <v>13353</v>
      </c>
      <c r="M2788">
        <v>37885</v>
      </c>
      <c r="N2788">
        <v>4259</v>
      </c>
      <c r="O2788" t="s">
        <v>5349</v>
      </c>
      <c r="P2788">
        <v>4</v>
      </c>
      <c r="Q2788" t="s">
        <v>13354</v>
      </c>
      <c r="R2788" t="s">
        <v>13355</v>
      </c>
      <c r="S2788">
        <v>247</v>
      </c>
      <c r="T2788" t="s">
        <v>37</v>
      </c>
      <c r="U2788" t="s">
        <v>38</v>
      </c>
      <c r="V2788" t="s">
        <v>39</v>
      </c>
      <c r="W2788" s="11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5">
      <c r="A2789" t="s">
        <v>28</v>
      </c>
      <c r="B2789" t="s">
        <v>4638</v>
      </c>
      <c r="C2789">
        <v>60</v>
      </c>
      <c r="D2789">
        <v>114</v>
      </c>
      <c r="E2789">
        <v>0</v>
      </c>
      <c r="F2789">
        <v>699</v>
      </c>
      <c r="G2789" t="s">
        <v>2215</v>
      </c>
      <c r="H2789">
        <v>10000</v>
      </c>
      <c r="I2789" s="11">
        <v>25600000</v>
      </c>
      <c r="J2789" t="s">
        <v>1872</v>
      </c>
      <c r="K2789" t="s">
        <v>513</v>
      </c>
      <c r="L2789" t="s">
        <v>13356</v>
      </c>
      <c r="M2789">
        <v>57363</v>
      </c>
      <c r="N2789">
        <v>12097</v>
      </c>
      <c r="O2789" t="s">
        <v>13357</v>
      </c>
      <c r="P2789">
        <v>0</v>
      </c>
      <c r="Q2789" t="s">
        <v>13358</v>
      </c>
      <c r="R2789" t="s">
        <v>13359</v>
      </c>
      <c r="S2789">
        <v>308</v>
      </c>
      <c r="T2789" t="s">
        <v>37</v>
      </c>
      <c r="U2789" t="s">
        <v>38</v>
      </c>
      <c r="V2789" t="s">
        <v>39</v>
      </c>
      <c r="W2789" s="11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5">
      <c r="A2790" t="s">
        <v>28</v>
      </c>
      <c r="B2790" t="s">
        <v>13360</v>
      </c>
      <c r="C2790">
        <v>189</v>
      </c>
      <c r="D2790">
        <v>97</v>
      </c>
      <c r="E2790">
        <v>11</v>
      </c>
      <c r="F2790">
        <v>220</v>
      </c>
      <c r="G2790" t="s">
        <v>4861</v>
      </c>
      <c r="H2790">
        <v>1000</v>
      </c>
      <c r="I2790" s="11">
        <v>27736779</v>
      </c>
      <c r="J2790" t="s">
        <v>2912</v>
      </c>
      <c r="K2790" t="s">
        <v>13361</v>
      </c>
      <c r="L2790" t="s">
        <v>13362</v>
      </c>
      <c r="M2790">
        <v>25210</v>
      </c>
      <c r="N2790">
        <v>2403</v>
      </c>
      <c r="O2790" t="s">
        <v>13363</v>
      </c>
      <c r="P2790">
        <v>0</v>
      </c>
      <c r="Q2790" t="s">
        <v>13364</v>
      </c>
      <c r="R2790" t="s">
        <v>13365</v>
      </c>
      <c r="S2790">
        <v>126</v>
      </c>
      <c r="T2790" t="s">
        <v>37</v>
      </c>
      <c r="U2790" t="s">
        <v>38</v>
      </c>
      <c r="V2790" t="s">
        <v>569</v>
      </c>
      <c r="W2790" s="11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5">
      <c r="A2791" t="s">
        <v>28</v>
      </c>
      <c r="B2791" t="s">
        <v>13366</v>
      </c>
      <c r="C2791">
        <v>82</v>
      </c>
      <c r="D2791">
        <v>116</v>
      </c>
      <c r="E2791">
        <v>70</v>
      </c>
      <c r="F2791">
        <v>706</v>
      </c>
      <c r="G2791" t="s">
        <v>6049</v>
      </c>
      <c r="H2791">
        <v>1000</v>
      </c>
      <c r="I2791" s="11">
        <v>24397469</v>
      </c>
      <c r="J2791" t="s">
        <v>5897</v>
      </c>
      <c r="K2791" t="s">
        <v>5662</v>
      </c>
      <c r="L2791" t="s">
        <v>13367</v>
      </c>
      <c r="M2791">
        <v>5161</v>
      </c>
      <c r="N2791">
        <v>5804</v>
      </c>
      <c r="O2791" t="s">
        <v>5038</v>
      </c>
      <c r="P2791">
        <v>7</v>
      </c>
      <c r="Q2791" t="s">
        <v>13368</v>
      </c>
      <c r="R2791" t="s">
        <v>13369</v>
      </c>
      <c r="S2791">
        <v>48</v>
      </c>
      <c r="T2791" t="s">
        <v>37</v>
      </c>
      <c r="U2791" t="s">
        <v>38</v>
      </c>
      <c r="V2791" t="s">
        <v>39</v>
      </c>
      <c r="W2791" s="11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5">
      <c r="A2792" t="s">
        <v>28</v>
      </c>
      <c r="B2792" t="s">
        <v>12125</v>
      </c>
      <c r="C2792">
        <v>120</v>
      </c>
      <c r="D2792">
        <v>96</v>
      </c>
      <c r="E2792">
        <v>9</v>
      </c>
      <c r="F2792">
        <v>448</v>
      </c>
      <c r="G2792" t="s">
        <v>1637</v>
      </c>
      <c r="H2792">
        <v>690</v>
      </c>
      <c r="I2792" s="11">
        <v>20384136</v>
      </c>
      <c r="J2792" t="s">
        <v>2912</v>
      </c>
      <c r="K2792" t="s">
        <v>7290</v>
      </c>
      <c r="L2792" t="s">
        <v>13370</v>
      </c>
      <c r="M2792">
        <v>20467</v>
      </c>
      <c r="N2792">
        <v>2402</v>
      </c>
      <c r="O2792" t="s">
        <v>13371</v>
      </c>
      <c r="P2792">
        <v>1</v>
      </c>
      <c r="Q2792" t="s">
        <v>13372</v>
      </c>
      <c r="R2792" t="s">
        <v>13373</v>
      </c>
      <c r="S2792">
        <v>371</v>
      </c>
      <c r="T2792" t="s">
        <v>37</v>
      </c>
      <c r="U2792" t="s">
        <v>38</v>
      </c>
      <c r="V2792" t="s">
        <v>569</v>
      </c>
      <c r="W2792" s="11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5">
      <c r="A2793" t="s">
        <v>28</v>
      </c>
      <c r="B2793" t="s">
        <v>13374</v>
      </c>
      <c r="C2793">
        <v>183</v>
      </c>
      <c r="D2793">
        <v>98</v>
      </c>
      <c r="E2793">
        <v>58</v>
      </c>
      <c r="F2793">
        <v>242</v>
      </c>
      <c r="G2793" t="s">
        <v>952</v>
      </c>
      <c r="H2793">
        <v>14000</v>
      </c>
      <c r="I2793" s="11">
        <v>25464480</v>
      </c>
      <c r="J2793" t="s">
        <v>4816</v>
      </c>
      <c r="K2793" t="s">
        <v>1909</v>
      </c>
      <c r="L2793" t="s">
        <v>13375</v>
      </c>
      <c r="M2793">
        <v>63108</v>
      </c>
      <c r="N2793">
        <v>15251</v>
      </c>
      <c r="O2793" t="s">
        <v>11071</v>
      </c>
      <c r="P2793">
        <v>0</v>
      </c>
      <c r="Q2793" t="s">
        <v>13376</v>
      </c>
      <c r="R2793" t="s">
        <v>13377</v>
      </c>
      <c r="S2793">
        <v>330</v>
      </c>
      <c r="T2793" t="s">
        <v>37</v>
      </c>
      <c r="U2793" t="s">
        <v>38</v>
      </c>
      <c r="V2793" t="s">
        <v>39</v>
      </c>
      <c r="W2793" s="11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5">
      <c r="A2794" t="s">
        <v>28</v>
      </c>
      <c r="B2794" t="s">
        <v>10718</v>
      </c>
      <c r="C2794">
        <v>211</v>
      </c>
      <c r="D2794">
        <v>105</v>
      </c>
      <c r="E2794">
        <v>500</v>
      </c>
      <c r="F2794">
        <v>718</v>
      </c>
      <c r="G2794" t="s">
        <v>2579</v>
      </c>
      <c r="H2794">
        <v>11000</v>
      </c>
      <c r="I2794" s="11">
        <v>20338609</v>
      </c>
      <c r="J2794" t="s">
        <v>5265</v>
      </c>
      <c r="K2794" t="s">
        <v>2309</v>
      </c>
      <c r="L2794" t="s">
        <v>13378</v>
      </c>
      <c r="M2794">
        <v>19655</v>
      </c>
      <c r="N2794">
        <v>12946</v>
      </c>
      <c r="O2794" t="s">
        <v>3556</v>
      </c>
      <c r="P2794">
        <v>8</v>
      </c>
      <c r="Q2794" t="s">
        <v>13379</v>
      </c>
      <c r="R2794" t="s">
        <v>13380</v>
      </c>
      <c r="S2794">
        <v>280</v>
      </c>
      <c r="T2794" t="s">
        <v>37</v>
      </c>
      <c r="U2794" t="s">
        <v>38</v>
      </c>
      <c r="V2794" t="s">
        <v>39</v>
      </c>
      <c r="W2794" s="11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5">
      <c r="A2795" t="s">
        <v>720</v>
      </c>
      <c r="B2795" t="s">
        <v>13381</v>
      </c>
      <c r="C2795">
        <v>14</v>
      </c>
      <c r="D2795">
        <v>123</v>
      </c>
      <c r="E2795">
        <v>5</v>
      </c>
      <c r="F2795">
        <v>338</v>
      </c>
      <c r="G2795" t="s">
        <v>3802</v>
      </c>
      <c r="H2795">
        <v>556</v>
      </c>
      <c r="I2795" s="11">
        <v>18272447</v>
      </c>
      <c r="J2795" t="s">
        <v>3911</v>
      </c>
      <c r="K2795" t="s">
        <v>11909</v>
      </c>
      <c r="L2795" t="s">
        <v>13382</v>
      </c>
      <c r="M2795">
        <v>3119</v>
      </c>
      <c r="N2795">
        <v>2149</v>
      </c>
      <c r="O2795" t="s">
        <v>9881</v>
      </c>
      <c r="P2795">
        <v>1</v>
      </c>
      <c r="Q2795" t="s">
        <v>13383</v>
      </c>
      <c r="R2795" t="s">
        <v>13384</v>
      </c>
      <c r="S2795">
        <v>35</v>
      </c>
      <c r="T2795" t="s">
        <v>37</v>
      </c>
      <c r="U2795" t="s">
        <v>38</v>
      </c>
      <c r="V2795" t="s">
        <v>569</v>
      </c>
      <c r="W2795" s="11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5">
      <c r="A2796" t="s">
        <v>28</v>
      </c>
      <c r="B2796" t="s">
        <v>5144</v>
      </c>
      <c r="C2796">
        <v>179</v>
      </c>
      <c r="D2796">
        <v>93</v>
      </c>
      <c r="E2796">
        <v>0</v>
      </c>
      <c r="F2796">
        <v>766</v>
      </c>
      <c r="G2796" t="s">
        <v>1629</v>
      </c>
      <c r="H2796">
        <v>13000</v>
      </c>
      <c r="I2796" s="11">
        <v>17096053</v>
      </c>
      <c r="J2796" t="s">
        <v>2450</v>
      </c>
      <c r="K2796" t="s">
        <v>537</v>
      </c>
      <c r="L2796" t="s">
        <v>13388</v>
      </c>
      <c r="M2796">
        <v>134458</v>
      </c>
      <c r="N2796">
        <v>15716</v>
      </c>
      <c r="O2796" t="s">
        <v>1956</v>
      </c>
      <c r="P2796">
        <v>2</v>
      </c>
      <c r="Q2796" t="s">
        <v>13389</v>
      </c>
      <c r="R2796" t="s">
        <v>13390</v>
      </c>
      <c r="S2796">
        <v>640</v>
      </c>
      <c r="T2796" t="s">
        <v>37</v>
      </c>
      <c r="U2796" t="s">
        <v>38</v>
      </c>
      <c r="V2796" t="s">
        <v>569</v>
      </c>
      <c r="W2796" s="11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5">
      <c r="A2797" t="s">
        <v>28</v>
      </c>
      <c r="B2797" t="s">
        <v>6216</v>
      </c>
      <c r="C2797">
        <v>221</v>
      </c>
      <c r="D2797">
        <v>97</v>
      </c>
      <c r="E2797">
        <v>25</v>
      </c>
      <c r="F2797">
        <v>861</v>
      </c>
      <c r="G2797" t="s">
        <v>8473</v>
      </c>
      <c r="H2797">
        <v>929</v>
      </c>
      <c r="I2797" s="11">
        <v>21371425</v>
      </c>
      <c r="J2797" t="s">
        <v>2702</v>
      </c>
      <c r="K2797" t="s">
        <v>3583</v>
      </c>
      <c r="L2797" t="s">
        <v>13391</v>
      </c>
      <c r="M2797">
        <v>76199</v>
      </c>
      <c r="N2797">
        <v>3679</v>
      </c>
      <c r="O2797" t="s">
        <v>3721</v>
      </c>
      <c r="P2797">
        <v>0</v>
      </c>
      <c r="Q2797" t="s">
        <v>13392</v>
      </c>
      <c r="R2797" t="s">
        <v>13393</v>
      </c>
      <c r="S2797">
        <v>944</v>
      </c>
      <c r="T2797" t="s">
        <v>37</v>
      </c>
      <c r="U2797" t="s">
        <v>38</v>
      </c>
      <c r="V2797" t="s">
        <v>39</v>
      </c>
      <c r="W2797" s="11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5">
      <c r="A2798" t="s">
        <v>28</v>
      </c>
      <c r="B2798" t="s">
        <v>4342</v>
      </c>
      <c r="C2798">
        <v>158</v>
      </c>
      <c r="D2798">
        <v>122</v>
      </c>
      <c r="E2798">
        <v>108</v>
      </c>
      <c r="F2798">
        <v>111</v>
      </c>
      <c r="G2798" t="s">
        <v>5043</v>
      </c>
      <c r="H2798">
        <v>220</v>
      </c>
      <c r="I2798" s="11">
        <v>33071558</v>
      </c>
      <c r="J2798" t="s">
        <v>2450</v>
      </c>
      <c r="K2798" t="s">
        <v>13394</v>
      </c>
      <c r="L2798" t="s">
        <v>13395</v>
      </c>
      <c r="M2798">
        <v>22369</v>
      </c>
      <c r="N2798">
        <v>583</v>
      </c>
      <c r="O2798" t="s">
        <v>13396</v>
      </c>
      <c r="P2798">
        <v>6</v>
      </c>
      <c r="Q2798" t="s">
        <v>13397</v>
      </c>
      <c r="R2798" t="s">
        <v>13398</v>
      </c>
      <c r="S2798">
        <v>100</v>
      </c>
      <c r="T2798" t="s">
        <v>37</v>
      </c>
      <c r="U2798" t="s">
        <v>56</v>
      </c>
      <c r="V2798" t="s">
        <v>90</v>
      </c>
      <c r="W2798" s="11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5">
      <c r="A2799" t="s">
        <v>28</v>
      </c>
      <c r="B2799" t="s">
        <v>13399</v>
      </c>
      <c r="C2799">
        <v>73</v>
      </c>
      <c r="D2799">
        <v>101</v>
      </c>
      <c r="E2799">
        <v>22</v>
      </c>
      <c r="F2799">
        <v>558</v>
      </c>
      <c r="G2799" t="s">
        <v>2321</v>
      </c>
      <c r="H2799">
        <v>918</v>
      </c>
      <c r="I2799" s="11">
        <v>17655201</v>
      </c>
      <c r="J2799" t="s">
        <v>6781</v>
      </c>
      <c r="K2799" t="s">
        <v>662</v>
      </c>
      <c r="L2799" t="s">
        <v>13400</v>
      </c>
      <c r="M2799">
        <v>4719</v>
      </c>
      <c r="N2799">
        <v>3317</v>
      </c>
      <c r="O2799" t="s">
        <v>757</v>
      </c>
      <c r="P2799">
        <v>1</v>
      </c>
      <c r="Q2799" t="s">
        <v>13401</v>
      </c>
      <c r="R2799" t="s">
        <v>13402</v>
      </c>
      <c r="S2799">
        <v>24</v>
      </c>
      <c r="T2799" t="s">
        <v>37</v>
      </c>
      <c r="U2799" t="s">
        <v>38</v>
      </c>
      <c r="V2799" t="s">
        <v>272</v>
      </c>
      <c r="W2799" s="11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5">
      <c r="A2800" t="s">
        <v>28</v>
      </c>
      <c r="B2800" t="s">
        <v>10632</v>
      </c>
      <c r="C2800">
        <v>65</v>
      </c>
      <c r="D2800">
        <v>100</v>
      </c>
      <c r="E2800">
        <v>15</v>
      </c>
      <c r="F2800">
        <v>804</v>
      </c>
      <c r="G2800" t="s">
        <v>1915</v>
      </c>
      <c r="H2800">
        <v>1000</v>
      </c>
      <c r="I2800" s="11">
        <v>16247775</v>
      </c>
      <c r="J2800" t="s">
        <v>2630</v>
      </c>
      <c r="K2800" t="s">
        <v>8817</v>
      </c>
      <c r="L2800" t="s">
        <v>13403</v>
      </c>
      <c r="M2800">
        <v>23527</v>
      </c>
      <c r="N2800">
        <v>4789</v>
      </c>
      <c r="O2800" t="s">
        <v>10195</v>
      </c>
      <c r="P2800">
        <v>3</v>
      </c>
      <c r="Q2800" t="s">
        <v>13404</v>
      </c>
      <c r="R2800" t="s">
        <v>13405</v>
      </c>
      <c r="S2800">
        <v>104</v>
      </c>
      <c r="T2800" t="s">
        <v>37</v>
      </c>
      <c r="U2800" t="s">
        <v>38</v>
      </c>
      <c r="V2800" t="s">
        <v>90</v>
      </c>
      <c r="W2800" s="11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5">
      <c r="A2801" t="s">
        <v>28</v>
      </c>
      <c r="B2801" t="s">
        <v>4860</v>
      </c>
      <c r="C2801">
        <v>23</v>
      </c>
      <c r="D2801">
        <v>129</v>
      </c>
      <c r="E2801">
        <v>0</v>
      </c>
      <c r="F2801">
        <v>203</v>
      </c>
      <c r="G2801" t="s">
        <v>2632</v>
      </c>
      <c r="H2801">
        <v>18000</v>
      </c>
      <c r="I2801" s="11">
        <v>16153600</v>
      </c>
      <c r="J2801" t="s">
        <v>7403</v>
      </c>
      <c r="K2801" t="s">
        <v>1664</v>
      </c>
      <c r="L2801" t="s">
        <v>13406</v>
      </c>
      <c r="M2801">
        <v>8295</v>
      </c>
      <c r="N2801">
        <v>19065</v>
      </c>
      <c r="O2801" t="s">
        <v>13407</v>
      </c>
      <c r="P2801">
        <v>1</v>
      </c>
      <c r="Q2801" t="s">
        <v>13408</v>
      </c>
      <c r="R2801" t="s">
        <v>13409</v>
      </c>
      <c r="S2801">
        <v>30</v>
      </c>
      <c r="T2801" t="s">
        <v>37</v>
      </c>
      <c r="U2801" t="s">
        <v>38</v>
      </c>
      <c r="V2801" t="s">
        <v>569</v>
      </c>
      <c r="W2801" s="11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5">
      <c r="A2802" t="s">
        <v>28</v>
      </c>
      <c r="B2802" t="s">
        <v>4770</v>
      </c>
      <c r="C2802">
        <v>63</v>
      </c>
      <c r="D2802">
        <v>81</v>
      </c>
      <c r="E2802">
        <v>176</v>
      </c>
      <c r="F2802">
        <v>39</v>
      </c>
      <c r="G2802" t="s">
        <v>13410</v>
      </c>
      <c r="H2802">
        <v>176</v>
      </c>
      <c r="I2802" s="11">
        <v>16033556</v>
      </c>
      <c r="J2802" t="s">
        <v>2073</v>
      </c>
      <c r="K2802" t="s">
        <v>4770</v>
      </c>
      <c r="L2802" t="s">
        <v>13411</v>
      </c>
      <c r="M2802">
        <v>37901</v>
      </c>
      <c r="N2802">
        <v>361</v>
      </c>
      <c r="O2802" t="s">
        <v>13412</v>
      </c>
      <c r="P2802">
        <v>1</v>
      </c>
      <c r="Q2802" t="s">
        <v>13413</v>
      </c>
      <c r="R2802" t="s">
        <v>13414</v>
      </c>
      <c r="S2802">
        <v>518</v>
      </c>
      <c r="T2802" t="s">
        <v>37</v>
      </c>
      <c r="U2802" t="s">
        <v>38</v>
      </c>
      <c r="V2802" t="s">
        <v>39</v>
      </c>
      <c r="W2802" s="11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5">
      <c r="A2803" t="s">
        <v>28</v>
      </c>
      <c r="B2803" t="s">
        <v>1839</v>
      </c>
      <c r="C2803">
        <v>132</v>
      </c>
      <c r="D2803">
        <v>96</v>
      </c>
      <c r="E2803">
        <v>31</v>
      </c>
      <c r="F2803">
        <v>536</v>
      </c>
      <c r="G2803" t="s">
        <v>2868</v>
      </c>
      <c r="H2803">
        <v>651</v>
      </c>
      <c r="I2803" s="11">
        <v>16667084</v>
      </c>
      <c r="J2803" t="s">
        <v>11505</v>
      </c>
      <c r="K2803" t="s">
        <v>13415</v>
      </c>
      <c r="L2803" t="s">
        <v>13416</v>
      </c>
      <c r="M2803">
        <v>90070</v>
      </c>
      <c r="N2803">
        <v>3119</v>
      </c>
      <c r="O2803" t="s">
        <v>13417</v>
      </c>
      <c r="P2803">
        <v>0</v>
      </c>
      <c r="Q2803" t="s">
        <v>13418</v>
      </c>
      <c r="R2803" t="s">
        <v>13419</v>
      </c>
      <c r="S2803">
        <v>248</v>
      </c>
      <c r="T2803" t="s">
        <v>37</v>
      </c>
      <c r="U2803" t="s">
        <v>38</v>
      </c>
      <c r="V2803" t="s">
        <v>39</v>
      </c>
      <c r="W2803" s="11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5">
      <c r="A2804" t="s">
        <v>28</v>
      </c>
      <c r="B2804" t="s">
        <v>13420</v>
      </c>
      <c r="C2804">
        <v>191</v>
      </c>
      <c r="D2804">
        <v>84</v>
      </c>
      <c r="E2804">
        <v>36</v>
      </c>
      <c r="F2804">
        <v>648</v>
      </c>
      <c r="G2804" t="s">
        <v>13421</v>
      </c>
      <c r="H2804">
        <v>2000</v>
      </c>
      <c r="I2804" s="11">
        <v>15417771</v>
      </c>
      <c r="J2804" t="s">
        <v>5289</v>
      </c>
      <c r="K2804" t="s">
        <v>4194</v>
      </c>
      <c r="L2804" t="s">
        <v>13422</v>
      </c>
      <c r="M2804">
        <v>87494</v>
      </c>
      <c r="N2804">
        <v>3416</v>
      </c>
      <c r="O2804" t="s">
        <v>7515</v>
      </c>
      <c r="P2804">
        <v>1</v>
      </c>
      <c r="Q2804" t="s">
        <v>13423</v>
      </c>
      <c r="R2804" t="s">
        <v>13424</v>
      </c>
      <c r="S2804">
        <v>540</v>
      </c>
      <c r="T2804" t="s">
        <v>37</v>
      </c>
      <c r="U2804" t="s">
        <v>38</v>
      </c>
      <c r="V2804" t="s">
        <v>569</v>
      </c>
      <c r="W2804" s="11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5">
      <c r="A2805" t="s">
        <v>28</v>
      </c>
      <c r="B2805" t="s">
        <v>11862</v>
      </c>
      <c r="C2805">
        <v>91</v>
      </c>
      <c r="D2805">
        <v>110</v>
      </c>
      <c r="E2805">
        <v>164</v>
      </c>
      <c r="F2805">
        <v>45</v>
      </c>
      <c r="G2805" t="s">
        <v>9178</v>
      </c>
      <c r="H2805">
        <v>258</v>
      </c>
      <c r="I2805" s="11">
        <v>15156200</v>
      </c>
      <c r="J2805" t="s">
        <v>1092</v>
      </c>
      <c r="K2805" t="s">
        <v>13426</v>
      </c>
      <c r="L2805" t="s">
        <v>13427</v>
      </c>
      <c r="M2805">
        <v>15358</v>
      </c>
      <c r="N2805">
        <v>571</v>
      </c>
      <c r="O2805" t="s">
        <v>10969</v>
      </c>
      <c r="P2805">
        <v>2</v>
      </c>
      <c r="Q2805" t="s">
        <v>13428</v>
      </c>
      <c r="R2805" t="s">
        <v>13429</v>
      </c>
      <c r="S2805">
        <v>131</v>
      </c>
      <c r="T2805" t="s">
        <v>37</v>
      </c>
      <c r="U2805" t="s">
        <v>38</v>
      </c>
      <c r="V2805" t="s">
        <v>569</v>
      </c>
      <c r="W2805" s="11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5">
      <c r="A2806" t="s">
        <v>28</v>
      </c>
      <c r="B2806" t="s">
        <v>11009</v>
      </c>
      <c r="C2806">
        <v>368</v>
      </c>
      <c r="D2806">
        <v>130</v>
      </c>
      <c r="E2806">
        <v>337</v>
      </c>
      <c r="F2806">
        <v>820</v>
      </c>
      <c r="G2806" t="s">
        <v>450</v>
      </c>
      <c r="H2806">
        <v>11000</v>
      </c>
      <c r="I2806" s="11">
        <v>21589307</v>
      </c>
      <c r="J2806" t="s">
        <v>3270</v>
      </c>
      <c r="K2806" t="s">
        <v>644</v>
      </c>
      <c r="L2806" t="s">
        <v>13430</v>
      </c>
      <c r="M2806">
        <v>135286</v>
      </c>
      <c r="N2806">
        <v>13960</v>
      </c>
      <c r="O2806" t="s">
        <v>1019</v>
      </c>
      <c r="P2806">
        <v>1</v>
      </c>
      <c r="Q2806" t="s">
        <v>13431</v>
      </c>
      <c r="R2806" t="s">
        <v>13432</v>
      </c>
      <c r="S2806">
        <v>261</v>
      </c>
      <c r="T2806" t="s">
        <v>37</v>
      </c>
      <c r="U2806" t="s">
        <v>38</v>
      </c>
      <c r="V2806" t="s">
        <v>39</v>
      </c>
      <c r="W2806" s="11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5">
      <c r="A2807" t="s">
        <v>28</v>
      </c>
      <c r="B2807" t="s">
        <v>13433</v>
      </c>
      <c r="C2807">
        <v>89</v>
      </c>
      <c r="D2807">
        <v>84</v>
      </c>
      <c r="E2807">
        <v>134</v>
      </c>
      <c r="F2807">
        <v>307</v>
      </c>
      <c r="G2807" t="s">
        <v>4827</v>
      </c>
      <c r="H2807">
        <v>655</v>
      </c>
      <c r="I2807" s="11">
        <v>20339754</v>
      </c>
      <c r="J2807" t="s">
        <v>982</v>
      </c>
      <c r="K2807" t="s">
        <v>7474</v>
      </c>
      <c r="L2807" t="s">
        <v>13434</v>
      </c>
      <c r="M2807">
        <v>23928</v>
      </c>
      <c r="N2807">
        <v>2737</v>
      </c>
      <c r="O2807" t="s">
        <v>13435</v>
      </c>
      <c r="P2807">
        <v>2</v>
      </c>
      <c r="Q2807" t="s">
        <v>13436</v>
      </c>
      <c r="R2807" t="s">
        <v>13437</v>
      </c>
      <c r="S2807">
        <v>73</v>
      </c>
      <c r="T2807" t="s">
        <v>37</v>
      </c>
      <c r="U2807" t="s">
        <v>38</v>
      </c>
      <c r="V2807" t="s">
        <v>569</v>
      </c>
      <c r="W2807" s="11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5">
      <c r="A2808" t="s">
        <v>28</v>
      </c>
      <c r="B2808" t="s">
        <v>13438</v>
      </c>
      <c r="C2808">
        <v>83</v>
      </c>
      <c r="D2808">
        <v>106</v>
      </c>
      <c r="E2808">
        <v>293</v>
      </c>
      <c r="F2808">
        <v>547</v>
      </c>
      <c r="G2808" t="s">
        <v>13439</v>
      </c>
      <c r="H2808">
        <v>773</v>
      </c>
      <c r="I2808" s="11">
        <v>28873374</v>
      </c>
      <c r="J2808" t="s">
        <v>3904</v>
      </c>
      <c r="K2808" t="s">
        <v>13440</v>
      </c>
      <c r="L2808" t="s">
        <v>13441</v>
      </c>
      <c r="M2808">
        <v>22161</v>
      </c>
      <c r="N2808">
        <v>2787</v>
      </c>
      <c r="O2808" t="s">
        <v>13442</v>
      </c>
      <c r="P2808">
        <v>11</v>
      </c>
      <c r="Q2808" t="s">
        <v>13443</v>
      </c>
      <c r="R2808" t="s">
        <v>13444</v>
      </c>
      <c r="S2808">
        <v>68</v>
      </c>
      <c r="T2808" t="s">
        <v>37</v>
      </c>
      <c r="U2808" t="s">
        <v>38</v>
      </c>
      <c r="V2808" t="s">
        <v>90</v>
      </c>
      <c r="W2808" s="11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5">
      <c r="A2809" t="s">
        <v>28</v>
      </c>
      <c r="B2809" t="s">
        <v>13445</v>
      </c>
      <c r="C2809">
        <v>33</v>
      </c>
      <c r="D2809">
        <v>76</v>
      </c>
      <c r="E2809">
        <v>14</v>
      </c>
      <c r="F2809">
        <v>636</v>
      </c>
      <c r="G2809" t="s">
        <v>1466</v>
      </c>
      <c r="H2809">
        <v>1000</v>
      </c>
      <c r="I2809" s="11">
        <v>13684949</v>
      </c>
      <c r="J2809" t="s">
        <v>461</v>
      </c>
      <c r="K2809" t="s">
        <v>2539</v>
      </c>
      <c r="L2809" t="s">
        <v>13446</v>
      </c>
      <c r="M2809">
        <v>4564</v>
      </c>
      <c r="N2809">
        <v>3752</v>
      </c>
      <c r="O2809" t="s">
        <v>7260</v>
      </c>
      <c r="P2809">
        <v>0</v>
      </c>
      <c r="Q2809" t="s">
        <v>13447</v>
      </c>
      <c r="R2809" t="s">
        <v>13448</v>
      </c>
      <c r="S2809">
        <v>43</v>
      </c>
      <c r="T2809" t="s">
        <v>37</v>
      </c>
      <c r="U2809" t="s">
        <v>38</v>
      </c>
      <c r="V2809" t="s">
        <v>90</v>
      </c>
      <c r="W2809" s="11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5">
      <c r="A2810" t="s">
        <v>28</v>
      </c>
      <c r="B2810" t="s">
        <v>13111</v>
      </c>
      <c r="C2810">
        <v>386</v>
      </c>
      <c r="D2810">
        <v>99</v>
      </c>
      <c r="E2810">
        <v>64</v>
      </c>
      <c r="F2810">
        <v>918</v>
      </c>
      <c r="G2810" t="s">
        <v>1179</v>
      </c>
      <c r="H2810">
        <v>13000</v>
      </c>
      <c r="I2810" s="11">
        <v>14597405</v>
      </c>
      <c r="J2810" t="s">
        <v>1493</v>
      </c>
      <c r="K2810" t="s">
        <v>436</v>
      </c>
      <c r="L2810" t="s">
        <v>13449</v>
      </c>
      <c r="M2810">
        <v>71679</v>
      </c>
      <c r="N2810">
        <v>17204</v>
      </c>
      <c r="O2810" t="s">
        <v>662</v>
      </c>
      <c r="P2810">
        <v>1</v>
      </c>
      <c r="Q2810" t="s">
        <v>13450</v>
      </c>
      <c r="R2810" t="s">
        <v>13451</v>
      </c>
      <c r="S2810">
        <v>216</v>
      </c>
      <c r="T2810" t="s">
        <v>37</v>
      </c>
      <c r="U2810" t="s">
        <v>56</v>
      </c>
      <c r="V2810" t="s">
        <v>569</v>
      </c>
      <c r="W2810" s="11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5">
      <c r="A2811" t="s">
        <v>28</v>
      </c>
      <c r="B2811" t="s">
        <v>6542</v>
      </c>
      <c r="C2811">
        <v>191</v>
      </c>
      <c r="D2811">
        <v>96</v>
      </c>
      <c r="E2811">
        <v>47</v>
      </c>
      <c r="F2811">
        <v>442</v>
      </c>
      <c r="G2811" t="s">
        <v>3395</v>
      </c>
      <c r="H2811">
        <v>3000</v>
      </c>
      <c r="I2811" s="11">
        <v>12570442</v>
      </c>
      <c r="J2811" t="s">
        <v>5083</v>
      </c>
      <c r="K2811" t="s">
        <v>1492</v>
      </c>
      <c r="L2811" t="s">
        <v>13452</v>
      </c>
      <c r="M2811">
        <v>40514</v>
      </c>
      <c r="N2811">
        <v>4053</v>
      </c>
      <c r="O2811" t="s">
        <v>7616</v>
      </c>
      <c r="P2811">
        <v>0</v>
      </c>
      <c r="Q2811" t="s">
        <v>13453</v>
      </c>
      <c r="R2811" t="s">
        <v>13454</v>
      </c>
      <c r="S2811">
        <v>234</v>
      </c>
      <c r="T2811" t="s">
        <v>37</v>
      </c>
      <c r="U2811" t="s">
        <v>38</v>
      </c>
      <c r="V2811" t="s">
        <v>569</v>
      </c>
      <c r="W2811" s="11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5">
      <c r="A2812" t="s">
        <v>28</v>
      </c>
      <c r="B2812" t="s">
        <v>13455</v>
      </c>
      <c r="C2812">
        <v>16</v>
      </c>
      <c r="D2812">
        <v>104</v>
      </c>
      <c r="E2812">
        <v>28</v>
      </c>
      <c r="F2812">
        <v>582</v>
      </c>
      <c r="G2812" t="s">
        <v>6075</v>
      </c>
      <c r="H2812">
        <v>962</v>
      </c>
      <c r="I2812" s="11">
        <v>12514138</v>
      </c>
      <c r="J2812" t="s">
        <v>209</v>
      </c>
      <c r="K2812" t="s">
        <v>4260</v>
      </c>
      <c r="L2812" t="s">
        <v>13456</v>
      </c>
      <c r="M2812">
        <v>2801</v>
      </c>
      <c r="N2812">
        <v>3871</v>
      </c>
      <c r="O2812" t="s">
        <v>2751</v>
      </c>
      <c r="P2812">
        <v>0</v>
      </c>
      <c r="Q2812" t="s">
        <v>13457</v>
      </c>
      <c r="R2812" t="s">
        <v>13458</v>
      </c>
      <c r="S2812">
        <v>28</v>
      </c>
      <c r="T2812" t="s">
        <v>37</v>
      </c>
      <c r="U2812" t="s">
        <v>38</v>
      </c>
      <c r="V2812" t="s">
        <v>569</v>
      </c>
      <c r="W2812" s="11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5">
      <c r="A2813" t="s">
        <v>28</v>
      </c>
      <c r="B2813" t="s">
        <v>13459</v>
      </c>
      <c r="C2813">
        <v>297</v>
      </c>
      <c r="D2813">
        <v>108</v>
      </c>
      <c r="E2813">
        <v>0</v>
      </c>
      <c r="F2813">
        <v>458</v>
      </c>
      <c r="G2813" t="s">
        <v>11627</v>
      </c>
      <c r="H2813">
        <v>1000</v>
      </c>
      <c r="I2813" s="11">
        <v>43771291</v>
      </c>
      <c r="J2813" t="s">
        <v>825</v>
      </c>
      <c r="K2813" t="s">
        <v>6189</v>
      </c>
      <c r="L2813" t="s">
        <v>13460</v>
      </c>
      <c r="M2813">
        <v>79909</v>
      </c>
      <c r="N2813">
        <v>3215</v>
      </c>
      <c r="O2813" t="s">
        <v>7211</v>
      </c>
      <c r="P2813">
        <v>1</v>
      </c>
      <c r="Q2813" t="s">
        <v>13461</v>
      </c>
      <c r="R2813" t="s">
        <v>13462</v>
      </c>
      <c r="S2813">
        <v>279</v>
      </c>
      <c r="T2813" t="s">
        <v>37</v>
      </c>
      <c r="U2813" t="s">
        <v>38</v>
      </c>
      <c r="V2813" t="s">
        <v>569</v>
      </c>
      <c r="W2813" s="11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5">
      <c r="A2814" t="s">
        <v>28</v>
      </c>
      <c r="B2814" t="s">
        <v>13463</v>
      </c>
      <c r="C2814">
        <v>47</v>
      </c>
      <c r="D2814">
        <v>108</v>
      </c>
      <c r="E2814">
        <v>2</v>
      </c>
      <c r="F2814">
        <v>30</v>
      </c>
      <c r="G2814" t="s">
        <v>13464</v>
      </c>
      <c r="H2814">
        <v>772</v>
      </c>
      <c r="I2814" s="11">
        <v>11703287</v>
      </c>
      <c r="J2814" t="s">
        <v>6687</v>
      </c>
      <c r="K2814" t="s">
        <v>13465</v>
      </c>
      <c r="L2814" t="s">
        <v>13466</v>
      </c>
      <c r="M2814">
        <v>4360</v>
      </c>
      <c r="N2814">
        <v>1058</v>
      </c>
      <c r="O2814" t="s">
        <v>13467</v>
      </c>
      <c r="P2814">
        <v>3</v>
      </c>
      <c r="Q2814" t="s">
        <v>13468</v>
      </c>
      <c r="R2814" t="s">
        <v>13469</v>
      </c>
      <c r="S2814">
        <v>148</v>
      </c>
      <c r="T2814" t="s">
        <v>37</v>
      </c>
      <c r="U2814" t="s">
        <v>38</v>
      </c>
      <c r="V2814" t="s">
        <v>39</v>
      </c>
      <c r="W2814" s="11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5">
      <c r="A2815" t="s">
        <v>28</v>
      </c>
      <c r="B2815" t="s">
        <v>7152</v>
      </c>
      <c r="C2815">
        <v>63</v>
      </c>
      <c r="D2815">
        <v>87</v>
      </c>
      <c r="E2815">
        <v>13</v>
      </c>
      <c r="F2815">
        <v>869</v>
      </c>
      <c r="G2815" t="s">
        <v>79</v>
      </c>
      <c r="H2815">
        <v>15000</v>
      </c>
      <c r="I2815" s="11">
        <v>11560259</v>
      </c>
      <c r="J2815" t="s">
        <v>1618</v>
      </c>
      <c r="K2815" t="s">
        <v>285</v>
      </c>
      <c r="L2815" t="s">
        <v>13470</v>
      </c>
      <c r="M2815">
        <v>15617</v>
      </c>
      <c r="N2815">
        <v>22485</v>
      </c>
      <c r="O2815" t="s">
        <v>2533</v>
      </c>
      <c r="P2815">
        <v>1</v>
      </c>
      <c r="Q2815" t="s">
        <v>13471</v>
      </c>
      <c r="R2815" t="s">
        <v>13472</v>
      </c>
      <c r="S2815">
        <v>180</v>
      </c>
      <c r="T2815" t="s">
        <v>37</v>
      </c>
      <c r="U2815" t="s">
        <v>38</v>
      </c>
      <c r="V2815" t="s">
        <v>39</v>
      </c>
      <c r="W2815" s="11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5">
      <c r="A2816" t="s">
        <v>28</v>
      </c>
      <c r="B2816" t="s">
        <v>12695</v>
      </c>
      <c r="C2816">
        <v>144</v>
      </c>
      <c r="D2816">
        <v>89</v>
      </c>
      <c r="E2816">
        <v>406</v>
      </c>
      <c r="F2816">
        <v>759</v>
      </c>
      <c r="G2816" t="s">
        <v>1114</v>
      </c>
      <c r="H2816">
        <v>989</v>
      </c>
      <c r="I2816" s="11">
        <v>10824921</v>
      </c>
      <c r="J2816" t="s">
        <v>1611</v>
      </c>
      <c r="K2816" t="s">
        <v>3097</v>
      </c>
      <c r="L2816" t="s">
        <v>13473</v>
      </c>
      <c r="M2816">
        <v>200293</v>
      </c>
      <c r="N2816">
        <v>3462</v>
      </c>
      <c r="O2816" t="s">
        <v>835</v>
      </c>
      <c r="P2816">
        <v>0</v>
      </c>
      <c r="Q2816" t="s">
        <v>13474</v>
      </c>
      <c r="R2816" t="s">
        <v>13475</v>
      </c>
      <c r="S2816">
        <v>621</v>
      </c>
      <c r="T2816" t="s">
        <v>37</v>
      </c>
      <c r="U2816" t="s">
        <v>38</v>
      </c>
      <c r="V2816" t="s">
        <v>569</v>
      </c>
      <c r="W2816" s="11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5">
      <c r="A2817" t="s">
        <v>28</v>
      </c>
      <c r="B2817" t="s">
        <v>13476</v>
      </c>
      <c r="C2817">
        <v>77</v>
      </c>
      <c r="D2817">
        <v>97</v>
      </c>
      <c r="E2817">
        <v>31</v>
      </c>
      <c r="F2817">
        <v>551</v>
      </c>
      <c r="G2817" t="s">
        <v>8739</v>
      </c>
      <c r="H2817">
        <v>4000</v>
      </c>
      <c r="I2817" s="11">
        <v>10561238</v>
      </c>
      <c r="J2817" t="s">
        <v>13477</v>
      </c>
      <c r="K2817" t="s">
        <v>79</v>
      </c>
      <c r="L2817" t="s">
        <v>13478</v>
      </c>
      <c r="M2817">
        <v>27265</v>
      </c>
      <c r="N2817">
        <v>6388</v>
      </c>
      <c r="O2817" t="s">
        <v>4560</v>
      </c>
      <c r="P2817">
        <v>0</v>
      </c>
      <c r="Q2817" t="s">
        <v>13479</v>
      </c>
      <c r="R2817" t="s">
        <v>13480</v>
      </c>
      <c r="S2817">
        <v>321</v>
      </c>
      <c r="T2817" t="s">
        <v>37</v>
      </c>
      <c r="U2817" t="s">
        <v>740</v>
      </c>
      <c r="V2817" t="s">
        <v>39</v>
      </c>
      <c r="W2817" s="11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5">
      <c r="A2818" t="s">
        <v>28</v>
      </c>
      <c r="B2818" t="s">
        <v>250</v>
      </c>
      <c r="C2818">
        <v>325</v>
      </c>
      <c r="D2818">
        <v>106</v>
      </c>
      <c r="E2818">
        <v>13000</v>
      </c>
      <c r="F2818">
        <v>309</v>
      </c>
      <c r="G2818" t="s">
        <v>2876</v>
      </c>
      <c r="H2818">
        <v>11000</v>
      </c>
      <c r="I2818" s="11">
        <v>14479776</v>
      </c>
      <c r="J2818" t="s">
        <v>13481</v>
      </c>
      <c r="K2818" t="s">
        <v>51</v>
      </c>
      <c r="L2818" t="s">
        <v>13482</v>
      </c>
      <c r="M2818">
        <v>55539</v>
      </c>
      <c r="N2818">
        <v>12418</v>
      </c>
      <c r="O2818" t="s">
        <v>11437</v>
      </c>
      <c r="P2818">
        <v>3</v>
      </c>
      <c r="Q2818" t="s">
        <v>13483</v>
      </c>
      <c r="R2818" t="s">
        <v>13484</v>
      </c>
      <c r="S2818">
        <v>147</v>
      </c>
      <c r="T2818" t="s">
        <v>37</v>
      </c>
      <c r="U2818" t="s">
        <v>38</v>
      </c>
      <c r="V2818" t="s">
        <v>39</v>
      </c>
      <c r="W2818" s="11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5">
      <c r="A2819" t="s">
        <v>28</v>
      </c>
      <c r="B2819" t="s">
        <v>220</v>
      </c>
      <c r="C2819">
        <v>100</v>
      </c>
      <c r="D2819">
        <v>100</v>
      </c>
      <c r="E2819">
        <v>532</v>
      </c>
      <c r="F2819">
        <v>711</v>
      </c>
      <c r="G2819" t="s">
        <v>8037</v>
      </c>
      <c r="H2819">
        <v>4000</v>
      </c>
      <c r="I2819" s="11">
        <v>9801782</v>
      </c>
      <c r="J2819" t="s">
        <v>5679</v>
      </c>
      <c r="K2819" t="s">
        <v>245</v>
      </c>
      <c r="L2819" t="s">
        <v>13485</v>
      </c>
      <c r="M2819">
        <v>39331</v>
      </c>
      <c r="N2819">
        <v>6046</v>
      </c>
      <c r="O2819" t="s">
        <v>520</v>
      </c>
      <c r="P2819">
        <v>0</v>
      </c>
      <c r="Q2819" t="s">
        <v>13486</v>
      </c>
      <c r="R2819" t="s">
        <v>13487</v>
      </c>
      <c r="S2819">
        <v>481</v>
      </c>
      <c r="T2819" t="s">
        <v>37</v>
      </c>
      <c r="U2819" t="s">
        <v>38</v>
      </c>
      <c r="V2819" t="s">
        <v>569</v>
      </c>
      <c r="W2819" s="11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5">
      <c r="A2820" t="s">
        <v>28</v>
      </c>
      <c r="B2820" t="s">
        <v>11278</v>
      </c>
      <c r="C2820">
        <v>52</v>
      </c>
      <c r="D2820">
        <v>89</v>
      </c>
      <c r="E2820">
        <v>18</v>
      </c>
      <c r="F2820">
        <v>2000</v>
      </c>
      <c r="G2820" t="s">
        <v>5614</v>
      </c>
      <c r="H2820">
        <v>7000</v>
      </c>
      <c r="I2820" s="11">
        <v>8070311</v>
      </c>
      <c r="J2820" t="s">
        <v>1618</v>
      </c>
      <c r="K2820" t="s">
        <v>508</v>
      </c>
      <c r="L2820" t="s">
        <v>13488</v>
      </c>
      <c r="M2820">
        <v>12706</v>
      </c>
      <c r="N2820">
        <v>13626</v>
      </c>
      <c r="O2820" t="s">
        <v>2308</v>
      </c>
      <c r="P2820">
        <v>9</v>
      </c>
      <c r="Q2820" t="s">
        <v>13489</v>
      </c>
      <c r="R2820" t="s">
        <v>13490</v>
      </c>
      <c r="S2820">
        <v>75</v>
      </c>
      <c r="T2820" t="s">
        <v>37</v>
      </c>
      <c r="U2820" t="s">
        <v>38</v>
      </c>
      <c r="V2820" t="s">
        <v>90</v>
      </c>
      <c r="W2820" s="11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5">
      <c r="A2821" t="s">
        <v>28</v>
      </c>
      <c r="B2821" t="s">
        <v>9190</v>
      </c>
      <c r="C2821">
        <v>163</v>
      </c>
      <c r="D2821">
        <v>95</v>
      </c>
      <c r="E2821">
        <v>434</v>
      </c>
      <c r="F2821">
        <v>472</v>
      </c>
      <c r="G2821" t="s">
        <v>2038</v>
      </c>
      <c r="H2821">
        <v>1000</v>
      </c>
      <c r="I2821" s="11">
        <v>8460995</v>
      </c>
      <c r="J2821" t="s">
        <v>1383</v>
      </c>
      <c r="K2821" t="s">
        <v>13491</v>
      </c>
      <c r="L2821" t="s">
        <v>13492</v>
      </c>
      <c r="M2821">
        <v>35888</v>
      </c>
      <c r="N2821">
        <v>2618</v>
      </c>
      <c r="O2821" t="s">
        <v>6053</v>
      </c>
      <c r="P2821">
        <v>3</v>
      </c>
      <c r="Q2821" t="s">
        <v>13493</v>
      </c>
      <c r="R2821" t="s">
        <v>13494</v>
      </c>
      <c r="S2821">
        <v>125</v>
      </c>
      <c r="T2821" t="s">
        <v>37</v>
      </c>
      <c r="U2821" t="s">
        <v>38</v>
      </c>
      <c r="V2821" t="s">
        <v>569</v>
      </c>
      <c r="W2821" s="11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5">
      <c r="A2822" t="s">
        <v>28</v>
      </c>
      <c r="B2822" t="s">
        <v>5369</v>
      </c>
      <c r="C2822">
        <v>137</v>
      </c>
      <c r="D2822">
        <v>97</v>
      </c>
      <c r="E2822">
        <v>350</v>
      </c>
      <c r="F2822">
        <v>250</v>
      </c>
      <c r="G2822" t="s">
        <v>1608</v>
      </c>
      <c r="H2822">
        <v>460</v>
      </c>
      <c r="I2822" s="11">
        <v>8111360</v>
      </c>
      <c r="J2822" t="s">
        <v>2062</v>
      </c>
      <c r="K2822" t="s">
        <v>3964</v>
      </c>
      <c r="L2822" t="s">
        <v>13495</v>
      </c>
      <c r="M2822">
        <v>34848</v>
      </c>
      <c r="N2822">
        <v>1334</v>
      </c>
      <c r="O2822" t="s">
        <v>11340</v>
      </c>
      <c r="P2822">
        <v>1</v>
      </c>
      <c r="Q2822" t="s">
        <v>13496</v>
      </c>
      <c r="R2822" t="s">
        <v>13497</v>
      </c>
      <c r="S2822">
        <v>203</v>
      </c>
      <c r="T2822" t="s">
        <v>37</v>
      </c>
      <c r="U2822" t="s">
        <v>56</v>
      </c>
      <c r="V2822" t="s">
        <v>569</v>
      </c>
      <c r="W2822" s="11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5">
      <c r="A2823" t="s">
        <v>28</v>
      </c>
      <c r="B2823" t="s">
        <v>8233</v>
      </c>
      <c r="C2823">
        <v>180</v>
      </c>
      <c r="D2823">
        <v>94</v>
      </c>
      <c r="E2823">
        <v>0</v>
      </c>
      <c r="F2823">
        <v>3000</v>
      </c>
      <c r="G2823" t="s">
        <v>208</v>
      </c>
      <c r="H2823">
        <v>20000</v>
      </c>
      <c r="I2823" s="11">
        <v>8828771</v>
      </c>
      <c r="J2823" t="s">
        <v>1611</v>
      </c>
      <c r="K2823" t="s">
        <v>258</v>
      </c>
      <c r="L2823" t="s">
        <v>13498</v>
      </c>
      <c r="M2823">
        <v>79146</v>
      </c>
      <c r="N2823">
        <v>41059</v>
      </c>
      <c r="O2823" t="s">
        <v>2436</v>
      </c>
      <c r="P2823">
        <v>10</v>
      </c>
      <c r="Q2823" t="s">
        <v>13499</v>
      </c>
      <c r="R2823" t="s">
        <v>13500</v>
      </c>
      <c r="S2823">
        <v>352</v>
      </c>
      <c r="T2823" t="s">
        <v>37</v>
      </c>
      <c r="U2823" t="s">
        <v>38</v>
      </c>
      <c r="V2823" t="s">
        <v>569</v>
      </c>
      <c r="W2823" s="11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5">
      <c r="A2824" t="s">
        <v>28</v>
      </c>
      <c r="B2824" t="s">
        <v>1750</v>
      </c>
      <c r="C2824">
        <v>321</v>
      </c>
      <c r="D2824">
        <v>103</v>
      </c>
      <c r="E2824">
        <v>207</v>
      </c>
      <c r="F2824">
        <v>3000</v>
      </c>
      <c r="G2824" t="s">
        <v>555</v>
      </c>
      <c r="H2824">
        <v>40000</v>
      </c>
      <c r="I2824" s="11">
        <v>67631157</v>
      </c>
      <c r="J2824" t="s">
        <v>1751</v>
      </c>
      <c r="K2824" t="s">
        <v>43</v>
      </c>
      <c r="L2824" t="s">
        <v>1752</v>
      </c>
      <c r="M2824">
        <v>176606</v>
      </c>
      <c r="N2824">
        <v>55175</v>
      </c>
      <c r="O2824" t="s">
        <v>1753</v>
      </c>
      <c r="P2824">
        <v>0</v>
      </c>
      <c r="Q2824" t="s">
        <v>1754</v>
      </c>
      <c r="R2824" t="s">
        <v>1755</v>
      </c>
      <c r="S2824">
        <v>374</v>
      </c>
      <c r="T2824" t="s">
        <v>37</v>
      </c>
      <c r="U2824" t="s">
        <v>38</v>
      </c>
      <c r="V2824" t="s">
        <v>39</v>
      </c>
      <c r="W2824" s="11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5">
      <c r="A2825" t="s">
        <v>28</v>
      </c>
      <c r="B2825" t="s">
        <v>13501</v>
      </c>
      <c r="C2825">
        <v>100</v>
      </c>
      <c r="D2825">
        <v>95</v>
      </c>
      <c r="E2825">
        <v>4</v>
      </c>
      <c r="F2825">
        <v>655</v>
      </c>
      <c r="G2825" t="s">
        <v>9229</v>
      </c>
      <c r="H2825">
        <v>939</v>
      </c>
      <c r="I2825" s="11">
        <v>7563670</v>
      </c>
      <c r="J2825" t="s">
        <v>3479</v>
      </c>
      <c r="K2825" t="s">
        <v>1114</v>
      </c>
      <c r="L2825" t="s">
        <v>13502</v>
      </c>
      <c r="M2825">
        <v>21268</v>
      </c>
      <c r="N2825">
        <v>3651</v>
      </c>
      <c r="O2825" t="s">
        <v>7474</v>
      </c>
      <c r="P2825">
        <v>0</v>
      </c>
      <c r="Q2825" t="s">
        <v>13503</v>
      </c>
      <c r="R2825" t="s">
        <v>13504</v>
      </c>
      <c r="S2825">
        <v>53</v>
      </c>
      <c r="T2825" t="s">
        <v>37</v>
      </c>
      <c r="U2825" t="s">
        <v>38</v>
      </c>
      <c r="V2825" t="s">
        <v>39</v>
      </c>
      <c r="W2825" s="11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5">
      <c r="A2826" t="s">
        <v>720</v>
      </c>
      <c r="B2826" t="s">
        <v>13505</v>
      </c>
      <c r="C2826">
        <v>265</v>
      </c>
      <c r="D2826">
        <v>101</v>
      </c>
      <c r="E2826">
        <v>63</v>
      </c>
      <c r="F2826">
        <v>172</v>
      </c>
      <c r="G2826" t="s">
        <v>11044</v>
      </c>
      <c r="H2826">
        <v>7000</v>
      </c>
      <c r="I2826" s="11">
        <v>6619173</v>
      </c>
      <c r="J2826" t="s">
        <v>13506</v>
      </c>
      <c r="K2826" t="s">
        <v>508</v>
      </c>
      <c r="L2826" t="s">
        <v>13507</v>
      </c>
      <c r="M2826">
        <v>87203</v>
      </c>
      <c r="N2826">
        <v>7747</v>
      </c>
      <c r="O2826" t="s">
        <v>13508</v>
      </c>
      <c r="P2826">
        <v>2</v>
      </c>
      <c r="Q2826" t="s">
        <v>13509</v>
      </c>
      <c r="R2826" t="s">
        <v>13510</v>
      </c>
      <c r="S2826">
        <v>221</v>
      </c>
      <c r="T2826" t="s">
        <v>37</v>
      </c>
      <c r="U2826" t="s">
        <v>38</v>
      </c>
      <c r="V2826" t="s">
        <v>569</v>
      </c>
      <c r="W2826" s="11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5">
      <c r="A2827" t="s">
        <v>720</v>
      </c>
      <c r="B2827" t="s">
        <v>7321</v>
      </c>
      <c r="C2827">
        <v>162</v>
      </c>
      <c r="D2827">
        <v>101</v>
      </c>
      <c r="E2827">
        <v>194</v>
      </c>
      <c r="F2827">
        <v>602</v>
      </c>
      <c r="G2827" t="s">
        <v>7322</v>
      </c>
      <c r="H2827">
        <v>1000</v>
      </c>
      <c r="I2827" s="11">
        <v>6712241</v>
      </c>
      <c r="J2827" t="s">
        <v>1872</v>
      </c>
      <c r="K2827" t="s">
        <v>2021</v>
      </c>
      <c r="L2827" t="s">
        <v>13512</v>
      </c>
      <c r="M2827">
        <v>782437</v>
      </c>
      <c r="N2827">
        <v>3858</v>
      </c>
      <c r="O2827" t="s">
        <v>1281</v>
      </c>
      <c r="P2827">
        <v>2</v>
      </c>
      <c r="Q2827" t="s">
        <v>13513</v>
      </c>
      <c r="R2827" t="s">
        <v>13514</v>
      </c>
      <c r="S2827">
        <v>1420</v>
      </c>
      <c r="T2827" t="s">
        <v>37</v>
      </c>
      <c r="U2827" t="s">
        <v>38</v>
      </c>
      <c r="V2827" t="s">
        <v>569</v>
      </c>
      <c r="W2827" s="11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5">
      <c r="A2828" t="s">
        <v>28</v>
      </c>
      <c r="B2828" t="s">
        <v>13515</v>
      </c>
      <c r="C2828">
        <v>147</v>
      </c>
      <c r="D2828">
        <v>82</v>
      </c>
      <c r="E2828">
        <v>87</v>
      </c>
      <c r="F2828">
        <v>444</v>
      </c>
      <c r="G2828" t="s">
        <v>13516</v>
      </c>
      <c r="H2828">
        <v>1000</v>
      </c>
      <c r="I2828" s="11">
        <v>6842058</v>
      </c>
      <c r="J2828" t="s">
        <v>4692</v>
      </c>
      <c r="K2828" t="s">
        <v>3015</v>
      </c>
      <c r="L2828" t="s">
        <v>13517</v>
      </c>
      <c r="M2828">
        <v>36029</v>
      </c>
      <c r="N2828">
        <v>3818</v>
      </c>
      <c r="O2828" t="s">
        <v>13518</v>
      </c>
      <c r="P2828">
        <v>0</v>
      </c>
      <c r="Q2828" t="s">
        <v>13519</v>
      </c>
      <c r="R2828" t="s">
        <v>13520</v>
      </c>
      <c r="S2828">
        <v>99</v>
      </c>
      <c r="T2828" t="s">
        <v>37</v>
      </c>
      <c r="U2828" t="s">
        <v>38</v>
      </c>
      <c r="V2828" t="s">
        <v>569</v>
      </c>
      <c r="W2828" s="11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5">
      <c r="A2829" t="s">
        <v>28</v>
      </c>
      <c r="B2829" t="s">
        <v>13521</v>
      </c>
      <c r="C2829">
        <v>33</v>
      </c>
      <c r="D2829">
        <v>74</v>
      </c>
      <c r="E2829">
        <v>0</v>
      </c>
      <c r="F2829">
        <v>719</v>
      </c>
      <c r="G2829" t="s">
        <v>256</v>
      </c>
      <c r="H2829">
        <v>886</v>
      </c>
      <c r="I2829" s="11">
        <v>6491350</v>
      </c>
      <c r="J2829" t="s">
        <v>7570</v>
      </c>
      <c r="K2829" t="s">
        <v>1344</v>
      </c>
      <c r="L2829" t="s">
        <v>13522</v>
      </c>
      <c r="M2829">
        <v>1231</v>
      </c>
      <c r="N2829">
        <v>5139</v>
      </c>
      <c r="O2829" t="s">
        <v>2906</v>
      </c>
      <c r="P2829">
        <v>0</v>
      </c>
      <c r="Q2829" t="s">
        <v>13523</v>
      </c>
      <c r="R2829" t="s">
        <v>13524</v>
      </c>
      <c r="S2829">
        <v>26</v>
      </c>
      <c r="T2829" t="s">
        <v>37</v>
      </c>
      <c r="U2829" t="s">
        <v>38</v>
      </c>
      <c r="V2829" t="s">
        <v>90</v>
      </c>
      <c r="W2829" s="11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5">
      <c r="A2830" t="s">
        <v>28</v>
      </c>
      <c r="B2830" t="s">
        <v>13525</v>
      </c>
      <c r="C2830">
        <v>94</v>
      </c>
      <c r="D2830">
        <v>130</v>
      </c>
      <c r="E2830">
        <v>63</v>
      </c>
      <c r="F2830">
        <v>2</v>
      </c>
      <c r="G2830" t="s">
        <v>13526</v>
      </c>
      <c r="H2830">
        <v>24</v>
      </c>
      <c r="I2830" s="11">
        <v>9473382</v>
      </c>
      <c r="J2830" t="s">
        <v>13527</v>
      </c>
      <c r="K2830" t="s">
        <v>13528</v>
      </c>
      <c r="L2830" t="s">
        <v>13529</v>
      </c>
      <c r="M2830">
        <v>26832</v>
      </c>
      <c r="N2830">
        <v>29</v>
      </c>
      <c r="O2830" t="s">
        <v>13530</v>
      </c>
      <c r="P2830">
        <v>3</v>
      </c>
      <c r="Q2830" t="s">
        <v>13531</v>
      </c>
      <c r="R2830" t="s">
        <v>13532</v>
      </c>
      <c r="S2830">
        <v>247</v>
      </c>
      <c r="T2830" t="s">
        <v>1417</v>
      </c>
      <c r="U2830" t="s">
        <v>263</v>
      </c>
      <c r="V2830" t="s">
        <v>569</v>
      </c>
      <c r="W2830" s="11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5">
      <c r="A2831" t="s">
        <v>28</v>
      </c>
      <c r="B2831" t="s">
        <v>5589</v>
      </c>
      <c r="C2831">
        <v>143</v>
      </c>
      <c r="D2831">
        <v>112</v>
      </c>
      <c r="E2831">
        <v>0</v>
      </c>
      <c r="F2831">
        <v>201</v>
      </c>
      <c r="G2831" t="s">
        <v>10930</v>
      </c>
      <c r="H2831">
        <v>874</v>
      </c>
      <c r="I2831" s="11">
        <v>6197866</v>
      </c>
      <c r="J2831" t="s">
        <v>1493</v>
      </c>
      <c r="K2831" t="s">
        <v>4884</v>
      </c>
      <c r="L2831" t="s">
        <v>13533</v>
      </c>
      <c r="M2831">
        <v>63733</v>
      </c>
      <c r="N2831">
        <v>1351</v>
      </c>
      <c r="O2831" t="s">
        <v>12563</v>
      </c>
      <c r="P2831">
        <v>0</v>
      </c>
      <c r="Q2831" t="s">
        <v>13534</v>
      </c>
      <c r="R2831" t="s">
        <v>13535</v>
      </c>
      <c r="S2831">
        <v>414</v>
      </c>
      <c r="T2831" t="s">
        <v>37</v>
      </c>
      <c r="U2831" t="s">
        <v>1418</v>
      </c>
      <c r="V2831" t="s">
        <v>272</v>
      </c>
      <c r="W2831" s="11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5">
      <c r="A2832" t="s">
        <v>28</v>
      </c>
      <c r="B2832" t="s">
        <v>13536</v>
      </c>
      <c r="C2832">
        <v>38</v>
      </c>
      <c r="D2832">
        <v>96</v>
      </c>
      <c r="E2832">
        <v>9</v>
      </c>
      <c r="F2832">
        <v>934</v>
      </c>
      <c r="G2832" t="s">
        <v>75</v>
      </c>
      <c r="H2832">
        <v>12000</v>
      </c>
      <c r="I2832" s="11">
        <v>6044618</v>
      </c>
      <c r="J2832" t="s">
        <v>13537</v>
      </c>
      <c r="K2832" t="s">
        <v>4625</v>
      </c>
      <c r="L2832" t="s">
        <v>13538</v>
      </c>
      <c r="M2832">
        <v>6200</v>
      </c>
      <c r="N2832">
        <v>26961</v>
      </c>
      <c r="O2832" t="s">
        <v>7856</v>
      </c>
      <c r="P2832">
        <v>1</v>
      </c>
      <c r="Q2832" t="s">
        <v>13539</v>
      </c>
      <c r="R2832" t="s">
        <v>13540</v>
      </c>
      <c r="S2832">
        <v>92</v>
      </c>
      <c r="T2832" t="s">
        <v>37</v>
      </c>
      <c r="U2832" t="s">
        <v>38</v>
      </c>
      <c r="V2832" t="s">
        <v>569</v>
      </c>
      <c r="W2832" s="11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5">
      <c r="A2833" t="s">
        <v>28</v>
      </c>
      <c r="B2833" t="s">
        <v>13541</v>
      </c>
      <c r="C2833">
        <v>126</v>
      </c>
      <c r="D2833">
        <v>89</v>
      </c>
      <c r="E2833">
        <v>0</v>
      </c>
      <c r="F2833">
        <v>322</v>
      </c>
      <c r="G2833" t="s">
        <v>3395</v>
      </c>
      <c r="H2833">
        <v>628</v>
      </c>
      <c r="I2833" s="11">
        <v>7764027</v>
      </c>
      <c r="J2833" t="s">
        <v>2450</v>
      </c>
      <c r="K2833" t="s">
        <v>6676</v>
      </c>
      <c r="L2833" t="s">
        <v>13542</v>
      </c>
      <c r="M2833">
        <v>38459</v>
      </c>
      <c r="N2833">
        <v>2061</v>
      </c>
      <c r="O2833" t="s">
        <v>13266</v>
      </c>
      <c r="P2833">
        <v>0</v>
      </c>
      <c r="Q2833" t="s">
        <v>13543</v>
      </c>
      <c r="R2833" t="s">
        <v>13544</v>
      </c>
      <c r="S2833">
        <v>119</v>
      </c>
      <c r="T2833" t="s">
        <v>37</v>
      </c>
      <c r="U2833" t="s">
        <v>38</v>
      </c>
      <c r="V2833" t="s">
        <v>569</v>
      </c>
      <c r="W2833" s="11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5">
      <c r="A2834" t="s">
        <v>28</v>
      </c>
      <c r="B2834" t="s">
        <v>10238</v>
      </c>
      <c r="C2834">
        <v>91</v>
      </c>
      <c r="D2834">
        <v>121</v>
      </c>
      <c r="E2834">
        <v>57</v>
      </c>
      <c r="F2834">
        <v>664</v>
      </c>
      <c r="G2834" t="s">
        <v>9150</v>
      </c>
      <c r="H2834">
        <v>1000</v>
      </c>
      <c r="I2834" s="11">
        <v>21569041</v>
      </c>
      <c r="J2834" t="s">
        <v>3270</v>
      </c>
      <c r="K2834" t="s">
        <v>1363</v>
      </c>
      <c r="L2834" t="s">
        <v>13547</v>
      </c>
      <c r="M2834">
        <v>8058</v>
      </c>
      <c r="N2834">
        <v>3745</v>
      </c>
      <c r="O2834" t="s">
        <v>13548</v>
      </c>
      <c r="P2834">
        <v>2</v>
      </c>
      <c r="Q2834" t="s">
        <v>13549</v>
      </c>
      <c r="R2834" t="s">
        <v>13550</v>
      </c>
      <c r="S2834">
        <v>57</v>
      </c>
      <c r="T2834" t="s">
        <v>37</v>
      </c>
      <c r="U2834" t="s">
        <v>38</v>
      </c>
      <c r="V2834" t="s">
        <v>39</v>
      </c>
      <c r="W2834" s="11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5">
      <c r="A2835" t="s">
        <v>28</v>
      </c>
      <c r="B2835" t="s">
        <v>13551</v>
      </c>
      <c r="C2835">
        <v>46</v>
      </c>
      <c r="D2835">
        <v>85</v>
      </c>
      <c r="E2835">
        <v>49</v>
      </c>
      <c r="F2835">
        <v>401</v>
      </c>
      <c r="G2835" t="s">
        <v>6793</v>
      </c>
      <c r="H2835">
        <v>719</v>
      </c>
      <c r="I2835" s="11">
        <v>4356743</v>
      </c>
      <c r="J2835" t="s">
        <v>2630</v>
      </c>
      <c r="K2835" t="s">
        <v>2906</v>
      </c>
      <c r="L2835" t="s">
        <v>13552</v>
      </c>
      <c r="M2835">
        <v>3662</v>
      </c>
      <c r="N2835">
        <v>2446</v>
      </c>
      <c r="O2835" t="s">
        <v>10056</v>
      </c>
      <c r="P2835">
        <v>2</v>
      </c>
      <c r="Q2835" t="s">
        <v>13553</v>
      </c>
      <c r="R2835" t="s">
        <v>13554</v>
      </c>
      <c r="S2835">
        <v>79</v>
      </c>
      <c r="T2835" t="s">
        <v>37</v>
      </c>
      <c r="U2835" t="s">
        <v>38</v>
      </c>
      <c r="V2835" t="s">
        <v>90</v>
      </c>
      <c r="W2835" s="11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5">
      <c r="A2836" t="s">
        <v>28</v>
      </c>
      <c r="B2836" t="s">
        <v>9329</v>
      </c>
      <c r="C2836">
        <v>198</v>
      </c>
      <c r="D2836">
        <v>120</v>
      </c>
      <c r="E2836">
        <v>0</v>
      </c>
      <c r="F2836">
        <v>294</v>
      </c>
      <c r="G2836" t="s">
        <v>13555</v>
      </c>
      <c r="H2836">
        <v>23000</v>
      </c>
      <c r="I2836" s="11">
        <v>5484375</v>
      </c>
      <c r="J2836" t="s">
        <v>13556</v>
      </c>
      <c r="K2836" t="s">
        <v>58</v>
      </c>
      <c r="L2836" t="s">
        <v>13557</v>
      </c>
      <c r="M2836">
        <v>84641</v>
      </c>
      <c r="N2836">
        <v>24270</v>
      </c>
      <c r="O2836" t="s">
        <v>13558</v>
      </c>
      <c r="P2836">
        <v>0</v>
      </c>
      <c r="Q2836" t="s">
        <v>13559</v>
      </c>
      <c r="R2836" t="s">
        <v>13560</v>
      </c>
      <c r="S2836">
        <v>205</v>
      </c>
      <c r="T2836" t="s">
        <v>37</v>
      </c>
      <c r="U2836" t="s">
        <v>38</v>
      </c>
      <c r="V2836" t="s">
        <v>39</v>
      </c>
      <c r="W2836" s="11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5">
      <c r="A2837" t="s">
        <v>28</v>
      </c>
      <c r="B2837" t="s">
        <v>13561</v>
      </c>
      <c r="C2837">
        <v>182</v>
      </c>
      <c r="D2837">
        <v>83</v>
      </c>
      <c r="E2837">
        <v>157</v>
      </c>
      <c r="F2837">
        <v>581</v>
      </c>
      <c r="G2837" t="s">
        <v>13562</v>
      </c>
      <c r="H2837">
        <v>2000</v>
      </c>
      <c r="I2837" s="11">
        <v>4244155</v>
      </c>
      <c r="J2837" t="s">
        <v>2450</v>
      </c>
      <c r="K2837" t="s">
        <v>229</v>
      </c>
      <c r="L2837" t="s">
        <v>13563</v>
      </c>
      <c r="M2837">
        <v>56005</v>
      </c>
      <c r="N2837">
        <v>3374</v>
      </c>
      <c r="O2837" t="s">
        <v>11548</v>
      </c>
      <c r="P2837">
        <v>5</v>
      </c>
      <c r="Q2837" t="s">
        <v>13564</v>
      </c>
      <c r="R2837" t="s">
        <v>13565</v>
      </c>
      <c r="S2837">
        <v>112</v>
      </c>
      <c r="T2837" t="s">
        <v>37</v>
      </c>
      <c r="U2837" t="s">
        <v>38</v>
      </c>
      <c r="V2837" t="s">
        <v>569</v>
      </c>
      <c r="W2837" s="11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5">
      <c r="A2838" t="s">
        <v>28</v>
      </c>
      <c r="B2838" t="s">
        <v>13566</v>
      </c>
      <c r="C2838">
        <v>181</v>
      </c>
      <c r="D2838">
        <v>120</v>
      </c>
      <c r="E2838">
        <v>64</v>
      </c>
      <c r="F2838">
        <v>72</v>
      </c>
      <c r="G2838" t="s">
        <v>13567</v>
      </c>
      <c r="H2838">
        <v>144</v>
      </c>
      <c r="I2838" s="11">
        <v>5004648</v>
      </c>
      <c r="J2838" t="s">
        <v>209</v>
      </c>
      <c r="K2838" t="s">
        <v>13568</v>
      </c>
      <c r="L2838" t="s">
        <v>13569</v>
      </c>
      <c r="M2838">
        <v>14031</v>
      </c>
      <c r="N2838">
        <v>474</v>
      </c>
      <c r="O2838" t="s">
        <v>13570</v>
      </c>
      <c r="P2838">
        <v>1</v>
      </c>
      <c r="Q2838" t="s">
        <v>13571</v>
      </c>
      <c r="R2838" t="s">
        <v>13572</v>
      </c>
      <c r="S2838">
        <v>114</v>
      </c>
      <c r="T2838" t="s">
        <v>9146</v>
      </c>
      <c r="U2838" t="s">
        <v>6727</v>
      </c>
      <c r="V2838" t="s">
        <v>569</v>
      </c>
      <c r="W2838" s="11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5">
      <c r="A2839" t="s">
        <v>28</v>
      </c>
      <c r="B2839" t="s">
        <v>13573</v>
      </c>
      <c r="C2839">
        <v>23</v>
      </c>
      <c r="D2839">
        <v>111</v>
      </c>
      <c r="E2839">
        <v>60</v>
      </c>
      <c r="F2839">
        <v>699</v>
      </c>
      <c r="G2839" t="s">
        <v>835</v>
      </c>
      <c r="H2839">
        <v>823</v>
      </c>
      <c r="I2839" s="11">
        <v>3333823</v>
      </c>
      <c r="J2839" t="s">
        <v>5308</v>
      </c>
      <c r="K2839" t="s">
        <v>5024</v>
      </c>
      <c r="L2839" t="s">
        <v>13574</v>
      </c>
      <c r="M2839">
        <v>5612</v>
      </c>
      <c r="N2839">
        <v>5262</v>
      </c>
      <c r="O2839" t="s">
        <v>10594</v>
      </c>
      <c r="P2839">
        <v>0</v>
      </c>
      <c r="Q2839" t="s">
        <v>13575</v>
      </c>
      <c r="R2839" t="s">
        <v>13576</v>
      </c>
      <c r="S2839">
        <v>122</v>
      </c>
      <c r="T2839" t="s">
        <v>37</v>
      </c>
      <c r="U2839" t="s">
        <v>38</v>
      </c>
      <c r="V2839" t="s">
        <v>39</v>
      </c>
      <c r="W2839" s="11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5">
      <c r="A2840" t="s">
        <v>28</v>
      </c>
      <c r="B2840" t="s">
        <v>13577</v>
      </c>
      <c r="C2840">
        <v>30</v>
      </c>
      <c r="D2840">
        <v>100</v>
      </c>
      <c r="E2840">
        <v>34</v>
      </c>
      <c r="F2840">
        <v>541</v>
      </c>
      <c r="G2840" t="s">
        <v>1807</v>
      </c>
      <c r="H2840">
        <v>10000</v>
      </c>
      <c r="I2840" s="11">
        <v>3275585</v>
      </c>
      <c r="J2840" t="s">
        <v>454</v>
      </c>
      <c r="K2840" t="s">
        <v>430</v>
      </c>
      <c r="L2840" t="s">
        <v>13578</v>
      </c>
      <c r="M2840">
        <v>10735</v>
      </c>
      <c r="N2840">
        <v>13160</v>
      </c>
      <c r="O2840" t="s">
        <v>3033</v>
      </c>
      <c r="P2840">
        <v>1</v>
      </c>
      <c r="Q2840" t="s">
        <v>13579</v>
      </c>
      <c r="R2840" t="s">
        <v>13580</v>
      </c>
      <c r="S2840">
        <v>88</v>
      </c>
      <c r="T2840" t="s">
        <v>37</v>
      </c>
      <c r="U2840" t="s">
        <v>56</v>
      </c>
      <c r="V2840" t="s">
        <v>569</v>
      </c>
      <c r="W2840" s="11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5">
      <c r="A2841" t="s">
        <v>28</v>
      </c>
      <c r="B2841" t="s">
        <v>1475</v>
      </c>
      <c r="C2841">
        <v>111</v>
      </c>
      <c r="D2841">
        <v>89</v>
      </c>
      <c r="E2841">
        <v>0</v>
      </c>
      <c r="F2841">
        <v>132</v>
      </c>
      <c r="G2841" t="s">
        <v>13581</v>
      </c>
      <c r="H2841">
        <v>402</v>
      </c>
      <c r="I2841" s="11">
        <v>3193102</v>
      </c>
      <c r="J2841" t="s">
        <v>2079</v>
      </c>
      <c r="K2841" t="s">
        <v>1326</v>
      </c>
      <c r="L2841" t="s">
        <v>13582</v>
      </c>
      <c r="M2841">
        <v>24412</v>
      </c>
      <c r="N2841">
        <v>1335</v>
      </c>
      <c r="O2841" t="s">
        <v>5559</v>
      </c>
      <c r="P2841">
        <v>0</v>
      </c>
      <c r="Q2841" t="s">
        <v>13583</v>
      </c>
      <c r="R2841" t="s">
        <v>13584</v>
      </c>
      <c r="S2841">
        <v>240</v>
      </c>
      <c r="T2841" t="s">
        <v>37</v>
      </c>
      <c r="U2841" t="s">
        <v>38</v>
      </c>
      <c r="V2841" t="s">
        <v>569</v>
      </c>
      <c r="W2841" s="11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5">
      <c r="A2842" t="s">
        <v>28</v>
      </c>
      <c r="B2842" t="s">
        <v>8036</v>
      </c>
      <c r="C2842">
        <v>287</v>
      </c>
      <c r="D2842">
        <v>115</v>
      </c>
      <c r="E2842">
        <v>549</v>
      </c>
      <c r="F2842">
        <v>911</v>
      </c>
      <c r="G2842" t="s">
        <v>2954</v>
      </c>
      <c r="H2842">
        <v>3000</v>
      </c>
      <c r="I2842" s="11">
        <v>54557348</v>
      </c>
      <c r="J2842" t="s">
        <v>2062</v>
      </c>
      <c r="K2842" t="s">
        <v>247</v>
      </c>
      <c r="L2842" t="s">
        <v>13585</v>
      </c>
      <c r="M2842">
        <v>361169</v>
      </c>
      <c r="N2842">
        <v>5732</v>
      </c>
      <c r="O2842" t="s">
        <v>4938</v>
      </c>
      <c r="P2842">
        <v>0</v>
      </c>
      <c r="Q2842" t="s">
        <v>13586</v>
      </c>
      <c r="R2842" t="s">
        <v>13587</v>
      </c>
      <c r="S2842">
        <v>1624</v>
      </c>
      <c r="T2842" t="s">
        <v>37</v>
      </c>
      <c r="U2842" t="s">
        <v>740</v>
      </c>
      <c r="V2842" t="s">
        <v>569</v>
      </c>
      <c r="W2842" s="11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5">
      <c r="A2843" t="s">
        <v>28</v>
      </c>
      <c r="B2843" t="s">
        <v>13588</v>
      </c>
      <c r="C2843">
        <v>96</v>
      </c>
      <c r="D2843">
        <v>135</v>
      </c>
      <c r="E2843">
        <v>25</v>
      </c>
      <c r="F2843">
        <v>553</v>
      </c>
      <c r="G2843" t="s">
        <v>1792</v>
      </c>
      <c r="H2843">
        <v>902</v>
      </c>
      <c r="I2843" s="11">
        <v>3041803</v>
      </c>
      <c r="J2843" t="s">
        <v>209</v>
      </c>
      <c r="K2843" t="s">
        <v>5498</v>
      </c>
      <c r="L2843" t="s">
        <v>13589</v>
      </c>
      <c r="M2843">
        <v>6377</v>
      </c>
      <c r="N2843">
        <v>2735</v>
      </c>
      <c r="O2843" t="s">
        <v>8382</v>
      </c>
      <c r="P2843">
        <v>0</v>
      </c>
      <c r="Q2843" t="s">
        <v>13590</v>
      </c>
      <c r="R2843" t="s">
        <v>13591</v>
      </c>
      <c r="S2843">
        <v>181</v>
      </c>
      <c r="T2843" t="s">
        <v>37</v>
      </c>
      <c r="U2843" t="s">
        <v>56</v>
      </c>
      <c r="V2843" t="s">
        <v>90</v>
      </c>
      <c r="W2843" s="11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5">
      <c r="A2844" t="s">
        <v>28</v>
      </c>
      <c r="B2844" t="s">
        <v>13592</v>
      </c>
      <c r="C2844">
        <v>27</v>
      </c>
      <c r="D2844">
        <v>92</v>
      </c>
      <c r="E2844">
        <v>4</v>
      </c>
      <c r="F2844">
        <v>311</v>
      </c>
      <c r="G2844" t="s">
        <v>11393</v>
      </c>
      <c r="H2844">
        <v>754</v>
      </c>
      <c r="I2844" s="11">
        <v>3060858</v>
      </c>
      <c r="J2844" t="s">
        <v>896</v>
      </c>
      <c r="K2844" t="s">
        <v>6361</v>
      </c>
      <c r="L2844" t="s">
        <v>13593</v>
      </c>
      <c r="M2844">
        <v>1768</v>
      </c>
      <c r="N2844">
        <v>1891</v>
      </c>
      <c r="O2844" t="s">
        <v>13594</v>
      </c>
      <c r="P2844">
        <v>4</v>
      </c>
      <c r="Q2844" t="s">
        <v>13595</v>
      </c>
      <c r="R2844" t="s">
        <v>13596</v>
      </c>
      <c r="S2844">
        <v>37</v>
      </c>
      <c r="T2844" t="s">
        <v>37</v>
      </c>
      <c r="U2844" t="s">
        <v>38</v>
      </c>
      <c r="V2844" t="s">
        <v>569</v>
      </c>
      <c r="W2844" s="11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5">
      <c r="A2845" t="s">
        <v>28</v>
      </c>
      <c r="B2845" t="s">
        <v>8981</v>
      </c>
      <c r="C2845">
        <v>44</v>
      </c>
      <c r="D2845">
        <v>120</v>
      </c>
      <c r="E2845">
        <v>108</v>
      </c>
      <c r="F2845">
        <v>400</v>
      </c>
      <c r="G2845" t="s">
        <v>13597</v>
      </c>
      <c r="H2845">
        <v>634</v>
      </c>
      <c r="I2845" s="11">
        <v>1055654</v>
      </c>
      <c r="J2845" t="s">
        <v>4703</v>
      </c>
      <c r="K2845" t="s">
        <v>9119</v>
      </c>
      <c r="L2845" t="s">
        <v>13598</v>
      </c>
      <c r="M2845">
        <v>20426</v>
      </c>
      <c r="N2845">
        <v>2673</v>
      </c>
      <c r="O2845" t="s">
        <v>5097</v>
      </c>
      <c r="P2845">
        <v>1</v>
      </c>
      <c r="Q2845" t="s">
        <v>13599</v>
      </c>
      <c r="R2845" t="s">
        <v>13600</v>
      </c>
      <c r="S2845">
        <v>175</v>
      </c>
      <c r="T2845" t="s">
        <v>37</v>
      </c>
      <c r="U2845" t="s">
        <v>740</v>
      </c>
      <c r="V2845" t="s">
        <v>39</v>
      </c>
      <c r="W2845" s="11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5">
      <c r="A2846" t="s">
        <v>28</v>
      </c>
      <c r="B2846" t="s">
        <v>13601</v>
      </c>
      <c r="C2846">
        <v>49</v>
      </c>
      <c r="D2846">
        <v>97</v>
      </c>
      <c r="E2846">
        <v>105</v>
      </c>
      <c r="F2846">
        <v>269</v>
      </c>
      <c r="G2846" t="s">
        <v>2119</v>
      </c>
      <c r="H2846">
        <v>982</v>
      </c>
      <c r="I2846" s="11">
        <v>2331318</v>
      </c>
      <c r="J2846" t="s">
        <v>1611</v>
      </c>
      <c r="K2846" t="s">
        <v>1093</v>
      </c>
      <c r="L2846" t="s">
        <v>13602</v>
      </c>
      <c r="M2846">
        <v>9541</v>
      </c>
      <c r="N2846">
        <v>2603</v>
      </c>
      <c r="O2846" t="s">
        <v>2632</v>
      </c>
      <c r="P2846">
        <v>1</v>
      </c>
      <c r="Q2846" t="s">
        <v>13603</v>
      </c>
      <c r="R2846" t="s">
        <v>13604</v>
      </c>
      <c r="S2846">
        <v>64</v>
      </c>
      <c r="T2846" t="s">
        <v>37</v>
      </c>
      <c r="U2846" t="s">
        <v>38</v>
      </c>
      <c r="V2846" t="s">
        <v>569</v>
      </c>
      <c r="W2846" s="11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5">
      <c r="A2847" t="s">
        <v>28</v>
      </c>
      <c r="B2847" t="s">
        <v>4860</v>
      </c>
      <c r="C2847">
        <v>57</v>
      </c>
      <c r="D2847">
        <v>135</v>
      </c>
      <c r="E2847">
        <v>0</v>
      </c>
      <c r="F2847">
        <v>851</v>
      </c>
      <c r="G2847" t="s">
        <v>2446</v>
      </c>
      <c r="H2847">
        <v>1000</v>
      </c>
      <c r="I2847" s="11">
        <v>2185266</v>
      </c>
      <c r="J2847" t="s">
        <v>5265</v>
      </c>
      <c r="K2847" t="s">
        <v>13605</v>
      </c>
      <c r="L2847" t="s">
        <v>13606</v>
      </c>
      <c r="M2847">
        <v>8720</v>
      </c>
      <c r="N2847">
        <v>4266</v>
      </c>
      <c r="O2847" t="s">
        <v>775</v>
      </c>
      <c r="P2847">
        <v>0</v>
      </c>
      <c r="Q2847" t="s">
        <v>13607</v>
      </c>
      <c r="R2847" t="s">
        <v>13608</v>
      </c>
      <c r="S2847">
        <v>186</v>
      </c>
      <c r="T2847" t="s">
        <v>37</v>
      </c>
      <c r="U2847" t="s">
        <v>38</v>
      </c>
      <c r="V2847" t="s">
        <v>569</v>
      </c>
      <c r="W2847" s="11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5">
      <c r="A2848" t="s">
        <v>28</v>
      </c>
      <c r="B2848" t="s">
        <v>13609</v>
      </c>
      <c r="C2848">
        <v>185</v>
      </c>
      <c r="D2848">
        <v>93</v>
      </c>
      <c r="E2848">
        <v>4</v>
      </c>
      <c r="F2848">
        <v>4</v>
      </c>
      <c r="G2848" t="s">
        <v>13610</v>
      </c>
      <c r="H2848">
        <v>533</v>
      </c>
      <c r="I2848" s="11">
        <v>26583369</v>
      </c>
      <c r="J2848" t="s">
        <v>2912</v>
      </c>
      <c r="K2848" t="s">
        <v>13611</v>
      </c>
      <c r="L2848" t="s">
        <v>13612</v>
      </c>
      <c r="M2848">
        <v>20837</v>
      </c>
      <c r="N2848">
        <v>578</v>
      </c>
      <c r="O2848" t="s">
        <v>13613</v>
      </c>
      <c r="P2848">
        <v>1</v>
      </c>
      <c r="Q2848" t="s">
        <v>13614</v>
      </c>
      <c r="R2848" t="s">
        <v>13615</v>
      </c>
      <c r="S2848">
        <v>127</v>
      </c>
      <c r="T2848" t="s">
        <v>37</v>
      </c>
      <c r="U2848" t="s">
        <v>38</v>
      </c>
      <c r="V2848" t="s">
        <v>39</v>
      </c>
      <c r="W2848" s="11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5">
      <c r="A2849" t="s">
        <v>28</v>
      </c>
      <c r="B2849" t="s">
        <v>12733</v>
      </c>
      <c r="C2849">
        <v>2</v>
      </c>
      <c r="D2849">
        <v>118</v>
      </c>
      <c r="E2849">
        <v>76</v>
      </c>
      <c r="F2849">
        <v>249</v>
      </c>
      <c r="G2849" t="s">
        <v>6877</v>
      </c>
      <c r="H2849">
        <v>902</v>
      </c>
      <c r="I2849" s="11">
        <v>800000</v>
      </c>
      <c r="J2849" t="s">
        <v>12165</v>
      </c>
      <c r="K2849" t="s">
        <v>117</v>
      </c>
      <c r="L2849" t="s">
        <v>13616</v>
      </c>
      <c r="M2849">
        <v>892</v>
      </c>
      <c r="N2849">
        <v>2079</v>
      </c>
      <c r="O2849" t="s">
        <v>3005</v>
      </c>
      <c r="P2849">
        <v>0</v>
      </c>
      <c r="Q2849" t="s">
        <v>13617</v>
      </c>
      <c r="R2849" t="s">
        <v>13618</v>
      </c>
      <c r="S2849">
        <v>21</v>
      </c>
      <c r="T2849" t="s">
        <v>37</v>
      </c>
      <c r="U2849" t="s">
        <v>38</v>
      </c>
      <c r="V2849" t="s">
        <v>90</v>
      </c>
      <c r="W2849" s="11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5">
      <c r="A2850" t="s">
        <v>28</v>
      </c>
      <c r="B2850" t="s">
        <v>13619</v>
      </c>
      <c r="C2850">
        <v>270</v>
      </c>
      <c r="D2850">
        <v>97</v>
      </c>
      <c r="E2850">
        <v>387</v>
      </c>
      <c r="F2850">
        <v>64</v>
      </c>
      <c r="G2850" t="s">
        <v>13620</v>
      </c>
      <c r="H2850">
        <v>6000</v>
      </c>
      <c r="I2850" s="11">
        <v>7574066</v>
      </c>
      <c r="J2850" t="s">
        <v>2450</v>
      </c>
      <c r="K2850" t="s">
        <v>203</v>
      </c>
      <c r="L2850" t="s">
        <v>13621</v>
      </c>
      <c r="M2850">
        <v>30325</v>
      </c>
      <c r="N2850">
        <v>6322</v>
      </c>
      <c r="O2850" t="s">
        <v>13622</v>
      </c>
      <c r="P2850">
        <v>2</v>
      </c>
      <c r="Q2850" t="s">
        <v>13623</v>
      </c>
      <c r="R2850" t="s">
        <v>13624</v>
      </c>
      <c r="S2850">
        <v>96</v>
      </c>
      <c r="T2850" t="s">
        <v>37</v>
      </c>
      <c r="U2850" t="s">
        <v>38</v>
      </c>
      <c r="V2850" t="s">
        <v>569</v>
      </c>
      <c r="W2850" s="11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5">
      <c r="A2851" t="s">
        <v>28</v>
      </c>
      <c r="B2851" t="s">
        <v>193</v>
      </c>
      <c r="C2851">
        <v>94</v>
      </c>
      <c r="D2851">
        <v>98</v>
      </c>
      <c r="E2851">
        <v>129</v>
      </c>
      <c r="F2851">
        <v>221</v>
      </c>
      <c r="G2851" t="s">
        <v>13625</v>
      </c>
      <c r="H2851">
        <v>749</v>
      </c>
      <c r="I2851" s="11">
        <v>1754319</v>
      </c>
      <c r="J2851" t="s">
        <v>209</v>
      </c>
      <c r="K2851" t="s">
        <v>5568</v>
      </c>
      <c r="L2851" t="s">
        <v>13626</v>
      </c>
      <c r="M2851">
        <v>13174</v>
      </c>
      <c r="N2851">
        <v>2214</v>
      </c>
      <c r="O2851" t="s">
        <v>13627</v>
      </c>
      <c r="P2851">
        <v>0</v>
      </c>
      <c r="Q2851" t="s">
        <v>13628</v>
      </c>
      <c r="R2851" t="s">
        <v>13629</v>
      </c>
      <c r="S2851">
        <v>81</v>
      </c>
      <c r="T2851" t="s">
        <v>37</v>
      </c>
      <c r="U2851" t="s">
        <v>38</v>
      </c>
      <c r="V2851" t="s">
        <v>39</v>
      </c>
      <c r="W2851" s="11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5">
      <c r="A2852" t="s">
        <v>28</v>
      </c>
      <c r="B2852" t="s">
        <v>5165</v>
      </c>
      <c r="C2852">
        <v>157</v>
      </c>
      <c r="D2852">
        <v>98</v>
      </c>
      <c r="E2852">
        <v>0</v>
      </c>
      <c r="F2852">
        <v>258</v>
      </c>
      <c r="G2852" t="s">
        <v>8613</v>
      </c>
      <c r="H2852">
        <v>530</v>
      </c>
      <c r="I2852" s="11">
        <v>1641788</v>
      </c>
      <c r="J2852" t="s">
        <v>1861</v>
      </c>
      <c r="K2852" t="s">
        <v>4565</v>
      </c>
      <c r="L2852" t="s">
        <v>13630</v>
      </c>
      <c r="M2852">
        <v>30096</v>
      </c>
      <c r="N2852">
        <v>1381</v>
      </c>
      <c r="O2852" t="s">
        <v>11457</v>
      </c>
      <c r="P2852">
        <v>0</v>
      </c>
      <c r="Q2852" t="s">
        <v>13631</v>
      </c>
      <c r="R2852" t="s">
        <v>13632</v>
      </c>
      <c r="S2852">
        <v>213</v>
      </c>
      <c r="T2852" t="s">
        <v>37</v>
      </c>
      <c r="U2852" t="s">
        <v>263</v>
      </c>
      <c r="V2852" t="s">
        <v>569</v>
      </c>
      <c r="W2852" s="11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5">
      <c r="A2853" t="s">
        <v>28</v>
      </c>
      <c r="B2853" t="s">
        <v>13633</v>
      </c>
      <c r="C2853">
        <v>49</v>
      </c>
      <c r="D2853">
        <v>101</v>
      </c>
      <c r="E2853">
        <v>3</v>
      </c>
      <c r="F2853">
        <v>826</v>
      </c>
      <c r="G2853" t="s">
        <v>420</v>
      </c>
      <c r="H2853">
        <v>14000</v>
      </c>
      <c r="I2853" s="11">
        <v>1631839</v>
      </c>
      <c r="J2853" t="s">
        <v>4092</v>
      </c>
      <c r="K2853" t="s">
        <v>223</v>
      </c>
      <c r="L2853" t="s">
        <v>13634</v>
      </c>
      <c r="M2853">
        <v>5936</v>
      </c>
      <c r="N2853">
        <v>17665</v>
      </c>
      <c r="O2853" t="s">
        <v>3461</v>
      </c>
      <c r="P2853">
        <v>0</v>
      </c>
      <c r="Q2853" t="s">
        <v>13635</v>
      </c>
      <c r="R2853" t="s">
        <v>13636</v>
      </c>
      <c r="S2853">
        <v>91</v>
      </c>
      <c r="T2853" t="s">
        <v>37</v>
      </c>
      <c r="U2853" t="s">
        <v>38</v>
      </c>
      <c r="V2853" t="s">
        <v>569</v>
      </c>
      <c r="W2853" s="11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5">
      <c r="A2854" t="s">
        <v>28</v>
      </c>
      <c r="B2854" t="s">
        <v>9438</v>
      </c>
      <c r="C2854">
        <v>80</v>
      </c>
      <c r="D2854">
        <v>132</v>
      </c>
      <c r="E2854">
        <v>41</v>
      </c>
      <c r="F2854">
        <v>1000</v>
      </c>
      <c r="G2854" t="s">
        <v>252</v>
      </c>
      <c r="H2854">
        <v>16000</v>
      </c>
      <c r="I2854" s="11">
        <v>1309849</v>
      </c>
      <c r="J2854" t="s">
        <v>209</v>
      </c>
      <c r="K2854" t="s">
        <v>375</v>
      </c>
      <c r="L2854" t="s">
        <v>13637</v>
      </c>
      <c r="M2854">
        <v>9395</v>
      </c>
      <c r="N2854">
        <v>29177</v>
      </c>
      <c r="O2854" t="s">
        <v>388</v>
      </c>
      <c r="P2854">
        <v>1</v>
      </c>
      <c r="Q2854" t="s">
        <v>13638</v>
      </c>
      <c r="R2854" t="s">
        <v>13639</v>
      </c>
      <c r="S2854">
        <v>103</v>
      </c>
      <c r="T2854" t="s">
        <v>37</v>
      </c>
      <c r="U2854" t="s">
        <v>56</v>
      </c>
      <c r="V2854" t="s">
        <v>90</v>
      </c>
      <c r="W2854" s="11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5">
      <c r="A2855" t="s">
        <v>28</v>
      </c>
      <c r="B2855" t="s">
        <v>7594</v>
      </c>
      <c r="C2855">
        <v>221</v>
      </c>
      <c r="D2855">
        <v>106</v>
      </c>
      <c r="E2855">
        <v>34</v>
      </c>
      <c r="F2855">
        <v>683</v>
      </c>
      <c r="G2855" t="s">
        <v>75</v>
      </c>
      <c r="H2855">
        <v>11000</v>
      </c>
      <c r="I2855" s="11">
        <v>1939441</v>
      </c>
      <c r="J2855" t="s">
        <v>1663</v>
      </c>
      <c r="K2855" t="s">
        <v>217</v>
      </c>
      <c r="L2855" t="s">
        <v>13640</v>
      </c>
      <c r="M2855">
        <v>55567</v>
      </c>
      <c r="N2855">
        <v>23187</v>
      </c>
      <c r="O2855" t="s">
        <v>5845</v>
      </c>
      <c r="P2855">
        <v>1</v>
      </c>
      <c r="Q2855" t="s">
        <v>13641</v>
      </c>
      <c r="R2855" t="s">
        <v>13642</v>
      </c>
      <c r="S2855">
        <v>144</v>
      </c>
      <c r="T2855" t="s">
        <v>37</v>
      </c>
      <c r="U2855" t="s">
        <v>38</v>
      </c>
      <c r="V2855" t="s">
        <v>569</v>
      </c>
      <c r="W2855" s="11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5">
      <c r="A2856" t="s">
        <v>28</v>
      </c>
      <c r="B2856" t="s">
        <v>12453</v>
      </c>
      <c r="C2856">
        <v>90</v>
      </c>
      <c r="D2856">
        <v>87</v>
      </c>
      <c r="E2856">
        <v>0</v>
      </c>
      <c r="F2856">
        <v>503</v>
      </c>
      <c r="G2856" t="s">
        <v>1346</v>
      </c>
      <c r="H2856">
        <v>975</v>
      </c>
      <c r="I2856" s="11">
        <v>1276984</v>
      </c>
      <c r="J2856" t="s">
        <v>5679</v>
      </c>
      <c r="K2856" t="s">
        <v>3835</v>
      </c>
      <c r="L2856" t="s">
        <v>13645</v>
      </c>
      <c r="M2856">
        <v>11403</v>
      </c>
      <c r="N2856">
        <v>3059</v>
      </c>
      <c r="O2856" t="s">
        <v>2119</v>
      </c>
      <c r="P2856">
        <v>2</v>
      </c>
      <c r="Q2856" t="s">
        <v>13646</v>
      </c>
      <c r="R2856" t="s">
        <v>13647</v>
      </c>
      <c r="S2856">
        <v>150</v>
      </c>
      <c r="T2856" t="s">
        <v>37</v>
      </c>
      <c r="U2856" t="s">
        <v>1418</v>
      </c>
      <c r="V2856" t="s">
        <v>569</v>
      </c>
      <c r="W2856" s="11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5">
      <c r="A2857" t="s">
        <v>28</v>
      </c>
      <c r="B2857" t="s">
        <v>4528</v>
      </c>
      <c r="C2857">
        <v>376</v>
      </c>
      <c r="D2857">
        <v>98</v>
      </c>
      <c r="E2857">
        <v>607</v>
      </c>
      <c r="F2857">
        <v>251</v>
      </c>
      <c r="G2857" t="s">
        <v>13648</v>
      </c>
      <c r="H2857">
        <v>11000</v>
      </c>
      <c r="I2857" s="11">
        <v>1987762</v>
      </c>
      <c r="J2857" t="s">
        <v>5047</v>
      </c>
      <c r="K2857" t="s">
        <v>644</v>
      </c>
      <c r="L2857" t="s">
        <v>13649</v>
      </c>
      <c r="M2857">
        <v>59297</v>
      </c>
      <c r="N2857">
        <v>11853</v>
      </c>
      <c r="O2857" t="s">
        <v>13650</v>
      </c>
      <c r="P2857">
        <v>0</v>
      </c>
      <c r="Q2857" t="s">
        <v>13651</v>
      </c>
      <c r="R2857" t="s">
        <v>13652</v>
      </c>
      <c r="S2857">
        <v>216</v>
      </c>
      <c r="T2857" t="s">
        <v>37</v>
      </c>
      <c r="U2857" t="s">
        <v>38</v>
      </c>
      <c r="V2857" t="s">
        <v>569</v>
      </c>
      <c r="W2857" s="11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5">
      <c r="A2858" t="s">
        <v>28</v>
      </c>
      <c r="B2858" t="s">
        <v>13653</v>
      </c>
      <c r="C2858">
        <v>144</v>
      </c>
      <c r="D2858">
        <v>96</v>
      </c>
      <c r="E2858">
        <v>17</v>
      </c>
      <c r="F2858">
        <v>688</v>
      </c>
      <c r="G2858" t="s">
        <v>3097</v>
      </c>
      <c r="H2858">
        <v>2000</v>
      </c>
      <c r="I2858" s="11">
        <v>1474508</v>
      </c>
      <c r="J2858" t="s">
        <v>2450</v>
      </c>
      <c r="K2858" t="s">
        <v>1335</v>
      </c>
      <c r="L2858" t="s">
        <v>13654</v>
      </c>
      <c r="M2858">
        <v>33473</v>
      </c>
      <c r="N2858">
        <v>4607</v>
      </c>
      <c r="O2858" t="s">
        <v>13655</v>
      </c>
      <c r="P2858">
        <v>4</v>
      </c>
      <c r="Q2858" t="s">
        <v>13656</v>
      </c>
      <c r="R2858" t="s">
        <v>13657</v>
      </c>
      <c r="S2858">
        <v>88</v>
      </c>
      <c r="T2858" t="s">
        <v>37</v>
      </c>
      <c r="U2858" t="s">
        <v>38</v>
      </c>
      <c r="V2858" t="s">
        <v>569</v>
      </c>
      <c r="W2858" s="11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5">
      <c r="A2859" t="s">
        <v>28</v>
      </c>
      <c r="B2859" t="s">
        <v>13658</v>
      </c>
      <c r="C2859">
        <v>82</v>
      </c>
      <c r="D2859">
        <v>104</v>
      </c>
      <c r="E2859">
        <v>23</v>
      </c>
      <c r="F2859">
        <v>232</v>
      </c>
      <c r="G2859" t="s">
        <v>3351</v>
      </c>
      <c r="H2859">
        <v>22000</v>
      </c>
      <c r="I2859" s="11">
        <v>1011054</v>
      </c>
      <c r="J2859" t="s">
        <v>2062</v>
      </c>
      <c r="K2859" t="s">
        <v>670</v>
      </c>
      <c r="L2859" t="s">
        <v>13659</v>
      </c>
      <c r="M2859">
        <v>10585</v>
      </c>
      <c r="N2859">
        <v>23513</v>
      </c>
      <c r="O2859" t="s">
        <v>3455</v>
      </c>
      <c r="P2859">
        <v>1</v>
      </c>
      <c r="Q2859" t="s">
        <v>13660</v>
      </c>
      <c r="R2859" t="s">
        <v>13661</v>
      </c>
      <c r="S2859">
        <v>83</v>
      </c>
      <c r="T2859" t="s">
        <v>37</v>
      </c>
      <c r="U2859" t="s">
        <v>263</v>
      </c>
      <c r="V2859" t="s">
        <v>569</v>
      </c>
      <c r="W2859" s="11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5">
      <c r="A2860" t="s">
        <v>28</v>
      </c>
      <c r="B2860" t="s">
        <v>13662</v>
      </c>
      <c r="C2860">
        <v>51</v>
      </c>
      <c r="D2860">
        <v>93</v>
      </c>
      <c r="E2860">
        <v>0</v>
      </c>
      <c r="F2860">
        <v>622</v>
      </c>
      <c r="G2860" t="s">
        <v>11608</v>
      </c>
      <c r="H2860">
        <v>966</v>
      </c>
      <c r="I2860" s="11">
        <v>900926</v>
      </c>
      <c r="J2860" t="s">
        <v>1611</v>
      </c>
      <c r="K2860" t="s">
        <v>3433</v>
      </c>
      <c r="L2860" t="s">
        <v>13663</v>
      </c>
      <c r="M2860">
        <v>9517</v>
      </c>
      <c r="N2860">
        <v>3307</v>
      </c>
      <c r="O2860" t="s">
        <v>2038</v>
      </c>
      <c r="P2860">
        <v>2</v>
      </c>
      <c r="Q2860" t="s">
        <v>13664</v>
      </c>
      <c r="R2860" t="s">
        <v>13665</v>
      </c>
      <c r="S2860">
        <v>46</v>
      </c>
      <c r="T2860" t="s">
        <v>37</v>
      </c>
      <c r="U2860" t="s">
        <v>38</v>
      </c>
      <c r="V2860" t="s">
        <v>569</v>
      </c>
      <c r="W2860" s="11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5">
      <c r="A2861" t="s">
        <v>28</v>
      </c>
      <c r="B2861" t="s">
        <v>6630</v>
      </c>
      <c r="C2861">
        <v>192</v>
      </c>
      <c r="D2861">
        <v>95</v>
      </c>
      <c r="E2861">
        <v>0</v>
      </c>
      <c r="F2861">
        <v>20</v>
      </c>
      <c r="G2861" t="s">
        <v>13666</v>
      </c>
      <c r="H2861">
        <v>20000</v>
      </c>
      <c r="I2861" s="11">
        <v>866778</v>
      </c>
      <c r="J2861" t="s">
        <v>209</v>
      </c>
      <c r="K2861" t="s">
        <v>814</v>
      </c>
      <c r="L2861" t="s">
        <v>13667</v>
      </c>
      <c r="M2861">
        <v>44208</v>
      </c>
      <c r="N2861">
        <v>20364</v>
      </c>
      <c r="O2861" t="s">
        <v>13668</v>
      </c>
      <c r="P2861">
        <v>3</v>
      </c>
      <c r="Q2861" t="s">
        <v>13669</v>
      </c>
      <c r="R2861" t="s">
        <v>13670</v>
      </c>
      <c r="S2861">
        <v>117</v>
      </c>
      <c r="T2861" t="s">
        <v>37</v>
      </c>
      <c r="U2861" t="s">
        <v>3699</v>
      </c>
      <c r="V2861" t="s">
        <v>39</v>
      </c>
      <c r="W2861" s="11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5">
      <c r="A2862" t="s">
        <v>28</v>
      </c>
      <c r="B2862" t="s">
        <v>1254</v>
      </c>
      <c r="C2862">
        <v>71</v>
      </c>
      <c r="D2862">
        <v>89</v>
      </c>
      <c r="E2862">
        <v>0</v>
      </c>
      <c r="F2862">
        <v>119</v>
      </c>
      <c r="G2862" t="s">
        <v>520</v>
      </c>
      <c r="H2862">
        <v>990</v>
      </c>
      <c r="I2862" s="11">
        <v>598645</v>
      </c>
      <c r="J2862" t="s">
        <v>1618</v>
      </c>
      <c r="K2862" t="s">
        <v>347</v>
      </c>
      <c r="L2862" t="s">
        <v>13671</v>
      </c>
      <c r="M2862">
        <v>13145</v>
      </c>
      <c r="N2862">
        <v>2006</v>
      </c>
      <c r="O2862" t="s">
        <v>6092</v>
      </c>
      <c r="P2862">
        <v>0</v>
      </c>
      <c r="Q2862" t="s">
        <v>13672</v>
      </c>
      <c r="R2862" t="s">
        <v>13673</v>
      </c>
      <c r="S2862">
        <v>215</v>
      </c>
      <c r="T2862" t="s">
        <v>37</v>
      </c>
      <c r="U2862" t="s">
        <v>56</v>
      </c>
      <c r="V2862" t="s">
        <v>569</v>
      </c>
      <c r="W2862" s="11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5">
      <c r="A2863" t="s">
        <v>28</v>
      </c>
      <c r="B2863" t="s">
        <v>13674</v>
      </c>
      <c r="C2863">
        <v>79</v>
      </c>
      <c r="D2863">
        <v>107</v>
      </c>
      <c r="E2863">
        <v>0</v>
      </c>
      <c r="F2863">
        <v>91</v>
      </c>
      <c r="G2863" t="s">
        <v>13675</v>
      </c>
      <c r="H2863">
        <v>603</v>
      </c>
      <c r="I2863" s="11">
        <v>578527</v>
      </c>
      <c r="J2863" t="s">
        <v>1670</v>
      </c>
      <c r="K2863" t="s">
        <v>7250</v>
      </c>
      <c r="L2863" t="s">
        <v>13676</v>
      </c>
      <c r="M2863">
        <v>20008</v>
      </c>
      <c r="N2863">
        <v>988</v>
      </c>
      <c r="O2863" t="s">
        <v>8173</v>
      </c>
      <c r="P2863">
        <v>3</v>
      </c>
      <c r="Q2863" t="s">
        <v>13677</v>
      </c>
      <c r="R2863" t="s">
        <v>13678</v>
      </c>
      <c r="S2863">
        <v>112</v>
      </c>
      <c r="T2863" t="s">
        <v>37</v>
      </c>
      <c r="U2863" t="s">
        <v>38</v>
      </c>
      <c r="V2863" t="s">
        <v>569</v>
      </c>
      <c r="W2863" s="11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5">
      <c r="A2864" t="s">
        <v>720</v>
      </c>
      <c r="B2864" t="s">
        <v>10267</v>
      </c>
      <c r="C2864">
        <v>246</v>
      </c>
      <c r="D2864">
        <v>85</v>
      </c>
      <c r="E2864">
        <v>0</v>
      </c>
      <c r="F2864">
        <v>51</v>
      </c>
      <c r="G2864" t="s">
        <v>13679</v>
      </c>
      <c r="H2864">
        <v>478</v>
      </c>
      <c r="I2864" s="11">
        <v>488872</v>
      </c>
      <c r="J2864" t="s">
        <v>3095</v>
      </c>
      <c r="K2864" t="s">
        <v>6605</v>
      </c>
      <c r="L2864" t="s">
        <v>13680</v>
      </c>
      <c r="M2864">
        <v>56923</v>
      </c>
      <c r="N2864">
        <v>700</v>
      </c>
      <c r="O2864" t="s">
        <v>6869</v>
      </c>
      <c r="P2864">
        <v>2</v>
      </c>
      <c r="Q2864" t="s">
        <v>13681</v>
      </c>
      <c r="R2864" t="s">
        <v>13682</v>
      </c>
      <c r="S2864">
        <v>243</v>
      </c>
      <c r="T2864" t="s">
        <v>6872</v>
      </c>
      <c r="U2864" t="s">
        <v>3699</v>
      </c>
      <c r="V2864" t="s">
        <v>90</v>
      </c>
      <c r="W2864" s="11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5">
      <c r="A2865" t="s">
        <v>28</v>
      </c>
      <c r="B2865" t="s">
        <v>12609</v>
      </c>
      <c r="C2865">
        <v>115</v>
      </c>
      <c r="D2865">
        <v>93</v>
      </c>
      <c r="E2865">
        <v>787</v>
      </c>
      <c r="F2865">
        <v>0</v>
      </c>
      <c r="G2865" t="s">
        <v>13683</v>
      </c>
      <c r="H2865">
        <v>787</v>
      </c>
      <c r="I2865" s="11">
        <v>365734</v>
      </c>
      <c r="J2865" t="s">
        <v>3270</v>
      </c>
      <c r="K2865" t="s">
        <v>12609</v>
      </c>
      <c r="L2865" t="s">
        <v>13684</v>
      </c>
      <c r="M2865">
        <v>11487</v>
      </c>
      <c r="N2865">
        <v>883</v>
      </c>
      <c r="O2865" t="s">
        <v>13685</v>
      </c>
      <c r="P2865">
        <v>0</v>
      </c>
      <c r="Q2865" t="s">
        <v>13686</v>
      </c>
      <c r="R2865" t="s">
        <v>13687</v>
      </c>
      <c r="S2865">
        <v>226</v>
      </c>
      <c r="T2865" t="s">
        <v>37</v>
      </c>
      <c r="U2865" t="s">
        <v>38</v>
      </c>
      <c r="V2865" t="s">
        <v>4621</v>
      </c>
      <c r="W2865" s="11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5">
      <c r="A2866" t="s">
        <v>28</v>
      </c>
      <c r="B2866" t="s">
        <v>4788</v>
      </c>
      <c r="C2866">
        <v>129</v>
      </c>
      <c r="D2866">
        <v>103</v>
      </c>
      <c r="E2866">
        <v>593</v>
      </c>
      <c r="F2866">
        <v>241</v>
      </c>
      <c r="G2866" t="s">
        <v>13688</v>
      </c>
      <c r="H2866">
        <v>374</v>
      </c>
      <c r="I2866" s="11">
        <v>3093491</v>
      </c>
      <c r="J2866" t="s">
        <v>1493</v>
      </c>
      <c r="K2866" t="s">
        <v>13689</v>
      </c>
      <c r="L2866" t="s">
        <v>13690</v>
      </c>
      <c r="M2866">
        <v>8307</v>
      </c>
      <c r="N2866">
        <v>1283</v>
      </c>
      <c r="O2866" t="s">
        <v>13691</v>
      </c>
      <c r="P2866">
        <v>0</v>
      </c>
      <c r="Q2866" t="s">
        <v>13692</v>
      </c>
      <c r="R2866" t="s">
        <v>13693</v>
      </c>
      <c r="S2866">
        <v>37</v>
      </c>
      <c r="T2866" t="s">
        <v>37</v>
      </c>
      <c r="U2866" t="s">
        <v>38</v>
      </c>
      <c r="V2866" t="s">
        <v>569</v>
      </c>
      <c r="W2866" s="11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5">
      <c r="A2867" t="s">
        <v>28</v>
      </c>
      <c r="B2867" t="s">
        <v>13696</v>
      </c>
      <c r="C2867">
        <v>73</v>
      </c>
      <c r="D2867">
        <v>111</v>
      </c>
      <c r="E2867">
        <v>24</v>
      </c>
      <c r="F2867">
        <v>83</v>
      </c>
      <c r="G2867" t="s">
        <v>10505</v>
      </c>
      <c r="H2867">
        <v>374</v>
      </c>
      <c r="I2867" s="11">
        <v>228524</v>
      </c>
      <c r="J2867" t="s">
        <v>2450</v>
      </c>
      <c r="K2867" t="s">
        <v>13697</v>
      </c>
      <c r="L2867" t="s">
        <v>13698</v>
      </c>
      <c r="M2867">
        <v>8708</v>
      </c>
      <c r="N2867">
        <v>768</v>
      </c>
      <c r="O2867" t="s">
        <v>13699</v>
      </c>
      <c r="P2867">
        <v>2</v>
      </c>
      <c r="Q2867" t="s">
        <v>13700</v>
      </c>
      <c r="R2867" t="s">
        <v>13701</v>
      </c>
      <c r="S2867">
        <v>56</v>
      </c>
      <c r="T2867" t="s">
        <v>37</v>
      </c>
      <c r="U2867" t="s">
        <v>38</v>
      </c>
      <c r="V2867" t="s">
        <v>569</v>
      </c>
      <c r="W2867" s="11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5">
      <c r="A2868" t="s">
        <v>28</v>
      </c>
      <c r="B2868" t="s">
        <v>13702</v>
      </c>
      <c r="C2868">
        <v>43</v>
      </c>
      <c r="D2868">
        <v>86</v>
      </c>
      <c r="E2868">
        <v>302</v>
      </c>
      <c r="F2868">
        <v>428</v>
      </c>
      <c r="G2868" t="s">
        <v>13703</v>
      </c>
      <c r="H2868">
        <v>893</v>
      </c>
      <c r="I2868" s="11">
        <v>226792</v>
      </c>
      <c r="J2868" t="s">
        <v>13704</v>
      </c>
      <c r="K2868" t="s">
        <v>3351</v>
      </c>
      <c r="L2868" t="s">
        <v>13705</v>
      </c>
      <c r="M2868">
        <v>3080</v>
      </c>
      <c r="N2868">
        <v>3049</v>
      </c>
      <c r="O2868" t="s">
        <v>8433</v>
      </c>
      <c r="P2868">
        <v>2</v>
      </c>
      <c r="Q2868" t="s">
        <v>13706</v>
      </c>
      <c r="R2868" t="s">
        <v>13707</v>
      </c>
      <c r="S2868">
        <v>44</v>
      </c>
      <c r="T2868" t="s">
        <v>37</v>
      </c>
      <c r="U2868" t="s">
        <v>56</v>
      </c>
      <c r="V2868" t="s">
        <v>569</v>
      </c>
      <c r="W2868" s="11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5">
      <c r="A2869" t="s">
        <v>28</v>
      </c>
      <c r="B2869" t="s">
        <v>12996</v>
      </c>
      <c r="C2869">
        <v>200</v>
      </c>
      <c r="D2869">
        <v>90</v>
      </c>
      <c r="E2869">
        <v>76</v>
      </c>
      <c r="F2869">
        <v>345</v>
      </c>
      <c r="G2869" t="s">
        <v>937</v>
      </c>
      <c r="H2869">
        <v>798</v>
      </c>
      <c r="I2869" s="11">
        <v>136432</v>
      </c>
      <c r="J2869" t="s">
        <v>11679</v>
      </c>
      <c r="K2869" t="s">
        <v>13703</v>
      </c>
      <c r="L2869" t="s">
        <v>13708</v>
      </c>
      <c r="M2869">
        <v>31890</v>
      </c>
      <c r="N2869">
        <v>2217</v>
      </c>
      <c r="O2869" t="s">
        <v>13709</v>
      </c>
      <c r="P2869">
        <v>0</v>
      </c>
      <c r="Q2869" t="s">
        <v>13710</v>
      </c>
      <c r="R2869" t="s">
        <v>13711</v>
      </c>
      <c r="S2869">
        <v>194</v>
      </c>
      <c r="T2869" t="s">
        <v>37</v>
      </c>
      <c r="U2869" t="s">
        <v>56</v>
      </c>
      <c r="V2869" t="s">
        <v>569</v>
      </c>
      <c r="W2869" s="11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5">
      <c r="A2870" t="s">
        <v>28</v>
      </c>
      <c r="B2870" t="s">
        <v>12865</v>
      </c>
      <c r="C2870">
        <v>79</v>
      </c>
      <c r="D2870">
        <v>82</v>
      </c>
      <c r="E2870">
        <v>216</v>
      </c>
      <c r="F2870">
        <v>885</v>
      </c>
      <c r="G2870" t="s">
        <v>13712</v>
      </c>
      <c r="H2870">
        <v>1000</v>
      </c>
      <c r="I2870" s="11">
        <v>131617</v>
      </c>
      <c r="J2870" t="s">
        <v>3911</v>
      </c>
      <c r="K2870" t="s">
        <v>303</v>
      </c>
      <c r="L2870" t="s">
        <v>13713</v>
      </c>
      <c r="M2870">
        <v>9971</v>
      </c>
      <c r="N2870">
        <v>5761</v>
      </c>
      <c r="O2870" t="s">
        <v>6466</v>
      </c>
      <c r="P2870">
        <v>1</v>
      </c>
      <c r="Q2870" t="s">
        <v>13714</v>
      </c>
      <c r="R2870" t="s">
        <v>13715</v>
      </c>
      <c r="S2870">
        <v>119</v>
      </c>
      <c r="T2870" t="s">
        <v>37</v>
      </c>
      <c r="U2870" t="s">
        <v>38</v>
      </c>
      <c r="V2870" t="s">
        <v>569</v>
      </c>
      <c r="W2870" s="11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5">
      <c r="A2871" t="s">
        <v>28</v>
      </c>
      <c r="B2871" t="s">
        <v>13716</v>
      </c>
      <c r="C2871">
        <v>17</v>
      </c>
      <c r="D2871">
        <v>83</v>
      </c>
      <c r="E2871">
        <v>3</v>
      </c>
      <c r="F2871">
        <v>421</v>
      </c>
      <c r="G2871" t="s">
        <v>9587</v>
      </c>
      <c r="H2871">
        <v>16000</v>
      </c>
      <c r="I2871" s="11">
        <v>126247</v>
      </c>
      <c r="J2871" t="s">
        <v>982</v>
      </c>
      <c r="K2871" t="s">
        <v>196</v>
      </c>
      <c r="L2871" t="s">
        <v>13717</v>
      </c>
      <c r="M2871">
        <v>24958</v>
      </c>
      <c r="N2871">
        <v>17469</v>
      </c>
      <c r="O2871" t="s">
        <v>1527</v>
      </c>
      <c r="P2871">
        <v>0</v>
      </c>
      <c r="Q2871" t="s">
        <v>13718</v>
      </c>
      <c r="R2871" t="s">
        <v>13719</v>
      </c>
      <c r="S2871">
        <v>103</v>
      </c>
      <c r="T2871" t="s">
        <v>37</v>
      </c>
      <c r="U2871" t="s">
        <v>38</v>
      </c>
      <c r="V2871" t="s">
        <v>90</v>
      </c>
      <c r="W2871" s="11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5">
      <c r="A2872" t="s">
        <v>28</v>
      </c>
      <c r="B2872" t="s">
        <v>13720</v>
      </c>
      <c r="C2872">
        <v>29</v>
      </c>
      <c r="D2872">
        <v>86</v>
      </c>
      <c r="E2872">
        <v>71</v>
      </c>
      <c r="F2872">
        <v>385</v>
      </c>
      <c r="G2872" t="s">
        <v>13721</v>
      </c>
      <c r="H2872">
        <v>795</v>
      </c>
      <c r="I2872" s="11">
        <v>15447</v>
      </c>
      <c r="J2872" t="s">
        <v>1611</v>
      </c>
      <c r="K2872" t="s">
        <v>695</v>
      </c>
      <c r="L2872" t="s">
        <v>13722</v>
      </c>
      <c r="M2872">
        <v>2971</v>
      </c>
      <c r="N2872">
        <v>2655</v>
      </c>
      <c r="O2872" t="s">
        <v>8657</v>
      </c>
      <c r="P2872">
        <v>0</v>
      </c>
      <c r="Q2872" t="s">
        <v>13723</v>
      </c>
      <c r="R2872" t="s">
        <v>13724</v>
      </c>
      <c r="S2872">
        <v>85</v>
      </c>
      <c r="T2872" t="s">
        <v>37</v>
      </c>
      <c r="U2872" t="s">
        <v>38</v>
      </c>
      <c r="V2872" t="s">
        <v>569</v>
      </c>
      <c r="W2872" s="11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5">
      <c r="A2873" t="s">
        <v>28</v>
      </c>
      <c r="B2873" t="s">
        <v>13725</v>
      </c>
      <c r="C2873">
        <v>23</v>
      </c>
      <c r="D2873">
        <v>91</v>
      </c>
      <c r="E2873">
        <v>7</v>
      </c>
      <c r="F2873">
        <v>875</v>
      </c>
      <c r="G2873" t="s">
        <v>696</v>
      </c>
      <c r="H2873">
        <v>12000</v>
      </c>
      <c r="I2873" s="11">
        <v>19348</v>
      </c>
      <c r="J2873" t="s">
        <v>2450</v>
      </c>
      <c r="K2873" t="s">
        <v>296</v>
      </c>
      <c r="L2873" t="s">
        <v>13726</v>
      </c>
      <c r="M2873">
        <v>2941</v>
      </c>
      <c r="N2873">
        <v>16118</v>
      </c>
      <c r="O2873" t="s">
        <v>2423</v>
      </c>
      <c r="P2873">
        <v>2</v>
      </c>
      <c r="Q2873" t="s">
        <v>13727</v>
      </c>
      <c r="R2873" t="s">
        <v>13728</v>
      </c>
      <c r="S2873">
        <v>11</v>
      </c>
      <c r="T2873" t="s">
        <v>37</v>
      </c>
      <c r="U2873" t="s">
        <v>38</v>
      </c>
      <c r="V2873" t="s">
        <v>39</v>
      </c>
      <c r="W2873" s="11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5">
      <c r="A2874" t="s">
        <v>28</v>
      </c>
      <c r="B2874" t="s">
        <v>13729</v>
      </c>
      <c r="C2874">
        <v>22</v>
      </c>
      <c r="D2874">
        <v>90</v>
      </c>
      <c r="E2874">
        <v>0</v>
      </c>
      <c r="F2874">
        <v>617</v>
      </c>
      <c r="G2874" t="s">
        <v>1368</v>
      </c>
      <c r="H2874">
        <v>806</v>
      </c>
      <c r="I2874" s="11">
        <v>100503</v>
      </c>
      <c r="J2874" t="s">
        <v>1618</v>
      </c>
      <c r="K2874" t="s">
        <v>2050</v>
      </c>
      <c r="L2874" t="s">
        <v>13730</v>
      </c>
      <c r="M2874">
        <v>7759</v>
      </c>
      <c r="N2874">
        <v>3124</v>
      </c>
      <c r="O2874" t="s">
        <v>6534</v>
      </c>
      <c r="P2874">
        <v>2</v>
      </c>
      <c r="Q2874" t="s">
        <v>13731</v>
      </c>
      <c r="R2874" t="s">
        <v>13732</v>
      </c>
      <c r="S2874">
        <v>20</v>
      </c>
      <c r="T2874" t="s">
        <v>37</v>
      </c>
      <c r="U2874" t="s">
        <v>38</v>
      </c>
      <c r="V2874" t="s">
        <v>569</v>
      </c>
      <c r="W2874" s="11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5">
      <c r="A2875" t="s">
        <v>28</v>
      </c>
      <c r="B2875" t="s">
        <v>13733</v>
      </c>
      <c r="C2875">
        <v>43</v>
      </c>
      <c r="D2875">
        <v>90</v>
      </c>
      <c r="E2875">
        <v>8</v>
      </c>
      <c r="F2875">
        <v>495</v>
      </c>
      <c r="G2875" t="s">
        <v>3351</v>
      </c>
      <c r="H2875">
        <v>1000</v>
      </c>
      <c r="I2875" s="11">
        <v>92900</v>
      </c>
      <c r="J2875" t="s">
        <v>2450</v>
      </c>
      <c r="K2875" t="s">
        <v>1224</v>
      </c>
      <c r="L2875" t="s">
        <v>13734</v>
      </c>
      <c r="M2875">
        <v>3662</v>
      </c>
      <c r="N2875">
        <v>3146</v>
      </c>
      <c r="O2875" t="s">
        <v>2443</v>
      </c>
      <c r="P2875">
        <v>1</v>
      </c>
      <c r="Q2875" t="s">
        <v>13735</v>
      </c>
      <c r="R2875" t="s">
        <v>13736</v>
      </c>
      <c r="S2875">
        <v>23</v>
      </c>
      <c r="T2875" t="s">
        <v>37</v>
      </c>
      <c r="U2875" t="s">
        <v>38</v>
      </c>
      <c r="V2875" t="s">
        <v>39</v>
      </c>
      <c r="W2875" s="11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5">
      <c r="A2876" t="s">
        <v>28</v>
      </c>
      <c r="B2876" t="s">
        <v>13738</v>
      </c>
      <c r="C2876">
        <v>20</v>
      </c>
      <c r="D2876">
        <v>93</v>
      </c>
      <c r="E2876">
        <v>7</v>
      </c>
      <c r="F2876">
        <v>611</v>
      </c>
      <c r="G2876" t="s">
        <v>13739</v>
      </c>
      <c r="H2876">
        <v>906</v>
      </c>
      <c r="I2876" s="11">
        <v>5561</v>
      </c>
      <c r="J2876" t="s">
        <v>1618</v>
      </c>
      <c r="K2876" t="s">
        <v>13740</v>
      </c>
      <c r="L2876" t="s">
        <v>13741</v>
      </c>
      <c r="M2876">
        <v>4995</v>
      </c>
      <c r="N2876">
        <v>4725</v>
      </c>
      <c r="O2876" t="s">
        <v>2396</v>
      </c>
      <c r="P2876">
        <v>1</v>
      </c>
      <c r="Q2876" t="s">
        <v>13742</v>
      </c>
      <c r="R2876" t="s">
        <v>13743</v>
      </c>
      <c r="S2876">
        <v>34</v>
      </c>
      <c r="T2876" t="s">
        <v>37</v>
      </c>
      <c r="U2876" t="s">
        <v>38</v>
      </c>
      <c r="V2876" t="s">
        <v>39</v>
      </c>
      <c r="W2876" s="11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5">
      <c r="A2877" t="s">
        <v>28</v>
      </c>
      <c r="B2877" t="s">
        <v>13744</v>
      </c>
      <c r="C2877">
        <v>71</v>
      </c>
      <c r="D2877">
        <v>104</v>
      </c>
      <c r="E2877">
        <v>275</v>
      </c>
      <c r="F2877">
        <v>102</v>
      </c>
      <c r="G2877" t="s">
        <v>13745</v>
      </c>
      <c r="H2877">
        <v>439</v>
      </c>
      <c r="I2877" s="11">
        <v>3607</v>
      </c>
      <c r="J2877" t="s">
        <v>2152</v>
      </c>
      <c r="K2877" t="s">
        <v>2292</v>
      </c>
      <c r="L2877" t="s">
        <v>13746</v>
      </c>
      <c r="M2877">
        <v>22753</v>
      </c>
      <c r="N2877">
        <v>940</v>
      </c>
      <c r="O2877" t="s">
        <v>13747</v>
      </c>
      <c r="P2877">
        <v>4</v>
      </c>
      <c r="Q2877" t="s">
        <v>13748</v>
      </c>
      <c r="R2877" t="s">
        <v>13749</v>
      </c>
      <c r="S2877">
        <v>94</v>
      </c>
      <c r="T2877" t="s">
        <v>37</v>
      </c>
      <c r="U2877" t="s">
        <v>3428</v>
      </c>
      <c r="V2877" t="s">
        <v>569</v>
      </c>
      <c r="W2877" s="11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5">
      <c r="A2878" t="s">
        <v>28</v>
      </c>
      <c r="B2878" t="s">
        <v>13750</v>
      </c>
      <c r="C2878">
        <v>27</v>
      </c>
      <c r="D2878">
        <v>85</v>
      </c>
      <c r="E2878">
        <v>0</v>
      </c>
      <c r="F2878">
        <v>742</v>
      </c>
      <c r="G2878" t="s">
        <v>877</v>
      </c>
      <c r="H2878">
        <v>11000</v>
      </c>
      <c r="I2878" s="11">
        <v>70527</v>
      </c>
      <c r="J2878" t="s">
        <v>2450</v>
      </c>
      <c r="K2878" t="s">
        <v>1885</v>
      </c>
      <c r="L2878" t="s">
        <v>13751</v>
      </c>
      <c r="M2878">
        <v>7690</v>
      </c>
      <c r="N2878">
        <v>14656</v>
      </c>
      <c r="O2878" t="s">
        <v>1580</v>
      </c>
      <c r="P2878">
        <v>6</v>
      </c>
      <c r="Q2878" t="s">
        <v>13752</v>
      </c>
      <c r="R2878" t="s">
        <v>13753</v>
      </c>
      <c r="S2878">
        <v>68</v>
      </c>
      <c r="T2878" t="s">
        <v>37</v>
      </c>
      <c r="U2878" t="s">
        <v>38</v>
      </c>
      <c r="V2878" t="s">
        <v>569</v>
      </c>
      <c r="W2878" s="11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5">
      <c r="A2879" t="s">
        <v>28</v>
      </c>
      <c r="B2879" t="s">
        <v>8135</v>
      </c>
      <c r="C2879">
        <v>152</v>
      </c>
      <c r="D2879">
        <v>135</v>
      </c>
      <c r="E2879">
        <v>419</v>
      </c>
      <c r="F2879">
        <v>7</v>
      </c>
      <c r="G2879" t="s">
        <v>12259</v>
      </c>
      <c r="H2879">
        <v>398</v>
      </c>
      <c r="I2879" s="11">
        <v>128486</v>
      </c>
      <c r="J2879" t="s">
        <v>4470</v>
      </c>
      <c r="K2879" t="s">
        <v>6567</v>
      </c>
      <c r="L2879" t="s">
        <v>13756</v>
      </c>
      <c r="M2879">
        <v>26156</v>
      </c>
      <c r="N2879">
        <v>569</v>
      </c>
      <c r="O2879" t="s">
        <v>13757</v>
      </c>
      <c r="P2879">
        <v>0</v>
      </c>
      <c r="Q2879" t="s">
        <v>13758</v>
      </c>
      <c r="R2879" t="s">
        <v>13759</v>
      </c>
      <c r="S2879">
        <v>74</v>
      </c>
      <c r="T2879" t="s">
        <v>11553</v>
      </c>
      <c r="U2879" t="s">
        <v>5411</v>
      </c>
      <c r="V2879" t="s">
        <v>569</v>
      </c>
      <c r="W2879" s="11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5">
      <c r="A2880" t="s">
        <v>28</v>
      </c>
      <c r="B2880" t="s">
        <v>13760</v>
      </c>
      <c r="C2880">
        <v>52</v>
      </c>
      <c r="D2880">
        <v>144</v>
      </c>
      <c r="E2880">
        <v>0</v>
      </c>
      <c r="F2880">
        <v>195</v>
      </c>
      <c r="G2880" t="s">
        <v>13761</v>
      </c>
      <c r="H2880">
        <v>786</v>
      </c>
      <c r="I2880" s="11">
        <v>2483955</v>
      </c>
      <c r="J2880" t="s">
        <v>209</v>
      </c>
      <c r="K2880" t="s">
        <v>11765</v>
      </c>
      <c r="L2880" t="s">
        <v>13762</v>
      </c>
      <c r="M2880">
        <v>8369</v>
      </c>
      <c r="N2880">
        <v>1674</v>
      </c>
      <c r="O2880" t="s">
        <v>13763</v>
      </c>
      <c r="P2880">
        <v>0</v>
      </c>
      <c r="Q2880" t="s">
        <v>13764</v>
      </c>
      <c r="R2880" t="s">
        <v>13765</v>
      </c>
      <c r="S2880">
        <v>165</v>
      </c>
      <c r="T2880" t="s">
        <v>37</v>
      </c>
      <c r="U2880" t="s">
        <v>38</v>
      </c>
      <c r="V2880" t="s">
        <v>569</v>
      </c>
      <c r="W2880" s="11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5">
      <c r="A2881" t="s">
        <v>28</v>
      </c>
      <c r="B2881" t="s">
        <v>3100</v>
      </c>
      <c r="C2881">
        <v>55</v>
      </c>
      <c r="D2881">
        <v>98</v>
      </c>
      <c r="E2881">
        <v>41</v>
      </c>
      <c r="F2881">
        <v>525</v>
      </c>
      <c r="G2881" t="s">
        <v>5038</v>
      </c>
      <c r="H2881">
        <v>723</v>
      </c>
      <c r="I2881" s="11">
        <v>57176582</v>
      </c>
      <c r="J2881" t="s">
        <v>1611</v>
      </c>
      <c r="K2881" t="s">
        <v>3723</v>
      </c>
      <c r="L2881" t="s">
        <v>13766</v>
      </c>
      <c r="M2881">
        <v>27492</v>
      </c>
      <c r="N2881">
        <v>3939</v>
      </c>
      <c r="O2881" t="s">
        <v>12432</v>
      </c>
      <c r="P2881">
        <v>1</v>
      </c>
      <c r="Q2881" t="s">
        <v>13767</v>
      </c>
      <c r="R2881" t="s">
        <v>13768</v>
      </c>
      <c r="S2881">
        <v>84</v>
      </c>
      <c r="T2881" t="s">
        <v>37</v>
      </c>
      <c r="U2881" t="s">
        <v>38</v>
      </c>
      <c r="V2881" t="s">
        <v>569</v>
      </c>
      <c r="W2881" s="11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5">
      <c r="A2882" t="s">
        <v>28</v>
      </c>
      <c r="B2882" t="s">
        <v>7606</v>
      </c>
      <c r="C2882">
        <v>130</v>
      </c>
      <c r="D2882">
        <v>117</v>
      </c>
      <c r="E2882">
        <v>43</v>
      </c>
      <c r="F2882">
        <v>244</v>
      </c>
      <c r="G2882" t="s">
        <v>13769</v>
      </c>
      <c r="H2882">
        <v>742</v>
      </c>
      <c r="I2882" s="11">
        <v>43100000</v>
      </c>
      <c r="J2882" t="s">
        <v>50</v>
      </c>
      <c r="K2882" t="s">
        <v>9452</v>
      </c>
      <c r="L2882" t="s">
        <v>13770</v>
      </c>
      <c r="M2882">
        <v>75280</v>
      </c>
      <c r="N2882">
        <v>2127</v>
      </c>
      <c r="O2882" t="s">
        <v>1066</v>
      </c>
      <c r="P2882">
        <v>0</v>
      </c>
      <c r="Q2882" t="s">
        <v>13771</v>
      </c>
      <c r="R2882" t="s">
        <v>13772</v>
      </c>
      <c r="S2882">
        <v>267</v>
      </c>
      <c r="T2882" t="s">
        <v>37</v>
      </c>
      <c r="U2882" t="s">
        <v>56</v>
      </c>
      <c r="V2882" t="s">
        <v>5738</v>
      </c>
      <c r="W2882" s="11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5">
      <c r="A2883" t="s">
        <v>28</v>
      </c>
      <c r="B2883" t="s">
        <v>11025</v>
      </c>
      <c r="C2883">
        <v>447</v>
      </c>
      <c r="D2883">
        <v>127</v>
      </c>
      <c r="E2883">
        <v>0</v>
      </c>
      <c r="F2883">
        <v>319</v>
      </c>
      <c r="G2883" t="s">
        <v>13773</v>
      </c>
      <c r="H2883">
        <v>678</v>
      </c>
      <c r="I2883" s="11">
        <v>225377</v>
      </c>
      <c r="J2883" t="s">
        <v>209</v>
      </c>
      <c r="K2883" t="s">
        <v>5742</v>
      </c>
      <c r="L2883" t="s">
        <v>13774</v>
      </c>
      <c r="M2883">
        <v>70382</v>
      </c>
      <c r="N2883">
        <v>1557</v>
      </c>
      <c r="O2883" t="s">
        <v>13775</v>
      </c>
      <c r="P2883">
        <v>1</v>
      </c>
      <c r="Q2883" t="s">
        <v>13776</v>
      </c>
      <c r="R2883" t="s">
        <v>13777</v>
      </c>
      <c r="S2883">
        <v>190</v>
      </c>
      <c r="T2883" t="s">
        <v>1417</v>
      </c>
      <c r="U2883" t="s">
        <v>1418</v>
      </c>
      <c r="V2883" t="s">
        <v>39</v>
      </c>
      <c r="W2883" s="11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5">
      <c r="A2884" t="s">
        <v>28</v>
      </c>
      <c r="B2884" t="s">
        <v>13778</v>
      </c>
      <c r="C2884">
        <v>66</v>
      </c>
      <c r="D2884">
        <v>98</v>
      </c>
      <c r="E2884">
        <v>17</v>
      </c>
      <c r="F2884">
        <v>770</v>
      </c>
      <c r="G2884" t="s">
        <v>7036</v>
      </c>
      <c r="H2884">
        <v>1000</v>
      </c>
      <c r="I2884" s="11">
        <v>14114488</v>
      </c>
      <c r="J2884" t="s">
        <v>5289</v>
      </c>
      <c r="K2884" t="s">
        <v>2138</v>
      </c>
      <c r="L2884" t="s">
        <v>13779</v>
      </c>
      <c r="M2884">
        <v>13190</v>
      </c>
      <c r="N2884">
        <v>3827</v>
      </c>
      <c r="O2884" t="s">
        <v>7034</v>
      </c>
      <c r="P2884">
        <v>0</v>
      </c>
      <c r="Q2884" t="s">
        <v>13780</v>
      </c>
      <c r="R2884" t="s">
        <v>13781</v>
      </c>
      <c r="S2884">
        <v>114</v>
      </c>
      <c r="T2884" t="s">
        <v>37</v>
      </c>
      <c r="U2884" t="s">
        <v>38</v>
      </c>
      <c r="V2884" t="s">
        <v>39</v>
      </c>
      <c r="W2884" s="11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5">
      <c r="A2885" t="s">
        <v>28</v>
      </c>
      <c r="B2885" t="s">
        <v>13783</v>
      </c>
      <c r="C2885">
        <v>61</v>
      </c>
      <c r="D2885">
        <v>197</v>
      </c>
      <c r="E2885">
        <v>176</v>
      </c>
      <c r="F2885">
        <v>760</v>
      </c>
      <c r="G2885" t="s">
        <v>13066</v>
      </c>
      <c r="H2885">
        <v>924</v>
      </c>
      <c r="I2885" s="11">
        <v>46300000</v>
      </c>
      <c r="J2885" t="s">
        <v>1334</v>
      </c>
      <c r="K2885" t="s">
        <v>2843</v>
      </c>
      <c r="L2885" t="s">
        <v>13784</v>
      </c>
      <c r="M2885">
        <v>29323</v>
      </c>
      <c r="N2885">
        <v>4109</v>
      </c>
      <c r="O2885" t="s">
        <v>13785</v>
      </c>
      <c r="P2885">
        <v>0</v>
      </c>
      <c r="Q2885" t="s">
        <v>13786</v>
      </c>
      <c r="R2885" t="s">
        <v>13787</v>
      </c>
      <c r="S2885">
        <v>344</v>
      </c>
      <c r="T2885" t="s">
        <v>37</v>
      </c>
      <c r="U2885" t="s">
        <v>38</v>
      </c>
      <c r="V2885" t="s">
        <v>5738</v>
      </c>
      <c r="W2885" s="11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5">
      <c r="A2886" t="s">
        <v>28</v>
      </c>
      <c r="B2886" t="s">
        <v>4977</v>
      </c>
      <c r="C2886">
        <v>56</v>
      </c>
      <c r="D2886">
        <v>104</v>
      </c>
      <c r="E2886">
        <v>12</v>
      </c>
      <c r="F2886">
        <v>1000</v>
      </c>
      <c r="G2886" t="s">
        <v>388</v>
      </c>
      <c r="H2886">
        <v>21000</v>
      </c>
      <c r="I2886" s="11">
        <v>2600000</v>
      </c>
      <c r="J2886" t="s">
        <v>3257</v>
      </c>
      <c r="K2886" t="s">
        <v>92</v>
      </c>
      <c r="L2886" t="s">
        <v>13788</v>
      </c>
      <c r="M2886">
        <v>11612</v>
      </c>
      <c r="N2886">
        <v>23962</v>
      </c>
      <c r="O2886" t="s">
        <v>198</v>
      </c>
      <c r="P2886">
        <v>3</v>
      </c>
      <c r="Q2886" t="s">
        <v>13789</v>
      </c>
      <c r="R2886" t="s">
        <v>13790</v>
      </c>
      <c r="S2886">
        <v>88</v>
      </c>
      <c r="T2886" t="s">
        <v>37</v>
      </c>
      <c r="U2886" t="s">
        <v>56</v>
      </c>
      <c r="V2886" t="s">
        <v>569</v>
      </c>
      <c r="W2886" s="11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5">
      <c r="A2887" t="s">
        <v>28</v>
      </c>
      <c r="B2887" t="s">
        <v>12082</v>
      </c>
      <c r="C2887">
        <v>439</v>
      </c>
      <c r="D2887">
        <v>130</v>
      </c>
      <c r="E2887">
        <v>3000</v>
      </c>
      <c r="F2887">
        <v>844</v>
      </c>
      <c r="G2887" t="s">
        <v>79</v>
      </c>
      <c r="H2887">
        <v>10000</v>
      </c>
      <c r="I2887" s="11">
        <v>3029870</v>
      </c>
      <c r="J2887" t="s">
        <v>1786</v>
      </c>
      <c r="K2887" t="s">
        <v>221</v>
      </c>
      <c r="L2887" t="s">
        <v>13791</v>
      </c>
      <c r="M2887">
        <v>128729</v>
      </c>
      <c r="N2887">
        <v>15835</v>
      </c>
      <c r="O2887" t="s">
        <v>3375</v>
      </c>
      <c r="P2887">
        <v>1</v>
      </c>
      <c r="Q2887" t="s">
        <v>13792</v>
      </c>
      <c r="R2887" t="s">
        <v>13793</v>
      </c>
      <c r="S2887">
        <v>551</v>
      </c>
      <c r="T2887" t="s">
        <v>37</v>
      </c>
      <c r="U2887" t="s">
        <v>7308</v>
      </c>
      <c r="V2887" t="s">
        <v>569</v>
      </c>
      <c r="W2887" s="11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5">
      <c r="A2888" t="s">
        <v>28</v>
      </c>
      <c r="B2888" t="s">
        <v>13794</v>
      </c>
      <c r="C2888">
        <v>50</v>
      </c>
      <c r="D2888">
        <v>176</v>
      </c>
      <c r="E2888">
        <v>147</v>
      </c>
      <c r="F2888">
        <v>1000</v>
      </c>
      <c r="G2888" t="s">
        <v>13795</v>
      </c>
      <c r="H2888">
        <v>8000</v>
      </c>
      <c r="I2888" s="11">
        <v>3047539</v>
      </c>
      <c r="J2888" t="s">
        <v>209</v>
      </c>
      <c r="K2888" t="s">
        <v>13182</v>
      </c>
      <c r="L2888" t="s">
        <v>13796</v>
      </c>
      <c r="M2888">
        <v>42296</v>
      </c>
      <c r="N2888">
        <v>13762</v>
      </c>
      <c r="O2888" t="s">
        <v>13797</v>
      </c>
      <c r="P2888">
        <v>4</v>
      </c>
      <c r="Q2888" t="s">
        <v>13798</v>
      </c>
      <c r="R2888" t="s">
        <v>13799</v>
      </c>
      <c r="S2888">
        <v>286</v>
      </c>
      <c r="T2888" t="s">
        <v>5345</v>
      </c>
      <c r="U2888" t="s">
        <v>5346</v>
      </c>
      <c r="V2888" t="s">
        <v>4621</v>
      </c>
      <c r="W2888" s="11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5">
      <c r="A2889" t="s">
        <v>28</v>
      </c>
      <c r="B2889" t="s">
        <v>182</v>
      </c>
      <c r="C2889">
        <v>392</v>
      </c>
      <c r="D2889">
        <v>116</v>
      </c>
      <c r="E2889">
        <v>0</v>
      </c>
      <c r="F2889">
        <v>513</v>
      </c>
      <c r="G2889" t="s">
        <v>7926</v>
      </c>
      <c r="H2889">
        <v>1000</v>
      </c>
      <c r="I2889" s="11">
        <v>78900000</v>
      </c>
      <c r="J2889" t="s">
        <v>9495</v>
      </c>
      <c r="K2889" t="s">
        <v>2138</v>
      </c>
      <c r="L2889" t="s">
        <v>13800</v>
      </c>
      <c r="M2889">
        <v>563827</v>
      </c>
      <c r="N2889">
        <v>2524</v>
      </c>
      <c r="O2889" t="s">
        <v>13801</v>
      </c>
      <c r="P2889">
        <v>0</v>
      </c>
      <c r="Q2889" t="s">
        <v>13802</v>
      </c>
      <c r="R2889" t="s">
        <v>13803</v>
      </c>
      <c r="S2889">
        <v>1110</v>
      </c>
      <c r="T2889" t="s">
        <v>37</v>
      </c>
      <c r="U2889" t="s">
        <v>56</v>
      </c>
      <c r="V2889" t="s">
        <v>569</v>
      </c>
      <c r="W2889" s="11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5">
      <c r="A2890" t="s">
        <v>28</v>
      </c>
      <c r="B2890" t="s">
        <v>7033</v>
      </c>
      <c r="C2890">
        <v>277</v>
      </c>
      <c r="D2890">
        <v>88</v>
      </c>
      <c r="E2890">
        <v>365</v>
      </c>
      <c r="F2890">
        <v>177</v>
      </c>
      <c r="G2890" t="s">
        <v>13804</v>
      </c>
      <c r="H2890">
        <v>383</v>
      </c>
      <c r="I2890" s="11">
        <v>30859000</v>
      </c>
      <c r="J2890" t="s">
        <v>5289</v>
      </c>
      <c r="K2890" t="s">
        <v>10078</v>
      </c>
      <c r="L2890" t="s">
        <v>13805</v>
      </c>
      <c r="M2890">
        <v>96410</v>
      </c>
      <c r="N2890">
        <v>1094</v>
      </c>
      <c r="O2890" t="s">
        <v>13806</v>
      </c>
      <c r="P2890">
        <v>0</v>
      </c>
      <c r="Q2890" t="s">
        <v>13807</v>
      </c>
      <c r="R2890" t="s">
        <v>13808</v>
      </c>
      <c r="S2890">
        <v>826</v>
      </c>
      <c r="T2890" t="s">
        <v>37</v>
      </c>
      <c r="U2890" t="s">
        <v>38</v>
      </c>
      <c r="V2890" t="s">
        <v>569</v>
      </c>
      <c r="W2890" s="11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5">
      <c r="A2891" t="s">
        <v>28</v>
      </c>
      <c r="B2891" t="s">
        <v>13809</v>
      </c>
      <c r="C2891">
        <v>259</v>
      </c>
      <c r="D2891">
        <v>106</v>
      </c>
      <c r="E2891">
        <v>50</v>
      </c>
      <c r="F2891">
        <v>741</v>
      </c>
      <c r="G2891" t="s">
        <v>9339</v>
      </c>
      <c r="H2891">
        <v>17000</v>
      </c>
      <c r="I2891" s="11">
        <v>3571735</v>
      </c>
      <c r="J2891" t="s">
        <v>4122</v>
      </c>
      <c r="K2891" t="s">
        <v>547</v>
      </c>
      <c r="L2891" t="s">
        <v>13810</v>
      </c>
      <c r="M2891">
        <v>39260</v>
      </c>
      <c r="N2891">
        <v>21711</v>
      </c>
      <c r="O2891" t="s">
        <v>6217</v>
      </c>
      <c r="P2891">
        <v>2</v>
      </c>
      <c r="Q2891" t="s">
        <v>13811</v>
      </c>
      <c r="R2891" t="s">
        <v>13812</v>
      </c>
      <c r="S2891">
        <v>129</v>
      </c>
      <c r="T2891" t="s">
        <v>37</v>
      </c>
      <c r="U2891" t="s">
        <v>38</v>
      </c>
      <c r="V2891" t="s">
        <v>569</v>
      </c>
      <c r="W2891" s="11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5">
      <c r="A2892" t="s">
        <v>28</v>
      </c>
      <c r="B2892" t="s">
        <v>6641</v>
      </c>
      <c r="C2892">
        <v>66</v>
      </c>
      <c r="D2892">
        <v>181</v>
      </c>
      <c r="E2892">
        <v>278</v>
      </c>
      <c r="F2892">
        <v>51</v>
      </c>
      <c r="G2892" t="s">
        <v>2511</v>
      </c>
      <c r="H2892">
        <v>402</v>
      </c>
      <c r="I2892" s="11">
        <v>50000000</v>
      </c>
      <c r="J2892" t="s">
        <v>11104</v>
      </c>
      <c r="K2892" t="s">
        <v>8347</v>
      </c>
      <c r="L2892" t="s">
        <v>13813</v>
      </c>
      <c r="M2892">
        <v>29839</v>
      </c>
      <c r="N2892">
        <v>934</v>
      </c>
      <c r="O2892" t="s">
        <v>13814</v>
      </c>
      <c r="P2892">
        <v>0</v>
      </c>
      <c r="Q2892" t="s">
        <v>13815</v>
      </c>
      <c r="R2892" t="s">
        <v>13816</v>
      </c>
      <c r="S2892">
        <v>150</v>
      </c>
      <c r="T2892" t="s">
        <v>37</v>
      </c>
      <c r="U2892" t="s">
        <v>38</v>
      </c>
      <c r="V2892" t="s">
        <v>272</v>
      </c>
      <c r="W2892" s="11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5">
      <c r="A2893" t="s">
        <v>28</v>
      </c>
      <c r="B2893" t="s">
        <v>5409</v>
      </c>
      <c r="C2893">
        <v>129</v>
      </c>
      <c r="D2893">
        <v>130</v>
      </c>
      <c r="E2893">
        <v>92</v>
      </c>
      <c r="F2893">
        <v>177</v>
      </c>
      <c r="G2893" t="s">
        <v>13817</v>
      </c>
      <c r="H2893">
        <v>244</v>
      </c>
      <c r="I2893" s="11">
        <v>63600000</v>
      </c>
      <c r="J2893" t="s">
        <v>50</v>
      </c>
      <c r="K2893" t="s">
        <v>1066</v>
      </c>
      <c r="L2893" t="s">
        <v>13818</v>
      </c>
      <c r="M2893">
        <v>82073</v>
      </c>
      <c r="N2893">
        <v>1164</v>
      </c>
      <c r="O2893" t="s">
        <v>4620</v>
      </c>
      <c r="P2893">
        <v>1</v>
      </c>
      <c r="Q2893" t="s">
        <v>13819</v>
      </c>
      <c r="R2893" t="s">
        <v>13820</v>
      </c>
      <c r="S2893">
        <v>275</v>
      </c>
      <c r="T2893" t="s">
        <v>37</v>
      </c>
      <c r="U2893" t="s">
        <v>56</v>
      </c>
      <c r="V2893" t="s">
        <v>5738</v>
      </c>
      <c r="W2893" s="11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5">
      <c r="A2894" t="s">
        <v>28</v>
      </c>
      <c r="B2894" t="s">
        <v>2960</v>
      </c>
      <c r="C2894">
        <v>29</v>
      </c>
      <c r="D2894">
        <v>123</v>
      </c>
      <c r="E2894">
        <v>473</v>
      </c>
      <c r="F2894">
        <v>685</v>
      </c>
      <c r="G2894" t="s">
        <v>775</v>
      </c>
      <c r="H2894">
        <v>890</v>
      </c>
      <c r="I2894" s="11">
        <v>36049108</v>
      </c>
      <c r="J2894" t="s">
        <v>5523</v>
      </c>
      <c r="K2894" t="s">
        <v>618</v>
      </c>
      <c r="L2894" t="s">
        <v>13822</v>
      </c>
      <c r="M2894">
        <v>10139</v>
      </c>
      <c r="N2894">
        <v>3661</v>
      </c>
      <c r="O2894" t="s">
        <v>6844</v>
      </c>
      <c r="P2894">
        <v>4</v>
      </c>
      <c r="Q2894" t="s">
        <v>13823</v>
      </c>
      <c r="R2894" t="s">
        <v>13824</v>
      </c>
      <c r="S2894">
        <v>70</v>
      </c>
      <c r="T2894" t="s">
        <v>37</v>
      </c>
      <c r="U2894" t="s">
        <v>38</v>
      </c>
      <c r="V2894" t="s">
        <v>569</v>
      </c>
      <c r="W2894" s="11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5">
      <c r="A2895" t="s">
        <v>28</v>
      </c>
      <c r="B2895" t="s">
        <v>6477</v>
      </c>
      <c r="C2895">
        <v>32</v>
      </c>
      <c r="D2895">
        <v>120</v>
      </c>
      <c r="E2895">
        <v>92</v>
      </c>
      <c r="F2895">
        <v>862</v>
      </c>
      <c r="G2895" t="s">
        <v>2169</v>
      </c>
      <c r="H2895">
        <v>1000</v>
      </c>
      <c r="I2895" s="11">
        <v>34074895</v>
      </c>
      <c r="J2895" t="s">
        <v>2450</v>
      </c>
      <c r="K2895" t="s">
        <v>2700</v>
      </c>
      <c r="L2895" t="s">
        <v>13825</v>
      </c>
      <c r="M2895">
        <v>6525</v>
      </c>
      <c r="N2895">
        <v>5420</v>
      </c>
      <c r="O2895" t="s">
        <v>13826</v>
      </c>
      <c r="P2895">
        <v>6</v>
      </c>
      <c r="Q2895" t="s">
        <v>13827</v>
      </c>
      <c r="R2895" t="s">
        <v>13828</v>
      </c>
      <c r="S2895">
        <v>79</v>
      </c>
      <c r="T2895" t="s">
        <v>37</v>
      </c>
      <c r="U2895" t="s">
        <v>38</v>
      </c>
      <c r="V2895" t="s">
        <v>569</v>
      </c>
      <c r="W2895" s="11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5">
      <c r="A2896" t="s">
        <v>28</v>
      </c>
      <c r="B2896" t="s">
        <v>12183</v>
      </c>
      <c r="C2896">
        <v>142</v>
      </c>
      <c r="D2896">
        <v>87</v>
      </c>
      <c r="E2896">
        <v>85</v>
      </c>
      <c r="F2896">
        <v>118</v>
      </c>
      <c r="G2896" t="s">
        <v>13829</v>
      </c>
      <c r="H2896">
        <v>311</v>
      </c>
      <c r="I2896" s="11">
        <v>33244684</v>
      </c>
      <c r="J2896" t="s">
        <v>7035</v>
      </c>
      <c r="K2896" t="s">
        <v>13830</v>
      </c>
      <c r="L2896" t="s">
        <v>13831</v>
      </c>
      <c r="M2896">
        <v>62038</v>
      </c>
      <c r="N2896">
        <v>760</v>
      </c>
      <c r="O2896" t="s">
        <v>13832</v>
      </c>
      <c r="P2896">
        <v>0</v>
      </c>
      <c r="Q2896" t="s">
        <v>13833</v>
      </c>
      <c r="R2896" t="s">
        <v>13834</v>
      </c>
      <c r="S2896">
        <v>281</v>
      </c>
      <c r="T2896" t="s">
        <v>37</v>
      </c>
      <c r="U2896" t="s">
        <v>38</v>
      </c>
      <c r="V2896" t="s">
        <v>569</v>
      </c>
      <c r="W2896" s="11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5">
      <c r="A2897" t="s">
        <v>28</v>
      </c>
      <c r="B2897" t="s">
        <v>3646</v>
      </c>
      <c r="C2897">
        <v>263</v>
      </c>
      <c r="D2897">
        <v>123</v>
      </c>
      <c r="E2897">
        <v>909</v>
      </c>
      <c r="F2897">
        <v>184</v>
      </c>
      <c r="G2897" t="s">
        <v>13835</v>
      </c>
      <c r="H2897">
        <v>909</v>
      </c>
      <c r="I2897" s="11">
        <v>24530513</v>
      </c>
      <c r="J2897" t="s">
        <v>2778</v>
      </c>
      <c r="K2897" t="s">
        <v>3646</v>
      </c>
      <c r="L2897" t="s">
        <v>13836</v>
      </c>
      <c r="M2897">
        <v>66610</v>
      </c>
      <c r="N2897">
        <v>1633</v>
      </c>
      <c r="O2897" t="s">
        <v>13837</v>
      </c>
      <c r="P2897">
        <v>1</v>
      </c>
      <c r="Q2897" t="s">
        <v>13838</v>
      </c>
      <c r="R2897" t="s">
        <v>13839</v>
      </c>
      <c r="S2897">
        <v>429</v>
      </c>
      <c r="T2897" t="s">
        <v>37</v>
      </c>
      <c r="U2897" t="s">
        <v>38</v>
      </c>
      <c r="V2897" t="s">
        <v>39</v>
      </c>
      <c r="W2897" s="11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5">
      <c r="A2898" t="s">
        <v>28</v>
      </c>
      <c r="B2898" t="s">
        <v>13235</v>
      </c>
      <c r="C2898">
        <v>285</v>
      </c>
      <c r="D2898">
        <v>103</v>
      </c>
      <c r="E2898">
        <v>65</v>
      </c>
      <c r="F2898">
        <v>908</v>
      </c>
      <c r="G2898" t="s">
        <v>7780</v>
      </c>
      <c r="H2898">
        <v>2000</v>
      </c>
      <c r="I2898" s="11">
        <v>71519230</v>
      </c>
      <c r="J2898" t="s">
        <v>2145</v>
      </c>
      <c r="K2898" t="s">
        <v>5448</v>
      </c>
      <c r="L2898" t="s">
        <v>13840</v>
      </c>
      <c r="M2898">
        <v>92364</v>
      </c>
      <c r="N2898">
        <v>6807</v>
      </c>
      <c r="O2898" t="s">
        <v>13841</v>
      </c>
      <c r="P2898">
        <v>0</v>
      </c>
      <c r="Q2898" t="s">
        <v>13842</v>
      </c>
      <c r="R2898" t="s">
        <v>13843</v>
      </c>
      <c r="S2898">
        <v>244</v>
      </c>
      <c r="T2898" t="s">
        <v>37</v>
      </c>
      <c r="U2898" t="s">
        <v>38</v>
      </c>
      <c r="V2898" t="s">
        <v>569</v>
      </c>
      <c r="W2898" s="11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5">
      <c r="A2899" t="s">
        <v>28</v>
      </c>
      <c r="B2899" t="s">
        <v>13844</v>
      </c>
      <c r="C2899">
        <v>64</v>
      </c>
      <c r="D2899">
        <v>91</v>
      </c>
      <c r="E2899">
        <v>0</v>
      </c>
      <c r="F2899">
        <v>407</v>
      </c>
      <c r="G2899" t="s">
        <v>13049</v>
      </c>
      <c r="H2899">
        <v>3000</v>
      </c>
      <c r="I2899" s="11">
        <v>20035310</v>
      </c>
      <c r="J2899" t="s">
        <v>1375</v>
      </c>
      <c r="K2899" t="s">
        <v>955</v>
      </c>
      <c r="L2899" t="s">
        <v>13845</v>
      </c>
      <c r="M2899">
        <v>12324</v>
      </c>
      <c r="N2899">
        <v>4409</v>
      </c>
      <c r="O2899" t="s">
        <v>9331</v>
      </c>
      <c r="P2899">
        <v>1</v>
      </c>
      <c r="Q2899" t="s">
        <v>13846</v>
      </c>
      <c r="R2899" t="s">
        <v>13847</v>
      </c>
      <c r="S2899">
        <v>173</v>
      </c>
      <c r="T2899" t="s">
        <v>37</v>
      </c>
      <c r="U2899" t="s">
        <v>38</v>
      </c>
      <c r="V2899" t="s">
        <v>39</v>
      </c>
      <c r="W2899" s="11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5">
      <c r="A2900" t="s">
        <v>28</v>
      </c>
      <c r="B2900" t="s">
        <v>12336</v>
      </c>
      <c r="C2900">
        <v>150</v>
      </c>
      <c r="D2900">
        <v>88</v>
      </c>
      <c r="E2900">
        <v>8</v>
      </c>
      <c r="F2900">
        <v>587</v>
      </c>
      <c r="G2900" t="s">
        <v>405</v>
      </c>
      <c r="H2900">
        <v>982</v>
      </c>
      <c r="I2900" s="11">
        <v>18225165</v>
      </c>
      <c r="J2900" t="s">
        <v>4052</v>
      </c>
      <c r="K2900" t="s">
        <v>2555</v>
      </c>
      <c r="L2900" t="s">
        <v>13848</v>
      </c>
      <c r="M2900">
        <v>155262</v>
      </c>
      <c r="N2900">
        <v>3114</v>
      </c>
      <c r="O2900" t="s">
        <v>8688</v>
      </c>
      <c r="P2900">
        <v>2</v>
      </c>
      <c r="Q2900" t="s">
        <v>13849</v>
      </c>
      <c r="R2900" t="s">
        <v>13850</v>
      </c>
      <c r="S2900">
        <v>316</v>
      </c>
      <c r="T2900" t="s">
        <v>37</v>
      </c>
      <c r="U2900" t="s">
        <v>38</v>
      </c>
      <c r="V2900" t="s">
        <v>569</v>
      </c>
      <c r="W2900" s="11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5">
      <c r="A2901" t="s">
        <v>28</v>
      </c>
      <c r="B2901" t="s">
        <v>4174</v>
      </c>
      <c r="C2901">
        <v>136</v>
      </c>
      <c r="D2901">
        <v>126</v>
      </c>
      <c r="E2901">
        <v>37</v>
      </c>
      <c r="F2901">
        <v>883</v>
      </c>
      <c r="G2901" t="s">
        <v>430</v>
      </c>
      <c r="H2901">
        <v>12000</v>
      </c>
      <c r="I2901" s="11">
        <v>17804273</v>
      </c>
      <c r="J2901" t="s">
        <v>3911</v>
      </c>
      <c r="K2901" t="s">
        <v>296</v>
      </c>
      <c r="L2901" t="s">
        <v>13851</v>
      </c>
      <c r="M2901">
        <v>20449</v>
      </c>
      <c r="N2901">
        <v>25660</v>
      </c>
      <c r="O2901" t="s">
        <v>11645</v>
      </c>
      <c r="P2901">
        <v>0</v>
      </c>
      <c r="Q2901" t="s">
        <v>13852</v>
      </c>
      <c r="R2901" t="s">
        <v>13853</v>
      </c>
      <c r="S2901">
        <v>370</v>
      </c>
      <c r="T2901" t="s">
        <v>37</v>
      </c>
      <c r="U2901" t="s">
        <v>38</v>
      </c>
      <c r="V2901" t="s">
        <v>569</v>
      </c>
      <c r="W2901" s="11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5">
      <c r="A2902" t="s">
        <v>28</v>
      </c>
      <c r="B2902" t="s">
        <v>13854</v>
      </c>
      <c r="C2902">
        <v>132</v>
      </c>
      <c r="D2902">
        <v>120</v>
      </c>
      <c r="E2902">
        <v>46</v>
      </c>
      <c r="F2902">
        <v>701</v>
      </c>
      <c r="G2902" t="s">
        <v>6075</v>
      </c>
      <c r="H2902">
        <v>14000</v>
      </c>
      <c r="I2902" s="11">
        <v>16938179</v>
      </c>
      <c r="J2902" t="s">
        <v>2062</v>
      </c>
      <c r="K2902" t="s">
        <v>332</v>
      </c>
      <c r="L2902" t="s">
        <v>13855</v>
      </c>
      <c r="M2902">
        <v>41313</v>
      </c>
      <c r="N2902">
        <v>17336</v>
      </c>
      <c r="O2902" t="s">
        <v>4849</v>
      </c>
      <c r="P2902">
        <v>3</v>
      </c>
      <c r="Q2902" t="s">
        <v>13856</v>
      </c>
      <c r="R2902" t="s">
        <v>13857</v>
      </c>
      <c r="S2902">
        <v>246</v>
      </c>
      <c r="T2902" t="s">
        <v>37</v>
      </c>
      <c r="U2902" t="s">
        <v>38</v>
      </c>
      <c r="V2902" t="s">
        <v>569</v>
      </c>
      <c r="W2902" s="11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5">
      <c r="A2903" t="s">
        <v>28</v>
      </c>
      <c r="B2903" t="s">
        <v>10471</v>
      </c>
      <c r="C2903">
        <v>186</v>
      </c>
      <c r="D2903">
        <v>94</v>
      </c>
      <c r="E2903">
        <v>17</v>
      </c>
      <c r="F2903">
        <v>179</v>
      </c>
      <c r="G2903" t="s">
        <v>5383</v>
      </c>
      <c r="H2903">
        <v>607</v>
      </c>
      <c r="I2903" s="11">
        <v>16235293</v>
      </c>
      <c r="J2903" t="s">
        <v>6096</v>
      </c>
      <c r="K2903" t="s">
        <v>3979</v>
      </c>
      <c r="L2903" t="s">
        <v>13859</v>
      </c>
      <c r="M2903">
        <v>19918</v>
      </c>
      <c r="N2903">
        <v>1611</v>
      </c>
      <c r="O2903" t="s">
        <v>7563</v>
      </c>
      <c r="P2903">
        <v>0</v>
      </c>
      <c r="Q2903" t="s">
        <v>13860</v>
      </c>
      <c r="R2903" t="s">
        <v>13861</v>
      </c>
      <c r="S2903">
        <v>278</v>
      </c>
      <c r="T2903" t="s">
        <v>37</v>
      </c>
      <c r="U2903" t="s">
        <v>38</v>
      </c>
      <c r="V2903" t="s">
        <v>569</v>
      </c>
      <c r="W2903" s="11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5">
      <c r="A2904" t="s">
        <v>28</v>
      </c>
      <c r="B2904" t="s">
        <v>830</v>
      </c>
      <c r="C2904">
        <v>46</v>
      </c>
      <c r="D2904">
        <v>137</v>
      </c>
      <c r="E2904">
        <v>0</v>
      </c>
      <c r="F2904">
        <v>130</v>
      </c>
      <c r="G2904" t="s">
        <v>1932</v>
      </c>
      <c r="H2904">
        <v>591</v>
      </c>
      <c r="I2904" s="11">
        <v>10161099</v>
      </c>
      <c r="J2904" t="s">
        <v>13862</v>
      </c>
      <c r="K2904" t="s">
        <v>737</v>
      </c>
      <c r="L2904" t="s">
        <v>13863</v>
      </c>
      <c r="M2904">
        <v>23441</v>
      </c>
      <c r="N2904">
        <v>1341</v>
      </c>
      <c r="O2904" t="s">
        <v>13864</v>
      </c>
      <c r="P2904">
        <v>1</v>
      </c>
      <c r="Q2904" t="s">
        <v>13865</v>
      </c>
      <c r="R2904" t="s">
        <v>13866</v>
      </c>
      <c r="S2904">
        <v>108</v>
      </c>
      <c r="T2904" t="s">
        <v>37</v>
      </c>
      <c r="U2904" t="s">
        <v>56</v>
      </c>
      <c r="V2904" t="s">
        <v>39</v>
      </c>
      <c r="W2904" s="11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5">
      <c r="A2905" t="s">
        <v>28</v>
      </c>
      <c r="B2905" t="s">
        <v>859</v>
      </c>
      <c r="C2905">
        <v>117</v>
      </c>
      <c r="D2905">
        <v>119</v>
      </c>
      <c r="E2905">
        <v>188</v>
      </c>
      <c r="F2905">
        <v>35</v>
      </c>
      <c r="G2905" t="s">
        <v>13868</v>
      </c>
      <c r="H2905">
        <v>187</v>
      </c>
      <c r="I2905" s="11">
        <v>6047856</v>
      </c>
      <c r="J2905" t="s">
        <v>454</v>
      </c>
      <c r="K2905" t="s">
        <v>13869</v>
      </c>
      <c r="L2905" t="s">
        <v>13870</v>
      </c>
      <c r="M2905">
        <v>27536</v>
      </c>
      <c r="N2905">
        <v>358</v>
      </c>
      <c r="O2905" t="s">
        <v>13871</v>
      </c>
      <c r="P2905">
        <v>4</v>
      </c>
      <c r="Q2905" t="s">
        <v>13872</v>
      </c>
      <c r="R2905" t="s">
        <v>13873</v>
      </c>
      <c r="S2905">
        <v>327</v>
      </c>
      <c r="T2905" t="s">
        <v>37</v>
      </c>
      <c r="U2905" t="s">
        <v>38</v>
      </c>
      <c r="V2905" t="s">
        <v>569</v>
      </c>
      <c r="W2905" s="11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5">
      <c r="A2906" t="s">
        <v>28</v>
      </c>
      <c r="B2906" t="s">
        <v>5776</v>
      </c>
      <c r="C2906">
        <v>136</v>
      </c>
      <c r="D2906">
        <v>99</v>
      </c>
      <c r="E2906">
        <v>23</v>
      </c>
      <c r="F2906">
        <v>471</v>
      </c>
      <c r="G2906" t="s">
        <v>3154</v>
      </c>
      <c r="H2906">
        <v>1000</v>
      </c>
      <c r="I2906" s="11">
        <v>4681503</v>
      </c>
      <c r="J2906" t="s">
        <v>2450</v>
      </c>
      <c r="K2906" t="s">
        <v>2380</v>
      </c>
      <c r="L2906" t="s">
        <v>13874</v>
      </c>
      <c r="M2906">
        <v>29058</v>
      </c>
      <c r="N2906">
        <v>2478</v>
      </c>
      <c r="O2906" t="s">
        <v>12824</v>
      </c>
      <c r="P2906">
        <v>1</v>
      </c>
      <c r="Q2906" t="s">
        <v>13875</v>
      </c>
      <c r="R2906" t="s">
        <v>13876</v>
      </c>
      <c r="S2906">
        <v>238</v>
      </c>
      <c r="T2906" t="s">
        <v>37</v>
      </c>
      <c r="U2906" t="s">
        <v>38</v>
      </c>
      <c r="V2906" t="s">
        <v>569</v>
      </c>
      <c r="W2906" s="11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5">
      <c r="A2907" t="s">
        <v>28</v>
      </c>
      <c r="B2907" t="s">
        <v>13877</v>
      </c>
      <c r="C2907">
        <v>15</v>
      </c>
      <c r="D2907">
        <v>79</v>
      </c>
      <c r="E2907">
        <v>157</v>
      </c>
      <c r="F2907">
        <v>219</v>
      </c>
      <c r="G2907" t="s">
        <v>6502</v>
      </c>
      <c r="H2907">
        <v>4000</v>
      </c>
      <c r="I2907" s="11">
        <v>4350774</v>
      </c>
      <c r="J2907" t="s">
        <v>1611</v>
      </c>
      <c r="K2907" t="s">
        <v>245</v>
      </c>
      <c r="L2907" t="s">
        <v>13878</v>
      </c>
      <c r="M2907">
        <v>10476</v>
      </c>
      <c r="N2907">
        <v>4908</v>
      </c>
      <c r="O2907" t="s">
        <v>13879</v>
      </c>
      <c r="P2907">
        <v>3</v>
      </c>
      <c r="Q2907" t="s">
        <v>13880</v>
      </c>
      <c r="R2907" t="s">
        <v>13881</v>
      </c>
      <c r="S2907">
        <v>52</v>
      </c>
      <c r="T2907" t="s">
        <v>37</v>
      </c>
      <c r="U2907" t="s">
        <v>38</v>
      </c>
      <c r="V2907" t="s">
        <v>39</v>
      </c>
      <c r="W2907" s="11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5">
      <c r="A2908" t="s">
        <v>28</v>
      </c>
      <c r="B2908" t="s">
        <v>12217</v>
      </c>
      <c r="C2908">
        <v>65</v>
      </c>
      <c r="D2908">
        <v>95</v>
      </c>
      <c r="E2908">
        <v>49</v>
      </c>
      <c r="F2908">
        <v>261</v>
      </c>
      <c r="G2908" t="s">
        <v>6378</v>
      </c>
      <c r="H2908">
        <v>702</v>
      </c>
      <c r="I2908" s="11">
        <v>2955039</v>
      </c>
      <c r="J2908" t="s">
        <v>1575</v>
      </c>
      <c r="K2908" t="s">
        <v>6268</v>
      </c>
      <c r="L2908" t="s">
        <v>13882</v>
      </c>
      <c r="M2908">
        <v>3624</v>
      </c>
      <c r="N2908">
        <v>2007</v>
      </c>
      <c r="O2908" t="s">
        <v>13883</v>
      </c>
      <c r="P2908">
        <v>1</v>
      </c>
      <c r="Q2908" t="s">
        <v>13884</v>
      </c>
      <c r="R2908" t="s">
        <v>13885</v>
      </c>
      <c r="S2908">
        <v>27</v>
      </c>
      <c r="T2908" t="s">
        <v>37</v>
      </c>
      <c r="U2908" t="s">
        <v>38</v>
      </c>
      <c r="V2908" t="s">
        <v>39</v>
      </c>
      <c r="W2908" s="11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5">
      <c r="A2909" t="s">
        <v>28</v>
      </c>
      <c r="B2909" t="s">
        <v>10910</v>
      </c>
      <c r="C2909">
        <v>100</v>
      </c>
      <c r="D2909">
        <v>103</v>
      </c>
      <c r="E2909">
        <v>38</v>
      </c>
      <c r="F2909">
        <v>316</v>
      </c>
      <c r="G2909" t="s">
        <v>540</v>
      </c>
      <c r="H2909">
        <v>745</v>
      </c>
      <c r="I2909" s="11">
        <v>1530535</v>
      </c>
      <c r="J2909" t="s">
        <v>1375</v>
      </c>
      <c r="K2909" t="s">
        <v>1024</v>
      </c>
      <c r="L2909" t="s">
        <v>13886</v>
      </c>
      <c r="M2909">
        <v>7833</v>
      </c>
      <c r="N2909">
        <v>1721</v>
      </c>
      <c r="O2909" t="s">
        <v>6675</v>
      </c>
      <c r="P2909">
        <v>3</v>
      </c>
      <c r="Q2909" t="s">
        <v>13887</v>
      </c>
      <c r="R2909" t="s">
        <v>13888</v>
      </c>
      <c r="S2909">
        <v>63</v>
      </c>
      <c r="T2909" t="s">
        <v>37</v>
      </c>
      <c r="U2909" t="s">
        <v>38</v>
      </c>
      <c r="V2909" t="s">
        <v>569</v>
      </c>
      <c r="W2909" s="11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5">
      <c r="A2910" t="s">
        <v>28</v>
      </c>
      <c r="B2910" t="s">
        <v>10155</v>
      </c>
      <c r="C2910">
        <v>129</v>
      </c>
      <c r="D2910">
        <v>92</v>
      </c>
      <c r="E2910">
        <v>26</v>
      </c>
      <c r="F2910">
        <v>611</v>
      </c>
      <c r="G2910" t="s">
        <v>469</v>
      </c>
      <c r="H2910">
        <v>1000</v>
      </c>
      <c r="I2910" s="11">
        <v>4881867</v>
      </c>
      <c r="J2910" t="s">
        <v>6111</v>
      </c>
      <c r="K2910" t="s">
        <v>786</v>
      </c>
      <c r="L2910" t="s">
        <v>13889</v>
      </c>
      <c r="M2910">
        <v>15200</v>
      </c>
      <c r="N2910">
        <v>3767</v>
      </c>
      <c r="O2910" t="s">
        <v>9419</v>
      </c>
      <c r="P2910">
        <v>1</v>
      </c>
      <c r="Q2910" t="s">
        <v>13890</v>
      </c>
      <c r="R2910" t="s">
        <v>13891</v>
      </c>
      <c r="S2910">
        <v>76</v>
      </c>
      <c r="T2910" t="s">
        <v>37</v>
      </c>
      <c r="U2910" t="s">
        <v>38</v>
      </c>
      <c r="V2910" t="s">
        <v>569</v>
      </c>
      <c r="W2910" s="11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5">
      <c r="A2911" t="s">
        <v>28</v>
      </c>
      <c r="B2911" t="s">
        <v>10890</v>
      </c>
      <c r="C2911">
        <v>67</v>
      </c>
      <c r="D2911">
        <v>84</v>
      </c>
      <c r="E2911">
        <v>64</v>
      </c>
      <c r="F2911">
        <v>748</v>
      </c>
      <c r="G2911" t="s">
        <v>13893</v>
      </c>
      <c r="H2911">
        <v>2000</v>
      </c>
      <c r="I2911" s="11">
        <v>11860839</v>
      </c>
      <c r="J2911" t="s">
        <v>3904</v>
      </c>
      <c r="K2911" t="s">
        <v>3361</v>
      </c>
      <c r="L2911" t="s">
        <v>13894</v>
      </c>
      <c r="M2911">
        <v>5156</v>
      </c>
      <c r="N2911">
        <v>4617</v>
      </c>
      <c r="O2911" t="s">
        <v>13895</v>
      </c>
      <c r="P2911">
        <v>0</v>
      </c>
      <c r="Q2911" t="s">
        <v>13896</v>
      </c>
      <c r="R2911" t="s">
        <v>13897</v>
      </c>
      <c r="S2911">
        <v>21</v>
      </c>
      <c r="T2911" t="s">
        <v>37</v>
      </c>
      <c r="U2911" t="s">
        <v>38</v>
      </c>
      <c r="V2911" t="s">
        <v>90</v>
      </c>
      <c r="W2911" s="11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5">
      <c r="A2912" t="s">
        <v>28</v>
      </c>
      <c r="B2912" t="s">
        <v>13898</v>
      </c>
      <c r="C2912">
        <v>31</v>
      </c>
      <c r="D2912">
        <v>300</v>
      </c>
      <c r="E2912">
        <v>6</v>
      </c>
      <c r="F2912">
        <v>6</v>
      </c>
      <c r="G2912" t="s">
        <v>13899</v>
      </c>
      <c r="H2912">
        <v>7</v>
      </c>
      <c r="I2912" s="11">
        <v>454255</v>
      </c>
      <c r="J2912" t="s">
        <v>1071</v>
      </c>
      <c r="K2912" t="s">
        <v>12037</v>
      </c>
      <c r="L2912" t="s">
        <v>13900</v>
      </c>
      <c r="M2912">
        <v>1666</v>
      </c>
      <c r="N2912">
        <v>32</v>
      </c>
      <c r="O2912" t="s">
        <v>13901</v>
      </c>
      <c r="P2912">
        <v>3</v>
      </c>
      <c r="Q2912" t="s">
        <v>13902</v>
      </c>
      <c r="R2912" t="s">
        <v>13903</v>
      </c>
      <c r="S2912">
        <v>47</v>
      </c>
      <c r="T2912" t="s">
        <v>12040</v>
      </c>
      <c r="U2912" t="s">
        <v>12041</v>
      </c>
      <c r="V2912" t="s">
        <v>569</v>
      </c>
      <c r="W2912" s="11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5">
      <c r="A2913" t="s">
        <v>28</v>
      </c>
      <c r="B2913" t="s">
        <v>13904</v>
      </c>
      <c r="C2913">
        <v>76</v>
      </c>
      <c r="D2913">
        <v>120</v>
      </c>
      <c r="E2913">
        <v>930</v>
      </c>
      <c r="F2913">
        <v>433</v>
      </c>
      <c r="G2913" t="s">
        <v>2424</v>
      </c>
      <c r="H2913">
        <v>982</v>
      </c>
      <c r="I2913" s="11">
        <v>349618</v>
      </c>
      <c r="J2913" t="s">
        <v>6096</v>
      </c>
      <c r="K2913" t="s">
        <v>3196</v>
      </c>
      <c r="L2913" t="s">
        <v>13905</v>
      </c>
      <c r="M2913">
        <v>4302</v>
      </c>
      <c r="N2913">
        <v>2942</v>
      </c>
      <c r="O2913" t="s">
        <v>6070</v>
      </c>
      <c r="P2913">
        <v>1</v>
      </c>
      <c r="Q2913" t="s">
        <v>13906</v>
      </c>
      <c r="R2913" t="s">
        <v>13907</v>
      </c>
      <c r="S2913">
        <v>45</v>
      </c>
      <c r="T2913" t="s">
        <v>37</v>
      </c>
      <c r="U2913" t="s">
        <v>6727</v>
      </c>
      <c r="V2913" t="s">
        <v>569</v>
      </c>
      <c r="W2913" s="11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5">
      <c r="A2914" t="s">
        <v>28</v>
      </c>
      <c r="B2914" t="s">
        <v>10480</v>
      </c>
      <c r="C2914">
        <v>81</v>
      </c>
      <c r="D2914">
        <v>121</v>
      </c>
      <c r="E2914">
        <v>608</v>
      </c>
      <c r="F2914">
        <v>25</v>
      </c>
      <c r="G2914" t="s">
        <v>12248</v>
      </c>
      <c r="H2914">
        <v>149</v>
      </c>
      <c r="I2914" s="11">
        <v>112935</v>
      </c>
      <c r="J2914" t="s">
        <v>3270</v>
      </c>
      <c r="K2914" t="s">
        <v>10483</v>
      </c>
      <c r="L2914" t="s">
        <v>13908</v>
      </c>
      <c r="M2914">
        <v>8161</v>
      </c>
      <c r="N2914">
        <v>251</v>
      </c>
      <c r="O2914" t="s">
        <v>13909</v>
      </c>
      <c r="P2914">
        <v>0</v>
      </c>
      <c r="Q2914" t="s">
        <v>13910</v>
      </c>
      <c r="R2914" t="s">
        <v>13911</v>
      </c>
      <c r="S2914">
        <v>94</v>
      </c>
      <c r="T2914" t="s">
        <v>37</v>
      </c>
      <c r="U2914" t="s">
        <v>56</v>
      </c>
      <c r="V2914" t="s">
        <v>569</v>
      </c>
      <c r="W2914" s="11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5">
      <c r="A2915" t="s">
        <v>28</v>
      </c>
      <c r="B2915" t="s">
        <v>13912</v>
      </c>
      <c r="C2915">
        <v>26</v>
      </c>
      <c r="D2915">
        <v>97</v>
      </c>
      <c r="E2915">
        <v>3</v>
      </c>
      <c r="F2915">
        <v>204</v>
      </c>
      <c r="G2915" t="s">
        <v>952</v>
      </c>
      <c r="H2915">
        <v>679</v>
      </c>
      <c r="I2915" s="11">
        <v>883887</v>
      </c>
      <c r="J2915" t="s">
        <v>3270</v>
      </c>
      <c r="K2915" t="s">
        <v>13913</v>
      </c>
      <c r="L2915" t="s">
        <v>13914</v>
      </c>
      <c r="M2915">
        <v>1201</v>
      </c>
      <c r="N2915">
        <v>1426</v>
      </c>
      <c r="O2915" t="s">
        <v>10961</v>
      </c>
      <c r="P2915">
        <v>3</v>
      </c>
      <c r="Q2915" t="s">
        <v>13915</v>
      </c>
      <c r="R2915" t="s">
        <v>13916</v>
      </c>
      <c r="S2915">
        <v>14</v>
      </c>
      <c r="T2915" t="s">
        <v>37</v>
      </c>
      <c r="U2915" t="s">
        <v>38</v>
      </c>
      <c r="V2915" t="s">
        <v>90</v>
      </c>
      <c r="W2915" s="11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5">
      <c r="A2916" t="s">
        <v>28</v>
      </c>
      <c r="B2916" t="s">
        <v>11947</v>
      </c>
      <c r="C2916">
        <v>24</v>
      </c>
      <c r="D2916">
        <v>86</v>
      </c>
      <c r="E2916">
        <v>11</v>
      </c>
      <c r="F2916">
        <v>18</v>
      </c>
      <c r="G2916" t="s">
        <v>13917</v>
      </c>
      <c r="H2916">
        <v>185</v>
      </c>
      <c r="I2916" s="11">
        <v>13751</v>
      </c>
      <c r="J2916" t="s">
        <v>6781</v>
      </c>
      <c r="K2916" t="s">
        <v>13918</v>
      </c>
      <c r="L2916" t="s">
        <v>13919</v>
      </c>
      <c r="M2916">
        <v>813</v>
      </c>
      <c r="N2916">
        <v>299</v>
      </c>
      <c r="O2916" t="s">
        <v>13920</v>
      </c>
      <c r="P2916">
        <v>0</v>
      </c>
      <c r="Q2916" t="s">
        <v>13921</v>
      </c>
      <c r="R2916" t="s">
        <v>13922</v>
      </c>
      <c r="S2916">
        <v>6</v>
      </c>
      <c r="T2916" t="s">
        <v>37</v>
      </c>
      <c r="U2916" t="s">
        <v>365</v>
      </c>
      <c r="V2916" t="s">
        <v>90</v>
      </c>
      <c r="W2916" s="11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5">
      <c r="A2917" t="s">
        <v>28</v>
      </c>
      <c r="B2917" t="s">
        <v>13923</v>
      </c>
      <c r="C2917">
        <v>80</v>
      </c>
      <c r="D2917">
        <v>45</v>
      </c>
      <c r="E2917">
        <v>28</v>
      </c>
      <c r="F2917">
        <v>104</v>
      </c>
      <c r="G2917" t="s">
        <v>13924</v>
      </c>
      <c r="H2917">
        <v>573</v>
      </c>
      <c r="I2917" s="11">
        <v>145109</v>
      </c>
      <c r="J2917" t="s">
        <v>2111</v>
      </c>
      <c r="K2917" t="s">
        <v>13925</v>
      </c>
      <c r="L2917" t="s">
        <v>13926</v>
      </c>
      <c r="M2917">
        <v>14247</v>
      </c>
      <c r="N2917">
        <v>1098</v>
      </c>
      <c r="O2917" t="s">
        <v>2981</v>
      </c>
      <c r="P2917">
        <v>1</v>
      </c>
      <c r="Q2917" t="s">
        <v>13927</v>
      </c>
      <c r="R2917" t="s">
        <v>13928</v>
      </c>
      <c r="S2917">
        <v>44</v>
      </c>
      <c r="T2917" t="s">
        <v>13929</v>
      </c>
      <c r="U2917" t="s">
        <v>7308</v>
      </c>
      <c r="V2917" t="s">
        <v>4621</v>
      </c>
      <c r="W2917" s="11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5">
      <c r="A2918" t="s">
        <v>28</v>
      </c>
      <c r="B2918" t="s">
        <v>13930</v>
      </c>
      <c r="C2918">
        <v>41</v>
      </c>
      <c r="D2918">
        <v>97</v>
      </c>
      <c r="E2918">
        <v>0</v>
      </c>
      <c r="F2918">
        <v>230</v>
      </c>
      <c r="G2918" t="s">
        <v>13697</v>
      </c>
      <c r="H2918">
        <v>922</v>
      </c>
      <c r="I2918" s="11">
        <v>1046166</v>
      </c>
      <c r="J2918" t="s">
        <v>6232</v>
      </c>
      <c r="K2918" t="s">
        <v>5859</v>
      </c>
      <c r="L2918" t="s">
        <v>13931</v>
      </c>
      <c r="M2918">
        <v>2599</v>
      </c>
      <c r="N2918">
        <v>1835</v>
      </c>
      <c r="O2918" t="s">
        <v>13932</v>
      </c>
      <c r="P2918">
        <v>4</v>
      </c>
      <c r="Q2918" t="s">
        <v>13933</v>
      </c>
      <c r="R2918" t="s">
        <v>13934</v>
      </c>
      <c r="S2918">
        <v>45</v>
      </c>
      <c r="T2918" t="s">
        <v>37</v>
      </c>
      <c r="U2918" t="s">
        <v>740</v>
      </c>
      <c r="V2918" t="s">
        <v>39</v>
      </c>
      <c r="W2918" s="11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5">
      <c r="A2919" t="s">
        <v>28</v>
      </c>
      <c r="B2919" t="s">
        <v>13935</v>
      </c>
      <c r="C2919">
        <v>35</v>
      </c>
      <c r="D2919">
        <v>93</v>
      </c>
      <c r="E2919">
        <v>4</v>
      </c>
      <c r="F2919">
        <v>93</v>
      </c>
      <c r="G2919" t="s">
        <v>9066</v>
      </c>
      <c r="H2919">
        <v>442</v>
      </c>
      <c r="I2919" s="11">
        <v>174635000</v>
      </c>
      <c r="J2919" t="s">
        <v>4052</v>
      </c>
      <c r="K2919" t="s">
        <v>8743</v>
      </c>
      <c r="L2919" t="s">
        <v>13936</v>
      </c>
      <c r="M2919">
        <v>74743</v>
      </c>
      <c r="N2919">
        <v>822</v>
      </c>
      <c r="O2919" t="s">
        <v>13937</v>
      </c>
      <c r="P2919">
        <v>1</v>
      </c>
      <c r="Q2919" t="s">
        <v>13938</v>
      </c>
      <c r="R2919" t="s">
        <v>13939</v>
      </c>
      <c r="S2919">
        <v>93</v>
      </c>
      <c r="T2919" t="s">
        <v>37</v>
      </c>
      <c r="U2919" t="s">
        <v>365</v>
      </c>
      <c r="V2919" t="s">
        <v>39</v>
      </c>
      <c r="W2919" s="11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5">
      <c r="A2920" t="s">
        <v>28</v>
      </c>
      <c r="B2920" t="s">
        <v>13941</v>
      </c>
      <c r="C2920">
        <v>133</v>
      </c>
      <c r="D2920">
        <v>84</v>
      </c>
      <c r="E2920">
        <v>8</v>
      </c>
      <c r="F2920">
        <v>896</v>
      </c>
      <c r="G2920" t="s">
        <v>5859</v>
      </c>
      <c r="H2920">
        <v>4000</v>
      </c>
      <c r="I2920" s="11">
        <v>14373825</v>
      </c>
      <c r="J2920" t="s">
        <v>2152</v>
      </c>
      <c r="K2920" t="s">
        <v>1394</v>
      </c>
      <c r="L2920" t="s">
        <v>13942</v>
      </c>
      <c r="M2920">
        <v>63216</v>
      </c>
      <c r="N2920">
        <v>6954</v>
      </c>
      <c r="O2920" t="s">
        <v>4066</v>
      </c>
      <c r="P2920">
        <v>0</v>
      </c>
      <c r="Q2920" t="s">
        <v>13943</v>
      </c>
      <c r="R2920" t="s">
        <v>13944</v>
      </c>
      <c r="S2920">
        <v>196</v>
      </c>
      <c r="T2920" t="s">
        <v>37</v>
      </c>
      <c r="U2920" t="s">
        <v>38</v>
      </c>
      <c r="V2920" t="s">
        <v>569</v>
      </c>
      <c r="W2920" s="11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5">
      <c r="A2921" t="s">
        <v>28</v>
      </c>
      <c r="B2921" t="s">
        <v>13945</v>
      </c>
      <c r="C2921">
        <v>66</v>
      </c>
      <c r="D2921">
        <v>96</v>
      </c>
      <c r="E2921">
        <v>3</v>
      </c>
      <c r="F2921">
        <v>305</v>
      </c>
      <c r="G2921" t="s">
        <v>4232</v>
      </c>
      <c r="H2921">
        <v>2000</v>
      </c>
      <c r="I2921" s="11">
        <v>162</v>
      </c>
      <c r="J2921" t="s">
        <v>329</v>
      </c>
      <c r="K2921" t="s">
        <v>6120</v>
      </c>
      <c r="L2921" t="s">
        <v>13946</v>
      </c>
      <c r="M2921">
        <v>5228</v>
      </c>
      <c r="N2921">
        <v>2802</v>
      </c>
      <c r="O2921" t="s">
        <v>13947</v>
      </c>
      <c r="P2921">
        <v>5</v>
      </c>
      <c r="Q2921" t="s">
        <v>13948</v>
      </c>
      <c r="R2921" t="s">
        <v>13949</v>
      </c>
      <c r="S2921">
        <v>38</v>
      </c>
      <c r="T2921" t="s">
        <v>37</v>
      </c>
      <c r="U2921" t="s">
        <v>12041</v>
      </c>
      <c r="V2921" t="s">
        <v>569</v>
      </c>
      <c r="W2921" s="11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5">
      <c r="A2922" t="s">
        <v>28</v>
      </c>
      <c r="B2922" t="s">
        <v>4681</v>
      </c>
      <c r="C2922">
        <v>273</v>
      </c>
      <c r="D2922">
        <v>112</v>
      </c>
      <c r="E2922">
        <v>108</v>
      </c>
      <c r="F2922">
        <v>175</v>
      </c>
      <c r="G2922" t="s">
        <v>6676</v>
      </c>
      <c r="H2922">
        <v>12000</v>
      </c>
      <c r="I2922" s="11">
        <v>39462438</v>
      </c>
      <c r="J2922" t="s">
        <v>7403</v>
      </c>
      <c r="K2922" t="s">
        <v>296</v>
      </c>
      <c r="L2922" t="s">
        <v>13950</v>
      </c>
      <c r="M2922">
        <v>67760</v>
      </c>
      <c r="N2922">
        <v>13172</v>
      </c>
      <c r="O2922" t="s">
        <v>13951</v>
      </c>
      <c r="P2922">
        <v>0</v>
      </c>
      <c r="Q2922" t="s">
        <v>13952</v>
      </c>
      <c r="R2922" t="s">
        <v>13953</v>
      </c>
      <c r="S2922">
        <v>226</v>
      </c>
      <c r="T2922" t="s">
        <v>37</v>
      </c>
      <c r="U2922" t="s">
        <v>38</v>
      </c>
      <c r="V2922" t="s">
        <v>569</v>
      </c>
      <c r="W2922" s="11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5">
      <c r="A2923" t="s">
        <v>28</v>
      </c>
      <c r="B2923" t="s">
        <v>13954</v>
      </c>
      <c r="C2923">
        <v>32</v>
      </c>
      <c r="D2923">
        <v>125</v>
      </c>
      <c r="E2923">
        <v>43</v>
      </c>
      <c r="F2923">
        <v>122</v>
      </c>
      <c r="G2923" t="s">
        <v>13955</v>
      </c>
      <c r="H2923">
        <v>563</v>
      </c>
      <c r="I2923" s="11">
        <v>29200000</v>
      </c>
      <c r="J2923" t="s">
        <v>7403</v>
      </c>
      <c r="K2923" t="s">
        <v>3728</v>
      </c>
      <c r="L2923" t="s">
        <v>13956</v>
      </c>
      <c r="M2923">
        <v>6142</v>
      </c>
      <c r="N2923">
        <v>1097</v>
      </c>
      <c r="O2923" t="s">
        <v>13957</v>
      </c>
      <c r="P2923">
        <v>0</v>
      </c>
      <c r="Q2923" t="s">
        <v>13958</v>
      </c>
      <c r="R2923" t="s">
        <v>13959</v>
      </c>
      <c r="S2923">
        <v>52</v>
      </c>
      <c r="T2923" t="s">
        <v>37</v>
      </c>
      <c r="U2923" t="s">
        <v>38</v>
      </c>
      <c r="V2923" t="s">
        <v>569</v>
      </c>
      <c r="W2923" s="11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5">
      <c r="A2924" t="s">
        <v>28</v>
      </c>
      <c r="B2924" t="s">
        <v>13960</v>
      </c>
      <c r="C2924">
        <v>52</v>
      </c>
      <c r="D2924">
        <v>96</v>
      </c>
      <c r="E2924">
        <v>68</v>
      </c>
      <c r="F2924">
        <v>1000</v>
      </c>
      <c r="G2924" t="s">
        <v>2961</v>
      </c>
      <c r="H2924">
        <v>3000</v>
      </c>
      <c r="I2924" s="11">
        <v>21564616</v>
      </c>
      <c r="J2924" t="s">
        <v>1611</v>
      </c>
      <c r="K2924" t="s">
        <v>640</v>
      </c>
      <c r="L2924" t="s">
        <v>13961</v>
      </c>
      <c r="M2924">
        <v>7098</v>
      </c>
      <c r="N2924">
        <v>8097</v>
      </c>
      <c r="O2924" t="s">
        <v>2704</v>
      </c>
      <c r="P2924">
        <v>9</v>
      </c>
      <c r="Q2924" t="s">
        <v>13962</v>
      </c>
      <c r="R2924" t="s">
        <v>13963</v>
      </c>
      <c r="S2924">
        <v>41</v>
      </c>
      <c r="T2924" t="s">
        <v>37</v>
      </c>
      <c r="U2924" t="s">
        <v>38</v>
      </c>
      <c r="V2924" t="s">
        <v>39</v>
      </c>
      <c r="W2924" s="11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5">
      <c r="A2925" t="s">
        <v>28</v>
      </c>
      <c r="B2925" t="s">
        <v>7745</v>
      </c>
      <c r="C2925">
        <v>175</v>
      </c>
      <c r="D2925">
        <v>103</v>
      </c>
      <c r="E2925">
        <v>729</v>
      </c>
      <c r="F2925">
        <v>133</v>
      </c>
      <c r="G2925" t="s">
        <v>3230</v>
      </c>
      <c r="H2925">
        <v>2000</v>
      </c>
      <c r="I2925" s="11">
        <v>14879556</v>
      </c>
      <c r="J2925" t="s">
        <v>2450</v>
      </c>
      <c r="K2925" t="s">
        <v>875</v>
      </c>
      <c r="L2925" t="s">
        <v>13965</v>
      </c>
      <c r="M2925">
        <v>73640</v>
      </c>
      <c r="N2925">
        <v>3516</v>
      </c>
      <c r="O2925" t="s">
        <v>13966</v>
      </c>
      <c r="P2925">
        <v>0</v>
      </c>
      <c r="Q2925" t="s">
        <v>13967</v>
      </c>
      <c r="R2925" t="s">
        <v>13968</v>
      </c>
      <c r="S2925">
        <v>441</v>
      </c>
      <c r="T2925" t="s">
        <v>37</v>
      </c>
      <c r="U2925" t="s">
        <v>38</v>
      </c>
      <c r="V2925" t="s">
        <v>569</v>
      </c>
      <c r="W2925" s="11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5">
      <c r="A2926" t="s">
        <v>28</v>
      </c>
      <c r="B2926" t="s">
        <v>13969</v>
      </c>
      <c r="C2926">
        <v>132</v>
      </c>
      <c r="D2926">
        <v>101</v>
      </c>
      <c r="E2926">
        <v>17</v>
      </c>
      <c r="F2926">
        <v>429</v>
      </c>
      <c r="G2926" t="s">
        <v>3737</v>
      </c>
      <c r="H2926">
        <v>35000</v>
      </c>
      <c r="I2926" s="11">
        <v>34017854</v>
      </c>
      <c r="J2926" t="s">
        <v>1611</v>
      </c>
      <c r="K2926" t="s">
        <v>2106</v>
      </c>
      <c r="L2926" t="s">
        <v>13970</v>
      </c>
      <c r="M2926">
        <v>51326</v>
      </c>
      <c r="N2926">
        <v>36892</v>
      </c>
      <c r="O2926" t="s">
        <v>10118</v>
      </c>
      <c r="P2926">
        <v>4</v>
      </c>
      <c r="Q2926" t="s">
        <v>13971</v>
      </c>
      <c r="R2926" t="s">
        <v>13972</v>
      </c>
      <c r="S2926">
        <v>116</v>
      </c>
      <c r="T2926" t="s">
        <v>37</v>
      </c>
      <c r="U2926" t="s">
        <v>38</v>
      </c>
      <c r="V2926" t="s">
        <v>39</v>
      </c>
      <c r="W2926" s="11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5">
      <c r="A2927" t="s">
        <v>28</v>
      </c>
      <c r="B2927" t="s">
        <v>11082</v>
      </c>
      <c r="C2927">
        <v>66</v>
      </c>
      <c r="D2927">
        <v>104</v>
      </c>
      <c r="E2927">
        <v>170</v>
      </c>
      <c r="F2927">
        <v>202</v>
      </c>
      <c r="G2927" t="s">
        <v>13973</v>
      </c>
      <c r="H2927">
        <v>736</v>
      </c>
      <c r="I2927" s="11">
        <v>4273372</v>
      </c>
      <c r="J2927" t="s">
        <v>7403</v>
      </c>
      <c r="K2927" t="s">
        <v>6683</v>
      </c>
      <c r="L2927" t="s">
        <v>13974</v>
      </c>
      <c r="M2927">
        <v>19412</v>
      </c>
      <c r="N2927">
        <v>1854</v>
      </c>
      <c r="O2927" t="s">
        <v>13975</v>
      </c>
      <c r="P2927">
        <v>1</v>
      </c>
      <c r="Q2927" t="s">
        <v>13976</v>
      </c>
      <c r="R2927" t="s">
        <v>13977</v>
      </c>
      <c r="S2927">
        <v>308</v>
      </c>
      <c r="T2927" t="s">
        <v>37</v>
      </c>
      <c r="U2927" t="s">
        <v>38</v>
      </c>
      <c r="V2927" t="s">
        <v>39</v>
      </c>
      <c r="W2927" s="11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5">
      <c r="A2928" t="s">
        <v>28</v>
      </c>
      <c r="B2928" t="s">
        <v>12888</v>
      </c>
      <c r="C2928">
        <v>222</v>
      </c>
      <c r="D2928">
        <v>119</v>
      </c>
      <c r="E2928">
        <v>319</v>
      </c>
      <c r="F2928">
        <v>179</v>
      </c>
      <c r="G2928" t="s">
        <v>10780</v>
      </c>
      <c r="H2928">
        <v>2000</v>
      </c>
      <c r="I2928" s="11">
        <v>4440055</v>
      </c>
      <c r="J2928" t="s">
        <v>6019</v>
      </c>
      <c r="K2928" t="s">
        <v>1360</v>
      </c>
      <c r="L2928" t="s">
        <v>13978</v>
      </c>
      <c r="M2928">
        <v>21360</v>
      </c>
      <c r="N2928">
        <v>3279</v>
      </c>
      <c r="O2928" t="s">
        <v>13979</v>
      </c>
      <c r="P2928">
        <v>0</v>
      </c>
      <c r="Q2928" t="s">
        <v>13980</v>
      </c>
      <c r="R2928" t="s">
        <v>13981</v>
      </c>
      <c r="S2928">
        <v>110</v>
      </c>
      <c r="T2928" t="s">
        <v>37</v>
      </c>
      <c r="U2928" t="s">
        <v>56</v>
      </c>
      <c r="V2928" t="s">
        <v>90</v>
      </c>
      <c r="W2928" s="11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5">
      <c r="A2929" t="s">
        <v>28</v>
      </c>
      <c r="B2929" t="s">
        <v>13180</v>
      </c>
      <c r="C2929">
        <v>210</v>
      </c>
      <c r="D2929">
        <v>128</v>
      </c>
      <c r="E2929">
        <v>160</v>
      </c>
      <c r="F2929">
        <v>81</v>
      </c>
      <c r="G2929" t="s">
        <v>13982</v>
      </c>
      <c r="H2929">
        <v>8000</v>
      </c>
      <c r="I2929" s="11">
        <v>4018695</v>
      </c>
      <c r="J2929" t="s">
        <v>1763</v>
      </c>
      <c r="K2929" t="s">
        <v>13182</v>
      </c>
      <c r="L2929" t="s">
        <v>13983</v>
      </c>
      <c r="M2929">
        <v>69759</v>
      </c>
      <c r="N2929">
        <v>8532</v>
      </c>
      <c r="O2929" t="s">
        <v>13984</v>
      </c>
      <c r="P2929">
        <v>2</v>
      </c>
      <c r="Q2929" t="s">
        <v>13985</v>
      </c>
      <c r="R2929" t="s">
        <v>13986</v>
      </c>
      <c r="S2929">
        <v>235</v>
      </c>
      <c r="T2929" t="s">
        <v>5345</v>
      </c>
      <c r="U2929" t="s">
        <v>5346</v>
      </c>
      <c r="V2929" t="s">
        <v>39</v>
      </c>
      <c r="W2929" s="11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5">
      <c r="A2930" t="s">
        <v>28</v>
      </c>
      <c r="B2930" t="s">
        <v>9375</v>
      </c>
      <c r="C2930">
        <v>60</v>
      </c>
      <c r="D2930">
        <v>107</v>
      </c>
      <c r="E2930">
        <v>71</v>
      </c>
      <c r="F2930">
        <v>304</v>
      </c>
      <c r="G2930" t="s">
        <v>4333</v>
      </c>
      <c r="H2930">
        <v>967</v>
      </c>
      <c r="I2930" s="11">
        <v>80000000</v>
      </c>
      <c r="J2930" t="s">
        <v>7403</v>
      </c>
      <c r="K2930" t="s">
        <v>4028</v>
      </c>
      <c r="L2930" t="s">
        <v>9376</v>
      </c>
      <c r="M2930">
        <v>51459</v>
      </c>
      <c r="N2930">
        <v>1962</v>
      </c>
      <c r="O2930" t="s">
        <v>9377</v>
      </c>
      <c r="P2930">
        <v>0</v>
      </c>
      <c r="Q2930" t="s">
        <v>9378</v>
      </c>
      <c r="R2930" t="s">
        <v>9379</v>
      </c>
      <c r="S2930">
        <v>113</v>
      </c>
      <c r="T2930" t="s">
        <v>37</v>
      </c>
      <c r="U2930" t="s">
        <v>38</v>
      </c>
      <c r="V2930" t="s">
        <v>90</v>
      </c>
      <c r="W2930" s="11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5">
      <c r="A2931" t="s">
        <v>28</v>
      </c>
      <c r="B2931" t="s">
        <v>13987</v>
      </c>
      <c r="C2931">
        <v>46</v>
      </c>
      <c r="D2931">
        <v>126</v>
      </c>
      <c r="E2931">
        <v>407</v>
      </c>
      <c r="F2931">
        <v>39</v>
      </c>
      <c r="G2931" t="s">
        <v>13988</v>
      </c>
      <c r="H2931">
        <v>638</v>
      </c>
      <c r="I2931" s="11">
        <v>1997807</v>
      </c>
      <c r="J2931" t="s">
        <v>1763</v>
      </c>
      <c r="K2931" t="s">
        <v>1305</v>
      </c>
      <c r="L2931" t="s">
        <v>13989</v>
      </c>
      <c r="M2931">
        <v>5158</v>
      </c>
      <c r="N2931">
        <v>823</v>
      </c>
      <c r="O2931" t="s">
        <v>13990</v>
      </c>
      <c r="P2931">
        <v>0</v>
      </c>
      <c r="Q2931" t="s">
        <v>13991</v>
      </c>
      <c r="R2931" t="s">
        <v>13992</v>
      </c>
      <c r="S2931">
        <v>140</v>
      </c>
      <c r="T2931" t="s">
        <v>37</v>
      </c>
      <c r="U2931" t="s">
        <v>38</v>
      </c>
      <c r="V2931" t="s">
        <v>569</v>
      </c>
      <c r="W2931" s="11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5">
      <c r="A2932" t="s">
        <v>28</v>
      </c>
      <c r="B2932" t="s">
        <v>5927</v>
      </c>
      <c r="C2932">
        <v>81</v>
      </c>
      <c r="D2932">
        <v>126</v>
      </c>
      <c r="E2932">
        <v>80</v>
      </c>
      <c r="F2932">
        <v>225</v>
      </c>
      <c r="G2932" t="s">
        <v>5928</v>
      </c>
      <c r="H2932">
        <v>668</v>
      </c>
      <c r="I2932" s="11">
        <v>90800000</v>
      </c>
      <c r="J2932" t="s">
        <v>5929</v>
      </c>
      <c r="K2932" t="s">
        <v>5723</v>
      </c>
      <c r="L2932" t="s">
        <v>5930</v>
      </c>
      <c r="M2932">
        <v>126916</v>
      </c>
      <c r="N2932">
        <v>2004</v>
      </c>
      <c r="O2932" t="s">
        <v>5931</v>
      </c>
      <c r="P2932">
        <v>0</v>
      </c>
      <c r="Q2932" t="s">
        <v>5932</v>
      </c>
      <c r="R2932" t="s">
        <v>5933</v>
      </c>
      <c r="S2932">
        <v>235</v>
      </c>
      <c r="T2932" t="s">
        <v>37</v>
      </c>
      <c r="U2932" t="s">
        <v>38</v>
      </c>
      <c r="V2932" t="s">
        <v>90</v>
      </c>
      <c r="W2932" s="11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5">
      <c r="A2933" t="s">
        <v>28</v>
      </c>
      <c r="B2933" t="s">
        <v>13223</v>
      </c>
      <c r="C2933">
        <v>147</v>
      </c>
      <c r="D2933">
        <v>150</v>
      </c>
      <c r="E2933">
        <v>163</v>
      </c>
      <c r="F2933">
        <v>636</v>
      </c>
      <c r="G2933" t="s">
        <v>7089</v>
      </c>
      <c r="H2933">
        <v>2000</v>
      </c>
      <c r="I2933" s="11">
        <v>140244</v>
      </c>
      <c r="J2933" t="s">
        <v>13995</v>
      </c>
      <c r="K2933" t="s">
        <v>5614</v>
      </c>
      <c r="L2933" t="s">
        <v>13996</v>
      </c>
      <c r="M2933">
        <v>20419</v>
      </c>
      <c r="N2933">
        <v>4168</v>
      </c>
      <c r="O2933" t="s">
        <v>7260</v>
      </c>
      <c r="P2933">
        <v>1</v>
      </c>
      <c r="Q2933" t="s">
        <v>13997</v>
      </c>
      <c r="R2933" t="s">
        <v>13998</v>
      </c>
      <c r="S2933">
        <v>259</v>
      </c>
      <c r="T2933" t="s">
        <v>37</v>
      </c>
      <c r="U2933" t="s">
        <v>38</v>
      </c>
      <c r="V2933" t="s">
        <v>569</v>
      </c>
      <c r="W2933" s="11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5">
      <c r="A2934" t="s">
        <v>28</v>
      </c>
      <c r="B2934" t="s">
        <v>1701</v>
      </c>
      <c r="C2934">
        <v>215</v>
      </c>
      <c r="D2934">
        <v>178</v>
      </c>
      <c r="E2934">
        <v>16000</v>
      </c>
      <c r="F2934">
        <v>857</v>
      </c>
      <c r="G2934" t="s">
        <v>5498</v>
      </c>
      <c r="H2934">
        <v>13000</v>
      </c>
      <c r="I2934" s="11">
        <v>107930000</v>
      </c>
      <c r="J2934" t="s">
        <v>1872</v>
      </c>
      <c r="K2934" t="s">
        <v>950</v>
      </c>
      <c r="L2934" t="s">
        <v>14000</v>
      </c>
      <c r="M2934">
        <v>1324680</v>
      </c>
      <c r="N2934">
        <v>16557</v>
      </c>
      <c r="O2934" t="s">
        <v>8153</v>
      </c>
      <c r="P2934">
        <v>1</v>
      </c>
      <c r="Q2934" t="s">
        <v>14001</v>
      </c>
      <c r="R2934" t="s">
        <v>14002</v>
      </c>
      <c r="S2934">
        <v>2195</v>
      </c>
      <c r="T2934" t="s">
        <v>37</v>
      </c>
      <c r="U2934" t="s">
        <v>38</v>
      </c>
      <c r="V2934" t="s">
        <v>569</v>
      </c>
      <c r="W2934" s="11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5">
      <c r="A2935" t="s">
        <v>28</v>
      </c>
      <c r="B2935" t="s">
        <v>14003</v>
      </c>
      <c r="C2935">
        <v>534</v>
      </c>
      <c r="D2935">
        <v>117</v>
      </c>
      <c r="E2935">
        <v>66</v>
      </c>
      <c r="F2935">
        <v>85</v>
      </c>
      <c r="G2935" t="s">
        <v>9617</v>
      </c>
      <c r="H2935">
        <v>15000</v>
      </c>
      <c r="I2935" s="11">
        <v>32279955</v>
      </c>
      <c r="J2935" t="s">
        <v>2062</v>
      </c>
      <c r="K2935" t="s">
        <v>368</v>
      </c>
      <c r="L2935" t="s">
        <v>14004</v>
      </c>
      <c r="M2935">
        <v>293304</v>
      </c>
      <c r="N2935">
        <v>15554</v>
      </c>
      <c r="O2935" t="s">
        <v>14005</v>
      </c>
      <c r="P2935">
        <v>1</v>
      </c>
      <c r="Q2935" t="s">
        <v>14006</v>
      </c>
      <c r="R2935" t="s">
        <v>14007</v>
      </c>
      <c r="S2935">
        <v>552</v>
      </c>
      <c r="T2935" t="s">
        <v>37</v>
      </c>
      <c r="U2935" t="s">
        <v>38</v>
      </c>
      <c r="V2935" t="s">
        <v>569</v>
      </c>
      <c r="W2935" s="11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5">
      <c r="A2936" t="s">
        <v>28</v>
      </c>
      <c r="B2936" t="s">
        <v>4727</v>
      </c>
      <c r="C2936">
        <v>66</v>
      </c>
      <c r="D2936">
        <v>119</v>
      </c>
      <c r="E2936">
        <v>422</v>
      </c>
      <c r="F2936">
        <v>422</v>
      </c>
      <c r="G2936" t="s">
        <v>14008</v>
      </c>
      <c r="H2936">
        <v>861</v>
      </c>
      <c r="I2936" s="11">
        <v>4992159</v>
      </c>
      <c r="J2936" t="s">
        <v>11679</v>
      </c>
      <c r="K2936" t="s">
        <v>3721</v>
      </c>
      <c r="L2936" t="s">
        <v>14009</v>
      </c>
      <c r="M2936">
        <v>23823</v>
      </c>
      <c r="N2936">
        <v>3306</v>
      </c>
      <c r="O2936" t="s">
        <v>4727</v>
      </c>
      <c r="P2936">
        <v>2</v>
      </c>
      <c r="Q2936" t="s">
        <v>14010</v>
      </c>
      <c r="R2936" t="s">
        <v>14011</v>
      </c>
      <c r="S2936">
        <v>201</v>
      </c>
      <c r="T2936" t="s">
        <v>37</v>
      </c>
      <c r="U2936" t="s">
        <v>38</v>
      </c>
      <c r="V2936" t="s">
        <v>569</v>
      </c>
      <c r="W2936" s="11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5">
      <c r="A2937" t="s">
        <v>28</v>
      </c>
      <c r="B2937" t="s">
        <v>6910</v>
      </c>
      <c r="C2937">
        <v>119</v>
      </c>
      <c r="D2937">
        <v>174</v>
      </c>
      <c r="E2937">
        <v>338</v>
      </c>
      <c r="F2937">
        <v>195</v>
      </c>
      <c r="G2937" t="s">
        <v>14012</v>
      </c>
      <c r="H2937">
        <v>354</v>
      </c>
      <c r="I2937" s="11">
        <v>163214286</v>
      </c>
      <c r="J2937" t="s">
        <v>14013</v>
      </c>
      <c r="K2937" t="s">
        <v>14014</v>
      </c>
      <c r="L2937" t="s">
        <v>14015</v>
      </c>
      <c r="M2937">
        <v>148172</v>
      </c>
      <c r="N2937">
        <v>1495</v>
      </c>
      <c r="O2937" t="s">
        <v>14016</v>
      </c>
      <c r="P2937">
        <v>3</v>
      </c>
      <c r="Q2937" t="s">
        <v>14017</v>
      </c>
      <c r="R2937" t="s">
        <v>14018</v>
      </c>
      <c r="S2937">
        <v>406</v>
      </c>
      <c r="T2937" t="s">
        <v>37</v>
      </c>
      <c r="U2937" t="s">
        <v>38</v>
      </c>
      <c r="V2937" t="s">
        <v>272</v>
      </c>
      <c r="W2937" s="11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5">
      <c r="A2938" t="s">
        <v>28</v>
      </c>
      <c r="B2938" t="s">
        <v>823</v>
      </c>
      <c r="C2938">
        <v>43</v>
      </c>
      <c r="D2938">
        <v>111</v>
      </c>
      <c r="E2938">
        <v>2000</v>
      </c>
      <c r="F2938">
        <v>51</v>
      </c>
      <c r="G2938" t="s">
        <v>14019</v>
      </c>
      <c r="H2938">
        <v>15000</v>
      </c>
      <c r="I2938" s="11">
        <v>69800000</v>
      </c>
      <c r="J2938" t="s">
        <v>3479</v>
      </c>
      <c r="K2938" t="s">
        <v>317</v>
      </c>
      <c r="L2938" t="s">
        <v>14020</v>
      </c>
      <c r="M2938">
        <v>54723</v>
      </c>
      <c r="N2938">
        <v>15361</v>
      </c>
      <c r="O2938" t="s">
        <v>14021</v>
      </c>
      <c r="P2938">
        <v>2</v>
      </c>
      <c r="Q2938" t="s">
        <v>14022</v>
      </c>
      <c r="R2938" t="s">
        <v>14023</v>
      </c>
      <c r="S2938">
        <v>99</v>
      </c>
      <c r="T2938" t="s">
        <v>37</v>
      </c>
      <c r="U2938" t="s">
        <v>38</v>
      </c>
      <c r="V2938" t="s">
        <v>90</v>
      </c>
      <c r="W2938" s="11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5">
      <c r="A2939" t="s">
        <v>28</v>
      </c>
      <c r="B2939" t="s">
        <v>14024</v>
      </c>
      <c r="C2939">
        <v>270</v>
      </c>
      <c r="D2939">
        <v>101</v>
      </c>
      <c r="E2939">
        <v>36</v>
      </c>
      <c r="F2939">
        <v>27</v>
      </c>
      <c r="G2939" t="s">
        <v>14025</v>
      </c>
      <c r="H2939">
        <v>7000</v>
      </c>
      <c r="I2939" s="11">
        <v>59889948</v>
      </c>
      <c r="J2939" t="s">
        <v>2450</v>
      </c>
      <c r="K2939" t="s">
        <v>508</v>
      </c>
      <c r="L2939" t="s">
        <v>14026</v>
      </c>
      <c r="M2939">
        <v>355810</v>
      </c>
      <c r="N2939">
        <v>7227</v>
      </c>
      <c r="O2939" t="s">
        <v>14027</v>
      </c>
      <c r="P2939">
        <v>1</v>
      </c>
      <c r="Q2939" t="s">
        <v>14028</v>
      </c>
      <c r="R2939" t="s">
        <v>14029</v>
      </c>
      <c r="S2939">
        <v>889</v>
      </c>
      <c r="T2939" t="s">
        <v>37</v>
      </c>
      <c r="U2939" t="s">
        <v>38</v>
      </c>
      <c r="V2939" t="s">
        <v>569</v>
      </c>
      <c r="W2939" s="11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5">
      <c r="A2940" t="s">
        <v>28</v>
      </c>
      <c r="B2940" t="s">
        <v>3731</v>
      </c>
      <c r="C2940">
        <v>99</v>
      </c>
      <c r="D2940">
        <v>89</v>
      </c>
      <c r="E2940">
        <v>0</v>
      </c>
      <c r="F2940">
        <v>107</v>
      </c>
      <c r="G2940" t="s">
        <v>14030</v>
      </c>
      <c r="H2940">
        <v>217</v>
      </c>
      <c r="I2940" s="11">
        <v>52287414</v>
      </c>
      <c r="J2940" t="s">
        <v>6687</v>
      </c>
      <c r="K2940" t="s">
        <v>1268</v>
      </c>
      <c r="L2940" t="s">
        <v>14031</v>
      </c>
      <c r="M2940">
        <v>271794</v>
      </c>
      <c r="N2940">
        <v>644</v>
      </c>
      <c r="O2940" t="s">
        <v>13988</v>
      </c>
      <c r="P2940">
        <v>2</v>
      </c>
      <c r="Q2940" t="s">
        <v>14032</v>
      </c>
      <c r="R2940" t="s">
        <v>14033</v>
      </c>
      <c r="S2940">
        <v>584</v>
      </c>
      <c r="T2940" t="s">
        <v>37</v>
      </c>
      <c r="U2940" t="s">
        <v>38</v>
      </c>
      <c r="V2940" t="s">
        <v>569</v>
      </c>
      <c r="W2940" s="11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5">
      <c r="A2941" t="s">
        <v>28</v>
      </c>
      <c r="B2941" t="s">
        <v>5062</v>
      </c>
      <c r="C2941">
        <v>224</v>
      </c>
      <c r="D2941">
        <v>113</v>
      </c>
      <c r="E2941">
        <v>0</v>
      </c>
      <c r="F2941">
        <v>27</v>
      </c>
      <c r="G2941" t="s">
        <v>14034</v>
      </c>
      <c r="H2941">
        <v>133</v>
      </c>
      <c r="I2941" s="11">
        <v>45063889</v>
      </c>
      <c r="J2941" t="s">
        <v>3041</v>
      </c>
      <c r="K2941" t="s">
        <v>14035</v>
      </c>
      <c r="L2941" t="s">
        <v>14036</v>
      </c>
      <c r="M2941">
        <v>297250</v>
      </c>
      <c r="N2941">
        <v>241</v>
      </c>
      <c r="O2941" t="s">
        <v>14037</v>
      </c>
      <c r="P2941">
        <v>0</v>
      </c>
      <c r="Q2941" t="s">
        <v>14038</v>
      </c>
      <c r="R2941" t="s">
        <v>14039</v>
      </c>
      <c r="S2941">
        <v>1441</v>
      </c>
      <c r="T2941" t="s">
        <v>37</v>
      </c>
      <c r="U2941" t="s">
        <v>56</v>
      </c>
      <c r="V2941" t="s">
        <v>569</v>
      </c>
      <c r="W2941" s="11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5">
      <c r="A2942" t="s">
        <v>28</v>
      </c>
      <c r="B2942" t="s">
        <v>14040</v>
      </c>
      <c r="C2942">
        <v>58</v>
      </c>
      <c r="D2942">
        <v>95</v>
      </c>
      <c r="E2942">
        <v>548</v>
      </c>
      <c r="F2942">
        <v>360</v>
      </c>
      <c r="G2942" t="s">
        <v>14041</v>
      </c>
      <c r="H2942">
        <v>389</v>
      </c>
      <c r="I2942" s="11">
        <v>40066497</v>
      </c>
      <c r="J2942" t="s">
        <v>5897</v>
      </c>
      <c r="K2942" t="s">
        <v>14042</v>
      </c>
      <c r="L2942" t="s">
        <v>14043</v>
      </c>
      <c r="M2942">
        <v>23671</v>
      </c>
      <c r="N2942">
        <v>1792</v>
      </c>
      <c r="O2942" t="s">
        <v>14044</v>
      </c>
      <c r="P2942">
        <v>0</v>
      </c>
      <c r="Q2942" t="s">
        <v>14045</v>
      </c>
      <c r="R2942" t="s">
        <v>14046</v>
      </c>
      <c r="S2942">
        <v>247</v>
      </c>
      <c r="T2942" t="s">
        <v>37</v>
      </c>
      <c r="U2942" t="s">
        <v>38</v>
      </c>
      <c r="V2942" t="s">
        <v>39</v>
      </c>
      <c r="W2942" s="11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5">
      <c r="A2943" t="s">
        <v>28</v>
      </c>
      <c r="B2943" t="s">
        <v>14047</v>
      </c>
      <c r="C2943">
        <v>53</v>
      </c>
      <c r="D2943">
        <v>112</v>
      </c>
      <c r="E2943">
        <v>152</v>
      </c>
      <c r="F2943">
        <v>459</v>
      </c>
      <c r="G2943" t="s">
        <v>3107</v>
      </c>
      <c r="H2943">
        <v>16000</v>
      </c>
      <c r="I2943" s="11">
        <v>36500000</v>
      </c>
      <c r="J2943" t="s">
        <v>1663</v>
      </c>
      <c r="K2943" t="s">
        <v>3541</v>
      </c>
      <c r="L2943" t="s">
        <v>14048</v>
      </c>
      <c r="M2943">
        <v>87090</v>
      </c>
      <c r="N2943">
        <v>17568</v>
      </c>
      <c r="O2943" t="s">
        <v>3822</v>
      </c>
      <c r="P2943">
        <v>0</v>
      </c>
      <c r="Q2943" t="s">
        <v>14049</v>
      </c>
      <c r="R2943" t="s">
        <v>14050</v>
      </c>
      <c r="S2943">
        <v>142</v>
      </c>
      <c r="T2943" t="s">
        <v>37</v>
      </c>
      <c r="U2943" t="s">
        <v>38</v>
      </c>
      <c r="V2943" t="s">
        <v>90</v>
      </c>
      <c r="W2943" s="11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5">
      <c r="A2944" t="s">
        <v>28</v>
      </c>
      <c r="B2944" t="s">
        <v>12169</v>
      </c>
      <c r="C2944">
        <v>37</v>
      </c>
      <c r="D2944">
        <v>109</v>
      </c>
      <c r="E2944">
        <v>44</v>
      </c>
      <c r="F2944">
        <v>458</v>
      </c>
      <c r="G2944" t="s">
        <v>2169</v>
      </c>
      <c r="H2944">
        <v>1000</v>
      </c>
      <c r="I2944" s="11">
        <v>27362712</v>
      </c>
      <c r="J2944" t="s">
        <v>5505</v>
      </c>
      <c r="K2944" t="s">
        <v>2704</v>
      </c>
      <c r="L2944" t="s">
        <v>14051</v>
      </c>
      <c r="M2944">
        <v>5971</v>
      </c>
      <c r="N2944">
        <v>3199</v>
      </c>
      <c r="O2944" t="s">
        <v>7211</v>
      </c>
      <c r="P2944">
        <v>1</v>
      </c>
      <c r="Q2944" t="s">
        <v>14052</v>
      </c>
      <c r="R2944" t="s">
        <v>14053</v>
      </c>
      <c r="S2944">
        <v>60</v>
      </c>
      <c r="T2944" t="s">
        <v>37</v>
      </c>
      <c r="U2944" t="s">
        <v>38</v>
      </c>
      <c r="V2944" t="s">
        <v>39</v>
      </c>
      <c r="W2944" s="11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5">
      <c r="A2945" t="s">
        <v>28</v>
      </c>
      <c r="B2945" t="s">
        <v>14054</v>
      </c>
      <c r="C2945">
        <v>11</v>
      </c>
      <c r="D2945">
        <v>108</v>
      </c>
      <c r="E2945">
        <v>0</v>
      </c>
      <c r="F2945">
        <v>388</v>
      </c>
      <c r="G2945" t="s">
        <v>9535</v>
      </c>
      <c r="H2945">
        <v>585</v>
      </c>
      <c r="I2945" s="11">
        <v>34746109</v>
      </c>
      <c r="J2945" t="s">
        <v>14055</v>
      </c>
      <c r="K2945" t="s">
        <v>5000</v>
      </c>
      <c r="L2945" t="s">
        <v>14056</v>
      </c>
      <c r="M2945">
        <v>3122</v>
      </c>
      <c r="N2945">
        <v>3023</v>
      </c>
      <c r="O2945" t="s">
        <v>1201</v>
      </c>
      <c r="P2945">
        <v>2</v>
      </c>
      <c r="Q2945" t="s">
        <v>14057</v>
      </c>
      <c r="R2945" t="s">
        <v>14058</v>
      </c>
      <c r="S2945">
        <v>14</v>
      </c>
      <c r="T2945" t="s">
        <v>37</v>
      </c>
      <c r="U2945" t="s">
        <v>38</v>
      </c>
      <c r="V2945" t="s">
        <v>569</v>
      </c>
      <c r="W2945" s="11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5">
      <c r="A2946" t="s">
        <v>28</v>
      </c>
      <c r="B2946" t="s">
        <v>7751</v>
      </c>
      <c r="C2946">
        <v>327</v>
      </c>
      <c r="D2946">
        <v>100</v>
      </c>
      <c r="E2946">
        <v>129</v>
      </c>
      <c r="F2946">
        <v>3000</v>
      </c>
      <c r="G2946" t="s">
        <v>2382</v>
      </c>
      <c r="H2946">
        <v>23000</v>
      </c>
      <c r="I2946" s="11">
        <v>34963967</v>
      </c>
      <c r="J2946" t="s">
        <v>1375</v>
      </c>
      <c r="K2946" t="s">
        <v>62</v>
      </c>
      <c r="L2946" t="s">
        <v>14059</v>
      </c>
      <c r="M2946">
        <v>270441</v>
      </c>
      <c r="N2946">
        <v>39807</v>
      </c>
      <c r="O2946" t="s">
        <v>230</v>
      </c>
      <c r="P2946">
        <v>2</v>
      </c>
      <c r="Q2946" t="s">
        <v>14060</v>
      </c>
      <c r="R2946" t="s">
        <v>14061</v>
      </c>
      <c r="S2946">
        <v>378</v>
      </c>
      <c r="T2946" t="s">
        <v>37</v>
      </c>
      <c r="U2946" t="s">
        <v>38</v>
      </c>
      <c r="V2946" t="s">
        <v>569</v>
      </c>
      <c r="W2946" s="11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5">
      <c r="A2947" t="s">
        <v>28</v>
      </c>
      <c r="B2947" t="s">
        <v>14062</v>
      </c>
      <c r="C2947">
        <v>135</v>
      </c>
      <c r="D2947">
        <v>90</v>
      </c>
      <c r="E2947">
        <v>5</v>
      </c>
      <c r="F2947">
        <v>297</v>
      </c>
      <c r="G2947" t="s">
        <v>14063</v>
      </c>
      <c r="H2947">
        <v>449</v>
      </c>
      <c r="I2947" s="11">
        <v>25926543</v>
      </c>
      <c r="J2947" t="s">
        <v>2912</v>
      </c>
      <c r="K2947" t="s">
        <v>14064</v>
      </c>
      <c r="L2947" t="s">
        <v>14065</v>
      </c>
      <c r="M2947">
        <v>26609</v>
      </c>
      <c r="N2947">
        <v>1534</v>
      </c>
      <c r="O2947" t="s">
        <v>14066</v>
      </c>
      <c r="P2947">
        <v>1</v>
      </c>
      <c r="Q2947" t="s">
        <v>14067</v>
      </c>
      <c r="R2947" t="s">
        <v>14068</v>
      </c>
      <c r="S2947">
        <v>148</v>
      </c>
      <c r="T2947" t="s">
        <v>37</v>
      </c>
      <c r="U2947" t="s">
        <v>38</v>
      </c>
      <c r="V2947" t="s">
        <v>39</v>
      </c>
      <c r="W2947" s="11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5">
      <c r="A2948" t="s">
        <v>28</v>
      </c>
      <c r="B2948" t="s">
        <v>14069</v>
      </c>
      <c r="C2948">
        <v>164</v>
      </c>
      <c r="D2948">
        <v>94</v>
      </c>
      <c r="E2948">
        <v>19</v>
      </c>
      <c r="F2948">
        <v>117</v>
      </c>
      <c r="G2948" t="s">
        <v>14070</v>
      </c>
      <c r="H2948">
        <v>363</v>
      </c>
      <c r="I2948" s="11">
        <v>26049082</v>
      </c>
      <c r="J2948" t="s">
        <v>1618</v>
      </c>
      <c r="K2948" t="s">
        <v>14071</v>
      </c>
      <c r="L2948" t="s">
        <v>14072</v>
      </c>
      <c r="M2948">
        <v>76791</v>
      </c>
      <c r="N2948">
        <v>1024</v>
      </c>
      <c r="O2948" t="s">
        <v>14073</v>
      </c>
      <c r="P2948">
        <v>3</v>
      </c>
      <c r="Q2948" t="s">
        <v>14074</v>
      </c>
      <c r="R2948" t="s">
        <v>14075</v>
      </c>
      <c r="S2948">
        <v>100</v>
      </c>
      <c r="T2948" t="s">
        <v>37</v>
      </c>
      <c r="U2948" t="s">
        <v>38</v>
      </c>
      <c r="V2948" t="s">
        <v>569</v>
      </c>
      <c r="W2948" s="11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5">
      <c r="A2949" t="s">
        <v>28</v>
      </c>
      <c r="B2949" t="s">
        <v>830</v>
      </c>
      <c r="C2949">
        <v>41</v>
      </c>
      <c r="D2949">
        <v>111</v>
      </c>
      <c r="E2949">
        <v>0</v>
      </c>
      <c r="F2949">
        <v>591</v>
      </c>
      <c r="G2949" t="s">
        <v>1664</v>
      </c>
      <c r="H2949">
        <v>18000</v>
      </c>
      <c r="I2949" s="11">
        <v>22551000</v>
      </c>
      <c r="J2949" t="s">
        <v>1375</v>
      </c>
      <c r="K2949" t="s">
        <v>572</v>
      </c>
      <c r="L2949" t="s">
        <v>14076</v>
      </c>
      <c r="M2949">
        <v>37269</v>
      </c>
      <c r="N2949">
        <v>37645</v>
      </c>
      <c r="O2949" t="s">
        <v>737</v>
      </c>
      <c r="P2949">
        <v>0</v>
      </c>
      <c r="Q2949" t="s">
        <v>14077</v>
      </c>
      <c r="R2949" t="s">
        <v>14078</v>
      </c>
      <c r="S2949">
        <v>165</v>
      </c>
      <c r="T2949" t="s">
        <v>37</v>
      </c>
      <c r="U2949" t="s">
        <v>56</v>
      </c>
      <c r="V2949" t="s">
        <v>39</v>
      </c>
      <c r="W2949" s="11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5">
      <c r="A2950" t="s">
        <v>28</v>
      </c>
      <c r="B2950" t="s">
        <v>14079</v>
      </c>
      <c r="C2950">
        <v>143</v>
      </c>
      <c r="D2950">
        <v>142</v>
      </c>
      <c r="E2950">
        <v>13</v>
      </c>
      <c r="F2950">
        <v>244</v>
      </c>
      <c r="G2950" t="s">
        <v>14080</v>
      </c>
      <c r="H2950">
        <v>803</v>
      </c>
      <c r="I2950" s="11">
        <v>22800000</v>
      </c>
      <c r="J2950" t="s">
        <v>50</v>
      </c>
      <c r="K2950" t="s">
        <v>14081</v>
      </c>
      <c r="L2950" t="s">
        <v>14082</v>
      </c>
      <c r="M2950">
        <v>59941</v>
      </c>
      <c r="N2950">
        <v>1769</v>
      </c>
      <c r="O2950" t="s">
        <v>1066</v>
      </c>
      <c r="P2950">
        <v>2</v>
      </c>
      <c r="Q2950" t="s">
        <v>14083</v>
      </c>
      <c r="R2950" t="s">
        <v>14084</v>
      </c>
      <c r="S2950">
        <v>452</v>
      </c>
      <c r="T2950" t="s">
        <v>37</v>
      </c>
      <c r="U2950" t="s">
        <v>56</v>
      </c>
      <c r="V2950" t="s">
        <v>14085</v>
      </c>
      <c r="W2950" s="11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5">
      <c r="A2951" t="s">
        <v>28</v>
      </c>
      <c r="B2951" t="s">
        <v>6001</v>
      </c>
      <c r="C2951">
        <v>109</v>
      </c>
      <c r="D2951">
        <v>107</v>
      </c>
      <c r="E2951">
        <v>0</v>
      </c>
      <c r="F2951">
        <v>112</v>
      </c>
      <c r="G2951" t="s">
        <v>14086</v>
      </c>
      <c r="H2951">
        <v>969</v>
      </c>
      <c r="I2951" s="11">
        <v>18090181</v>
      </c>
      <c r="J2951" t="s">
        <v>2577</v>
      </c>
      <c r="K2951" t="s">
        <v>3499</v>
      </c>
      <c r="L2951" t="s">
        <v>14087</v>
      </c>
      <c r="M2951">
        <v>38191</v>
      </c>
      <c r="N2951">
        <v>1775</v>
      </c>
      <c r="O2951" t="s">
        <v>14088</v>
      </c>
      <c r="P2951">
        <v>0</v>
      </c>
      <c r="Q2951" t="s">
        <v>14089</v>
      </c>
      <c r="R2951" t="s">
        <v>14090</v>
      </c>
      <c r="S2951">
        <v>271</v>
      </c>
      <c r="T2951" t="s">
        <v>37</v>
      </c>
      <c r="U2951" t="s">
        <v>38</v>
      </c>
      <c r="V2951" t="s">
        <v>569</v>
      </c>
      <c r="W2951" s="11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5">
      <c r="A2952" t="s">
        <v>28</v>
      </c>
      <c r="B2952" t="s">
        <v>5623</v>
      </c>
      <c r="C2952">
        <v>59</v>
      </c>
      <c r="D2952">
        <v>91</v>
      </c>
      <c r="E2952">
        <v>13</v>
      </c>
      <c r="F2952">
        <v>292</v>
      </c>
      <c r="G2952" t="s">
        <v>10606</v>
      </c>
      <c r="H2952">
        <v>452</v>
      </c>
      <c r="I2952" s="11">
        <v>17843379</v>
      </c>
      <c r="J2952" t="s">
        <v>1375</v>
      </c>
      <c r="K2952" t="s">
        <v>1765</v>
      </c>
      <c r="L2952" t="s">
        <v>14091</v>
      </c>
      <c r="M2952">
        <v>14904</v>
      </c>
      <c r="N2952">
        <v>1760</v>
      </c>
      <c r="O2952" t="s">
        <v>14092</v>
      </c>
      <c r="P2952">
        <v>2</v>
      </c>
      <c r="Q2952" t="s">
        <v>14093</v>
      </c>
      <c r="R2952" t="s">
        <v>14094</v>
      </c>
      <c r="S2952">
        <v>147</v>
      </c>
      <c r="T2952" t="s">
        <v>37</v>
      </c>
      <c r="U2952" t="s">
        <v>38</v>
      </c>
      <c r="V2952" t="s">
        <v>39</v>
      </c>
      <c r="W2952" s="11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5">
      <c r="A2953" t="s">
        <v>28</v>
      </c>
      <c r="B2953" t="s">
        <v>12720</v>
      </c>
      <c r="C2953">
        <v>40</v>
      </c>
      <c r="D2953">
        <v>82</v>
      </c>
      <c r="E2953">
        <v>33</v>
      </c>
      <c r="F2953">
        <v>475</v>
      </c>
      <c r="G2953" t="s">
        <v>11205</v>
      </c>
      <c r="H2953">
        <v>744</v>
      </c>
      <c r="I2953" s="11">
        <v>17278980</v>
      </c>
      <c r="J2953" t="s">
        <v>982</v>
      </c>
      <c r="K2953" t="s">
        <v>2551</v>
      </c>
      <c r="L2953" t="s">
        <v>14096</v>
      </c>
      <c r="M2953">
        <v>48225</v>
      </c>
      <c r="N2953">
        <v>2400</v>
      </c>
      <c r="O2953" t="s">
        <v>3802</v>
      </c>
      <c r="P2953">
        <v>0</v>
      </c>
      <c r="Q2953" t="s">
        <v>14097</v>
      </c>
      <c r="R2953" t="s">
        <v>14098</v>
      </c>
      <c r="S2953">
        <v>164</v>
      </c>
      <c r="T2953" t="s">
        <v>37</v>
      </c>
      <c r="U2953" t="s">
        <v>38</v>
      </c>
      <c r="V2953" t="s">
        <v>569</v>
      </c>
      <c r="W2953" s="11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5">
      <c r="A2954" t="s">
        <v>28</v>
      </c>
      <c r="B2954" t="s">
        <v>14099</v>
      </c>
      <c r="C2954">
        <v>121</v>
      </c>
      <c r="D2954">
        <v>97</v>
      </c>
      <c r="E2954">
        <v>3</v>
      </c>
      <c r="F2954">
        <v>631</v>
      </c>
      <c r="G2954" t="s">
        <v>1495</v>
      </c>
      <c r="H2954">
        <v>24000</v>
      </c>
      <c r="I2954" s="11">
        <v>16699684</v>
      </c>
      <c r="J2954" t="s">
        <v>1618</v>
      </c>
      <c r="K2954" t="s">
        <v>77</v>
      </c>
      <c r="L2954" t="s">
        <v>14100</v>
      </c>
      <c r="M2954">
        <v>17461</v>
      </c>
      <c r="N2954">
        <v>25792</v>
      </c>
      <c r="O2954" t="s">
        <v>5122</v>
      </c>
      <c r="P2954">
        <v>1</v>
      </c>
      <c r="Q2954" t="s">
        <v>14101</v>
      </c>
      <c r="R2954" t="s">
        <v>14102</v>
      </c>
      <c r="S2954">
        <v>78</v>
      </c>
      <c r="T2954" t="s">
        <v>37</v>
      </c>
      <c r="U2954" t="s">
        <v>38</v>
      </c>
      <c r="V2954" t="s">
        <v>90</v>
      </c>
      <c r="W2954" s="11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5">
      <c r="A2955" t="s">
        <v>28</v>
      </c>
      <c r="B2955" t="s">
        <v>4961</v>
      </c>
      <c r="C2955">
        <v>358</v>
      </c>
      <c r="D2955">
        <v>128</v>
      </c>
      <c r="E2955">
        <v>79</v>
      </c>
      <c r="F2955">
        <v>414</v>
      </c>
      <c r="G2955" t="s">
        <v>4962</v>
      </c>
      <c r="H2955">
        <v>13000</v>
      </c>
      <c r="I2955" s="11">
        <v>50815288</v>
      </c>
      <c r="J2955" t="s">
        <v>3911</v>
      </c>
      <c r="K2955" t="s">
        <v>1124</v>
      </c>
      <c r="L2955" t="s">
        <v>4963</v>
      </c>
      <c r="M2955">
        <v>109191</v>
      </c>
      <c r="N2955">
        <v>14747</v>
      </c>
      <c r="O2955" t="s">
        <v>4964</v>
      </c>
      <c r="P2955">
        <v>0</v>
      </c>
      <c r="Q2955" t="s">
        <v>4965</v>
      </c>
      <c r="R2955" t="s">
        <v>4966</v>
      </c>
      <c r="S2955">
        <v>625</v>
      </c>
      <c r="T2955" t="s">
        <v>37</v>
      </c>
      <c r="U2955" t="s">
        <v>38</v>
      </c>
      <c r="V2955" t="s">
        <v>569</v>
      </c>
      <c r="W2955" s="11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5">
      <c r="A2956" t="s">
        <v>28</v>
      </c>
      <c r="B2956" t="s">
        <v>14103</v>
      </c>
      <c r="C2956">
        <v>288</v>
      </c>
      <c r="D2956">
        <v>102</v>
      </c>
      <c r="E2956">
        <v>126</v>
      </c>
      <c r="F2956">
        <v>517</v>
      </c>
      <c r="G2956" t="s">
        <v>1337</v>
      </c>
      <c r="H2956">
        <v>23000</v>
      </c>
      <c r="I2956" s="11">
        <v>15047419</v>
      </c>
      <c r="J2956" t="s">
        <v>1872</v>
      </c>
      <c r="K2956" t="s">
        <v>58</v>
      </c>
      <c r="L2956" t="s">
        <v>14104</v>
      </c>
      <c r="M2956">
        <v>357275</v>
      </c>
      <c r="N2956">
        <v>25462</v>
      </c>
      <c r="O2956" t="s">
        <v>3552</v>
      </c>
      <c r="P2956">
        <v>1</v>
      </c>
      <c r="Q2956" t="s">
        <v>14105</v>
      </c>
      <c r="R2956" t="s">
        <v>14106</v>
      </c>
      <c r="S2956">
        <v>1061</v>
      </c>
      <c r="T2956" t="s">
        <v>37</v>
      </c>
      <c r="U2956" t="s">
        <v>38</v>
      </c>
      <c r="V2956" t="s">
        <v>569</v>
      </c>
      <c r="W2956" s="11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5">
      <c r="A2957" t="s">
        <v>28</v>
      </c>
      <c r="B2957" t="s">
        <v>8395</v>
      </c>
      <c r="C2957">
        <v>107</v>
      </c>
      <c r="D2957">
        <v>93</v>
      </c>
      <c r="E2957">
        <v>44</v>
      </c>
      <c r="F2957">
        <v>596</v>
      </c>
      <c r="G2957" t="s">
        <v>1885</v>
      </c>
      <c r="H2957">
        <v>15000</v>
      </c>
      <c r="I2957" s="11">
        <v>14015786</v>
      </c>
      <c r="J2957" t="s">
        <v>209</v>
      </c>
      <c r="K2957" t="s">
        <v>368</v>
      </c>
      <c r="L2957" t="s">
        <v>14107</v>
      </c>
      <c r="M2957">
        <v>37952</v>
      </c>
      <c r="N2957">
        <v>27646</v>
      </c>
      <c r="O2957" t="s">
        <v>1451</v>
      </c>
      <c r="P2957">
        <v>3</v>
      </c>
      <c r="Q2957" t="s">
        <v>14108</v>
      </c>
      <c r="R2957" t="s">
        <v>14109</v>
      </c>
      <c r="S2957">
        <v>298</v>
      </c>
      <c r="T2957" t="s">
        <v>37</v>
      </c>
      <c r="U2957" t="s">
        <v>38</v>
      </c>
      <c r="V2957" t="s">
        <v>569</v>
      </c>
      <c r="W2957" s="11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5">
      <c r="A2958" t="s">
        <v>28</v>
      </c>
      <c r="B2958" t="s">
        <v>14110</v>
      </c>
      <c r="C2958">
        <v>91</v>
      </c>
      <c r="D2958">
        <v>138</v>
      </c>
      <c r="E2958">
        <v>78</v>
      </c>
      <c r="F2958">
        <v>968</v>
      </c>
      <c r="G2958" t="s">
        <v>5207</v>
      </c>
      <c r="H2958">
        <v>12000</v>
      </c>
      <c r="I2958" s="11">
        <v>10269307</v>
      </c>
      <c r="J2958" t="s">
        <v>329</v>
      </c>
      <c r="K2958" t="s">
        <v>4625</v>
      </c>
      <c r="L2958" t="s">
        <v>14111</v>
      </c>
      <c r="M2958">
        <v>53251</v>
      </c>
      <c r="N2958">
        <v>17524</v>
      </c>
      <c r="O2958" t="s">
        <v>374</v>
      </c>
      <c r="P2958">
        <v>0</v>
      </c>
      <c r="Q2958" t="s">
        <v>14112</v>
      </c>
      <c r="R2958" t="s">
        <v>14113</v>
      </c>
      <c r="S2958">
        <v>188</v>
      </c>
      <c r="T2958" t="s">
        <v>37</v>
      </c>
      <c r="U2958" t="s">
        <v>38</v>
      </c>
      <c r="V2958" t="s">
        <v>569</v>
      </c>
      <c r="W2958" s="11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5">
      <c r="A2959" t="s">
        <v>28</v>
      </c>
      <c r="B2959" t="s">
        <v>14114</v>
      </c>
      <c r="C2959">
        <v>231</v>
      </c>
      <c r="D2959">
        <v>93</v>
      </c>
      <c r="E2959">
        <v>132</v>
      </c>
      <c r="F2959">
        <v>216</v>
      </c>
      <c r="G2959" t="s">
        <v>4134</v>
      </c>
      <c r="H2959">
        <v>434</v>
      </c>
      <c r="I2959" s="11">
        <v>17536788</v>
      </c>
      <c r="J2959" t="s">
        <v>1375</v>
      </c>
      <c r="K2959" t="s">
        <v>14115</v>
      </c>
      <c r="L2959" t="s">
        <v>14116</v>
      </c>
      <c r="M2959">
        <v>49240</v>
      </c>
      <c r="N2959">
        <v>1183</v>
      </c>
      <c r="O2959" t="s">
        <v>14117</v>
      </c>
      <c r="P2959">
        <v>2</v>
      </c>
      <c r="Q2959" t="s">
        <v>14118</v>
      </c>
      <c r="R2959" t="s">
        <v>14119</v>
      </c>
      <c r="S2959">
        <v>142</v>
      </c>
      <c r="T2959" t="s">
        <v>37</v>
      </c>
      <c r="U2959" t="s">
        <v>38</v>
      </c>
      <c r="V2959" t="s">
        <v>39</v>
      </c>
      <c r="W2959" s="11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5">
      <c r="A2960" t="s">
        <v>28</v>
      </c>
      <c r="B2960" t="s">
        <v>3579</v>
      </c>
      <c r="C2960">
        <v>262</v>
      </c>
      <c r="D2960">
        <v>92</v>
      </c>
      <c r="E2960">
        <v>87</v>
      </c>
      <c r="F2960">
        <v>424</v>
      </c>
      <c r="G2960" t="s">
        <v>10633</v>
      </c>
      <c r="H2960">
        <v>15000</v>
      </c>
      <c r="I2960" s="11">
        <v>58401464</v>
      </c>
      <c r="J2960" t="s">
        <v>1618</v>
      </c>
      <c r="K2960" t="s">
        <v>177</v>
      </c>
      <c r="L2960" t="s">
        <v>14120</v>
      </c>
      <c r="M2960">
        <v>276746</v>
      </c>
      <c r="N2960">
        <v>16982</v>
      </c>
      <c r="O2960" t="s">
        <v>14121</v>
      </c>
      <c r="P2960">
        <v>1</v>
      </c>
      <c r="Q2960" t="s">
        <v>14122</v>
      </c>
      <c r="R2960" t="s">
        <v>14123</v>
      </c>
      <c r="S2960">
        <v>264</v>
      </c>
      <c r="T2960" t="s">
        <v>37</v>
      </c>
      <c r="U2960" t="s">
        <v>38</v>
      </c>
      <c r="V2960" t="s">
        <v>39</v>
      </c>
      <c r="W2960" s="11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5">
      <c r="A2961" t="s">
        <v>720</v>
      </c>
      <c r="B2961" t="s">
        <v>8580</v>
      </c>
      <c r="C2961">
        <v>196</v>
      </c>
      <c r="D2961">
        <v>92</v>
      </c>
      <c r="E2961">
        <v>54</v>
      </c>
      <c r="F2961">
        <v>306</v>
      </c>
      <c r="G2961" t="s">
        <v>1760</v>
      </c>
      <c r="H2961">
        <v>776</v>
      </c>
      <c r="I2961" s="11">
        <v>8279017</v>
      </c>
      <c r="J2961" t="s">
        <v>10645</v>
      </c>
      <c r="K2961" t="s">
        <v>305</v>
      </c>
      <c r="L2961" t="s">
        <v>14125</v>
      </c>
      <c r="M2961">
        <v>34191</v>
      </c>
      <c r="N2961">
        <v>1761</v>
      </c>
      <c r="O2961" t="s">
        <v>2180</v>
      </c>
      <c r="P2961">
        <v>1</v>
      </c>
      <c r="Q2961" t="s">
        <v>14126</v>
      </c>
      <c r="R2961" t="s">
        <v>14127</v>
      </c>
      <c r="S2961">
        <v>339</v>
      </c>
      <c r="T2961" t="s">
        <v>37</v>
      </c>
      <c r="U2961" t="s">
        <v>56</v>
      </c>
      <c r="V2961" t="s">
        <v>569</v>
      </c>
      <c r="W2961" s="11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5">
      <c r="A2962" t="s">
        <v>28</v>
      </c>
      <c r="B2962" t="s">
        <v>11278</v>
      </c>
      <c r="C2962">
        <v>83</v>
      </c>
      <c r="D2962">
        <v>104</v>
      </c>
      <c r="E2962">
        <v>18</v>
      </c>
      <c r="F2962">
        <v>741</v>
      </c>
      <c r="G2962" t="s">
        <v>4484</v>
      </c>
      <c r="H2962">
        <v>1000</v>
      </c>
      <c r="I2962" s="11">
        <v>10106233</v>
      </c>
      <c r="J2962" t="s">
        <v>2450</v>
      </c>
      <c r="K2962" t="s">
        <v>2415</v>
      </c>
      <c r="L2962" t="s">
        <v>14128</v>
      </c>
      <c r="M2962">
        <v>12702</v>
      </c>
      <c r="N2962">
        <v>5190</v>
      </c>
      <c r="O2962" t="s">
        <v>6245</v>
      </c>
      <c r="P2962">
        <v>0</v>
      </c>
      <c r="Q2962" t="s">
        <v>14129</v>
      </c>
      <c r="R2962" t="s">
        <v>14130</v>
      </c>
      <c r="S2962">
        <v>32</v>
      </c>
      <c r="T2962" t="s">
        <v>37</v>
      </c>
      <c r="U2962" t="s">
        <v>38</v>
      </c>
      <c r="V2962" t="s">
        <v>90</v>
      </c>
      <c r="W2962" s="11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5">
      <c r="A2963" t="s">
        <v>28</v>
      </c>
      <c r="B2963" t="s">
        <v>10228</v>
      </c>
      <c r="C2963">
        <v>11</v>
      </c>
      <c r="D2963">
        <v>89</v>
      </c>
      <c r="E2963">
        <v>15</v>
      </c>
      <c r="F2963">
        <v>660</v>
      </c>
      <c r="G2963" t="s">
        <v>6075</v>
      </c>
      <c r="H2963">
        <v>883</v>
      </c>
      <c r="I2963" s="11">
        <v>4692814</v>
      </c>
      <c r="J2963" t="s">
        <v>1611</v>
      </c>
      <c r="K2963" t="s">
        <v>4350</v>
      </c>
      <c r="L2963" t="s">
        <v>14131</v>
      </c>
      <c r="M2963">
        <v>2870</v>
      </c>
      <c r="N2963">
        <v>3291</v>
      </c>
      <c r="O2963" t="s">
        <v>1779</v>
      </c>
      <c r="P2963">
        <v>2</v>
      </c>
      <c r="Q2963" t="s">
        <v>14132</v>
      </c>
      <c r="R2963" t="s">
        <v>14133</v>
      </c>
      <c r="S2963">
        <v>34</v>
      </c>
      <c r="T2963" t="s">
        <v>37</v>
      </c>
      <c r="U2963" t="s">
        <v>38</v>
      </c>
      <c r="V2963" t="s">
        <v>39</v>
      </c>
      <c r="W2963" s="11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5">
      <c r="A2964" t="s">
        <v>28</v>
      </c>
      <c r="B2964" t="s">
        <v>14134</v>
      </c>
      <c r="C2964">
        <v>72</v>
      </c>
      <c r="D2964">
        <v>92</v>
      </c>
      <c r="E2964">
        <v>26</v>
      </c>
      <c r="F2964">
        <v>417</v>
      </c>
      <c r="G2964" t="s">
        <v>5618</v>
      </c>
      <c r="H2964">
        <v>1000</v>
      </c>
      <c r="I2964" s="11">
        <v>5018450</v>
      </c>
      <c r="J2964" t="s">
        <v>3479</v>
      </c>
      <c r="K2964" t="s">
        <v>2700</v>
      </c>
      <c r="L2964" t="s">
        <v>14135</v>
      </c>
      <c r="M2964">
        <v>8546</v>
      </c>
      <c r="N2964">
        <v>2687</v>
      </c>
      <c r="O2964" t="s">
        <v>10275</v>
      </c>
      <c r="P2964">
        <v>0</v>
      </c>
      <c r="Q2964" t="s">
        <v>14136</v>
      </c>
      <c r="R2964" t="s">
        <v>14137</v>
      </c>
      <c r="S2964">
        <v>86</v>
      </c>
      <c r="T2964" t="s">
        <v>37</v>
      </c>
      <c r="U2964" t="s">
        <v>38</v>
      </c>
      <c r="V2964" t="s">
        <v>569</v>
      </c>
      <c r="W2964" s="11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5">
      <c r="A2965" t="s">
        <v>28</v>
      </c>
      <c r="B2965" t="s">
        <v>14138</v>
      </c>
      <c r="C2965">
        <v>328</v>
      </c>
      <c r="D2965">
        <v>90</v>
      </c>
      <c r="E2965">
        <v>26</v>
      </c>
      <c r="F2965">
        <v>0</v>
      </c>
      <c r="G2965" t="s">
        <v>2338</v>
      </c>
      <c r="H2965">
        <v>1000</v>
      </c>
      <c r="I2965" s="11">
        <v>3442820</v>
      </c>
      <c r="J2965" t="s">
        <v>14139</v>
      </c>
      <c r="K2965" t="s">
        <v>2539</v>
      </c>
      <c r="L2965" t="s">
        <v>14140</v>
      </c>
      <c r="M2965">
        <v>31489</v>
      </c>
      <c r="N2965">
        <v>1442</v>
      </c>
      <c r="O2965" t="s">
        <v>14141</v>
      </c>
      <c r="P2965">
        <v>0</v>
      </c>
      <c r="Q2965" t="s">
        <v>14142</v>
      </c>
      <c r="R2965" t="s">
        <v>14143</v>
      </c>
      <c r="S2965">
        <v>140</v>
      </c>
      <c r="T2965" t="s">
        <v>37</v>
      </c>
      <c r="U2965" t="s">
        <v>38</v>
      </c>
      <c r="V2965" t="s">
        <v>569</v>
      </c>
      <c r="W2965" s="11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5">
      <c r="A2966" t="s">
        <v>28</v>
      </c>
      <c r="B2966" t="s">
        <v>10480</v>
      </c>
      <c r="C2966">
        <v>248</v>
      </c>
      <c r="D2966">
        <v>129</v>
      </c>
      <c r="E2966">
        <v>608</v>
      </c>
      <c r="F2966">
        <v>386</v>
      </c>
      <c r="G2966" t="s">
        <v>2356</v>
      </c>
      <c r="H2966">
        <v>1000</v>
      </c>
      <c r="I2966" s="11">
        <v>3205244</v>
      </c>
      <c r="J2966" t="s">
        <v>2450</v>
      </c>
      <c r="K2966" t="s">
        <v>388</v>
      </c>
      <c r="L2966" t="s">
        <v>14144</v>
      </c>
      <c r="M2966">
        <v>23629</v>
      </c>
      <c r="N2966">
        <v>2265</v>
      </c>
      <c r="O2966" t="s">
        <v>8508</v>
      </c>
      <c r="P2966">
        <v>0</v>
      </c>
      <c r="Q2966" t="s">
        <v>14145</v>
      </c>
      <c r="R2966" t="s">
        <v>14146</v>
      </c>
      <c r="S2966">
        <v>141</v>
      </c>
      <c r="T2966" t="s">
        <v>37</v>
      </c>
      <c r="U2966" t="s">
        <v>56</v>
      </c>
      <c r="V2966" t="s">
        <v>39</v>
      </c>
      <c r="W2966" s="11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5">
      <c r="A2967" t="s">
        <v>28</v>
      </c>
      <c r="B2967" t="s">
        <v>14147</v>
      </c>
      <c r="C2967">
        <v>128</v>
      </c>
      <c r="D2967">
        <v>111</v>
      </c>
      <c r="E2967">
        <v>341</v>
      </c>
      <c r="F2967">
        <v>569</v>
      </c>
      <c r="G2967" t="s">
        <v>5742</v>
      </c>
      <c r="H2967">
        <v>963</v>
      </c>
      <c r="I2967" s="11">
        <v>3076425</v>
      </c>
      <c r="J2967" t="s">
        <v>14148</v>
      </c>
      <c r="K2967" t="s">
        <v>6340</v>
      </c>
      <c r="L2967" t="s">
        <v>14149</v>
      </c>
      <c r="M2967">
        <v>23660</v>
      </c>
      <c r="N2967">
        <v>3543</v>
      </c>
      <c r="O2967" t="s">
        <v>14150</v>
      </c>
      <c r="P2967">
        <v>1</v>
      </c>
      <c r="Q2967" t="s">
        <v>14151</v>
      </c>
      <c r="R2967" t="s">
        <v>14152</v>
      </c>
      <c r="S2967">
        <v>162</v>
      </c>
      <c r="T2967" t="s">
        <v>1417</v>
      </c>
      <c r="U2967" t="s">
        <v>1418</v>
      </c>
      <c r="V2967" t="s">
        <v>569</v>
      </c>
      <c r="W2967" s="11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5">
      <c r="A2968" t="s">
        <v>28</v>
      </c>
      <c r="B2968" t="s">
        <v>11817</v>
      </c>
      <c r="C2968">
        <v>45</v>
      </c>
      <c r="D2968">
        <v>79</v>
      </c>
      <c r="E2968">
        <v>73</v>
      </c>
      <c r="F2968">
        <v>112</v>
      </c>
      <c r="G2968" t="s">
        <v>1669</v>
      </c>
      <c r="H2968">
        <v>1000</v>
      </c>
      <c r="I2968" s="11">
        <v>2275557</v>
      </c>
      <c r="J2968" t="s">
        <v>412</v>
      </c>
      <c r="K2968" t="s">
        <v>571</v>
      </c>
      <c r="L2968" t="s">
        <v>14153</v>
      </c>
      <c r="M2968">
        <v>12561</v>
      </c>
      <c r="N2968">
        <v>2404</v>
      </c>
      <c r="O2968" t="s">
        <v>14154</v>
      </c>
      <c r="P2968">
        <v>2</v>
      </c>
      <c r="Q2968" t="s">
        <v>14155</v>
      </c>
      <c r="R2968" t="s">
        <v>14156</v>
      </c>
      <c r="S2968">
        <v>102</v>
      </c>
      <c r="T2968" t="s">
        <v>37</v>
      </c>
      <c r="U2968" t="s">
        <v>38</v>
      </c>
      <c r="V2968" t="s">
        <v>569</v>
      </c>
      <c r="W2968" s="11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5">
      <c r="A2969" t="s">
        <v>28</v>
      </c>
      <c r="B2969" t="s">
        <v>4738</v>
      </c>
      <c r="C2969">
        <v>49</v>
      </c>
      <c r="D2969">
        <v>104</v>
      </c>
      <c r="E2969">
        <v>71</v>
      </c>
      <c r="F2969">
        <v>168</v>
      </c>
      <c r="G2969" t="s">
        <v>5305</v>
      </c>
      <c r="H2969">
        <v>1000</v>
      </c>
      <c r="I2969" s="11">
        <v>1789892</v>
      </c>
      <c r="J2969" t="s">
        <v>982</v>
      </c>
      <c r="K2969" t="s">
        <v>766</v>
      </c>
      <c r="L2969" t="s">
        <v>14157</v>
      </c>
      <c r="M2969">
        <v>9494</v>
      </c>
      <c r="N2969">
        <v>1795</v>
      </c>
      <c r="O2969" t="s">
        <v>14158</v>
      </c>
      <c r="P2969">
        <v>1</v>
      </c>
      <c r="Q2969" t="s">
        <v>14159</v>
      </c>
      <c r="R2969" t="s">
        <v>14160</v>
      </c>
      <c r="S2969">
        <v>109</v>
      </c>
      <c r="T2969" t="s">
        <v>37</v>
      </c>
      <c r="U2969" t="s">
        <v>740</v>
      </c>
      <c r="V2969" t="s">
        <v>569</v>
      </c>
      <c r="W2969" s="11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5">
      <c r="A2970" t="s">
        <v>28</v>
      </c>
      <c r="B2970" t="s">
        <v>14161</v>
      </c>
      <c r="C2970">
        <v>163</v>
      </c>
      <c r="D2970">
        <v>101</v>
      </c>
      <c r="E2970">
        <v>16</v>
      </c>
      <c r="F2970">
        <v>472</v>
      </c>
      <c r="G2970" t="s">
        <v>12083</v>
      </c>
      <c r="H2970">
        <v>943</v>
      </c>
      <c r="I2970" s="11">
        <v>6350058</v>
      </c>
      <c r="J2970" t="s">
        <v>1375</v>
      </c>
      <c r="K2970" t="s">
        <v>820</v>
      </c>
      <c r="L2970" t="s">
        <v>14162</v>
      </c>
      <c r="M2970">
        <v>106098</v>
      </c>
      <c r="N2970">
        <v>2786</v>
      </c>
      <c r="O2970" t="s">
        <v>7200</v>
      </c>
      <c r="P2970">
        <v>3</v>
      </c>
      <c r="Q2970" t="s">
        <v>14163</v>
      </c>
      <c r="R2970" t="s">
        <v>14164</v>
      </c>
      <c r="S2970">
        <v>150</v>
      </c>
      <c r="T2970" t="s">
        <v>37</v>
      </c>
      <c r="U2970" t="s">
        <v>38</v>
      </c>
      <c r="V2970" t="s">
        <v>39</v>
      </c>
      <c r="W2970" s="11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5">
      <c r="A2971" t="s">
        <v>28</v>
      </c>
      <c r="B2971" t="s">
        <v>9081</v>
      </c>
      <c r="C2971">
        <v>163</v>
      </c>
      <c r="D2971">
        <v>113</v>
      </c>
      <c r="E2971">
        <v>13</v>
      </c>
      <c r="F2971">
        <v>594</v>
      </c>
      <c r="G2971" t="s">
        <v>14165</v>
      </c>
      <c r="H2971">
        <v>5000</v>
      </c>
      <c r="I2971" s="11">
        <v>1094798</v>
      </c>
      <c r="J2971" t="s">
        <v>2944</v>
      </c>
      <c r="K2971" t="s">
        <v>2330</v>
      </c>
      <c r="L2971" t="s">
        <v>14166</v>
      </c>
      <c r="M2971">
        <v>11158</v>
      </c>
      <c r="N2971">
        <v>7692</v>
      </c>
      <c r="O2971" t="s">
        <v>4520</v>
      </c>
      <c r="P2971">
        <v>6</v>
      </c>
      <c r="Q2971" t="s">
        <v>14167</v>
      </c>
      <c r="R2971" t="s">
        <v>14168</v>
      </c>
      <c r="S2971">
        <v>73</v>
      </c>
      <c r="T2971" t="s">
        <v>37</v>
      </c>
      <c r="U2971" t="s">
        <v>56</v>
      </c>
      <c r="V2971" t="s">
        <v>569</v>
      </c>
      <c r="W2971" s="11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5">
      <c r="A2972" t="s">
        <v>28</v>
      </c>
      <c r="B2972" t="s">
        <v>10700</v>
      </c>
      <c r="C2972">
        <v>90</v>
      </c>
      <c r="D2972">
        <v>92</v>
      </c>
      <c r="E2972">
        <v>14</v>
      </c>
      <c r="F2972">
        <v>291</v>
      </c>
      <c r="G2972" t="s">
        <v>388</v>
      </c>
      <c r="H2972">
        <v>14000</v>
      </c>
      <c r="I2972" s="11">
        <v>1071240</v>
      </c>
      <c r="J2972" t="s">
        <v>1493</v>
      </c>
      <c r="K2972" t="s">
        <v>426</v>
      </c>
      <c r="L2972" t="s">
        <v>14169</v>
      </c>
      <c r="M2972">
        <v>3571</v>
      </c>
      <c r="N2972">
        <v>15848</v>
      </c>
      <c r="O2972" t="s">
        <v>14170</v>
      </c>
      <c r="P2972">
        <v>2</v>
      </c>
      <c r="Q2972" t="s">
        <v>14171</v>
      </c>
      <c r="R2972" t="s">
        <v>14172</v>
      </c>
      <c r="S2972">
        <v>34</v>
      </c>
      <c r="T2972" t="s">
        <v>37</v>
      </c>
      <c r="U2972" t="s">
        <v>56</v>
      </c>
      <c r="V2972" t="s">
        <v>39</v>
      </c>
      <c r="W2972" s="11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5">
      <c r="A2973" t="s">
        <v>28</v>
      </c>
      <c r="B2973" t="s">
        <v>14173</v>
      </c>
      <c r="C2973">
        <v>23</v>
      </c>
      <c r="D2973">
        <v>106</v>
      </c>
      <c r="E2973">
        <v>23</v>
      </c>
      <c r="F2973">
        <v>200</v>
      </c>
      <c r="G2973" t="s">
        <v>14174</v>
      </c>
      <c r="H2973">
        <v>1000</v>
      </c>
      <c r="I2973" s="11">
        <v>532190</v>
      </c>
      <c r="J2973" t="s">
        <v>6592</v>
      </c>
      <c r="K2973" t="s">
        <v>4283</v>
      </c>
      <c r="L2973" t="s">
        <v>14175</v>
      </c>
      <c r="M2973">
        <v>5673</v>
      </c>
      <c r="N2973">
        <v>1610</v>
      </c>
      <c r="O2973" t="s">
        <v>14176</v>
      </c>
      <c r="P2973">
        <v>2</v>
      </c>
      <c r="Q2973" t="s">
        <v>14177</v>
      </c>
      <c r="R2973" t="s">
        <v>14178</v>
      </c>
      <c r="S2973">
        <v>37</v>
      </c>
      <c r="T2973" t="s">
        <v>37</v>
      </c>
      <c r="U2973" t="s">
        <v>38</v>
      </c>
      <c r="V2973" t="s">
        <v>39</v>
      </c>
      <c r="W2973" s="11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5">
      <c r="A2974" t="s">
        <v>28</v>
      </c>
      <c r="B2974" t="s">
        <v>14179</v>
      </c>
      <c r="C2974">
        <v>118</v>
      </c>
      <c r="D2974">
        <v>75</v>
      </c>
      <c r="E2974">
        <v>45</v>
      </c>
      <c r="F2974">
        <v>4</v>
      </c>
      <c r="G2974" t="s">
        <v>14180</v>
      </c>
      <c r="H2974">
        <v>61</v>
      </c>
      <c r="I2974" s="11">
        <v>686383</v>
      </c>
      <c r="J2974" t="s">
        <v>612</v>
      </c>
      <c r="K2974" t="s">
        <v>14181</v>
      </c>
      <c r="L2974" t="s">
        <v>14182</v>
      </c>
      <c r="M2974">
        <v>22811</v>
      </c>
      <c r="N2974">
        <v>75</v>
      </c>
      <c r="O2974" t="s">
        <v>14183</v>
      </c>
      <c r="P2974">
        <v>0</v>
      </c>
      <c r="Q2974" t="s">
        <v>14184</v>
      </c>
      <c r="R2974" t="s">
        <v>14185</v>
      </c>
      <c r="S2974">
        <v>71</v>
      </c>
      <c r="T2974" t="s">
        <v>37</v>
      </c>
      <c r="U2974" t="s">
        <v>1418</v>
      </c>
      <c r="V2974" t="s">
        <v>4621</v>
      </c>
      <c r="W2974" s="11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5">
      <c r="A2975" t="s">
        <v>28</v>
      </c>
      <c r="B2975" t="s">
        <v>14186</v>
      </c>
      <c r="C2975">
        <v>283</v>
      </c>
      <c r="D2975">
        <v>104</v>
      </c>
      <c r="E2975">
        <v>109</v>
      </c>
      <c r="F2975">
        <v>7</v>
      </c>
      <c r="G2975" t="s">
        <v>14187</v>
      </c>
      <c r="H2975">
        <v>480</v>
      </c>
      <c r="I2975" s="11">
        <v>16168741</v>
      </c>
      <c r="J2975" t="s">
        <v>5897</v>
      </c>
      <c r="K2975" t="s">
        <v>1499</v>
      </c>
      <c r="L2975" t="s">
        <v>14188</v>
      </c>
      <c r="M2975">
        <v>99430</v>
      </c>
      <c r="N2975">
        <v>517</v>
      </c>
      <c r="O2975" t="s">
        <v>14189</v>
      </c>
      <c r="P2975">
        <v>1</v>
      </c>
      <c r="Q2975" t="s">
        <v>14190</v>
      </c>
      <c r="R2975" t="s">
        <v>14191</v>
      </c>
      <c r="S2975">
        <v>182</v>
      </c>
      <c r="T2975" t="s">
        <v>37</v>
      </c>
      <c r="U2975" t="s">
        <v>38</v>
      </c>
      <c r="V2975" t="s">
        <v>569</v>
      </c>
      <c r="W2975" s="11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5">
      <c r="A2976" t="s">
        <v>28</v>
      </c>
      <c r="B2976" t="s">
        <v>14192</v>
      </c>
      <c r="C2976">
        <v>74</v>
      </c>
      <c r="D2976">
        <v>108</v>
      </c>
      <c r="E2976">
        <v>12</v>
      </c>
      <c r="F2976">
        <v>710</v>
      </c>
      <c r="G2976" t="s">
        <v>9686</v>
      </c>
      <c r="H2976">
        <v>2000</v>
      </c>
      <c r="I2976" s="11">
        <v>568695</v>
      </c>
      <c r="J2976" t="s">
        <v>8366</v>
      </c>
      <c r="K2976" t="s">
        <v>2308</v>
      </c>
      <c r="L2976" t="s">
        <v>14193</v>
      </c>
      <c r="M2976">
        <v>16617</v>
      </c>
      <c r="N2976">
        <v>3921</v>
      </c>
      <c r="O2976" t="s">
        <v>3154</v>
      </c>
      <c r="P2976">
        <v>2</v>
      </c>
      <c r="Q2976" t="s">
        <v>14194</v>
      </c>
      <c r="R2976" t="s">
        <v>14195</v>
      </c>
      <c r="S2976">
        <v>110</v>
      </c>
      <c r="T2976" t="s">
        <v>37</v>
      </c>
      <c r="U2976" t="s">
        <v>38</v>
      </c>
      <c r="V2976" t="s">
        <v>569</v>
      </c>
      <c r="W2976" s="11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5">
      <c r="A2977" t="s">
        <v>28</v>
      </c>
      <c r="B2977" t="s">
        <v>14196</v>
      </c>
      <c r="C2977">
        <v>41</v>
      </c>
      <c r="D2977">
        <v>99</v>
      </c>
      <c r="E2977">
        <v>30</v>
      </c>
      <c r="F2977">
        <v>209</v>
      </c>
      <c r="G2977" t="s">
        <v>14197</v>
      </c>
      <c r="H2977">
        <v>480</v>
      </c>
      <c r="I2977" s="11">
        <v>398420</v>
      </c>
      <c r="J2977" t="s">
        <v>1872</v>
      </c>
      <c r="K2977" t="s">
        <v>5970</v>
      </c>
      <c r="L2977" t="s">
        <v>14198</v>
      </c>
      <c r="M2977">
        <v>5049</v>
      </c>
      <c r="N2977">
        <v>1234</v>
      </c>
      <c r="O2977" t="s">
        <v>14199</v>
      </c>
      <c r="P2977">
        <v>3</v>
      </c>
      <c r="Q2977" t="s">
        <v>14200</v>
      </c>
      <c r="R2977" t="s">
        <v>14201</v>
      </c>
      <c r="S2977">
        <v>48</v>
      </c>
      <c r="T2977" t="s">
        <v>37</v>
      </c>
      <c r="U2977" t="s">
        <v>38</v>
      </c>
      <c r="V2977" t="s">
        <v>569</v>
      </c>
      <c r="W2977" s="11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5">
      <c r="A2978" t="s">
        <v>28</v>
      </c>
      <c r="B2978" t="s">
        <v>14202</v>
      </c>
      <c r="C2978">
        <v>66</v>
      </c>
      <c r="D2978">
        <v>109</v>
      </c>
      <c r="E2978">
        <v>200</v>
      </c>
      <c r="F2978">
        <v>1000</v>
      </c>
      <c r="G2978" t="s">
        <v>428</v>
      </c>
      <c r="H2978">
        <v>21000</v>
      </c>
      <c r="I2978" s="11">
        <v>336456</v>
      </c>
      <c r="J2978" t="s">
        <v>14203</v>
      </c>
      <c r="K2978" t="s">
        <v>92</v>
      </c>
      <c r="L2978" t="s">
        <v>14204</v>
      </c>
      <c r="M2978">
        <v>7116</v>
      </c>
      <c r="N2978">
        <v>41645</v>
      </c>
      <c r="O2978" t="s">
        <v>1199</v>
      </c>
      <c r="P2978">
        <v>2</v>
      </c>
      <c r="Q2978" t="s">
        <v>14205</v>
      </c>
      <c r="R2978" t="s">
        <v>14206</v>
      </c>
      <c r="S2978">
        <v>79</v>
      </c>
      <c r="T2978" t="s">
        <v>37</v>
      </c>
      <c r="U2978" t="s">
        <v>38</v>
      </c>
      <c r="V2978" t="s">
        <v>569</v>
      </c>
      <c r="W2978" s="11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5">
      <c r="A2979" t="s">
        <v>720</v>
      </c>
      <c r="B2979" t="s">
        <v>14207</v>
      </c>
      <c r="C2979">
        <v>140</v>
      </c>
      <c r="D2979">
        <v>93</v>
      </c>
      <c r="E2979">
        <v>8</v>
      </c>
      <c r="F2979">
        <v>33</v>
      </c>
      <c r="G2979" t="s">
        <v>2588</v>
      </c>
      <c r="H2979">
        <v>553</v>
      </c>
      <c r="I2979" s="11">
        <v>298110</v>
      </c>
      <c r="J2979" t="s">
        <v>12902</v>
      </c>
      <c r="K2979" t="s">
        <v>14208</v>
      </c>
      <c r="L2979" t="s">
        <v>14209</v>
      </c>
      <c r="M2979">
        <v>25055</v>
      </c>
      <c r="N2979">
        <v>786</v>
      </c>
      <c r="O2979" t="s">
        <v>14210</v>
      </c>
      <c r="P2979">
        <v>1</v>
      </c>
      <c r="Q2979" t="s">
        <v>14211</v>
      </c>
      <c r="R2979" t="s">
        <v>14212</v>
      </c>
      <c r="S2979">
        <v>98</v>
      </c>
      <c r="T2979" t="s">
        <v>37</v>
      </c>
      <c r="U2979" t="s">
        <v>263</v>
      </c>
      <c r="V2979" t="s">
        <v>569</v>
      </c>
      <c r="W2979" s="11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5">
      <c r="A2980" t="s">
        <v>28</v>
      </c>
      <c r="B2980" t="s">
        <v>5235</v>
      </c>
      <c r="C2980">
        <v>32</v>
      </c>
      <c r="D2980">
        <v>99</v>
      </c>
      <c r="E2980">
        <v>387</v>
      </c>
      <c r="F2980">
        <v>399</v>
      </c>
      <c r="G2980" t="s">
        <v>8951</v>
      </c>
      <c r="H2980">
        <v>8000</v>
      </c>
      <c r="I2980" s="11">
        <v>127144</v>
      </c>
      <c r="J2980" t="s">
        <v>1375</v>
      </c>
      <c r="K2980" t="s">
        <v>1213</v>
      </c>
      <c r="L2980" t="s">
        <v>14213</v>
      </c>
      <c r="M2980">
        <v>5159</v>
      </c>
      <c r="N2980">
        <v>9608</v>
      </c>
      <c r="O2980" t="s">
        <v>5266</v>
      </c>
      <c r="P2980">
        <v>4</v>
      </c>
      <c r="Q2980" t="s">
        <v>14214</v>
      </c>
      <c r="R2980" t="s">
        <v>14215</v>
      </c>
      <c r="S2980">
        <v>27</v>
      </c>
      <c r="T2980" t="s">
        <v>37</v>
      </c>
      <c r="U2980" t="s">
        <v>38</v>
      </c>
      <c r="V2980" t="s">
        <v>39</v>
      </c>
      <c r="W2980" s="11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5">
      <c r="A2981" t="s">
        <v>28</v>
      </c>
      <c r="B2981" t="s">
        <v>6616</v>
      </c>
      <c r="C2981">
        <v>68</v>
      </c>
      <c r="D2981">
        <v>98</v>
      </c>
      <c r="E2981">
        <v>36</v>
      </c>
      <c r="F2981">
        <v>405</v>
      </c>
      <c r="G2981" t="s">
        <v>698</v>
      </c>
      <c r="H2981">
        <v>10000</v>
      </c>
      <c r="I2981" s="11">
        <v>117190</v>
      </c>
      <c r="J2981" t="s">
        <v>1689</v>
      </c>
      <c r="K2981" t="s">
        <v>103</v>
      </c>
      <c r="L2981" t="s">
        <v>14216</v>
      </c>
      <c r="M2981">
        <v>29994</v>
      </c>
      <c r="N2981">
        <v>11770</v>
      </c>
      <c r="O2981" t="s">
        <v>13167</v>
      </c>
      <c r="P2981">
        <v>4</v>
      </c>
      <c r="Q2981" t="s">
        <v>14217</v>
      </c>
      <c r="R2981" t="s">
        <v>14218</v>
      </c>
      <c r="S2981">
        <v>86</v>
      </c>
      <c r="T2981" t="s">
        <v>37</v>
      </c>
      <c r="U2981" t="s">
        <v>56</v>
      </c>
      <c r="V2981" t="s">
        <v>39</v>
      </c>
      <c r="W2981" s="11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5">
      <c r="A2982" t="s">
        <v>28</v>
      </c>
      <c r="B2982" t="s">
        <v>14219</v>
      </c>
      <c r="C2982">
        <v>79</v>
      </c>
      <c r="D2982">
        <v>95</v>
      </c>
      <c r="E2982">
        <v>3</v>
      </c>
      <c r="F2982">
        <v>448</v>
      </c>
      <c r="G2982" t="s">
        <v>14220</v>
      </c>
      <c r="H2982">
        <v>905</v>
      </c>
      <c r="I2982" s="11">
        <v>108662</v>
      </c>
      <c r="J2982" t="s">
        <v>6467</v>
      </c>
      <c r="K2982" t="s">
        <v>5618</v>
      </c>
      <c r="L2982" t="s">
        <v>14221</v>
      </c>
      <c r="M2982">
        <v>26849</v>
      </c>
      <c r="N2982">
        <v>3185</v>
      </c>
      <c r="O2982" t="s">
        <v>13371</v>
      </c>
      <c r="P2982">
        <v>0</v>
      </c>
      <c r="Q2982" t="s">
        <v>14222</v>
      </c>
      <c r="R2982" t="s">
        <v>14223</v>
      </c>
      <c r="S2982">
        <v>107</v>
      </c>
      <c r="T2982" t="s">
        <v>37</v>
      </c>
      <c r="U2982" t="s">
        <v>38</v>
      </c>
      <c r="V2982" t="s">
        <v>569</v>
      </c>
      <c r="W2982" s="11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5">
      <c r="A2983" t="s">
        <v>28</v>
      </c>
      <c r="B2983" t="s">
        <v>14224</v>
      </c>
      <c r="C2983">
        <v>26</v>
      </c>
      <c r="D2983">
        <v>107</v>
      </c>
      <c r="E2983">
        <v>53</v>
      </c>
      <c r="F2983">
        <v>463</v>
      </c>
      <c r="G2983" t="s">
        <v>5445</v>
      </c>
      <c r="H2983">
        <v>954</v>
      </c>
      <c r="I2983" s="11">
        <v>53481</v>
      </c>
      <c r="J2983" t="s">
        <v>2062</v>
      </c>
      <c r="K2983" t="s">
        <v>768</v>
      </c>
      <c r="L2983" t="s">
        <v>14225</v>
      </c>
      <c r="M2983">
        <v>5557</v>
      </c>
      <c r="N2983">
        <v>2512</v>
      </c>
      <c r="O2983" t="s">
        <v>4735</v>
      </c>
      <c r="P2983">
        <v>5</v>
      </c>
      <c r="Q2983" t="s">
        <v>14226</v>
      </c>
      <c r="R2983" t="s">
        <v>14227</v>
      </c>
      <c r="S2983">
        <v>34</v>
      </c>
      <c r="T2983" t="s">
        <v>37</v>
      </c>
      <c r="U2983" t="s">
        <v>38</v>
      </c>
      <c r="V2983" t="s">
        <v>569</v>
      </c>
      <c r="W2983" s="11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5">
      <c r="A2984" t="s">
        <v>28</v>
      </c>
      <c r="B2984" t="s">
        <v>14228</v>
      </c>
      <c r="C2984">
        <v>100</v>
      </c>
      <c r="D2984">
        <v>102</v>
      </c>
      <c r="E2984">
        <v>346</v>
      </c>
      <c r="F2984">
        <v>488</v>
      </c>
      <c r="G2984" t="s">
        <v>14229</v>
      </c>
      <c r="H2984">
        <v>947</v>
      </c>
      <c r="I2984" s="11">
        <v>23106</v>
      </c>
      <c r="J2984" t="s">
        <v>2996</v>
      </c>
      <c r="K2984" t="s">
        <v>2234</v>
      </c>
      <c r="L2984" t="s">
        <v>14230</v>
      </c>
      <c r="M2984">
        <v>9003</v>
      </c>
      <c r="N2984">
        <v>2572</v>
      </c>
      <c r="O2984" t="s">
        <v>6877</v>
      </c>
      <c r="P2984">
        <v>0</v>
      </c>
      <c r="Q2984" t="s">
        <v>14231</v>
      </c>
      <c r="R2984" t="s">
        <v>14232</v>
      </c>
      <c r="S2984">
        <v>58</v>
      </c>
      <c r="T2984" t="s">
        <v>37</v>
      </c>
      <c r="U2984" t="s">
        <v>6727</v>
      </c>
      <c r="V2984" t="s">
        <v>5347</v>
      </c>
      <c r="W2984" s="11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5">
      <c r="A2985" t="s">
        <v>28</v>
      </c>
      <c r="B2985" t="s">
        <v>10583</v>
      </c>
      <c r="C2985">
        <v>150</v>
      </c>
      <c r="D2985">
        <v>124</v>
      </c>
      <c r="E2985">
        <v>78</v>
      </c>
      <c r="F2985">
        <v>4</v>
      </c>
      <c r="G2985" t="s">
        <v>14233</v>
      </c>
      <c r="H2985">
        <v>6</v>
      </c>
      <c r="I2985" s="11">
        <v>439162</v>
      </c>
      <c r="J2985" t="s">
        <v>14234</v>
      </c>
      <c r="K2985" t="s">
        <v>14235</v>
      </c>
      <c r="L2985" t="s">
        <v>14236</v>
      </c>
      <c r="M2985">
        <v>106160</v>
      </c>
      <c r="N2985">
        <v>28</v>
      </c>
      <c r="O2985" t="s">
        <v>14237</v>
      </c>
      <c r="P2985">
        <v>0</v>
      </c>
      <c r="Q2985" t="s">
        <v>14238</v>
      </c>
      <c r="R2985" t="s">
        <v>14239</v>
      </c>
      <c r="S2985">
        <v>430</v>
      </c>
      <c r="T2985" t="s">
        <v>652</v>
      </c>
      <c r="U2985" t="s">
        <v>653</v>
      </c>
      <c r="V2985" t="s">
        <v>569</v>
      </c>
      <c r="W2985" s="11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5">
      <c r="A2986" t="s">
        <v>28</v>
      </c>
      <c r="B2986" t="s">
        <v>14240</v>
      </c>
      <c r="C2986">
        <v>85</v>
      </c>
      <c r="D2986">
        <v>90</v>
      </c>
      <c r="E2986">
        <v>21</v>
      </c>
      <c r="F2986">
        <v>112</v>
      </c>
      <c r="G2986" t="s">
        <v>5071</v>
      </c>
      <c r="H2986">
        <v>186</v>
      </c>
      <c r="I2986" s="11">
        <v>671240</v>
      </c>
      <c r="J2986" t="s">
        <v>1375</v>
      </c>
      <c r="K2986" t="s">
        <v>5043</v>
      </c>
      <c r="L2986" t="s">
        <v>14241</v>
      </c>
      <c r="M2986">
        <v>23023</v>
      </c>
      <c r="N2986">
        <v>619</v>
      </c>
      <c r="O2986" t="s">
        <v>14242</v>
      </c>
      <c r="P2986">
        <v>0</v>
      </c>
      <c r="Q2986" t="s">
        <v>14243</v>
      </c>
      <c r="R2986" t="s">
        <v>14244</v>
      </c>
      <c r="S2986">
        <v>149</v>
      </c>
      <c r="T2986" t="s">
        <v>37</v>
      </c>
      <c r="U2986" t="s">
        <v>56</v>
      </c>
      <c r="V2986" t="s">
        <v>569</v>
      </c>
      <c r="W2986" s="11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5">
      <c r="A2987" t="s">
        <v>28</v>
      </c>
      <c r="B2987" t="s">
        <v>14245</v>
      </c>
      <c r="C2987">
        <v>21</v>
      </c>
      <c r="D2987">
        <v>90</v>
      </c>
      <c r="E2987">
        <v>73</v>
      </c>
      <c r="F2987">
        <v>26</v>
      </c>
      <c r="G2987" t="s">
        <v>5053</v>
      </c>
      <c r="H2987">
        <v>848</v>
      </c>
      <c r="I2987" s="11">
        <v>882290</v>
      </c>
      <c r="J2987" t="s">
        <v>3340</v>
      </c>
      <c r="K2987" t="s">
        <v>460</v>
      </c>
      <c r="L2987" t="s">
        <v>14246</v>
      </c>
      <c r="M2987">
        <v>4792</v>
      </c>
      <c r="N2987">
        <v>1526</v>
      </c>
      <c r="O2987" t="s">
        <v>14247</v>
      </c>
      <c r="P2987">
        <v>2</v>
      </c>
      <c r="Q2987" t="s">
        <v>14248</v>
      </c>
      <c r="R2987" t="s">
        <v>14249</v>
      </c>
      <c r="S2987">
        <v>43</v>
      </c>
      <c r="T2987" t="s">
        <v>37</v>
      </c>
      <c r="U2987" t="s">
        <v>365</v>
      </c>
      <c r="V2987" t="s">
        <v>569</v>
      </c>
      <c r="W2987" s="11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5">
      <c r="A2988" t="s">
        <v>28</v>
      </c>
      <c r="B2988" t="s">
        <v>5941</v>
      </c>
      <c r="C2988">
        <v>61</v>
      </c>
      <c r="D2988">
        <v>99</v>
      </c>
      <c r="E2988">
        <v>78</v>
      </c>
      <c r="F2988">
        <v>325</v>
      </c>
      <c r="G2988" t="s">
        <v>14251</v>
      </c>
      <c r="H2988">
        <v>11000</v>
      </c>
      <c r="I2988" s="11">
        <v>106593296</v>
      </c>
      <c r="J2988" t="s">
        <v>3772</v>
      </c>
      <c r="K2988" t="s">
        <v>456</v>
      </c>
      <c r="L2988" t="s">
        <v>14252</v>
      </c>
      <c r="M2988">
        <v>72324</v>
      </c>
      <c r="N2988">
        <v>12619</v>
      </c>
      <c r="O2988" t="s">
        <v>14253</v>
      </c>
      <c r="P2988">
        <v>1</v>
      </c>
      <c r="Q2988" t="s">
        <v>14254</v>
      </c>
      <c r="R2988" t="s">
        <v>14255</v>
      </c>
      <c r="S2988">
        <v>134</v>
      </c>
      <c r="T2988" t="s">
        <v>37</v>
      </c>
      <c r="U2988" t="s">
        <v>38</v>
      </c>
      <c r="V2988" t="s">
        <v>90</v>
      </c>
      <c r="W2988" s="11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5">
      <c r="A2989" t="s">
        <v>28</v>
      </c>
      <c r="B2989" t="s">
        <v>7360</v>
      </c>
      <c r="C2989">
        <v>34</v>
      </c>
      <c r="D2989">
        <v>115</v>
      </c>
      <c r="E2989">
        <v>88</v>
      </c>
      <c r="F2989">
        <v>890</v>
      </c>
      <c r="G2989" t="s">
        <v>1489</v>
      </c>
      <c r="H2989">
        <v>1000</v>
      </c>
      <c r="I2989" s="11">
        <v>43490057</v>
      </c>
      <c r="J2989" t="s">
        <v>2450</v>
      </c>
      <c r="K2989" t="s">
        <v>1696</v>
      </c>
      <c r="L2989" t="s">
        <v>14256</v>
      </c>
      <c r="M2989">
        <v>5275</v>
      </c>
      <c r="N2989">
        <v>4737</v>
      </c>
      <c r="O2989" t="s">
        <v>618</v>
      </c>
      <c r="P2989">
        <v>6</v>
      </c>
      <c r="Q2989" t="s">
        <v>14257</v>
      </c>
      <c r="R2989" t="s">
        <v>14258</v>
      </c>
      <c r="S2989">
        <v>30</v>
      </c>
      <c r="T2989" t="s">
        <v>37</v>
      </c>
      <c r="U2989" t="s">
        <v>38</v>
      </c>
      <c r="V2989" t="s">
        <v>569</v>
      </c>
      <c r="W2989" s="11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5">
      <c r="A2990" t="s">
        <v>28</v>
      </c>
      <c r="B2990" t="s">
        <v>14259</v>
      </c>
      <c r="C2990">
        <v>62</v>
      </c>
      <c r="D2990">
        <v>89</v>
      </c>
      <c r="E2990">
        <v>7</v>
      </c>
      <c r="F2990">
        <v>36</v>
      </c>
      <c r="G2990" t="s">
        <v>14260</v>
      </c>
      <c r="H2990">
        <v>186</v>
      </c>
      <c r="I2990" s="11">
        <v>32333860</v>
      </c>
      <c r="J2990" t="s">
        <v>2073</v>
      </c>
      <c r="K2990" t="s">
        <v>14261</v>
      </c>
      <c r="L2990" t="s">
        <v>14262</v>
      </c>
      <c r="M2990">
        <v>29843</v>
      </c>
      <c r="N2990">
        <v>407</v>
      </c>
      <c r="O2990" t="s">
        <v>14263</v>
      </c>
      <c r="P2990">
        <v>1</v>
      </c>
      <c r="Q2990" t="s">
        <v>14264</v>
      </c>
      <c r="R2990" t="s">
        <v>14265</v>
      </c>
      <c r="S2990">
        <v>81</v>
      </c>
      <c r="T2990" t="s">
        <v>6872</v>
      </c>
      <c r="U2990" t="s">
        <v>3699</v>
      </c>
      <c r="V2990" t="s">
        <v>569</v>
      </c>
      <c r="W2990" s="11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5">
      <c r="A2991" t="s">
        <v>28</v>
      </c>
      <c r="B2991" t="s">
        <v>7740</v>
      </c>
      <c r="C2991">
        <v>239</v>
      </c>
      <c r="D2991">
        <v>92</v>
      </c>
      <c r="E2991">
        <v>655</v>
      </c>
      <c r="F2991">
        <v>88</v>
      </c>
      <c r="G2991" t="s">
        <v>8043</v>
      </c>
      <c r="H2991">
        <v>24000</v>
      </c>
      <c r="I2991" s="11">
        <v>24792061</v>
      </c>
      <c r="J2991" t="s">
        <v>2450</v>
      </c>
      <c r="K2991" t="s">
        <v>77</v>
      </c>
      <c r="L2991" t="s">
        <v>14266</v>
      </c>
      <c r="M2991">
        <v>191998</v>
      </c>
      <c r="N2991">
        <v>25092</v>
      </c>
      <c r="O2991" t="s">
        <v>14267</v>
      </c>
      <c r="P2991">
        <v>0</v>
      </c>
      <c r="Q2991" t="s">
        <v>14268</v>
      </c>
      <c r="R2991" t="s">
        <v>14269</v>
      </c>
      <c r="S2991">
        <v>323</v>
      </c>
      <c r="T2991" t="s">
        <v>37</v>
      </c>
      <c r="U2991" t="s">
        <v>38</v>
      </c>
      <c r="V2991" t="s">
        <v>569</v>
      </c>
      <c r="W2991" s="11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5">
      <c r="A2992" t="s">
        <v>28</v>
      </c>
      <c r="B2992" t="s">
        <v>14270</v>
      </c>
      <c r="C2992">
        <v>252</v>
      </c>
      <c r="D2992">
        <v>94</v>
      </c>
      <c r="E2992">
        <v>0</v>
      </c>
      <c r="F2992">
        <v>658</v>
      </c>
      <c r="G2992" t="s">
        <v>13049</v>
      </c>
      <c r="H2992">
        <v>1000</v>
      </c>
      <c r="I2992" s="11">
        <v>17544812</v>
      </c>
      <c r="J2992" t="s">
        <v>6096</v>
      </c>
      <c r="K2992" t="s">
        <v>3561</v>
      </c>
      <c r="L2992" t="s">
        <v>14271</v>
      </c>
      <c r="M2992">
        <v>69989</v>
      </c>
      <c r="N2992">
        <v>4707</v>
      </c>
      <c r="O2992" t="s">
        <v>14272</v>
      </c>
      <c r="P2992">
        <v>0</v>
      </c>
      <c r="Q2992" t="s">
        <v>14273</v>
      </c>
      <c r="R2992" t="s">
        <v>14274</v>
      </c>
      <c r="S2992">
        <v>384</v>
      </c>
      <c r="T2992" t="s">
        <v>37</v>
      </c>
      <c r="U2992" t="s">
        <v>38</v>
      </c>
      <c r="V2992" t="s">
        <v>569</v>
      </c>
      <c r="W2992" s="11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5">
      <c r="A2993" t="s">
        <v>28</v>
      </c>
      <c r="B2993" t="s">
        <v>11852</v>
      </c>
      <c r="C2993">
        <v>278</v>
      </c>
      <c r="D2993">
        <v>100</v>
      </c>
      <c r="E2993">
        <v>92</v>
      </c>
      <c r="F2993">
        <v>221</v>
      </c>
      <c r="G2993" t="s">
        <v>1956</v>
      </c>
      <c r="H2993">
        <v>3000</v>
      </c>
      <c r="I2993" s="11">
        <v>12574715</v>
      </c>
      <c r="J2993" t="s">
        <v>3270</v>
      </c>
      <c r="K2993" t="s">
        <v>703</v>
      </c>
      <c r="L2993" t="s">
        <v>14275</v>
      </c>
      <c r="M2993">
        <v>112138</v>
      </c>
      <c r="N2993">
        <v>4198</v>
      </c>
      <c r="O2993" t="s">
        <v>14276</v>
      </c>
      <c r="P2993">
        <v>0</v>
      </c>
      <c r="Q2993" t="s">
        <v>14277</v>
      </c>
      <c r="R2993" t="s">
        <v>14278</v>
      </c>
      <c r="S2993">
        <v>237</v>
      </c>
      <c r="T2993" t="s">
        <v>37</v>
      </c>
      <c r="U2993" t="s">
        <v>56</v>
      </c>
      <c r="V2993" t="s">
        <v>39</v>
      </c>
      <c r="W2993" s="11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5">
      <c r="A2994" t="s">
        <v>28</v>
      </c>
      <c r="B2994" t="s">
        <v>14279</v>
      </c>
      <c r="C2994">
        <v>9</v>
      </c>
      <c r="D2994">
        <v>109</v>
      </c>
      <c r="E2994">
        <v>62</v>
      </c>
      <c r="F2994">
        <v>518</v>
      </c>
      <c r="G2994" t="s">
        <v>7043</v>
      </c>
      <c r="H2994">
        <v>584</v>
      </c>
      <c r="I2994" s="11">
        <v>5100000</v>
      </c>
      <c r="J2994" t="s">
        <v>1375</v>
      </c>
      <c r="K2994" t="s">
        <v>2081</v>
      </c>
      <c r="L2994" t="s">
        <v>14280</v>
      </c>
      <c r="M2994">
        <v>6595</v>
      </c>
      <c r="N2994">
        <v>2024</v>
      </c>
      <c r="O2994" t="s">
        <v>14281</v>
      </c>
      <c r="P2994">
        <v>0</v>
      </c>
      <c r="Q2994" t="s">
        <v>14282</v>
      </c>
      <c r="R2994" t="s">
        <v>14283</v>
      </c>
      <c r="S2994">
        <v>61</v>
      </c>
      <c r="T2994" t="s">
        <v>37</v>
      </c>
      <c r="U2994" t="s">
        <v>56</v>
      </c>
      <c r="V2994" t="s">
        <v>569</v>
      </c>
      <c r="W2994" s="11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5">
      <c r="A2995" t="s">
        <v>28</v>
      </c>
      <c r="B2995" t="s">
        <v>8895</v>
      </c>
      <c r="C2995">
        <v>127</v>
      </c>
      <c r="D2995">
        <v>105</v>
      </c>
      <c r="E2995">
        <v>248</v>
      </c>
      <c r="F2995">
        <v>147</v>
      </c>
      <c r="G2995" t="s">
        <v>1587</v>
      </c>
      <c r="H2995">
        <v>673</v>
      </c>
      <c r="I2995" s="11">
        <v>10460089</v>
      </c>
      <c r="J2995" t="s">
        <v>2079</v>
      </c>
      <c r="K2995" t="s">
        <v>1548</v>
      </c>
      <c r="L2995" t="s">
        <v>14284</v>
      </c>
      <c r="M2995">
        <v>34098</v>
      </c>
      <c r="N2995">
        <v>1442</v>
      </c>
      <c r="O2995" t="s">
        <v>13132</v>
      </c>
      <c r="P2995">
        <v>1</v>
      </c>
      <c r="Q2995" t="s">
        <v>14285</v>
      </c>
      <c r="R2995" t="s">
        <v>14286</v>
      </c>
      <c r="S2995">
        <v>214</v>
      </c>
      <c r="T2995" t="s">
        <v>37</v>
      </c>
      <c r="U2995" t="s">
        <v>38</v>
      </c>
      <c r="V2995" t="s">
        <v>569</v>
      </c>
      <c r="W2995" s="11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5">
      <c r="A2996" t="s">
        <v>28</v>
      </c>
      <c r="B2996" t="s">
        <v>8166</v>
      </c>
      <c r="C2996">
        <v>9</v>
      </c>
      <c r="D2996">
        <v>102</v>
      </c>
      <c r="E2996">
        <v>329</v>
      </c>
      <c r="F2996">
        <v>280</v>
      </c>
      <c r="G2996" t="s">
        <v>8166</v>
      </c>
      <c r="H2996">
        <v>611</v>
      </c>
      <c r="I2996" s="11">
        <v>4239767</v>
      </c>
      <c r="J2996" t="s">
        <v>4290</v>
      </c>
      <c r="K2996" t="s">
        <v>14287</v>
      </c>
      <c r="L2996" t="s">
        <v>14288</v>
      </c>
      <c r="M2996">
        <v>3709</v>
      </c>
      <c r="N2996">
        <v>1834</v>
      </c>
      <c r="O2996" t="s">
        <v>6662</v>
      </c>
      <c r="P2996">
        <v>3</v>
      </c>
      <c r="Q2996" t="s">
        <v>14289</v>
      </c>
      <c r="R2996" t="s">
        <v>14290</v>
      </c>
      <c r="S2996">
        <v>83</v>
      </c>
      <c r="T2996" t="s">
        <v>37</v>
      </c>
      <c r="U2996" t="s">
        <v>263</v>
      </c>
      <c r="V2996" t="s">
        <v>569</v>
      </c>
      <c r="W2996" s="11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5">
      <c r="A2997" t="s">
        <v>28</v>
      </c>
      <c r="B2997" t="s">
        <v>14291</v>
      </c>
      <c r="C2997">
        <v>35</v>
      </c>
      <c r="D2997">
        <v>97</v>
      </c>
      <c r="E2997">
        <v>18</v>
      </c>
      <c r="F2997">
        <v>742</v>
      </c>
      <c r="G2997" t="s">
        <v>5423</v>
      </c>
      <c r="H2997">
        <v>834</v>
      </c>
      <c r="I2997" s="11">
        <v>4131640</v>
      </c>
      <c r="J2997" t="s">
        <v>982</v>
      </c>
      <c r="K2997" t="s">
        <v>1645</v>
      </c>
      <c r="L2997" t="s">
        <v>14292</v>
      </c>
      <c r="M2997">
        <v>5463</v>
      </c>
      <c r="N2997">
        <v>4091</v>
      </c>
      <c r="O2997" t="s">
        <v>14293</v>
      </c>
      <c r="P2997">
        <v>2</v>
      </c>
      <c r="Q2997" t="s">
        <v>14294</v>
      </c>
      <c r="R2997" t="s">
        <v>14295</v>
      </c>
      <c r="S2997">
        <v>20</v>
      </c>
      <c r="T2997" t="s">
        <v>37</v>
      </c>
      <c r="U2997" t="s">
        <v>38</v>
      </c>
      <c r="V2997" t="s">
        <v>39</v>
      </c>
      <c r="W2997" s="11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5">
      <c r="A2998" t="s">
        <v>28</v>
      </c>
      <c r="B2998" t="s">
        <v>12695</v>
      </c>
      <c r="C2998">
        <v>192</v>
      </c>
      <c r="D2998">
        <v>92</v>
      </c>
      <c r="E2998">
        <v>406</v>
      </c>
      <c r="F2998">
        <v>968</v>
      </c>
      <c r="G2998" t="s">
        <v>285</v>
      </c>
      <c r="H2998">
        <v>24000</v>
      </c>
      <c r="I2998" s="11">
        <v>10814185</v>
      </c>
      <c r="J2998" t="s">
        <v>4092</v>
      </c>
      <c r="K2998" t="s">
        <v>77</v>
      </c>
      <c r="L2998" t="s">
        <v>14297</v>
      </c>
      <c r="M2998">
        <v>37530</v>
      </c>
      <c r="N2998">
        <v>41867</v>
      </c>
      <c r="O2998" t="s">
        <v>374</v>
      </c>
      <c r="P2998">
        <v>6</v>
      </c>
      <c r="Q2998" t="s">
        <v>14298</v>
      </c>
      <c r="R2998" t="s">
        <v>14299</v>
      </c>
      <c r="S2998">
        <v>106</v>
      </c>
      <c r="T2998" t="s">
        <v>37</v>
      </c>
      <c r="U2998" t="s">
        <v>38</v>
      </c>
      <c r="V2998" t="s">
        <v>569</v>
      </c>
      <c r="W2998" s="11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5">
      <c r="A2999" t="s">
        <v>28</v>
      </c>
      <c r="B2999" t="s">
        <v>8813</v>
      </c>
      <c r="C2999">
        <v>133</v>
      </c>
      <c r="D2999">
        <v>93</v>
      </c>
      <c r="E2999">
        <v>187</v>
      </c>
      <c r="F2999">
        <v>158</v>
      </c>
      <c r="G2999" t="s">
        <v>4514</v>
      </c>
      <c r="H2999">
        <v>631</v>
      </c>
      <c r="I2999" s="11">
        <v>197148</v>
      </c>
      <c r="J2999" t="s">
        <v>14300</v>
      </c>
      <c r="K2999" t="s">
        <v>67</v>
      </c>
      <c r="L2999" t="s">
        <v>14301</v>
      </c>
      <c r="M2999">
        <v>18109</v>
      </c>
      <c r="N2999">
        <v>1176</v>
      </c>
      <c r="O2999" t="s">
        <v>14302</v>
      </c>
      <c r="P2999">
        <v>0</v>
      </c>
      <c r="Q2999" t="s">
        <v>14303</v>
      </c>
      <c r="R2999" t="s">
        <v>14304</v>
      </c>
      <c r="S2999">
        <v>150</v>
      </c>
      <c r="T2999" t="s">
        <v>37</v>
      </c>
      <c r="U2999" t="s">
        <v>56</v>
      </c>
      <c r="V2999" t="s">
        <v>569</v>
      </c>
      <c r="W2999" s="11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5">
      <c r="A3000" t="s">
        <v>28</v>
      </c>
      <c r="B3000" t="s">
        <v>8036</v>
      </c>
      <c r="C3000">
        <v>287</v>
      </c>
      <c r="D3000">
        <v>115</v>
      </c>
      <c r="E3000">
        <v>549</v>
      </c>
      <c r="F3000">
        <v>911</v>
      </c>
      <c r="G3000" t="s">
        <v>2954</v>
      </c>
      <c r="H3000">
        <v>3000</v>
      </c>
      <c r="I3000" s="11">
        <v>54557348</v>
      </c>
      <c r="J3000" t="s">
        <v>2062</v>
      </c>
      <c r="K3000" t="s">
        <v>247</v>
      </c>
      <c r="L3000" t="s">
        <v>13585</v>
      </c>
      <c r="M3000">
        <v>361169</v>
      </c>
      <c r="N3000">
        <v>5732</v>
      </c>
      <c r="O3000" t="s">
        <v>4938</v>
      </c>
      <c r="P3000">
        <v>0</v>
      </c>
      <c r="Q3000" t="s">
        <v>13586</v>
      </c>
      <c r="R3000" t="s">
        <v>13587</v>
      </c>
      <c r="S3000">
        <v>1624</v>
      </c>
      <c r="T3000" t="s">
        <v>37</v>
      </c>
      <c r="U3000" t="s">
        <v>740</v>
      </c>
      <c r="V3000" t="s">
        <v>569</v>
      </c>
      <c r="W3000" s="11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5">
      <c r="A3001" t="s">
        <v>28</v>
      </c>
      <c r="B3001" t="s">
        <v>14305</v>
      </c>
      <c r="C3001">
        <v>222</v>
      </c>
      <c r="D3001">
        <v>113</v>
      </c>
      <c r="E3001">
        <v>127</v>
      </c>
      <c r="F3001">
        <v>373</v>
      </c>
      <c r="G3001" t="s">
        <v>13754</v>
      </c>
      <c r="H3001">
        <v>3000</v>
      </c>
      <c r="I3001" s="11">
        <v>3014541</v>
      </c>
      <c r="J3001" t="s">
        <v>3270</v>
      </c>
      <c r="K3001" t="s">
        <v>12929</v>
      </c>
      <c r="L3001" t="s">
        <v>14306</v>
      </c>
      <c r="M3001">
        <v>19616</v>
      </c>
      <c r="N3001">
        <v>4370</v>
      </c>
      <c r="O3001" t="s">
        <v>8252</v>
      </c>
      <c r="P3001">
        <v>3</v>
      </c>
      <c r="Q3001" t="s">
        <v>14307</v>
      </c>
      <c r="R3001" t="s">
        <v>14308</v>
      </c>
      <c r="S3001">
        <v>98</v>
      </c>
      <c r="T3001" t="s">
        <v>37</v>
      </c>
      <c r="U3001" t="s">
        <v>56</v>
      </c>
      <c r="V3001" t="s">
        <v>569</v>
      </c>
      <c r="W3001" s="11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5">
      <c r="A3002" t="s">
        <v>28</v>
      </c>
      <c r="B3002" t="s">
        <v>14309</v>
      </c>
      <c r="C3002">
        <v>242</v>
      </c>
      <c r="D3002">
        <v>89</v>
      </c>
      <c r="E3002">
        <v>10</v>
      </c>
      <c r="F3002">
        <v>106</v>
      </c>
      <c r="G3002" t="s">
        <v>6178</v>
      </c>
      <c r="H3002">
        <v>963</v>
      </c>
      <c r="I3002" s="11">
        <v>4443403</v>
      </c>
      <c r="J3002" t="s">
        <v>14310</v>
      </c>
      <c r="K3002" t="s">
        <v>6340</v>
      </c>
      <c r="L3002" t="s">
        <v>14311</v>
      </c>
      <c r="M3002">
        <v>70194</v>
      </c>
      <c r="N3002">
        <v>1754</v>
      </c>
      <c r="O3002" t="s">
        <v>14312</v>
      </c>
      <c r="P3002">
        <v>0</v>
      </c>
      <c r="Q3002" t="s">
        <v>14313</v>
      </c>
      <c r="R3002" t="s">
        <v>14314</v>
      </c>
      <c r="S3002">
        <v>158</v>
      </c>
      <c r="T3002" t="s">
        <v>1417</v>
      </c>
      <c r="U3002" t="s">
        <v>1418</v>
      </c>
      <c r="V3002" t="s">
        <v>39</v>
      </c>
      <c r="W3002" s="11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5">
      <c r="A3003" t="s">
        <v>28</v>
      </c>
      <c r="B3003" t="s">
        <v>11690</v>
      </c>
      <c r="C3003">
        <v>253</v>
      </c>
      <c r="D3003">
        <v>118</v>
      </c>
      <c r="E3003">
        <v>0</v>
      </c>
      <c r="F3003">
        <v>500</v>
      </c>
      <c r="G3003" t="s">
        <v>8455</v>
      </c>
      <c r="H3003">
        <v>18000</v>
      </c>
      <c r="I3003" s="11">
        <v>1330827</v>
      </c>
      <c r="J3003" t="s">
        <v>5289</v>
      </c>
      <c r="K3003" t="s">
        <v>572</v>
      </c>
      <c r="L3003" t="s">
        <v>14315</v>
      </c>
      <c r="M3003">
        <v>9866</v>
      </c>
      <c r="N3003">
        <v>19879</v>
      </c>
      <c r="O3003" t="s">
        <v>14316</v>
      </c>
      <c r="P3003">
        <v>2</v>
      </c>
      <c r="Q3003" t="s">
        <v>14317</v>
      </c>
      <c r="R3003" t="s">
        <v>14318</v>
      </c>
      <c r="S3003">
        <v>73</v>
      </c>
      <c r="T3003" t="s">
        <v>37</v>
      </c>
      <c r="U3003" t="s">
        <v>1418</v>
      </c>
      <c r="V3003" t="s">
        <v>569</v>
      </c>
      <c r="W3003" s="11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5">
      <c r="A3004" t="s">
        <v>28</v>
      </c>
      <c r="B3004" t="s">
        <v>14319</v>
      </c>
      <c r="C3004">
        <v>224</v>
      </c>
      <c r="D3004">
        <v>97</v>
      </c>
      <c r="E3004">
        <v>12</v>
      </c>
      <c r="F3004">
        <v>641</v>
      </c>
      <c r="G3004" t="s">
        <v>3534</v>
      </c>
      <c r="H3004">
        <v>788</v>
      </c>
      <c r="I3004" s="11">
        <v>1818681</v>
      </c>
      <c r="J3004" t="s">
        <v>454</v>
      </c>
      <c r="K3004" t="s">
        <v>2759</v>
      </c>
      <c r="L3004" t="s">
        <v>14320</v>
      </c>
      <c r="M3004">
        <v>74435</v>
      </c>
      <c r="N3004">
        <v>2486</v>
      </c>
      <c r="O3004" t="s">
        <v>862</v>
      </c>
      <c r="P3004">
        <v>1</v>
      </c>
      <c r="Q3004" t="s">
        <v>14321</v>
      </c>
      <c r="R3004" t="s">
        <v>14322</v>
      </c>
      <c r="S3004">
        <v>224</v>
      </c>
      <c r="T3004" t="s">
        <v>37</v>
      </c>
      <c r="U3004" t="s">
        <v>56</v>
      </c>
      <c r="V3004" t="s">
        <v>569</v>
      </c>
      <c r="W3004" s="11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5">
      <c r="A3005" t="s">
        <v>28</v>
      </c>
      <c r="B3005" t="s">
        <v>74</v>
      </c>
      <c r="C3005">
        <v>392</v>
      </c>
      <c r="D3005">
        <v>156</v>
      </c>
      <c r="E3005">
        <v>0</v>
      </c>
      <c r="F3005">
        <v>4000</v>
      </c>
      <c r="G3005" t="s">
        <v>75</v>
      </c>
      <c r="H3005">
        <v>24000</v>
      </c>
      <c r="I3005" s="11">
        <v>336530303</v>
      </c>
      <c r="J3005" t="s">
        <v>76</v>
      </c>
      <c r="K3005" t="s">
        <v>77</v>
      </c>
      <c r="L3005" t="s">
        <v>78</v>
      </c>
      <c r="M3005">
        <v>383071</v>
      </c>
      <c r="N3005">
        <v>46055</v>
      </c>
      <c r="O3005" t="s">
        <v>79</v>
      </c>
      <c r="P3005">
        <v>0</v>
      </c>
      <c r="Q3005" t="s">
        <v>80</v>
      </c>
      <c r="R3005" t="s">
        <v>81</v>
      </c>
      <c r="S3005">
        <v>1902</v>
      </c>
      <c r="T3005" t="s">
        <v>37</v>
      </c>
      <c r="U3005" t="s">
        <v>38</v>
      </c>
      <c r="V3005" t="s">
        <v>39</v>
      </c>
      <c r="W3005" s="11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5">
      <c r="A3006" t="s">
        <v>28</v>
      </c>
      <c r="B3006" t="s">
        <v>14323</v>
      </c>
      <c r="C3006">
        <v>39</v>
      </c>
      <c r="D3006">
        <v>100</v>
      </c>
      <c r="E3006">
        <v>0</v>
      </c>
      <c r="F3006">
        <v>440</v>
      </c>
      <c r="G3006" t="s">
        <v>6877</v>
      </c>
      <c r="H3006">
        <v>488</v>
      </c>
      <c r="I3006" s="11">
        <v>12610552</v>
      </c>
      <c r="J3006" t="s">
        <v>257</v>
      </c>
      <c r="K3006" t="s">
        <v>14324</v>
      </c>
      <c r="L3006" t="s">
        <v>14325</v>
      </c>
      <c r="M3006">
        <v>4682</v>
      </c>
      <c r="N3006">
        <v>2428</v>
      </c>
      <c r="O3006" t="s">
        <v>14326</v>
      </c>
      <c r="P3006">
        <v>0</v>
      </c>
      <c r="Q3006" t="s">
        <v>14327</v>
      </c>
      <c r="R3006" t="s">
        <v>14328</v>
      </c>
      <c r="S3006">
        <v>206</v>
      </c>
      <c r="T3006" t="s">
        <v>37</v>
      </c>
      <c r="U3006" t="s">
        <v>38</v>
      </c>
      <c r="V3006" t="s">
        <v>39</v>
      </c>
      <c r="W3006" s="11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5">
      <c r="A3007" t="s">
        <v>28</v>
      </c>
      <c r="B3007" t="s">
        <v>7740</v>
      </c>
      <c r="C3007">
        <v>387</v>
      </c>
      <c r="D3007">
        <v>96</v>
      </c>
      <c r="E3007">
        <v>655</v>
      </c>
      <c r="F3007">
        <v>973</v>
      </c>
      <c r="G3007" t="s">
        <v>723</v>
      </c>
      <c r="H3007">
        <v>24000</v>
      </c>
      <c r="I3007" s="11">
        <v>143492840</v>
      </c>
      <c r="J3007" t="s">
        <v>1375</v>
      </c>
      <c r="K3007" t="s">
        <v>77</v>
      </c>
      <c r="L3007" t="s">
        <v>14329</v>
      </c>
      <c r="M3007">
        <v>414335</v>
      </c>
      <c r="N3007">
        <v>28817</v>
      </c>
      <c r="O3007" t="s">
        <v>467</v>
      </c>
      <c r="P3007">
        <v>0</v>
      </c>
      <c r="Q3007" t="s">
        <v>14330</v>
      </c>
      <c r="R3007" t="s">
        <v>14331</v>
      </c>
      <c r="S3007">
        <v>881</v>
      </c>
      <c r="T3007" t="s">
        <v>37</v>
      </c>
      <c r="U3007" t="s">
        <v>38</v>
      </c>
      <c r="V3007" t="s">
        <v>39</v>
      </c>
      <c r="W3007" s="11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5">
      <c r="A3008" t="s">
        <v>28</v>
      </c>
      <c r="B3008" t="s">
        <v>14332</v>
      </c>
      <c r="C3008">
        <v>120</v>
      </c>
      <c r="D3008">
        <v>120</v>
      </c>
      <c r="E3008">
        <v>82</v>
      </c>
      <c r="F3008">
        <v>175</v>
      </c>
      <c r="G3008" t="s">
        <v>4620</v>
      </c>
      <c r="H3008">
        <v>244</v>
      </c>
      <c r="I3008" s="11">
        <v>43800000</v>
      </c>
      <c r="J3008" t="s">
        <v>50</v>
      </c>
      <c r="K3008" t="s">
        <v>1066</v>
      </c>
      <c r="L3008" t="s">
        <v>14333</v>
      </c>
      <c r="M3008">
        <v>74249</v>
      </c>
      <c r="N3008">
        <v>1105</v>
      </c>
      <c r="O3008" t="s">
        <v>14334</v>
      </c>
      <c r="P3008">
        <v>2</v>
      </c>
      <c r="Q3008" t="s">
        <v>14335</v>
      </c>
      <c r="R3008" t="s">
        <v>14336</v>
      </c>
      <c r="S3008">
        <v>276</v>
      </c>
      <c r="T3008" t="s">
        <v>37</v>
      </c>
      <c r="U3008" t="s">
        <v>56</v>
      </c>
      <c r="V3008" t="s">
        <v>12734</v>
      </c>
      <c r="W3008" s="11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5">
      <c r="A3009" t="s">
        <v>28</v>
      </c>
      <c r="B3009" t="s">
        <v>4638</v>
      </c>
      <c r="C3009">
        <v>208</v>
      </c>
      <c r="D3009">
        <v>175</v>
      </c>
      <c r="E3009">
        <v>0</v>
      </c>
      <c r="F3009">
        <v>3000</v>
      </c>
      <c r="G3009" t="s">
        <v>114</v>
      </c>
      <c r="H3009">
        <v>14000</v>
      </c>
      <c r="I3009" s="11">
        <v>134821952</v>
      </c>
      <c r="J3009" t="s">
        <v>1872</v>
      </c>
      <c r="K3009" t="s">
        <v>2314</v>
      </c>
      <c r="L3009" t="s">
        <v>14337</v>
      </c>
      <c r="M3009">
        <v>1155770</v>
      </c>
      <c r="N3009">
        <v>28122</v>
      </c>
      <c r="O3009" t="s">
        <v>1626</v>
      </c>
      <c r="P3009">
        <v>1</v>
      </c>
      <c r="Q3009" t="s">
        <v>14338</v>
      </c>
      <c r="R3009" t="s">
        <v>14339</v>
      </c>
      <c r="S3009">
        <v>2238</v>
      </c>
      <c r="T3009" t="s">
        <v>37</v>
      </c>
      <c r="U3009" t="s">
        <v>38</v>
      </c>
      <c r="V3009" t="s">
        <v>569</v>
      </c>
      <c r="W3009" s="11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5">
      <c r="A3010" t="s">
        <v>28</v>
      </c>
      <c r="B3010" t="s">
        <v>4948</v>
      </c>
      <c r="C3010">
        <v>51</v>
      </c>
      <c r="D3010">
        <v>95</v>
      </c>
      <c r="E3010">
        <v>213</v>
      </c>
      <c r="F3010">
        <v>92</v>
      </c>
      <c r="G3010" t="s">
        <v>14340</v>
      </c>
      <c r="H3010">
        <v>225</v>
      </c>
      <c r="I3010" s="11">
        <v>94900000</v>
      </c>
      <c r="J3010" t="s">
        <v>7403</v>
      </c>
      <c r="K3010" t="s">
        <v>5756</v>
      </c>
      <c r="L3010" t="s">
        <v>14341</v>
      </c>
      <c r="M3010">
        <v>35172</v>
      </c>
      <c r="N3010">
        <v>791</v>
      </c>
      <c r="O3010" t="s">
        <v>14342</v>
      </c>
      <c r="P3010">
        <v>0</v>
      </c>
      <c r="Q3010" t="s">
        <v>14343</v>
      </c>
      <c r="R3010" t="s">
        <v>14344</v>
      </c>
      <c r="S3010">
        <v>128</v>
      </c>
      <c r="T3010" t="s">
        <v>37</v>
      </c>
      <c r="U3010" t="s">
        <v>38</v>
      </c>
      <c r="V3010" t="s">
        <v>569</v>
      </c>
      <c r="W3010" s="11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5">
      <c r="A3011" t="s">
        <v>28</v>
      </c>
      <c r="B3011" t="s">
        <v>175</v>
      </c>
      <c r="C3011">
        <v>331</v>
      </c>
      <c r="D3011">
        <v>95</v>
      </c>
      <c r="E3011">
        <v>464</v>
      </c>
      <c r="F3011">
        <v>11000</v>
      </c>
      <c r="G3011" t="s">
        <v>479</v>
      </c>
      <c r="H3011">
        <v>23000</v>
      </c>
      <c r="I3011" s="11">
        <v>32391374</v>
      </c>
      <c r="J3011" t="s">
        <v>1375</v>
      </c>
      <c r="K3011" t="s">
        <v>62</v>
      </c>
      <c r="L3011" t="s">
        <v>14345</v>
      </c>
      <c r="M3011">
        <v>376600</v>
      </c>
      <c r="N3011">
        <v>54075</v>
      </c>
      <c r="O3011" t="s">
        <v>1885</v>
      </c>
      <c r="P3011">
        <v>43</v>
      </c>
      <c r="Q3011" t="s">
        <v>14346</v>
      </c>
      <c r="R3011" t="s">
        <v>14347</v>
      </c>
      <c r="S3011">
        <v>494</v>
      </c>
      <c r="T3011" t="s">
        <v>37</v>
      </c>
      <c r="U3011" t="s">
        <v>38</v>
      </c>
      <c r="V3011" t="s">
        <v>39</v>
      </c>
      <c r="W3011" s="11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5">
      <c r="A3012" t="s">
        <v>28</v>
      </c>
      <c r="B3012" t="s">
        <v>12888</v>
      </c>
      <c r="C3012">
        <v>83</v>
      </c>
      <c r="D3012">
        <v>121</v>
      </c>
      <c r="E3012">
        <v>319</v>
      </c>
      <c r="F3012">
        <v>11</v>
      </c>
      <c r="G3012" t="s">
        <v>14348</v>
      </c>
      <c r="H3012">
        <v>1000</v>
      </c>
      <c r="I3012" s="11">
        <v>40158000</v>
      </c>
      <c r="J3012" t="s">
        <v>7403</v>
      </c>
      <c r="K3012" t="s">
        <v>1998</v>
      </c>
      <c r="L3012" t="s">
        <v>14349</v>
      </c>
      <c r="M3012">
        <v>63931</v>
      </c>
      <c r="N3012">
        <v>1051</v>
      </c>
      <c r="O3012" t="s">
        <v>14350</v>
      </c>
      <c r="P3012">
        <v>1</v>
      </c>
      <c r="Q3012" t="s">
        <v>14351</v>
      </c>
      <c r="R3012" t="s">
        <v>14352</v>
      </c>
      <c r="S3012">
        <v>241</v>
      </c>
      <c r="T3012" t="s">
        <v>37</v>
      </c>
      <c r="U3012" t="s">
        <v>174</v>
      </c>
      <c r="V3012" t="s">
        <v>569</v>
      </c>
      <c r="W3012" s="11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5">
      <c r="A3013" t="s">
        <v>28</v>
      </c>
      <c r="B3013" t="s">
        <v>1475</v>
      </c>
      <c r="C3013">
        <v>324</v>
      </c>
      <c r="D3013">
        <v>110</v>
      </c>
      <c r="E3013">
        <v>0</v>
      </c>
      <c r="F3013">
        <v>11000</v>
      </c>
      <c r="G3013" t="s">
        <v>4956</v>
      </c>
      <c r="H3013">
        <v>17000</v>
      </c>
      <c r="I3013" s="11">
        <v>113709992</v>
      </c>
      <c r="J3013" t="s">
        <v>2450</v>
      </c>
      <c r="K3013" t="s">
        <v>434</v>
      </c>
      <c r="L3013" t="s">
        <v>14353</v>
      </c>
      <c r="M3013">
        <v>108843</v>
      </c>
      <c r="N3013">
        <v>46646</v>
      </c>
      <c r="O3013" t="s">
        <v>644</v>
      </c>
      <c r="P3013">
        <v>1</v>
      </c>
      <c r="Q3013" t="s">
        <v>14354</v>
      </c>
      <c r="R3013" t="s">
        <v>14355</v>
      </c>
      <c r="S3013">
        <v>281</v>
      </c>
      <c r="T3013" t="s">
        <v>37</v>
      </c>
      <c r="U3013" t="s">
        <v>38</v>
      </c>
      <c r="V3013" t="s">
        <v>569</v>
      </c>
      <c r="W3013" s="11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5">
      <c r="A3014" t="s">
        <v>28</v>
      </c>
      <c r="B3014" t="s">
        <v>849</v>
      </c>
      <c r="C3014">
        <v>140</v>
      </c>
      <c r="D3014">
        <v>96</v>
      </c>
      <c r="E3014">
        <v>474</v>
      </c>
      <c r="F3014">
        <v>82</v>
      </c>
      <c r="G3014" t="s">
        <v>14356</v>
      </c>
      <c r="H3014">
        <v>1000</v>
      </c>
      <c r="I3014" s="11">
        <v>32131483</v>
      </c>
      <c r="J3014" t="s">
        <v>2912</v>
      </c>
      <c r="K3014" t="s">
        <v>1511</v>
      </c>
      <c r="L3014" t="s">
        <v>14357</v>
      </c>
      <c r="M3014">
        <v>25870</v>
      </c>
      <c r="N3014">
        <v>2212</v>
      </c>
      <c r="O3014" t="s">
        <v>14358</v>
      </c>
      <c r="P3014">
        <v>0</v>
      </c>
      <c r="Q3014" t="s">
        <v>14359</v>
      </c>
      <c r="R3014" t="s">
        <v>14360</v>
      </c>
      <c r="S3014">
        <v>369</v>
      </c>
      <c r="T3014" t="s">
        <v>37</v>
      </c>
      <c r="U3014" t="s">
        <v>38</v>
      </c>
      <c r="V3014" t="s">
        <v>39</v>
      </c>
      <c r="W3014" s="11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5">
      <c r="A3015" t="s">
        <v>28</v>
      </c>
      <c r="B3015" t="s">
        <v>14332</v>
      </c>
      <c r="C3015">
        <v>136</v>
      </c>
      <c r="D3015">
        <v>121</v>
      </c>
      <c r="E3015">
        <v>82</v>
      </c>
      <c r="F3015">
        <v>189</v>
      </c>
      <c r="G3015" t="s">
        <v>5806</v>
      </c>
      <c r="H3015">
        <v>581</v>
      </c>
      <c r="I3015" s="11">
        <v>35400000</v>
      </c>
      <c r="J3015" t="s">
        <v>50</v>
      </c>
      <c r="K3015" t="s">
        <v>7926</v>
      </c>
      <c r="L3015" t="s">
        <v>14361</v>
      </c>
      <c r="M3015">
        <v>74957</v>
      </c>
      <c r="N3015">
        <v>1865</v>
      </c>
      <c r="O3015" t="s">
        <v>14362</v>
      </c>
      <c r="P3015">
        <v>3</v>
      </c>
      <c r="Q3015" t="s">
        <v>14363</v>
      </c>
      <c r="R3015" t="s">
        <v>14364</v>
      </c>
      <c r="S3015">
        <v>251</v>
      </c>
      <c r="T3015" t="s">
        <v>37</v>
      </c>
      <c r="U3015" t="s">
        <v>56</v>
      </c>
      <c r="V3015" t="s">
        <v>90</v>
      </c>
      <c r="W3015" s="11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5">
      <c r="A3016" t="s">
        <v>28</v>
      </c>
      <c r="B3016" t="s">
        <v>3889</v>
      </c>
      <c r="C3016">
        <v>79</v>
      </c>
      <c r="D3016">
        <v>95</v>
      </c>
      <c r="E3016">
        <v>13</v>
      </c>
      <c r="F3016">
        <v>430</v>
      </c>
      <c r="G3016" t="s">
        <v>7856</v>
      </c>
      <c r="H3016">
        <v>1000</v>
      </c>
      <c r="I3016" s="11">
        <v>34099640</v>
      </c>
      <c r="J3016" t="s">
        <v>7523</v>
      </c>
      <c r="K3016" t="s">
        <v>1292</v>
      </c>
      <c r="L3016" t="s">
        <v>14365</v>
      </c>
      <c r="M3016">
        <v>16651</v>
      </c>
      <c r="N3016">
        <v>2515</v>
      </c>
      <c r="O3016" t="s">
        <v>14366</v>
      </c>
      <c r="P3016">
        <v>0</v>
      </c>
      <c r="Q3016" t="s">
        <v>14367</v>
      </c>
      <c r="R3016" t="s">
        <v>14368</v>
      </c>
      <c r="S3016">
        <v>149</v>
      </c>
      <c r="T3016" t="s">
        <v>37</v>
      </c>
      <c r="U3016" t="s">
        <v>38</v>
      </c>
      <c r="V3016" t="s">
        <v>90</v>
      </c>
      <c r="W3016" s="11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5">
      <c r="A3017" t="s">
        <v>28</v>
      </c>
      <c r="B3017" t="s">
        <v>13366</v>
      </c>
      <c r="C3017">
        <v>52</v>
      </c>
      <c r="D3017">
        <v>112</v>
      </c>
      <c r="E3017">
        <v>70</v>
      </c>
      <c r="F3017">
        <v>826</v>
      </c>
      <c r="G3017" t="s">
        <v>2954</v>
      </c>
      <c r="H3017">
        <v>1000</v>
      </c>
      <c r="I3017" s="11">
        <v>37295394</v>
      </c>
      <c r="J3017" t="s">
        <v>2450</v>
      </c>
      <c r="K3017" t="s">
        <v>4011</v>
      </c>
      <c r="L3017" t="s">
        <v>14369</v>
      </c>
      <c r="M3017">
        <v>7973</v>
      </c>
      <c r="N3017">
        <v>5959</v>
      </c>
      <c r="O3017" t="s">
        <v>5665</v>
      </c>
      <c r="P3017">
        <v>8</v>
      </c>
      <c r="Q3017" t="s">
        <v>14370</v>
      </c>
      <c r="R3017" t="s">
        <v>14371</v>
      </c>
      <c r="S3017">
        <v>59</v>
      </c>
      <c r="T3017" t="s">
        <v>37</v>
      </c>
      <c r="U3017" t="s">
        <v>38</v>
      </c>
      <c r="V3017" t="s">
        <v>39</v>
      </c>
      <c r="W3017" s="11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5">
      <c r="A3018" t="s">
        <v>28</v>
      </c>
      <c r="B3018" t="s">
        <v>359</v>
      </c>
      <c r="C3018">
        <v>490</v>
      </c>
      <c r="D3018">
        <v>143</v>
      </c>
      <c r="E3018">
        <v>1000</v>
      </c>
      <c r="F3018">
        <v>76</v>
      </c>
      <c r="G3018" t="s">
        <v>360</v>
      </c>
      <c r="H3018">
        <v>29000</v>
      </c>
      <c r="I3018" s="11">
        <v>144812796</v>
      </c>
      <c r="J3018" t="s">
        <v>209</v>
      </c>
      <c r="K3018" t="s">
        <v>210</v>
      </c>
      <c r="L3018" t="s">
        <v>361</v>
      </c>
      <c r="M3018">
        <v>362933</v>
      </c>
      <c r="N3018">
        <v>29769</v>
      </c>
      <c r="O3018" t="s">
        <v>362</v>
      </c>
      <c r="P3018">
        <v>4</v>
      </c>
      <c r="Q3018" t="s">
        <v>363</v>
      </c>
      <c r="R3018" t="s">
        <v>364</v>
      </c>
      <c r="S3018">
        <v>753</v>
      </c>
      <c r="T3018" t="s">
        <v>37</v>
      </c>
      <c r="U3018" t="s">
        <v>365</v>
      </c>
      <c r="V3018" t="s">
        <v>39</v>
      </c>
      <c r="W3018" s="11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5">
      <c r="A3019" t="s">
        <v>720</v>
      </c>
      <c r="B3019" t="s">
        <v>3262</v>
      </c>
      <c r="C3019">
        <v>351</v>
      </c>
      <c r="D3019">
        <v>93</v>
      </c>
      <c r="E3019">
        <v>0</v>
      </c>
      <c r="F3019">
        <v>566</v>
      </c>
      <c r="G3019" t="s">
        <v>4016</v>
      </c>
      <c r="H3019">
        <v>21000</v>
      </c>
      <c r="I3019" s="11">
        <v>31501218</v>
      </c>
      <c r="J3019" t="s">
        <v>5652</v>
      </c>
      <c r="K3019" t="s">
        <v>92</v>
      </c>
      <c r="L3019" t="s">
        <v>14372</v>
      </c>
      <c r="M3019">
        <v>84070</v>
      </c>
      <c r="N3019">
        <v>22745</v>
      </c>
      <c r="O3019" t="s">
        <v>1799</v>
      </c>
      <c r="P3019">
        <v>0</v>
      </c>
      <c r="Q3019" t="s">
        <v>14373</v>
      </c>
      <c r="R3019" t="s">
        <v>14374</v>
      </c>
      <c r="S3019">
        <v>526</v>
      </c>
      <c r="T3019" t="s">
        <v>37</v>
      </c>
      <c r="U3019" t="s">
        <v>38</v>
      </c>
      <c r="V3019" t="s">
        <v>90</v>
      </c>
      <c r="W3019" s="11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5">
      <c r="A3020" t="s">
        <v>28</v>
      </c>
      <c r="B3020" t="s">
        <v>4898</v>
      </c>
      <c r="C3020">
        <v>271</v>
      </c>
      <c r="D3020">
        <v>110</v>
      </c>
      <c r="E3020">
        <v>152</v>
      </c>
      <c r="F3020">
        <v>27</v>
      </c>
      <c r="G3020" t="s">
        <v>14375</v>
      </c>
      <c r="H3020">
        <v>22000</v>
      </c>
      <c r="I3020" s="11">
        <v>28747570</v>
      </c>
      <c r="J3020" t="s">
        <v>1663</v>
      </c>
      <c r="K3020" t="s">
        <v>670</v>
      </c>
      <c r="L3020" t="s">
        <v>14376</v>
      </c>
      <c r="M3020">
        <v>100571</v>
      </c>
      <c r="N3020">
        <v>22140</v>
      </c>
      <c r="O3020" t="s">
        <v>14377</v>
      </c>
      <c r="P3020">
        <v>1</v>
      </c>
      <c r="Q3020" t="s">
        <v>14378</v>
      </c>
      <c r="R3020" t="s">
        <v>14379</v>
      </c>
      <c r="S3020">
        <v>416</v>
      </c>
      <c r="T3020" t="s">
        <v>37</v>
      </c>
      <c r="U3020" t="s">
        <v>263</v>
      </c>
      <c r="V3020" t="s">
        <v>569</v>
      </c>
      <c r="W3020" s="11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5">
      <c r="A3021" t="s">
        <v>28</v>
      </c>
      <c r="B3021" t="s">
        <v>4691</v>
      </c>
      <c r="C3021">
        <v>93</v>
      </c>
      <c r="D3021">
        <v>104</v>
      </c>
      <c r="E3021">
        <v>0</v>
      </c>
      <c r="F3021">
        <v>4000</v>
      </c>
      <c r="G3021" t="s">
        <v>267</v>
      </c>
      <c r="H3021">
        <v>16000</v>
      </c>
      <c r="I3021" s="11">
        <v>25625110</v>
      </c>
      <c r="J3021" t="s">
        <v>329</v>
      </c>
      <c r="K3021" t="s">
        <v>1701</v>
      </c>
      <c r="L3021" t="s">
        <v>14380</v>
      </c>
      <c r="M3021">
        <v>138707</v>
      </c>
      <c r="N3021">
        <v>33758</v>
      </c>
      <c r="O3021" t="s">
        <v>483</v>
      </c>
      <c r="P3021">
        <v>0</v>
      </c>
      <c r="Q3021" t="s">
        <v>14381</v>
      </c>
      <c r="R3021" t="s">
        <v>14382</v>
      </c>
      <c r="S3021">
        <v>202</v>
      </c>
      <c r="T3021" t="s">
        <v>37</v>
      </c>
      <c r="U3021" t="s">
        <v>38</v>
      </c>
      <c r="V3021" t="s">
        <v>569</v>
      </c>
      <c r="W3021" s="11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5">
      <c r="A3022" t="s">
        <v>28</v>
      </c>
      <c r="B3022" t="s">
        <v>8813</v>
      </c>
      <c r="C3022">
        <v>71</v>
      </c>
      <c r="D3022">
        <v>115</v>
      </c>
      <c r="E3022">
        <v>187</v>
      </c>
      <c r="F3022">
        <v>887</v>
      </c>
      <c r="G3022" t="s">
        <v>8083</v>
      </c>
      <c r="H3022">
        <v>14000</v>
      </c>
      <c r="I3022" s="11">
        <v>403932</v>
      </c>
      <c r="J3022" t="s">
        <v>3878</v>
      </c>
      <c r="K3022" t="s">
        <v>1909</v>
      </c>
      <c r="L3022" t="s">
        <v>12528</v>
      </c>
      <c r="M3022">
        <v>5254</v>
      </c>
      <c r="N3022">
        <v>17104</v>
      </c>
      <c r="O3022" t="s">
        <v>2228</v>
      </c>
      <c r="P3022">
        <v>4</v>
      </c>
      <c r="Q3022" t="s">
        <v>12529</v>
      </c>
      <c r="R3022" t="s">
        <v>12530</v>
      </c>
      <c r="S3022">
        <v>92</v>
      </c>
      <c r="T3022" t="s">
        <v>37</v>
      </c>
      <c r="U3022" t="s">
        <v>56</v>
      </c>
      <c r="V3022" t="s">
        <v>569</v>
      </c>
      <c r="W3022" s="11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5">
      <c r="A3023" t="s">
        <v>28</v>
      </c>
      <c r="B3023" t="s">
        <v>14383</v>
      </c>
      <c r="C3023">
        <v>112</v>
      </c>
      <c r="D3023">
        <v>119</v>
      </c>
      <c r="E3023">
        <v>23</v>
      </c>
      <c r="F3023">
        <v>440</v>
      </c>
      <c r="G3023" t="s">
        <v>12395</v>
      </c>
      <c r="H3023">
        <v>1000</v>
      </c>
      <c r="I3023" s="11">
        <v>25000000</v>
      </c>
      <c r="J3023" t="s">
        <v>68</v>
      </c>
      <c r="K3023" t="s">
        <v>11422</v>
      </c>
      <c r="L3023" t="s">
        <v>14384</v>
      </c>
      <c r="M3023">
        <v>39847</v>
      </c>
      <c r="N3023">
        <v>2951</v>
      </c>
      <c r="O3023" t="s">
        <v>13993</v>
      </c>
      <c r="P3023">
        <v>1</v>
      </c>
      <c r="Q3023" t="s">
        <v>14385</v>
      </c>
      <c r="R3023" t="s">
        <v>14386</v>
      </c>
      <c r="S3023">
        <v>242</v>
      </c>
      <c r="T3023" t="s">
        <v>37</v>
      </c>
      <c r="U3023" t="s">
        <v>38</v>
      </c>
      <c r="V3023" t="s">
        <v>90</v>
      </c>
      <c r="W3023" s="11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5">
      <c r="A3024" t="s">
        <v>28</v>
      </c>
      <c r="B3024" t="s">
        <v>14332</v>
      </c>
      <c r="C3024">
        <v>118</v>
      </c>
      <c r="D3024">
        <v>125</v>
      </c>
      <c r="E3024">
        <v>82</v>
      </c>
      <c r="F3024">
        <v>244</v>
      </c>
      <c r="G3024" t="s">
        <v>14387</v>
      </c>
      <c r="H3024">
        <v>16000</v>
      </c>
      <c r="I3024" s="11">
        <v>21000000</v>
      </c>
      <c r="J3024" t="s">
        <v>50</v>
      </c>
      <c r="K3024" t="s">
        <v>196</v>
      </c>
      <c r="L3024" t="s">
        <v>14388</v>
      </c>
      <c r="M3024">
        <v>73950</v>
      </c>
      <c r="N3024">
        <v>17611</v>
      </c>
      <c r="O3024" t="s">
        <v>1066</v>
      </c>
      <c r="P3024">
        <v>3</v>
      </c>
      <c r="Q3024" t="s">
        <v>14389</v>
      </c>
      <c r="R3024" t="s">
        <v>14390</v>
      </c>
      <c r="S3024">
        <v>258</v>
      </c>
      <c r="T3024" t="s">
        <v>37</v>
      </c>
      <c r="U3024" t="s">
        <v>56</v>
      </c>
      <c r="V3024" t="s">
        <v>90</v>
      </c>
      <c r="W3024" s="11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5">
      <c r="A3025" t="s">
        <v>28</v>
      </c>
      <c r="B3025" t="s">
        <v>9267</v>
      </c>
      <c r="C3025">
        <v>35</v>
      </c>
      <c r="D3025">
        <v>96</v>
      </c>
      <c r="E3025">
        <v>22</v>
      </c>
      <c r="F3025">
        <v>794</v>
      </c>
      <c r="G3025" t="s">
        <v>13313</v>
      </c>
      <c r="H3025">
        <v>1000</v>
      </c>
      <c r="I3025" s="11">
        <v>20257000</v>
      </c>
      <c r="J3025" t="s">
        <v>412</v>
      </c>
      <c r="K3025" t="s">
        <v>4867</v>
      </c>
      <c r="L3025" t="s">
        <v>14391</v>
      </c>
      <c r="M3025">
        <v>7569</v>
      </c>
      <c r="N3025">
        <v>5282</v>
      </c>
      <c r="O3025" t="s">
        <v>10805</v>
      </c>
      <c r="P3025">
        <v>2</v>
      </c>
      <c r="Q3025" t="s">
        <v>14392</v>
      </c>
      <c r="R3025" t="s">
        <v>14393</v>
      </c>
      <c r="S3025">
        <v>65</v>
      </c>
      <c r="T3025" t="s">
        <v>37</v>
      </c>
      <c r="U3025" t="s">
        <v>38</v>
      </c>
      <c r="V3025" t="s">
        <v>569</v>
      </c>
      <c r="W3025" s="11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5">
      <c r="A3026" t="s">
        <v>28</v>
      </c>
      <c r="B3026" t="s">
        <v>7441</v>
      </c>
      <c r="C3026">
        <v>342</v>
      </c>
      <c r="D3026">
        <v>100</v>
      </c>
      <c r="E3026">
        <v>197</v>
      </c>
      <c r="F3026">
        <v>159</v>
      </c>
      <c r="G3026" t="s">
        <v>14394</v>
      </c>
      <c r="H3026">
        <v>513</v>
      </c>
      <c r="I3026" s="11">
        <v>26005908</v>
      </c>
      <c r="J3026" t="s">
        <v>8098</v>
      </c>
      <c r="K3026" t="s">
        <v>14395</v>
      </c>
      <c r="L3026" t="s">
        <v>14396</v>
      </c>
      <c r="M3026">
        <v>154938</v>
      </c>
      <c r="N3026">
        <v>1379</v>
      </c>
      <c r="O3026" t="s">
        <v>14397</v>
      </c>
      <c r="P3026">
        <v>0</v>
      </c>
      <c r="Q3026" t="s">
        <v>14398</v>
      </c>
      <c r="R3026" t="s">
        <v>14399</v>
      </c>
      <c r="S3026">
        <v>1100</v>
      </c>
      <c r="T3026" t="s">
        <v>37</v>
      </c>
      <c r="U3026" t="s">
        <v>56</v>
      </c>
      <c r="V3026" t="s">
        <v>569</v>
      </c>
      <c r="W3026" s="11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5">
      <c r="A3027" t="s">
        <v>28</v>
      </c>
      <c r="B3027" t="s">
        <v>14401</v>
      </c>
      <c r="C3027">
        <v>137</v>
      </c>
      <c r="D3027">
        <v>89</v>
      </c>
      <c r="E3027">
        <v>14</v>
      </c>
      <c r="F3027">
        <v>270</v>
      </c>
      <c r="G3027" t="s">
        <v>14402</v>
      </c>
      <c r="H3027">
        <v>971</v>
      </c>
      <c r="I3027" s="11">
        <v>15818967</v>
      </c>
      <c r="J3027" t="s">
        <v>4883</v>
      </c>
      <c r="K3027" t="s">
        <v>7780</v>
      </c>
      <c r="L3027" t="s">
        <v>14403</v>
      </c>
      <c r="M3027">
        <v>13913</v>
      </c>
      <c r="N3027">
        <v>2517</v>
      </c>
      <c r="O3027" t="s">
        <v>14404</v>
      </c>
      <c r="P3027">
        <v>0</v>
      </c>
      <c r="Q3027" t="s">
        <v>14405</v>
      </c>
      <c r="R3027" t="s">
        <v>14406</v>
      </c>
      <c r="S3027">
        <v>120</v>
      </c>
      <c r="T3027" t="s">
        <v>37</v>
      </c>
      <c r="U3027" t="s">
        <v>38</v>
      </c>
      <c r="V3027" t="s">
        <v>569</v>
      </c>
      <c r="W3027" s="11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5">
      <c r="A3028" t="s">
        <v>28</v>
      </c>
      <c r="B3028" t="s">
        <v>3999</v>
      </c>
      <c r="C3028">
        <v>50</v>
      </c>
      <c r="D3028">
        <v>92</v>
      </c>
      <c r="E3028">
        <v>737</v>
      </c>
      <c r="F3028">
        <v>380</v>
      </c>
      <c r="G3028" t="s">
        <v>14407</v>
      </c>
      <c r="H3028">
        <v>718</v>
      </c>
      <c r="I3028" s="11">
        <v>14891000</v>
      </c>
      <c r="J3028" t="s">
        <v>1611</v>
      </c>
      <c r="K3028" t="s">
        <v>3556</v>
      </c>
      <c r="L3028" t="s">
        <v>14408</v>
      </c>
      <c r="M3028">
        <v>15088</v>
      </c>
      <c r="N3028">
        <v>2240</v>
      </c>
      <c r="O3028" t="s">
        <v>5261</v>
      </c>
      <c r="P3028">
        <v>3</v>
      </c>
      <c r="Q3028" t="s">
        <v>14409</v>
      </c>
      <c r="R3028" t="s">
        <v>14410</v>
      </c>
      <c r="S3028">
        <v>105</v>
      </c>
      <c r="T3028" t="s">
        <v>37</v>
      </c>
      <c r="U3028" t="s">
        <v>38</v>
      </c>
      <c r="V3028" t="s">
        <v>569</v>
      </c>
      <c r="W3028" s="11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5">
      <c r="A3029" t="s">
        <v>28</v>
      </c>
      <c r="B3029" t="s">
        <v>11663</v>
      </c>
      <c r="C3029">
        <v>261</v>
      </c>
      <c r="D3029">
        <v>109</v>
      </c>
      <c r="E3029">
        <v>0</v>
      </c>
      <c r="F3029">
        <v>597</v>
      </c>
      <c r="G3029" t="s">
        <v>14411</v>
      </c>
      <c r="H3029">
        <v>1000</v>
      </c>
      <c r="I3029" s="11">
        <v>16901126</v>
      </c>
      <c r="J3029" t="s">
        <v>14412</v>
      </c>
      <c r="K3029" t="s">
        <v>12700</v>
      </c>
      <c r="L3029" t="s">
        <v>14413</v>
      </c>
      <c r="M3029">
        <v>76267</v>
      </c>
      <c r="N3029">
        <v>3544</v>
      </c>
      <c r="O3029" t="s">
        <v>8571</v>
      </c>
      <c r="P3029">
        <v>0</v>
      </c>
      <c r="Q3029" t="s">
        <v>14414</v>
      </c>
      <c r="R3029" t="s">
        <v>14415</v>
      </c>
      <c r="S3029">
        <v>687</v>
      </c>
      <c r="T3029" t="s">
        <v>37</v>
      </c>
      <c r="U3029" t="s">
        <v>38</v>
      </c>
      <c r="V3029" t="s">
        <v>569</v>
      </c>
      <c r="W3029" s="11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5">
      <c r="A3030" t="s">
        <v>28</v>
      </c>
      <c r="B3030" t="s">
        <v>12169</v>
      </c>
      <c r="C3030">
        <v>180</v>
      </c>
      <c r="D3030">
        <v>103</v>
      </c>
      <c r="E3030">
        <v>44</v>
      </c>
      <c r="F3030">
        <v>190</v>
      </c>
      <c r="G3030" t="s">
        <v>14416</v>
      </c>
      <c r="H3030">
        <v>637</v>
      </c>
      <c r="I3030" s="11">
        <v>17474107</v>
      </c>
      <c r="J3030" t="s">
        <v>8601</v>
      </c>
      <c r="K3030" t="s">
        <v>4696</v>
      </c>
      <c r="L3030" t="s">
        <v>14417</v>
      </c>
      <c r="M3030">
        <v>56605</v>
      </c>
      <c r="N3030">
        <v>1342</v>
      </c>
      <c r="O3030" t="s">
        <v>6989</v>
      </c>
      <c r="P3030">
        <v>3</v>
      </c>
      <c r="Q3030" t="s">
        <v>14418</v>
      </c>
      <c r="R3030" t="s">
        <v>14419</v>
      </c>
      <c r="S3030">
        <v>89</v>
      </c>
      <c r="T3030" t="s">
        <v>37</v>
      </c>
      <c r="U3030" t="s">
        <v>38</v>
      </c>
      <c r="V3030" t="s">
        <v>569</v>
      </c>
      <c r="W3030" s="11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5">
      <c r="A3031" t="s">
        <v>28</v>
      </c>
      <c r="B3031" t="s">
        <v>7105</v>
      </c>
      <c r="C3031">
        <v>28</v>
      </c>
      <c r="D3031">
        <v>95</v>
      </c>
      <c r="E3031">
        <v>48</v>
      </c>
      <c r="F3031">
        <v>826</v>
      </c>
      <c r="G3031" t="s">
        <v>5681</v>
      </c>
      <c r="H3031">
        <v>1000</v>
      </c>
      <c r="I3031" s="11">
        <v>14003141</v>
      </c>
      <c r="J3031" t="s">
        <v>2062</v>
      </c>
      <c r="K3031" t="s">
        <v>2056</v>
      </c>
      <c r="L3031" t="s">
        <v>14420</v>
      </c>
      <c r="M3031">
        <v>4598</v>
      </c>
      <c r="N3031">
        <v>4837</v>
      </c>
      <c r="O3031" t="s">
        <v>6075</v>
      </c>
      <c r="P3031">
        <v>1</v>
      </c>
      <c r="Q3031" t="s">
        <v>14421</v>
      </c>
      <c r="R3031" t="s">
        <v>14422</v>
      </c>
      <c r="S3031">
        <v>29</v>
      </c>
      <c r="T3031" t="s">
        <v>37</v>
      </c>
      <c r="U3031" t="s">
        <v>38</v>
      </c>
      <c r="V3031" t="s">
        <v>569</v>
      </c>
      <c r="W3031" s="11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5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235</v>
      </c>
      <c r="H3032">
        <v>883</v>
      </c>
      <c r="I3032" s="11">
        <v>304360277</v>
      </c>
      <c r="J3032" t="s">
        <v>50</v>
      </c>
      <c r="K3032" t="s">
        <v>236</v>
      </c>
      <c r="L3032" t="s">
        <v>237</v>
      </c>
      <c r="M3032">
        <v>522048</v>
      </c>
      <c r="N3032">
        <v>2039</v>
      </c>
      <c r="O3032" t="s">
        <v>49</v>
      </c>
      <c r="P3032">
        <v>0</v>
      </c>
      <c r="Q3032" t="s">
        <v>238</v>
      </c>
      <c r="R3032" t="s">
        <v>239</v>
      </c>
      <c r="S3032">
        <v>1498</v>
      </c>
      <c r="T3032" t="s">
        <v>37</v>
      </c>
      <c r="U3032" t="s">
        <v>56</v>
      </c>
      <c r="V3032" t="s">
        <v>39</v>
      </c>
      <c r="W3032" s="11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5">
      <c r="A3033" t="s">
        <v>720</v>
      </c>
      <c r="B3033" t="s">
        <v>11663</v>
      </c>
      <c r="C3033">
        <v>202</v>
      </c>
      <c r="D3033">
        <v>105</v>
      </c>
      <c r="E3033">
        <v>0</v>
      </c>
      <c r="F3033">
        <v>303</v>
      </c>
      <c r="G3033" t="s">
        <v>14423</v>
      </c>
      <c r="H3033">
        <v>1000</v>
      </c>
      <c r="I3033" s="11">
        <v>12583510</v>
      </c>
      <c r="J3033" t="s">
        <v>6096</v>
      </c>
      <c r="K3033" t="s">
        <v>12700</v>
      </c>
      <c r="L3033" t="s">
        <v>14424</v>
      </c>
      <c r="M3033">
        <v>60709</v>
      </c>
      <c r="N3033">
        <v>2444</v>
      </c>
      <c r="O3033" t="s">
        <v>14425</v>
      </c>
      <c r="P3033">
        <v>0</v>
      </c>
      <c r="Q3033" t="s">
        <v>14426</v>
      </c>
      <c r="R3033" t="s">
        <v>14427</v>
      </c>
      <c r="S3033">
        <v>922</v>
      </c>
      <c r="T3033" t="s">
        <v>37</v>
      </c>
      <c r="U3033" t="s">
        <v>38</v>
      </c>
      <c r="V3033" t="s">
        <v>569</v>
      </c>
      <c r="W3033" s="11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5">
      <c r="A3034" t="s">
        <v>28</v>
      </c>
      <c r="B3034" t="s">
        <v>6750</v>
      </c>
      <c r="C3034">
        <v>341</v>
      </c>
      <c r="D3034">
        <v>106</v>
      </c>
      <c r="E3034">
        <v>1000</v>
      </c>
      <c r="F3034">
        <v>98</v>
      </c>
      <c r="G3034" t="s">
        <v>14428</v>
      </c>
      <c r="H3034">
        <v>816</v>
      </c>
      <c r="I3034" s="11">
        <v>9190525</v>
      </c>
      <c r="J3034" t="s">
        <v>2450</v>
      </c>
      <c r="K3034" t="s">
        <v>159</v>
      </c>
      <c r="L3034" t="s">
        <v>14429</v>
      </c>
      <c r="M3034">
        <v>102125</v>
      </c>
      <c r="N3034">
        <v>1120</v>
      </c>
      <c r="O3034" t="s">
        <v>14430</v>
      </c>
      <c r="P3034">
        <v>1</v>
      </c>
      <c r="Q3034" t="s">
        <v>14431</v>
      </c>
      <c r="R3034" t="s">
        <v>14432</v>
      </c>
      <c r="S3034">
        <v>324</v>
      </c>
      <c r="T3034" t="s">
        <v>37</v>
      </c>
      <c r="U3034" t="s">
        <v>38</v>
      </c>
      <c r="V3034" t="s">
        <v>569</v>
      </c>
      <c r="W3034" s="11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5">
      <c r="A3035" t="s">
        <v>28</v>
      </c>
      <c r="B3035" t="s">
        <v>14433</v>
      </c>
      <c r="C3035">
        <v>160</v>
      </c>
      <c r="D3035">
        <v>100</v>
      </c>
      <c r="E3035">
        <v>11</v>
      </c>
      <c r="F3035">
        <v>970</v>
      </c>
      <c r="G3035" t="s">
        <v>1626</v>
      </c>
      <c r="H3035">
        <v>13000</v>
      </c>
      <c r="I3035" s="11">
        <v>9176553</v>
      </c>
      <c r="J3035" t="s">
        <v>7614</v>
      </c>
      <c r="K3035" t="s">
        <v>537</v>
      </c>
      <c r="L3035" t="s">
        <v>14434</v>
      </c>
      <c r="M3035">
        <v>19147</v>
      </c>
      <c r="N3035">
        <v>19330</v>
      </c>
      <c r="O3035" t="s">
        <v>3673</v>
      </c>
      <c r="P3035">
        <v>1</v>
      </c>
      <c r="Q3035" t="s">
        <v>14435</v>
      </c>
      <c r="R3035" t="s">
        <v>14436</v>
      </c>
      <c r="S3035">
        <v>97</v>
      </c>
      <c r="T3035" t="s">
        <v>37</v>
      </c>
      <c r="U3035" t="s">
        <v>38</v>
      </c>
      <c r="V3035" t="s">
        <v>39</v>
      </c>
      <c r="W3035" s="11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5">
      <c r="A3036" t="s">
        <v>28</v>
      </c>
      <c r="B3036" t="s">
        <v>6708</v>
      </c>
      <c r="C3036">
        <v>31</v>
      </c>
      <c r="D3036">
        <v>103</v>
      </c>
      <c r="E3036">
        <v>49</v>
      </c>
      <c r="F3036">
        <v>304</v>
      </c>
      <c r="G3036" t="s">
        <v>2230</v>
      </c>
      <c r="H3036">
        <v>687</v>
      </c>
      <c r="I3036" s="11">
        <v>9094451</v>
      </c>
      <c r="J3036" t="s">
        <v>8390</v>
      </c>
      <c r="K3036" t="s">
        <v>5909</v>
      </c>
      <c r="L3036" t="s">
        <v>14437</v>
      </c>
      <c r="M3036">
        <v>11668</v>
      </c>
      <c r="N3036">
        <v>1990</v>
      </c>
      <c r="O3036" t="s">
        <v>9377</v>
      </c>
      <c r="P3036">
        <v>0</v>
      </c>
      <c r="Q3036" t="s">
        <v>14438</v>
      </c>
      <c r="R3036" t="s">
        <v>14439</v>
      </c>
      <c r="S3036">
        <v>79</v>
      </c>
      <c r="T3036" t="s">
        <v>37</v>
      </c>
      <c r="U3036" t="s">
        <v>38</v>
      </c>
      <c r="V3036" t="s">
        <v>569</v>
      </c>
      <c r="W3036" s="11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5">
      <c r="A3037" t="s">
        <v>28</v>
      </c>
      <c r="B3037" t="s">
        <v>14440</v>
      </c>
      <c r="C3037">
        <v>281</v>
      </c>
      <c r="D3037">
        <v>99</v>
      </c>
      <c r="E3037">
        <v>192</v>
      </c>
      <c r="F3037">
        <v>292</v>
      </c>
      <c r="G3037" t="s">
        <v>14441</v>
      </c>
      <c r="H3037">
        <v>14000</v>
      </c>
      <c r="I3037" s="11">
        <v>9166863</v>
      </c>
      <c r="J3037" t="s">
        <v>209</v>
      </c>
      <c r="K3037" t="s">
        <v>426</v>
      </c>
      <c r="L3037" t="s">
        <v>14442</v>
      </c>
      <c r="M3037">
        <v>83182</v>
      </c>
      <c r="N3037">
        <v>14816</v>
      </c>
      <c r="O3037" t="s">
        <v>14092</v>
      </c>
      <c r="P3037">
        <v>2</v>
      </c>
      <c r="Q3037" t="s">
        <v>14443</v>
      </c>
      <c r="R3037" t="s">
        <v>14444</v>
      </c>
      <c r="S3037">
        <v>247</v>
      </c>
      <c r="T3037" t="s">
        <v>37</v>
      </c>
      <c r="U3037" t="s">
        <v>38</v>
      </c>
      <c r="V3037" t="s">
        <v>569</v>
      </c>
      <c r="W3037" s="11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5">
      <c r="A3038" t="s">
        <v>28</v>
      </c>
      <c r="B3038" t="s">
        <v>477</v>
      </c>
      <c r="C3038">
        <v>114</v>
      </c>
      <c r="D3038">
        <v>164</v>
      </c>
      <c r="E3038">
        <v>17000</v>
      </c>
      <c r="F3038">
        <v>159</v>
      </c>
      <c r="G3038" t="s">
        <v>14445</v>
      </c>
      <c r="H3038">
        <v>883</v>
      </c>
      <c r="I3038" s="11">
        <v>8373585</v>
      </c>
      <c r="J3038" t="s">
        <v>3270</v>
      </c>
      <c r="K3038" t="s">
        <v>6805</v>
      </c>
      <c r="L3038" t="s">
        <v>14446</v>
      </c>
      <c r="M3038">
        <v>39680</v>
      </c>
      <c r="N3038">
        <v>1934</v>
      </c>
      <c r="O3038" t="s">
        <v>7539</v>
      </c>
      <c r="P3038">
        <v>0</v>
      </c>
      <c r="Q3038" t="s">
        <v>14447</v>
      </c>
      <c r="R3038" t="s">
        <v>14448</v>
      </c>
      <c r="S3038">
        <v>308</v>
      </c>
      <c r="T3038" t="s">
        <v>37</v>
      </c>
      <c r="U3038" t="s">
        <v>38</v>
      </c>
      <c r="V3038" t="s">
        <v>569</v>
      </c>
      <c r="W3038" s="11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5">
      <c r="A3039" t="s">
        <v>28</v>
      </c>
      <c r="B3039" t="s">
        <v>14196</v>
      </c>
      <c r="C3039">
        <v>72</v>
      </c>
      <c r="D3039">
        <v>96</v>
      </c>
      <c r="E3039">
        <v>30</v>
      </c>
      <c r="F3039">
        <v>407</v>
      </c>
      <c r="G3039" t="s">
        <v>14449</v>
      </c>
      <c r="H3039">
        <v>761</v>
      </c>
      <c r="I3039" s="11">
        <v>7292175</v>
      </c>
      <c r="J3039" t="s">
        <v>1375</v>
      </c>
      <c r="K3039" t="s">
        <v>14450</v>
      </c>
      <c r="L3039" t="s">
        <v>14451</v>
      </c>
      <c r="M3039">
        <v>7736</v>
      </c>
      <c r="N3039">
        <v>2018</v>
      </c>
      <c r="O3039" t="s">
        <v>9331</v>
      </c>
      <c r="P3039">
        <v>3</v>
      </c>
      <c r="Q3039" t="s">
        <v>14452</v>
      </c>
      <c r="R3039" t="s">
        <v>14453</v>
      </c>
      <c r="S3039">
        <v>100</v>
      </c>
      <c r="T3039" t="s">
        <v>37</v>
      </c>
      <c r="U3039" t="s">
        <v>38</v>
      </c>
      <c r="V3039" t="s">
        <v>569</v>
      </c>
      <c r="W3039" s="11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5">
      <c r="A3040" t="s">
        <v>28</v>
      </c>
      <c r="B3040" t="s">
        <v>13755</v>
      </c>
      <c r="C3040">
        <v>119</v>
      </c>
      <c r="D3040">
        <v>122</v>
      </c>
      <c r="E3040">
        <v>98</v>
      </c>
      <c r="F3040">
        <v>397</v>
      </c>
      <c r="G3040" t="s">
        <v>3677</v>
      </c>
      <c r="H3040">
        <v>729</v>
      </c>
      <c r="I3040" s="11">
        <v>6601079</v>
      </c>
      <c r="J3040" t="s">
        <v>3325</v>
      </c>
      <c r="K3040" t="s">
        <v>3374</v>
      </c>
      <c r="L3040" t="s">
        <v>14454</v>
      </c>
      <c r="M3040">
        <v>17436</v>
      </c>
      <c r="N3040">
        <v>2321</v>
      </c>
      <c r="O3040" t="s">
        <v>14455</v>
      </c>
      <c r="P3040">
        <v>1</v>
      </c>
      <c r="Q3040" t="s">
        <v>14456</v>
      </c>
      <c r="R3040" t="s">
        <v>14457</v>
      </c>
      <c r="S3040">
        <v>276</v>
      </c>
      <c r="T3040" t="s">
        <v>37</v>
      </c>
      <c r="U3040" t="s">
        <v>56</v>
      </c>
      <c r="V3040" t="s">
        <v>39</v>
      </c>
      <c r="W3040" s="11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5">
      <c r="A3041" t="s">
        <v>28</v>
      </c>
      <c r="B3041" t="s">
        <v>1165</v>
      </c>
      <c r="C3041">
        <v>74</v>
      </c>
      <c r="D3041">
        <v>94</v>
      </c>
      <c r="E3041">
        <v>176</v>
      </c>
      <c r="F3041">
        <v>46</v>
      </c>
      <c r="G3041" t="s">
        <v>13937</v>
      </c>
      <c r="H3041">
        <v>116</v>
      </c>
      <c r="I3041" s="11">
        <v>6165429</v>
      </c>
      <c r="J3041" t="s">
        <v>14458</v>
      </c>
      <c r="K3041" t="s">
        <v>14459</v>
      </c>
      <c r="L3041" t="s">
        <v>14460</v>
      </c>
      <c r="M3041">
        <v>23486</v>
      </c>
      <c r="N3041">
        <v>312</v>
      </c>
      <c r="O3041" t="s">
        <v>14461</v>
      </c>
      <c r="P3041">
        <v>1</v>
      </c>
      <c r="Q3041" t="s">
        <v>14462</v>
      </c>
      <c r="R3041" t="s">
        <v>14463</v>
      </c>
      <c r="S3041">
        <v>249</v>
      </c>
      <c r="T3041" t="s">
        <v>2158</v>
      </c>
      <c r="U3041" t="s">
        <v>365</v>
      </c>
      <c r="V3041" t="s">
        <v>90</v>
      </c>
      <c r="W3041" s="11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5">
      <c r="A3042" t="s">
        <v>28</v>
      </c>
      <c r="B3042" t="s">
        <v>9124</v>
      </c>
      <c r="C3042">
        <v>25</v>
      </c>
      <c r="D3042">
        <v>93</v>
      </c>
      <c r="E3042">
        <v>70</v>
      </c>
      <c r="F3042">
        <v>442</v>
      </c>
      <c r="G3042" t="s">
        <v>5000</v>
      </c>
      <c r="H3042">
        <v>692</v>
      </c>
      <c r="I3042" s="11">
        <v>5694308</v>
      </c>
      <c r="J3042" t="s">
        <v>3753</v>
      </c>
      <c r="K3042" t="s">
        <v>1596</v>
      </c>
      <c r="L3042" t="s">
        <v>14464</v>
      </c>
      <c r="M3042">
        <v>13815</v>
      </c>
      <c r="N3042">
        <v>3128</v>
      </c>
      <c r="O3042" t="s">
        <v>14465</v>
      </c>
      <c r="P3042">
        <v>0</v>
      </c>
      <c r="Q3042" t="s">
        <v>14466</v>
      </c>
      <c r="R3042" t="s">
        <v>14467</v>
      </c>
      <c r="S3042">
        <v>46</v>
      </c>
      <c r="T3042" t="s">
        <v>37</v>
      </c>
      <c r="U3042" t="s">
        <v>38</v>
      </c>
      <c r="V3042" t="s">
        <v>39</v>
      </c>
      <c r="W3042" s="11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5">
      <c r="A3043" t="s">
        <v>28</v>
      </c>
      <c r="B3043" t="s">
        <v>14468</v>
      </c>
      <c r="C3043">
        <v>39</v>
      </c>
      <c r="D3043">
        <v>96</v>
      </c>
      <c r="E3043">
        <v>6</v>
      </c>
      <c r="F3043">
        <v>38</v>
      </c>
      <c r="G3043" t="s">
        <v>2173</v>
      </c>
      <c r="H3043">
        <v>206</v>
      </c>
      <c r="I3043" s="11">
        <v>5430822</v>
      </c>
      <c r="J3043" t="s">
        <v>14469</v>
      </c>
      <c r="K3043" t="s">
        <v>14470</v>
      </c>
      <c r="L3043" t="s">
        <v>14471</v>
      </c>
      <c r="M3043">
        <v>8391</v>
      </c>
      <c r="N3043">
        <v>493</v>
      </c>
      <c r="O3043" t="s">
        <v>14472</v>
      </c>
      <c r="P3043">
        <v>0</v>
      </c>
      <c r="Q3043" t="s">
        <v>14473</v>
      </c>
      <c r="R3043" t="s">
        <v>14474</v>
      </c>
      <c r="S3043">
        <v>75</v>
      </c>
      <c r="T3043" t="s">
        <v>37</v>
      </c>
      <c r="U3043" t="s">
        <v>56</v>
      </c>
      <c r="V3043" t="s">
        <v>569</v>
      </c>
      <c r="W3043" s="11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5">
      <c r="A3044" t="s">
        <v>28</v>
      </c>
      <c r="B3044" t="s">
        <v>14475</v>
      </c>
      <c r="C3044">
        <v>27</v>
      </c>
      <c r="D3044">
        <v>113</v>
      </c>
      <c r="E3044">
        <v>7</v>
      </c>
      <c r="F3044">
        <v>35</v>
      </c>
      <c r="G3044" t="s">
        <v>14476</v>
      </c>
      <c r="H3044">
        <v>11000</v>
      </c>
      <c r="I3044" s="11">
        <v>4720371</v>
      </c>
      <c r="J3044" t="s">
        <v>10242</v>
      </c>
      <c r="K3044" t="s">
        <v>252</v>
      </c>
      <c r="L3044" t="s">
        <v>14477</v>
      </c>
      <c r="M3044">
        <v>3203</v>
      </c>
      <c r="N3044">
        <v>11116</v>
      </c>
      <c r="O3044" t="s">
        <v>14478</v>
      </c>
      <c r="P3044">
        <v>2</v>
      </c>
      <c r="Q3044" t="s">
        <v>14479</v>
      </c>
      <c r="R3044" t="s">
        <v>14480</v>
      </c>
      <c r="S3044">
        <v>85</v>
      </c>
      <c r="T3044" t="s">
        <v>37</v>
      </c>
      <c r="U3044" t="s">
        <v>38</v>
      </c>
      <c r="V3044" t="s">
        <v>90</v>
      </c>
      <c r="W3044" s="11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5">
      <c r="A3045" t="s">
        <v>28</v>
      </c>
      <c r="B3045" t="s">
        <v>1859</v>
      </c>
      <c r="C3045">
        <v>158</v>
      </c>
      <c r="D3045">
        <v>99</v>
      </c>
      <c r="E3045">
        <v>342</v>
      </c>
      <c r="F3045">
        <v>501</v>
      </c>
      <c r="G3045" t="s">
        <v>14481</v>
      </c>
      <c r="H3045">
        <v>1000</v>
      </c>
      <c r="I3045" s="11">
        <v>2344847</v>
      </c>
      <c r="J3045" t="s">
        <v>3637</v>
      </c>
      <c r="K3045" t="s">
        <v>754</v>
      </c>
      <c r="L3045" t="s">
        <v>14482</v>
      </c>
      <c r="M3045">
        <v>18561</v>
      </c>
      <c r="N3045">
        <v>2158</v>
      </c>
      <c r="O3045" t="s">
        <v>2644</v>
      </c>
      <c r="P3045">
        <v>0</v>
      </c>
      <c r="Q3045" t="s">
        <v>14483</v>
      </c>
      <c r="R3045" t="s">
        <v>14484</v>
      </c>
      <c r="S3045">
        <v>119</v>
      </c>
      <c r="T3045" t="s">
        <v>37</v>
      </c>
      <c r="U3045" t="s">
        <v>38</v>
      </c>
      <c r="V3045" t="s">
        <v>569</v>
      </c>
      <c r="W3045" s="11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5">
      <c r="A3046" t="s">
        <v>28</v>
      </c>
      <c r="B3046" t="s">
        <v>13561</v>
      </c>
      <c r="C3046">
        <v>223</v>
      </c>
      <c r="D3046">
        <v>91</v>
      </c>
      <c r="E3046">
        <v>157</v>
      </c>
      <c r="F3046">
        <v>224</v>
      </c>
      <c r="G3046" t="s">
        <v>6494</v>
      </c>
      <c r="H3046">
        <v>490</v>
      </c>
      <c r="I3046" s="11">
        <v>7455447</v>
      </c>
      <c r="J3046" t="s">
        <v>1375</v>
      </c>
      <c r="K3046" t="s">
        <v>3531</v>
      </c>
      <c r="L3046" t="s">
        <v>14485</v>
      </c>
      <c r="M3046">
        <v>29967</v>
      </c>
      <c r="N3046">
        <v>1136</v>
      </c>
      <c r="O3046" t="s">
        <v>14486</v>
      </c>
      <c r="P3046">
        <v>2</v>
      </c>
      <c r="Q3046" t="s">
        <v>14487</v>
      </c>
      <c r="R3046" t="s">
        <v>14488</v>
      </c>
      <c r="S3046">
        <v>126</v>
      </c>
      <c r="T3046" t="s">
        <v>37</v>
      </c>
      <c r="U3046" t="s">
        <v>38</v>
      </c>
      <c r="V3046" t="s">
        <v>569</v>
      </c>
      <c r="W3046" s="11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5">
      <c r="A3047" t="s">
        <v>28</v>
      </c>
      <c r="B3047" t="s">
        <v>14489</v>
      </c>
      <c r="C3047">
        <v>25</v>
      </c>
      <c r="D3047">
        <v>100</v>
      </c>
      <c r="E3047">
        <v>0</v>
      </c>
      <c r="F3047">
        <v>359</v>
      </c>
      <c r="G3047" t="s">
        <v>14490</v>
      </c>
      <c r="H3047">
        <v>655</v>
      </c>
      <c r="I3047" s="11">
        <v>2148212</v>
      </c>
      <c r="J3047" t="s">
        <v>6781</v>
      </c>
      <c r="K3047" t="s">
        <v>2220</v>
      </c>
      <c r="L3047" t="s">
        <v>14491</v>
      </c>
      <c r="M3047">
        <v>781</v>
      </c>
      <c r="N3047">
        <v>1906</v>
      </c>
      <c r="O3047" t="s">
        <v>11302</v>
      </c>
      <c r="P3047">
        <v>0</v>
      </c>
      <c r="Q3047" t="s">
        <v>14492</v>
      </c>
      <c r="R3047" t="s">
        <v>14493</v>
      </c>
      <c r="S3047">
        <v>20</v>
      </c>
      <c r="T3047" t="s">
        <v>37</v>
      </c>
      <c r="U3047" t="s">
        <v>38</v>
      </c>
      <c r="V3047" t="s">
        <v>90</v>
      </c>
      <c r="W3047" s="11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5">
      <c r="A3048" t="s">
        <v>28</v>
      </c>
      <c r="B3048" t="s">
        <v>12583</v>
      </c>
      <c r="C3048">
        <v>97</v>
      </c>
      <c r="D3048">
        <v>105</v>
      </c>
      <c r="E3048">
        <v>261</v>
      </c>
      <c r="F3048">
        <v>617</v>
      </c>
      <c r="G3048" t="s">
        <v>2689</v>
      </c>
      <c r="H3048">
        <v>783</v>
      </c>
      <c r="I3048" s="11">
        <v>2062066</v>
      </c>
      <c r="J3048" t="s">
        <v>1663</v>
      </c>
      <c r="K3048" t="s">
        <v>945</v>
      </c>
      <c r="L3048" t="s">
        <v>14494</v>
      </c>
      <c r="M3048">
        <v>11387</v>
      </c>
      <c r="N3048">
        <v>2684</v>
      </c>
      <c r="O3048" t="s">
        <v>4430</v>
      </c>
      <c r="P3048">
        <v>3</v>
      </c>
      <c r="Q3048" t="s">
        <v>14495</v>
      </c>
      <c r="R3048" t="s">
        <v>14496</v>
      </c>
      <c r="S3048">
        <v>147</v>
      </c>
      <c r="T3048" t="s">
        <v>37</v>
      </c>
      <c r="U3048" t="s">
        <v>38</v>
      </c>
      <c r="V3048" t="s">
        <v>569</v>
      </c>
      <c r="W3048" s="11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5">
      <c r="A3049" t="s">
        <v>28</v>
      </c>
      <c r="B3049" t="s">
        <v>12620</v>
      </c>
      <c r="C3049">
        <v>117</v>
      </c>
      <c r="D3049">
        <v>99</v>
      </c>
      <c r="E3049">
        <v>60</v>
      </c>
      <c r="F3049">
        <v>628</v>
      </c>
      <c r="G3049" t="s">
        <v>6281</v>
      </c>
      <c r="H3049">
        <v>4000</v>
      </c>
      <c r="I3049" s="11">
        <v>1654367</v>
      </c>
      <c r="J3049" t="s">
        <v>1493</v>
      </c>
      <c r="K3049" t="s">
        <v>1394</v>
      </c>
      <c r="L3049" t="s">
        <v>14497</v>
      </c>
      <c r="M3049">
        <v>18355</v>
      </c>
      <c r="N3049">
        <v>6526</v>
      </c>
      <c r="O3049" t="s">
        <v>6676</v>
      </c>
      <c r="P3049">
        <v>0</v>
      </c>
      <c r="Q3049" t="s">
        <v>14498</v>
      </c>
      <c r="R3049" t="s">
        <v>14499</v>
      </c>
      <c r="S3049">
        <v>106</v>
      </c>
      <c r="T3049" t="s">
        <v>37</v>
      </c>
      <c r="U3049" t="s">
        <v>38</v>
      </c>
      <c r="V3049" t="s">
        <v>569</v>
      </c>
      <c r="W3049" s="11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5">
      <c r="A3050" t="s">
        <v>28</v>
      </c>
      <c r="B3050" t="s">
        <v>14500</v>
      </c>
      <c r="C3050">
        <v>389</v>
      </c>
      <c r="D3050">
        <v>112</v>
      </c>
      <c r="E3050">
        <v>159</v>
      </c>
      <c r="F3050">
        <v>77</v>
      </c>
      <c r="G3050" t="s">
        <v>4362</v>
      </c>
      <c r="H3050">
        <v>3000</v>
      </c>
      <c r="I3050" s="11">
        <v>1738692</v>
      </c>
      <c r="J3050" t="s">
        <v>3911</v>
      </c>
      <c r="K3050" t="s">
        <v>12515</v>
      </c>
      <c r="L3050" t="s">
        <v>14501</v>
      </c>
      <c r="M3050">
        <v>95529</v>
      </c>
      <c r="N3050">
        <v>3547</v>
      </c>
      <c r="O3050" t="s">
        <v>14502</v>
      </c>
      <c r="P3050">
        <v>0</v>
      </c>
      <c r="Q3050" t="s">
        <v>14503</v>
      </c>
      <c r="R3050" t="s">
        <v>14504</v>
      </c>
      <c r="S3050">
        <v>301</v>
      </c>
      <c r="T3050" t="s">
        <v>37</v>
      </c>
      <c r="U3050" t="s">
        <v>56</v>
      </c>
      <c r="V3050" t="s">
        <v>569</v>
      </c>
      <c r="W3050" s="11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5">
      <c r="A3051" t="s">
        <v>28</v>
      </c>
      <c r="B3051" t="s">
        <v>14505</v>
      </c>
      <c r="C3051">
        <v>34</v>
      </c>
      <c r="D3051">
        <v>99</v>
      </c>
      <c r="E3051">
        <v>2</v>
      </c>
      <c r="F3051">
        <v>455</v>
      </c>
      <c r="G3051" t="s">
        <v>7290</v>
      </c>
      <c r="H3051">
        <v>1000</v>
      </c>
      <c r="I3051" s="11">
        <v>1889522</v>
      </c>
      <c r="J3051" t="s">
        <v>3637</v>
      </c>
      <c r="K3051" t="s">
        <v>7338</v>
      </c>
      <c r="L3051" t="s">
        <v>14506</v>
      </c>
      <c r="M3051">
        <v>1119</v>
      </c>
      <c r="N3051">
        <v>2589</v>
      </c>
      <c r="O3051" t="s">
        <v>14507</v>
      </c>
      <c r="P3051">
        <v>2</v>
      </c>
      <c r="Q3051" t="s">
        <v>14508</v>
      </c>
      <c r="R3051" t="s">
        <v>14509</v>
      </c>
      <c r="S3051">
        <v>12</v>
      </c>
      <c r="T3051" t="s">
        <v>37</v>
      </c>
      <c r="U3051" t="s">
        <v>38</v>
      </c>
      <c r="V3051" t="s">
        <v>272</v>
      </c>
      <c r="W3051" s="11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5">
      <c r="A3052" t="s">
        <v>28</v>
      </c>
      <c r="B3052" t="s">
        <v>14305</v>
      </c>
      <c r="C3052">
        <v>161</v>
      </c>
      <c r="D3052">
        <v>125</v>
      </c>
      <c r="E3052">
        <v>127</v>
      </c>
      <c r="F3052">
        <v>798</v>
      </c>
      <c r="G3052" t="s">
        <v>6324</v>
      </c>
      <c r="H3052">
        <v>6000</v>
      </c>
      <c r="I3052" s="11">
        <v>1110286</v>
      </c>
      <c r="J3052" t="s">
        <v>209</v>
      </c>
      <c r="K3052" t="s">
        <v>203</v>
      </c>
      <c r="L3052" t="s">
        <v>14510</v>
      </c>
      <c r="M3052">
        <v>9727</v>
      </c>
      <c r="N3052">
        <v>8876</v>
      </c>
      <c r="O3052" t="s">
        <v>10742</v>
      </c>
      <c r="P3052">
        <v>6</v>
      </c>
      <c r="Q3052" t="s">
        <v>14511</v>
      </c>
      <c r="R3052" t="s">
        <v>14512</v>
      </c>
      <c r="S3052">
        <v>65</v>
      </c>
      <c r="T3052" t="s">
        <v>37</v>
      </c>
      <c r="U3052" t="s">
        <v>38</v>
      </c>
      <c r="V3052" t="s">
        <v>569</v>
      </c>
      <c r="W3052" s="11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5">
      <c r="A3053" t="s">
        <v>28</v>
      </c>
      <c r="B3053" t="s">
        <v>14513</v>
      </c>
      <c r="C3053">
        <v>6</v>
      </c>
      <c r="D3053">
        <v>107</v>
      </c>
      <c r="E3053">
        <v>6</v>
      </c>
      <c r="F3053">
        <v>375</v>
      </c>
      <c r="G3053" t="s">
        <v>14514</v>
      </c>
      <c r="H3053">
        <v>963</v>
      </c>
      <c r="I3053" s="11">
        <v>1000000</v>
      </c>
      <c r="J3053" t="s">
        <v>1188</v>
      </c>
      <c r="K3053" t="s">
        <v>6340</v>
      </c>
      <c r="L3053" t="s">
        <v>14515</v>
      </c>
      <c r="M3053">
        <v>2215</v>
      </c>
      <c r="N3053">
        <v>2209</v>
      </c>
      <c r="O3053" t="s">
        <v>14516</v>
      </c>
      <c r="P3053">
        <v>1</v>
      </c>
      <c r="Q3053" t="s">
        <v>14517</v>
      </c>
      <c r="R3053" t="s">
        <v>14518</v>
      </c>
      <c r="S3053">
        <v>26</v>
      </c>
      <c r="T3053" t="s">
        <v>37</v>
      </c>
      <c r="U3053" t="s">
        <v>56</v>
      </c>
      <c r="V3053" t="s">
        <v>90</v>
      </c>
      <c r="W3053" s="11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5">
      <c r="A3054" t="s">
        <v>28</v>
      </c>
      <c r="B3054" t="s">
        <v>6501</v>
      </c>
      <c r="C3054">
        <v>16</v>
      </c>
      <c r="D3054">
        <v>107</v>
      </c>
      <c r="E3054">
        <v>8</v>
      </c>
      <c r="F3054">
        <v>39</v>
      </c>
      <c r="G3054" t="s">
        <v>6441</v>
      </c>
      <c r="H3054">
        <v>106</v>
      </c>
      <c r="I3054" s="11">
        <v>700000</v>
      </c>
      <c r="J3054" t="s">
        <v>6503</v>
      </c>
      <c r="K3054" t="s">
        <v>10598</v>
      </c>
      <c r="L3054" t="s">
        <v>14519</v>
      </c>
      <c r="M3054">
        <v>24438</v>
      </c>
      <c r="N3054">
        <v>215</v>
      </c>
      <c r="O3054" t="s">
        <v>14520</v>
      </c>
      <c r="P3054">
        <v>1</v>
      </c>
      <c r="Q3054" t="s">
        <v>14521</v>
      </c>
      <c r="R3054" t="s">
        <v>14522</v>
      </c>
      <c r="S3054">
        <v>78</v>
      </c>
      <c r="T3054" t="s">
        <v>1417</v>
      </c>
      <c r="U3054" t="s">
        <v>1418</v>
      </c>
      <c r="V3054" t="s">
        <v>569</v>
      </c>
      <c r="W3054" s="11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5">
      <c r="A3055" t="s">
        <v>28</v>
      </c>
      <c r="B3055" t="s">
        <v>6401</v>
      </c>
      <c r="C3055">
        <v>301</v>
      </c>
      <c r="D3055">
        <v>97</v>
      </c>
      <c r="E3055">
        <v>0</v>
      </c>
      <c r="F3055">
        <v>106</v>
      </c>
      <c r="G3055" t="s">
        <v>9896</v>
      </c>
      <c r="H3055">
        <v>227</v>
      </c>
      <c r="I3055" s="11">
        <v>1768416</v>
      </c>
      <c r="J3055" t="s">
        <v>2450</v>
      </c>
      <c r="K3055" t="s">
        <v>14523</v>
      </c>
      <c r="L3055" t="s">
        <v>14524</v>
      </c>
      <c r="M3055">
        <v>35848</v>
      </c>
      <c r="N3055">
        <v>684</v>
      </c>
      <c r="O3055" t="s">
        <v>14525</v>
      </c>
      <c r="P3055">
        <v>0</v>
      </c>
      <c r="Q3055" t="s">
        <v>14526</v>
      </c>
      <c r="R3055" t="s">
        <v>14527</v>
      </c>
      <c r="S3055">
        <v>198</v>
      </c>
      <c r="T3055" t="s">
        <v>37</v>
      </c>
      <c r="U3055" t="s">
        <v>38</v>
      </c>
      <c r="V3055" t="s">
        <v>569</v>
      </c>
      <c r="W3055" s="11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5">
      <c r="A3056" t="s">
        <v>28</v>
      </c>
      <c r="B3056" t="s">
        <v>14528</v>
      </c>
      <c r="C3056">
        <v>12</v>
      </c>
      <c r="D3056">
        <v>95</v>
      </c>
      <c r="E3056">
        <v>43</v>
      </c>
      <c r="F3056">
        <v>611</v>
      </c>
      <c r="G3056" t="s">
        <v>10759</v>
      </c>
      <c r="H3056">
        <v>1000</v>
      </c>
      <c r="I3056" s="11">
        <v>306715</v>
      </c>
      <c r="J3056" t="s">
        <v>1611</v>
      </c>
      <c r="K3056" t="s">
        <v>4278</v>
      </c>
      <c r="L3056" t="s">
        <v>14529</v>
      </c>
      <c r="M3056">
        <v>5143</v>
      </c>
      <c r="N3056">
        <v>5213</v>
      </c>
      <c r="O3056" t="s">
        <v>2396</v>
      </c>
      <c r="P3056">
        <v>1</v>
      </c>
      <c r="Q3056" t="s">
        <v>14530</v>
      </c>
      <c r="R3056" t="s">
        <v>14531</v>
      </c>
      <c r="S3056">
        <v>62</v>
      </c>
      <c r="T3056" t="s">
        <v>37</v>
      </c>
      <c r="U3056" t="s">
        <v>38</v>
      </c>
      <c r="V3056" t="s">
        <v>39</v>
      </c>
      <c r="W3056" s="11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5">
      <c r="A3057" t="s">
        <v>28</v>
      </c>
      <c r="B3057" t="s">
        <v>14532</v>
      </c>
      <c r="C3057">
        <v>134</v>
      </c>
      <c r="D3057">
        <v>106</v>
      </c>
      <c r="E3057">
        <v>58</v>
      </c>
      <c r="F3057">
        <v>973</v>
      </c>
      <c r="G3057" t="s">
        <v>814</v>
      </c>
      <c r="H3057">
        <v>23000</v>
      </c>
      <c r="I3057" s="11">
        <v>382946</v>
      </c>
      <c r="J3057" t="s">
        <v>3270</v>
      </c>
      <c r="K3057" t="s">
        <v>62</v>
      </c>
      <c r="L3057" t="s">
        <v>14533</v>
      </c>
      <c r="M3057">
        <v>43965</v>
      </c>
      <c r="N3057">
        <v>44969</v>
      </c>
      <c r="O3057" t="s">
        <v>467</v>
      </c>
      <c r="P3057">
        <v>0</v>
      </c>
      <c r="Q3057" t="s">
        <v>14534</v>
      </c>
      <c r="R3057" t="s">
        <v>14535</v>
      </c>
      <c r="S3057">
        <v>99</v>
      </c>
      <c r="T3057" t="s">
        <v>37</v>
      </c>
      <c r="U3057" t="s">
        <v>38</v>
      </c>
      <c r="V3057" t="s">
        <v>569</v>
      </c>
      <c r="W3057" s="11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5">
      <c r="A3058" t="s">
        <v>28</v>
      </c>
      <c r="B3058" t="s">
        <v>14536</v>
      </c>
      <c r="C3058">
        <v>39</v>
      </c>
      <c r="D3058">
        <v>96</v>
      </c>
      <c r="E3058">
        <v>5</v>
      </c>
      <c r="F3058">
        <v>52</v>
      </c>
      <c r="G3058" t="s">
        <v>3387</v>
      </c>
      <c r="H3058">
        <v>766</v>
      </c>
      <c r="I3058" s="11">
        <v>196067</v>
      </c>
      <c r="J3058" t="s">
        <v>209</v>
      </c>
      <c r="K3058" t="s">
        <v>1956</v>
      </c>
      <c r="L3058" t="s">
        <v>14537</v>
      </c>
      <c r="M3058">
        <v>1966</v>
      </c>
      <c r="N3058">
        <v>1251</v>
      </c>
      <c r="O3058" t="s">
        <v>14538</v>
      </c>
      <c r="P3058">
        <v>3</v>
      </c>
      <c r="Q3058" t="s">
        <v>14539</v>
      </c>
      <c r="R3058" t="s">
        <v>14540</v>
      </c>
      <c r="S3058">
        <v>25</v>
      </c>
      <c r="T3058" t="s">
        <v>37</v>
      </c>
      <c r="U3058" t="s">
        <v>56</v>
      </c>
      <c r="V3058" t="s">
        <v>569</v>
      </c>
      <c r="W3058" s="11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5">
      <c r="A3059" t="s">
        <v>28</v>
      </c>
      <c r="B3059" t="s">
        <v>13323</v>
      </c>
      <c r="C3059">
        <v>133</v>
      </c>
      <c r="D3059">
        <v>103</v>
      </c>
      <c r="E3059">
        <v>6</v>
      </c>
      <c r="F3059">
        <v>935</v>
      </c>
      <c r="G3059" t="s">
        <v>3202</v>
      </c>
      <c r="H3059">
        <v>7000</v>
      </c>
      <c r="I3059" s="11">
        <v>532988</v>
      </c>
      <c r="J3059" t="s">
        <v>6019</v>
      </c>
      <c r="K3059" t="s">
        <v>508</v>
      </c>
      <c r="L3059" t="s">
        <v>14541</v>
      </c>
      <c r="M3059">
        <v>5863</v>
      </c>
      <c r="N3059">
        <v>9660</v>
      </c>
      <c r="O3059" t="s">
        <v>5415</v>
      </c>
      <c r="P3059">
        <v>0</v>
      </c>
      <c r="Q3059" t="s">
        <v>14542</v>
      </c>
      <c r="R3059" t="s">
        <v>14543</v>
      </c>
      <c r="S3059">
        <v>25</v>
      </c>
      <c r="T3059" t="s">
        <v>37</v>
      </c>
      <c r="U3059" t="s">
        <v>38</v>
      </c>
      <c r="V3059" t="s">
        <v>39</v>
      </c>
      <c r="W3059" s="11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5">
      <c r="A3060" t="s">
        <v>28</v>
      </c>
      <c r="B3060" t="s">
        <v>14544</v>
      </c>
      <c r="C3060">
        <v>104</v>
      </c>
      <c r="D3060">
        <v>108</v>
      </c>
      <c r="E3060">
        <v>30</v>
      </c>
      <c r="F3060">
        <v>281</v>
      </c>
      <c r="G3060" t="s">
        <v>3566</v>
      </c>
      <c r="H3060">
        <v>474</v>
      </c>
      <c r="I3060" s="11">
        <v>453079</v>
      </c>
      <c r="J3060" t="s">
        <v>1611</v>
      </c>
      <c r="K3060" t="s">
        <v>10394</v>
      </c>
      <c r="L3060" t="s">
        <v>14545</v>
      </c>
      <c r="M3060">
        <v>4124</v>
      </c>
      <c r="N3060">
        <v>2029</v>
      </c>
      <c r="O3060" t="s">
        <v>9524</v>
      </c>
      <c r="P3060">
        <v>4</v>
      </c>
      <c r="Q3060" t="s">
        <v>14546</v>
      </c>
      <c r="R3060" t="s">
        <v>14547</v>
      </c>
      <c r="S3060">
        <v>29</v>
      </c>
      <c r="T3060" t="s">
        <v>37</v>
      </c>
      <c r="U3060" t="s">
        <v>38</v>
      </c>
      <c r="V3060" t="s">
        <v>569</v>
      </c>
      <c r="W3060" s="11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5">
      <c r="A3061" t="s">
        <v>28</v>
      </c>
      <c r="B3061" t="s">
        <v>14548</v>
      </c>
      <c r="C3061">
        <v>27</v>
      </c>
      <c r="D3061">
        <v>118</v>
      </c>
      <c r="E3061">
        <v>0</v>
      </c>
      <c r="F3061">
        <v>410</v>
      </c>
      <c r="G3061" t="s">
        <v>3063</v>
      </c>
      <c r="H3061">
        <v>26000</v>
      </c>
      <c r="I3061" s="11">
        <v>46451</v>
      </c>
      <c r="J3061" t="s">
        <v>5679</v>
      </c>
      <c r="K3061" t="s">
        <v>93</v>
      </c>
      <c r="L3061" t="s">
        <v>14549</v>
      </c>
      <c r="M3061">
        <v>7663</v>
      </c>
      <c r="N3061">
        <v>27756</v>
      </c>
      <c r="O3061" t="s">
        <v>2244</v>
      </c>
      <c r="P3061">
        <v>2</v>
      </c>
      <c r="Q3061" t="s">
        <v>14550</v>
      </c>
      <c r="R3061" t="s">
        <v>14551</v>
      </c>
      <c r="S3061">
        <v>38</v>
      </c>
      <c r="T3061" t="s">
        <v>37</v>
      </c>
      <c r="U3061" t="s">
        <v>38</v>
      </c>
      <c r="V3061" t="s">
        <v>569</v>
      </c>
      <c r="W3061" s="11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5">
      <c r="A3062" t="s">
        <v>28</v>
      </c>
      <c r="B3062" t="s">
        <v>2230</v>
      </c>
      <c r="C3062">
        <v>49</v>
      </c>
      <c r="D3062">
        <v>97</v>
      </c>
      <c r="E3062">
        <v>554</v>
      </c>
      <c r="F3062">
        <v>530</v>
      </c>
      <c r="G3062" t="s">
        <v>395</v>
      </c>
      <c r="H3062">
        <v>876</v>
      </c>
      <c r="I3062" s="11">
        <v>233103</v>
      </c>
      <c r="J3062" t="s">
        <v>3270</v>
      </c>
      <c r="K3062" t="s">
        <v>2815</v>
      </c>
      <c r="L3062" t="s">
        <v>14552</v>
      </c>
      <c r="M3062">
        <v>2670</v>
      </c>
      <c r="N3062">
        <v>2544</v>
      </c>
      <c r="O3062" t="s">
        <v>4565</v>
      </c>
      <c r="P3062">
        <v>3</v>
      </c>
      <c r="Q3062" t="s">
        <v>14553</v>
      </c>
      <c r="R3062" t="s">
        <v>14554</v>
      </c>
      <c r="S3062">
        <v>50</v>
      </c>
      <c r="T3062" t="s">
        <v>37</v>
      </c>
      <c r="U3062" t="s">
        <v>56</v>
      </c>
      <c r="V3062" t="s">
        <v>569</v>
      </c>
      <c r="W3062" s="11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5">
      <c r="A3063" t="s">
        <v>28</v>
      </c>
      <c r="B3063" t="s">
        <v>3541</v>
      </c>
      <c r="C3063">
        <v>38</v>
      </c>
      <c r="D3063">
        <v>115</v>
      </c>
      <c r="E3063">
        <v>16000</v>
      </c>
      <c r="F3063">
        <v>240</v>
      </c>
      <c r="G3063" t="s">
        <v>4333</v>
      </c>
      <c r="H3063">
        <v>16000</v>
      </c>
      <c r="I3063" s="11">
        <v>41400000</v>
      </c>
      <c r="J3063" t="s">
        <v>13425</v>
      </c>
      <c r="K3063" t="s">
        <v>3541</v>
      </c>
      <c r="L3063" t="s">
        <v>14555</v>
      </c>
      <c r="M3063">
        <v>39451</v>
      </c>
      <c r="N3063">
        <v>17209</v>
      </c>
      <c r="O3063" t="s">
        <v>14556</v>
      </c>
      <c r="P3063">
        <v>0</v>
      </c>
      <c r="Q3063" t="s">
        <v>14557</v>
      </c>
      <c r="R3063" t="s">
        <v>14558</v>
      </c>
      <c r="S3063">
        <v>138</v>
      </c>
      <c r="T3063" t="s">
        <v>37</v>
      </c>
      <c r="U3063" t="s">
        <v>38</v>
      </c>
      <c r="V3063" t="s">
        <v>569</v>
      </c>
      <c r="W3063" s="11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5">
      <c r="A3064" t="s">
        <v>28</v>
      </c>
      <c r="B3064" t="s">
        <v>8570</v>
      </c>
      <c r="C3064">
        <v>152</v>
      </c>
      <c r="D3064">
        <v>102</v>
      </c>
      <c r="E3064">
        <v>0</v>
      </c>
      <c r="F3064">
        <v>787</v>
      </c>
      <c r="G3064" t="s">
        <v>2754</v>
      </c>
      <c r="H3064">
        <v>14000</v>
      </c>
      <c r="I3064" s="11">
        <v>7993039</v>
      </c>
      <c r="J3064" t="s">
        <v>1611</v>
      </c>
      <c r="K3064" t="s">
        <v>1909</v>
      </c>
      <c r="L3064" t="s">
        <v>14559</v>
      </c>
      <c r="M3064">
        <v>120036</v>
      </c>
      <c r="N3064">
        <v>18643</v>
      </c>
      <c r="O3064" t="s">
        <v>1986</v>
      </c>
      <c r="P3064">
        <v>1</v>
      </c>
      <c r="Q3064" t="s">
        <v>14560</v>
      </c>
      <c r="R3064" t="s">
        <v>14561</v>
      </c>
      <c r="S3064">
        <v>408</v>
      </c>
      <c r="T3064" t="s">
        <v>37</v>
      </c>
      <c r="U3064" t="s">
        <v>38</v>
      </c>
      <c r="V3064" t="s">
        <v>569</v>
      </c>
      <c r="W3064" s="11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5">
      <c r="A3065" t="s">
        <v>28</v>
      </c>
      <c r="B3065" t="s">
        <v>14563</v>
      </c>
      <c r="C3065">
        <v>74</v>
      </c>
      <c r="D3065">
        <v>108</v>
      </c>
      <c r="E3065">
        <v>3</v>
      </c>
      <c r="F3065">
        <v>436</v>
      </c>
      <c r="G3065" t="s">
        <v>3065</v>
      </c>
      <c r="H3065">
        <v>710</v>
      </c>
      <c r="I3065" s="11">
        <v>49526</v>
      </c>
      <c r="J3065" t="s">
        <v>2450</v>
      </c>
      <c r="K3065" t="s">
        <v>3154</v>
      </c>
      <c r="L3065" t="s">
        <v>14564</v>
      </c>
      <c r="M3065">
        <v>16299</v>
      </c>
      <c r="N3065">
        <v>2119</v>
      </c>
      <c r="O3065" t="s">
        <v>13597</v>
      </c>
      <c r="P3065">
        <v>1</v>
      </c>
      <c r="Q3065" t="s">
        <v>14565</v>
      </c>
      <c r="R3065" t="s">
        <v>14566</v>
      </c>
      <c r="S3065">
        <v>129</v>
      </c>
      <c r="T3065" t="s">
        <v>37</v>
      </c>
      <c r="U3065" t="s">
        <v>38</v>
      </c>
      <c r="V3065" t="s">
        <v>569</v>
      </c>
      <c r="W3065" s="11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5">
      <c r="A3066" t="s">
        <v>28</v>
      </c>
      <c r="B3066" t="s">
        <v>14567</v>
      </c>
      <c r="C3066">
        <v>25</v>
      </c>
      <c r="D3066">
        <v>101</v>
      </c>
      <c r="E3066">
        <v>0</v>
      </c>
      <c r="F3066">
        <v>83</v>
      </c>
      <c r="G3066" t="s">
        <v>14568</v>
      </c>
      <c r="H3066">
        <v>240</v>
      </c>
      <c r="I3066" s="11">
        <v>10696</v>
      </c>
      <c r="J3066" t="s">
        <v>1477</v>
      </c>
      <c r="K3066" t="s">
        <v>13737</v>
      </c>
      <c r="L3066" t="s">
        <v>14569</v>
      </c>
      <c r="M3066">
        <v>10771</v>
      </c>
      <c r="N3066">
        <v>490</v>
      </c>
      <c r="O3066" t="s">
        <v>14570</v>
      </c>
      <c r="P3066">
        <v>8</v>
      </c>
      <c r="Q3066" t="s">
        <v>14571</v>
      </c>
      <c r="R3066" t="s">
        <v>14572</v>
      </c>
      <c r="S3066">
        <v>65</v>
      </c>
      <c r="T3066" t="s">
        <v>37</v>
      </c>
      <c r="U3066" t="s">
        <v>38</v>
      </c>
      <c r="V3066" t="s">
        <v>569</v>
      </c>
      <c r="W3066" s="11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5">
      <c r="A3067" t="s">
        <v>28</v>
      </c>
      <c r="B3067" t="s">
        <v>14573</v>
      </c>
      <c r="C3067">
        <v>224</v>
      </c>
      <c r="D3067">
        <v>101</v>
      </c>
      <c r="E3067">
        <v>13</v>
      </c>
      <c r="F3067">
        <v>261</v>
      </c>
      <c r="G3067" t="s">
        <v>6697</v>
      </c>
      <c r="H3067">
        <v>34000</v>
      </c>
      <c r="I3067" s="11">
        <v>31607598</v>
      </c>
      <c r="J3067" t="s">
        <v>4207</v>
      </c>
      <c r="K3067" t="s">
        <v>342</v>
      </c>
      <c r="L3067" t="s">
        <v>14574</v>
      </c>
      <c r="M3067">
        <v>58366</v>
      </c>
      <c r="N3067">
        <v>35717</v>
      </c>
      <c r="O3067" t="s">
        <v>14575</v>
      </c>
      <c r="P3067">
        <v>1</v>
      </c>
      <c r="Q3067" t="s">
        <v>14576</v>
      </c>
      <c r="R3067" t="s">
        <v>14577</v>
      </c>
      <c r="S3067">
        <v>160</v>
      </c>
      <c r="T3067" t="s">
        <v>37</v>
      </c>
      <c r="U3067" t="s">
        <v>263</v>
      </c>
      <c r="V3067" t="s">
        <v>39</v>
      </c>
      <c r="W3067" s="11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5">
      <c r="A3068" t="s">
        <v>28</v>
      </c>
      <c r="B3068" t="s">
        <v>5460</v>
      </c>
      <c r="C3068">
        <v>226</v>
      </c>
      <c r="D3068">
        <v>139</v>
      </c>
      <c r="E3068">
        <v>777</v>
      </c>
      <c r="F3068">
        <v>58</v>
      </c>
      <c r="G3068" t="s">
        <v>14578</v>
      </c>
      <c r="H3068">
        <v>131</v>
      </c>
      <c r="I3068" s="11">
        <v>6857096</v>
      </c>
      <c r="J3068" t="s">
        <v>14579</v>
      </c>
      <c r="K3068" t="s">
        <v>13695</v>
      </c>
      <c r="L3068" t="s">
        <v>14580</v>
      </c>
      <c r="M3068">
        <v>80429</v>
      </c>
      <c r="N3068">
        <v>343</v>
      </c>
      <c r="O3068" t="s">
        <v>14581</v>
      </c>
      <c r="P3068">
        <v>0</v>
      </c>
      <c r="Q3068" t="s">
        <v>14582</v>
      </c>
      <c r="R3068" t="s">
        <v>14583</v>
      </c>
      <c r="S3068">
        <v>156</v>
      </c>
      <c r="T3068" t="s">
        <v>1417</v>
      </c>
      <c r="U3068" t="s">
        <v>263</v>
      </c>
      <c r="V3068" t="s">
        <v>569</v>
      </c>
      <c r="W3068" s="11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5">
      <c r="A3069" t="s">
        <v>28</v>
      </c>
      <c r="B3069" t="s">
        <v>4429</v>
      </c>
      <c r="C3069">
        <v>36</v>
      </c>
      <c r="D3069">
        <v>125</v>
      </c>
      <c r="E3069">
        <v>125</v>
      </c>
      <c r="F3069">
        <v>11</v>
      </c>
      <c r="G3069" t="s">
        <v>14584</v>
      </c>
      <c r="H3069">
        <v>60</v>
      </c>
      <c r="I3069" s="11">
        <v>223878</v>
      </c>
      <c r="J3069" t="s">
        <v>1375</v>
      </c>
      <c r="K3069" t="s">
        <v>14585</v>
      </c>
      <c r="L3069" t="s">
        <v>14586</v>
      </c>
      <c r="M3069">
        <v>3548</v>
      </c>
      <c r="N3069">
        <v>132</v>
      </c>
      <c r="O3069" t="s">
        <v>14587</v>
      </c>
      <c r="P3069">
        <v>1</v>
      </c>
      <c r="Q3069" t="s">
        <v>14588</v>
      </c>
      <c r="R3069" t="s">
        <v>14589</v>
      </c>
      <c r="S3069">
        <v>21</v>
      </c>
      <c r="T3069" t="s">
        <v>9146</v>
      </c>
      <c r="U3069" t="s">
        <v>6727</v>
      </c>
      <c r="V3069" t="s">
        <v>569</v>
      </c>
      <c r="W3069" s="11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5">
      <c r="A3070" t="s">
        <v>28</v>
      </c>
      <c r="B3070" t="s">
        <v>1359</v>
      </c>
      <c r="C3070">
        <v>142</v>
      </c>
      <c r="D3070">
        <v>115</v>
      </c>
      <c r="E3070">
        <v>294</v>
      </c>
      <c r="F3070">
        <v>15</v>
      </c>
      <c r="G3070" t="s">
        <v>14590</v>
      </c>
      <c r="H3070">
        <v>585</v>
      </c>
      <c r="I3070" s="11">
        <v>8060</v>
      </c>
      <c r="J3070" t="s">
        <v>454</v>
      </c>
      <c r="K3070" t="s">
        <v>13023</v>
      </c>
      <c r="L3070" t="s">
        <v>14591</v>
      </c>
      <c r="M3070">
        <v>81644</v>
      </c>
      <c r="N3070">
        <v>666</v>
      </c>
      <c r="O3070" t="s">
        <v>14592</v>
      </c>
      <c r="P3070">
        <v>1</v>
      </c>
      <c r="Q3070" t="s">
        <v>14593</v>
      </c>
      <c r="R3070" t="s">
        <v>14594</v>
      </c>
      <c r="S3070">
        <v>107</v>
      </c>
      <c r="T3070" t="s">
        <v>13024</v>
      </c>
      <c r="U3070" t="s">
        <v>14595</v>
      </c>
      <c r="V3070" t="s">
        <v>569</v>
      </c>
      <c r="W3070" s="11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5">
      <c r="A3071" t="s">
        <v>28</v>
      </c>
      <c r="B3071" t="s">
        <v>7946</v>
      </c>
      <c r="C3071">
        <v>271</v>
      </c>
      <c r="D3071">
        <v>99</v>
      </c>
      <c r="E3071">
        <v>40</v>
      </c>
      <c r="F3071">
        <v>300</v>
      </c>
      <c r="G3071" t="s">
        <v>14596</v>
      </c>
      <c r="H3071">
        <v>1000</v>
      </c>
      <c r="I3071" s="11">
        <v>84263837</v>
      </c>
      <c r="J3071" t="s">
        <v>4883</v>
      </c>
      <c r="K3071" t="s">
        <v>1199</v>
      </c>
      <c r="L3071" t="s">
        <v>14597</v>
      </c>
      <c r="M3071">
        <v>81699</v>
      </c>
      <c r="N3071">
        <v>2323</v>
      </c>
      <c r="O3071" t="s">
        <v>14598</v>
      </c>
      <c r="P3071">
        <v>0</v>
      </c>
      <c r="Q3071" t="s">
        <v>14599</v>
      </c>
      <c r="R3071" t="s">
        <v>14600</v>
      </c>
      <c r="S3071">
        <v>291</v>
      </c>
      <c r="T3071" t="s">
        <v>37</v>
      </c>
      <c r="U3071" t="s">
        <v>38</v>
      </c>
      <c r="V3071" t="s">
        <v>569</v>
      </c>
      <c r="W3071" s="11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5">
      <c r="A3072" t="s">
        <v>28</v>
      </c>
      <c r="B3072" t="s">
        <v>14601</v>
      </c>
      <c r="C3072">
        <v>33</v>
      </c>
      <c r="D3072">
        <v>88</v>
      </c>
      <c r="E3072">
        <v>3</v>
      </c>
      <c r="F3072">
        <v>38</v>
      </c>
      <c r="G3072" t="s">
        <v>14602</v>
      </c>
      <c r="H3072">
        <v>46</v>
      </c>
      <c r="I3072" s="11">
        <v>110029</v>
      </c>
      <c r="J3072" t="s">
        <v>14603</v>
      </c>
      <c r="K3072" t="s">
        <v>14461</v>
      </c>
      <c r="L3072" t="s">
        <v>14604</v>
      </c>
      <c r="M3072">
        <v>1388</v>
      </c>
      <c r="N3072">
        <v>225</v>
      </c>
      <c r="O3072" t="s">
        <v>14605</v>
      </c>
      <c r="P3072">
        <v>7</v>
      </c>
      <c r="Q3072" t="s">
        <v>14606</v>
      </c>
      <c r="R3072" t="s">
        <v>14607</v>
      </c>
      <c r="S3072">
        <v>31</v>
      </c>
      <c r="T3072" t="s">
        <v>37</v>
      </c>
      <c r="U3072" t="s">
        <v>365</v>
      </c>
      <c r="V3072" t="s">
        <v>39</v>
      </c>
      <c r="W3072" s="11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5">
      <c r="A3073" t="s">
        <v>28</v>
      </c>
      <c r="B3073" t="s">
        <v>2825</v>
      </c>
      <c r="C3073">
        <v>64</v>
      </c>
      <c r="D3073">
        <v>112</v>
      </c>
      <c r="E3073">
        <v>309</v>
      </c>
      <c r="F3073">
        <v>15</v>
      </c>
      <c r="G3073" t="s">
        <v>14608</v>
      </c>
      <c r="H3073">
        <v>27</v>
      </c>
      <c r="I3073" s="11">
        <v>57504069</v>
      </c>
      <c r="J3073" t="s">
        <v>1872</v>
      </c>
      <c r="K3073" t="s">
        <v>14609</v>
      </c>
      <c r="L3073" t="s">
        <v>14610</v>
      </c>
      <c r="M3073">
        <v>94139</v>
      </c>
      <c r="N3073">
        <v>106</v>
      </c>
      <c r="O3073" t="s">
        <v>14611</v>
      </c>
      <c r="P3073">
        <v>2</v>
      </c>
      <c r="Q3073" t="s">
        <v>14612</v>
      </c>
      <c r="R3073" t="s">
        <v>14613</v>
      </c>
      <c r="S3073">
        <v>183</v>
      </c>
      <c r="T3073" t="s">
        <v>37</v>
      </c>
      <c r="U3073" t="s">
        <v>38</v>
      </c>
      <c r="V3073" t="s">
        <v>569</v>
      </c>
      <c r="W3073" s="11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14614</v>
      </c>
      <c r="C3074">
        <v>18</v>
      </c>
      <c r="D3074">
        <v>108</v>
      </c>
      <c r="E3074">
        <v>7</v>
      </c>
      <c r="F3074">
        <v>51</v>
      </c>
      <c r="G3074" t="s">
        <v>14615</v>
      </c>
      <c r="H3074">
        <v>699</v>
      </c>
      <c r="I3074" s="11">
        <v>54215416</v>
      </c>
      <c r="J3074" t="s">
        <v>4122</v>
      </c>
      <c r="K3074" t="s">
        <v>10594</v>
      </c>
      <c r="L3074" t="s">
        <v>14616</v>
      </c>
      <c r="M3074">
        <v>21409</v>
      </c>
      <c r="N3074">
        <v>936</v>
      </c>
      <c r="O3074" t="s">
        <v>14617</v>
      </c>
      <c r="P3074">
        <v>1</v>
      </c>
      <c r="Q3074" t="s">
        <v>14618</v>
      </c>
      <c r="R3074" t="s">
        <v>14619</v>
      </c>
      <c r="S3074">
        <v>63</v>
      </c>
      <c r="T3074" t="s">
        <v>37</v>
      </c>
      <c r="U3074" t="s">
        <v>38</v>
      </c>
      <c r="V3074" t="s">
        <v>39</v>
      </c>
      <c r="W3074" s="11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5">
      <c r="A3075" t="s">
        <v>28</v>
      </c>
      <c r="B3075" t="s">
        <v>2183</v>
      </c>
      <c r="C3075">
        <v>121</v>
      </c>
      <c r="D3075">
        <v>104</v>
      </c>
      <c r="E3075">
        <v>0</v>
      </c>
      <c r="F3075">
        <v>517</v>
      </c>
      <c r="G3075" t="s">
        <v>10967</v>
      </c>
      <c r="H3075">
        <v>754</v>
      </c>
      <c r="I3075" s="11">
        <v>31899000</v>
      </c>
      <c r="J3075" t="s">
        <v>14621</v>
      </c>
      <c r="K3075" t="s">
        <v>6277</v>
      </c>
      <c r="L3075" t="s">
        <v>14622</v>
      </c>
      <c r="M3075">
        <v>23986</v>
      </c>
      <c r="N3075">
        <v>2442</v>
      </c>
      <c r="O3075" t="s">
        <v>10939</v>
      </c>
      <c r="P3075">
        <v>0</v>
      </c>
      <c r="Q3075" t="s">
        <v>14623</v>
      </c>
      <c r="R3075" t="s">
        <v>14624</v>
      </c>
      <c r="S3075">
        <v>201</v>
      </c>
      <c r="T3075" t="s">
        <v>37</v>
      </c>
      <c r="U3075" t="s">
        <v>38</v>
      </c>
      <c r="V3075" t="s">
        <v>6963</v>
      </c>
      <c r="W3075" s="11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5">
      <c r="A3076" t="s">
        <v>28</v>
      </c>
      <c r="B3076" t="s">
        <v>525</v>
      </c>
      <c r="C3076">
        <v>14</v>
      </c>
      <c r="D3076">
        <v>108</v>
      </c>
      <c r="E3076">
        <v>208</v>
      </c>
      <c r="F3076">
        <v>689</v>
      </c>
      <c r="G3076" t="s">
        <v>1495</v>
      </c>
      <c r="H3076">
        <v>876</v>
      </c>
      <c r="I3076" s="11">
        <v>24103594</v>
      </c>
      <c r="J3076" t="s">
        <v>14625</v>
      </c>
      <c r="K3076" t="s">
        <v>6049</v>
      </c>
      <c r="L3076" t="s">
        <v>14626</v>
      </c>
      <c r="M3076">
        <v>6384</v>
      </c>
      <c r="N3076">
        <v>4840</v>
      </c>
      <c r="O3076" t="s">
        <v>2198</v>
      </c>
      <c r="P3076">
        <v>0</v>
      </c>
      <c r="Q3076" t="s">
        <v>14627</v>
      </c>
      <c r="R3076" t="s">
        <v>14628</v>
      </c>
      <c r="S3076">
        <v>54</v>
      </c>
      <c r="T3076" t="s">
        <v>37</v>
      </c>
      <c r="U3076" t="s">
        <v>38</v>
      </c>
      <c r="V3076" t="s">
        <v>90</v>
      </c>
      <c r="W3076" s="11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5">
      <c r="A3077" t="s">
        <v>28</v>
      </c>
      <c r="B3077" t="s">
        <v>511</v>
      </c>
      <c r="C3077">
        <v>137</v>
      </c>
      <c r="D3077">
        <v>102</v>
      </c>
      <c r="E3077">
        <v>218</v>
      </c>
      <c r="F3077">
        <v>376</v>
      </c>
      <c r="G3077" t="s">
        <v>5090</v>
      </c>
      <c r="H3077">
        <v>900</v>
      </c>
      <c r="I3077" s="11">
        <v>16842303</v>
      </c>
      <c r="J3077" t="s">
        <v>982</v>
      </c>
      <c r="K3077" t="s">
        <v>8083</v>
      </c>
      <c r="L3077" t="s">
        <v>14629</v>
      </c>
      <c r="M3077">
        <v>59474</v>
      </c>
      <c r="N3077">
        <v>2475</v>
      </c>
      <c r="O3077" t="s">
        <v>10460</v>
      </c>
      <c r="P3077">
        <v>3</v>
      </c>
      <c r="Q3077" t="s">
        <v>14630</v>
      </c>
      <c r="R3077" t="s">
        <v>14631</v>
      </c>
      <c r="S3077">
        <v>418</v>
      </c>
      <c r="T3077" t="s">
        <v>37</v>
      </c>
      <c r="U3077" t="s">
        <v>38</v>
      </c>
      <c r="V3077" t="s">
        <v>569</v>
      </c>
      <c r="W3077" s="11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5">
      <c r="A3078" t="s">
        <v>28</v>
      </c>
      <c r="B3078" t="s">
        <v>14114</v>
      </c>
      <c r="C3078">
        <v>111</v>
      </c>
      <c r="D3078">
        <v>88</v>
      </c>
      <c r="E3078">
        <v>132</v>
      </c>
      <c r="F3078">
        <v>180</v>
      </c>
      <c r="G3078" t="s">
        <v>14632</v>
      </c>
      <c r="H3078">
        <v>435</v>
      </c>
      <c r="I3078" s="11">
        <v>13367101</v>
      </c>
      <c r="J3078" t="s">
        <v>1375</v>
      </c>
      <c r="K3078" t="s">
        <v>12397</v>
      </c>
      <c r="L3078" t="s">
        <v>14633</v>
      </c>
      <c r="M3078">
        <v>19715</v>
      </c>
      <c r="N3078">
        <v>1140</v>
      </c>
      <c r="O3078" t="s">
        <v>14634</v>
      </c>
      <c r="P3078">
        <v>2</v>
      </c>
      <c r="Q3078" t="s">
        <v>14635</v>
      </c>
      <c r="R3078" t="s">
        <v>14636</v>
      </c>
      <c r="S3078">
        <v>166</v>
      </c>
      <c r="T3078" t="s">
        <v>37</v>
      </c>
      <c r="U3078" t="s">
        <v>38</v>
      </c>
      <c r="V3078" t="s">
        <v>569</v>
      </c>
      <c r="W3078" s="11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5">
      <c r="A3079" t="s">
        <v>28</v>
      </c>
      <c r="B3079" t="s">
        <v>14637</v>
      </c>
      <c r="C3079">
        <v>97</v>
      </c>
      <c r="D3079">
        <v>91</v>
      </c>
      <c r="E3079">
        <v>38</v>
      </c>
      <c r="F3079">
        <v>91</v>
      </c>
      <c r="G3079" t="s">
        <v>1308</v>
      </c>
      <c r="H3079">
        <v>730</v>
      </c>
      <c r="I3079" s="11">
        <v>10149779</v>
      </c>
      <c r="J3079" t="s">
        <v>4155</v>
      </c>
      <c r="K3079" t="s">
        <v>3547</v>
      </c>
      <c r="L3079" t="s">
        <v>14638</v>
      </c>
      <c r="M3079">
        <v>8294</v>
      </c>
      <c r="N3079">
        <v>1405</v>
      </c>
      <c r="O3079" t="s">
        <v>8173</v>
      </c>
      <c r="P3079">
        <v>0</v>
      </c>
      <c r="Q3079" t="s">
        <v>14639</v>
      </c>
      <c r="R3079" t="s">
        <v>14640</v>
      </c>
      <c r="S3079">
        <v>160</v>
      </c>
      <c r="T3079" t="s">
        <v>37</v>
      </c>
      <c r="U3079" t="s">
        <v>38</v>
      </c>
      <c r="V3079" t="s">
        <v>39</v>
      </c>
      <c r="W3079" s="11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5">
      <c r="A3080" t="s">
        <v>28</v>
      </c>
      <c r="B3080" t="s">
        <v>14641</v>
      </c>
      <c r="C3080">
        <v>73</v>
      </c>
      <c r="D3080">
        <v>141</v>
      </c>
      <c r="E3080">
        <v>11</v>
      </c>
      <c r="F3080">
        <v>8</v>
      </c>
      <c r="G3080" t="s">
        <v>14642</v>
      </c>
      <c r="H3080">
        <v>56</v>
      </c>
      <c r="I3080" s="11">
        <v>6173485</v>
      </c>
      <c r="J3080" t="s">
        <v>1493</v>
      </c>
      <c r="K3080" t="s">
        <v>14643</v>
      </c>
      <c r="L3080" t="s">
        <v>14644</v>
      </c>
      <c r="M3080">
        <v>10672</v>
      </c>
      <c r="N3080">
        <v>105</v>
      </c>
      <c r="O3080" t="s">
        <v>14645</v>
      </c>
      <c r="P3080">
        <v>0</v>
      </c>
      <c r="Q3080" t="s">
        <v>14646</v>
      </c>
      <c r="R3080" t="s">
        <v>14647</v>
      </c>
      <c r="S3080">
        <v>84</v>
      </c>
      <c r="T3080" t="s">
        <v>37</v>
      </c>
      <c r="U3080" t="s">
        <v>740</v>
      </c>
      <c r="V3080" t="s">
        <v>569</v>
      </c>
      <c r="W3080" s="11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5">
      <c r="A3081" t="s">
        <v>28</v>
      </c>
      <c r="B3081" t="s">
        <v>9948</v>
      </c>
      <c r="C3081">
        <v>486</v>
      </c>
      <c r="D3081">
        <v>101</v>
      </c>
      <c r="E3081">
        <v>0</v>
      </c>
      <c r="F3081">
        <v>726</v>
      </c>
      <c r="G3081" t="s">
        <v>3207</v>
      </c>
      <c r="H3081">
        <v>13000</v>
      </c>
      <c r="I3081" s="11">
        <v>4000304</v>
      </c>
      <c r="J3081" t="s">
        <v>3270</v>
      </c>
      <c r="K3081" t="s">
        <v>448</v>
      </c>
      <c r="L3081" t="s">
        <v>14648</v>
      </c>
      <c r="M3081">
        <v>145395</v>
      </c>
      <c r="N3081">
        <v>15230</v>
      </c>
      <c r="O3081" t="s">
        <v>4967</v>
      </c>
      <c r="P3081">
        <v>0</v>
      </c>
      <c r="Q3081" t="s">
        <v>14649</v>
      </c>
      <c r="R3081" t="s">
        <v>14650</v>
      </c>
      <c r="S3081">
        <v>375</v>
      </c>
      <c r="T3081" t="s">
        <v>37</v>
      </c>
      <c r="U3081" t="s">
        <v>56</v>
      </c>
      <c r="V3081" t="s">
        <v>6400</v>
      </c>
      <c r="W3081" s="11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5">
      <c r="A3082" t="s">
        <v>28</v>
      </c>
      <c r="B3082" t="s">
        <v>665</v>
      </c>
      <c r="C3082">
        <v>149</v>
      </c>
      <c r="D3082">
        <v>105</v>
      </c>
      <c r="E3082">
        <v>905</v>
      </c>
      <c r="F3082">
        <v>466</v>
      </c>
      <c r="G3082" t="s">
        <v>4520</v>
      </c>
      <c r="H3082">
        <v>27000</v>
      </c>
      <c r="I3082" s="11">
        <v>2338695</v>
      </c>
      <c r="J3082" t="s">
        <v>2062</v>
      </c>
      <c r="K3082" t="s">
        <v>60</v>
      </c>
      <c r="L3082" t="s">
        <v>14651</v>
      </c>
      <c r="M3082">
        <v>134070</v>
      </c>
      <c r="N3082">
        <v>29277</v>
      </c>
      <c r="O3082" t="s">
        <v>4217</v>
      </c>
      <c r="P3082">
        <v>1</v>
      </c>
      <c r="Q3082" t="s">
        <v>14652</v>
      </c>
      <c r="R3082" t="s">
        <v>14653</v>
      </c>
      <c r="S3082">
        <v>263</v>
      </c>
      <c r="T3082" t="s">
        <v>37</v>
      </c>
      <c r="U3082" t="s">
        <v>56</v>
      </c>
      <c r="V3082" t="s">
        <v>569</v>
      </c>
      <c r="W3082" s="11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5">
      <c r="A3083" t="s">
        <v>28</v>
      </c>
      <c r="B3083" t="s">
        <v>14654</v>
      </c>
      <c r="C3083">
        <v>4</v>
      </c>
      <c r="D3083">
        <v>100</v>
      </c>
      <c r="E3083">
        <v>0</v>
      </c>
      <c r="F3083">
        <v>266</v>
      </c>
      <c r="G3083" t="s">
        <v>14296</v>
      </c>
      <c r="H3083">
        <v>1000</v>
      </c>
      <c r="I3083" s="11">
        <v>2024854</v>
      </c>
      <c r="J3083" t="s">
        <v>1702</v>
      </c>
      <c r="K3083" t="s">
        <v>14655</v>
      </c>
      <c r="L3083" t="s">
        <v>14656</v>
      </c>
      <c r="M3083">
        <v>564</v>
      </c>
      <c r="N3083">
        <v>1942</v>
      </c>
      <c r="O3083" t="s">
        <v>11739</v>
      </c>
      <c r="P3083">
        <v>2</v>
      </c>
      <c r="Q3083" t="s">
        <v>14657</v>
      </c>
      <c r="R3083" t="s">
        <v>14658</v>
      </c>
      <c r="S3083">
        <v>21</v>
      </c>
      <c r="T3083" t="s">
        <v>37</v>
      </c>
      <c r="U3083" t="s">
        <v>38</v>
      </c>
      <c r="V3083" t="s">
        <v>39</v>
      </c>
      <c r="W3083" s="11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5">
      <c r="A3084" t="s">
        <v>28</v>
      </c>
      <c r="B3084" t="s">
        <v>14659</v>
      </c>
      <c r="C3084">
        <v>200</v>
      </c>
      <c r="D3084">
        <v>116</v>
      </c>
      <c r="E3084">
        <v>129</v>
      </c>
      <c r="F3084">
        <v>782</v>
      </c>
      <c r="G3084" t="s">
        <v>662</v>
      </c>
      <c r="H3084">
        <v>10000</v>
      </c>
      <c r="I3084" s="11">
        <v>2268296</v>
      </c>
      <c r="J3084" t="s">
        <v>3911</v>
      </c>
      <c r="K3084" t="s">
        <v>221</v>
      </c>
      <c r="L3084" t="s">
        <v>14660</v>
      </c>
      <c r="M3084">
        <v>41856</v>
      </c>
      <c r="N3084">
        <v>13180</v>
      </c>
      <c r="O3084" t="s">
        <v>8808</v>
      </c>
      <c r="P3084">
        <v>4</v>
      </c>
      <c r="Q3084" t="s">
        <v>14661</v>
      </c>
      <c r="R3084" t="s">
        <v>14662</v>
      </c>
      <c r="S3084">
        <v>119</v>
      </c>
      <c r="T3084" t="s">
        <v>37</v>
      </c>
      <c r="U3084" t="s">
        <v>56</v>
      </c>
      <c r="V3084" t="s">
        <v>39</v>
      </c>
      <c r="W3084" s="11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5">
      <c r="A3085" t="s">
        <v>28</v>
      </c>
      <c r="B3085" t="s">
        <v>11764</v>
      </c>
      <c r="C3085">
        <v>84</v>
      </c>
      <c r="D3085">
        <v>97</v>
      </c>
      <c r="E3085">
        <v>15</v>
      </c>
      <c r="F3085">
        <v>874</v>
      </c>
      <c r="G3085" t="s">
        <v>1026</v>
      </c>
      <c r="H3085">
        <v>18000</v>
      </c>
      <c r="I3085" s="11">
        <v>1029017</v>
      </c>
      <c r="J3085" t="s">
        <v>209</v>
      </c>
      <c r="K3085" t="s">
        <v>428</v>
      </c>
      <c r="L3085" t="s">
        <v>14663</v>
      </c>
      <c r="M3085">
        <v>12049</v>
      </c>
      <c r="N3085">
        <v>21107</v>
      </c>
      <c r="O3085" t="s">
        <v>4884</v>
      </c>
      <c r="P3085">
        <v>2</v>
      </c>
      <c r="Q3085" t="s">
        <v>14664</v>
      </c>
      <c r="R3085" t="s">
        <v>14665</v>
      </c>
      <c r="S3085">
        <v>135</v>
      </c>
      <c r="T3085" t="s">
        <v>37</v>
      </c>
      <c r="U3085" t="s">
        <v>38</v>
      </c>
      <c r="V3085" t="s">
        <v>569</v>
      </c>
      <c r="W3085" s="11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5">
      <c r="A3086" t="s">
        <v>28</v>
      </c>
      <c r="B3086" t="s">
        <v>14666</v>
      </c>
      <c r="C3086">
        <v>217</v>
      </c>
      <c r="D3086">
        <v>105</v>
      </c>
      <c r="E3086">
        <v>38</v>
      </c>
      <c r="F3086">
        <v>706</v>
      </c>
      <c r="G3086" t="s">
        <v>7958</v>
      </c>
      <c r="H3086">
        <v>12000</v>
      </c>
      <c r="I3086" s="11">
        <v>66637</v>
      </c>
      <c r="J3086" t="s">
        <v>5344</v>
      </c>
      <c r="K3086" t="s">
        <v>267</v>
      </c>
      <c r="L3086" t="s">
        <v>14667</v>
      </c>
      <c r="M3086">
        <v>29608</v>
      </c>
      <c r="N3086">
        <v>14462</v>
      </c>
      <c r="O3086" t="s">
        <v>12945</v>
      </c>
      <c r="P3086">
        <v>0</v>
      </c>
      <c r="Q3086" t="s">
        <v>14668</v>
      </c>
      <c r="R3086" t="s">
        <v>14669</v>
      </c>
      <c r="S3086">
        <v>92</v>
      </c>
      <c r="T3086" t="s">
        <v>37</v>
      </c>
      <c r="U3086" t="s">
        <v>38</v>
      </c>
      <c r="V3086" t="s">
        <v>569</v>
      </c>
      <c r="W3086" s="11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5">
      <c r="A3087" t="s">
        <v>720</v>
      </c>
      <c r="B3087" t="s">
        <v>10045</v>
      </c>
      <c r="C3087">
        <v>183</v>
      </c>
      <c r="D3087">
        <v>122</v>
      </c>
      <c r="E3087">
        <v>210</v>
      </c>
      <c r="F3087">
        <v>471</v>
      </c>
      <c r="G3087" t="s">
        <v>67</v>
      </c>
      <c r="H3087">
        <v>845</v>
      </c>
      <c r="I3087" s="11">
        <v>871577</v>
      </c>
      <c r="J3087" t="s">
        <v>4122</v>
      </c>
      <c r="K3087" t="s">
        <v>557</v>
      </c>
      <c r="L3087" t="s">
        <v>14670</v>
      </c>
      <c r="M3087">
        <v>51353</v>
      </c>
      <c r="N3087">
        <v>2614</v>
      </c>
      <c r="O3087" t="s">
        <v>6762</v>
      </c>
      <c r="P3087">
        <v>1</v>
      </c>
      <c r="Q3087" t="s">
        <v>14671</v>
      </c>
      <c r="R3087" t="s">
        <v>14672</v>
      </c>
      <c r="S3087">
        <v>143</v>
      </c>
      <c r="T3087" t="s">
        <v>37</v>
      </c>
      <c r="U3087" t="s">
        <v>56</v>
      </c>
      <c r="V3087" t="s">
        <v>569</v>
      </c>
      <c r="W3087" s="11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5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4326</v>
      </c>
      <c r="H3088">
        <v>2000</v>
      </c>
      <c r="I3088" s="11">
        <v>38400000</v>
      </c>
      <c r="J3088" t="s">
        <v>631</v>
      </c>
      <c r="K3088" t="s">
        <v>2889</v>
      </c>
      <c r="L3088" t="s">
        <v>14673</v>
      </c>
      <c r="M3088">
        <v>600266</v>
      </c>
      <c r="N3088">
        <v>3582</v>
      </c>
      <c r="O3088" t="s">
        <v>11249</v>
      </c>
      <c r="P3088">
        <v>1</v>
      </c>
      <c r="Q3088" t="s">
        <v>14674</v>
      </c>
      <c r="R3088" t="s">
        <v>14675</v>
      </c>
      <c r="S3088">
        <v>692</v>
      </c>
      <c r="T3088" t="s">
        <v>37</v>
      </c>
      <c r="U3088" t="s">
        <v>56</v>
      </c>
      <c r="V3088" t="s">
        <v>569</v>
      </c>
      <c r="W3088" s="11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5">
      <c r="A3089" t="s">
        <v>720</v>
      </c>
      <c r="B3089" t="s">
        <v>14676</v>
      </c>
      <c r="C3089">
        <v>153</v>
      </c>
      <c r="D3089">
        <v>121</v>
      </c>
      <c r="E3089">
        <v>31</v>
      </c>
      <c r="F3089">
        <v>43</v>
      </c>
      <c r="G3089" t="s">
        <v>14677</v>
      </c>
      <c r="H3089">
        <v>65</v>
      </c>
      <c r="I3089" s="11">
        <v>4063859</v>
      </c>
      <c r="J3089" t="s">
        <v>209</v>
      </c>
      <c r="K3089" t="s">
        <v>14678</v>
      </c>
      <c r="L3089" t="s">
        <v>14679</v>
      </c>
      <c r="M3089">
        <v>114407</v>
      </c>
      <c r="N3089">
        <v>200</v>
      </c>
      <c r="O3089" t="s">
        <v>11026</v>
      </c>
      <c r="P3089">
        <v>2</v>
      </c>
      <c r="Q3089" t="s">
        <v>14680</v>
      </c>
      <c r="R3089" t="s">
        <v>14681</v>
      </c>
      <c r="S3089">
        <v>225</v>
      </c>
      <c r="T3089" t="s">
        <v>8230</v>
      </c>
      <c r="U3089" t="s">
        <v>740</v>
      </c>
      <c r="V3089" t="s">
        <v>569</v>
      </c>
      <c r="W3089" s="11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5">
      <c r="A3090" t="s">
        <v>28</v>
      </c>
      <c r="B3090" t="s">
        <v>3511</v>
      </c>
      <c r="C3090">
        <v>145</v>
      </c>
      <c r="D3090">
        <v>98</v>
      </c>
      <c r="E3090">
        <v>0</v>
      </c>
      <c r="F3090">
        <v>27</v>
      </c>
      <c r="G3090" t="s">
        <v>14682</v>
      </c>
      <c r="H3090">
        <v>1000</v>
      </c>
      <c r="I3090" s="11">
        <v>449558</v>
      </c>
      <c r="J3090" t="s">
        <v>1575</v>
      </c>
      <c r="K3090" t="s">
        <v>155</v>
      </c>
      <c r="L3090" t="s">
        <v>14683</v>
      </c>
      <c r="M3090">
        <v>32307</v>
      </c>
      <c r="N3090">
        <v>1163</v>
      </c>
      <c r="O3090" t="s">
        <v>14684</v>
      </c>
      <c r="P3090">
        <v>2</v>
      </c>
      <c r="Q3090" t="s">
        <v>14685</v>
      </c>
      <c r="R3090" t="s">
        <v>14686</v>
      </c>
      <c r="S3090">
        <v>75</v>
      </c>
      <c r="T3090" t="s">
        <v>37</v>
      </c>
      <c r="U3090" t="s">
        <v>56</v>
      </c>
      <c r="V3090" t="s">
        <v>569</v>
      </c>
      <c r="W3090" s="11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5">
      <c r="A3091" t="s">
        <v>28</v>
      </c>
      <c r="B3091" t="s">
        <v>6771</v>
      </c>
      <c r="C3091">
        <v>93</v>
      </c>
      <c r="D3091">
        <v>123</v>
      </c>
      <c r="E3091">
        <v>0</v>
      </c>
      <c r="F3091">
        <v>781</v>
      </c>
      <c r="G3091" t="s">
        <v>9682</v>
      </c>
      <c r="H3091">
        <v>1000</v>
      </c>
      <c r="I3091" s="11">
        <v>2122561</v>
      </c>
      <c r="J3091" t="s">
        <v>1618</v>
      </c>
      <c r="K3091" t="s">
        <v>2021</v>
      </c>
      <c r="L3091" t="s">
        <v>14688</v>
      </c>
      <c r="M3091">
        <v>99033</v>
      </c>
      <c r="N3091">
        <v>3254</v>
      </c>
      <c r="O3091" t="s">
        <v>7643</v>
      </c>
      <c r="P3091">
        <v>6</v>
      </c>
      <c r="Q3091" t="s">
        <v>14689</v>
      </c>
      <c r="R3091" t="s">
        <v>14690</v>
      </c>
      <c r="S3091">
        <v>434</v>
      </c>
      <c r="T3091" t="s">
        <v>37</v>
      </c>
      <c r="U3091" t="s">
        <v>38</v>
      </c>
      <c r="V3091" t="s">
        <v>569</v>
      </c>
      <c r="W3091" s="11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5">
      <c r="A3092" t="s">
        <v>28</v>
      </c>
      <c r="B3092" t="s">
        <v>12129</v>
      </c>
      <c r="C3092">
        <v>124</v>
      </c>
      <c r="D3092">
        <v>110</v>
      </c>
      <c r="E3092">
        <v>116</v>
      </c>
      <c r="F3092">
        <v>898</v>
      </c>
      <c r="G3092" t="s">
        <v>3971</v>
      </c>
      <c r="H3092">
        <v>1000</v>
      </c>
      <c r="I3092" s="11">
        <v>181360000</v>
      </c>
      <c r="J3092" t="s">
        <v>14691</v>
      </c>
      <c r="K3092" t="s">
        <v>14692</v>
      </c>
      <c r="L3092" t="s">
        <v>14693</v>
      </c>
      <c r="M3092">
        <v>170027</v>
      </c>
      <c r="N3092">
        <v>5127</v>
      </c>
      <c r="O3092" t="s">
        <v>13066</v>
      </c>
      <c r="P3092">
        <v>2</v>
      </c>
      <c r="Q3092" t="s">
        <v>14694</v>
      </c>
      <c r="R3092" t="s">
        <v>14695</v>
      </c>
      <c r="S3092">
        <v>350</v>
      </c>
      <c r="T3092" t="s">
        <v>37</v>
      </c>
      <c r="U3092" t="s">
        <v>38</v>
      </c>
      <c r="V3092" t="s">
        <v>39</v>
      </c>
      <c r="W3092" s="11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5">
      <c r="A3093" t="s">
        <v>28</v>
      </c>
      <c r="B3093" t="s">
        <v>733</v>
      </c>
      <c r="C3093">
        <v>120</v>
      </c>
      <c r="D3093">
        <v>120</v>
      </c>
      <c r="E3093">
        <v>0</v>
      </c>
      <c r="F3093">
        <v>576</v>
      </c>
      <c r="G3093" t="s">
        <v>4623</v>
      </c>
      <c r="H3093">
        <v>40000</v>
      </c>
      <c r="I3093" s="11">
        <v>137963328</v>
      </c>
      <c r="J3093" t="s">
        <v>3257</v>
      </c>
      <c r="K3093" t="s">
        <v>43</v>
      </c>
      <c r="L3093" t="s">
        <v>14696</v>
      </c>
      <c r="M3093">
        <v>291603</v>
      </c>
      <c r="N3093">
        <v>42028</v>
      </c>
      <c r="O3093" t="s">
        <v>2933</v>
      </c>
      <c r="P3093">
        <v>0</v>
      </c>
      <c r="Q3093" t="s">
        <v>14697</v>
      </c>
      <c r="R3093" t="s">
        <v>14698</v>
      </c>
      <c r="S3093">
        <v>505</v>
      </c>
      <c r="T3093" t="s">
        <v>37</v>
      </c>
      <c r="U3093" t="s">
        <v>56</v>
      </c>
      <c r="V3093" t="s">
        <v>569</v>
      </c>
      <c r="W3093" s="11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5">
      <c r="A3094" t="s">
        <v>28</v>
      </c>
      <c r="B3094" t="s">
        <v>3646</v>
      </c>
      <c r="C3094">
        <v>288</v>
      </c>
      <c r="D3094">
        <v>122</v>
      </c>
      <c r="E3094">
        <v>909</v>
      </c>
      <c r="F3094">
        <v>282</v>
      </c>
      <c r="G3094" t="s">
        <v>14699</v>
      </c>
      <c r="H3094">
        <v>503</v>
      </c>
      <c r="I3094" s="11">
        <v>119078393</v>
      </c>
      <c r="J3094" t="s">
        <v>14700</v>
      </c>
      <c r="K3094" t="s">
        <v>14701</v>
      </c>
      <c r="L3094" t="s">
        <v>14702</v>
      </c>
      <c r="M3094">
        <v>113152</v>
      </c>
      <c r="N3094">
        <v>1448</v>
      </c>
      <c r="O3094" t="s">
        <v>14703</v>
      </c>
      <c r="P3094">
        <v>0</v>
      </c>
      <c r="Q3094" t="s">
        <v>14704</v>
      </c>
      <c r="R3094" t="s">
        <v>14705</v>
      </c>
      <c r="S3094">
        <v>1416</v>
      </c>
      <c r="T3094" t="s">
        <v>37</v>
      </c>
      <c r="U3094" t="s">
        <v>38</v>
      </c>
      <c r="V3094" t="s">
        <v>569</v>
      </c>
      <c r="W3094" s="11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5">
      <c r="A3095" t="s">
        <v>28</v>
      </c>
      <c r="B3095" t="s">
        <v>14706</v>
      </c>
      <c r="C3095">
        <v>130</v>
      </c>
      <c r="D3095">
        <v>110</v>
      </c>
      <c r="E3095">
        <v>131</v>
      </c>
      <c r="F3095">
        <v>399</v>
      </c>
      <c r="G3095" t="s">
        <v>14707</v>
      </c>
      <c r="H3095">
        <v>640</v>
      </c>
      <c r="I3095" s="11">
        <v>102308900</v>
      </c>
      <c r="J3095" t="s">
        <v>14708</v>
      </c>
      <c r="K3095" t="s">
        <v>14709</v>
      </c>
      <c r="L3095" t="s">
        <v>14710</v>
      </c>
      <c r="M3095">
        <v>152089</v>
      </c>
      <c r="N3095">
        <v>2169</v>
      </c>
      <c r="O3095" t="s">
        <v>14711</v>
      </c>
      <c r="P3095">
        <v>1</v>
      </c>
      <c r="Q3095" t="s">
        <v>14712</v>
      </c>
      <c r="R3095" t="s">
        <v>14713</v>
      </c>
      <c r="S3095">
        <v>309</v>
      </c>
      <c r="T3095" t="s">
        <v>37</v>
      </c>
      <c r="U3095" t="s">
        <v>38</v>
      </c>
      <c r="V3095" t="s">
        <v>14085</v>
      </c>
      <c r="W3095" s="11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5">
      <c r="A3096" t="s">
        <v>28</v>
      </c>
      <c r="B3096" t="s">
        <v>14714</v>
      </c>
      <c r="C3096">
        <v>145</v>
      </c>
      <c r="D3096">
        <v>139</v>
      </c>
      <c r="E3096">
        <v>55</v>
      </c>
      <c r="F3096">
        <v>266</v>
      </c>
      <c r="G3096" t="s">
        <v>14715</v>
      </c>
      <c r="H3096">
        <v>382</v>
      </c>
      <c r="I3096" s="11">
        <v>102300000</v>
      </c>
      <c r="J3096" t="s">
        <v>14716</v>
      </c>
      <c r="K3096" t="s">
        <v>14717</v>
      </c>
      <c r="L3096" t="s">
        <v>14718</v>
      </c>
      <c r="M3096">
        <v>107408</v>
      </c>
      <c r="N3096">
        <v>2045</v>
      </c>
      <c r="O3096" t="s">
        <v>14719</v>
      </c>
      <c r="P3096">
        <v>2</v>
      </c>
      <c r="Q3096" t="s">
        <v>14720</v>
      </c>
      <c r="R3096" t="s">
        <v>14721</v>
      </c>
      <c r="S3096">
        <v>259</v>
      </c>
      <c r="T3096" t="s">
        <v>37</v>
      </c>
      <c r="U3096" t="s">
        <v>38</v>
      </c>
      <c r="V3096" t="s">
        <v>5738</v>
      </c>
      <c r="W3096" s="11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5">
      <c r="A3097" t="s">
        <v>28</v>
      </c>
      <c r="B3097" t="s">
        <v>3877</v>
      </c>
      <c r="C3097">
        <v>62</v>
      </c>
      <c r="D3097">
        <v>124</v>
      </c>
      <c r="E3097">
        <v>0</v>
      </c>
      <c r="F3097">
        <v>535</v>
      </c>
      <c r="G3097" t="s">
        <v>8382</v>
      </c>
      <c r="H3097">
        <v>2000</v>
      </c>
      <c r="I3097" s="11">
        <v>54800000</v>
      </c>
      <c r="J3097" t="s">
        <v>3270</v>
      </c>
      <c r="K3097" t="s">
        <v>1471</v>
      </c>
      <c r="L3097" t="s">
        <v>14722</v>
      </c>
      <c r="M3097">
        <v>35130</v>
      </c>
      <c r="N3097">
        <v>5122</v>
      </c>
      <c r="O3097" t="s">
        <v>620</v>
      </c>
      <c r="P3097">
        <v>3</v>
      </c>
      <c r="Q3097" t="s">
        <v>14723</v>
      </c>
      <c r="R3097" t="s">
        <v>14724</v>
      </c>
      <c r="S3097">
        <v>283</v>
      </c>
      <c r="T3097" t="s">
        <v>37</v>
      </c>
      <c r="U3097" t="s">
        <v>38</v>
      </c>
      <c r="V3097" t="s">
        <v>569</v>
      </c>
      <c r="W3097" s="11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5">
      <c r="A3098" t="s">
        <v>28</v>
      </c>
      <c r="B3098" t="s">
        <v>1568</v>
      </c>
      <c r="C3098">
        <v>188</v>
      </c>
      <c r="D3098">
        <v>120</v>
      </c>
      <c r="E3098">
        <v>153</v>
      </c>
      <c r="F3098">
        <v>447</v>
      </c>
      <c r="G3098" t="s">
        <v>786</v>
      </c>
      <c r="H3098">
        <v>1000</v>
      </c>
      <c r="I3098" s="11">
        <v>24004159</v>
      </c>
      <c r="J3098" t="s">
        <v>1569</v>
      </c>
      <c r="K3098" t="s">
        <v>388</v>
      </c>
      <c r="L3098" t="s">
        <v>1570</v>
      </c>
      <c r="M3098">
        <v>68722</v>
      </c>
      <c r="N3098">
        <v>3175</v>
      </c>
      <c r="O3098" t="s">
        <v>1571</v>
      </c>
      <c r="P3098">
        <v>0</v>
      </c>
      <c r="Q3098" t="s">
        <v>1572</v>
      </c>
      <c r="R3098" t="s">
        <v>1573</v>
      </c>
      <c r="S3098">
        <v>191</v>
      </c>
      <c r="T3098" t="s">
        <v>37</v>
      </c>
      <c r="U3098" t="s">
        <v>38</v>
      </c>
      <c r="V3098" t="s">
        <v>90</v>
      </c>
      <c r="W3098" s="11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5">
      <c r="A3099" t="s">
        <v>28</v>
      </c>
      <c r="B3099" t="s">
        <v>14725</v>
      </c>
      <c r="C3099">
        <v>120</v>
      </c>
      <c r="D3099">
        <v>152</v>
      </c>
      <c r="E3099">
        <v>34</v>
      </c>
      <c r="F3099">
        <v>249</v>
      </c>
      <c r="G3099" t="s">
        <v>14726</v>
      </c>
      <c r="H3099">
        <v>804</v>
      </c>
      <c r="I3099" s="11">
        <v>43650000</v>
      </c>
      <c r="J3099" t="s">
        <v>14727</v>
      </c>
      <c r="K3099" t="s">
        <v>14620</v>
      </c>
      <c r="L3099" t="s">
        <v>14728</v>
      </c>
      <c r="M3099">
        <v>71919</v>
      </c>
      <c r="N3099">
        <v>1802</v>
      </c>
      <c r="O3099" t="s">
        <v>13254</v>
      </c>
      <c r="P3099">
        <v>0</v>
      </c>
      <c r="Q3099" t="s">
        <v>14729</v>
      </c>
      <c r="R3099" t="s">
        <v>14730</v>
      </c>
      <c r="S3099">
        <v>316</v>
      </c>
      <c r="T3099" t="s">
        <v>37</v>
      </c>
      <c r="U3099" t="s">
        <v>38</v>
      </c>
      <c r="V3099" t="s">
        <v>5347</v>
      </c>
      <c r="W3099" s="11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5">
      <c r="A3100" t="s">
        <v>28</v>
      </c>
      <c r="B3100" t="s">
        <v>4051</v>
      </c>
      <c r="C3100">
        <v>71</v>
      </c>
      <c r="D3100">
        <v>98</v>
      </c>
      <c r="E3100">
        <v>11000</v>
      </c>
      <c r="F3100">
        <v>484</v>
      </c>
      <c r="G3100" t="s">
        <v>14731</v>
      </c>
      <c r="H3100">
        <v>13000</v>
      </c>
      <c r="I3100" s="11">
        <v>39800000</v>
      </c>
      <c r="J3100" t="s">
        <v>3753</v>
      </c>
      <c r="K3100" t="s">
        <v>537</v>
      </c>
      <c r="L3100" t="s">
        <v>14732</v>
      </c>
      <c r="M3100">
        <v>81599</v>
      </c>
      <c r="N3100">
        <v>14921</v>
      </c>
      <c r="O3100" t="s">
        <v>5317</v>
      </c>
      <c r="P3100">
        <v>3</v>
      </c>
      <c r="Q3100" t="s">
        <v>14733</v>
      </c>
      <c r="R3100" t="s">
        <v>14734</v>
      </c>
      <c r="S3100">
        <v>250</v>
      </c>
      <c r="T3100" t="s">
        <v>37</v>
      </c>
      <c r="U3100" t="s">
        <v>38</v>
      </c>
      <c r="V3100" t="s">
        <v>569</v>
      </c>
      <c r="W3100" s="11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5">
      <c r="A3101" t="s">
        <v>28</v>
      </c>
      <c r="B3101" t="s">
        <v>14735</v>
      </c>
      <c r="C3101">
        <v>52</v>
      </c>
      <c r="D3101">
        <v>106</v>
      </c>
      <c r="E3101">
        <v>10</v>
      </c>
      <c r="F3101">
        <v>578</v>
      </c>
      <c r="G3101" t="s">
        <v>8526</v>
      </c>
      <c r="H3101">
        <v>3000</v>
      </c>
      <c r="I3101" s="11">
        <v>27457409</v>
      </c>
      <c r="J3101" t="s">
        <v>2450</v>
      </c>
      <c r="K3101" t="s">
        <v>5207</v>
      </c>
      <c r="L3101" t="s">
        <v>14736</v>
      </c>
      <c r="M3101">
        <v>3198</v>
      </c>
      <c r="N3101">
        <v>6419</v>
      </c>
      <c r="O3101" t="s">
        <v>1600</v>
      </c>
      <c r="P3101">
        <v>4</v>
      </c>
      <c r="Q3101" t="s">
        <v>14737</v>
      </c>
      <c r="R3101" t="s">
        <v>14738</v>
      </c>
      <c r="S3101">
        <v>43</v>
      </c>
      <c r="T3101" t="s">
        <v>37</v>
      </c>
      <c r="U3101" t="s">
        <v>38</v>
      </c>
      <c r="V3101" t="s">
        <v>569</v>
      </c>
      <c r="W3101" s="11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5">
      <c r="A3102" t="s">
        <v>28</v>
      </c>
      <c r="B3102" t="s">
        <v>12169</v>
      </c>
      <c r="C3102">
        <v>18</v>
      </c>
      <c r="D3102">
        <v>106</v>
      </c>
      <c r="E3102">
        <v>44</v>
      </c>
      <c r="F3102">
        <v>328</v>
      </c>
      <c r="G3102" t="s">
        <v>6793</v>
      </c>
      <c r="H3102">
        <v>865</v>
      </c>
      <c r="I3102" s="11">
        <v>25047631</v>
      </c>
      <c r="J3102" t="s">
        <v>1375</v>
      </c>
      <c r="K3102" t="s">
        <v>5681</v>
      </c>
      <c r="L3102" t="s">
        <v>14739</v>
      </c>
      <c r="M3102">
        <v>6585</v>
      </c>
      <c r="N3102">
        <v>2724</v>
      </c>
      <c r="O3102" t="s">
        <v>7199</v>
      </c>
      <c r="P3102">
        <v>0</v>
      </c>
      <c r="Q3102" t="s">
        <v>14740</v>
      </c>
      <c r="R3102" t="s">
        <v>14741</v>
      </c>
      <c r="S3102">
        <v>50</v>
      </c>
      <c r="T3102" t="s">
        <v>37</v>
      </c>
      <c r="U3102" t="s">
        <v>38</v>
      </c>
      <c r="V3102" t="s">
        <v>569</v>
      </c>
      <c r="W3102" s="11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5">
      <c r="A3103" t="s">
        <v>28</v>
      </c>
      <c r="B3103" t="s">
        <v>113</v>
      </c>
      <c r="C3103">
        <v>162</v>
      </c>
      <c r="D3103">
        <v>106</v>
      </c>
      <c r="E3103">
        <v>0</v>
      </c>
      <c r="F3103">
        <v>574</v>
      </c>
      <c r="G3103" t="s">
        <v>1594</v>
      </c>
      <c r="H3103">
        <v>18000</v>
      </c>
      <c r="I3103" s="11">
        <v>23272306</v>
      </c>
      <c r="J3103" t="s">
        <v>2079</v>
      </c>
      <c r="K3103" t="s">
        <v>115</v>
      </c>
      <c r="L3103" t="s">
        <v>14742</v>
      </c>
      <c r="M3103">
        <v>740918</v>
      </c>
      <c r="N3103">
        <v>20821</v>
      </c>
      <c r="O3103" t="s">
        <v>3103</v>
      </c>
      <c r="P3103">
        <v>4</v>
      </c>
      <c r="Q3103" t="s">
        <v>14743</v>
      </c>
      <c r="R3103" t="s">
        <v>14744</v>
      </c>
      <c r="S3103">
        <v>1182</v>
      </c>
      <c r="T3103" t="s">
        <v>37</v>
      </c>
      <c r="U3103" t="s">
        <v>38</v>
      </c>
      <c r="V3103" t="s">
        <v>569</v>
      </c>
      <c r="W3103" s="11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5">
      <c r="A3104" t="s">
        <v>720</v>
      </c>
      <c r="B3104" t="s">
        <v>2635</v>
      </c>
      <c r="C3104">
        <v>88</v>
      </c>
      <c r="D3104">
        <v>89</v>
      </c>
      <c r="E3104">
        <v>81</v>
      </c>
      <c r="F3104">
        <v>92</v>
      </c>
      <c r="G3104" t="s">
        <v>14745</v>
      </c>
      <c r="H3104">
        <v>321</v>
      </c>
      <c r="I3104" s="11">
        <v>22168359</v>
      </c>
      <c r="J3104" t="s">
        <v>14746</v>
      </c>
      <c r="K3104" t="s">
        <v>14747</v>
      </c>
      <c r="L3104" t="s">
        <v>14748</v>
      </c>
      <c r="M3104">
        <v>29659</v>
      </c>
      <c r="N3104">
        <v>584</v>
      </c>
      <c r="O3104" t="s">
        <v>14749</v>
      </c>
      <c r="P3104">
        <v>0</v>
      </c>
      <c r="Q3104" t="s">
        <v>14750</v>
      </c>
      <c r="R3104" t="s">
        <v>14751</v>
      </c>
      <c r="S3104">
        <v>227</v>
      </c>
      <c r="T3104" t="s">
        <v>37</v>
      </c>
      <c r="U3104" t="s">
        <v>38</v>
      </c>
      <c r="V3104" t="s">
        <v>6963</v>
      </c>
      <c r="W3104" s="11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5">
      <c r="A3105" t="s">
        <v>28</v>
      </c>
      <c r="B3105" t="s">
        <v>2103</v>
      </c>
      <c r="C3105">
        <v>96</v>
      </c>
      <c r="D3105">
        <v>94</v>
      </c>
      <c r="E3105">
        <v>12</v>
      </c>
      <c r="F3105">
        <v>583</v>
      </c>
      <c r="G3105" t="s">
        <v>6049</v>
      </c>
      <c r="H3105">
        <v>16000</v>
      </c>
      <c r="I3105" s="11">
        <v>21005329</v>
      </c>
      <c r="J3105" t="s">
        <v>1618</v>
      </c>
      <c r="K3105" t="s">
        <v>310</v>
      </c>
      <c r="L3105" t="s">
        <v>14752</v>
      </c>
      <c r="M3105">
        <v>89128</v>
      </c>
      <c r="N3105">
        <v>19341</v>
      </c>
      <c r="O3105" t="s">
        <v>14753</v>
      </c>
      <c r="P3105">
        <v>0</v>
      </c>
      <c r="Q3105" t="s">
        <v>14754</v>
      </c>
      <c r="R3105" t="s">
        <v>14755</v>
      </c>
      <c r="S3105">
        <v>258</v>
      </c>
      <c r="T3105" t="s">
        <v>37</v>
      </c>
      <c r="U3105" t="s">
        <v>740</v>
      </c>
      <c r="V3105" t="s">
        <v>569</v>
      </c>
      <c r="W3105" s="11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5">
      <c r="A3106" t="s">
        <v>28</v>
      </c>
      <c r="B3106" t="s">
        <v>1171</v>
      </c>
      <c r="C3106">
        <v>391</v>
      </c>
      <c r="D3106">
        <v>109</v>
      </c>
      <c r="E3106">
        <v>0</v>
      </c>
      <c r="F3106">
        <v>120</v>
      </c>
      <c r="G3106" t="s">
        <v>14756</v>
      </c>
      <c r="H3106">
        <v>1000</v>
      </c>
      <c r="I3106" s="11">
        <v>26236603</v>
      </c>
      <c r="J3106" t="s">
        <v>3637</v>
      </c>
      <c r="K3106" t="s">
        <v>1757</v>
      </c>
      <c r="L3106" t="s">
        <v>14757</v>
      </c>
      <c r="M3106">
        <v>251349</v>
      </c>
      <c r="N3106">
        <v>1582</v>
      </c>
      <c r="O3106" t="s">
        <v>14758</v>
      </c>
      <c r="P3106">
        <v>0</v>
      </c>
      <c r="Q3106" t="s">
        <v>14759</v>
      </c>
      <c r="R3106" t="s">
        <v>14760</v>
      </c>
      <c r="S3106">
        <v>547</v>
      </c>
      <c r="T3106" t="s">
        <v>37</v>
      </c>
      <c r="U3106" t="s">
        <v>38</v>
      </c>
      <c r="V3106" t="s">
        <v>569</v>
      </c>
      <c r="W3106" s="11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5">
      <c r="A3107" t="s">
        <v>28</v>
      </c>
      <c r="B3107" t="s">
        <v>14761</v>
      </c>
      <c r="C3107">
        <v>32</v>
      </c>
      <c r="D3107">
        <v>144</v>
      </c>
      <c r="E3107">
        <v>54</v>
      </c>
      <c r="F3107">
        <v>332</v>
      </c>
      <c r="G3107" t="s">
        <v>14762</v>
      </c>
      <c r="H3107">
        <v>469</v>
      </c>
      <c r="I3107" s="11">
        <v>20400000</v>
      </c>
      <c r="J3107" t="s">
        <v>3878</v>
      </c>
      <c r="K3107" t="s">
        <v>9040</v>
      </c>
      <c r="L3107" t="s">
        <v>14763</v>
      </c>
      <c r="M3107">
        <v>6304</v>
      </c>
      <c r="N3107">
        <v>2037</v>
      </c>
      <c r="O3107" t="s">
        <v>14764</v>
      </c>
      <c r="P3107">
        <v>0</v>
      </c>
      <c r="Q3107" t="s">
        <v>14765</v>
      </c>
      <c r="R3107" t="s">
        <v>14766</v>
      </c>
      <c r="S3107">
        <v>87</v>
      </c>
      <c r="T3107" t="s">
        <v>37</v>
      </c>
      <c r="U3107" t="s">
        <v>38</v>
      </c>
      <c r="V3107" t="s">
        <v>5347</v>
      </c>
      <c r="W3107" s="11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5">
      <c r="A3108" t="s">
        <v>28</v>
      </c>
      <c r="B3108" t="s">
        <v>10385</v>
      </c>
      <c r="C3108">
        <v>119</v>
      </c>
      <c r="D3108">
        <v>90</v>
      </c>
      <c r="E3108">
        <v>378</v>
      </c>
      <c r="F3108">
        <v>658</v>
      </c>
      <c r="G3108" t="s">
        <v>1739</v>
      </c>
      <c r="H3108">
        <v>957</v>
      </c>
      <c r="I3108" s="11">
        <v>18621249</v>
      </c>
      <c r="J3108" t="s">
        <v>1611</v>
      </c>
      <c r="K3108" t="s">
        <v>983</v>
      </c>
      <c r="L3108" t="s">
        <v>14767</v>
      </c>
      <c r="M3108">
        <v>45859</v>
      </c>
      <c r="N3108">
        <v>4611</v>
      </c>
      <c r="O3108" t="s">
        <v>2689</v>
      </c>
      <c r="P3108">
        <v>9</v>
      </c>
      <c r="Q3108" t="s">
        <v>14768</v>
      </c>
      <c r="R3108" t="s">
        <v>14769</v>
      </c>
      <c r="S3108">
        <v>340</v>
      </c>
      <c r="T3108" t="s">
        <v>37</v>
      </c>
      <c r="U3108" t="s">
        <v>38</v>
      </c>
      <c r="V3108" t="s">
        <v>39</v>
      </c>
      <c r="W3108" s="11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5">
      <c r="A3109" t="s">
        <v>28</v>
      </c>
      <c r="B3109" t="s">
        <v>5134</v>
      </c>
      <c r="C3109">
        <v>201</v>
      </c>
      <c r="D3109">
        <v>106</v>
      </c>
      <c r="E3109">
        <v>0</v>
      </c>
      <c r="F3109">
        <v>381</v>
      </c>
      <c r="G3109" t="s">
        <v>2424</v>
      </c>
      <c r="H3109">
        <v>742</v>
      </c>
      <c r="I3109" s="11">
        <v>25244700</v>
      </c>
      <c r="J3109" t="s">
        <v>631</v>
      </c>
      <c r="K3109" t="s">
        <v>9452</v>
      </c>
      <c r="L3109" t="s">
        <v>14770</v>
      </c>
      <c r="M3109">
        <v>91017</v>
      </c>
      <c r="N3109">
        <v>2270</v>
      </c>
      <c r="O3109" t="s">
        <v>14771</v>
      </c>
      <c r="P3109">
        <v>1</v>
      </c>
      <c r="Q3109" t="s">
        <v>14772</v>
      </c>
      <c r="R3109" t="s">
        <v>14773</v>
      </c>
      <c r="S3109">
        <v>284</v>
      </c>
      <c r="T3109" t="s">
        <v>37</v>
      </c>
      <c r="U3109" t="s">
        <v>56</v>
      </c>
      <c r="V3109" t="s">
        <v>569</v>
      </c>
      <c r="W3109" s="11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5">
      <c r="A3110" t="s">
        <v>28</v>
      </c>
      <c r="B3110" t="s">
        <v>4860</v>
      </c>
      <c r="C3110">
        <v>22</v>
      </c>
      <c r="D3110">
        <v>121</v>
      </c>
      <c r="E3110">
        <v>0</v>
      </c>
      <c r="F3110">
        <v>182</v>
      </c>
      <c r="G3110" t="s">
        <v>14774</v>
      </c>
      <c r="H3110">
        <v>413</v>
      </c>
      <c r="I3110" s="11">
        <v>14545844</v>
      </c>
      <c r="J3110" t="s">
        <v>14603</v>
      </c>
      <c r="K3110" t="s">
        <v>7937</v>
      </c>
      <c r="L3110" t="s">
        <v>14775</v>
      </c>
      <c r="M3110">
        <v>4756</v>
      </c>
      <c r="N3110">
        <v>1284</v>
      </c>
      <c r="O3110" t="s">
        <v>6672</v>
      </c>
      <c r="P3110">
        <v>4</v>
      </c>
      <c r="Q3110" t="s">
        <v>14776</v>
      </c>
      <c r="R3110" t="s">
        <v>14777</v>
      </c>
      <c r="S3110">
        <v>38</v>
      </c>
      <c r="T3110" t="s">
        <v>37</v>
      </c>
      <c r="U3110" t="s">
        <v>38</v>
      </c>
      <c r="V3110" t="s">
        <v>569</v>
      </c>
      <c r="W3110" s="11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5">
      <c r="A3111" t="s">
        <v>28</v>
      </c>
      <c r="B3111" t="s">
        <v>14778</v>
      </c>
      <c r="C3111">
        <v>52</v>
      </c>
      <c r="D3111">
        <v>89</v>
      </c>
      <c r="E3111">
        <v>0</v>
      </c>
      <c r="F3111">
        <v>405</v>
      </c>
      <c r="G3111" t="s">
        <v>5317</v>
      </c>
      <c r="H3111">
        <v>555</v>
      </c>
      <c r="I3111" s="11">
        <v>13235267</v>
      </c>
      <c r="J3111" t="s">
        <v>2934</v>
      </c>
      <c r="K3111" t="s">
        <v>5288</v>
      </c>
      <c r="L3111" t="s">
        <v>14779</v>
      </c>
      <c r="M3111">
        <v>12339</v>
      </c>
      <c r="N3111">
        <v>1752</v>
      </c>
      <c r="O3111" t="s">
        <v>6793</v>
      </c>
      <c r="P3111">
        <v>2</v>
      </c>
      <c r="Q3111" t="s">
        <v>14780</v>
      </c>
      <c r="R3111" t="s">
        <v>14781</v>
      </c>
      <c r="S3111">
        <v>32</v>
      </c>
      <c r="T3111" t="s">
        <v>37</v>
      </c>
      <c r="U3111" t="s">
        <v>38</v>
      </c>
      <c r="V3111" t="s">
        <v>90</v>
      </c>
      <c r="W3111" s="11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5">
      <c r="A3112" t="s">
        <v>28</v>
      </c>
      <c r="B3112" t="s">
        <v>4069</v>
      </c>
      <c r="C3112">
        <v>34</v>
      </c>
      <c r="D3112">
        <v>104</v>
      </c>
      <c r="E3112">
        <v>80</v>
      </c>
      <c r="F3112">
        <v>658</v>
      </c>
      <c r="G3112" t="s">
        <v>2576</v>
      </c>
      <c r="H3112">
        <v>8000</v>
      </c>
      <c r="I3112" s="11">
        <v>12793213</v>
      </c>
      <c r="J3112" t="s">
        <v>1375</v>
      </c>
      <c r="K3112" t="s">
        <v>1476</v>
      </c>
      <c r="L3112" t="s">
        <v>14782</v>
      </c>
      <c r="M3112">
        <v>18286</v>
      </c>
      <c r="N3112">
        <v>10430</v>
      </c>
      <c r="O3112" t="s">
        <v>4823</v>
      </c>
      <c r="P3112">
        <v>4</v>
      </c>
      <c r="Q3112" t="s">
        <v>14783</v>
      </c>
      <c r="R3112" t="s">
        <v>14784</v>
      </c>
      <c r="S3112">
        <v>73</v>
      </c>
      <c r="T3112" t="s">
        <v>37</v>
      </c>
      <c r="U3112" t="s">
        <v>38</v>
      </c>
      <c r="V3112" t="s">
        <v>569</v>
      </c>
      <c r="W3112" s="11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5">
      <c r="A3113" t="s">
        <v>28</v>
      </c>
      <c r="B3113" t="s">
        <v>5579</v>
      </c>
      <c r="C3113">
        <v>88</v>
      </c>
      <c r="D3113">
        <v>99</v>
      </c>
      <c r="E3113">
        <v>29</v>
      </c>
      <c r="F3113">
        <v>161</v>
      </c>
      <c r="G3113" t="s">
        <v>3453</v>
      </c>
      <c r="H3113">
        <v>711</v>
      </c>
      <c r="I3113" s="11">
        <v>11883495</v>
      </c>
      <c r="J3113" t="s">
        <v>2416</v>
      </c>
      <c r="K3113" t="s">
        <v>520</v>
      </c>
      <c r="L3113" t="s">
        <v>14785</v>
      </c>
      <c r="M3113">
        <v>52805</v>
      </c>
      <c r="N3113">
        <v>1462</v>
      </c>
      <c r="O3113" t="s">
        <v>14786</v>
      </c>
      <c r="P3113">
        <v>1</v>
      </c>
      <c r="Q3113" t="s">
        <v>14787</v>
      </c>
      <c r="R3113" t="s">
        <v>14788</v>
      </c>
      <c r="S3113">
        <v>278</v>
      </c>
      <c r="T3113" t="s">
        <v>37</v>
      </c>
      <c r="U3113" t="s">
        <v>56</v>
      </c>
      <c r="V3113" t="s">
        <v>569</v>
      </c>
      <c r="W3113" s="11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5">
      <c r="A3114" t="s">
        <v>28</v>
      </c>
      <c r="B3114" t="s">
        <v>14789</v>
      </c>
      <c r="C3114">
        <v>25</v>
      </c>
      <c r="D3114">
        <v>98</v>
      </c>
      <c r="E3114">
        <v>38</v>
      </c>
      <c r="F3114">
        <v>360</v>
      </c>
      <c r="G3114" t="s">
        <v>3802</v>
      </c>
      <c r="H3114">
        <v>1000</v>
      </c>
      <c r="I3114" s="11">
        <v>11797927</v>
      </c>
      <c r="J3114" t="s">
        <v>11679</v>
      </c>
      <c r="K3114" t="s">
        <v>11975</v>
      </c>
      <c r="L3114" t="s">
        <v>14790</v>
      </c>
      <c r="M3114">
        <v>4582</v>
      </c>
      <c r="N3114">
        <v>3221</v>
      </c>
      <c r="O3114" t="s">
        <v>14791</v>
      </c>
      <c r="P3114">
        <v>0</v>
      </c>
      <c r="Q3114" t="s">
        <v>14792</v>
      </c>
      <c r="R3114" t="s">
        <v>14793</v>
      </c>
      <c r="S3114">
        <v>52</v>
      </c>
      <c r="T3114" t="s">
        <v>37</v>
      </c>
      <c r="U3114" t="s">
        <v>38</v>
      </c>
      <c r="V3114" t="s">
        <v>569</v>
      </c>
      <c r="W3114" s="11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5">
      <c r="A3115" t="s">
        <v>28</v>
      </c>
      <c r="B3115" t="s">
        <v>4062</v>
      </c>
      <c r="C3115">
        <v>252</v>
      </c>
      <c r="D3115">
        <v>121</v>
      </c>
      <c r="E3115">
        <v>162</v>
      </c>
      <c r="F3115">
        <v>25</v>
      </c>
      <c r="G3115" t="s">
        <v>3445</v>
      </c>
      <c r="H3115">
        <v>1000</v>
      </c>
      <c r="I3115" s="11">
        <v>17605861</v>
      </c>
      <c r="J3115" t="s">
        <v>5705</v>
      </c>
      <c r="K3115" t="s">
        <v>1975</v>
      </c>
      <c r="L3115" t="s">
        <v>14794</v>
      </c>
      <c r="M3115">
        <v>145580</v>
      </c>
      <c r="N3115">
        <v>1184</v>
      </c>
      <c r="O3115" t="s">
        <v>14795</v>
      </c>
      <c r="P3115">
        <v>1</v>
      </c>
      <c r="Q3115" t="s">
        <v>14796</v>
      </c>
      <c r="R3115" t="s">
        <v>14797</v>
      </c>
      <c r="S3115">
        <v>351</v>
      </c>
      <c r="T3115" t="s">
        <v>37</v>
      </c>
      <c r="U3115" t="s">
        <v>56</v>
      </c>
      <c r="V3115" t="s">
        <v>569</v>
      </c>
      <c r="W3115" s="11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5">
      <c r="A3116" t="s">
        <v>28</v>
      </c>
      <c r="B3116" t="s">
        <v>14798</v>
      </c>
      <c r="C3116">
        <v>137</v>
      </c>
      <c r="D3116">
        <v>96</v>
      </c>
      <c r="E3116">
        <v>2</v>
      </c>
      <c r="F3116">
        <v>120</v>
      </c>
      <c r="G3116" t="s">
        <v>14799</v>
      </c>
      <c r="H3116">
        <v>742</v>
      </c>
      <c r="I3116" s="11">
        <v>11642254</v>
      </c>
      <c r="J3116" t="s">
        <v>5289</v>
      </c>
      <c r="K3116" t="s">
        <v>9452</v>
      </c>
      <c r="L3116" t="s">
        <v>14800</v>
      </c>
      <c r="M3116">
        <v>22929</v>
      </c>
      <c r="N3116">
        <v>1308</v>
      </c>
      <c r="O3116" t="s">
        <v>1747</v>
      </c>
      <c r="P3116">
        <v>1</v>
      </c>
      <c r="Q3116" t="s">
        <v>14801</v>
      </c>
      <c r="R3116" t="s">
        <v>14802</v>
      </c>
      <c r="S3116">
        <v>287</v>
      </c>
      <c r="T3116" t="s">
        <v>37</v>
      </c>
      <c r="U3116" t="s">
        <v>38</v>
      </c>
      <c r="V3116" t="s">
        <v>6963</v>
      </c>
      <c r="W3116" s="11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5">
      <c r="A3117" t="s">
        <v>28</v>
      </c>
      <c r="B3117" t="s">
        <v>8570</v>
      </c>
      <c r="C3117">
        <v>231</v>
      </c>
      <c r="D3117">
        <v>99</v>
      </c>
      <c r="E3117">
        <v>0</v>
      </c>
      <c r="F3117">
        <v>84</v>
      </c>
      <c r="G3117" t="s">
        <v>14803</v>
      </c>
      <c r="H3117">
        <v>11000</v>
      </c>
      <c r="I3117" s="11">
        <v>9203192</v>
      </c>
      <c r="J3117" t="s">
        <v>8601</v>
      </c>
      <c r="K3117" t="s">
        <v>644</v>
      </c>
      <c r="L3117" t="s">
        <v>14804</v>
      </c>
      <c r="M3117">
        <v>45396</v>
      </c>
      <c r="N3117">
        <v>11328</v>
      </c>
      <c r="O3117" t="s">
        <v>14805</v>
      </c>
      <c r="P3117">
        <v>1</v>
      </c>
      <c r="Q3117" t="s">
        <v>14806</v>
      </c>
      <c r="R3117" t="s">
        <v>14807</v>
      </c>
      <c r="S3117">
        <v>136</v>
      </c>
      <c r="T3117" t="s">
        <v>37</v>
      </c>
      <c r="U3117" t="s">
        <v>38</v>
      </c>
      <c r="V3117" t="s">
        <v>39</v>
      </c>
      <c r="W3117" s="11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5">
      <c r="A3118" t="s">
        <v>28</v>
      </c>
      <c r="B3118" t="s">
        <v>10204</v>
      </c>
      <c r="C3118">
        <v>115</v>
      </c>
      <c r="D3118">
        <v>122</v>
      </c>
      <c r="E3118">
        <v>0</v>
      </c>
      <c r="F3118">
        <v>221</v>
      </c>
      <c r="G3118" t="s">
        <v>13080</v>
      </c>
      <c r="H3118">
        <v>697</v>
      </c>
      <c r="I3118" s="11">
        <v>8596914</v>
      </c>
      <c r="J3118" t="s">
        <v>1493</v>
      </c>
      <c r="K3118" t="s">
        <v>3065</v>
      </c>
      <c r="L3118" t="s">
        <v>14808</v>
      </c>
      <c r="M3118">
        <v>23023</v>
      </c>
      <c r="N3118">
        <v>1517</v>
      </c>
      <c r="O3118" t="s">
        <v>14809</v>
      </c>
      <c r="P3118">
        <v>0</v>
      </c>
      <c r="Q3118" t="s">
        <v>14810</v>
      </c>
      <c r="R3118" t="s">
        <v>14811</v>
      </c>
      <c r="S3118">
        <v>148</v>
      </c>
      <c r="T3118" t="s">
        <v>37</v>
      </c>
      <c r="U3118" t="s">
        <v>38</v>
      </c>
      <c r="V3118" t="s">
        <v>569</v>
      </c>
      <c r="W3118" s="11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5">
      <c r="A3119" t="s">
        <v>28</v>
      </c>
      <c r="B3119" t="s">
        <v>14812</v>
      </c>
      <c r="C3119">
        <v>67</v>
      </c>
      <c r="D3119">
        <v>101</v>
      </c>
      <c r="E3119">
        <v>112</v>
      </c>
      <c r="F3119">
        <v>612</v>
      </c>
      <c r="G3119" t="s">
        <v>2551</v>
      </c>
      <c r="H3119">
        <v>1000</v>
      </c>
      <c r="I3119" s="11">
        <v>6851636</v>
      </c>
      <c r="J3119" t="s">
        <v>1375</v>
      </c>
      <c r="K3119" t="s">
        <v>766</v>
      </c>
      <c r="L3119" t="s">
        <v>14813</v>
      </c>
      <c r="M3119">
        <v>13010</v>
      </c>
      <c r="N3119">
        <v>2697</v>
      </c>
      <c r="O3119" t="s">
        <v>2200</v>
      </c>
      <c r="P3119">
        <v>5</v>
      </c>
      <c r="Q3119" t="s">
        <v>14814</v>
      </c>
      <c r="R3119" t="s">
        <v>14815</v>
      </c>
      <c r="S3119">
        <v>182</v>
      </c>
      <c r="T3119" t="s">
        <v>37</v>
      </c>
      <c r="U3119" t="s">
        <v>38</v>
      </c>
      <c r="V3119" t="s">
        <v>569</v>
      </c>
      <c r="W3119" s="11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5">
      <c r="A3120" t="s">
        <v>28</v>
      </c>
      <c r="B3120" t="s">
        <v>14816</v>
      </c>
      <c r="C3120">
        <v>216</v>
      </c>
      <c r="D3120">
        <v>102</v>
      </c>
      <c r="E3120">
        <v>49</v>
      </c>
      <c r="F3120">
        <v>10000</v>
      </c>
      <c r="G3120" t="s">
        <v>638</v>
      </c>
      <c r="H3120">
        <v>24000</v>
      </c>
      <c r="I3120" s="11">
        <v>11434867</v>
      </c>
      <c r="J3120" t="s">
        <v>3144</v>
      </c>
      <c r="K3120" t="s">
        <v>77</v>
      </c>
      <c r="L3120" t="s">
        <v>14817</v>
      </c>
      <c r="M3120">
        <v>59637</v>
      </c>
      <c r="N3120">
        <v>51355</v>
      </c>
      <c r="O3120" t="s">
        <v>295</v>
      </c>
      <c r="P3120">
        <v>1</v>
      </c>
      <c r="Q3120" t="s">
        <v>14818</v>
      </c>
      <c r="R3120" t="s">
        <v>14819</v>
      </c>
      <c r="S3120">
        <v>130</v>
      </c>
      <c r="T3120" t="s">
        <v>37</v>
      </c>
      <c r="U3120" t="s">
        <v>38</v>
      </c>
      <c r="V3120" t="s">
        <v>39</v>
      </c>
      <c r="W3120" s="11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5">
      <c r="A3121" t="s">
        <v>28</v>
      </c>
      <c r="B3121" t="s">
        <v>14820</v>
      </c>
      <c r="C3121">
        <v>133</v>
      </c>
      <c r="D3121">
        <v>84</v>
      </c>
      <c r="E3121">
        <v>4</v>
      </c>
      <c r="F3121">
        <v>546</v>
      </c>
      <c r="G3121" t="s">
        <v>2050</v>
      </c>
      <c r="H3121">
        <v>8000</v>
      </c>
      <c r="I3121" s="11">
        <v>5895238</v>
      </c>
      <c r="J3121" t="s">
        <v>4296</v>
      </c>
      <c r="K3121" t="s">
        <v>1213</v>
      </c>
      <c r="L3121" t="s">
        <v>14821</v>
      </c>
      <c r="M3121">
        <v>17169</v>
      </c>
      <c r="N3121">
        <v>10123</v>
      </c>
      <c r="O3121" t="s">
        <v>14822</v>
      </c>
      <c r="P3121">
        <v>1</v>
      </c>
      <c r="Q3121" t="s">
        <v>14823</v>
      </c>
      <c r="R3121" t="s">
        <v>14824</v>
      </c>
      <c r="S3121">
        <v>70</v>
      </c>
      <c r="T3121" t="s">
        <v>2679</v>
      </c>
      <c r="U3121" t="s">
        <v>38</v>
      </c>
      <c r="V3121" t="s">
        <v>569</v>
      </c>
      <c r="W3121" s="11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5">
      <c r="A3122" t="s">
        <v>28</v>
      </c>
      <c r="B3122" t="s">
        <v>14825</v>
      </c>
      <c r="C3122">
        <v>149</v>
      </c>
      <c r="D3122">
        <v>104</v>
      </c>
      <c r="E3122">
        <v>20</v>
      </c>
      <c r="F3122">
        <v>130</v>
      </c>
      <c r="G3122" t="s">
        <v>2153</v>
      </c>
      <c r="H3122">
        <v>3000</v>
      </c>
      <c r="I3122" s="11">
        <v>6670712</v>
      </c>
      <c r="J3122" t="s">
        <v>2450</v>
      </c>
      <c r="K3122" t="s">
        <v>12515</v>
      </c>
      <c r="L3122" t="s">
        <v>14826</v>
      </c>
      <c r="M3122">
        <v>27301</v>
      </c>
      <c r="N3122">
        <v>3825</v>
      </c>
      <c r="O3122" t="s">
        <v>14827</v>
      </c>
      <c r="P3122">
        <v>6</v>
      </c>
      <c r="Q3122" t="s">
        <v>14828</v>
      </c>
      <c r="R3122" t="s">
        <v>14829</v>
      </c>
      <c r="S3122">
        <v>101</v>
      </c>
      <c r="T3122" t="s">
        <v>37</v>
      </c>
      <c r="U3122" t="s">
        <v>38</v>
      </c>
      <c r="V3122" t="s">
        <v>39</v>
      </c>
      <c r="W3122" s="11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5">
      <c r="A3123" t="s">
        <v>28</v>
      </c>
      <c r="B3123" t="s">
        <v>14830</v>
      </c>
      <c r="C3123">
        <v>261</v>
      </c>
      <c r="D3123">
        <v>96</v>
      </c>
      <c r="E3123">
        <v>51</v>
      </c>
      <c r="F3123">
        <v>28</v>
      </c>
      <c r="G3123" t="s">
        <v>7783</v>
      </c>
      <c r="H3123">
        <v>3000</v>
      </c>
      <c r="I3123" s="11">
        <v>5359774</v>
      </c>
      <c r="J3123" t="s">
        <v>5679</v>
      </c>
      <c r="K3123" t="s">
        <v>247</v>
      </c>
      <c r="L3123" t="s">
        <v>14831</v>
      </c>
      <c r="M3123">
        <v>64794</v>
      </c>
      <c r="N3123">
        <v>3569</v>
      </c>
      <c r="O3123" t="s">
        <v>14832</v>
      </c>
      <c r="P3123">
        <v>0</v>
      </c>
      <c r="Q3123" t="s">
        <v>14833</v>
      </c>
      <c r="R3123" t="s">
        <v>14834</v>
      </c>
      <c r="S3123">
        <v>131</v>
      </c>
      <c r="T3123" t="s">
        <v>37</v>
      </c>
      <c r="U3123" t="s">
        <v>7547</v>
      </c>
      <c r="V3123" t="s">
        <v>569</v>
      </c>
      <c r="W3123" s="11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5">
      <c r="A3124" t="s">
        <v>28</v>
      </c>
      <c r="B3124" t="s">
        <v>14835</v>
      </c>
      <c r="C3124">
        <v>42</v>
      </c>
      <c r="D3124">
        <v>94</v>
      </c>
      <c r="E3124">
        <v>0</v>
      </c>
      <c r="F3124">
        <v>664</v>
      </c>
      <c r="G3124" t="s">
        <v>7185</v>
      </c>
      <c r="H3124">
        <v>1000</v>
      </c>
      <c r="I3124" s="11">
        <v>4693919</v>
      </c>
      <c r="J3124" t="s">
        <v>1611</v>
      </c>
      <c r="K3124" t="s">
        <v>7179</v>
      </c>
      <c r="L3124" t="s">
        <v>14836</v>
      </c>
      <c r="M3124">
        <v>11011</v>
      </c>
      <c r="N3124">
        <v>4484</v>
      </c>
      <c r="O3124" t="s">
        <v>3775</v>
      </c>
      <c r="P3124">
        <v>0</v>
      </c>
      <c r="Q3124" t="s">
        <v>14837</v>
      </c>
      <c r="R3124" t="s">
        <v>14838</v>
      </c>
      <c r="S3124">
        <v>78</v>
      </c>
      <c r="T3124" t="s">
        <v>37</v>
      </c>
      <c r="U3124" t="s">
        <v>38</v>
      </c>
      <c r="V3124" t="s">
        <v>569</v>
      </c>
      <c r="W3124" s="11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5">
      <c r="A3125" t="s">
        <v>28</v>
      </c>
      <c r="B3125" t="s">
        <v>6401</v>
      </c>
      <c r="C3125">
        <v>152</v>
      </c>
      <c r="D3125">
        <v>90</v>
      </c>
      <c r="E3125">
        <v>0</v>
      </c>
      <c r="F3125">
        <v>826</v>
      </c>
      <c r="G3125" t="s">
        <v>3771</v>
      </c>
      <c r="H3125">
        <v>4000</v>
      </c>
      <c r="I3125" s="11">
        <v>4859475</v>
      </c>
      <c r="J3125" t="s">
        <v>209</v>
      </c>
      <c r="K3125" t="s">
        <v>79</v>
      </c>
      <c r="L3125" t="s">
        <v>14839</v>
      </c>
      <c r="M3125">
        <v>116910</v>
      </c>
      <c r="N3125">
        <v>7103</v>
      </c>
      <c r="O3125" t="s">
        <v>1279</v>
      </c>
      <c r="P3125">
        <v>0</v>
      </c>
      <c r="Q3125" t="s">
        <v>14840</v>
      </c>
      <c r="R3125" t="s">
        <v>14841</v>
      </c>
      <c r="S3125">
        <v>520</v>
      </c>
      <c r="T3125" t="s">
        <v>37</v>
      </c>
      <c r="U3125" t="s">
        <v>38</v>
      </c>
      <c r="V3125" t="s">
        <v>569</v>
      </c>
      <c r="W3125" s="11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5">
      <c r="A3126" t="s">
        <v>28</v>
      </c>
      <c r="B3126" t="s">
        <v>14842</v>
      </c>
      <c r="C3126">
        <v>76</v>
      </c>
      <c r="D3126">
        <v>90</v>
      </c>
      <c r="E3126">
        <v>138</v>
      </c>
      <c r="F3126">
        <v>263</v>
      </c>
      <c r="G3126" t="s">
        <v>14843</v>
      </c>
      <c r="H3126">
        <v>373</v>
      </c>
      <c r="I3126" s="11">
        <v>4542775</v>
      </c>
      <c r="J3126" t="s">
        <v>1618</v>
      </c>
      <c r="K3126" t="s">
        <v>14844</v>
      </c>
      <c r="L3126" t="s">
        <v>14845</v>
      </c>
      <c r="M3126">
        <v>18313</v>
      </c>
      <c r="N3126">
        <v>1831</v>
      </c>
      <c r="O3126" t="s">
        <v>14846</v>
      </c>
      <c r="P3126">
        <v>2</v>
      </c>
      <c r="Q3126" t="s">
        <v>14847</v>
      </c>
      <c r="R3126" t="s">
        <v>14848</v>
      </c>
      <c r="S3126">
        <v>73</v>
      </c>
      <c r="T3126" t="s">
        <v>37</v>
      </c>
      <c r="U3126" t="s">
        <v>38</v>
      </c>
      <c r="V3126" t="s">
        <v>569</v>
      </c>
      <c r="W3126" s="11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5">
      <c r="A3127" t="s">
        <v>28</v>
      </c>
      <c r="B3127" t="s">
        <v>14849</v>
      </c>
      <c r="C3127">
        <v>149</v>
      </c>
      <c r="D3127">
        <v>106</v>
      </c>
      <c r="E3127">
        <v>0</v>
      </c>
      <c r="F3127">
        <v>379</v>
      </c>
      <c r="G3127" t="s">
        <v>803</v>
      </c>
      <c r="H3127">
        <v>17000</v>
      </c>
      <c r="I3127" s="11">
        <v>3588432</v>
      </c>
      <c r="J3127" t="s">
        <v>2450</v>
      </c>
      <c r="K3127" t="s">
        <v>1145</v>
      </c>
      <c r="L3127" t="s">
        <v>14850</v>
      </c>
      <c r="M3127">
        <v>29341</v>
      </c>
      <c r="N3127">
        <v>18947</v>
      </c>
      <c r="O3127" t="s">
        <v>4063</v>
      </c>
      <c r="P3127">
        <v>4</v>
      </c>
      <c r="Q3127" t="s">
        <v>14851</v>
      </c>
      <c r="R3127" t="s">
        <v>14852</v>
      </c>
      <c r="S3127">
        <v>93</v>
      </c>
      <c r="T3127" t="s">
        <v>37</v>
      </c>
      <c r="U3127" t="s">
        <v>38</v>
      </c>
      <c r="V3127" t="s">
        <v>569</v>
      </c>
      <c r="W3127" s="11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5">
      <c r="A3128" t="s">
        <v>28</v>
      </c>
      <c r="B3128" t="s">
        <v>14853</v>
      </c>
      <c r="C3128">
        <v>35</v>
      </c>
      <c r="D3128">
        <v>96</v>
      </c>
      <c r="E3128">
        <v>3</v>
      </c>
      <c r="F3128">
        <v>353</v>
      </c>
      <c r="G3128" t="s">
        <v>4440</v>
      </c>
      <c r="H3128">
        <v>4000</v>
      </c>
      <c r="I3128" s="11">
        <v>4394936</v>
      </c>
      <c r="J3128" t="s">
        <v>2416</v>
      </c>
      <c r="K3128" t="s">
        <v>2403</v>
      </c>
      <c r="L3128" t="s">
        <v>14854</v>
      </c>
      <c r="M3128">
        <v>11439</v>
      </c>
      <c r="N3128">
        <v>5668</v>
      </c>
      <c r="O3128" t="s">
        <v>14855</v>
      </c>
      <c r="P3128">
        <v>1</v>
      </c>
      <c r="Q3128" t="s">
        <v>14856</v>
      </c>
      <c r="R3128" t="s">
        <v>14857</v>
      </c>
      <c r="S3128">
        <v>190</v>
      </c>
      <c r="T3128" t="s">
        <v>37</v>
      </c>
      <c r="U3128" t="s">
        <v>740</v>
      </c>
      <c r="V3128" t="s">
        <v>39</v>
      </c>
      <c r="W3128" s="11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5">
      <c r="A3129" t="s">
        <v>28</v>
      </c>
      <c r="B3129" t="s">
        <v>14858</v>
      </c>
      <c r="C3129">
        <v>108</v>
      </c>
      <c r="D3129">
        <v>95</v>
      </c>
      <c r="E3129">
        <v>263</v>
      </c>
      <c r="F3129">
        <v>179</v>
      </c>
      <c r="G3129" t="s">
        <v>14859</v>
      </c>
      <c r="H3129">
        <v>263</v>
      </c>
      <c r="I3129" s="11">
        <v>3029081</v>
      </c>
      <c r="J3129" t="s">
        <v>2372</v>
      </c>
      <c r="K3129" t="s">
        <v>14858</v>
      </c>
      <c r="L3129" t="s">
        <v>14860</v>
      </c>
      <c r="M3129">
        <v>26300</v>
      </c>
      <c r="N3129">
        <v>993</v>
      </c>
      <c r="O3129" t="s">
        <v>7563</v>
      </c>
      <c r="P3129">
        <v>0</v>
      </c>
      <c r="Q3129" t="s">
        <v>14861</v>
      </c>
      <c r="R3129" t="s">
        <v>14862</v>
      </c>
      <c r="S3129">
        <v>231</v>
      </c>
      <c r="T3129" t="s">
        <v>37</v>
      </c>
      <c r="U3129" t="s">
        <v>38</v>
      </c>
      <c r="V3129" t="s">
        <v>569</v>
      </c>
      <c r="W3129" s="11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5">
      <c r="A3130" t="s">
        <v>28</v>
      </c>
      <c r="B3130" t="s">
        <v>11358</v>
      </c>
      <c r="C3130">
        <v>17</v>
      </c>
      <c r="D3130">
        <v>99</v>
      </c>
      <c r="E3130">
        <v>23</v>
      </c>
      <c r="F3130">
        <v>82</v>
      </c>
      <c r="G3130" t="s">
        <v>14863</v>
      </c>
      <c r="H3130">
        <v>97</v>
      </c>
      <c r="I3130" s="11">
        <v>3273588</v>
      </c>
      <c r="J3130" t="s">
        <v>750</v>
      </c>
      <c r="K3130" t="s">
        <v>8420</v>
      </c>
      <c r="L3130" t="s">
        <v>14864</v>
      </c>
      <c r="M3130">
        <v>4195</v>
      </c>
      <c r="N3130">
        <v>382</v>
      </c>
      <c r="O3130" t="s">
        <v>14865</v>
      </c>
      <c r="P3130">
        <v>1</v>
      </c>
      <c r="Q3130" t="s">
        <v>14866</v>
      </c>
      <c r="R3130" t="s">
        <v>14867</v>
      </c>
      <c r="S3130">
        <v>50</v>
      </c>
      <c r="T3130" t="s">
        <v>37</v>
      </c>
      <c r="U3130" t="s">
        <v>38</v>
      </c>
      <c r="V3130" t="s">
        <v>39</v>
      </c>
      <c r="W3130" s="11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5">
      <c r="A3131" t="s">
        <v>28</v>
      </c>
      <c r="B3131" t="s">
        <v>10312</v>
      </c>
      <c r="C3131">
        <v>129</v>
      </c>
      <c r="D3131">
        <v>99</v>
      </c>
      <c r="E3131">
        <v>53</v>
      </c>
      <c r="F3131">
        <v>491</v>
      </c>
      <c r="G3131" t="s">
        <v>955</v>
      </c>
      <c r="H3131">
        <v>4000</v>
      </c>
      <c r="I3131" s="11">
        <v>2207975</v>
      </c>
      <c r="J3131" t="s">
        <v>6206</v>
      </c>
      <c r="K3131" t="s">
        <v>1394</v>
      </c>
      <c r="L3131" t="s">
        <v>14869</v>
      </c>
      <c r="M3131">
        <v>28855</v>
      </c>
      <c r="N3131">
        <v>8297</v>
      </c>
      <c r="O3131" t="s">
        <v>7501</v>
      </c>
      <c r="P3131">
        <v>0</v>
      </c>
      <c r="Q3131" t="s">
        <v>14870</v>
      </c>
      <c r="R3131" t="s">
        <v>14871</v>
      </c>
      <c r="S3131">
        <v>190</v>
      </c>
      <c r="T3131" t="s">
        <v>37</v>
      </c>
      <c r="U3131" t="s">
        <v>38</v>
      </c>
      <c r="V3131" t="s">
        <v>39</v>
      </c>
      <c r="W3131" s="11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5">
      <c r="A3132" t="s">
        <v>28</v>
      </c>
      <c r="B3132" t="s">
        <v>14872</v>
      </c>
      <c r="C3132">
        <v>84</v>
      </c>
      <c r="D3132">
        <v>95</v>
      </c>
      <c r="E3132">
        <v>8</v>
      </c>
      <c r="F3132">
        <v>15</v>
      </c>
      <c r="G3132" t="s">
        <v>14873</v>
      </c>
      <c r="H3132">
        <v>244</v>
      </c>
      <c r="I3132" s="11">
        <v>2025238</v>
      </c>
      <c r="J3132" t="s">
        <v>5083</v>
      </c>
      <c r="K3132" t="s">
        <v>3297</v>
      </c>
      <c r="L3132" t="s">
        <v>14874</v>
      </c>
      <c r="M3132">
        <v>9589</v>
      </c>
      <c r="N3132">
        <v>489</v>
      </c>
      <c r="O3132" t="s">
        <v>14875</v>
      </c>
      <c r="P3132">
        <v>3</v>
      </c>
      <c r="Q3132" t="s">
        <v>14876</v>
      </c>
      <c r="R3132" t="s">
        <v>14877</v>
      </c>
      <c r="S3132">
        <v>105</v>
      </c>
      <c r="T3132" t="s">
        <v>37</v>
      </c>
      <c r="U3132" t="s">
        <v>38</v>
      </c>
      <c r="V3132" t="s">
        <v>569</v>
      </c>
      <c r="W3132" s="11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5">
      <c r="A3133" t="s">
        <v>28</v>
      </c>
      <c r="B3133" t="s">
        <v>7751</v>
      </c>
      <c r="C3133">
        <v>147</v>
      </c>
      <c r="D3133">
        <v>99</v>
      </c>
      <c r="E3133">
        <v>129</v>
      </c>
      <c r="F3133">
        <v>362</v>
      </c>
      <c r="G3133" t="s">
        <v>6534</v>
      </c>
      <c r="H3133">
        <v>976</v>
      </c>
      <c r="I3133" s="11">
        <v>2077046</v>
      </c>
      <c r="J3133" t="s">
        <v>1375</v>
      </c>
      <c r="K3133" t="s">
        <v>6447</v>
      </c>
      <c r="L3133" t="s">
        <v>14882</v>
      </c>
      <c r="M3133">
        <v>27266</v>
      </c>
      <c r="N3133">
        <v>2748</v>
      </c>
      <c r="O3133" t="s">
        <v>7923</v>
      </c>
      <c r="P3133">
        <v>2</v>
      </c>
      <c r="Q3133" t="s">
        <v>14883</v>
      </c>
      <c r="R3133" t="s">
        <v>14884</v>
      </c>
      <c r="S3133">
        <v>75</v>
      </c>
      <c r="T3133" t="s">
        <v>37</v>
      </c>
      <c r="U3133" t="s">
        <v>38</v>
      </c>
      <c r="V3133" t="s">
        <v>569</v>
      </c>
      <c r="W3133" s="11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5">
      <c r="A3134" t="s">
        <v>28</v>
      </c>
      <c r="B3134" t="s">
        <v>14885</v>
      </c>
      <c r="C3134">
        <v>17</v>
      </c>
      <c r="D3134">
        <v>107</v>
      </c>
      <c r="E3134">
        <v>0</v>
      </c>
      <c r="F3134">
        <v>284</v>
      </c>
      <c r="G3134" t="s">
        <v>5501</v>
      </c>
      <c r="H3134">
        <v>721</v>
      </c>
      <c r="I3134" s="11">
        <v>869325</v>
      </c>
      <c r="J3134" t="s">
        <v>31</v>
      </c>
      <c r="K3134" t="s">
        <v>14886</v>
      </c>
      <c r="L3134" t="s">
        <v>14887</v>
      </c>
      <c r="M3134">
        <v>2281</v>
      </c>
      <c r="N3134">
        <v>2000</v>
      </c>
      <c r="O3134" t="s">
        <v>14888</v>
      </c>
      <c r="P3134">
        <v>2</v>
      </c>
      <c r="Q3134" t="s">
        <v>14889</v>
      </c>
      <c r="R3134" t="s">
        <v>14890</v>
      </c>
      <c r="S3134">
        <v>16</v>
      </c>
      <c r="T3134" t="s">
        <v>37</v>
      </c>
      <c r="U3134" t="s">
        <v>38</v>
      </c>
      <c r="V3134" t="s">
        <v>39</v>
      </c>
      <c r="W3134" s="11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5">
      <c r="A3135" t="s">
        <v>28</v>
      </c>
      <c r="B3135" t="s">
        <v>14891</v>
      </c>
      <c r="C3135">
        <v>16</v>
      </c>
      <c r="D3135">
        <v>90</v>
      </c>
      <c r="E3135">
        <v>11</v>
      </c>
      <c r="F3135">
        <v>316</v>
      </c>
      <c r="G3135" t="s">
        <v>14892</v>
      </c>
      <c r="H3135">
        <v>767</v>
      </c>
      <c r="I3135" s="11">
        <v>399611</v>
      </c>
      <c r="J3135" t="s">
        <v>1575</v>
      </c>
      <c r="K3135" t="s">
        <v>6133</v>
      </c>
      <c r="L3135" t="s">
        <v>14893</v>
      </c>
      <c r="M3135">
        <v>1245</v>
      </c>
      <c r="N3135">
        <v>2370</v>
      </c>
      <c r="O3135" t="s">
        <v>14894</v>
      </c>
      <c r="P3135">
        <v>2</v>
      </c>
      <c r="Q3135" t="s">
        <v>14895</v>
      </c>
      <c r="R3135" t="s">
        <v>14896</v>
      </c>
      <c r="S3135">
        <v>29</v>
      </c>
      <c r="T3135" t="s">
        <v>37</v>
      </c>
      <c r="U3135" t="s">
        <v>38</v>
      </c>
      <c r="V3135" t="s">
        <v>90</v>
      </c>
      <c r="W3135" s="11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5">
      <c r="A3136" t="s">
        <v>28</v>
      </c>
      <c r="B3136" t="s">
        <v>10221</v>
      </c>
      <c r="C3136">
        <v>63</v>
      </c>
      <c r="D3136">
        <v>96</v>
      </c>
      <c r="E3136">
        <v>19</v>
      </c>
      <c r="F3136">
        <v>71</v>
      </c>
      <c r="G3136" t="s">
        <v>820</v>
      </c>
      <c r="H3136">
        <v>1000</v>
      </c>
      <c r="I3136" s="11">
        <v>115862</v>
      </c>
      <c r="J3136" t="s">
        <v>209</v>
      </c>
      <c r="K3136" t="s">
        <v>1363</v>
      </c>
      <c r="L3136" t="s">
        <v>14897</v>
      </c>
      <c r="M3136">
        <v>7394</v>
      </c>
      <c r="N3136">
        <v>2163</v>
      </c>
      <c r="O3136" t="s">
        <v>14898</v>
      </c>
      <c r="P3136">
        <v>2</v>
      </c>
      <c r="Q3136" t="s">
        <v>14899</v>
      </c>
      <c r="R3136" t="s">
        <v>14900</v>
      </c>
      <c r="S3136">
        <v>50</v>
      </c>
      <c r="T3136" t="s">
        <v>37</v>
      </c>
      <c r="U3136" t="s">
        <v>38</v>
      </c>
      <c r="V3136" t="s">
        <v>569</v>
      </c>
      <c r="W3136" s="11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5">
      <c r="A3137" t="s">
        <v>28</v>
      </c>
      <c r="B3137" t="s">
        <v>7643</v>
      </c>
      <c r="C3137">
        <v>36</v>
      </c>
      <c r="D3137">
        <v>97</v>
      </c>
      <c r="E3137">
        <v>781</v>
      </c>
      <c r="F3137">
        <v>90</v>
      </c>
      <c r="G3137" t="s">
        <v>14901</v>
      </c>
      <c r="H3137">
        <v>596</v>
      </c>
      <c r="I3137" s="11">
        <v>117560</v>
      </c>
      <c r="J3137" t="s">
        <v>209</v>
      </c>
      <c r="K3137" t="s">
        <v>1451</v>
      </c>
      <c r="L3137" t="s">
        <v>14902</v>
      </c>
      <c r="M3137">
        <v>2330</v>
      </c>
      <c r="N3137">
        <v>1081</v>
      </c>
      <c r="O3137" t="s">
        <v>14903</v>
      </c>
      <c r="P3137">
        <v>0</v>
      </c>
      <c r="Q3137" t="s">
        <v>14904</v>
      </c>
      <c r="R3137" t="s">
        <v>14905</v>
      </c>
      <c r="S3137">
        <v>29</v>
      </c>
      <c r="T3137" t="s">
        <v>37</v>
      </c>
      <c r="U3137" t="s">
        <v>38</v>
      </c>
      <c r="V3137" t="s">
        <v>569</v>
      </c>
      <c r="W3137" s="11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5">
      <c r="A3138" t="s">
        <v>28</v>
      </c>
      <c r="B3138" t="s">
        <v>11947</v>
      </c>
      <c r="C3138">
        <v>47</v>
      </c>
      <c r="D3138">
        <v>107</v>
      </c>
      <c r="E3138">
        <v>11</v>
      </c>
      <c r="F3138">
        <v>419</v>
      </c>
      <c r="G3138" t="s">
        <v>1956</v>
      </c>
      <c r="H3138">
        <v>773</v>
      </c>
      <c r="I3138" s="11">
        <v>54606</v>
      </c>
      <c r="J3138" t="s">
        <v>4092</v>
      </c>
      <c r="K3138" t="s">
        <v>171</v>
      </c>
      <c r="L3138" t="s">
        <v>14906</v>
      </c>
      <c r="M3138">
        <v>1940</v>
      </c>
      <c r="N3138">
        <v>2440</v>
      </c>
      <c r="O3138" t="s">
        <v>14907</v>
      </c>
      <c r="P3138">
        <v>0</v>
      </c>
      <c r="Q3138" t="s">
        <v>14908</v>
      </c>
      <c r="R3138" t="s">
        <v>14909</v>
      </c>
      <c r="S3138">
        <v>34</v>
      </c>
      <c r="T3138" t="s">
        <v>37</v>
      </c>
      <c r="U3138" t="s">
        <v>56</v>
      </c>
      <c r="V3138" t="s">
        <v>39</v>
      </c>
      <c r="W3138" s="11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5">
      <c r="A3139" t="s">
        <v>28</v>
      </c>
      <c r="B3139" t="s">
        <v>14911</v>
      </c>
      <c r="C3139">
        <v>26</v>
      </c>
      <c r="D3139">
        <v>85</v>
      </c>
      <c r="E3139">
        <v>0</v>
      </c>
      <c r="F3139">
        <v>499</v>
      </c>
      <c r="G3139" t="s">
        <v>1279</v>
      </c>
      <c r="H3139">
        <v>11000</v>
      </c>
      <c r="I3139" s="11">
        <v>36497</v>
      </c>
      <c r="J3139" t="s">
        <v>1611</v>
      </c>
      <c r="K3139" t="s">
        <v>644</v>
      </c>
      <c r="L3139" t="s">
        <v>14912</v>
      </c>
      <c r="M3139">
        <v>7367</v>
      </c>
      <c r="N3139">
        <v>14599</v>
      </c>
      <c r="O3139" t="s">
        <v>12480</v>
      </c>
      <c r="P3139">
        <v>0</v>
      </c>
      <c r="Q3139" t="s">
        <v>14913</v>
      </c>
      <c r="R3139" t="s">
        <v>14914</v>
      </c>
      <c r="S3139">
        <v>37</v>
      </c>
      <c r="T3139" t="s">
        <v>37</v>
      </c>
      <c r="U3139" t="s">
        <v>38</v>
      </c>
      <c r="V3139" t="s">
        <v>569</v>
      </c>
      <c r="W3139" s="11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5">
      <c r="A3140" t="s">
        <v>28</v>
      </c>
      <c r="B3140" t="s">
        <v>12051</v>
      </c>
      <c r="C3140">
        <v>162</v>
      </c>
      <c r="D3140">
        <v>95</v>
      </c>
      <c r="E3140">
        <v>24</v>
      </c>
      <c r="F3140">
        <v>874</v>
      </c>
      <c r="G3140" t="s">
        <v>295</v>
      </c>
      <c r="H3140">
        <v>16000</v>
      </c>
      <c r="I3140" s="11">
        <v>65804</v>
      </c>
      <c r="J3140" t="s">
        <v>2062</v>
      </c>
      <c r="K3140" t="s">
        <v>375</v>
      </c>
      <c r="L3140" t="s">
        <v>14915</v>
      </c>
      <c r="M3140">
        <v>32512</v>
      </c>
      <c r="N3140">
        <v>27575</v>
      </c>
      <c r="O3140" t="s">
        <v>4884</v>
      </c>
      <c r="P3140">
        <v>1</v>
      </c>
      <c r="Q3140" t="s">
        <v>14916</v>
      </c>
      <c r="R3140" t="s">
        <v>14917</v>
      </c>
      <c r="S3140">
        <v>86</v>
      </c>
      <c r="T3140" t="s">
        <v>37</v>
      </c>
      <c r="U3140" t="s">
        <v>38</v>
      </c>
      <c r="V3140" t="s">
        <v>569</v>
      </c>
      <c r="W3140" s="11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5">
      <c r="A3141" t="s">
        <v>28</v>
      </c>
      <c r="B3141" t="s">
        <v>14919</v>
      </c>
      <c r="C3141">
        <v>88</v>
      </c>
      <c r="D3141">
        <v>111</v>
      </c>
      <c r="E3141">
        <v>82</v>
      </c>
      <c r="F3141">
        <v>269</v>
      </c>
      <c r="G3141" t="s">
        <v>1571</v>
      </c>
      <c r="H3141">
        <v>809</v>
      </c>
      <c r="I3141" s="11">
        <v>3895664</v>
      </c>
      <c r="J3141" t="s">
        <v>2450</v>
      </c>
      <c r="K3141" t="s">
        <v>9763</v>
      </c>
      <c r="L3141" t="s">
        <v>14920</v>
      </c>
      <c r="M3141">
        <v>34383</v>
      </c>
      <c r="N3141">
        <v>1858</v>
      </c>
      <c r="O3141" t="s">
        <v>13546</v>
      </c>
      <c r="P3141">
        <v>0</v>
      </c>
      <c r="Q3141" t="s">
        <v>14921</v>
      </c>
      <c r="R3141" t="s">
        <v>14922</v>
      </c>
      <c r="S3141">
        <v>149</v>
      </c>
      <c r="T3141" t="s">
        <v>1417</v>
      </c>
      <c r="U3141" t="s">
        <v>1418</v>
      </c>
      <c r="V3141" t="s">
        <v>569</v>
      </c>
      <c r="W3141" s="11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5">
      <c r="A3142" t="s">
        <v>28</v>
      </c>
      <c r="B3142" t="s">
        <v>5095</v>
      </c>
      <c r="C3142">
        <v>136</v>
      </c>
      <c r="D3142">
        <v>115</v>
      </c>
      <c r="E3142">
        <v>58</v>
      </c>
      <c r="F3142">
        <v>400</v>
      </c>
      <c r="G3142" t="s">
        <v>4333</v>
      </c>
      <c r="H3142">
        <v>33000</v>
      </c>
      <c r="I3142" s="11">
        <v>31874869</v>
      </c>
      <c r="J3142" t="s">
        <v>2152</v>
      </c>
      <c r="K3142" t="s">
        <v>4046</v>
      </c>
      <c r="L3142" t="s">
        <v>5096</v>
      </c>
      <c r="M3142">
        <v>43575</v>
      </c>
      <c r="N3142">
        <v>34605</v>
      </c>
      <c r="O3142" t="s">
        <v>5097</v>
      </c>
      <c r="P3142">
        <v>0</v>
      </c>
      <c r="Q3142" t="s">
        <v>5098</v>
      </c>
      <c r="R3142" t="s">
        <v>5099</v>
      </c>
      <c r="S3142">
        <v>302</v>
      </c>
      <c r="T3142" t="s">
        <v>37</v>
      </c>
      <c r="U3142" t="s">
        <v>38</v>
      </c>
      <c r="V3142" t="s">
        <v>569</v>
      </c>
      <c r="W3142" s="11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5">
      <c r="A3143" t="s">
        <v>28</v>
      </c>
      <c r="B3143" t="s">
        <v>14923</v>
      </c>
      <c r="C3143">
        <v>111</v>
      </c>
      <c r="D3143">
        <v>103</v>
      </c>
      <c r="E3143">
        <v>12</v>
      </c>
      <c r="F3143">
        <v>19</v>
      </c>
      <c r="G3143" t="s">
        <v>14924</v>
      </c>
      <c r="H3143">
        <v>163</v>
      </c>
      <c r="I3143" s="11">
        <v>542860</v>
      </c>
      <c r="J3143" t="s">
        <v>1898</v>
      </c>
      <c r="K3143" t="s">
        <v>14925</v>
      </c>
      <c r="L3143" t="s">
        <v>14926</v>
      </c>
      <c r="M3143">
        <v>9230</v>
      </c>
      <c r="N3143">
        <v>219</v>
      </c>
      <c r="O3143" t="s">
        <v>14927</v>
      </c>
      <c r="P3143">
        <v>1</v>
      </c>
      <c r="Q3143" t="s">
        <v>14928</v>
      </c>
      <c r="R3143" t="s">
        <v>14929</v>
      </c>
      <c r="S3143">
        <v>37</v>
      </c>
      <c r="T3143" t="s">
        <v>9736</v>
      </c>
      <c r="U3143" t="s">
        <v>9737</v>
      </c>
      <c r="V3143" t="s">
        <v>569</v>
      </c>
      <c r="W3143" s="11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5">
      <c r="A3144" t="s">
        <v>28</v>
      </c>
      <c r="B3144" t="s">
        <v>14931</v>
      </c>
      <c r="C3144">
        <v>112</v>
      </c>
      <c r="D3144">
        <v>111</v>
      </c>
      <c r="E3144">
        <v>64</v>
      </c>
      <c r="F3144">
        <v>380</v>
      </c>
      <c r="G3144" t="s">
        <v>14932</v>
      </c>
      <c r="H3144">
        <v>778</v>
      </c>
      <c r="I3144" s="11">
        <v>11905519</v>
      </c>
      <c r="J3144" t="s">
        <v>454</v>
      </c>
      <c r="K3144" t="s">
        <v>6894</v>
      </c>
      <c r="L3144" t="s">
        <v>14933</v>
      </c>
      <c r="M3144">
        <v>30210</v>
      </c>
      <c r="N3144">
        <v>2205</v>
      </c>
      <c r="O3144" t="s">
        <v>14934</v>
      </c>
      <c r="P3144">
        <v>0</v>
      </c>
      <c r="Q3144" t="s">
        <v>14935</v>
      </c>
      <c r="R3144" t="s">
        <v>14936</v>
      </c>
      <c r="S3144">
        <v>214</v>
      </c>
      <c r="T3144" t="s">
        <v>12040</v>
      </c>
      <c r="U3144" t="s">
        <v>12041</v>
      </c>
      <c r="V3144" t="s">
        <v>569</v>
      </c>
      <c r="W3144" s="11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5">
      <c r="A3145" t="s">
        <v>28</v>
      </c>
      <c r="B3145" t="s">
        <v>13755</v>
      </c>
      <c r="C3145">
        <v>161</v>
      </c>
      <c r="D3145">
        <v>112</v>
      </c>
      <c r="E3145">
        <v>98</v>
      </c>
      <c r="F3145">
        <v>397</v>
      </c>
      <c r="G3145" t="s">
        <v>14937</v>
      </c>
      <c r="H3145">
        <v>883</v>
      </c>
      <c r="I3145" s="11">
        <v>32541719</v>
      </c>
      <c r="J3145" t="s">
        <v>4290</v>
      </c>
      <c r="K3145" t="s">
        <v>1462</v>
      </c>
      <c r="L3145" t="s">
        <v>14938</v>
      </c>
      <c r="M3145">
        <v>89806</v>
      </c>
      <c r="N3145">
        <v>2201</v>
      </c>
      <c r="O3145" t="s">
        <v>14455</v>
      </c>
      <c r="P3145">
        <v>0</v>
      </c>
      <c r="Q3145" t="s">
        <v>14939</v>
      </c>
      <c r="R3145" t="s">
        <v>14940</v>
      </c>
      <c r="S3145">
        <v>438</v>
      </c>
      <c r="T3145" t="s">
        <v>37</v>
      </c>
      <c r="U3145" t="s">
        <v>56</v>
      </c>
      <c r="V3145" t="s">
        <v>39</v>
      </c>
      <c r="W3145" s="11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5">
      <c r="A3146" t="s">
        <v>28</v>
      </c>
      <c r="B3146" t="s">
        <v>13987</v>
      </c>
      <c r="C3146">
        <v>68</v>
      </c>
      <c r="D3146">
        <v>141</v>
      </c>
      <c r="E3146">
        <v>407</v>
      </c>
      <c r="F3146">
        <v>501</v>
      </c>
      <c r="G3146" t="s">
        <v>14941</v>
      </c>
      <c r="H3146">
        <v>688</v>
      </c>
      <c r="I3146" s="11">
        <v>3064356</v>
      </c>
      <c r="J3146" t="s">
        <v>209</v>
      </c>
      <c r="K3146" t="s">
        <v>1241</v>
      </c>
      <c r="L3146" t="s">
        <v>14942</v>
      </c>
      <c r="M3146">
        <v>3433</v>
      </c>
      <c r="N3146">
        <v>2584</v>
      </c>
      <c r="O3146" t="s">
        <v>3800</v>
      </c>
      <c r="P3146">
        <v>6</v>
      </c>
      <c r="Q3146" t="s">
        <v>14943</v>
      </c>
      <c r="R3146" t="s">
        <v>14944</v>
      </c>
      <c r="S3146">
        <v>81</v>
      </c>
      <c r="T3146" t="s">
        <v>37</v>
      </c>
      <c r="U3146" t="s">
        <v>38</v>
      </c>
      <c r="V3146" t="s">
        <v>39</v>
      </c>
      <c r="W3146" s="11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5">
      <c r="A3147" t="s">
        <v>28</v>
      </c>
      <c r="B3147" t="s">
        <v>12376</v>
      </c>
      <c r="C3147">
        <v>25</v>
      </c>
      <c r="D3147">
        <v>95</v>
      </c>
      <c r="E3147">
        <v>17</v>
      </c>
      <c r="F3147">
        <v>255</v>
      </c>
      <c r="G3147" t="s">
        <v>14945</v>
      </c>
      <c r="H3147">
        <v>592</v>
      </c>
      <c r="I3147" s="11">
        <v>7009668</v>
      </c>
      <c r="J3147" t="s">
        <v>14946</v>
      </c>
      <c r="K3147" t="s">
        <v>14947</v>
      </c>
      <c r="L3147" t="s">
        <v>14948</v>
      </c>
      <c r="M3147">
        <v>8707</v>
      </c>
      <c r="N3147">
        <v>2000</v>
      </c>
      <c r="O3147" t="s">
        <v>14949</v>
      </c>
      <c r="P3147">
        <v>6</v>
      </c>
      <c r="Q3147" t="s">
        <v>14950</v>
      </c>
      <c r="R3147" t="s">
        <v>14951</v>
      </c>
      <c r="S3147">
        <v>36</v>
      </c>
      <c r="T3147" t="s">
        <v>37</v>
      </c>
      <c r="U3147" t="s">
        <v>38</v>
      </c>
      <c r="V3147" t="s">
        <v>39</v>
      </c>
      <c r="W3147" s="11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5">
      <c r="A3148" t="s">
        <v>28</v>
      </c>
      <c r="B3148" t="s">
        <v>13195</v>
      </c>
      <c r="C3148">
        <v>222</v>
      </c>
      <c r="D3148">
        <v>85</v>
      </c>
      <c r="E3148">
        <v>57</v>
      </c>
      <c r="F3148">
        <v>6</v>
      </c>
      <c r="G3148" t="s">
        <v>14952</v>
      </c>
      <c r="H3148">
        <v>37</v>
      </c>
      <c r="I3148" s="11">
        <v>27024</v>
      </c>
      <c r="J3148" t="s">
        <v>6096</v>
      </c>
      <c r="K3148" t="s">
        <v>14953</v>
      </c>
      <c r="L3148" t="s">
        <v>14954</v>
      </c>
      <c r="M3148">
        <v>55597</v>
      </c>
      <c r="N3148">
        <v>73</v>
      </c>
      <c r="O3148" t="s">
        <v>14955</v>
      </c>
      <c r="P3148">
        <v>0</v>
      </c>
      <c r="Q3148" t="s">
        <v>14956</v>
      </c>
      <c r="R3148" t="s">
        <v>14957</v>
      </c>
      <c r="S3148">
        <v>148</v>
      </c>
      <c r="T3148" t="s">
        <v>2679</v>
      </c>
      <c r="U3148" t="s">
        <v>3428</v>
      </c>
      <c r="V3148" t="s">
        <v>569</v>
      </c>
      <c r="W3148" s="11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5">
      <c r="A3149" t="s">
        <v>28</v>
      </c>
      <c r="B3149" t="s">
        <v>14706</v>
      </c>
      <c r="C3149">
        <v>119</v>
      </c>
      <c r="D3149">
        <v>129</v>
      </c>
      <c r="E3149">
        <v>131</v>
      </c>
      <c r="F3149">
        <v>417</v>
      </c>
      <c r="G3149" t="s">
        <v>12644</v>
      </c>
      <c r="H3149">
        <v>1000</v>
      </c>
      <c r="I3149" s="11">
        <v>159600000</v>
      </c>
      <c r="J3149" t="s">
        <v>8601</v>
      </c>
      <c r="K3149" t="s">
        <v>4037</v>
      </c>
      <c r="L3149" t="s">
        <v>14958</v>
      </c>
      <c r="M3149">
        <v>175607</v>
      </c>
      <c r="N3149">
        <v>2387</v>
      </c>
      <c r="O3149" t="s">
        <v>4070</v>
      </c>
      <c r="P3149">
        <v>0</v>
      </c>
      <c r="Q3149" t="s">
        <v>14959</v>
      </c>
      <c r="R3149" t="s">
        <v>14960</v>
      </c>
      <c r="S3149">
        <v>252</v>
      </c>
      <c r="T3149" t="s">
        <v>37</v>
      </c>
      <c r="U3149" t="s">
        <v>38</v>
      </c>
      <c r="V3149" t="s">
        <v>90</v>
      </c>
      <c r="W3149" s="11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5">
      <c r="A3150" t="s">
        <v>28</v>
      </c>
      <c r="B3150" t="s">
        <v>7371</v>
      </c>
      <c r="C3150">
        <v>90</v>
      </c>
      <c r="D3150">
        <v>125</v>
      </c>
      <c r="E3150">
        <v>46</v>
      </c>
      <c r="F3150">
        <v>249</v>
      </c>
      <c r="G3150" t="s">
        <v>3002</v>
      </c>
      <c r="H3150">
        <v>368</v>
      </c>
      <c r="I3150" s="11">
        <v>58800000</v>
      </c>
      <c r="J3150" t="s">
        <v>1575</v>
      </c>
      <c r="K3150" t="s">
        <v>4995</v>
      </c>
      <c r="L3150" t="s">
        <v>14961</v>
      </c>
      <c r="M3150">
        <v>40511</v>
      </c>
      <c r="N3150">
        <v>1651</v>
      </c>
      <c r="O3150" t="s">
        <v>3005</v>
      </c>
      <c r="P3150">
        <v>0</v>
      </c>
      <c r="Q3150" t="s">
        <v>14962</v>
      </c>
      <c r="R3150" t="s">
        <v>14963</v>
      </c>
      <c r="S3150">
        <v>213</v>
      </c>
      <c r="T3150" t="s">
        <v>37</v>
      </c>
      <c r="U3150" t="s">
        <v>56</v>
      </c>
      <c r="V3150" t="s">
        <v>90</v>
      </c>
      <c r="W3150" s="11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5">
      <c r="A3151" t="s">
        <v>28</v>
      </c>
      <c r="B3151" t="s">
        <v>14964</v>
      </c>
      <c r="C3151">
        <v>62</v>
      </c>
      <c r="D3151">
        <v>116</v>
      </c>
      <c r="E3151">
        <v>0</v>
      </c>
      <c r="F3151">
        <v>476</v>
      </c>
      <c r="G3151" t="s">
        <v>4696</v>
      </c>
      <c r="H3151">
        <v>907</v>
      </c>
      <c r="I3151" s="11">
        <v>50382128</v>
      </c>
      <c r="J3151" t="s">
        <v>1375</v>
      </c>
      <c r="K3151" t="s">
        <v>7128</v>
      </c>
      <c r="L3151" t="s">
        <v>14965</v>
      </c>
      <c r="M3151">
        <v>10472</v>
      </c>
      <c r="N3151">
        <v>2723</v>
      </c>
      <c r="O3151" t="s">
        <v>13511</v>
      </c>
      <c r="P3151">
        <v>0</v>
      </c>
      <c r="Q3151" t="s">
        <v>14966</v>
      </c>
      <c r="R3151" t="s">
        <v>14967</v>
      </c>
      <c r="S3151">
        <v>202</v>
      </c>
      <c r="T3151" t="s">
        <v>37</v>
      </c>
      <c r="U3151" t="s">
        <v>38</v>
      </c>
      <c r="V3151" t="s">
        <v>39</v>
      </c>
      <c r="W3151" s="11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5">
      <c r="A3152" t="s">
        <v>28</v>
      </c>
      <c r="B3152" t="s">
        <v>6835</v>
      </c>
      <c r="C3152">
        <v>71</v>
      </c>
      <c r="D3152">
        <v>105</v>
      </c>
      <c r="E3152">
        <v>96</v>
      </c>
      <c r="F3152">
        <v>35</v>
      </c>
      <c r="G3152" t="s">
        <v>827</v>
      </c>
      <c r="H3152">
        <v>509</v>
      </c>
      <c r="I3152" s="11">
        <v>35811509</v>
      </c>
      <c r="J3152" t="s">
        <v>8240</v>
      </c>
      <c r="K3152" t="s">
        <v>515</v>
      </c>
      <c r="L3152" t="s">
        <v>14968</v>
      </c>
      <c r="M3152">
        <v>43013</v>
      </c>
      <c r="N3152">
        <v>888</v>
      </c>
      <c r="O3152" t="s">
        <v>14969</v>
      </c>
      <c r="P3152">
        <v>0</v>
      </c>
      <c r="Q3152" t="s">
        <v>14970</v>
      </c>
      <c r="R3152" t="s">
        <v>14971</v>
      </c>
      <c r="S3152">
        <v>104</v>
      </c>
      <c r="T3152" t="s">
        <v>37</v>
      </c>
      <c r="U3152" t="s">
        <v>365</v>
      </c>
      <c r="V3152" t="s">
        <v>39</v>
      </c>
      <c r="W3152" s="11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5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95</v>
      </c>
      <c r="H3153">
        <v>23000</v>
      </c>
      <c r="I3153" s="11">
        <v>24475193</v>
      </c>
      <c r="J3153" t="s">
        <v>1375</v>
      </c>
      <c r="K3153" t="s">
        <v>62</v>
      </c>
      <c r="L3153" t="s">
        <v>14972</v>
      </c>
      <c r="M3153">
        <v>190494</v>
      </c>
      <c r="N3153">
        <v>44265</v>
      </c>
      <c r="O3153" t="s">
        <v>14973</v>
      </c>
      <c r="P3153">
        <v>1</v>
      </c>
      <c r="Q3153" t="s">
        <v>14974</v>
      </c>
      <c r="R3153" t="s">
        <v>14975</v>
      </c>
      <c r="S3153">
        <v>314</v>
      </c>
      <c r="T3153" t="s">
        <v>37</v>
      </c>
      <c r="U3153" t="s">
        <v>38</v>
      </c>
      <c r="V3153" t="s">
        <v>569</v>
      </c>
      <c r="W3153" s="11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5">
      <c r="A3154" t="s">
        <v>28</v>
      </c>
      <c r="B3154" t="s">
        <v>10788</v>
      </c>
      <c r="C3154">
        <v>122</v>
      </c>
      <c r="D3154">
        <v>111</v>
      </c>
      <c r="E3154">
        <v>72</v>
      </c>
      <c r="F3154">
        <v>722</v>
      </c>
      <c r="G3154" t="s">
        <v>267</v>
      </c>
      <c r="H3154">
        <v>19000</v>
      </c>
      <c r="I3154" s="11">
        <v>6200756</v>
      </c>
      <c r="J3154" t="s">
        <v>2450</v>
      </c>
      <c r="K3154" t="s">
        <v>95</v>
      </c>
      <c r="L3154" t="s">
        <v>14976</v>
      </c>
      <c r="M3154">
        <v>96129</v>
      </c>
      <c r="N3154">
        <v>34106</v>
      </c>
      <c r="O3154" t="s">
        <v>1291</v>
      </c>
      <c r="P3154">
        <v>0</v>
      </c>
      <c r="Q3154" t="s">
        <v>14977</v>
      </c>
      <c r="R3154" t="s">
        <v>14978</v>
      </c>
      <c r="S3154">
        <v>488</v>
      </c>
      <c r="T3154" t="s">
        <v>37</v>
      </c>
      <c r="U3154" t="s">
        <v>38</v>
      </c>
      <c r="V3154" t="s">
        <v>569</v>
      </c>
      <c r="W3154" s="11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5">
      <c r="A3155" t="s">
        <v>28</v>
      </c>
      <c r="B3155" t="s">
        <v>8506</v>
      </c>
      <c r="C3155">
        <v>100</v>
      </c>
      <c r="D3155">
        <v>91</v>
      </c>
      <c r="E3155">
        <v>14</v>
      </c>
      <c r="F3155">
        <v>548</v>
      </c>
      <c r="G3155" t="s">
        <v>388</v>
      </c>
      <c r="H3155">
        <v>14000</v>
      </c>
      <c r="I3155" s="11">
        <v>1292119</v>
      </c>
      <c r="J3155" t="s">
        <v>6019</v>
      </c>
      <c r="K3155" t="s">
        <v>208</v>
      </c>
      <c r="L3155" t="s">
        <v>14979</v>
      </c>
      <c r="M3155">
        <v>14786</v>
      </c>
      <c r="N3155">
        <v>16768</v>
      </c>
      <c r="O3155" t="s">
        <v>5511</v>
      </c>
      <c r="P3155">
        <v>1</v>
      </c>
      <c r="Q3155" t="s">
        <v>14980</v>
      </c>
      <c r="R3155" t="s">
        <v>14981</v>
      </c>
      <c r="S3155">
        <v>144</v>
      </c>
      <c r="T3155" t="s">
        <v>37</v>
      </c>
      <c r="U3155" t="s">
        <v>56</v>
      </c>
      <c r="V3155" t="s">
        <v>569</v>
      </c>
      <c r="W3155" s="11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5">
      <c r="A3156" t="s">
        <v>28</v>
      </c>
      <c r="B3156" t="s">
        <v>14982</v>
      </c>
      <c r="C3156">
        <v>112</v>
      </c>
      <c r="D3156">
        <v>97</v>
      </c>
      <c r="E3156">
        <v>25</v>
      </c>
      <c r="F3156">
        <v>57</v>
      </c>
      <c r="G3156" t="s">
        <v>14983</v>
      </c>
      <c r="H3156">
        <v>517</v>
      </c>
      <c r="I3156" s="11">
        <v>3629758</v>
      </c>
      <c r="J3156" t="s">
        <v>5897</v>
      </c>
      <c r="K3156" t="s">
        <v>14984</v>
      </c>
      <c r="L3156" t="s">
        <v>14985</v>
      </c>
      <c r="M3156">
        <v>44151</v>
      </c>
      <c r="N3156">
        <v>745</v>
      </c>
      <c r="O3156" t="s">
        <v>14986</v>
      </c>
      <c r="P3156">
        <v>0</v>
      </c>
      <c r="Q3156" t="s">
        <v>14987</v>
      </c>
      <c r="R3156" t="s">
        <v>14988</v>
      </c>
      <c r="S3156">
        <v>110</v>
      </c>
      <c r="T3156" t="s">
        <v>1417</v>
      </c>
      <c r="U3156" t="s">
        <v>1418</v>
      </c>
      <c r="V3156" t="s">
        <v>39</v>
      </c>
      <c r="W3156" s="11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5">
      <c r="A3157" t="s">
        <v>28</v>
      </c>
      <c r="B3157" t="s">
        <v>14989</v>
      </c>
      <c r="C3157">
        <v>67</v>
      </c>
      <c r="D3157">
        <v>92</v>
      </c>
      <c r="E3157">
        <v>9</v>
      </c>
      <c r="F3157">
        <v>71</v>
      </c>
      <c r="G3157" t="s">
        <v>14990</v>
      </c>
      <c r="H3157">
        <v>636</v>
      </c>
      <c r="I3157" s="11">
        <v>6239558</v>
      </c>
      <c r="J3157" t="s">
        <v>2450</v>
      </c>
      <c r="K3157" t="s">
        <v>7260</v>
      </c>
      <c r="L3157" t="s">
        <v>14991</v>
      </c>
      <c r="M3157">
        <v>5548</v>
      </c>
      <c r="N3157">
        <v>1033</v>
      </c>
      <c r="O3157" t="s">
        <v>14992</v>
      </c>
      <c r="P3157">
        <v>0</v>
      </c>
      <c r="Q3157" t="s">
        <v>14993</v>
      </c>
      <c r="R3157" t="s">
        <v>14994</v>
      </c>
      <c r="S3157">
        <v>67</v>
      </c>
      <c r="T3157" t="s">
        <v>37</v>
      </c>
      <c r="U3157" t="s">
        <v>263</v>
      </c>
      <c r="V3157" t="s">
        <v>569</v>
      </c>
      <c r="W3157" s="11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5">
      <c r="A3158" t="s">
        <v>28</v>
      </c>
      <c r="B3158" t="s">
        <v>14995</v>
      </c>
      <c r="C3158">
        <v>91</v>
      </c>
      <c r="D3158">
        <v>104</v>
      </c>
      <c r="E3158">
        <v>10</v>
      </c>
      <c r="F3158">
        <v>93</v>
      </c>
      <c r="G3158" t="s">
        <v>4221</v>
      </c>
      <c r="H3158">
        <v>715</v>
      </c>
      <c r="I3158" s="11">
        <v>1056102</v>
      </c>
      <c r="J3158" t="s">
        <v>2079</v>
      </c>
      <c r="K3158" t="s">
        <v>3082</v>
      </c>
      <c r="L3158" t="s">
        <v>14996</v>
      </c>
      <c r="M3158">
        <v>18792</v>
      </c>
      <c r="N3158">
        <v>1315</v>
      </c>
      <c r="O3158" t="s">
        <v>14997</v>
      </c>
      <c r="P3158">
        <v>0</v>
      </c>
      <c r="Q3158" t="s">
        <v>14998</v>
      </c>
      <c r="R3158" t="s">
        <v>14999</v>
      </c>
      <c r="S3158">
        <v>153</v>
      </c>
      <c r="T3158" t="s">
        <v>37</v>
      </c>
      <c r="U3158" t="s">
        <v>38</v>
      </c>
      <c r="V3158" t="s">
        <v>569</v>
      </c>
      <c r="W3158" s="11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5">
      <c r="A3159" t="s">
        <v>28</v>
      </c>
      <c r="B3159" t="s">
        <v>4860</v>
      </c>
      <c r="C3159">
        <v>103</v>
      </c>
      <c r="D3159">
        <v>120</v>
      </c>
      <c r="E3159">
        <v>0</v>
      </c>
      <c r="F3159">
        <v>388</v>
      </c>
      <c r="G3159" t="s">
        <v>7820</v>
      </c>
      <c r="H3159">
        <v>782</v>
      </c>
      <c r="I3159" s="11">
        <v>27545445</v>
      </c>
      <c r="J3159" t="s">
        <v>3270</v>
      </c>
      <c r="K3159" t="s">
        <v>1662</v>
      </c>
      <c r="L3159" t="s">
        <v>15000</v>
      </c>
      <c r="M3159">
        <v>59524</v>
      </c>
      <c r="N3159">
        <v>2892</v>
      </c>
      <c r="O3159" t="s">
        <v>15001</v>
      </c>
      <c r="P3159">
        <v>2</v>
      </c>
      <c r="Q3159" t="s">
        <v>15002</v>
      </c>
      <c r="R3159" t="s">
        <v>15003</v>
      </c>
      <c r="S3159">
        <v>418</v>
      </c>
      <c r="T3159" t="s">
        <v>37</v>
      </c>
      <c r="U3159" t="s">
        <v>38</v>
      </c>
      <c r="V3159" t="s">
        <v>569</v>
      </c>
      <c r="W3159" s="11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5">
      <c r="A3160" t="s">
        <v>28</v>
      </c>
      <c r="B3160" t="s">
        <v>15004</v>
      </c>
      <c r="C3160">
        <v>27</v>
      </c>
      <c r="D3160">
        <v>99</v>
      </c>
      <c r="E3160">
        <v>56</v>
      </c>
      <c r="F3160">
        <v>781</v>
      </c>
      <c r="G3160" t="s">
        <v>5498</v>
      </c>
      <c r="H3160">
        <v>4000</v>
      </c>
      <c r="I3160" s="11">
        <v>56007</v>
      </c>
      <c r="J3160" t="s">
        <v>14055</v>
      </c>
      <c r="K3160" t="s">
        <v>2403</v>
      </c>
      <c r="L3160" t="s">
        <v>15005</v>
      </c>
      <c r="M3160">
        <v>3754</v>
      </c>
      <c r="N3160">
        <v>6776</v>
      </c>
      <c r="O3160" t="s">
        <v>7643</v>
      </c>
      <c r="P3160">
        <v>3</v>
      </c>
      <c r="Q3160" t="s">
        <v>15006</v>
      </c>
      <c r="R3160" t="s">
        <v>15007</v>
      </c>
      <c r="S3160">
        <v>69</v>
      </c>
      <c r="T3160" t="s">
        <v>37</v>
      </c>
      <c r="U3160" t="s">
        <v>38</v>
      </c>
      <c r="V3160" t="s">
        <v>569</v>
      </c>
      <c r="W3160" s="11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5">
      <c r="A3161" t="s">
        <v>28</v>
      </c>
      <c r="B3161" t="s">
        <v>15008</v>
      </c>
      <c r="C3161">
        <v>205</v>
      </c>
      <c r="D3161">
        <v>93</v>
      </c>
      <c r="E3161">
        <v>592</v>
      </c>
      <c r="F3161">
        <v>36</v>
      </c>
      <c r="G3161" t="s">
        <v>15009</v>
      </c>
      <c r="H3161">
        <v>232</v>
      </c>
      <c r="I3161" s="11">
        <v>611709</v>
      </c>
      <c r="J3161" t="s">
        <v>2450</v>
      </c>
      <c r="K3161" t="s">
        <v>15010</v>
      </c>
      <c r="L3161" t="s">
        <v>15011</v>
      </c>
      <c r="M3161">
        <v>15267</v>
      </c>
      <c r="N3161">
        <v>391</v>
      </c>
      <c r="O3161" t="s">
        <v>15012</v>
      </c>
      <c r="P3161">
        <v>1</v>
      </c>
      <c r="Q3161" t="s">
        <v>15013</v>
      </c>
      <c r="R3161" t="s">
        <v>15014</v>
      </c>
      <c r="S3161">
        <v>41</v>
      </c>
      <c r="T3161" t="s">
        <v>1417</v>
      </c>
      <c r="U3161" t="s">
        <v>15015</v>
      </c>
      <c r="V3161" t="s">
        <v>4621</v>
      </c>
      <c r="W3161" s="11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5">
      <c r="A3162" t="s">
        <v>28</v>
      </c>
      <c r="B3162" t="s">
        <v>15016</v>
      </c>
      <c r="C3162">
        <v>72</v>
      </c>
      <c r="D3162">
        <v>99</v>
      </c>
      <c r="E3162">
        <v>17</v>
      </c>
      <c r="F3162">
        <v>16</v>
      </c>
      <c r="G3162" t="s">
        <v>15016</v>
      </c>
      <c r="H3162">
        <v>31</v>
      </c>
      <c r="I3162" s="11">
        <v>22770</v>
      </c>
      <c r="J3162" t="s">
        <v>2450</v>
      </c>
      <c r="K3162" t="s">
        <v>15017</v>
      </c>
      <c r="L3162" t="s">
        <v>15018</v>
      </c>
      <c r="M3162">
        <v>1658</v>
      </c>
      <c r="N3162">
        <v>81</v>
      </c>
      <c r="O3162" t="s">
        <v>15019</v>
      </c>
      <c r="P3162">
        <v>0</v>
      </c>
      <c r="Q3162" t="s">
        <v>15020</v>
      </c>
      <c r="R3162" t="s">
        <v>15021</v>
      </c>
      <c r="S3162">
        <v>12</v>
      </c>
      <c r="T3162" t="s">
        <v>652</v>
      </c>
      <c r="U3162" t="s">
        <v>653</v>
      </c>
      <c r="V3162" t="s">
        <v>5347</v>
      </c>
      <c r="W3162" s="11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5">
      <c r="A3163" t="s">
        <v>28</v>
      </c>
      <c r="B3163" t="s">
        <v>15022</v>
      </c>
      <c r="C3163">
        <v>48</v>
      </c>
      <c r="D3163">
        <v>96</v>
      </c>
      <c r="E3163">
        <v>3</v>
      </c>
      <c r="F3163">
        <v>38</v>
      </c>
      <c r="G3163" t="s">
        <v>15023</v>
      </c>
      <c r="H3163">
        <v>472</v>
      </c>
      <c r="I3163" s="11">
        <v>27445</v>
      </c>
      <c r="J3163" t="s">
        <v>11552</v>
      </c>
      <c r="K3163" t="s">
        <v>7200</v>
      </c>
      <c r="L3163" t="s">
        <v>15024</v>
      </c>
      <c r="M3163">
        <v>3788</v>
      </c>
      <c r="N3163">
        <v>561</v>
      </c>
      <c r="O3163" t="s">
        <v>15025</v>
      </c>
      <c r="P3163">
        <v>5</v>
      </c>
      <c r="Q3163" t="s">
        <v>15026</v>
      </c>
      <c r="R3163" t="s">
        <v>15027</v>
      </c>
      <c r="S3163">
        <v>31</v>
      </c>
      <c r="T3163" t="s">
        <v>37</v>
      </c>
      <c r="U3163" t="s">
        <v>38</v>
      </c>
      <c r="V3163" t="s">
        <v>569</v>
      </c>
      <c r="W3163" s="11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5">
      <c r="A3164" t="s">
        <v>28</v>
      </c>
      <c r="B3164" t="s">
        <v>7451</v>
      </c>
      <c r="C3164">
        <v>65</v>
      </c>
      <c r="D3164">
        <v>96</v>
      </c>
      <c r="E3164">
        <v>136</v>
      </c>
      <c r="F3164">
        <v>139</v>
      </c>
      <c r="G3164" t="s">
        <v>4270</v>
      </c>
      <c r="H3164">
        <v>4000</v>
      </c>
      <c r="I3164" s="11">
        <v>766487</v>
      </c>
      <c r="J3164" t="s">
        <v>1618</v>
      </c>
      <c r="K3164" t="s">
        <v>583</v>
      </c>
      <c r="L3164" t="s">
        <v>15028</v>
      </c>
      <c r="M3164">
        <v>15315</v>
      </c>
      <c r="N3164">
        <v>4883</v>
      </c>
      <c r="O3164" t="s">
        <v>15029</v>
      </c>
      <c r="P3164">
        <v>4</v>
      </c>
      <c r="Q3164" t="s">
        <v>15030</v>
      </c>
      <c r="R3164" t="s">
        <v>15031</v>
      </c>
      <c r="S3164">
        <v>117</v>
      </c>
      <c r="T3164" t="s">
        <v>37</v>
      </c>
      <c r="U3164" t="s">
        <v>38</v>
      </c>
      <c r="V3164" t="s">
        <v>569</v>
      </c>
      <c r="W3164" s="11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5">
      <c r="A3165" t="s">
        <v>28</v>
      </c>
      <c r="B3165" t="s">
        <v>11555</v>
      </c>
      <c r="C3165">
        <v>284</v>
      </c>
      <c r="D3165">
        <v>100</v>
      </c>
      <c r="E3165">
        <v>77</v>
      </c>
      <c r="F3165">
        <v>27</v>
      </c>
      <c r="G3165" t="s">
        <v>15033</v>
      </c>
      <c r="H3165">
        <v>286</v>
      </c>
      <c r="I3165" s="11">
        <v>1196752</v>
      </c>
      <c r="J3165" t="s">
        <v>2062</v>
      </c>
      <c r="K3165" t="s">
        <v>15034</v>
      </c>
      <c r="L3165" t="s">
        <v>15035</v>
      </c>
      <c r="M3165">
        <v>79353</v>
      </c>
      <c r="N3165">
        <v>385</v>
      </c>
      <c r="O3165" t="s">
        <v>15036</v>
      </c>
      <c r="P3165">
        <v>3</v>
      </c>
      <c r="Q3165" t="s">
        <v>15037</v>
      </c>
      <c r="R3165" t="s">
        <v>15038</v>
      </c>
      <c r="S3165">
        <v>121</v>
      </c>
      <c r="T3165" t="s">
        <v>15039</v>
      </c>
      <c r="U3165" t="s">
        <v>11492</v>
      </c>
      <c r="V3165" t="s">
        <v>569</v>
      </c>
      <c r="W3165" s="11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5">
      <c r="A3166" t="s">
        <v>28</v>
      </c>
      <c r="B3166" t="s">
        <v>15040</v>
      </c>
      <c r="C3166">
        <v>47</v>
      </c>
      <c r="D3166">
        <v>98</v>
      </c>
      <c r="E3166">
        <v>12</v>
      </c>
      <c r="F3166">
        <v>149</v>
      </c>
      <c r="G3166" t="s">
        <v>15041</v>
      </c>
      <c r="H3166">
        <v>393</v>
      </c>
      <c r="I3166" s="11">
        <v>795126</v>
      </c>
      <c r="J3166" t="s">
        <v>5976</v>
      </c>
      <c r="K3166" t="s">
        <v>1864</v>
      </c>
      <c r="L3166" t="s">
        <v>15042</v>
      </c>
      <c r="M3166">
        <v>4976</v>
      </c>
      <c r="N3166">
        <v>955</v>
      </c>
      <c r="O3166" t="s">
        <v>14562</v>
      </c>
      <c r="P3166">
        <v>1</v>
      </c>
      <c r="Q3166" t="s">
        <v>15043</v>
      </c>
      <c r="R3166" t="s">
        <v>15044</v>
      </c>
      <c r="S3166">
        <v>52</v>
      </c>
      <c r="T3166" t="s">
        <v>37</v>
      </c>
      <c r="U3166" t="s">
        <v>263</v>
      </c>
      <c r="V3166" t="s">
        <v>39</v>
      </c>
      <c r="W3166" s="11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5">
      <c r="A3167" t="s">
        <v>28</v>
      </c>
      <c r="B3167" t="s">
        <v>327</v>
      </c>
      <c r="C3167">
        <v>318</v>
      </c>
      <c r="D3167">
        <v>106</v>
      </c>
      <c r="E3167">
        <v>0</v>
      </c>
      <c r="F3167">
        <v>482</v>
      </c>
      <c r="G3167" t="s">
        <v>14445</v>
      </c>
      <c r="H3167">
        <v>852</v>
      </c>
      <c r="I3167" s="11">
        <v>83574831</v>
      </c>
      <c r="J3167" t="s">
        <v>9105</v>
      </c>
      <c r="K3167" t="s">
        <v>6958</v>
      </c>
      <c r="L3167" t="s">
        <v>15046</v>
      </c>
      <c r="M3167">
        <v>109214</v>
      </c>
      <c r="N3167">
        <v>2975</v>
      </c>
      <c r="O3167" t="s">
        <v>13225</v>
      </c>
      <c r="P3167">
        <v>0</v>
      </c>
      <c r="Q3167" t="s">
        <v>15047</v>
      </c>
      <c r="R3167" t="s">
        <v>15048</v>
      </c>
      <c r="S3167">
        <v>269</v>
      </c>
      <c r="T3167" t="s">
        <v>37</v>
      </c>
      <c r="U3167" t="s">
        <v>38</v>
      </c>
      <c r="V3167" t="s">
        <v>39</v>
      </c>
      <c r="W3167" s="11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5">
      <c r="A3168" t="s">
        <v>28</v>
      </c>
      <c r="B3168" t="s">
        <v>13223</v>
      </c>
      <c r="C3168">
        <v>250</v>
      </c>
      <c r="D3168">
        <v>95</v>
      </c>
      <c r="E3168">
        <v>163</v>
      </c>
      <c r="F3168">
        <v>651</v>
      </c>
      <c r="G3168" t="s">
        <v>7781</v>
      </c>
      <c r="H3168">
        <v>1000</v>
      </c>
      <c r="I3168" s="11">
        <v>87025093</v>
      </c>
      <c r="J3168" t="s">
        <v>4883</v>
      </c>
      <c r="K3168" t="s">
        <v>7896</v>
      </c>
      <c r="L3168" t="s">
        <v>15049</v>
      </c>
      <c r="M3168">
        <v>188679</v>
      </c>
      <c r="N3168">
        <v>4134</v>
      </c>
      <c r="O3168" t="s">
        <v>13061</v>
      </c>
      <c r="P3168">
        <v>0</v>
      </c>
      <c r="Q3168" t="s">
        <v>15050</v>
      </c>
      <c r="R3168" t="s">
        <v>15051</v>
      </c>
      <c r="S3168">
        <v>864</v>
      </c>
      <c r="T3168" t="s">
        <v>37</v>
      </c>
      <c r="U3168" t="s">
        <v>38</v>
      </c>
      <c r="V3168" t="s">
        <v>569</v>
      </c>
      <c r="W3168" s="11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5">
      <c r="A3169" t="s">
        <v>28</v>
      </c>
      <c r="B3169" t="s">
        <v>15052</v>
      </c>
      <c r="C3169">
        <v>411</v>
      </c>
      <c r="D3169">
        <v>104</v>
      </c>
      <c r="E3169">
        <v>16</v>
      </c>
      <c r="F3169">
        <v>82</v>
      </c>
      <c r="G3169" t="s">
        <v>12265</v>
      </c>
      <c r="H3169">
        <v>14000</v>
      </c>
      <c r="I3169" s="11">
        <v>71897215</v>
      </c>
      <c r="J3169" t="s">
        <v>15053</v>
      </c>
      <c r="K3169" t="s">
        <v>638</v>
      </c>
      <c r="L3169" t="s">
        <v>15054</v>
      </c>
      <c r="M3169">
        <v>126893</v>
      </c>
      <c r="N3169">
        <v>14504</v>
      </c>
      <c r="O3169" t="s">
        <v>15055</v>
      </c>
      <c r="P3169">
        <v>0</v>
      </c>
      <c r="Q3169" t="s">
        <v>15056</v>
      </c>
      <c r="R3169" t="s">
        <v>15057</v>
      </c>
      <c r="S3169">
        <v>440</v>
      </c>
      <c r="T3169" t="s">
        <v>37</v>
      </c>
      <c r="U3169" t="s">
        <v>38</v>
      </c>
      <c r="V3169" t="s">
        <v>39</v>
      </c>
      <c r="W3169" s="11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5">
      <c r="A3170" t="s">
        <v>28</v>
      </c>
      <c r="B3170" t="s">
        <v>9891</v>
      </c>
      <c r="C3170">
        <v>106</v>
      </c>
      <c r="D3170">
        <v>87</v>
      </c>
      <c r="E3170">
        <v>79</v>
      </c>
      <c r="F3170">
        <v>218</v>
      </c>
      <c r="G3170" t="s">
        <v>9892</v>
      </c>
      <c r="H3170">
        <v>608</v>
      </c>
      <c r="I3170" s="11">
        <v>64267897</v>
      </c>
      <c r="J3170" t="s">
        <v>15058</v>
      </c>
      <c r="K3170" t="s">
        <v>9894</v>
      </c>
      <c r="L3170" t="s">
        <v>15059</v>
      </c>
      <c r="M3170">
        <v>67992</v>
      </c>
      <c r="N3170">
        <v>1770</v>
      </c>
      <c r="O3170" t="s">
        <v>9896</v>
      </c>
      <c r="P3170">
        <v>0</v>
      </c>
      <c r="Q3170" t="s">
        <v>15060</v>
      </c>
      <c r="R3170" t="s">
        <v>15061</v>
      </c>
      <c r="S3170">
        <v>327</v>
      </c>
      <c r="T3170" t="s">
        <v>37</v>
      </c>
      <c r="U3170" t="s">
        <v>38</v>
      </c>
      <c r="V3170" t="s">
        <v>569</v>
      </c>
      <c r="W3170" s="11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5">
      <c r="A3171" t="s">
        <v>28</v>
      </c>
      <c r="B3171" t="s">
        <v>15062</v>
      </c>
      <c r="C3171">
        <v>159</v>
      </c>
      <c r="D3171">
        <v>81</v>
      </c>
      <c r="E3171">
        <v>26</v>
      </c>
      <c r="F3171">
        <v>300</v>
      </c>
      <c r="G3171" t="s">
        <v>15063</v>
      </c>
      <c r="H3171">
        <v>2000</v>
      </c>
      <c r="I3171" s="11">
        <v>56536016</v>
      </c>
      <c r="J3171" t="s">
        <v>6096</v>
      </c>
      <c r="K3171" t="s">
        <v>3890</v>
      </c>
      <c r="L3171" t="s">
        <v>15064</v>
      </c>
      <c r="M3171">
        <v>13523</v>
      </c>
      <c r="N3171">
        <v>3344</v>
      </c>
      <c r="O3171" t="s">
        <v>14598</v>
      </c>
      <c r="P3171">
        <v>0</v>
      </c>
      <c r="Q3171" t="s">
        <v>15065</v>
      </c>
      <c r="R3171" t="s">
        <v>15066</v>
      </c>
      <c r="S3171">
        <v>95</v>
      </c>
      <c r="T3171" t="s">
        <v>37</v>
      </c>
      <c r="U3171" t="s">
        <v>38</v>
      </c>
      <c r="V3171" t="s">
        <v>39</v>
      </c>
      <c r="W3171" s="11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5">
      <c r="A3172" t="s">
        <v>28</v>
      </c>
      <c r="B3172" t="s">
        <v>10203</v>
      </c>
      <c r="C3172">
        <v>251</v>
      </c>
      <c r="D3172">
        <v>94</v>
      </c>
      <c r="E3172">
        <v>24</v>
      </c>
      <c r="F3172">
        <v>434</v>
      </c>
      <c r="G3172" t="s">
        <v>15067</v>
      </c>
      <c r="H3172">
        <v>581</v>
      </c>
      <c r="I3172" s="11">
        <v>104007828</v>
      </c>
      <c r="J3172" t="s">
        <v>6096</v>
      </c>
      <c r="K3172" t="s">
        <v>13516</v>
      </c>
      <c r="L3172" t="s">
        <v>15068</v>
      </c>
      <c r="M3172">
        <v>76828</v>
      </c>
      <c r="N3172">
        <v>2371</v>
      </c>
      <c r="O3172" t="s">
        <v>14115</v>
      </c>
      <c r="P3172">
        <v>0</v>
      </c>
      <c r="Q3172" t="s">
        <v>15069</v>
      </c>
      <c r="R3172" t="s">
        <v>15070</v>
      </c>
      <c r="S3172">
        <v>314</v>
      </c>
      <c r="T3172" t="s">
        <v>37</v>
      </c>
      <c r="U3172" t="s">
        <v>38</v>
      </c>
      <c r="V3172" t="s">
        <v>569</v>
      </c>
      <c r="W3172" s="11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5">
      <c r="A3173" t="s">
        <v>28</v>
      </c>
      <c r="B3173" t="s">
        <v>15071</v>
      </c>
      <c r="C3173">
        <v>183</v>
      </c>
      <c r="D3173">
        <v>89</v>
      </c>
      <c r="E3173">
        <v>10</v>
      </c>
      <c r="F3173">
        <v>704</v>
      </c>
      <c r="G3173" t="s">
        <v>15072</v>
      </c>
      <c r="H3173">
        <v>852</v>
      </c>
      <c r="I3173" s="11">
        <v>50820940</v>
      </c>
      <c r="J3173" t="s">
        <v>7035</v>
      </c>
      <c r="K3173" t="s">
        <v>6958</v>
      </c>
      <c r="L3173" t="s">
        <v>15073</v>
      </c>
      <c r="M3173">
        <v>31915</v>
      </c>
      <c r="N3173">
        <v>5056</v>
      </c>
      <c r="O3173" t="s">
        <v>15074</v>
      </c>
      <c r="P3173">
        <v>0</v>
      </c>
      <c r="Q3173" t="s">
        <v>15075</v>
      </c>
      <c r="R3173" t="s">
        <v>15076</v>
      </c>
      <c r="S3173">
        <v>159</v>
      </c>
      <c r="T3173" t="s">
        <v>37</v>
      </c>
      <c r="U3173" t="s">
        <v>38</v>
      </c>
      <c r="V3173" t="s">
        <v>39</v>
      </c>
      <c r="W3173" s="11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5">
      <c r="A3174" t="s">
        <v>28</v>
      </c>
      <c r="B3174" t="s">
        <v>1694</v>
      </c>
      <c r="C3174">
        <v>131</v>
      </c>
      <c r="D3174">
        <v>88</v>
      </c>
      <c r="E3174">
        <v>55</v>
      </c>
      <c r="F3174">
        <v>150</v>
      </c>
      <c r="G3174" t="s">
        <v>14086</v>
      </c>
      <c r="H3174">
        <v>506</v>
      </c>
      <c r="I3174" s="11">
        <v>44793200</v>
      </c>
      <c r="J3174" t="s">
        <v>8390</v>
      </c>
      <c r="K3174" t="s">
        <v>15077</v>
      </c>
      <c r="L3174" t="s">
        <v>15078</v>
      </c>
      <c r="M3174">
        <v>49820</v>
      </c>
      <c r="N3174">
        <v>1584</v>
      </c>
      <c r="O3174" t="s">
        <v>15079</v>
      </c>
      <c r="P3174">
        <v>0</v>
      </c>
      <c r="Q3174" t="s">
        <v>15080</v>
      </c>
      <c r="R3174" t="s">
        <v>15081</v>
      </c>
      <c r="S3174">
        <v>311</v>
      </c>
      <c r="T3174" t="s">
        <v>37</v>
      </c>
      <c r="U3174" t="s">
        <v>38</v>
      </c>
      <c r="V3174" t="s">
        <v>6963</v>
      </c>
      <c r="W3174" s="11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5">
      <c r="A3175" t="s">
        <v>28</v>
      </c>
      <c r="B3175" t="s">
        <v>13459</v>
      </c>
      <c r="C3175">
        <v>297</v>
      </c>
      <c r="D3175">
        <v>108</v>
      </c>
      <c r="E3175">
        <v>0</v>
      </c>
      <c r="F3175">
        <v>458</v>
      </c>
      <c r="G3175" t="s">
        <v>11627</v>
      </c>
      <c r="H3175">
        <v>1000</v>
      </c>
      <c r="I3175" s="11">
        <v>43771291</v>
      </c>
      <c r="J3175" t="s">
        <v>825</v>
      </c>
      <c r="K3175" t="s">
        <v>6189</v>
      </c>
      <c r="L3175" t="s">
        <v>13460</v>
      </c>
      <c r="M3175">
        <v>79916</v>
      </c>
      <c r="N3175">
        <v>3215</v>
      </c>
      <c r="O3175" t="s">
        <v>7211</v>
      </c>
      <c r="P3175">
        <v>1</v>
      </c>
      <c r="Q3175" t="s">
        <v>13461</v>
      </c>
      <c r="R3175" t="s">
        <v>13462</v>
      </c>
      <c r="S3175">
        <v>279</v>
      </c>
      <c r="T3175" t="s">
        <v>37</v>
      </c>
      <c r="U3175" t="s">
        <v>38</v>
      </c>
      <c r="V3175" t="s">
        <v>569</v>
      </c>
      <c r="W3175" s="11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5">
      <c r="A3176" t="s">
        <v>28</v>
      </c>
      <c r="B3176" t="s">
        <v>15082</v>
      </c>
      <c r="C3176">
        <v>41</v>
      </c>
      <c r="D3176">
        <v>115</v>
      </c>
      <c r="E3176">
        <v>399</v>
      </c>
      <c r="F3176">
        <v>83</v>
      </c>
      <c r="G3176" t="s">
        <v>15083</v>
      </c>
      <c r="H3176">
        <v>399</v>
      </c>
      <c r="I3176" s="11">
        <v>44456509</v>
      </c>
      <c r="J3176" t="s">
        <v>2450</v>
      </c>
      <c r="K3176" t="s">
        <v>15082</v>
      </c>
      <c r="L3176" t="s">
        <v>15084</v>
      </c>
      <c r="M3176">
        <v>22105</v>
      </c>
      <c r="N3176">
        <v>688</v>
      </c>
      <c r="O3176" t="s">
        <v>15085</v>
      </c>
      <c r="P3176">
        <v>1</v>
      </c>
      <c r="Q3176" t="s">
        <v>15086</v>
      </c>
      <c r="R3176" t="s">
        <v>15087</v>
      </c>
      <c r="S3176">
        <v>81</v>
      </c>
      <c r="T3176" t="s">
        <v>2679</v>
      </c>
      <c r="U3176" t="s">
        <v>2795</v>
      </c>
      <c r="V3176" t="s">
        <v>39</v>
      </c>
      <c r="W3176" s="11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5">
      <c r="A3177" t="s">
        <v>28</v>
      </c>
      <c r="B3177" t="s">
        <v>10203</v>
      </c>
      <c r="C3177">
        <v>248</v>
      </c>
      <c r="D3177">
        <v>96</v>
      </c>
      <c r="E3177">
        <v>24</v>
      </c>
      <c r="F3177">
        <v>113</v>
      </c>
      <c r="G3177" t="s">
        <v>15088</v>
      </c>
      <c r="H3177">
        <v>235</v>
      </c>
      <c r="I3177" s="11">
        <v>53884821</v>
      </c>
      <c r="J3177" t="s">
        <v>6096</v>
      </c>
      <c r="K3177" t="s">
        <v>15089</v>
      </c>
      <c r="L3177" t="s">
        <v>15090</v>
      </c>
      <c r="M3177">
        <v>51204</v>
      </c>
      <c r="N3177">
        <v>799</v>
      </c>
      <c r="O3177" t="s">
        <v>15091</v>
      </c>
      <c r="P3177">
        <v>0</v>
      </c>
      <c r="Q3177" t="s">
        <v>15092</v>
      </c>
      <c r="R3177" t="s">
        <v>15093</v>
      </c>
      <c r="S3177">
        <v>247</v>
      </c>
      <c r="T3177" t="s">
        <v>37</v>
      </c>
      <c r="U3177" t="s">
        <v>38</v>
      </c>
      <c r="V3177" t="s">
        <v>569</v>
      </c>
      <c r="W3177" s="11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5">
      <c r="A3178" t="s">
        <v>28</v>
      </c>
      <c r="B3178" t="s">
        <v>15094</v>
      </c>
      <c r="C3178">
        <v>42</v>
      </c>
      <c r="D3178">
        <v>135</v>
      </c>
      <c r="E3178">
        <v>28</v>
      </c>
      <c r="F3178">
        <v>275</v>
      </c>
      <c r="G3178" t="s">
        <v>1058</v>
      </c>
      <c r="H3178">
        <v>726</v>
      </c>
      <c r="I3178" s="11">
        <v>36000000</v>
      </c>
      <c r="J3178" t="s">
        <v>6206</v>
      </c>
      <c r="K3178" t="s">
        <v>5814</v>
      </c>
      <c r="L3178" t="s">
        <v>15095</v>
      </c>
      <c r="M3178">
        <v>6359</v>
      </c>
      <c r="N3178">
        <v>1920</v>
      </c>
      <c r="O3178" t="s">
        <v>15096</v>
      </c>
      <c r="P3178">
        <v>1</v>
      </c>
      <c r="Q3178" t="s">
        <v>15097</v>
      </c>
      <c r="R3178" t="s">
        <v>15098</v>
      </c>
      <c r="S3178">
        <v>69</v>
      </c>
      <c r="T3178" t="s">
        <v>37</v>
      </c>
      <c r="U3178" t="s">
        <v>38</v>
      </c>
      <c r="V3178" t="s">
        <v>5347</v>
      </c>
      <c r="W3178" s="11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5">
      <c r="A3179" t="s">
        <v>28</v>
      </c>
      <c r="B3179" t="s">
        <v>9291</v>
      </c>
      <c r="C3179">
        <v>91</v>
      </c>
      <c r="D3179">
        <v>93</v>
      </c>
      <c r="E3179">
        <v>54</v>
      </c>
      <c r="F3179">
        <v>581</v>
      </c>
      <c r="G3179" t="s">
        <v>1673</v>
      </c>
      <c r="H3179">
        <v>40000</v>
      </c>
      <c r="I3179" s="11">
        <v>34872293</v>
      </c>
      <c r="J3179" t="s">
        <v>7620</v>
      </c>
      <c r="K3179" t="s">
        <v>43</v>
      </c>
      <c r="L3179" t="s">
        <v>15099</v>
      </c>
      <c r="M3179">
        <v>30765</v>
      </c>
      <c r="N3179">
        <v>42002</v>
      </c>
      <c r="O3179" t="s">
        <v>7926</v>
      </c>
      <c r="P3179">
        <v>0</v>
      </c>
      <c r="Q3179" t="s">
        <v>15100</v>
      </c>
      <c r="R3179" t="s">
        <v>15101</v>
      </c>
      <c r="S3179">
        <v>252</v>
      </c>
      <c r="T3179" t="s">
        <v>37</v>
      </c>
      <c r="U3179" t="s">
        <v>38</v>
      </c>
      <c r="V3179" t="s">
        <v>569</v>
      </c>
      <c r="W3179" s="11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5">
      <c r="A3180" t="s">
        <v>28</v>
      </c>
      <c r="B3180" t="s">
        <v>15102</v>
      </c>
      <c r="C3180">
        <v>185</v>
      </c>
      <c r="D3180">
        <v>109</v>
      </c>
      <c r="E3180">
        <v>260</v>
      </c>
      <c r="F3180">
        <v>592</v>
      </c>
      <c r="G3180" t="s">
        <v>9686</v>
      </c>
      <c r="H3180">
        <v>9000</v>
      </c>
      <c r="I3180" s="11">
        <v>34468224</v>
      </c>
      <c r="J3180" t="s">
        <v>5407</v>
      </c>
      <c r="K3180" t="s">
        <v>749</v>
      </c>
      <c r="L3180" t="s">
        <v>15103</v>
      </c>
      <c r="M3180">
        <v>105568</v>
      </c>
      <c r="N3180">
        <v>11736</v>
      </c>
      <c r="O3180" t="s">
        <v>5224</v>
      </c>
      <c r="P3180">
        <v>2</v>
      </c>
      <c r="Q3180" t="s">
        <v>15104</v>
      </c>
      <c r="R3180" t="s">
        <v>15105</v>
      </c>
      <c r="S3180">
        <v>533</v>
      </c>
      <c r="T3180" t="s">
        <v>37</v>
      </c>
      <c r="U3180" t="s">
        <v>38</v>
      </c>
      <c r="V3180" t="s">
        <v>569</v>
      </c>
      <c r="W3180" s="11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5">
      <c r="A3181" t="s">
        <v>28</v>
      </c>
      <c r="B3181" t="s">
        <v>15106</v>
      </c>
      <c r="C3181">
        <v>220</v>
      </c>
      <c r="D3181">
        <v>101</v>
      </c>
      <c r="E3181">
        <v>52</v>
      </c>
      <c r="F3181">
        <v>332</v>
      </c>
      <c r="G3181" t="s">
        <v>15107</v>
      </c>
      <c r="H3181">
        <v>510</v>
      </c>
      <c r="I3181" s="11">
        <v>32453345</v>
      </c>
      <c r="J3181" t="s">
        <v>9105</v>
      </c>
      <c r="K3181" t="s">
        <v>15108</v>
      </c>
      <c r="L3181" t="s">
        <v>15109</v>
      </c>
      <c r="M3181">
        <v>31791</v>
      </c>
      <c r="N3181">
        <v>2161</v>
      </c>
      <c r="O3181" t="s">
        <v>15110</v>
      </c>
      <c r="P3181">
        <v>0</v>
      </c>
      <c r="Q3181" t="s">
        <v>15111</v>
      </c>
      <c r="R3181" t="s">
        <v>15112</v>
      </c>
      <c r="S3181">
        <v>155</v>
      </c>
      <c r="T3181" t="s">
        <v>37</v>
      </c>
      <c r="U3181" t="s">
        <v>38</v>
      </c>
      <c r="V3181" t="s">
        <v>569</v>
      </c>
      <c r="W3181" s="11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5">
      <c r="A3182" t="s">
        <v>28</v>
      </c>
      <c r="B3182" t="s">
        <v>7245</v>
      </c>
      <c r="C3182">
        <v>471</v>
      </c>
      <c r="D3182">
        <v>117</v>
      </c>
      <c r="E3182">
        <v>212</v>
      </c>
      <c r="F3182">
        <v>896</v>
      </c>
      <c r="G3182" t="s">
        <v>723</v>
      </c>
      <c r="H3182">
        <v>11000</v>
      </c>
      <c r="I3182" s="11">
        <v>27296514</v>
      </c>
      <c r="J3182" t="s">
        <v>1493</v>
      </c>
      <c r="K3182" t="s">
        <v>644</v>
      </c>
      <c r="L3182" t="s">
        <v>15113</v>
      </c>
      <c r="M3182">
        <v>326494</v>
      </c>
      <c r="N3182">
        <v>17738</v>
      </c>
      <c r="O3182" t="s">
        <v>4066</v>
      </c>
      <c r="P3182">
        <v>0</v>
      </c>
      <c r="Q3182" t="s">
        <v>15114</v>
      </c>
      <c r="R3182" t="s">
        <v>15115</v>
      </c>
      <c r="S3182">
        <v>340</v>
      </c>
      <c r="T3182" t="s">
        <v>37</v>
      </c>
      <c r="U3182" t="s">
        <v>38</v>
      </c>
      <c r="V3182" t="s">
        <v>569</v>
      </c>
      <c r="W3182" s="11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5">
      <c r="A3183" t="s">
        <v>28</v>
      </c>
      <c r="B3183" t="s">
        <v>15116</v>
      </c>
      <c r="C3183">
        <v>152</v>
      </c>
      <c r="D3183">
        <v>83</v>
      </c>
      <c r="E3183">
        <v>26</v>
      </c>
      <c r="F3183">
        <v>801</v>
      </c>
      <c r="G3183" t="s">
        <v>9917</v>
      </c>
      <c r="H3183">
        <v>10000</v>
      </c>
      <c r="I3183" s="11">
        <v>25799043</v>
      </c>
      <c r="J3183" t="s">
        <v>4155</v>
      </c>
      <c r="K3183" t="s">
        <v>295</v>
      </c>
      <c r="L3183" t="s">
        <v>15117</v>
      </c>
      <c r="M3183">
        <v>28513</v>
      </c>
      <c r="N3183">
        <v>11771</v>
      </c>
      <c r="O3183" t="s">
        <v>1606</v>
      </c>
      <c r="P3183">
        <v>0</v>
      </c>
      <c r="Q3183" t="s">
        <v>15118</v>
      </c>
      <c r="R3183" t="s">
        <v>15119</v>
      </c>
      <c r="S3183">
        <v>126</v>
      </c>
      <c r="T3183" t="s">
        <v>37</v>
      </c>
      <c r="U3183" t="s">
        <v>38</v>
      </c>
      <c r="V3183" t="s">
        <v>39</v>
      </c>
      <c r="W3183" s="11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5">
      <c r="A3184" t="s">
        <v>720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4827</v>
      </c>
      <c r="H3184">
        <v>716</v>
      </c>
      <c r="I3184" s="11">
        <v>25530884</v>
      </c>
      <c r="J3184" t="s">
        <v>825</v>
      </c>
      <c r="K3184" t="s">
        <v>702</v>
      </c>
      <c r="L3184" t="s">
        <v>15120</v>
      </c>
      <c r="M3184">
        <v>845580</v>
      </c>
      <c r="N3184">
        <v>1997</v>
      </c>
      <c r="O3184" t="s">
        <v>15121</v>
      </c>
      <c r="P3184">
        <v>0</v>
      </c>
      <c r="Q3184" t="s">
        <v>15122</v>
      </c>
      <c r="R3184" t="s">
        <v>15123</v>
      </c>
      <c r="S3184">
        <v>2067</v>
      </c>
      <c r="T3184" t="s">
        <v>37</v>
      </c>
      <c r="U3184" t="s">
        <v>38</v>
      </c>
      <c r="V3184" t="s">
        <v>569</v>
      </c>
      <c r="W3184" s="11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5">
      <c r="A3185" t="s">
        <v>28</v>
      </c>
      <c r="B3185" t="s">
        <v>15124</v>
      </c>
      <c r="C3185">
        <v>336</v>
      </c>
      <c r="D3185">
        <v>104</v>
      </c>
      <c r="E3185">
        <v>59</v>
      </c>
      <c r="F3185">
        <v>202</v>
      </c>
      <c r="G3185" t="s">
        <v>3333</v>
      </c>
      <c r="H3185">
        <v>972</v>
      </c>
      <c r="I3185" s="11">
        <v>27689474</v>
      </c>
      <c r="J3185" t="s">
        <v>4883</v>
      </c>
      <c r="K3185" t="s">
        <v>15125</v>
      </c>
      <c r="L3185" t="s">
        <v>15126</v>
      </c>
      <c r="M3185">
        <v>85688</v>
      </c>
      <c r="N3185">
        <v>2071</v>
      </c>
      <c r="O3185" t="s">
        <v>15127</v>
      </c>
      <c r="P3185">
        <v>0</v>
      </c>
      <c r="Q3185" t="s">
        <v>15128</v>
      </c>
      <c r="R3185" t="s">
        <v>15129</v>
      </c>
      <c r="S3185">
        <v>339</v>
      </c>
      <c r="T3185" t="s">
        <v>37</v>
      </c>
      <c r="U3185" t="s">
        <v>38</v>
      </c>
      <c r="V3185" t="s">
        <v>569</v>
      </c>
      <c r="W3185" s="11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5">
      <c r="A3186" t="s">
        <v>720</v>
      </c>
      <c r="B3186" t="s">
        <v>6771</v>
      </c>
      <c r="C3186">
        <v>174</v>
      </c>
      <c r="D3186">
        <v>97</v>
      </c>
      <c r="E3186">
        <v>0</v>
      </c>
      <c r="F3186">
        <v>657</v>
      </c>
      <c r="G3186" t="s">
        <v>9682</v>
      </c>
      <c r="H3186">
        <v>1000</v>
      </c>
      <c r="I3186" s="11">
        <v>24138847</v>
      </c>
      <c r="J3186" t="s">
        <v>1611</v>
      </c>
      <c r="K3186" t="s">
        <v>2021</v>
      </c>
      <c r="L3186" t="s">
        <v>15130</v>
      </c>
      <c r="M3186">
        <v>114797</v>
      </c>
      <c r="N3186">
        <v>2990</v>
      </c>
      <c r="O3186" t="s">
        <v>15131</v>
      </c>
      <c r="P3186">
        <v>3</v>
      </c>
      <c r="Q3186" t="s">
        <v>15132</v>
      </c>
      <c r="R3186" t="s">
        <v>15133</v>
      </c>
      <c r="S3186">
        <v>472</v>
      </c>
      <c r="T3186" t="s">
        <v>37</v>
      </c>
      <c r="U3186" t="s">
        <v>38</v>
      </c>
      <c r="V3186" t="s">
        <v>569</v>
      </c>
      <c r="W3186" s="11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5">
      <c r="A3187" t="s">
        <v>28</v>
      </c>
      <c r="B3187" t="s">
        <v>6297</v>
      </c>
      <c r="C3187">
        <v>151</v>
      </c>
      <c r="D3187">
        <v>110</v>
      </c>
      <c r="E3187">
        <v>335</v>
      </c>
      <c r="F3187">
        <v>34</v>
      </c>
      <c r="G3187" t="s">
        <v>1734</v>
      </c>
      <c r="H3187">
        <v>838</v>
      </c>
      <c r="I3187" s="11">
        <v>21994911</v>
      </c>
      <c r="J3187" t="s">
        <v>5897</v>
      </c>
      <c r="K3187" t="s">
        <v>395</v>
      </c>
      <c r="L3187" t="s">
        <v>15134</v>
      </c>
      <c r="M3187">
        <v>98354</v>
      </c>
      <c r="N3187">
        <v>1122</v>
      </c>
      <c r="O3187" t="s">
        <v>15135</v>
      </c>
      <c r="P3187">
        <v>0</v>
      </c>
      <c r="Q3187" t="s">
        <v>15136</v>
      </c>
      <c r="R3187" t="s">
        <v>15137</v>
      </c>
      <c r="S3187">
        <v>433</v>
      </c>
      <c r="T3187" t="s">
        <v>37</v>
      </c>
      <c r="U3187" t="s">
        <v>56</v>
      </c>
      <c r="V3187" t="s">
        <v>569</v>
      </c>
      <c r="W3187" s="11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5">
      <c r="A3188" t="s">
        <v>28</v>
      </c>
      <c r="B3188" t="s">
        <v>6259</v>
      </c>
      <c r="C3188">
        <v>276</v>
      </c>
      <c r="D3188">
        <v>103</v>
      </c>
      <c r="E3188">
        <v>214</v>
      </c>
      <c r="F3188">
        <v>424</v>
      </c>
      <c r="G3188" t="s">
        <v>419</v>
      </c>
      <c r="H3188">
        <v>7000</v>
      </c>
      <c r="I3188" s="11">
        <v>21501098</v>
      </c>
      <c r="J3188" t="s">
        <v>2450</v>
      </c>
      <c r="K3188" t="s">
        <v>508</v>
      </c>
      <c r="L3188" t="s">
        <v>15138</v>
      </c>
      <c r="M3188">
        <v>115813</v>
      </c>
      <c r="N3188">
        <v>8375</v>
      </c>
      <c r="O3188" t="s">
        <v>13124</v>
      </c>
      <c r="P3188">
        <v>1</v>
      </c>
      <c r="Q3188" t="s">
        <v>15139</v>
      </c>
      <c r="R3188" t="s">
        <v>15140</v>
      </c>
      <c r="S3188">
        <v>216</v>
      </c>
      <c r="T3188" t="s">
        <v>37</v>
      </c>
      <c r="U3188" t="s">
        <v>38</v>
      </c>
      <c r="V3188" t="s">
        <v>39</v>
      </c>
      <c r="W3188" s="11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5">
      <c r="A3189" t="s">
        <v>28</v>
      </c>
      <c r="B3189" t="s">
        <v>15141</v>
      </c>
      <c r="C3189">
        <v>12</v>
      </c>
      <c r="D3189">
        <v>94</v>
      </c>
      <c r="E3189">
        <v>0</v>
      </c>
      <c r="F3189">
        <v>287</v>
      </c>
      <c r="G3189" t="s">
        <v>7937</v>
      </c>
      <c r="H3189">
        <v>901</v>
      </c>
      <c r="I3189" s="11">
        <v>19281235</v>
      </c>
      <c r="J3189" t="s">
        <v>5505</v>
      </c>
      <c r="K3189" t="s">
        <v>15142</v>
      </c>
      <c r="L3189" t="s">
        <v>15143</v>
      </c>
      <c r="M3189">
        <v>3571</v>
      </c>
      <c r="N3189">
        <v>2523</v>
      </c>
      <c r="O3189" t="s">
        <v>15144</v>
      </c>
      <c r="P3189">
        <v>0</v>
      </c>
      <c r="Q3189" t="s">
        <v>15145</v>
      </c>
      <c r="R3189" t="s">
        <v>15146</v>
      </c>
      <c r="S3189">
        <v>11</v>
      </c>
      <c r="T3189" t="s">
        <v>37</v>
      </c>
      <c r="U3189" t="s">
        <v>38</v>
      </c>
      <c r="V3189" t="s">
        <v>569</v>
      </c>
      <c r="W3189" s="11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5">
      <c r="A3190" t="s">
        <v>28</v>
      </c>
      <c r="B3190" t="s">
        <v>15147</v>
      </c>
      <c r="C3190">
        <v>28</v>
      </c>
      <c r="D3190">
        <v>77</v>
      </c>
      <c r="E3190">
        <v>0</v>
      </c>
      <c r="F3190">
        <v>73</v>
      </c>
      <c r="G3190" t="s">
        <v>15148</v>
      </c>
      <c r="H3190">
        <v>2000</v>
      </c>
      <c r="I3190" s="11">
        <v>19421271</v>
      </c>
      <c r="J3190" t="s">
        <v>2848</v>
      </c>
      <c r="K3190" t="s">
        <v>1923</v>
      </c>
      <c r="L3190" t="s">
        <v>15149</v>
      </c>
      <c r="M3190">
        <v>2448</v>
      </c>
      <c r="N3190">
        <v>2908</v>
      </c>
      <c r="O3190" t="s">
        <v>15150</v>
      </c>
      <c r="P3190">
        <v>1</v>
      </c>
      <c r="Q3190" t="s">
        <v>15151</v>
      </c>
      <c r="R3190" t="s">
        <v>15152</v>
      </c>
      <c r="S3190">
        <v>18</v>
      </c>
      <c r="T3190" t="s">
        <v>37</v>
      </c>
      <c r="U3190" t="s">
        <v>38</v>
      </c>
      <c r="V3190" t="s">
        <v>272</v>
      </c>
      <c r="W3190" s="11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5">
      <c r="A3191" t="s">
        <v>28</v>
      </c>
      <c r="B3191" t="s">
        <v>1626</v>
      </c>
      <c r="C3191">
        <v>95</v>
      </c>
      <c r="D3191">
        <v>134</v>
      </c>
      <c r="E3191">
        <v>3000</v>
      </c>
      <c r="F3191">
        <v>77</v>
      </c>
      <c r="G3191" t="s">
        <v>8694</v>
      </c>
      <c r="H3191">
        <v>205</v>
      </c>
      <c r="I3191" s="11">
        <v>20733485</v>
      </c>
      <c r="J3191" t="s">
        <v>3270</v>
      </c>
      <c r="K3191" t="s">
        <v>15153</v>
      </c>
      <c r="L3191" t="s">
        <v>15154</v>
      </c>
      <c r="M3191">
        <v>11622</v>
      </c>
      <c r="N3191">
        <v>428</v>
      </c>
      <c r="O3191" t="s">
        <v>15155</v>
      </c>
      <c r="P3191">
        <v>1</v>
      </c>
      <c r="Q3191" t="s">
        <v>15156</v>
      </c>
      <c r="R3191" t="s">
        <v>15157</v>
      </c>
      <c r="S3191">
        <v>157</v>
      </c>
      <c r="T3191" t="s">
        <v>37</v>
      </c>
      <c r="U3191" t="s">
        <v>38</v>
      </c>
      <c r="V3191" t="s">
        <v>39</v>
      </c>
      <c r="W3191" s="11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5">
      <c r="A3192" t="s">
        <v>28</v>
      </c>
      <c r="B3192" t="s">
        <v>15158</v>
      </c>
      <c r="C3192">
        <v>179</v>
      </c>
      <c r="D3192">
        <v>90</v>
      </c>
      <c r="E3192">
        <v>37</v>
      </c>
      <c r="F3192">
        <v>1000</v>
      </c>
      <c r="G3192" t="s">
        <v>1492</v>
      </c>
      <c r="H3192">
        <v>11000</v>
      </c>
      <c r="I3192" s="11">
        <v>24809547</v>
      </c>
      <c r="J3192" t="s">
        <v>2450</v>
      </c>
      <c r="K3192" t="s">
        <v>1885</v>
      </c>
      <c r="L3192" t="s">
        <v>15159</v>
      </c>
      <c r="M3192">
        <v>74875</v>
      </c>
      <c r="N3192">
        <v>15710</v>
      </c>
      <c r="O3192" t="s">
        <v>786</v>
      </c>
      <c r="P3192">
        <v>1</v>
      </c>
      <c r="Q3192" t="s">
        <v>15160</v>
      </c>
      <c r="R3192" t="s">
        <v>15161</v>
      </c>
      <c r="S3192">
        <v>115</v>
      </c>
      <c r="T3192" t="s">
        <v>37</v>
      </c>
      <c r="U3192" t="s">
        <v>38</v>
      </c>
      <c r="V3192" t="s">
        <v>569</v>
      </c>
      <c r="W3192" s="11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5">
      <c r="A3193" t="s">
        <v>28</v>
      </c>
      <c r="B3193" t="s">
        <v>15162</v>
      </c>
      <c r="C3193">
        <v>22</v>
      </c>
      <c r="D3193">
        <v>104</v>
      </c>
      <c r="E3193">
        <v>0</v>
      </c>
      <c r="F3193">
        <v>498</v>
      </c>
      <c r="G3193" t="s">
        <v>15163</v>
      </c>
      <c r="H3193">
        <v>1000</v>
      </c>
      <c r="I3193" s="11">
        <v>23031390</v>
      </c>
      <c r="J3193" t="s">
        <v>2450</v>
      </c>
      <c r="K3193" t="s">
        <v>777</v>
      </c>
      <c r="L3193" t="s">
        <v>15164</v>
      </c>
      <c r="M3193">
        <v>4345</v>
      </c>
      <c r="N3193">
        <v>2868</v>
      </c>
      <c r="O3193" t="s">
        <v>15165</v>
      </c>
      <c r="P3193">
        <v>9</v>
      </c>
      <c r="Q3193" t="s">
        <v>15166</v>
      </c>
      <c r="R3193" t="s">
        <v>15167</v>
      </c>
      <c r="S3193">
        <v>26</v>
      </c>
      <c r="T3193" t="s">
        <v>37</v>
      </c>
      <c r="U3193" t="s">
        <v>38</v>
      </c>
      <c r="V3193" t="s">
        <v>569</v>
      </c>
      <c r="W3193" s="11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5">
      <c r="A3194" t="s">
        <v>28</v>
      </c>
      <c r="B3194" t="s">
        <v>1451</v>
      </c>
      <c r="C3194">
        <v>92</v>
      </c>
      <c r="D3194">
        <v>95</v>
      </c>
      <c r="E3194">
        <v>596</v>
      </c>
      <c r="F3194">
        <v>697</v>
      </c>
      <c r="G3194" t="s">
        <v>12353</v>
      </c>
      <c r="H3194">
        <v>1000</v>
      </c>
      <c r="I3194" s="11">
        <v>16017403</v>
      </c>
      <c r="J3194" t="s">
        <v>8366</v>
      </c>
      <c r="K3194" t="s">
        <v>1489</v>
      </c>
      <c r="L3194" t="s">
        <v>13151</v>
      </c>
      <c r="M3194">
        <v>17333</v>
      </c>
      <c r="N3194">
        <v>3300</v>
      </c>
      <c r="O3194" t="s">
        <v>3065</v>
      </c>
      <c r="P3194">
        <v>2</v>
      </c>
      <c r="Q3194" t="s">
        <v>13152</v>
      </c>
      <c r="R3194" t="s">
        <v>13153</v>
      </c>
      <c r="S3194">
        <v>153</v>
      </c>
      <c r="T3194" t="s">
        <v>37</v>
      </c>
      <c r="U3194" t="s">
        <v>38</v>
      </c>
      <c r="V3194" t="s">
        <v>569</v>
      </c>
      <c r="W3194" s="11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5">
      <c r="A3195" t="s">
        <v>28</v>
      </c>
      <c r="B3195" t="s">
        <v>12738</v>
      </c>
      <c r="C3195">
        <v>196</v>
      </c>
      <c r="D3195">
        <v>93</v>
      </c>
      <c r="E3195">
        <v>66</v>
      </c>
      <c r="F3195">
        <v>161</v>
      </c>
      <c r="G3195" t="s">
        <v>15168</v>
      </c>
      <c r="H3195">
        <v>1000</v>
      </c>
      <c r="I3195" s="11">
        <v>21197315</v>
      </c>
      <c r="J3195" t="s">
        <v>2912</v>
      </c>
      <c r="K3195" t="s">
        <v>8817</v>
      </c>
      <c r="L3195" t="s">
        <v>15169</v>
      </c>
      <c r="M3195">
        <v>49948</v>
      </c>
      <c r="N3195">
        <v>1410</v>
      </c>
      <c r="O3195" t="s">
        <v>15170</v>
      </c>
      <c r="P3195">
        <v>0</v>
      </c>
      <c r="Q3195" t="s">
        <v>15171</v>
      </c>
      <c r="R3195" t="s">
        <v>15172</v>
      </c>
      <c r="S3195">
        <v>211</v>
      </c>
      <c r="T3195" t="s">
        <v>37</v>
      </c>
      <c r="U3195" t="s">
        <v>38</v>
      </c>
      <c r="V3195" t="s">
        <v>569</v>
      </c>
      <c r="W3195" s="11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5">
      <c r="A3196" t="s">
        <v>28</v>
      </c>
      <c r="B3196" t="s">
        <v>8967</v>
      </c>
      <c r="C3196">
        <v>9</v>
      </c>
      <c r="D3196">
        <v>106</v>
      </c>
      <c r="E3196">
        <v>23</v>
      </c>
      <c r="F3196">
        <v>467</v>
      </c>
      <c r="G3196" t="s">
        <v>15173</v>
      </c>
      <c r="H3196">
        <v>1000</v>
      </c>
      <c r="I3196" s="11">
        <v>17382982</v>
      </c>
      <c r="J3196" t="s">
        <v>3911</v>
      </c>
      <c r="K3196" t="s">
        <v>2704</v>
      </c>
      <c r="L3196" t="s">
        <v>15174</v>
      </c>
      <c r="M3196">
        <v>5975</v>
      </c>
      <c r="N3196">
        <v>2840</v>
      </c>
      <c r="O3196" t="s">
        <v>12078</v>
      </c>
      <c r="P3196">
        <v>0</v>
      </c>
      <c r="Q3196" t="s">
        <v>15175</v>
      </c>
      <c r="R3196" t="s">
        <v>15176</v>
      </c>
      <c r="S3196">
        <v>33</v>
      </c>
      <c r="T3196" t="s">
        <v>2679</v>
      </c>
      <c r="U3196" t="s">
        <v>38</v>
      </c>
      <c r="V3196" t="s">
        <v>569</v>
      </c>
      <c r="W3196" s="11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5">
      <c r="A3197" t="s">
        <v>28</v>
      </c>
      <c r="B3197" t="s">
        <v>11079</v>
      </c>
      <c r="C3197">
        <v>31</v>
      </c>
      <c r="D3197">
        <v>109</v>
      </c>
      <c r="E3197">
        <v>148</v>
      </c>
      <c r="F3197">
        <v>426</v>
      </c>
      <c r="G3197" t="s">
        <v>9535</v>
      </c>
      <c r="H3197">
        <v>2000</v>
      </c>
      <c r="I3197" s="11">
        <v>14821531</v>
      </c>
      <c r="J3197" t="s">
        <v>3270</v>
      </c>
      <c r="K3197" t="s">
        <v>7964</v>
      </c>
      <c r="L3197" t="s">
        <v>15177</v>
      </c>
      <c r="M3197">
        <v>6915</v>
      </c>
      <c r="N3197">
        <v>3843</v>
      </c>
      <c r="O3197" t="s">
        <v>11944</v>
      </c>
      <c r="P3197">
        <v>2</v>
      </c>
      <c r="Q3197" t="s">
        <v>15178</v>
      </c>
      <c r="R3197" t="s">
        <v>15179</v>
      </c>
      <c r="S3197">
        <v>209</v>
      </c>
      <c r="T3197" t="s">
        <v>37</v>
      </c>
      <c r="U3197" t="s">
        <v>38</v>
      </c>
      <c r="V3197" t="s">
        <v>569</v>
      </c>
      <c r="W3197" s="11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5">
      <c r="A3198" t="s">
        <v>28</v>
      </c>
      <c r="B3198" t="s">
        <v>15180</v>
      </c>
      <c r="C3198">
        <v>309</v>
      </c>
      <c r="D3198">
        <v>101</v>
      </c>
      <c r="E3198">
        <v>25</v>
      </c>
      <c r="F3198">
        <v>423</v>
      </c>
      <c r="G3198" t="s">
        <v>2308</v>
      </c>
      <c r="H3198">
        <v>17000</v>
      </c>
      <c r="I3198" s="11">
        <v>18656400</v>
      </c>
      <c r="J3198" t="s">
        <v>3270</v>
      </c>
      <c r="K3198" t="s">
        <v>547</v>
      </c>
      <c r="L3198" t="s">
        <v>15181</v>
      </c>
      <c r="M3198">
        <v>86077</v>
      </c>
      <c r="N3198">
        <v>19673</v>
      </c>
      <c r="O3198" t="s">
        <v>1781</v>
      </c>
      <c r="P3198">
        <v>1</v>
      </c>
      <c r="Q3198" t="s">
        <v>15182</v>
      </c>
      <c r="R3198" t="s">
        <v>15183</v>
      </c>
      <c r="S3198">
        <v>195</v>
      </c>
      <c r="T3198" t="s">
        <v>37</v>
      </c>
      <c r="U3198" t="s">
        <v>38</v>
      </c>
      <c r="V3198" t="s">
        <v>39</v>
      </c>
      <c r="W3198" s="11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5">
      <c r="A3199" t="s">
        <v>28</v>
      </c>
      <c r="B3199" t="s">
        <v>15185</v>
      </c>
      <c r="C3199">
        <v>129</v>
      </c>
      <c r="D3199">
        <v>100</v>
      </c>
      <c r="E3199">
        <v>6</v>
      </c>
      <c r="F3199">
        <v>65</v>
      </c>
      <c r="G3199" t="s">
        <v>15186</v>
      </c>
      <c r="H3199">
        <v>935</v>
      </c>
      <c r="I3199" s="11">
        <v>14343976</v>
      </c>
      <c r="J3199" t="s">
        <v>15187</v>
      </c>
      <c r="K3199" t="s">
        <v>12192</v>
      </c>
      <c r="L3199" t="s">
        <v>15188</v>
      </c>
      <c r="M3199">
        <v>22961</v>
      </c>
      <c r="N3199">
        <v>1327</v>
      </c>
      <c r="O3199" t="s">
        <v>15189</v>
      </c>
      <c r="P3199">
        <v>0</v>
      </c>
      <c r="Q3199" t="s">
        <v>15190</v>
      </c>
      <c r="R3199" t="s">
        <v>15191</v>
      </c>
      <c r="S3199">
        <v>291</v>
      </c>
      <c r="T3199" t="s">
        <v>37</v>
      </c>
      <c r="U3199" t="s">
        <v>38</v>
      </c>
      <c r="V3199" t="s">
        <v>569</v>
      </c>
      <c r="W3199" s="11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5">
      <c r="A3200" t="s">
        <v>28</v>
      </c>
      <c r="B3200" t="s">
        <v>5541</v>
      </c>
      <c r="C3200">
        <v>168</v>
      </c>
      <c r="D3200">
        <v>95</v>
      </c>
      <c r="E3200">
        <v>38</v>
      </c>
      <c r="F3200">
        <v>249</v>
      </c>
      <c r="G3200" t="s">
        <v>10795</v>
      </c>
      <c r="H3200">
        <v>567</v>
      </c>
      <c r="I3200" s="11">
        <v>241437427</v>
      </c>
      <c r="J3200" t="s">
        <v>2630</v>
      </c>
      <c r="K3200" t="s">
        <v>10439</v>
      </c>
      <c r="L3200" t="s">
        <v>15192</v>
      </c>
      <c r="M3200">
        <v>102071</v>
      </c>
      <c r="N3200">
        <v>1495</v>
      </c>
      <c r="O3200" t="s">
        <v>9526</v>
      </c>
      <c r="P3200">
        <v>3</v>
      </c>
      <c r="Q3200" t="s">
        <v>15193</v>
      </c>
      <c r="R3200" t="s">
        <v>15194</v>
      </c>
      <c r="S3200">
        <v>756</v>
      </c>
      <c r="T3200" t="s">
        <v>37</v>
      </c>
      <c r="U3200" t="s">
        <v>38</v>
      </c>
      <c r="V3200" t="s">
        <v>90</v>
      </c>
      <c r="W3200" s="11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5">
      <c r="A3201" t="s">
        <v>28</v>
      </c>
      <c r="B3201" t="s">
        <v>12931</v>
      </c>
      <c r="C3201">
        <v>444</v>
      </c>
      <c r="D3201">
        <v>94</v>
      </c>
      <c r="E3201">
        <v>520</v>
      </c>
      <c r="F3201">
        <v>192</v>
      </c>
      <c r="G3201" t="s">
        <v>13893</v>
      </c>
      <c r="H3201">
        <v>11000</v>
      </c>
      <c r="I3201" s="11">
        <v>14123773</v>
      </c>
      <c r="J3201" t="s">
        <v>1872</v>
      </c>
      <c r="K3201" t="s">
        <v>75</v>
      </c>
      <c r="L3201" t="s">
        <v>15195</v>
      </c>
      <c r="M3201">
        <v>108683</v>
      </c>
      <c r="N3201">
        <v>12306</v>
      </c>
      <c r="O3201" t="s">
        <v>15196</v>
      </c>
      <c r="P3201">
        <v>4</v>
      </c>
      <c r="Q3201" t="s">
        <v>15197</v>
      </c>
      <c r="R3201" t="s">
        <v>15198</v>
      </c>
      <c r="S3201">
        <v>561</v>
      </c>
      <c r="T3201" t="s">
        <v>37</v>
      </c>
      <c r="U3201" t="s">
        <v>38</v>
      </c>
      <c r="V3201" t="s">
        <v>569</v>
      </c>
      <c r="W3201" s="11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5">
      <c r="A3202" t="s">
        <v>28</v>
      </c>
      <c r="B3202" t="s">
        <v>15199</v>
      </c>
      <c r="C3202">
        <v>123</v>
      </c>
      <c r="D3202">
        <v>93</v>
      </c>
      <c r="E3202">
        <v>13</v>
      </c>
      <c r="F3202">
        <v>141</v>
      </c>
      <c r="G3202" t="s">
        <v>15200</v>
      </c>
      <c r="H3202">
        <v>742</v>
      </c>
      <c r="I3202" s="11">
        <v>15126948</v>
      </c>
      <c r="J3202" t="s">
        <v>5289</v>
      </c>
      <c r="K3202" t="s">
        <v>9452</v>
      </c>
      <c r="L3202" t="s">
        <v>15201</v>
      </c>
      <c r="M3202">
        <v>20815</v>
      </c>
      <c r="N3202">
        <v>1227</v>
      </c>
      <c r="O3202" t="s">
        <v>11722</v>
      </c>
      <c r="P3202">
        <v>0</v>
      </c>
      <c r="Q3202" t="s">
        <v>15202</v>
      </c>
      <c r="R3202" t="s">
        <v>15203</v>
      </c>
      <c r="S3202">
        <v>335</v>
      </c>
      <c r="T3202" t="s">
        <v>37</v>
      </c>
      <c r="U3202" t="s">
        <v>38</v>
      </c>
      <c r="V3202" t="s">
        <v>569</v>
      </c>
      <c r="W3202" s="11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5">
      <c r="A3203" t="s">
        <v>28</v>
      </c>
      <c r="B3203" t="s">
        <v>1184</v>
      </c>
      <c r="C3203">
        <v>173</v>
      </c>
      <c r="D3203">
        <v>106</v>
      </c>
      <c r="E3203">
        <v>0</v>
      </c>
      <c r="F3203">
        <v>19</v>
      </c>
      <c r="G3203" t="s">
        <v>15204</v>
      </c>
      <c r="H3203">
        <v>269</v>
      </c>
      <c r="I3203" s="11">
        <v>13622333</v>
      </c>
      <c r="J3203" t="s">
        <v>10532</v>
      </c>
      <c r="K3203" t="s">
        <v>11336</v>
      </c>
      <c r="L3203" t="s">
        <v>15205</v>
      </c>
      <c r="M3203">
        <v>91377</v>
      </c>
      <c r="N3203">
        <v>361</v>
      </c>
      <c r="O3203" t="s">
        <v>15206</v>
      </c>
      <c r="P3203">
        <v>1</v>
      </c>
      <c r="Q3203" t="s">
        <v>15207</v>
      </c>
      <c r="R3203" t="s">
        <v>15208</v>
      </c>
      <c r="S3203">
        <v>385</v>
      </c>
      <c r="T3203" t="s">
        <v>2679</v>
      </c>
      <c r="U3203" t="s">
        <v>2795</v>
      </c>
      <c r="V3203" t="s">
        <v>569</v>
      </c>
      <c r="W3203" s="11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5">
      <c r="A3204" t="s">
        <v>28</v>
      </c>
      <c r="B3204" t="s">
        <v>2379</v>
      </c>
      <c r="C3204">
        <v>246</v>
      </c>
      <c r="D3204">
        <v>99</v>
      </c>
      <c r="E3204">
        <v>1000</v>
      </c>
      <c r="F3204">
        <v>358</v>
      </c>
      <c r="G3204" t="s">
        <v>5792</v>
      </c>
      <c r="H3204">
        <v>605</v>
      </c>
      <c r="I3204" s="11">
        <v>13464388</v>
      </c>
      <c r="J3204" t="s">
        <v>7191</v>
      </c>
      <c r="K3204" t="s">
        <v>15209</v>
      </c>
      <c r="L3204" t="s">
        <v>15210</v>
      </c>
      <c r="M3204">
        <v>395921</v>
      </c>
      <c r="N3204">
        <v>1686</v>
      </c>
      <c r="O3204" t="s">
        <v>1097</v>
      </c>
      <c r="P3204">
        <v>6</v>
      </c>
      <c r="Q3204" t="s">
        <v>15211</v>
      </c>
      <c r="R3204" t="s">
        <v>15212</v>
      </c>
      <c r="S3204">
        <v>859</v>
      </c>
      <c r="T3204" t="s">
        <v>37</v>
      </c>
      <c r="U3204" t="s">
        <v>56</v>
      </c>
      <c r="V3204" t="s">
        <v>569</v>
      </c>
      <c r="W3204" s="11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5">
      <c r="A3205" t="s">
        <v>28</v>
      </c>
      <c r="B3205" t="s">
        <v>15213</v>
      </c>
      <c r="C3205">
        <v>74</v>
      </c>
      <c r="D3205">
        <v>82</v>
      </c>
      <c r="E3205">
        <v>7</v>
      </c>
      <c r="F3205">
        <v>664</v>
      </c>
      <c r="G3205" t="s">
        <v>15214</v>
      </c>
      <c r="H3205">
        <v>1000</v>
      </c>
      <c r="I3205" s="11">
        <v>13350177</v>
      </c>
      <c r="J3205" t="s">
        <v>4207</v>
      </c>
      <c r="K3205" t="s">
        <v>11085</v>
      </c>
      <c r="L3205" t="s">
        <v>15215</v>
      </c>
      <c r="M3205">
        <v>7904</v>
      </c>
      <c r="N3205">
        <v>4856</v>
      </c>
      <c r="O3205" t="s">
        <v>3775</v>
      </c>
      <c r="P3205">
        <v>5</v>
      </c>
      <c r="Q3205" t="s">
        <v>15216</v>
      </c>
      <c r="R3205" t="s">
        <v>15217</v>
      </c>
      <c r="S3205">
        <v>113</v>
      </c>
      <c r="T3205" t="s">
        <v>37</v>
      </c>
      <c r="U3205" t="s">
        <v>38</v>
      </c>
      <c r="V3205" t="s">
        <v>39</v>
      </c>
      <c r="W3205" s="11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5">
      <c r="A3206" t="s">
        <v>28</v>
      </c>
      <c r="B3206" t="s">
        <v>13987</v>
      </c>
      <c r="C3206">
        <v>68</v>
      </c>
      <c r="D3206">
        <v>135</v>
      </c>
      <c r="E3206">
        <v>407</v>
      </c>
      <c r="F3206">
        <v>111</v>
      </c>
      <c r="G3206" t="s">
        <v>14362</v>
      </c>
      <c r="H3206">
        <v>11000</v>
      </c>
      <c r="I3206" s="11">
        <v>13269963</v>
      </c>
      <c r="J3206" t="s">
        <v>7614</v>
      </c>
      <c r="K3206" t="s">
        <v>644</v>
      </c>
      <c r="L3206" t="s">
        <v>15218</v>
      </c>
      <c r="M3206">
        <v>23202</v>
      </c>
      <c r="N3206">
        <v>11400</v>
      </c>
      <c r="O3206" t="s">
        <v>15219</v>
      </c>
      <c r="P3206">
        <v>2</v>
      </c>
      <c r="Q3206" t="s">
        <v>15220</v>
      </c>
      <c r="R3206" t="s">
        <v>15221</v>
      </c>
      <c r="S3206">
        <v>173</v>
      </c>
      <c r="T3206" t="s">
        <v>37</v>
      </c>
      <c r="U3206" t="s">
        <v>38</v>
      </c>
      <c r="V3206" t="s">
        <v>569</v>
      </c>
      <c r="W3206" s="11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5">
      <c r="A3207" t="s">
        <v>28</v>
      </c>
      <c r="B3207" t="s">
        <v>9010</v>
      </c>
      <c r="C3207">
        <v>144</v>
      </c>
      <c r="D3207">
        <v>88</v>
      </c>
      <c r="E3207">
        <v>27</v>
      </c>
      <c r="F3207">
        <v>101</v>
      </c>
      <c r="G3207" t="s">
        <v>15222</v>
      </c>
      <c r="H3207">
        <v>742</v>
      </c>
      <c r="I3207" s="11">
        <v>17768000</v>
      </c>
      <c r="J3207" t="s">
        <v>5289</v>
      </c>
      <c r="K3207" t="s">
        <v>9452</v>
      </c>
      <c r="L3207" t="s">
        <v>15223</v>
      </c>
      <c r="M3207">
        <v>29629</v>
      </c>
      <c r="N3207">
        <v>1136</v>
      </c>
      <c r="O3207" t="s">
        <v>15224</v>
      </c>
      <c r="P3207">
        <v>0</v>
      </c>
      <c r="Q3207" t="s">
        <v>15225</v>
      </c>
      <c r="R3207" t="s">
        <v>15226</v>
      </c>
      <c r="S3207">
        <v>374</v>
      </c>
      <c r="T3207" t="s">
        <v>37</v>
      </c>
      <c r="U3207" t="s">
        <v>38</v>
      </c>
      <c r="V3207" t="s">
        <v>569</v>
      </c>
      <c r="W3207" s="11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5">
      <c r="A3208" t="s">
        <v>28</v>
      </c>
      <c r="B3208" t="s">
        <v>15227</v>
      </c>
      <c r="C3208">
        <v>96</v>
      </c>
      <c r="D3208">
        <v>89</v>
      </c>
      <c r="E3208">
        <v>17</v>
      </c>
      <c r="F3208">
        <v>85</v>
      </c>
      <c r="G3208" t="s">
        <v>15228</v>
      </c>
      <c r="H3208">
        <v>690</v>
      </c>
      <c r="I3208" s="11">
        <v>12947763</v>
      </c>
      <c r="J3208" t="s">
        <v>4883</v>
      </c>
      <c r="K3208" t="s">
        <v>5949</v>
      </c>
      <c r="L3208" t="s">
        <v>15229</v>
      </c>
      <c r="M3208">
        <v>10624</v>
      </c>
      <c r="N3208">
        <v>1160</v>
      </c>
      <c r="O3208" t="s">
        <v>15230</v>
      </c>
      <c r="P3208">
        <v>0</v>
      </c>
      <c r="Q3208" t="s">
        <v>15231</v>
      </c>
      <c r="R3208" t="s">
        <v>15232</v>
      </c>
      <c r="S3208">
        <v>125</v>
      </c>
      <c r="T3208" t="s">
        <v>37</v>
      </c>
      <c r="U3208" t="s">
        <v>38</v>
      </c>
      <c r="V3208" t="s">
        <v>569</v>
      </c>
      <c r="W3208" s="11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5">
      <c r="A3209" t="s">
        <v>28</v>
      </c>
      <c r="B3209" t="s">
        <v>2994</v>
      </c>
      <c r="C3209">
        <v>42</v>
      </c>
      <c r="D3209">
        <v>110</v>
      </c>
      <c r="E3209">
        <v>272</v>
      </c>
      <c r="F3209">
        <v>551</v>
      </c>
      <c r="G3209" t="s">
        <v>8037</v>
      </c>
      <c r="H3209">
        <v>801</v>
      </c>
      <c r="I3209" s="11">
        <v>14100000</v>
      </c>
      <c r="J3209" t="s">
        <v>2450</v>
      </c>
      <c r="K3209" t="s">
        <v>10264</v>
      </c>
      <c r="L3209" t="s">
        <v>15233</v>
      </c>
      <c r="M3209">
        <v>14995</v>
      </c>
      <c r="N3209">
        <v>2943</v>
      </c>
      <c r="O3209" t="s">
        <v>4560</v>
      </c>
      <c r="P3209">
        <v>6</v>
      </c>
      <c r="Q3209" t="s">
        <v>15234</v>
      </c>
      <c r="R3209" t="s">
        <v>15235</v>
      </c>
      <c r="S3209">
        <v>87</v>
      </c>
      <c r="T3209" t="s">
        <v>37</v>
      </c>
      <c r="U3209" t="s">
        <v>38</v>
      </c>
      <c r="V3209" t="s">
        <v>569</v>
      </c>
      <c r="W3209" s="11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5">
      <c r="A3210" t="s">
        <v>28</v>
      </c>
      <c r="B3210" t="s">
        <v>15236</v>
      </c>
      <c r="C3210">
        <v>29</v>
      </c>
      <c r="D3210">
        <v>107</v>
      </c>
      <c r="E3210">
        <v>8</v>
      </c>
      <c r="F3210">
        <v>268</v>
      </c>
      <c r="G3210" t="s">
        <v>15237</v>
      </c>
      <c r="H3210">
        <v>926</v>
      </c>
      <c r="I3210" s="11">
        <v>12200000</v>
      </c>
      <c r="J3210" t="s">
        <v>9553</v>
      </c>
      <c r="K3210" t="s">
        <v>4447</v>
      </c>
      <c r="L3210" t="s">
        <v>15238</v>
      </c>
      <c r="M3210">
        <v>7973</v>
      </c>
      <c r="N3210">
        <v>2383</v>
      </c>
      <c r="O3210" t="s">
        <v>15239</v>
      </c>
      <c r="P3210">
        <v>0</v>
      </c>
      <c r="Q3210" t="s">
        <v>15240</v>
      </c>
      <c r="R3210" t="s">
        <v>15241</v>
      </c>
      <c r="S3210">
        <v>65</v>
      </c>
      <c r="T3210" t="s">
        <v>37</v>
      </c>
      <c r="U3210" t="s">
        <v>38</v>
      </c>
      <c r="V3210" t="s">
        <v>90</v>
      </c>
      <c r="W3210" s="11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5">
      <c r="A3211" t="s">
        <v>28</v>
      </c>
      <c r="B3211" t="s">
        <v>15242</v>
      </c>
      <c r="C3211">
        <v>228</v>
      </c>
      <c r="D3211">
        <v>86</v>
      </c>
      <c r="E3211">
        <v>17</v>
      </c>
      <c r="F3211">
        <v>205</v>
      </c>
      <c r="G3211" t="s">
        <v>15243</v>
      </c>
      <c r="H3211">
        <v>520</v>
      </c>
      <c r="I3211" s="11">
        <v>17683670</v>
      </c>
      <c r="J3211" t="s">
        <v>4103</v>
      </c>
      <c r="K3211" t="s">
        <v>3593</v>
      </c>
      <c r="L3211" t="s">
        <v>15244</v>
      </c>
      <c r="M3211">
        <v>47227</v>
      </c>
      <c r="N3211">
        <v>1520</v>
      </c>
      <c r="O3211" t="s">
        <v>15245</v>
      </c>
      <c r="P3211">
        <v>0</v>
      </c>
      <c r="Q3211" t="s">
        <v>15246</v>
      </c>
      <c r="R3211" t="s">
        <v>15247</v>
      </c>
      <c r="S3211">
        <v>323</v>
      </c>
      <c r="T3211" t="s">
        <v>37</v>
      </c>
      <c r="U3211" t="s">
        <v>38</v>
      </c>
      <c r="V3211" t="s">
        <v>39</v>
      </c>
      <c r="W3211" s="11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5">
      <c r="A3212" t="s">
        <v>28</v>
      </c>
      <c r="B3212" t="s">
        <v>15248</v>
      </c>
      <c r="C3212">
        <v>195</v>
      </c>
      <c r="D3212">
        <v>91</v>
      </c>
      <c r="E3212">
        <v>19</v>
      </c>
      <c r="F3212">
        <v>260</v>
      </c>
      <c r="G3212" t="s">
        <v>4979</v>
      </c>
      <c r="H3212">
        <v>968</v>
      </c>
      <c r="I3212" s="11">
        <v>12055108</v>
      </c>
      <c r="J3212" t="s">
        <v>2450</v>
      </c>
      <c r="K3212" t="s">
        <v>374</v>
      </c>
      <c r="L3212" t="s">
        <v>15249</v>
      </c>
      <c r="M3212">
        <v>61151</v>
      </c>
      <c r="N3212">
        <v>2528</v>
      </c>
      <c r="O3212" t="s">
        <v>2908</v>
      </c>
      <c r="P3212">
        <v>0</v>
      </c>
      <c r="Q3212" t="s">
        <v>15250</v>
      </c>
      <c r="R3212" t="s">
        <v>15251</v>
      </c>
      <c r="S3212">
        <v>134</v>
      </c>
      <c r="T3212" t="s">
        <v>37</v>
      </c>
      <c r="U3212" t="s">
        <v>38</v>
      </c>
      <c r="V3212" t="s">
        <v>569</v>
      </c>
      <c r="W3212" s="11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5">
      <c r="A3213" t="s">
        <v>28</v>
      </c>
      <c r="B3213" t="s">
        <v>12738</v>
      </c>
      <c r="C3213">
        <v>203</v>
      </c>
      <c r="D3213">
        <v>103</v>
      </c>
      <c r="E3213">
        <v>66</v>
      </c>
      <c r="F3213">
        <v>13</v>
      </c>
      <c r="G3213" t="s">
        <v>15252</v>
      </c>
      <c r="H3213">
        <v>155</v>
      </c>
      <c r="I3213" s="11">
        <v>27285953</v>
      </c>
      <c r="J3213" t="s">
        <v>59</v>
      </c>
      <c r="K3213" t="s">
        <v>15253</v>
      </c>
      <c r="L3213" t="s">
        <v>15254</v>
      </c>
      <c r="M3213">
        <v>48675</v>
      </c>
      <c r="N3213">
        <v>259</v>
      </c>
      <c r="O3213" t="s">
        <v>15255</v>
      </c>
      <c r="P3213">
        <v>0</v>
      </c>
      <c r="Q3213" t="s">
        <v>15256</v>
      </c>
      <c r="R3213" t="s">
        <v>15257</v>
      </c>
      <c r="S3213">
        <v>214</v>
      </c>
      <c r="T3213" t="s">
        <v>37</v>
      </c>
      <c r="U3213" t="s">
        <v>38</v>
      </c>
      <c r="V3213" t="s">
        <v>569</v>
      </c>
      <c r="W3213" s="11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5">
      <c r="A3214" t="s">
        <v>28</v>
      </c>
      <c r="B3214" t="s">
        <v>4867</v>
      </c>
      <c r="C3214">
        <v>45</v>
      </c>
      <c r="D3214">
        <v>99</v>
      </c>
      <c r="E3214">
        <v>1000</v>
      </c>
      <c r="F3214">
        <v>409</v>
      </c>
      <c r="G3214" t="s">
        <v>1600</v>
      </c>
      <c r="H3214">
        <v>849</v>
      </c>
      <c r="I3214" s="11">
        <v>10572742</v>
      </c>
      <c r="J3214" t="s">
        <v>209</v>
      </c>
      <c r="K3214" t="s">
        <v>8099</v>
      </c>
      <c r="L3214" t="s">
        <v>15261</v>
      </c>
      <c r="M3214">
        <v>2326</v>
      </c>
      <c r="N3214">
        <v>2269</v>
      </c>
      <c r="O3214" t="s">
        <v>2410</v>
      </c>
      <c r="P3214">
        <v>1</v>
      </c>
      <c r="Q3214" t="s">
        <v>15262</v>
      </c>
      <c r="R3214" t="s">
        <v>15263</v>
      </c>
      <c r="S3214">
        <v>21</v>
      </c>
      <c r="T3214" t="s">
        <v>37</v>
      </c>
      <c r="U3214" t="s">
        <v>38</v>
      </c>
      <c r="V3214" t="s">
        <v>39</v>
      </c>
      <c r="W3214" s="11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5">
      <c r="A3215" t="s">
        <v>28</v>
      </c>
      <c r="B3215" t="s">
        <v>15264</v>
      </c>
      <c r="C3215">
        <v>29</v>
      </c>
      <c r="D3215">
        <v>82</v>
      </c>
      <c r="E3215">
        <v>99</v>
      </c>
      <c r="F3215">
        <v>44</v>
      </c>
      <c r="G3215" t="s">
        <v>15265</v>
      </c>
      <c r="H3215">
        <v>93</v>
      </c>
      <c r="I3215" s="11">
        <v>9628751</v>
      </c>
      <c r="J3215" t="s">
        <v>3027</v>
      </c>
      <c r="K3215" t="s">
        <v>15266</v>
      </c>
      <c r="L3215" t="s">
        <v>15267</v>
      </c>
      <c r="M3215">
        <v>5164</v>
      </c>
      <c r="N3215">
        <v>315</v>
      </c>
      <c r="O3215" t="s">
        <v>15268</v>
      </c>
      <c r="P3215">
        <v>0</v>
      </c>
      <c r="Q3215" t="s">
        <v>15269</v>
      </c>
      <c r="R3215" t="s">
        <v>15270</v>
      </c>
      <c r="S3215">
        <v>65</v>
      </c>
      <c r="T3215" t="s">
        <v>37</v>
      </c>
      <c r="U3215" t="s">
        <v>38</v>
      </c>
      <c r="V3215" t="s">
        <v>90</v>
      </c>
      <c r="W3215" s="11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5">
      <c r="A3216" t="s">
        <v>28</v>
      </c>
      <c r="B3216" t="s">
        <v>15271</v>
      </c>
      <c r="C3216">
        <v>121</v>
      </c>
      <c r="D3216">
        <v>92</v>
      </c>
      <c r="E3216">
        <v>12</v>
      </c>
      <c r="F3216">
        <v>797</v>
      </c>
      <c r="G3216" t="s">
        <v>3787</v>
      </c>
      <c r="H3216">
        <v>3000</v>
      </c>
      <c r="I3216" s="11">
        <v>8786715</v>
      </c>
      <c r="J3216" t="s">
        <v>2450</v>
      </c>
      <c r="K3216" t="s">
        <v>6224</v>
      </c>
      <c r="L3216" t="s">
        <v>15272</v>
      </c>
      <c r="M3216">
        <v>40274</v>
      </c>
      <c r="N3216">
        <v>5668</v>
      </c>
      <c r="O3216" t="s">
        <v>9519</v>
      </c>
      <c r="P3216">
        <v>5</v>
      </c>
      <c r="Q3216" t="s">
        <v>15273</v>
      </c>
      <c r="R3216" t="s">
        <v>15274</v>
      </c>
      <c r="S3216">
        <v>324</v>
      </c>
      <c r="T3216" t="s">
        <v>37</v>
      </c>
      <c r="U3216" t="s">
        <v>38</v>
      </c>
      <c r="V3216" t="s">
        <v>39</v>
      </c>
      <c r="W3216" s="11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5">
      <c r="A3217" t="s">
        <v>28</v>
      </c>
      <c r="B3217" t="s">
        <v>15275</v>
      </c>
      <c r="C3217">
        <v>135</v>
      </c>
      <c r="D3217">
        <v>112</v>
      </c>
      <c r="E3217">
        <v>66</v>
      </c>
      <c r="F3217">
        <v>21</v>
      </c>
      <c r="G3217" t="s">
        <v>15276</v>
      </c>
      <c r="H3217">
        <v>150</v>
      </c>
      <c r="I3217" s="11">
        <v>3432342</v>
      </c>
      <c r="J3217" t="s">
        <v>10444</v>
      </c>
      <c r="K3217" t="s">
        <v>11493</v>
      </c>
      <c r="L3217" t="s">
        <v>15277</v>
      </c>
      <c r="M3217">
        <v>24921</v>
      </c>
      <c r="N3217">
        <v>253</v>
      </c>
      <c r="O3217" t="s">
        <v>15278</v>
      </c>
      <c r="P3217">
        <v>2</v>
      </c>
      <c r="Q3217" t="s">
        <v>15279</v>
      </c>
      <c r="R3217" t="s">
        <v>15280</v>
      </c>
      <c r="S3217">
        <v>166</v>
      </c>
      <c r="T3217" t="s">
        <v>1417</v>
      </c>
      <c r="U3217" t="s">
        <v>263</v>
      </c>
      <c r="V3217" t="s">
        <v>569</v>
      </c>
      <c r="W3217" s="11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5">
      <c r="A3218" t="s">
        <v>28</v>
      </c>
      <c r="B3218" t="s">
        <v>15281</v>
      </c>
      <c r="C3218">
        <v>56</v>
      </c>
      <c r="D3218">
        <v>90</v>
      </c>
      <c r="E3218">
        <v>23</v>
      </c>
      <c r="F3218">
        <v>560</v>
      </c>
      <c r="G3218" t="s">
        <v>9489</v>
      </c>
      <c r="H3218">
        <v>847</v>
      </c>
      <c r="I3218" s="11">
        <v>6755271</v>
      </c>
      <c r="J3218" t="s">
        <v>5289</v>
      </c>
      <c r="K3218" t="s">
        <v>9487</v>
      </c>
      <c r="L3218" t="s">
        <v>15282</v>
      </c>
      <c r="M3218">
        <v>7319</v>
      </c>
      <c r="N3218">
        <v>3004</v>
      </c>
      <c r="O3218" t="s">
        <v>5507</v>
      </c>
      <c r="P3218">
        <v>4</v>
      </c>
      <c r="Q3218" t="s">
        <v>15283</v>
      </c>
      <c r="R3218" t="s">
        <v>15284</v>
      </c>
      <c r="S3218">
        <v>131</v>
      </c>
      <c r="T3218" t="s">
        <v>37</v>
      </c>
      <c r="U3218" t="s">
        <v>38</v>
      </c>
      <c r="V3218" t="s">
        <v>569</v>
      </c>
      <c r="W3218" s="11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5">
      <c r="A3219" t="s">
        <v>28</v>
      </c>
      <c r="B3219" t="s">
        <v>15285</v>
      </c>
      <c r="C3219">
        <v>59</v>
      </c>
      <c r="D3219">
        <v>150</v>
      </c>
      <c r="E3219">
        <v>3</v>
      </c>
      <c r="F3219">
        <v>448</v>
      </c>
      <c r="G3219" t="s">
        <v>8854</v>
      </c>
      <c r="H3219">
        <v>859</v>
      </c>
      <c r="I3219" s="11">
        <v>6157157</v>
      </c>
      <c r="J3219" t="s">
        <v>2450</v>
      </c>
      <c r="K3219" t="s">
        <v>2648</v>
      </c>
      <c r="L3219" t="s">
        <v>15286</v>
      </c>
      <c r="M3219">
        <v>21416</v>
      </c>
      <c r="N3219">
        <v>3942</v>
      </c>
      <c r="O3219" t="s">
        <v>15287</v>
      </c>
      <c r="P3219">
        <v>1</v>
      </c>
      <c r="Q3219" t="s">
        <v>15288</v>
      </c>
      <c r="R3219" t="s">
        <v>15289</v>
      </c>
      <c r="S3219">
        <v>198</v>
      </c>
      <c r="T3219" t="s">
        <v>37</v>
      </c>
      <c r="U3219" t="s">
        <v>38</v>
      </c>
      <c r="V3219" t="s">
        <v>39</v>
      </c>
      <c r="W3219" s="11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5">
      <c r="A3220" t="s">
        <v>28</v>
      </c>
      <c r="B3220" t="s">
        <v>13867</v>
      </c>
      <c r="C3220">
        <v>60</v>
      </c>
      <c r="D3220">
        <v>91</v>
      </c>
      <c r="E3220">
        <v>84</v>
      </c>
      <c r="F3220">
        <v>572</v>
      </c>
      <c r="G3220" t="s">
        <v>4190</v>
      </c>
      <c r="H3220">
        <v>1000</v>
      </c>
      <c r="I3220" s="11">
        <v>5480318</v>
      </c>
      <c r="J3220" t="s">
        <v>2450</v>
      </c>
      <c r="K3220" t="s">
        <v>3597</v>
      </c>
      <c r="L3220" t="s">
        <v>15290</v>
      </c>
      <c r="M3220">
        <v>9427</v>
      </c>
      <c r="N3220">
        <v>2691</v>
      </c>
      <c r="O3220" t="s">
        <v>15291</v>
      </c>
      <c r="P3220">
        <v>0</v>
      </c>
      <c r="Q3220" t="s">
        <v>15292</v>
      </c>
      <c r="R3220" t="s">
        <v>15293</v>
      </c>
      <c r="S3220">
        <v>79</v>
      </c>
      <c r="T3220" t="s">
        <v>37</v>
      </c>
      <c r="U3220" t="s">
        <v>38</v>
      </c>
      <c r="V3220" t="s">
        <v>569</v>
      </c>
      <c r="W3220" s="11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5">
      <c r="A3221" t="s">
        <v>28</v>
      </c>
      <c r="B3221" t="s">
        <v>245</v>
      </c>
      <c r="C3221">
        <v>81</v>
      </c>
      <c r="D3221">
        <v>95</v>
      </c>
      <c r="E3221">
        <v>4000</v>
      </c>
      <c r="F3221">
        <v>334</v>
      </c>
      <c r="G3221" t="s">
        <v>5000</v>
      </c>
      <c r="H3221">
        <v>4000</v>
      </c>
      <c r="I3221" s="11">
        <v>5308707</v>
      </c>
      <c r="J3221" t="s">
        <v>5083</v>
      </c>
      <c r="K3221" t="s">
        <v>245</v>
      </c>
      <c r="L3221" t="s">
        <v>15295</v>
      </c>
      <c r="M3221">
        <v>15053</v>
      </c>
      <c r="N3221">
        <v>5245</v>
      </c>
      <c r="O3221" t="s">
        <v>15296</v>
      </c>
      <c r="P3221">
        <v>2</v>
      </c>
      <c r="Q3221" t="s">
        <v>15297</v>
      </c>
      <c r="R3221" t="s">
        <v>15298</v>
      </c>
      <c r="S3221">
        <v>165</v>
      </c>
      <c r="T3221" t="s">
        <v>37</v>
      </c>
      <c r="U3221" t="s">
        <v>38</v>
      </c>
      <c r="V3221" t="s">
        <v>569</v>
      </c>
      <c r="W3221" s="11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5">
      <c r="A3222" t="s">
        <v>28</v>
      </c>
      <c r="B3222" t="s">
        <v>701</v>
      </c>
      <c r="C3222">
        <v>415</v>
      </c>
      <c r="D3222">
        <v>97</v>
      </c>
      <c r="E3222">
        <v>0</v>
      </c>
      <c r="F3222">
        <v>372</v>
      </c>
      <c r="G3222" t="s">
        <v>15299</v>
      </c>
      <c r="H3222">
        <v>18000</v>
      </c>
      <c r="I3222" s="11">
        <v>5009677</v>
      </c>
      <c r="J3222" t="s">
        <v>5308</v>
      </c>
      <c r="K3222" t="s">
        <v>115</v>
      </c>
      <c r="L3222" t="s">
        <v>15300</v>
      </c>
      <c r="M3222">
        <v>260607</v>
      </c>
      <c r="N3222">
        <v>19404</v>
      </c>
      <c r="O3222" t="s">
        <v>1608</v>
      </c>
      <c r="P3222">
        <v>0</v>
      </c>
      <c r="Q3222" t="s">
        <v>15301</v>
      </c>
      <c r="R3222" t="s">
        <v>15302</v>
      </c>
      <c r="S3222">
        <v>485</v>
      </c>
      <c r="T3222" t="s">
        <v>37</v>
      </c>
      <c r="U3222" t="s">
        <v>56</v>
      </c>
      <c r="V3222" t="s">
        <v>569</v>
      </c>
      <c r="W3222" s="11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5">
      <c r="A3223" t="s">
        <v>28</v>
      </c>
      <c r="B3223" t="s">
        <v>8165</v>
      </c>
      <c r="C3223">
        <v>120</v>
      </c>
      <c r="D3223">
        <v>112</v>
      </c>
      <c r="E3223">
        <v>460</v>
      </c>
      <c r="F3223">
        <v>395</v>
      </c>
      <c r="G3223" t="s">
        <v>8083</v>
      </c>
      <c r="H3223">
        <v>990</v>
      </c>
      <c r="I3223" s="11">
        <v>4306697</v>
      </c>
      <c r="J3223" t="s">
        <v>3270</v>
      </c>
      <c r="K3223" t="s">
        <v>347</v>
      </c>
      <c r="L3223" t="s">
        <v>15303</v>
      </c>
      <c r="M3223">
        <v>26720</v>
      </c>
      <c r="N3223">
        <v>2820</v>
      </c>
      <c r="O3223" t="s">
        <v>15304</v>
      </c>
      <c r="P3223">
        <v>0</v>
      </c>
      <c r="Q3223" t="s">
        <v>15305</v>
      </c>
      <c r="R3223" t="s">
        <v>15306</v>
      </c>
      <c r="S3223">
        <v>196</v>
      </c>
      <c r="T3223" t="s">
        <v>37</v>
      </c>
      <c r="U3223" t="s">
        <v>263</v>
      </c>
      <c r="V3223" t="s">
        <v>569</v>
      </c>
      <c r="W3223" s="11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5">
      <c r="A3224" t="s">
        <v>28</v>
      </c>
      <c r="B3224" t="s">
        <v>15307</v>
      </c>
      <c r="C3224">
        <v>195</v>
      </c>
      <c r="D3224">
        <v>122</v>
      </c>
      <c r="E3224">
        <v>22</v>
      </c>
      <c r="F3224">
        <v>32</v>
      </c>
      <c r="G3224" t="s">
        <v>4509</v>
      </c>
      <c r="H3224">
        <v>186</v>
      </c>
      <c r="I3224" s="11">
        <v>3950029</v>
      </c>
      <c r="J3224" t="s">
        <v>3270</v>
      </c>
      <c r="K3224" t="s">
        <v>12654</v>
      </c>
      <c r="L3224" t="s">
        <v>15308</v>
      </c>
      <c r="M3224">
        <v>12411</v>
      </c>
      <c r="N3224">
        <v>416</v>
      </c>
      <c r="O3224" t="s">
        <v>15309</v>
      </c>
      <c r="P3224">
        <v>0</v>
      </c>
      <c r="Q3224" t="s">
        <v>15310</v>
      </c>
      <c r="R3224" t="s">
        <v>15311</v>
      </c>
      <c r="S3224">
        <v>89</v>
      </c>
      <c r="T3224" t="s">
        <v>1417</v>
      </c>
      <c r="U3224" t="s">
        <v>1418</v>
      </c>
      <c r="V3224" t="s">
        <v>39</v>
      </c>
      <c r="W3224" s="11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5">
      <c r="A3225" t="s">
        <v>28</v>
      </c>
      <c r="B3225" t="s">
        <v>15312</v>
      </c>
      <c r="C3225">
        <v>109</v>
      </c>
      <c r="D3225">
        <v>110</v>
      </c>
      <c r="E3225">
        <v>19</v>
      </c>
      <c r="F3225">
        <v>39</v>
      </c>
      <c r="G3225" t="s">
        <v>3213</v>
      </c>
      <c r="H3225">
        <v>25000</v>
      </c>
      <c r="I3225" s="11">
        <v>4040588</v>
      </c>
      <c r="J3225" t="s">
        <v>2450</v>
      </c>
      <c r="K3225" t="s">
        <v>101</v>
      </c>
      <c r="L3225" t="s">
        <v>15313</v>
      </c>
      <c r="M3225">
        <v>12233</v>
      </c>
      <c r="N3225">
        <v>25676</v>
      </c>
      <c r="O3225" t="s">
        <v>6515</v>
      </c>
      <c r="P3225">
        <v>0</v>
      </c>
      <c r="Q3225" t="s">
        <v>15314</v>
      </c>
      <c r="R3225" t="s">
        <v>15315</v>
      </c>
      <c r="S3225">
        <v>89</v>
      </c>
      <c r="T3225" t="s">
        <v>37</v>
      </c>
      <c r="U3225" t="s">
        <v>38</v>
      </c>
      <c r="V3225" t="s">
        <v>39</v>
      </c>
      <c r="W3225" s="11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5">
      <c r="A3226" t="s">
        <v>28</v>
      </c>
      <c r="B3226" t="s">
        <v>166</v>
      </c>
      <c r="C3226">
        <v>93</v>
      </c>
      <c r="D3226">
        <v>108</v>
      </c>
      <c r="E3226">
        <v>0</v>
      </c>
      <c r="F3226">
        <v>88</v>
      </c>
      <c r="G3226" t="s">
        <v>5888</v>
      </c>
      <c r="H3226">
        <v>14000</v>
      </c>
      <c r="I3226" s="11">
        <v>3049135</v>
      </c>
      <c r="J3226" t="s">
        <v>15316</v>
      </c>
      <c r="K3226" t="s">
        <v>208</v>
      </c>
      <c r="L3226" t="s">
        <v>15317</v>
      </c>
      <c r="M3226">
        <v>50197</v>
      </c>
      <c r="N3226">
        <v>14574</v>
      </c>
      <c r="O3226" t="s">
        <v>15318</v>
      </c>
      <c r="P3226">
        <v>2</v>
      </c>
      <c r="Q3226" t="s">
        <v>15319</v>
      </c>
      <c r="R3226" t="s">
        <v>15320</v>
      </c>
      <c r="S3226">
        <v>265</v>
      </c>
      <c r="T3226" t="s">
        <v>37</v>
      </c>
      <c r="U3226" t="s">
        <v>174</v>
      </c>
      <c r="V3226" t="s">
        <v>569</v>
      </c>
      <c r="W3226" s="11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5">
      <c r="A3227" t="s">
        <v>28</v>
      </c>
      <c r="B3227" t="s">
        <v>12441</v>
      </c>
      <c r="C3227">
        <v>12</v>
      </c>
      <c r="D3227">
        <v>121</v>
      </c>
      <c r="E3227">
        <v>35</v>
      </c>
      <c r="F3227">
        <v>473</v>
      </c>
      <c r="G3227" t="s">
        <v>15321</v>
      </c>
      <c r="H3227">
        <v>4000</v>
      </c>
      <c r="I3227" s="11">
        <v>4700361</v>
      </c>
      <c r="J3227" t="s">
        <v>3270</v>
      </c>
      <c r="K3227" t="s">
        <v>1394</v>
      </c>
      <c r="L3227" t="s">
        <v>15322</v>
      </c>
      <c r="M3227">
        <v>2047</v>
      </c>
      <c r="N3227">
        <v>6617</v>
      </c>
      <c r="O3227" t="s">
        <v>15323</v>
      </c>
      <c r="P3227">
        <v>0</v>
      </c>
      <c r="Q3227" t="s">
        <v>15324</v>
      </c>
      <c r="R3227" t="s">
        <v>15325</v>
      </c>
      <c r="S3227">
        <v>29</v>
      </c>
      <c r="T3227" t="s">
        <v>37</v>
      </c>
      <c r="U3227" t="s">
        <v>38</v>
      </c>
      <c r="V3227" t="s">
        <v>39</v>
      </c>
      <c r="W3227" s="11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5">
      <c r="A3228" t="s">
        <v>28</v>
      </c>
      <c r="B3228" t="s">
        <v>15326</v>
      </c>
      <c r="C3228">
        <v>155</v>
      </c>
      <c r="D3228">
        <v>97</v>
      </c>
      <c r="E3228">
        <v>7</v>
      </c>
      <c r="F3228">
        <v>939</v>
      </c>
      <c r="G3228" t="s">
        <v>14250</v>
      </c>
      <c r="H3228">
        <v>8000</v>
      </c>
      <c r="I3228" s="11">
        <v>2711210</v>
      </c>
      <c r="J3228" t="s">
        <v>2450</v>
      </c>
      <c r="K3228" t="s">
        <v>1213</v>
      </c>
      <c r="L3228" t="s">
        <v>15327</v>
      </c>
      <c r="M3228">
        <v>40305</v>
      </c>
      <c r="N3228">
        <v>10517</v>
      </c>
      <c r="O3228" t="s">
        <v>1114</v>
      </c>
      <c r="P3228">
        <v>1</v>
      </c>
      <c r="Q3228" t="s">
        <v>15328</v>
      </c>
      <c r="R3228" t="s">
        <v>15329</v>
      </c>
      <c r="S3228">
        <v>86</v>
      </c>
      <c r="T3228" t="s">
        <v>37</v>
      </c>
      <c r="U3228" t="s">
        <v>38</v>
      </c>
      <c r="V3228" t="s">
        <v>569</v>
      </c>
      <c r="W3228" s="11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5">
      <c r="A3229" t="s">
        <v>28</v>
      </c>
      <c r="B3229" t="s">
        <v>6257</v>
      </c>
      <c r="C3229">
        <v>81</v>
      </c>
      <c r="D3229">
        <v>116</v>
      </c>
      <c r="E3229">
        <v>52</v>
      </c>
      <c r="F3229">
        <v>102</v>
      </c>
      <c r="G3229" t="s">
        <v>8657</v>
      </c>
      <c r="H3229">
        <v>624</v>
      </c>
      <c r="I3229" s="11">
        <v>1980338</v>
      </c>
      <c r="J3229" t="s">
        <v>15330</v>
      </c>
      <c r="K3229" t="s">
        <v>2144</v>
      </c>
      <c r="L3229" t="s">
        <v>15331</v>
      </c>
      <c r="M3229">
        <v>12366</v>
      </c>
      <c r="N3229">
        <v>1209</v>
      </c>
      <c r="O3229" t="s">
        <v>12231</v>
      </c>
      <c r="P3229">
        <v>2</v>
      </c>
      <c r="Q3229" t="s">
        <v>15332</v>
      </c>
      <c r="R3229" t="s">
        <v>15333</v>
      </c>
      <c r="S3229">
        <v>151</v>
      </c>
      <c r="T3229" t="s">
        <v>37</v>
      </c>
      <c r="U3229" t="s">
        <v>38</v>
      </c>
      <c r="V3229" t="s">
        <v>569</v>
      </c>
      <c r="W3229" s="11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5">
      <c r="A3230" t="s">
        <v>28</v>
      </c>
      <c r="B3230" t="s">
        <v>11993</v>
      </c>
      <c r="C3230">
        <v>204</v>
      </c>
      <c r="D3230">
        <v>94</v>
      </c>
      <c r="E3230">
        <v>122</v>
      </c>
      <c r="F3230">
        <v>360</v>
      </c>
      <c r="G3230" t="s">
        <v>2539</v>
      </c>
      <c r="H3230">
        <v>23000</v>
      </c>
      <c r="I3230" s="11">
        <v>1082044</v>
      </c>
      <c r="J3230" t="s">
        <v>3911</v>
      </c>
      <c r="K3230" t="s">
        <v>58</v>
      </c>
      <c r="L3230" t="s">
        <v>15334</v>
      </c>
      <c r="M3230">
        <v>281649</v>
      </c>
      <c r="N3230">
        <v>24994</v>
      </c>
      <c r="O3230" t="s">
        <v>1450</v>
      </c>
      <c r="P3230">
        <v>0</v>
      </c>
      <c r="Q3230" t="s">
        <v>15335</v>
      </c>
      <c r="R3230" t="s">
        <v>15336</v>
      </c>
      <c r="S3230">
        <v>458</v>
      </c>
      <c r="T3230" t="s">
        <v>37</v>
      </c>
      <c r="U3230" t="s">
        <v>3428</v>
      </c>
      <c r="V3230" t="s">
        <v>569</v>
      </c>
      <c r="W3230" s="11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5">
      <c r="A3231" t="s">
        <v>28</v>
      </c>
      <c r="B3231" t="s">
        <v>12583</v>
      </c>
      <c r="C3231">
        <v>19</v>
      </c>
      <c r="D3231">
        <v>103</v>
      </c>
      <c r="E3231">
        <v>261</v>
      </c>
      <c r="F3231">
        <v>145</v>
      </c>
      <c r="G3231" t="s">
        <v>12214</v>
      </c>
      <c r="H3231">
        <v>722</v>
      </c>
      <c r="I3231" s="11">
        <v>1100000</v>
      </c>
      <c r="J3231" t="s">
        <v>1872</v>
      </c>
      <c r="K3231" t="s">
        <v>8862</v>
      </c>
      <c r="L3231" t="s">
        <v>15337</v>
      </c>
      <c r="M3231">
        <v>3665</v>
      </c>
      <c r="N3231">
        <v>1201</v>
      </c>
      <c r="O3231" t="s">
        <v>6694</v>
      </c>
      <c r="P3231">
        <v>0</v>
      </c>
      <c r="Q3231" t="s">
        <v>15338</v>
      </c>
      <c r="R3231" t="s">
        <v>15339</v>
      </c>
      <c r="S3231">
        <v>39</v>
      </c>
      <c r="T3231" t="s">
        <v>37</v>
      </c>
      <c r="U3231" t="s">
        <v>38</v>
      </c>
      <c r="V3231" t="s">
        <v>569</v>
      </c>
      <c r="W3231" s="11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5">
      <c r="A3232" t="s">
        <v>28</v>
      </c>
      <c r="B3232" t="s">
        <v>15340</v>
      </c>
      <c r="C3232">
        <v>163</v>
      </c>
      <c r="D3232">
        <v>112</v>
      </c>
      <c r="E3232">
        <v>52</v>
      </c>
      <c r="F3232">
        <v>688</v>
      </c>
      <c r="G3232" t="s">
        <v>2984</v>
      </c>
      <c r="H3232">
        <v>10000</v>
      </c>
      <c r="I3232" s="11">
        <v>2445646</v>
      </c>
      <c r="J3232" t="s">
        <v>15341</v>
      </c>
      <c r="K3232" t="s">
        <v>860</v>
      </c>
      <c r="L3232" t="s">
        <v>15342</v>
      </c>
      <c r="M3232">
        <v>32382</v>
      </c>
      <c r="N3232">
        <v>12897</v>
      </c>
      <c r="O3232" t="s">
        <v>13655</v>
      </c>
      <c r="P3232">
        <v>1</v>
      </c>
      <c r="Q3232" t="s">
        <v>15343</v>
      </c>
      <c r="R3232" t="s">
        <v>15344</v>
      </c>
      <c r="S3232">
        <v>99</v>
      </c>
      <c r="T3232" t="s">
        <v>37</v>
      </c>
      <c r="U3232" t="s">
        <v>38</v>
      </c>
      <c r="V3232" t="s">
        <v>569</v>
      </c>
      <c r="W3232" s="11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5">
      <c r="A3233" t="s">
        <v>28</v>
      </c>
      <c r="B3233" t="s">
        <v>14858</v>
      </c>
      <c r="C3233">
        <v>248</v>
      </c>
      <c r="D3233">
        <v>91</v>
      </c>
      <c r="E3233">
        <v>263</v>
      </c>
      <c r="F3233">
        <v>192</v>
      </c>
      <c r="G3233" t="s">
        <v>5019</v>
      </c>
      <c r="H3233">
        <v>967</v>
      </c>
      <c r="I3233" s="11">
        <v>2221809</v>
      </c>
      <c r="J3233" t="s">
        <v>3270</v>
      </c>
      <c r="K3233" t="s">
        <v>4028</v>
      </c>
      <c r="L3233" t="s">
        <v>15345</v>
      </c>
      <c r="M3233">
        <v>40618</v>
      </c>
      <c r="N3233">
        <v>1582</v>
      </c>
      <c r="O3233" t="s">
        <v>12857</v>
      </c>
      <c r="P3233">
        <v>0</v>
      </c>
      <c r="Q3233" t="s">
        <v>15346</v>
      </c>
      <c r="R3233" t="s">
        <v>15347</v>
      </c>
      <c r="S3233">
        <v>144</v>
      </c>
      <c r="T3233" t="s">
        <v>37</v>
      </c>
      <c r="U3233" t="s">
        <v>38</v>
      </c>
      <c r="V3233" t="s">
        <v>39</v>
      </c>
      <c r="W3233" s="11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5">
      <c r="A3234" t="s">
        <v>28</v>
      </c>
      <c r="B3234" t="s">
        <v>15348</v>
      </c>
      <c r="C3234">
        <v>39</v>
      </c>
      <c r="D3234">
        <v>98</v>
      </c>
      <c r="E3234">
        <v>13</v>
      </c>
      <c r="F3234">
        <v>600</v>
      </c>
      <c r="G3234" t="s">
        <v>4164</v>
      </c>
      <c r="H3234">
        <v>3000</v>
      </c>
      <c r="I3234" s="11">
        <v>296665</v>
      </c>
      <c r="J3234" t="s">
        <v>5407</v>
      </c>
      <c r="K3234" t="s">
        <v>6224</v>
      </c>
      <c r="L3234" t="s">
        <v>15349</v>
      </c>
      <c r="M3234">
        <v>12675</v>
      </c>
      <c r="N3234">
        <v>5185</v>
      </c>
      <c r="O3234" t="s">
        <v>15350</v>
      </c>
      <c r="P3234">
        <v>1</v>
      </c>
      <c r="Q3234" t="s">
        <v>15351</v>
      </c>
      <c r="R3234" t="s">
        <v>15352</v>
      </c>
      <c r="S3234">
        <v>158</v>
      </c>
      <c r="T3234" t="s">
        <v>37</v>
      </c>
      <c r="U3234" t="s">
        <v>38</v>
      </c>
      <c r="V3234" t="s">
        <v>569</v>
      </c>
      <c r="W3234" s="11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5">
      <c r="A3235" t="s">
        <v>28</v>
      </c>
      <c r="B3235" t="s">
        <v>15353</v>
      </c>
      <c r="C3235">
        <v>322</v>
      </c>
      <c r="D3235">
        <v>95</v>
      </c>
      <c r="E3235">
        <v>57</v>
      </c>
      <c r="F3235">
        <v>233</v>
      </c>
      <c r="G3235" t="s">
        <v>10606</v>
      </c>
      <c r="H3235">
        <v>727</v>
      </c>
      <c r="I3235" s="11">
        <v>3219029</v>
      </c>
      <c r="J3235" t="s">
        <v>15354</v>
      </c>
      <c r="K3235" t="s">
        <v>4776</v>
      </c>
      <c r="L3235" t="s">
        <v>15355</v>
      </c>
      <c r="M3235">
        <v>28845</v>
      </c>
      <c r="N3235">
        <v>1836</v>
      </c>
      <c r="O3235" t="s">
        <v>10313</v>
      </c>
      <c r="P3235">
        <v>0</v>
      </c>
      <c r="Q3235" t="s">
        <v>15356</v>
      </c>
      <c r="R3235" t="s">
        <v>15357</v>
      </c>
      <c r="S3235">
        <v>125</v>
      </c>
      <c r="T3235" t="s">
        <v>37</v>
      </c>
      <c r="U3235" t="s">
        <v>38</v>
      </c>
      <c r="V3235" t="s">
        <v>569</v>
      </c>
      <c r="W3235" s="11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5">
      <c r="A3236" t="s">
        <v>28</v>
      </c>
      <c r="B3236" t="s">
        <v>5144</v>
      </c>
      <c r="C3236">
        <v>83</v>
      </c>
      <c r="D3236">
        <v>91</v>
      </c>
      <c r="E3236">
        <v>0</v>
      </c>
      <c r="F3236">
        <v>65</v>
      </c>
      <c r="G3236" t="s">
        <v>15358</v>
      </c>
      <c r="H3236">
        <v>387</v>
      </c>
      <c r="I3236" s="11">
        <v>1040879</v>
      </c>
      <c r="J3236" t="s">
        <v>8601</v>
      </c>
      <c r="K3236" t="s">
        <v>5235</v>
      </c>
      <c r="L3236" t="s">
        <v>15359</v>
      </c>
      <c r="M3236">
        <v>54478</v>
      </c>
      <c r="N3236">
        <v>648</v>
      </c>
      <c r="O3236" t="s">
        <v>15360</v>
      </c>
      <c r="P3236">
        <v>0</v>
      </c>
      <c r="Q3236" t="s">
        <v>15361</v>
      </c>
      <c r="R3236" t="s">
        <v>15362</v>
      </c>
      <c r="S3236">
        <v>184</v>
      </c>
      <c r="T3236" t="s">
        <v>37</v>
      </c>
      <c r="U3236" t="s">
        <v>38</v>
      </c>
      <c r="V3236" t="s">
        <v>569</v>
      </c>
      <c r="W3236" s="11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5">
      <c r="A3237" t="s">
        <v>28</v>
      </c>
      <c r="B3237" t="s">
        <v>115</v>
      </c>
      <c r="C3237">
        <v>37</v>
      </c>
      <c r="D3237">
        <v>97</v>
      </c>
      <c r="E3237">
        <v>18000</v>
      </c>
      <c r="F3237">
        <v>977</v>
      </c>
      <c r="G3237" t="s">
        <v>303</v>
      </c>
      <c r="H3237">
        <v>10000</v>
      </c>
      <c r="I3237" s="11">
        <v>326308</v>
      </c>
      <c r="J3237" t="s">
        <v>2062</v>
      </c>
      <c r="K3237" t="s">
        <v>2713</v>
      </c>
      <c r="L3237" t="s">
        <v>15363</v>
      </c>
      <c r="M3237">
        <v>6632</v>
      </c>
      <c r="N3237">
        <v>13718</v>
      </c>
      <c r="O3237" t="s">
        <v>5353</v>
      </c>
      <c r="P3237">
        <v>3</v>
      </c>
      <c r="Q3237" t="s">
        <v>15364</v>
      </c>
      <c r="R3237" t="s">
        <v>15365</v>
      </c>
      <c r="S3237">
        <v>69</v>
      </c>
      <c r="T3237" t="s">
        <v>37</v>
      </c>
      <c r="U3237" t="s">
        <v>38</v>
      </c>
      <c r="V3237" t="s">
        <v>569</v>
      </c>
      <c r="W3237" s="11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5">
      <c r="A3238" t="s">
        <v>28</v>
      </c>
      <c r="B3238" t="s">
        <v>15367</v>
      </c>
      <c r="C3238">
        <v>27</v>
      </c>
      <c r="D3238">
        <v>90</v>
      </c>
      <c r="E3238">
        <v>6</v>
      </c>
      <c r="F3238">
        <v>940</v>
      </c>
      <c r="G3238" t="s">
        <v>7338</v>
      </c>
      <c r="H3238">
        <v>3000</v>
      </c>
      <c r="I3238" s="11">
        <v>124720</v>
      </c>
      <c r="J3238" t="s">
        <v>209</v>
      </c>
      <c r="K3238" t="s">
        <v>1492</v>
      </c>
      <c r="L3238" t="s">
        <v>15368</v>
      </c>
      <c r="M3238">
        <v>1560</v>
      </c>
      <c r="N3238">
        <v>4987</v>
      </c>
      <c r="O3238" t="s">
        <v>3127</v>
      </c>
      <c r="P3238">
        <v>0</v>
      </c>
      <c r="Q3238" t="s">
        <v>15369</v>
      </c>
      <c r="R3238" t="s">
        <v>15370</v>
      </c>
      <c r="S3238">
        <v>15</v>
      </c>
      <c r="T3238" t="s">
        <v>37</v>
      </c>
      <c r="U3238" t="s">
        <v>38</v>
      </c>
      <c r="V3238" t="s">
        <v>90</v>
      </c>
      <c r="W3238" s="11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5">
      <c r="A3239" t="s">
        <v>28</v>
      </c>
      <c r="B3239" t="s">
        <v>15371</v>
      </c>
      <c r="C3239">
        <v>31</v>
      </c>
      <c r="D3239">
        <v>90</v>
      </c>
      <c r="E3239">
        <v>204</v>
      </c>
      <c r="F3239">
        <v>697</v>
      </c>
      <c r="G3239" t="s">
        <v>3065</v>
      </c>
      <c r="H3239">
        <v>1000</v>
      </c>
      <c r="I3239" s="11">
        <v>99147</v>
      </c>
      <c r="J3239" t="s">
        <v>3270</v>
      </c>
      <c r="K3239" t="s">
        <v>2021</v>
      </c>
      <c r="L3239" t="s">
        <v>15372</v>
      </c>
      <c r="M3239">
        <v>1884</v>
      </c>
      <c r="N3239">
        <v>3207</v>
      </c>
      <c r="O3239" t="s">
        <v>15373</v>
      </c>
      <c r="P3239">
        <v>3</v>
      </c>
      <c r="Q3239" t="s">
        <v>15374</v>
      </c>
      <c r="R3239" t="s">
        <v>15375</v>
      </c>
      <c r="S3239">
        <v>28</v>
      </c>
      <c r="T3239" t="s">
        <v>37</v>
      </c>
      <c r="U3239" t="s">
        <v>38</v>
      </c>
      <c r="V3239" t="s">
        <v>569</v>
      </c>
      <c r="W3239" s="11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5">
      <c r="A3240" t="s">
        <v>28</v>
      </c>
      <c r="B3240" t="s">
        <v>2183</v>
      </c>
      <c r="C3240">
        <v>133</v>
      </c>
      <c r="D3240">
        <v>90</v>
      </c>
      <c r="E3240">
        <v>0</v>
      </c>
      <c r="F3240">
        <v>15</v>
      </c>
      <c r="G3240" t="s">
        <v>15376</v>
      </c>
      <c r="H3240">
        <v>343</v>
      </c>
      <c r="I3240" s="11">
        <v>65087</v>
      </c>
      <c r="J3240" t="s">
        <v>15377</v>
      </c>
      <c r="K3240" t="s">
        <v>15378</v>
      </c>
      <c r="L3240" t="s">
        <v>15379</v>
      </c>
      <c r="M3240">
        <v>8824</v>
      </c>
      <c r="N3240">
        <v>408</v>
      </c>
      <c r="O3240" t="s">
        <v>15380</v>
      </c>
      <c r="P3240">
        <v>0</v>
      </c>
      <c r="Q3240" t="s">
        <v>15381</v>
      </c>
      <c r="R3240" t="s">
        <v>15382</v>
      </c>
      <c r="S3240">
        <v>108</v>
      </c>
      <c r="T3240" t="s">
        <v>37</v>
      </c>
      <c r="U3240" t="s">
        <v>38</v>
      </c>
      <c r="V3240" t="s">
        <v>569</v>
      </c>
      <c r="W3240" s="11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5">
      <c r="A3241" t="s">
        <v>28</v>
      </c>
      <c r="B3241" t="s">
        <v>15383</v>
      </c>
      <c r="C3241">
        <v>13</v>
      </c>
      <c r="D3241">
        <v>103</v>
      </c>
      <c r="E3241">
        <v>34</v>
      </c>
      <c r="F3241">
        <v>227</v>
      </c>
      <c r="G3241" t="s">
        <v>5410</v>
      </c>
      <c r="H3241">
        <v>811</v>
      </c>
      <c r="I3241" s="11">
        <v>16066</v>
      </c>
      <c r="J3241" t="s">
        <v>14621</v>
      </c>
      <c r="K3241" t="s">
        <v>5359</v>
      </c>
      <c r="L3241" t="s">
        <v>15384</v>
      </c>
      <c r="M3241">
        <v>1207</v>
      </c>
      <c r="N3241">
        <v>1789</v>
      </c>
      <c r="O3241" t="s">
        <v>15385</v>
      </c>
      <c r="P3241">
        <v>0</v>
      </c>
      <c r="Q3241" t="s">
        <v>15386</v>
      </c>
      <c r="R3241" t="s">
        <v>15387</v>
      </c>
      <c r="S3241">
        <v>44</v>
      </c>
      <c r="T3241" t="s">
        <v>37</v>
      </c>
      <c r="U3241" t="s">
        <v>740</v>
      </c>
      <c r="V3241" t="s">
        <v>569</v>
      </c>
      <c r="W3241" s="11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5">
      <c r="A3242" t="s">
        <v>28</v>
      </c>
      <c r="B3242" t="s">
        <v>15393</v>
      </c>
      <c r="C3242">
        <v>99</v>
      </c>
      <c r="D3242">
        <v>113</v>
      </c>
      <c r="E3242">
        <v>44</v>
      </c>
      <c r="F3242">
        <v>4</v>
      </c>
      <c r="G3242" t="s">
        <v>15394</v>
      </c>
      <c r="H3242">
        <v>61</v>
      </c>
      <c r="I3242" s="11">
        <v>617228</v>
      </c>
      <c r="J3242" t="s">
        <v>15395</v>
      </c>
      <c r="K3242" t="s">
        <v>15396</v>
      </c>
      <c r="L3242" t="s">
        <v>15397</v>
      </c>
      <c r="M3242">
        <v>6183</v>
      </c>
      <c r="N3242">
        <v>92</v>
      </c>
      <c r="O3242" t="s">
        <v>15398</v>
      </c>
      <c r="P3242">
        <v>1</v>
      </c>
      <c r="Q3242" t="s">
        <v>15399</v>
      </c>
      <c r="R3242" t="s">
        <v>15400</v>
      </c>
      <c r="S3242">
        <v>27</v>
      </c>
      <c r="T3242" t="s">
        <v>15401</v>
      </c>
      <c r="U3242" t="s">
        <v>5301</v>
      </c>
      <c r="V3242" t="s">
        <v>569</v>
      </c>
      <c r="W3242" s="11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5">
      <c r="A3243" t="s">
        <v>28</v>
      </c>
      <c r="B3243" t="s">
        <v>5647</v>
      </c>
      <c r="C3243">
        <v>104</v>
      </c>
      <c r="D3243">
        <v>148</v>
      </c>
      <c r="E3243">
        <v>0</v>
      </c>
      <c r="F3243">
        <v>263</v>
      </c>
      <c r="G3243" t="s">
        <v>5283</v>
      </c>
      <c r="H3243">
        <v>3000</v>
      </c>
      <c r="I3243" s="11">
        <v>24475416</v>
      </c>
      <c r="J3243" t="s">
        <v>3270</v>
      </c>
      <c r="K3243" t="s">
        <v>1626</v>
      </c>
      <c r="L3243" t="s">
        <v>15402</v>
      </c>
      <c r="M3243">
        <v>72443</v>
      </c>
      <c r="N3243">
        <v>3967</v>
      </c>
      <c r="O3243" t="s">
        <v>4476</v>
      </c>
      <c r="P3243">
        <v>0</v>
      </c>
      <c r="Q3243" t="s">
        <v>15403</v>
      </c>
      <c r="R3243" t="s">
        <v>15404</v>
      </c>
      <c r="S3243">
        <v>309</v>
      </c>
      <c r="T3243" t="s">
        <v>37</v>
      </c>
      <c r="U3243" t="s">
        <v>38</v>
      </c>
      <c r="V3243" t="s">
        <v>569</v>
      </c>
      <c r="W3243" s="11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5">
      <c r="A3244" t="s">
        <v>28</v>
      </c>
      <c r="B3244" t="s">
        <v>14270</v>
      </c>
      <c r="C3244">
        <v>303</v>
      </c>
      <c r="D3244">
        <v>93</v>
      </c>
      <c r="E3244">
        <v>0</v>
      </c>
      <c r="F3244">
        <v>581</v>
      </c>
      <c r="G3244" t="s">
        <v>15405</v>
      </c>
      <c r="H3244">
        <v>1000</v>
      </c>
      <c r="I3244" s="11">
        <v>47277326</v>
      </c>
      <c r="J3244" t="s">
        <v>6096</v>
      </c>
      <c r="K3244" t="s">
        <v>3561</v>
      </c>
      <c r="L3244" t="s">
        <v>15406</v>
      </c>
      <c r="M3244">
        <v>138814</v>
      </c>
      <c r="N3244">
        <v>2990</v>
      </c>
      <c r="O3244" t="s">
        <v>5128</v>
      </c>
      <c r="P3244">
        <v>0</v>
      </c>
      <c r="Q3244" t="s">
        <v>15407</v>
      </c>
      <c r="R3244" t="s">
        <v>15408</v>
      </c>
      <c r="S3244">
        <v>1516</v>
      </c>
      <c r="T3244" t="s">
        <v>37</v>
      </c>
      <c r="U3244" t="s">
        <v>38</v>
      </c>
      <c r="V3244" t="s">
        <v>569</v>
      </c>
      <c r="W3244" s="11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5">
      <c r="A3245" t="s">
        <v>28</v>
      </c>
      <c r="B3245" t="s">
        <v>8813</v>
      </c>
      <c r="C3245">
        <v>122</v>
      </c>
      <c r="D3245">
        <v>94</v>
      </c>
      <c r="E3245">
        <v>187</v>
      </c>
      <c r="F3245">
        <v>427</v>
      </c>
      <c r="G3245" t="s">
        <v>2228</v>
      </c>
      <c r="H3245">
        <v>1000</v>
      </c>
      <c r="I3245" s="11">
        <v>1247453</v>
      </c>
      <c r="J3245" t="s">
        <v>2450</v>
      </c>
      <c r="K3245" t="s">
        <v>786</v>
      </c>
      <c r="L3245" t="s">
        <v>15409</v>
      </c>
      <c r="M3245">
        <v>11202</v>
      </c>
      <c r="N3245">
        <v>3690</v>
      </c>
      <c r="O3245" t="s">
        <v>5792</v>
      </c>
      <c r="P3245">
        <v>0</v>
      </c>
      <c r="Q3245" t="s">
        <v>15410</v>
      </c>
      <c r="R3245" t="s">
        <v>15411</v>
      </c>
      <c r="S3245">
        <v>123</v>
      </c>
      <c r="T3245" t="s">
        <v>37</v>
      </c>
      <c r="U3245" t="s">
        <v>56</v>
      </c>
      <c r="V3245" t="s">
        <v>569</v>
      </c>
      <c r="W3245" s="11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5">
      <c r="A3246" t="s">
        <v>28</v>
      </c>
      <c r="B3246" t="s">
        <v>11009</v>
      </c>
      <c r="C3246">
        <v>359</v>
      </c>
      <c r="D3246">
        <v>121</v>
      </c>
      <c r="E3246">
        <v>337</v>
      </c>
      <c r="F3246">
        <v>41</v>
      </c>
      <c r="G3246" t="s">
        <v>5567</v>
      </c>
      <c r="H3246">
        <v>982</v>
      </c>
      <c r="I3246" s="11">
        <v>1729969</v>
      </c>
      <c r="J3246" t="s">
        <v>3911</v>
      </c>
      <c r="K3246" t="s">
        <v>2521</v>
      </c>
      <c r="L3246" t="s">
        <v>15412</v>
      </c>
      <c r="M3246">
        <v>68211</v>
      </c>
      <c r="N3246">
        <v>1520</v>
      </c>
      <c r="O3246" t="s">
        <v>15413</v>
      </c>
      <c r="P3246">
        <v>0</v>
      </c>
      <c r="Q3246" t="s">
        <v>15414</v>
      </c>
      <c r="R3246" t="s">
        <v>15415</v>
      </c>
      <c r="S3246">
        <v>219</v>
      </c>
      <c r="T3246" t="s">
        <v>37</v>
      </c>
      <c r="U3246" t="s">
        <v>38</v>
      </c>
      <c r="V3246" t="s">
        <v>569</v>
      </c>
      <c r="W3246" s="11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5">
      <c r="A3247" t="s">
        <v>28</v>
      </c>
      <c r="B3247" t="s">
        <v>15416</v>
      </c>
      <c r="C3247">
        <v>130</v>
      </c>
      <c r="D3247">
        <v>118</v>
      </c>
      <c r="E3247">
        <v>7</v>
      </c>
      <c r="F3247">
        <v>339</v>
      </c>
      <c r="G3247" t="s">
        <v>1103</v>
      </c>
      <c r="H3247">
        <v>968</v>
      </c>
      <c r="I3247" s="11">
        <v>1705139</v>
      </c>
      <c r="J3247" t="s">
        <v>2577</v>
      </c>
      <c r="K3247" t="s">
        <v>8334</v>
      </c>
      <c r="L3247" t="s">
        <v>15417</v>
      </c>
      <c r="M3247">
        <v>4695</v>
      </c>
      <c r="N3247">
        <v>2545</v>
      </c>
      <c r="O3247" t="s">
        <v>15418</v>
      </c>
      <c r="P3247">
        <v>0</v>
      </c>
      <c r="Q3247" t="s">
        <v>15419</v>
      </c>
      <c r="R3247" t="s">
        <v>15420</v>
      </c>
      <c r="S3247">
        <v>69</v>
      </c>
      <c r="T3247" t="s">
        <v>37</v>
      </c>
      <c r="U3247" t="s">
        <v>38</v>
      </c>
      <c r="V3247" t="s">
        <v>569</v>
      </c>
      <c r="W3247" s="11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5">
      <c r="A3248" t="s">
        <v>28</v>
      </c>
      <c r="B3248" t="s">
        <v>7033</v>
      </c>
      <c r="C3248">
        <v>159</v>
      </c>
      <c r="D3248">
        <v>101</v>
      </c>
      <c r="E3248">
        <v>365</v>
      </c>
      <c r="F3248">
        <v>14</v>
      </c>
      <c r="G3248" t="s">
        <v>15421</v>
      </c>
      <c r="H3248">
        <v>237</v>
      </c>
      <c r="I3248" s="11">
        <v>8025872</v>
      </c>
      <c r="J3248" t="s">
        <v>7191</v>
      </c>
      <c r="K3248" t="s">
        <v>15422</v>
      </c>
      <c r="L3248" t="s">
        <v>15423</v>
      </c>
      <c r="M3248">
        <v>19234</v>
      </c>
      <c r="N3248">
        <v>302</v>
      </c>
      <c r="O3248" t="s">
        <v>15424</v>
      </c>
      <c r="P3248">
        <v>3</v>
      </c>
      <c r="Q3248" t="s">
        <v>15425</v>
      </c>
      <c r="R3248" t="s">
        <v>15426</v>
      </c>
      <c r="S3248">
        <v>258</v>
      </c>
      <c r="T3248" t="s">
        <v>37</v>
      </c>
      <c r="U3248" t="s">
        <v>38</v>
      </c>
      <c r="V3248" t="s">
        <v>6963</v>
      </c>
      <c r="W3248" s="11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5">
      <c r="A3249" t="s">
        <v>28</v>
      </c>
      <c r="B3249" t="s">
        <v>11690</v>
      </c>
      <c r="C3249">
        <v>440</v>
      </c>
      <c r="D3249">
        <v>90</v>
      </c>
      <c r="E3249">
        <v>0</v>
      </c>
      <c r="F3249">
        <v>428</v>
      </c>
      <c r="G3249" t="s">
        <v>198</v>
      </c>
      <c r="H3249">
        <v>33000</v>
      </c>
      <c r="I3249" s="11">
        <v>778565</v>
      </c>
      <c r="J3249" t="s">
        <v>1872</v>
      </c>
      <c r="K3249" t="s">
        <v>4046</v>
      </c>
      <c r="L3249" t="s">
        <v>15427</v>
      </c>
      <c r="M3249">
        <v>83234</v>
      </c>
      <c r="N3249">
        <v>34779</v>
      </c>
      <c r="O3249" t="s">
        <v>15428</v>
      </c>
      <c r="P3249">
        <v>1</v>
      </c>
      <c r="Q3249" t="s">
        <v>15429</v>
      </c>
      <c r="R3249" t="s">
        <v>15430</v>
      </c>
      <c r="S3249">
        <v>475</v>
      </c>
      <c r="T3249" t="s">
        <v>37</v>
      </c>
      <c r="U3249" t="s">
        <v>7308</v>
      </c>
      <c r="V3249" t="s">
        <v>569</v>
      </c>
      <c r="W3249" s="11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5">
      <c r="A3250" t="s">
        <v>28</v>
      </c>
      <c r="B3250" t="s">
        <v>15431</v>
      </c>
      <c r="C3250">
        <v>87</v>
      </c>
      <c r="D3250">
        <v>100</v>
      </c>
      <c r="E3250">
        <v>3</v>
      </c>
      <c r="F3250">
        <v>9</v>
      </c>
      <c r="G3250" t="s">
        <v>15432</v>
      </c>
      <c r="H3250">
        <v>74</v>
      </c>
      <c r="I3250" s="11">
        <v>513836</v>
      </c>
      <c r="J3250" t="s">
        <v>1375</v>
      </c>
      <c r="K3250" t="s">
        <v>12253</v>
      </c>
      <c r="L3250" t="s">
        <v>15433</v>
      </c>
      <c r="M3250">
        <v>6304</v>
      </c>
      <c r="N3250">
        <v>143</v>
      </c>
      <c r="O3250" t="s">
        <v>15434</v>
      </c>
      <c r="P3250">
        <v>1</v>
      </c>
      <c r="Q3250" t="s">
        <v>15435</v>
      </c>
      <c r="R3250" t="s">
        <v>15436</v>
      </c>
      <c r="S3250">
        <v>21</v>
      </c>
      <c r="T3250" t="s">
        <v>1417</v>
      </c>
      <c r="U3250" t="s">
        <v>1418</v>
      </c>
      <c r="V3250" t="s">
        <v>569</v>
      </c>
      <c r="W3250" s="11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5">
      <c r="A3251" t="s">
        <v>28</v>
      </c>
      <c r="B3251" t="s">
        <v>15437</v>
      </c>
      <c r="C3251">
        <v>121</v>
      </c>
      <c r="D3251">
        <v>97</v>
      </c>
      <c r="E3251">
        <v>4</v>
      </c>
      <c r="F3251">
        <v>577</v>
      </c>
      <c r="G3251" t="s">
        <v>8477</v>
      </c>
      <c r="H3251">
        <v>13000</v>
      </c>
      <c r="I3251" s="11">
        <v>434417</v>
      </c>
      <c r="J3251" t="s">
        <v>3270</v>
      </c>
      <c r="K3251" t="s">
        <v>436</v>
      </c>
      <c r="L3251" t="s">
        <v>15438</v>
      </c>
      <c r="M3251">
        <v>8867</v>
      </c>
      <c r="N3251">
        <v>15093</v>
      </c>
      <c r="O3251" t="s">
        <v>2178</v>
      </c>
      <c r="P3251">
        <v>1</v>
      </c>
      <c r="Q3251" t="s">
        <v>15439</v>
      </c>
      <c r="R3251" t="s">
        <v>15440</v>
      </c>
      <c r="S3251">
        <v>65</v>
      </c>
      <c r="T3251" t="s">
        <v>37</v>
      </c>
      <c r="U3251" t="s">
        <v>3428</v>
      </c>
      <c r="V3251" t="s">
        <v>4621</v>
      </c>
      <c r="W3251" s="11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5">
      <c r="A3252" t="s">
        <v>28</v>
      </c>
      <c r="B3252" t="s">
        <v>7119</v>
      </c>
      <c r="C3252">
        <v>45</v>
      </c>
      <c r="D3252">
        <v>96</v>
      </c>
      <c r="E3252">
        <v>37</v>
      </c>
      <c r="F3252">
        <v>542</v>
      </c>
      <c r="G3252" t="s">
        <v>15441</v>
      </c>
      <c r="H3252">
        <v>801</v>
      </c>
      <c r="I3252" s="11">
        <v>81200000</v>
      </c>
      <c r="J3252" t="s">
        <v>1611</v>
      </c>
      <c r="K3252" t="s">
        <v>10264</v>
      </c>
      <c r="L3252" t="s">
        <v>15442</v>
      </c>
      <c r="M3252">
        <v>87739</v>
      </c>
      <c r="N3252">
        <v>3113</v>
      </c>
      <c r="O3252" t="s">
        <v>9587</v>
      </c>
      <c r="P3252">
        <v>0</v>
      </c>
      <c r="Q3252" t="s">
        <v>15443</v>
      </c>
      <c r="R3252" t="s">
        <v>15444</v>
      </c>
      <c r="S3252">
        <v>133</v>
      </c>
      <c r="T3252" t="s">
        <v>37</v>
      </c>
      <c r="U3252" t="s">
        <v>38</v>
      </c>
      <c r="V3252" t="s">
        <v>569</v>
      </c>
      <c r="W3252" s="11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5">
      <c r="A3253" t="s">
        <v>28</v>
      </c>
      <c r="B3253" t="s">
        <v>366</v>
      </c>
      <c r="C3253">
        <v>84</v>
      </c>
      <c r="D3253">
        <v>117</v>
      </c>
      <c r="E3253">
        <v>179</v>
      </c>
      <c r="F3253">
        <v>239</v>
      </c>
      <c r="G3253" t="s">
        <v>15445</v>
      </c>
      <c r="H3253">
        <v>1000</v>
      </c>
      <c r="I3253" s="11">
        <v>52700832</v>
      </c>
      <c r="J3253" t="s">
        <v>1375</v>
      </c>
      <c r="K3253" t="s">
        <v>198</v>
      </c>
      <c r="L3253" t="s">
        <v>15446</v>
      </c>
      <c r="M3253">
        <v>107923</v>
      </c>
      <c r="N3253">
        <v>1862</v>
      </c>
      <c r="O3253" t="s">
        <v>7582</v>
      </c>
      <c r="P3253">
        <v>4</v>
      </c>
      <c r="Q3253" t="s">
        <v>15447</v>
      </c>
      <c r="R3253" t="s">
        <v>15448</v>
      </c>
      <c r="S3253">
        <v>197</v>
      </c>
      <c r="T3253" t="s">
        <v>37</v>
      </c>
      <c r="U3253" t="s">
        <v>56</v>
      </c>
      <c r="V3253" t="s">
        <v>569</v>
      </c>
      <c r="W3253" s="11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5">
      <c r="A3254" t="s">
        <v>28</v>
      </c>
      <c r="B3254" t="s">
        <v>4860</v>
      </c>
      <c r="C3254">
        <v>202</v>
      </c>
      <c r="D3254">
        <v>108</v>
      </c>
      <c r="E3254">
        <v>0</v>
      </c>
      <c r="F3254">
        <v>346</v>
      </c>
      <c r="G3254" t="s">
        <v>955</v>
      </c>
      <c r="H3254">
        <v>22000</v>
      </c>
      <c r="I3254" s="11">
        <v>13060843</v>
      </c>
      <c r="J3254" t="s">
        <v>3270</v>
      </c>
      <c r="K3254" t="s">
        <v>670</v>
      </c>
      <c r="L3254" t="s">
        <v>15450</v>
      </c>
      <c r="M3254">
        <v>149528</v>
      </c>
      <c r="N3254">
        <v>26050</v>
      </c>
      <c r="O3254" t="s">
        <v>1248</v>
      </c>
      <c r="P3254">
        <v>0</v>
      </c>
      <c r="Q3254" t="s">
        <v>15451</v>
      </c>
      <c r="R3254" t="s">
        <v>15452</v>
      </c>
      <c r="S3254">
        <v>454</v>
      </c>
      <c r="T3254" t="s">
        <v>37</v>
      </c>
      <c r="U3254" t="s">
        <v>38</v>
      </c>
      <c r="V3254" t="s">
        <v>569</v>
      </c>
      <c r="W3254" s="11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5">
      <c r="A3255" t="s">
        <v>28</v>
      </c>
      <c r="B3255" t="s">
        <v>433</v>
      </c>
      <c r="C3255">
        <v>120</v>
      </c>
      <c r="D3255">
        <v>109</v>
      </c>
      <c r="E3255">
        <v>0</v>
      </c>
      <c r="F3255">
        <v>126</v>
      </c>
      <c r="G3255" t="s">
        <v>15453</v>
      </c>
      <c r="H3255">
        <v>3000</v>
      </c>
      <c r="I3255" s="11">
        <v>3798532</v>
      </c>
      <c r="J3255" t="s">
        <v>5047</v>
      </c>
      <c r="K3255" t="s">
        <v>136</v>
      </c>
      <c r="L3255" t="s">
        <v>15454</v>
      </c>
      <c r="M3255">
        <v>41138</v>
      </c>
      <c r="N3255">
        <v>3668</v>
      </c>
      <c r="O3255" t="s">
        <v>15455</v>
      </c>
      <c r="P3255">
        <v>0</v>
      </c>
      <c r="Q3255" t="s">
        <v>15456</v>
      </c>
      <c r="R3255" t="s">
        <v>15457</v>
      </c>
      <c r="S3255">
        <v>208</v>
      </c>
      <c r="T3255" t="s">
        <v>37</v>
      </c>
      <c r="U3255" t="s">
        <v>38</v>
      </c>
      <c r="V3255" t="s">
        <v>569</v>
      </c>
      <c r="W3255" s="11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5">
      <c r="A3256" t="s">
        <v>28</v>
      </c>
      <c r="B3256" t="s">
        <v>1171</v>
      </c>
      <c r="C3256">
        <v>234</v>
      </c>
      <c r="D3256">
        <v>102</v>
      </c>
      <c r="E3256">
        <v>0</v>
      </c>
      <c r="F3256">
        <v>167</v>
      </c>
      <c r="G3256" t="s">
        <v>1757</v>
      </c>
      <c r="H3256">
        <v>1000</v>
      </c>
      <c r="I3256" s="11">
        <v>3609278</v>
      </c>
      <c r="J3256" t="s">
        <v>3270</v>
      </c>
      <c r="K3256" t="s">
        <v>7338</v>
      </c>
      <c r="L3256" t="s">
        <v>15458</v>
      </c>
      <c r="M3256">
        <v>573541</v>
      </c>
      <c r="N3256">
        <v>2235</v>
      </c>
      <c r="O3256" t="s">
        <v>15459</v>
      </c>
      <c r="P3256">
        <v>0</v>
      </c>
      <c r="Q3256" t="s">
        <v>15460</v>
      </c>
      <c r="R3256" t="s">
        <v>15461</v>
      </c>
      <c r="S3256">
        <v>1916</v>
      </c>
      <c r="T3256" t="s">
        <v>37</v>
      </c>
      <c r="U3256" t="s">
        <v>38</v>
      </c>
      <c r="V3256" t="s">
        <v>569</v>
      </c>
      <c r="W3256" s="11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5">
      <c r="A3257" t="s">
        <v>28</v>
      </c>
      <c r="B3257" t="s">
        <v>15463</v>
      </c>
      <c r="C3257">
        <v>35</v>
      </c>
      <c r="D3257">
        <v>115</v>
      </c>
      <c r="E3257">
        <v>98</v>
      </c>
      <c r="F3257">
        <v>4</v>
      </c>
      <c r="G3257" t="s">
        <v>15464</v>
      </c>
      <c r="H3257">
        <v>341</v>
      </c>
      <c r="I3257" s="11">
        <v>1687311</v>
      </c>
      <c r="J3257" t="s">
        <v>15465</v>
      </c>
      <c r="K3257" t="s">
        <v>15466</v>
      </c>
      <c r="L3257" t="s">
        <v>15467</v>
      </c>
      <c r="M3257">
        <v>2412</v>
      </c>
      <c r="N3257">
        <v>371</v>
      </c>
      <c r="O3257" t="s">
        <v>15468</v>
      </c>
      <c r="P3257">
        <v>3</v>
      </c>
      <c r="Q3257" t="s">
        <v>15469</v>
      </c>
      <c r="R3257" t="s">
        <v>15470</v>
      </c>
      <c r="S3257">
        <v>40</v>
      </c>
      <c r="T3257" t="s">
        <v>2679</v>
      </c>
      <c r="U3257" t="s">
        <v>3428</v>
      </c>
      <c r="V3257" t="s">
        <v>39</v>
      </c>
      <c r="W3257" s="11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5">
      <c r="A3258" t="s">
        <v>28</v>
      </c>
      <c r="B3258" t="s">
        <v>9149</v>
      </c>
      <c r="C3258">
        <v>283</v>
      </c>
      <c r="D3258">
        <v>133</v>
      </c>
      <c r="E3258">
        <v>219</v>
      </c>
      <c r="F3258">
        <v>701</v>
      </c>
      <c r="G3258" t="s">
        <v>2864</v>
      </c>
      <c r="H3258">
        <v>15000</v>
      </c>
      <c r="I3258" s="11">
        <v>727883</v>
      </c>
      <c r="J3258" t="s">
        <v>2596</v>
      </c>
      <c r="K3258" t="s">
        <v>368</v>
      </c>
      <c r="L3258" t="s">
        <v>15472</v>
      </c>
      <c r="M3258">
        <v>580999</v>
      </c>
      <c r="N3258">
        <v>17040</v>
      </c>
      <c r="O3258" t="s">
        <v>15473</v>
      </c>
      <c r="P3258">
        <v>1</v>
      </c>
      <c r="Q3258" t="s">
        <v>15474</v>
      </c>
      <c r="R3258" t="s">
        <v>15475</v>
      </c>
      <c r="S3258">
        <v>2110</v>
      </c>
      <c r="T3258" t="s">
        <v>37</v>
      </c>
      <c r="U3258" t="s">
        <v>38</v>
      </c>
      <c r="V3258" t="s">
        <v>569</v>
      </c>
      <c r="W3258" s="11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5">
      <c r="A3259" t="s">
        <v>28</v>
      </c>
      <c r="B3259" t="s">
        <v>15476</v>
      </c>
      <c r="C3259">
        <v>54</v>
      </c>
      <c r="D3259">
        <v>122</v>
      </c>
      <c r="E3259">
        <v>4</v>
      </c>
      <c r="F3259">
        <v>3</v>
      </c>
      <c r="G3259" t="s">
        <v>15477</v>
      </c>
      <c r="H3259">
        <v>25</v>
      </c>
      <c r="I3259" s="11">
        <v>713413</v>
      </c>
      <c r="J3259" t="s">
        <v>2958</v>
      </c>
      <c r="K3259" t="s">
        <v>15478</v>
      </c>
      <c r="L3259" t="s">
        <v>15479</v>
      </c>
      <c r="M3259">
        <v>9171</v>
      </c>
      <c r="N3259">
        <v>48</v>
      </c>
      <c r="O3259" t="s">
        <v>15480</v>
      </c>
      <c r="P3259">
        <v>1</v>
      </c>
      <c r="Q3259" t="s">
        <v>15481</v>
      </c>
      <c r="R3259" t="s">
        <v>15482</v>
      </c>
      <c r="S3259">
        <v>68</v>
      </c>
      <c r="T3259" t="s">
        <v>9736</v>
      </c>
      <c r="U3259" t="s">
        <v>9737</v>
      </c>
      <c r="V3259" t="s">
        <v>569</v>
      </c>
      <c r="W3259" s="11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5">
      <c r="A3260" t="s">
        <v>28</v>
      </c>
      <c r="B3260" t="s">
        <v>15483</v>
      </c>
      <c r="C3260">
        <v>92</v>
      </c>
      <c r="D3260">
        <v>106</v>
      </c>
      <c r="E3260">
        <v>68</v>
      </c>
      <c r="F3260">
        <v>391</v>
      </c>
      <c r="G3260" t="s">
        <v>9012</v>
      </c>
      <c r="H3260">
        <v>835</v>
      </c>
      <c r="I3260" s="11">
        <v>410241</v>
      </c>
      <c r="J3260" t="s">
        <v>8601</v>
      </c>
      <c r="K3260" t="s">
        <v>3787</v>
      </c>
      <c r="L3260" t="s">
        <v>15484</v>
      </c>
      <c r="M3260">
        <v>32357</v>
      </c>
      <c r="N3260">
        <v>2110</v>
      </c>
      <c r="O3260" t="s">
        <v>14918</v>
      </c>
      <c r="P3260">
        <v>0</v>
      </c>
      <c r="Q3260" t="s">
        <v>15485</v>
      </c>
      <c r="R3260" t="s">
        <v>15486</v>
      </c>
      <c r="S3260">
        <v>199</v>
      </c>
      <c r="T3260" t="s">
        <v>37</v>
      </c>
      <c r="U3260" t="s">
        <v>38</v>
      </c>
      <c r="V3260" t="s">
        <v>569</v>
      </c>
      <c r="W3260" s="11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5">
      <c r="A3261" t="s">
        <v>28</v>
      </c>
      <c r="B3261" t="s">
        <v>12928</v>
      </c>
      <c r="C3261">
        <v>202</v>
      </c>
      <c r="D3261">
        <v>112</v>
      </c>
      <c r="E3261">
        <v>0</v>
      </c>
      <c r="F3261">
        <v>38</v>
      </c>
      <c r="G3261" t="s">
        <v>15488</v>
      </c>
      <c r="H3261">
        <v>717</v>
      </c>
      <c r="I3261" s="11">
        <v>211667</v>
      </c>
      <c r="J3261" t="s">
        <v>1872</v>
      </c>
      <c r="K3261" t="s">
        <v>12632</v>
      </c>
      <c r="L3261" t="s">
        <v>15489</v>
      </c>
      <c r="M3261">
        <v>53508</v>
      </c>
      <c r="N3261">
        <v>907</v>
      </c>
      <c r="O3261" t="s">
        <v>15490</v>
      </c>
      <c r="P3261">
        <v>0</v>
      </c>
      <c r="Q3261" t="s">
        <v>15491</v>
      </c>
      <c r="R3261" t="s">
        <v>15492</v>
      </c>
      <c r="S3261">
        <v>131</v>
      </c>
      <c r="T3261" t="s">
        <v>11553</v>
      </c>
      <c r="U3261" t="s">
        <v>5411</v>
      </c>
      <c r="V3261" t="s">
        <v>569</v>
      </c>
      <c r="W3261" s="11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5">
      <c r="A3262" t="s">
        <v>28</v>
      </c>
      <c r="B3262" t="s">
        <v>15493</v>
      </c>
      <c r="C3262">
        <v>54</v>
      </c>
      <c r="D3262">
        <v>99</v>
      </c>
      <c r="E3262">
        <v>0</v>
      </c>
      <c r="F3262">
        <v>798</v>
      </c>
      <c r="G3262" t="s">
        <v>659</v>
      </c>
      <c r="H3262">
        <v>26000</v>
      </c>
      <c r="I3262" s="11">
        <v>92191</v>
      </c>
      <c r="J3262" t="s">
        <v>5976</v>
      </c>
      <c r="K3262" t="s">
        <v>330</v>
      </c>
      <c r="L3262" t="s">
        <v>15494</v>
      </c>
      <c r="M3262">
        <v>29463</v>
      </c>
      <c r="N3262">
        <v>29325</v>
      </c>
      <c r="O3262" t="s">
        <v>13703</v>
      </c>
      <c r="P3262">
        <v>1</v>
      </c>
      <c r="Q3262" t="s">
        <v>15495</v>
      </c>
      <c r="R3262" t="s">
        <v>15496</v>
      </c>
      <c r="S3262">
        <v>84</v>
      </c>
      <c r="T3262" t="s">
        <v>37</v>
      </c>
      <c r="U3262" t="s">
        <v>56</v>
      </c>
      <c r="V3262" t="s">
        <v>569</v>
      </c>
      <c r="W3262" s="11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5">
      <c r="A3263" t="s">
        <v>28</v>
      </c>
      <c r="B3263" t="s">
        <v>15497</v>
      </c>
      <c r="C3263">
        <v>98</v>
      </c>
      <c r="D3263">
        <v>110</v>
      </c>
      <c r="E3263">
        <v>143</v>
      </c>
      <c r="F3263">
        <v>76</v>
      </c>
      <c r="G3263" t="s">
        <v>5911</v>
      </c>
      <c r="H3263">
        <v>155</v>
      </c>
      <c r="I3263" s="11">
        <v>49413</v>
      </c>
      <c r="J3263" t="s">
        <v>329</v>
      </c>
      <c r="K3263" t="s">
        <v>9576</v>
      </c>
      <c r="L3263" t="s">
        <v>15498</v>
      </c>
      <c r="M3263">
        <v>6919</v>
      </c>
      <c r="N3263">
        <v>398</v>
      </c>
      <c r="O3263" t="s">
        <v>5250</v>
      </c>
      <c r="P3263">
        <v>0</v>
      </c>
      <c r="Q3263" t="s">
        <v>15499</v>
      </c>
      <c r="R3263" t="s">
        <v>15500</v>
      </c>
      <c r="S3263">
        <v>26</v>
      </c>
      <c r="T3263" t="s">
        <v>6872</v>
      </c>
      <c r="U3263" t="s">
        <v>3699</v>
      </c>
      <c r="V3263" t="s">
        <v>569</v>
      </c>
      <c r="W3263" s="11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5">
      <c r="A3264" t="s">
        <v>28</v>
      </c>
      <c r="B3264" t="s">
        <v>15501</v>
      </c>
      <c r="C3264">
        <v>138</v>
      </c>
      <c r="D3264">
        <v>104</v>
      </c>
      <c r="E3264">
        <v>0</v>
      </c>
      <c r="F3264">
        <v>329</v>
      </c>
      <c r="G3264" t="s">
        <v>3202</v>
      </c>
      <c r="H3264">
        <v>14000</v>
      </c>
      <c r="I3264" s="11">
        <v>108229</v>
      </c>
      <c r="J3264" t="s">
        <v>5834</v>
      </c>
      <c r="K3264" t="s">
        <v>223</v>
      </c>
      <c r="L3264" t="s">
        <v>15502</v>
      </c>
      <c r="M3264">
        <v>30836</v>
      </c>
      <c r="N3264">
        <v>15860</v>
      </c>
      <c r="O3264" t="s">
        <v>4877</v>
      </c>
      <c r="P3264">
        <v>1</v>
      </c>
      <c r="Q3264" t="s">
        <v>15503</v>
      </c>
      <c r="R3264" t="s">
        <v>15504</v>
      </c>
      <c r="S3264">
        <v>137</v>
      </c>
      <c r="T3264" t="s">
        <v>37</v>
      </c>
      <c r="U3264" t="s">
        <v>38</v>
      </c>
      <c r="V3264" t="s">
        <v>569</v>
      </c>
      <c r="W3264" s="11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5">
      <c r="A3265" t="s">
        <v>28</v>
      </c>
      <c r="B3265" t="s">
        <v>4743</v>
      </c>
      <c r="C3265">
        <v>149</v>
      </c>
      <c r="D3265">
        <v>133</v>
      </c>
      <c r="E3265">
        <v>869</v>
      </c>
      <c r="F3265">
        <v>425</v>
      </c>
      <c r="G3265" t="s">
        <v>14886</v>
      </c>
      <c r="H3265">
        <v>888</v>
      </c>
      <c r="I3265" s="11">
        <v>112000000</v>
      </c>
      <c r="J3265" t="s">
        <v>3270</v>
      </c>
      <c r="K3265" t="s">
        <v>10646</v>
      </c>
      <c r="L3265" t="s">
        <v>15505</v>
      </c>
      <c r="M3265">
        <v>680041</v>
      </c>
      <c r="N3265">
        <v>2176</v>
      </c>
      <c r="O3265" t="s">
        <v>13081</v>
      </c>
      <c r="P3265">
        <v>0</v>
      </c>
      <c r="Q3265" t="s">
        <v>15506</v>
      </c>
      <c r="R3265" t="s">
        <v>15507</v>
      </c>
      <c r="S3265">
        <v>760</v>
      </c>
      <c r="T3265" t="s">
        <v>37</v>
      </c>
      <c r="U3265" t="s">
        <v>38</v>
      </c>
      <c r="V3265" t="s">
        <v>569</v>
      </c>
      <c r="W3265" s="11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5">
      <c r="A3266" t="s">
        <v>28</v>
      </c>
      <c r="B3266" t="s">
        <v>15508</v>
      </c>
      <c r="C3266">
        <v>111</v>
      </c>
      <c r="D3266">
        <v>112</v>
      </c>
      <c r="E3266">
        <v>63</v>
      </c>
      <c r="F3266">
        <v>422</v>
      </c>
      <c r="G3266" t="s">
        <v>385</v>
      </c>
      <c r="H3266">
        <v>2000</v>
      </c>
      <c r="I3266" s="11">
        <v>26345</v>
      </c>
      <c r="J3266" t="s">
        <v>13537</v>
      </c>
      <c r="K3266" t="s">
        <v>578</v>
      </c>
      <c r="L3266" t="s">
        <v>15509</v>
      </c>
      <c r="M3266">
        <v>16445</v>
      </c>
      <c r="N3266">
        <v>4810</v>
      </c>
      <c r="O3266" t="s">
        <v>2911</v>
      </c>
      <c r="P3266">
        <v>4</v>
      </c>
      <c r="Q3266" t="s">
        <v>15510</v>
      </c>
      <c r="R3266" t="s">
        <v>15511</v>
      </c>
      <c r="S3266">
        <v>99</v>
      </c>
      <c r="T3266" t="s">
        <v>37</v>
      </c>
      <c r="U3266" t="s">
        <v>56</v>
      </c>
      <c r="V3266" t="s">
        <v>569</v>
      </c>
      <c r="W3266" s="11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5">
      <c r="A3267" t="s">
        <v>28</v>
      </c>
      <c r="B3267" t="s">
        <v>8074</v>
      </c>
      <c r="C3267">
        <v>149</v>
      </c>
      <c r="D3267">
        <v>101</v>
      </c>
      <c r="E3267">
        <v>51</v>
      </c>
      <c r="F3267">
        <v>8</v>
      </c>
      <c r="G3267" t="s">
        <v>15512</v>
      </c>
      <c r="H3267">
        <v>446</v>
      </c>
      <c r="I3267" s="11">
        <v>20772796</v>
      </c>
      <c r="J3267" t="s">
        <v>6781</v>
      </c>
      <c r="K3267" t="s">
        <v>7084</v>
      </c>
      <c r="L3267" t="s">
        <v>15513</v>
      </c>
      <c r="M3267">
        <v>34232</v>
      </c>
      <c r="N3267">
        <v>497</v>
      </c>
      <c r="O3267" t="s">
        <v>15514</v>
      </c>
      <c r="P3267">
        <v>1</v>
      </c>
      <c r="Q3267" t="s">
        <v>15515</v>
      </c>
      <c r="R3267" t="s">
        <v>15516</v>
      </c>
      <c r="S3267">
        <v>346</v>
      </c>
      <c r="T3267" t="s">
        <v>37</v>
      </c>
      <c r="U3267" t="s">
        <v>174</v>
      </c>
      <c r="V3267" t="s">
        <v>39</v>
      </c>
      <c r="W3267" s="11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5">
      <c r="A3268" t="s">
        <v>28</v>
      </c>
      <c r="B3268" t="s">
        <v>913</v>
      </c>
      <c r="C3268">
        <v>256</v>
      </c>
      <c r="D3268">
        <v>111</v>
      </c>
      <c r="E3268">
        <v>456</v>
      </c>
      <c r="F3268">
        <v>394</v>
      </c>
      <c r="G3268" t="s">
        <v>914</v>
      </c>
      <c r="H3268">
        <v>20000</v>
      </c>
      <c r="I3268" s="11">
        <v>34964818</v>
      </c>
      <c r="J3268" t="s">
        <v>195</v>
      </c>
      <c r="K3268" t="s">
        <v>258</v>
      </c>
      <c r="L3268" t="s">
        <v>915</v>
      </c>
      <c r="M3268">
        <v>39975</v>
      </c>
      <c r="N3268">
        <v>21404</v>
      </c>
      <c r="O3268" t="s">
        <v>916</v>
      </c>
      <c r="P3268">
        <v>4</v>
      </c>
      <c r="Q3268" t="s">
        <v>917</v>
      </c>
      <c r="R3268" t="s">
        <v>918</v>
      </c>
      <c r="S3268">
        <v>186</v>
      </c>
      <c r="T3268" t="s">
        <v>37</v>
      </c>
      <c r="U3268" t="s">
        <v>38</v>
      </c>
      <c r="V3268" t="s">
        <v>90</v>
      </c>
      <c r="W3268" s="11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5">
      <c r="A3269" t="s">
        <v>28</v>
      </c>
      <c r="B3269" t="s">
        <v>2093</v>
      </c>
      <c r="C3269">
        <v>232</v>
      </c>
      <c r="D3269">
        <v>104</v>
      </c>
      <c r="E3269">
        <v>335</v>
      </c>
      <c r="F3269">
        <v>16</v>
      </c>
      <c r="G3269" t="s">
        <v>15517</v>
      </c>
      <c r="H3269">
        <v>114</v>
      </c>
      <c r="I3269" s="11">
        <v>1487477</v>
      </c>
      <c r="J3269" t="s">
        <v>15518</v>
      </c>
      <c r="K3269" t="s">
        <v>8232</v>
      </c>
      <c r="L3269" t="s">
        <v>15519</v>
      </c>
      <c r="M3269">
        <v>47097</v>
      </c>
      <c r="N3269">
        <v>206</v>
      </c>
      <c r="O3269" t="s">
        <v>15520</v>
      </c>
      <c r="P3269">
        <v>0</v>
      </c>
      <c r="Q3269" t="s">
        <v>15521</v>
      </c>
      <c r="R3269" t="s">
        <v>15522</v>
      </c>
      <c r="S3269">
        <v>310</v>
      </c>
      <c r="T3269" t="s">
        <v>5364</v>
      </c>
      <c r="U3269" t="s">
        <v>6801</v>
      </c>
      <c r="V3269" t="s">
        <v>569</v>
      </c>
      <c r="W3269" s="11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5">
      <c r="A3270" t="s">
        <v>28</v>
      </c>
      <c r="B3270" t="s">
        <v>4834</v>
      </c>
      <c r="C3270">
        <v>63</v>
      </c>
      <c r="D3270">
        <v>112</v>
      </c>
      <c r="E3270">
        <v>277</v>
      </c>
      <c r="F3270">
        <v>327</v>
      </c>
      <c r="G3270" t="s">
        <v>4565</v>
      </c>
      <c r="H3270">
        <v>1000</v>
      </c>
      <c r="I3270" s="11">
        <v>62549000</v>
      </c>
      <c r="J3270" t="s">
        <v>5047</v>
      </c>
      <c r="K3270" t="s">
        <v>388</v>
      </c>
      <c r="L3270" t="s">
        <v>15523</v>
      </c>
      <c r="M3270">
        <v>41361</v>
      </c>
      <c r="N3270">
        <v>2412</v>
      </c>
      <c r="O3270" t="s">
        <v>3318</v>
      </c>
      <c r="P3270">
        <v>0</v>
      </c>
      <c r="Q3270" t="s">
        <v>15524</v>
      </c>
      <c r="R3270" t="s">
        <v>15525</v>
      </c>
      <c r="S3270">
        <v>148</v>
      </c>
      <c r="T3270" t="s">
        <v>37</v>
      </c>
      <c r="U3270" t="s">
        <v>56</v>
      </c>
      <c r="V3270" t="s">
        <v>569</v>
      </c>
      <c r="W3270" s="11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5">
      <c r="A3271" t="s">
        <v>28</v>
      </c>
      <c r="B3271" t="s">
        <v>10424</v>
      </c>
      <c r="C3271">
        <v>75</v>
      </c>
      <c r="D3271">
        <v>94</v>
      </c>
      <c r="E3271">
        <v>84</v>
      </c>
      <c r="F3271">
        <v>95</v>
      </c>
      <c r="G3271" t="s">
        <v>15526</v>
      </c>
      <c r="H3271">
        <v>110</v>
      </c>
      <c r="I3271" s="11">
        <v>105500000</v>
      </c>
      <c r="J3271" t="s">
        <v>1611</v>
      </c>
      <c r="K3271" t="s">
        <v>15527</v>
      </c>
      <c r="L3271" t="s">
        <v>15528</v>
      </c>
      <c r="M3271">
        <v>31260</v>
      </c>
      <c r="N3271">
        <v>582</v>
      </c>
      <c r="O3271" t="s">
        <v>15529</v>
      </c>
      <c r="P3271">
        <v>0</v>
      </c>
      <c r="Q3271" t="s">
        <v>15530</v>
      </c>
      <c r="R3271" t="s">
        <v>15531</v>
      </c>
      <c r="S3271">
        <v>152</v>
      </c>
      <c r="T3271" t="s">
        <v>37</v>
      </c>
      <c r="U3271" t="s">
        <v>263</v>
      </c>
      <c r="V3271" t="s">
        <v>569</v>
      </c>
      <c r="W3271" s="11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5">
      <c r="A3272" t="s">
        <v>28</v>
      </c>
      <c r="B3272" t="s">
        <v>2421</v>
      </c>
      <c r="C3272">
        <v>274</v>
      </c>
      <c r="D3272">
        <v>90</v>
      </c>
      <c r="E3272">
        <v>0</v>
      </c>
      <c r="F3272">
        <v>231</v>
      </c>
      <c r="G3272" t="s">
        <v>4308</v>
      </c>
      <c r="H3272">
        <v>648</v>
      </c>
      <c r="I3272" s="11">
        <v>101055</v>
      </c>
      <c r="J3272" t="s">
        <v>6096</v>
      </c>
      <c r="K3272" t="s">
        <v>7515</v>
      </c>
      <c r="L3272" t="s">
        <v>15532</v>
      </c>
      <c r="M3272">
        <v>17478</v>
      </c>
      <c r="N3272">
        <v>1951</v>
      </c>
      <c r="O3272" t="s">
        <v>15533</v>
      </c>
      <c r="P3272">
        <v>0</v>
      </c>
      <c r="Q3272" t="s">
        <v>15534</v>
      </c>
      <c r="R3272" t="s">
        <v>15535</v>
      </c>
      <c r="S3272">
        <v>159</v>
      </c>
      <c r="T3272" t="s">
        <v>37</v>
      </c>
      <c r="U3272" t="s">
        <v>38</v>
      </c>
      <c r="V3272" t="s">
        <v>569</v>
      </c>
      <c r="W3272" s="11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5">
      <c r="A3273" t="s">
        <v>28</v>
      </c>
      <c r="B3273" t="s">
        <v>6401</v>
      </c>
      <c r="C3273">
        <v>265</v>
      </c>
      <c r="D3273">
        <v>101</v>
      </c>
      <c r="E3273">
        <v>0</v>
      </c>
      <c r="F3273">
        <v>11</v>
      </c>
      <c r="G3273" t="s">
        <v>537</v>
      </c>
      <c r="H3273">
        <v>19000</v>
      </c>
      <c r="I3273" s="11">
        <v>44566004</v>
      </c>
      <c r="J3273" t="s">
        <v>3270</v>
      </c>
      <c r="K3273" t="s">
        <v>95</v>
      </c>
      <c r="L3273" t="s">
        <v>15537</v>
      </c>
      <c r="M3273">
        <v>321283</v>
      </c>
      <c r="N3273">
        <v>32015</v>
      </c>
      <c r="O3273" t="s">
        <v>15538</v>
      </c>
      <c r="P3273">
        <v>0</v>
      </c>
      <c r="Q3273" t="s">
        <v>15539</v>
      </c>
      <c r="R3273" t="s">
        <v>15540</v>
      </c>
      <c r="S3273">
        <v>1848</v>
      </c>
      <c r="T3273" t="s">
        <v>37</v>
      </c>
      <c r="U3273" t="s">
        <v>38</v>
      </c>
      <c r="V3273" t="s">
        <v>569</v>
      </c>
      <c r="W3273" s="11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5">
      <c r="A3274" t="s">
        <v>28</v>
      </c>
      <c r="B3274" t="s">
        <v>3839</v>
      </c>
      <c r="C3274">
        <v>154</v>
      </c>
      <c r="D3274">
        <v>93</v>
      </c>
      <c r="E3274">
        <v>11000</v>
      </c>
      <c r="F3274">
        <v>629</v>
      </c>
      <c r="G3274" t="s">
        <v>6421</v>
      </c>
      <c r="H3274">
        <v>11000</v>
      </c>
      <c r="I3274" s="11">
        <v>39200000</v>
      </c>
      <c r="J3274" t="s">
        <v>1618</v>
      </c>
      <c r="K3274" t="s">
        <v>3839</v>
      </c>
      <c r="L3274" t="s">
        <v>15541</v>
      </c>
      <c r="M3274">
        <v>192940</v>
      </c>
      <c r="N3274">
        <v>12691</v>
      </c>
      <c r="O3274" t="s">
        <v>10644</v>
      </c>
      <c r="P3274">
        <v>0</v>
      </c>
      <c r="Q3274" t="s">
        <v>15542</v>
      </c>
      <c r="R3274" t="s">
        <v>15543</v>
      </c>
      <c r="S3274">
        <v>491</v>
      </c>
      <c r="T3274" t="s">
        <v>37</v>
      </c>
      <c r="U3274" t="s">
        <v>38</v>
      </c>
      <c r="V3274" t="s">
        <v>90</v>
      </c>
      <c r="W3274" s="11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5">
      <c r="A3275" t="s">
        <v>28</v>
      </c>
      <c r="B3275" t="s">
        <v>15544</v>
      </c>
      <c r="C3275">
        <v>44</v>
      </c>
      <c r="D3275">
        <v>152</v>
      </c>
      <c r="E3275">
        <v>309</v>
      </c>
      <c r="F3275">
        <v>132</v>
      </c>
      <c r="G3275" t="s">
        <v>15545</v>
      </c>
      <c r="H3275">
        <v>232</v>
      </c>
      <c r="I3275" s="11">
        <v>36000000</v>
      </c>
      <c r="J3275" t="s">
        <v>11594</v>
      </c>
      <c r="K3275" t="s">
        <v>15546</v>
      </c>
      <c r="L3275" t="s">
        <v>15547</v>
      </c>
      <c r="M3275">
        <v>9456</v>
      </c>
      <c r="N3275">
        <v>825</v>
      </c>
      <c r="O3275" t="s">
        <v>15548</v>
      </c>
      <c r="P3275">
        <v>0</v>
      </c>
      <c r="Q3275" t="s">
        <v>15549</v>
      </c>
      <c r="R3275" t="s">
        <v>15550</v>
      </c>
      <c r="S3275">
        <v>107</v>
      </c>
      <c r="T3275" t="s">
        <v>37</v>
      </c>
      <c r="U3275" t="s">
        <v>38</v>
      </c>
      <c r="V3275" t="s">
        <v>4621</v>
      </c>
      <c r="W3275" s="11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5">
      <c r="A3276" t="s">
        <v>28</v>
      </c>
      <c r="B3276" t="s">
        <v>182</v>
      </c>
      <c r="C3276">
        <v>314</v>
      </c>
      <c r="D3276">
        <v>150</v>
      </c>
      <c r="E3276">
        <v>0</v>
      </c>
      <c r="F3276">
        <v>748</v>
      </c>
      <c r="G3276" t="s">
        <v>995</v>
      </c>
      <c r="H3276">
        <v>23000</v>
      </c>
      <c r="I3276" s="11">
        <v>65007045</v>
      </c>
      <c r="J3276" t="s">
        <v>996</v>
      </c>
      <c r="K3276" t="s">
        <v>58</v>
      </c>
      <c r="L3276" t="s">
        <v>997</v>
      </c>
      <c r="M3276">
        <v>128694</v>
      </c>
      <c r="N3276">
        <v>26489</v>
      </c>
      <c r="O3276" t="s">
        <v>998</v>
      </c>
      <c r="P3276">
        <v>0</v>
      </c>
      <c r="Q3276" t="s">
        <v>999</v>
      </c>
      <c r="R3276" t="s">
        <v>1000</v>
      </c>
      <c r="S3276">
        <v>657</v>
      </c>
      <c r="T3276" t="s">
        <v>37</v>
      </c>
      <c r="U3276" t="s">
        <v>56</v>
      </c>
      <c r="V3276" t="s">
        <v>39</v>
      </c>
      <c r="W3276" s="11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5">
      <c r="A3277" t="s">
        <v>28</v>
      </c>
      <c r="B3277" t="s">
        <v>120</v>
      </c>
      <c r="C3277">
        <v>153</v>
      </c>
      <c r="D3277">
        <v>112</v>
      </c>
      <c r="E3277">
        <v>395</v>
      </c>
      <c r="F3277">
        <v>80</v>
      </c>
      <c r="G3277" t="s">
        <v>3150</v>
      </c>
      <c r="H3277">
        <v>13000</v>
      </c>
      <c r="I3277" s="11">
        <v>31252964</v>
      </c>
      <c r="J3277" t="s">
        <v>209</v>
      </c>
      <c r="K3277" t="s">
        <v>453</v>
      </c>
      <c r="L3277" t="s">
        <v>15551</v>
      </c>
      <c r="M3277">
        <v>71495</v>
      </c>
      <c r="N3277">
        <v>13707</v>
      </c>
      <c r="O3277" t="s">
        <v>15552</v>
      </c>
      <c r="P3277">
        <v>1</v>
      </c>
      <c r="Q3277" t="s">
        <v>15553</v>
      </c>
      <c r="R3277" t="s">
        <v>15554</v>
      </c>
      <c r="S3277">
        <v>522</v>
      </c>
      <c r="T3277" t="s">
        <v>37</v>
      </c>
      <c r="U3277" t="s">
        <v>38</v>
      </c>
      <c r="V3277" t="s">
        <v>569</v>
      </c>
      <c r="W3277" s="11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5">
      <c r="A3278" t="s">
        <v>28</v>
      </c>
      <c r="B3278" t="s">
        <v>15555</v>
      </c>
      <c r="C3278">
        <v>256</v>
      </c>
      <c r="D3278">
        <v>95</v>
      </c>
      <c r="E3278">
        <v>9</v>
      </c>
      <c r="F3278">
        <v>428</v>
      </c>
      <c r="G3278" t="s">
        <v>5117</v>
      </c>
      <c r="H3278">
        <v>584</v>
      </c>
      <c r="I3278" s="11">
        <v>131175</v>
      </c>
      <c r="J3278" t="s">
        <v>10645</v>
      </c>
      <c r="K3278" t="s">
        <v>2081</v>
      </c>
      <c r="L3278" t="s">
        <v>15556</v>
      </c>
      <c r="M3278">
        <v>30219</v>
      </c>
      <c r="N3278">
        <v>1885</v>
      </c>
      <c r="O3278" t="s">
        <v>15557</v>
      </c>
      <c r="P3278">
        <v>2</v>
      </c>
      <c r="Q3278" t="s">
        <v>15558</v>
      </c>
      <c r="R3278" t="s">
        <v>15559</v>
      </c>
      <c r="S3278">
        <v>200</v>
      </c>
      <c r="T3278" t="s">
        <v>37</v>
      </c>
      <c r="U3278" t="s">
        <v>38</v>
      </c>
      <c r="V3278" t="s">
        <v>39</v>
      </c>
      <c r="W3278" s="11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5">
      <c r="A3279" t="s">
        <v>28</v>
      </c>
      <c r="B3279" t="s">
        <v>15560</v>
      </c>
      <c r="C3279">
        <v>123</v>
      </c>
      <c r="D3279">
        <v>111</v>
      </c>
      <c r="E3279">
        <v>81</v>
      </c>
      <c r="F3279">
        <v>687</v>
      </c>
      <c r="G3279" t="s">
        <v>5135</v>
      </c>
      <c r="H3279">
        <v>12000</v>
      </c>
      <c r="I3279" s="11">
        <v>31968347</v>
      </c>
      <c r="J3279" t="s">
        <v>209</v>
      </c>
      <c r="K3279" t="s">
        <v>678</v>
      </c>
      <c r="L3279" t="s">
        <v>15561</v>
      </c>
      <c r="M3279">
        <v>93894</v>
      </c>
      <c r="N3279">
        <v>14823</v>
      </c>
      <c r="O3279" t="s">
        <v>5909</v>
      </c>
      <c r="P3279">
        <v>0</v>
      </c>
      <c r="Q3279" t="s">
        <v>15562</v>
      </c>
      <c r="R3279" t="s">
        <v>15563</v>
      </c>
      <c r="S3279">
        <v>286</v>
      </c>
      <c r="T3279" t="s">
        <v>37</v>
      </c>
      <c r="U3279" t="s">
        <v>38</v>
      </c>
      <c r="V3279" t="s">
        <v>569</v>
      </c>
      <c r="W3279" s="11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5">
      <c r="A3280" t="s">
        <v>28</v>
      </c>
      <c r="B3280" t="s">
        <v>489</v>
      </c>
      <c r="C3280">
        <v>149</v>
      </c>
      <c r="D3280">
        <v>91</v>
      </c>
      <c r="E3280">
        <v>357</v>
      </c>
      <c r="F3280">
        <v>326</v>
      </c>
      <c r="G3280" t="s">
        <v>4699</v>
      </c>
      <c r="H3280">
        <v>3000</v>
      </c>
      <c r="I3280" s="11">
        <v>35385560</v>
      </c>
      <c r="J3280" t="s">
        <v>825</v>
      </c>
      <c r="K3280" t="s">
        <v>7404</v>
      </c>
      <c r="L3280" t="s">
        <v>15565</v>
      </c>
      <c r="M3280">
        <v>27198</v>
      </c>
      <c r="N3280">
        <v>4807</v>
      </c>
      <c r="O3280" t="s">
        <v>15566</v>
      </c>
      <c r="P3280">
        <v>1</v>
      </c>
      <c r="Q3280" t="s">
        <v>15567</v>
      </c>
      <c r="R3280" t="s">
        <v>15568</v>
      </c>
      <c r="S3280">
        <v>131</v>
      </c>
      <c r="T3280" t="s">
        <v>37</v>
      </c>
      <c r="U3280" t="s">
        <v>38</v>
      </c>
      <c r="V3280" t="s">
        <v>569</v>
      </c>
      <c r="W3280" s="11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5">
      <c r="A3281" t="s">
        <v>28</v>
      </c>
      <c r="B3281" t="s">
        <v>15569</v>
      </c>
      <c r="C3281">
        <v>323</v>
      </c>
      <c r="D3281">
        <v>106</v>
      </c>
      <c r="E3281">
        <v>450</v>
      </c>
      <c r="F3281">
        <v>712</v>
      </c>
      <c r="G3281" t="s">
        <v>12929</v>
      </c>
      <c r="H3281">
        <v>14000</v>
      </c>
      <c r="I3281" s="11">
        <v>20803237</v>
      </c>
      <c r="J3281" t="s">
        <v>2450</v>
      </c>
      <c r="K3281" t="s">
        <v>673</v>
      </c>
      <c r="L3281" t="s">
        <v>15570</v>
      </c>
      <c r="M3281">
        <v>110616</v>
      </c>
      <c r="N3281">
        <v>18645</v>
      </c>
      <c r="O3281" t="s">
        <v>7958</v>
      </c>
      <c r="P3281">
        <v>1</v>
      </c>
      <c r="Q3281" t="s">
        <v>15571</v>
      </c>
      <c r="R3281" t="s">
        <v>15572</v>
      </c>
      <c r="S3281">
        <v>291</v>
      </c>
      <c r="T3281" t="s">
        <v>37</v>
      </c>
      <c r="U3281" t="s">
        <v>38</v>
      </c>
      <c r="V3281" t="s">
        <v>569</v>
      </c>
      <c r="W3281" s="11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5">
      <c r="A3282" t="s">
        <v>28</v>
      </c>
      <c r="B3282" t="s">
        <v>5134</v>
      </c>
      <c r="C3282">
        <v>172</v>
      </c>
      <c r="D3282">
        <v>93</v>
      </c>
      <c r="E3282">
        <v>0</v>
      </c>
      <c r="F3282">
        <v>133</v>
      </c>
      <c r="G3282" t="s">
        <v>7619</v>
      </c>
      <c r="H3282">
        <v>355</v>
      </c>
      <c r="I3282" s="11">
        <v>13008928</v>
      </c>
      <c r="J3282" t="s">
        <v>4155</v>
      </c>
      <c r="K3282" t="s">
        <v>15573</v>
      </c>
      <c r="L3282" t="s">
        <v>15574</v>
      </c>
      <c r="M3282">
        <v>73501</v>
      </c>
      <c r="N3282">
        <v>837</v>
      </c>
      <c r="O3282" t="s">
        <v>15575</v>
      </c>
      <c r="P3282">
        <v>0</v>
      </c>
      <c r="Q3282" t="s">
        <v>15576</v>
      </c>
      <c r="R3282" t="s">
        <v>15577</v>
      </c>
      <c r="S3282">
        <v>333</v>
      </c>
      <c r="T3282" t="s">
        <v>37</v>
      </c>
      <c r="U3282" t="s">
        <v>38</v>
      </c>
      <c r="V3282" t="s">
        <v>569</v>
      </c>
      <c r="W3282" s="11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5">
      <c r="A3283" t="s">
        <v>28</v>
      </c>
      <c r="B3283" t="s">
        <v>15578</v>
      </c>
      <c r="C3283">
        <v>161</v>
      </c>
      <c r="D3283">
        <v>93</v>
      </c>
      <c r="E3283">
        <v>8</v>
      </c>
      <c r="F3283">
        <v>400</v>
      </c>
      <c r="G3283" t="s">
        <v>7704</v>
      </c>
      <c r="H3283">
        <v>45000</v>
      </c>
      <c r="I3283" s="11">
        <v>15152879</v>
      </c>
      <c r="J3283" t="s">
        <v>4207</v>
      </c>
      <c r="K3283" t="s">
        <v>5100</v>
      </c>
      <c r="L3283" t="s">
        <v>15579</v>
      </c>
      <c r="M3283">
        <v>13506</v>
      </c>
      <c r="N3283">
        <v>46868</v>
      </c>
      <c r="O3283" t="s">
        <v>15580</v>
      </c>
      <c r="P3283">
        <v>0</v>
      </c>
      <c r="Q3283" t="s">
        <v>15581</v>
      </c>
      <c r="R3283" t="s">
        <v>15582</v>
      </c>
      <c r="S3283">
        <v>68</v>
      </c>
      <c r="T3283" t="s">
        <v>37</v>
      </c>
      <c r="U3283" t="s">
        <v>1418</v>
      </c>
      <c r="V3283" t="s">
        <v>39</v>
      </c>
      <c r="W3283" s="11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5">
      <c r="A3284" t="s">
        <v>28</v>
      </c>
      <c r="B3284" t="s">
        <v>8570</v>
      </c>
      <c r="C3284">
        <v>548</v>
      </c>
      <c r="D3284">
        <v>165</v>
      </c>
      <c r="E3284">
        <v>0</v>
      </c>
      <c r="F3284">
        <v>127</v>
      </c>
      <c r="G3284" t="s">
        <v>15583</v>
      </c>
      <c r="H3284">
        <v>230</v>
      </c>
      <c r="I3284" s="11">
        <v>25359200</v>
      </c>
      <c r="J3284" t="s">
        <v>3270</v>
      </c>
      <c r="K3284" t="s">
        <v>15584</v>
      </c>
      <c r="L3284" t="s">
        <v>15585</v>
      </c>
      <c r="M3284">
        <v>266020</v>
      </c>
      <c r="N3284">
        <v>673</v>
      </c>
      <c r="O3284" t="s">
        <v>15586</v>
      </c>
      <c r="P3284">
        <v>0</v>
      </c>
      <c r="Q3284" t="s">
        <v>15587</v>
      </c>
      <c r="R3284" t="s">
        <v>15588</v>
      </c>
      <c r="S3284">
        <v>836</v>
      </c>
      <c r="T3284" t="s">
        <v>37</v>
      </c>
      <c r="U3284" t="s">
        <v>38</v>
      </c>
      <c r="V3284" t="s">
        <v>569</v>
      </c>
      <c r="W3284" s="11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5">
      <c r="A3285" t="s">
        <v>28</v>
      </c>
      <c r="B3285" t="s">
        <v>3839</v>
      </c>
      <c r="C3285">
        <v>177</v>
      </c>
      <c r="D3285">
        <v>96</v>
      </c>
      <c r="E3285">
        <v>11000</v>
      </c>
      <c r="F3285">
        <v>405</v>
      </c>
      <c r="G3285" t="s">
        <v>3453</v>
      </c>
      <c r="H3285">
        <v>19000</v>
      </c>
      <c r="I3285" s="11">
        <v>10515579</v>
      </c>
      <c r="J3285" t="s">
        <v>11391</v>
      </c>
      <c r="K3285" t="s">
        <v>95</v>
      </c>
      <c r="L3285" t="s">
        <v>15589</v>
      </c>
      <c r="M3285">
        <v>66840</v>
      </c>
      <c r="N3285">
        <v>20132</v>
      </c>
      <c r="O3285" t="s">
        <v>13167</v>
      </c>
      <c r="P3285">
        <v>0</v>
      </c>
      <c r="Q3285" t="s">
        <v>15590</v>
      </c>
      <c r="R3285" t="s">
        <v>15591</v>
      </c>
      <c r="S3285">
        <v>248</v>
      </c>
      <c r="T3285" t="s">
        <v>37</v>
      </c>
      <c r="U3285" t="s">
        <v>56</v>
      </c>
      <c r="V3285" t="s">
        <v>39</v>
      </c>
      <c r="W3285" s="11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5">
      <c r="A3286" t="s">
        <v>28</v>
      </c>
      <c r="B3286" t="s">
        <v>250</v>
      </c>
      <c r="C3286">
        <v>230</v>
      </c>
      <c r="D3286">
        <v>119</v>
      </c>
      <c r="E3286">
        <v>13000</v>
      </c>
      <c r="F3286">
        <v>567</v>
      </c>
      <c r="G3286" t="s">
        <v>1648</v>
      </c>
      <c r="H3286">
        <v>1000</v>
      </c>
      <c r="I3286" s="11">
        <v>180011740</v>
      </c>
      <c r="J3286" t="s">
        <v>222</v>
      </c>
      <c r="K3286" t="s">
        <v>571</v>
      </c>
      <c r="L3286" t="s">
        <v>1649</v>
      </c>
      <c r="M3286">
        <v>177729</v>
      </c>
      <c r="N3286">
        <v>2776</v>
      </c>
      <c r="O3286" t="s">
        <v>1650</v>
      </c>
      <c r="P3286">
        <v>0</v>
      </c>
      <c r="Q3286" t="s">
        <v>1651</v>
      </c>
      <c r="R3286" t="s">
        <v>1652</v>
      </c>
      <c r="S3286">
        <v>1368</v>
      </c>
      <c r="T3286" t="s">
        <v>37</v>
      </c>
      <c r="U3286" t="s">
        <v>38</v>
      </c>
      <c r="V3286" t="s">
        <v>39</v>
      </c>
      <c r="W3286" s="11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5">
      <c r="A3287" t="s">
        <v>28</v>
      </c>
      <c r="B3287" t="s">
        <v>15592</v>
      </c>
      <c r="C3287">
        <v>27</v>
      </c>
      <c r="D3287">
        <v>93</v>
      </c>
      <c r="E3287">
        <v>69</v>
      </c>
      <c r="F3287">
        <v>69</v>
      </c>
      <c r="G3287" t="s">
        <v>15593</v>
      </c>
      <c r="H3287">
        <v>522</v>
      </c>
      <c r="I3287" s="11">
        <v>10097096</v>
      </c>
      <c r="J3287" t="s">
        <v>1611</v>
      </c>
      <c r="K3287" t="s">
        <v>11348</v>
      </c>
      <c r="L3287" t="s">
        <v>15594</v>
      </c>
      <c r="M3287">
        <v>5612</v>
      </c>
      <c r="N3287">
        <v>955</v>
      </c>
      <c r="O3287" t="s">
        <v>15592</v>
      </c>
      <c r="P3287">
        <v>2</v>
      </c>
      <c r="Q3287" t="s">
        <v>15595</v>
      </c>
      <c r="R3287" t="s">
        <v>15596</v>
      </c>
      <c r="S3287">
        <v>38</v>
      </c>
      <c r="T3287" t="s">
        <v>37</v>
      </c>
      <c r="U3287" t="s">
        <v>38</v>
      </c>
      <c r="V3287" t="s">
        <v>569</v>
      </c>
      <c r="W3287" s="11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5">
      <c r="A3288" t="s">
        <v>28</v>
      </c>
      <c r="B3288" t="s">
        <v>15592</v>
      </c>
      <c r="C3288">
        <v>22</v>
      </c>
      <c r="D3288">
        <v>82</v>
      </c>
      <c r="E3288">
        <v>69</v>
      </c>
      <c r="F3288">
        <v>585</v>
      </c>
      <c r="G3288" t="s">
        <v>5038</v>
      </c>
      <c r="H3288">
        <v>939</v>
      </c>
      <c r="I3288" s="11">
        <v>9821335</v>
      </c>
      <c r="J3288" t="s">
        <v>1611</v>
      </c>
      <c r="K3288" t="s">
        <v>5208</v>
      </c>
      <c r="L3288" t="s">
        <v>15597</v>
      </c>
      <c r="M3288">
        <v>1415</v>
      </c>
      <c r="N3288">
        <v>3354</v>
      </c>
      <c r="O3288" t="s">
        <v>5000</v>
      </c>
      <c r="P3288">
        <v>1</v>
      </c>
      <c r="Q3288" t="s">
        <v>15598</v>
      </c>
      <c r="R3288" t="s">
        <v>15599</v>
      </c>
      <c r="S3288">
        <v>10</v>
      </c>
      <c r="T3288" t="s">
        <v>37</v>
      </c>
      <c r="U3288" t="s">
        <v>38</v>
      </c>
      <c r="V3288" t="s">
        <v>569</v>
      </c>
      <c r="W3288" s="11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5">
      <c r="A3289" t="s">
        <v>28</v>
      </c>
      <c r="B3289" t="s">
        <v>11217</v>
      </c>
      <c r="C3289">
        <v>157</v>
      </c>
      <c r="D3289">
        <v>101</v>
      </c>
      <c r="E3289">
        <v>47</v>
      </c>
      <c r="F3289">
        <v>407</v>
      </c>
      <c r="G3289" t="s">
        <v>7260</v>
      </c>
      <c r="H3289">
        <v>658</v>
      </c>
      <c r="I3289" s="11">
        <v>8243880</v>
      </c>
      <c r="J3289" t="s">
        <v>15600</v>
      </c>
      <c r="K3289" t="s">
        <v>1648</v>
      </c>
      <c r="L3289" t="s">
        <v>15601</v>
      </c>
      <c r="M3289">
        <v>28714</v>
      </c>
      <c r="N3289">
        <v>3086</v>
      </c>
      <c r="O3289" t="s">
        <v>9331</v>
      </c>
      <c r="P3289">
        <v>1</v>
      </c>
      <c r="Q3289" t="s">
        <v>15602</v>
      </c>
      <c r="R3289" t="s">
        <v>15603</v>
      </c>
      <c r="S3289">
        <v>215</v>
      </c>
      <c r="T3289" t="s">
        <v>37</v>
      </c>
      <c r="U3289" t="s">
        <v>38</v>
      </c>
      <c r="V3289" t="s">
        <v>569</v>
      </c>
      <c r="W3289" s="11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5">
      <c r="A3290" t="s">
        <v>28</v>
      </c>
      <c r="B3290" t="s">
        <v>14878</v>
      </c>
      <c r="C3290">
        <v>125</v>
      </c>
      <c r="D3290">
        <v>81</v>
      </c>
      <c r="E3290">
        <v>5</v>
      </c>
      <c r="F3290">
        <v>710</v>
      </c>
      <c r="G3290" t="s">
        <v>1018</v>
      </c>
      <c r="H3290">
        <v>49000</v>
      </c>
      <c r="I3290" s="11">
        <v>7825820</v>
      </c>
      <c r="J3290" t="s">
        <v>2152</v>
      </c>
      <c r="K3290" t="s">
        <v>784</v>
      </c>
      <c r="L3290" t="s">
        <v>15605</v>
      </c>
      <c r="M3290">
        <v>13086</v>
      </c>
      <c r="N3290">
        <v>50831</v>
      </c>
      <c r="O3290" t="s">
        <v>3154</v>
      </c>
      <c r="P3290">
        <v>0</v>
      </c>
      <c r="Q3290" t="s">
        <v>15606</v>
      </c>
      <c r="R3290" t="s">
        <v>15607</v>
      </c>
      <c r="S3290">
        <v>156</v>
      </c>
      <c r="T3290" t="s">
        <v>37</v>
      </c>
      <c r="U3290" t="s">
        <v>38</v>
      </c>
      <c r="V3290" t="s">
        <v>569</v>
      </c>
      <c r="W3290" s="11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5">
      <c r="A3291" t="s">
        <v>28</v>
      </c>
      <c r="B3291" t="s">
        <v>6001</v>
      </c>
      <c r="C3291">
        <v>160</v>
      </c>
      <c r="D3291">
        <v>107</v>
      </c>
      <c r="E3291">
        <v>0</v>
      </c>
      <c r="F3291">
        <v>255</v>
      </c>
      <c r="G3291" t="s">
        <v>9164</v>
      </c>
      <c r="H3291">
        <v>798</v>
      </c>
      <c r="I3291" s="11">
        <v>14637490</v>
      </c>
      <c r="J3291" t="s">
        <v>2912</v>
      </c>
      <c r="K3291" t="s">
        <v>1635</v>
      </c>
      <c r="L3291" t="s">
        <v>9165</v>
      </c>
      <c r="M3291">
        <v>16411</v>
      </c>
      <c r="N3291">
        <v>2537</v>
      </c>
      <c r="O3291" t="s">
        <v>9166</v>
      </c>
      <c r="P3291">
        <v>2</v>
      </c>
      <c r="Q3291" t="s">
        <v>9167</v>
      </c>
      <c r="R3291" t="s">
        <v>9168</v>
      </c>
      <c r="S3291">
        <v>136</v>
      </c>
      <c r="T3291" t="s">
        <v>37</v>
      </c>
      <c r="U3291" t="s">
        <v>38</v>
      </c>
      <c r="V3291" t="s">
        <v>569</v>
      </c>
      <c r="W3291" s="11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5">
      <c r="A3292" t="s">
        <v>28</v>
      </c>
      <c r="B3292" t="s">
        <v>6413</v>
      </c>
      <c r="C3292">
        <v>300</v>
      </c>
      <c r="D3292">
        <v>105</v>
      </c>
      <c r="E3292">
        <v>171</v>
      </c>
      <c r="F3292">
        <v>143</v>
      </c>
      <c r="G3292" t="s">
        <v>12298</v>
      </c>
      <c r="H3292">
        <v>382</v>
      </c>
      <c r="I3292" s="11">
        <v>7159147</v>
      </c>
      <c r="J3292" t="s">
        <v>1861</v>
      </c>
      <c r="K3292" t="s">
        <v>6414</v>
      </c>
      <c r="L3292" t="s">
        <v>15608</v>
      </c>
      <c r="M3292">
        <v>120189</v>
      </c>
      <c r="N3292">
        <v>954</v>
      </c>
      <c r="O3292" t="s">
        <v>15609</v>
      </c>
      <c r="P3292">
        <v>0</v>
      </c>
      <c r="Q3292" t="s">
        <v>15610</v>
      </c>
      <c r="R3292" t="s">
        <v>15611</v>
      </c>
      <c r="S3292">
        <v>308</v>
      </c>
      <c r="T3292" t="s">
        <v>2679</v>
      </c>
      <c r="U3292" t="s">
        <v>3428</v>
      </c>
      <c r="V3292" t="s">
        <v>569</v>
      </c>
      <c r="W3292" s="11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5">
      <c r="A3293" t="s">
        <v>28</v>
      </c>
      <c r="B3293" t="s">
        <v>15260</v>
      </c>
      <c r="C3293">
        <v>69</v>
      </c>
      <c r="D3293">
        <v>86</v>
      </c>
      <c r="E3293">
        <v>89</v>
      </c>
      <c r="F3293">
        <v>511</v>
      </c>
      <c r="G3293" t="s">
        <v>9055</v>
      </c>
      <c r="H3293">
        <v>986</v>
      </c>
      <c r="I3293" s="11">
        <v>17314483</v>
      </c>
      <c r="J3293" t="s">
        <v>2687</v>
      </c>
      <c r="K3293" t="s">
        <v>15612</v>
      </c>
      <c r="L3293" t="s">
        <v>15613</v>
      </c>
      <c r="M3293">
        <v>14621</v>
      </c>
      <c r="N3293">
        <v>4073</v>
      </c>
      <c r="O3293" t="s">
        <v>15614</v>
      </c>
      <c r="P3293">
        <v>2</v>
      </c>
      <c r="Q3293" t="s">
        <v>15615</v>
      </c>
      <c r="R3293" t="s">
        <v>15616</v>
      </c>
      <c r="S3293">
        <v>48</v>
      </c>
      <c r="T3293" t="s">
        <v>37</v>
      </c>
      <c r="U3293" t="s">
        <v>38</v>
      </c>
      <c r="V3293" t="s">
        <v>569</v>
      </c>
      <c r="W3293" s="11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5">
      <c r="A3294" t="s">
        <v>28</v>
      </c>
      <c r="B3294" t="s">
        <v>15617</v>
      </c>
      <c r="C3294">
        <v>143</v>
      </c>
      <c r="D3294">
        <v>110</v>
      </c>
      <c r="E3294">
        <v>675</v>
      </c>
      <c r="F3294">
        <v>968</v>
      </c>
      <c r="G3294" t="s">
        <v>5353</v>
      </c>
      <c r="H3294">
        <v>16000</v>
      </c>
      <c r="I3294" s="11">
        <v>6525762</v>
      </c>
      <c r="J3294" t="s">
        <v>1375</v>
      </c>
      <c r="K3294" t="s">
        <v>9872</v>
      </c>
      <c r="L3294" t="s">
        <v>15618</v>
      </c>
      <c r="M3294">
        <v>44339</v>
      </c>
      <c r="N3294">
        <v>19928</v>
      </c>
      <c r="O3294" t="s">
        <v>374</v>
      </c>
      <c r="P3294">
        <v>2</v>
      </c>
      <c r="Q3294" t="s">
        <v>15619</v>
      </c>
      <c r="R3294" t="s">
        <v>15620</v>
      </c>
      <c r="S3294">
        <v>425</v>
      </c>
      <c r="T3294" t="s">
        <v>37</v>
      </c>
      <c r="U3294" t="s">
        <v>38</v>
      </c>
      <c r="V3294" t="s">
        <v>569</v>
      </c>
      <c r="W3294" s="11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5">
      <c r="A3295" t="s">
        <v>28</v>
      </c>
      <c r="B3295" t="s">
        <v>15621</v>
      </c>
      <c r="C3295">
        <v>51</v>
      </c>
      <c r="D3295">
        <v>110</v>
      </c>
      <c r="E3295">
        <v>99</v>
      </c>
      <c r="F3295">
        <v>960</v>
      </c>
      <c r="G3295" t="s">
        <v>3835</v>
      </c>
      <c r="H3295">
        <v>4000</v>
      </c>
      <c r="I3295" s="11">
        <v>4301331</v>
      </c>
      <c r="J3295" t="s">
        <v>2687</v>
      </c>
      <c r="K3295" t="s">
        <v>483</v>
      </c>
      <c r="L3295" t="s">
        <v>15622</v>
      </c>
      <c r="M3295">
        <v>78241</v>
      </c>
      <c r="N3295">
        <v>7921</v>
      </c>
      <c r="O3295" t="s">
        <v>2576</v>
      </c>
      <c r="P3295">
        <v>6</v>
      </c>
      <c r="Q3295" t="s">
        <v>15623</v>
      </c>
      <c r="R3295" t="s">
        <v>15624</v>
      </c>
      <c r="S3295">
        <v>177</v>
      </c>
      <c r="T3295" t="s">
        <v>37</v>
      </c>
      <c r="U3295" t="s">
        <v>38</v>
      </c>
      <c r="V3295" t="s">
        <v>569</v>
      </c>
      <c r="W3295" s="11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5">
      <c r="A3296" t="s">
        <v>28</v>
      </c>
      <c r="B3296" t="s">
        <v>11261</v>
      </c>
      <c r="C3296">
        <v>163</v>
      </c>
      <c r="D3296">
        <v>104</v>
      </c>
      <c r="E3296">
        <v>30</v>
      </c>
      <c r="F3296">
        <v>296</v>
      </c>
      <c r="G3296" t="s">
        <v>1028</v>
      </c>
      <c r="H3296">
        <v>769</v>
      </c>
      <c r="I3296" s="11">
        <v>4046737</v>
      </c>
      <c r="J3296" t="s">
        <v>1375</v>
      </c>
      <c r="K3296" t="s">
        <v>12083</v>
      </c>
      <c r="L3296" t="s">
        <v>15625</v>
      </c>
      <c r="M3296">
        <v>67949</v>
      </c>
      <c r="N3296">
        <v>2251</v>
      </c>
      <c r="O3296" t="s">
        <v>13581</v>
      </c>
      <c r="P3296">
        <v>1</v>
      </c>
      <c r="Q3296" t="s">
        <v>15626</v>
      </c>
      <c r="R3296" t="s">
        <v>15627</v>
      </c>
      <c r="S3296">
        <v>390</v>
      </c>
      <c r="T3296" t="s">
        <v>37</v>
      </c>
      <c r="U3296" t="s">
        <v>38</v>
      </c>
      <c r="V3296" t="s">
        <v>569</v>
      </c>
      <c r="W3296" s="11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5">
      <c r="A3297" t="s">
        <v>28</v>
      </c>
      <c r="B3297" t="s">
        <v>15628</v>
      </c>
      <c r="C3297">
        <v>52</v>
      </c>
      <c r="D3297">
        <v>96</v>
      </c>
      <c r="E3297">
        <v>2</v>
      </c>
      <c r="F3297">
        <v>0</v>
      </c>
      <c r="G3297" t="s">
        <v>708</v>
      </c>
      <c r="H3297">
        <v>960</v>
      </c>
      <c r="I3297" s="11">
        <v>3713002</v>
      </c>
      <c r="J3297" t="s">
        <v>65</v>
      </c>
      <c r="K3297" t="s">
        <v>9000</v>
      </c>
      <c r="L3297" t="s">
        <v>15629</v>
      </c>
      <c r="M3297">
        <v>3611</v>
      </c>
      <c r="N3297">
        <v>972</v>
      </c>
      <c r="O3297" t="s">
        <v>15630</v>
      </c>
      <c r="P3297">
        <v>1</v>
      </c>
      <c r="Q3297" t="s">
        <v>15631</v>
      </c>
      <c r="R3297" t="s">
        <v>15632</v>
      </c>
      <c r="S3297">
        <v>62</v>
      </c>
      <c r="T3297" t="s">
        <v>37</v>
      </c>
      <c r="U3297" t="s">
        <v>38</v>
      </c>
      <c r="V3297" t="s">
        <v>569</v>
      </c>
      <c r="W3297" s="11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5">
      <c r="A3298" t="s">
        <v>28</v>
      </c>
      <c r="B3298" t="s">
        <v>733</v>
      </c>
      <c r="C3298">
        <v>40</v>
      </c>
      <c r="D3298">
        <v>110</v>
      </c>
      <c r="E3298">
        <v>0</v>
      </c>
      <c r="F3298">
        <v>237</v>
      </c>
      <c r="G3298" t="s">
        <v>9176</v>
      </c>
      <c r="H3298">
        <v>721</v>
      </c>
      <c r="I3298" s="11">
        <v>3468572</v>
      </c>
      <c r="J3298" t="s">
        <v>3270</v>
      </c>
      <c r="K3298" t="s">
        <v>1807</v>
      </c>
      <c r="L3298" t="s">
        <v>15633</v>
      </c>
      <c r="M3298">
        <v>10073</v>
      </c>
      <c r="N3298">
        <v>1966</v>
      </c>
      <c r="O3298" t="s">
        <v>15422</v>
      </c>
      <c r="P3298">
        <v>0</v>
      </c>
      <c r="Q3298" t="s">
        <v>15634</v>
      </c>
      <c r="R3298" t="s">
        <v>15635</v>
      </c>
      <c r="S3298">
        <v>78</v>
      </c>
      <c r="T3298" t="s">
        <v>37</v>
      </c>
      <c r="U3298" t="s">
        <v>38</v>
      </c>
      <c r="V3298" t="s">
        <v>569</v>
      </c>
      <c r="W3298" s="11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5">
      <c r="A3299" t="s">
        <v>28</v>
      </c>
      <c r="B3299" t="s">
        <v>10385</v>
      </c>
      <c r="C3299">
        <v>50</v>
      </c>
      <c r="D3299">
        <v>84</v>
      </c>
      <c r="E3299">
        <v>378</v>
      </c>
      <c r="F3299">
        <v>611</v>
      </c>
      <c r="G3299" t="s">
        <v>405</v>
      </c>
      <c r="H3299">
        <v>925</v>
      </c>
      <c r="I3299" s="11">
        <v>2892582</v>
      </c>
      <c r="J3299" t="s">
        <v>1611</v>
      </c>
      <c r="K3299" t="s">
        <v>1739</v>
      </c>
      <c r="L3299" t="s">
        <v>15636</v>
      </c>
      <c r="M3299">
        <v>22697</v>
      </c>
      <c r="N3299">
        <v>3559</v>
      </c>
      <c r="O3299" t="s">
        <v>2396</v>
      </c>
      <c r="P3299">
        <v>0</v>
      </c>
      <c r="Q3299" t="s">
        <v>15637</v>
      </c>
      <c r="R3299" t="s">
        <v>15638</v>
      </c>
      <c r="S3299">
        <v>202</v>
      </c>
      <c r="T3299" t="s">
        <v>37</v>
      </c>
      <c r="U3299" t="s">
        <v>38</v>
      </c>
      <c r="V3299" t="s">
        <v>569</v>
      </c>
      <c r="W3299" s="11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5">
      <c r="A3300" t="s">
        <v>28</v>
      </c>
      <c r="B3300" t="s">
        <v>15639</v>
      </c>
      <c r="C3300">
        <v>45</v>
      </c>
      <c r="D3300">
        <v>94</v>
      </c>
      <c r="E3300">
        <v>24</v>
      </c>
      <c r="F3300">
        <v>545</v>
      </c>
      <c r="G3300" t="s">
        <v>5504</v>
      </c>
      <c r="H3300">
        <v>834</v>
      </c>
      <c r="I3300" s="11">
        <v>2800000</v>
      </c>
      <c r="J3300" t="s">
        <v>1611</v>
      </c>
      <c r="K3300" t="s">
        <v>1645</v>
      </c>
      <c r="L3300" t="s">
        <v>15640</v>
      </c>
      <c r="M3300">
        <v>4377</v>
      </c>
      <c r="N3300">
        <v>2662</v>
      </c>
      <c r="O3300" t="s">
        <v>6497</v>
      </c>
      <c r="P3300">
        <v>3</v>
      </c>
      <c r="Q3300" t="s">
        <v>15641</v>
      </c>
      <c r="R3300" t="s">
        <v>15642</v>
      </c>
      <c r="S3300">
        <v>85</v>
      </c>
      <c r="T3300" t="s">
        <v>37</v>
      </c>
      <c r="U3300" t="s">
        <v>38</v>
      </c>
      <c r="V3300" t="s">
        <v>569</v>
      </c>
      <c r="W3300" s="11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5">
      <c r="A3301" t="s">
        <v>28</v>
      </c>
      <c r="B3301" t="s">
        <v>4240</v>
      </c>
      <c r="C3301">
        <v>121</v>
      </c>
      <c r="D3301">
        <v>93</v>
      </c>
      <c r="E3301">
        <v>131</v>
      </c>
      <c r="F3301">
        <v>90</v>
      </c>
      <c r="G3301" t="s">
        <v>15643</v>
      </c>
      <c r="H3301">
        <v>497</v>
      </c>
      <c r="I3301" s="11">
        <v>2426851</v>
      </c>
      <c r="J3301" t="s">
        <v>4064</v>
      </c>
      <c r="K3301" t="s">
        <v>3395</v>
      </c>
      <c r="L3301" t="s">
        <v>15644</v>
      </c>
      <c r="M3301">
        <v>16224</v>
      </c>
      <c r="N3301">
        <v>776</v>
      </c>
      <c r="O3301" t="s">
        <v>7639</v>
      </c>
      <c r="P3301">
        <v>1</v>
      </c>
      <c r="Q3301" t="s">
        <v>15645</v>
      </c>
      <c r="R3301" t="s">
        <v>15646</v>
      </c>
      <c r="S3301">
        <v>76</v>
      </c>
      <c r="T3301" t="s">
        <v>37</v>
      </c>
      <c r="U3301" t="s">
        <v>38</v>
      </c>
      <c r="V3301" t="s">
        <v>569</v>
      </c>
      <c r="W3301" s="11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5">
      <c r="A3302" t="s">
        <v>28</v>
      </c>
      <c r="B3302" t="s">
        <v>15647</v>
      </c>
      <c r="C3302">
        <v>114</v>
      </c>
      <c r="D3302">
        <v>96</v>
      </c>
      <c r="E3302">
        <v>101</v>
      </c>
      <c r="F3302">
        <v>71</v>
      </c>
      <c r="G3302" t="s">
        <v>3042</v>
      </c>
      <c r="H3302">
        <v>730</v>
      </c>
      <c r="I3302" s="11">
        <v>1325073</v>
      </c>
      <c r="J3302" t="s">
        <v>2450</v>
      </c>
      <c r="K3302" t="s">
        <v>844</v>
      </c>
      <c r="L3302" t="s">
        <v>15648</v>
      </c>
      <c r="M3302">
        <v>18762</v>
      </c>
      <c r="N3302">
        <v>1208</v>
      </c>
      <c r="O3302" t="s">
        <v>1540</v>
      </c>
      <c r="P3302">
        <v>0</v>
      </c>
      <c r="Q3302" t="s">
        <v>15649</v>
      </c>
      <c r="R3302" t="s">
        <v>15650</v>
      </c>
      <c r="S3302">
        <v>91</v>
      </c>
      <c r="T3302" t="s">
        <v>37</v>
      </c>
      <c r="U3302" t="s">
        <v>38</v>
      </c>
      <c r="V3302" t="s">
        <v>569</v>
      </c>
      <c r="W3302" s="11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5">
      <c r="A3303" t="s">
        <v>28</v>
      </c>
      <c r="B3303" t="s">
        <v>15651</v>
      </c>
      <c r="C3303">
        <v>116</v>
      </c>
      <c r="D3303">
        <v>101</v>
      </c>
      <c r="E3303">
        <v>21</v>
      </c>
      <c r="F3303">
        <v>161</v>
      </c>
      <c r="G3303" t="s">
        <v>14170</v>
      </c>
      <c r="H3303">
        <v>420</v>
      </c>
      <c r="I3303" s="11">
        <v>864959</v>
      </c>
      <c r="J3303" t="s">
        <v>168</v>
      </c>
      <c r="K3303" t="s">
        <v>15652</v>
      </c>
      <c r="L3303" t="s">
        <v>15653</v>
      </c>
      <c r="M3303">
        <v>20275</v>
      </c>
      <c r="N3303">
        <v>1215</v>
      </c>
      <c r="O3303" t="s">
        <v>15654</v>
      </c>
      <c r="P3303">
        <v>0</v>
      </c>
      <c r="Q3303" t="s">
        <v>15655</v>
      </c>
      <c r="R3303" t="s">
        <v>15656</v>
      </c>
      <c r="S3303">
        <v>151</v>
      </c>
      <c r="T3303" t="s">
        <v>37</v>
      </c>
      <c r="U3303" t="s">
        <v>56</v>
      </c>
      <c r="V3303" t="s">
        <v>90</v>
      </c>
      <c r="W3303" s="11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5">
      <c r="A3304" t="s">
        <v>28</v>
      </c>
      <c r="B3304" t="s">
        <v>15657</v>
      </c>
      <c r="C3304">
        <v>115</v>
      </c>
      <c r="D3304">
        <v>102</v>
      </c>
      <c r="E3304">
        <v>330</v>
      </c>
      <c r="F3304">
        <v>0</v>
      </c>
      <c r="G3304" t="s">
        <v>15658</v>
      </c>
      <c r="H3304">
        <v>48</v>
      </c>
      <c r="I3304" s="11">
        <v>2601847</v>
      </c>
      <c r="J3304" t="s">
        <v>3904</v>
      </c>
      <c r="K3304" t="s">
        <v>15659</v>
      </c>
      <c r="L3304" t="s">
        <v>15660</v>
      </c>
      <c r="M3304">
        <v>22457</v>
      </c>
      <c r="N3304">
        <v>48</v>
      </c>
      <c r="O3304" t="s">
        <v>15661</v>
      </c>
      <c r="P3304">
        <v>0</v>
      </c>
      <c r="Q3304" t="s">
        <v>15662</v>
      </c>
      <c r="R3304" t="s">
        <v>15663</v>
      </c>
      <c r="S3304">
        <v>69</v>
      </c>
      <c r="T3304" t="s">
        <v>12564</v>
      </c>
      <c r="U3304" t="s">
        <v>38</v>
      </c>
      <c r="V3304" t="s">
        <v>39</v>
      </c>
      <c r="W3304" s="11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5">
      <c r="A3305" t="s">
        <v>28</v>
      </c>
      <c r="B3305" t="s">
        <v>15664</v>
      </c>
      <c r="C3305">
        <v>15</v>
      </c>
      <c r="D3305">
        <v>87</v>
      </c>
      <c r="E3305">
        <v>101</v>
      </c>
      <c r="F3305">
        <v>324</v>
      </c>
      <c r="G3305" t="s">
        <v>15665</v>
      </c>
      <c r="H3305">
        <v>721</v>
      </c>
      <c r="I3305" s="11">
        <v>800000</v>
      </c>
      <c r="J3305" t="s">
        <v>168</v>
      </c>
      <c r="K3305" t="s">
        <v>14886</v>
      </c>
      <c r="L3305" t="s">
        <v>15666</v>
      </c>
      <c r="M3305">
        <v>2308</v>
      </c>
      <c r="N3305">
        <v>1700</v>
      </c>
      <c r="O3305" t="s">
        <v>13386</v>
      </c>
      <c r="P3305">
        <v>0</v>
      </c>
      <c r="Q3305" t="s">
        <v>15667</v>
      </c>
      <c r="R3305" t="s">
        <v>15668</v>
      </c>
      <c r="S3305">
        <v>35</v>
      </c>
      <c r="T3305" t="s">
        <v>37</v>
      </c>
      <c r="U3305" t="s">
        <v>38</v>
      </c>
      <c r="V3305" t="s">
        <v>569</v>
      </c>
      <c r="W3305" s="11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5">
      <c r="A3306" t="s">
        <v>28</v>
      </c>
      <c r="B3306" t="s">
        <v>15669</v>
      </c>
      <c r="C3306">
        <v>41</v>
      </c>
      <c r="D3306">
        <v>99</v>
      </c>
      <c r="E3306">
        <v>60</v>
      </c>
      <c r="F3306">
        <v>444</v>
      </c>
      <c r="G3306" t="s">
        <v>4426</v>
      </c>
      <c r="H3306">
        <v>979</v>
      </c>
      <c r="I3306" s="11">
        <v>562059</v>
      </c>
      <c r="J3306" t="s">
        <v>3911</v>
      </c>
      <c r="K3306" t="s">
        <v>1594</v>
      </c>
      <c r="L3306" t="s">
        <v>15670</v>
      </c>
      <c r="M3306">
        <v>8535</v>
      </c>
      <c r="N3306">
        <v>3130</v>
      </c>
      <c r="O3306" t="s">
        <v>8826</v>
      </c>
      <c r="P3306">
        <v>4</v>
      </c>
      <c r="Q3306" t="s">
        <v>15671</v>
      </c>
      <c r="R3306" t="s">
        <v>15672</v>
      </c>
      <c r="S3306">
        <v>113</v>
      </c>
      <c r="T3306" t="s">
        <v>37</v>
      </c>
      <c r="U3306" t="s">
        <v>38</v>
      </c>
      <c r="V3306" t="s">
        <v>569</v>
      </c>
      <c r="W3306" s="11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5">
      <c r="A3307" t="s">
        <v>28</v>
      </c>
      <c r="B3307" t="s">
        <v>15560</v>
      </c>
      <c r="C3307">
        <v>31</v>
      </c>
      <c r="D3307">
        <v>106</v>
      </c>
      <c r="E3307">
        <v>81</v>
      </c>
      <c r="F3307">
        <v>687</v>
      </c>
      <c r="G3307" t="s">
        <v>3899</v>
      </c>
      <c r="H3307">
        <v>2000</v>
      </c>
      <c r="I3307" s="11">
        <v>399793</v>
      </c>
      <c r="J3307" t="s">
        <v>3270</v>
      </c>
      <c r="K3307" t="s">
        <v>393</v>
      </c>
      <c r="L3307" t="s">
        <v>15673</v>
      </c>
      <c r="M3307">
        <v>2877</v>
      </c>
      <c r="N3307">
        <v>4343</v>
      </c>
      <c r="O3307" t="s">
        <v>5909</v>
      </c>
      <c r="P3307">
        <v>0</v>
      </c>
      <c r="Q3307" t="s">
        <v>15674</v>
      </c>
      <c r="R3307" t="s">
        <v>15675</v>
      </c>
      <c r="S3307">
        <v>70</v>
      </c>
      <c r="T3307" t="s">
        <v>37</v>
      </c>
      <c r="U3307" t="s">
        <v>38</v>
      </c>
      <c r="V3307" t="s">
        <v>569</v>
      </c>
      <c r="W3307" s="11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5">
      <c r="A3308" t="s">
        <v>28</v>
      </c>
      <c r="B3308" t="s">
        <v>5180</v>
      </c>
      <c r="C3308">
        <v>232</v>
      </c>
      <c r="D3308">
        <v>117</v>
      </c>
      <c r="E3308">
        <v>234</v>
      </c>
      <c r="F3308">
        <v>221</v>
      </c>
      <c r="G3308" t="s">
        <v>450</v>
      </c>
      <c r="H3308">
        <v>12000</v>
      </c>
      <c r="I3308" s="11">
        <v>371897</v>
      </c>
      <c r="J3308" t="s">
        <v>3270</v>
      </c>
      <c r="K3308" t="s">
        <v>678</v>
      </c>
      <c r="L3308" t="s">
        <v>15676</v>
      </c>
      <c r="M3308">
        <v>36494</v>
      </c>
      <c r="N3308">
        <v>13607</v>
      </c>
      <c r="O3308" t="s">
        <v>15677</v>
      </c>
      <c r="P3308">
        <v>2</v>
      </c>
      <c r="Q3308" t="s">
        <v>15678</v>
      </c>
      <c r="R3308" t="s">
        <v>15679</v>
      </c>
      <c r="S3308">
        <v>118</v>
      </c>
      <c r="T3308" t="s">
        <v>37</v>
      </c>
      <c r="U3308" t="s">
        <v>38</v>
      </c>
      <c r="V3308" t="s">
        <v>569</v>
      </c>
      <c r="W3308" s="11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5">
      <c r="A3309" t="s">
        <v>28</v>
      </c>
      <c r="B3309" t="s">
        <v>15680</v>
      </c>
      <c r="C3309">
        <v>43</v>
      </c>
      <c r="D3309">
        <v>99</v>
      </c>
      <c r="E3309">
        <v>13</v>
      </c>
      <c r="F3309">
        <v>159</v>
      </c>
      <c r="G3309" t="s">
        <v>11916</v>
      </c>
      <c r="H3309">
        <v>419</v>
      </c>
      <c r="I3309" s="11">
        <v>302204</v>
      </c>
      <c r="J3309" t="s">
        <v>4092</v>
      </c>
      <c r="K3309" t="s">
        <v>14907</v>
      </c>
      <c r="L3309" t="s">
        <v>15681</v>
      </c>
      <c r="M3309">
        <v>6705</v>
      </c>
      <c r="N3309">
        <v>975</v>
      </c>
      <c r="O3309" t="s">
        <v>1206</v>
      </c>
      <c r="P3309">
        <v>3</v>
      </c>
      <c r="Q3309" t="s">
        <v>15682</v>
      </c>
      <c r="R3309" t="s">
        <v>15683</v>
      </c>
      <c r="S3309">
        <v>53</v>
      </c>
      <c r="T3309" t="s">
        <v>37</v>
      </c>
      <c r="U3309" t="s">
        <v>56</v>
      </c>
      <c r="V3309" t="s">
        <v>90</v>
      </c>
      <c r="W3309" s="11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5">
      <c r="A3310" t="s">
        <v>28</v>
      </c>
      <c r="B3310" t="s">
        <v>2003</v>
      </c>
      <c r="C3310">
        <v>68</v>
      </c>
      <c r="D3310">
        <v>102</v>
      </c>
      <c r="E3310">
        <v>212</v>
      </c>
      <c r="F3310">
        <v>195</v>
      </c>
      <c r="G3310" t="s">
        <v>13033</v>
      </c>
      <c r="H3310">
        <v>10000</v>
      </c>
      <c r="I3310" s="11">
        <v>354704</v>
      </c>
      <c r="J3310" t="s">
        <v>6325</v>
      </c>
      <c r="K3310" t="s">
        <v>2713</v>
      </c>
      <c r="L3310" t="s">
        <v>15684</v>
      </c>
      <c r="M3310">
        <v>2705</v>
      </c>
      <c r="N3310">
        <v>11083</v>
      </c>
      <c r="O3310" t="s">
        <v>15685</v>
      </c>
      <c r="P3310">
        <v>0</v>
      </c>
      <c r="Q3310" t="s">
        <v>15686</v>
      </c>
      <c r="R3310" t="s">
        <v>15687</v>
      </c>
      <c r="S3310">
        <v>38</v>
      </c>
      <c r="T3310" t="s">
        <v>37</v>
      </c>
      <c r="U3310" t="s">
        <v>38</v>
      </c>
      <c r="V3310" t="s">
        <v>569</v>
      </c>
      <c r="W3310" s="11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5">
      <c r="A3311" t="s">
        <v>28</v>
      </c>
      <c r="B3311" t="s">
        <v>15688</v>
      </c>
      <c r="C3311">
        <v>51</v>
      </c>
      <c r="D3311">
        <v>85</v>
      </c>
      <c r="E3311">
        <v>0</v>
      </c>
      <c r="F3311">
        <v>209</v>
      </c>
      <c r="G3311" t="s">
        <v>15689</v>
      </c>
      <c r="H3311">
        <v>945</v>
      </c>
      <c r="I3311" s="11">
        <v>265107</v>
      </c>
      <c r="J3311" t="s">
        <v>15690</v>
      </c>
      <c r="K3311" t="s">
        <v>6949</v>
      </c>
      <c r="L3311" t="s">
        <v>15691</v>
      </c>
      <c r="M3311">
        <v>4617</v>
      </c>
      <c r="N3311">
        <v>2282</v>
      </c>
      <c r="O3311" t="s">
        <v>15692</v>
      </c>
      <c r="P3311">
        <v>1</v>
      </c>
      <c r="Q3311" t="s">
        <v>15693</v>
      </c>
      <c r="R3311" t="s">
        <v>15694</v>
      </c>
      <c r="S3311">
        <v>93</v>
      </c>
      <c r="T3311" t="s">
        <v>37</v>
      </c>
      <c r="U3311" t="s">
        <v>365</v>
      </c>
      <c r="V3311" t="s">
        <v>5347</v>
      </c>
      <c r="W3311" s="11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5">
      <c r="A3312" t="s">
        <v>28</v>
      </c>
      <c r="B3312" t="s">
        <v>8703</v>
      </c>
      <c r="C3312">
        <v>33</v>
      </c>
      <c r="D3312">
        <v>86</v>
      </c>
      <c r="E3312">
        <v>8</v>
      </c>
      <c r="F3312">
        <v>428</v>
      </c>
      <c r="G3312" t="s">
        <v>3090</v>
      </c>
      <c r="H3312">
        <v>759</v>
      </c>
      <c r="I3312" s="11">
        <v>185577</v>
      </c>
      <c r="J3312" t="s">
        <v>1611</v>
      </c>
      <c r="K3312" t="s">
        <v>627</v>
      </c>
      <c r="L3312" t="s">
        <v>15695</v>
      </c>
      <c r="M3312">
        <v>2133</v>
      </c>
      <c r="N3312">
        <v>2805</v>
      </c>
      <c r="O3312" t="s">
        <v>8433</v>
      </c>
      <c r="P3312">
        <v>1</v>
      </c>
      <c r="Q3312" t="s">
        <v>15696</v>
      </c>
      <c r="R3312" t="s">
        <v>15697</v>
      </c>
      <c r="S3312">
        <v>31</v>
      </c>
      <c r="T3312" t="s">
        <v>37</v>
      </c>
      <c r="U3312" t="s">
        <v>56</v>
      </c>
      <c r="V3312" t="s">
        <v>569</v>
      </c>
      <c r="W3312" s="11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5">
      <c r="A3313" t="s">
        <v>28</v>
      </c>
      <c r="B3313" t="s">
        <v>13545</v>
      </c>
      <c r="C3313">
        <v>109</v>
      </c>
      <c r="D3313">
        <v>106</v>
      </c>
      <c r="E3313">
        <v>0</v>
      </c>
      <c r="F3313">
        <v>67</v>
      </c>
      <c r="G3313" t="s">
        <v>15699</v>
      </c>
      <c r="H3313">
        <v>617</v>
      </c>
      <c r="I3313" s="11">
        <v>58214</v>
      </c>
      <c r="J3313" t="s">
        <v>2062</v>
      </c>
      <c r="K3313" t="s">
        <v>1422</v>
      </c>
      <c r="L3313" t="s">
        <v>15700</v>
      </c>
      <c r="M3313">
        <v>34224</v>
      </c>
      <c r="N3313">
        <v>916</v>
      </c>
      <c r="O3313" t="s">
        <v>15701</v>
      </c>
      <c r="P3313">
        <v>0</v>
      </c>
      <c r="Q3313" t="s">
        <v>15702</v>
      </c>
      <c r="R3313" t="s">
        <v>15703</v>
      </c>
      <c r="S3313">
        <v>137</v>
      </c>
      <c r="T3313" t="s">
        <v>37</v>
      </c>
      <c r="U3313" t="s">
        <v>38</v>
      </c>
      <c r="V3313" t="s">
        <v>569</v>
      </c>
      <c r="W3313" s="11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5">
      <c r="A3314" t="s">
        <v>28</v>
      </c>
      <c r="B3314" t="s">
        <v>2994</v>
      </c>
      <c r="C3314">
        <v>34</v>
      </c>
      <c r="D3314">
        <v>103</v>
      </c>
      <c r="E3314">
        <v>272</v>
      </c>
      <c r="F3314">
        <v>70</v>
      </c>
      <c r="G3314" t="s">
        <v>2995</v>
      </c>
      <c r="H3314">
        <v>736</v>
      </c>
      <c r="I3314" s="11">
        <v>75078</v>
      </c>
      <c r="J3314" t="s">
        <v>1611</v>
      </c>
      <c r="K3314" t="s">
        <v>1811</v>
      </c>
      <c r="L3314" t="s">
        <v>15704</v>
      </c>
      <c r="M3314">
        <v>1398</v>
      </c>
      <c r="N3314">
        <v>1403</v>
      </c>
      <c r="O3314" t="s">
        <v>9196</v>
      </c>
      <c r="P3314">
        <v>4</v>
      </c>
      <c r="Q3314" t="s">
        <v>15705</v>
      </c>
      <c r="R3314" t="s">
        <v>15706</v>
      </c>
      <c r="S3314">
        <v>26</v>
      </c>
      <c r="T3314" t="s">
        <v>37</v>
      </c>
      <c r="U3314" t="s">
        <v>38</v>
      </c>
      <c r="V3314" t="s">
        <v>569</v>
      </c>
      <c r="W3314" s="11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5">
      <c r="A3315" t="s">
        <v>28</v>
      </c>
      <c r="B3315" t="s">
        <v>9557</v>
      </c>
      <c r="C3315">
        <v>141</v>
      </c>
      <c r="D3315">
        <v>112</v>
      </c>
      <c r="E3315">
        <v>105</v>
      </c>
      <c r="F3315">
        <v>748</v>
      </c>
      <c r="G3315" t="s">
        <v>203</v>
      </c>
      <c r="H3315">
        <v>18000</v>
      </c>
      <c r="I3315" s="11">
        <v>317125</v>
      </c>
      <c r="J3315" t="s">
        <v>209</v>
      </c>
      <c r="K3315" t="s">
        <v>428</v>
      </c>
      <c r="L3315" t="s">
        <v>15707</v>
      </c>
      <c r="M3315">
        <v>23334</v>
      </c>
      <c r="N3315">
        <v>25269</v>
      </c>
      <c r="O3315" t="s">
        <v>998</v>
      </c>
      <c r="P3315">
        <v>0</v>
      </c>
      <c r="Q3315" t="s">
        <v>15708</v>
      </c>
      <c r="R3315" t="s">
        <v>15709</v>
      </c>
      <c r="S3315">
        <v>87</v>
      </c>
      <c r="T3315" t="s">
        <v>37</v>
      </c>
      <c r="U3315" t="s">
        <v>365</v>
      </c>
      <c r="V3315" t="s">
        <v>569</v>
      </c>
      <c r="W3315" s="11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5">
      <c r="A3316" t="s">
        <v>28</v>
      </c>
      <c r="B3316" t="s">
        <v>15710</v>
      </c>
      <c r="C3316">
        <v>64</v>
      </c>
      <c r="D3316">
        <v>113</v>
      </c>
      <c r="E3316">
        <v>58</v>
      </c>
      <c r="F3316">
        <v>9</v>
      </c>
      <c r="G3316" t="s">
        <v>15711</v>
      </c>
      <c r="H3316">
        <v>331</v>
      </c>
      <c r="I3316" s="11">
        <v>146402</v>
      </c>
      <c r="J3316" t="s">
        <v>2450</v>
      </c>
      <c r="K3316" t="s">
        <v>15389</v>
      </c>
      <c r="L3316" t="s">
        <v>15712</v>
      </c>
      <c r="M3316">
        <v>9913</v>
      </c>
      <c r="N3316">
        <v>387</v>
      </c>
      <c r="O3316" t="s">
        <v>15713</v>
      </c>
      <c r="P3316">
        <v>1</v>
      </c>
      <c r="Q3316" t="s">
        <v>15714</v>
      </c>
      <c r="R3316" t="s">
        <v>15715</v>
      </c>
      <c r="S3316">
        <v>38</v>
      </c>
      <c r="T3316" t="s">
        <v>2679</v>
      </c>
      <c r="U3316" t="s">
        <v>3428</v>
      </c>
      <c r="V3316" t="s">
        <v>569</v>
      </c>
      <c r="W3316" s="11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5">
      <c r="A3317" t="s">
        <v>28</v>
      </c>
      <c r="B3317" t="s">
        <v>15716</v>
      </c>
      <c r="C3317">
        <v>215</v>
      </c>
      <c r="D3317">
        <v>98</v>
      </c>
      <c r="E3317">
        <v>53</v>
      </c>
      <c r="F3317">
        <v>65</v>
      </c>
      <c r="G3317" t="s">
        <v>15717</v>
      </c>
      <c r="H3317">
        <v>530</v>
      </c>
      <c r="I3317" s="11">
        <v>18469</v>
      </c>
      <c r="J3317" t="s">
        <v>755</v>
      </c>
      <c r="K3317" t="s">
        <v>15718</v>
      </c>
      <c r="L3317" t="s">
        <v>15719</v>
      </c>
      <c r="M3317">
        <v>34263</v>
      </c>
      <c r="N3317">
        <v>1038</v>
      </c>
      <c r="O3317" t="s">
        <v>12889</v>
      </c>
      <c r="P3317">
        <v>1</v>
      </c>
      <c r="Q3317" t="s">
        <v>15720</v>
      </c>
      <c r="R3317" t="s">
        <v>15721</v>
      </c>
      <c r="S3317">
        <v>141</v>
      </c>
      <c r="T3317" t="s">
        <v>37</v>
      </c>
      <c r="U3317" t="s">
        <v>38</v>
      </c>
      <c r="V3317" t="s">
        <v>569</v>
      </c>
      <c r="W3317" s="11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5">
      <c r="A3318" t="s">
        <v>28</v>
      </c>
      <c r="B3318" t="s">
        <v>6408</v>
      </c>
      <c r="C3318">
        <v>12</v>
      </c>
      <c r="D3318">
        <v>92</v>
      </c>
      <c r="E3318">
        <v>19</v>
      </c>
      <c r="F3318">
        <v>599</v>
      </c>
      <c r="G3318" t="s">
        <v>6952</v>
      </c>
      <c r="H3318">
        <v>18000</v>
      </c>
      <c r="I3318" s="11">
        <v>12836</v>
      </c>
      <c r="J3318" t="s">
        <v>1493</v>
      </c>
      <c r="K3318" t="s">
        <v>572</v>
      </c>
      <c r="L3318" t="s">
        <v>15722</v>
      </c>
      <c r="M3318">
        <v>1686</v>
      </c>
      <c r="N3318">
        <v>20135</v>
      </c>
      <c r="O3318" t="s">
        <v>5327</v>
      </c>
      <c r="P3318">
        <v>1</v>
      </c>
      <c r="Q3318" t="s">
        <v>15723</v>
      </c>
      <c r="R3318" t="s">
        <v>15724</v>
      </c>
      <c r="S3318">
        <v>28</v>
      </c>
      <c r="T3318" t="s">
        <v>37</v>
      </c>
      <c r="U3318" t="s">
        <v>38</v>
      </c>
      <c r="V3318" t="s">
        <v>569</v>
      </c>
      <c r="W3318" s="11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5">
      <c r="A3319" t="s">
        <v>28</v>
      </c>
      <c r="B3319" t="s">
        <v>15725</v>
      </c>
      <c r="C3319">
        <v>70</v>
      </c>
      <c r="D3319">
        <v>106</v>
      </c>
      <c r="E3319">
        <v>19</v>
      </c>
      <c r="F3319">
        <v>9</v>
      </c>
      <c r="G3319" t="s">
        <v>2332</v>
      </c>
      <c r="H3319">
        <v>585</v>
      </c>
      <c r="I3319" s="11">
        <v>20262</v>
      </c>
      <c r="J3319" t="s">
        <v>3270</v>
      </c>
      <c r="K3319" t="s">
        <v>13023</v>
      </c>
      <c r="L3319" t="s">
        <v>15726</v>
      </c>
      <c r="M3319">
        <v>1738</v>
      </c>
      <c r="N3319">
        <v>629</v>
      </c>
      <c r="O3319" t="s">
        <v>15727</v>
      </c>
      <c r="P3319">
        <v>2</v>
      </c>
      <c r="Q3319" t="s">
        <v>15728</v>
      </c>
      <c r="R3319" t="s">
        <v>15729</v>
      </c>
      <c r="S3319">
        <v>10</v>
      </c>
      <c r="T3319" t="s">
        <v>13024</v>
      </c>
      <c r="U3319" t="s">
        <v>14595</v>
      </c>
      <c r="V3319" t="s">
        <v>5347</v>
      </c>
      <c r="W3319" s="11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5">
      <c r="A3320" t="s">
        <v>28</v>
      </c>
      <c r="B3320" t="s">
        <v>7963</v>
      </c>
      <c r="C3320">
        <v>39</v>
      </c>
      <c r="D3320">
        <v>93</v>
      </c>
      <c r="E3320">
        <v>21</v>
      </c>
      <c r="F3320">
        <v>359</v>
      </c>
      <c r="G3320" t="s">
        <v>15731</v>
      </c>
      <c r="H3320">
        <v>763</v>
      </c>
      <c r="J3320" t="s">
        <v>6096</v>
      </c>
      <c r="K3320" t="s">
        <v>8377</v>
      </c>
      <c r="L3320" t="s">
        <v>15732</v>
      </c>
      <c r="M3320">
        <v>4146</v>
      </c>
      <c r="N3320">
        <v>2651</v>
      </c>
      <c r="O3320" t="s">
        <v>15733</v>
      </c>
      <c r="P3320">
        <v>2</v>
      </c>
      <c r="Q3320" t="s">
        <v>15734</v>
      </c>
      <c r="R3320" t="s">
        <v>15735</v>
      </c>
      <c r="S3320">
        <v>29</v>
      </c>
      <c r="T3320" t="s">
        <v>37</v>
      </c>
      <c r="U3320" t="s">
        <v>38</v>
      </c>
      <c r="V3320" t="s">
        <v>569</v>
      </c>
      <c r="W3320" s="11">
        <v>4000000</v>
      </c>
      <c r="X3320">
        <v>2016</v>
      </c>
      <c r="Y3320">
        <v>637</v>
      </c>
      <c r="Z3320">
        <v>4.7</v>
      </c>
      <c r="AA3320">
        <v>2.35</v>
      </c>
      <c r="AB3320">
        <v>0</v>
      </c>
    </row>
    <row r="3321" spans="1:28" x14ac:dyDescent="0.35">
      <c r="A3321" t="s">
        <v>28</v>
      </c>
      <c r="B3321" t="s">
        <v>2093</v>
      </c>
      <c r="C3321">
        <v>1</v>
      </c>
      <c r="D3321">
        <v>141</v>
      </c>
      <c r="E3321">
        <v>335</v>
      </c>
      <c r="F3321">
        <v>635</v>
      </c>
      <c r="G3321" t="s">
        <v>824</v>
      </c>
      <c r="H3321">
        <v>11000</v>
      </c>
      <c r="J3321" t="s">
        <v>2094</v>
      </c>
      <c r="K3321" t="s">
        <v>456</v>
      </c>
      <c r="L3321" t="s">
        <v>2095</v>
      </c>
      <c r="M3321">
        <v>67</v>
      </c>
      <c r="N3321">
        <v>13391</v>
      </c>
      <c r="O3321" t="s">
        <v>1553</v>
      </c>
      <c r="P3321">
        <v>2</v>
      </c>
      <c r="Q3321" t="s">
        <v>11554</v>
      </c>
      <c r="R3321" t="s">
        <v>2096</v>
      </c>
      <c r="S3321">
        <v>1</v>
      </c>
      <c r="T3321" t="s">
        <v>37</v>
      </c>
      <c r="U3321" t="s">
        <v>38</v>
      </c>
      <c r="V3321" t="s">
        <v>39</v>
      </c>
      <c r="W3321" s="11">
        <v>100000000</v>
      </c>
      <c r="X3321">
        <v>2016</v>
      </c>
      <c r="Y3321">
        <v>744</v>
      </c>
      <c r="Z3321">
        <v>6</v>
      </c>
      <c r="AA3321">
        <v>2.35</v>
      </c>
      <c r="AB3321">
        <v>0</v>
      </c>
    </row>
    <row r="3322" spans="1:28" x14ac:dyDescent="0.35">
      <c r="A3322" t="s">
        <v>28</v>
      </c>
      <c r="B3322" t="s">
        <v>14910</v>
      </c>
      <c r="C3322">
        <v>62</v>
      </c>
      <c r="D3322">
        <v>120</v>
      </c>
      <c r="E3322">
        <v>160</v>
      </c>
      <c r="F3322">
        <v>94</v>
      </c>
      <c r="G3322" t="s">
        <v>15736</v>
      </c>
      <c r="H3322">
        <v>559</v>
      </c>
      <c r="J3322" t="s">
        <v>5652</v>
      </c>
      <c r="K3322" t="s">
        <v>12644</v>
      </c>
      <c r="L3322" t="s">
        <v>15737</v>
      </c>
      <c r="M3322">
        <v>23713</v>
      </c>
      <c r="N3322">
        <v>1238</v>
      </c>
      <c r="O3322" t="s">
        <v>14930</v>
      </c>
      <c r="P3322">
        <v>0</v>
      </c>
      <c r="Q3322" t="s">
        <v>15738</v>
      </c>
      <c r="R3322" t="s">
        <v>15739</v>
      </c>
      <c r="S3322">
        <v>167</v>
      </c>
      <c r="T3322" t="s">
        <v>37</v>
      </c>
      <c r="U3322" t="s">
        <v>56</v>
      </c>
      <c r="V3322" t="s">
        <v>5738</v>
      </c>
      <c r="W3322" s="11">
        <v>2000000</v>
      </c>
      <c r="X3322">
        <v>1966</v>
      </c>
      <c r="Y3322">
        <v>269</v>
      </c>
      <c r="Z3322">
        <v>7.9</v>
      </c>
      <c r="AA3322">
        <v>1.66</v>
      </c>
      <c r="AB3322">
        <v>2000</v>
      </c>
    </row>
    <row r="3323" spans="1:28" x14ac:dyDescent="0.35">
      <c r="A3323" t="s">
        <v>28</v>
      </c>
      <c r="B3323" t="s">
        <v>9422</v>
      </c>
      <c r="C3323">
        <v>161</v>
      </c>
      <c r="D3323">
        <v>121</v>
      </c>
      <c r="E3323">
        <v>0</v>
      </c>
      <c r="F3323">
        <v>682</v>
      </c>
      <c r="G3323" t="s">
        <v>5353</v>
      </c>
      <c r="H3323">
        <v>3000</v>
      </c>
      <c r="J3323" t="s">
        <v>209</v>
      </c>
      <c r="K3323" t="s">
        <v>1626</v>
      </c>
      <c r="L3323" t="s">
        <v>15740</v>
      </c>
      <c r="M3323">
        <v>103493</v>
      </c>
      <c r="N3323">
        <v>5987</v>
      </c>
      <c r="O3323" t="s">
        <v>14881</v>
      </c>
      <c r="P3323">
        <v>0</v>
      </c>
      <c r="Q3323" t="s">
        <v>15741</v>
      </c>
      <c r="R3323" t="s">
        <v>15742</v>
      </c>
      <c r="S3323">
        <v>317</v>
      </c>
      <c r="T3323" t="s">
        <v>37</v>
      </c>
      <c r="U3323" t="s">
        <v>38</v>
      </c>
      <c r="V3323" t="s">
        <v>569</v>
      </c>
      <c r="W3323" s="11">
        <v>3800000</v>
      </c>
      <c r="X3323">
        <v>1976</v>
      </c>
      <c r="Y3323">
        <v>977</v>
      </c>
      <c r="Z3323">
        <v>8.1</v>
      </c>
      <c r="AA3323">
        <v>1.85</v>
      </c>
      <c r="AB3323">
        <v>17000</v>
      </c>
    </row>
    <row r="3324" spans="1:28" x14ac:dyDescent="0.35">
      <c r="A3324" t="s">
        <v>28</v>
      </c>
      <c r="B3324" t="s">
        <v>15743</v>
      </c>
      <c r="C3324">
        <v>157</v>
      </c>
      <c r="D3324">
        <v>226</v>
      </c>
      <c r="E3324">
        <v>149</v>
      </c>
      <c r="F3324">
        <v>248</v>
      </c>
      <c r="G3324" t="s">
        <v>15744</v>
      </c>
      <c r="H3324">
        <v>503</v>
      </c>
      <c r="I3324" s="11">
        <v>198655278</v>
      </c>
      <c r="J3324" t="s">
        <v>1878</v>
      </c>
      <c r="K3324" t="s">
        <v>15745</v>
      </c>
      <c r="L3324" t="s">
        <v>15746</v>
      </c>
      <c r="M3324">
        <v>215340</v>
      </c>
      <c r="N3324">
        <v>1862</v>
      </c>
      <c r="O3324" t="s">
        <v>15747</v>
      </c>
      <c r="P3324">
        <v>1</v>
      </c>
      <c r="Q3324" t="s">
        <v>15748</v>
      </c>
      <c r="R3324" t="s">
        <v>15749</v>
      </c>
      <c r="S3324">
        <v>706</v>
      </c>
      <c r="T3324" t="s">
        <v>37</v>
      </c>
      <c r="U3324" t="s">
        <v>38</v>
      </c>
      <c r="V3324" t="s">
        <v>272</v>
      </c>
      <c r="W3324" s="11">
        <v>3977000</v>
      </c>
      <c r="X3324">
        <v>1939</v>
      </c>
      <c r="Y3324">
        <v>384</v>
      </c>
      <c r="Z3324">
        <v>8.1999999999999993</v>
      </c>
      <c r="AA3324">
        <v>1.37</v>
      </c>
      <c r="AB3324">
        <v>16000</v>
      </c>
    </row>
    <row r="3325" spans="1:28" x14ac:dyDescent="0.35">
      <c r="A3325" t="s">
        <v>28</v>
      </c>
      <c r="B3325" t="s">
        <v>15750</v>
      </c>
      <c r="C3325">
        <v>31</v>
      </c>
      <c r="D3325">
        <v>104</v>
      </c>
      <c r="E3325">
        <v>10</v>
      </c>
      <c r="F3325">
        <v>196</v>
      </c>
      <c r="G3325" t="s">
        <v>370</v>
      </c>
      <c r="H3325">
        <v>507</v>
      </c>
      <c r="I3325" s="11">
        <v>143653</v>
      </c>
      <c r="J3325" t="s">
        <v>1493</v>
      </c>
      <c r="K3325" t="s">
        <v>13192</v>
      </c>
      <c r="L3325" t="s">
        <v>15751</v>
      </c>
      <c r="M3325">
        <v>1177</v>
      </c>
      <c r="N3325">
        <v>1281</v>
      </c>
      <c r="O3325" t="s">
        <v>15752</v>
      </c>
      <c r="P3325">
        <v>0</v>
      </c>
      <c r="Q3325" t="s">
        <v>15753</v>
      </c>
      <c r="R3325" t="s">
        <v>15754</v>
      </c>
      <c r="S3325">
        <v>10</v>
      </c>
      <c r="T3325" t="s">
        <v>37</v>
      </c>
      <c r="U3325" t="s">
        <v>56</v>
      </c>
      <c r="V3325" t="s">
        <v>39</v>
      </c>
      <c r="W3325" s="11">
        <v>4000000</v>
      </c>
      <c r="X3325">
        <v>2014</v>
      </c>
      <c r="Y3325">
        <v>236</v>
      </c>
      <c r="Z3325">
        <v>6</v>
      </c>
      <c r="AA3325">
        <v>2.35</v>
      </c>
      <c r="AB3325">
        <v>0</v>
      </c>
    </row>
    <row r="3326" spans="1:28" x14ac:dyDescent="0.35">
      <c r="A3326" t="s">
        <v>28</v>
      </c>
      <c r="B3326" t="s">
        <v>14879</v>
      </c>
      <c r="C3326">
        <v>53</v>
      </c>
      <c r="D3326">
        <v>152</v>
      </c>
      <c r="E3326">
        <v>541</v>
      </c>
      <c r="F3326">
        <v>288</v>
      </c>
      <c r="G3326" t="s">
        <v>15755</v>
      </c>
      <c r="H3326">
        <v>773</v>
      </c>
      <c r="I3326" s="11">
        <v>14873</v>
      </c>
      <c r="J3326" t="s">
        <v>15756</v>
      </c>
      <c r="K3326" t="s">
        <v>1401</v>
      </c>
      <c r="L3326" t="s">
        <v>15757</v>
      </c>
      <c r="M3326">
        <v>5294</v>
      </c>
      <c r="N3326">
        <v>2888</v>
      </c>
      <c r="O3326" t="s">
        <v>14880</v>
      </c>
      <c r="P3326">
        <v>2</v>
      </c>
      <c r="Q3326" t="s">
        <v>15758</v>
      </c>
      <c r="R3326" t="s">
        <v>15759</v>
      </c>
      <c r="S3326">
        <v>67</v>
      </c>
      <c r="T3326" t="s">
        <v>37</v>
      </c>
      <c r="U3326" t="s">
        <v>38</v>
      </c>
      <c r="V3326" t="s">
        <v>5738</v>
      </c>
      <c r="W3326" s="11">
        <v>3800000</v>
      </c>
      <c r="X3326">
        <v>1965</v>
      </c>
      <c r="Y3326">
        <v>575</v>
      </c>
      <c r="Z3326">
        <v>6.8</v>
      </c>
      <c r="AA3326">
        <v>2.35</v>
      </c>
      <c r="AB3326">
        <v>251</v>
      </c>
    </row>
    <row r="3327" spans="1:28" x14ac:dyDescent="0.35">
      <c r="A3327" t="s">
        <v>28</v>
      </c>
      <c r="B3327" t="s">
        <v>15760</v>
      </c>
      <c r="C3327">
        <v>21</v>
      </c>
      <c r="D3327">
        <v>107</v>
      </c>
      <c r="E3327">
        <v>24</v>
      </c>
      <c r="F3327">
        <v>83</v>
      </c>
      <c r="G3327" t="s">
        <v>15761</v>
      </c>
      <c r="H3327">
        <v>277</v>
      </c>
      <c r="I3327" s="11">
        <v>8000000</v>
      </c>
      <c r="J3327" t="s">
        <v>15762</v>
      </c>
      <c r="K3327" t="s">
        <v>15763</v>
      </c>
      <c r="L3327" t="s">
        <v>15764</v>
      </c>
      <c r="M3327">
        <v>3167</v>
      </c>
      <c r="N3327">
        <v>731</v>
      </c>
      <c r="O3327" t="s">
        <v>15765</v>
      </c>
      <c r="P3327">
        <v>0</v>
      </c>
      <c r="Q3327" t="s">
        <v>15766</v>
      </c>
      <c r="R3327" t="s">
        <v>15767</v>
      </c>
      <c r="S3327">
        <v>90</v>
      </c>
      <c r="T3327" t="s">
        <v>37</v>
      </c>
      <c r="U3327" t="s">
        <v>38</v>
      </c>
      <c r="V3327" t="s">
        <v>13994</v>
      </c>
      <c r="W3327" s="11">
        <v>3768785</v>
      </c>
      <c r="X3327">
        <v>1950</v>
      </c>
      <c r="Y3327">
        <v>244</v>
      </c>
      <c r="Z3327">
        <v>7</v>
      </c>
      <c r="AA3327">
        <v>1.37</v>
      </c>
      <c r="AB3327">
        <v>456</v>
      </c>
    </row>
    <row r="3328" spans="1:28" x14ac:dyDescent="0.35">
      <c r="A3328" t="s">
        <v>28</v>
      </c>
      <c r="B3328" t="s">
        <v>15770</v>
      </c>
      <c r="C3328">
        <v>78</v>
      </c>
      <c r="D3328">
        <v>95</v>
      </c>
      <c r="E3328">
        <v>89</v>
      </c>
      <c r="F3328">
        <v>388</v>
      </c>
      <c r="G3328" t="s">
        <v>7781</v>
      </c>
      <c r="H3328">
        <v>963</v>
      </c>
      <c r="I3328" s="11">
        <v>37606</v>
      </c>
      <c r="J3328" t="s">
        <v>8601</v>
      </c>
      <c r="K3328" t="s">
        <v>2923</v>
      </c>
      <c r="L3328" t="s">
        <v>15771</v>
      </c>
      <c r="M3328">
        <v>31836</v>
      </c>
      <c r="N3328">
        <v>2658</v>
      </c>
      <c r="O3328" t="s">
        <v>12391</v>
      </c>
      <c r="P3328">
        <v>0</v>
      </c>
      <c r="Q3328" t="s">
        <v>15772</v>
      </c>
      <c r="R3328" t="s">
        <v>15773</v>
      </c>
      <c r="S3328">
        <v>90</v>
      </c>
      <c r="T3328" t="s">
        <v>37</v>
      </c>
      <c r="U3328" t="s">
        <v>263</v>
      </c>
      <c r="V3328" t="s">
        <v>569</v>
      </c>
      <c r="W3328" s="11">
        <v>3500000</v>
      </c>
      <c r="X3328">
        <v>2009</v>
      </c>
      <c r="Y3328">
        <v>654</v>
      </c>
      <c r="Z3328">
        <v>6.8</v>
      </c>
      <c r="AA3328">
        <v>2.35</v>
      </c>
      <c r="AB3328">
        <v>0</v>
      </c>
    </row>
    <row r="3329" spans="1:28" x14ac:dyDescent="0.35">
      <c r="A3329" t="s">
        <v>28</v>
      </c>
      <c r="B3329" t="s">
        <v>15774</v>
      </c>
      <c r="C3329">
        <v>41</v>
      </c>
      <c r="D3329">
        <v>102</v>
      </c>
      <c r="E3329">
        <v>136</v>
      </c>
      <c r="F3329">
        <v>48</v>
      </c>
      <c r="G3329" t="s">
        <v>15775</v>
      </c>
      <c r="H3329">
        <v>89</v>
      </c>
      <c r="I3329" s="11">
        <v>2956000</v>
      </c>
      <c r="J3329" t="s">
        <v>15776</v>
      </c>
      <c r="K3329" t="s">
        <v>15777</v>
      </c>
      <c r="L3329" t="s">
        <v>15778</v>
      </c>
      <c r="M3329">
        <v>3258</v>
      </c>
      <c r="N3329">
        <v>282</v>
      </c>
      <c r="O3329" t="s">
        <v>15779</v>
      </c>
      <c r="P3329">
        <v>0</v>
      </c>
      <c r="Q3329" t="s">
        <v>15780</v>
      </c>
      <c r="R3329" t="s">
        <v>15781</v>
      </c>
      <c r="S3329">
        <v>54</v>
      </c>
      <c r="T3329" t="s">
        <v>37</v>
      </c>
      <c r="U3329" t="s">
        <v>38</v>
      </c>
      <c r="V3329" t="s">
        <v>5738</v>
      </c>
      <c r="W3329" s="11">
        <v>3700000</v>
      </c>
      <c r="X3329">
        <v>1948</v>
      </c>
      <c r="Y3329">
        <v>78</v>
      </c>
      <c r="Z3329">
        <v>7.1</v>
      </c>
      <c r="AA3329">
        <v>1.37</v>
      </c>
      <c r="AB3329">
        <v>359</v>
      </c>
    </row>
    <row r="3330" spans="1:28" x14ac:dyDescent="0.35">
      <c r="A3330" t="s">
        <v>28</v>
      </c>
      <c r="B3330" t="s">
        <v>15782</v>
      </c>
      <c r="C3330">
        <v>61</v>
      </c>
      <c r="D3330">
        <v>99</v>
      </c>
      <c r="E3330">
        <v>29</v>
      </c>
      <c r="F3330">
        <v>64</v>
      </c>
      <c r="G3330" t="s">
        <v>10841</v>
      </c>
      <c r="H3330">
        <v>117</v>
      </c>
      <c r="I3330" s="11">
        <v>19959</v>
      </c>
      <c r="J3330" t="s">
        <v>3270</v>
      </c>
      <c r="K3330" t="s">
        <v>15783</v>
      </c>
      <c r="L3330" t="s">
        <v>15784</v>
      </c>
      <c r="M3330">
        <v>3579</v>
      </c>
      <c r="N3330">
        <v>298</v>
      </c>
      <c r="O3330" t="s">
        <v>6301</v>
      </c>
      <c r="P3330">
        <v>2</v>
      </c>
      <c r="Q3330" t="s">
        <v>15785</v>
      </c>
      <c r="R3330" t="s">
        <v>15786</v>
      </c>
      <c r="S3330">
        <v>14</v>
      </c>
      <c r="T3330" t="s">
        <v>37</v>
      </c>
      <c r="U3330" t="s">
        <v>8167</v>
      </c>
      <c r="V3330" t="s">
        <v>569</v>
      </c>
      <c r="W3330" s="11">
        <v>3800000</v>
      </c>
      <c r="X3330">
        <v>2009</v>
      </c>
      <c r="Y3330">
        <v>64</v>
      </c>
      <c r="Z3330">
        <v>6.9</v>
      </c>
      <c r="AA3330">
        <v>2.35</v>
      </c>
      <c r="AB3330">
        <v>0</v>
      </c>
    </row>
    <row r="3331" spans="1:28" x14ac:dyDescent="0.35">
      <c r="A3331" t="s">
        <v>28</v>
      </c>
      <c r="B3331" t="s">
        <v>10900</v>
      </c>
      <c r="C3331">
        <v>112</v>
      </c>
      <c r="D3331">
        <v>109</v>
      </c>
      <c r="E3331">
        <v>13</v>
      </c>
      <c r="F3331">
        <v>480</v>
      </c>
      <c r="G3331" t="s">
        <v>4548</v>
      </c>
      <c r="H3331">
        <v>3000</v>
      </c>
      <c r="I3331" s="11">
        <v>2706659</v>
      </c>
      <c r="J3331" t="s">
        <v>2450</v>
      </c>
      <c r="K3331" t="s">
        <v>703</v>
      </c>
      <c r="L3331" t="s">
        <v>15787</v>
      </c>
      <c r="M3331">
        <v>17770</v>
      </c>
      <c r="N3331">
        <v>5977</v>
      </c>
      <c r="O3331" t="s">
        <v>1499</v>
      </c>
      <c r="P3331">
        <v>0</v>
      </c>
      <c r="Q3331" t="s">
        <v>15788</v>
      </c>
      <c r="R3331" t="s">
        <v>15789</v>
      </c>
      <c r="S3331">
        <v>172</v>
      </c>
      <c r="T3331" t="s">
        <v>37</v>
      </c>
      <c r="U3331" t="s">
        <v>56</v>
      </c>
      <c r="V3331" t="s">
        <v>569</v>
      </c>
      <c r="W3331" s="11">
        <v>2000000</v>
      </c>
      <c r="X3331">
        <v>2006</v>
      </c>
      <c r="Y3331">
        <v>796</v>
      </c>
      <c r="Z3331">
        <v>6.9</v>
      </c>
      <c r="AA3331">
        <v>1.85</v>
      </c>
      <c r="AB3331">
        <v>0</v>
      </c>
    </row>
    <row r="3332" spans="1:28" x14ac:dyDescent="0.35">
      <c r="A3332" t="s">
        <v>28</v>
      </c>
      <c r="B3332" t="s">
        <v>4905</v>
      </c>
      <c r="C3332">
        <v>349</v>
      </c>
      <c r="D3332">
        <v>113</v>
      </c>
      <c r="E3332">
        <v>174</v>
      </c>
      <c r="F3332">
        <v>767</v>
      </c>
      <c r="G3332" t="s">
        <v>117</v>
      </c>
      <c r="H3332">
        <v>14000</v>
      </c>
      <c r="I3332" s="11">
        <v>61094903</v>
      </c>
      <c r="J3332" t="s">
        <v>1123</v>
      </c>
      <c r="K3332" t="s">
        <v>223</v>
      </c>
      <c r="L3332" t="s">
        <v>6132</v>
      </c>
      <c r="M3332">
        <v>210548</v>
      </c>
      <c r="N3332">
        <v>17151</v>
      </c>
      <c r="O3332" t="s">
        <v>6133</v>
      </c>
      <c r="P3332">
        <v>3</v>
      </c>
      <c r="Q3332" t="s">
        <v>6134</v>
      </c>
      <c r="R3332" t="s">
        <v>6135</v>
      </c>
      <c r="S3332">
        <v>332</v>
      </c>
      <c r="T3332" t="s">
        <v>37</v>
      </c>
      <c r="U3332" t="s">
        <v>56</v>
      </c>
      <c r="V3332" t="s">
        <v>39</v>
      </c>
      <c r="W3332" s="11">
        <v>30000000</v>
      </c>
      <c r="X3332">
        <v>2011</v>
      </c>
      <c r="Y3332">
        <v>902</v>
      </c>
      <c r="Z3332">
        <v>6.9</v>
      </c>
      <c r="AA3332">
        <v>2.35</v>
      </c>
      <c r="AB3332">
        <v>29000</v>
      </c>
    </row>
    <row r="3333" spans="1:28" x14ac:dyDescent="0.35">
      <c r="A3333" t="s">
        <v>28</v>
      </c>
      <c r="B3333" t="s">
        <v>11947</v>
      </c>
      <c r="C3333">
        <v>122</v>
      </c>
      <c r="D3333">
        <v>91</v>
      </c>
      <c r="E3333">
        <v>11</v>
      </c>
      <c r="F3333">
        <v>121</v>
      </c>
      <c r="G3333" t="s">
        <v>185</v>
      </c>
      <c r="H3333">
        <v>1000</v>
      </c>
      <c r="I3333" s="11">
        <v>45857453</v>
      </c>
      <c r="J3333" t="s">
        <v>5265</v>
      </c>
      <c r="K3333" t="s">
        <v>133</v>
      </c>
      <c r="L3333" t="s">
        <v>15791</v>
      </c>
      <c r="M3333">
        <v>82232</v>
      </c>
      <c r="N3333">
        <v>2323</v>
      </c>
      <c r="O3333" t="s">
        <v>15792</v>
      </c>
      <c r="P3333">
        <v>3</v>
      </c>
      <c r="Q3333" t="s">
        <v>15793</v>
      </c>
      <c r="R3333" t="s">
        <v>15794</v>
      </c>
      <c r="S3333">
        <v>174</v>
      </c>
      <c r="T3333" t="s">
        <v>37</v>
      </c>
      <c r="U3333" t="s">
        <v>56</v>
      </c>
      <c r="V3333" t="s">
        <v>569</v>
      </c>
      <c r="W3333" s="11">
        <v>3500000</v>
      </c>
      <c r="X3333">
        <v>1997</v>
      </c>
      <c r="Y3333">
        <v>891</v>
      </c>
      <c r="Z3333">
        <v>7.2</v>
      </c>
      <c r="AA3333">
        <v>1.85</v>
      </c>
      <c r="AB3333">
        <v>0</v>
      </c>
    </row>
    <row r="3334" spans="1:28" x14ac:dyDescent="0.35">
      <c r="A3334" t="s">
        <v>28</v>
      </c>
      <c r="B3334" t="s">
        <v>15795</v>
      </c>
      <c r="C3334">
        <v>134</v>
      </c>
      <c r="D3334">
        <v>88</v>
      </c>
      <c r="E3334">
        <v>104</v>
      </c>
      <c r="F3334">
        <v>318</v>
      </c>
      <c r="G3334" t="s">
        <v>15796</v>
      </c>
      <c r="H3334">
        <v>628</v>
      </c>
      <c r="I3334" s="11">
        <v>83400000</v>
      </c>
      <c r="J3334" t="s">
        <v>1611</v>
      </c>
      <c r="K3334" t="s">
        <v>15797</v>
      </c>
      <c r="L3334" t="s">
        <v>15798</v>
      </c>
      <c r="M3334">
        <v>160281</v>
      </c>
      <c r="N3334">
        <v>2726</v>
      </c>
      <c r="O3334" t="s">
        <v>15799</v>
      </c>
      <c r="P3334">
        <v>0</v>
      </c>
      <c r="Q3334" t="s">
        <v>15800</v>
      </c>
      <c r="R3334" t="s">
        <v>15801</v>
      </c>
      <c r="S3334">
        <v>427</v>
      </c>
      <c r="T3334" t="s">
        <v>37</v>
      </c>
      <c r="U3334" t="s">
        <v>38</v>
      </c>
      <c r="V3334" t="s">
        <v>90</v>
      </c>
      <c r="W3334" s="11">
        <v>3500000</v>
      </c>
      <c r="X3334">
        <v>1980</v>
      </c>
      <c r="Y3334">
        <v>575</v>
      </c>
      <c r="Z3334">
        <v>7.8</v>
      </c>
      <c r="AA3334">
        <v>1.85</v>
      </c>
      <c r="AB3334">
        <v>16000</v>
      </c>
    </row>
    <row r="3335" spans="1:28" x14ac:dyDescent="0.35">
      <c r="A3335" t="s">
        <v>720</v>
      </c>
      <c r="B3335" t="s">
        <v>2960</v>
      </c>
      <c r="C3335">
        <v>20</v>
      </c>
      <c r="D3335">
        <v>97</v>
      </c>
      <c r="E3335">
        <v>473</v>
      </c>
      <c r="F3335">
        <v>624</v>
      </c>
      <c r="G3335" t="s">
        <v>3723</v>
      </c>
      <c r="H3335">
        <v>826</v>
      </c>
      <c r="I3335" s="11">
        <v>27900000</v>
      </c>
      <c r="J3335" t="s">
        <v>2450</v>
      </c>
      <c r="K3335" t="s">
        <v>6075</v>
      </c>
      <c r="L3335" t="s">
        <v>15802</v>
      </c>
      <c r="M3335">
        <v>74626</v>
      </c>
      <c r="N3335">
        <v>3455</v>
      </c>
      <c r="O3335" t="s">
        <v>4765</v>
      </c>
      <c r="P3335">
        <v>1</v>
      </c>
      <c r="Q3335" t="s">
        <v>15803</v>
      </c>
      <c r="R3335" t="s">
        <v>15804</v>
      </c>
      <c r="S3335">
        <v>157</v>
      </c>
      <c r="T3335" t="s">
        <v>37</v>
      </c>
      <c r="U3335" t="s">
        <v>38</v>
      </c>
      <c r="V3335" t="s">
        <v>569</v>
      </c>
      <c r="W3335" s="11">
        <v>3500000</v>
      </c>
      <c r="X3335">
        <v>1995</v>
      </c>
      <c r="Y3335">
        <v>723</v>
      </c>
      <c r="Z3335">
        <v>7.3</v>
      </c>
      <c r="AA3335">
        <v>1.85</v>
      </c>
      <c r="AB3335">
        <v>8000</v>
      </c>
    </row>
    <row r="3336" spans="1:28" x14ac:dyDescent="0.35">
      <c r="A3336" t="s">
        <v>28</v>
      </c>
      <c r="B3336" t="s">
        <v>2565</v>
      </c>
      <c r="C3336">
        <v>28</v>
      </c>
      <c r="D3336">
        <v>97</v>
      </c>
      <c r="E3336">
        <v>117</v>
      </c>
      <c r="F3336">
        <v>556</v>
      </c>
      <c r="G3336" t="s">
        <v>2751</v>
      </c>
      <c r="H3336">
        <v>851</v>
      </c>
      <c r="I3336" s="11">
        <v>27900000</v>
      </c>
      <c r="J3336" t="s">
        <v>2062</v>
      </c>
      <c r="K3336" t="s">
        <v>775</v>
      </c>
      <c r="L3336" t="s">
        <v>15805</v>
      </c>
      <c r="M3336">
        <v>39508</v>
      </c>
      <c r="N3336">
        <v>3036</v>
      </c>
      <c r="O3336" t="s">
        <v>11909</v>
      </c>
      <c r="P3336">
        <v>2</v>
      </c>
      <c r="Q3336" t="s">
        <v>15806</v>
      </c>
      <c r="R3336" t="s">
        <v>15807</v>
      </c>
      <c r="S3336">
        <v>96</v>
      </c>
      <c r="T3336" t="s">
        <v>37</v>
      </c>
      <c r="U3336" t="s">
        <v>38</v>
      </c>
      <c r="V3336" t="s">
        <v>569</v>
      </c>
      <c r="W3336" s="11">
        <v>3500000</v>
      </c>
      <c r="X3336">
        <v>1993</v>
      </c>
      <c r="Y3336">
        <v>582</v>
      </c>
      <c r="Z3336">
        <v>7.5</v>
      </c>
      <c r="AA3336">
        <v>1.85</v>
      </c>
      <c r="AB3336">
        <v>0</v>
      </c>
    </row>
    <row r="3337" spans="1:28" x14ac:dyDescent="0.35">
      <c r="A3337" t="s">
        <v>28</v>
      </c>
      <c r="B3337" t="s">
        <v>15808</v>
      </c>
      <c r="C3337">
        <v>95</v>
      </c>
      <c r="D3337">
        <v>85</v>
      </c>
      <c r="E3337">
        <v>10</v>
      </c>
      <c r="F3337">
        <v>178</v>
      </c>
      <c r="G3337" t="s">
        <v>4493</v>
      </c>
      <c r="H3337">
        <v>3000</v>
      </c>
      <c r="I3337" s="11">
        <v>14000000</v>
      </c>
      <c r="J3337" t="s">
        <v>7620</v>
      </c>
      <c r="K3337" t="s">
        <v>7571</v>
      </c>
      <c r="L3337" t="s">
        <v>15809</v>
      </c>
      <c r="M3337">
        <v>15956</v>
      </c>
      <c r="N3337">
        <v>3617</v>
      </c>
      <c r="O3337" t="s">
        <v>15545</v>
      </c>
      <c r="P3337">
        <v>0</v>
      </c>
      <c r="Q3337" t="s">
        <v>15810</v>
      </c>
      <c r="R3337" t="s">
        <v>15811</v>
      </c>
      <c r="S3337">
        <v>118</v>
      </c>
      <c r="T3337" t="s">
        <v>37</v>
      </c>
      <c r="U3337" t="s">
        <v>38</v>
      </c>
      <c r="V3337" t="s">
        <v>569</v>
      </c>
      <c r="W3337" s="11">
        <v>3500000</v>
      </c>
      <c r="X3337">
        <v>1987</v>
      </c>
      <c r="Y3337">
        <v>273</v>
      </c>
      <c r="Z3337">
        <v>6</v>
      </c>
      <c r="AA3337">
        <v>1.85</v>
      </c>
      <c r="AB3337">
        <v>1000</v>
      </c>
    </row>
    <row r="3338" spans="1:28" x14ac:dyDescent="0.35">
      <c r="A3338" t="s">
        <v>28</v>
      </c>
      <c r="B3338" t="s">
        <v>15812</v>
      </c>
      <c r="C3338">
        <v>425</v>
      </c>
      <c r="D3338">
        <v>92</v>
      </c>
      <c r="E3338">
        <v>22</v>
      </c>
      <c r="F3338">
        <v>159</v>
      </c>
      <c r="G3338" t="s">
        <v>15813</v>
      </c>
      <c r="H3338">
        <v>648</v>
      </c>
      <c r="I3338" s="11">
        <v>25138292</v>
      </c>
      <c r="J3338" t="s">
        <v>4883</v>
      </c>
      <c r="K3338" t="s">
        <v>7515</v>
      </c>
      <c r="L3338" t="s">
        <v>15814</v>
      </c>
      <c r="M3338">
        <v>66483</v>
      </c>
      <c r="N3338">
        <v>1122</v>
      </c>
      <c r="O3338" t="s">
        <v>1206</v>
      </c>
      <c r="P3338">
        <v>0</v>
      </c>
      <c r="Q3338" t="s">
        <v>15815</v>
      </c>
      <c r="R3338" t="s">
        <v>15816</v>
      </c>
      <c r="S3338">
        <v>452</v>
      </c>
      <c r="T3338" t="s">
        <v>37</v>
      </c>
      <c r="U3338" t="s">
        <v>38</v>
      </c>
      <c r="V3338" t="s">
        <v>569</v>
      </c>
      <c r="W3338" s="11">
        <v>3500000</v>
      </c>
      <c r="X3338">
        <v>2015</v>
      </c>
      <c r="Y3338">
        <v>191</v>
      </c>
      <c r="Z3338">
        <v>6.8</v>
      </c>
      <c r="AA3338">
        <v>1.66</v>
      </c>
      <c r="AB3338">
        <v>43000</v>
      </c>
    </row>
    <row r="3339" spans="1:28" x14ac:dyDescent="0.35">
      <c r="A3339" t="s">
        <v>28</v>
      </c>
      <c r="B3339" t="s">
        <v>15817</v>
      </c>
      <c r="C3339">
        <v>19</v>
      </c>
      <c r="D3339">
        <v>93</v>
      </c>
      <c r="E3339">
        <v>0</v>
      </c>
      <c r="F3339">
        <v>78</v>
      </c>
      <c r="G3339" t="s">
        <v>15818</v>
      </c>
      <c r="H3339">
        <v>625</v>
      </c>
      <c r="I3339" s="11">
        <v>10305534</v>
      </c>
      <c r="J3339" t="s">
        <v>1611</v>
      </c>
      <c r="K3339" t="s">
        <v>15819</v>
      </c>
      <c r="L3339" t="s">
        <v>15820</v>
      </c>
      <c r="M3339">
        <v>1721</v>
      </c>
      <c r="N3339">
        <v>987</v>
      </c>
      <c r="O3339" t="s">
        <v>15821</v>
      </c>
      <c r="P3339">
        <v>2</v>
      </c>
      <c r="Q3339" t="s">
        <v>15822</v>
      </c>
      <c r="R3339" t="s">
        <v>15823</v>
      </c>
      <c r="S3339">
        <v>38</v>
      </c>
      <c r="T3339" t="s">
        <v>37</v>
      </c>
      <c r="U3339" t="s">
        <v>38</v>
      </c>
      <c r="V3339" t="s">
        <v>569</v>
      </c>
      <c r="W3339" s="11">
        <v>3500000</v>
      </c>
      <c r="X3339">
        <v>1998</v>
      </c>
      <c r="Y3339">
        <v>118</v>
      </c>
      <c r="Z3339">
        <v>3.9</v>
      </c>
      <c r="AA3339">
        <v>1.85</v>
      </c>
      <c r="AB3339">
        <v>280</v>
      </c>
    </row>
    <row r="3340" spans="1:28" x14ac:dyDescent="0.35">
      <c r="A3340" t="s">
        <v>28</v>
      </c>
      <c r="B3340" t="s">
        <v>15730</v>
      </c>
      <c r="C3340">
        <v>43</v>
      </c>
      <c r="D3340">
        <v>96</v>
      </c>
      <c r="E3340">
        <v>0</v>
      </c>
      <c r="F3340">
        <v>111</v>
      </c>
      <c r="G3340" t="s">
        <v>10876</v>
      </c>
      <c r="H3340">
        <v>385</v>
      </c>
      <c r="I3340" s="11">
        <v>9449219</v>
      </c>
      <c r="J3340" t="s">
        <v>1375</v>
      </c>
      <c r="K3340" t="s">
        <v>6551</v>
      </c>
      <c r="L3340" t="s">
        <v>15824</v>
      </c>
      <c r="M3340">
        <v>13949</v>
      </c>
      <c r="N3340">
        <v>995</v>
      </c>
      <c r="O3340" t="s">
        <v>15825</v>
      </c>
      <c r="P3340">
        <v>2</v>
      </c>
      <c r="Q3340" t="s">
        <v>15826</v>
      </c>
      <c r="R3340" t="s">
        <v>15827</v>
      </c>
      <c r="S3340">
        <v>98</v>
      </c>
      <c r="T3340" t="s">
        <v>37</v>
      </c>
      <c r="U3340" t="s">
        <v>38</v>
      </c>
      <c r="V3340" t="s">
        <v>569</v>
      </c>
      <c r="W3340" s="11">
        <v>3500000</v>
      </c>
      <c r="X3340">
        <v>1996</v>
      </c>
      <c r="Y3340">
        <v>356</v>
      </c>
      <c r="Z3340">
        <v>6.1</v>
      </c>
      <c r="AA3340">
        <v>1.85</v>
      </c>
      <c r="AB3340">
        <v>453</v>
      </c>
    </row>
    <row r="3341" spans="1:28" x14ac:dyDescent="0.35">
      <c r="A3341" t="s">
        <v>720</v>
      </c>
      <c r="B3341" t="s">
        <v>1077</v>
      </c>
      <c r="C3341">
        <v>127</v>
      </c>
      <c r="D3341">
        <v>105</v>
      </c>
      <c r="E3341">
        <v>386</v>
      </c>
      <c r="F3341">
        <v>248</v>
      </c>
      <c r="G3341" t="s">
        <v>11457</v>
      </c>
      <c r="H3341">
        <v>3000</v>
      </c>
      <c r="I3341" s="11">
        <v>6390032</v>
      </c>
      <c r="J3341" t="s">
        <v>1493</v>
      </c>
      <c r="K3341" t="s">
        <v>490</v>
      </c>
      <c r="L3341" t="s">
        <v>15828</v>
      </c>
      <c r="M3341">
        <v>24977</v>
      </c>
      <c r="N3341">
        <v>4238</v>
      </c>
      <c r="O3341" t="s">
        <v>7343</v>
      </c>
      <c r="P3341">
        <v>2</v>
      </c>
      <c r="Q3341" t="s">
        <v>15829</v>
      </c>
      <c r="R3341" t="s">
        <v>15830</v>
      </c>
      <c r="S3341">
        <v>229</v>
      </c>
      <c r="T3341" t="s">
        <v>37</v>
      </c>
      <c r="U3341" t="s">
        <v>38</v>
      </c>
      <c r="V3341" t="s">
        <v>569</v>
      </c>
      <c r="W3341" s="11">
        <v>3500000</v>
      </c>
      <c r="X3341">
        <v>1998</v>
      </c>
      <c r="Y3341">
        <v>258</v>
      </c>
      <c r="Z3341">
        <v>7.5</v>
      </c>
      <c r="AA3341">
        <v>2.35</v>
      </c>
      <c r="AB3341">
        <v>0</v>
      </c>
    </row>
    <row r="3342" spans="1:28" x14ac:dyDescent="0.35">
      <c r="A3342" t="s">
        <v>28</v>
      </c>
      <c r="B3342" t="s">
        <v>9781</v>
      </c>
      <c r="C3342">
        <v>262</v>
      </c>
      <c r="D3342">
        <v>129</v>
      </c>
      <c r="E3342">
        <v>195</v>
      </c>
      <c r="F3342">
        <v>50</v>
      </c>
      <c r="G3342" t="s">
        <v>15831</v>
      </c>
      <c r="H3342">
        <v>827</v>
      </c>
      <c r="I3342" s="11">
        <v>20167424</v>
      </c>
      <c r="J3342" t="s">
        <v>1861</v>
      </c>
      <c r="K3342" t="s">
        <v>15832</v>
      </c>
      <c r="L3342" t="s">
        <v>15833</v>
      </c>
      <c r="M3342">
        <v>131831</v>
      </c>
      <c r="N3342">
        <v>1044</v>
      </c>
      <c r="O3342" t="s">
        <v>15834</v>
      </c>
      <c r="P3342">
        <v>0</v>
      </c>
      <c r="Q3342" t="s">
        <v>15835</v>
      </c>
      <c r="R3342" t="s">
        <v>15836</v>
      </c>
      <c r="S3342">
        <v>231</v>
      </c>
      <c r="T3342" t="s">
        <v>2679</v>
      </c>
      <c r="U3342" t="s">
        <v>15837</v>
      </c>
      <c r="V3342" t="s">
        <v>569</v>
      </c>
      <c r="W3342" s="11">
        <v>2000000</v>
      </c>
      <c r="X3342">
        <v>2009</v>
      </c>
      <c r="Y3342">
        <v>88</v>
      </c>
      <c r="Z3342">
        <v>8.1999999999999993</v>
      </c>
      <c r="AA3342">
        <v>2.35</v>
      </c>
      <c r="AB3342">
        <v>33000</v>
      </c>
    </row>
    <row r="3343" spans="1:28" x14ac:dyDescent="0.35">
      <c r="A3343" t="s">
        <v>28</v>
      </c>
      <c r="B3343" t="s">
        <v>74</v>
      </c>
      <c r="C3343">
        <v>252</v>
      </c>
      <c r="D3343">
        <v>37</v>
      </c>
      <c r="E3343">
        <v>0</v>
      </c>
      <c r="F3343">
        <v>199</v>
      </c>
      <c r="G3343" t="s">
        <v>15838</v>
      </c>
      <c r="H3343">
        <v>634</v>
      </c>
      <c r="I3343" s="11">
        <v>5923044</v>
      </c>
      <c r="J3343" t="s">
        <v>7620</v>
      </c>
      <c r="K3343" t="s">
        <v>13259</v>
      </c>
      <c r="L3343" t="s">
        <v>15839</v>
      </c>
      <c r="M3343">
        <v>113451</v>
      </c>
      <c r="N3343">
        <v>1347</v>
      </c>
      <c r="O3343" t="s">
        <v>15840</v>
      </c>
      <c r="P3343">
        <v>0</v>
      </c>
      <c r="Q3343" t="s">
        <v>15841</v>
      </c>
      <c r="R3343" t="s">
        <v>15842</v>
      </c>
      <c r="S3343">
        <v>537</v>
      </c>
      <c r="T3343" t="s">
        <v>37</v>
      </c>
      <c r="U3343" t="s">
        <v>38</v>
      </c>
      <c r="V3343" t="s">
        <v>6963</v>
      </c>
      <c r="W3343" s="11">
        <v>3600000</v>
      </c>
      <c r="X3343">
        <v>1987</v>
      </c>
      <c r="Y3343">
        <v>328</v>
      </c>
      <c r="Z3343">
        <v>7.8</v>
      </c>
      <c r="AA3343">
        <v>1.85</v>
      </c>
      <c r="AB3343">
        <v>0</v>
      </c>
    </row>
    <row r="3344" spans="1:28" x14ac:dyDescent="0.35">
      <c r="A3344" t="s">
        <v>28</v>
      </c>
      <c r="B3344" t="s">
        <v>15843</v>
      </c>
      <c r="C3344">
        <v>31</v>
      </c>
      <c r="D3344">
        <v>81</v>
      </c>
      <c r="E3344">
        <v>0</v>
      </c>
      <c r="F3344">
        <v>542</v>
      </c>
      <c r="G3344" t="s">
        <v>9052</v>
      </c>
      <c r="H3344">
        <v>560</v>
      </c>
      <c r="I3344" s="11">
        <v>3293258</v>
      </c>
      <c r="J3344" t="s">
        <v>15844</v>
      </c>
      <c r="K3344" t="s">
        <v>2188</v>
      </c>
      <c r="L3344" t="s">
        <v>15845</v>
      </c>
      <c r="M3344">
        <v>11399</v>
      </c>
      <c r="N3344">
        <v>2238</v>
      </c>
      <c r="O3344" t="s">
        <v>6596</v>
      </c>
      <c r="P3344">
        <v>0</v>
      </c>
      <c r="Q3344" t="s">
        <v>15846</v>
      </c>
      <c r="R3344" t="s">
        <v>15847</v>
      </c>
      <c r="S3344">
        <v>131</v>
      </c>
      <c r="T3344" t="s">
        <v>37</v>
      </c>
      <c r="U3344" t="s">
        <v>38</v>
      </c>
      <c r="V3344" t="s">
        <v>39</v>
      </c>
      <c r="W3344" s="11">
        <v>3000000</v>
      </c>
      <c r="X3344">
        <v>2001</v>
      </c>
      <c r="Y3344">
        <v>555</v>
      </c>
      <c r="Z3344">
        <v>5.2</v>
      </c>
      <c r="AA3344">
        <v>1.85</v>
      </c>
      <c r="AB3344">
        <v>0</v>
      </c>
    </row>
    <row r="3345" spans="1:28" x14ac:dyDescent="0.35">
      <c r="A3345" t="s">
        <v>28</v>
      </c>
      <c r="B3345" t="s">
        <v>15848</v>
      </c>
      <c r="C3345">
        <v>39</v>
      </c>
      <c r="D3345">
        <v>106</v>
      </c>
      <c r="E3345">
        <v>22</v>
      </c>
      <c r="F3345">
        <v>10</v>
      </c>
      <c r="G3345" t="s">
        <v>15849</v>
      </c>
      <c r="H3345">
        <v>174</v>
      </c>
      <c r="I3345" s="11">
        <v>886410</v>
      </c>
      <c r="J3345" t="s">
        <v>6206</v>
      </c>
      <c r="K3345" t="s">
        <v>15850</v>
      </c>
      <c r="L3345" t="s">
        <v>15851</v>
      </c>
      <c r="M3345">
        <v>1024</v>
      </c>
      <c r="N3345">
        <v>222</v>
      </c>
      <c r="O3345" t="s">
        <v>15852</v>
      </c>
      <c r="P3345">
        <v>0</v>
      </c>
      <c r="Q3345" t="s">
        <v>15853</v>
      </c>
      <c r="R3345" t="s">
        <v>15854</v>
      </c>
      <c r="S3345">
        <v>494</v>
      </c>
      <c r="T3345" t="s">
        <v>2679</v>
      </c>
      <c r="U3345" t="s">
        <v>2795</v>
      </c>
      <c r="V3345" t="s">
        <v>569</v>
      </c>
      <c r="W3345" s="11">
        <v>3500000</v>
      </c>
      <c r="X3345">
        <v>1998</v>
      </c>
      <c r="Y3345">
        <v>16</v>
      </c>
      <c r="Z3345">
        <v>6.8</v>
      </c>
      <c r="AA3345">
        <v>1.85</v>
      </c>
      <c r="AB3345">
        <v>140</v>
      </c>
    </row>
    <row r="3346" spans="1:28" x14ac:dyDescent="0.35">
      <c r="A3346" t="s">
        <v>28</v>
      </c>
      <c r="B3346" t="s">
        <v>15855</v>
      </c>
      <c r="C3346">
        <v>337</v>
      </c>
      <c r="D3346">
        <v>103</v>
      </c>
      <c r="E3346">
        <v>12</v>
      </c>
      <c r="F3346">
        <v>4</v>
      </c>
      <c r="G3346" t="s">
        <v>15856</v>
      </c>
      <c r="H3346">
        <v>29</v>
      </c>
      <c r="I3346" s="11">
        <v>252652</v>
      </c>
      <c r="J3346" t="s">
        <v>15857</v>
      </c>
      <c r="K3346" t="s">
        <v>15858</v>
      </c>
      <c r="L3346" t="s">
        <v>15859</v>
      </c>
      <c r="M3346">
        <v>54104</v>
      </c>
      <c r="N3346">
        <v>44</v>
      </c>
      <c r="O3346" t="s">
        <v>15860</v>
      </c>
      <c r="P3346">
        <v>0</v>
      </c>
      <c r="Q3346" t="s">
        <v>15861</v>
      </c>
      <c r="R3346" t="s">
        <v>15862</v>
      </c>
      <c r="S3346">
        <v>199</v>
      </c>
      <c r="T3346" t="s">
        <v>15039</v>
      </c>
      <c r="U3346" t="s">
        <v>11492</v>
      </c>
      <c r="V3346" t="s">
        <v>39</v>
      </c>
      <c r="W3346" s="11">
        <v>19900000</v>
      </c>
      <c r="X3346">
        <v>2010</v>
      </c>
      <c r="Y3346">
        <v>4</v>
      </c>
      <c r="Z3346">
        <v>7</v>
      </c>
      <c r="AA3346">
        <v>1.85</v>
      </c>
      <c r="AB3346">
        <v>38000</v>
      </c>
    </row>
    <row r="3347" spans="1:28" x14ac:dyDescent="0.35">
      <c r="A3347" t="s">
        <v>28</v>
      </c>
      <c r="B3347" t="s">
        <v>15863</v>
      </c>
      <c r="C3347">
        <v>30</v>
      </c>
      <c r="D3347">
        <v>101</v>
      </c>
      <c r="E3347">
        <v>0</v>
      </c>
      <c r="F3347">
        <v>681</v>
      </c>
      <c r="G3347" t="s">
        <v>405</v>
      </c>
      <c r="H3347">
        <v>827</v>
      </c>
      <c r="I3347" s="11">
        <v>220234</v>
      </c>
      <c r="J3347" t="s">
        <v>1618</v>
      </c>
      <c r="K3347" t="s">
        <v>1495</v>
      </c>
      <c r="L3347" t="s">
        <v>15864</v>
      </c>
      <c r="M3347">
        <v>1950</v>
      </c>
      <c r="N3347">
        <v>3574</v>
      </c>
      <c r="O3347" t="s">
        <v>2128</v>
      </c>
      <c r="P3347">
        <v>3</v>
      </c>
      <c r="Q3347" t="s">
        <v>15865</v>
      </c>
      <c r="R3347" t="s">
        <v>15866</v>
      </c>
      <c r="S3347">
        <v>24</v>
      </c>
      <c r="T3347" t="s">
        <v>37</v>
      </c>
      <c r="U3347" t="s">
        <v>38</v>
      </c>
      <c r="V3347" t="s">
        <v>569</v>
      </c>
      <c r="W3347" s="11">
        <v>3500000</v>
      </c>
      <c r="X3347">
        <v>2006</v>
      </c>
      <c r="Y3347">
        <v>729</v>
      </c>
      <c r="Z3347">
        <v>6.5</v>
      </c>
      <c r="AA3347">
        <v>1.85</v>
      </c>
      <c r="AB3347">
        <v>360</v>
      </c>
    </row>
    <row r="3348" spans="1:28" x14ac:dyDescent="0.35">
      <c r="A3348" t="s">
        <v>28</v>
      </c>
      <c r="B3348" t="s">
        <v>4523</v>
      </c>
      <c r="C3348">
        <v>265</v>
      </c>
      <c r="D3348">
        <v>102</v>
      </c>
      <c r="E3348">
        <v>82</v>
      </c>
      <c r="F3348">
        <v>536</v>
      </c>
      <c r="G3348" t="s">
        <v>4524</v>
      </c>
      <c r="H3348">
        <v>622</v>
      </c>
      <c r="I3348" s="11">
        <v>34350553</v>
      </c>
      <c r="J3348" t="s">
        <v>1841</v>
      </c>
      <c r="K3348" t="s">
        <v>2038</v>
      </c>
      <c r="L3348" t="s">
        <v>4525</v>
      </c>
      <c r="M3348">
        <v>104072</v>
      </c>
      <c r="N3348">
        <v>2486</v>
      </c>
      <c r="O3348" t="s">
        <v>2223</v>
      </c>
      <c r="P3348">
        <v>4</v>
      </c>
      <c r="Q3348" t="s">
        <v>4526</v>
      </c>
      <c r="R3348" t="s">
        <v>4527</v>
      </c>
      <c r="S3348">
        <v>207</v>
      </c>
      <c r="T3348" t="s">
        <v>37</v>
      </c>
      <c r="U3348" t="s">
        <v>38</v>
      </c>
      <c r="V3348" t="s">
        <v>569</v>
      </c>
      <c r="W3348" s="11">
        <v>68000000</v>
      </c>
      <c r="X3348">
        <v>2012</v>
      </c>
      <c r="Y3348">
        <v>591</v>
      </c>
      <c r="Z3348">
        <v>5.7</v>
      </c>
      <c r="AA3348">
        <v>2.35</v>
      </c>
      <c r="AB3348">
        <v>15000</v>
      </c>
    </row>
    <row r="3349" spans="1:28" x14ac:dyDescent="0.35">
      <c r="A3349" t="s">
        <v>28</v>
      </c>
      <c r="B3349" t="s">
        <v>15867</v>
      </c>
      <c r="C3349">
        <v>50</v>
      </c>
      <c r="D3349">
        <v>98</v>
      </c>
      <c r="E3349">
        <v>9</v>
      </c>
      <c r="F3349">
        <v>405</v>
      </c>
      <c r="G3349" t="s">
        <v>1213</v>
      </c>
      <c r="H3349">
        <v>11000</v>
      </c>
      <c r="I3349" s="11">
        <v>101228</v>
      </c>
      <c r="J3349" t="s">
        <v>2450</v>
      </c>
      <c r="K3349" t="s">
        <v>1885</v>
      </c>
      <c r="L3349" t="s">
        <v>15868</v>
      </c>
      <c r="M3349">
        <v>7228</v>
      </c>
      <c r="N3349">
        <v>20009</v>
      </c>
      <c r="O3349" t="s">
        <v>8239</v>
      </c>
      <c r="P3349">
        <v>4</v>
      </c>
      <c r="Q3349" t="s">
        <v>15869</v>
      </c>
      <c r="R3349" t="s">
        <v>15870</v>
      </c>
      <c r="S3349">
        <v>53</v>
      </c>
      <c r="T3349" t="s">
        <v>37</v>
      </c>
      <c r="U3349" t="s">
        <v>38</v>
      </c>
      <c r="V3349" t="s">
        <v>569</v>
      </c>
      <c r="W3349" s="11">
        <v>3500000</v>
      </c>
      <c r="X3349">
        <v>2005</v>
      </c>
      <c r="Y3349">
        <v>8000</v>
      </c>
      <c r="Z3349">
        <v>6.4</v>
      </c>
      <c r="AA3349">
        <v>1.85</v>
      </c>
      <c r="AB3349">
        <v>414</v>
      </c>
    </row>
    <row r="3350" spans="1:28" x14ac:dyDescent="0.35">
      <c r="A3350" t="s">
        <v>28</v>
      </c>
      <c r="B3350" t="s">
        <v>4931</v>
      </c>
      <c r="C3350">
        <v>50</v>
      </c>
      <c r="D3350">
        <v>91</v>
      </c>
      <c r="E3350">
        <v>23</v>
      </c>
      <c r="F3350">
        <v>660</v>
      </c>
      <c r="G3350" t="s">
        <v>10170</v>
      </c>
      <c r="H3350">
        <v>4000</v>
      </c>
      <c r="I3350" s="11">
        <v>96793</v>
      </c>
      <c r="J3350" t="s">
        <v>1383</v>
      </c>
      <c r="K3350" t="s">
        <v>655</v>
      </c>
      <c r="L3350" t="s">
        <v>15871</v>
      </c>
      <c r="M3350">
        <v>12188</v>
      </c>
      <c r="N3350">
        <v>6380</v>
      </c>
      <c r="O3350" t="s">
        <v>4907</v>
      </c>
      <c r="P3350">
        <v>3</v>
      </c>
      <c r="Q3350" t="s">
        <v>15872</v>
      </c>
      <c r="R3350" t="s">
        <v>15873</v>
      </c>
      <c r="S3350">
        <v>135</v>
      </c>
      <c r="T3350" t="s">
        <v>37</v>
      </c>
      <c r="U3350" t="s">
        <v>38</v>
      </c>
      <c r="V3350" t="s">
        <v>39</v>
      </c>
      <c r="W3350" s="11">
        <v>3500000</v>
      </c>
      <c r="X3350">
        <v>2004</v>
      </c>
      <c r="Y3350">
        <v>756</v>
      </c>
      <c r="Z3350">
        <v>5.3</v>
      </c>
      <c r="AA3350">
        <v>2.35</v>
      </c>
      <c r="AB3350">
        <v>1000</v>
      </c>
    </row>
    <row r="3351" spans="1:28" x14ac:dyDescent="0.35">
      <c r="A3351" t="s">
        <v>28</v>
      </c>
      <c r="B3351" t="s">
        <v>15875</v>
      </c>
      <c r="C3351">
        <v>3</v>
      </c>
      <c r="D3351">
        <v>90</v>
      </c>
      <c r="E3351">
        <v>0</v>
      </c>
      <c r="F3351">
        <v>37</v>
      </c>
      <c r="G3351" t="s">
        <v>15876</v>
      </c>
      <c r="H3351">
        <v>1000</v>
      </c>
      <c r="J3351" t="s">
        <v>2152</v>
      </c>
      <c r="K3351" t="s">
        <v>385</v>
      </c>
      <c r="L3351" t="s">
        <v>15877</v>
      </c>
      <c r="M3351">
        <v>610</v>
      </c>
      <c r="N3351">
        <v>1183</v>
      </c>
      <c r="O3351" t="s">
        <v>15878</v>
      </c>
      <c r="P3351">
        <v>1</v>
      </c>
      <c r="Q3351" t="s">
        <v>15879</v>
      </c>
      <c r="R3351" t="s">
        <v>15880</v>
      </c>
      <c r="S3351">
        <v>18</v>
      </c>
      <c r="T3351" t="s">
        <v>37</v>
      </c>
      <c r="U3351" t="s">
        <v>56</v>
      </c>
      <c r="V3351" t="s">
        <v>569</v>
      </c>
      <c r="W3351" s="11">
        <v>3440000</v>
      </c>
      <c r="X3351">
        <v>2014</v>
      </c>
      <c r="Y3351">
        <v>53</v>
      </c>
      <c r="Z3351">
        <v>3.1</v>
      </c>
      <c r="AA3351">
        <v>2.35</v>
      </c>
      <c r="AB3351">
        <v>606</v>
      </c>
    </row>
    <row r="3352" spans="1:28" x14ac:dyDescent="0.35">
      <c r="A3352" t="s">
        <v>28</v>
      </c>
      <c r="B3352" t="s">
        <v>9583</v>
      </c>
      <c r="C3352">
        <v>55</v>
      </c>
      <c r="D3352">
        <v>94</v>
      </c>
      <c r="E3352">
        <v>0</v>
      </c>
      <c r="F3352">
        <v>605</v>
      </c>
      <c r="G3352" t="s">
        <v>3944</v>
      </c>
      <c r="H3352">
        <v>1000</v>
      </c>
      <c r="J3352" t="s">
        <v>1611</v>
      </c>
      <c r="K3352" t="s">
        <v>5514</v>
      </c>
      <c r="L3352" t="s">
        <v>15881</v>
      </c>
      <c r="M3352">
        <v>15115</v>
      </c>
      <c r="N3352">
        <v>2861</v>
      </c>
      <c r="O3352" t="s">
        <v>9584</v>
      </c>
      <c r="P3352">
        <v>0</v>
      </c>
      <c r="Q3352" t="s">
        <v>15882</v>
      </c>
      <c r="R3352" t="s">
        <v>15883</v>
      </c>
      <c r="S3352">
        <v>102</v>
      </c>
      <c r="T3352" t="s">
        <v>37</v>
      </c>
      <c r="U3352" t="s">
        <v>38</v>
      </c>
      <c r="V3352" t="s">
        <v>90</v>
      </c>
      <c r="W3352" s="11">
        <v>3400000</v>
      </c>
      <c r="X3352">
        <v>1977</v>
      </c>
      <c r="Y3352">
        <v>628</v>
      </c>
      <c r="Z3352">
        <v>6.7</v>
      </c>
      <c r="AA3352">
        <v>1.85</v>
      </c>
      <c r="AB3352">
        <v>0</v>
      </c>
    </row>
    <row r="3353" spans="1:28" x14ac:dyDescent="0.35">
      <c r="A3353" t="s">
        <v>28</v>
      </c>
      <c r="B3353" t="s">
        <v>15884</v>
      </c>
      <c r="C3353">
        <v>169</v>
      </c>
      <c r="D3353">
        <v>80</v>
      </c>
      <c r="E3353">
        <v>10</v>
      </c>
      <c r="F3353">
        <v>34</v>
      </c>
      <c r="G3353" t="s">
        <v>15885</v>
      </c>
      <c r="H3353">
        <v>11000</v>
      </c>
      <c r="I3353" s="11">
        <v>77413017</v>
      </c>
      <c r="J3353" t="s">
        <v>65</v>
      </c>
      <c r="K3353" t="s">
        <v>456</v>
      </c>
      <c r="L3353" t="s">
        <v>15886</v>
      </c>
      <c r="M3353">
        <v>45984</v>
      </c>
      <c r="N3353">
        <v>11218</v>
      </c>
      <c r="O3353" t="s">
        <v>13694</v>
      </c>
      <c r="P3353">
        <v>0</v>
      </c>
      <c r="Q3353" t="s">
        <v>15887</v>
      </c>
      <c r="R3353" t="s">
        <v>15888</v>
      </c>
      <c r="S3353">
        <v>331</v>
      </c>
      <c r="T3353" t="s">
        <v>1417</v>
      </c>
      <c r="U3353" t="s">
        <v>1418</v>
      </c>
      <c r="V3353" t="s">
        <v>272</v>
      </c>
      <c r="W3353" s="11">
        <v>8000000</v>
      </c>
      <c r="X3353">
        <v>2005</v>
      </c>
      <c r="Y3353">
        <v>108</v>
      </c>
      <c r="Z3353">
        <v>7.6</v>
      </c>
      <c r="AA3353">
        <v>1.85</v>
      </c>
      <c r="AB3353">
        <v>0</v>
      </c>
    </row>
    <row r="3354" spans="1:28" x14ac:dyDescent="0.35">
      <c r="A3354" t="s">
        <v>28</v>
      </c>
      <c r="B3354" t="s">
        <v>10512</v>
      </c>
      <c r="C3354">
        <v>290</v>
      </c>
      <c r="D3354">
        <v>107</v>
      </c>
      <c r="E3354">
        <v>78</v>
      </c>
      <c r="F3354">
        <v>969</v>
      </c>
      <c r="G3354" t="s">
        <v>1335</v>
      </c>
      <c r="H3354">
        <v>18000</v>
      </c>
      <c r="I3354" s="11">
        <v>5354039</v>
      </c>
      <c r="J3354" t="s">
        <v>3438</v>
      </c>
      <c r="K3354" t="s">
        <v>115</v>
      </c>
      <c r="L3354" t="s">
        <v>15889</v>
      </c>
      <c r="M3354">
        <v>92599</v>
      </c>
      <c r="N3354">
        <v>22834</v>
      </c>
      <c r="O3354" t="s">
        <v>7058</v>
      </c>
      <c r="P3354">
        <v>8</v>
      </c>
      <c r="Q3354" t="s">
        <v>15890</v>
      </c>
      <c r="R3354" t="s">
        <v>15891</v>
      </c>
      <c r="S3354">
        <v>225</v>
      </c>
      <c r="T3354" t="s">
        <v>37</v>
      </c>
      <c r="U3354" t="s">
        <v>38</v>
      </c>
      <c r="V3354" t="s">
        <v>569</v>
      </c>
      <c r="W3354" s="11">
        <v>3500000</v>
      </c>
      <c r="X3354">
        <v>2011</v>
      </c>
      <c r="Y3354">
        <v>2000</v>
      </c>
      <c r="Z3354">
        <v>7.1</v>
      </c>
      <c r="AA3354">
        <v>1.85</v>
      </c>
      <c r="AB3354">
        <v>21000</v>
      </c>
    </row>
    <row r="3355" spans="1:28" x14ac:dyDescent="0.35">
      <c r="A3355" t="s">
        <v>28</v>
      </c>
      <c r="B3355" t="s">
        <v>15892</v>
      </c>
      <c r="C3355">
        <v>159</v>
      </c>
      <c r="D3355">
        <v>92</v>
      </c>
      <c r="E3355">
        <v>0</v>
      </c>
      <c r="F3355">
        <v>539</v>
      </c>
      <c r="G3355" t="s">
        <v>3384</v>
      </c>
      <c r="H3355">
        <v>1000</v>
      </c>
      <c r="I3355" s="11">
        <v>2926565</v>
      </c>
      <c r="J3355" t="s">
        <v>2450</v>
      </c>
      <c r="K3355" t="s">
        <v>3816</v>
      </c>
      <c r="L3355" t="s">
        <v>15893</v>
      </c>
      <c r="M3355">
        <v>28573</v>
      </c>
      <c r="N3355">
        <v>3608</v>
      </c>
      <c r="O3355" t="s">
        <v>3628</v>
      </c>
      <c r="P3355">
        <v>0</v>
      </c>
      <c r="Q3355" t="s">
        <v>15894</v>
      </c>
      <c r="R3355" t="s">
        <v>15895</v>
      </c>
      <c r="S3355">
        <v>72</v>
      </c>
      <c r="T3355" t="s">
        <v>37</v>
      </c>
      <c r="U3355" t="s">
        <v>38</v>
      </c>
      <c r="V3355" t="s">
        <v>569</v>
      </c>
      <c r="W3355" s="11">
        <v>3000000</v>
      </c>
      <c r="X3355">
        <v>2008</v>
      </c>
      <c r="Y3355">
        <v>585</v>
      </c>
      <c r="Z3355">
        <v>6.5</v>
      </c>
      <c r="AA3355">
        <v>1.66</v>
      </c>
      <c r="AB3355">
        <v>0</v>
      </c>
    </row>
    <row r="3356" spans="1:28" x14ac:dyDescent="0.35">
      <c r="A3356" t="s">
        <v>28</v>
      </c>
      <c r="B3356" t="s">
        <v>15896</v>
      </c>
      <c r="C3356">
        <v>535</v>
      </c>
      <c r="D3356">
        <v>107</v>
      </c>
      <c r="E3356">
        <v>141</v>
      </c>
      <c r="F3356">
        <v>535</v>
      </c>
      <c r="G3356" t="s">
        <v>7361</v>
      </c>
      <c r="H3356">
        <v>24000</v>
      </c>
      <c r="I3356" s="11">
        <v>13092000</v>
      </c>
      <c r="J3356" t="s">
        <v>5897</v>
      </c>
      <c r="K3356" t="s">
        <v>77</v>
      </c>
      <c r="L3356" t="s">
        <v>15897</v>
      </c>
      <c r="M3356">
        <v>399138</v>
      </c>
      <c r="N3356">
        <v>26495</v>
      </c>
      <c r="O3356" t="s">
        <v>4404</v>
      </c>
      <c r="P3356">
        <v>0</v>
      </c>
      <c r="Q3356" t="s">
        <v>15898</v>
      </c>
      <c r="R3356" t="s">
        <v>15899</v>
      </c>
      <c r="S3356">
        <v>731</v>
      </c>
      <c r="T3356" t="s">
        <v>37</v>
      </c>
      <c r="U3356" t="s">
        <v>38</v>
      </c>
      <c r="V3356" t="s">
        <v>569</v>
      </c>
      <c r="W3356" s="11">
        <v>3300000</v>
      </c>
      <c r="X3356">
        <v>2014</v>
      </c>
      <c r="Y3356">
        <v>970</v>
      </c>
      <c r="Z3356">
        <v>8.5</v>
      </c>
      <c r="AA3356">
        <v>2.4</v>
      </c>
      <c r="AB3356">
        <v>129000</v>
      </c>
    </row>
    <row r="3357" spans="1:28" x14ac:dyDescent="0.35">
      <c r="A3357" t="s">
        <v>28</v>
      </c>
      <c r="B3357" t="s">
        <v>8751</v>
      </c>
      <c r="C3357">
        <v>214</v>
      </c>
      <c r="D3357">
        <v>135</v>
      </c>
      <c r="E3357">
        <v>353</v>
      </c>
      <c r="F3357">
        <v>40</v>
      </c>
      <c r="G3357" t="s">
        <v>15768</v>
      </c>
      <c r="H3357">
        <v>1000</v>
      </c>
      <c r="I3357" s="11">
        <v>7563397</v>
      </c>
      <c r="J3357" t="s">
        <v>1872</v>
      </c>
      <c r="K3357" t="s">
        <v>754</v>
      </c>
      <c r="L3357" t="s">
        <v>15900</v>
      </c>
      <c r="M3357">
        <v>533200</v>
      </c>
      <c r="N3357">
        <v>1211</v>
      </c>
      <c r="O3357" t="s">
        <v>15901</v>
      </c>
      <c r="P3357">
        <v>0</v>
      </c>
      <c r="Q3357" t="s">
        <v>15902</v>
      </c>
      <c r="R3357" t="s">
        <v>15903</v>
      </c>
      <c r="S3357">
        <v>749</v>
      </c>
      <c r="T3357" t="s">
        <v>13024</v>
      </c>
      <c r="U3357" t="s">
        <v>14595</v>
      </c>
      <c r="V3357" t="s">
        <v>569</v>
      </c>
      <c r="W3357" s="11">
        <v>3300000</v>
      </c>
      <c r="X3357">
        <v>2002</v>
      </c>
      <c r="Y3357">
        <v>69</v>
      </c>
      <c r="Z3357">
        <v>8.6999999999999993</v>
      </c>
      <c r="AA3357">
        <v>1.85</v>
      </c>
      <c r="AB3357">
        <v>28000</v>
      </c>
    </row>
    <row r="3358" spans="1:28" x14ac:dyDescent="0.35">
      <c r="A3358" t="s">
        <v>28</v>
      </c>
      <c r="B3358" t="s">
        <v>15904</v>
      </c>
      <c r="C3358">
        <v>47</v>
      </c>
      <c r="D3358">
        <v>99</v>
      </c>
      <c r="E3358">
        <v>8</v>
      </c>
      <c r="F3358">
        <v>78</v>
      </c>
      <c r="G3358" t="s">
        <v>15905</v>
      </c>
      <c r="H3358">
        <v>798</v>
      </c>
      <c r="I3358" s="11">
        <v>104257</v>
      </c>
      <c r="J3358" t="s">
        <v>6111</v>
      </c>
      <c r="K3358" t="s">
        <v>13703</v>
      </c>
      <c r="L3358" t="s">
        <v>15906</v>
      </c>
      <c r="M3358">
        <v>19194</v>
      </c>
      <c r="N3358">
        <v>1430</v>
      </c>
      <c r="O3358" t="s">
        <v>8510</v>
      </c>
      <c r="P3358">
        <v>2</v>
      </c>
      <c r="Q3358" t="s">
        <v>15907</v>
      </c>
      <c r="R3358" t="s">
        <v>15908</v>
      </c>
      <c r="S3358">
        <v>160</v>
      </c>
      <c r="T3358" t="s">
        <v>37</v>
      </c>
      <c r="U3358" t="s">
        <v>56</v>
      </c>
      <c r="V3358" t="s">
        <v>569</v>
      </c>
      <c r="W3358" s="11">
        <v>2200000</v>
      </c>
      <c r="X3358">
        <v>1999</v>
      </c>
      <c r="Y3358">
        <v>472</v>
      </c>
      <c r="Z3358">
        <v>7.1</v>
      </c>
      <c r="AA3358">
        <v>1.85</v>
      </c>
      <c r="AB3358">
        <v>0</v>
      </c>
    </row>
    <row r="3359" spans="1:28" x14ac:dyDescent="0.35">
      <c r="A3359" t="s">
        <v>28</v>
      </c>
      <c r="B3359" t="s">
        <v>14228</v>
      </c>
      <c r="C3359">
        <v>349</v>
      </c>
      <c r="D3359">
        <v>115</v>
      </c>
      <c r="E3359">
        <v>346</v>
      </c>
      <c r="F3359">
        <v>26</v>
      </c>
      <c r="G3359" t="s">
        <v>15910</v>
      </c>
      <c r="H3359">
        <v>74</v>
      </c>
      <c r="I3359" s="11">
        <v>610968</v>
      </c>
      <c r="J3359" t="s">
        <v>3270</v>
      </c>
      <c r="K3359" t="s">
        <v>15911</v>
      </c>
      <c r="L3359" t="s">
        <v>15912</v>
      </c>
      <c r="M3359">
        <v>170155</v>
      </c>
      <c r="N3359">
        <v>216</v>
      </c>
      <c r="O3359" t="s">
        <v>15913</v>
      </c>
      <c r="P3359">
        <v>1</v>
      </c>
      <c r="Q3359" t="s">
        <v>15914</v>
      </c>
      <c r="R3359" t="s">
        <v>15915</v>
      </c>
      <c r="S3359">
        <v>249</v>
      </c>
      <c r="T3359" t="s">
        <v>13929</v>
      </c>
      <c r="U3359" t="s">
        <v>7308</v>
      </c>
      <c r="V3359" t="s">
        <v>569</v>
      </c>
      <c r="W3359" s="11">
        <v>3800000</v>
      </c>
      <c r="X3359">
        <v>2012</v>
      </c>
      <c r="Y3359">
        <v>69</v>
      </c>
      <c r="Z3359">
        <v>8.3000000000000007</v>
      </c>
      <c r="AA3359">
        <v>2.35</v>
      </c>
      <c r="AB3359">
        <v>60000</v>
      </c>
    </row>
    <row r="3360" spans="1:28" x14ac:dyDescent="0.35">
      <c r="A3360" t="s">
        <v>28</v>
      </c>
      <c r="B3360" t="s">
        <v>10486</v>
      </c>
      <c r="C3360">
        <v>60</v>
      </c>
      <c r="D3360">
        <v>91</v>
      </c>
      <c r="E3360">
        <v>38</v>
      </c>
      <c r="F3360">
        <v>377</v>
      </c>
      <c r="G3360" t="s">
        <v>277</v>
      </c>
      <c r="H3360">
        <v>625</v>
      </c>
      <c r="I3360" s="11">
        <v>8108247</v>
      </c>
      <c r="J3360" t="s">
        <v>209</v>
      </c>
      <c r="K3360" t="s">
        <v>1725</v>
      </c>
      <c r="L3360" t="s">
        <v>15916</v>
      </c>
      <c r="M3360">
        <v>9607</v>
      </c>
      <c r="N3360">
        <v>2747</v>
      </c>
      <c r="O3360" t="s">
        <v>6656</v>
      </c>
      <c r="P3360">
        <v>0</v>
      </c>
      <c r="Q3360" t="s">
        <v>15917</v>
      </c>
      <c r="R3360" t="s">
        <v>15918</v>
      </c>
      <c r="S3360">
        <v>174</v>
      </c>
      <c r="T3360" t="s">
        <v>37</v>
      </c>
      <c r="U3360" t="s">
        <v>38</v>
      </c>
      <c r="V3360" t="s">
        <v>39</v>
      </c>
      <c r="W3360" s="11">
        <v>3300000</v>
      </c>
      <c r="X3360">
        <v>2006</v>
      </c>
      <c r="Y3360">
        <v>464</v>
      </c>
      <c r="Z3360">
        <v>7.4</v>
      </c>
      <c r="AA3360">
        <v>1.85</v>
      </c>
      <c r="AB3360">
        <v>0</v>
      </c>
    </row>
    <row r="3361" spans="1:28" x14ac:dyDescent="0.35">
      <c r="A3361" t="s">
        <v>28</v>
      </c>
      <c r="B3361" t="s">
        <v>15920</v>
      </c>
      <c r="C3361">
        <v>155</v>
      </c>
      <c r="D3361">
        <v>101</v>
      </c>
      <c r="E3361">
        <v>13</v>
      </c>
      <c r="F3361">
        <v>6</v>
      </c>
      <c r="G3361" t="s">
        <v>15921</v>
      </c>
      <c r="H3361">
        <v>280</v>
      </c>
      <c r="I3361" s="11">
        <v>6517198</v>
      </c>
      <c r="J3361" t="s">
        <v>1872</v>
      </c>
      <c r="K3361" t="s">
        <v>12485</v>
      </c>
      <c r="L3361" t="s">
        <v>15922</v>
      </c>
      <c r="M3361">
        <v>30474</v>
      </c>
      <c r="N3361">
        <v>308</v>
      </c>
      <c r="O3361" t="s">
        <v>15923</v>
      </c>
      <c r="P3361">
        <v>0</v>
      </c>
      <c r="Q3361" t="s">
        <v>15924</v>
      </c>
      <c r="R3361" t="s">
        <v>15925</v>
      </c>
      <c r="S3361">
        <v>172</v>
      </c>
      <c r="T3361" t="s">
        <v>2679</v>
      </c>
      <c r="U3361" t="s">
        <v>15926</v>
      </c>
      <c r="V3361" t="s">
        <v>569</v>
      </c>
      <c r="W3361" s="11">
        <v>3000000</v>
      </c>
      <c r="X3361">
        <v>2004</v>
      </c>
      <c r="Y3361">
        <v>11</v>
      </c>
      <c r="Z3361">
        <v>7.5</v>
      </c>
      <c r="AA3361">
        <v>1.85</v>
      </c>
      <c r="AB3361">
        <v>0</v>
      </c>
    </row>
    <row r="3362" spans="1:28" x14ac:dyDescent="0.35">
      <c r="A3362" t="s">
        <v>28</v>
      </c>
      <c r="B3362" t="s">
        <v>15647</v>
      </c>
      <c r="C3362">
        <v>261</v>
      </c>
      <c r="D3362">
        <v>105</v>
      </c>
      <c r="E3362">
        <v>101</v>
      </c>
      <c r="F3362">
        <v>157</v>
      </c>
      <c r="G3362" t="s">
        <v>3042</v>
      </c>
      <c r="H3362">
        <v>1000</v>
      </c>
      <c r="I3362" s="11">
        <v>5776314</v>
      </c>
      <c r="J3362" t="s">
        <v>1375</v>
      </c>
      <c r="K3362" t="s">
        <v>2078</v>
      </c>
      <c r="L3362" t="s">
        <v>15927</v>
      </c>
      <c r="M3362">
        <v>73349</v>
      </c>
      <c r="N3362">
        <v>2016</v>
      </c>
      <c r="O3362" t="s">
        <v>15928</v>
      </c>
      <c r="P3362">
        <v>4</v>
      </c>
      <c r="Q3362" t="s">
        <v>15929</v>
      </c>
      <c r="R3362" t="s">
        <v>15930</v>
      </c>
      <c r="S3362">
        <v>142</v>
      </c>
      <c r="T3362" t="s">
        <v>37</v>
      </c>
      <c r="U3362" t="s">
        <v>38</v>
      </c>
      <c r="V3362" t="s">
        <v>569</v>
      </c>
      <c r="W3362" s="11">
        <v>3200000</v>
      </c>
      <c r="X3362">
        <v>2010</v>
      </c>
      <c r="Y3362">
        <v>394</v>
      </c>
      <c r="Z3362">
        <v>7.2</v>
      </c>
      <c r="AA3362">
        <v>1.85</v>
      </c>
      <c r="AB3362">
        <v>15000</v>
      </c>
    </row>
    <row r="3363" spans="1:28" x14ac:dyDescent="0.35">
      <c r="A3363" t="s">
        <v>28</v>
      </c>
      <c r="B3363" t="s">
        <v>5018</v>
      </c>
      <c r="C3363">
        <v>94</v>
      </c>
      <c r="D3363">
        <v>109</v>
      </c>
      <c r="E3363">
        <v>644</v>
      </c>
      <c r="F3363">
        <v>559</v>
      </c>
      <c r="G3363" t="s">
        <v>1306</v>
      </c>
      <c r="H3363">
        <v>1000</v>
      </c>
      <c r="I3363" s="11">
        <v>141600000</v>
      </c>
      <c r="J3363" t="s">
        <v>1611</v>
      </c>
      <c r="K3363" t="s">
        <v>7521</v>
      </c>
      <c r="L3363" t="s">
        <v>15931</v>
      </c>
      <c r="M3363">
        <v>90177</v>
      </c>
      <c r="N3363">
        <v>3468</v>
      </c>
      <c r="O3363" t="s">
        <v>5111</v>
      </c>
      <c r="P3363">
        <v>6</v>
      </c>
      <c r="Q3363" t="s">
        <v>15932</v>
      </c>
      <c r="R3363" t="s">
        <v>15933</v>
      </c>
      <c r="S3363">
        <v>257</v>
      </c>
      <c r="T3363" t="s">
        <v>37</v>
      </c>
      <c r="U3363" t="s">
        <v>38</v>
      </c>
      <c r="V3363" t="s">
        <v>569</v>
      </c>
      <c r="W3363" s="11">
        <v>3000000</v>
      </c>
      <c r="X3363">
        <v>1978</v>
      </c>
      <c r="Y3363">
        <v>783</v>
      </c>
      <c r="Z3363">
        <v>7.6</v>
      </c>
      <c r="AA3363">
        <v>1.85</v>
      </c>
      <c r="AB3363">
        <v>0</v>
      </c>
    </row>
    <row r="3364" spans="1:28" x14ac:dyDescent="0.35">
      <c r="A3364" t="s">
        <v>28</v>
      </c>
      <c r="B3364" t="s">
        <v>14332</v>
      </c>
      <c r="C3364">
        <v>164</v>
      </c>
      <c r="D3364">
        <v>110</v>
      </c>
      <c r="E3364">
        <v>82</v>
      </c>
      <c r="F3364">
        <v>177</v>
      </c>
      <c r="G3364" t="s">
        <v>15934</v>
      </c>
      <c r="H3364">
        <v>387</v>
      </c>
      <c r="I3364" s="11">
        <v>51100000</v>
      </c>
      <c r="J3364" t="s">
        <v>50</v>
      </c>
      <c r="K3364" t="s">
        <v>15935</v>
      </c>
      <c r="L3364" t="s">
        <v>15936</v>
      </c>
      <c r="M3364">
        <v>139432</v>
      </c>
      <c r="N3364">
        <v>1198</v>
      </c>
      <c r="O3364" t="s">
        <v>4620</v>
      </c>
      <c r="P3364">
        <v>2</v>
      </c>
      <c r="Q3364" t="s">
        <v>15937</v>
      </c>
      <c r="R3364" t="s">
        <v>15938</v>
      </c>
      <c r="S3364">
        <v>418</v>
      </c>
      <c r="T3364" t="s">
        <v>37</v>
      </c>
      <c r="U3364" t="s">
        <v>56</v>
      </c>
      <c r="V3364" t="s">
        <v>5738</v>
      </c>
      <c r="W3364" s="11">
        <v>3000000</v>
      </c>
      <c r="X3364">
        <v>1964</v>
      </c>
      <c r="Y3364">
        <v>202</v>
      </c>
      <c r="Z3364">
        <v>7.8</v>
      </c>
      <c r="AA3364">
        <v>1.37</v>
      </c>
      <c r="AB3364">
        <v>0</v>
      </c>
    </row>
    <row r="3365" spans="1:28" x14ac:dyDescent="0.35">
      <c r="A3365" t="s">
        <v>28</v>
      </c>
      <c r="B3365" t="s">
        <v>5062</v>
      </c>
      <c r="C3365">
        <v>134</v>
      </c>
      <c r="D3365">
        <v>94</v>
      </c>
      <c r="E3365">
        <v>0</v>
      </c>
      <c r="F3365">
        <v>557</v>
      </c>
      <c r="G3365" t="s">
        <v>2228</v>
      </c>
      <c r="H3365">
        <v>2000</v>
      </c>
      <c r="I3365" s="11">
        <v>16501785</v>
      </c>
      <c r="J3365" t="s">
        <v>3270</v>
      </c>
      <c r="K3365" t="s">
        <v>393</v>
      </c>
      <c r="L3365" t="s">
        <v>15940</v>
      </c>
      <c r="M3365">
        <v>469561</v>
      </c>
      <c r="N3365">
        <v>3559</v>
      </c>
      <c r="O3365" t="s">
        <v>353</v>
      </c>
      <c r="P3365">
        <v>4</v>
      </c>
      <c r="Q3365" t="s">
        <v>15941</v>
      </c>
      <c r="R3365" t="s">
        <v>15942</v>
      </c>
      <c r="S3365">
        <v>514</v>
      </c>
      <c r="T3365" t="s">
        <v>37</v>
      </c>
      <c r="U3365" t="s">
        <v>56</v>
      </c>
      <c r="V3365" t="s">
        <v>569</v>
      </c>
      <c r="W3365" s="11">
        <v>3500000</v>
      </c>
      <c r="X3365">
        <v>1996</v>
      </c>
      <c r="Y3365">
        <v>887</v>
      </c>
      <c r="Z3365">
        <v>8.1999999999999993</v>
      </c>
      <c r="AA3365">
        <v>1.85</v>
      </c>
      <c r="AB3365">
        <v>21000</v>
      </c>
    </row>
    <row r="3366" spans="1:28" x14ac:dyDescent="0.35">
      <c r="A3366" t="s">
        <v>28</v>
      </c>
      <c r="B3366" t="s">
        <v>4860</v>
      </c>
      <c r="C3366">
        <v>53</v>
      </c>
      <c r="D3366">
        <v>115</v>
      </c>
      <c r="E3366">
        <v>0</v>
      </c>
      <c r="F3366">
        <v>360</v>
      </c>
      <c r="G3366" t="s">
        <v>779</v>
      </c>
      <c r="H3366">
        <v>1000</v>
      </c>
      <c r="I3366" s="11">
        <v>38168022</v>
      </c>
      <c r="J3366" t="s">
        <v>15058</v>
      </c>
      <c r="K3366" t="s">
        <v>777</v>
      </c>
      <c r="L3366" t="s">
        <v>15943</v>
      </c>
      <c r="M3366">
        <v>4687</v>
      </c>
      <c r="N3366">
        <v>1964</v>
      </c>
      <c r="O3366" t="s">
        <v>14044</v>
      </c>
      <c r="P3366">
        <v>0</v>
      </c>
      <c r="Q3366" t="s">
        <v>15944</v>
      </c>
      <c r="R3366" t="s">
        <v>15945</v>
      </c>
      <c r="S3366">
        <v>83</v>
      </c>
      <c r="T3366" t="s">
        <v>37</v>
      </c>
      <c r="U3366" t="s">
        <v>38</v>
      </c>
      <c r="V3366" t="s">
        <v>569</v>
      </c>
      <c r="W3366" s="11">
        <v>3000000</v>
      </c>
      <c r="X3366">
        <v>2000</v>
      </c>
      <c r="Y3366">
        <v>436</v>
      </c>
      <c r="Z3366">
        <v>6.6</v>
      </c>
      <c r="AA3366">
        <v>1.85</v>
      </c>
      <c r="AB3366">
        <v>290</v>
      </c>
    </row>
    <row r="3367" spans="1:28" x14ac:dyDescent="0.35">
      <c r="A3367" t="s">
        <v>28</v>
      </c>
      <c r="B3367" t="s">
        <v>15946</v>
      </c>
      <c r="C3367">
        <v>264</v>
      </c>
      <c r="D3367">
        <v>98</v>
      </c>
      <c r="E3367">
        <v>21</v>
      </c>
      <c r="F3367">
        <v>189</v>
      </c>
      <c r="G3367" t="s">
        <v>15110</v>
      </c>
      <c r="H3367">
        <v>438</v>
      </c>
      <c r="I3367" s="11">
        <v>84749884</v>
      </c>
      <c r="J3367" t="s">
        <v>6096</v>
      </c>
      <c r="K3367" t="s">
        <v>15067</v>
      </c>
      <c r="L3367" t="s">
        <v>15947</v>
      </c>
      <c r="M3367">
        <v>82133</v>
      </c>
      <c r="N3367">
        <v>1081</v>
      </c>
      <c r="O3367" t="s">
        <v>15948</v>
      </c>
      <c r="P3367">
        <v>0</v>
      </c>
      <c r="Q3367" t="s">
        <v>15949</v>
      </c>
      <c r="R3367" t="s">
        <v>15950</v>
      </c>
      <c r="S3367">
        <v>359</v>
      </c>
      <c r="T3367" t="s">
        <v>37</v>
      </c>
      <c r="U3367" t="s">
        <v>38</v>
      </c>
      <c r="V3367" t="s">
        <v>569</v>
      </c>
      <c r="W3367" s="11">
        <v>3000000</v>
      </c>
      <c r="X3367">
        <v>2010</v>
      </c>
      <c r="Y3367">
        <v>332</v>
      </c>
      <c r="Z3367">
        <v>5.7</v>
      </c>
      <c r="AA3367">
        <v>1.85</v>
      </c>
      <c r="AB3367">
        <v>14000</v>
      </c>
    </row>
    <row r="3368" spans="1:28" x14ac:dyDescent="0.35">
      <c r="A3368" t="s">
        <v>28</v>
      </c>
      <c r="B3368" t="s">
        <v>6746</v>
      </c>
      <c r="C3368">
        <v>94</v>
      </c>
      <c r="D3368">
        <v>91</v>
      </c>
      <c r="E3368">
        <v>52</v>
      </c>
      <c r="F3368">
        <v>482</v>
      </c>
      <c r="G3368" t="s">
        <v>762</v>
      </c>
      <c r="H3368">
        <v>773</v>
      </c>
      <c r="I3368" s="11">
        <v>24788807</v>
      </c>
      <c r="J3368" t="s">
        <v>1611</v>
      </c>
      <c r="K3368" t="s">
        <v>171</v>
      </c>
      <c r="L3368" t="s">
        <v>15951</v>
      </c>
      <c r="M3368">
        <v>21245</v>
      </c>
      <c r="N3368">
        <v>1965</v>
      </c>
      <c r="O3368" t="s">
        <v>7783</v>
      </c>
      <c r="P3368">
        <v>0</v>
      </c>
      <c r="Q3368" t="s">
        <v>15952</v>
      </c>
      <c r="R3368" t="s">
        <v>15953</v>
      </c>
      <c r="S3368">
        <v>213</v>
      </c>
      <c r="T3368" t="s">
        <v>37</v>
      </c>
      <c r="U3368" t="s">
        <v>56</v>
      </c>
      <c r="V3368" t="s">
        <v>90</v>
      </c>
      <c r="W3368" s="11">
        <v>3000000</v>
      </c>
      <c r="X3368">
        <v>1998</v>
      </c>
      <c r="Y3368">
        <v>588</v>
      </c>
      <c r="Z3368">
        <v>7.4</v>
      </c>
      <c r="AA3368">
        <v>2.35</v>
      </c>
      <c r="AB3368">
        <v>0</v>
      </c>
    </row>
    <row r="3369" spans="1:28" x14ac:dyDescent="0.35">
      <c r="A3369" t="s">
        <v>720</v>
      </c>
      <c r="B3369" t="s">
        <v>3646</v>
      </c>
      <c r="C3369">
        <v>215</v>
      </c>
      <c r="D3369">
        <v>120</v>
      </c>
      <c r="E3369">
        <v>909</v>
      </c>
      <c r="F3369">
        <v>184</v>
      </c>
      <c r="G3369" t="s">
        <v>8258</v>
      </c>
      <c r="H3369">
        <v>909</v>
      </c>
      <c r="I3369" s="11">
        <v>21244913</v>
      </c>
      <c r="J3369" t="s">
        <v>15954</v>
      </c>
      <c r="K3369" t="s">
        <v>3646</v>
      </c>
      <c r="L3369" t="s">
        <v>15955</v>
      </c>
      <c r="M3369">
        <v>123090</v>
      </c>
      <c r="N3369">
        <v>1779</v>
      </c>
      <c r="O3369" t="s">
        <v>13837</v>
      </c>
      <c r="P3369">
        <v>2</v>
      </c>
      <c r="Q3369" t="s">
        <v>15956</v>
      </c>
      <c r="R3369" t="s">
        <v>15957</v>
      </c>
      <c r="S3369">
        <v>888</v>
      </c>
      <c r="T3369" t="s">
        <v>37</v>
      </c>
      <c r="U3369" t="s">
        <v>740</v>
      </c>
      <c r="V3369" t="s">
        <v>569</v>
      </c>
      <c r="W3369" s="11">
        <v>4000000</v>
      </c>
      <c r="X3369">
        <v>2002</v>
      </c>
      <c r="Y3369">
        <v>504</v>
      </c>
      <c r="Z3369">
        <v>8</v>
      </c>
      <c r="AA3369">
        <v>1.85</v>
      </c>
      <c r="AB3369">
        <v>4000</v>
      </c>
    </row>
    <row r="3370" spans="1:28" x14ac:dyDescent="0.35">
      <c r="A3370" t="s">
        <v>28</v>
      </c>
      <c r="B3370" t="s">
        <v>15958</v>
      </c>
      <c r="C3370">
        <v>138</v>
      </c>
      <c r="D3370">
        <v>87</v>
      </c>
      <c r="E3370">
        <v>28</v>
      </c>
      <c r="F3370">
        <v>217</v>
      </c>
      <c r="G3370" t="s">
        <v>15959</v>
      </c>
      <c r="H3370">
        <v>426</v>
      </c>
      <c r="I3370" s="11">
        <v>30000000</v>
      </c>
      <c r="J3370" t="s">
        <v>7035</v>
      </c>
      <c r="K3370" t="s">
        <v>14687</v>
      </c>
      <c r="L3370" t="s">
        <v>15960</v>
      </c>
      <c r="M3370">
        <v>43485</v>
      </c>
      <c r="N3370">
        <v>1472</v>
      </c>
      <c r="O3370" t="s">
        <v>1268</v>
      </c>
      <c r="P3370">
        <v>0</v>
      </c>
      <c r="Q3370" t="s">
        <v>15961</v>
      </c>
      <c r="R3370" t="s">
        <v>15962</v>
      </c>
      <c r="S3370">
        <v>327</v>
      </c>
      <c r="T3370" t="s">
        <v>37</v>
      </c>
      <c r="U3370" t="s">
        <v>38</v>
      </c>
      <c r="V3370" t="s">
        <v>569</v>
      </c>
      <c r="W3370" s="11">
        <v>2200000</v>
      </c>
      <c r="X3370">
        <v>1985</v>
      </c>
      <c r="Y3370">
        <v>359</v>
      </c>
      <c r="Z3370">
        <v>5.4</v>
      </c>
      <c r="AA3370">
        <v>1.85</v>
      </c>
      <c r="AB3370">
        <v>0</v>
      </c>
    </row>
    <row r="3371" spans="1:28" x14ac:dyDescent="0.35">
      <c r="A3371" t="s">
        <v>28</v>
      </c>
      <c r="B3371" t="s">
        <v>11455</v>
      </c>
      <c r="C3371">
        <v>55</v>
      </c>
      <c r="D3371">
        <v>117</v>
      </c>
      <c r="E3371">
        <v>133</v>
      </c>
      <c r="F3371">
        <v>249</v>
      </c>
      <c r="G3371" t="s">
        <v>4918</v>
      </c>
      <c r="H3371">
        <v>687</v>
      </c>
      <c r="I3371" s="11">
        <v>20966644</v>
      </c>
      <c r="J3371" t="s">
        <v>209</v>
      </c>
      <c r="K3371" t="s">
        <v>5909</v>
      </c>
      <c r="L3371" t="s">
        <v>15963</v>
      </c>
      <c r="M3371">
        <v>29610</v>
      </c>
      <c r="N3371">
        <v>1665</v>
      </c>
      <c r="O3371" t="s">
        <v>13858</v>
      </c>
      <c r="P3371">
        <v>0</v>
      </c>
      <c r="Q3371" t="s">
        <v>15964</v>
      </c>
      <c r="R3371" t="s">
        <v>15965</v>
      </c>
      <c r="S3371">
        <v>94</v>
      </c>
      <c r="T3371" t="s">
        <v>37</v>
      </c>
      <c r="U3371" t="s">
        <v>56</v>
      </c>
      <c r="V3371" t="s">
        <v>5347</v>
      </c>
      <c r="W3371" s="11">
        <v>3000000</v>
      </c>
      <c r="X3371">
        <v>1985</v>
      </c>
      <c r="Y3371">
        <v>443</v>
      </c>
      <c r="Z3371">
        <v>7.4</v>
      </c>
      <c r="AA3371">
        <v>1.66</v>
      </c>
      <c r="AB3371">
        <v>0</v>
      </c>
    </row>
    <row r="3372" spans="1:28" x14ac:dyDescent="0.35">
      <c r="A3372" t="s">
        <v>28</v>
      </c>
      <c r="B3372" t="s">
        <v>13235</v>
      </c>
      <c r="C3372">
        <v>361</v>
      </c>
      <c r="D3372">
        <v>85</v>
      </c>
      <c r="E3372">
        <v>65</v>
      </c>
      <c r="F3372">
        <v>535</v>
      </c>
      <c r="G3372" t="s">
        <v>15966</v>
      </c>
      <c r="H3372">
        <v>942</v>
      </c>
      <c r="I3372" s="11">
        <v>64423650</v>
      </c>
      <c r="J3372" t="s">
        <v>4155</v>
      </c>
      <c r="K3372" t="s">
        <v>8019</v>
      </c>
      <c r="L3372" t="s">
        <v>15967</v>
      </c>
      <c r="M3372">
        <v>139329</v>
      </c>
      <c r="N3372">
        <v>3708</v>
      </c>
      <c r="O3372" t="s">
        <v>4404</v>
      </c>
      <c r="P3372">
        <v>0</v>
      </c>
      <c r="Q3372" t="s">
        <v>15968</v>
      </c>
      <c r="R3372" t="s">
        <v>15969</v>
      </c>
      <c r="S3372">
        <v>578</v>
      </c>
      <c r="T3372" t="s">
        <v>37</v>
      </c>
      <c r="U3372" t="s">
        <v>38</v>
      </c>
      <c r="V3372" t="s">
        <v>569</v>
      </c>
      <c r="W3372" s="11">
        <v>3000000</v>
      </c>
      <c r="X3372">
        <v>2013</v>
      </c>
      <c r="Y3372">
        <v>810</v>
      </c>
      <c r="Z3372">
        <v>5.7</v>
      </c>
      <c r="AA3372">
        <v>2.35</v>
      </c>
      <c r="AB3372">
        <v>31000</v>
      </c>
    </row>
    <row r="3373" spans="1:28" x14ac:dyDescent="0.35">
      <c r="A3373" t="s">
        <v>28</v>
      </c>
      <c r="B3373" t="s">
        <v>2595</v>
      </c>
      <c r="C3373">
        <v>411</v>
      </c>
      <c r="D3373">
        <v>110</v>
      </c>
      <c r="E3373">
        <v>301</v>
      </c>
      <c r="F3373">
        <v>412</v>
      </c>
      <c r="G3373" t="s">
        <v>15970</v>
      </c>
      <c r="H3373">
        <v>1000</v>
      </c>
      <c r="I3373" s="11">
        <v>48056940</v>
      </c>
      <c r="J3373" t="s">
        <v>4883</v>
      </c>
      <c r="K3373" t="s">
        <v>15971</v>
      </c>
      <c r="L3373" t="s">
        <v>15972</v>
      </c>
      <c r="M3373">
        <v>155153</v>
      </c>
      <c r="N3373">
        <v>2239</v>
      </c>
      <c r="O3373" t="s">
        <v>4861</v>
      </c>
      <c r="P3373">
        <v>0</v>
      </c>
      <c r="Q3373" t="s">
        <v>15973</v>
      </c>
      <c r="R3373" t="s">
        <v>15974</v>
      </c>
      <c r="S3373">
        <v>524</v>
      </c>
      <c r="T3373" t="s">
        <v>37</v>
      </c>
      <c r="U3373" t="s">
        <v>38</v>
      </c>
      <c r="V3373" t="s">
        <v>569</v>
      </c>
      <c r="W3373" s="11">
        <v>3000000</v>
      </c>
      <c r="X3373">
        <v>2012</v>
      </c>
      <c r="Y3373">
        <v>419</v>
      </c>
      <c r="Z3373">
        <v>6.8</v>
      </c>
      <c r="AA3373">
        <v>2.35</v>
      </c>
      <c r="AB3373">
        <v>58000</v>
      </c>
    </row>
    <row r="3374" spans="1:28" x14ac:dyDescent="0.35">
      <c r="A3374" t="s">
        <v>28</v>
      </c>
      <c r="B3374" t="s">
        <v>11919</v>
      </c>
      <c r="C3374">
        <v>24</v>
      </c>
      <c r="D3374">
        <v>113</v>
      </c>
      <c r="E3374">
        <v>9</v>
      </c>
      <c r="F3374">
        <v>12</v>
      </c>
      <c r="G3374" t="s">
        <v>15975</v>
      </c>
      <c r="H3374">
        <v>71</v>
      </c>
      <c r="I3374" s="11">
        <v>19184015</v>
      </c>
      <c r="J3374" t="s">
        <v>15976</v>
      </c>
      <c r="K3374" t="s">
        <v>1540</v>
      </c>
      <c r="L3374" t="s">
        <v>15977</v>
      </c>
      <c r="M3374">
        <v>1466</v>
      </c>
      <c r="N3374">
        <v>159</v>
      </c>
      <c r="O3374" t="s">
        <v>15978</v>
      </c>
      <c r="P3374">
        <v>1</v>
      </c>
      <c r="Q3374" t="s">
        <v>15979</v>
      </c>
      <c r="R3374" t="s">
        <v>15980</v>
      </c>
      <c r="S3374">
        <v>35</v>
      </c>
      <c r="T3374" t="s">
        <v>37</v>
      </c>
      <c r="U3374" t="s">
        <v>38</v>
      </c>
      <c r="V3374" t="s">
        <v>569</v>
      </c>
      <c r="W3374" s="11">
        <v>3000000</v>
      </c>
      <c r="X3374">
        <v>2002</v>
      </c>
      <c r="Y3374">
        <v>65</v>
      </c>
      <c r="Z3374">
        <v>5.4</v>
      </c>
      <c r="AA3374">
        <v>1.85</v>
      </c>
      <c r="AB3374">
        <v>63</v>
      </c>
    </row>
    <row r="3375" spans="1:28" x14ac:dyDescent="0.35">
      <c r="A3375" t="s">
        <v>28</v>
      </c>
      <c r="B3375" t="s">
        <v>6779</v>
      </c>
      <c r="C3375">
        <v>35</v>
      </c>
      <c r="D3375">
        <v>98</v>
      </c>
      <c r="E3375">
        <v>188</v>
      </c>
      <c r="F3375">
        <v>693</v>
      </c>
      <c r="G3375" t="s">
        <v>3673</v>
      </c>
      <c r="H3375">
        <v>2000</v>
      </c>
      <c r="I3375" s="11">
        <v>24629916</v>
      </c>
      <c r="J3375" t="s">
        <v>7071</v>
      </c>
      <c r="K3375" t="s">
        <v>4194</v>
      </c>
      <c r="L3375" t="s">
        <v>15981</v>
      </c>
      <c r="M3375">
        <v>12942</v>
      </c>
      <c r="N3375">
        <v>4277</v>
      </c>
      <c r="O3375" t="s">
        <v>1969</v>
      </c>
      <c r="P3375">
        <v>0</v>
      </c>
      <c r="Q3375" t="s">
        <v>15982</v>
      </c>
      <c r="R3375" t="s">
        <v>15983</v>
      </c>
      <c r="S3375">
        <v>34</v>
      </c>
      <c r="T3375" t="s">
        <v>37</v>
      </c>
      <c r="U3375" t="s">
        <v>38</v>
      </c>
      <c r="V3375" t="s">
        <v>90</v>
      </c>
      <c r="W3375" s="11">
        <v>3000000</v>
      </c>
      <c r="X3375">
        <v>1997</v>
      </c>
      <c r="Y3375">
        <v>970</v>
      </c>
      <c r="Z3375">
        <v>5.0999999999999996</v>
      </c>
      <c r="AA3375">
        <v>1.85</v>
      </c>
      <c r="AB3375">
        <v>902</v>
      </c>
    </row>
    <row r="3376" spans="1:28" x14ac:dyDescent="0.35">
      <c r="A3376" t="s">
        <v>28</v>
      </c>
      <c r="B3376" t="s">
        <v>15984</v>
      </c>
      <c r="C3376">
        <v>158</v>
      </c>
      <c r="D3376">
        <v>86</v>
      </c>
      <c r="E3376">
        <v>41</v>
      </c>
      <c r="F3376">
        <v>155</v>
      </c>
      <c r="G3376" t="s">
        <v>15985</v>
      </c>
      <c r="H3376">
        <v>956</v>
      </c>
      <c r="I3376" s="11">
        <v>19472057</v>
      </c>
      <c r="J3376" t="s">
        <v>5289</v>
      </c>
      <c r="K3376" t="s">
        <v>989</v>
      </c>
      <c r="L3376" t="s">
        <v>15986</v>
      </c>
      <c r="M3376">
        <v>25332</v>
      </c>
      <c r="N3376">
        <v>1862</v>
      </c>
      <c r="O3376" t="s">
        <v>15987</v>
      </c>
      <c r="P3376">
        <v>0</v>
      </c>
      <c r="Q3376" t="s">
        <v>15988</v>
      </c>
      <c r="R3376" t="s">
        <v>15989</v>
      </c>
      <c r="S3376">
        <v>307</v>
      </c>
      <c r="T3376" t="s">
        <v>37</v>
      </c>
      <c r="U3376" t="s">
        <v>38</v>
      </c>
      <c r="V3376" t="s">
        <v>569</v>
      </c>
      <c r="W3376" s="11">
        <v>3000000</v>
      </c>
      <c r="X3376">
        <v>1986</v>
      </c>
      <c r="Y3376">
        <v>316</v>
      </c>
      <c r="Z3376">
        <v>5.9</v>
      </c>
      <c r="AA3376">
        <v>1.85</v>
      </c>
      <c r="AB3376">
        <v>0</v>
      </c>
    </row>
    <row r="3377" spans="1:28" x14ac:dyDescent="0.35">
      <c r="A3377" t="s">
        <v>28</v>
      </c>
      <c r="B3377" t="s">
        <v>8501</v>
      </c>
      <c r="C3377">
        <v>122</v>
      </c>
      <c r="D3377">
        <v>161</v>
      </c>
      <c r="E3377">
        <v>767</v>
      </c>
      <c r="F3377">
        <v>87</v>
      </c>
      <c r="G3377" t="s">
        <v>15990</v>
      </c>
      <c r="H3377">
        <v>682</v>
      </c>
      <c r="I3377" s="11">
        <v>27200000</v>
      </c>
      <c r="J3377" t="s">
        <v>3189</v>
      </c>
      <c r="K3377" t="s">
        <v>14881</v>
      </c>
      <c r="L3377" t="s">
        <v>15991</v>
      </c>
      <c r="M3377">
        <v>149444</v>
      </c>
      <c r="N3377">
        <v>1035</v>
      </c>
      <c r="O3377" t="s">
        <v>9348</v>
      </c>
      <c r="P3377">
        <v>2</v>
      </c>
      <c r="Q3377" t="s">
        <v>15992</v>
      </c>
      <c r="R3377" t="s">
        <v>15993</v>
      </c>
      <c r="S3377">
        <v>273</v>
      </c>
      <c r="T3377" t="s">
        <v>37</v>
      </c>
      <c r="U3377" t="s">
        <v>56</v>
      </c>
      <c r="V3377" t="s">
        <v>90</v>
      </c>
      <c r="W3377" s="11">
        <v>3000000</v>
      </c>
      <c r="X3377">
        <v>1957</v>
      </c>
      <c r="Y3377">
        <v>119</v>
      </c>
      <c r="Z3377">
        <v>8.1999999999999993</v>
      </c>
      <c r="AA3377">
        <v>2.35</v>
      </c>
      <c r="AB3377">
        <v>0</v>
      </c>
    </row>
    <row r="3378" spans="1:28" x14ac:dyDescent="0.35">
      <c r="A3378" t="s">
        <v>28</v>
      </c>
      <c r="B3378" t="s">
        <v>5195</v>
      </c>
      <c r="C3378">
        <v>16</v>
      </c>
      <c r="D3378">
        <v>100</v>
      </c>
      <c r="E3378">
        <v>32</v>
      </c>
      <c r="F3378">
        <v>175</v>
      </c>
      <c r="G3378" t="s">
        <v>15449</v>
      </c>
      <c r="H3378">
        <v>610</v>
      </c>
      <c r="I3378" s="11">
        <v>15369573</v>
      </c>
      <c r="J3378" t="s">
        <v>1812</v>
      </c>
      <c r="K3378" t="s">
        <v>2868</v>
      </c>
      <c r="L3378" t="s">
        <v>15994</v>
      </c>
      <c r="M3378">
        <v>2580</v>
      </c>
      <c r="N3378">
        <v>1441</v>
      </c>
      <c r="O3378" t="s">
        <v>15995</v>
      </c>
      <c r="P3378">
        <v>1</v>
      </c>
      <c r="Q3378" t="s">
        <v>15996</v>
      </c>
      <c r="R3378" t="s">
        <v>15997</v>
      </c>
      <c r="S3378">
        <v>54</v>
      </c>
      <c r="T3378" t="s">
        <v>37</v>
      </c>
      <c r="U3378" t="s">
        <v>38</v>
      </c>
      <c r="V3378" t="s">
        <v>90</v>
      </c>
      <c r="W3378" s="11">
        <v>3000000</v>
      </c>
      <c r="X3378">
        <v>1990</v>
      </c>
      <c r="Y3378">
        <v>232</v>
      </c>
      <c r="Z3378">
        <v>5.3</v>
      </c>
      <c r="AA3378">
        <v>1.85</v>
      </c>
      <c r="AB3378">
        <v>710</v>
      </c>
    </row>
    <row r="3379" spans="1:28" x14ac:dyDescent="0.35">
      <c r="A3379" t="s">
        <v>28</v>
      </c>
      <c r="B3379" t="s">
        <v>15998</v>
      </c>
      <c r="C3379">
        <v>112</v>
      </c>
      <c r="D3379">
        <v>91</v>
      </c>
      <c r="E3379">
        <v>18</v>
      </c>
      <c r="F3379">
        <v>307</v>
      </c>
      <c r="G3379" t="s">
        <v>15999</v>
      </c>
      <c r="H3379">
        <v>935</v>
      </c>
      <c r="I3379" s="11">
        <v>15935068</v>
      </c>
      <c r="J3379" t="s">
        <v>9105</v>
      </c>
      <c r="K3379" t="s">
        <v>12192</v>
      </c>
      <c r="L3379" t="s">
        <v>16000</v>
      </c>
      <c r="M3379">
        <v>19331</v>
      </c>
      <c r="N3379">
        <v>2899</v>
      </c>
      <c r="O3379" t="s">
        <v>16001</v>
      </c>
      <c r="P3379">
        <v>0</v>
      </c>
      <c r="Q3379" t="s">
        <v>16002</v>
      </c>
      <c r="R3379" t="s">
        <v>16003</v>
      </c>
      <c r="S3379">
        <v>317</v>
      </c>
      <c r="T3379" t="s">
        <v>37</v>
      </c>
      <c r="U3379" t="s">
        <v>38</v>
      </c>
      <c r="V3379" t="s">
        <v>569</v>
      </c>
      <c r="W3379" s="11">
        <v>2500000</v>
      </c>
      <c r="X3379">
        <v>1993</v>
      </c>
      <c r="Y3379">
        <v>805</v>
      </c>
      <c r="Z3379">
        <v>4.3</v>
      </c>
      <c r="AA3379">
        <v>1.85</v>
      </c>
      <c r="AB3379">
        <v>949</v>
      </c>
    </row>
    <row r="3380" spans="1:28" x14ac:dyDescent="0.35">
      <c r="A3380" t="s">
        <v>28</v>
      </c>
      <c r="B3380" t="s">
        <v>1504</v>
      </c>
      <c r="C3380">
        <v>114</v>
      </c>
      <c r="D3380">
        <v>100</v>
      </c>
      <c r="E3380">
        <v>1000</v>
      </c>
      <c r="F3380">
        <v>220</v>
      </c>
      <c r="G3380" t="s">
        <v>2551</v>
      </c>
      <c r="H3380">
        <v>989</v>
      </c>
      <c r="I3380" s="11">
        <v>11694528</v>
      </c>
      <c r="J3380" t="s">
        <v>16004</v>
      </c>
      <c r="K3380" t="s">
        <v>324</v>
      </c>
      <c r="L3380" t="s">
        <v>16005</v>
      </c>
      <c r="M3380">
        <v>7721</v>
      </c>
      <c r="N3380">
        <v>2165</v>
      </c>
      <c r="O3380" t="s">
        <v>16006</v>
      </c>
      <c r="P3380">
        <v>0</v>
      </c>
      <c r="Q3380" t="s">
        <v>16007</v>
      </c>
      <c r="R3380" t="s">
        <v>16008</v>
      </c>
      <c r="S3380">
        <v>72</v>
      </c>
      <c r="T3380" t="s">
        <v>37</v>
      </c>
      <c r="U3380" t="s">
        <v>38</v>
      </c>
      <c r="V3380" t="s">
        <v>569</v>
      </c>
      <c r="W3380" s="11">
        <v>3000000</v>
      </c>
      <c r="X3380">
        <v>2005</v>
      </c>
      <c r="Y3380">
        <v>744</v>
      </c>
      <c r="Z3380">
        <v>7.2</v>
      </c>
      <c r="AA3380">
        <v>1.85</v>
      </c>
      <c r="AB3380">
        <v>635</v>
      </c>
    </row>
    <row r="3381" spans="1:28" x14ac:dyDescent="0.35">
      <c r="A3381" t="s">
        <v>28</v>
      </c>
      <c r="B3381" t="s">
        <v>16009</v>
      </c>
      <c r="C3381">
        <v>49</v>
      </c>
      <c r="D3381">
        <v>84</v>
      </c>
      <c r="E3381">
        <v>23</v>
      </c>
      <c r="F3381">
        <v>706</v>
      </c>
      <c r="G3381" t="s">
        <v>8473</v>
      </c>
      <c r="H3381">
        <v>1000</v>
      </c>
      <c r="I3381" s="11">
        <v>10017041</v>
      </c>
      <c r="J3381" t="s">
        <v>1689</v>
      </c>
      <c r="K3381" t="s">
        <v>5662</v>
      </c>
      <c r="L3381" t="s">
        <v>16010</v>
      </c>
      <c r="M3381">
        <v>8265</v>
      </c>
      <c r="N3381">
        <v>4815</v>
      </c>
      <c r="O3381" t="s">
        <v>5038</v>
      </c>
      <c r="P3381">
        <v>3</v>
      </c>
      <c r="Q3381" t="s">
        <v>16011</v>
      </c>
      <c r="R3381" t="s">
        <v>16012</v>
      </c>
      <c r="S3381">
        <v>20</v>
      </c>
      <c r="T3381" t="s">
        <v>37</v>
      </c>
      <c r="U3381" t="s">
        <v>38</v>
      </c>
      <c r="V3381" t="s">
        <v>569</v>
      </c>
      <c r="W3381" s="11">
        <v>3000000</v>
      </c>
      <c r="X3381">
        <v>2009</v>
      </c>
      <c r="Y3381">
        <v>927</v>
      </c>
      <c r="Z3381">
        <v>5.9</v>
      </c>
      <c r="AA3381">
        <v>1.85</v>
      </c>
      <c r="AB3381">
        <v>545</v>
      </c>
    </row>
    <row r="3382" spans="1:28" x14ac:dyDescent="0.35">
      <c r="A3382" t="s">
        <v>28</v>
      </c>
      <c r="B3382" t="s">
        <v>16013</v>
      </c>
      <c r="C3382">
        <v>37</v>
      </c>
      <c r="D3382">
        <v>99</v>
      </c>
      <c r="E3382">
        <v>18</v>
      </c>
      <c r="F3382">
        <v>233</v>
      </c>
      <c r="G3382" t="s">
        <v>10591</v>
      </c>
      <c r="H3382">
        <v>939</v>
      </c>
      <c r="I3382" s="11">
        <v>7059537</v>
      </c>
      <c r="J3382" t="s">
        <v>1611</v>
      </c>
      <c r="K3382" t="s">
        <v>5208</v>
      </c>
      <c r="L3382" t="s">
        <v>16014</v>
      </c>
      <c r="M3382">
        <v>8279</v>
      </c>
      <c r="N3382">
        <v>2321</v>
      </c>
      <c r="O3382" t="s">
        <v>16015</v>
      </c>
      <c r="P3382">
        <v>0</v>
      </c>
      <c r="Q3382" t="s">
        <v>16016</v>
      </c>
      <c r="R3382" t="s">
        <v>16017</v>
      </c>
      <c r="S3382">
        <v>101</v>
      </c>
      <c r="T3382" t="s">
        <v>37</v>
      </c>
      <c r="U3382" t="s">
        <v>38</v>
      </c>
      <c r="V3382" t="s">
        <v>39</v>
      </c>
      <c r="W3382" s="11">
        <v>3000000</v>
      </c>
      <c r="X3382">
        <v>2006</v>
      </c>
      <c r="Y3382">
        <v>407</v>
      </c>
      <c r="Z3382">
        <v>3</v>
      </c>
      <c r="AA3382">
        <v>1.85</v>
      </c>
      <c r="AB3382">
        <v>837</v>
      </c>
    </row>
    <row r="3383" spans="1:28" x14ac:dyDescent="0.35">
      <c r="A3383" t="s">
        <v>28</v>
      </c>
      <c r="B3383" t="s">
        <v>8570</v>
      </c>
      <c r="C3383">
        <v>405</v>
      </c>
      <c r="D3383">
        <v>109</v>
      </c>
      <c r="E3383">
        <v>0</v>
      </c>
      <c r="F3383">
        <v>48</v>
      </c>
      <c r="G3383" t="s">
        <v>16018</v>
      </c>
      <c r="H3383">
        <v>140</v>
      </c>
      <c r="I3383" s="11">
        <v>8114507</v>
      </c>
      <c r="J3383" t="s">
        <v>209</v>
      </c>
      <c r="K3383" t="s">
        <v>16019</v>
      </c>
      <c r="L3383" t="s">
        <v>16020</v>
      </c>
      <c r="M3383">
        <v>95362</v>
      </c>
      <c r="N3383">
        <v>328</v>
      </c>
      <c r="O3383" t="s">
        <v>16021</v>
      </c>
      <c r="P3383">
        <v>1</v>
      </c>
      <c r="Q3383" t="s">
        <v>16022</v>
      </c>
      <c r="R3383" t="s">
        <v>16023</v>
      </c>
      <c r="S3383">
        <v>270</v>
      </c>
      <c r="T3383" t="s">
        <v>37</v>
      </c>
      <c r="U3383" t="s">
        <v>38</v>
      </c>
      <c r="V3383" t="s">
        <v>569</v>
      </c>
      <c r="W3383" s="11">
        <v>3000000</v>
      </c>
      <c r="X3383">
        <v>2013</v>
      </c>
      <c r="Y3383">
        <v>63</v>
      </c>
      <c r="Z3383">
        <v>7.9</v>
      </c>
      <c r="AA3383">
        <v>1.85</v>
      </c>
      <c r="AB3383">
        <v>62000</v>
      </c>
    </row>
    <row r="3384" spans="1:28" x14ac:dyDescent="0.35">
      <c r="A3384" t="s">
        <v>28</v>
      </c>
      <c r="B3384" t="s">
        <v>16024</v>
      </c>
      <c r="C3384">
        <v>29</v>
      </c>
      <c r="D3384">
        <v>95</v>
      </c>
      <c r="E3384">
        <v>4</v>
      </c>
      <c r="F3384">
        <v>152</v>
      </c>
      <c r="G3384" t="s">
        <v>16025</v>
      </c>
      <c r="H3384">
        <v>641</v>
      </c>
      <c r="I3384" s="11">
        <v>7888703</v>
      </c>
      <c r="J3384" t="s">
        <v>2687</v>
      </c>
      <c r="K3384" t="s">
        <v>16026</v>
      </c>
      <c r="L3384" t="s">
        <v>16027</v>
      </c>
      <c r="M3384">
        <v>8465</v>
      </c>
      <c r="N3384">
        <v>1389</v>
      </c>
      <c r="O3384" t="s">
        <v>15200</v>
      </c>
      <c r="P3384">
        <v>1</v>
      </c>
      <c r="Q3384" t="s">
        <v>16028</v>
      </c>
      <c r="R3384" t="s">
        <v>16029</v>
      </c>
      <c r="S3384">
        <v>65</v>
      </c>
      <c r="T3384" t="s">
        <v>37</v>
      </c>
      <c r="U3384" t="s">
        <v>38</v>
      </c>
      <c r="V3384" t="s">
        <v>90</v>
      </c>
      <c r="W3384" s="11">
        <v>3000000</v>
      </c>
      <c r="X3384">
        <v>1987</v>
      </c>
      <c r="Y3384">
        <v>168</v>
      </c>
      <c r="Z3384">
        <v>3.2</v>
      </c>
      <c r="AA3384">
        <v>1.85</v>
      </c>
      <c r="AB3384">
        <v>491</v>
      </c>
    </row>
    <row r="3385" spans="1:28" x14ac:dyDescent="0.35">
      <c r="A3385" t="s">
        <v>28</v>
      </c>
      <c r="B3385" t="s">
        <v>15258</v>
      </c>
      <c r="C3385">
        <v>81</v>
      </c>
      <c r="D3385">
        <v>97</v>
      </c>
      <c r="E3385">
        <v>152</v>
      </c>
      <c r="F3385">
        <v>135</v>
      </c>
      <c r="G3385" t="s">
        <v>16030</v>
      </c>
      <c r="H3385">
        <v>674</v>
      </c>
      <c r="I3385" s="11">
        <v>7282851</v>
      </c>
      <c r="J3385" t="s">
        <v>4142</v>
      </c>
      <c r="K3385" t="s">
        <v>16031</v>
      </c>
      <c r="L3385" t="s">
        <v>16032</v>
      </c>
      <c r="M3385">
        <v>9502</v>
      </c>
      <c r="N3385">
        <v>1395</v>
      </c>
      <c r="O3385" t="s">
        <v>16033</v>
      </c>
      <c r="P3385">
        <v>1</v>
      </c>
      <c r="Q3385" t="s">
        <v>16034</v>
      </c>
      <c r="R3385" t="s">
        <v>16035</v>
      </c>
      <c r="S3385">
        <v>100</v>
      </c>
      <c r="T3385" t="s">
        <v>37</v>
      </c>
      <c r="U3385" t="s">
        <v>38</v>
      </c>
      <c r="V3385" t="s">
        <v>569</v>
      </c>
      <c r="W3385" s="11">
        <v>3000000</v>
      </c>
      <c r="X3385">
        <v>1988</v>
      </c>
      <c r="Y3385">
        <v>174</v>
      </c>
      <c r="Z3385">
        <v>6.5</v>
      </c>
      <c r="AA3385">
        <v>1.85</v>
      </c>
      <c r="AB3385">
        <v>812</v>
      </c>
    </row>
    <row r="3386" spans="1:28" x14ac:dyDescent="0.35">
      <c r="A3386" t="s">
        <v>28</v>
      </c>
      <c r="B3386" t="s">
        <v>16037</v>
      </c>
      <c r="C3386">
        <v>75</v>
      </c>
      <c r="D3386">
        <v>90</v>
      </c>
      <c r="E3386">
        <v>15</v>
      </c>
      <c r="F3386">
        <v>453</v>
      </c>
      <c r="G3386" t="s">
        <v>4801</v>
      </c>
      <c r="H3386">
        <v>953</v>
      </c>
      <c r="I3386" s="11">
        <v>5844929</v>
      </c>
      <c r="J3386" t="s">
        <v>2450</v>
      </c>
      <c r="K3386" t="s">
        <v>624</v>
      </c>
      <c r="L3386" t="s">
        <v>16038</v>
      </c>
      <c r="M3386">
        <v>6000</v>
      </c>
      <c r="N3386">
        <v>2510</v>
      </c>
      <c r="O3386" t="s">
        <v>8440</v>
      </c>
      <c r="P3386">
        <v>1</v>
      </c>
      <c r="Q3386" t="s">
        <v>16039</v>
      </c>
      <c r="R3386" t="s">
        <v>16040</v>
      </c>
      <c r="S3386">
        <v>109</v>
      </c>
      <c r="T3386" t="s">
        <v>37</v>
      </c>
      <c r="U3386" t="s">
        <v>38</v>
      </c>
      <c r="V3386" t="s">
        <v>39</v>
      </c>
      <c r="W3386" s="11">
        <v>3000000</v>
      </c>
      <c r="X3386">
        <v>2002</v>
      </c>
      <c r="Y3386">
        <v>625</v>
      </c>
      <c r="Z3386">
        <v>7</v>
      </c>
      <c r="AA3386">
        <v>1.85</v>
      </c>
      <c r="AB3386">
        <v>595</v>
      </c>
    </row>
    <row r="3387" spans="1:28" x14ac:dyDescent="0.35">
      <c r="A3387" t="s">
        <v>28</v>
      </c>
      <c r="B3387" t="s">
        <v>16041</v>
      </c>
      <c r="C3387">
        <v>82</v>
      </c>
      <c r="D3387">
        <v>96</v>
      </c>
      <c r="E3387">
        <v>70</v>
      </c>
      <c r="F3387">
        <v>163</v>
      </c>
      <c r="G3387" t="s">
        <v>13141</v>
      </c>
      <c r="H3387">
        <v>883</v>
      </c>
      <c r="I3387" s="11">
        <v>4170647</v>
      </c>
      <c r="J3387" t="s">
        <v>2450</v>
      </c>
      <c r="K3387" t="s">
        <v>1462</v>
      </c>
      <c r="L3387" t="s">
        <v>16042</v>
      </c>
      <c r="M3387">
        <v>14548</v>
      </c>
      <c r="N3387">
        <v>1616</v>
      </c>
      <c r="O3387" t="s">
        <v>4514</v>
      </c>
      <c r="P3387">
        <v>0</v>
      </c>
      <c r="Q3387" t="s">
        <v>16043</v>
      </c>
      <c r="R3387" t="s">
        <v>16044</v>
      </c>
      <c r="S3387">
        <v>161</v>
      </c>
      <c r="T3387" t="s">
        <v>37</v>
      </c>
      <c r="U3387" t="s">
        <v>56</v>
      </c>
      <c r="V3387" t="s">
        <v>569</v>
      </c>
      <c r="W3387" s="11">
        <v>1900000</v>
      </c>
      <c r="X3387">
        <v>1999</v>
      </c>
      <c r="Y3387">
        <v>183</v>
      </c>
      <c r="Z3387">
        <v>6.9</v>
      </c>
      <c r="AA3387">
        <v>1.85</v>
      </c>
      <c r="AB3387">
        <v>1000</v>
      </c>
    </row>
    <row r="3388" spans="1:28" x14ac:dyDescent="0.35">
      <c r="A3388" t="s">
        <v>28</v>
      </c>
      <c r="B3388" t="s">
        <v>16045</v>
      </c>
      <c r="C3388">
        <v>48</v>
      </c>
      <c r="D3388">
        <v>82</v>
      </c>
      <c r="E3388">
        <v>0</v>
      </c>
      <c r="F3388">
        <v>51</v>
      </c>
      <c r="G3388" t="s">
        <v>7091</v>
      </c>
      <c r="H3388">
        <v>472</v>
      </c>
      <c r="I3388" s="11">
        <v>4142507</v>
      </c>
      <c r="J3388" t="s">
        <v>1618</v>
      </c>
      <c r="K3388" t="s">
        <v>16046</v>
      </c>
      <c r="L3388" t="s">
        <v>16047</v>
      </c>
      <c r="M3388">
        <v>3665</v>
      </c>
      <c r="N3388">
        <v>858</v>
      </c>
      <c r="O3388" t="s">
        <v>16048</v>
      </c>
      <c r="P3388">
        <v>1</v>
      </c>
      <c r="Q3388" t="s">
        <v>16049</v>
      </c>
      <c r="R3388" t="s">
        <v>16050</v>
      </c>
      <c r="S3388">
        <v>81</v>
      </c>
      <c r="T3388" t="s">
        <v>37</v>
      </c>
      <c r="U3388" t="s">
        <v>38</v>
      </c>
      <c r="V3388" t="s">
        <v>569</v>
      </c>
      <c r="W3388" s="11">
        <v>3000000</v>
      </c>
      <c r="X3388">
        <v>2000</v>
      </c>
      <c r="Y3388">
        <v>324</v>
      </c>
      <c r="Z3388">
        <v>4.4000000000000004</v>
      </c>
      <c r="AA3388">
        <v>1.85</v>
      </c>
      <c r="AB3388">
        <v>131</v>
      </c>
    </row>
    <row r="3389" spans="1:28" x14ac:dyDescent="0.35">
      <c r="A3389" t="s">
        <v>28</v>
      </c>
      <c r="B3389" t="s">
        <v>9569</v>
      </c>
      <c r="C3389">
        <v>33</v>
      </c>
      <c r="D3389">
        <v>109</v>
      </c>
      <c r="E3389">
        <v>300</v>
      </c>
      <c r="F3389">
        <v>200</v>
      </c>
      <c r="G3389" t="s">
        <v>12492</v>
      </c>
      <c r="H3389">
        <v>729</v>
      </c>
      <c r="I3389" s="11">
        <v>4109095</v>
      </c>
      <c r="J3389" t="s">
        <v>16051</v>
      </c>
      <c r="K3389" t="s">
        <v>3374</v>
      </c>
      <c r="L3389" t="s">
        <v>16052</v>
      </c>
      <c r="M3389">
        <v>8239</v>
      </c>
      <c r="N3389">
        <v>1292</v>
      </c>
      <c r="O3389" t="s">
        <v>13643</v>
      </c>
      <c r="P3389">
        <v>0</v>
      </c>
      <c r="Q3389" t="s">
        <v>16053</v>
      </c>
      <c r="R3389" t="s">
        <v>16054</v>
      </c>
      <c r="S3389">
        <v>92</v>
      </c>
      <c r="T3389" t="s">
        <v>37</v>
      </c>
      <c r="U3389" t="s">
        <v>38</v>
      </c>
      <c r="V3389" t="s">
        <v>569</v>
      </c>
      <c r="W3389" s="11">
        <v>3000000</v>
      </c>
      <c r="X3389">
        <v>1996</v>
      </c>
      <c r="Y3389">
        <v>257</v>
      </c>
      <c r="Z3389">
        <v>6</v>
      </c>
      <c r="AA3389">
        <v>1.85</v>
      </c>
      <c r="AB3389">
        <v>0</v>
      </c>
    </row>
    <row r="3390" spans="1:28" x14ac:dyDescent="0.35">
      <c r="A3390" t="s">
        <v>28</v>
      </c>
      <c r="B3390" t="s">
        <v>16055</v>
      </c>
      <c r="C3390">
        <v>22</v>
      </c>
      <c r="D3390">
        <v>98</v>
      </c>
      <c r="E3390">
        <v>16</v>
      </c>
      <c r="F3390">
        <v>222</v>
      </c>
      <c r="G3390" t="s">
        <v>13007</v>
      </c>
      <c r="H3390">
        <v>687</v>
      </c>
      <c r="I3390" s="11">
        <v>3902679</v>
      </c>
      <c r="J3390" t="s">
        <v>7035</v>
      </c>
      <c r="K3390" t="s">
        <v>5909</v>
      </c>
      <c r="L3390" t="s">
        <v>16056</v>
      </c>
      <c r="M3390">
        <v>3943</v>
      </c>
      <c r="N3390">
        <v>1806</v>
      </c>
      <c r="O3390" t="s">
        <v>16057</v>
      </c>
      <c r="P3390">
        <v>0</v>
      </c>
      <c r="Q3390" t="s">
        <v>16058</v>
      </c>
      <c r="R3390" t="s">
        <v>16059</v>
      </c>
      <c r="S3390">
        <v>49</v>
      </c>
      <c r="T3390" t="s">
        <v>37</v>
      </c>
      <c r="U3390" t="s">
        <v>38</v>
      </c>
      <c r="V3390" t="s">
        <v>569</v>
      </c>
      <c r="W3390" s="11">
        <v>3000000</v>
      </c>
      <c r="X3390">
        <v>1993</v>
      </c>
      <c r="Y3390">
        <v>233</v>
      </c>
      <c r="Z3390">
        <v>5.3</v>
      </c>
      <c r="AA3390">
        <v>1.66</v>
      </c>
      <c r="AB3390">
        <v>217</v>
      </c>
    </row>
    <row r="3391" spans="1:28" x14ac:dyDescent="0.35">
      <c r="A3391" t="s">
        <v>28</v>
      </c>
      <c r="B3391" t="s">
        <v>16060</v>
      </c>
      <c r="C3391">
        <v>30</v>
      </c>
      <c r="D3391">
        <v>95</v>
      </c>
      <c r="E3391">
        <v>45</v>
      </c>
      <c r="F3391">
        <v>267</v>
      </c>
      <c r="G3391" t="s">
        <v>16061</v>
      </c>
      <c r="H3391">
        <v>578</v>
      </c>
      <c r="I3391" s="11">
        <v>3559990</v>
      </c>
      <c r="J3391" t="s">
        <v>982</v>
      </c>
      <c r="K3391" t="s">
        <v>5644</v>
      </c>
      <c r="L3391" t="s">
        <v>16062</v>
      </c>
      <c r="M3391">
        <v>8005</v>
      </c>
      <c r="N3391">
        <v>1363</v>
      </c>
      <c r="O3391" t="s">
        <v>3917</v>
      </c>
      <c r="P3391">
        <v>0</v>
      </c>
      <c r="Q3391" t="s">
        <v>16063</v>
      </c>
      <c r="R3391" t="s">
        <v>16064</v>
      </c>
      <c r="S3391">
        <v>49</v>
      </c>
      <c r="T3391" t="s">
        <v>37</v>
      </c>
      <c r="U3391" t="s">
        <v>38</v>
      </c>
      <c r="V3391" t="s">
        <v>569</v>
      </c>
      <c r="W3391" s="11">
        <v>3000000</v>
      </c>
      <c r="X3391">
        <v>1997</v>
      </c>
      <c r="Y3391">
        <v>341</v>
      </c>
      <c r="Z3391">
        <v>5.3</v>
      </c>
      <c r="AA3391">
        <v>1.85</v>
      </c>
      <c r="AB3391">
        <v>417</v>
      </c>
    </row>
    <row r="3392" spans="1:28" x14ac:dyDescent="0.35">
      <c r="A3392" t="s">
        <v>28</v>
      </c>
      <c r="B3392" t="s">
        <v>16065</v>
      </c>
      <c r="C3392">
        <v>79</v>
      </c>
      <c r="D3392">
        <v>104</v>
      </c>
      <c r="E3392">
        <v>11</v>
      </c>
      <c r="F3392">
        <v>194</v>
      </c>
      <c r="G3392" t="s">
        <v>8655</v>
      </c>
      <c r="H3392">
        <v>11000</v>
      </c>
      <c r="I3392" s="11">
        <v>3287435</v>
      </c>
      <c r="J3392" t="s">
        <v>3270</v>
      </c>
      <c r="K3392" t="s">
        <v>644</v>
      </c>
      <c r="L3392" t="s">
        <v>16066</v>
      </c>
      <c r="M3392">
        <v>8603</v>
      </c>
      <c r="N3392">
        <v>12250</v>
      </c>
      <c r="O3392" t="s">
        <v>12711</v>
      </c>
      <c r="P3392">
        <v>2</v>
      </c>
      <c r="Q3392" t="s">
        <v>16067</v>
      </c>
      <c r="R3392" t="s">
        <v>16068</v>
      </c>
      <c r="S3392">
        <v>115</v>
      </c>
      <c r="T3392" t="s">
        <v>37</v>
      </c>
      <c r="U3392" t="s">
        <v>38</v>
      </c>
      <c r="V3392" t="s">
        <v>569</v>
      </c>
      <c r="W3392" s="11">
        <v>4500000</v>
      </c>
      <c r="X3392">
        <v>2001</v>
      </c>
      <c r="Y3392">
        <v>813</v>
      </c>
      <c r="Z3392">
        <v>7.1</v>
      </c>
      <c r="AA3392">
        <v>1.85</v>
      </c>
      <c r="AB3392">
        <v>430</v>
      </c>
    </row>
    <row r="3393" spans="1:28" x14ac:dyDescent="0.35">
      <c r="A3393" t="s">
        <v>28</v>
      </c>
      <c r="B3393" t="s">
        <v>16069</v>
      </c>
      <c r="C3393">
        <v>49</v>
      </c>
      <c r="D3393">
        <v>87</v>
      </c>
      <c r="E3393">
        <v>18</v>
      </c>
      <c r="F3393">
        <v>844</v>
      </c>
      <c r="G3393" t="s">
        <v>229</v>
      </c>
      <c r="H3393">
        <v>3000</v>
      </c>
      <c r="I3393" s="11">
        <v>3071947</v>
      </c>
      <c r="J3393" t="s">
        <v>5679</v>
      </c>
      <c r="K3393" t="s">
        <v>5207</v>
      </c>
      <c r="L3393" t="s">
        <v>16070</v>
      </c>
      <c r="M3393">
        <v>18711</v>
      </c>
      <c r="N3393">
        <v>9555</v>
      </c>
      <c r="O3393" t="s">
        <v>16071</v>
      </c>
      <c r="P3393">
        <v>3</v>
      </c>
      <c r="Q3393" t="s">
        <v>16072</v>
      </c>
      <c r="R3393" t="s">
        <v>16073</v>
      </c>
      <c r="S3393">
        <v>183</v>
      </c>
      <c r="T3393" t="s">
        <v>37</v>
      </c>
      <c r="U3393" t="s">
        <v>38</v>
      </c>
      <c r="V3393" t="s">
        <v>569</v>
      </c>
      <c r="W3393" s="11">
        <v>3500000</v>
      </c>
      <c r="X3393">
        <v>1999</v>
      </c>
      <c r="Y3393">
        <v>2000</v>
      </c>
      <c r="Z3393">
        <v>5.4</v>
      </c>
      <c r="AA3393">
        <v>1.85</v>
      </c>
      <c r="AB3393">
        <v>0</v>
      </c>
    </row>
    <row r="3394" spans="1:28" x14ac:dyDescent="0.35">
      <c r="A3394" t="s">
        <v>28</v>
      </c>
      <c r="B3394" t="s">
        <v>12211</v>
      </c>
      <c r="C3394">
        <v>42</v>
      </c>
      <c r="D3394">
        <v>108</v>
      </c>
      <c r="E3394">
        <v>232</v>
      </c>
      <c r="F3394">
        <v>353</v>
      </c>
      <c r="G3394" t="s">
        <v>1807</v>
      </c>
      <c r="H3394">
        <v>10000</v>
      </c>
      <c r="I3394" s="11">
        <v>2961991</v>
      </c>
      <c r="J3394" t="s">
        <v>1493</v>
      </c>
      <c r="K3394" t="s">
        <v>430</v>
      </c>
      <c r="L3394" t="s">
        <v>16074</v>
      </c>
      <c r="M3394">
        <v>15885</v>
      </c>
      <c r="N3394">
        <v>11459</v>
      </c>
      <c r="O3394" t="s">
        <v>16075</v>
      </c>
      <c r="P3394">
        <v>4</v>
      </c>
      <c r="Q3394" t="s">
        <v>16076</v>
      </c>
      <c r="R3394" t="s">
        <v>16077</v>
      </c>
      <c r="S3394">
        <v>78</v>
      </c>
      <c r="T3394" t="s">
        <v>37</v>
      </c>
      <c r="U3394" t="s">
        <v>38</v>
      </c>
      <c r="V3394" t="s">
        <v>569</v>
      </c>
      <c r="W3394" s="11">
        <v>3300000</v>
      </c>
      <c r="X3394">
        <v>1996</v>
      </c>
      <c r="Y3394">
        <v>721</v>
      </c>
      <c r="Z3394">
        <v>6.9</v>
      </c>
      <c r="AA3394">
        <v>1.85</v>
      </c>
      <c r="AB3394">
        <v>0</v>
      </c>
    </row>
    <row r="3395" spans="1:28" x14ac:dyDescent="0.35">
      <c r="A3395" t="s">
        <v>28</v>
      </c>
      <c r="B3395" t="s">
        <v>789</v>
      </c>
      <c r="C3395">
        <v>152</v>
      </c>
      <c r="D3395">
        <v>94</v>
      </c>
      <c r="E3395">
        <v>151</v>
      </c>
      <c r="F3395">
        <v>29</v>
      </c>
      <c r="G3395" t="s">
        <v>16078</v>
      </c>
      <c r="H3395">
        <v>113</v>
      </c>
      <c r="I3395" s="11">
        <v>2912363</v>
      </c>
      <c r="J3395" t="s">
        <v>1872</v>
      </c>
      <c r="K3395" t="s">
        <v>7381</v>
      </c>
      <c r="L3395" t="s">
        <v>16079</v>
      </c>
      <c r="M3395">
        <v>25063</v>
      </c>
      <c r="N3395">
        <v>278</v>
      </c>
      <c r="O3395" t="s">
        <v>16080</v>
      </c>
      <c r="P3395">
        <v>1</v>
      </c>
      <c r="Q3395" t="s">
        <v>16081</v>
      </c>
      <c r="R3395" t="s">
        <v>16082</v>
      </c>
      <c r="S3395">
        <v>177</v>
      </c>
      <c r="T3395" t="s">
        <v>16083</v>
      </c>
      <c r="U3395" t="s">
        <v>56</v>
      </c>
      <c r="V3395" t="s">
        <v>569</v>
      </c>
      <c r="W3395" s="11">
        <v>3000000</v>
      </c>
      <c r="X3395">
        <v>2005</v>
      </c>
      <c r="Y3395">
        <v>64</v>
      </c>
      <c r="Z3395">
        <v>7.3</v>
      </c>
      <c r="AA3395">
        <v>2.35</v>
      </c>
      <c r="AB3395">
        <v>0</v>
      </c>
    </row>
    <row r="3396" spans="1:28" x14ac:dyDescent="0.35">
      <c r="A3396" t="s">
        <v>28</v>
      </c>
      <c r="B3396" t="s">
        <v>9407</v>
      </c>
      <c r="C3396">
        <v>23</v>
      </c>
      <c r="D3396">
        <v>89</v>
      </c>
      <c r="E3396">
        <v>269</v>
      </c>
      <c r="F3396">
        <v>24</v>
      </c>
      <c r="G3396" t="s">
        <v>16084</v>
      </c>
      <c r="H3396">
        <v>489</v>
      </c>
      <c r="I3396" s="11">
        <v>2223990</v>
      </c>
      <c r="J3396" t="s">
        <v>15058</v>
      </c>
      <c r="K3396" t="s">
        <v>8951</v>
      </c>
      <c r="L3396" t="s">
        <v>16085</v>
      </c>
      <c r="M3396">
        <v>761</v>
      </c>
      <c r="N3396">
        <v>539</v>
      </c>
      <c r="O3396" t="s">
        <v>16086</v>
      </c>
      <c r="P3396">
        <v>1</v>
      </c>
      <c r="Q3396" t="s">
        <v>16087</v>
      </c>
      <c r="R3396" t="s">
        <v>16088</v>
      </c>
      <c r="S3396">
        <v>14</v>
      </c>
      <c r="T3396" t="s">
        <v>37</v>
      </c>
      <c r="U3396" t="s">
        <v>38</v>
      </c>
      <c r="V3396" t="s">
        <v>569</v>
      </c>
      <c r="W3396" s="11">
        <v>3000000</v>
      </c>
      <c r="X3396">
        <v>2003</v>
      </c>
      <c r="Y3396">
        <v>26</v>
      </c>
      <c r="Z3396">
        <v>6.6</v>
      </c>
      <c r="AA3396">
        <v>1.85</v>
      </c>
      <c r="AB3396">
        <v>26</v>
      </c>
    </row>
    <row r="3397" spans="1:28" x14ac:dyDescent="0.35">
      <c r="A3397" t="s">
        <v>28</v>
      </c>
      <c r="B3397" t="s">
        <v>6771</v>
      </c>
      <c r="C3397">
        <v>254</v>
      </c>
      <c r="D3397">
        <v>102</v>
      </c>
      <c r="E3397">
        <v>0</v>
      </c>
      <c r="F3397">
        <v>387</v>
      </c>
      <c r="G3397" t="s">
        <v>2126</v>
      </c>
      <c r="H3397">
        <v>40000</v>
      </c>
      <c r="I3397" s="11">
        <v>1821983</v>
      </c>
      <c r="J3397" t="s">
        <v>16089</v>
      </c>
      <c r="K3397" t="s">
        <v>43</v>
      </c>
      <c r="L3397" t="s">
        <v>16090</v>
      </c>
      <c r="M3397">
        <v>31089</v>
      </c>
      <c r="N3397">
        <v>43810</v>
      </c>
      <c r="O3397" t="s">
        <v>4456</v>
      </c>
      <c r="P3397">
        <v>0</v>
      </c>
      <c r="Q3397" t="s">
        <v>16091</v>
      </c>
      <c r="R3397" t="s">
        <v>16092</v>
      </c>
      <c r="S3397">
        <v>261</v>
      </c>
      <c r="T3397" t="s">
        <v>37</v>
      </c>
      <c r="U3397" t="s">
        <v>38</v>
      </c>
      <c r="V3397" t="s">
        <v>569</v>
      </c>
      <c r="W3397" s="11">
        <v>3000000</v>
      </c>
      <c r="X3397">
        <v>2014</v>
      </c>
      <c r="Y3397">
        <v>3000</v>
      </c>
      <c r="Z3397">
        <v>5.4</v>
      </c>
      <c r="AA3397">
        <v>2.35</v>
      </c>
      <c r="AB3397">
        <v>20000</v>
      </c>
    </row>
    <row r="3398" spans="1:28" x14ac:dyDescent="0.35">
      <c r="A3398" t="s">
        <v>28</v>
      </c>
      <c r="B3398" t="s">
        <v>12928</v>
      </c>
      <c r="C3398">
        <v>305</v>
      </c>
      <c r="D3398">
        <v>120</v>
      </c>
      <c r="E3398">
        <v>0</v>
      </c>
      <c r="F3398">
        <v>38</v>
      </c>
      <c r="G3398" t="s">
        <v>16093</v>
      </c>
      <c r="H3398">
        <v>717</v>
      </c>
      <c r="I3398" s="11">
        <v>2181290</v>
      </c>
      <c r="J3398" t="s">
        <v>1861</v>
      </c>
      <c r="K3398" t="s">
        <v>12632</v>
      </c>
      <c r="L3398" t="s">
        <v>16094</v>
      </c>
      <c r="M3398">
        <v>356181</v>
      </c>
      <c r="N3398">
        <v>852</v>
      </c>
      <c r="O3398" t="s">
        <v>15490</v>
      </c>
      <c r="P3398">
        <v>0</v>
      </c>
      <c r="Q3398" t="s">
        <v>16095</v>
      </c>
      <c r="R3398" t="s">
        <v>16096</v>
      </c>
      <c r="S3398">
        <v>809</v>
      </c>
      <c r="T3398" t="s">
        <v>11553</v>
      </c>
      <c r="U3398" t="s">
        <v>5411</v>
      </c>
      <c r="V3398" t="s">
        <v>569</v>
      </c>
      <c r="W3398" s="11">
        <v>3000000</v>
      </c>
      <c r="X3398">
        <v>2003</v>
      </c>
      <c r="Y3398">
        <v>78</v>
      </c>
      <c r="Z3398">
        <v>8.4</v>
      </c>
      <c r="AA3398">
        <v>2.35</v>
      </c>
      <c r="AB3398">
        <v>43000</v>
      </c>
    </row>
    <row r="3399" spans="1:28" x14ac:dyDescent="0.35">
      <c r="A3399" t="s">
        <v>28</v>
      </c>
      <c r="B3399" t="s">
        <v>16097</v>
      </c>
      <c r="C3399">
        <v>19</v>
      </c>
      <c r="D3399">
        <v>110</v>
      </c>
      <c r="E3399">
        <v>13</v>
      </c>
      <c r="F3399">
        <v>221</v>
      </c>
      <c r="G3399" t="s">
        <v>16098</v>
      </c>
      <c r="H3399">
        <v>439</v>
      </c>
      <c r="I3399" s="11">
        <v>2848578</v>
      </c>
      <c r="J3399" t="s">
        <v>6781</v>
      </c>
      <c r="K3399" t="s">
        <v>16099</v>
      </c>
      <c r="L3399" t="s">
        <v>16100</v>
      </c>
      <c r="M3399">
        <v>3942</v>
      </c>
      <c r="N3399">
        <v>1567</v>
      </c>
      <c r="O3399" t="s">
        <v>16101</v>
      </c>
      <c r="P3399">
        <v>0</v>
      </c>
      <c r="Q3399" t="s">
        <v>16102</v>
      </c>
      <c r="R3399" t="s">
        <v>16103</v>
      </c>
      <c r="S3399">
        <v>65</v>
      </c>
      <c r="T3399" t="s">
        <v>37</v>
      </c>
      <c r="U3399" t="s">
        <v>38</v>
      </c>
      <c r="V3399" t="s">
        <v>90</v>
      </c>
      <c r="W3399" s="11">
        <v>3500000</v>
      </c>
      <c r="X3399">
        <v>2010</v>
      </c>
      <c r="Y3399">
        <v>399</v>
      </c>
      <c r="Z3399">
        <v>6.3</v>
      </c>
      <c r="AA3399">
        <v>1.78</v>
      </c>
      <c r="AB3399">
        <v>0</v>
      </c>
    </row>
    <row r="3400" spans="1:28" x14ac:dyDescent="0.35">
      <c r="A3400" t="s">
        <v>28</v>
      </c>
      <c r="B3400" t="s">
        <v>16104</v>
      </c>
      <c r="C3400">
        <v>272</v>
      </c>
      <c r="D3400">
        <v>86</v>
      </c>
      <c r="E3400">
        <v>59</v>
      </c>
      <c r="F3400">
        <v>104</v>
      </c>
      <c r="G3400" t="s">
        <v>16105</v>
      </c>
      <c r="H3400">
        <v>694</v>
      </c>
      <c r="I3400" s="11">
        <v>703002</v>
      </c>
      <c r="J3400" t="s">
        <v>1670</v>
      </c>
      <c r="K3400" t="s">
        <v>5186</v>
      </c>
      <c r="L3400" t="s">
        <v>16106</v>
      </c>
      <c r="M3400">
        <v>37495</v>
      </c>
      <c r="N3400">
        <v>1249</v>
      </c>
      <c r="O3400" t="s">
        <v>16107</v>
      </c>
      <c r="P3400">
        <v>4</v>
      </c>
      <c r="Q3400" t="s">
        <v>16108</v>
      </c>
      <c r="R3400" t="s">
        <v>16109</v>
      </c>
      <c r="S3400">
        <v>230</v>
      </c>
      <c r="T3400" t="s">
        <v>37</v>
      </c>
      <c r="U3400" t="s">
        <v>263</v>
      </c>
      <c r="V3400" t="s">
        <v>4621</v>
      </c>
      <c r="W3400" s="11">
        <v>3000000</v>
      </c>
      <c r="X3400">
        <v>2011</v>
      </c>
      <c r="Y3400">
        <v>324</v>
      </c>
      <c r="Z3400">
        <v>6.1</v>
      </c>
      <c r="AA3400">
        <v>2.35</v>
      </c>
      <c r="AB3400">
        <v>37000</v>
      </c>
    </row>
    <row r="3401" spans="1:28" x14ac:dyDescent="0.35">
      <c r="A3401" t="s">
        <v>28</v>
      </c>
      <c r="B3401" t="s">
        <v>16112</v>
      </c>
      <c r="C3401">
        <v>156</v>
      </c>
      <c r="D3401">
        <v>87</v>
      </c>
      <c r="E3401">
        <v>21</v>
      </c>
      <c r="F3401">
        <v>416</v>
      </c>
      <c r="G3401" t="s">
        <v>1492</v>
      </c>
      <c r="H3401">
        <v>4000</v>
      </c>
      <c r="I3401" s="11">
        <v>418268</v>
      </c>
      <c r="J3401" t="s">
        <v>1618</v>
      </c>
      <c r="K3401" t="s">
        <v>79</v>
      </c>
      <c r="L3401" t="s">
        <v>16113</v>
      </c>
      <c r="M3401">
        <v>37156</v>
      </c>
      <c r="N3401">
        <v>8353</v>
      </c>
      <c r="O3401" t="s">
        <v>16114</v>
      </c>
      <c r="P3401">
        <v>3</v>
      </c>
      <c r="Q3401" t="s">
        <v>16115</v>
      </c>
      <c r="R3401" t="s">
        <v>16116</v>
      </c>
      <c r="S3401">
        <v>129</v>
      </c>
      <c r="T3401" t="s">
        <v>37</v>
      </c>
      <c r="U3401" t="s">
        <v>38</v>
      </c>
      <c r="V3401" t="s">
        <v>569</v>
      </c>
      <c r="W3401" s="11">
        <v>3000000</v>
      </c>
      <c r="X3401">
        <v>2012</v>
      </c>
      <c r="Y3401">
        <v>3000</v>
      </c>
      <c r="Z3401">
        <v>5.3</v>
      </c>
      <c r="AA3401">
        <v>2.35</v>
      </c>
      <c r="AB3401">
        <v>0</v>
      </c>
    </row>
    <row r="3402" spans="1:28" x14ac:dyDescent="0.35">
      <c r="A3402" t="s">
        <v>28</v>
      </c>
      <c r="B3402" t="s">
        <v>1453</v>
      </c>
      <c r="C3402">
        <v>82</v>
      </c>
      <c r="D3402">
        <v>93</v>
      </c>
      <c r="E3402">
        <v>78</v>
      </c>
      <c r="F3402">
        <v>197</v>
      </c>
      <c r="G3402" t="s">
        <v>5192</v>
      </c>
      <c r="H3402">
        <v>536</v>
      </c>
      <c r="I3402" s="11">
        <v>200803</v>
      </c>
      <c r="J3402" t="s">
        <v>1611</v>
      </c>
      <c r="K3402" t="s">
        <v>13417</v>
      </c>
      <c r="L3402" t="s">
        <v>16117</v>
      </c>
      <c r="M3402">
        <v>7988</v>
      </c>
      <c r="N3402">
        <v>1467</v>
      </c>
      <c r="O3402" t="s">
        <v>16118</v>
      </c>
      <c r="P3402">
        <v>3</v>
      </c>
      <c r="Q3402" t="s">
        <v>16119</v>
      </c>
      <c r="R3402" t="s">
        <v>16120</v>
      </c>
      <c r="S3402">
        <v>71</v>
      </c>
      <c r="T3402" t="s">
        <v>37</v>
      </c>
      <c r="U3402" t="s">
        <v>38</v>
      </c>
      <c r="V3402" t="s">
        <v>569</v>
      </c>
      <c r="W3402" s="11">
        <v>3000000</v>
      </c>
      <c r="X3402">
        <v>2012</v>
      </c>
      <c r="Y3402">
        <v>317</v>
      </c>
      <c r="Z3402">
        <v>5.3</v>
      </c>
      <c r="AA3402">
        <v>1.78</v>
      </c>
      <c r="AB3402">
        <v>0</v>
      </c>
    </row>
    <row r="3403" spans="1:28" x14ac:dyDescent="0.35">
      <c r="A3403" t="s">
        <v>28</v>
      </c>
      <c r="B3403" t="s">
        <v>1974</v>
      </c>
      <c r="C3403">
        <v>175</v>
      </c>
      <c r="D3403">
        <v>111</v>
      </c>
      <c r="E3403">
        <v>81</v>
      </c>
      <c r="F3403">
        <v>81</v>
      </c>
      <c r="G3403" t="s">
        <v>9072</v>
      </c>
      <c r="H3403">
        <v>3000</v>
      </c>
      <c r="I3403" s="11">
        <v>33631221</v>
      </c>
      <c r="J3403" t="s">
        <v>2062</v>
      </c>
      <c r="K3403" t="s">
        <v>7571</v>
      </c>
      <c r="L3403" t="s">
        <v>9073</v>
      </c>
      <c r="M3403">
        <v>48562</v>
      </c>
      <c r="N3403">
        <v>3784</v>
      </c>
      <c r="O3403" t="s">
        <v>9074</v>
      </c>
      <c r="P3403">
        <v>1</v>
      </c>
      <c r="Q3403" t="s">
        <v>9075</v>
      </c>
      <c r="R3403" t="s">
        <v>9076</v>
      </c>
      <c r="S3403">
        <v>145</v>
      </c>
      <c r="T3403" t="s">
        <v>37</v>
      </c>
      <c r="U3403" t="s">
        <v>38</v>
      </c>
      <c r="V3403" t="s">
        <v>569</v>
      </c>
      <c r="W3403" s="11">
        <v>25000000</v>
      </c>
      <c r="X3403">
        <v>2014</v>
      </c>
      <c r="Y3403">
        <v>571</v>
      </c>
      <c r="Z3403">
        <v>6</v>
      </c>
      <c r="AA3403">
        <v>2.35</v>
      </c>
      <c r="AB3403">
        <v>0</v>
      </c>
    </row>
    <row r="3404" spans="1:28" x14ac:dyDescent="0.35">
      <c r="A3404" t="s">
        <v>28</v>
      </c>
      <c r="B3404" t="s">
        <v>12968</v>
      </c>
      <c r="C3404">
        <v>40</v>
      </c>
      <c r="D3404">
        <v>98</v>
      </c>
      <c r="E3404">
        <v>7</v>
      </c>
      <c r="F3404">
        <v>17</v>
      </c>
      <c r="G3404" t="s">
        <v>16121</v>
      </c>
      <c r="H3404">
        <v>289</v>
      </c>
      <c r="I3404" s="11">
        <v>95016</v>
      </c>
      <c r="J3404" t="s">
        <v>4290</v>
      </c>
      <c r="K3404" t="s">
        <v>12950</v>
      </c>
      <c r="L3404" t="s">
        <v>16122</v>
      </c>
      <c r="M3404">
        <v>11074</v>
      </c>
      <c r="N3404">
        <v>362</v>
      </c>
      <c r="O3404" t="s">
        <v>16123</v>
      </c>
      <c r="P3404">
        <v>0</v>
      </c>
      <c r="Q3404" t="s">
        <v>16124</v>
      </c>
      <c r="R3404" t="s">
        <v>16125</v>
      </c>
      <c r="S3404">
        <v>56</v>
      </c>
      <c r="T3404" t="s">
        <v>8230</v>
      </c>
      <c r="U3404" t="s">
        <v>740</v>
      </c>
      <c r="V3404" t="s">
        <v>569</v>
      </c>
      <c r="W3404" s="11">
        <v>2700000</v>
      </c>
      <c r="X3404">
        <v>2004</v>
      </c>
      <c r="Y3404">
        <v>38</v>
      </c>
      <c r="Z3404">
        <v>7.4</v>
      </c>
      <c r="AA3404">
        <v>1.85</v>
      </c>
      <c r="AB3404">
        <v>442</v>
      </c>
    </row>
    <row r="3405" spans="1:28" x14ac:dyDescent="0.35">
      <c r="A3405" t="s">
        <v>28</v>
      </c>
      <c r="B3405" t="s">
        <v>16126</v>
      </c>
      <c r="C3405">
        <v>63</v>
      </c>
      <c r="D3405">
        <v>88</v>
      </c>
      <c r="E3405">
        <v>26</v>
      </c>
      <c r="F3405">
        <v>236</v>
      </c>
      <c r="G3405" t="s">
        <v>11141</v>
      </c>
      <c r="H3405">
        <v>487</v>
      </c>
      <c r="I3405" s="11">
        <v>143000</v>
      </c>
      <c r="J3405" t="s">
        <v>5289</v>
      </c>
      <c r="K3405" t="s">
        <v>16127</v>
      </c>
      <c r="L3405" t="s">
        <v>16128</v>
      </c>
      <c r="M3405">
        <v>4122</v>
      </c>
      <c r="N3405">
        <v>1495</v>
      </c>
      <c r="O3405" t="s">
        <v>16129</v>
      </c>
      <c r="P3405">
        <v>0</v>
      </c>
      <c r="Q3405" t="s">
        <v>16130</v>
      </c>
      <c r="R3405" t="s">
        <v>16131</v>
      </c>
      <c r="S3405">
        <v>48</v>
      </c>
      <c r="T3405" t="s">
        <v>37</v>
      </c>
      <c r="U3405" t="s">
        <v>38</v>
      </c>
      <c r="V3405" t="s">
        <v>569</v>
      </c>
      <c r="W3405" s="11">
        <v>5000000</v>
      </c>
      <c r="X3405">
        <v>2009</v>
      </c>
      <c r="Y3405">
        <v>298</v>
      </c>
      <c r="Z3405">
        <v>4.0999999999999996</v>
      </c>
      <c r="AA3405">
        <v>2.35</v>
      </c>
      <c r="AB3405">
        <v>0</v>
      </c>
    </row>
    <row r="3406" spans="1:28" x14ac:dyDescent="0.35">
      <c r="A3406" t="s">
        <v>28</v>
      </c>
      <c r="B3406" t="s">
        <v>1707</v>
      </c>
      <c r="C3406">
        <v>20</v>
      </c>
      <c r="D3406">
        <v>97</v>
      </c>
      <c r="E3406">
        <v>700</v>
      </c>
      <c r="F3406">
        <v>56</v>
      </c>
      <c r="G3406" t="s">
        <v>14253</v>
      </c>
      <c r="H3406">
        <v>599</v>
      </c>
      <c r="I3406" s="11">
        <v>39852</v>
      </c>
      <c r="J3406" t="s">
        <v>2450</v>
      </c>
      <c r="K3406" t="s">
        <v>5327</v>
      </c>
      <c r="L3406" t="s">
        <v>16132</v>
      </c>
      <c r="M3406">
        <v>1238</v>
      </c>
      <c r="N3406">
        <v>1030</v>
      </c>
      <c r="O3406" t="s">
        <v>16133</v>
      </c>
      <c r="P3406">
        <v>1</v>
      </c>
      <c r="Q3406" t="s">
        <v>16134</v>
      </c>
      <c r="R3406" t="s">
        <v>16135</v>
      </c>
      <c r="S3406">
        <v>25</v>
      </c>
      <c r="T3406" t="s">
        <v>37</v>
      </c>
      <c r="U3406" t="s">
        <v>38</v>
      </c>
      <c r="V3406" t="s">
        <v>569</v>
      </c>
      <c r="W3406" s="11">
        <v>3000000</v>
      </c>
      <c r="X3406">
        <v>1999</v>
      </c>
      <c r="Y3406">
        <v>325</v>
      </c>
      <c r="Z3406">
        <v>6.7</v>
      </c>
      <c r="AA3406">
        <v>1.85</v>
      </c>
      <c r="AB3406">
        <v>117</v>
      </c>
    </row>
    <row r="3407" spans="1:28" x14ac:dyDescent="0.35">
      <c r="A3407" t="s">
        <v>28</v>
      </c>
      <c r="B3407" t="s">
        <v>11074</v>
      </c>
      <c r="C3407">
        <v>174</v>
      </c>
      <c r="D3407">
        <v>122</v>
      </c>
      <c r="E3407">
        <v>87</v>
      </c>
      <c r="F3407">
        <v>605</v>
      </c>
      <c r="G3407" t="s">
        <v>13049</v>
      </c>
      <c r="H3407">
        <v>2000</v>
      </c>
      <c r="I3407" s="11">
        <v>22000</v>
      </c>
      <c r="J3407" t="s">
        <v>2596</v>
      </c>
      <c r="K3407" t="s">
        <v>2889</v>
      </c>
      <c r="L3407" t="s">
        <v>16136</v>
      </c>
      <c r="M3407">
        <v>30511</v>
      </c>
      <c r="N3407">
        <v>4920</v>
      </c>
      <c r="O3407" t="s">
        <v>7228</v>
      </c>
      <c r="P3407">
        <v>4</v>
      </c>
      <c r="Q3407" t="s">
        <v>16137</v>
      </c>
      <c r="R3407" t="s">
        <v>16138</v>
      </c>
      <c r="S3407">
        <v>226</v>
      </c>
      <c r="T3407" t="s">
        <v>37</v>
      </c>
      <c r="U3407" t="s">
        <v>740</v>
      </c>
      <c r="V3407" t="s">
        <v>569</v>
      </c>
      <c r="W3407" s="11">
        <v>3000000</v>
      </c>
      <c r="X3407">
        <v>2011</v>
      </c>
      <c r="Y3407">
        <v>683</v>
      </c>
      <c r="Z3407">
        <v>5.8</v>
      </c>
      <c r="AA3407">
        <v>2.35</v>
      </c>
      <c r="AB3407">
        <v>0</v>
      </c>
    </row>
    <row r="3408" spans="1:28" x14ac:dyDescent="0.35">
      <c r="A3408" t="s">
        <v>28</v>
      </c>
      <c r="B3408" t="s">
        <v>250</v>
      </c>
      <c r="C3408">
        <v>451</v>
      </c>
      <c r="D3408">
        <v>108</v>
      </c>
      <c r="E3408">
        <v>13000</v>
      </c>
      <c r="F3408">
        <v>11000</v>
      </c>
      <c r="G3408" t="s">
        <v>101</v>
      </c>
      <c r="H3408">
        <v>40000</v>
      </c>
      <c r="I3408" s="11">
        <v>334185206</v>
      </c>
      <c r="J3408" t="s">
        <v>195</v>
      </c>
      <c r="K3408" t="s">
        <v>43</v>
      </c>
      <c r="L3408" t="s">
        <v>251</v>
      </c>
      <c r="M3408">
        <v>306336</v>
      </c>
      <c r="N3408">
        <v>79957</v>
      </c>
      <c r="O3408" t="s">
        <v>252</v>
      </c>
      <c r="P3408">
        <v>0</v>
      </c>
      <c r="Q3408" t="s">
        <v>253</v>
      </c>
      <c r="R3408" t="s">
        <v>254</v>
      </c>
      <c r="S3408">
        <v>736</v>
      </c>
      <c r="T3408" t="s">
        <v>37</v>
      </c>
      <c r="U3408" t="s">
        <v>38</v>
      </c>
      <c r="V3408" t="s">
        <v>90</v>
      </c>
      <c r="W3408" s="11">
        <v>200000000</v>
      </c>
      <c r="X3408">
        <v>2010</v>
      </c>
      <c r="Y3408">
        <v>25000</v>
      </c>
      <c r="Z3408">
        <v>6.5</v>
      </c>
      <c r="AA3408">
        <v>1.85</v>
      </c>
      <c r="AB3408">
        <v>24000</v>
      </c>
    </row>
    <row r="3409" spans="1:28" x14ac:dyDescent="0.35">
      <c r="A3409" t="s">
        <v>28</v>
      </c>
      <c r="B3409" t="s">
        <v>16139</v>
      </c>
      <c r="C3409">
        <v>29</v>
      </c>
      <c r="D3409">
        <v>80</v>
      </c>
      <c r="E3409">
        <v>19</v>
      </c>
      <c r="F3409">
        <v>73</v>
      </c>
      <c r="G3409" t="s">
        <v>16140</v>
      </c>
      <c r="H3409">
        <v>319</v>
      </c>
      <c r="J3409" t="s">
        <v>1611</v>
      </c>
      <c r="K3409" t="s">
        <v>16141</v>
      </c>
      <c r="L3409" t="s">
        <v>16142</v>
      </c>
      <c r="M3409">
        <v>2978</v>
      </c>
      <c r="N3409">
        <v>845</v>
      </c>
      <c r="O3409" t="s">
        <v>16143</v>
      </c>
      <c r="P3409">
        <v>0</v>
      </c>
      <c r="Q3409" t="s">
        <v>16144</v>
      </c>
      <c r="R3409" t="s">
        <v>16145</v>
      </c>
      <c r="S3409">
        <v>13</v>
      </c>
      <c r="T3409" t="s">
        <v>37</v>
      </c>
      <c r="U3409" t="s">
        <v>38</v>
      </c>
      <c r="V3409" t="s">
        <v>569</v>
      </c>
      <c r="W3409" s="11">
        <v>3000000</v>
      </c>
      <c r="X3409">
        <v>2013</v>
      </c>
      <c r="Y3409">
        <v>302</v>
      </c>
      <c r="Z3409">
        <v>2.6</v>
      </c>
      <c r="AA3409">
        <v>1.85</v>
      </c>
      <c r="AB3409">
        <v>2000</v>
      </c>
    </row>
    <row r="3410" spans="1:28" x14ac:dyDescent="0.35">
      <c r="A3410" t="s">
        <v>28</v>
      </c>
      <c r="B3410" t="s">
        <v>6120</v>
      </c>
      <c r="C3410">
        <v>23</v>
      </c>
      <c r="D3410">
        <v>90</v>
      </c>
      <c r="E3410">
        <v>2000</v>
      </c>
      <c r="F3410">
        <v>454</v>
      </c>
      <c r="G3410" t="s">
        <v>16146</v>
      </c>
      <c r="H3410">
        <v>2000</v>
      </c>
      <c r="J3410" t="s">
        <v>3132</v>
      </c>
      <c r="K3410" t="s">
        <v>6120</v>
      </c>
      <c r="L3410" t="s">
        <v>16147</v>
      </c>
      <c r="M3410">
        <v>13599</v>
      </c>
      <c r="N3410">
        <v>3666</v>
      </c>
      <c r="O3410" t="s">
        <v>16148</v>
      </c>
      <c r="P3410">
        <v>3</v>
      </c>
      <c r="Q3410" t="s">
        <v>16149</v>
      </c>
      <c r="R3410" t="s">
        <v>16150</v>
      </c>
      <c r="S3410">
        <v>30</v>
      </c>
      <c r="T3410" t="s">
        <v>37</v>
      </c>
      <c r="U3410" t="s">
        <v>38</v>
      </c>
      <c r="V3410" t="s">
        <v>569</v>
      </c>
      <c r="W3410" s="11">
        <v>3000000</v>
      </c>
      <c r="X3410">
        <v>2011</v>
      </c>
      <c r="Y3410">
        <v>606</v>
      </c>
      <c r="Z3410">
        <v>5.8</v>
      </c>
      <c r="AA3410">
        <v>1.85</v>
      </c>
      <c r="AB3410">
        <v>6000</v>
      </c>
    </row>
    <row r="3411" spans="1:28" x14ac:dyDescent="0.35">
      <c r="A3411" t="s">
        <v>28</v>
      </c>
      <c r="B3411" t="s">
        <v>10935</v>
      </c>
      <c r="C3411">
        <v>87</v>
      </c>
      <c r="D3411">
        <v>92</v>
      </c>
      <c r="E3411">
        <v>128</v>
      </c>
      <c r="F3411">
        <v>480</v>
      </c>
      <c r="G3411" t="s">
        <v>6277</v>
      </c>
      <c r="H3411">
        <v>756</v>
      </c>
      <c r="J3411" t="s">
        <v>1477</v>
      </c>
      <c r="K3411" t="s">
        <v>10091</v>
      </c>
      <c r="L3411" t="s">
        <v>16151</v>
      </c>
      <c r="M3411">
        <v>13640</v>
      </c>
      <c r="N3411">
        <v>2715</v>
      </c>
      <c r="O3411" t="s">
        <v>16152</v>
      </c>
      <c r="P3411">
        <v>0</v>
      </c>
      <c r="Q3411" t="s">
        <v>16153</v>
      </c>
      <c r="R3411" t="s">
        <v>16154</v>
      </c>
      <c r="S3411">
        <v>128</v>
      </c>
      <c r="T3411" t="s">
        <v>37</v>
      </c>
      <c r="U3411" t="s">
        <v>38</v>
      </c>
      <c r="V3411" t="s">
        <v>5738</v>
      </c>
      <c r="W3411" s="11">
        <v>3000000</v>
      </c>
      <c r="X3411">
        <v>1967</v>
      </c>
      <c r="Y3411">
        <v>754</v>
      </c>
      <c r="Z3411">
        <v>7.4</v>
      </c>
      <c r="AA3411">
        <v>2.35</v>
      </c>
      <c r="AB3411">
        <v>3000</v>
      </c>
    </row>
    <row r="3412" spans="1:28" x14ac:dyDescent="0.35">
      <c r="A3412" t="s">
        <v>28</v>
      </c>
      <c r="B3412" t="s">
        <v>16156</v>
      </c>
      <c r="C3412">
        <v>9</v>
      </c>
      <c r="D3412">
        <v>97</v>
      </c>
      <c r="E3412">
        <v>96</v>
      </c>
      <c r="F3412">
        <v>37</v>
      </c>
      <c r="G3412" t="s">
        <v>16157</v>
      </c>
      <c r="H3412">
        <v>201</v>
      </c>
      <c r="J3412" t="s">
        <v>16158</v>
      </c>
      <c r="K3412" t="s">
        <v>12563</v>
      </c>
      <c r="L3412" t="s">
        <v>16159</v>
      </c>
      <c r="M3412">
        <v>240</v>
      </c>
      <c r="N3412">
        <v>277</v>
      </c>
      <c r="O3412" t="s">
        <v>16160</v>
      </c>
      <c r="P3412">
        <v>1</v>
      </c>
      <c r="Q3412" t="s">
        <v>16161</v>
      </c>
      <c r="R3412" t="s">
        <v>16162</v>
      </c>
      <c r="S3412">
        <v>9</v>
      </c>
      <c r="T3412" t="s">
        <v>37</v>
      </c>
      <c r="U3412" t="s">
        <v>6727</v>
      </c>
      <c r="W3412" s="11">
        <v>3000000</v>
      </c>
      <c r="X3412">
        <v>1988</v>
      </c>
      <c r="Y3412">
        <v>39</v>
      </c>
      <c r="Z3412">
        <v>6.2</v>
      </c>
      <c r="AA3412">
        <v>1.85</v>
      </c>
      <c r="AB3412">
        <v>37</v>
      </c>
    </row>
    <row r="3413" spans="1:28" x14ac:dyDescent="0.35">
      <c r="A3413" t="s">
        <v>28</v>
      </c>
      <c r="B3413" t="s">
        <v>830</v>
      </c>
      <c r="C3413">
        <v>343</v>
      </c>
      <c r="D3413">
        <v>105</v>
      </c>
      <c r="E3413">
        <v>0</v>
      </c>
      <c r="F3413">
        <v>502</v>
      </c>
      <c r="G3413" t="s">
        <v>1932</v>
      </c>
      <c r="H3413">
        <v>2000</v>
      </c>
      <c r="I3413" s="11">
        <v>201148159</v>
      </c>
      <c r="J3413" t="s">
        <v>1933</v>
      </c>
      <c r="K3413" t="s">
        <v>578</v>
      </c>
      <c r="L3413" t="s">
        <v>1934</v>
      </c>
      <c r="M3413">
        <v>103749</v>
      </c>
      <c r="N3413">
        <v>4671</v>
      </c>
      <c r="O3413" t="s">
        <v>852</v>
      </c>
      <c r="P3413">
        <v>1</v>
      </c>
      <c r="Q3413" t="s">
        <v>1935</v>
      </c>
      <c r="R3413" t="s">
        <v>1936</v>
      </c>
      <c r="S3413">
        <v>323</v>
      </c>
      <c r="T3413" t="s">
        <v>37</v>
      </c>
      <c r="U3413" t="s">
        <v>38</v>
      </c>
      <c r="V3413" t="s">
        <v>90</v>
      </c>
      <c r="W3413" s="11">
        <v>95000000</v>
      </c>
      <c r="X3413">
        <v>2015</v>
      </c>
      <c r="Y3413">
        <v>520</v>
      </c>
      <c r="Z3413">
        <v>7</v>
      </c>
      <c r="AA3413">
        <v>2.35</v>
      </c>
      <c r="AB3413">
        <v>56000</v>
      </c>
    </row>
    <row r="3414" spans="1:28" x14ac:dyDescent="0.35">
      <c r="A3414" t="s">
        <v>28</v>
      </c>
      <c r="B3414" t="s">
        <v>4205</v>
      </c>
      <c r="C3414">
        <v>71</v>
      </c>
      <c r="D3414">
        <v>113</v>
      </c>
      <c r="E3414">
        <v>179</v>
      </c>
      <c r="F3414">
        <v>11</v>
      </c>
      <c r="G3414" t="s">
        <v>16163</v>
      </c>
      <c r="H3414">
        <v>119</v>
      </c>
      <c r="I3414" s="11">
        <v>5595428</v>
      </c>
      <c r="J3414" t="s">
        <v>3270</v>
      </c>
      <c r="K3414" t="s">
        <v>15769</v>
      </c>
      <c r="L3414" t="s">
        <v>16164</v>
      </c>
      <c r="M3414">
        <v>28951</v>
      </c>
      <c r="N3414">
        <v>167</v>
      </c>
      <c r="O3414" t="s">
        <v>16165</v>
      </c>
      <c r="P3414">
        <v>0</v>
      </c>
      <c r="Q3414" t="s">
        <v>16166</v>
      </c>
      <c r="R3414" t="s">
        <v>16167</v>
      </c>
      <c r="S3414">
        <v>257</v>
      </c>
      <c r="T3414" t="s">
        <v>13024</v>
      </c>
      <c r="U3414" t="s">
        <v>14595</v>
      </c>
      <c r="V3414" t="s">
        <v>569</v>
      </c>
      <c r="W3414" s="11">
        <v>2900000</v>
      </c>
      <c r="X3414">
        <v>1998</v>
      </c>
      <c r="Y3414">
        <v>14</v>
      </c>
      <c r="Z3414">
        <v>8</v>
      </c>
      <c r="AA3414">
        <v>2.35</v>
      </c>
      <c r="AB3414">
        <v>0</v>
      </c>
    </row>
    <row r="3415" spans="1:28" x14ac:dyDescent="0.35">
      <c r="A3415" t="s">
        <v>28</v>
      </c>
      <c r="B3415" t="s">
        <v>16168</v>
      </c>
      <c r="C3415">
        <v>35</v>
      </c>
      <c r="D3415">
        <v>105</v>
      </c>
      <c r="E3415">
        <v>39</v>
      </c>
      <c r="F3415">
        <v>183</v>
      </c>
      <c r="G3415" t="s">
        <v>5756</v>
      </c>
      <c r="H3415">
        <v>267</v>
      </c>
      <c r="I3415" s="11">
        <v>3123749</v>
      </c>
      <c r="J3415" t="s">
        <v>1618</v>
      </c>
      <c r="K3415" t="s">
        <v>3917</v>
      </c>
      <c r="L3415" t="s">
        <v>16169</v>
      </c>
      <c r="M3415">
        <v>746</v>
      </c>
      <c r="N3415">
        <v>1231</v>
      </c>
      <c r="O3415" t="s">
        <v>15790</v>
      </c>
      <c r="P3415">
        <v>8</v>
      </c>
      <c r="Q3415" t="s">
        <v>16170</v>
      </c>
      <c r="R3415" t="s">
        <v>16171</v>
      </c>
      <c r="S3415">
        <v>27</v>
      </c>
      <c r="T3415" t="s">
        <v>37</v>
      </c>
      <c r="U3415" t="s">
        <v>38</v>
      </c>
      <c r="V3415" t="s">
        <v>569</v>
      </c>
      <c r="W3415" s="11">
        <v>1500000</v>
      </c>
      <c r="X3415">
        <v>2005</v>
      </c>
      <c r="Y3415">
        <v>225</v>
      </c>
      <c r="Z3415">
        <v>6.5</v>
      </c>
      <c r="AA3415">
        <v>1.85</v>
      </c>
      <c r="AB3415">
        <v>88</v>
      </c>
    </row>
    <row r="3416" spans="1:28" x14ac:dyDescent="0.35">
      <c r="A3416" t="s">
        <v>28</v>
      </c>
      <c r="B3416" t="s">
        <v>7101</v>
      </c>
      <c r="C3416">
        <v>251</v>
      </c>
      <c r="D3416">
        <v>89</v>
      </c>
      <c r="E3416">
        <v>192</v>
      </c>
      <c r="F3416">
        <v>142</v>
      </c>
      <c r="G3416" t="s">
        <v>13940</v>
      </c>
      <c r="H3416">
        <v>447</v>
      </c>
      <c r="I3416" s="11">
        <v>3645438</v>
      </c>
      <c r="J3416" t="s">
        <v>6096</v>
      </c>
      <c r="K3416" t="s">
        <v>1571</v>
      </c>
      <c r="L3416" t="s">
        <v>16172</v>
      </c>
      <c r="M3416">
        <v>55040</v>
      </c>
      <c r="N3416">
        <v>923</v>
      </c>
      <c r="O3416" t="s">
        <v>16173</v>
      </c>
      <c r="P3416">
        <v>1</v>
      </c>
      <c r="Q3416" t="s">
        <v>16174</v>
      </c>
      <c r="R3416" t="s">
        <v>16175</v>
      </c>
      <c r="S3416">
        <v>539</v>
      </c>
      <c r="T3416" t="s">
        <v>1417</v>
      </c>
      <c r="U3416" t="s">
        <v>1418</v>
      </c>
      <c r="V3416" t="s">
        <v>5347</v>
      </c>
      <c r="W3416" s="11">
        <v>2200000</v>
      </c>
      <c r="X3416">
        <v>2003</v>
      </c>
      <c r="Y3416">
        <v>236</v>
      </c>
      <c r="Z3416">
        <v>6.8</v>
      </c>
      <c r="AA3416">
        <v>2.35</v>
      </c>
      <c r="AB3416">
        <v>0</v>
      </c>
    </row>
    <row r="3417" spans="1:28" x14ac:dyDescent="0.35">
      <c r="A3417" t="s">
        <v>28</v>
      </c>
      <c r="B3417" t="s">
        <v>11905</v>
      </c>
      <c r="C3417">
        <v>159</v>
      </c>
      <c r="D3417">
        <v>116</v>
      </c>
      <c r="E3417">
        <v>153</v>
      </c>
      <c r="F3417">
        <v>165</v>
      </c>
      <c r="G3417" t="s">
        <v>16176</v>
      </c>
      <c r="H3417">
        <v>275</v>
      </c>
      <c r="I3417" s="11">
        <v>22201636</v>
      </c>
      <c r="J3417" t="s">
        <v>5320</v>
      </c>
      <c r="K3417" t="s">
        <v>16177</v>
      </c>
      <c r="L3417" t="s">
        <v>16178</v>
      </c>
      <c r="M3417">
        <v>33567</v>
      </c>
      <c r="N3417">
        <v>727</v>
      </c>
      <c r="O3417" t="s">
        <v>16179</v>
      </c>
      <c r="P3417">
        <v>1</v>
      </c>
      <c r="Q3417" t="s">
        <v>16180</v>
      </c>
      <c r="R3417" t="s">
        <v>16181</v>
      </c>
      <c r="S3417">
        <v>206</v>
      </c>
      <c r="T3417" t="s">
        <v>37</v>
      </c>
      <c r="U3417" t="s">
        <v>38</v>
      </c>
      <c r="V3417" t="s">
        <v>569</v>
      </c>
      <c r="W3417" s="11">
        <v>8000000</v>
      </c>
      <c r="X3417">
        <v>2005</v>
      </c>
      <c r="Y3417">
        <v>247</v>
      </c>
      <c r="Z3417">
        <v>7.4</v>
      </c>
      <c r="AA3417">
        <v>1.85</v>
      </c>
      <c r="AB3417">
        <v>0</v>
      </c>
    </row>
    <row r="3418" spans="1:28" x14ac:dyDescent="0.35">
      <c r="A3418" t="s">
        <v>720</v>
      </c>
      <c r="B3418" t="s">
        <v>15564</v>
      </c>
      <c r="C3418">
        <v>181</v>
      </c>
      <c r="D3418">
        <v>120</v>
      </c>
      <c r="E3418">
        <v>0</v>
      </c>
      <c r="F3418">
        <v>102</v>
      </c>
      <c r="G3418" t="s">
        <v>16182</v>
      </c>
      <c r="H3418">
        <v>105</v>
      </c>
      <c r="I3418" s="11">
        <v>25000000</v>
      </c>
      <c r="J3418" t="s">
        <v>6232</v>
      </c>
      <c r="K3418" t="s">
        <v>16183</v>
      </c>
      <c r="L3418" t="s">
        <v>16184</v>
      </c>
      <c r="M3418">
        <v>175196</v>
      </c>
      <c r="N3418">
        <v>527</v>
      </c>
      <c r="O3418" t="s">
        <v>16185</v>
      </c>
      <c r="P3418">
        <v>2</v>
      </c>
      <c r="Q3418" t="s">
        <v>16186</v>
      </c>
      <c r="R3418" t="s">
        <v>16187</v>
      </c>
      <c r="S3418">
        <v>350</v>
      </c>
      <c r="T3418" t="s">
        <v>37</v>
      </c>
      <c r="U3418" t="s">
        <v>38</v>
      </c>
      <c r="V3418" t="s">
        <v>4621</v>
      </c>
      <c r="W3418" s="11">
        <v>2883848</v>
      </c>
      <c r="X3418">
        <v>1959</v>
      </c>
      <c r="Y3418">
        <v>103</v>
      </c>
      <c r="Z3418">
        <v>8.3000000000000007</v>
      </c>
      <c r="AA3418">
        <v>1.66</v>
      </c>
      <c r="AB3418">
        <v>10000</v>
      </c>
    </row>
    <row r="3419" spans="1:28" x14ac:dyDescent="0.35">
      <c r="A3419" t="s">
        <v>28</v>
      </c>
      <c r="B3419" t="s">
        <v>16188</v>
      </c>
      <c r="C3419">
        <v>110</v>
      </c>
      <c r="D3419">
        <v>88</v>
      </c>
      <c r="E3419">
        <v>152</v>
      </c>
      <c r="F3419">
        <v>181</v>
      </c>
      <c r="G3419" t="s">
        <v>16189</v>
      </c>
      <c r="H3419">
        <v>935</v>
      </c>
      <c r="I3419" s="11">
        <v>19170001</v>
      </c>
      <c r="J3419" t="s">
        <v>6096</v>
      </c>
      <c r="K3419" t="s">
        <v>12192</v>
      </c>
      <c r="L3419" t="s">
        <v>16190</v>
      </c>
      <c r="M3419">
        <v>21359</v>
      </c>
      <c r="N3419">
        <v>1855</v>
      </c>
      <c r="O3419" t="s">
        <v>16191</v>
      </c>
      <c r="P3419">
        <v>0</v>
      </c>
      <c r="Q3419" t="s">
        <v>16192</v>
      </c>
      <c r="R3419" t="s">
        <v>16193</v>
      </c>
      <c r="S3419">
        <v>270</v>
      </c>
      <c r="T3419" t="s">
        <v>37</v>
      </c>
      <c r="U3419" t="s">
        <v>38</v>
      </c>
      <c r="V3419" t="s">
        <v>569</v>
      </c>
      <c r="W3419" s="11">
        <v>2800000</v>
      </c>
      <c r="X3419">
        <v>1988</v>
      </c>
      <c r="Y3419">
        <v>448</v>
      </c>
      <c r="Z3419">
        <v>5.3</v>
      </c>
      <c r="AA3419">
        <v>1.85</v>
      </c>
      <c r="AB3419">
        <v>0</v>
      </c>
    </row>
    <row r="3420" spans="1:28" x14ac:dyDescent="0.35">
      <c r="A3420" t="s">
        <v>720</v>
      </c>
      <c r="B3420" t="s">
        <v>15743</v>
      </c>
      <c r="C3420">
        <v>213</v>
      </c>
      <c r="D3420">
        <v>102</v>
      </c>
      <c r="E3420">
        <v>149</v>
      </c>
      <c r="F3420">
        <v>357</v>
      </c>
      <c r="G3420" t="s">
        <v>16194</v>
      </c>
      <c r="H3420">
        <v>695</v>
      </c>
      <c r="I3420" s="11">
        <v>22202612</v>
      </c>
      <c r="J3420" t="s">
        <v>9141</v>
      </c>
      <c r="K3420" t="s">
        <v>16195</v>
      </c>
      <c r="L3420" t="s">
        <v>16196</v>
      </c>
      <c r="M3420">
        <v>291875</v>
      </c>
      <c r="N3420">
        <v>2509</v>
      </c>
      <c r="O3420" t="s">
        <v>16197</v>
      </c>
      <c r="P3420">
        <v>3</v>
      </c>
      <c r="Q3420" t="s">
        <v>16198</v>
      </c>
      <c r="R3420" t="s">
        <v>16199</v>
      </c>
      <c r="S3420">
        <v>533</v>
      </c>
      <c r="T3420" t="s">
        <v>37</v>
      </c>
      <c r="U3420" t="s">
        <v>38</v>
      </c>
      <c r="V3420" t="s">
        <v>13994</v>
      </c>
      <c r="W3420" s="11">
        <v>2800000</v>
      </c>
      <c r="X3420">
        <v>1939</v>
      </c>
      <c r="Y3420">
        <v>421</v>
      </c>
      <c r="Z3420">
        <v>8.1</v>
      </c>
      <c r="AA3420">
        <v>1.37</v>
      </c>
      <c r="AB3420">
        <v>14000</v>
      </c>
    </row>
    <row r="3421" spans="1:28" x14ac:dyDescent="0.35">
      <c r="A3421" t="s">
        <v>720</v>
      </c>
      <c r="B3421" t="s">
        <v>9583</v>
      </c>
      <c r="C3421">
        <v>129</v>
      </c>
      <c r="D3421">
        <v>106</v>
      </c>
      <c r="E3421">
        <v>0</v>
      </c>
      <c r="F3421">
        <v>481</v>
      </c>
      <c r="G3421" t="s">
        <v>3150</v>
      </c>
      <c r="H3421">
        <v>1000</v>
      </c>
      <c r="I3421" s="11">
        <v>86300000</v>
      </c>
      <c r="J3421" t="s">
        <v>1611</v>
      </c>
      <c r="K3421" t="s">
        <v>5514</v>
      </c>
      <c r="L3421" t="s">
        <v>16200</v>
      </c>
      <c r="M3421">
        <v>112671</v>
      </c>
      <c r="N3421">
        <v>2703</v>
      </c>
      <c r="O3421" t="s">
        <v>9867</v>
      </c>
      <c r="P3421">
        <v>0</v>
      </c>
      <c r="Q3421" t="s">
        <v>16201</v>
      </c>
      <c r="R3421" t="s">
        <v>16202</v>
      </c>
      <c r="S3421">
        <v>315</v>
      </c>
      <c r="T3421" t="s">
        <v>37</v>
      </c>
      <c r="U3421" t="s">
        <v>38</v>
      </c>
      <c r="V3421" t="s">
        <v>90</v>
      </c>
      <c r="W3421" s="11">
        <v>2800000</v>
      </c>
      <c r="X3421">
        <v>1974</v>
      </c>
      <c r="Y3421">
        <v>595</v>
      </c>
      <c r="Z3421">
        <v>8</v>
      </c>
      <c r="AA3421">
        <v>1.85</v>
      </c>
      <c r="AB3421">
        <v>14000</v>
      </c>
    </row>
    <row r="3422" spans="1:28" x14ac:dyDescent="0.35">
      <c r="A3422" t="s">
        <v>28</v>
      </c>
      <c r="B3422" t="s">
        <v>2421</v>
      </c>
      <c r="C3422">
        <v>280</v>
      </c>
      <c r="D3422">
        <v>95</v>
      </c>
      <c r="E3422">
        <v>0</v>
      </c>
      <c r="F3422">
        <v>192</v>
      </c>
      <c r="G3422" t="s">
        <v>4308</v>
      </c>
      <c r="H3422">
        <v>569</v>
      </c>
      <c r="I3422" s="11">
        <v>952620</v>
      </c>
      <c r="J3422" t="s">
        <v>6096</v>
      </c>
      <c r="K3422" t="s">
        <v>4845</v>
      </c>
      <c r="L3422" t="s">
        <v>16203</v>
      </c>
      <c r="M3422">
        <v>40800</v>
      </c>
      <c r="N3422">
        <v>1797</v>
      </c>
      <c r="O3422" t="s">
        <v>16204</v>
      </c>
      <c r="P3422">
        <v>0</v>
      </c>
      <c r="Q3422" t="s">
        <v>16205</v>
      </c>
      <c r="R3422" t="s">
        <v>16206</v>
      </c>
      <c r="S3422">
        <v>332</v>
      </c>
      <c r="T3422" t="s">
        <v>37</v>
      </c>
      <c r="U3422" t="s">
        <v>38</v>
      </c>
      <c r="V3422" t="s">
        <v>569</v>
      </c>
      <c r="W3422" s="11">
        <v>2000000</v>
      </c>
      <c r="X3422">
        <v>2007</v>
      </c>
      <c r="Y3422">
        <v>529</v>
      </c>
      <c r="Z3422">
        <v>5.7</v>
      </c>
      <c r="AA3422">
        <v>1.85</v>
      </c>
      <c r="AB3422">
        <v>0</v>
      </c>
    </row>
    <row r="3423" spans="1:28" x14ac:dyDescent="0.35">
      <c r="A3423" t="s">
        <v>28</v>
      </c>
      <c r="B3423" t="s">
        <v>16207</v>
      </c>
      <c r="C3423">
        <v>61</v>
      </c>
      <c r="D3423">
        <v>113</v>
      </c>
      <c r="E3423">
        <v>9</v>
      </c>
      <c r="F3423">
        <v>42</v>
      </c>
      <c r="G3423" t="s">
        <v>16208</v>
      </c>
      <c r="H3423">
        <v>402</v>
      </c>
      <c r="I3423" s="11">
        <v>9054736</v>
      </c>
      <c r="J3423" t="s">
        <v>3270</v>
      </c>
      <c r="K3423" t="s">
        <v>1326</v>
      </c>
      <c r="L3423" t="s">
        <v>16209</v>
      </c>
      <c r="M3423">
        <v>5744</v>
      </c>
      <c r="N3423">
        <v>787</v>
      </c>
      <c r="O3423" t="s">
        <v>16210</v>
      </c>
      <c r="P3423">
        <v>1</v>
      </c>
      <c r="Q3423" t="s">
        <v>16211</v>
      </c>
      <c r="R3423" t="s">
        <v>16212</v>
      </c>
      <c r="S3423">
        <v>57</v>
      </c>
      <c r="T3423" t="s">
        <v>37</v>
      </c>
      <c r="U3423" t="s">
        <v>38</v>
      </c>
      <c r="V3423" t="s">
        <v>569</v>
      </c>
      <c r="W3423" s="11">
        <v>2700000</v>
      </c>
      <c r="X3423">
        <v>1997</v>
      </c>
      <c r="Y3423">
        <v>222</v>
      </c>
      <c r="Z3423">
        <v>7.1</v>
      </c>
      <c r="AA3423">
        <v>1.66</v>
      </c>
      <c r="AB3423">
        <v>381</v>
      </c>
    </row>
    <row r="3424" spans="1:28" x14ac:dyDescent="0.35">
      <c r="A3424" t="s">
        <v>28</v>
      </c>
      <c r="B3424" t="s">
        <v>15919</v>
      </c>
      <c r="C3424">
        <v>27</v>
      </c>
      <c r="D3424">
        <v>109</v>
      </c>
      <c r="E3424">
        <v>673</v>
      </c>
      <c r="F3424">
        <v>359</v>
      </c>
      <c r="G3424" t="s">
        <v>16213</v>
      </c>
      <c r="H3424">
        <v>756</v>
      </c>
      <c r="J3424" t="s">
        <v>10695</v>
      </c>
      <c r="K3424" t="s">
        <v>10091</v>
      </c>
      <c r="L3424" t="s">
        <v>16214</v>
      </c>
      <c r="M3424">
        <v>5786</v>
      </c>
      <c r="N3424">
        <v>1949</v>
      </c>
      <c r="O3424" t="s">
        <v>11302</v>
      </c>
      <c r="P3424">
        <v>1</v>
      </c>
      <c r="Q3424" t="s">
        <v>16215</v>
      </c>
      <c r="R3424" t="s">
        <v>16216</v>
      </c>
      <c r="S3424">
        <v>65</v>
      </c>
      <c r="T3424" t="s">
        <v>37</v>
      </c>
      <c r="U3424" t="s">
        <v>38</v>
      </c>
      <c r="V3424" t="s">
        <v>4621</v>
      </c>
      <c r="W3424" s="11">
        <v>2686585</v>
      </c>
      <c r="X3424">
        <v>1963</v>
      </c>
      <c r="Y3424">
        <v>370</v>
      </c>
      <c r="Z3424">
        <v>6.9</v>
      </c>
      <c r="AA3424">
        <v>1.85</v>
      </c>
      <c r="AB3424">
        <v>573</v>
      </c>
    </row>
    <row r="3425" spans="1:28" x14ac:dyDescent="0.35">
      <c r="A3425" t="s">
        <v>720</v>
      </c>
      <c r="B3425" t="s">
        <v>15743</v>
      </c>
      <c r="C3425">
        <v>9</v>
      </c>
      <c r="D3425">
        <v>122</v>
      </c>
      <c r="E3425">
        <v>149</v>
      </c>
      <c r="F3425">
        <v>315</v>
      </c>
      <c r="G3425" t="s">
        <v>16217</v>
      </c>
      <c r="H3425">
        <v>760</v>
      </c>
      <c r="J3425" t="s">
        <v>16218</v>
      </c>
      <c r="K3425" t="s">
        <v>13785</v>
      </c>
      <c r="L3425" t="s">
        <v>16219</v>
      </c>
      <c r="M3425">
        <v>1553</v>
      </c>
      <c r="N3425">
        <v>2555</v>
      </c>
      <c r="O3425" t="s">
        <v>16220</v>
      </c>
      <c r="P3425">
        <v>0</v>
      </c>
      <c r="Q3425" t="s">
        <v>16221</v>
      </c>
      <c r="R3425" t="s">
        <v>16222</v>
      </c>
      <c r="S3425">
        <v>27</v>
      </c>
      <c r="T3425" t="s">
        <v>37</v>
      </c>
      <c r="U3425" t="s">
        <v>38</v>
      </c>
      <c r="V3425" t="s">
        <v>13994</v>
      </c>
      <c r="W3425" s="11">
        <v>2627000</v>
      </c>
      <c r="X3425">
        <v>1943</v>
      </c>
      <c r="Y3425">
        <v>675</v>
      </c>
      <c r="Z3425">
        <v>7</v>
      </c>
      <c r="AA3425">
        <v>1.37</v>
      </c>
      <c r="AB3425">
        <v>116</v>
      </c>
    </row>
    <row r="3426" spans="1:28" x14ac:dyDescent="0.35">
      <c r="A3426" t="s">
        <v>28</v>
      </c>
      <c r="B3426" t="s">
        <v>9583</v>
      </c>
      <c r="C3426">
        <v>121</v>
      </c>
      <c r="D3426">
        <v>93</v>
      </c>
      <c r="E3426">
        <v>0</v>
      </c>
      <c r="F3426">
        <v>628</v>
      </c>
      <c r="G3426" t="s">
        <v>15390</v>
      </c>
      <c r="H3426">
        <v>1000</v>
      </c>
      <c r="I3426" s="11">
        <v>119500000</v>
      </c>
      <c r="J3426" t="s">
        <v>4296</v>
      </c>
      <c r="K3426" t="s">
        <v>5514</v>
      </c>
      <c r="L3426" t="s">
        <v>16223</v>
      </c>
      <c r="M3426">
        <v>95294</v>
      </c>
      <c r="N3426">
        <v>4701</v>
      </c>
      <c r="O3426" t="s">
        <v>3944</v>
      </c>
      <c r="P3426">
        <v>0</v>
      </c>
      <c r="Q3426" t="s">
        <v>16224</v>
      </c>
      <c r="R3426" t="s">
        <v>16225</v>
      </c>
      <c r="S3426">
        <v>363</v>
      </c>
      <c r="T3426" t="s">
        <v>37</v>
      </c>
      <c r="U3426" t="s">
        <v>38</v>
      </c>
      <c r="V3426" t="s">
        <v>569</v>
      </c>
      <c r="W3426" s="11">
        <v>2600000</v>
      </c>
      <c r="X3426">
        <v>1974</v>
      </c>
      <c r="Y3426">
        <v>1000</v>
      </c>
      <c r="Z3426">
        <v>7.8</v>
      </c>
      <c r="AA3426">
        <v>2.35</v>
      </c>
      <c r="AB3426">
        <v>12000</v>
      </c>
    </row>
    <row r="3427" spans="1:28" x14ac:dyDescent="0.35">
      <c r="A3427" t="s">
        <v>28</v>
      </c>
      <c r="B3427" t="s">
        <v>13385</v>
      </c>
      <c r="C3427">
        <v>166</v>
      </c>
      <c r="D3427">
        <v>97</v>
      </c>
      <c r="E3427">
        <v>17</v>
      </c>
      <c r="F3427">
        <v>74</v>
      </c>
      <c r="G3427" t="s">
        <v>16226</v>
      </c>
      <c r="H3427">
        <v>158</v>
      </c>
      <c r="I3427" s="11">
        <v>32600000</v>
      </c>
      <c r="J3427" t="s">
        <v>5289</v>
      </c>
      <c r="K3427" t="s">
        <v>16227</v>
      </c>
      <c r="L3427" t="s">
        <v>16228</v>
      </c>
      <c r="M3427">
        <v>29488</v>
      </c>
      <c r="N3427">
        <v>467</v>
      </c>
      <c r="O3427" t="s">
        <v>16229</v>
      </c>
      <c r="P3427">
        <v>0</v>
      </c>
      <c r="Q3427" t="s">
        <v>16230</v>
      </c>
      <c r="R3427" t="s">
        <v>16231</v>
      </c>
      <c r="S3427">
        <v>326</v>
      </c>
      <c r="T3427" t="s">
        <v>37</v>
      </c>
      <c r="U3427" t="s">
        <v>38</v>
      </c>
      <c r="V3427" t="s">
        <v>569</v>
      </c>
      <c r="W3427" s="11">
        <v>1800000</v>
      </c>
      <c r="X3427">
        <v>1984</v>
      </c>
      <c r="Y3427">
        <v>84</v>
      </c>
      <c r="Z3427">
        <v>5.9</v>
      </c>
      <c r="AA3427">
        <v>1.85</v>
      </c>
      <c r="AB3427">
        <v>0</v>
      </c>
    </row>
    <row r="3428" spans="1:28" x14ac:dyDescent="0.35">
      <c r="A3428" t="s">
        <v>28</v>
      </c>
      <c r="B3428" t="s">
        <v>11455</v>
      </c>
      <c r="C3428">
        <v>29</v>
      </c>
      <c r="D3428">
        <v>140</v>
      </c>
      <c r="E3428">
        <v>133</v>
      </c>
      <c r="F3428">
        <v>239</v>
      </c>
      <c r="G3428" t="s">
        <v>13858</v>
      </c>
      <c r="H3428">
        <v>443</v>
      </c>
      <c r="I3428" s="11">
        <v>3130592</v>
      </c>
      <c r="J3428" t="s">
        <v>209</v>
      </c>
      <c r="K3428" t="s">
        <v>4918</v>
      </c>
      <c r="L3428" t="s">
        <v>16233</v>
      </c>
      <c r="M3428">
        <v>10755</v>
      </c>
      <c r="N3428">
        <v>1269</v>
      </c>
      <c r="O3428" t="s">
        <v>7582</v>
      </c>
      <c r="P3428">
        <v>1</v>
      </c>
      <c r="Q3428" t="s">
        <v>16234</v>
      </c>
      <c r="R3428" t="s">
        <v>16235</v>
      </c>
      <c r="S3428">
        <v>69</v>
      </c>
      <c r="T3428" t="s">
        <v>37</v>
      </c>
      <c r="U3428" t="s">
        <v>56</v>
      </c>
      <c r="V3428" t="s">
        <v>569</v>
      </c>
      <c r="W3428" s="11">
        <v>2600000</v>
      </c>
      <c r="X3428">
        <v>1987</v>
      </c>
      <c r="Y3428">
        <v>249</v>
      </c>
      <c r="Z3428">
        <v>7.8</v>
      </c>
      <c r="AA3428">
        <v>1.66</v>
      </c>
      <c r="AB3428">
        <v>963</v>
      </c>
    </row>
    <row r="3429" spans="1:28" x14ac:dyDescent="0.35">
      <c r="A3429" t="s">
        <v>28</v>
      </c>
      <c r="B3429" t="s">
        <v>7367</v>
      </c>
      <c r="C3429">
        <v>107</v>
      </c>
      <c r="D3429">
        <v>109</v>
      </c>
      <c r="E3429">
        <v>7</v>
      </c>
      <c r="F3429">
        <v>1000</v>
      </c>
      <c r="G3429" t="s">
        <v>749</v>
      </c>
      <c r="H3429">
        <v>40000</v>
      </c>
      <c r="I3429" s="11">
        <v>10654581</v>
      </c>
      <c r="J3429" t="s">
        <v>2596</v>
      </c>
      <c r="K3429" t="s">
        <v>43</v>
      </c>
      <c r="L3429" t="s">
        <v>7368</v>
      </c>
      <c r="M3429">
        <v>45500</v>
      </c>
      <c r="N3429">
        <v>52621</v>
      </c>
      <c r="O3429" t="s">
        <v>5706</v>
      </c>
      <c r="P3429">
        <v>0</v>
      </c>
      <c r="Q3429" t="s">
        <v>7369</v>
      </c>
      <c r="R3429" t="s">
        <v>7370</v>
      </c>
      <c r="S3429">
        <v>260</v>
      </c>
      <c r="T3429" t="s">
        <v>37</v>
      </c>
      <c r="U3429" t="s">
        <v>38</v>
      </c>
      <c r="V3429" t="s">
        <v>569</v>
      </c>
      <c r="W3429" s="11">
        <v>34000000</v>
      </c>
      <c r="X3429">
        <v>1999</v>
      </c>
      <c r="Y3429">
        <v>9000</v>
      </c>
      <c r="Z3429">
        <v>5.3</v>
      </c>
      <c r="AA3429">
        <v>1.85</v>
      </c>
      <c r="AB3429">
        <v>1000</v>
      </c>
    </row>
    <row r="3430" spans="1:28" x14ac:dyDescent="0.35">
      <c r="A3430" t="s">
        <v>28</v>
      </c>
      <c r="B3430" t="s">
        <v>16236</v>
      </c>
      <c r="C3430">
        <v>173</v>
      </c>
      <c r="D3430">
        <v>66</v>
      </c>
      <c r="E3430">
        <v>76</v>
      </c>
      <c r="F3430">
        <v>36</v>
      </c>
      <c r="G3430" t="s">
        <v>16236</v>
      </c>
      <c r="H3430">
        <v>123</v>
      </c>
      <c r="I3430" s="11">
        <v>38108</v>
      </c>
      <c r="J3430" t="s">
        <v>4103</v>
      </c>
      <c r="K3430" t="s">
        <v>16237</v>
      </c>
      <c r="L3430" t="s">
        <v>16238</v>
      </c>
      <c r="M3430">
        <v>40878</v>
      </c>
      <c r="N3430">
        <v>239</v>
      </c>
      <c r="O3430" t="s">
        <v>16239</v>
      </c>
      <c r="P3430">
        <v>0</v>
      </c>
      <c r="Q3430" t="s">
        <v>16240</v>
      </c>
      <c r="R3430" t="s">
        <v>16241</v>
      </c>
      <c r="S3430">
        <v>124</v>
      </c>
      <c r="T3430" t="s">
        <v>2679</v>
      </c>
      <c r="U3430" t="s">
        <v>3428</v>
      </c>
      <c r="V3430" t="s">
        <v>569</v>
      </c>
      <c r="W3430" s="11">
        <v>2600000</v>
      </c>
      <c r="X3430">
        <v>2007</v>
      </c>
      <c r="Y3430">
        <v>76</v>
      </c>
      <c r="Z3430">
        <v>7.2</v>
      </c>
      <c r="AA3430">
        <v>1.85</v>
      </c>
      <c r="AB3430">
        <v>0</v>
      </c>
    </row>
    <row r="3431" spans="1:28" x14ac:dyDescent="0.35">
      <c r="A3431" t="s">
        <v>28</v>
      </c>
      <c r="B3431" t="s">
        <v>15260</v>
      </c>
      <c r="C3431">
        <v>129</v>
      </c>
      <c r="D3431">
        <v>86</v>
      </c>
      <c r="E3431">
        <v>89</v>
      </c>
      <c r="F3431">
        <v>555</v>
      </c>
      <c r="G3431" t="s">
        <v>10761</v>
      </c>
      <c r="H3431">
        <v>713</v>
      </c>
      <c r="I3431" s="11">
        <v>40041683</v>
      </c>
      <c r="J3431" t="s">
        <v>2687</v>
      </c>
      <c r="K3431" t="s">
        <v>9055</v>
      </c>
      <c r="L3431" t="s">
        <v>16242</v>
      </c>
      <c r="M3431">
        <v>34620</v>
      </c>
      <c r="N3431">
        <v>3421</v>
      </c>
      <c r="O3431" t="s">
        <v>9052</v>
      </c>
      <c r="P3431">
        <v>6</v>
      </c>
      <c r="Q3431" t="s">
        <v>16243</v>
      </c>
      <c r="R3431" t="s">
        <v>16244</v>
      </c>
      <c r="S3431">
        <v>107</v>
      </c>
      <c r="T3431" t="s">
        <v>37</v>
      </c>
      <c r="U3431" t="s">
        <v>38</v>
      </c>
      <c r="V3431" t="s">
        <v>569</v>
      </c>
      <c r="W3431" s="11">
        <v>2500000</v>
      </c>
      <c r="X3431">
        <v>2013</v>
      </c>
      <c r="Y3431">
        <v>584</v>
      </c>
      <c r="Z3431">
        <v>5.0999999999999996</v>
      </c>
      <c r="AA3431">
        <v>1.85</v>
      </c>
      <c r="AB3431">
        <v>0</v>
      </c>
    </row>
    <row r="3432" spans="1:28" x14ac:dyDescent="0.35">
      <c r="A3432" t="s">
        <v>28</v>
      </c>
      <c r="B3432" t="s">
        <v>16245</v>
      </c>
      <c r="C3432">
        <v>30</v>
      </c>
      <c r="D3432">
        <v>87</v>
      </c>
      <c r="E3432">
        <v>67</v>
      </c>
      <c r="F3432">
        <v>67</v>
      </c>
      <c r="G3432" t="s">
        <v>16246</v>
      </c>
      <c r="H3432">
        <v>871</v>
      </c>
      <c r="I3432" s="11">
        <v>33349949</v>
      </c>
      <c r="J3432" t="s">
        <v>65</v>
      </c>
      <c r="K3432" t="s">
        <v>16247</v>
      </c>
      <c r="L3432" t="s">
        <v>16248</v>
      </c>
      <c r="M3432">
        <v>9010</v>
      </c>
      <c r="N3432">
        <v>1111</v>
      </c>
      <c r="O3432" t="s">
        <v>16245</v>
      </c>
      <c r="P3432">
        <v>0</v>
      </c>
      <c r="Q3432" t="s">
        <v>16249</v>
      </c>
      <c r="R3432" t="s">
        <v>16250</v>
      </c>
      <c r="S3432">
        <v>199</v>
      </c>
      <c r="T3432" t="s">
        <v>37</v>
      </c>
      <c r="U3432" t="s">
        <v>38</v>
      </c>
      <c r="V3432" t="s">
        <v>90</v>
      </c>
      <c r="W3432" s="11">
        <v>2500000</v>
      </c>
      <c r="X3432">
        <v>2012</v>
      </c>
      <c r="Y3432">
        <v>118</v>
      </c>
      <c r="Z3432">
        <v>5.0999999999999996</v>
      </c>
      <c r="AA3432">
        <v>1.85</v>
      </c>
      <c r="AB3432">
        <v>0</v>
      </c>
    </row>
    <row r="3433" spans="1:28" x14ac:dyDescent="0.35">
      <c r="A3433" t="s">
        <v>28</v>
      </c>
      <c r="B3433" t="s">
        <v>11663</v>
      </c>
      <c r="C3433">
        <v>220</v>
      </c>
      <c r="D3433">
        <v>119</v>
      </c>
      <c r="E3433">
        <v>0</v>
      </c>
      <c r="F3433">
        <v>593</v>
      </c>
      <c r="G3433" t="s">
        <v>2881</v>
      </c>
      <c r="H3433">
        <v>908</v>
      </c>
      <c r="I3433" s="11">
        <v>33386128</v>
      </c>
      <c r="J3433" t="s">
        <v>6096</v>
      </c>
      <c r="K3433" t="s">
        <v>9339</v>
      </c>
      <c r="L3433" t="s">
        <v>11664</v>
      </c>
      <c r="M3433">
        <v>36372</v>
      </c>
      <c r="N3433">
        <v>3226</v>
      </c>
      <c r="O3433" t="s">
        <v>4381</v>
      </c>
      <c r="P3433">
        <v>0</v>
      </c>
      <c r="Q3433" t="s">
        <v>11665</v>
      </c>
      <c r="R3433" t="s">
        <v>11666</v>
      </c>
      <c r="S3433">
        <v>491</v>
      </c>
      <c r="T3433" t="s">
        <v>37</v>
      </c>
      <c r="U3433" t="s">
        <v>38</v>
      </c>
      <c r="V3433" t="s">
        <v>569</v>
      </c>
      <c r="W3433" s="11">
        <v>15000000</v>
      </c>
      <c r="X3433">
        <v>2009</v>
      </c>
      <c r="Y3433">
        <v>764</v>
      </c>
      <c r="Z3433">
        <v>4.9000000000000004</v>
      </c>
      <c r="AA3433">
        <v>1.85</v>
      </c>
      <c r="AB3433">
        <v>3000</v>
      </c>
    </row>
    <row r="3434" spans="1:28" x14ac:dyDescent="0.35">
      <c r="A3434" t="s">
        <v>28</v>
      </c>
      <c r="B3434" t="s">
        <v>317</v>
      </c>
      <c r="C3434">
        <v>75</v>
      </c>
      <c r="D3434">
        <v>149</v>
      </c>
      <c r="E3434">
        <v>15000</v>
      </c>
      <c r="F3434">
        <v>982</v>
      </c>
      <c r="G3434" t="s">
        <v>749</v>
      </c>
      <c r="H3434">
        <v>15000</v>
      </c>
      <c r="I3434" s="11">
        <v>25809813</v>
      </c>
      <c r="J3434" t="s">
        <v>5265</v>
      </c>
      <c r="K3434" t="s">
        <v>317</v>
      </c>
      <c r="L3434" t="s">
        <v>16251</v>
      </c>
      <c r="M3434">
        <v>50311</v>
      </c>
      <c r="N3434">
        <v>28713</v>
      </c>
      <c r="O3434" t="s">
        <v>2555</v>
      </c>
      <c r="P3434">
        <v>6</v>
      </c>
      <c r="Q3434" t="s">
        <v>16252</v>
      </c>
      <c r="R3434" t="s">
        <v>16253</v>
      </c>
      <c r="S3434">
        <v>212</v>
      </c>
      <c r="T3434" t="s">
        <v>37</v>
      </c>
      <c r="U3434" t="s">
        <v>38</v>
      </c>
      <c r="V3434" t="s">
        <v>90</v>
      </c>
      <c r="W3434" s="11">
        <v>26000000</v>
      </c>
      <c r="X3434">
        <v>1996</v>
      </c>
      <c r="Y3434">
        <v>9000</v>
      </c>
      <c r="Z3434">
        <v>6.9</v>
      </c>
      <c r="AA3434">
        <v>1.37</v>
      </c>
      <c r="AB3434">
        <v>0</v>
      </c>
    </row>
    <row r="3435" spans="1:28" x14ac:dyDescent="0.35">
      <c r="A3435" t="s">
        <v>28</v>
      </c>
      <c r="B3435" t="s">
        <v>16254</v>
      </c>
      <c r="C3435">
        <v>162</v>
      </c>
      <c r="D3435">
        <v>98</v>
      </c>
      <c r="E3435">
        <v>24</v>
      </c>
      <c r="F3435">
        <v>67</v>
      </c>
      <c r="G3435" t="s">
        <v>9347</v>
      </c>
      <c r="H3435">
        <v>381</v>
      </c>
      <c r="I3435" s="11">
        <v>14400000</v>
      </c>
      <c r="J3435" t="s">
        <v>6692</v>
      </c>
      <c r="K3435" t="s">
        <v>14771</v>
      </c>
      <c r="L3435" t="s">
        <v>16255</v>
      </c>
      <c r="M3435">
        <v>28589</v>
      </c>
      <c r="N3435">
        <v>684</v>
      </c>
      <c r="O3435" t="s">
        <v>16256</v>
      </c>
      <c r="P3435">
        <v>0</v>
      </c>
      <c r="Q3435" t="s">
        <v>16257</v>
      </c>
      <c r="R3435" t="s">
        <v>16258</v>
      </c>
      <c r="S3435">
        <v>532</v>
      </c>
      <c r="T3435" t="s">
        <v>37</v>
      </c>
      <c r="U3435" t="s">
        <v>38</v>
      </c>
      <c r="V3435" t="s">
        <v>569</v>
      </c>
      <c r="W3435" s="11">
        <v>2500000</v>
      </c>
      <c r="X3435">
        <v>1982</v>
      </c>
      <c r="Y3435">
        <v>128</v>
      </c>
      <c r="Z3435">
        <v>4.5999999999999996</v>
      </c>
      <c r="AA3435">
        <v>2.35</v>
      </c>
      <c r="AB3435">
        <v>0</v>
      </c>
    </row>
    <row r="3436" spans="1:28" x14ac:dyDescent="0.35">
      <c r="A3436" t="s">
        <v>28</v>
      </c>
      <c r="B3436" t="s">
        <v>16259</v>
      </c>
      <c r="C3436">
        <v>26</v>
      </c>
      <c r="D3436">
        <v>75</v>
      </c>
      <c r="E3436">
        <v>15</v>
      </c>
      <c r="F3436">
        <v>36</v>
      </c>
      <c r="G3436" t="s">
        <v>16260</v>
      </c>
      <c r="H3436">
        <v>1000</v>
      </c>
      <c r="I3436" s="11">
        <v>32230907</v>
      </c>
      <c r="J3436" t="s">
        <v>15058</v>
      </c>
      <c r="K3436" t="s">
        <v>16261</v>
      </c>
      <c r="L3436" t="s">
        <v>16262</v>
      </c>
      <c r="M3436">
        <v>6062</v>
      </c>
      <c r="N3436">
        <v>1385</v>
      </c>
      <c r="O3436" t="s">
        <v>16263</v>
      </c>
      <c r="P3436">
        <v>0</v>
      </c>
      <c r="Q3436" t="s">
        <v>16264</v>
      </c>
      <c r="R3436" t="s">
        <v>16265</v>
      </c>
      <c r="S3436">
        <v>30</v>
      </c>
      <c r="T3436" t="s">
        <v>37</v>
      </c>
      <c r="U3436" t="s">
        <v>38</v>
      </c>
      <c r="V3436" t="s">
        <v>569</v>
      </c>
      <c r="W3436" s="11">
        <v>2500000</v>
      </c>
      <c r="X3436">
        <v>2013</v>
      </c>
      <c r="Y3436">
        <v>309</v>
      </c>
      <c r="Z3436">
        <v>6.7</v>
      </c>
      <c r="AA3436">
        <v>1.85</v>
      </c>
      <c r="AB3436">
        <v>0</v>
      </c>
    </row>
    <row r="3437" spans="1:28" x14ac:dyDescent="0.35">
      <c r="A3437" t="s">
        <v>28</v>
      </c>
      <c r="B3437" t="s">
        <v>5753</v>
      </c>
      <c r="C3437">
        <v>63</v>
      </c>
      <c r="D3437">
        <v>104</v>
      </c>
      <c r="E3437">
        <v>835</v>
      </c>
      <c r="F3437">
        <v>535</v>
      </c>
      <c r="G3437" t="s">
        <v>1760</v>
      </c>
      <c r="H3437">
        <v>18000</v>
      </c>
      <c r="I3437" s="11">
        <v>6401336</v>
      </c>
      <c r="J3437" t="s">
        <v>3270</v>
      </c>
      <c r="K3437" t="s">
        <v>572</v>
      </c>
      <c r="L3437" t="s">
        <v>16266</v>
      </c>
      <c r="M3437">
        <v>36996</v>
      </c>
      <c r="N3437">
        <v>19923</v>
      </c>
      <c r="O3437" t="s">
        <v>8942</v>
      </c>
      <c r="P3437">
        <v>2</v>
      </c>
      <c r="Q3437" t="s">
        <v>16267</v>
      </c>
      <c r="R3437" t="s">
        <v>16268</v>
      </c>
      <c r="S3437">
        <v>153</v>
      </c>
      <c r="T3437" t="s">
        <v>37</v>
      </c>
      <c r="U3437" t="s">
        <v>38</v>
      </c>
      <c r="V3437" t="s">
        <v>569</v>
      </c>
      <c r="W3437" s="11">
        <v>2500000</v>
      </c>
      <c r="X3437">
        <v>1991</v>
      </c>
      <c r="Y3437">
        <v>595</v>
      </c>
      <c r="Z3437">
        <v>7.1</v>
      </c>
      <c r="AA3437">
        <v>1.78</v>
      </c>
      <c r="AB3437">
        <v>0</v>
      </c>
    </row>
    <row r="3438" spans="1:28" x14ac:dyDescent="0.35">
      <c r="A3438" t="s">
        <v>28</v>
      </c>
      <c r="B3438" t="s">
        <v>14849</v>
      </c>
      <c r="C3438">
        <v>205</v>
      </c>
      <c r="D3438">
        <v>102</v>
      </c>
      <c r="E3438">
        <v>0</v>
      </c>
      <c r="F3438">
        <v>294</v>
      </c>
      <c r="G3438" t="s">
        <v>4063</v>
      </c>
      <c r="H3438">
        <v>625</v>
      </c>
      <c r="I3438" s="11">
        <v>26781723</v>
      </c>
      <c r="J3438" t="s">
        <v>1375</v>
      </c>
      <c r="K3438" t="s">
        <v>1725</v>
      </c>
      <c r="L3438" t="s">
        <v>16269</v>
      </c>
      <c r="M3438">
        <v>187595</v>
      </c>
      <c r="N3438">
        <v>1655</v>
      </c>
      <c r="O3438" t="s">
        <v>16270</v>
      </c>
      <c r="P3438">
        <v>3</v>
      </c>
      <c r="Q3438" t="s">
        <v>16271</v>
      </c>
      <c r="R3438" t="s">
        <v>16272</v>
      </c>
      <c r="S3438">
        <v>978</v>
      </c>
      <c r="T3438" t="s">
        <v>37</v>
      </c>
      <c r="U3438" t="s">
        <v>38</v>
      </c>
      <c r="V3438" t="s">
        <v>569</v>
      </c>
      <c r="W3438" s="11">
        <v>2500000</v>
      </c>
      <c r="X3438">
        <v>2004</v>
      </c>
      <c r="Y3438">
        <v>379</v>
      </c>
      <c r="Z3438">
        <v>7.6</v>
      </c>
      <c r="AA3438">
        <v>2.35</v>
      </c>
      <c r="AB3438">
        <v>0</v>
      </c>
    </row>
    <row r="3439" spans="1:28" x14ac:dyDescent="0.35">
      <c r="A3439" t="s">
        <v>28</v>
      </c>
      <c r="B3439" t="s">
        <v>8570</v>
      </c>
      <c r="C3439">
        <v>121</v>
      </c>
      <c r="D3439">
        <v>105</v>
      </c>
      <c r="E3439">
        <v>0</v>
      </c>
      <c r="F3439">
        <v>4</v>
      </c>
      <c r="G3439" t="s">
        <v>16273</v>
      </c>
      <c r="H3439">
        <v>15</v>
      </c>
      <c r="I3439" s="11">
        <v>5400000</v>
      </c>
      <c r="J3439" t="s">
        <v>209</v>
      </c>
      <c r="K3439" t="s">
        <v>16274</v>
      </c>
      <c r="L3439" t="s">
        <v>16275</v>
      </c>
      <c r="M3439">
        <v>183288</v>
      </c>
      <c r="N3439">
        <v>36</v>
      </c>
      <c r="O3439" t="s">
        <v>16276</v>
      </c>
      <c r="P3439">
        <v>1</v>
      </c>
      <c r="Q3439" t="s">
        <v>16277</v>
      </c>
      <c r="R3439" t="s">
        <v>16278</v>
      </c>
      <c r="S3439">
        <v>395</v>
      </c>
      <c r="T3439" t="s">
        <v>37</v>
      </c>
      <c r="U3439" t="s">
        <v>38</v>
      </c>
      <c r="V3439" t="s">
        <v>569</v>
      </c>
      <c r="W3439" s="11">
        <v>2500000</v>
      </c>
      <c r="X3439">
        <v>1995</v>
      </c>
      <c r="Y3439">
        <v>12</v>
      </c>
      <c r="Z3439">
        <v>8.1</v>
      </c>
      <c r="AA3439">
        <v>1.85</v>
      </c>
      <c r="AB3439">
        <v>22000</v>
      </c>
    </row>
    <row r="3440" spans="1:28" x14ac:dyDescent="0.35">
      <c r="A3440" t="s">
        <v>28</v>
      </c>
      <c r="B3440" t="s">
        <v>16280</v>
      </c>
      <c r="C3440">
        <v>74</v>
      </c>
      <c r="D3440">
        <v>107</v>
      </c>
      <c r="E3440">
        <v>7</v>
      </c>
      <c r="F3440">
        <v>442</v>
      </c>
      <c r="G3440" t="s">
        <v>67</v>
      </c>
      <c r="H3440">
        <v>745</v>
      </c>
      <c r="I3440" s="11">
        <v>1282084</v>
      </c>
      <c r="J3440" t="s">
        <v>3270</v>
      </c>
      <c r="K3440" t="s">
        <v>1024</v>
      </c>
      <c r="L3440" t="s">
        <v>16281</v>
      </c>
      <c r="M3440">
        <v>6221</v>
      </c>
      <c r="N3440">
        <v>2125</v>
      </c>
      <c r="O3440" t="s">
        <v>10606</v>
      </c>
      <c r="P3440">
        <v>1</v>
      </c>
      <c r="Q3440" t="s">
        <v>16282</v>
      </c>
      <c r="R3440" t="s">
        <v>16283</v>
      </c>
      <c r="S3440">
        <v>87</v>
      </c>
      <c r="T3440" t="s">
        <v>37</v>
      </c>
      <c r="U3440" t="s">
        <v>38</v>
      </c>
      <c r="V3440" t="s">
        <v>569</v>
      </c>
      <c r="W3440" s="11">
        <v>2500000</v>
      </c>
      <c r="X3440">
        <v>1999</v>
      </c>
      <c r="Y3440">
        <v>631</v>
      </c>
      <c r="Z3440">
        <v>7</v>
      </c>
      <c r="AA3440">
        <v>2.35</v>
      </c>
      <c r="AB3440">
        <v>500</v>
      </c>
    </row>
    <row r="3441" spans="1:28" x14ac:dyDescent="0.35">
      <c r="A3441" t="s">
        <v>28</v>
      </c>
      <c r="B3441" t="s">
        <v>12799</v>
      </c>
      <c r="C3441">
        <v>252</v>
      </c>
      <c r="D3441">
        <v>89</v>
      </c>
      <c r="E3441">
        <v>14</v>
      </c>
      <c r="F3441">
        <v>215</v>
      </c>
      <c r="G3441" t="s">
        <v>16284</v>
      </c>
      <c r="H3441">
        <v>902</v>
      </c>
      <c r="I3441" s="11">
        <v>3325638</v>
      </c>
      <c r="J3441" t="s">
        <v>16285</v>
      </c>
      <c r="K3441" t="s">
        <v>117</v>
      </c>
      <c r="L3441" t="s">
        <v>16286</v>
      </c>
      <c r="M3441">
        <v>52509</v>
      </c>
      <c r="N3441">
        <v>1980</v>
      </c>
      <c r="O3441" t="s">
        <v>16287</v>
      </c>
      <c r="P3441">
        <v>3</v>
      </c>
      <c r="Q3441" t="s">
        <v>16288</v>
      </c>
      <c r="R3441" t="s">
        <v>16289</v>
      </c>
      <c r="S3441">
        <v>84</v>
      </c>
      <c r="T3441" t="s">
        <v>37</v>
      </c>
      <c r="U3441" t="s">
        <v>38</v>
      </c>
      <c r="V3441" t="s">
        <v>39</v>
      </c>
      <c r="W3441" s="11">
        <v>2500000</v>
      </c>
      <c r="X3441">
        <v>2012</v>
      </c>
      <c r="Y3441">
        <v>291</v>
      </c>
      <c r="Z3441">
        <v>7.1</v>
      </c>
      <c r="AA3441">
        <v>2.35</v>
      </c>
      <c r="AB3441">
        <v>13000</v>
      </c>
    </row>
    <row r="3442" spans="1:28" x14ac:dyDescent="0.35">
      <c r="A3442" t="s">
        <v>28</v>
      </c>
      <c r="B3442" t="s">
        <v>16290</v>
      </c>
      <c r="C3442">
        <v>72</v>
      </c>
      <c r="D3442">
        <v>106</v>
      </c>
      <c r="E3442">
        <v>148</v>
      </c>
      <c r="F3442">
        <v>471</v>
      </c>
      <c r="G3442" t="s">
        <v>7515</v>
      </c>
      <c r="H3442">
        <v>900</v>
      </c>
      <c r="I3442" s="11">
        <v>395592</v>
      </c>
      <c r="J3442" t="s">
        <v>209</v>
      </c>
      <c r="K3442" t="s">
        <v>8083</v>
      </c>
      <c r="L3442" t="s">
        <v>16291</v>
      </c>
      <c r="M3442">
        <v>21202</v>
      </c>
      <c r="N3442">
        <v>2972</v>
      </c>
      <c r="O3442" t="s">
        <v>16292</v>
      </c>
      <c r="P3442">
        <v>1</v>
      </c>
      <c r="Q3442" t="s">
        <v>16293</v>
      </c>
      <c r="R3442" t="s">
        <v>16294</v>
      </c>
      <c r="S3442">
        <v>134</v>
      </c>
      <c r="T3442" t="s">
        <v>37</v>
      </c>
      <c r="U3442" t="s">
        <v>3428</v>
      </c>
      <c r="V3442" t="s">
        <v>569</v>
      </c>
      <c r="W3442" s="11">
        <v>2000000</v>
      </c>
      <c r="X3442">
        <v>2003</v>
      </c>
      <c r="Y3442">
        <v>648</v>
      </c>
      <c r="Z3442">
        <v>7.6</v>
      </c>
      <c r="AA3442">
        <v>1.85</v>
      </c>
      <c r="AB3442">
        <v>0</v>
      </c>
    </row>
    <row r="3443" spans="1:28" x14ac:dyDescent="0.35">
      <c r="A3443" t="s">
        <v>28</v>
      </c>
      <c r="B3443" t="s">
        <v>16295</v>
      </c>
      <c r="C3443">
        <v>220</v>
      </c>
      <c r="D3443">
        <v>95</v>
      </c>
      <c r="E3443">
        <v>53</v>
      </c>
      <c r="F3443">
        <v>478</v>
      </c>
      <c r="G3443" t="s">
        <v>2539</v>
      </c>
      <c r="H3443">
        <v>8000</v>
      </c>
      <c r="I3443" s="11">
        <v>6851969</v>
      </c>
      <c r="J3443" t="s">
        <v>1375</v>
      </c>
      <c r="K3443" t="s">
        <v>9932</v>
      </c>
      <c r="L3443" t="s">
        <v>16296</v>
      </c>
      <c r="M3443">
        <v>105591</v>
      </c>
      <c r="N3443">
        <v>10040</v>
      </c>
      <c r="O3443" t="s">
        <v>16297</v>
      </c>
      <c r="P3443">
        <v>1</v>
      </c>
      <c r="Q3443" t="s">
        <v>16298</v>
      </c>
      <c r="R3443" t="s">
        <v>16299</v>
      </c>
      <c r="S3443">
        <v>178</v>
      </c>
      <c r="T3443" t="s">
        <v>37</v>
      </c>
      <c r="U3443" t="s">
        <v>38</v>
      </c>
      <c r="V3443" t="s">
        <v>569</v>
      </c>
      <c r="W3443" s="11">
        <v>2500000</v>
      </c>
      <c r="X3443">
        <v>2013</v>
      </c>
      <c r="Y3443">
        <v>1000</v>
      </c>
      <c r="Z3443">
        <v>7.1</v>
      </c>
      <c r="AA3443">
        <v>2.35</v>
      </c>
      <c r="AB3443">
        <v>10000</v>
      </c>
    </row>
    <row r="3444" spans="1:28" x14ac:dyDescent="0.35">
      <c r="A3444" t="s">
        <v>28</v>
      </c>
      <c r="B3444" t="s">
        <v>3569</v>
      </c>
      <c r="C3444">
        <v>197</v>
      </c>
      <c r="D3444">
        <v>101</v>
      </c>
      <c r="E3444">
        <v>119</v>
      </c>
      <c r="F3444">
        <v>0</v>
      </c>
      <c r="G3444" t="s">
        <v>16300</v>
      </c>
      <c r="H3444">
        <v>334</v>
      </c>
      <c r="I3444" s="11">
        <v>12995673</v>
      </c>
      <c r="J3444" t="s">
        <v>16301</v>
      </c>
      <c r="K3444" t="s">
        <v>16302</v>
      </c>
      <c r="L3444" t="s">
        <v>16303</v>
      </c>
      <c r="M3444">
        <v>52286</v>
      </c>
      <c r="N3444">
        <v>338</v>
      </c>
      <c r="O3444" t="s">
        <v>16304</v>
      </c>
      <c r="P3444">
        <v>1</v>
      </c>
      <c r="Q3444" t="s">
        <v>16305</v>
      </c>
      <c r="R3444" t="s">
        <v>16306</v>
      </c>
      <c r="S3444">
        <v>345</v>
      </c>
      <c r="T3444" t="s">
        <v>37</v>
      </c>
      <c r="U3444" t="s">
        <v>38</v>
      </c>
      <c r="V3444" t="s">
        <v>569</v>
      </c>
      <c r="W3444" s="11">
        <v>2500000</v>
      </c>
      <c r="X3444">
        <v>2008</v>
      </c>
      <c r="Y3444">
        <v>4</v>
      </c>
      <c r="Z3444">
        <v>7.7</v>
      </c>
      <c r="AA3444">
        <v>1.78</v>
      </c>
      <c r="AB3444">
        <v>24000</v>
      </c>
    </row>
    <row r="3445" spans="1:28" x14ac:dyDescent="0.35">
      <c r="A3445" t="s">
        <v>28</v>
      </c>
      <c r="B3445" t="s">
        <v>16307</v>
      </c>
      <c r="C3445">
        <v>14</v>
      </c>
      <c r="D3445">
        <v>112</v>
      </c>
      <c r="E3445">
        <v>9</v>
      </c>
      <c r="F3445">
        <v>125</v>
      </c>
      <c r="G3445" t="s">
        <v>16308</v>
      </c>
      <c r="H3445">
        <v>860</v>
      </c>
      <c r="I3445" s="11">
        <v>173783</v>
      </c>
      <c r="J3445" t="s">
        <v>65</v>
      </c>
      <c r="K3445" t="s">
        <v>7872</v>
      </c>
      <c r="L3445" t="s">
        <v>16309</v>
      </c>
      <c r="M3445">
        <v>578</v>
      </c>
      <c r="N3445">
        <v>1252</v>
      </c>
      <c r="O3445" t="s">
        <v>16310</v>
      </c>
      <c r="P3445">
        <v>0</v>
      </c>
      <c r="Q3445" t="s">
        <v>16311</v>
      </c>
      <c r="R3445" t="s">
        <v>16312</v>
      </c>
      <c r="S3445">
        <v>34</v>
      </c>
      <c r="T3445" t="s">
        <v>37</v>
      </c>
      <c r="U3445" t="s">
        <v>38</v>
      </c>
      <c r="V3445" t="s">
        <v>4621</v>
      </c>
      <c r="W3445" s="11">
        <v>2500000</v>
      </c>
      <c r="X3445">
        <v>2008</v>
      </c>
      <c r="Y3445">
        <v>130</v>
      </c>
      <c r="Z3445">
        <v>7.6</v>
      </c>
      <c r="AA3445">
        <v>1.85</v>
      </c>
      <c r="AB3445">
        <v>588</v>
      </c>
    </row>
    <row r="3446" spans="1:28" x14ac:dyDescent="0.35">
      <c r="A3446" t="s">
        <v>720</v>
      </c>
      <c r="B3446" t="s">
        <v>4843</v>
      </c>
      <c r="C3446">
        <v>191</v>
      </c>
      <c r="D3446">
        <v>92</v>
      </c>
      <c r="E3446">
        <v>43</v>
      </c>
      <c r="F3446">
        <v>936</v>
      </c>
      <c r="G3446" t="s">
        <v>1114</v>
      </c>
      <c r="H3446">
        <v>989</v>
      </c>
      <c r="I3446" s="11">
        <v>114324072</v>
      </c>
      <c r="J3446" t="s">
        <v>3753</v>
      </c>
      <c r="K3446" t="s">
        <v>3097</v>
      </c>
      <c r="L3446" t="s">
        <v>7675</v>
      </c>
      <c r="M3446">
        <v>185345</v>
      </c>
      <c r="N3446">
        <v>4730</v>
      </c>
      <c r="O3446" t="s">
        <v>30</v>
      </c>
      <c r="P3446">
        <v>0</v>
      </c>
      <c r="Q3446" t="s">
        <v>7676</v>
      </c>
      <c r="R3446" t="s">
        <v>7677</v>
      </c>
      <c r="S3446">
        <v>392</v>
      </c>
      <c r="T3446" t="s">
        <v>37</v>
      </c>
      <c r="U3446" t="s">
        <v>38</v>
      </c>
      <c r="V3446" t="s">
        <v>39</v>
      </c>
      <c r="W3446" s="11">
        <v>20000000</v>
      </c>
      <c r="X3446">
        <v>2004</v>
      </c>
      <c r="Y3446">
        <v>939</v>
      </c>
      <c r="Z3446">
        <v>6.7</v>
      </c>
      <c r="AA3446">
        <v>2.35</v>
      </c>
      <c r="AB3446">
        <v>0</v>
      </c>
    </row>
    <row r="3447" spans="1:28" x14ac:dyDescent="0.35">
      <c r="A3447" t="s">
        <v>28</v>
      </c>
      <c r="B3447" t="s">
        <v>16313</v>
      </c>
      <c r="C3447">
        <v>18</v>
      </c>
      <c r="D3447">
        <v>100</v>
      </c>
      <c r="E3447">
        <v>0</v>
      </c>
      <c r="F3447">
        <v>249</v>
      </c>
      <c r="G3447" t="s">
        <v>13883</v>
      </c>
      <c r="H3447">
        <v>640</v>
      </c>
      <c r="I3447" s="11">
        <v>71904</v>
      </c>
      <c r="J3447" t="s">
        <v>3772</v>
      </c>
      <c r="K3447" t="s">
        <v>14709</v>
      </c>
      <c r="L3447" t="s">
        <v>16314</v>
      </c>
      <c r="M3447">
        <v>806</v>
      </c>
      <c r="N3447">
        <v>1491</v>
      </c>
      <c r="O3447" t="s">
        <v>2151</v>
      </c>
      <c r="P3447">
        <v>1</v>
      </c>
      <c r="Q3447" t="s">
        <v>16315</v>
      </c>
      <c r="R3447" t="s">
        <v>16316</v>
      </c>
      <c r="S3447">
        <v>18</v>
      </c>
      <c r="T3447" t="s">
        <v>37</v>
      </c>
      <c r="U3447" t="s">
        <v>38</v>
      </c>
      <c r="V3447" t="s">
        <v>39</v>
      </c>
      <c r="W3447" s="11">
        <v>2500000</v>
      </c>
      <c r="X3447">
        <v>2006</v>
      </c>
      <c r="Y3447">
        <v>261</v>
      </c>
      <c r="Z3447">
        <v>5.7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16317</v>
      </c>
      <c r="C3448">
        <v>28</v>
      </c>
      <c r="D3448">
        <v>80</v>
      </c>
      <c r="E3448">
        <v>0</v>
      </c>
      <c r="F3448">
        <v>5</v>
      </c>
      <c r="G3448" t="s">
        <v>16318</v>
      </c>
      <c r="H3448">
        <v>191</v>
      </c>
      <c r="I3448" s="11">
        <v>99851</v>
      </c>
      <c r="J3448" t="s">
        <v>65</v>
      </c>
      <c r="K3448" t="s">
        <v>16319</v>
      </c>
      <c r="L3448" t="s">
        <v>16320</v>
      </c>
      <c r="M3448">
        <v>1138</v>
      </c>
      <c r="N3448">
        <v>210</v>
      </c>
      <c r="O3448" t="s">
        <v>16321</v>
      </c>
      <c r="P3448">
        <v>0</v>
      </c>
      <c r="Q3448" t="s">
        <v>16322</v>
      </c>
      <c r="R3448" t="s">
        <v>16323</v>
      </c>
      <c r="S3448">
        <v>30</v>
      </c>
      <c r="T3448" t="s">
        <v>37</v>
      </c>
      <c r="U3448" t="s">
        <v>38</v>
      </c>
      <c r="V3448" t="s">
        <v>569</v>
      </c>
      <c r="W3448" s="11">
        <v>2500000</v>
      </c>
      <c r="X3448">
        <v>2010</v>
      </c>
      <c r="Y3448">
        <v>12</v>
      </c>
      <c r="Z3448">
        <v>7.1</v>
      </c>
      <c r="AA3448">
        <v>1.78</v>
      </c>
      <c r="AB3448">
        <v>0</v>
      </c>
    </row>
    <row r="3449" spans="1:28" x14ac:dyDescent="0.35">
      <c r="A3449" t="s">
        <v>28</v>
      </c>
      <c r="B3449" t="s">
        <v>16324</v>
      </c>
      <c r="C3449">
        <v>22</v>
      </c>
      <c r="D3449">
        <v>106</v>
      </c>
      <c r="E3449">
        <v>8</v>
      </c>
      <c r="F3449">
        <v>315</v>
      </c>
      <c r="G3449" t="s">
        <v>14455</v>
      </c>
      <c r="H3449">
        <v>611</v>
      </c>
      <c r="I3449" s="11">
        <v>115504</v>
      </c>
      <c r="J3449" t="s">
        <v>1375</v>
      </c>
      <c r="K3449" t="s">
        <v>2396</v>
      </c>
      <c r="L3449" t="s">
        <v>16325</v>
      </c>
      <c r="M3449">
        <v>4820</v>
      </c>
      <c r="N3449">
        <v>1739</v>
      </c>
      <c r="O3449" t="s">
        <v>16326</v>
      </c>
      <c r="P3449">
        <v>2</v>
      </c>
      <c r="Q3449" t="s">
        <v>16327</v>
      </c>
      <c r="R3449" t="s">
        <v>16328</v>
      </c>
      <c r="S3449">
        <v>26</v>
      </c>
      <c r="T3449" t="s">
        <v>37</v>
      </c>
      <c r="U3449" t="s">
        <v>56</v>
      </c>
      <c r="V3449" t="s">
        <v>39</v>
      </c>
      <c r="W3449" s="11">
        <v>14000000</v>
      </c>
      <c r="X3449">
        <v>2008</v>
      </c>
      <c r="Y3449">
        <v>397</v>
      </c>
      <c r="Z3449">
        <v>6.2</v>
      </c>
      <c r="AA3449">
        <v>2.35</v>
      </c>
      <c r="AB3449">
        <v>0</v>
      </c>
    </row>
    <row r="3450" spans="1:28" x14ac:dyDescent="0.35">
      <c r="A3450" t="s">
        <v>28</v>
      </c>
      <c r="B3450" t="s">
        <v>12051</v>
      </c>
      <c r="C3450">
        <v>62</v>
      </c>
      <c r="D3450">
        <v>103</v>
      </c>
      <c r="E3450">
        <v>24</v>
      </c>
      <c r="F3450">
        <v>10</v>
      </c>
      <c r="G3450" t="s">
        <v>16329</v>
      </c>
      <c r="H3450">
        <v>127</v>
      </c>
      <c r="I3450" s="11">
        <v>5725</v>
      </c>
      <c r="J3450" t="s">
        <v>5289</v>
      </c>
      <c r="K3450" t="s">
        <v>7271</v>
      </c>
      <c r="L3450" t="s">
        <v>16330</v>
      </c>
      <c r="M3450">
        <v>10220</v>
      </c>
      <c r="N3450">
        <v>163</v>
      </c>
      <c r="O3450" t="s">
        <v>16331</v>
      </c>
      <c r="P3450">
        <v>0</v>
      </c>
      <c r="Q3450" t="s">
        <v>16332</v>
      </c>
      <c r="R3450" t="s">
        <v>16333</v>
      </c>
      <c r="S3450">
        <v>110</v>
      </c>
      <c r="T3450" t="s">
        <v>8230</v>
      </c>
      <c r="U3450" t="s">
        <v>740</v>
      </c>
      <c r="V3450" t="s">
        <v>569</v>
      </c>
      <c r="W3450" s="11">
        <v>8400000</v>
      </c>
      <c r="X3450">
        <v>2000</v>
      </c>
      <c r="Y3450">
        <v>10</v>
      </c>
      <c r="Z3450">
        <v>6.1</v>
      </c>
      <c r="AA3450">
        <v>2.35</v>
      </c>
      <c r="AB3450">
        <v>560</v>
      </c>
    </row>
    <row r="3451" spans="1:28" x14ac:dyDescent="0.35">
      <c r="A3451" t="s">
        <v>28</v>
      </c>
      <c r="B3451" t="s">
        <v>16334</v>
      </c>
      <c r="C3451">
        <v>47</v>
      </c>
      <c r="D3451">
        <v>90</v>
      </c>
      <c r="E3451">
        <v>8</v>
      </c>
      <c r="F3451">
        <v>35</v>
      </c>
      <c r="G3451" t="s">
        <v>5266</v>
      </c>
      <c r="H3451">
        <v>426</v>
      </c>
      <c r="I3451" s="11">
        <v>75727</v>
      </c>
      <c r="J3451" t="s">
        <v>14300</v>
      </c>
      <c r="K3451" t="s">
        <v>6712</v>
      </c>
      <c r="L3451" t="s">
        <v>16335</v>
      </c>
      <c r="M3451">
        <v>5699</v>
      </c>
      <c r="N3451">
        <v>862</v>
      </c>
      <c r="O3451" t="s">
        <v>16336</v>
      </c>
      <c r="P3451">
        <v>0</v>
      </c>
      <c r="Q3451" t="s">
        <v>16337</v>
      </c>
      <c r="R3451" t="s">
        <v>16338</v>
      </c>
      <c r="S3451">
        <v>40</v>
      </c>
      <c r="T3451" t="s">
        <v>2679</v>
      </c>
      <c r="U3451" t="s">
        <v>38</v>
      </c>
      <c r="V3451" t="s">
        <v>39</v>
      </c>
      <c r="W3451" s="11">
        <v>2500000</v>
      </c>
      <c r="X3451">
        <v>2008</v>
      </c>
      <c r="Y3451">
        <v>399</v>
      </c>
      <c r="Z3451">
        <v>5.9</v>
      </c>
      <c r="AA3451">
        <v>1.85</v>
      </c>
      <c r="AB3451">
        <v>0</v>
      </c>
    </row>
    <row r="3452" spans="1:28" x14ac:dyDescent="0.35">
      <c r="A3452" t="s">
        <v>28</v>
      </c>
      <c r="B3452" t="s">
        <v>637</v>
      </c>
      <c r="C3452">
        <v>238</v>
      </c>
      <c r="D3452">
        <v>96</v>
      </c>
      <c r="E3452">
        <v>571</v>
      </c>
      <c r="F3452">
        <v>370</v>
      </c>
      <c r="G3452" t="s">
        <v>467</v>
      </c>
      <c r="H3452">
        <v>2000</v>
      </c>
      <c r="I3452" s="11">
        <v>322157</v>
      </c>
      <c r="J3452" t="s">
        <v>8601</v>
      </c>
      <c r="K3452" t="s">
        <v>2401</v>
      </c>
      <c r="L3452" t="s">
        <v>16339</v>
      </c>
      <c r="M3452">
        <v>61787</v>
      </c>
      <c r="N3452">
        <v>4590</v>
      </c>
      <c r="O3452" t="s">
        <v>16340</v>
      </c>
      <c r="P3452">
        <v>0</v>
      </c>
      <c r="Q3452" t="s">
        <v>16341</v>
      </c>
      <c r="R3452" t="s">
        <v>16342</v>
      </c>
      <c r="S3452">
        <v>203</v>
      </c>
      <c r="T3452" t="s">
        <v>37</v>
      </c>
      <c r="U3452" t="s">
        <v>38</v>
      </c>
      <c r="V3452" t="s">
        <v>569</v>
      </c>
      <c r="W3452" s="11">
        <v>2500000</v>
      </c>
      <c r="X3452">
        <v>2010</v>
      </c>
      <c r="Y3452">
        <v>973</v>
      </c>
      <c r="Z3452">
        <v>6.8</v>
      </c>
      <c r="AA3452">
        <v>1.85</v>
      </c>
      <c r="AB3452">
        <v>19000</v>
      </c>
    </row>
    <row r="3453" spans="1:28" x14ac:dyDescent="0.35">
      <c r="A3453" t="s">
        <v>28</v>
      </c>
      <c r="B3453" t="s">
        <v>4860</v>
      </c>
      <c r="C3453">
        <v>28</v>
      </c>
      <c r="D3453">
        <v>120</v>
      </c>
      <c r="E3453">
        <v>0</v>
      </c>
      <c r="F3453">
        <v>702</v>
      </c>
      <c r="G3453" t="s">
        <v>138</v>
      </c>
      <c r="H3453">
        <v>1000</v>
      </c>
      <c r="I3453" s="11">
        <v>5731103</v>
      </c>
      <c r="J3453" t="s">
        <v>6206</v>
      </c>
      <c r="K3453" t="s">
        <v>777</v>
      </c>
      <c r="L3453" t="s">
        <v>16343</v>
      </c>
      <c r="M3453">
        <v>4100</v>
      </c>
      <c r="N3453">
        <v>5963</v>
      </c>
      <c r="O3453" t="s">
        <v>687</v>
      </c>
      <c r="P3453">
        <v>10</v>
      </c>
      <c r="Q3453" t="s">
        <v>16344</v>
      </c>
      <c r="R3453" t="s">
        <v>16345</v>
      </c>
      <c r="S3453">
        <v>35</v>
      </c>
      <c r="T3453" t="s">
        <v>37</v>
      </c>
      <c r="U3453" t="s">
        <v>38</v>
      </c>
      <c r="V3453" t="s">
        <v>569</v>
      </c>
      <c r="W3453" s="11">
        <v>2400000</v>
      </c>
      <c r="X3453">
        <v>1996</v>
      </c>
      <c r="Y3453">
        <v>748</v>
      </c>
      <c r="Z3453">
        <v>6.8</v>
      </c>
      <c r="AA3453">
        <v>1.85</v>
      </c>
      <c r="AB3453">
        <v>352</v>
      </c>
    </row>
    <row r="3454" spans="1:28" x14ac:dyDescent="0.35">
      <c r="A3454" t="s">
        <v>28</v>
      </c>
      <c r="B3454" t="s">
        <v>16346</v>
      </c>
      <c r="C3454">
        <v>25</v>
      </c>
      <c r="D3454">
        <v>101</v>
      </c>
      <c r="E3454">
        <v>9</v>
      </c>
      <c r="F3454">
        <v>201</v>
      </c>
      <c r="G3454" t="s">
        <v>2854</v>
      </c>
      <c r="H3454">
        <v>973</v>
      </c>
      <c r="I3454" s="11">
        <v>978908</v>
      </c>
      <c r="J3454" t="s">
        <v>5834</v>
      </c>
      <c r="K3454" t="s">
        <v>1382</v>
      </c>
      <c r="L3454" t="s">
        <v>16347</v>
      </c>
      <c r="M3454">
        <v>4057</v>
      </c>
      <c r="N3454">
        <v>2306</v>
      </c>
      <c r="O3454" t="s">
        <v>16348</v>
      </c>
      <c r="P3454">
        <v>0</v>
      </c>
      <c r="Q3454" t="s">
        <v>16349</v>
      </c>
      <c r="R3454" t="s">
        <v>16350</v>
      </c>
      <c r="S3454">
        <v>90</v>
      </c>
      <c r="T3454" t="s">
        <v>37</v>
      </c>
      <c r="U3454" t="s">
        <v>12284</v>
      </c>
      <c r="V3454" t="s">
        <v>39</v>
      </c>
      <c r="W3454" s="11">
        <v>2400000</v>
      </c>
      <c r="X3454">
        <v>2006</v>
      </c>
      <c r="Y3454">
        <v>872</v>
      </c>
      <c r="Z3454">
        <v>5.0999999999999996</v>
      </c>
      <c r="AA3454">
        <v>2.35</v>
      </c>
      <c r="AB3454">
        <v>250</v>
      </c>
    </row>
    <row r="3455" spans="1:28" x14ac:dyDescent="0.35">
      <c r="A3455" t="s">
        <v>28</v>
      </c>
      <c r="B3455" t="s">
        <v>15032</v>
      </c>
      <c r="C3455">
        <v>172</v>
      </c>
      <c r="D3455">
        <v>101</v>
      </c>
      <c r="E3455">
        <v>222</v>
      </c>
      <c r="F3455">
        <v>698</v>
      </c>
      <c r="G3455" t="s">
        <v>2759</v>
      </c>
      <c r="H3455">
        <v>1000</v>
      </c>
      <c r="I3455" s="11">
        <v>327919</v>
      </c>
      <c r="J3455" t="s">
        <v>1872</v>
      </c>
      <c r="K3455" t="s">
        <v>155</v>
      </c>
      <c r="L3455" t="s">
        <v>16351</v>
      </c>
      <c r="M3455">
        <v>99177</v>
      </c>
      <c r="N3455">
        <v>3282</v>
      </c>
      <c r="O3455" t="s">
        <v>3534</v>
      </c>
      <c r="P3455">
        <v>0</v>
      </c>
      <c r="Q3455" t="s">
        <v>16352</v>
      </c>
      <c r="R3455" t="s">
        <v>16353</v>
      </c>
      <c r="S3455">
        <v>192</v>
      </c>
      <c r="T3455" t="s">
        <v>37</v>
      </c>
      <c r="U3455" t="s">
        <v>56</v>
      </c>
      <c r="V3455" t="s">
        <v>5347</v>
      </c>
      <c r="W3455" s="11">
        <v>1500000</v>
      </c>
      <c r="X3455">
        <v>2006</v>
      </c>
      <c r="Y3455">
        <v>788</v>
      </c>
      <c r="Z3455">
        <v>7.7</v>
      </c>
      <c r="AA3455">
        <v>1.85</v>
      </c>
      <c r="AB3455">
        <v>11000</v>
      </c>
    </row>
    <row r="3456" spans="1:28" x14ac:dyDescent="0.35">
      <c r="A3456" t="s">
        <v>28</v>
      </c>
      <c r="B3456" t="s">
        <v>16354</v>
      </c>
      <c r="C3456">
        <v>8</v>
      </c>
      <c r="D3456">
        <v>105</v>
      </c>
      <c r="E3456">
        <v>29</v>
      </c>
      <c r="F3456">
        <v>76</v>
      </c>
      <c r="G3456" t="s">
        <v>6893</v>
      </c>
      <c r="H3456">
        <v>847</v>
      </c>
      <c r="I3456" s="11">
        <v>178739</v>
      </c>
      <c r="J3456" t="s">
        <v>15465</v>
      </c>
      <c r="K3456" t="s">
        <v>16355</v>
      </c>
      <c r="L3456" t="s">
        <v>16356</v>
      </c>
      <c r="M3456">
        <v>1015</v>
      </c>
      <c r="N3456">
        <v>1668</v>
      </c>
      <c r="O3456" t="s">
        <v>16357</v>
      </c>
      <c r="P3456">
        <v>0</v>
      </c>
      <c r="Q3456" t="s">
        <v>16358</v>
      </c>
      <c r="R3456" t="s">
        <v>16359</v>
      </c>
      <c r="S3456">
        <v>10</v>
      </c>
      <c r="T3456" t="s">
        <v>37</v>
      </c>
      <c r="U3456" t="s">
        <v>38</v>
      </c>
      <c r="V3456" t="s">
        <v>39</v>
      </c>
      <c r="W3456" s="11">
        <v>2450000</v>
      </c>
      <c r="X3456">
        <v>2011</v>
      </c>
      <c r="Y3456">
        <v>618</v>
      </c>
      <c r="Z3456">
        <v>3.9</v>
      </c>
      <c r="AA3456">
        <v>1.85</v>
      </c>
      <c r="AB3456">
        <v>566</v>
      </c>
    </row>
    <row r="3457" spans="1:28" x14ac:dyDescent="0.35">
      <c r="A3457" t="s">
        <v>28</v>
      </c>
      <c r="B3457" t="s">
        <v>6708</v>
      </c>
      <c r="C3457">
        <v>235</v>
      </c>
      <c r="D3457">
        <v>91</v>
      </c>
      <c r="E3457">
        <v>49</v>
      </c>
      <c r="F3457">
        <v>20</v>
      </c>
      <c r="G3457" t="s">
        <v>16360</v>
      </c>
      <c r="H3457">
        <v>72</v>
      </c>
      <c r="I3457" s="11">
        <v>36200000</v>
      </c>
      <c r="J3457" t="s">
        <v>5289</v>
      </c>
      <c r="K3457" t="s">
        <v>16361</v>
      </c>
      <c r="L3457" t="s">
        <v>16362</v>
      </c>
      <c r="M3457">
        <v>31952</v>
      </c>
      <c r="N3457">
        <v>174</v>
      </c>
      <c r="O3457" t="s">
        <v>16363</v>
      </c>
      <c r="P3457">
        <v>0</v>
      </c>
      <c r="Q3457" t="s">
        <v>16364</v>
      </c>
      <c r="R3457" t="s">
        <v>16365</v>
      </c>
      <c r="S3457">
        <v>372</v>
      </c>
      <c r="T3457" t="s">
        <v>37</v>
      </c>
      <c r="U3457" t="s">
        <v>38</v>
      </c>
      <c r="V3457" t="s">
        <v>569</v>
      </c>
      <c r="W3457" s="11">
        <v>4000000</v>
      </c>
      <c r="X3457">
        <v>1982</v>
      </c>
      <c r="Y3457">
        <v>31</v>
      </c>
      <c r="Z3457">
        <v>5.7</v>
      </c>
      <c r="AA3457">
        <v>2.35</v>
      </c>
      <c r="AB3457">
        <v>0</v>
      </c>
    </row>
    <row r="3458" spans="1:28" x14ac:dyDescent="0.35">
      <c r="A3458" t="s">
        <v>28</v>
      </c>
      <c r="B3458" t="s">
        <v>16366</v>
      </c>
      <c r="C3458">
        <v>160</v>
      </c>
      <c r="D3458">
        <v>92</v>
      </c>
      <c r="E3458">
        <v>13</v>
      </c>
      <c r="F3458">
        <v>17</v>
      </c>
      <c r="G3458" t="s">
        <v>16367</v>
      </c>
      <c r="H3458">
        <v>42</v>
      </c>
      <c r="I3458" s="11">
        <v>21300000</v>
      </c>
      <c r="J3458" t="s">
        <v>2912</v>
      </c>
      <c r="K3458" t="s">
        <v>16368</v>
      </c>
      <c r="L3458" t="s">
        <v>16369</v>
      </c>
      <c r="M3458">
        <v>22521</v>
      </c>
      <c r="N3458">
        <v>170</v>
      </c>
      <c r="O3458" t="s">
        <v>16370</v>
      </c>
      <c r="P3458">
        <v>0</v>
      </c>
      <c r="Q3458" t="s">
        <v>16371</v>
      </c>
      <c r="R3458" t="s">
        <v>16372</v>
      </c>
      <c r="S3458">
        <v>342</v>
      </c>
      <c r="T3458" t="s">
        <v>37</v>
      </c>
      <c r="U3458" t="s">
        <v>38</v>
      </c>
      <c r="V3458" t="s">
        <v>569</v>
      </c>
      <c r="W3458" s="11">
        <v>2200000</v>
      </c>
      <c r="X3458">
        <v>1985</v>
      </c>
      <c r="Y3458">
        <v>27</v>
      </c>
      <c r="Z3458">
        <v>4.7</v>
      </c>
      <c r="AA3458">
        <v>1.85</v>
      </c>
      <c r="AB3458">
        <v>1000</v>
      </c>
    </row>
    <row r="3459" spans="1:28" x14ac:dyDescent="0.35">
      <c r="A3459" t="s">
        <v>28</v>
      </c>
      <c r="B3459" t="s">
        <v>16110</v>
      </c>
      <c r="C3459">
        <v>18</v>
      </c>
      <c r="D3459">
        <v>117</v>
      </c>
      <c r="E3459">
        <v>84</v>
      </c>
      <c r="F3459">
        <v>275</v>
      </c>
      <c r="G3459" t="s">
        <v>13081</v>
      </c>
      <c r="H3459">
        <v>861</v>
      </c>
      <c r="I3459" s="11">
        <v>379643</v>
      </c>
      <c r="J3459" t="s">
        <v>3270</v>
      </c>
      <c r="K3459" t="s">
        <v>5648</v>
      </c>
      <c r="L3459" t="s">
        <v>16373</v>
      </c>
      <c r="M3459">
        <v>1573</v>
      </c>
      <c r="N3459">
        <v>2161</v>
      </c>
      <c r="O3459" t="s">
        <v>391</v>
      </c>
      <c r="P3459">
        <v>0</v>
      </c>
      <c r="Q3459" t="s">
        <v>16374</v>
      </c>
      <c r="R3459" t="s">
        <v>16375</v>
      </c>
      <c r="S3459">
        <v>29</v>
      </c>
      <c r="T3459" t="s">
        <v>37</v>
      </c>
      <c r="U3459" t="s">
        <v>38</v>
      </c>
      <c r="V3459" t="s">
        <v>39</v>
      </c>
      <c r="W3459" s="11">
        <v>2200000</v>
      </c>
      <c r="X3459">
        <v>2007</v>
      </c>
      <c r="Y3459">
        <v>425</v>
      </c>
      <c r="Z3459">
        <v>5.9</v>
      </c>
      <c r="AA3459">
        <v>1.85</v>
      </c>
      <c r="AB3459">
        <v>285</v>
      </c>
    </row>
    <row r="3460" spans="1:28" x14ac:dyDescent="0.35">
      <c r="A3460" t="s">
        <v>28</v>
      </c>
      <c r="B3460" t="s">
        <v>14868</v>
      </c>
      <c r="C3460">
        <v>95</v>
      </c>
      <c r="D3460">
        <v>90</v>
      </c>
      <c r="E3460">
        <v>10</v>
      </c>
      <c r="F3460">
        <v>42</v>
      </c>
      <c r="G3460" t="s">
        <v>16377</v>
      </c>
      <c r="H3460">
        <v>371</v>
      </c>
      <c r="J3460" t="s">
        <v>8064</v>
      </c>
      <c r="K3460" t="s">
        <v>16378</v>
      </c>
      <c r="L3460" t="s">
        <v>16379</v>
      </c>
      <c r="M3460">
        <v>5187</v>
      </c>
      <c r="N3460">
        <v>558</v>
      </c>
      <c r="O3460" t="s">
        <v>16380</v>
      </c>
      <c r="P3460">
        <v>2</v>
      </c>
      <c r="Q3460" t="s">
        <v>16381</v>
      </c>
      <c r="R3460" t="s">
        <v>16382</v>
      </c>
      <c r="S3460">
        <v>46</v>
      </c>
      <c r="T3460" t="s">
        <v>37</v>
      </c>
      <c r="U3460" t="s">
        <v>263</v>
      </c>
      <c r="V3460" t="s">
        <v>569</v>
      </c>
      <c r="W3460" s="11">
        <v>2500000</v>
      </c>
      <c r="X3460">
        <v>2007</v>
      </c>
      <c r="Y3460">
        <v>52</v>
      </c>
      <c r="Z3460">
        <v>6</v>
      </c>
      <c r="AA3460">
        <v>1.85</v>
      </c>
      <c r="AB3460">
        <v>870</v>
      </c>
    </row>
    <row r="3461" spans="1:28" x14ac:dyDescent="0.35">
      <c r="A3461" t="s">
        <v>720</v>
      </c>
      <c r="B3461" t="s">
        <v>16383</v>
      </c>
      <c r="C3461">
        <v>97</v>
      </c>
      <c r="D3461">
        <v>172</v>
      </c>
      <c r="E3461">
        <v>355</v>
      </c>
      <c r="F3461">
        <v>188</v>
      </c>
      <c r="G3461" t="s">
        <v>15045</v>
      </c>
      <c r="H3461">
        <v>749</v>
      </c>
      <c r="I3461" s="11">
        <v>23650000</v>
      </c>
      <c r="J3461" t="s">
        <v>5344</v>
      </c>
      <c r="K3461" t="s">
        <v>16384</v>
      </c>
      <c r="L3461" t="s">
        <v>16385</v>
      </c>
      <c r="M3461">
        <v>40359</v>
      </c>
      <c r="N3461">
        <v>1941</v>
      </c>
      <c r="O3461" t="s">
        <v>15462</v>
      </c>
      <c r="P3461">
        <v>5</v>
      </c>
      <c r="Q3461" t="s">
        <v>16386</v>
      </c>
      <c r="R3461" t="s">
        <v>16387</v>
      </c>
      <c r="S3461">
        <v>235</v>
      </c>
      <c r="T3461" t="s">
        <v>37</v>
      </c>
      <c r="U3461" t="s">
        <v>38</v>
      </c>
      <c r="V3461" t="s">
        <v>4621</v>
      </c>
      <c r="W3461" s="11">
        <v>2100000</v>
      </c>
      <c r="X3461">
        <v>1946</v>
      </c>
      <c r="Y3461">
        <v>208</v>
      </c>
      <c r="Z3461">
        <v>8.1</v>
      </c>
      <c r="AA3461">
        <v>1.37</v>
      </c>
      <c r="AB3461">
        <v>0</v>
      </c>
    </row>
    <row r="3462" spans="1:28" x14ac:dyDescent="0.35">
      <c r="A3462" t="s">
        <v>28</v>
      </c>
      <c r="B3462" t="s">
        <v>16388</v>
      </c>
      <c r="C3462">
        <v>67</v>
      </c>
      <c r="D3462">
        <v>89</v>
      </c>
      <c r="E3462">
        <v>16</v>
      </c>
      <c r="F3462">
        <v>14</v>
      </c>
      <c r="G3462" t="s">
        <v>16389</v>
      </c>
      <c r="H3462">
        <v>117</v>
      </c>
      <c r="I3462" s="11">
        <v>313436</v>
      </c>
      <c r="J3462" t="s">
        <v>2450</v>
      </c>
      <c r="K3462" t="s">
        <v>16390</v>
      </c>
      <c r="L3462" t="s">
        <v>16391</v>
      </c>
      <c r="M3462">
        <v>12244</v>
      </c>
      <c r="N3462">
        <v>155</v>
      </c>
      <c r="O3462" t="s">
        <v>16392</v>
      </c>
      <c r="P3462">
        <v>0</v>
      </c>
      <c r="Q3462" t="s">
        <v>16393</v>
      </c>
      <c r="R3462" t="s">
        <v>16394</v>
      </c>
      <c r="S3462">
        <v>95</v>
      </c>
      <c r="T3462" t="s">
        <v>15039</v>
      </c>
      <c r="U3462" t="s">
        <v>11492</v>
      </c>
      <c r="V3462" t="s">
        <v>569</v>
      </c>
      <c r="W3462" s="11">
        <v>15500000</v>
      </c>
      <c r="X3462">
        <v>2001</v>
      </c>
      <c r="Y3462">
        <v>21</v>
      </c>
      <c r="Z3462">
        <v>7.6</v>
      </c>
      <c r="AA3462">
        <v>1.85</v>
      </c>
      <c r="AB3462">
        <v>0</v>
      </c>
    </row>
    <row r="3463" spans="1:28" x14ac:dyDescent="0.35">
      <c r="A3463" t="s">
        <v>28</v>
      </c>
      <c r="B3463" t="s">
        <v>16395</v>
      </c>
      <c r="C3463">
        <v>19</v>
      </c>
      <c r="D3463">
        <v>81</v>
      </c>
      <c r="E3463">
        <v>7</v>
      </c>
      <c r="F3463">
        <v>106</v>
      </c>
      <c r="G3463" t="s">
        <v>16396</v>
      </c>
      <c r="H3463">
        <v>412</v>
      </c>
      <c r="J3463" t="s">
        <v>5740</v>
      </c>
      <c r="K3463" t="s">
        <v>4861</v>
      </c>
      <c r="L3463" t="s">
        <v>16397</v>
      </c>
      <c r="M3463">
        <v>1274</v>
      </c>
      <c r="N3463">
        <v>1020</v>
      </c>
      <c r="O3463" t="s">
        <v>16398</v>
      </c>
      <c r="P3463">
        <v>1</v>
      </c>
      <c r="R3463" t="s">
        <v>16399</v>
      </c>
      <c r="S3463">
        <v>17</v>
      </c>
      <c r="T3463" t="s">
        <v>37</v>
      </c>
      <c r="U3463" t="s">
        <v>38</v>
      </c>
      <c r="W3463" s="11">
        <v>2100000</v>
      </c>
      <c r="X3463">
        <v>2015</v>
      </c>
      <c r="Y3463">
        <v>308</v>
      </c>
      <c r="Z3463">
        <v>5.5</v>
      </c>
      <c r="AA3463">
        <v>2.35</v>
      </c>
      <c r="AB3463">
        <v>380</v>
      </c>
    </row>
    <row r="3464" spans="1:28" x14ac:dyDescent="0.35">
      <c r="A3464" t="s">
        <v>28</v>
      </c>
      <c r="B3464" t="s">
        <v>5409</v>
      </c>
      <c r="C3464">
        <v>167</v>
      </c>
      <c r="D3464">
        <v>115</v>
      </c>
      <c r="E3464">
        <v>92</v>
      </c>
      <c r="F3464">
        <v>177</v>
      </c>
      <c r="G3464" t="s">
        <v>16400</v>
      </c>
      <c r="H3464">
        <v>559</v>
      </c>
      <c r="I3464" s="11">
        <v>24800000</v>
      </c>
      <c r="J3464" t="s">
        <v>50</v>
      </c>
      <c r="K3464" t="s">
        <v>12644</v>
      </c>
      <c r="L3464" t="s">
        <v>16401</v>
      </c>
      <c r="M3464">
        <v>89403</v>
      </c>
      <c r="N3464">
        <v>1456</v>
      </c>
      <c r="O3464" t="s">
        <v>4620</v>
      </c>
      <c r="P3464">
        <v>0</v>
      </c>
      <c r="Q3464" t="s">
        <v>16402</v>
      </c>
      <c r="R3464" t="s">
        <v>16403</v>
      </c>
      <c r="S3464">
        <v>358</v>
      </c>
      <c r="T3464" t="s">
        <v>37</v>
      </c>
      <c r="U3464" t="s">
        <v>56</v>
      </c>
      <c r="V3464" t="s">
        <v>5738</v>
      </c>
      <c r="W3464" s="11">
        <v>2000000</v>
      </c>
      <c r="X3464">
        <v>1963</v>
      </c>
      <c r="Y3464">
        <v>201</v>
      </c>
      <c r="Z3464">
        <v>7.5</v>
      </c>
      <c r="AA3464">
        <v>1.37</v>
      </c>
      <c r="AB3464">
        <v>0</v>
      </c>
    </row>
    <row r="3465" spans="1:28" x14ac:dyDescent="0.35">
      <c r="A3465" t="s">
        <v>28</v>
      </c>
      <c r="B3465" t="s">
        <v>16404</v>
      </c>
      <c r="C3465">
        <v>49</v>
      </c>
      <c r="D3465">
        <v>96</v>
      </c>
      <c r="E3465">
        <v>6</v>
      </c>
      <c r="F3465">
        <v>14</v>
      </c>
      <c r="G3465" t="s">
        <v>16405</v>
      </c>
      <c r="H3465">
        <v>40</v>
      </c>
      <c r="I3465" s="11">
        <v>792966</v>
      </c>
      <c r="J3465" t="s">
        <v>16406</v>
      </c>
      <c r="K3465" t="s">
        <v>16407</v>
      </c>
      <c r="L3465" t="s">
        <v>16408</v>
      </c>
      <c r="M3465">
        <v>4663</v>
      </c>
      <c r="N3465">
        <v>99</v>
      </c>
      <c r="O3465" t="s">
        <v>16409</v>
      </c>
      <c r="P3465">
        <v>2</v>
      </c>
      <c r="Q3465" t="s">
        <v>16410</v>
      </c>
      <c r="R3465" t="s">
        <v>16411</v>
      </c>
      <c r="S3465">
        <v>40</v>
      </c>
      <c r="T3465" t="s">
        <v>37</v>
      </c>
      <c r="U3465" t="s">
        <v>38</v>
      </c>
      <c r="V3465" t="s">
        <v>569</v>
      </c>
      <c r="W3465" s="11">
        <v>2300000</v>
      </c>
      <c r="X3465">
        <v>1989</v>
      </c>
      <c r="Y3465">
        <v>30</v>
      </c>
      <c r="Z3465">
        <v>5.0999999999999996</v>
      </c>
      <c r="AA3465">
        <v>1.33</v>
      </c>
      <c r="AB3465">
        <v>321</v>
      </c>
    </row>
    <row r="3466" spans="1:28" x14ac:dyDescent="0.35">
      <c r="A3466" t="s">
        <v>28</v>
      </c>
      <c r="B3466" t="s">
        <v>16412</v>
      </c>
      <c r="C3466">
        <v>533</v>
      </c>
      <c r="D3466">
        <v>100</v>
      </c>
      <c r="E3466">
        <v>421</v>
      </c>
      <c r="F3466">
        <v>159</v>
      </c>
      <c r="G3466" t="s">
        <v>16413</v>
      </c>
      <c r="H3466">
        <v>314</v>
      </c>
      <c r="I3466" s="11">
        <v>14673301</v>
      </c>
      <c r="J3466" t="s">
        <v>4883</v>
      </c>
      <c r="K3466" t="s">
        <v>16414</v>
      </c>
      <c r="L3466" t="s">
        <v>16415</v>
      </c>
      <c r="M3466">
        <v>112899</v>
      </c>
      <c r="N3466">
        <v>1062</v>
      </c>
      <c r="O3466" t="s">
        <v>16416</v>
      </c>
      <c r="P3466">
        <v>0</v>
      </c>
      <c r="Q3466" t="s">
        <v>16417</v>
      </c>
      <c r="R3466" t="s">
        <v>16418</v>
      </c>
      <c r="S3466">
        <v>631</v>
      </c>
      <c r="T3466" t="s">
        <v>37</v>
      </c>
      <c r="U3466" t="s">
        <v>38</v>
      </c>
      <c r="V3466" t="s">
        <v>569</v>
      </c>
      <c r="W3466" s="11">
        <v>2000000</v>
      </c>
      <c r="X3466">
        <v>2014</v>
      </c>
      <c r="Y3466">
        <v>189</v>
      </c>
      <c r="Z3466">
        <v>6.9</v>
      </c>
      <c r="AA3466">
        <v>2.35</v>
      </c>
      <c r="AB3466">
        <v>45000</v>
      </c>
    </row>
    <row r="3467" spans="1:28" x14ac:dyDescent="0.35">
      <c r="A3467" t="s">
        <v>720</v>
      </c>
      <c r="B3467" t="s">
        <v>818</v>
      </c>
      <c r="C3467">
        <v>177</v>
      </c>
      <c r="D3467">
        <v>87</v>
      </c>
      <c r="E3467">
        <v>750</v>
      </c>
      <c r="F3467">
        <v>41</v>
      </c>
      <c r="G3467" t="s">
        <v>715</v>
      </c>
      <c r="H3467">
        <v>745</v>
      </c>
      <c r="I3467" s="11">
        <v>9003011</v>
      </c>
      <c r="J3467" t="s">
        <v>222</v>
      </c>
      <c r="K3467" t="s">
        <v>13296</v>
      </c>
      <c r="L3467" t="s">
        <v>16419</v>
      </c>
      <c r="M3467">
        <v>133966</v>
      </c>
      <c r="N3467">
        <v>1396</v>
      </c>
      <c r="O3467" t="s">
        <v>16420</v>
      </c>
      <c r="P3467">
        <v>0</v>
      </c>
      <c r="Q3467" t="s">
        <v>16421</v>
      </c>
      <c r="R3467" t="s">
        <v>16422</v>
      </c>
      <c r="S3467">
        <v>294</v>
      </c>
      <c r="T3467" t="s">
        <v>37</v>
      </c>
      <c r="U3467" t="s">
        <v>365</v>
      </c>
      <c r="V3467" t="s">
        <v>569</v>
      </c>
      <c r="W3467" s="11">
        <v>2000000</v>
      </c>
      <c r="X3467">
        <v>1981</v>
      </c>
      <c r="Y3467">
        <v>531</v>
      </c>
      <c r="Z3467">
        <v>7.6</v>
      </c>
      <c r="AA3467">
        <v>2.35</v>
      </c>
      <c r="AB3467">
        <v>0</v>
      </c>
    </row>
    <row r="3468" spans="1:28" x14ac:dyDescent="0.35">
      <c r="A3468" t="s">
        <v>28</v>
      </c>
      <c r="B3468" t="s">
        <v>16423</v>
      </c>
      <c r="C3468">
        <v>77</v>
      </c>
      <c r="D3468">
        <v>102</v>
      </c>
      <c r="E3468">
        <v>32</v>
      </c>
      <c r="F3468">
        <v>75</v>
      </c>
      <c r="G3468" t="s">
        <v>14260</v>
      </c>
      <c r="H3468">
        <v>483</v>
      </c>
      <c r="I3468" s="11">
        <v>11546543</v>
      </c>
      <c r="J3468" t="s">
        <v>2073</v>
      </c>
      <c r="K3468" t="s">
        <v>6557</v>
      </c>
      <c r="L3468" t="s">
        <v>16424</v>
      </c>
      <c r="M3468">
        <v>34520</v>
      </c>
      <c r="N3468">
        <v>768</v>
      </c>
      <c r="O3468" t="s">
        <v>16425</v>
      </c>
      <c r="P3468">
        <v>1</v>
      </c>
      <c r="Q3468" t="s">
        <v>16426</v>
      </c>
      <c r="R3468" t="s">
        <v>16427</v>
      </c>
      <c r="S3468">
        <v>146</v>
      </c>
      <c r="T3468" t="s">
        <v>6872</v>
      </c>
      <c r="U3468" t="s">
        <v>3699</v>
      </c>
      <c r="V3468" t="s">
        <v>569</v>
      </c>
      <c r="W3468" s="11">
        <v>2000000</v>
      </c>
      <c r="X3468">
        <v>1994</v>
      </c>
      <c r="Y3468">
        <v>147</v>
      </c>
      <c r="Z3468">
        <v>7.6</v>
      </c>
      <c r="AA3468">
        <v>2.35</v>
      </c>
      <c r="AB3468">
        <v>0</v>
      </c>
    </row>
    <row r="3469" spans="1:28" x14ac:dyDescent="0.35">
      <c r="A3469" t="s">
        <v>28</v>
      </c>
      <c r="B3469" t="s">
        <v>7953</v>
      </c>
      <c r="C3469">
        <v>123</v>
      </c>
      <c r="D3469">
        <v>118</v>
      </c>
      <c r="E3469">
        <v>108</v>
      </c>
      <c r="F3469">
        <v>103</v>
      </c>
      <c r="G3469" t="s">
        <v>10421</v>
      </c>
      <c r="H3469">
        <v>173</v>
      </c>
      <c r="I3469" s="11">
        <v>11533945</v>
      </c>
      <c r="J3469" t="s">
        <v>13481</v>
      </c>
      <c r="K3469" t="s">
        <v>16428</v>
      </c>
      <c r="L3469" t="s">
        <v>16429</v>
      </c>
      <c r="M3469">
        <v>77551</v>
      </c>
      <c r="N3469">
        <v>563</v>
      </c>
      <c r="O3469" t="s">
        <v>16430</v>
      </c>
      <c r="P3469">
        <v>0</v>
      </c>
      <c r="Q3469" t="s">
        <v>16431</v>
      </c>
      <c r="R3469" t="s">
        <v>16432</v>
      </c>
      <c r="S3469">
        <v>434</v>
      </c>
      <c r="T3469" t="s">
        <v>37</v>
      </c>
      <c r="U3469" t="s">
        <v>38</v>
      </c>
      <c r="V3469" t="s">
        <v>569</v>
      </c>
      <c r="W3469" s="11">
        <v>2000000</v>
      </c>
      <c r="X3469">
        <v>1999</v>
      </c>
      <c r="Y3469">
        <v>148</v>
      </c>
      <c r="Z3469">
        <v>7.6</v>
      </c>
      <c r="AA3469">
        <v>1.85</v>
      </c>
      <c r="AB3469">
        <v>0</v>
      </c>
    </row>
    <row r="3470" spans="1:28" x14ac:dyDescent="0.35">
      <c r="A3470" t="s">
        <v>28</v>
      </c>
      <c r="B3470" t="s">
        <v>16433</v>
      </c>
      <c r="C3470">
        <v>218</v>
      </c>
      <c r="D3470">
        <v>86</v>
      </c>
      <c r="E3470">
        <v>9</v>
      </c>
      <c r="F3470">
        <v>32</v>
      </c>
      <c r="G3470" t="s">
        <v>16434</v>
      </c>
      <c r="H3470">
        <v>120</v>
      </c>
      <c r="I3470" s="11">
        <v>12555230</v>
      </c>
      <c r="J3470" t="s">
        <v>5834</v>
      </c>
      <c r="K3470" t="s">
        <v>16435</v>
      </c>
      <c r="L3470" t="s">
        <v>16436</v>
      </c>
      <c r="M3470">
        <v>18566</v>
      </c>
      <c r="N3470">
        <v>218</v>
      </c>
      <c r="O3470" t="s">
        <v>16437</v>
      </c>
      <c r="P3470">
        <v>0</v>
      </c>
      <c r="Q3470" t="s">
        <v>16438</v>
      </c>
      <c r="R3470" t="s">
        <v>16439</v>
      </c>
      <c r="S3470">
        <v>154</v>
      </c>
      <c r="T3470" t="s">
        <v>37</v>
      </c>
      <c r="U3470" t="s">
        <v>1418</v>
      </c>
      <c r="V3470" t="s">
        <v>569</v>
      </c>
      <c r="W3470" s="11">
        <v>2000000</v>
      </c>
      <c r="X3470">
        <v>2011</v>
      </c>
      <c r="Y3470">
        <v>44</v>
      </c>
      <c r="Z3470">
        <v>5.3</v>
      </c>
      <c r="AA3470">
        <v>1.85</v>
      </c>
      <c r="AB3470">
        <v>0</v>
      </c>
    </row>
    <row r="3471" spans="1:28" x14ac:dyDescent="0.35">
      <c r="A3471" t="s">
        <v>28</v>
      </c>
      <c r="B3471" t="s">
        <v>1750</v>
      </c>
      <c r="C3471">
        <v>215</v>
      </c>
      <c r="D3471">
        <v>137</v>
      </c>
      <c r="E3471">
        <v>207</v>
      </c>
      <c r="F3471">
        <v>155</v>
      </c>
      <c r="G3471" t="s">
        <v>12256</v>
      </c>
      <c r="H3471">
        <v>380</v>
      </c>
      <c r="I3471" s="11">
        <v>11284657</v>
      </c>
      <c r="J3471" t="s">
        <v>3911</v>
      </c>
      <c r="K3471" t="s">
        <v>9732</v>
      </c>
      <c r="L3471" t="s">
        <v>16440</v>
      </c>
      <c r="M3471">
        <v>259379</v>
      </c>
      <c r="N3471">
        <v>927</v>
      </c>
      <c r="O3471" t="s">
        <v>10619</v>
      </c>
      <c r="P3471">
        <v>3</v>
      </c>
      <c r="Q3471" t="s">
        <v>16441</v>
      </c>
      <c r="R3471" t="s">
        <v>16442</v>
      </c>
      <c r="S3471">
        <v>407</v>
      </c>
      <c r="T3471" t="s">
        <v>8230</v>
      </c>
      <c r="U3471" t="s">
        <v>740</v>
      </c>
      <c r="V3471" t="s">
        <v>569</v>
      </c>
      <c r="W3471" s="11">
        <v>2000000</v>
      </c>
      <c r="X3471">
        <v>2006</v>
      </c>
      <c r="Y3471">
        <v>284</v>
      </c>
      <c r="Z3471">
        <v>8.5</v>
      </c>
      <c r="AA3471">
        <v>2.35</v>
      </c>
      <c r="AB3471">
        <v>39000</v>
      </c>
    </row>
    <row r="3472" spans="1:28" x14ac:dyDescent="0.35">
      <c r="A3472" t="s">
        <v>28</v>
      </c>
      <c r="B3472" t="s">
        <v>15471</v>
      </c>
      <c r="C3472">
        <v>34</v>
      </c>
      <c r="D3472">
        <v>129</v>
      </c>
      <c r="E3472">
        <v>589</v>
      </c>
      <c r="F3472">
        <v>341</v>
      </c>
      <c r="G3472" t="s">
        <v>15471</v>
      </c>
      <c r="H3472">
        <v>690</v>
      </c>
      <c r="I3472" s="11">
        <v>34522221</v>
      </c>
      <c r="J3472" t="s">
        <v>3270</v>
      </c>
      <c r="K3472" t="s">
        <v>16443</v>
      </c>
      <c r="L3472" t="s">
        <v>16444</v>
      </c>
      <c r="M3472">
        <v>15401</v>
      </c>
      <c r="N3472">
        <v>2300</v>
      </c>
      <c r="O3472" t="s">
        <v>16445</v>
      </c>
      <c r="P3472">
        <v>7</v>
      </c>
      <c r="Q3472" t="s">
        <v>16446</v>
      </c>
      <c r="R3472" t="s">
        <v>16447</v>
      </c>
      <c r="S3472">
        <v>175</v>
      </c>
      <c r="T3472" t="s">
        <v>37</v>
      </c>
      <c r="U3472" t="s">
        <v>38</v>
      </c>
      <c r="V3472" t="s">
        <v>39</v>
      </c>
      <c r="W3472" s="11">
        <v>2000000</v>
      </c>
      <c r="X3472">
        <v>2011</v>
      </c>
      <c r="Y3472">
        <v>589</v>
      </c>
      <c r="Z3472">
        <v>7</v>
      </c>
      <c r="AA3472">
        <v>2.35</v>
      </c>
      <c r="AB3472">
        <v>10000</v>
      </c>
    </row>
    <row r="3473" spans="1:28" x14ac:dyDescent="0.35">
      <c r="A3473" t="s">
        <v>28</v>
      </c>
      <c r="B3473" t="s">
        <v>16448</v>
      </c>
      <c r="C3473">
        <v>167</v>
      </c>
      <c r="D3473">
        <v>80</v>
      </c>
      <c r="E3473">
        <v>162</v>
      </c>
      <c r="F3473">
        <v>0</v>
      </c>
      <c r="G3473" t="s">
        <v>16449</v>
      </c>
      <c r="H3473">
        <v>23</v>
      </c>
      <c r="I3473" s="11">
        <v>7002255</v>
      </c>
      <c r="J3473" t="s">
        <v>16450</v>
      </c>
      <c r="K3473" t="s">
        <v>16451</v>
      </c>
      <c r="L3473" t="s">
        <v>16452</v>
      </c>
      <c r="M3473">
        <v>42462</v>
      </c>
      <c r="N3473">
        <v>29</v>
      </c>
      <c r="O3473" t="s">
        <v>16453</v>
      </c>
      <c r="P3473">
        <v>0</v>
      </c>
      <c r="Q3473" t="s">
        <v>16454</v>
      </c>
      <c r="R3473" t="s">
        <v>16455</v>
      </c>
      <c r="S3473">
        <v>312</v>
      </c>
      <c r="T3473" t="s">
        <v>1417</v>
      </c>
      <c r="U3473" t="s">
        <v>1418</v>
      </c>
      <c r="V3473" t="s">
        <v>39</v>
      </c>
      <c r="W3473" s="11">
        <v>9500000</v>
      </c>
      <c r="X3473">
        <v>2003</v>
      </c>
      <c r="Y3473">
        <v>6</v>
      </c>
      <c r="Z3473">
        <v>7.8</v>
      </c>
      <c r="AA3473">
        <v>1.66</v>
      </c>
      <c r="AB3473">
        <v>0</v>
      </c>
    </row>
    <row r="3474" spans="1:28" x14ac:dyDescent="0.35">
      <c r="A3474" t="s">
        <v>28</v>
      </c>
      <c r="B3474" t="s">
        <v>16456</v>
      </c>
      <c r="C3474">
        <v>56</v>
      </c>
      <c r="D3474">
        <v>89</v>
      </c>
      <c r="E3474">
        <v>149</v>
      </c>
      <c r="F3474">
        <v>580</v>
      </c>
      <c r="G3474" t="s">
        <v>4378</v>
      </c>
      <c r="H3474">
        <v>912</v>
      </c>
      <c r="I3474" s="11">
        <v>6719300</v>
      </c>
      <c r="J3474" t="s">
        <v>2450</v>
      </c>
      <c r="K3474" t="s">
        <v>8120</v>
      </c>
      <c r="L3474" t="s">
        <v>16457</v>
      </c>
      <c r="M3474">
        <v>8224</v>
      </c>
      <c r="N3474">
        <v>3163</v>
      </c>
      <c r="O3474" t="s">
        <v>3403</v>
      </c>
      <c r="P3474">
        <v>3</v>
      </c>
      <c r="Q3474" t="s">
        <v>16458</v>
      </c>
      <c r="R3474" t="s">
        <v>16459</v>
      </c>
      <c r="S3474">
        <v>132</v>
      </c>
      <c r="T3474" t="s">
        <v>37</v>
      </c>
      <c r="U3474" t="s">
        <v>263</v>
      </c>
      <c r="V3474" t="s">
        <v>39</v>
      </c>
      <c r="W3474" s="11">
        <v>2000000</v>
      </c>
      <c r="X3474">
        <v>1998</v>
      </c>
      <c r="Y3474">
        <v>752</v>
      </c>
      <c r="Z3474">
        <v>7.2</v>
      </c>
      <c r="AA3474">
        <v>1.85</v>
      </c>
      <c r="AB3474">
        <v>0</v>
      </c>
    </row>
    <row r="3475" spans="1:28" x14ac:dyDescent="0.35">
      <c r="A3475" t="s">
        <v>28</v>
      </c>
      <c r="B3475" t="s">
        <v>8570</v>
      </c>
      <c r="C3475">
        <v>211</v>
      </c>
      <c r="D3475">
        <v>80</v>
      </c>
      <c r="E3475">
        <v>0</v>
      </c>
      <c r="F3475">
        <v>3</v>
      </c>
      <c r="G3475" t="s">
        <v>16460</v>
      </c>
      <c r="H3475">
        <v>50</v>
      </c>
      <c r="I3475" s="11">
        <v>5792822</v>
      </c>
      <c r="J3475" t="s">
        <v>209</v>
      </c>
      <c r="K3475" t="s">
        <v>9719</v>
      </c>
      <c r="L3475" t="s">
        <v>16461</v>
      </c>
      <c r="M3475">
        <v>168398</v>
      </c>
      <c r="N3475">
        <v>65</v>
      </c>
      <c r="O3475" t="s">
        <v>16462</v>
      </c>
      <c r="P3475">
        <v>0</v>
      </c>
      <c r="Q3475" t="s">
        <v>16463</v>
      </c>
      <c r="R3475" t="s">
        <v>16464</v>
      </c>
      <c r="S3475">
        <v>492</v>
      </c>
      <c r="T3475" t="s">
        <v>37</v>
      </c>
      <c r="U3475" t="s">
        <v>38</v>
      </c>
      <c r="V3475" t="s">
        <v>569</v>
      </c>
      <c r="W3475" s="11">
        <v>2700000</v>
      </c>
      <c r="X3475">
        <v>2004</v>
      </c>
      <c r="Y3475">
        <v>8</v>
      </c>
      <c r="Z3475">
        <v>8</v>
      </c>
      <c r="AA3475">
        <v>1.85</v>
      </c>
      <c r="AB3475">
        <v>13000</v>
      </c>
    </row>
    <row r="3476" spans="1:28" x14ac:dyDescent="0.35">
      <c r="A3476" t="s">
        <v>28</v>
      </c>
      <c r="B3476" t="s">
        <v>1100</v>
      </c>
      <c r="C3476">
        <v>157</v>
      </c>
      <c r="D3476">
        <v>115</v>
      </c>
      <c r="E3476">
        <v>0</v>
      </c>
      <c r="F3476">
        <v>35</v>
      </c>
      <c r="G3476" t="s">
        <v>16465</v>
      </c>
      <c r="H3476">
        <v>85</v>
      </c>
      <c r="I3476" s="11">
        <v>5383834</v>
      </c>
      <c r="J3476" t="s">
        <v>3911</v>
      </c>
      <c r="K3476" t="s">
        <v>15698</v>
      </c>
      <c r="L3476" t="s">
        <v>16466</v>
      </c>
      <c r="M3476">
        <v>173551</v>
      </c>
      <c r="N3476">
        <v>318</v>
      </c>
      <c r="O3476" t="s">
        <v>16467</v>
      </c>
      <c r="P3476">
        <v>0</v>
      </c>
      <c r="Q3476" t="s">
        <v>16468</v>
      </c>
      <c r="R3476" t="s">
        <v>16469</v>
      </c>
      <c r="S3476">
        <v>361</v>
      </c>
      <c r="T3476" t="s">
        <v>2679</v>
      </c>
      <c r="U3476" t="s">
        <v>2795</v>
      </c>
      <c r="V3476" t="s">
        <v>569</v>
      </c>
      <c r="W3476" s="11">
        <v>2000000</v>
      </c>
      <c r="X3476">
        <v>2000</v>
      </c>
      <c r="Y3476">
        <v>79</v>
      </c>
      <c r="Z3476">
        <v>8.1</v>
      </c>
      <c r="AA3476">
        <v>1.85</v>
      </c>
      <c r="AB3476">
        <v>11000</v>
      </c>
    </row>
    <row r="3477" spans="1:28" x14ac:dyDescent="0.35">
      <c r="A3477" t="s">
        <v>28</v>
      </c>
      <c r="B3477" t="s">
        <v>5850</v>
      </c>
      <c r="C3477">
        <v>126</v>
      </c>
      <c r="D3477">
        <v>100</v>
      </c>
      <c r="E3477">
        <v>308</v>
      </c>
      <c r="F3477">
        <v>374</v>
      </c>
      <c r="G3477" t="s">
        <v>16470</v>
      </c>
      <c r="H3477">
        <v>1000</v>
      </c>
      <c r="I3477" s="11">
        <v>4599680</v>
      </c>
      <c r="J3477" t="s">
        <v>3270</v>
      </c>
      <c r="K3477" t="s">
        <v>1998</v>
      </c>
      <c r="L3477" t="s">
        <v>16471</v>
      </c>
      <c r="M3477">
        <v>68222</v>
      </c>
      <c r="N3477">
        <v>2186</v>
      </c>
      <c r="O3477" t="s">
        <v>13697</v>
      </c>
      <c r="P3477">
        <v>2</v>
      </c>
      <c r="Q3477" t="s">
        <v>16472</v>
      </c>
      <c r="R3477" t="s">
        <v>16473</v>
      </c>
      <c r="S3477">
        <v>545</v>
      </c>
      <c r="T3477" t="s">
        <v>37</v>
      </c>
      <c r="U3477" t="s">
        <v>38</v>
      </c>
      <c r="V3477" t="s">
        <v>569</v>
      </c>
      <c r="W3477" s="11">
        <v>1500000</v>
      </c>
      <c r="X3477">
        <v>2003</v>
      </c>
      <c r="Y3477">
        <v>482</v>
      </c>
      <c r="Z3477">
        <v>6.8</v>
      </c>
      <c r="AA3477">
        <v>1.85</v>
      </c>
      <c r="AB3477">
        <v>0</v>
      </c>
    </row>
    <row r="3478" spans="1:28" x14ac:dyDescent="0.35">
      <c r="A3478" t="s">
        <v>28</v>
      </c>
      <c r="B3478" t="s">
        <v>16475</v>
      </c>
      <c r="C3478">
        <v>365</v>
      </c>
      <c r="D3478">
        <v>100</v>
      </c>
      <c r="E3478">
        <v>81</v>
      </c>
      <c r="F3478">
        <v>179</v>
      </c>
      <c r="G3478" t="s">
        <v>16476</v>
      </c>
      <c r="H3478">
        <v>34000</v>
      </c>
      <c r="I3478" s="11">
        <v>6531491</v>
      </c>
      <c r="J3478" t="s">
        <v>3270</v>
      </c>
      <c r="K3478" t="s">
        <v>342</v>
      </c>
      <c r="L3478" t="s">
        <v>16477</v>
      </c>
      <c r="M3478">
        <v>111658</v>
      </c>
      <c r="N3478">
        <v>34446</v>
      </c>
      <c r="O3478" t="s">
        <v>16478</v>
      </c>
      <c r="P3478">
        <v>2</v>
      </c>
      <c r="Q3478" t="s">
        <v>16479</v>
      </c>
      <c r="R3478" t="s">
        <v>16480</v>
      </c>
      <c r="S3478">
        <v>297</v>
      </c>
      <c r="T3478" t="s">
        <v>37</v>
      </c>
      <c r="U3478" t="s">
        <v>38</v>
      </c>
      <c r="V3478" t="s">
        <v>569</v>
      </c>
      <c r="W3478" s="11">
        <v>2000000</v>
      </c>
      <c r="X3478">
        <v>2010</v>
      </c>
      <c r="Y3478">
        <v>248</v>
      </c>
      <c r="Z3478">
        <v>7.2</v>
      </c>
      <c r="AA3478">
        <v>1.85</v>
      </c>
      <c r="AB3478">
        <v>20000</v>
      </c>
    </row>
    <row r="3479" spans="1:28" x14ac:dyDescent="0.35">
      <c r="A3479" t="s">
        <v>28</v>
      </c>
      <c r="B3479" t="s">
        <v>16481</v>
      </c>
      <c r="C3479">
        <v>151</v>
      </c>
      <c r="D3479">
        <v>91</v>
      </c>
      <c r="E3479">
        <v>244</v>
      </c>
      <c r="F3479">
        <v>244</v>
      </c>
      <c r="G3479" t="s">
        <v>11419</v>
      </c>
      <c r="H3479">
        <v>538</v>
      </c>
      <c r="I3479" s="11">
        <v>3885134</v>
      </c>
      <c r="J3479" t="s">
        <v>2450</v>
      </c>
      <c r="K3479" t="s">
        <v>16482</v>
      </c>
      <c r="L3479" t="s">
        <v>16483</v>
      </c>
      <c r="M3479">
        <v>31130</v>
      </c>
      <c r="N3479">
        <v>1349</v>
      </c>
      <c r="O3479" t="s">
        <v>16481</v>
      </c>
      <c r="P3479">
        <v>0</v>
      </c>
      <c r="Q3479" t="s">
        <v>16484</v>
      </c>
      <c r="R3479" t="s">
        <v>16485</v>
      </c>
      <c r="S3479">
        <v>243</v>
      </c>
      <c r="T3479" t="s">
        <v>37</v>
      </c>
      <c r="U3479" t="s">
        <v>38</v>
      </c>
      <c r="V3479" t="s">
        <v>569</v>
      </c>
      <c r="W3479" s="11">
        <v>2000000</v>
      </c>
      <c r="X3479">
        <v>2005</v>
      </c>
      <c r="Y3479">
        <v>363</v>
      </c>
      <c r="Z3479">
        <v>7.4</v>
      </c>
      <c r="AA3479">
        <v>1.85</v>
      </c>
      <c r="AB3479">
        <v>0</v>
      </c>
    </row>
    <row r="3480" spans="1:28" x14ac:dyDescent="0.35">
      <c r="A3480" t="s">
        <v>28</v>
      </c>
      <c r="B3480" t="s">
        <v>16487</v>
      </c>
      <c r="C3480">
        <v>158</v>
      </c>
      <c r="D3480">
        <v>96</v>
      </c>
      <c r="E3480">
        <v>31</v>
      </c>
      <c r="F3480">
        <v>328</v>
      </c>
      <c r="G3480" t="s">
        <v>3789</v>
      </c>
      <c r="H3480">
        <v>804</v>
      </c>
      <c r="I3480" s="11">
        <v>3590010</v>
      </c>
      <c r="J3480" t="s">
        <v>7403</v>
      </c>
      <c r="K3480" t="s">
        <v>10195</v>
      </c>
      <c r="L3480" t="s">
        <v>16488</v>
      </c>
      <c r="M3480">
        <v>20885</v>
      </c>
      <c r="N3480">
        <v>3013</v>
      </c>
      <c r="O3480" t="s">
        <v>12848</v>
      </c>
      <c r="P3480">
        <v>0</v>
      </c>
      <c r="Q3480" t="s">
        <v>16489</v>
      </c>
      <c r="R3480" t="s">
        <v>16490</v>
      </c>
      <c r="S3480">
        <v>60</v>
      </c>
      <c r="T3480" t="s">
        <v>37</v>
      </c>
      <c r="U3480" t="s">
        <v>56</v>
      </c>
      <c r="V3480" t="s">
        <v>569</v>
      </c>
      <c r="W3480" s="11">
        <v>2000000</v>
      </c>
      <c r="X3480">
        <v>2015</v>
      </c>
      <c r="Y3480">
        <v>625</v>
      </c>
      <c r="Z3480">
        <v>6.1</v>
      </c>
      <c r="AA3480">
        <v>1.85</v>
      </c>
      <c r="AB3480">
        <v>0</v>
      </c>
    </row>
    <row r="3481" spans="1:28" x14ac:dyDescent="0.35">
      <c r="A3481" t="s">
        <v>28</v>
      </c>
      <c r="B3481" t="s">
        <v>497</v>
      </c>
      <c r="C3481">
        <v>118</v>
      </c>
      <c r="D3481">
        <v>116</v>
      </c>
      <c r="E3481">
        <v>453</v>
      </c>
      <c r="F3481">
        <v>2000</v>
      </c>
      <c r="G3481" t="s">
        <v>58</v>
      </c>
      <c r="H3481">
        <v>24000</v>
      </c>
      <c r="I3481" s="11">
        <v>3335839</v>
      </c>
      <c r="J3481" t="s">
        <v>454</v>
      </c>
      <c r="K3481" t="s">
        <v>77</v>
      </c>
      <c r="L3481" t="s">
        <v>16491</v>
      </c>
      <c r="M3481">
        <v>54657</v>
      </c>
      <c r="N3481">
        <v>50313</v>
      </c>
      <c r="O3481" t="s">
        <v>5448</v>
      </c>
      <c r="P3481">
        <v>2</v>
      </c>
      <c r="Q3481" t="s">
        <v>16492</v>
      </c>
      <c r="R3481" t="s">
        <v>16493</v>
      </c>
      <c r="S3481">
        <v>222</v>
      </c>
      <c r="T3481" t="s">
        <v>37</v>
      </c>
      <c r="U3481" t="s">
        <v>38</v>
      </c>
      <c r="V3481" t="s">
        <v>569</v>
      </c>
      <c r="W3481" s="11">
        <v>2000000</v>
      </c>
      <c r="X3481">
        <v>2005</v>
      </c>
      <c r="Y3481">
        <v>23000</v>
      </c>
      <c r="Z3481">
        <v>7</v>
      </c>
      <c r="AA3481">
        <v>1.85</v>
      </c>
      <c r="AB3481">
        <v>0</v>
      </c>
    </row>
    <row r="3482" spans="1:28" x14ac:dyDescent="0.35">
      <c r="A3482" t="s">
        <v>28</v>
      </c>
      <c r="B3482" t="s">
        <v>6478</v>
      </c>
      <c r="C3482">
        <v>39</v>
      </c>
      <c r="D3482">
        <v>97</v>
      </c>
      <c r="E3482">
        <v>5</v>
      </c>
      <c r="F3482">
        <v>349</v>
      </c>
      <c r="G3482" t="s">
        <v>6712</v>
      </c>
      <c r="H3482">
        <v>1000</v>
      </c>
      <c r="I3482" s="11">
        <v>2557668</v>
      </c>
      <c r="J3482" t="s">
        <v>2062</v>
      </c>
      <c r="K3482" t="s">
        <v>1975</v>
      </c>
      <c r="L3482" t="s">
        <v>16494</v>
      </c>
      <c r="M3482">
        <v>3911</v>
      </c>
      <c r="N3482">
        <v>2739</v>
      </c>
      <c r="O3482" t="s">
        <v>16495</v>
      </c>
      <c r="P3482">
        <v>1</v>
      </c>
      <c r="Q3482" t="s">
        <v>16496</v>
      </c>
      <c r="R3482" t="s">
        <v>16497</v>
      </c>
      <c r="S3482">
        <v>22</v>
      </c>
      <c r="T3482" t="s">
        <v>37</v>
      </c>
      <c r="U3482" t="s">
        <v>38</v>
      </c>
      <c r="V3482" t="s">
        <v>39</v>
      </c>
      <c r="W3482" s="11">
        <v>2000000</v>
      </c>
      <c r="X3482">
        <v>2015</v>
      </c>
      <c r="Y3482">
        <v>426</v>
      </c>
      <c r="Z3482">
        <v>5.3</v>
      </c>
      <c r="AA3482">
        <v>1.85</v>
      </c>
      <c r="AB3482">
        <v>0</v>
      </c>
    </row>
    <row r="3483" spans="1:28" x14ac:dyDescent="0.35">
      <c r="A3483" t="s">
        <v>28</v>
      </c>
      <c r="B3483" t="s">
        <v>1475</v>
      </c>
      <c r="C3483">
        <v>108</v>
      </c>
      <c r="D3483">
        <v>101</v>
      </c>
      <c r="E3483">
        <v>0</v>
      </c>
      <c r="F3483">
        <v>685</v>
      </c>
      <c r="G3483" t="s">
        <v>5467</v>
      </c>
      <c r="H3483">
        <v>8000</v>
      </c>
      <c r="I3483" s="11">
        <v>2506446</v>
      </c>
      <c r="J3483" t="s">
        <v>1618</v>
      </c>
      <c r="K3483" t="s">
        <v>1476</v>
      </c>
      <c r="L3483" t="s">
        <v>16498</v>
      </c>
      <c r="M3483">
        <v>8662</v>
      </c>
      <c r="N3483">
        <v>11327</v>
      </c>
      <c r="O3483" t="s">
        <v>6844</v>
      </c>
      <c r="P3483">
        <v>0</v>
      </c>
      <c r="Q3483" t="s">
        <v>16499</v>
      </c>
      <c r="R3483" t="s">
        <v>16500</v>
      </c>
      <c r="S3483">
        <v>172</v>
      </c>
      <c r="T3483" t="s">
        <v>37</v>
      </c>
      <c r="U3483" t="s">
        <v>38</v>
      </c>
      <c r="V3483" t="s">
        <v>569</v>
      </c>
      <c r="W3483" s="11">
        <v>2000000</v>
      </c>
      <c r="X3483">
        <v>2002</v>
      </c>
      <c r="Y3483">
        <v>724</v>
      </c>
      <c r="Z3483">
        <v>4.7</v>
      </c>
      <c r="AA3483">
        <v>1.85</v>
      </c>
      <c r="AB3483">
        <v>134</v>
      </c>
    </row>
    <row r="3484" spans="1:28" x14ac:dyDescent="0.35">
      <c r="A3484" t="s">
        <v>28</v>
      </c>
      <c r="B3484" t="s">
        <v>16501</v>
      </c>
      <c r="C3484">
        <v>65</v>
      </c>
      <c r="D3484">
        <v>98</v>
      </c>
      <c r="E3484">
        <v>85</v>
      </c>
      <c r="F3484">
        <v>186</v>
      </c>
      <c r="G3484" t="s">
        <v>16502</v>
      </c>
      <c r="H3484">
        <v>265</v>
      </c>
      <c r="I3484" s="11">
        <v>7369373</v>
      </c>
      <c r="J3484" t="s">
        <v>2912</v>
      </c>
      <c r="K3484" t="s">
        <v>9401</v>
      </c>
      <c r="L3484" t="s">
        <v>16503</v>
      </c>
      <c r="M3484">
        <v>4288</v>
      </c>
      <c r="N3484">
        <v>901</v>
      </c>
      <c r="O3484" t="s">
        <v>16504</v>
      </c>
      <c r="P3484">
        <v>1</v>
      </c>
      <c r="Q3484" t="s">
        <v>16505</v>
      </c>
      <c r="R3484" t="s">
        <v>16506</v>
      </c>
      <c r="S3484">
        <v>74</v>
      </c>
      <c r="T3484" t="s">
        <v>37</v>
      </c>
      <c r="U3484" t="s">
        <v>56</v>
      </c>
      <c r="V3484" t="s">
        <v>569</v>
      </c>
      <c r="W3484" s="11">
        <v>2000000</v>
      </c>
      <c r="X3484">
        <v>1986</v>
      </c>
      <c r="Y3484">
        <v>194</v>
      </c>
      <c r="Z3484">
        <v>5.7</v>
      </c>
      <c r="AA3484">
        <v>1.85</v>
      </c>
      <c r="AB3484">
        <v>0</v>
      </c>
    </row>
    <row r="3485" spans="1:28" x14ac:dyDescent="0.35">
      <c r="A3485" t="s">
        <v>28</v>
      </c>
      <c r="B3485" t="s">
        <v>830</v>
      </c>
      <c r="C3485">
        <v>85</v>
      </c>
      <c r="D3485">
        <v>150</v>
      </c>
      <c r="E3485">
        <v>0</v>
      </c>
      <c r="F3485">
        <v>401</v>
      </c>
      <c r="G3485" t="s">
        <v>737</v>
      </c>
      <c r="H3485">
        <v>597</v>
      </c>
      <c r="I3485" s="11">
        <v>4414535</v>
      </c>
      <c r="J3485" t="s">
        <v>3270</v>
      </c>
      <c r="K3485" t="s">
        <v>11004</v>
      </c>
      <c r="L3485" t="s">
        <v>11005</v>
      </c>
      <c r="M3485">
        <v>30618</v>
      </c>
      <c r="N3485">
        <v>1645</v>
      </c>
      <c r="O3485" t="s">
        <v>9046</v>
      </c>
      <c r="P3485">
        <v>0</v>
      </c>
      <c r="Q3485" t="s">
        <v>11006</v>
      </c>
      <c r="R3485" t="s">
        <v>11007</v>
      </c>
      <c r="S3485">
        <v>224</v>
      </c>
      <c r="T3485" t="s">
        <v>37</v>
      </c>
      <c r="U3485" t="s">
        <v>56</v>
      </c>
      <c r="V3485" t="s">
        <v>39</v>
      </c>
      <c r="W3485" s="11">
        <v>18000000</v>
      </c>
      <c r="X3485">
        <v>1996</v>
      </c>
      <c r="Y3485">
        <v>591</v>
      </c>
      <c r="Z3485">
        <v>7.8</v>
      </c>
      <c r="AA3485">
        <v>2.2000000000000002</v>
      </c>
      <c r="AB3485">
        <v>0</v>
      </c>
    </row>
    <row r="3486" spans="1:28" x14ac:dyDescent="0.35">
      <c r="A3486" t="s">
        <v>28</v>
      </c>
      <c r="B3486" t="s">
        <v>14858</v>
      </c>
      <c r="C3486">
        <v>160</v>
      </c>
      <c r="D3486">
        <v>101</v>
      </c>
      <c r="E3486">
        <v>263</v>
      </c>
      <c r="F3486">
        <v>37</v>
      </c>
      <c r="G3486" t="s">
        <v>16507</v>
      </c>
      <c r="H3486">
        <v>71</v>
      </c>
      <c r="I3486" s="11">
        <v>1984378</v>
      </c>
      <c r="J3486" t="s">
        <v>1375</v>
      </c>
      <c r="K3486" t="s">
        <v>16508</v>
      </c>
      <c r="L3486" t="s">
        <v>16509</v>
      </c>
      <c r="M3486">
        <v>27346</v>
      </c>
      <c r="N3486">
        <v>226</v>
      </c>
      <c r="O3486" t="s">
        <v>16510</v>
      </c>
      <c r="P3486">
        <v>3</v>
      </c>
      <c r="Q3486" t="s">
        <v>16511</v>
      </c>
      <c r="R3486" t="s">
        <v>16512</v>
      </c>
      <c r="S3486">
        <v>206</v>
      </c>
      <c r="T3486" t="s">
        <v>37</v>
      </c>
      <c r="U3486" t="s">
        <v>38</v>
      </c>
      <c r="V3486" t="s">
        <v>5347</v>
      </c>
      <c r="W3486" s="11">
        <v>2000000</v>
      </c>
      <c r="X3486">
        <v>2006</v>
      </c>
      <c r="Y3486">
        <v>51</v>
      </c>
      <c r="Z3486">
        <v>6.5</v>
      </c>
      <c r="AA3486">
        <v>1.78</v>
      </c>
      <c r="AB3486">
        <v>0</v>
      </c>
    </row>
    <row r="3487" spans="1:28" x14ac:dyDescent="0.35">
      <c r="A3487" t="s">
        <v>28</v>
      </c>
      <c r="B3487" t="s">
        <v>16513</v>
      </c>
      <c r="C3487">
        <v>231</v>
      </c>
      <c r="D3487">
        <v>90</v>
      </c>
      <c r="E3487">
        <v>56</v>
      </c>
      <c r="F3487">
        <v>0</v>
      </c>
      <c r="G3487" t="s">
        <v>16514</v>
      </c>
      <c r="H3487">
        <v>56</v>
      </c>
      <c r="I3487" s="11">
        <v>2283276</v>
      </c>
      <c r="J3487" t="s">
        <v>16515</v>
      </c>
      <c r="K3487" t="s">
        <v>16513</v>
      </c>
      <c r="L3487" t="s">
        <v>16516</v>
      </c>
      <c r="M3487">
        <v>46107</v>
      </c>
      <c r="N3487">
        <v>56</v>
      </c>
      <c r="O3487" t="s">
        <v>16517</v>
      </c>
      <c r="P3487">
        <v>0</v>
      </c>
      <c r="Q3487" t="s">
        <v>16518</v>
      </c>
      <c r="R3487" t="s">
        <v>16519</v>
      </c>
      <c r="S3487">
        <v>156</v>
      </c>
      <c r="T3487" t="s">
        <v>10723</v>
      </c>
      <c r="U3487" t="s">
        <v>16520</v>
      </c>
      <c r="V3487" t="s">
        <v>569</v>
      </c>
      <c r="W3487" s="11">
        <v>1500000</v>
      </c>
      <c r="X3487">
        <v>2008</v>
      </c>
      <c r="Y3487">
        <v>0</v>
      </c>
      <c r="Z3487">
        <v>8</v>
      </c>
      <c r="AA3487">
        <v>1.85</v>
      </c>
      <c r="AB3487">
        <v>0</v>
      </c>
    </row>
    <row r="3488" spans="1:28" x14ac:dyDescent="0.35">
      <c r="A3488" t="s">
        <v>28</v>
      </c>
      <c r="B3488" t="s">
        <v>16521</v>
      </c>
      <c r="C3488">
        <v>7</v>
      </c>
      <c r="D3488">
        <v>120</v>
      </c>
      <c r="E3488">
        <v>0</v>
      </c>
      <c r="F3488">
        <v>40</v>
      </c>
      <c r="G3488" t="s">
        <v>16522</v>
      </c>
      <c r="H3488">
        <v>178</v>
      </c>
      <c r="I3488" s="11">
        <v>1098224</v>
      </c>
      <c r="J3488" t="s">
        <v>926</v>
      </c>
      <c r="K3488" t="s">
        <v>16523</v>
      </c>
      <c r="L3488" t="s">
        <v>16524</v>
      </c>
      <c r="M3488">
        <v>397</v>
      </c>
      <c r="N3488">
        <v>359</v>
      </c>
      <c r="O3488" t="s">
        <v>16525</v>
      </c>
      <c r="P3488">
        <v>1</v>
      </c>
      <c r="Q3488" t="s">
        <v>16526</v>
      </c>
      <c r="R3488" t="s">
        <v>16527</v>
      </c>
      <c r="S3488">
        <v>30</v>
      </c>
      <c r="T3488" t="s">
        <v>37</v>
      </c>
      <c r="U3488" t="s">
        <v>38</v>
      </c>
      <c r="V3488" t="s">
        <v>39</v>
      </c>
      <c r="W3488" s="11">
        <v>2000000</v>
      </c>
      <c r="X3488">
        <v>2003</v>
      </c>
      <c r="Y3488">
        <v>69</v>
      </c>
      <c r="Z3488">
        <v>3.3</v>
      </c>
      <c r="AA3488">
        <v>1.85</v>
      </c>
      <c r="AB3488">
        <v>32</v>
      </c>
    </row>
    <row r="3489" spans="1:28" x14ac:dyDescent="0.35">
      <c r="A3489" t="s">
        <v>28</v>
      </c>
      <c r="B3489" t="s">
        <v>16528</v>
      </c>
      <c r="C3489">
        <v>168</v>
      </c>
      <c r="D3489">
        <v>102</v>
      </c>
      <c r="E3489">
        <v>22</v>
      </c>
      <c r="F3489">
        <v>80</v>
      </c>
      <c r="G3489" t="s">
        <v>6319</v>
      </c>
      <c r="H3489">
        <v>10000</v>
      </c>
      <c r="I3489" s="11">
        <v>1477002</v>
      </c>
      <c r="J3489" t="s">
        <v>209</v>
      </c>
      <c r="K3489" t="s">
        <v>221</v>
      </c>
      <c r="L3489" t="s">
        <v>16529</v>
      </c>
      <c r="M3489">
        <v>16645</v>
      </c>
      <c r="N3489">
        <v>11184</v>
      </c>
      <c r="O3489" t="s">
        <v>16530</v>
      </c>
      <c r="P3489">
        <v>3</v>
      </c>
      <c r="Q3489" t="s">
        <v>16531</v>
      </c>
      <c r="R3489" t="s">
        <v>16532</v>
      </c>
      <c r="S3489">
        <v>72</v>
      </c>
      <c r="T3489" t="s">
        <v>37</v>
      </c>
      <c r="U3489" t="s">
        <v>38</v>
      </c>
      <c r="V3489" t="s">
        <v>569</v>
      </c>
      <c r="W3489" s="11">
        <v>2000000</v>
      </c>
      <c r="X3489">
        <v>2015</v>
      </c>
      <c r="Y3489">
        <v>1000</v>
      </c>
      <c r="Z3489">
        <v>6.9</v>
      </c>
      <c r="AA3489">
        <v>2.35</v>
      </c>
      <c r="AB3489">
        <v>0</v>
      </c>
    </row>
    <row r="3490" spans="1:28" x14ac:dyDescent="0.35">
      <c r="A3490" t="s">
        <v>720</v>
      </c>
      <c r="B3490" t="s">
        <v>16533</v>
      </c>
      <c r="C3490">
        <v>107</v>
      </c>
      <c r="D3490">
        <v>100</v>
      </c>
      <c r="E3490">
        <v>90</v>
      </c>
      <c r="F3490">
        <v>65</v>
      </c>
      <c r="G3490" t="s">
        <v>16534</v>
      </c>
      <c r="H3490">
        <v>168</v>
      </c>
      <c r="I3490" s="11">
        <v>1134049</v>
      </c>
      <c r="J3490" t="s">
        <v>16535</v>
      </c>
      <c r="K3490" t="s">
        <v>16536</v>
      </c>
      <c r="L3490" t="s">
        <v>16537</v>
      </c>
      <c r="M3490">
        <v>5475</v>
      </c>
      <c r="N3490">
        <v>408</v>
      </c>
      <c r="O3490" t="s">
        <v>16538</v>
      </c>
      <c r="P3490">
        <v>0</v>
      </c>
      <c r="Q3490" t="s">
        <v>16539</v>
      </c>
      <c r="R3490" t="s">
        <v>16540</v>
      </c>
      <c r="S3490">
        <v>44</v>
      </c>
      <c r="T3490" t="s">
        <v>37</v>
      </c>
      <c r="U3490" t="s">
        <v>56</v>
      </c>
      <c r="V3490" t="s">
        <v>90</v>
      </c>
      <c r="W3490" s="11">
        <v>2000000</v>
      </c>
      <c r="X3490">
        <v>2007</v>
      </c>
      <c r="Y3490">
        <v>142</v>
      </c>
      <c r="Z3490">
        <v>8.1</v>
      </c>
      <c r="AA3490">
        <v>1.85</v>
      </c>
      <c r="AB3490">
        <v>0</v>
      </c>
    </row>
    <row r="3491" spans="1:28" x14ac:dyDescent="0.35">
      <c r="A3491" t="s">
        <v>720</v>
      </c>
      <c r="B3491" t="s">
        <v>15348</v>
      </c>
      <c r="C3491">
        <v>123</v>
      </c>
      <c r="D3491">
        <v>89</v>
      </c>
      <c r="E3491">
        <v>13</v>
      </c>
      <c r="F3491">
        <v>218</v>
      </c>
      <c r="G3491" t="s">
        <v>16302</v>
      </c>
      <c r="H3491">
        <v>373</v>
      </c>
      <c r="I3491" s="11">
        <v>653621</v>
      </c>
      <c r="J3491" t="s">
        <v>16542</v>
      </c>
      <c r="K3491" t="s">
        <v>14844</v>
      </c>
      <c r="L3491" t="s">
        <v>16543</v>
      </c>
      <c r="M3491">
        <v>5615</v>
      </c>
      <c r="N3491">
        <v>1136</v>
      </c>
      <c r="O3491" t="s">
        <v>16544</v>
      </c>
      <c r="P3491">
        <v>0</v>
      </c>
      <c r="Q3491" t="s">
        <v>16545</v>
      </c>
      <c r="R3491" t="s">
        <v>16546</v>
      </c>
      <c r="S3491">
        <v>64</v>
      </c>
      <c r="T3491" t="s">
        <v>37</v>
      </c>
      <c r="U3491" t="s">
        <v>38</v>
      </c>
      <c r="V3491" t="s">
        <v>6400</v>
      </c>
      <c r="W3491" s="11">
        <v>2000000</v>
      </c>
      <c r="X3491">
        <v>2005</v>
      </c>
      <c r="Y3491">
        <v>334</v>
      </c>
      <c r="Z3491">
        <v>6.8</v>
      </c>
      <c r="AA3491">
        <v>1.85</v>
      </c>
      <c r="AB3491">
        <v>592</v>
      </c>
    </row>
    <row r="3492" spans="1:28" x14ac:dyDescent="0.35">
      <c r="A3492" t="s">
        <v>28</v>
      </c>
      <c r="B3492" t="s">
        <v>16547</v>
      </c>
      <c r="C3492">
        <v>46</v>
      </c>
      <c r="D3492">
        <v>86</v>
      </c>
      <c r="E3492">
        <v>10</v>
      </c>
      <c r="F3492">
        <v>126</v>
      </c>
      <c r="G3492" t="s">
        <v>16548</v>
      </c>
      <c r="H3492">
        <v>189</v>
      </c>
      <c r="I3492" s="11">
        <v>535249</v>
      </c>
      <c r="J3492" t="s">
        <v>1611</v>
      </c>
      <c r="K3492" t="s">
        <v>16549</v>
      </c>
      <c r="L3492" t="s">
        <v>16550</v>
      </c>
      <c r="M3492">
        <v>3467</v>
      </c>
      <c r="N3492">
        <v>768</v>
      </c>
      <c r="O3492" t="s">
        <v>16551</v>
      </c>
      <c r="P3492">
        <v>0</v>
      </c>
      <c r="Q3492" t="s">
        <v>16552</v>
      </c>
      <c r="R3492" t="s">
        <v>16553</v>
      </c>
      <c r="S3492">
        <v>13</v>
      </c>
      <c r="T3492" t="s">
        <v>37</v>
      </c>
      <c r="U3492" t="s">
        <v>38</v>
      </c>
      <c r="V3492" t="s">
        <v>569</v>
      </c>
      <c r="W3492" s="11">
        <v>3400000</v>
      </c>
      <c r="X3492">
        <v>2010</v>
      </c>
      <c r="Y3492">
        <v>131</v>
      </c>
      <c r="Z3492">
        <v>4.5999999999999996</v>
      </c>
      <c r="AA3492">
        <v>1.85</v>
      </c>
      <c r="AB3492">
        <v>974</v>
      </c>
    </row>
    <row r="3493" spans="1:28" x14ac:dyDescent="0.35">
      <c r="A3493" t="s">
        <v>28</v>
      </c>
      <c r="B3493" t="s">
        <v>16555</v>
      </c>
      <c r="C3493">
        <v>46</v>
      </c>
      <c r="D3493">
        <v>96</v>
      </c>
      <c r="E3493">
        <v>0</v>
      </c>
      <c r="F3493">
        <v>902</v>
      </c>
      <c r="G3493" t="s">
        <v>1757</v>
      </c>
      <c r="H3493">
        <v>49000</v>
      </c>
      <c r="I3493" s="11">
        <v>371081</v>
      </c>
      <c r="J3493" t="s">
        <v>2450</v>
      </c>
      <c r="K3493" t="s">
        <v>784</v>
      </c>
      <c r="L3493" t="s">
        <v>16556</v>
      </c>
      <c r="M3493">
        <v>7479</v>
      </c>
      <c r="N3493">
        <v>51441</v>
      </c>
      <c r="O3493" t="s">
        <v>117</v>
      </c>
      <c r="P3493">
        <v>2</v>
      </c>
      <c r="Q3493" t="s">
        <v>16557</v>
      </c>
      <c r="R3493" t="s">
        <v>16558</v>
      </c>
      <c r="S3493">
        <v>86</v>
      </c>
      <c r="T3493" t="s">
        <v>37</v>
      </c>
      <c r="U3493" t="s">
        <v>38</v>
      </c>
      <c r="V3493" t="s">
        <v>39</v>
      </c>
      <c r="W3493" s="11">
        <v>6000000</v>
      </c>
      <c r="X3493">
        <v>2004</v>
      </c>
      <c r="Y3493">
        <v>1000</v>
      </c>
      <c r="Z3493">
        <v>7</v>
      </c>
      <c r="AA3493">
        <v>1.85</v>
      </c>
      <c r="AB3493">
        <v>857</v>
      </c>
    </row>
    <row r="3494" spans="1:28" x14ac:dyDescent="0.35">
      <c r="A3494" t="s">
        <v>28</v>
      </c>
      <c r="B3494" t="s">
        <v>16559</v>
      </c>
      <c r="C3494">
        <v>51</v>
      </c>
      <c r="D3494">
        <v>91</v>
      </c>
      <c r="E3494">
        <v>4</v>
      </c>
      <c r="F3494">
        <v>0</v>
      </c>
      <c r="G3494" t="s">
        <v>16560</v>
      </c>
      <c r="H3494">
        <v>33</v>
      </c>
      <c r="I3494" s="11">
        <v>124494</v>
      </c>
      <c r="J3494" t="s">
        <v>16561</v>
      </c>
      <c r="K3494" t="s">
        <v>16562</v>
      </c>
      <c r="L3494" t="s">
        <v>16563</v>
      </c>
      <c r="M3494">
        <v>5613</v>
      </c>
      <c r="N3494">
        <v>36</v>
      </c>
      <c r="O3494" t="s">
        <v>16564</v>
      </c>
      <c r="P3494">
        <v>1</v>
      </c>
      <c r="Q3494" t="s">
        <v>16565</v>
      </c>
      <c r="R3494" t="s">
        <v>16566</v>
      </c>
      <c r="S3494">
        <v>102</v>
      </c>
      <c r="T3494" t="s">
        <v>37</v>
      </c>
      <c r="U3494" t="s">
        <v>38</v>
      </c>
      <c r="V3494" t="s">
        <v>39</v>
      </c>
      <c r="W3494" s="11">
        <v>2000000</v>
      </c>
      <c r="X3494">
        <v>1998</v>
      </c>
      <c r="Y3494">
        <v>3</v>
      </c>
      <c r="Z3494">
        <v>6.7</v>
      </c>
      <c r="AA3494">
        <v>1.85</v>
      </c>
      <c r="AB3494">
        <v>0</v>
      </c>
    </row>
    <row r="3495" spans="1:28" x14ac:dyDescent="0.35">
      <c r="A3495" t="s">
        <v>28</v>
      </c>
      <c r="B3495" t="s">
        <v>16567</v>
      </c>
      <c r="C3495">
        <v>45</v>
      </c>
      <c r="D3495">
        <v>85</v>
      </c>
      <c r="E3495">
        <v>0</v>
      </c>
      <c r="F3495">
        <v>966</v>
      </c>
      <c r="G3495" t="s">
        <v>267</v>
      </c>
      <c r="H3495">
        <v>22000</v>
      </c>
      <c r="I3495" s="11">
        <v>100669</v>
      </c>
      <c r="J3495" t="s">
        <v>2450</v>
      </c>
      <c r="K3495" t="s">
        <v>144</v>
      </c>
      <c r="L3495" t="s">
        <v>16568</v>
      </c>
      <c r="M3495">
        <v>2522</v>
      </c>
      <c r="N3495">
        <v>36885</v>
      </c>
      <c r="O3495" t="s">
        <v>3737</v>
      </c>
      <c r="P3495">
        <v>1</v>
      </c>
      <c r="Q3495" t="s">
        <v>16569</v>
      </c>
      <c r="R3495" t="s">
        <v>16570</v>
      </c>
      <c r="S3495">
        <v>11</v>
      </c>
      <c r="T3495" t="s">
        <v>37</v>
      </c>
      <c r="U3495" t="s">
        <v>38</v>
      </c>
      <c r="V3495" t="s">
        <v>569</v>
      </c>
      <c r="W3495" s="11">
        <v>3800000</v>
      </c>
      <c r="X3495">
        <v>2009</v>
      </c>
      <c r="Y3495">
        <v>12000</v>
      </c>
      <c r="Z3495">
        <v>5.8</v>
      </c>
      <c r="AA3495">
        <v>2.35</v>
      </c>
      <c r="AB3495">
        <v>407</v>
      </c>
    </row>
    <row r="3496" spans="1:28" x14ac:dyDescent="0.35">
      <c r="A3496" t="s">
        <v>28</v>
      </c>
      <c r="B3496" t="s">
        <v>418</v>
      </c>
      <c r="C3496">
        <v>74</v>
      </c>
      <c r="D3496">
        <v>129</v>
      </c>
      <c r="E3496">
        <v>776</v>
      </c>
      <c r="F3496">
        <v>256</v>
      </c>
      <c r="G3496" t="s">
        <v>15939</v>
      </c>
      <c r="H3496">
        <v>25000</v>
      </c>
      <c r="I3496" s="11">
        <v>186354</v>
      </c>
      <c r="J3496" t="s">
        <v>3270</v>
      </c>
      <c r="K3496" t="s">
        <v>3258</v>
      </c>
      <c r="L3496" t="s">
        <v>16571</v>
      </c>
      <c r="M3496">
        <v>1758</v>
      </c>
      <c r="N3496">
        <v>26176</v>
      </c>
      <c r="O3496" t="s">
        <v>898</v>
      </c>
      <c r="P3496">
        <v>0</v>
      </c>
      <c r="Q3496" t="s">
        <v>16572</v>
      </c>
      <c r="R3496" t="s">
        <v>16573</v>
      </c>
      <c r="S3496">
        <v>30</v>
      </c>
      <c r="T3496" t="s">
        <v>37</v>
      </c>
      <c r="U3496" t="s">
        <v>38</v>
      </c>
      <c r="V3496" t="s">
        <v>569</v>
      </c>
      <c r="W3496" s="11">
        <v>13500000</v>
      </c>
      <c r="X3496">
        <v>2015</v>
      </c>
      <c r="Y3496">
        <v>463</v>
      </c>
      <c r="Z3496">
        <v>4.5</v>
      </c>
      <c r="AA3496">
        <v>2.35</v>
      </c>
      <c r="AB3496">
        <v>0</v>
      </c>
    </row>
    <row r="3497" spans="1:28" x14ac:dyDescent="0.35">
      <c r="A3497" t="s">
        <v>28</v>
      </c>
      <c r="B3497" t="s">
        <v>5220</v>
      </c>
      <c r="C3497">
        <v>81</v>
      </c>
      <c r="D3497">
        <v>94</v>
      </c>
      <c r="E3497">
        <v>98</v>
      </c>
      <c r="F3497">
        <v>89</v>
      </c>
      <c r="G3497" t="s">
        <v>8536</v>
      </c>
      <c r="H3497">
        <v>10000</v>
      </c>
      <c r="I3497" s="11">
        <v>137945</v>
      </c>
      <c r="J3497" t="s">
        <v>3325</v>
      </c>
      <c r="K3497" t="s">
        <v>2382</v>
      </c>
      <c r="L3497" t="s">
        <v>16574</v>
      </c>
      <c r="M3497">
        <v>6223</v>
      </c>
      <c r="N3497">
        <v>10869</v>
      </c>
      <c r="O3497" t="s">
        <v>16575</v>
      </c>
      <c r="P3497">
        <v>7</v>
      </c>
      <c r="Q3497" t="s">
        <v>16576</v>
      </c>
      <c r="R3497" t="s">
        <v>16577</v>
      </c>
      <c r="S3497">
        <v>40</v>
      </c>
      <c r="T3497" t="s">
        <v>37</v>
      </c>
      <c r="U3497" t="s">
        <v>38</v>
      </c>
      <c r="V3497" t="s">
        <v>39</v>
      </c>
      <c r="X3497">
        <v>2014</v>
      </c>
      <c r="Y3497">
        <v>773</v>
      </c>
      <c r="Z3497">
        <v>5.9</v>
      </c>
      <c r="AA3497">
        <v>2.35</v>
      </c>
      <c r="AB3497">
        <v>0</v>
      </c>
    </row>
    <row r="3498" spans="1:28" x14ac:dyDescent="0.35">
      <c r="A3498" t="s">
        <v>28</v>
      </c>
      <c r="B3498" t="s">
        <v>16578</v>
      </c>
      <c r="C3498">
        <v>34</v>
      </c>
      <c r="D3498">
        <v>92</v>
      </c>
      <c r="E3498">
        <v>11</v>
      </c>
      <c r="F3498">
        <v>1000</v>
      </c>
      <c r="G3498" t="s">
        <v>217</v>
      </c>
      <c r="H3498">
        <v>26000</v>
      </c>
      <c r="I3498" s="11">
        <v>12667</v>
      </c>
      <c r="J3498" t="s">
        <v>209</v>
      </c>
      <c r="K3498" t="s">
        <v>330</v>
      </c>
      <c r="L3498" t="s">
        <v>16579</v>
      </c>
      <c r="M3498">
        <v>19336</v>
      </c>
      <c r="N3498">
        <v>39518</v>
      </c>
      <c r="O3498" t="s">
        <v>6388</v>
      </c>
      <c r="P3498">
        <v>2</v>
      </c>
      <c r="Q3498" t="s">
        <v>16580</v>
      </c>
      <c r="R3498" t="s">
        <v>16581</v>
      </c>
      <c r="S3498">
        <v>90</v>
      </c>
      <c r="T3498" t="s">
        <v>37</v>
      </c>
      <c r="U3498" t="s">
        <v>56</v>
      </c>
      <c r="V3498" t="s">
        <v>569</v>
      </c>
      <c r="W3498" s="11">
        <v>14000</v>
      </c>
      <c r="X3498">
        <v>2005</v>
      </c>
      <c r="Y3498">
        <v>11000</v>
      </c>
      <c r="Z3498">
        <v>6.6</v>
      </c>
      <c r="AA3498">
        <v>2.35</v>
      </c>
      <c r="AB3498">
        <v>0</v>
      </c>
    </row>
    <row r="3499" spans="1:28" x14ac:dyDescent="0.35">
      <c r="A3499" t="s">
        <v>28</v>
      </c>
      <c r="B3499" t="s">
        <v>16582</v>
      </c>
      <c r="C3499">
        <v>78</v>
      </c>
      <c r="D3499">
        <v>96</v>
      </c>
      <c r="E3499">
        <v>38</v>
      </c>
      <c r="F3499">
        <v>85</v>
      </c>
      <c r="G3499" t="s">
        <v>9217</v>
      </c>
      <c r="H3499">
        <v>363</v>
      </c>
      <c r="I3499" s="11">
        <v>198407</v>
      </c>
      <c r="J3499" t="s">
        <v>3270</v>
      </c>
      <c r="K3499" t="s">
        <v>11419</v>
      </c>
      <c r="L3499" t="s">
        <v>16583</v>
      </c>
      <c r="M3499">
        <v>10282</v>
      </c>
      <c r="N3499">
        <v>774</v>
      </c>
      <c r="O3499" t="s">
        <v>16584</v>
      </c>
      <c r="P3499">
        <v>1</v>
      </c>
      <c r="Q3499" t="s">
        <v>16585</v>
      </c>
      <c r="R3499" t="s">
        <v>16586</v>
      </c>
      <c r="S3499">
        <v>78</v>
      </c>
      <c r="T3499" t="s">
        <v>37</v>
      </c>
      <c r="U3499" t="s">
        <v>38</v>
      </c>
      <c r="V3499" t="s">
        <v>569</v>
      </c>
      <c r="W3499" s="11">
        <v>2000000</v>
      </c>
      <c r="X3499">
        <v>2006</v>
      </c>
      <c r="Y3499">
        <v>223</v>
      </c>
      <c r="Z3499">
        <v>6.6</v>
      </c>
      <c r="AA3499">
        <v>1.85</v>
      </c>
      <c r="AB3499">
        <v>474</v>
      </c>
    </row>
    <row r="3500" spans="1:28" x14ac:dyDescent="0.35">
      <c r="A3500" t="s">
        <v>28</v>
      </c>
      <c r="B3500" t="s">
        <v>9181</v>
      </c>
      <c r="C3500">
        <v>52</v>
      </c>
      <c r="D3500">
        <v>85</v>
      </c>
      <c r="E3500">
        <v>54</v>
      </c>
      <c r="F3500">
        <v>455</v>
      </c>
      <c r="G3500" t="s">
        <v>3047</v>
      </c>
      <c r="H3500">
        <v>985</v>
      </c>
      <c r="I3500" s="11">
        <v>13973532</v>
      </c>
      <c r="J3500" t="s">
        <v>982</v>
      </c>
      <c r="K3500" t="s">
        <v>8489</v>
      </c>
      <c r="L3500" t="s">
        <v>9182</v>
      </c>
      <c r="M3500">
        <v>11211</v>
      </c>
      <c r="N3500">
        <v>3065</v>
      </c>
      <c r="O3500" t="s">
        <v>4333</v>
      </c>
      <c r="P3500">
        <v>1</v>
      </c>
      <c r="Q3500" t="s">
        <v>9183</v>
      </c>
      <c r="R3500" t="s">
        <v>9184</v>
      </c>
      <c r="S3500">
        <v>92</v>
      </c>
      <c r="T3500" t="s">
        <v>37</v>
      </c>
      <c r="U3500" t="s">
        <v>38</v>
      </c>
      <c r="V3500" t="s">
        <v>39</v>
      </c>
      <c r="W3500" s="11">
        <v>25000000</v>
      </c>
      <c r="X3500">
        <v>2002</v>
      </c>
      <c r="Y3500">
        <v>637</v>
      </c>
      <c r="Z3500">
        <v>5.0999999999999996</v>
      </c>
      <c r="AA3500">
        <v>1.85</v>
      </c>
      <c r="AB3500">
        <v>215</v>
      </c>
    </row>
    <row r="3501" spans="1:28" x14ac:dyDescent="0.35">
      <c r="A3501" t="s">
        <v>28</v>
      </c>
      <c r="B3501" t="s">
        <v>16587</v>
      </c>
      <c r="C3501">
        <v>30</v>
      </c>
      <c r="D3501">
        <v>119</v>
      </c>
      <c r="E3501">
        <v>5</v>
      </c>
      <c r="F3501">
        <v>12</v>
      </c>
      <c r="G3501" t="s">
        <v>16588</v>
      </c>
      <c r="H3501">
        <v>29</v>
      </c>
      <c r="I3501" s="11">
        <v>4958</v>
      </c>
      <c r="J3501" t="s">
        <v>13537</v>
      </c>
      <c r="K3501" t="s">
        <v>16080</v>
      </c>
      <c r="L3501" t="s">
        <v>16589</v>
      </c>
      <c r="M3501">
        <v>9689</v>
      </c>
      <c r="N3501">
        <v>86</v>
      </c>
      <c r="O3501" t="s">
        <v>16590</v>
      </c>
      <c r="P3501">
        <v>2</v>
      </c>
      <c r="Q3501" t="s">
        <v>16591</v>
      </c>
      <c r="R3501" t="s">
        <v>16592</v>
      </c>
      <c r="S3501">
        <v>23</v>
      </c>
      <c r="T3501" t="s">
        <v>37</v>
      </c>
      <c r="U3501" t="s">
        <v>7698</v>
      </c>
      <c r="V3501" t="s">
        <v>569</v>
      </c>
      <c r="W3501" s="11">
        <v>2000000</v>
      </c>
      <c r="X3501">
        <v>2008</v>
      </c>
      <c r="Y3501">
        <v>18</v>
      </c>
      <c r="Z3501">
        <v>7.8</v>
      </c>
      <c r="AA3501">
        <v>2.35</v>
      </c>
      <c r="AB3501">
        <v>1000</v>
      </c>
    </row>
    <row r="3502" spans="1:28" x14ac:dyDescent="0.35">
      <c r="A3502" t="s">
        <v>28</v>
      </c>
      <c r="B3502" t="s">
        <v>16593</v>
      </c>
      <c r="C3502">
        <v>25</v>
      </c>
      <c r="D3502">
        <v>83</v>
      </c>
      <c r="E3502">
        <v>0</v>
      </c>
      <c r="F3502">
        <v>107</v>
      </c>
      <c r="G3502" t="s">
        <v>16594</v>
      </c>
      <c r="H3502">
        <v>413</v>
      </c>
      <c r="J3502" t="s">
        <v>2284</v>
      </c>
      <c r="K3502" t="s">
        <v>16595</v>
      </c>
      <c r="L3502" t="s">
        <v>16596</v>
      </c>
      <c r="M3502">
        <v>9280</v>
      </c>
      <c r="N3502">
        <v>1149</v>
      </c>
      <c r="O3502" t="s">
        <v>10001</v>
      </c>
      <c r="P3502">
        <v>0</v>
      </c>
      <c r="Q3502" t="s">
        <v>16597</v>
      </c>
      <c r="R3502" t="s">
        <v>16598</v>
      </c>
      <c r="S3502">
        <v>64</v>
      </c>
      <c r="T3502" t="s">
        <v>37</v>
      </c>
      <c r="U3502" t="s">
        <v>38</v>
      </c>
      <c r="V3502" t="s">
        <v>569</v>
      </c>
      <c r="W3502" s="11">
        <v>2000000</v>
      </c>
      <c r="X3502">
        <v>2010</v>
      </c>
      <c r="Y3502">
        <v>167</v>
      </c>
      <c r="Z3502">
        <v>5.5</v>
      </c>
      <c r="AA3502">
        <v>2.35</v>
      </c>
      <c r="AB3502">
        <v>0</v>
      </c>
    </row>
    <row r="3503" spans="1:28" x14ac:dyDescent="0.35">
      <c r="A3503" t="s">
        <v>28</v>
      </c>
      <c r="B3503" t="s">
        <v>3839</v>
      </c>
      <c r="C3503">
        <v>40</v>
      </c>
      <c r="D3503">
        <v>82</v>
      </c>
      <c r="E3503">
        <v>11000</v>
      </c>
      <c r="F3503">
        <v>167</v>
      </c>
      <c r="G3503" t="s">
        <v>16599</v>
      </c>
      <c r="H3503">
        <v>11000</v>
      </c>
      <c r="J3503" t="s">
        <v>1611</v>
      </c>
      <c r="K3503" t="s">
        <v>3839</v>
      </c>
      <c r="L3503" t="s">
        <v>16600</v>
      </c>
      <c r="M3503">
        <v>27646</v>
      </c>
      <c r="N3503">
        <v>11700</v>
      </c>
      <c r="O3503" t="s">
        <v>15459</v>
      </c>
      <c r="P3503">
        <v>3</v>
      </c>
      <c r="Q3503" t="s">
        <v>16601</v>
      </c>
      <c r="R3503" t="s">
        <v>16602</v>
      </c>
      <c r="S3503">
        <v>105</v>
      </c>
      <c r="T3503" t="s">
        <v>37</v>
      </c>
      <c r="U3503" t="s">
        <v>38</v>
      </c>
      <c r="V3503" t="s">
        <v>12734</v>
      </c>
      <c r="W3503" s="11">
        <v>2000000</v>
      </c>
      <c r="X3503">
        <v>1971</v>
      </c>
      <c r="Y3503">
        <v>430</v>
      </c>
      <c r="Z3503">
        <v>7.1</v>
      </c>
      <c r="AA3503">
        <v>1.37</v>
      </c>
      <c r="AB3503">
        <v>0</v>
      </c>
    </row>
    <row r="3504" spans="1:28" x14ac:dyDescent="0.35">
      <c r="A3504" t="s">
        <v>720</v>
      </c>
      <c r="B3504" t="s">
        <v>16603</v>
      </c>
      <c r="C3504">
        <v>90</v>
      </c>
      <c r="D3504">
        <v>92</v>
      </c>
      <c r="E3504">
        <v>0</v>
      </c>
      <c r="F3504">
        <v>18</v>
      </c>
      <c r="G3504" t="s">
        <v>16604</v>
      </c>
      <c r="H3504">
        <v>1000</v>
      </c>
      <c r="I3504" s="11">
        <v>7927</v>
      </c>
      <c r="J3504" t="s">
        <v>16605</v>
      </c>
      <c r="K3504" t="s">
        <v>16606</v>
      </c>
      <c r="L3504" t="s">
        <v>16607</v>
      </c>
      <c r="M3504">
        <v>19236</v>
      </c>
      <c r="N3504">
        <v>1055</v>
      </c>
      <c r="O3504" t="s">
        <v>16608</v>
      </c>
      <c r="P3504">
        <v>1</v>
      </c>
      <c r="Q3504" t="s">
        <v>16609</v>
      </c>
      <c r="R3504" t="s">
        <v>16610</v>
      </c>
      <c r="S3504">
        <v>175</v>
      </c>
      <c r="T3504" t="s">
        <v>37</v>
      </c>
      <c r="U3504" t="s">
        <v>38</v>
      </c>
      <c r="V3504" t="s">
        <v>4621</v>
      </c>
      <c r="W3504" s="11">
        <v>2300000</v>
      </c>
      <c r="X3504">
        <v>1947</v>
      </c>
      <c r="Y3504">
        <v>29</v>
      </c>
      <c r="Z3504">
        <v>7.7</v>
      </c>
      <c r="AA3504">
        <v>1.37</v>
      </c>
      <c r="AB3504">
        <v>0</v>
      </c>
    </row>
    <row r="3505" spans="1:28" x14ac:dyDescent="0.35">
      <c r="A3505" t="s">
        <v>720</v>
      </c>
      <c r="B3505" t="s">
        <v>16611</v>
      </c>
      <c r="C3505">
        <v>94</v>
      </c>
      <c r="D3505">
        <v>106</v>
      </c>
      <c r="E3505">
        <v>5</v>
      </c>
      <c r="F3505">
        <v>356</v>
      </c>
      <c r="G3505" t="s">
        <v>15604</v>
      </c>
      <c r="H3505">
        <v>416</v>
      </c>
      <c r="I3505" s="11">
        <v>2436</v>
      </c>
      <c r="J3505" t="s">
        <v>16612</v>
      </c>
      <c r="K3505" t="s">
        <v>16613</v>
      </c>
      <c r="L3505" t="s">
        <v>16614</v>
      </c>
      <c r="M3505">
        <v>344</v>
      </c>
      <c r="N3505">
        <v>1611</v>
      </c>
      <c r="O3505" t="s">
        <v>16615</v>
      </c>
      <c r="P3505">
        <v>2</v>
      </c>
      <c r="Q3505" t="s">
        <v>16616</v>
      </c>
      <c r="R3505" t="s">
        <v>16617</v>
      </c>
      <c r="S3505">
        <v>19</v>
      </c>
      <c r="T3505" t="s">
        <v>37</v>
      </c>
      <c r="U3505" t="s">
        <v>38</v>
      </c>
      <c r="V3505" t="s">
        <v>4621</v>
      </c>
      <c r="W3505" s="11">
        <v>2000000</v>
      </c>
      <c r="X3505">
        <v>2012</v>
      </c>
      <c r="Y3505">
        <v>403</v>
      </c>
      <c r="Z3505">
        <v>5.7</v>
      </c>
      <c r="AA3505">
        <v>2.35</v>
      </c>
      <c r="AB3505">
        <v>655</v>
      </c>
    </row>
    <row r="3506" spans="1:28" x14ac:dyDescent="0.35">
      <c r="A3506" t="s">
        <v>28</v>
      </c>
      <c r="B3506" t="s">
        <v>4651</v>
      </c>
      <c r="C3506">
        <v>25</v>
      </c>
      <c r="D3506">
        <v>99</v>
      </c>
      <c r="E3506">
        <v>44</v>
      </c>
      <c r="F3506">
        <v>137</v>
      </c>
      <c r="G3506" t="s">
        <v>16618</v>
      </c>
      <c r="H3506">
        <v>907</v>
      </c>
      <c r="J3506" t="s">
        <v>5638</v>
      </c>
      <c r="K3506" t="s">
        <v>16619</v>
      </c>
      <c r="L3506" t="s">
        <v>16620</v>
      </c>
      <c r="M3506">
        <v>6804</v>
      </c>
      <c r="N3506">
        <v>1807</v>
      </c>
      <c r="O3506" t="s">
        <v>16621</v>
      </c>
      <c r="P3506">
        <v>0</v>
      </c>
      <c r="Q3506" t="s">
        <v>16622</v>
      </c>
      <c r="R3506" t="s">
        <v>16623</v>
      </c>
      <c r="S3506">
        <v>72</v>
      </c>
      <c r="T3506" t="s">
        <v>37</v>
      </c>
      <c r="U3506" t="s">
        <v>38</v>
      </c>
      <c r="V3506" t="s">
        <v>5738</v>
      </c>
      <c r="W3506" s="11">
        <v>2000000</v>
      </c>
      <c r="X3506">
        <v>1966</v>
      </c>
      <c r="Y3506">
        <v>164</v>
      </c>
      <c r="Z3506">
        <v>7</v>
      </c>
      <c r="AA3506">
        <v>1.85</v>
      </c>
      <c r="AB3506">
        <v>805</v>
      </c>
    </row>
    <row r="3507" spans="1:28" x14ac:dyDescent="0.35">
      <c r="A3507" t="s">
        <v>28</v>
      </c>
      <c r="B3507" t="s">
        <v>16624</v>
      </c>
      <c r="C3507">
        <v>2</v>
      </c>
      <c r="D3507">
        <v>108</v>
      </c>
      <c r="E3507">
        <v>531</v>
      </c>
      <c r="F3507">
        <v>894</v>
      </c>
      <c r="G3507" t="s">
        <v>10476</v>
      </c>
      <c r="H3507">
        <v>10000</v>
      </c>
      <c r="J3507" t="s">
        <v>16625</v>
      </c>
      <c r="K3507" t="s">
        <v>10083</v>
      </c>
      <c r="L3507" t="s">
        <v>16626</v>
      </c>
      <c r="M3507">
        <v>583</v>
      </c>
      <c r="N3507">
        <v>15707</v>
      </c>
      <c r="O3507" t="s">
        <v>275</v>
      </c>
      <c r="P3507">
        <v>1</v>
      </c>
      <c r="Q3507" t="s">
        <v>16627</v>
      </c>
      <c r="R3507" t="s">
        <v>16628</v>
      </c>
      <c r="S3507">
        <v>14</v>
      </c>
      <c r="T3507" t="s">
        <v>37</v>
      </c>
      <c r="U3507" t="s">
        <v>38</v>
      </c>
      <c r="V3507" t="s">
        <v>39</v>
      </c>
      <c r="W3507" s="11">
        <v>2000000</v>
      </c>
      <c r="X3507">
        <v>2011</v>
      </c>
      <c r="Y3507">
        <v>1000</v>
      </c>
      <c r="Z3507">
        <v>4.4000000000000004</v>
      </c>
      <c r="AB3507">
        <v>651</v>
      </c>
    </row>
    <row r="3508" spans="1:28" x14ac:dyDescent="0.35">
      <c r="A3508" t="s">
        <v>28</v>
      </c>
      <c r="B3508" t="s">
        <v>16629</v>
      </c>
      <c r="C3508">
        <v>23</v>
      </c>
      <c r="D3508">
        <v>88</v>
      </c>
      <c r="E3508">
        <v>6</v>
      </c>
      <c r="F3508">
        <v>233</v>
      </c>
      <c r="G3508" t="s">
        <v>16630</v>
      </c>
      <c r="H3508">
        <v>680</v>
      </c>
      <c r="J3508" t="s">
        <v>7191</v>
      </c>
      <c r="K3508" t="s">
        <v>16631</v>
      </c>
      <c r="L3508" t="s">
        <v>16632</v>
      </c>
      <c r="M3508">
        <v>2348</v>
      </c>
      <c r="N3508">
        <v>1425</v>
      </c>
      <c r="O3508" t="s">
        <v>16633</v>
      </c>
      <c r="P3508">
        <v>0</v>
      </c>
      <c r="Q3508" t="s">
        <v>16634</v>
      </c>
      <c r="R3508" t="s">
        <v>16635</v>
      </c>
      <c r="S3508">
        <v>25</v>
      </c>
      <c r="T3508" t="s">
        <v>37</v>
      </c>
      <c r="U3508" t="s">
        <v>38</v>
      </c>
      <c r="V3508" t="s">
        <v>569</v>
      </c>
      <c r="W3508" s="11">
        <v>1250000</v>
      </c>
      <c r="X3508">
        <v>2015</v>
      </c>
      <c r="Y3508">
        <v>418</v>
      </c>
      <c r="Z3508">
        <v>3.4</v>
      </c>
      <c r="AB3508">
        <v>0</v>
      </c>
    </row>
    <row r="3509" spans="1:28" x14ac:dyDescent="0.35">
      <c r="A3509" t="s">
        <v>28</v>
      </c>
      <c r="B3509" t="s">
        <v>16637</v>
      </c>
      <c r="C3509">
        <v>18</v>
      </c>
      <c r="D3509">
        <v>92</v>
      </c>
      <c r="E3509">
        <v>3</v>
      </c>
      <c r="F3509">
        <v>412</v>
      </c>
      <c r="G3509" t="s">
        <v>16638</v>
      </c>
      <c r="H3509">
        <v>11000</v>
      </c>
      <c r="J3509" t="s">
        <v>9667</v>
      </c>
      <c r="K3509" t="s">
        <v>16639</v>
      </c>
      <c r="L3509" t="s">
        <v>16640</v>
      </c>
      <c r="M3509">
        <v>838</v>
      </c>
      <c r="N3509">
        <v>13583</v>
      </c>
      <c r="O3509" t="s">
        <v>16641</v>
      </c>
      <c r="P3509">
        <v>0</v>
      </c>
      <c r="Q3509" t="s">
        <v>16642</v>
      </c>
      <c r="R3509" t="s">
        <v>16643</v>
      </c>
      <c r="S3509">
        <v>17</v>
      </c>
      <c r="T3509" t="s">
        <v>37</v>
      </c>
      <c r="U3509" t="s">
        <v>38</v>
      </c>
      <c r="V3509" t="s">
        <v>4621</v>
      </c>
      <c r="W3509" s="11">
        <v>2000000</v>
      </c>
      <c r="X3509">
        <v>2015</v>
      </c>
      <c r="Y3509">
        <v>1000</v>
      </c>
      <c r="Z3509">
        <v>3.4</v>
      </c>
      <c r="AB3509">
        <v>728</v>
      </c>
    </row>
    <row r="3510" spans="1:28" x14ac:dyDescent="0.35">
      <c r="A3510" t="s">
        <v>720</v>
      </c>
      <c r="B3510" t="s">
        <v>16644</v>
      </c>
      <c r="C3510">
        <v>45</v>
      </c>
      <c r="D3510">
        <v>99</v>
      </c>
      <c r="E3510">
        <v>28</v>
      </c>
      <c r="F3510">
        <v>223</v>
      </c>
      <c r="G3510" t="s">
        <v>5710</v>
      </c>
      <c r="H3510">
        <v>18000</v>
      </c>
      <c r="I3510" s="11">
        <v>4600000</v>
      </c>
      <c r="J3510" t="s">
        <v>1872</v>
      </c>
      <c r="K3510" t="s">
        <v>572</v>
      </c>
      <c r="L3510" t="s">
        <v>16645</v>
      </c>
      <c r="M3510">
        <v>11763</v>
      </c>
      <c r="N3510">
        <v>19649</v>
      </c>
      <c r="O3510" t="s">
        <v>6283</v>
      </c>
      <c r="P3510">
        <v>2</v>
      </c>
      <c r="Q3510" t="s">
        <v>16646</v>
      </c>
      <c r="R3510" t="s">
        <v>16647</v>
      </c>
      <c r="S3510">
        <v>111</v>
      </c>
      <c r="T3510" t="s">
        <v>37</v>
      </c>
      <c r="U3510" t="s">
        <v>38</v>
      </c>
      <c r="V3510" t="s">
        <v>569</v>
      </c>
      <c r="W3510" s="11">
        <v>1900000</v>
      </c>
      <c r="X3510">
        <v>1986</v>
      </c>
      <c r="Y3510">
        <v>1000</v>
      </c>
      <c r="Z3510">
        <v>7.1</v>
      </c>
      <c r="AA3510">
        <v>1.85</v>
      </c>
      <c r="AB3510">
        <v>0</v>
      </c>
    </row>
    <row r="3511" spans="1:28" x14ac:dyDescent="0.35">
      <c r="A3511" t="s">
        <v>28</v>
      </c>
      <c r="B3511" t="s">
        <v>12441</v>
      </c>
      <c r="C3511">
        <v>60</v>
      </c>
      <c r="D3511">
        <v>103</v>
      </c>
      <c r="E3511">
        <v>35</v>
      </c>
      <c r="F3511">
        <v>482</v>
      </c>
      <c r="G3511" t="s">
        <v>2443</v>
      </c>
      <c r="H3511">
        <v>548</v>
      </c>
      <c r="I3511" s="11">
        <v>1420578</v>
      </c>
      <c r="J3511" t="s">
        <v>5091</v>
      </c>
      <c r="K3511" t="s">
        <v>3069</v>
      </c>
      <c r="L3511" t="s">
        <v>16648</v>
      </c>
      <c r="M3511">
        <v>4894</v>
      </c>
      <c r="N3511">
        <v>2389</v>
      </c>
      <c r="O3511" t="s">
        <v>5332</v>
      </c>
      <c r="P3511">
        <v>0</v>
      </c>
      <c r="Q3511" t="s">
        <v>16649</v>
      </c>
      <c r="R3511" t="s">
        <v>16650</v>
      </c>
      <c r="S3511">
        <v>122</v>
      </c>
      <c r="T3511" t="s">
        <v>37</v>
      </c>
      <c r="U3511" t="s">
        <v>38</v>
      </c>
      <c r="V3511" t="s">
        <v>39</v>
      </c>
      <c r="W3511" s="11">
        <v>1900000</v>
      </c>
      <c r="X3511">
        <v>2003</v>
      </c>
      <c r="Y3511">
        <v>495</v>
      </c>
      <c r="Z3511">
        <v>6.4</v>
      </c>
      <c r="AA3511">
        <v>2.35</v>
      </c>
      <c r="AB3511">
        <v>298</v>
      </c>
    </row>
    <row r="3512" spans="1:28" x14ac:dyDescent="0.35">
      <c r="A3512" t="s">
        <v>28</v>
      </c>
      <c r="B3512" t="s">
        <v>11054</v>
      </c>
      <c r="C3512">
        <v>363</v>
      </c>
      <c r="D3512">
        <v>95</v>
      </c>
      <c r="E3512">
        <v>89</v>
      </c>
      <c r="F3512">
        <v>263</v>
      </c>
      <c r="G3512" t="s">
        <v>3552</v>
      </c>
      <c r="H3512">
        <v>16000</v>
      </c>
      <c r="I3512" s="11">
        <v>1028658</v>
      </c>
      <c r="J3512" t="s">
        <v>1861</v>
      </c>
      <c r="K3512" t="s">
        <v>310</v>
      </c>
      <c r="L3512" t="s">
        <v>16651</v>
      </c>
      <c r="M3512">
        <v>118684</v>
      </c>
      <c r="N3512">
        <v>17471</v>
      </c>
      <c r="O3512" t="s">
        <v>16652</v>
      </c>
      <c r="P3512">
        <v>0</v>
      </c>
      <c r="Q3512" t="s">
        <v>16653</v>
      </c>
      <c r="R3512" t="s">
        <v>16654</v>
      </c>
      <c r="S3512">
        <v>447</v>
      </c>
      <c r="T3512" t="s">
        <v>37</v>
      </c>
      <c r="U3512" t="s">
        <v>3428</v>
      </c>
      <c r="V3512" t="s">
        <v>569</v>
      </c>
      <c r="W3512" s="11">
        <v>3000000</v>
      </c>
      <c r="X3512">
        <v>2010</v>
      </c>
      <c r="Y3512">
        <v>517</v>
      </c>
      <c r="Z3512">
        <v>7</v>
      </c>
      <c r="AA3512">
        <v>2.35</v>
      </c>
      <c r="AB3512">
        <v>24000</v>
      </c>
    </row>
    <row r="3513" spans="1:28" x14ac:dyDescent="0.35">
      <c r="A3513" t="s">
        <v>28</v>
      </c>
      <c r="B3513" t="s">
        <v>16655</v>
      </c>
      <c r="C3513">
        <v>14</v>
      </c>
      <c r="D3513">
        <v>95</v>
      </c>
      <c r="E3513">
        <v>0</v>
      </c>
      <c r="F3513">
        <v>164</v>
      </c>
      <c r="G3513" t="s">
        <v>16656</v>
      </c>
      <c r="H3513">
        <v>533</v>
      </c>
      <c r="I3513" s="11">
        <v>18435</v>
      </c>
      <c r="J3513" t="s">
        <v>3270</v>
      </c>
      <c r="K3513" t="s">
        <v>16657</v>
      </c>
      <c r="L3513" t="s">
        <v>16658</v>
      </c>
      <c r="M3513">
        <v>1010</v>
      </c>
      <c r="N3513">
        <v>1082</v>
      </c>
      <c r="O3513" t="s">
        <v>5691</v>
      </c>
      <c r="P3513">
        <v>5</v>
      </c>
      <c r="Q3513" t="s">
        <v>16659</v>
      </c>
      <c r="R3513" t="s">
        <v>16660</v>
      </c>
      <c r="S3513">
        <v>15</v>
      </c>
      <c r="T3513" t="s">
        <v>1417</v>
      </c>
      <c r="U3513" t="s">
        <v>1418</v>
      </c>
      <c r="V3513" t="s">
        <v>5347</v>
      </c>
      <c r="W3513" s="11">
        <v>1400000</v>
      </c>
      <c r="X3513">
        <v>2006</v>
      </c>
      <c r="Y3513">
        <v>323</v>
      </c>
      <c r="Z3513">
        <v>5.8</v>
      </c>
      <c r="AA3513">
        <v>1.85</v>
      </c>
      <c r="AB3513">
        <v>104</v>
      </c>
    </row>
    <row r="3514" spans="1:28" x14ac:dyDescent="0.35">
      <c r="A3514" t="s">
        <v>28</v>
      </c>
      <c r="B3514" t="s">
        <v>7953</v>
      </c>
      <c r="C3514">
        <v>359</v>
      </c>
      <c r="D3514">
        <v>100</v>
      </c>
      <c r="E3514">
        <v>108</v>
      </c>
      <c r="F3514">
        <v>534</v>
      </c>
      <c r="G3514" t="s">
        <v>229</v>
      </c>
      <c r="H3514">
        <v>17000</v>
      </c>
      <c r="I3514" s="11">
        <v>35266619</v>
      </c>
      <c r="J3514" t="s">
        <v>4835</v>
      </c>
      <c r="K3514" t="s">
        <v>479</v>
      </c>
      <c r="L3514" t="s">
        <v>7954</v>
      </c>
      <c r="M3514">
        <v>108248</v>
      </c>
      <c r="N3514">
        <v>20051</v>
      </c>
      <c r="O3514" t="s">
        <v>7498</v>
      </c>
      <c r="P3514">
        <v>1</v>
      </c>
      <c r="Q3514" t="s">
        <v>7955</v>
      </c>
      <c r="R3514" t="s">
        <v>7956</v>
      </c>
      <c r="S3514">
        <v>371</v>
      </c>
      <c r="T3514" t="s">
        <v>37</v>
      </c>
      <c r="U3514" t="s">
        <v>38</v>
      </c>
      <c r="V3514" t="s">
        <v>569</v>
      </c>
      <c r="W3514" s="11">
        <v>30000000</v>
      </c>
      <c r="X3514">
        <v>2013</v>
      </c>
      <c r="Y3514">
        <v>2000</v>
      </c>
      <c r="Z3514">
        <v>5.9</v>
      </c>
      <c r="AA3514">
        <v>2.35</v>
      </c>
      <c r="AB3514">
        <v>39000</v>
      </c>
    </row>
    <row r="3515" spans="1:28" x14ac:dyDescent="0.35">
      <c r="A3515" t="s">
        <v>28</v>
      </c>
      <c r="B3515" t="s">
        <v>6001</v>
      </c>
      <c r="C3515">
        <v>256</v>
      </c>
      <c r="D3515">
        <v>101</v>
      </c>
      <c r="E3515">
        <v>0</v>
      </c>
      <c r="F3515">
        <v>574</v>
      </c>
      <c r="G3515" t="s">
        <v>6958</v>
      </c>
      <c r="H3515">
        <v>40000</v>
      </c>
      <c r="I3515" s="11">
        <v>26505000</v>
      </c>
      <c r="J3515" t="s">
        <v>6096</v>
      </c>
      <c r="K3515" t="s">
        <v>43</v>
      </c>
      <c r="L3515" t="s">
        <v>6959</v>
      </c>
      <c r="M3515">
        <v>149293</v>
      </c>
      <c r="N3515">
        <v>42918</v>
      </c>
      <c r="O3515" t="s">
        <v>6960</v>
      </c>
      <c r="P3515">
        <v>1</v>
      </c>
      <c r="Q3515" t="s">
        <v>6961</v>
      </c>
      <c r="R3515" t="s">
        <v>6962</v>
      </c>
      <c r="S3515">
        <v>668</v>
      </c>
      <c r="T3515" t="s">
        <v>37</v>
      </c>
      <c r="U3515" t="s">
        <v>38</v>
      </c>
      <c r="V3515" t="s">
        <v>6963</v>
      </c>
      <c r="W3515" s="11">
        <v>1800000</v>
      </c>
      <c r="X3515">
        <v>1984</v>
      </c>
      <c r="Y3515">
        <v>852</v>
      </c>
      <c r="Z3515">
        <v>7.5</v>
      </c>
      <c r="AA3515">
        <v>1.85</v>
      </c>
      <c r="AB3515">
        <v>10000</v>
      </c>
    </row>
    <row r="3516" spans="1:28" x14ac:dyDescent="0.35">
      <c r="A3516" t="s">
        <v>28</v>
      </c>
      <c r="B3516" t="s">
        <v>11648</v>
      </c>
      <c r="C3516">
        <v>194</v>
      </c>
      <c r="D3516">
        <v>90</v>
      </c>
      <c r="E3516">
        <v>120</v>
      </c>
      <c r="F3516">
        <v>0</v>
      </c>
      <c r="G3516" t="s">
        <v>16661</v>
      </c>
      <c r="H3516">
        <v>41</v>
      </c>
      <c r="I3516" s="11">
        <v>2957978</v>
      </c>
      <c r="J3516" t="s">
        <v>16662</v>
      </c>
      <c r="K3516" t="s">
        <v>16663</v>
      </c>
      <c r="L3516" t="s">
        <v>16664</v>
      </c>
      <c r="M3516">
        <v>40481</v>
      </c>
      <c r="N3516">
        <v>68</v>
      </c>
      <c r="O3516" t="s">
        <v>16665</v>
      </c>
      <c r="P3516">
        <v>0</v>
      </c>
      <c r="Q3516" t="s">
        <v>16666</v>
      </c>
      <c r="R3516" t="s">
        <v>16667</v>
      </c>
      <c r="S3516">
        <v>134</v>
      </c>
      <c r="T3516" t="s">
        <v>37</v>
      </c>
      <c r="U3516" t="s">
        <v>56</v>
      </c>
      <c r="V3516" t="s">
        <v>39</v>
      </c>
      <c r="W3516" s="11">
        <v>1000000</v>
      </c>
      <c r="X3516">
        <v>2008</v>
      </c>
      <c r="Y3516">
        <v>27</v>
      </c>
      <c r="Z3516">
        <v>7.8</v>
      </c>
      <c r="AA3516">
        <v>1.85</v>
      </c>
      <c r="AB3516">
        <v>0</v>
      </c>
    </row>
    <row r="3517" spans="1:28" x14ac:dyDescent="0.35">
      <c r="A3517" t="s">
        <v>28</v>
      </c>
      <c r="B3517" t="s">
        <v>16668</v>
      </c>
      <c r="C3517">
        <v>10</v>
      </c>
      <c r="D3517">
        <v>89</v>
      </c>
      <c r="E3517">
        <v>47</v>
      </c>
      <c r="F3517">
        <v>585</v>
      </c>
      <c r="G3517" t="s">
        <v>16669</v>
      </c>
      <c r="H3517">
        <v>628</v>
      </c>
      <c r="I3517" s="11">
        <v>444044</v>
      </c>
      <c r="J3517" t="s">
        <v>3270</v>
      </c>
      <c r="K3517" t="s">
        <v>7064</v>
      </c>
      <c r="L3517" t="s">
        <v>16670</v>
      </c>
      <c r="M3517">
        <v>744</v>
      </c>
      <c r="N3517">
        <v>4249</v>
      </c>
      <c r="O3517" t="s">
        <v>5000</v>
      </c>
      <c r="P3517">
        <v>6</v>
      </c>
      <c r="Q3517" t="s">
        <v>16671</v>
      </c>
      <c r="R3517" t="s">
        <v>16672</v>
      </c>
      <c r="S3517">
        <v>19</v>
      </c>
      <c r="T3517" t="s">
        <v>37</v>
      </c>
      <c r="U3517" t="s">
        <v>38</v>
      </c>
      <c r="V3517" t="s">
        <v>569</v>
      </c>
      <c r="W3517" s="11">
        <v>1900000</v>
      </c>
      <c r="X3517">
        <v>2015</v>
      </c>
      <c r="Y3517">
        <v>606</v>
      </c>
      <c r="Z3517">
        <v>7.2</v>
      </c>
      <c r="AA3517">
        <v>1.85</v>
      </c>
      <c r="AB3517">
        <v>1000</v>
      </c>
    </row>
    <row r="3518" spans="1:28" x14ac:dyDescent="0.35">
      <c r="A3518" t="s">
        <v>28</v>
      </c>
      <c r="B3518" t="s">
        <v>16673</v>
      </c>
      <c r="C3518">
        <v>311</v>
      </c>
      <c r="D3518">
        <v>87</v>
      </c>
      <c r="E3518">
        <v>13</v>
      </c>
      <c r="F3518">
        <v>308</v>
      </c>
      <c r="G3518" t="s">
        <v>15580</v>
      </c>
      <c r="H3518">
        <v>463</v>
      </c>
      <c r="I3518" s="11">
        <v>40990055</v>
      </c>
      <c r="J3518" t="s">
        <v>4207</v>
      </c>
      <c r="K3518" t="s">
        <v>15939</v>
      </c>
      <c r="L3518" t="s">
        <v>16674</v>
      </c>
      <c r="M3518">
        <v>41509</v>
      </c>
      <c r="N3518">
        <v>1958</v>
      </c>
      <c r="O3518" t="s">
        <v>16675</v>
      </c>
      <c r="P3518">
        <v>0</v>
      </c>
      <c r="Q3518" t="s">
        <v>16676</v>
      </c>
      <c r="R3518" t="s">
        <v>16677</v>
      </c>
      <c r="S3518">
        <v>300</v>
      </c>
      <c r="T3518" t="s">
        <v>37</v>
      </c>
      <c r="U3518" t="s">
        <v>1418</v>
      </c>
      <c r="V3518" t="s">
        <v>39</v>
      </c>
      <c r="W3518" s="11">
        <v>1800000</v>
      </c>
      <c r="X3518">
        <v>2010</v>
      </c>
      <c r="Y3518">
        <v>400</v>
      </c>
      <c r="Z3518">
        <v>5.6</v>
      </c>
      <c r="AA3518">
        <v>1.85</v>
      </c>
      <c r="AB3518">
        <v>0</v>
      </c>
    </row>
    <row r="3519" spans="1:28" x14ac:dyDescent="0.35">
      <c r="A3519" t="s">
        <v>28</v>
      </c>
      <c r="B3519" t="s">
        <v>16678</v>
      </c>
      <c r="C3519">
        <v>85</v>
      </c>
      <c r="D3519">
        <v>118</v>
      </c>
      <c r="E3519">
        <v>12</v>
      </c>
      <c r="F3519">
        <v>67</v>
      </c>
      <c r="G3519" t="s">
        <v>16679</v>
      </c>
      <c r="H3519">
        <v>201</v>
      </c>
      <c r="I3519" s="11">
        <v>5709616</v>
      </c>
      <c r="J3519" t="s">
        <v>209</v>
      </c>
      <c r="K3519" t="s">
        <v>146</v>
      </c>
      <c r="L3519" t="s">
        <v>16680</v>
      </c>
      <c r="M3519">
        <v>11088</v>
      </c>
      <c r="N3519">
        <v>546</v>
      </c>
      <c r="O3519" t="s">
        <v>2779</v>
      </c>
      <c r="P3519">
        <v>0</v>
      </c>
      <c r="Q3519" t="s">
        <v>16681</v>
      </c>
      <c r="R3519" t="s">
        <v>16682</v>
      </c>
      <c r="S3519">
        <v>110</v>
      </c>
      <c r="T3519" t="s">
        <v>2679</v>
      </c>
      <c r="U3519" t="s">
        <v>2795</v>
      </c>
      <c r="V3519" t="s">
        <v>569</v>
      </c>
      <c r="W3519" s="11">
        <v>1800000</v>
      </c>
      <c r="X3519">
        <v>2002</v>
      </c>
      <c r="Y3519">
        <v>163</v>
      </c>
      <c r="Z3519">
        <v>6.8</v>
      </c>
      <c r="AA3519">
        <v>1.85</v>
      </c>
      <c r="AB3519">
        <v>544</v>
      </c>
    </row>
    <row r="3520" spans="1:28" x14ac:dyDescent="0.35">
      <c r="A3520" t="s">
        <v>28</v>
      </c>
      <c r="B3520" t="s">
        <v>16683</v>
      </c>
      <c r="C3520">
        <v>663</v>
      </c>
      <c r="D3520">
        <v>93</v>
      </c>
      <c r="E3520">
        <v>188</v>
      </c>
      <c r="F3520">
        <v>168</v>
      </c>
      <c r="G3520" t="s">
        <v>16684</v>
      </c>
      <c r="H3520">
        <v>2000</v>
      </c>
      <c r="I3520" s="11">
        <v>12784397</v>
      </c>
      <c r="J3520" t="s">
        <v>5091</v>
      </c>
      <c r="K3520" t="s">
        <v>3581</v>
      </c>
      <c r="L3520" t="s">
        <v>16685</v>
      </c>
      <c r="M3520">
        <v>70336</v>
      </c>
      <c r="N3520">
        <v>2658</v>
      </c>
      <c r="O3520" t="s">
        <v>16686</v>
      </c>
      <c r="P3520">
        <v>0</v>
      </c>
      <c r="Q3520" t="s">
        <v>16687</v>
      </c>
      <c r="R3520" t="s">
        <v>16688</v>
      </c>
      <c r="S3520">
        <v>269</v>
      </c>
      <c r="T3520" t="s">
        <v>37</v>
      </c>
      <c r="U3520" t="s">
        <v>38</v>
      </c>
      <c r="V3520" t="s">
        <v>39</v>
      </c>
      <c r="W3520" s="11">
        <v>1800000</v>
      </c>
      <c r="X3520">
        <v>2012</v>
      </c>
      <c r="Y3520">
        <v>458</v>
      </c>
      <c r="Z3520">
        <v>7.3</v>
      </c>
      <c r="AA3520">
        <v>1.85</v>
      </c>
      <c r="AB3520">
        <v>31000</v>
      </c>
    </row>
    <row r="3521" spans="1:28" x14ac:dyDescent="0.35">
      <c r="A3521" t="s">
        <v>28</v>
      </c>
      <c r="B3521" t="s">
        <v>16689</v>
      </c>
      <c r="C3521">
        <v>39</v>
      </c>
      <c r="D3521">
        <v>109</v>
      </c>
      <c r="E3521">
        <v>9</v>
      </c>
      <c r="F3521">
        <v>280</v>
      </c>
      <c r="G3521" t="s">
        <v>5261</v>
      </c>
      <c r="H3521">
        <v>767</v>
      </c>
      <c r="I3521" s="11">
        <v>3050934</v>
      </c>
      <c r="J3521" t="s">
        <v>5897</v>
      </c>
      <c r="K3521" t="s">
        <v>6133</v>
      </c>
      <c r="L3521" t="s">
        <v>16690</v>
      </c>
      <c r="M3521">
        <v>2794</v>
      </c>
      <c r="N3521">
        <v>2187</v>
      </c>
      <c r="O3521" t="s">
        <v>12214</v>
      </c>
      <c r="P3521">
        <v>1</v>
      </c>
      <c r="Q3521" t="s">
        <v>16691</v>
      </c>
      <c r="R3521" t="s">
        <v>16692</v>
      </c>
      <c r="S3521">
        <v>78</v>
      </c>
      <c r="T3521" t="s">
        <v>37</v>
      </c>
      <c r="U3521" t="s">
        <v>38</v>
      </c>
      <c r="V3521" t="s">
        <v>39</v>
      </c>
      <c r="W3521" s="11">
        <v>1800000</v>
      </c>
      <c r="X3521">
        <v>2000</v>
      </c>
      <c r="Y3521">
        <v>380</v>
      </c>
      <c r="Z3521">
        <v>7.3</v>
      </c>
      <c r="AA3521">
        <v>1.85</v>
      </c>
      <c r="AB3521">
        <v>0</v>
      </c>
    </row>
    <row r="3522" spans="1:28" x14ac:dyDescent="0.35">
      <c r="A3522" t="s">
        <v>28</v>
      </c>
      <c r="B3522" t="s">
        <v>16694</v>
      </c>
      <c r="C3522">
        <v>53</v>
      </c>
      <c r="D3522">
        <v>113</v>
      </c>
      <c r="E3522">
        <v>15</v>
      </c>
      <c r="F3522">
        <v>491</v>
      </c>
      <c r="G3522" t="s">
        <v>2617</v>
      </c>
      <c r="H3522">
        <v>647</v>
      </c>
      <c r="J3522" t="s">
        <v>5289</v>
      </c>
      <c r="K3522" t="s">
        <v>13063</v>
      </c>
      <c r="L3522" t="s">
        <v>16695</v>
      </c>
      <c r="M3522">
        <v>6267</v>
      </c>
      <c r="N3522">
        <v>2439</v>
      </c>
      <c r="O3522" t="s">
        <v>7501</v>
      </c>
      <c r="P3522">
        <v>0</v>
      </c>
      <c r="Q3522" t="s">
        <v>16696</v>
      </c>
      <c r="R3522" t="s">
        <v>16697</v>
      </c>
      <c r="S3522">
        <v>103</v>
      </c>
      <c r="T3522" t="s">
        <v>37</v>
      </c>
      <c r="U3522" t="s">
        <v>38</v>
      </c>
      <c r="V3522" t="s">
        <v>569</v>
      </c>
      <c r="W3522" s="11">
        <v>1800000</v>
      </c>
      <c r="X3522">
        <v>2007</v>
      </c>
      <c r="Y3522">
        <v>642</v>
      </c>
      <c r="Z3522">
        <v>5.3</v>
      </c>
      <c r="AA3522">
        <v>2.35</v>
      </c>
      <c r="AB3522">
        <v>368</v>
      </c>
    </row>
    <row r="3523" spans="1:28" x14ac:dyDescent="0.35">
      <c r="A3523" t="s">
        <v>28</v>
      </c>
      <c r="B3523" t="s">
        <v>16698</v>
      </c>
      <c r="C3523">
        <v>4</v>
      </c>
      <c r="D3523">
        <v>111</v>
      </c>
      <c r="E3523">
        <v>21</v>
      </c>
      <c r="F3523">
        <v>685</v>
      </c>
      <c r="G3523" t="s">
        <v>9055</v>
      </c>
      <c r="H3523">
        <v>761</v>
      </c>
      <c r="J3523" t="s">
        <v>2450</v>
      </c>
      <c r="K3523" t="s">
        <v>16699</v>
      </c>
      <c r="L3523" t="s">
        <v>16700</v>
      </c>
      <c r="M3523">
        <v>686</v>
      </c>
      <c r="N3523">
        <v>4306</v>
      </c>
      <c r="O3523" t="s">
        <v>8526</v>
      </c>
      <c r="P3523">
        <v>13</v>
      </c>
      <c r="Q3523" t="s">
        <v>16701</v>
      </c>
      <c r="R3523" t="s">
        <v>16702</v>
      </c>
      <c r="S3523">
        <v>8</v>
      </c>
      <c r="T3523" t="s">
        <v>37</v>
      </c>
      <c r="U3523" t="s">
        <v>38</v>
      </c>
      <c r="V3523" t="s">
        <v>4621</v>
      </c>
      <c r="W3523" s="11">
        <v>1800000</v>
      </c>
      <c r="X3523">
        <v>2012</v>
      </c>
      <c r="Y3523">
        <v>713</v>
      </c>
      <c r="Z3523">
        <v>5.4</v>
      </c>
      <c r="AA3523">
        <v>1.85</v>
      </c>
      <c r="AB3523">
        <v>569</v>
      </c>
    </row>
    <row r="3524" spans="1:28" x14ac:dyDescent="0.35">
      <c r="A3524" t="s">
        <v>720</v>
      </c>
      <c r="B3524" t="s">
        <v>1784</v>
      </c>
      <c r="C3524">
        <v>181</v>
      </c>
      <c r="D3524">
        <v>81</v>
      </c>
      <c r="E3524">
        <v>670</v>
      </c>
      <c r="F3524">
        <v>34</v>
      </c>
      <c r="G3524" t="s">
        <v>16703</v>
      </c>
      <c r="H3524">
        <v>486</v>
      </c>
      <c r="I3524" s="11">
        <v>7267324</v>
      </c>
      <c r="J3524" t="s">
        <v>1872</v>
      </c>
      <c r="K3524" t="s">
        <v>2966</v>
      </c>
      <c r="L3524" t="s">
        <v>16704</v>
      </c>
      <c r="M3524">
        <v>161471</v>
      </c>
      <c r="N3524">
        <v>623</v>
      </c>
      <c r="O3524" t="s">
        <v>16705</v>
      </c>
      <c r="P3524">
        <v>1</v>
      </c>
      <c r="Q3524" t="s">
        <v>16706</v>
      </c>
      <c r="R3524" t="s">
        <v>16707</v>
      </c>
      <c r="S3524">
        <v>709</v>
      </c>
      <c r="T3524" t="s">
        <v>8230</v>
      </c>
      <c r="U3524" t="s">
        <v>740</v>
      </c>
      <c r="V3524" t="s">
        <v>569</v>
      </c>
      <c r="W3524" s="11">
        <v>3500000</v>
      </c>
      <c r="X3524">
        <v>1998</v>
      </c>
      <c r="Y3524">
        <v>37</v>
      </c>
      <c r="Z3524">
        <v>7.8</v>
      </c>
      <c r="AA3524">
        <v>1.85</v>
      </c>
      <c r="AB3524">
        <v>0</v>
      </c>
    </row>
    <row r="3525" spans="1:28" x14ac:dyDescent="0.35">
      <c r="A3525" t="s">
        <v>28</v>
      </c>
      <c r="B3525" t="s">
        <v>16708</v>
      </c>
      <c r="C3525">
        <v>114</v>
      </c>
      <c r="D3525">
        <v>93</v>
      </c>
      <c r="E3525">
        <v>75</v>
      </c>
      <c r="F3525">
        <v>446</v>
      </c>
      <c r="G3525" t="s">
        <v>16709</v>
      </c>
      <c r="H3525">
        <v>701</v>
      </c>
      <c r="I3525" s="11">
        <v>145540</v>
      </c>
      <c r="J3525" t="s">
        <v>10645</v>
      </c>
      <c r="K3525" t="s">
        <v>15473</v>
      </c>
      <c r="L3525" t="s">
        <v>16710</v>
      </c>
      <c r="M3525">
        <v>26773</v>
      </c>
      <c r="N3525">
        <v>2489</v>
      </c>
      <c r="O3525" t="s">
        <v>10534</v>
      </c>
      <c r="P3525">
        <v>1</v>
      </c>
      <c r="Q3525" t="s">
        <v>16711</v>
      </c>
      <c r="R3525" t="s">
        <v>16712</v>
      </c>
      <c r="S3525">
        <v>277</v>
      </c>
      <c r="T3525" t="s">
        <v>37</v>
      </c>
      <c r="U3525" t="s">
        <v>38</v>
      </c>
      <c r="V3525" t="s">
        <v>569</v>
      </c>
      <c r="W3525" s="11">
        <v>500000</v>
      </c>
      <c r="X3525">
        <v>2002</v>
      </c>
      <c r="Y3525">
        <v>461</v>
      </c>
      <c r="Z3525">
        <v>6.7</v>
      </c>
      <c r="AA3525">
        <v>1.85</v>
      </c>
      <c r="AB3525">
        <v>0</v>
      </c>
    </row>
    <row r="3526" spans="1:28" x14ac:dyDescent="0.35">
      <c r="A3526" t="s">
        <v>28</v>
      </c>
      <c r="B3526" t="s">
        <v>12212</v>
      </c>
      <c r="C3526">
        <v>179</v>
      </c>
      <c r="D3526">
        <v>138</v>
      </c>
      <c r="E3526">
        <v>143</v>
      </c>
      <c r="F3526">
        <v>783</v>
      </c>
      <c r="G3526" t="s">
        <v>4884</v>
      </c>
      <c r="H3526">
        <v>1000</v>
      </c>
      <c r="I3526" s="11">
        <v>35918429</v>
      </c>
      <c r="J3526" t="s">
        <v>1872</v>
      </c>
      <c r="K3526" t="s">
        <v>133</v>
      </c>
      <c r="L3526" t="s">
        <v>16713</v>
      </c>
      <c r="M3526">
        <v>32415</v>
      </c>
      <c r="N3526">
        <v>3970</v>
      </c>
      <c r="O3526" t="s">
        <v>1306</v>
      </c>
      <c r="P3526">
        <v>1</v>
      </c>
      <c r="Q3526" t="s">
        <v>16714</v>
      </c>
      <c r="R3526" t="s">
        <v>16715</v>
      </c>
      <c r="S3526">
        <v>510</v>
      </c>
      <c r="T3526" t="s">
        <v>37</v>
      </c>
      <c r="U3526" t="s">
        <v>38</v>
      </c>
      <c r="V3526" t="s">
        <v>569</v>
      </c>
      <c r="W3526" s="11">
        <v>1700000</v>
      </c>
      <c r="X3526">
        <v>2001</v>
      </c>
      <c r="Y3526">
        <v>874</v>
      </c>
      <c r="Z3526">
        <v>7.5</v>
      </c>
      <c r="AA3526">
        <v>2.35</v>
      </c>
      <c r="AB3526">
        <v>951</v>
      </c>
    </row>
    <row r="3527" spans="1:28" x14ac:dyDescent="0.35">
      <c r="A3527" t="s">
        <v>28</v>
      </c>
      <c r="B3527" t="s">
        <v>16716</v>
      </c>
      <c r="C3527">
        <v>225</v>
      </c>
      <c r="D3527">
        <v>105</v>
      </c>
      <c r="E3527">
        <v>68</v>
      </c>
      <c r="F3527">
        <v>374</v>
      </c>
      <c r="G3527" t="s">
        <v>992</v>
      </c>
      <c r="H3527">
        <v>635</v>
      </c>
      <c r="I3527" s="11">
        <v>92401</v>
      </c>
      <c r="J3527" t="s">
        <v>5289</v>
      </c>
      <c r="K3527" t="s">
        <v>16717</v>
      </c>
      <c r="L3527" t="s">
        <v>16718</v>
      </c>
      <c r="M3527">
        <v>56402</v>
      </c>
      <c r="N3527">
        <v>2423</v>
      </c>
      <c r="O3527" t="s">
        <v>16719</v>
      </c>
      <c r="P3527">
        <v>0</v>
      </c>
      <c r="Q3527" t="s">
        <v>16720</v>
      </c>
      <c r="R3527" t="s">
        <v>16721</v>
      </c>
      <c r="S3527">
        <v>209</v>
      </c>
      <c r="T3527" t="s">
        <v>37</v>
      </c>
      <c r="U3527" t="s">
        <v>38</v>
      </c>
      <c r="V3527" t="s">
        <v>569</v>
      </c>
      <c r="W3527" s="11">
        <v>2000000</v>
      </c>
      <c r="X3527">
        <v>2010</v>
      </c>
      <c r="Y3527">
        <v>445</v>
      </c>
      <c r="Z3527">
        <v>6.3</v>
      </c>
      <c r="AA3527">
        <v>2.35</v>
      </c>
      <c r="AB3527">
        <v>17000</v>
      </c>
    </row>
    <row r="3528" spans="1:28" x14ac:dyDescent="0.35">
      <c r="A3528" t="s">
        <v>28</v>
      </c>
      <c r="B3528" t="s">
        <v>16722</v>
      </c>
      <c r="C3528">
        <v>77</v>
      </c>
      <c r="D3528">
        <v>98</v>
      </c>
      <c r="E3528">
        <v>3</v>
      </c>
      <c r="F3528">
        <v>327</v>
      </c>
      <c r="G3528" t="s">
        <v>7507</v>
      </c>
      <c r="H3528">
        <v>349</v>
      </c>
      <c r="I3528" s="11">
        <v>1943649</v>
      </c>
      <c r="J3528" t="s">
        <v>4092</v>
      </c>
      <c r="K3528" t="s">
        <v>16723</v>
      </c>
      <c r="L3528" t="s">
        <v>16724</v>
      </c>
      <c r="M3528">
        <v>8697</v>
      </c>
      <c r="N3528">
        <v>2095</v>
      </c>
      <c r="O3528" t="s">
        <v>2838</v>
      </c>
      <c r="P3528">
        <v>3</v>
      </c>
      <c r="Q3528" t="s">
        <v>16725</v>
      </c>
      <c r="R3528" t="s">
        <v>16726</v>
      </c>
      <c r="S3528">
        <v>122</v>
      </c>
      <c r="T3528" t="s">
        <v>37</v>
      </c>
      <c r="U3528" t="s">
        <v>38</v>
      </c>
      <c r="V3528" t="s">
        <v>39</v>
      </c>
      <c r="W3528" s="11">
        <v>1700000</v>
      </c>
      <c r="X3528">
        <v>1999</v>
      </c>
      <c r="Y3528">
        <v>347</v>
      </c>
      <c r="Z3528">
        <v>6.3</v>
      </c>
      <c r="AA3528">
        <v>1.85</v>
      </c>
      <c r="AB3528">
        <v>374</v>
      </c>
    </row>
    <row r="3529" spans="1:28" x14ac:dyDescent="0.35">
      <c r="A3529" t="s">
        <v>28</v>
      </c>
      <c r="B3529" t="s">
        <v>16232</v>
      </c>
      <c r="C3529">
        <v>124</v>
      </c>
      <c r="D3529">
        <v>86</v>
      </c>
      <c r="E3529">
        <v>84</v>
      </c>
      <c r="F3529">
        <v>34</v>
      </c>
      <c r="G3529" t="s">
        <v>16727</v>
      </c>
      <c r="H3529">
        <v>680</v>
      </c>
      <c r="I3529" s="11">
        <v>992238</v>
      </c>
      <c r="J3529" t="s">
        <v>209</v>
      </c>
      <c r="K3529" t="s">
        <v>2221</v>
      </c>
      <c r="L3529" t="s">
        <v>16728</v>
      </c>
      <c r="M3529">
        <v>16349</v>
      </c>
      <c r="N3529">
        <v>763</v>
      </c>
      <c r="O3529" t="s">
        <v>16729</v>
      </c>
      <c r="P3529">
        <v>0</v>
      </c>
      <c r="Q3529" t="s">
        <v>16730</v>
      </c>
      <c r="R3529" t="s">
        <v>16731</v>
      </c>
      <c r="S3529">
        <v>103</v>
      </c>
      <c r="T3529" t="s">
        <v>37</v>
      </c>
      <c r="U3529" t="s">
        <v>56</v>
      </c>
      <c r="V3529" t="s">
        <v>569</v>
      </c>
      <c r="W3529" s="11">
        <v>1700000</v>
      </c>
      <c r="X3529">
        <v>2004</v>
      </c>
      <c r="Y3529">
        <v>46</v>
      </c>
      <c r="Z3529">
        <v>6.8</v>
      </c>
      <c r="AA3529">
        <v>1.85</v>
      </c>
      <c r="AB3529">
        <v>869</v>
      </c>
    </row>
    <row r="3530" spans="1:28" x14ac:dyDescent="0.35">
      <c r="A3530" t="s">
        <v>28</v>
      </c>
      <c r="B3530" t="s">
        <v>16732</v>
      </c>
      <c r="C3530">
        <v>195</v>
      </c>
      <c r="D3530">
        <v>104</v>
      </c>
      <c r="E3530">
        <v>25</v>
      </c>
      <c r="F3530">
        <v>73</v>
      </c>
      <c r="G3530" t="s">
        <v>10348</v>
      </c>
      <c r="H3530">
        <v>638</v>
      </c>
      <c r="I3530" s="11">
        <v>4231500</v>
      </c>
      <c r="J3530" t="s">
        <v>209</v>
      </c>
      <c r="K3530" t="s">
        <v>16733</v>
      </c>
      <c r="L3530" t="s">
        <v>16734</v>
      </c>
      <c r="M3530">
        <v>30479</v>
      </c>
      <c r="N3530">
        <v>822</v>
      </c>
      <c r="O3530" t="s">
        <v>9573</v>
      </c>
      <c r="P3530">
        <v>2</v>
      </c>
      <c r="Q3530" t="s">
        <v>16735</v>
      </c>
      <c r="R3530" t="s">
        <v>16736</v>
      </c>
      <c r="S3530">
        <v>162</v>
      </c>
      <c r="T3530" t="s">
        <v>5345</v>
      </c>
      <c r="U3530" t="s">
        <v>5346</v>
      </c>
      <c r="V3530" t="s">
        <v>90</v>
      </c>
      <c r="W3530" s="11">
        <v>1000000</v>
      </c>
      <c r="X3530">
        <v>2013</v>
      </c>
      <c r="Y3530">
        <v>85</v>
      </c>
      <c r="Z3530">
        <v>7.8</v>
      </c>
      <c r="AA3530">
        <v>2.35</v>
      </c>
      <c r="AB3530">
        <v>16000</v>
      </c>
    </row>
    <row r="3531" spans="1:28" x14ac:dyDescent="0.35">
      <c r="A3531" t="s">
        <v>28</v>
      </c>
      <c r="B3531" t="s">
        <v>16737</v>
      </c>
      <c r="C3531">
        <v>76</v>
      </c>
      <c r="D3531">
        <v>100</v>
      </c>
      <c r="E3531">
        <v>87</v>
      </c>
      <c r="F3531">
        <v>420</v>
      </c>
      <c r="G3531" t="s">
        <v>2255</v>
      </c>
      <c r="H3531">
        <v>887</v>
      </c>
      <c r="I3531" s="11">
        <v>396035</v>
      </c>
      <c r="J3531" t="s">
        <v>209</v>
      </c>
      <c r="K3531" t="s">
        <v>2228</v>
      </c>
      <c r="L3531" t="s">
        <v>16738</v>
      </c>
      <c r="M3531">
        <v>2725</v>
      </c>
      <c r="N3531">
        <v>2721</v>
      </c>
      <c r="O3531" t="s">
        <v>15652</v>
      </c>
      <c r="P3531">
        <v>0</v>
      </c>
      <c r="Q3531" t="s">
        <v>16739</v>
      </c>
      <c r="R3531" t="s">
        <v>16740</v>
      </c>
      <c r="S3531">
        <v>48</v>
      </c>
      <c r="T3531" t="s">
        <v>37</v>
      </c>
      <c r="U3531" t="s">
        <v>56</v>
      </c>
      <c r="V3531" t="s">
        <v>569</v>
      </c>
      <c r="W3531" s="11">
        <v>1000000</v>
      </c>
      <c r="X3531">
        <v>2004</v>
      </c>
      <c r="Y3531">
        <v>805</v>
      </c>
      <c r="Z3531">
        <v>6.9</v>
      </c>
      <c r="AA3531">
        <v>1.85</v>
      </c>
      <c r="AB3531">
        <v>305</v>
      </c>
    </row>
    <row r="3532" spans="1:28" x14ac:dyDescent="0.35">
      <c r="A3532" t="s">
        <v>28</v>
      </c>
      <c r="B3532" t="s">
        <v>16741</v>
      </c>
      <c r="C3532">
        <v>109</v>
      </c>
      <c r="D3532">
        <v>95</v>
      </c>
      <c r="E3532">
        <v>0</v>
      </c>
      <c r="F3532">
        <v>0</v>
      </c>
      <c r="G3532" t="s">
        <v>16742</v>
      </c>
      <c r="H3532">
        <v>227</v>
      </c>
      <c r="I3532" s="11">
        <v>1060591</v>
      </c>
      <c r="J3532" t="s">
        <v>1375</v>
      </c>
      <c r="K3532" t="s">
        <v>16743</v>
      </c>
      <c r="L3532" t="s">
        <v>16744</v>
      </c>
      <c r="M3532">
        <v>9750</v>
      </c>
      <c r="N3532">
        <v>231</v>
      </c>
      <c r="O3532" t="s">
        <v>16741</v>
      </c>
      <c r="P3532">
        <v>0</v>
      </c>
      <c r="Q3532" t="s">
        <v>16745</v>
      </c>
      <c r="R3532" t="s">
        <v>16746</v>
      </c>
      <c r="S3532">
        <v>66</v>
      </c>
      <c r="T3532" t="s">
        <v>13999</v>
      </c>
      <c r="U3532" t="s">
        <v>1418</v>
      </c>
      <c r="V3532" t="s">
        <v>90</v>
      </c>
      <c r="W3532" s="11">
        <v>1300000</v>
      </c>
      <c r="X3532">
        <v>2007</v>
      </c>
      <c r="Y3532">
        <v>4</v>
      </c>
      <c r="Z3532">
        <v>7.2</v>
      </c>
      <c r="AA3532">
        <v>1.85</v>
      </c>
      <c r="AB3532">
        <v>0</v>
      </c>
    </row>
    <row r="3533" spans="1:28" x14ac:dyDescent="0.35">
      <c r="A3533" t="s">
        <v>28</v>
      </c>
      <c r="B3533" t="s">
        <v>16747</v>
      </c>
      <c r="C3533">
        <v>35</v>
      </c>
      <c r="D3533">
        <v>123</v>
      </c>
      <c r="E3533">
        <v>0</v>
      </c>
      <c r="F3533">
        <v>21</v>
      </c>
      <c r="G3533" t="s">
        <v>16748</v>
      </c>
      <c r="H3533">
        <v>963</v>
      </c>
      <c r="I3533" s="11">
        <v>26893</v>
      </c>
      <c r="J3533" t="s">
        <v>4618</v>
      </c>
      <c r="K3533" t="s">
        <v>6340</v>
      </c>
      <c r="L3533" t="s">
        <v>16749</v>
      </c>
      <c r="M3533">
        <v>4391</v>
      </c>
      <c r="N3533">
        <v>1694</v>
      </c>
      <c r="O3533" t="s">
        <v>16750</v>
      </c>
      <c r="P3533">
        <v>0</v>
      </c>
      <c r="Q3533" t="s">
        <v>16751</v>
      </c>
      <c r="R3533" t="s">
        <v>16752</v>
      </c>
      <c r="S3533">
        <v>26</v>
      </c>
      <c r="T3533" t="s">
        <v>1417</v>
      </c>
      <c r="U3533" t="s">
        <v>1418</v>
      </c>
      <c r="V3533" t="s">
        <v>569</v>
      </c>
      <c r="W3533" s="11">
        <v>1600000</v>
      </c>
      <c r="X3533">
        <v>1969</v>
      </c>
      <c r="Y3533">
        <v>710</v>
      </c>
      <c r="Z3533">
        <v>7.2</v>
      </c>
      <c r="AA3533">
        <v>2.35</v>
      </c>
      <c r="AB3533">
        <v>278</v>
      </c>
    </row>
    <row r="3534" spans="1:28" x14ac:dyDescent="0.35">
      <c r="A3534" t="s">
        <v>28</v>
      </c>
      <c r="B3534" t="s">
        <v>2754</v>
      </c>
      <c r="C3534">
        <v>22</v>
      </c>
      <c r="D3534">
        <v>111</v>
      </c>
      <c r="E3534">
        <v>1000</v>
      </c>
      <c r="F3534">
        <v>127</v>
      </c>
      <c r="G3534" t="s">
        <v>16753</v>
      </c>
      <c r="H3534">
        <v>2000</v>
      </c>
      <c r="I3534" s="11">
        <v>2580</v>
      </c>
      <c r="J3534" t="s">
        <v>7614</v>
      </c>
      <c r="K3534" t="s">
        <v>229</v>
      </c>
      <c r="L3534" t="s">
        <v>16754</v>
      </c>
      <c r="M3534">
        <v>1618</v>
      </c>
      <c r="N3534">
        <v>2564</v>
      </c>
      <c r="O3534" t="s">
        <v>13868</v>
      </c>
      <c r="P3534">
        <v>2</v>
      </c>
      <c r="Q3534" t="s">
        <v>16755</v>
      </c>
      <c r="R3534" t="s">
        <v>16756</v>
      </c>
      <c r="S3534">
        <v>40</v>
      </c>
      <c r="T3534" t="s">
        <v>37</v>
      </c>
      <c r="U3534" t="s">
        <v>38</v>
      </c>
      <c r="V3534" t="s">
        <v>569</v>
      </c>
      <c r="W3534" s="11">
        <v>1650000</v>
      </c>
      <c r="X3534">
        <v>2003</v>
      </c>
      <c r="Y3534">
        <v>163</v>
      </c>
      <c r="Z3534">
        <v>5.4</v>
      </c>
      <c r="AA3534">
        <v>2.35</v>
      </c>
      <c r="AB3534">
        <v>63</v>
      </c>
    </row>
    <row r="3535" spans="1:28" x14ac:dyDescent="0.35">
      <c r="A3535" t="s">
        <v>28</v>
      </c>
      <c r="B3535" t="s">
        <v>106</v>
      </c>
      <c r="C3535">
        <v>287</v>
      </c>
      <c r="D3535">
        <v>110</v>
      </c>
      <c r="E3535">
        <v>0</v>
      </c>
      <c r="F3535">
        <v>1000</v>
      </c>
      <c r="G3535" t="s">
        <v>4194</v>
      </c>
      <c r="H3535">
        <v>3000</v>
      </c>
      <c r="I3535" s="11">
        <v>58885635</v>
      </c>
      <c r="J3535" t="s">
        <v>4692</v>
      </c>
      <c r="K3535" t="s">
        <v>921</v>
      </c>
      <c r="L3535" t="s">
        <v>8330</v>
      </c>
      <c r="M3535">
        <v>194426</v>
      </c>
      <c r="N3535">
        <v>10438</v>
      </c>
      <c r="O3535" t="s">
        <v>1489</v>
      </c>
      <c r="P3535">
        <v>0</v>
      </c>
      <c r="Q3535" t="s">
        <v>8331</v>
      </c>
      <c r="R3535" t="s">
        <v>8332</v>
      </c>
      <c r="S3535">
        <v>1057</v>
      </c>
      <c r="T3535" t="s">
        <v>37</v>
      </c>
      <c r="U3535" t="s">
        <v>38</v>
      </c>
      <c r="V3535" t="s">
        <v>569</v>
      </c>
      <c r="W3535" s="11">
        <v>26000000</v>
      </c>
      <c r="X3535">
        <v>2004</v>
      </c>
      <c r="Y3535">
        <v>2000</v>
      </c>
      <c r="Z3535">
        <v>7.4</v>
      </c>
      <c r="AA3535">
        <v>2.35</v>
      </c>
      <c r="AB3535">
        <v>7000</v>
      </c>
    </row>
    <row r="3536" spans="1:28" x14ac:dyDescent="0.35">
      <c r="A3536" t="s">
        <v>28</v>
      </c>
      <c r="B3536" t="s">
        <v>16757</v>
      </c>
      <c r="C3536">
        <v>173</v>
      </c>
      <c r="D3536">
        <v>108</v>
      </c>
      <c r="E3536">
        <v>191</v>
      </c>
      <c r="F3536">
        <v>336</v>
      </c>
      <c r="G3536" t="s">
        <v>4934</v>
      </c>
      <c r="H3536">
        <v>597</v>
      </c>
      <c r="I3536" s="11">
        <v>19067631</v>
      </c>
      <c r="J3536" t="s">
        <v>1375</v>
      </c>
      <c r="K3536" t="s">
        <v>8571</v>
      </c>
      <c r="L3536" t="s">
        <v>16758</v>
      </c>
      <c r="M3536">
        <v>37714</v>
      </c>
      <c r="N3536">
        <v>1981</v>
      </c>
      <c r="O3536" t="s">
        <v>7421</v>
      </c>
      <c r="P3536">
        <v>1</v>
      </c>
      <c r="Q3536" t="s">
        <v>16759</v>
      </c>
      <c r="R3536" t="s">
        <v>16760</v>
      </c>
      <c r="S3536">
        <v>204</v>
      </c>
      <c r="T3536" t="s">
        <v>37</v>
      </c>
      <c r="U3536" t="s">
        <v>38</v>
      </c>
      <c r="V3536" t="s">
        <v>39</v>
      </c>
      <c r="W3536" s="11">
        <v>2000000</v>
      </c>
      <c r="X3536">
        <v>2007</v>
      </c>
      <c r="Y3536">
        <v>541</v>
      </c>
      <c r="Z3536">
        <v>7.1</v>
      </c>
      <c r="AA3536">
        <v>1.85</v>
      </c>
      <c r="AB3536">
        <v>0</v>
      </c>
    </row>
    <row r="3537" spans="1:28" x14ac:dyDescent="0.35">
      <c r="A3537" t="s">
        <v>28</v>
      </c>
      <c r="B3537" t="s">
        <v>16761</v>
      </c>
      <c r="C3537">
        <v>61</v>
      </c>
      <c r="D3537">
        <v>92</v>
      </c>
      <c r="E3537">
        <v>15</v>
      </c>
      <c r="F3537">
        <v>49</v>
      </c>
      <c r="G3537" t="s">
        <v>16762</v>
      </c>
      <c r="H3537">
        <v>633</v>
      </c>
      <c r="I3537" s="11">
        <v>11806119</v>
      </c>
      <c r="J3537" t="s">
        <v>6760</v>
      </c>
      <c r="K3537" t="s">
        <v>11360</v>
      </c>
      <c r="L3537" t="s">
        <v>16763</v>
      </c>
      <c r="M3537">
        <v>57578</v>
      </c>
      <c r="N3537">
        <v>1168</v>
      </c>
      <c r="O3537" t="s">
        <v>16764</v>
      </c>
      <c r="P3537">
        <v>1</v>
      </c>
      <c r="Q3537" t="s">
        <v>16765</v>
      </c>
      <c r="R3537" t="s">
        <v>16766</v>
      </c>
      <c r="S3537">
        <v>210</v>
      </c>
      <c r="T3537" t="s">
        <v>37</v>
      </c>
      <c r="U3537" t="s">
        <v>38</v>
      </c>
      <c r="V3537" t="s">
        <v>569</v>
      </c>
      <c r="W3537" s="11">
        <v>1100000</v>
      </c>
      <c r="X3537">
        <v>1988</v>
      </c>
      <c r="Y3537">
        <v>403</v>
      </c>
      <c r="Z3537">
        <v>6.8</v>
      </c>
      <c r="AA3537">
        <v>1.85</v>
      </c>
      <c r="AB3537">
        <v>0</v>
      </c>
    </row>
    <row r="3538" spans="1:28" x14ac:dyDescent="0.35">
      <c r="A3538" t="s">
        <v>28</v>
      </c>
      <c r="B3538" t="s">
        <v>13619</v>
      </c>
      <c r="C3538">
        <v>110</v>
      </c>
      <c r="D3538">
        <v>88</v>
      </c>
      <c r="E3538">
        <v>387</v>
      </c>
      <c r="F3538">
        <v>18</v>
      </c>
      <c r="G3538" t="s">
        <v>16767</v>
      </c>
      <c r="H3538">
        <v>436</v>
      </c>
      <c r="I3538" s="11">
        <v>7362100</v>
      </c>
      <c r="J3538" t="s">
        <v>2450</v>
      </c>
      <c r="K3538" t="s">
        <v>16768</v>
      </c>
      <c r="L3538" t="s">
        <v>16769</v>
      </c>
      <c r="M3538">
        <v>60295</v>
      </c>
      <c r="N3538">
        <v>479</v>
      </c>
      <c r="O3538" t="s">
        <v>16770</v>
      </c>
      <c r="P3538">
        <v>0</v>
      </c>
      <c r="Q3538" t="s">
        <v>16771</v>
      </c>
      <c r="R3538" t="s">
        <v>16772</v>
      </c>
      <c r="S3538">
        <v>232</v>
      </c>
      <c r="T3538" t="s">
        <v>37</v>
      </c>
      <c r="U3538" t="s">
        <v>38</v>
      </c>
      <c r="V3538" t="s">
        <v>569</v>
      </c>
      <c r="W3538" s="11">
        <v>1500000</v>
      </c>
      <c r="X3538">
        <v>2005</v>
      </c>
      <c r="Y3538">
        <v>25</v>
      </c>
      <c r="Z3538">
        <v>7.4</v>
      </c>
      <c r="AA3538">
        <v>1.85</v>
      </c>
      <c r="AB3538">
        <v>0</v>
      </c>
    </row>
    <row r="3539" spans="1:28" x14ac:dyDescent="0.35">
      <c r="A3539" t="s">
        <v>28</v>
      </c>
      <c r="B3539" t="s">
        <v>8849</v>
      </c>
      <c r="C3539">
        <v>110</v>
      </c>
      <c r="D3539">
        <v>97</v>
      </c>
      <c r="E3539">
        <v>0</v>
      </c>
      <c r="F3539">
        <v>117</v>
      </c>
      <c r="G3539" t="s">
        <v>16773</v>
      </c>
      <c r="H3539">
        <v>378</v>
      </c>
      <c r="I3539" s="11">
        <v>7022940</v>
      </c>
      <c r="J3539" t="s">
        <v>1375</v>
      </c>
      <c r="K3539" t="s">
        <v>16774</v>
      </c>
      <c r="L3539" t="s">
        <v>16775</v>
      </c>
      <c r="M3539">
        <v>14018</v>
      </c>
      <c r="N3539">
        <v>1173</v>
      </c>
      <c r="O3539" t="s">
        <v>16776</v>
      </c>
      <c r="P3539">
        <v>1</v>
      </c>
      <c r="Q3539" t="s">
        <v>16777</v>
      </c>
      <c r="R3539" t="s">
        <v>16778</v>
      </c>
      <c r="S3539">
        <v>190</v>
      </c>
      <c r="T3539" t="s">
        <v>37</v>
      </c>
      <c r="U3539" t="s">
        <v>38</v>
      </c>
      <c r="V3539" t="s">
        <v>569</v>
      </c>
      <c r="W3539" s="11">
        <v>1000000</v>
      </c>
      <c r="X3539">
        <v>2001</v>
      </c>
      <c r="Y3539">
        <v>321</v>
      </c>
      <c r="Z3539">
        <v>6.7</v>
      </c>
      <c r="AA3539">
        <v>1.85</v>
      </c>
      <c r="AB3539">
        <v>682</v>
      </c>
    </row>
    <row r="3540" spans="1:28" x14ac:dyDescent="0.35">
      <c r="A3540" t="s">
        <v>28</v>
      </c>
      <c r="B3540" t="s">
        <v>8165</v>
      </c>
      <c r="C3540">
        <v>53</v>
      </c>
      <c r="D3540">
        <v>103</v>
      </c>
      <c r="E3540">
        <v>460</v>
      </c>
      <c r="F3540">
        <v>900</v>
      </c>
      <c r="G3540" t="s">
        <v>4164</v>
      </c>
      <c r="H3540">
        <v>991</v>
      </c>
      <c r="I3540" s="11">
        <v>5132222</v>
      </c>
      <c r="J3540" t="s">
        <v>3671</v>
      </c>
      <c r="K3540" t="s">
        <v>347</v>
      </c>
      <c r="L3540" t="s">
        <v>16780</v>
      </c>
      <c r="M3540">
        <v>14112</v>
      </c>
      <c r="N3540">
        <v>2990</v>
      </c>
      <c r="O3540" t="s">
        <v>8083</v>
      </c>
      <c r="P3540">
        <v>1</v>
      </c>
      <c r="Q3540" t="s">
        <v>16781</v>
      </c>
      <c r="R3540" t="s">
        <v>16782</v>
      </c>
      <c r="S3540">
        <v>83</v>
      </c>
      <c r="T3540" t="s">
        <v>37</v>
      </c>
      <c r="U3540" t="s">
        <v>263</v>
      </c>
      <c r="V3540" t="s">
        <v>569</v>
      </c>
      <c r="W3540" s="11">
        <v>2000000</v>
      </c>
      <c r="X3540">
        <v>1994</v>
      </c>
      <c r="Y3540">
        <v>971</v>
      </c>
      <c r="Z3540">
        <v>7.2</v>
      </c>
      <c r="AA3540">
        <v>1.85</v>
      </c>
      <c r="AB3540">
        <v>619</v>
      </c>
    </row>
    <row r="3541" spans="1:28" x14ac:dyDescent="0.35">
      <c r="A3541" t="s">
        <v>28</v>
      </c>
      <c r="B3541" t="s">
        <v>12609</v>
      </c>
      <c r="C3541">
        <v>106</v>
      </c>
      <c r="D3541">
        <v>110</v>
      </c>
      <c r="E3541">
        <v>787</v>
      </c>
      <c r="F3541">
        <v>642</v>
      </c>
      <c r="G3541" t="s">
        <v>12609</v>
      </c>
      <c r="H3541">
        <v>1000</v>
      </c>
      <c r="I3541" s="11">
        <v>2365931</v>
      </c>
      <c r="J3541" t="s">
        <v>2996</v>
      </c>
      <c r="K3541" t="s">
        <v>3816</v>
      </c>
      <c r="L3541" t="s">
        <v>16783</v>
      </c>
      <c r="M3541">
        <v>36657</v>
      </c>
      <c r="N3541">
        <v>4762</v>
      </c>
      <c r="O3541" t="s">
        <v>11248</v>
      </c>
      <c r="P3541">
        <v>2</v>
      </c>
      <c r="Q3541" t="s">
        <v>16784</v>
      </c>
      <c r="R3541" t="s">
        <v>16785</v>
      </c>
      <c r="S3541">
        <v>318</v>
      </c>
      <c r="T3541" t="s">
        <v>37</v>
      </c>
      <c r="U3541" t="s">
        <v>38</v>
      </c>
      <c r="V3541" t="s">
        <v>569</v>
      </c>
      <c r="W3541" s="11">
        <v>1500000</v>
      </c>
      <c r="X3541">
        <v>1998</v>
      </c>
      <c r="Y3541">
        <v>787</v>
      </c>
      <c r="Z3541">
        <v>7.5</v>
      </c>
      <c r="AA3541">
        <v>1.85</v>
      </c>
      <c r="AB3541">
        <v>0</v>
      </c>
    </row>
    <row r="3542" spans="1:28" x14ac:dyDescent="0.35">
      <c r="A3542" t="s">
        <v>28</v>
      </c>
      <c r="B3542" t="s">
        <v>327</v>
      </c>
      <c r="C3542">
        <v>445</v>
      </c>
      <c r="D3542">
        <v>103</v>
      </c>
      <c r="E3542">
        <v>0</v>
      </c>
      <c r="F3542">
        <v>588</v>
      </c>
      <c r="G3542" t="s">
        <v>14445</v>
      </c>
      <c r="H3542">
        <v>852</v>
      </c>
      <c r="I3542" s="11">
        <v>53991137</v>
      </c>
      <c r="J3542" t="s">
        <v>2577</v>
      </c>
      <c r="K3542" t="s">
        <v>6958</v>
      </c>
      <c r="L3542" t="s">
        <v>16786</v>
      </c>
      <c r="M3542">
        <v>202800</v>
      </c>
      <c r="N3542">
        <v>3030</v>
      </c>
      <c r="O3542" t="s">
        <v>16787</v>
      </c>
      <c r="P3542">
        <v>1</v>
      </c>
      <c r="Q3542" t="s">
        <v>16788</v>
      </c>
      <c r="R3542" t="s">
        <v>16789</v>
      </c>
      <c r="S3542">
        <v>752</v>
      </c>
      <c r="T3542" t="s">
        <v>37</v>
      </c>
      <c r="U3542" t="s">
        <v>38</v>
      </c>
      <c r="V3542" t="s">
        <v>39</v>
      </c>
      <c r="W3542" s="11">
        <v>1500000</v>
      </c>
      <c r="X3542">
        <v>2010</v>
      </c>
      <c r="Y3542">
        <v>618</v>
      </c>
      <c r="Z3542">
        <v>6.8</v>
      </c>
      <c r="AA3542">
        <v>2.35</v>
      </c>
      <c r="AB3542">
        <v>60000</v>
      </c>
    </row>
    <row r="3543" spans="1:28" x14ac:dyDescent="0.35">
      <c r="A3543" t="s">
        <v>28</v>
      </c>
      <c r="B3543" t="s">
        <v>16790</v>
      </c>
      <c r="C3543">
        <v>94</v>
      </c>
      <c r="D3543">
        <v>114</v>
      </c>
      <c r="E3543">
        <v>44</v>
      </c>
      <c r="F3543">
        <v>7</v>
      </c>
      <c r="G3543" t="s">
        <v>16791</v>
      </c>
      <c r="H3543">
        <v>827</v>
      </c>
      <c r="I3543" s="11">
        <v>1221261</v>
      </c>
      <c r="J3543" t="s">
        <v>2062</v>
      </c>
      <c r="K3543" t="s">
        <v>15832</v>
      </c>
      <c r="L3543" t="s">
        <v>16792</v>
      </c>
      <c r="M3543">
        <v>38215</v>
      </c>
      <c r="N3543">
        <v>856</v>
      </c>
      <c r="O3543" t="s">
        <v>16793</v>
      </c>
      <c r="P3543">
        <v>0</v>
      </c>
      <c r="Q3543" t="s">
        <v>16794</v>
      </c>
      <c r="R3543" t="s">
        <v>16795</v>
      </c>
      <c r="S3543">
        <v>125</v>
      </c>
      <c r="T3543" t="s">
        <v>2679</v>
      </c>
      <c r="U3543" t="s">
        <v>15837</v>
      </c>
      <c r="V3543" t="s">
        <v>569</v>
      </c>
      <c r="W3543" s="11">
        <v>1500000</v>
      </c>
      <c r="X3543">
        <v>2000</v>
      </c>
      <c r="Y3543">
        <v>22</v>
      </c>
      <c r="Z3543">
        <v>7.9</v>
      </c>
      <c r="AA3543">
        <v>1.85</v>
      </c>
      <c r="AB3543">
        <v>0</v>
      </c>
    </row>
    <row r="3544" spans="1:28" x14ac:dyDescent="0.35">
      <c r="A3544" t="s">
        <v>28</v>
      </c>
      <c r="B3544" t="s">
        <v>16796</v>
      </c>
      <c r="C3544">
        <v>75</v>
      </c>
      <c r="D3544">
        <v>112</v>
      </c>
      <c r="E3544">
        <v>58</v>
      </c>
      <c r="F3544">
        <v>42</v>
      </c>
      <c r="G3544" t="s">
        <v>4159</v>
      </c>
      <c r="H3544">
        <v>552</v>
      </c>
      <c r="I3544" s="11">
        <v>712294</v>
      </c>
      <c r="J3544" t="s">
        <v>3270</v>
      </c>
      <c r="K3544" t="s">
        <v>7043</v>
      </c>
      <c r="L3544" t="s">
        <v>16797</v>
      </c>
      <c r="M3544">
        <v>9408</v>
      </c>
      <c r="N3544">
        <v>859</v>
      </c>
      <c r="O3544" t="s">
        <v>16798</v>
      </c>
      <c r="P3544">
        <v>1</v>
      </c>
      <c r="Q3544" t="s">
        <v>16799</v>
      </c>
      <c r="R3544" t="s">
        <v>16800</v>
      </c>
      <c r="S3544">
        <v>68</v>
      </c>
      <c r="T3544" t="s">
        <v>37</v>
      </c>
      <c r="U3544" t="s">
        <v>38</v>
      </c>
      <c r="V3544" t="s">
        <v>569</v>
      </c>
      <c r="W3544" s="11">
        <v>1500000</v>
      </c>
      <c r="X3544">
        <v>2005</v>
      </c>
      <c r="Y3544">
        <v>265</v>
      </c>
      <c r="Z3544">
        <v>6.7</v>
      </c>
      <c r="AA3544">
        <v>1.66</v>
      </c>
      <c r="AB3544">
        <v>608</v>
      </c>
    </row>
    <row r="3545" spans="1:28" x14ac:dyDescent="0.35">
      <c r="A3545" t="s">
        <v>28</v>
      </c>
      <c r="B3545" t="s">
        <v>16801</v>
      </c>
      <c r="C3545">
        <v>97</v>
      </c>
      <c r="D3545">
        <v>104</v>
      </c>
      <c r="E3545">
        <v>38</v>
      </c>
      <c r="F3545">
        <v>690</v>
      </c>
      <c r="G3545" t="s">
        <v>4776</v>
      </c>
      <c r="H3545">
        <v>801</v>
      </c>
      <c r="I3545" s="11">
        <v>3447339</v>
      </c>
      <c r="J3545" t="s">
        <v>1618</v>
      </c>
      <c r="K3545" t="s">
        <v>1606</v>
      </c>
      <c r="L3545" t="s">
        <v>16802</v>
      </c>
      <c r="M3545">
        <v>29517</v>
      </c>
      <c r="N3545">
        <v>2667</v>
      </c>
      <c r="O3545" t="s">
        <v>1368</v>
      </c>
      <c r="P3545">
        <v>7</v>
      </c>
      <c r="Q3545" t="s">
        <v>16803</v>
      </c>
      <c r="R3545" t="s">
        <v>16804</v>
      </c>
      <c r="S3545">
        <v>79</v>
      </c>
      <c r="T3545" t="s">
        <v>37</v>
      </c>
      <c r="U3545" t="s">
        <v>38</v>
      </c>
      <c r="V3545" t="s">
        <v>569</v>
      </c>
      <c r="W3545" s="11">
        <v>1500000</v>
      </c>
      <c r="X3545">
        <v>2013</v>
      </c>
      <c r="Y3545">
        <v>727</v>
      </c>
      <c r="Z3545">
        <v>5.8</v>
      </c>
      <c r="AA3545">
        <v>1.78</v>
      </c>
      <c r="AB3545">
        <v>0</v>
      </c>
    </row>
    <row r="3546" spans="1:28" x14ac:dyDescent="0.35">
      <c r="A3546" t="s">
        <v>28</v>
      </c>
      <c r="B3546" t="s">
        <v>15617</v>
      </c>
      <c r="C3546">
        <v>37</v>
      </c>
      <c r="D3546">
        <v>99</v>
      </c>
      <c r="E3546">
        <v>675</v>
      </c>
      <c r="F3546">
        <v>164</v>
      </c>
      <c r="G3546" t="s">
        <v>16805</v>
      </c>
      <c r="H3546">
        <v>902</v>
      </c>
      <c r="I3546" s="11">
        <v>418953</v>
      </c>
      <c r="J3546" t="s">
        <v>2062</v>
      </c>
      <c r="K3546" t="s">
        <v>5498</v>
      </c>
      <c r="L3546" t="s">
        <v>16806</v>
      </c>
      <c r="M3546">
        <v>17322</v>
      </c>
      <c r="N3546">
        <v>1582</v>
      </c>
      <c r="O3546" t="s">
        <v>16554</v>
      </c>
      <c r="P3546">
        <v>0</v>
      </c>
      <c r="Q3546" t="s">
        <v>16807</v>
      </c>
      <c r="R3546" t="s">
        <v>16808</v>
      </c>
      <c r="S3546">
        <v>93</v>
      </c>
      <c r="T3546" t="s">
        <v>37</v>
      </c>
      <c r="U3546" t="s">
        <v>1418</v>
      </c>
      <c r="V3546" t="s">
        <v>569</v>
      </c>
      <c r="W3546" s="11">
        <v>1500000</v>
      </c>
      <c r="X3546">
        <v>1993</v>
      </c>
      <c r="Y3546">
        <v>424</v>
      </c>
      <c r="Z3546">
        <v>6.5</v>
      </c>
      <c r="AA3546">
        <v>1.85</v>
      </c>
      <c r="AB3546">
        <v>853</v>
      </c>
    </row>
    <row r="3547" spans="1:28" x14ac:dyDescent="0.35">
      <c r="A3547" t="s">
        <v>720</v>
      </c>
      <c r="B3547" t="s">
        <v>16809</v>
      </c>
      <c r="C3547">
        <v>84</v>
      </c>
      <c r="D3547">
        <v>98</v>
      </c>
      <c r="E3547">
        <v>21</v>
      </c>
      <c r="F3547">
        <v>76</v>
      </c>
      <c r="G3547" t="s">
        <v>16810</v>
      </c>
      <c r="H3547">
        <v>33000</v>
      </c>
      <c r="I3547" s="11">
        <v>406035</v>
      </c>
      <c r="J3547" t="s">
        <v>3270</v>
      </c>
      <c r="K3547" t="s">
        <v>4046</v>
      </c>
      <c r="L3547" t="s">
        <v>16811</v>
      </c>
      <c r="M3547">
        <v>30314</v>
      </c>
      <c r="N3547">
        <v>33441</v>
      </c>
      <c r="O3547" t="s">
        <v>16812</v>
      </c>
      <c r="P3547">
        <v>0</v>
      </c>
      <c r="Q3547" t="s">
        <v>16813</v>
      </c>
      <c r="R3547" t="s">
        <v>16814</v>
      </c>
      <c r="S3547">
        <v>159</v>
      </c>
      <c r="T3547" t="s">
        <v>37</v>
      </c>
      <c r="U3547" t="s">
        <v>38</v>
      </c>
      <c r="V3547" t="s">
        <v>569</v>
      </c>
      <c r="W3547" s="11">
        <v>1500000</v>
      </c>
      <c r="X3547">
        <v>2001</v>
      </c>
      <c r="Y3547">
        <v>243</v>
      </c>
      <c r="Z3547">
        <v>7.2</v>
      </c>
      <c r="AA3547">
        <v>1.66</v>
      </c>
      <c r="AB3547">
        <v>0</v>
      </c>
    </row>
    <row r="3548" spans="1:28" x14ac:dyDescent="0.35">
      <c r="A3548" t="s">
        <v>28</v>
      </c>
      <c r="B3548" t="s">
        <v>11993</v>
      </c>
      <c r="C3548">
        <v>127</v>
      </c>
      <c r="D3548">
        <v>100</v>
      </c>
      <c r="E3548">
        <v>122</v>
      </c>
      <c r="F3548">
        <v>83</v>
      </c>
      <c r="G3548" t="s">
        <v>10421</v>
      </c>
      <c r="H3548">
        <v>210</v>
      </c>
      <c r="I3548" s="11">
        <v>373967</v>
      </c>
      <c r="J3548" t="s">
        <v>4883</v>
      </c>
      <c r="K3548" t="s">
        <v>3606</v>
      </c>
      <c r="L3548" t="s">
        <v>16815</v>
      </c>
      <c r="M3548">
        <v>43839</v>
      </c>
      <c r="N3548">
        <v>469</v>
      </c>
      <c r="O3548" t="s">
        <v>13699</v>
      </c>
      <c r="P3548">
        <v>0</v>
      </c>
      <c r="Q3548" t="s">
        <v>16816</v>
      </c>
      <c r="R3548" t="s">
        <v>16817</v>
      </c>
      <c r="S3548">
        <v>481</v>
      </c>
      <c r="T3548" t="s">
        <v>37</v>
      </c>
      <c r="U3548" t="s">
        <v>38</v>
      </c>
      <c r="V3548" t="s">
        <v>569</v>
      </c>
      <c r="W3548" s="11">
        <v>1500000</v>
      </c>
      <c r="X3548">
        <v>2001</v>
      </c>
      <c r="Y3548">
        <v>148</v>
      </c>
      <c r="Z3548">
        <v>6.5</v>
      </c>
      <c r="AA3548">
        <v>2.35</v>
      </c>
      <c r="AB3548">
        <v>0</v>
      </c>
    </row>
    <row r="3549" spans="1:28" x14ac:dyDescent="0.35">
      <c r="A3549" t="s">
        <v>28</v>
      </c>
      <c r="B3549" t="s">
        <v>408</v>
      </c>
      <c r="C3549">
        <v>32</v>
      </c>
      <c r="D3549">
        <v>80</v>
      </c>
      <c r="E3549">
        <v>522</v>
      </c>
      <c r="F3549">
        <v>423</v>
      </c>
      <c r="G3549" t="s">
        <v>408</v>
      </c>
      <c r="H3549">
        <v>813</v>
      </c>
      <c r="I3549" s="11">
        <v>194568</v>
      </c>
      <c r="J3549" t="s">
        <v>1618</v>
      </c>
      <c r="K3549" t="s">
        <v>16818</v>
      </c>
      <c r="L3549" t="s">
        <v>16819</v>
      </c>
      <c r="M3549">
        <v>2963</v>
      </c>
      <c r="N3549">
        <v>2179</v>
      </c>
      <c r="O3549" t="s">
        <v>2053</v>
      </c>
      <c r="P3549">
        <v>0</v>
      </c>
      <c r="Q3549" t="s">
        <v>16820</v>
      </c>
      <c r="R3549" t="s">
        <v>16821</v>
      </c>
      <c r="S3549">
        <v>28</v>
      </c>
      <c r="T3549" t="s">
        <v>37</v>
      </c>
      <c r="U3549" t="s">
        <v>38</v>
      </c>
      <c r="V3549" t="s">
        <v>569</v>
      </c>
      <c r="W3549" s="11">
        <v>1500000</v>
      </c>
      <c r="X3549">
        <v>2006</v>
      </c>
      <c r="Y3549">
        <v>522</v>
      </c>
      <c r="Z3549">
        <v>6.2</v>
      </c>
      <c r="AA3549">
        <v>1.85</v>
      </c>
      <c r="AB3549">
        <v>0</v>
      </c>
    </row>
    <row r="3550" spans="1:28" x14ac:dyDescent="0.35">
      <c r="A3550" t="s">
        <v>720</v>
      </c>
      <c r="B3550" t="s">
        <v>16822</v>
      </c>
      <c r="C3550">
        <v>120</v>
      </c>
      <c r="D3550">
        <v>87</v>
      </c>
      <c r="E3550">
        <v>0</v>
      </c>
      <c r="F3550">
        <v>8</v>
      </c>
      <c r="G3550" t="s">
        <v>16823</v>
      </c>
      <c r="H3550">
        <v>309</v>
      </c>
      <c r="I3550" s="11">
        <v>163245</v>
      </c>
      <c r="J3550" t="s">
        <v>3772</v>
      </c>
      <c r="K3550" t="s">
        <v>16824</v>
      </c>
      <c r="L3550" t="s">
        <v>16825</v>
      </c>
      <c r="M3550">
        <v>143086</v>
      </c>
      <c r="N3550">
        <v>352</v>
      </c>
      <c r="O3550" t="s">
        <v>16826</v>
      </c>
      <c r="P3550">
        <v>1</v>
      </c>
      <c r="Q3550" t="s">
        <v>16827</v>
      </c>
      <c r="R3550" t="s">
        <v>16828</v>
      </c>
      <c r="S3550">
        <v>211</v>
      </c>
      <c r="T3550" t="s">
        <v>37</v>
      </c>
      <c r="U3550" t="s">
        <v>38</v>
      </c>
      <c r="V3550" t="s">
        <v>272</v>
      </c>
      <c r="W3550" s="11">
        <v>1500000</v>
      </c>
      <c r="X3550">
        <v>1936</v>
      </c>
      <c r="Y3550">
        <v>8</v>
      </c>
      <c r="Z3550">
        <v>8.6</v>
      </c>
      <c r="AA3550">
        <v>1.37</v>
      </c>
      <c r="AB3550">
        <v>0</v>
      </c>
    </row>
    <row r="3551" spans="1:28" x14ac:dyDescent="0.35">
      <c r="A3551" t="s">
        <v>28</v>
      </c>
      <c r="B3551" t="s">
        <v>16829</v>
      </c>
      <c r="C3551">
        <v>31</v>
      </c>
      <c r="D3551">
        <v>91</v>
      </c>
      <c r="E3551">
        <v>18</v>
      </c>
      <c r="F3551">
        <v>597</v>
      </c>
      <c r="G3551" t="s">
        <v>6133</v>
      </c>
      <c r="H3551">
        <v>954</v>
      </c>
      <c r="I3551" s="11">
        <v>119841</v>
      </c>
      <c r="J3551" t="s">
        <v>3270</v>
      </c>
      <c r="K3551" t="s">
        <v>768</v>
      </c>
      <c r="L3551" t="s">
        <v>16830</v>
      </c>
      <c r="M3551">
        <v>2419</v>
      </c>
      <c r="N3551">
        <v>3901</v>
      </c>
      <c r="O3551" t="s">
        <v>4795</v>
      </c>
      <c r="P3551">
        <v>1</v>
      </c>
      <c r="Q3551" t="s">
        <v>16831</v>
      </c>
      <c r="R3551" t="s">
        <v>16832</v>
      </c>
      <c r="S3551">
        <v>55</v>
      </c>
      <c r="T3551" t="s">
        <v>37</v>
      </c>
      <c r="U3551" t="s">
        <v>38</v>
      </c>
      <c r="V3551" t="s">
        <v>90</v>
      </c>
      <c r="W3551" s="11">
        <v>1500000</v>
      </c>
      <c r="X3551">
        <v>2002</v>
      </c>
      <c r="Y3551">
        <v>767</v>
      </c>
      <c r="Z3551">
        <v>6.5</v>
      </c>
      <c r="AA3551">
        <v>1.85</v>
      </c>
      <c r="AB3551">
        <v>304</v>
      </c>
    </row>
    <row r="3552" spans="1:28" x14ac:dyDescent="0.35">
      <c r="A3552" t="s">
        <v>28</v>
      </c>
      <c r="B3552" t="s">
        <v>5944</v>
      </c>
      <c r="C3552">
        <v>100</v>
      </c>
      <c r="D3552">
        <v>84</v>
      </c>
      <c r="E3552">
        <v>0</v>
      </c>
      <c r="F3552">
        <v>158</v>
      </c>
      <c r="G3552" t="s">
        <v>15838</v>
      </c>
      <c r="H3552">
        <v>634</v>
      </c>
      <c r="I3552" s="11">
        <v>173066</v>
      </c>
      <c r="J3552" t="s">
        <v>2687</v>
      </c>
      <c r="K3552" t="s">
        <v>13259</v>
      </c>
      <c r="L3552" t="s">
        <v>16833</v>
      </c>
      <c r="M3552">
        <v>21379</v>
      </c>
      <c r="N3552">
        <v>1238</v>
      </c>
      <c r="O3552" t="s">
        <v>16834</v>
      </c>
      <c r="P3552">
        <v>1</v>
      </c>
      <c r="Q3552" t="s">
        <v>16835</v>
      </c>
      <c r="R3552" t="s">
        <v>16836</v>
      </c>
      <c r="S3552">
        <v>88</v>
      </c>
      <c r="T3552" t="s">
        <v>37</v>
      </c>
      <c r="U3552" t="s">
        <v>38</v>
      </c>
      <c r="V3552" t="s">
        <v>569</v>
      </c>
      <c r="W3552" s="11">
        <v>1500000</v>
      </c>
      <c r="X3552">
        <v>2007</v>
      </c>
      <c r="Y3552">
        <v>328</v>
      </c>
      <c r="Z3552">
        <v>6.3</v>
      </c>
      <c r="AA3552">
        <v>1.85</v>
      </c>
      <c r="AB3552">
        <v>0</v>
      </c>
    </row>
    <row r="3553" spans="1:28" x14ac:dyDescent="0.35">
      <c r="A3553" t="s">
        <v>28</v>
      </c>
      <c r="B3553" t="s">
        <v>16837</v>
      </c>
      <c r="C3553">
        <v>178</v>
      </c>
      <c r="D3553">
        <v>95</v>
      </c>
      <c r="E3553">
        <v>49</v>
      </c>
      <c r="F3553">
        <v>57</v>
      </c>
      <c r="G3553" t="s">
        <v>16838</v>
      </c>
      <c r="H3553">
        <v>413</v>
      </c>
      <c r="I3553" s="11">
        <v>3478</v>
      </c>
      <c r="J3553" t="s">
        <v>7035</v>
      </c>
      <c r="K3553" t="s">
        <v>1028</v>
      </c>
      <c r="L3553" t="s">
        <v>16839</v>
      </c>
      <c r="M3553">
        <v>22212</v>
      </c>
      <c r="N3553">
        <v>721</v>
      </c>
      <c r="O3553" t="s">
        <v>16840</v>
      </c>
      <c r="P3553">
        <v>0</v>
      </c>
      <c r="Q3553" t="s">
        <v>16841</v>
      </c>
      <c r="R3553" t="s">
        <v>16842</v>
      </c>
      <c r="S3553">
        <v>142</v>
      </c>
      <c r="T3553" t="s">
        <v>37</v>
      </c>
      <c r="U3553" t="s">
        <v>263</v>
      </c>
      <c r="V3553" t="s">
        <v>4621</v>
      </c>
      <c r="W3553" s="11">
        <v>1500000</v>
      </c>
      <c r="X3553">
        <v>2008</v>
      </c>
      <c r="Y3553">
        <v>98</v>
      </c>
      <c r="Z3553">
        <v>6.7</v>
      </c>
      <c r="AA3553">
        <v>2.35</v>
      </c>
      <c r="AB3553">
        <v>0</v>
      </c>
    </row>
    <row r="3554" spans="1:28" x14ac:dyDescent="0.35">
      <c r="A3554" t="s">
        <v>28</v>
      </c>
      <c r="B3554" t="s">
        <v>16843</v>
      </c>
      <c r="C3554">
        <v>46</v>
      </c>
      <c r="D3554">
        <v>90</v>
      </c>
      <c r="E3554">
        <v>7</v>
      </c>
      <c r="F3554">
        <v>711</v>
      </c>
      <c r="G3554" t="s">
        <v>7643</v>
      </c>
      <c r="H3554">
        <v>87000</v>
      </c>
      <c r="I3554" s="11">
        <v>52166</v>
      </c>
      <c r="J3554" t="s">
        <v>3270</v>
      </c>
      <c r="K3554" t="s">
        <v>506</v>
      </c>
      <c r="L3554" t="s">
        <v>16844</v>
      </c>
      <c r="M3554">
        <v>2792</v>
      </c>
      <c r="N3554">
        <v>89263</v>
      </c>
      <c r="O3554" t="s">
        <v>8764</v>
      </c>
      <c r="P3554">
        <v>3</v>
      </c>
      <c r="Q3554" t="s">
        <v>16845</v>
      </c>
      <c r="R3554" t="s">
        <v>16846</v>
      </c>
      <c r="S3554">
        <v>22</v>
      </c>
      <c r="T3554" t="s">
        <v>37</v>
      </c>
      <c r="U3554" t="s">
        <v>38</v>
      </c>
      <c r="V3554" t="s">
        <v>569</v>
      </c>
      <c r="W3554" s="11">
        <v>2000000</v>
      </c>
      <c r="X3554">
        <v>2008</v>
      </c>
      <c r="Y3554">
        <v>781</v>
      </c>
      <c r="Z3554">
        <v>6.7</v>
      </c>
      <c r="AA3554">
        <v>2.35</v>
      </c>
      <c r="AB3554">
        <v>371</v>
      </c>
    </row>
    <row r="3555" spans="1:28" x14ac:dyDescent="0.35">
      <c r="A3555" t="s">
        <v>28</v>
      </c>
      <c r="B3555" t="s">
        <v>11663</v>
      </c>
      <c r="C3555">
        <v>234</v>
      </c>
      <c r="D3555">
        <v>101</v>
      </c>
      <c r="E3555">
        <v>0</v>
      </c>
      <c r="F3555">
        <v>721</v>
      </c>
      <c r="G3555" t="s">
        <v>13206</v>
      </c>
      <c r="H3555">
        <v>1000</v>
      </c>
      <c r="I3555" s="11">
        <v>1163508</v>
      </c>
      <c r="J3555" t="s">
        <v>868</v>
      </c>
      <c r="K3555" t="s">
        <v>12700</v>
      </c>
      <c r="L3555" t="s">
        <v>16847</v>
      </c>
      <c r="M3555">
        <v>20376</v>
      </c>
      <c r="N3555">
        <v>5158</v>
      </c>
      <c r="O3555" t="s">
        <v>14886</v>
      </c>
      <c r="P3555">
        <v>1</v>
      </c>
      <c r="Q3555" t="s">
        <v>16848</v>
      </c>
      <c r="R3555" t="s">
        <v>16849</v>
      </c>
      <c r="S3555">
        <v>166</v>
      </c>
      <c r="T3555" t="s">
        <v>37</v>
      </c>
      <c r="U3555" t="s">
        <v>38</v>
      </c>
      <c r="V3555" t="s">
        <v>569</v>
      </c>
      <c r="W3555" s="11">
        <v>2500000</v>
      </c>
      <c r="X3555">
        <v>2012</v>
      </c>
      <c r="Y3555">
        <v>725</v>
      </c>
      <c r="Z3555">
        <v>5.0999999999999996</v>
      </c>
      <c r="AA3555">
        <v>2.35</v>
      </c>
      <c r="AB3555">
        <v>15000</v>
      </c>
    </row>
    <row r="3556" spans="1:28" x14ac:dyDescent="0.35">
      <c r="A3556" t="s">
        <v>28</v>
      </c>
      <c r="B3556" t="s">
        <v>16850</v>
      </c>
      <c r="C3556">
        <v>18</v>
      </c>
      <c r="D3556">
        <v>112</v>
      </c>
      <c r="E3556">
        <v>34</v>
      </c>
      <c r="F3556">
        <v>71</v>
      </c>
      <c r="G3556" t="s">
        <v>16851</v>
      </c>
      <c r="H3556">
        <v>129</v>
      </c>
      <c r="J3556" t="s">
        <v>2450</v>
      </c>
      <c r="K3556" t="s">
        <v>16852</v>
      </c>
      <c r="L3556" t="s">
        <v>16853</v>
      </c>
      <c r="M3556">
        <v>2841</v>
      </c>
      <c r="N3556">
        <v>588</v>
      </c>
      <c r="O3556" t="s">
        <v>16854</v>
      </c>
      <c r="P3556">
        <v>2</v>
      </c>
      <c r="R3556" t="s">
        <v>16855</v>
      </c>
      <c r="S3556">
        <v>13</v>
      </c>
      <c r="T3556" t="s">
        <v>37</v>
      </c>
      <c r="U3556" t="s">
        <v>8277</v>
      </c>
      <c r="V3556" t="s">
        <v>4621</v>
      </c>
      <c r="W3556" s="11">
        <v>5000000</v>
      </c>
      <c r="X3556">
        <v>2014</v>
      </c>
      <c r="Y3556">
        <v>98</v>
      </c>
      <c r="Z3556">
        <v>7.1</v>
      </c>
      <c r="AA3556">
        <v>2.35</v>
      </c>
      <c r="AB3556">
        <v>0</v>
      </c>
    </row>
    <row r="3557" spans="1:28" x14ac:dyDescent="0.35">
      <c r="A3557" t="s">
        <v>28</v>
      </c>
      <c r="B3557" t="s">
        <v>16856</v>
      </c>
      <c r="C3557">
        <v>6</v>
      </c>
      <c r="D3557">
        <v>97</v>
      </c>
      <c r="E3557">
        <v>764</v>
      </c>
      <c r="F3557">
        <v>492</v>
      </c>
      <c r="G3557" t="s">
        <v>9014</v>
      </c>
      <c r="H3557">
        <v>835</v>
      </c>
      <c r="J3557" t="s">
        <v>329</v>
      </c>
      <c r="K3557" t="s">
        <v>16857</v>
      </c>
      <c r="L3557" t="s">
        <v>16858</v>
      </c>
      <c r="M3557">
        <v>735</v>
      </c>
      <c r="N3557">
        <v>2882</v>
      </c>
      <c r="O3557" t="s">
        <v>9307</v>
      </c>
      <c r="P3557">
        <v>3</v>
      </c>
      <c r="R3557" t="s">
        <v>16859</v>
      </c>
      <c r="S3557">
        <v>18</v>
      </c>
      <c r="T3557" t="s">
        <v>37</v>
      </c>
      <c r="U3557" t="s">
        <v>38</v>
      </c>
      <c r="W3557" s="11">
        <v>1500000</v>
      </c>
      <c r="X3557">
        <v>2015</v>
      </c>
      <c r="Y3557">
        <v>522</v>
      </c>
      <c r="Z3557">
        <v>3.1</v>
      </c>
      <c r="AA3557">
        <v>2.35</v>
      </c>
      <c r="AB3557">
        <v>402</v>
      </c>
    </row>
    <row r="3558" spans="1:28" x14ac:dyDescent="0.35">
      <c r="A3558" t="s">
        <v>28</v>
      </c>
      <c r="B3558" t="s">
        <v>859</v>
      </c>
      <c r="C3558">
        <v>387</v>
      </c>
      <c r="D3558">
        <v>130</v>
      </c>
      <c r="E3558">
        <v>188</v>
      </c>
      <c r="F3558">
        <v>1000</v>
      </c>
      <c r="G3558" t="s">
        <v>1626</v>
      </c>
      <c r="H3558">
        <v>10000</v>
      </c>
      <c r="I3558" s="11">
        <v>80033643</v>
      </c>
      <c r="J3558" t="s">
        <v>1166</v>
      </c>
      <c r="K3558" t="s">
        <v>513</v>
      </c>
      <c r="L3558" t="s">
        <v>3895</v>
      </c>
      <c r="M3558">
        <v>226583</v>
      </c>
      <c r="N3558">
        <v>16385</v>
      </c>
      <c r="O3558" t="s">
        <v>1975</v>
      </c>
      <c r="P3558">
        <v>2</v>
      </c>
      <c r="Q3558" t="s">
        <v>3896</v>
      </c>
      <c r="R3558" t="s">
        <v>3897</v>
      </c>
      <c r="S3558">
        <v>448</v>
      </c>
      <c r="T3558" t="s">
        <v>37</v>
      </c>
      <c r="U3558" t="s">
        <v>38</v>
      </c>
      <c r="V3558" t="s">
        <v>39</v>
      </c>
      <c r="W3558" s="11">
        <v>60000000</v>
      </c>
      <c r="X3558">
        <v>2012</v>
      </c>
      <c r="Y3558">
        <v>3000</v>
      </c>
      <c r="Z3558">
        <v>7</v>
      </c>
      <c r="AA3558">
        <v>2.35</v>
      </c>
      <c r="AB3558">
        <v>38000</v>
      </c>
    </row>
    <row r="3559" spans="1:28" x14ac:dyDescent="0.35">
      <c r="A3559" t="s">
        <v>28</v>
      </c>
      <c r="B3559" t="s">
        <v>16860</v>
      </c>
      <c r="C3559">
        <v>145</v>
      </c>
      <c r="D3559">
        <v>83</v>
      </c>
      <c r="E3559">
        <v>0</v>
      </c>
      <c r="F3559">
        <v>31</v>
      </c>
      <c r="G3559" t="s">
        <v>16861</v>
      </c>
      <c r="H3559">
        <v>82</v>
      </c>
      <c r="I3559" s="11">
        <v>184925485</v>
      </c>
      <c r="J3559" t="s">
        <v>5732</v>
      </c>
      <c r="K3559" t="s">
        <v>16862</v>
      </c>
      <c r="L3559" t="s">
        <v>16863</v>
      </c>
      <c r="M3559">
        <v>133348</v>
      </c>
      <c r="N3559">
        <v>229</v>
      </c>
      <c r="O3559" t="s">
        <v>16864</v>
      </c>
      <c r="P3559">
        <v>1</v>
      </c>
      <c r="Q3559" t="s">
        <v>16865</v>
      </c>
      <c r="R3559" t="s">
        <v>16866</v>
      </c>
      <c r="S3559">
        <v>204</v>
      </c>
      <c r="T3559" t="s">
        <v>37</v>
      </c>
      <c r="U3559" t="s">
        <v>38</v>
      </c>
      <c r="V3559" t="s">
        <v>5738</v>
      </c>
      <c r="W3559" s="11">
        <v>2000000</v>
      </c>
      <c r="X3559">
        <v>1937</v>
      </c>
      <c r="Y3559">
        <v>47</v>
      </c>
      <c r="Z3559">
        <v>7.7</v>
      </c>
      <c r="AA3559">
        <v>1.37</v>
      </c>
      <c r="AB3559">
        <v>0</v>
      </c>
    </row>
    <row r="3560" spans="1:28" x14ac:dyDescent="0.35">
      <c r="A3560" t="s">
        <v>28</v>
      </c>
      <c r="B3560" t="s">
        <v>16867</v>
      </c>
      <c r="C3560">
        <v>78</v>
      </c>
      <c r="D3560">
        <v>106</v>
      </c>
      <c r="E3560">
        <v>33</v>
      </c>
      <c r="F3560">
        <v>3</v>
      </c>
      <c r="G3560" t="s">
        <v>16868</v>
      </c>
      <c r="H3560">
        <v>341</v>
      </c>
      <c r="I3560" s="11">
        <v>304124</v>
      </c>
      <c r="J3560" t="s">
        <v>3270</v>
      </c>
      <c r="K3560" t="s">
        <v>15466</v>
      </c>
      <c r="L3560" t="s">
        <v>16869</v>
      </c>
      <c r="M3560">
        <v>2720</v>
      </c>
      <c r="N3560">
        <v>358</v>
      </c>
      <c r="O3560" t="s">
        <v>16870</v>
      </c>
      <c r="P3560">
        <v>0</v>
      </c>
      <c r="Q3560" t="s">
        <v>16871</v>
      </c>
      <c r="R3560" t="s">
        <v>16872</v>
      </c>
      <c r="S3560">
        <v>37</v>
      </c>
      <c r="T3560" t="s">
        <v>2679</v>
      </c>
      <c r="U3560" t="s">
        <v>15837</v>
      </c>
      <c r="V3560" t="s">
        <v>569</v>
      </c>
      <c r="W3560" s="11">
        <v>1400000</v>
      </c>
      <c r="X3560">
        <v>2004</v>
      </c>
      <c r="Y3560">
        <v>5</v>
      </c>
      <c r="Z3560">
        <v>6.7</v>
      </c>
      <c r="AA3560">
        <v>1.85</v>
      </c>
      <c r="AB3560">
        <v>57</v>
      </c>
    </row>
    <row r="3561" spans="1:28" x14ac:dyDescent="0.35">
      <c r="A3561" t="s">
        <v>28</v>
      </c>
      <c r="B3561" t="s">
        <v>16873</v>
      </c>
      <c r="C3561">
        <v>60</v>
      </c>
      <c r="D3561">
        <v>94</v>
      </c>
      <c r="E3561">
        <v>87</v>
      </c>
      <c r="F3561">
        <v>37</v>
      </c>
      <c r="G3561" t="s">
        <v>16874</v>
      </c>
      <c r="H3561">
        <v>87</v>
      </c>
      <c r="I3561" s="11">
        <v>36830</v>
      </c>
      <c r="J3561" t="s">
        <v>16875</v>
      </c>
      <c r="K3561" t="s">
        <v>16873</v>
      </c>
      <c r="L3561" t="s">
        <v>16876</v>
      </c>
      <c r="M3561">
        <v>3291</v>
      </c>
      <c r="N3561">
        <v>256</v>
      </c>
      <c r="O3561" t="s">
        <v>16877</v>
      </c>
      <c r="P3561">
        <v>0</v>
      </c>
      <c r="Q3561" t="s">
        <v>16878</v>
      </c>
      <c r="R3561" t="s">
        <v>16879</v>
      </c>
      <c r="S3561">
        <v>63</v>
      </c>
      <c r="T3561" t="s">
        <v>37</v>
      </c>
      <c r="U3561" t="s">
        <v>56</v>
      </c>
      <c r="V3561" t="s">
        <v>39</v>
      </c>
      <c r="W3561" s="11">
        <v>1400000</v>
      </c>
      <c r="X3561">
        <v>2004</v>
      </c>
      <c r="Y3561">
        <v>70</v>
      </c>
      <c r="Z3561">
        <v>6.6</v>
      </c>
      <c r="AA3561">
        <v>1.85</v>
      </c>
      <c r="AB3561">
        <v>400</v>
      </c>
    </row>
    <row r="3562" spans="1:28" x14ac:dyDescent="0.35">
      <c r="A3562" t="s">
        <v>28</v>
      </c>
      <c r="B3562" t="s">
        <v>1254</v>
      </c>
      <c r="C3562">
        <v>116</v>
      </c>
      <c r="D3562">
        <v>120</v>
      </c>
      <c r="E3562">
        <v>0</v>
      </c>
      <c r="F3562">
        <v>452</v>
      </c>
      <c r="G3562" t="s">
        <v>659</v>
      </c>
      <c r="H3562">
        <v>26000</v>
      </c>
      <c r="I3562" s="11">
        <v>3650677</v>
      </c>
      <c r="J3562" t="s">
        <v>982</v>
      </c>
      <c r="K3562" t="s">
        <v>330</v>
      </c>
      <c r="L3562" t="s">
        <v>16881</v>
      </c>
      <c r="M3562">
        <v>414976</v>
      </c>
      <c r="N3562">
        <v>28294</v>
      </c>
      <c r="O3562" t="s">
        <v>3309</v>
      </c>
      <c r="P3562">
        <v>1</v>
      </c>
      <c r="Q3562" t="s">
        <v>16882</v>
      </c>
      <c r="R3562" t="s">
        <v>16883</v>
      </c>
      <c r="S3562">
        <v>523</v>
      </c>
      <c r="T3562" t="s">
        <v>37</v>
      </c>
      <c r="U3562" t="s">
        <v>56</v>
      </c>
      <c r="V3562" t="s">
        <v>569</v>
      </c>
      <c r="W3562" s="11">
        <v>960000</v>
      </c>
      <c r="X3562">
        <v>1998</v>
      </c>
      <c r="Y3562">
        <v>1000</v>
      </c>
      <c r="Z3562">
        <v>8.1999999999999993</v>
      </c>
      <c r="AA3562">
        <v>1.85</v>
      </c>
      <c r="AB3562">
        <v>21000</v>
      </c>
    </row>
    <row r="3563" spans="1:28" x14ac:dyDescent="0.35">
      <c r="A3563" t="s">
        <v>28</v>
      </c>
      <c r="B3563" t="s">
        <v>14228</v>
      </c>
      <c r="C3563">
        <v>98</v>
      </c>
      <c r="D3563">
        <v>105</v>
      </c>
      <c r="E3563">
        <v>346</v>
      </c>
      <c r="F3563">
        <v>141</v>
      </c>
      <c r="G3563" t="s">
        <v>16884</v>
      </c>
      <c r="H3563">
        <v>280</v>
      </c>
      <c r="I3563" s="11">
        <v>1647780</v>
      </c>
      <c r="J3563" t="s">
        <v>3270</v>
      </c>
      <c r="K3563" t="s">
        <v>4228</v>
      </c>
      <c r="L3563" t="s">
        <v>16885</v>
      </c>
      <c r="M3563">
        <v>65951</v>
      </c>
      <c r="N3563">
        <v>821</v>
      </c>
      <c r="O3563" t="s">
        <v>16886</v>
      </c>
      <c r="P3563">
        <v>1</v>
      </c>
      <c r="Q3563" t="s">
        <v>16887</v>
      </c>
      <c r="R3563" t="s">
        <v>16888</v>
      </c>
      <c r="S3563">
        <v>258</v>
      </c>
      <c r="T3563" t="s">
        <v>13929</v>
      </c>
      <c r="U3563" t="s">
        <v>7308</v>
      </c>
      <c r="V3563" t="s">
        <v>569</v>
      </c>
      <c r="W3563" s="11">
        <v>1300000</v>
      </c>
      <c r="X3563">
        <v>1998</v>
      </c>
      <c r="Y3563">
        <v>278</v>
      </c>
      <c r="Z3563">
        <v>8.1</v>
      </c>
      <c r="AA3563">
        <v>1.33</v>
      </c>
      <c r="AB3563">
        <v>5000</v>
      </c>
    </row>
    <row r="3564" spans="1:28" x14ac:dyDescent="0.35">
      <c r="A3564" t="s">
        <v>28</v>
      </c>
      <c r="B3564" t="s">
        <v>267</v>
      </c>
      <c r="C3564">
        <v>43</v>
      </c>
      <c r="D3564">
        <v>95</v>
      </c>
      <c r="E3564">
        <v>12000</v>
      </c>
      <c r="F3564">
        <v>636</v>
      </c>
      <c r="G3564" t="s">
        <v>1774</v>
      </c>
      <c r="H3564">
        <v>12000</v>
      </c>
      <c r="I3564" s="11">
        <v>695229</v>
      </c>
      <c r="J3564" t="s">
        <v>2450</v>
      </c>
      <c r="K3564" t="s">
        <v>267</v>
      </c>
      <c r="L3564" t="s">
        <v>16889</v>
      </c>
      <c r="M3564">
        <v>11369</v>
      </c>
      <c r="N3564">
        <v>14420</v>
      </c>
      <c r="O3564" t="s">
        <v>6421</v>
      </c>
      <c r="P3564">
        <v>1</v>
      </c>
      <c r="Q3564" t="s">
        <v>16890</v>
      </c>
      <c r="R3564" t="s">
        <v>16891</v>
      </c>
      <c r="S3564">
        <v>65</v>
      </c>
      <c r="T3564" t="s">
        <v>37</v>
      </c>
      <c r="U3564" t="s">
        <v>38</v>
      </c>
      <c r="V3564" t="s">
        <v>569</v>
      </c>
      <c r="W3564" s="11">
        <v>1300000</v>
      </c>
      <c r="X3564">
        <v>1996</v>
      </c>
      <c r="Y3564">
        <v>680</v>
      </c>
      <c r="Z3564">
        <v>7.2</v>
      </c>
      <c r="AA3564">
        <v>1.85</v>
      </c>
      <c r="AB3564">
        <v>872</v>
      </c>
    </row>
    <row r="3565" spans="1:28" x14ac:dyDescent="0.35">
      <c r="A3565" t="s">
        <v>28</v>
      </c>
      <c r="B3565" t="s">
        <v>16892</v>
      </c>
      <c r="C3565">
        <v>15</v>
      </c>
      <c r="D3565">
        <v>135</v>
      </c>
      <c r="E3565">
        <v>5</v>
      </c>
      <c r="F3565">
        <v>5</v>
      </c>
      <c r="G3565" t="s">
        <v>16893</v>
      </c>
      <c r="H3565">
        <v>51</v>
      </c>
      <c r="I3565" s="11">
        <v>638951</v>
      </c>
      <c r="J3565" t="s">
        <v>3270</v>
      </c>
      <c r="K3565" t="s">
        <v>16894</v>
      </c>
      <c r="L3565" t="s">
        <v>16895</v>
      </c>
      <c r="M3565">
        <v>775</v>
      </c>
      <c r="N3565">
        <v>83</v>
      </c>
      <c r="O3565" t="s">
        <v>16896</v>
      </c>
      <c r="P3565">
        <v>2</v>
      </c>
      <c r="Q3565" t="s">
        <v>16897</v>
      </c>
      <c r="R3565" t="s">
        <v>16898</v>
      </c>
      <c r="S3565">
        <v>19</v>
      </c>
      <c r="T3565" t="s">
        <v>16899</v>
      </c>
      <c r="U3565" t="s">
        <v>38</v>
      </c>
      <c r="V3565" t="s">
        <v>569</v>
      </c>
      <c r="W3565" s="11">
        <v>1592000</v>
      </c>
      <c r="X3565">
        <v>2006</v>
      </c>
      <c r="Y3565">
        <v>24</v>
      </c>
      <c r="Z3565">
        <v>7.4</v>
      </c>
      <c r="AA3565">
        <v>1.85</v>
      </c>
      <c r="AB3565">
        <v>100</v>
      </c>
    </row>
    <row r="3566" spans="1:28" x14ac:dyDescent="0.35">
      <c r="A3566" t="s">
        <v>28</v>
      </c>
      <c r="B3566" t="s">
        <v>16900</v>
      </c>
      <c r="C3566">
        <v>14</v>
      </c>
      <c r="D3566">
        <v>105</v>
      </c>
      <c r="E3566">
        <v>7</v>
      </c>
      <c r="F3566">
        <v>548</v>
      </c>
      <c r="G3566" t="s">
        <v>1306</v>
      </c>
      <c r="H3566">
        <v>2000</v>
      </c>
      <c r="I3566" s="11">
        <v>609042</v>
      </c>
      <c r="J3566" t="s">
        <v>3270</v>
      </c>
      <c r="K3566" t="s">
        <v>3773</v>
      </c>
      <c r="L3566" t="s">
        <v>16901</v>
      </c>
      <c r="M3566">
        <v>449</v>
      </c>
      <c r="N3566">
        <v>3475</v>
      </c>
      <c r="O3566" t="s">
        <v>3069</v>
      </c>
      <c r="P3566">
        <v>2</v>
      </c>
      <c r="Q3566" t="s">
        <v>16902</v>
      </c>
      <c r="R3566" t="s">
        <v>16903</v>
      </c>
      <c r="S3566">
        <v>38</v>
      </c>
      <c r="T3566" t="s">
        <v>37</v>
      </c>
      <c r="U3566" t="s">
        <v>38</v>
      </c>
      <c r="V3566" t="s">
        <v>90</v>
      </c>
      <c r="W3566" s="11">
        <v>1300000</v>
      </c>
      <c r="X3566">
        <v>1999</v>
      </c>
      <c r="Y3566">
        <v>783</v>
      </c>
      <c r="Z3566">
        <v>6.5</v>
      </c>
      <c r="AA3566">
        <v>1.85</v>
      </c>
      <c r="AB3566">
        <v>117</v>
      </c>
    </row>
    <row r="3567" spans="1:28" x14ac:dyDescent="0.35">
      <c r="A3567" t="s">
        <v>28</v>
      </c>
      <c r="B3567" t="s">
        <v>4117</v>
      </c>
      <c r="C3567">
        <v>79</v>
      </c>
      <c r="D3567">
        <v>111</v>
      </c>
      <c r="E3567">
        <v>17</v>
      </c>
      <c r="F3567">
        <v>652</v>
      </c>
      <c r="G3567" t="s">
        <v>3499</v>
      </c>
      <c r="H3567">
        <v>13000</v>
      </c>
      <c r="I3567" s="11">
        <v>32940507</v>
      </c>
      <c r="J3567" t="s">
        <v>454</v>
      </c>
      <c r="K3567" t="s">
        <v>950</v>
      </c>
      <c r="L3567" t="s">
        <v>4118</v>
      </c>
      <c r="M3567">
        <v>54316</v>
      </c>
      <c r="N3567">
        <v>16537</v>
      </c>
      <c r="O3567" t="s">
        <v>4119</v>
      </c>
      <c r="P3567">
        <v>1</v>
      </c>
      <c r="Q3567" t="s">
        <v>4120</v>
      </c>
      <c r="R3567" t="s">
        <v>4121</v>
      </c>
      <c r="S3567">
        <v>127</v>
      </c>
      <c r="T3567" t="s">
        <v>37</v>
      </c>
      <c r="U3567" t="s">
        <v>38</v>
      </c>
      <c r="V3567" t="s">
        <v>569</v>
      </c>
      <c r="W3567" s="11">
        <v>60000000</v>
      </c>
      <c r="X3567">
        <v>1998</v>
      </c>
      <c r="Y3567">
        <v>969</v>
      </c>
      <c r="Z3567">
        <v>6.1</v>
      </c>
      <c r="AA3567">
        <v>2.35</v>
      </c>
      <c r="AB3567">
        <v>0</v>
      </c>
    </row>
    <row r="3568" spans="1:28" x14ac:dyDescent="0.35">
      <c r="A3568" t="s">
        <v>720</v>
      </c>
      <c r="B3568" t="s">
        <v>16904</v>
      </c>
      <c r="C3568">
        <v>35</v>
      </c>
      <c r="D3568">
        <v>87</v>
      </c>
      <c r="E3568">
        <v>4</v>
      </c>
      <c r="F3568">
        <v>624</v>
      </c>
      <c r="G3568" t="s">
        <v>2754</v>
      </c>
      <c r="H3568">
        <v>2000</v>
      </c>
      <c r="I3568" s="11">
        <v>19539</v>
      </c>
      <c r="J3568" t="s">
        <v>1611</v>
      </c>
      <c r="K3568" t="s">
        <v>229</v>
      </c>
      <c r="L3568" t="s">
        <v>16905</v>
      </c>
      <c r="M3568">
        <v>4182</v>
      </c>
      <c r="N3568">
        <v>6227</v>
      </c>
      <c r="O3568" t="s">
        <v>4765</v>
      </c>
      <c r="P3568">
        <v>1</v>
      </c>
      <c r="Q3568" t="s">
        <v>16906</v>
      </c>
      <c r="R3568" t="s">
        <v>16907</v>
      </c>
      <c r="S3568">
        <v>53</v>
      </c>
      <c r="T3568" t="s">
        <v>37</v>
      </c>
      <c r="U3568" t="s">
        <v>38</v>
      </c>
      <c r="V3568" t="s">
        <v>569</v>
      </c>
      <c r="W3568" s="11">
        <v>1000000</v>
      </c>
      <c r="X3568">
        <v>2003</v>
      </c>
      <c r="Y3568">
        <v>1000</v>
      </c>
      <c r="Z3568">
        <v>6.2</v>
      </c>
      <c r="AA3568">
        <v>1.85</v>
      </c>
      <c r="AB3568">
        <v>3000</v>
      </c>
    </row>
    <row r="3569" spans="1:28" x14ac:dyDescent="0.35">
      <c r="A3569" t="s">
        <v>720</v>
      </c>
      <c r="B3569" t="s">
        <v>10210</v>
      </c>
      <c r="C3569">
        <v>144</v>
      </c>
      <c r="D3569">
        <v>130</v>
      </c>
      <c r="E3569">
        <v>13000</v>
      </c>
      <c r="F3569">
        <v>333</v>
      </c>
      <c r="G3569" t="s">
        <v>16908</v>
      </c>
      <c r="H3569">
        <v>1000</v>
      </c>
      <c r="J3569" t="s">
        <v>16909</v>
      </c>
      <c r="K3569" t="s">
        <v>3369</v>
      </c>
      <c r="L3569" t="s">
        <v>16910</v>
      </c>
      <c r="M3569">
        <v>87424</v>
      </c>
      <c r="N3569">
        <v>2888</v>
      </c>
      <c r="O3569" t="s">
        <v>15259</v>
      </c>
      <c r="P3569">
        <v>2</v>
      </c>
      <c r="Q3569" t="s">
        <v>16911</v>
      </c>
      <c r="R3569" t="s">
        <v>16912</v>
      </c>
      <c r="S3569">
        <v>276</v>
      </c>
      <c r="T3569" t="s">
        <v>37</v>
      </c>
      <c r="U3569" t="s">
        <v>38</v>
      </c>
      <c r="V3569" t="s">
        <v>4621</v>
      </c>
      <c r="W3569" s="11">
        <v>1288000</v>
      </c>
      <c r="X3569">
        <v>1940</v>
      </c>
      <c r="Y3569">
        <v>991</v>
      </c>
      <c r="Z3569">
        <v>8.1999999999999993</v>
      </c>
      <c r="AA3569">
        <v>1.37</v>
      </c>
      <c r="AB3569">
        <v>0</v>
      </c>
    </row>
    <row r="3570" spans="1:28" x14ac:dyDescent="0.35">
      <c r="A3570" t="s">
        <v>28</v>
      </c>
      <c r="B3570" t="s">
        <v>6708</v>
      </c>
      <c r="C3570">
        <v>242</v>
      </c>
      <c r="D3570">
        <v>87</v>
      </c>
      <c r="E3570">
        <v>49</v>
      </c>
      <c r="F3570">
        <v>59</v>
      </c>
      <c r="G3570" t="s">
        <v>16913</v>
      </c>
      <c r="H3570">
        <v>309</v>
      </c>
      <c r="I3570" s="11">
        <v>19100000</v>
      </c>
      <c r="J3570" t="s">
        <v>2912</v>
      </c>
      <c r="K3570" t="s">
        <v>16914</v>
      </c>
      <c r="L3570" t="s">
        <v>16915</v>
      </c>
      <c r="M3570">
        <v>39690</v>
      </c>
      <c r="N3570">
        <v>707</v>
      </c>
      <c r="O3570" t="s">
        <v>16916</v>
      </c>
      <c r="P3570">
        <v>0</v>
      </c>
      <c r="Q3570" t="s">
        <v>16917</v>
      </c>
      <c r="R3570" t="s">
        <v>16918</v>
      </c>
      <c r="S3570">
        <v>394</v>
      </c>
      <c r="T3570" t="s">
        <v>37</v>
      </c>
      <c r="U3570" t="s">
        <v>38</v>
      </c>
      <c r="V3570" t="s">
        <v>569</v>
      </c>
      <c r="W3570" s="11">
        <v>1250000</v>
      </c>
      <c r="X3570">
        <v>1981</v>
      </c>
      <c r="Y3570">
        <v>121</v>
      </c>
      <c r="Z3570">
        <v>6.1</v>
      </c>
      <c r="AA3570">
        <v>1.85</v>
      </c>
      <c r="AB3570">
        <v>0</v>
      </c>
    </row>
    <row r="3571" spans="1:28" x14ac:dyDescent="0.35">
      <c r="A3571" t="s">
        <v>28</v>
      </c>
      <c r="B3571" t="s">
        <v>4860</v>
      </c>
      <c r="C3571">
        <v>46</v>
      </c>
      <c r="D3571">
        <v>123</v>
      </c>
      <c r="E3571">
        <v>0</v>
      </c>
      <c r="F3571">
        <v>161</v>
      </c>
      <c r="G3571" t="s">
        <v>16919</v>
      </c>
      <c r="H3571">
        <v>3000</v>
      </c>
      <c r="J3571" t="s">
        <v>13477</v>
      </c>
      <c r="K3571" t="s">
        <v>783</v>
      </c>
      <c r="L3571" t="s">
        <v>16920</v>
      </c>
      <c r="M3571">
        <v>794</v>
      </c>
      <c r="N3571">
        <v>4040</v>
      </c>
      <c r="O3571" t="s">
        <v>16921</v>
      </c>
      <c r="P3571">
        <v>0</v>
      </c>
      <c r="Q3571" t="s">
        <v>16922</v>
      </c>
      <c r="R3571" t="s">
        <v>16923</v>
      </c>
      <c r="S3571">
        <v>9</v>
      </c>
      <c r="T3571" t="s">
        <v>37</v>
      </c>
      <c r="U3571" t="s">
        <v>38</v>
      </c>
      <c r="W3571" s="11">
        <v>1420000</v>
      </c>
      <c r="X3571">
        <v>2014</v>
      </c>
      <c r="Y3571">
        <v>372</v>
      </c>
      <c r="Z3571">
        <v>4.0999999999999996</v>
      </c>
      <c r="AA3571">
        <v>2.35</v>
      </c>
      <c r="AB3571">
        <v>447</v>
      </c>
    </row>
    <row r="3572" spans="1:28" x14ac:dyDescent="0.35">
      <c r="A3572" t="s">
        <v>28</v>
      </c>
      <c r="B3572" t="s">
        <v>1475</v>
      </c>
      <c r="C3572">
        <v>58</v>
      </c>
      <c r="D3572">
        <v>100</v>
      </c>
      <c r="E3572">
        <v>0</v>
      </c>
      <c r="F3572">
        <v>65</v>
      </c>
      <c r="G3572" t="s">
        <v>16924</v>
      </c>
      <c r="H3572">
        <v>828</v>
      </c>
      <c r="I3572" s="11">
        <v>24741700</v>
      </c>
      <c r="J3572" t="s">
        <v>3270</v>
      </c>
      <c r="K3572" t="s">
        <v>4605</v>
      </c>
      <c r="L3572" t="s">
        <v>16925</v>
      </c>
      <c r="M3572">
        <v>37785</v>
      </c>
      <c r="N3572">
        <v>1431</v>
      </c>
      <c r="O3572" t="s">
        <v>2686</v>
      </c>
      <c r="P3572">
        <v>2</v>
      </c>
      <c r="Q3572" t="s">
        <v>16926</v>
      </c>
      <c r="R3572" t="s">
        <v>16927</v>
      </c>
      <c r="S3572">
        <v>95</v>
      </c>
      <c r="T3572" t="s">
        <v>37</v>
      </c>
      <c r="U3572" t="s">
        <v>38</v>
      </c>
      <c r="V3572" t="s">
        <v>569</v>
      </c>
      <c r="W3572" s="11">
        <v>1200000</v>
      </c>
      <c r="X3572">
        <v>1989</v>
      </c>
      <c r="Y3572">
        <v>531</v>
      </c>
      <c r="Z3572">
        <v>7.2</v>
      </c>
      <c r="AA3572">
        <v>1.85</v>
      </c>
      <c r="AB3572">
        <v>2000</v>
      </c>
    </row>
    <row r="3573" spans="1:28" x14ac:dyDescent="0.35">
      <c r="A3573" t="s">
        <v>28</v>
      </c>
      <c r="B3573" t="s">
        <v>327</v>
      </c>
      <c r="C3573">
        <v>287</v>
      </c>
      <c r="D3573">
        <v>103</v>
      </c>
      <c r="E3573">
        <v>0</v>
      </c>
      <c r="F3573">
        <v>651</v>
      </c>
      <c r="G3573" t="s">
        <v>2549</v>
      </c>
      <c r="H3573">
        <v>2000</v>
      </c>
      <c r="I3573" s="11">
        <v>55153403</v>
      </c>
      <c r="J3573" t="s">
        <v>2912</v>
      </c>
      <c r="K3573" t="s">
        <v>2674</v>
      </c>
      <c r="L3573" t="s">
        <v>16928</v>
      </c>
      <c r="M3573">
        <v>299127</v>
      </c>
      <c r="N3573">
        <v>5161</v>
      </c>
      <c r="O3573" t="s">
        <v>13061</v>
      </c>
      <c r="P3573">
        <v>0</v>
      </c>
      <c r="Q3573" t="s">
        <v>16929</v>
      </c>
      <c r="R3573" t="s">
        <v>16930</v>
      </c>
      <c r="S3573">
        <v>1509</v>
      </c>
      <c r="T3573" t="s">
        <v>37</v>
      </c>
      <c r="U3573" t="s">
        <v>38</v>
      </c>
      <c r="V3573" t="s">
        <v>569</v>
      </c>
      <c r="W3573" s="11">
        <v>1200000</v>
      </c>
      <c r="X3573">
        <v>2004</v>
      </c>
      <c r="Y3573">
        <v>878</v>
      </c>
      <c r="Z3573">
        <v>7.7</v>
      </c>
      <c r="AA3573">
        <v>1.85</v>
      </c>
      <c r="AB3573">
        <v>0</v>
      </c>
    </row>
    <row r="3574" spans="1:28" x14ac:dyDescent="0.35">
      <c r="A3574" t="s">
        <v>28</v>
      </c>
      <c r="B3574" t="s">
        <v>4727</v>
      </c>
      <c r="C3574">
        <v>100</v>
      </c>
      <c r="D3574">
        <v>100</v>
      </c>
      <c r="E3574">
        <v>422</v>
      </c>
      <c r="F3574">
        <v>422</v>
      </c>
      <c r="G3574" t="s">
        <v>3558</v>
      </c>
      <c r="H3574">
        <v>816</v>
      </c>
      <c r="I3574" s="11">
        <v>18488314</v>
      </c>
      <c r="J3574" t="s">
        <v>11391</v>
      </c>
      <c r="K3574" t="s">
        <v>10461</v>
      </c>
      <c r="L3574" t="s">
        <v>16931</v>
      </c>
      <c r="M3574">
        <v>76151</v>
      </c>
      <c r="N3574">
        <v>2893</v>
      </c>
      <c r="O3574" t="s">
        <v>4727</v>
      </c>
      <c r="P3574">
        <v>0</v>
      </c>
      <c r="Q3574" t="s">
        <v>16932</v>
      </c>
      <c r="R3574" t="s">
        <v>16933</v>
      </c>
      <c r="S3574">
        <v>333</v>
      </c>
      <c r="T3574" t="s">
        <v>37</v>
      </c>
      <c r="U3574" t="s">
        <v>38</v>
      </c>
      <c r="V3574" t="s">
        <v>569</v>
      </c>
      <c r="W3574" s="11">
        <v>1200000</v>
      </c>
      <c r="X3574">
        <v>2001</v>
      </c>
      <c r="Y3574">
        <v>577</v>
      </c>
      <c r="Z3574">
        <v>7.1</v>
      </c>
      <c r="AA3574">
        <v>1.85</v>
      </c>
      <c r="AB3574">
        <v>0</v>
      </c>
    </row>
    <row r="3575" spans="1:28" x14ac:dyDescent="0.35">
      <c r="A3575" t="s">
        <v>28</v>
      </c>
      <c r="B3575" t="s">
        <v>2595</v>
      </c>
      <c r="C3575">
        <v>276</v>
      </c>
      <c r="D3575">
        <v>104</v>
      </c>
      <c r="E3575">
        <v>301</v>
      </c>
      <c r="F3575">
        <v>71</v>
      </c>
      <c r="G3575" t="s">
        <v>583</v>
      </c>
      <c r="H3575">
        <v>18000</v>
      </c>
      <c r="I3575" s="11">
        <v>79363785</v>
      </c>
      <c r="J3575" t="s">
        <v>2596</v>
      </c>
      <c r="K3575" t="s">
        <v>572</v>
      </c>
      <c r="L3575" t="s">
        <v>2597</v>
      </c>
      <c r="M3575">
        <v>139426</v>
      </c>
      <c r="N3575">
        <v>22194</v>
      </c>
      <c r="O3575" t="s">
        <v>2598</v>
      </c>
      <c r="P3575">
        <v>0</v>
      </c>
      <c r="Q3575" t="s">
        <v>2599</v>
      </c>
      <c r="R3575" t="s">
        <v>2600</v>
      </c>
      <c r="S3575">
        <v>698</v>
      </c>
      <c r="T3575" t="s">
        <v>37</v>
      </c>
      <c r="U3575" t="s">
        <v>38</v>
      </c>
      <c r="V3575" t="s">
        <v>39</v>
      </c>
      <c r="W3575" s="11">
        <v>80000000</v>
      </c>
      <c r="X3575">
        <v>2008</v>
      </c>
      <c r="Y3575">
        <v>4000</v>
      </c>
      <c r="Z3575">
        <v>5.5</v>
      </c>
      <c r="AA3575">
        <v>2.35</v>
      </c>
      <c r="AB3575">
        <v>0</v>
      </c>
    </row>
    <row r="3576" spans="1:28" x14ac:dyDescent="0.35">
      <c r="A3576" t="s">
        <v>28</v>
      </c>
      <c r="B3576" t="s">
        <v>9569</v>
      </c>
      <c r="C3576">
        <v>137</v>
      </c>
      <c r="D3576">
        <v>114</v>
      </c>
      <c r="E3576">
        <v>300</v>
      </c>
      <c r="F3576">
        <v>73</v>
      </c>
      <c r="G3576" t="s">
        <v>16934</v>
      </c>
      <c r="H3576">
        <v>307</v>
      </c>
      <c r="I3576" s="11">
        <v>13876974</v>
      </c>
      <c r="J3576" t="s">
        <v>1375</v>
      </c>
      <c r="K3576" t="s">
        <v>13644</v>
      </c>
      <c r="L3576" t="s">
        <v>16935</v>
      </c>
      <c r="M3576">
        <v>19397</v>
      </c>
      <c r="N3576">
        <v>809</v>
      </c>
      <c r="O3576" t="s">
        <v>9573</v>
      </c>
      <c r="P3576">
        <v>0</v>
      </c>
      <c r="Q3576" t="s">
        <v>16936</v>
      </c>
      <c r="R3576" t="s">
        <v>16937</v>
      </c>
      <c r="S3576">
        <v>214</v>
      </c>
      <c r="T3576" t="s">
        <v>5345</v>
      </c>
      <c r="U3576" t="s">
        <v>5346</v>
      </c>
      <c r="V3576" t="s">
        <v>569</v>
      </c>
      <c r="W3576" s="11">
        <v>7000000</v>
      </c>
      <c r="X3576">
        <v>2001</v>
      </c>
      <c r="Y3576">
        <v>209</v>
      </c>
      <c r="Z3576">
        <v>7.4</v>
      </c>
      <c r="AA3576">
        <v>1.85</v>
      </c>
      <c r="AB3576">
        <v>0</v>
      </c>
    </row>
    <row r="3577" spans="1:28" x14ac:dyDescent="0.35">
      <c r="A3577" t="s">
        <v>28</v>
      </c>
      <c r="B3577" t="s">
        <v>12263</v>
      </c>
      <c r="C3577">
        <v>122</v>
      </c>
      <c r="D3577">
        <v>111</v>
      </c>
      <c r="E3577">
        <v>50</v>
      </c>
      <c r="F3577">
        <v>612</v>
      </c>
      <c r="G3577" t="s">
        <v>3154</v>
      </c>
      <c r="H3577">
        <v>2000</v>
      </c>
      <c r="I3577" s="11">
        <v>9180275</v>
      </c>
      <c r="J3577" t="s">
        <v>3270</v>
      </c>
      <c r="K3577" t="s">
        <v>875</v>
      </c>
      <c r="L3577" t="s">
        <v>16938</v>
      </c>
      <c r="M3577">
        <v>22145</v>
      </c>
      <c r="N3577">
        <v>4288</v>
      </c>
      <c r="O3577" t="s">
        <v>2200</v>
      </c>
      <c r="P3577">
        <v>0</v>
      </c>
      <c r="Q3577" t="s">
        <v>16939</v>
      </c>
      <c r="R3577" t="s">
        <v>16940</v>
      </c>
      <c r="S3577">
        <v>231</v>
      </c>
      <c r="T3577" t="s">
        <v>37</v>
      </c>
      <c r="U3577" t="s">
        <v>38</v>
      </c>
      <c r="V3577" t="s">
        <v>569</v>
      </c>
      <c r="W3577" s="11">
        <v>1200000</v>
      </c>
      <c r="X3577">
        <v>2000</v>
      </c>
      <c r="Y3577">
        <v>710</v>
      </c>
      <c r="Z3577">
        <v>7.7</v>
      </c>
      <c r="AA3577">
        <v>1.85</v>
      </c>
      <c r="AB3577">
        <v>756</v>
      </c>
    </row>
    <row r="3578" spans="1:28" x14ac:dyDescent="0.35">
      <c r="A3578" t="s">
        <v>28</v>
      </c>
      <c r="B3578" t="s">
        <v>5748</v>
      </c>
      <c r="C3578">
        <v>202</v>
      </c>
      <c r="D3578">
        <v>110</v>
      </c>
      <c r="E3578">
        <v>118</v>
      </c>
      <c r="F3578">
        <v>1000</v>
      </c>
      <c r="G3578" t="s">
        <v>456</v>
      </c>
      <c r="H3578">
        <v>13000</v>
      </c>
      <c r="I3578" s="11">
        <v>22494487</v>
      </c>
      <c r="J3578" t="s">
        <v>2079</v>
      </c>
      <c r="K3578" t="s">
        <v>950</v>
      </c>
      <c r="L3578" t="s">
        <v>8551</v>
      </c>
      <c r="M3578">
        <v>262160</v>
      </c>
      <c r="N3578">
        <v>26451</v>
      </c>
      <c r="O3578" t="s">
        <v>2642</v>
      </c>
      <c r="P3578">
        <v>3</v>
      </c>
      <c r="Q3578" t="s">
        <v>8552</v>
      </c>
      <c r="R3578" t="s">
        <v>8553</v>
      </c>
      <c r="S3578">
        <v>507</v>
      </c>
      <c r="T3578" t="s">
        <v>37</v>
      </c>
      <c r="U3578" t="s">
        <v>740</v>
      </c>
      <c r="V3578" t="s">
        <v>569</v>
      </c>
      <c r="W3578" s="11">
        <v>27000000</v>
      </c>
      <c r="X3578">
        <v>2006</v>
      </c>
      <c r="Y3578">
        <v>11000</v>
      </c>
      <c r="Z3578">
        <v>7.8</v>
      </c>
      <c r="AA3578">
        <v>2.35</v>
      </c>
      <c r="AB3578">
        <v>10000</v>
      </c>
    </row>
    <row r="3579" spans="1:28" x14ac:dyDescent="0.35">
      <c r="A3579" t="s">
        <v>28</v>
      </c>
      <c r="B3579" t="s">
        <v>16941</v>
      </c>
      <c r="C3579">
        <v>99</v>
      </c>
      <c r="D3579">
        <v>85</v>
      </c>
      <c r="E3579">
        <v>91</v>
      </c>
      <c r="F3579">
        <v>849</v>
      </c>
      <c r="G3579" t="s">
        <v>5706</v>
      </c>
      <c r="H3579">
        <v>1000</v>
      </c>
      <c r="I3579" s="11">
        <v>2199853</v>
      </c>
      <c r="J3579" t="s">
        <v>2450</v>
      </c>
      <c r="K3579" t="s">
        <v>3597</v>
      </c>
      <c r="L3579" t="s">
        <v>16942</v>
      </c>
      <c r="M3579">
        <v>19986</v>
      </c>
      <c r="N3579">
        <v>4289</v>
      </c>
      <c r="O3579" t="s">
        <v>8099</v>
      </c>
      <c r="P3579">
        <v>1</v>
      </c>
      <c r="Q3579" t="s">
        <v>16943</v>
      </c>
      <c r="R3579" t="s">
        <v>16944</v>
      </c>
      <c r="S3579">
        <v>186</v>
      </c>
      <c r="T3579" t="s">
        <v>37</v>
      </c>
      <c r="U3579" t="s">
        <v>38</v>
      </c>
      <c r="V3579" t="s">
        <v>569</v>
      </c>
      <c r="W3579" s="11">
        <v>1200000</v>
      </c>
      <c r="X3579">
        <v>1999</v>
      </c>
      <c r="Y3579">
        <v>1000</v>
      </c>
      <c r="Z3579">
        <v>6.6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16945</v>
      </c>
      <c r="C3580">
        <v>10</v>
      </c>
      <c r="D3580">
        <v>113</v>
      </c>
      <c r="E3580">
        <v>29</v>
      </c>
      <c r="F3580">
        <v>449</v>
      </c>
      <c r="G3580" t="s">
        <v>13739</v>
      </c>
      <c r="H3580">
        <v>890</v>
      </c>
      <c r="I3580" s="11">
        <v>2859955</v>
      </c>
      <c r="J3580" t="s">
        <v>3637</v>
      </c>
      <c r="K3580" t="s">
        <v>618</v>
      </c>
      <c r="L3580" t="s">
        <v>16946</v>
      </c>
      <c r="M3580">
        <v>2417</v>
      </c>
      <c r="N3580">
        <v>2681</v>
      </c>
      <c r="O3580" t="s">
        <v>5968</v>
      </c>
      <c r="P3580">
        <v>2</v>
      </c>
      <c r="Q3580" t="s">
        <v>16947</v>
      </c>
      <c r="R3580" t="s">
        <v>16948</v>
      </c>
      <c r="S3580">
        <v>32</v>
      </c>
      <c r="T3580" t="s">
        <v>37</v>
      </c>
      <c r="U3580" t="s">
        <v>38</v>
      </c>
      <c r="V3580" t="s">
        <v>39</v>
      </c>
      <c r="W3580" s="11">
        <v>1200000</v>
      </c>
      <c r="X3580">
        <v>2013</v>
      </c>
      <c r="Y3580">
        <v>848</v>
      </c>
      <c r="Z3580">
        <v>6</v>
      </c>
      <c r="AA3580">
        <v>2.35</v>
      </c>
      <c r="AB3580">
        <v>0</v>
      </c>
    </row>
    <row r="3581" spans="1:28" x14ac:dyDescent="0.35">
      <c r="A3581" t="s">
        <v>28</v>
      </c>
      <c r="B3581" t="s">
        <v>1701</v>
      </c>
      <c r="C3581">
        <v>173</v>
      </c>
      <c r="D3581">
        <v>99</v>
      </c>
      <c r="E3581">
        <v>16000</v>
      </c>
      <c r="F3581">
        <v>455</v>
      </c>
      <c r="G3581" t="s">
        <v>267</v>
      </c>
      <c r="H3581">
        <v>16000</v>
      </c>
      <c r="I3581" s="11">
        <v>2812029</v>
      </c>
      <c r="J3581" t="s">
        <v>2062</v>
      </c>
      <c r="K3581" t="s">
        <v>1701</v>
      </c>
      <c r="L3581" t="s">
        <v>16949</v>
      </c>
      <c r="M3581">
        <v>664719</v>
      </c>
      <c r="N3581">
        <v>28994</v>
      </c>
      <c r="O3581" t="s">
        <v>4333</v>
      </c>
      <c r="P3581">
        <v>0</v>
      </c>
      <c r="Q3581" t="s">
        <v>16950</v>
      </c>
      <c r="R3581" t="s">
        <v>16951</v>
      </c>
      <c r="S3581">
        <v>931</v>
      </c>
      <c r="T3581" t="s">
        <v>37</v>
      </c>
      <c r="U3581" t="s">
        <v>38</v>
      </c>
      <c r="V3581" t="s">
        <v>569</v>
      </c>
      <c r="W3581" s="11">
        <v>1200000</v>
      </c>
      <c r="X3581">
        <v>1992</v>
      </c>
      <c r="Y3581">
        <v>12000</v>
      </c>
      <c r="Z3581">
        <v>8.4</v>
      </c>
      <c r="AA3581">
        <v>2.35</v>
      </c>
      <c r="AB3581">
        <v>19000</v>
      </c>
    </row>
    <row r="3582" spans="1:28" x14ac:dyDescent="0.35">
      <c r="A3582" t="s">
        <v>28</v>
      </c>
      <c r="B3582" t="s">
        <v>8179</v>
      </c>
      <c r="C3582">
        <v>181</v>
      </c>
      <c r="D3582">
        <v>142</v>
      </c>
      <c r="E3582">
        <v>0</v>
      </c>
      <c r="F3582">
        <v>24</v>
      </c>
      <c r="G3582" t="s">
        <v>16952</v>
      </c>
      <c r="H3582">
        <v>16000</v>
      </c>
      <c r="I3582" s="11">
        <v>6100000</v>
      </c>
      <c r="J3582" t="s">
        <v>13425</v>
      </c>
      <c r="K3582" t="s">
        <v>3541</v>
      </c>
      <c r="L3582" t="s">
        <v>16953</v>
      </c>
      <c r="M3582">
        <v>503509</v>
      </c>
      <c r="N3582">
        <v>16089</v>
      </c>
      <c r="O3582" t="s">
        <v>16954</v>
      </c>
      <c r="P3582">
        <v>3</v>
      </c>
      <c r="Q3582" t="s">
        <v>16955</v>
      </c>
      <c r="R3582" t="s">
        <v>16956</v>
      </c>
      <c r="S3582">
        <v>780</v>
      </c>
      <c r="T3582" t="s">
        <v>9146</v>
      </c>
      <c r="U3582" t="s">
        <v>6727</v>
      </c>
      <c r="V3582" t="s">
        <v>5738</v>
      </c>
      <c r="W3582" s="11">
        <v>1200000</v>
      </c>
      <c r="X3582">
        <v>1966</v>
      </c>
      <c r="Y3582">
        <v>34</v>
      </c>
      <c r="Z3582">
        <v>8.9</v>
      </c>
      <c r="AA3582">
        <v>2.35</v>
      </c>
      <c r="AB3582">
        <v>20000</v>
      </c>
    </row>
    <row r="3583" spans="1:28" x14ac:dyDescent="0.35">
      <c r="A3583" t="s">
        <v>28</v>
      </c>
      <c r="B3583" t="s">
        <v>16957</v>
      </c>
      <c r="C3583">
        <v>111</v>
      </c>
      <c r="D3583">
        <v>112</v>
      </c>
      <c r="E3583">
        <v>9</v>
      </c>
      <c r="F3583">
        <v>4</v>
      </c>
      <c r="G3583" t="s">
        <v>16958</v>
      </c>
      <c r="H3583">
        <v>61</v>
      </c>
      <c r="I3583" s="11">
        <v>375723</v>
      </c>
      <c r="J3583" t="s">
        <v>2450</v>
      </c>
      <c r="K3583" t="s">
        <v>16959</v>
      </c>
      <c r="L3583" t="s">
        <v>16960</v>
      </c>
      <c r="M3583">
        <v>7025</v>
      </c>
      <c r="N3583">
        <v>76</v>
      </c>
      <c r="O3583" t="s">
        <v>16961</v>
      </c>
      <c r="P3583">
        <v>1</v>
      </c>
      <c r="Q3583" t="s">
        <v>16962</v>
      </c>
      <c r="R3583" t="s">
        <v>16963</v>
      </c>
      <c r="S3583">
        <v>26</v>
      </c>
      <c r="T3583" t="s">
        <v>13024</v>
      </c>
      <c r="U3583" t="s">
        <v>14595</v>
      </c>
      <c r="V3583" t="s">
        <v>569</v>
      </c>
      <c r="W3583" s="11">
        <v>4000000</v>
      </c>
      <c r="X3583">
        <v>2015</v>
      </c>
      <c r="Y3583">
        <v>9</v>
      </c>
      <c r="Z3583">
        <v>7.9</v>
      </c>
      <c r="AA3583">
        <v>2.35</v>
      </c>
      <c r="AB3583">
        <v>0</v>
      </c>
    </row>
    <row r="3584" spans="1:28" x14ac:dyDescent="0.35">
      <c r="A3584" t="s">
        <v>28</v>
      </c>
      <c r="B3584" t="s">
        <v>16964</v>
      </c>
      <c r="C3584">
        <v>38</v>
      </c>
      <c r="D3584">
        <v>108</v>
      </c>
      <c r="E3584">
        <v>14</v>
      </c>
      <c r="F3584">
        <v>274</v>
      </c>
      <c r="G3584" t="s">
        <v>16965</v>
      </c>
      <c r="H3584">
        <v>1000</v>
      </c>
      <c r="I3584" s="11">
        <v>594904</v>
      </c>
      <c r="J3584" t="s">
        <v>2450</v>
      </c>
      <c r="K3584" t="s">
        <v>6686</v>
      </c>
      <c r="L3584" t="s">
        <v>16966</v>
      </c>
      <c r="M3584">
        <v>2582</v>
      </c>
      <c r="N3584">
        <v>1805</v>
      </c>
      <c r="O3584" t="s">
        <v>16967</v>
      </c>
      <c r="P3584">
        <v>0</v>
      </c>
      <c r="Q3584" t="s">
        <v>16968</v>
      </c>
      <c r="R3584" t="s">
        <v>16969</v>
      </c>
      <c r="S3584">
        <v>89</v>
      </c>
      <c r="T3584" t="s">
        <v>37</v>
      </c>
      <c r="U3584" t="s">
        <v>38</v>
      </c>
      <c r="V3584" t="s">
        <v>39</v>
      </c>
      <c r="W3584" s="11">
        <v>1200000</v>
      </c>
      <c r="X3584">
        <v>2012</v>
      </c>
      <c r="Y3584">
        <v>330</v>
      </c>
      <c r="Z3584">
        <v>6</v>
      </c>
      <c r="AA3584">
        <v>1.85</v>
      </c>
      <c r="AB3584">
        <v>0</v>
      </c>
    </row>
    <row r="3585" spans="1:28" x14ac:dyDescent="0.35">
      <c r="A3585" t="s">
        <v>28</v>
      </c>
      <c r="B3585" t="s">
        <v>16970</v>
      </c>
      <c r="C3585">
        <v>12</v>
      </c>
      <c r="D3585">
        <v>88</v>
      </c>
      <c r="E3585">
        <v>0</v>
      </c>
      <c r="F3585">
        <v>3</v>
      </c>
      <c r="G3585" t="s">
        <v>16971</v>
      </c>
      <c r="H3585">
        <v>268</v>
      </c>
      <c r="I3585" s="11">
        <v>58936</v>
      </c>
      <c r="J3585" t="s">
        <v>6111</v>
      </c>
      <c r="K3585" t="s">
        <v>16972</v>
      </c>
      <c r="L3585" t="s">
        <v>16973</v>
      </c>
      <c r="M3585">
        <v>91</v>
      </c>
      <c r="N3585">
        <v>318</v>
      </c>
      <c r="O3585" t="s">
        <v>16974</v>
      </c>
      <c r="P3585">
        <v>0</v>
      </c>
      <c r="Q3585" t="s">
        <v>16975</v>
      </c>
      <c r="R3585" t="s">
        <v>16976</v>
      </c>
      <c r="S3585">
        <v>4</v>
      </c>
      <c r="T3585" t="s">
        <v>37</v>
      </c>
      <c r="U3585" t="s">
        <v>38</v>
      </c>
      <c r="V3585" t="s">
        <v>569</v>
      </c>
      <c r="W3585" s="11">
        <v>1200000</v>
      </c>
      <c r="X3585">
        <v>2001</v>
      </c>
      <c r="Y3585">
        <v>44</v>
      </c>
      <c r="Z3585">
        <v>6.1</v>
      </c>
      <c r="AA3585">
        <v>1.78</v>
      </c>
      <c r="AB3585">
        <v>27</v>
      </c>
    </row>
    <row r="3586" spans="1:28" x14ac:dyDescent="0.35">
      <c r="A3586" t="s">
        <v>28</v>
      </c>
      <c r="B3586" t="s">
        <v>16977</v>
      </c>
      <c r="C3586">
        <v>22</v>
      </c>
      <c r="D3586">
        <v>84</v>
      </c>
      <c r="E3586">
        <v>0</v>
      </c>
      <c r="F3586">
        <v>63</v>
      </c>
      <c r="G3586" t="s">
        <v>16978</v>
      </c>
      <c r="H3586">
        <v>380</v>
      </c>
      <c r="J3586" t="s">
        <v>16979</v>
      </c>
      <c r="K3586" t="s">
        <v>16980</v>
      </c>
      <c r="L3586" t="s">
        <v>16981</v>
      </c>
      <c r="M3586">
        <v>1321</v>
      </c>
      <c r="N3586">
        <v>630</v>
      </c>
      <c r="O3586" t="s">
        <v>16982</v>
      </c>
      <c r="P3586">
        <v>0</v>
      </c>
      <c r="Q3586" t="s">
        <v>16983</v>
      </c>
      <c r="R3586" t="s">
        <v>16984</v>
      </c>
      <c r="S3586">
        <v>51</v>
      </c>
      <c r="T3586" t="s">
        <v>37</v>
      </c>
      <c r="U3586" t="s">
        <v>263</v>
      </c>
      <c r="V3586" t="s">
        <v>569</v>
      </c>
      <c r="W3586" s="11">
        <v>1200000</v>
      </c>
      <c r="X3586">
        <v>2012</v>
      </c>
      <c r="Y3586">
        <v>91</v>
      </c>
      <c r="Z3586">
        <v>3.8</v>
      </c>
      <c r="AB3586">
        <v>238</v>
      </c>
    </row>
    <row r="3587" spans="1:28" x14ac:dyDescent="0.35">
      <c r="A3587" t="s">
        <v>28</v>
      </c>
      <c r="B3587" t="s">
        <v>3460</v>
      </c>
      <c r="C3587">
        <v>9</v>
      </c>
      <c r="D3587">
        <v>91</v>
      </c>
      <c r="E3587">
        <v>38</v>
      </c>
      <c r="F3587">
        <v>117</v>
      </c>
      <c r="G3587" t="s">
        <v>5266</v>
      </c>
      <c r="H3587">
        <v>584</v>
      </c>
      <c r="I3587" s="11">
        <v>2850263</v>
      </c>
      <c r="J3587" t="s">
        <v>16985</v>
      </c>
      <c r="K3587" t="s">
        <v>10761</v>
      </c>
      <c r="L3587" t="s">
        <v>16986</v>
      </c>
      <c r="M3587">
        <v>5061</v>
      </c>
      <c r="N3587">
        <v>1218</v>
      </c>
      <c r="O3587" t="s">
        <v>16987</v>
      </c>
      <c r="P3587">
        <v>0</v>
      </c>
      <c r="Q3587" t="s">
        <v>16988</v>
      </c>
      <c r="R3587" t="s">
        <v>16989</v>
      </c>
      <c r="S3587">
        <v>70</v>
      </c>
      <c r="T3587" t="s">
        <v>37</v>
      </c>
      <c r="U3587" t="s">
        <v>38</v>
      </c>
      <c r="V3587" t="s">
        <v>90</v>
      </c>
      <c r="W3587" s="11">
        <v>2600000</v>
      </c>
      <c r="X3587">
        <v>1993</v>
      </c>
      <c r="Y3587">
        <v>399</v>
      </c>
      <c r="Z3587">
        <v>6.2</v>
      </c>
      <c r="AA3587">
        <v>1.85</v>
      </c>
      <c r="AB3587">
        <v>0</v>
      </c>
    </row>
    <row r="3588" spans="1:28" x14ac:dyDescent="0.35">
      <c r="A3588" t="s">
        <v>28</v>
      </c>
      <c r="B3588" t="s">
        <v>16990</v>
      </c>
      <c r="C3588">
        <v>91</v>
      </c>
      <c r="D3588">
        <v>94</v>
      </c>
      <c r="E3588">
        <v>6</v>
      </c>
      <c r="F3588">
        <v>804</v>
      </c>
      <c r="G3588" t="s">
        <v>6388</v>
      </c>
      <c r="H3588">
        <v>16000</v>
      </c>
      <c r="I3588" s="11">
        <v>16101109</v>
      </c>
      <c r="J3588" t="s">
        <v>1611</v>
      </c>
      <c r="K3588" t="s">
        <v>310</v>
      </c>
      <c r="L3588" t="s">
        <v>16991</v>
      </c>
      <c r="M3588">
        <v>76467</v>
      </c>
      <c r="N3588">
        <v>19957</v>
      </c>
      <c r="O3588" t="s">
        <v>10195</v>
      </c>
      <c r="P3588">
        <v>3</v>
      </c>
      <c r="Q3588" t="s">
        <v>16992</v>
      </c>
      <c r="R3588" t="s">
        <v>16993</v>
      </c>
      <c r="S3588">
        <v>236</v>
      </c>
      <c r="T3588" t="s">
        <v>37</v>
      </c>
      <c r="U3588" t="s">
        <v>38</v>
      </c>
      <c r="V3588" t="s">
        <v>569</v>
      </c>
      <c r="W3588" s="11">
        <v>3000000</v>
      </c>
      <c r="X3588">
        <v>2005</v>
      </c>
      <c r="Y3588">
        <v>1000</v>
      </c>
      <c r="Z3588">
        <v>6.8</v>
      </c>
      <c r="AA3588">
        <v>1.85</v>
      </c>
      <c r="AB3588">
        <v>0</v>
      </c>
    </row>
    <row r="3589" spans="1:28" x14ac:dyDescent="0.35">
      <c r="A3589" t="s">
        <v>28</v>
      </c>
      <c r="B3589" t="s">
        <v>16994</v>
      </c>
      <c r="C3589">
        <v>57</v>
      </c>
      <c r="D3589">
        <v>92</v>
      </c>
      <c r="E3589">
        <v>155</v>
      </c>
      <c r="F3589">
        <v>147</v>
      </c>
      <c r="G3589" t="s">
        <v>14687</v>
      </c>
      <c r="H3589">
        <v>448</v>
      </c>
      <c r="I3589" s="11">
        <v>1400000</v>
      </c>
      <c r="J3589" t="s">
        <v>16279</v>
      </c>
      <c r="K3589" t="s">
        <v>16189</v>
      </c>
      <c r="L3589" t="s">
        <v>16995</v>
      </c>
      <c r="M3589">
        <v>1324</v>
      </c>
      <c r="N3589">
        <v>1329</v>
      </c>
      <c r="O3589" t="s">
        <v>16996</v>
      </c>
      <c r="P3589">
        <v>0</v>
      </c>
      <c r="Q3589" t="s">
        <v>16997</v>
      </c>
      <c r="R3589" t="s">
        <v>16998</v>
      </c>
      <c r="S3589">
        <v>37</v>
      </c>
      <c r="T3589" t="s">
        <v>37</v>
      </c>
      <c r="U3589" t="s">
        <v>38</v>
      </c>
      <c r="V3589" t="s">
        <v>569</v>
      </c>
      <c r="W3589" s="11">
        <v>1100000</v>
      </c>
      <c r="X3589">
        <v>1987</v>
      </c>
      <c r="Y3589">
        <v>426</v>
      </c>
      <c r="Z3589">
        <v>5.9</v>
      </c>
      <c r="AA3589">
        <v>1.85</v>
      </c>
      <c r="AB3589">
        <v>241</v>
      </c>
    </row>
    <row r="3590" spans="1:28" x14ac:dyDescent="0.35">
      <c r="A3590" t="s">
        <v>28</v>
      </c>
      <c r="B3590" t="s">
        <v>17000</v>
      </c>
      <c r="C3590">
        <v>97</v>
      </c>
      <c r="D3590">
        <v>110</v>
      </c>
      <c r="E3590">
        <v>22</v>
      </c>
      <c r="F3590">
        <v>48</v>
      </c>
      <c r="G3590" t="s">
        <v>17001</v>
      </c>
      <c r="H3590">
        <v>434</v>
      </c>
      <c r="I3590" s="11">
        <v>56129</v>
      </c>
      <c r="J3590" t="s">
        <v>2836</v>
      </c>
      <c r="K3590" t="s">
        <v>8912</v>
      </c>
      <c r="L3590" t="s">
        <v>17002</v>
      </c>
      <c r="M3590">
        <v>6555</v>
      </c>
      <c r="N3590">
        <v>645</v>
      </c>
      <c r="O3590" t="s">
        <v>17003</v>
      </c>
      <c r="P3590">
        <v>1</v>
      </c>
      <c r="Q3590" t="s">
        <v>17004</v>
      </c>
      <c r="R3590" t="s">
        <v>17005</v>
      </c>
      <c r="S3590">
        <v>82</v>
      </c>
      <c r="T3590" t="s">
        <v>37</v>
      </c>
      <c r="U3590" t="s">
        <v>263</v>
      </c>
      <c r="V3590" t="s">
        <v>569</v>
      </c>
      <c r="W3590" s="11">
        <v>1100000</v>
      </c>
      <c r="X3590">
        <v>2010</v>
      </c>
      <c r="Y3590">
        <v>95</v>
      </c>
      <c r="Z3590">
        <v>6.1</v>
      </c>
      <c r="AA3590">
        <v>2.35</v>
      </c>
      <c r="AB3590">
        <v>0</v>
      </c>
    </row>
    <row r="3591" spans="1:28" x14ac:dyDescent="0.35">
      <c r="A3591" t="s">
        <v>28</v>
      </c>
      <c r="B3591" t="s">
        <v>17006</v>
      </c>
      <c r="C3591">
        <v>481</v>
      </c>
      <c r="D3591">
        <v>102</v>
      </c>
      <c r="E3591">
        <v>338</v>
      </c>
      <c r="F3591">
        <v>60</v>
      </c>
      <c r="G3591" t="s">
        <v>17007</v>
      </c>
      <c r="H3591">
        <v>1000</v>
      </c>
      <c r="I3591" s="11">
        <v>4105123</v>
      </c>
      <c r="J3591" t="s">
        <v>329</v>
      </c>
      <c r="K3591" t="s">
        <v>17008</v>
      </c>
      <c r="L3591" t="s">
        <v>17009</v>
      </c>
      <c r="M3591">
        <v>148221</v>
      </c>
      <c r="N3591">
        <v>1445</v>
      </c>
      <c r="O3591" t="s">
        <v>17010</v>
      </c>
      <c r="P3591">
        <v>0</v>
      </c>
      <c r="Q3591" t="s">
        <v>17011</v>
      </c>
      <c r="R3591" t="s">
        <v>17012</v>
      </c>
      <c r="S3591">
        <v>316</v>
      </c>
      <c r="T3591" t="s">
        <v>17013</v>
      </c>
      <c r="U3591" t="s">
        <v>17014</v>
      </c>
      <c r="V3591" t="s">
        <v>569</v>
      </c>
      <c r="W3591" s="11">
        <v>1100000</v>
      </c>
      <c r="X3591">
        <v>2011</v>
      </c>
      <c r="Y3591">
        <v>342</v>
      </c>
      <c r="Z3591">
        <v>7.6</v>
      </c>
      <c r="AA3591">
        <v>1.85</v>
      </c>
      <c r="AB3591">
        <v>51000</v>
      </c>
    </row>
    <row r="3592" spans="1:28" x14ac:dyDescent="0.35">
      <c r="A3592" t="s">
        <v>28</v>
      </c>
      <c r="B3592" t="s">
        <v>15184</v>
      </c>
      <c r="C3592">
        <v>242</v>
      </c>
      <c r="D3592">
        <v>82</v>
      </c>
      <c r="E3592">
        <v>345</v>
      </c>
      <c r="F3592">
        <v>269</v>
      </c>
      <c r="G3592" t="s">
        <v>11659</v>
      </c>
      <c r="H3592">
        <v>2000</v>
      </c>
      <c r="J3592" t="s">
        <v>5344</v>
      </c>
      <c r="K3592" t="s">
        <v>16693</v>
      </c>
      <c r="L3592" t="s">
        <v>17015</v>
      </c>
      <c r="M3592">
        <v>387508</v>
      </c>
      <c r="N3592">
        <v>3442</v>
      </c>
      <c r="O3592" t="s">
        <v>17016</v>
      </c>
      <c r="P3592">
        <v>4</v>
      </c>
      <c r="Q3592" t="s">
        <v>17017</v>
      </c>
      <c r="R3592" t="s">
        <v>17018</v>
      </c>
      <c r="S3592">
        <v>1123</v>
      </c>
      <c r="T3592" t="s">
        <v>37</v>
      </c>
      <c r="U3592" t="s">
        <v>38</v>
      </c>
      <c r="V3592" t="s">
        <v>90</v>
      </c>
      <c r="W3592" s="11">
        <v>950000</v>
      </c>
      <c r="X3592">
        <v>1942</v>
      </c>
      <c r="Y3592">
        <v>607</v>
      </c>
      <c r="Z3592">
        <v>8.6</v>
      </c>
      <c r="AA3592">
        <v>1.37</v>
      </c>
      <c r="AB3592">
        <v>23000</v>
      </c>
    </row>
    <row r="3593" spans="1:28" x14ac:dyDescent="0.35">
      <c r="A3593" t="s">
        <v>28</v>
      </c>
      <c r="B3593" t="s">
        <v>17019</v>
      </c>
      <c r="C3593">
        <v>95</v>
      </c>
      <c r="D3593">
        <v>89</v>
      </c>
      <c r="E3593">
        <v>0</v>
      </c>
      <c r="F3593">
        <v>5</v>
      </c>
      <c r="G3593" t="s">
        <v>17020</v>
      </c>
      <c r="H3593">
        <v>12</v>
      </c>
      <c r="J3593" t="s">
        <v>5834</v>
      </c>
      <c r="K3593" t="s">
        <v>17021</v>
      </c>
      <c r="L3593" t="s">
        <v>17022</v>
      </c>
      <c r="M3593">
        <v>9465</v>
      </c>
      <c r="N3593">
        <v>29</v>
      </c>
      <c r="O3593" t="s">
        <v>17023</v>
      </c>
      <c r="P3593">
        <v>0</v>
      </c>
      <c r="Q3593" t="s">
        <v>17024</v>
      </c>
      <c r="R3593" t="s">
        <v>17025</v>
      </c>
      <c r="S3593">
        <v>85</v>
      </c>
      <c r="T3593" t="s">
        <v>37</v>
      </c>
      <c r="U3593" t="s">
        <v>365</v>
      </c>
      <c r="V3593" t="s">
        <v>569</v>
      </c>
      <c r="W3593" s="11">
        <v>1400000</v>
      </c>
      <c r="X3593">
        <v>2008</v>
      </c>
      <c r="Y3593">
        <v>5</v>
      </c>
      <c r="Z3593">
        <v>6.1</v>
      </c>
      <c r="AA3593">
        <v>1.85</v>
      </c>
      <c r="AB3593">
        <v>0</v>
      </c>
    </row>
    <row r="3594" spans="1:28" x14ac:dyDescent="0.35">
      <c r="A3594" t="s">
        <v>28</v>
      </c>
      <c r="B3594" t="s">
        <v>17026</v>
      </c>
      <c r="C3594">
        <v>87</v>
      </c>
      <c r="D3594">
        <v>89</v>
      </c>
      <c r="E3594">
        <v>136</v>
      </c>
      <c r="F3594">
        <v>42</v>
      </c>
      <c r="G3594" t="s">
        <v>3254</v>
      </c>
      <c r="H3594">
        <v>844</v>
      </c>
      <c r="J3594" t="s">
        <v>1786</v>
      </c>
      <c r="K3594" t="s">
        <v>9686</v>
      </c>
      <c r="L3594" t="s">
        <v>17027</v>
      </c>
      <c r="M3594">
        <v>20678</v>
      </c>
      <c r="N3594">
        <v>1080</v>
      </c>
      <c r="O3594" t="s">
        <v>17028</v>
      </c>
      <c r="P3594">
        <v>1</v>
      </c>
      <c r="Q3594" t="s">
        <v>17029</v>
      </c>
      <c r="R3594" t="s">
        <v>17030</v>
      </c>
      <c r="S3594">
        <v>199</v>
      </c>
      <c r="T3594" t="s">
        <v>37</v>
      </c>
      <c r="U3594" t="s">
        <v>38</v>
      </c>
      <c r="V3594" t="s">
        <v>12734</v>
      </c>
      <c r="W3594" s="11">
        <v>1000000</v>
      </c>
      <c r="X3594">
        <v>1972</v>
      </c>
      <c r="Y3594">
        <v>184</v>
      </c>
      <c r="Z3594">
        <v>6.7</v>
      </c>
      <c r="AA3594">
        <v>1.85</v>
      </c>
      <c r="AB3594">
        <v>0</v>
      </c>
    </row>
    <row r="3595" spans="1:28" x14ac:dyDescent="0.35">
      <c r="A3595" t="s">
        <v>28</v>
      </c>
      <c r="B3595" t="s">
        <v>5927</v>
      </c>
      <c r="C3595">
        <v>141</v>
      </c>
      <c r="D3595">
        <v>145</v>
      </c>
      <c r="E3595">
        <v>80</v>
      </c>
      <c r="F3595">
        <v>794</v>
      </c>
      <c r="G3595" t="s">
        <v>16880</v>
      </c>
      <c r="H3595">
        <v>13000</v>
      </c>
      <c r="I3595" s="11">
        <v>117235247</v>
      </c>
      <c r="J3595" t="s">
        <v>3637</v>
      </c>
      <c r="K3595" t="s">
        <v>1721</v>
      </c>
      <c r="L3595" t="s">
        <v>17031</v>
      </c>
      <c r="M3595">
        <v>375240</v>
      </c>
      <c r="N3595">
        <v>16094</v>
      </c>
      <c r="O3595" t="s">
        <v>10805</v>
      </c>
      <c r="P3595">
        <v>0</v>
      </c>
      <c r="Q3595" t="s">
        <v>17032</v>
      </c>
      <c r="R3595" t="s">
        <v>17033</v>
      </c>
      <c r="S3595">
        <v>542</v>
      </c>
      <c r="T3595" t="s">
        <v>37</v>
      </c>
      <c r="U3595" t="s">
        <v>38</v>
      </c>
      <c r="V3595" t="s">
        <v>90</v>
      </c>
      <c r="W3595" s="11">
        <v>960000</v>
      </c>
      <c r="X3595">
        <v>1976</v>
      </c>
      <c r="Y3595">
        <v>1000</v>
      </c>
      <c r="Z3595">
        <v>8.1</v>
      </c>
      <c r="AA3595">
        <v>1.33</v>
      </c>
      <c r="AB3595">
        <v>0</v>
      </c>
    </row>
    <row r="3596" spans="1:28" x14ac:dyDescent="0.35">
      <c r="A3596" t="s">
        <v>28</v>
      </c>
      <c r="B3596" t="s">
        <v>5134</v>
      </c>
      <c r="C3596">
        <v>212</v>
      </c>
      <c r="D3596">
        <v>89</v>
      </c>
      <c r="E3596">
        <v>0</v>
      </c>
      <c r="F3596">
        <v>606</v>
      </c>
      <c r="G3596" t="s">
        <v>2422</v>
      </c>
      <c r="H3596">
        <v>2000</v>
      </c>
      <c r="I3596" s="11">
        <v>21378000</v>
      </c>
      <c r="J3596" t="s">
        <v>7035</v>
      </c>
      <c r="K3596" t="s">
        <v>1671</v>
      </c>
      <c r="L3596" t="s">
        <v>10855</v>
      </c>
      <c r="M3596">
        <v>46493</v>
      </c>
      <c r="N3596">
        <v>4878</v>
      </c>
      <c r="O3596" t="s">
        <v>10212</v>
      </c>
      <c r="P3596">
        <v>0</v>
      </c>
      <c r="Q3596" t="s">
        <v>10856</v>
      </c>
      <c r="R3596" t="s">
        <v>10857</v>
      </c>
      <c r="S3596">
        <v>335</v>
      </c>
      <c r="T3596" t="s">
        <v>37</v>
      </c>
      <c r="U3596" t="s">
        <v>38</v>
      </c>
      <c r="V3596" t="s">
        <v>569</v>
      </c>
      <c r="W3596" s="11">
        <v>1000000</v>
      </c>
      <c r="X3596">
        <v>1980</v>
      </c>
      <c r="Y3596">
        <v>826</v>
      </c>
      <c r="Z3596">
        <v>6.8</v>
      </c>
      <c r="AA3596">
        <v>2.35</v>
      </c>
      <c r="AB3596">
        <v>7000</v>
      </c>
    </row>
    <row r="3597" spans="1:28" x14ac:dyDescent="0.35">
      <c r="A3597" t="s">
        <v>28</v>
      </c>
      <c r="B3597" t="s">
        <v>17034</v>
      </c>
      <c r="C3597">
        <v>270</v>
      </c>
      <c r="D3597">
        <v>83</v>
      </c>
      <c r="E3597">
        <v>6</v>
      </c>
      <c r="F3597">
        <v>142</v>
      </c>
      <c r="G3597" t="s">
        <v>17035</v>
      </c>
      <c r="H3597">
        <v>707</v>
      </c>
      <c r="I3597" s="11">
        <v>31537320</v>
      </c>
      <c r="J3597" t="s">
        <v>2912</v>
      </c>
      <c r="K3597" t="s">
        <v>15072</v>
      </c>
      <c r="L3597" t="s">
        <v>17036</v>
      </c>
      <c r="M3597">
        <v>44329</v>
      </c>
      <c r="N3597">
        <v>1565</v>
      </c>
      <c r="O3597" t="s">
        <v>17037</v>
      </c>
      <c r="P3597">
        <v>0</v>
      </c>
      <c r="Q3597" t="s">
        <v>17038</v>
      </c>
      <c r="R3597" t="s">
        <v>17039</v>
      </c>
      <c r="S3597">
        <v>309</v>
      </c>
      <c r="T3597" t="s">
        <v>37</v>
      </c>
      <c r="U3597" t="s">
        <v>38</v>
      </c>
      <c r="V3597" t="s">
        <v>569</v>
      </c>
      <c r="W3597" s="11">
        <v>1000000</v>
      </c>
      <c r="X3597">
        <v>2014</v>
      </c>
      <c r="Y3597">
        <v>305</v>
      </c>
      <c r="Z3597">
        <v>5.7</v>
      </c>
      <c r="AA3597">
        <v>1.85</v>
      </c>
      <c r="AB3597">
        <v>13000</v>
      </c>
    </row>
    <row r="3598" spans="1:28" x14ac:dyDescent="0.35">
      <c r="A3598" t="s">
        <v>28</v>
      </c>
      <c r="B3598" t="s">
        <v>2732</v>
      </c>
      <c r="C3598">
        <v>161</v>
      </c>
      <c r="D3598">
        <v>91</v>
      </c>
      <c r="E3598">
        <v>287</v>
      </c>
      <c r="F3598">
        <v>725</v>
      </c>
      <c r="G3598" t="s">
        <v>5024</v>
      </c>
      <c r="H3598">
        <v>1000</v>
      </c>
      <c r="I3598" s="11">
        <v>17986000</v>
      </c>
      <c r="J3598" t="s">
        <v>6096</v>
      </c>
      <c r="K3598" t="s">
        <v>7839</v>
      </c>
      <c r="L3598" t="s">
        <v>17040</v>
      </c>
      <c r="M3598">
        <v>22773</v>
      </c>
      <c r="N3598">
        <v>4438</v>
      </c>
      <c r="O3598" t="s">
        <v>13206</v>
      </c>
      <c r="P3598">
        <v>0</v>
      </c>
      <c r="Q3598" t="s">
        <v>17041</v>
      </c>
      <c r="R3598" t="s">
        <v>17042</v>
      </c>
      <c r="S3598">
        <v>195</v>
      </c>
      <c r="T3598" t="s">
        <v>37</v>
      </c>
      <c r="U3598" t="s">
        <v>38</v>
      </c>
      <c r="V3598" t="s">
        <v>569</v>
      </c>
      <c r="W3598" s="11">
        <v>1000000</v>
      </c>
      <c r="X3598">
        <v>1981</v>
      </c>
      <c r="Y3598">
        <v>823</v>
      </c>
      <c r="Z3598">
        <v>6.6</v>
      </c>
      <c r="AA3598">
        <v>1.85</v>
      </c>
      <c r="AB3598">
        <v>0</v>
      </c>
    </row>
    <row r="3599" spans="1:28" x14ac:dyDescent="0.35">
      <c r="A3599" t="s">
        <v>28</v>
      </c>
      <c r="B3599" t="s">
        <v>5409</v>
      </c>
      <c r="C3599">
        <v>184</v>
      </c>
      <c r="D3599">
        <v>110</v>
      </c>
      <c r="E3599">
        <v>92</v>
      </c>
      <c r="F3599">
        <v>177</v>
      </c>
      <c r="G3599" t="s">
        <v>17043</v>
      </c>
      <c r="H3599">
        <v>650</v>
      </c>
      <c r="I3599" s="11">
        <v>16067035</v>
      </c>
      <c r="J3599" t="s">
        <v>50</v>
      </c>
      <c r="K3599" t="s">
        <v>17044</v>
      </c>
      <c r="L3599" t="s">
        <v>17045</v>
      </c>
      <c r="M3599">
        <v>116642</v>
      </c>
      <c r="N3599">
        <v>1421</v>
      </c>
      <c r="O3599" t="s">
        <v>4620</v>
      </c>
      <c r="P3599">
        <v>4</v>
      </c>
      <c r="Q3599" t="s">
        <v>17046</v>
      </c>
      <c r="R3599" t="s">
        <v>17047</v>
      </c>
      <c r="S3599">
        <v>389</v>
      </c>
      <c r="T3599" t="s">
        <v>37</v>
      </c>
      <c r="U3599" t="s">
        <v>56</v>
      </c>
      <c r="V3599" t="s">
        <v>5738</v>
      </c>
      <c r="W3599" s="11">
        <v>1100000</v>
      </c>
      <c r="X3599">
        <v>1962</v>
      </c>
      <c r="Y3599">
        <v>275</v>
      </c>
      <c r="Z3599">
        <v>7.3</v>
      </c>
      <c r="AA3599">
        <v>1.37</v>
      </c>
      <c r="AB3599">
        <v>5000</v>
      </c>
    </row>
    <row r="3600" spans="1:28" x14ac:dyDescent="0.35">
      <c r="A3600" t="s">
        <v>28</v>
      </c>
      <c r="B3600" t="s">
        <v>17048</v>
      </c>
      <c r="C3600">
        <v>270</v>
      </c>
      <c r="D3600">
        <v>86</v>
      </c>
      <c r="E3600">
        <v>18</v>
      </c>
      <c r="F3600">
        <v>300</v>
      </c>
      <c r="G3600" t="s">
        <v>1803</v>
      </c>
      <c r="H3600">
        <v>1000</v>
      </c>
      <c r="I3600" s="11">
        <v>18112929</v>
      </c>
      <c r="J3600" t="s">
        <v>4103</v>
      </c>
      <c r="K3600" t="s">
        <v>2108</v>
      </c>
      <c r="L3600" t="s">
        <v>17049</v>
      </c>
      <c r="M3600">
        <v>52642</v>
      </c>
      <c r="N3600">
        <v>2665</v>
      </c>
      <c r="O3600" t="s">
        <v>1559</v>
      </c>
      <c r="P3600">
        <v>0</v>
      </c>
      <c r="Q3600" t="s">
        <v>17050</v>
      </c>
      <c r="R3600" t="s">
        <v>17051</v>
      </c>
      <c r="S3600">
        <v>271</v>
      </c>
      <c r="T3600" t="s">
        <v>37</v>
      </c>
      <c r="U3600" t="s">
        <v>38</v>
      </c>
      <c r="V3600" t="s">
        <v>569</v>
      </c>
      <c r="W3600" s="11">
        <v>1000000</v>
      </c>
      <c r="X3600">
        <v>2012</v>
      </c>
      <c r="Y3600">
        <v>466</v>
      </c>
      <c r="Z3600">
        <v>5</v>
      </c>
      <c r="AA3600">
        <v>1.85</v>
      </c>
      <c r="AB3600">
        <v>24000</v>
      </c>
    </row>
    <row r="3601" spans="1:28" x14ac:dyDescent="0.35">
      <c r="A3601" t="s">
        <v>28</v>
      </c>
      <c r="B3601" t="s">
        <v>17052</v>
      </c>
      <c r="C3601">
        <v>203</v>
      </c>
      <c r="D3601">
        <v>86</v>
      </c>
      <c r="E3601">
        <v>385</v>
      </c>
      <c r="F3601">
        <v>100</v>
      </c>
      <c r="G3601" t="s">
        <v>17053</v>
      </c>
      <c r="H3601">
        <v>266</v>
      </c>
      <c r="I3601" s="11">
        <v>14564027</v>
      </c>
      <c r="J3601" t="s">
        <v>7035</v>
      </c>
      <c r="K3601" t="s">
        <v>17054</v>
      </c>
      <c r="L3601" t="s">
        <v>17055</v>
      </c>
      <c r="M3601">
        <v>76407</v>
      </c>
      <c r="N3601">
        <v>673</v>
      </c>
      <c r="O3601" t="s">
        <v>17056</v>
      </c>
      <c r="P3601">
        <v>0</v>
      </c>
      <c r="Q3601" t="s">
        <v>17057</v>
      </c>
      <c r="R3601" t="s">
        <v>17058</v>
      </c>
      <c r="S3601">
        <v>335</v>
      </c>
      <c r="T3601" t="s">
        <v>37</v>
      </c>
      <c r="U3601" t="s">
        <v>56</v>
      </c>
      <c r="V3601" t="s">
        <v>569</v>
      </c>
      <c r="W3601" s="11">
        <v>1000000</v>
      </c>
      <c r="X3601">
        <v>1987</v>
      </c>
      <c r="Y3601">
        <v>209</v>
      </c>
      <c r="Z3601">
        <v>7</v>
      </c>
      <c r="AA3601">
        <v>1.85</v>
      </c>
      <c r="AB3601">
        <v>0</v>
      </c>
    </row>
    <row r="3602" spans="1:28" x14ac:dyDescent="0.35">
      <c r="A3602" t="s">
        <v>28</v>
      </c>
      <c r="B3602" t="s">
        <v>17059</v>
      </c>
      <c r="C3602">
        <v>29</v>
      </c>
      <c r="D3602">
        <v>120</v>
      </c>
      <c r="E3602">
        <v>18</v>
      </c>
      <c r="F3602">
        <v>295</v>
      </c>
      <c r="G3602" t="s">
        <v>17060</v>
      </c>
      <c r="H3602">
        <v>634</v>
      </c>
      <c r="I3602" s="11">
        <v>20773070</v>
      </c>
      <c r="J3602" t="s">
        <v>3270</v>
      </c>
      <c r="K3602" t="s">
        <v>17061</v>
      </c>
      <c r="L3602" t="s">
        <v>17062</v>
      </c>
      <c r="M3602">
        <v>4501</v>
      </c>
      <c r="N3602">
        <v>1810</v>
      </c>
      <c r="O3602" t="s">
        <v>17063</v>
      </c>
      <c r="P3602">
        <v>11</v>
      </c>
      <c r="Q3602" t="s">
        <v>17064</v>
      </c>
      <c r="R3602" t="s">
        <v>17065</v>
      </c>
      <c r="S3602">
        <v>102</v>
      </c>
      <c r="T3602" t="s">
        <v>37</v>
      </c>
      <c r="U3602" t="s">
        <v>38</v>
      </c>
      <c r="V3602" t="s">
        <v>90</v>
      </c>
      <c r="W3602" s="11">
        <v>5000000</v>
      </c>
      <c r="X3602">
        <v>2016</v>
      </c>
      <c r="Y3602">
        <v>420</v>
      </c>
      <c r="Z3602">
        <v>3.4</v>
      </c>
      <c r="AA3602">
        <v>2.35</v>
      </c>
      <c r="AB3602">
        <v>0</v>
      </c>
    </row>
    <row r="3603" spans="1:28" x14ac:dyDescent="0.35">
      <c r="A3603" t="s">
        <v>28</v>
      </c>
      <c r="B3603" t="s">
        <v>8472</v>
      </c>
      <c r="C3603">
        <v>137</v>
      </c>
      <c r="D3603">
        <v>90</v>
      </c>
      <c r="E3603">
        <v>65</v>
      </c>
      <c r="F3603">
        <v>683</v>
      </c>
      <c r="G3603" t="s">
        <v>3097</v>
      </c>
      <c r="H3603">
        <v>1000</v>
      </c>
      <c r="I3603" s="11">
        <v>10042266</v>
      </c>
      <c r="J3603" t="s">
        <v>5834</v>
      </c>
      <c r="K3603" t="s">
        <v>12586</v>
      </c>
      <c r="L3603" t="s">
        <v>17066</v>
      </c>
      <c r="M3603">
        <v>23021</v>
      </c>
      <c r="N3603">
        <v>3155</v>
      </c>
      <c r="O3603" t="s">
        <v>13421</v>
      </c>
      <c r="P3603">
        <v>0</v>
      </c>
      <c r="Q3603" t="s">
        <v>17067</v>
      </c>
      <c r="R3603" t="s">
        <v>17068</v>
      </c>
      <c r="S3603">
        <v>220</v>
      </c>
      <c r="T3603" t="s">
        <v>37</v>
      </c>
      <c r="U3603" t="s">
        <v>38</v>
      </c>
      <c r="V3603" t="s">
        <v>39</v>
      </c>
      <c r="W3603" s="11">
        <v>1000000</v>
      </c>
      <c r="X3603">
        <v>2005</v>
      </c>
      <c r="Y3603">
        <v>989</v>
      </c>
      <c r="Z3603">
        <v>5.9</v>
      </c>
      <c r="AA3603">
        <v>2.35</v>
      </c>
      <c r="AB3603">
        <v>816</v>
      </c>
    </row>
    <row r="3604" spans="1:28" x14ac:dyDescent="0.35">
      <c r="A3604" t="s">
        <v>28</v>
      </c>
      <c r="B3604" t="s">
        <v>17069</v>
      </c>
      <c r="C3604">
        <v>107</v>
      </c>
      <c r="D3604">
        <v>99</v>
      </c>
      <c r="E3604">
        <v>2</v>
      </c>
      <c r="F3604">
        <v>3</v>
      </c>
      <c r="G3604" t="s">
        <v>17070</v>
      </c>
      <c r="H3604">
        <v>43</v>
      </c>
      <c r="I3604" s="11">
        <v>10037390</v>
      </c>
      <c r="J3604" t="s">
        <v>5386</v>
      </c>
      <c r="K3604" t="s">
        <v>17071</v>
      </c>
      <c r="L3604" t="s">
        <v>17072</v>
      </c>
      <c r="M3604">
        <v>5442</v>
      </c>
      <c r="N3604">
        <v>53</v>
      </c>
      <c r="O3604" t="s">
        <v>17073</v>
      </c>
      <c r="P3604">
        <v>0</v>
      </c>
      <c r="Q3604" t="s">
        <v>17074</v>
      </c>
      <c r="R3604" t="s">
        <v>17075</v>
      </c>
      <c r="S3604">
        <v>140</v>
      </c>
      <c r="T3604" t="s">
        <v>652</v>
      </c>
      <c r="U3604" t="s">
        <v>653</v>
      </c>
      <c r="V3604" t="s">
        <v>90</v>
      </c>
      <c r="W3604" s="11">
        <v>1000000000</v>
      </c>
      <c r="X3604">
        <v>1999</v>
      </c>
      <c r="Y3604">
        <v>3</v>
      </c>
      <c r="Z3604">
        <v>6</v>
      </c>
      <c r="AA3604">
        <v>2.35</v>
      </c>
      <c r="AB3604">
        <v>339</v>
      </c>
    </row>
    <row r="3605" spans="1:28" x14ac:dyDescent="0.35">
      <c r="A3605" t="s">
        <v>28</v>
      </c>
      <c r="B3605" t="s">
        <v>11799</v>
      </c>
      <c r="C3605">
        <v>377</v>
      </c>
      <c r="D3605">
        <v>112</v>
      </c>
      <c r="E3605">
        <v>310</v>
      </c>
      <c r="F3605">
        <v>616</v>
      </c>
      <c r="G3605" t="s">
        <v>684</v>
      </c>
      <c r="H3605">
        <v>33000</v>
      </c>
      <c r="I3605" s="11">
        <v>9701559</v>
      </c>
      <c r="J3605" t="s">
        <v>209</v>
      </c>
      <c r="K3605" t="s">
        <v>4046</v>
      </c>
      <c r="L3605" t="s">
        <v>17076</v>
      </c>
      <c r="M3605">
        <v>141425</v>
      </c>
      <c r="N3605">
        <v>35941</v>
      </c>
      <c r="O3605" t="s">
        <v>6378</v>
      </c>
      <c r="P3605">
        <v>0</v>
      </c>
      <c r="Q3605" t="s">
        <v>17077</v>
      </c>
      <c r="R3605" t="s">
        <v>17078</v>
      </c>
      <c r="S3605">
        <v>283</v>
      </c>
      <c r="T3605" t="s">
        <v>37</v>
      </c>
      <c r="U3605" t="s">
        <v>38</v>
      </c>
      <c r="V3605" t="s">
        <v>569</v>
      </c>
      <c r="W3605" s="11">
        <v>3500000</v>
      </c>
      <c r="X3605">
        <v>2010</v>
      </c>
      <c r="Y3605">
        <v>2000</v>
      </c>
      <c r="Z3605">
        <v>7.4</v>
      </c>
      <c r="AA3605">
        <v>1.66</v>
      </c>
      <c r="AB3605">
        <v>25000</v>
      </c>
    </row>
    <row r="3606" spans="1:28" x14ac:dyDescent="0.35">
      <c r="A3606" t="s">
        <v>28</v>
      </c>
      <c r="B3606" t="s">
        <v>17079</v>
      </c>
      <c r="C3606">
        <v>169</v>
      </c>
      <c r="D3606">
        <v>103</v>
      </c>
      <c r="E3606">
        <v>2</v>
      </c>
      <c r="F3606">
        <v>226</v>
      </c>
      <c r="G3606" t="s">
        <v>1860</v>
      </c>
      <c r="H3606">
        <v>2000</v>
      </c>
      <c r="I3606" s="11">
        <v>9013113</v>
      </c>
      <c r="J3606" t="s">
        <v>5145</v>
      </c>
      <c r="K3606" t="s">
        <v>4194</v>
      </c>
      <c r="L3606" t="s">
        <v>17080</v>
      </c>
      <c r="M3606">
        <v>36321</v>
      </c>
      <c r="N3606">
        <v>3192</v>
      </c>
      <c r="O3606" t="s">
        <v>17081</v>
      </c>
      <c r="P3606">
        <v>2</v>
      </c>
      <c r="Q3606" t="s">
        <v>17082</v>
      </c>
      <c r="R3606" t="s">
        <v>17083</v>
      </c>
      <c r="S3606">
        <v>230</v>
      </c>
      <c r="T3606" t="s">
        <v>37</v>
      </c>
      <c r="U3606" t="s">
        <v>38</v>
      </c>
      <c r="V3606" t="s">
        <v>569</v>
      </c>
      <c r="W3606" s="11">
        <v>1000000</v>
      </c>
      <c r="X3606">
        <v>2005</v>
      </c>
      <c r="Y3606">
        <v>508</v>
      </c>
      <c r="Z3606">
        <v>7.4</v>
      </c>
      <c r="AA3606">
        <v>1.85</v>
      </c>
      <c r="AB3606">
        <v>0</v>
      </c>
    </row>
    <row r="3607" spans="1:28" x14ac:dyDescent="0.35">
      <c r="A3607" t="s">
        <v>28</v>
      </c>
      <c r="B3607" t="s">
        <v>10179</v>
      </c>
      <c r="C3607">
        <v>225</v>
      </c>
      <c r="D3607">
        <v>83</v>
      </c>
      <c r="E3607">
        <v>19</v>
      </c>
      <c r="F3607">
        <v>128</v>
      </c>
      <c r="G3607" t="s">
        <v>17084</v>
      </c>
      <c r="H3607">
        <v>403</v>
      </c>
      <c r="I3607" s="11">
        <v>53245055</v>
      </c>
      <c r="J3607" t="s">
        <v>6096</v>
      </c>
      <c r="K3607" t="s">
        <v>17085</v>
      </c>
      <c r="L3607" t="s">
        <v>17086</v>
      </c>
      <c r="M3607">
        <v>30570</v>
      </c>
      <c r="N3607">
        <v>988</v>
      </c>
      <c r="O3607" t="s">
        <v>9503</v>
      </c>
      <c r="P3607">
        <v>0</v>
      </c>
      <c r="Q3607" t="s">
        <v>17087</v>
      </c>
      <c r="R3607" t="s">
        <v>17088</v>
      </c>
      <c r="S3607">
        <v>290</v>
      </c>
      <c r="T3607" t="s">
        <v>37</v>
      </c>
      <c r="U3607" t="s">
        <v>38</v>
      </c>
      <c r="V3607" t="s">
        <v>569</v>
      </c>
      <c r="W3607" s="11">
        <v>1000000</v>
      </c>
      <c r="X3607">
        <v>2012</v>
      </c>
      <c r="Y3607">
        <v>169</v>
      </c>
      <c r="Z3607">
        <v>4.2</v>
      </c>
      <c r="AA3607">
        <v>1.85</v>
      </c>
      <c r="AB3607">
        <v>12000</v>
      </c>
    </row>
    <row r="3608" spans="1:28" x14ac:dyDescent="0.35">
      <c r="A3608" t="s">
        <v>28</v>
      </c>
      <c r="B3608" t="s">
        <v>17089</v>
      </c>
      <c r="C3608">
        <v>101</v>
      </c>
      <c r="D3608">
        <v>109</v>
      </c>
      <c r="E3608">
        <v>199</v>
      </c>
      <c r="F3608">
        <v>44</v>
      </c>
      <c r="G3608" t="s">
        <v>17090</v>
      </c>
      <c r="H3608">
        <v>503</v>
      </c>
      <c r="I3608" s="11">
        <v>9000000</v>
      </c>
      <c r="J3608" t="s">
        <v>5265</v>
      </c>
      <c r="K3608" t="s">
        <v>2623</v>
      </c>
      <c r="L3608" t="s">
        <v>17091</v>
      </c>
      <c r="M3608">
        <v>7584</v>
      </c>
      <c r="N3608">
        <v>731</v>
      </c>
      <c r="O3608" t="s">
        <v>17092</v>
      </c>
      <c r="P3608">
        <v>8</v>
      </c>
      <c r="Q3608" t="s">
        <v>17093</v>
      </c>
      <c r="R3608" t="s">
        <v>17094</v>
      </c>
      <c r="S3608">
        <v>137</v>
      </c>
      <c r="T3608" t="s">
        <v>37</v>
      </c>
      <c r="U3608" t="s">
        <v>38</v>
      </c>
      <c r="V3608" t="s">
        <v>6963</v>
      </c>
      <c r="W3608" s="11">
        <v>900000</v>
      </c>
      <c r="X3608">
        <v>1970</v>
      </c>
      <c r="Y3608">
        <v>46</v>
      </c>
      <c r="Z3608">
        <v>6.2</v>
      </c>
      <c r="AA3608">
        <v>2.35</v>
      </c>
      <c r="AB3608">
        <v>0</v>
      </c>
    </row>
    <row r="3609" spans="1:28" x14ac:dyDescent="0.35">
      <c r="A3609" t="s">
        <v>28</v>
      </c>
      <c r="B3609" t="s">
        <v>14270</v>
      </c>
      <c r="C3609">
        <v>285</v>
      </c>
      <c r="D3609">
        <v>100</v>
      </c>
      <c r="E3609">
        <v>0</v>
      </c>
      <c r="F3609">
        <v>389</v>
      </c>
      <c r="G3609" t="s">
        <v>981</v>
      </c>
      <c r="H3609">
        <v>640</v>
      </c>
      <c r="I3609" s="11">
        <v>7186670</v>
      </c>
      <c r="J3609" t="s">
        <v>15187</v>
      </c>
      <c r="K3609" t="s">
        <v>69</v>
      </c>
      <c r="L3609" t="s">
        <v>17096</v>
      </c>
      <c r="M3609">
        <v>21468</v>
      </c>
      <c r="N3609">
        <v>2082</v>
      </c>
      <c r="O3609" t="s">
        <v>17097</v>
      </c>
      <c r="P3609">
        <v>0</v>
      </c>
      <c r="Q3609" t="s">
        <v>17098</v>
      </c>
      <c r="R3609" t="s">
        <v>17099</v>
      </c>
      <c r="S3609">
        <v>164</v>
      </c>
      <c r="T3609" t="s">
        <v>37</v>
      </c>
      <c r="U3609" t="s">
        <v>38</v>
      </c>
      <c r="V3609" t="s">
        <v>569</v>
      </c>
      <c r="W3609" s="11">
        <v>6000000</v>
      </c>
      <c r="X3609">
        <v>2013</v>
      </c>
      <c r="Y3609">
        <v>550</v>
      </c>
      <c r="Z3609">
        <v>5.4</v>
      </c>
      <c r="AA3609">
        <v>2.35</v>
      </c>
      <c r="AB3609">
        <v>12000</v>
      </c>
    </row>
    <row r="3610" spans="1:28" x14ac:dyDescent="0.35">
      <c r="A3610" t="s">
        <v>28</v>
      </c>
      <c r="B3610" t="s">
        <v>17100</v>
      </c>
      <c r="C3610">
        <v>337</v>
      </c>
      <c r="D3610">
        <v>95</v>
      </c>
      <c r="E3610">
        <v>20</v>
      </c>
      <c r="F3610">
        <v>365</v>
      </c>
      <c r="G3610" t="s">
        <v>2959</v>
      </c>
      <c r="H3610">
        <v>422</v>
      </c>
      <c r="I3610" s="11">
        <v>5997134</v>
      </c>
      <c r="J3610" t="s">
        <v>4806</v>
      </c>
      <c r="K3610" t="s">
        <v>10637</v>
      </c>
      <c r="L3610" t="s">
        <v>17101</v>
      </c>
      <c r="M3610">
        <v>36381</v>
      </c>
      <c r="N3610">
        <v>1899</v>
      </c>
      <c r="O3610" t="s">
        <v>17102</v>
      </c>
      <c r="P3610">
        <v>3</v>
      </c>
      <c r="Q3610" t="s">
        <v>17103</v>
      </c>
      <c r="R3610" t="s">
        <v>17104</v>
      </c>
      <c r="S3610">
        <v>126</v>
      </c>
      <c r="T3610" t="s">
        <v>37</v>
      </c>
      <c r="U3610" t="s">
        <v>38</v>
      </c>
      <c r="V3610" t="s">
        <v>569</v>
      </c>
      <c r="W3610" s="11">
        <v>1000000</v>
      </c>
      <c r="X3610">
        <v>2012</v>
      </c>
      <c r="Y3610">
        <v>374</v>
      </c>
      <c r="Z3610">
        <v>7.2</v>
      </c>
      <c r="AA3610">
        <v>1.85</v>
      </c>
      <c r="AB3610">
        <v>11000</v>
      </c>
    </row>
    <row r="3611" spans="1:28" x14ac:dyDescent="0.35">
      <c r="A3611" t="s">
        <v>28</v>
      </c>
      <c r="B3611" t="s">
        <v>11993</v>
      </c>
      <c r="C3611">
        <v>38</v>
      </c>
      <c r="D3611">
        <v>104</v>
      </c>
      <c r="E3611">
        <v>122</v>
      </c>
      <c r="F3611">
        <v>458</v>
      </c>
      <c r="G3611" t="s">
        <v>16046</v>
      </c>
      <c r="H3611">
        <v>22000</v>
      </c>
      <c r="I3611" s="11">
        <v>3386698</v>
      </c>
      <c r="J3611" t="s">
        <v>1375</v>
      </c>
      <c r="K3611" t="s">
        <v>670</v>
      </c>
      <c r="L3611" t="s">
        <v>17105</v>
      </c>
      <c r="M3611">
        <v>4195</v>
      </c>
      <c r="N3611">
        <v>23461</v>
      </c>
      <c r="O3611" t="s">
        <v>4395</v>
      </c>
      <c r="P3611">
        <v>1</v>
      </c>
      <c r="Q3611" t="s">
        <v>17106</v>
      </c>
      <c r="R3611" t="s">
        <v>17107</v>
      </c>
      <c r="S3611">
        <v>86</v>
      </c>
      <c r="T3611" t="s">
        <v>37</v>
      </c>
      <c r="U3611" t="s">
        <v>38</v>
      </c>
      <c r="V3611" t="s">
        <v>569</v>
      </c>
      <c r="W3611" s="11">
        <v>1000000</v>
      </c>
      <c r="X3611">
        <v>1998</v>
      </c>
      <c r="Y3611">
        <v>472</v>
      </c>
      <c r="Z3611">
        <v>6.7</v>
      </c>
      <c r="AA3611">
        <v>1.85</v>
      </c>
      <c r="AB3611">
        <v>392</v>
      </c>
    </row>
    <row r="3612" spans="1:28" x14ac:dyDescent="0.35">
      <c r="A3612" t="s">
        <v>28</v>
      </c>
      <c r="B3612" t="s">
        <v>7740</v>
      </c>
      <c r="C3612">
        <v>387</v>
      </c>
      <c r="D3612">
        <v>96</v>
      </c>
      <c r="E3612">
        <v>655</v>
      </c>
      <c r="F3612">
        <v>973</v>
      </c>
      <c r="G3612" t="s">
        <v>723</v>
      </c>
      <c r="H3612">
        <v>24000</v>
      </c>
      <c r="I3612" s="11">
        <v>143492840</v>
      </c>
      <c r="J3612" t="s">
        <v>1375</v>
      </c>
      <c r="K3612" t="s">
        <v>77</v>
      </c>
      <c r="L3612" t="s">
        <v>14329</v>
      </c>
      <c r="M3612">
        <v>414345</v>
      </c>
      <c r="N3612">
        <v>28817</v>
      </c>
      <c r="O3612" t="s">
        <v>467</v>
      </c>
      <c r="P3612">
        <v>0</v>
      </c>
      <c r="Q3612" t="s">
        <v>14330</v>
      </c>
      <c r="R3612" t="s">
        <v>14331</v>
      </c>
      <c r="S3612">
        <v>881</v>
      </c>
      <c r="T3612" t="s">
        <v>37</v>
      </c>
      <c r="U3612" t="s">
        <v>38</v>
      </c>
      <c r="V3612" t="s">
        <v>39</v>
      </c>
      <c r="W3612" s="11">
        <v>7500000</v>
      </c>
      <c r="X3612">
        <v>2007</v>
      </c>
      <c r="Y3612">
        <v>3000</v>
      </c>
      <c r="Z3612">
        <v>7.5</v>
      </c>
      <c r="AA3612">
        <v>1.85</v>
      </c>
      <c r="AB3612">
        <v>10000</v>
      </c>
    </row>
    <row r="3613" spans="1:28" x14ac:dyDescent="0.35">
      <c r="A3613" t="s">
        <v>28</v>
      </c>
      <c r="B3613" t="s">
        <v>17108</v>
      </c>
      <c r="C3613">
        <v>181</v>
      </c>
      <c r="D3613">
        <v>97</v>
      </c>
      <c r="E3613">
        <v>33</v>
      </c>
      <c r="F3613">
        <v>229</v>
      </c>
      <c r="G3613" t="s">
        <v>17109</v>
      </c>
      <c r="H3613">
        <v>496</v>
      </c>
      <c r="I3613" s="11">
        <v>2508841</v>
      </c>
      <c r="J3613" t="s">
        <v>1872</v>
      </c>
      <c r="K3613" t="s">
        <v>6814</v>
      </c>
      <c r="L3613" t="s">
        <v>17110</v>
      </c>
      <c r="M3613">
        <v>21746</v>
      </c>
      <c r="N3613">
        <v>994</v>
      </c>
      <c r="O3613" t="s">
        <v>17111</v>
      </c>
      <c r="P3613">
        <v>1</v>
      </c>
      <c r="Q3613" t="s">
        <v>17112</v>
      </c>
      <c r="R3613" t="s">
        <v>17113</v>
      </c>
      <c r="S3613">
        <v>93</v>
      </c>
      <c r="T3613" t="s">
        <v>37</v>
      </c>
      <c r="U3613" t="s">
        <v>38</v>
      </c>
      <c r="V3613" t="s">
        <v>569</v>
      </c>
      <c r="W3613" s="11">
        <v>1000000</v>
      </c>
      <c r="X3613">
        <v>2008</v>
      </c>
      <c r="Y3613">
        <v>238</v>
      </c>
      <c r="Z3613">
        <v>7.2</v>
      </c>
      <c r="AA3613">
        <v>1.85</v>
      </c>
      <c r="AB3613">
        <v>0</v>
      </c>
    </row>
    <row r="3614" spans="1:28" x14ac:dyDescent="0.35">
      <c r="A3614" t="s">
        <v>28</v>
      </c>
      <c r="B3614" t="s">
        <v>17114</v>
      </c>
      <c r="C3614">
        <v>149</v>
      </c>
      <c r="D3614">
        <v>91</v>
      </c>
      <c r="E3614">
        <v>9</v>
      </c>
      <c r="F3614">
        <v>13</v>
      </c>
      <c r="G3614" t="s">
        <v>17115</v>
      </c>
      <c r="H3614">
        <v>130</v>
      </c>
      <c r="I3614" s="11">
        <v>4946250</v>
      </c>
      <c r="J3614" t="s">
        <v>3904</v>
      </c>
      <c r="K3614" t="s">
        <v>16308</v>
      </c>
      <c r="L3614" t="s">
        <v>17116</v>
      </c>
      <c r="M3614">
        <v>9540</v>
      </c>
      <c r="N3614">
        <v>198</v>
      </c>
      <c r="O3614" t="s">
        <v>17117</v>
      </c>
      <c r="P3614">
        <v>0</v>
      </c>
      <c r="Q3614" t="s">
        <v>17118</v>
      </c>
      <c r="R3614" t="s">
        <v>17119</v>
      </c>
      <c r="S3614">
        <v>80</v>
      </c>
      <c r="T3614" t="s">
        <v>37</v>
      </c>
      <c r="U3614" t="s">
        <v>38</v>
      </c>
      <c r="V3614" t="s">
        <v>39</v>
      </c>
      <c r="W3614" s="11">
        <v>1000000</v>
      </c>
      <c r="X3614">
        <v>2013</v>
      </c>
      <c r="Y3614">
        <v>19</v>
      </c>
      <c r="Z3614">
        <v>7.4</v>
      </c>
      <c r="AA3614">
        <v>1.78</v>
      </c>
      <c r="AB3614">
        <v>14000</v>
      </c>
    </row>
    <row r="3615" spans="1:28" x14ac:dyDescent="0.35">
      <c r="A3615" t="s">
        <v>28</v>
      </c>
      <c r="B3615" t="s">
        <v>15004</v>
      </c>
      <c r="C3615">
        <v>54</v>
      </c>
      <c r="D3615">
        <v>84</v>
      </c>
      <c r="E3615">
        <v>56</v>
      </c>
      <c r="F3615">
        <v>13</v>
      </c>
      <c r="G3615" t="s">
        <v>17120</v>
      </c>
      <c r="H3615">
        <v>21000</v>
      </c>
      <c r="I3615" s="11">
        <v>1950218</v>
      </c>
      <c r="J3615" t="s">
        <v>2450</v>
      </c>
      <c r="K3615" t="s">
        <v>92</v>
      </c>
      <c r="L3615" t="s">
        <v>17121</v>
      </c>
      <c r="M3615">
        <v>5933</v>
      </c>
      <c r="N3615">
        <v>21124</v>
      </c>
      <c r="O3615" t="s">
        <v>17122</v>
      </c>
      <c r="P3615">
        <v>3</v>
      </c>
      <c r="Q3615" t="s">
        <v>17123</v>
      </c>
      <c r="R3615" t="s">
        <v>17124</v>
      </c>
      <c r="S3615">
        <v>102</v>
      </c>
      <c r="T3615" t="s">
        <v>37</v>
      </c>
      <c r="U3615" t="s">
        <v>38</v>
      </c>
      <c r="V3615" t="s">
        <v>569</v>
      </c>
      <c r="W3615" s="11">
        <v>1000000</v>
      </c>
      <c r="X3615">
        <v>1997</v>
      </c>
      <c r="Y3615">
        <v>104</v>
      </c>
      <c r="Z3615">
        <v>5.6</v>
      </c>
      <c r="AA3615">
        <v>1.85</v>
      </c>
      <c r="AB3615">
        <v>387</v>
      </c>
    </row>
    <row r="3616" spans="1:28" x14ac:dyDescent="0.35">
      <c r="A3616" t="s">
        <v>28</v>
      </c>
      <c r="B3616" t="s">
        <v>14114</v>
      </c>
      <c r="C3616">
        <v>18</v>
      </c>
      <c r="D3616">
        <v>86</v>
      </c>
      <c r="E3616">
        <v>132</v>
      </c>
      <c r="F3616">
        <v>584</v>
      </c>
      <c r="G3616" t="s">
        <v>2198</v>
      </c>
      <c r="H3616">
        <v>778</v>
      </c>
      <c r="I3616" s="11">
        <v>1277257</v>
      </c>
      <c r="J3616" t="s">
        <v>1375</v>
      </c>
      <c r="K3616" t="s">
        <v>4190</v>
      </c>
      <c r="L3616" t="s">
        <v>17125</v>
      </c>
      <c r="M3616">
        <v>2629</v>
      </c>
      <c r="N3616">
        <v>2400</v>
      </c>
      <c r="O3616" t="s">
        <v>3412</v>
      </c>
      <c r="P3616">
        <v>2</v>
      </c>
      <c r="Q3616" t="s">
        <v>17126</v>
      </c>
      <c r="R3616" t="s">
        <v>17127</v>
      </c>
      <c r="S3616">
        <v>32</v>
      </c>
      <c r="T3616" t="s">
        <v>37</v>
      </c>
      <c r="U3616" t="s">
        <v>56</v>
      </c>
      <c r="V3616" t="s">
        <v>569</v>
      </c>
      <c r="W3616" s="11">
        <v>1000000</v>
      </c>
      <c r="X3616">
        <v>1996</v>
      </c>
      <c r="Y3616">
        <v>695</v>
      </c>
      <c r="Z3616">
        <v>6.8</v>
      </c>
      <c r="AA3616">
        <v>1.85</v>
      </c>
      <c r="AB3616">
        <v>227</v>
      </c>
    </row>
    <row r="3617" spans="1:28" x14ac:dyDescent="0.35">
      <c r="A3617" t="s">
        <v>28</v>
      </c>
      <c r="B3617" t="s">
        <v>11947</v>
      </c>
      <c r="C3617">
        <v>122</v>
      </c>
      <c r="D3617">
        <v>91</v>
      </c>
      <c r="E3617">
        <v>11</v>
      </c>
      <c r="F3617">
        <v>121</v>
      </c>
      <c r="G3617" t="s">
        <v>185</v>
      </c>
      <c r="H3617">
        <v>1000</v>
      </c>
      <c r="I3617" s="11">
        <v>45857453</v>
      </c>
      <c r="J3617" t="s">
        <v>5265</v>
      </c>
      <c r="K3617" t="s">
        <v>133</v>
      </c>
      <c r="L3617" t="s">
        <v>15791</v>
      </c>
      <c r="M3617">
        <v>82232</v>
      </c>
      <c r="N3617">
        <v>2323</v>
      </c>
      <c r="O3617" t="s">
        <v>15792</v>
      </c>
      <c r="P3617">
        <v>3</v>
      </c>
      <c r="Q3617" t="s">
        <v>15793</v>
      </c>
      <c r="R3617" t="s">
        <v>15794</v>
      </c>
      <c r="S3617">
        <v>174</v>
      </c>
      <c r="T3617" t="s">
        <v>37</v>
      </c>
      <c r="U3617" t="s">
        <v>56</v>
      </c>
      <c r="V3617" t="s">
        <v>569</v>
      </c>
      <c r="W3617" s="11">
        <v>3500000</v>
      </c>
      <c r="X3617">
        <v>1997</v>
      </c>
      <c r="Y3617">
        <v>891</v>
      </c>
      <c r="Z3617">
        <v>7.2</v>
      </c>
      <c r="AA3617">
        <v>1.85</v>
      </c>
      <c r="AB3617">
        <v>0</v>
      </c>
    </row>
    <row r="3618" spans="1:28" x14ac:dyDescent="0.35">
      <c r="A3618" t="s">
        <v>28</v>
      </c>
      <c r="B3618" t="s">
        <v>17128</v>
      </c>
      <c r="C3618">
        <v>87</v>
      </c>
      <c r="D3618">
        <v>92</v>
      </c>
      <c r="E3618">
        <v>2</v>
      </c>
      <c r="F3618">
        <v>5</v>
      </c>
      <c r="G3618" t="s">
        <v>17129</v>
      </c>
      <c r="H3618">
        <v>783</v>
      </c>
      <c r="I3618" s="11">
        <v>1677838</v>
      </c>
      <c r="J3618" t="s">
        <v>65</v>
      </c>
      <c r="K3618" t="s">
        <v>945</v>
      </c>
      <c r="L3618" t="s">
        <v>17130</v>
      </c>
      <c r="M3618">
        <v>11283</v>
      </c>
      <c r="N3618">
        <v>1447</v>
      </c>
      <c r="O3618" t="s">
        <v>17131</v>
      </c>
      <c r="P3618">
        <v>0</v>
      </c>
      <c r="Q3618" t="s">
        <v>17132</v>
      </c>
      <c r="R3618" t="s">
        <v>17133</v>
      </c>
      <c r="S3618">
        <v>155</v>
      </c>
      <c r="T3618" t="s">
        <v>37</v>
      </c>
      <c r="U3618" t="s">
        <v>38</v>
      </c>
      <c r="V3618" t="s">
        <v>90</v>
      </c>
      <c r="W3618" s="11">
        <v>1000000</v>
      </c>
      <c r="X3618">
        <v>2006</v>
      </c>
      <c r="Y3618">
        <v>659</v>
      </c>
      <c r="Z3618">
        <v>7.7</v>
      </c>
      <c r="AA3618">
        <v>1.75</v>
      </c>
      <c r="AB3618">
        <v>0</v>
      </c>
    </row>
    <row r="3619" spans="1:28" x14ac:dyDescent="0.35">
      <c r="A3619" t="s">
        <v>28</v>
      </c>
      <c r="B3619" t="s">
        <v>17134</v>
      </c>
      <c r="C3619">
        <v>51</v>
      </c>
      <c r="D3619">
        <v>94</v>
      </c>
      <c r="E3619">
        <v>112</v>
      </c>
      <c r="F3619">
        <v>428</v>
      </c>
      <c r="G3619" t="s">
        <v>6075</v>
      </c>
      <c r="H3619">
        <v>1000</v>
      </c>
      <c r="I3619" s="11">
        <v>1744858</v>
      </c>
      <c r="J3619" t="s">
        <v>4290</v>
      </c>
      <c r="K3619" t="s">
        <v>1337</v>
      </c>
      <c r="L3619" t="s">
        <v>17135</v>
      </c>
      <c r="M3619">
        <v>6084</v>
      </c>
      <c r="N3619">
        <v>3085</v>
      </c>
      <c r="O3619" t="s">
        <v>8433</v>
      </c>
      <c r="P3619">
        <v>1</v>
      </c>
      <c r="Q3619" t="s">
        <v>17136</v>
      </c>
      <c r="R3619" t="s">
        <v>17137</v>
      </c>
      <c r="S3619">
        <v>120</v>
      </c>
      <c r="T3619" t="s">
        <v>37</v>
      </c>
      <c r="U3619" t="s">
        <v>38</v>
      </c>
      <c r="V3619" t="s">
        <v>569</v>
      </c>
      <c r="W3619" s="11">
        <v>1000000</v>
      </c>
      <c r="X3619">
        <v>2000</v>
      </c>
      <c r="Y3619">
        <v>826</v>
      </c>
      <c r="Z3619">
        <v>7</v>
      </c>
      <c r="AA3619">
        <v>2.35</v>
      </c>
      <c r="AB3619">
        <v>671</v>
      </c>
    </row>
    <row r="3620" spans="1:28" x14ac:dyDescent="0.35">
      <c r="A3620" t="s">
        <v>28</v>
      </c>
      <c r="B3620" t="s">
        <v>466</v>
      </c>
      <c r="C3620">
        <v>218</v>
      </c>
      <c r="D3620">
        <v>103</v>
      </c>
      <c r="E3620">
        <v>11</v>
      </c>
      <c r="F3620">
        <v>543</v>
      </c>
      <c r="G3620" t="s">
        <v>4266</v>
      </c>
      <c r="H3620">
        <v>2000</v>
      </c>
      <c r="I3620" s="11">
        <v>80021740</v>
      </c>
      <c r="J3620" t="s">
        <v>4267</v>
      </c>
      <c r="K3620" t="s">
        <v>4268</v>
      </c>
      <c r="L3620" t="s">
        <v>4269</v>
      </c>
      <c r="M3620">
        <v>47988</v>
      </c>
      <c r="N3620">
        <v>5497</v>
      </c>
      <c r="O3620" t="s">
        <v>4270</v>
      </c>
      <c r="P3620">
        <v>4</v>
      </c>
      <c r="Q3620" t="s">
        <v>4271</v>
      </c>
      <c r="R3620" t="s">
        <v>4272</v>
      </c>
      <c r="S3620">
        <v>154</v>
      </c>
      <c r="T3620" t="s">
        <v>37</v>
      </c>
      <c r="U3620" t="s">
        <v>38</v>
      </c>
      <c r="V3620" t="s">
        <v>90</v>
      </c>
      <c r="W3620" s="11">
        <v>58000000</v>
      </c>
      <c r="X3620">
        <v>2015</v>
      </c>
      <c r="Y3620">
        <v>1000</v>
      </c>
      <c r="Z3620">
        <v>6.4</v>
      </c>
      <c r="AA3620">
        <v>2.35</v>
      </c>
      <c r="AB3620">
        <v>35000</v>
      </c>
    </row>
    <row r="3621" spans="1:28" x14ac:dyDescent="0.35">
      <c r="A3621" t="s">
        <v>28</v>
      </c>
      <c r="B3621" t="s">
        <v>17138</v>
      </c>
      <c r="C3621">
        <v>16</v>
      </c>
      <c r="D3621">
        <v>100</v>
      </c>
      <c r="E3621">
        <v>12</v>
      </c>
      <c r="F3621">
        <v>6</v>
      </c>
      <c r="G3621" t="s">
        <v>17139</v>
      </c>
      <c r="H3621">
        <v>245</v>
      </c>
      <c r="I3621" s="11">
        <v>982214</v>
      </c>
      <c r="J3621" t="s">
        <v>3270</v>
      </c>
      <c r="K3621" t="s">
        <v>7550</v>
      </c>
      <c r="L3621" t="s">
        <v>17140</v>
      </c>
      <c r="M3621">
        <v>1976</v>
      </c>
      <c r="N3621">
        <v>295</v>
      </c>
      <c r="O3621" t="s">
        <v>17141</v>
      </c>
      <c r="P3621">
        <v>0</v>
      </c>
      <c r="Q3621" t="s">
        <v>17142</v>
      </c>
      <c r="R3621" t="s">
        <v>17143</v>
      </c>
      <c r="S3621">
        <v>51</v>
      </c>
      <c r="T3621" t="s">
        <v>37</v>
      </c>
      <c r="U3621" t="s">
        <v>38</v>
      </c>
      <c r="V3621" t="s">
        <v>569</v>
      </c>
      <c r="W3621" s="11">
        <v>1000000</v>
      </c>
      <c r="X3621">
        <v>1998</v>
      </c>
      <c r="Y3621">
        <v>38</v>
      </c>
      <c r="Z3621">
        <v>7.2</v>
      </c>
      <c r="AA3621">
        <v>1.85</v>
      </c>
      <c r="AB3621">
        <v>603</v>
      </c>
    </row>
    <row r="3622" spans="1:28" x14ac:dyDescent="0.35">
      <c r="A3622" t="s">
        <v>28</v>
      </c>
      <c r="B3622" t="s">
        <v>17144</v>
      </c>
      <c r="C3622">
        <v>12</v>
      </c>
      <c r="D3622">
        <v>119</v>
      </c>
      <c r="E3622">
        <v>13</v>
      </c>
      <c r="F3622">
        <v>25</v>
      </c>
      <c r="G3622" t="s">
        <v>17145</v>
      </c>
      <c r="H3622">
        <v>957</v>
      </c>
      <c r="I3622" s="11">
        <v>798341</v>
      </c>
      <c r="J3622" t="s">
        <v>2958</v>
      </c>
      <c r="K3622" t="s">
        <v>5773</v>
      </c>
      <c r="L3622" t="s">
        <v>17146</v>
      </c>
      <c r="M3622">
        <v>983</v>
      </c>
      <c r="N3622">
        <v>1107</v>
      </c>
      <c r="O3622" t="s">
        <v>17147</v>
      </c>
      <c r="P3622">
        <v>0</v>
      </c>
      <c r="Q3622" t="s">
        <v>17148</v>
      </c>
      <c r="R3622" t="s">
        <v>17149</v>
      </c>
      <c r="S3622">
        <v>63</v>
      </c>
      <c r="T3622" t="s">
        <v>37</v>
      </c>
      <c r="U3622" t="s">
        <v>38</v>
      </c>
      <c r="V3622" t="s">
        <v>39</v>
      </c>
      <c r="W3622" s="11">
        <v>1000000</v>
      </c>
      <c r="X3622">
        <v>2001</v>
      </c>
      <c r="Y3622">
        <v>81</v>
      </c>
      <c r="Z3622">
        <v>7.2</v>
      </c>
      <c r="AA3622">
        <v>1.85</v>
      </c>
      <c r="AB3622">
        <v>100</v>
      </c>
    </row>
    <row r="3623" spans="1:28" x14ac:dyDescent="0.35">
      <c r="A3623" t="s">
        <v>28</v>
      </c>
      <c r="B3623" t="s">
        <v>9792</v>
      </c>
      <c r="C3623">
        <v>59</v>
      </c>
      <c r="D3623">
        <v>92</v>
      </c>
      <c r="E3623">
        <v>406</v>
      </c>
      <c r="F3623">
        <v>194</v>
      </c>
      <c r="G3623" t="s">
        <v>17150</v>
      </c>
      <c r="H3623">
        <v>406</v>
      </c>
      <c r="I3623" s="11">
        <v>582024</v>
      </c>
      <c r="J3623" t="s">
        <v>5240</v>
      </c>
      <c r="K3623" t="s">
        <v>9792</v>
      </c>
      <c r="L3623" t="s">
        <v>17151</v>
      </c>
      <c r="M3623">
        <v>30396</v>
      </c>
      <c r="N3623">
        <v>904</v>
      </c>
      <c r="O3623" t="s">
        <v>17152</v>
      </c>
      <c r="P3623">
        <v>0</v>
      </c>
      <c r="Q3623" t="s">
        <v>17153</v>
      </c>
      <c r="R3623" t="s">
        <v>17154</v>
      </c>
      <c r="S3623">
        <v>168</v>
      </c>
      <c r="T3623" t="s">
        <v>37</v>
      </c>
      <c r="U3623" t="s">
        <v>38</v>
      </c>
      <c r="V3623" t="s">
        <v>6400</v>
      </c>
      <c r="W3623" s="11">
        <v>1000000</v>
      </c>
      <c r="X3623">
        <v>1997</v>
      </c>
      <c r="Y3623">
        <v>203</v>
      </c>
      <c r="Z3623">
        <v>6.2</v>
      </c>
      <c r="AA3623">
        <v>1.85</v>
      </c>
      <c r="AB3623">
        <v>0</v>
      </c>
    </row>
    <row r="3624" spans="1:28" x14ac:dyDescent="0.35">
      <c r="A3624" t="s">
        <v>28</v>
      </c>
      <c r="B3624" t="s">
        <v>5180</v>
      </c>
      <c r="C3624">
        <v>88</v>
      </c>
      <c r="D3624">
        <v>108</v>
      </c>
      <c r="E3624">
        <v>234</v>
      </c>
      <c r="F3624">
        <v>463</v>
      </c>
      <c r="G3624" t="s">
        <v>10780</v>
      </c>
      <c r="H3624">
        <v>11000</v>
      </c>
      <c r="I3624" s="11">
        <v>548712</v>
      </c>
      <c r="J3624" t="s">
        <v>209</v>
      </c>
      <c r="K3624" t="s">
        <v>1885</v>
      </c>
      <c r="L3624" t="s">
        <v>17155</v>
      </c>
      <c r="M3624">
        <v>9233</v>
      </c>
      <c r="N3624">
        <v>12385</v>
      </c>
      <c r="O3624" t="s">
        <v>5567</v>
      </c>
      <c r="P3624">
        <v>0</v>
      </c>
      <c r="Q3624" t="s">
        <v>17156</v>
      </c>
      <c r="R3624" t="s">
        <v>17157</v>
      </c>
      <c r="S3624">
        <v>126</v>
      </c>
      <c r="T3624" t="s">
        <v>37</v>
      </c>
      <c r="U3624" t="s">
        <v>38</v>
      </c>
      <c r="V3624" t="s">
        <v>569</v>
      </c>
      <c r="W3624" s="11">
        <v>2500000</v>
      </c>
      <c r="X3624">
        <v>2003</v>
      </c>
      <c r="Y3624">
        <v>552</v>
      </c>
      <c r="Z3624">
        <v>6.9</v>
      </c>
      <c r="AA3624">
        <v>2.35</v>
      </c>
      <c r="AB3624">
        <v>571</v>
      </c>
    </row>
    <row r="3625" spans="1:28" x14ac:dyDescent="0.35">
      <c r="A3625" t="s">
        <v>28</v>
      </c>
      <c r="B3625" t="s">
        <v>17158</v>
      </c>
      <c r="C3625">
        <v>28</v>
      </c>
      <c r="D3625">
        <v>97</v>
      </c>
      <c r="E3625">
        <v>4</v>
      </c>
      <c r="F3625">
        <v>301</v>
      </c>
      <c r="G3625" t="s">
        <v>4109</v>
      </c>
      <c r="H3625">
        <v>611</v>
      </c>
      <c r="I3625" s="11">
        <v>464655</v>
      </c>
      <c r="J3625" t="s">
        <v>2450</v>
      </c>
      <c r="K3625" t="s">
        <v>9419</v>
      </c>
      <c r="L3625" t="s">
        <v>17159</v>
      </c>
      <c r="M3625">
        <v>1524</v>
      </c>
      <c r="N3625">
        <v>1692</v>
      </c>
      <c r="O3625" t="s">
        <v>12780</v>
      </c>
      <c r="P3625">
        <v>0</v>
      </c>
      <c r="Q3625" t="s">
        <v>17160</v>
      </c>
      <c r="R3625" t="s">
        <v>17161</v>
      </c>
      <c r="S3625">
        <v>29</v>
      </c>
      <c r="T3625" t="s">
        <v>37</v>
      </c>
      <c r="U3625" t="s">
        <v>38</v>
      </c>
      <c r="V3625" t="s">
        <v>569</v>
      </c>
      <c r="W3625" s="11">
        <v>1000000</v>
      </c>
      <c r="X3625">
        <v>1997</v>
      </c>
      <c r="Y3625">
        <v>394</v>
      </c>
      <c r="Z3625">
        <v>7</v>
      </c>
      <c r="AA3625">
        <v>1.85</v>
      </c>
      <c r="AB3625">
        <v>166</v>
      </c>
    </row>
    <row r="3626" spans="1:28" x14ac:dyDescent="0.35">
      <c r="A3626" t="s">
        <v>28</v>
      </c>
      <c r="B3626" t="s">
        <v>15909</v>
      </c>
      <c r="C3626">
        <v>44</v>
      </c>
      <c r="D3626">
        <v>88</v>
      </c>
      <c r="E3626">
        <v>22</v>
      </c>
      <c r="F3626">
        <v>275</v>
      </c>
      <c r="G3626" t="s">
        <v>5097</v>
      </c>
      <c r="H3626">
        <v>638</v>
      </c>
      <c r="I3626" s="11">
        <v>464126</v>
      </c>
      <c r="J3626" t="s">
        <v>3270</v>
      </c>
      <c r="K3626" t="s">
        <v>3090</v>
      </c>
      <c r="L3626" t="s">
        <v>17162</v>
      </c>
      <c r="M3626">
        <v>3142</v>
      </c>
      <c r="N3626">
        <v>1641</v>
      </c>
      <c r="O3626" t="s">
        <v>391</v>
      </c>
      <c r="P3626">
        <v>0</v>
      </c>
      <c r="Q3626" t="s">
        <v>17163</v>
      </c>
      <c r="R3626" t="s">
        <v>17164</v>
      </c>
      <c r="S3626">
        <v>68</v>
      </c>
      <c r="T3626" t="s">
        <v>37</v>
      </c>
      <c r="U3626" t="s">
        <v>38</v>
      </c>
      <c r="V3626" t="s">
        <v>569</v>
      </c>
      <c r="W3626" s="11">
        <v>1000000</v>
      </c>
      <c r="X3626">
        <v>2002</v>
      </c>
      <c r="Y3626">
        <v>400</v>
      </c>
      <c r="Z3626">
        <v>6.7</v>
      </c>
      <c r="AA3626">
        <v>1.85</v>
      </c>
      <c r="AB3626">
        <v>115</v>
      </c>
    </row>
    <row r="3627" spans="1:28" x14ac:dyDescent="0.35">
      <c r="A3627" t="s">
        <v>28</v>
      </c>
      <c r="B3627" t="s">
        <v>17165</v>
      </c>
      <c r="C3627">
        <v>117</v>
      </c>
      <c r="D3627">
        <v>88</v>
      </c>
      <c r="E3627">
        <v>21</v>
      </c>
      <c r="F3627">
        <v>772</v>
      </c>
      <c r="G3627" t="s">
        <v>3787</v>
      </c>
      <c r="H3627">
        <v>1000</v>
      </c>
      <c r="I3627" s="11">
        <v>104077</v>
      </c>
      <c r="J3627" t="s">
        <v>2416</v>
      </c>
      <c r="K3627" t="s">
        <v>2629</v>
      </c>
      <c r="L3627" t="s">
        <v>17166</v>
      </c>
      <c r="M3627">
        <v>46076</v>
      </c>
      <c r="N3627">
        <v>4720</v>
      </c>
      <c r="O3627" t="s">
        <v>13465</v>
      </c>
      <c r="P3627">
        <v>2</v>
      </c>
      <c r="Q3627" t="s">
        <v>17167</v>
      </c>
      <c r="R3627" t="s">
        <v>17168</v>
      </c>
      <c r="S3627">
        <v>88</v>
      </c>
      <c r="T3627" t="s">
        <v>37</v>
      </c>
      <c r="U3627" t="s">
        <v>38</v>
      </c>
      <c r="V3627" t="s">
        <v>569</v>
      </c>
      <c r="W3627" s="11">
        <v>1000000</v>
      </c>
      <c r="X3627">
        <v>2006</v>
      </c>
      <c r="Y3627">
        <v>835</v>
      </c>
      <c r="Z3627">
        <v>7.4</v>
      </c>
      <c r="AA3627">
        <v>1.78</v>
      </c>
      <c r="AB3627">
        <v>11000</v>
      </c>
    </row>
    <row r="3628" spans="1:28" x14ac:dyDescent="0.35">
      <c r="A3628" t="s">
        <v>28</v>
      </c>
      <c r="B3628" t="s">
        <v>17170</v>
      </c>
      <c r="C3628">
        <v>29</v>
      </c>
      <c r="D3628">
        <v>79</v>
      </c>
      <c r="E3628">
        <v>2</v>
      </c>
      <c r="F3628">
        <v>551</v>
      </c>
      <c r="G3628" t="s">
        <v>2548</v>
      </c>
      <c r="H3628">
        <v>855</v>
      </c>
      <c r="I3628" s="11">
        <v>279282</v>
      </c>
      <c r="J3628" t="s">
        <v>1375</v>
      </c>
      <c r="K3628" t="s">
        <v>13345</v>
      </c>
      <c r="L3628" t="s">
        <v>17171</v>
      </c>
      <c r="M3628">
        <v>3806</v>
      </c>
      <c r="N3628">
        <v>2489</v>
      </c>
      <c r="O3628" t="s">
        <v>3501</v>
      </c>
      <c r="P3628">
        <v>2</v>
      </c>
      <c r="Q3628" t="s">
        <v>17172</v>
      </c>
      <c r="R3628" t="s">
        <v>17173</v>
      </c>
      <c r="S3628">
        <v>49</v>
      </c>
      <c r="T3628" t="s">
        <v>37</v>
      </c>
      <c r="U3628" t="s">
        <v>38</v>
      </c>
      <c r="V3628" t="s">
        <v>39</v>
      </c>
      <c r="W3628" s="11">
        <v>1000000</v>
      </c>
      <c r="X3628">
        <v>2003</v>
      </c>
      <c r="Y3628">
        <v>577</v>
      </c>
      <c r="Z3628">
        <v>6.1</v>
      </c>
      <c r="AA3628">
        <v>1.85</v>
      </c>
      <c r="AB3628">
        <v>150</v>
      </c>
    </row>
    <row r="3629" spans="1:28" x14ac:dyDescent="0.35">
      <c r="A3629" t="s">
        <v>28</v>
      </c>
      <c r="B3629" t="s">
        <v>166</v>
      </c>
      <c r="C3629">
        <v>308</v>
      </c>
      <c r="D3629">
        <v>135</v>
      </c>
      <c r="E3629">
        <v>0</v>
      </c>
      <c r="F3629">
        <v>310</v>
      </c>
      <c r="G3629" t="s">
        <v>1937</v>
      </c>
      <c r="H3629">
        <v>873</v>
      </c>
      <c r="I3629" s="11">
        <v>43982842</v>
      </c>
      <c r="J3629" t="s">
        <v>1938</v>
      </c>
      <c r="K3629" t="s">
        <v>1939</v>
      </c>
      <c r="L3629" t="s">
        <v>1940</v>
      </c>
      <c r="M3629">
        <v>125114</v>
      </c>
      <c r="N3629">
        <v>2369</v>
      </c>
      <c r="O3629" t="s">
        <v>422</v>
      </c>
      <c r="P3629">
        <v>1</v>
      </c>
      <c r="Q3629" t="s">
        <v>1941</v>
      </c>
      <c r="R3629" t="s">
        <v>1942</v>
      </c>
      <c r="S3629">
        <v>593</v>
      </c>
      <c r="T3629" t="s">
        <v>37</v>
      </c>
      <c r="U3629" t="s">
        <v>38</v>
      </c>
      <c r="V3629" t="s">
        <v>39</v>
      </c>
      <c r="W3629" s="11">
        <v>65000000</v>
      </c>
      <c r="X3629">
        <v>2009</v>
      </c>
      <c r="Y3629">
        <v>559</v>
      </c>
      <c r="Z3629">
        <v>6.7</v>
      </c>
      <c r="AA3629">
        <v>2.35</v>
      </c>
      <c r="AB3629">
        <v>16000</v>
      </c>
    </row>
    <row r="3630" spans="1:28" x14ac:dyDescent="0.35">
      <c r="A3630" t="s">
        <v>28</v>
      </c>
      <c r="B3630" t="s">
        <v>17174</v>
      </c>
      <c r="C3630">
        <v>248</v>
      </c>
      <c r="D3630">
        <v>96</v>
      </c>
      <c r="E3630">
        <v>50</v>
      </c>
      <c r="F3630">
        <v>0</v>
      </c>
      <c r="G3630" t="s">
        <v>17175</v>
      </c>
      <c r="H3630">
        <v>3</v>
      </c>
      <c r="I3630" s="11">
        <v>484221</v>
      </c>
      <c r="J3630" t="s">
        <v>17176</v>
      </c>
      <c r="K3630" t="s">
        <v>17177</v>
      </c>
      <c r="L3630" t="s">
        <v>17178</v>
      </c>
      <c r="M3630">
        <v>23836</v>
      </c>
      <c r="N3630">
        <v>6</v>
      </c>
      <c r="O3630" t="s">
        <v>17179</v>
      </c>
      <c r="P3630">
        <v>1</v>
      </c>
      <c r="Q3630" t="s">
        <v>17180</v>
      </c>
      <c r="R3630" t="s">
        <v>17181</v>
      </c>
      <c r="S3630">
        <v>107</v>
      </c>
      <c r="T3630" t="s">
        <v>17013</v>
      </c>
      <c r="U3630" t="s">
        <v>56</v>
      </c>
      <c r="V3630" t="s">
        <v>4621</v>
      </c>
      <c r="W3630" s="11">
        <v>1000000</v>
      </c>
      <c r="X3630">
        <v>2012</v>
      </c>
      <c r="Y3630">
        <v>3</v>
      </c>
      <c r="Z3630">
        <v>8.1999999999999993</v>
      </c>
      <c r="AA3630">
        <v>1.85</v>
      </c>
      <c r="AB3630">
        <v>20000</v>
      </c>
    </row>
    <row r="3631" spans="1:28" x14ac:dyDescent="0.35">
      <c r="A3631" t="s">
        <v>28</v>
      </c>
      <c r="B3631" t="s">
        <v>17182</v>
      </c>
      <c r="C3631">
        <v>84</v>
      </c>
      <c r="D3631">
        <v>53</v>
      </c>
      <c r="E3631">
        <v>141</v>
      </c>
      <c r="F3631">
        <v>23</v>
      </c>
      <c r="G3631" t="s">
        <v>16310</v>
      </c>
      <c r="H3631">
        <v>141</v>
      </c>
      <c r="I3631" s="11">
        <v>274661</v>
      </c>
      <c r="J3631" t="s">
        <v>15366</v>
      </c>
      <c r="K3631" t="s">
        <v>17182</v>
      </c>
      <c r="L3631" t="s">
        <v>17183</v>
      </c>
      <c r="M3631">
        <v>10564</v>
      </c>
      <c r="N3631">
        <v>313</v>
      </c>
      <c r="O3631" t="s">
        <v>17184</v>
      </c>
      <c r="P3631">
        <v>0</v>
      </c>
      <c r="Q3631" t="s">
        <v>17185</v>
      </c>
      <c r="R3631" t="s">
        <v>17186</v>
      </c>
      <c r="S3631">
        <v>40</v>
      </c>
      <c r="T3631" t="s">
        <v>37</v>
      </c>
      <c r="U3631" t="s">
        <v>38</v>
      </c>
      <c r="V3631" t="s">
        <v>569</v>
      </c>
      <c r="W3631" s="11">
        <v>1000000</v>
      </c>
      <c r="X3631">
        <v>2007</v>
      </c>
      <c r="Y3631">
        <v>125</v>
      </c>
      <c r="Z3631">
        <v>7.7</v>
      </c>
      <c r="AA3631">
        <v>1.85</v>
      </c>
      <c r="AB3631">
        <v>0</v>
      </c>
    </row>
    <row r="3632" spans="1:28" x14ac:dyDescent="0.35">
      <c r="A3632" t="s">
        <v>28</v>
      </c>
      <c r="B3632" t="s">
        <v>17187</v>
      </c>
      <c r="C3632">
        <v>40</v>
      </c>
      <c r="D3632">
        <v>97</v>
      </c>
      <c r="E3632">
        <v>10</v>
      </c>
      <c r="F3632">
        <v>5</v>
      </c>
      <c r="G3632" t="s">
        <v>17188</v>
      </c>
      <c r="H3632">
        <v>102</v>
      </c>
      <c r="I3632" s="11">
        <v>144431</v>
      </c>
      <c r="J3632" t="s">
        <v>14400</v>
      </c>
      <c r="K3632" t="s">
        <v>17189</v>
      </c>
      <c r="L3632" t="s">
        <v>17190</v>
      </c>
      <c r="M3632">
        <v>1290</v>
      </c>
      <c r="N3632">
        <v>118</v>
      </c>
      <c r="O3632" t="s">
        <v>17191</v>
      </c>
      <c r="P3632">
        <v>0</v>
      </c>
      <c r="Q3632" t="s">
        <v>17192</v>
      </c>
      <c r="R3632" t="s">
        <v>17193</v>
      </c>
      <c r="S3632">
        <v>13</v>
      </c>
      <c r="T3632" t="s">
        <v>37</v>
      </c>
      <c r="U3632" t="s">
        <v>56</v>
      </c>
      <c r="V3632" t="s">
        <v>39</v>
      </c>
      <c r="W3632" s="11">
        <v>1000000</v>
      </c>
      <c r="X3632">
        <v>2006</v>
      </c>
      <c r="Y3632">
        <v>7</v>
      </c>
      <c r="Z3632">
        <v>7.3</v>
      </c>
      <c r="AA3632">
        <v>1.85</v>
      </c>
      <c r="AB3632">
        <v>587</v>
      </c>
    </row>
    <row r="3633" spans="1:28" x14ac:dyDescent="0.35">
      <c r="A3633" t="s">
        <v>28</v>
      </c>
      <c r="B3633" t="s">
        <v>17194</v>
      </c>
      <c r="C3633">
        <v>31</v>
      </c>
      <c r="D3633">
        <v>91</v>
      </c>
      <c r="E3633">
        <v>9</v>
      </c>
      <c r="F3633">
        <v>9</v>
      </c>
      <c r="G3633" t="s">
        <v>17195</v>
      </c>
      <c r="H3633">
        <v>53</v>
      </c>
      <c r="I3633" s="11">
        <v>287761</v>
      </c>
      <c r="J3633" t="s">
        <v>17196</v>
      </c>
      <c r="K3633" t="s">
        <v>17197</v>
      </c>
      <c r="L3633" t="s">
        <v>17198</v>
      </c>
      <c r="M3633">
        <v>2482</v>
      </c>
      <c r="N3633">
        <v>86</v>
      </c>
      <c r="O3633" t="s">
        <v>17194</v>
      </c>
      <c r="P3633">
        <v>1</v>
      </c>
      <c r="Q3633" t="s">
        <v>17199</v>
      </c>
      <c r="R3633" t="s">
        <v>17200</v>
      </c>
      <c r="S3633">
        <v>16</v>
      </c>
      <c r="T3633" t="s">
        <v>37</v>
      </c>
      <c r="U3633" t="s">
        <v>174</v>
      </c>
      <c r="V3633" t="s">
        <v>90</v>
      </c>
      <c r="W3633" s="11">
        <v>1000000</v>
      </c>
      <c r="X3633">
        <v>2013</v>
      </c>
      <c r="Y3633">
        <v>24</v>
      </c>
      <c r="Z3633">
        <v>7.6</v>
      </c>
      <c r="AA3633">
        <v>1.85</v>
      </c>
      <c r="AB3633">
        <v>0</v>
      </c>
    </row>
    <row r="3634" spans="1:28" x14ac:dyDescent="0.35">
      <c r="A3634" t="s">
        <v>28</v>
      </c>
      <c r="B3634" t="s">
        <v>17201</v>
      </c>
      <c r="C3634">
        <v>2</v>
      </c>
      <c r="D3634">
        <v>112</v>
      </c>
      <c r="E3634">
        <v>74</v>
      </c>
      <c r="F3634">
        <v>891</v>
      </c>
      <c r="G3634" t="s">
        <v>15214</v>
      </c>
      <c r="H3634">
        <v>260000</v>
      </c>
      <c r="I3634" s="11">
        <v>96734</v>
      </c>
      <c r="J3634" t="s">
        <v>750</v>
      </c>
      <c r="K3634" t="s">
        <v>16779</v>
      </c>
      <c r="L3634" t="s">
        <v>17202</v>
      </c>
      <c r="M3634">
        <v>606</v>
      </c>
      <c r="N3634">
        <v>263584</v>
      </c>
      <c r="O3634" t="s">
        <v>17203</v>
      </c>
      <c r="P3634">
        <v>3</v>
      </c>
      <c r="Q3634" t="s">
        <v>17204</v>
      </c>
      <c r="R3634" t="s">
        <v>17205</v>
      </c>
      <c r="S3634">
        <v>5</v>
      </c>
      <c r="T3634" t="s">
        <v>37</v>
      </c>
      <c r="U3634" t="s">
        <v>38</v>
      </c>
      <c r="V3634" t="s">
        <v>39</v>
      </c>
      <c r="W3634" s="11">
        <v>1000000</v>
      </c>
      <c r="X3634">
        <v>2012</v>
      </c>
      <c r="Y3634">
        <v>984</v>
      </c>
      <c r="Z3634">
        <v>5.6</v>
      </c>
      <c r="AA3634">
        <v>1.85</v>
      </c>
      <c r="AB3634">
        <v>706</v>
      </c>
    </row>
    <row r="3635" spans="1:28" x14ac:dyDescent="0.35">
      <c r="A3635" t="s">
        <v>28</v>
      </c>
      <c r="B3635" t="s">
        <v>17206</v>
      </c>
      <c r="C3635">
        <v>238</v>
      </c>
      <c r="D3635">
        <v>95</v>
      </c>
      <c r="E3635">
        <v>243</v>
      </c>
      <c r="F3635">
        <v>725</v>
      </c>
      <c r="G3635" t="s">
        <v>8858</v>
      </c>
      <c r="H3635">
        <v>969</v>
      </c>
      <c r="I3635" s="11">
        <v>100659</v>
      </c>
      <c r="J3635" t="s">
        <v>6096</v>
      </c>
      <c r="K3635" t="s">
        <v>17207</v>
      </c>
      <c r="L3635" t="s">
        <v>17208</v>
      </c>
      <c r="M3635">
        <v>30160</v>
      </c>
      <c r="N3635">
        <v>3833</v>
      </c>
      <c r="O3635" t="s">
        <v>13206</v>
      </c>
      <c r="P3635">
        <v>0</v>
      </c>
      <c r="Q3635" t="s">
        <v>17209</v>
      </c>
      <c r="R3635" t="s">
        <v>17210</v>
      </c>
      <c r="S3635">
        <v>193</v>
      </c>
      <c r="T3635" t="s">
        <v>37</v>
      </c>
      <c r="U3635" t="s">
        <v>38</v>
      </c>
      <c r="V3635" t="s">
        <v>569</v>
      </c>
      <c r="W3635" s="11">
        <v>900000</v>
      </c>
      <c r="X3635">
        <v>2009</v>
      </c>
      <c r="Y3635">
        <v>962</v>
      </c>
      <c r="Z3635">
        <v>6.4</v>
      </c>
      <c r="AA3635">
        <v>1.85</v>
      </c>
      <c r="AB3635">
        <v>0</v>
      </c>
    </row>
    <row r="3636" spans="1:28" x14ac:dyDescent="0.35">
      <c r="A3636" t="s">
        <v>28</v>
      </c>
      <c r="B3636" t="s">
        <v>17211</v>
      </c>
      <c r="C3636">
        <v>112</v>
      </c>
      <c r="D3636">
        <v>93</v>
      </c>
      <c r="E3636">
        <v>11</v>
      </c>
      <c r="F3636">
        <v>271</v>
      </c>
      <c r="G3636" t="s">
        <v>4241</v>
      </c>
      <c r="H3636">
        <v>443</v>
      </c>
      <c r="I3636" s="11">
        <v>48430</v>
      </c>
      <c r="J3636" t="s">
        <v>5679</v>
      </c>
      <c r="K3636" t="s">
        <v>3252</v>
      </c>
      <c r="L3636" t="s">
        <v>17212</v>
      </c>
      <c r="M3636">
        <v>20176</v>
      </c>
      <c r="N3636">
        <v>1452</v>
      </c>
      <c r="O3636" t="s">
        <v>3288</v>
      </c>
      <c r="P3636">
        <v>1</v>
      </c>
      <c r="Q3636" t="s">
        <v>17213</v>
      </c>
      <c r="R3636" t="s">
        <v>17214</v>
      </c>
      <c r="S3636">
        <v>73</v>
      </c>
      <c r="T3636" t="s">
        <v>37</v>
      </c>
      <c r="U3636" t="s">
        <v>38</v>
      </c>
      <c r="V3636" t="s">
        <v>569</v>
      </c>
      <c r="W3636" s="11">
        <v>500000</v>
      </c>
      <c r="X3636">
        <v>2010</v>
      </c>
      <c r="Y3636">
        <v>298</v>
      </c>
      <c r="Z3636">
        <v>6.8</v>
      </c>
      <c r="AA3636">
        <v>1.85</v>
      </c>
      <c r="AB3636">
        <v>0</v>
      </c>
    </row>
    <row r="3637" spans="1:28" x14ac:dyDescent="0.35">
      <c r="A3637" t="s">
        <v>28</v>
      </c>
      <c r="B3637" t="s">
        <v>5799</v>
      </c>
      <c r="C3637">
        <v>33</v>
      </c>
      <c r="D3637">
        <v>88</v>
      </c>
      <c r="E3637">
        <v>29</v>
      </c>
      <c r="F3637">
        <v>117</v>
      </c>
      <c r="G3637" t="s">
        <v>4073</v>
      </c>
      <c r="H3637">
        <v>499</v>
      </c>
      <c r="I3637" s="11">
        <v>21210</v>
      </c>
      <c r="J3637" t="s">
        <v>982</v>
      </c>
      <c r="K3637" t="s">
        <v>2067</v>
      </c>
      <c r="L3637" t="s">
        <v>17215</v>
      </c>
      <c r="M3637">
        <v>2735</v>
      </c>
      <c r="N3637">
        <v>1141</v>
      </c>
      <c r="O3637" t="s">
        <v>14073</v>
      </c>
      <c r="P3637">
        <v>0</v>
      </c>
      <c r="Q3637" t="s">
        <v>17216</v>
      </c>
      <c r="R3637" t="s">
        <v>17217</v>
      </c>
      <c r="S3637">
        <v>52</v>
      </c>
      <c r="T3637" t="s">
        <v>37</v>
      </c>
      <c r="U3637" t="s">
        <v>38</v>
      </c>
      <c r="V3637" t="s">
        <v>569</v>
      </c>
      <c r="W3637" s="11">
        <v>1000000</v>
      </c>
      <c r="X3637">
        <v>1998</v>
      </c>
      <c r="Y3637">
        <v>230</v>
      </c>
      <c r="Z3637">
        <v>6.1</v>
      </c>
      <c r="AA3637">
        <v>1.85</v>
      </c>
      <c r="AB3637">
        <v>157</v>
      </c>
    </row>
    <row r="3638" spans="1:28" x14ac:dyDescent="0.35">
      <c r="A3638" t="s">
        <v>28</v>
      </c>
      <c r="B3638" t="s">
        <v>7177</v>
      </c>
      <c r="C3638">
        <v>29</v>
      </c>
      <c r="D3638">
        <v>82</v>
      </c>
      <c r="E3638">
        <v>82</v>
      </c>
      <c r="F3638">
        <v>490</v>
      </c>
      <c r="G3638" t="s">
        <v>637</v>
      </c>
      <c r="H3638">
        <v>2000</v>
      </c>
      <c r="I3638" s="11">
        <v>12996</v>
      </c>
      <c r="J3638" t="s">
        <v>944</v>
      </c>
      <c r="K3638" t="s">
        <v>229</v>
      </c>
      <c r="L3638" t="s">
        <v>17218</v>
      </c>
      <c r="M3638">
        <v>1938</v>
      </c>
      <c r="N3638">
        <v>3905</v>
      </c>
      <c r="O3638" t="s">
        <v>1828</v>
      </c>
      <c r="P3638">
        <v>0</v>
      </c>
      <c r="Q3638" t="s">
        <v>17219</v>
      </c>
      <c r="R3638" t="s">
        <v>17220</v>
      </c>
      <c r="S3638">
        <v>54</v>
      </c>
      <c r="T3638" t="s">
        <v>37</v>
      </c>
      <c r="U3638" t="s">
        <v>38</v>
      </c>
      <c r="V3638" t="s">
        <v>569</v>
      </c>
      <c r="W3638" s="11">
        <v>1000000</v>
      </c>
      <c r="X3638">
        <v>2000</v>
      </c>
      <c r="Y3638">
        <v>571</v>
      </c>
      <c r="Z3638">
        <v>6</v>
      </c>
      <c r="AA3638">
        <v>1.85</v>
      </c>
      <c r="AB3638">
        <v>210</v>
      </c>
    </row>
    <row r="3639" spans="1:28" x14ac:dyDescent="0.35">
      <c r="A3639" t="s">
        <v>720</v>
      </c>
      <c r="B3639" t="s">
        <v>17221</v>
      </c>
      <c r="C3639">
        <v>71</v>
      </c>
      <c r="D3639">
        <v>78</v>
      </c>
      <c r="E3639">
        <v>0</v>
      </c>
      <c r="F3639">
        <v>61</v>
      </c>
      <c r="G3639" t="s">
        <v>16679</v>
      </c>
      <c r="H3639">
        <v>262</v>
      </c>
      <c r="I3639" s="11">
        <v>10018</v>
      </c>
      <c r="J3639" t="s">
        <v>2062</v>
      </c>
      <c r="K3639" t="s">
        <v>17222</v>
      </c>
      <c r="L3639" t="s">
        <v>17223</v>
      </c>
      <c r="M3639">
        <v>3228</v>
      </c>
      <c r="N3639">
        <v>509</v>
      </c>
      <c r="O3639" t="s">
        <v>17224</v>
      </c>
      <c r="P3639">
        <v>0</v>
      </c>
      <c r="Q3639" t="s">
        <v>17225</v>
      </c>
      <c r="R3639" t="s">
        <v>17226</v>
      </c>
      <c r="S3639">
        <v>31</v>
      </c>
      <c r="T3639" t="s">
        <v>37</v>
      </c>
      <c r="U3639" t="s">
        <v>38</v>
      </c>
      <c r="V3639" t="s">
        <v>4621</v>
      </c>
      <c r="W3639" s="11">
        <v>1000000</v>
      </c>
      <c r="X3639">
        <v>2006</v>
      </c>
      <c r="Y3639">
        <v>163</v>
      </c>
      <c r="Z3639">
        <v>6.1</v>
      </c>
      <c r="AA3639">
        <v>1.85</v>
      </c>
      <c r="AB3639">
        <v>244</v>
      </c>
    </row>
    <row r="3640" spans="1:28" x14ac:dyDescent="0.35">
      <c r="A3640" t="s">
        <v>28</v>
      </c>
      <c r="B3640" t="s">
        <v>17227</v>
      </c>
      <c r="C3640">
        <v>36</v>
      </c>
      <c r="D3640">
        <v>97</v>
      </c>
      <c r="E3640">
        <v>4</v>
      </c>
      <c r="F3640">
        <v>150</v>
      </c>
      <c r="G3640" t="s">
        <v>17228</v>
      </c>
      <c r="H3640">
        <v>446</v>
      </c>
      <c r="I3640" s="11">
        <v>62480</v>
      </c>
      <c r="J3640" t="s">
        <v>1786</v>
      </c>
      <c r="K3640" t="s">
        <v>10534</v>
      </c>
      <c r="L3640" t="s">
        <v>17229</v>
      </c>
      <c r="M3640">
        <v>1048</v>
      </c>
      <c r="N3640">
        <v>928</v>
      </c>
      <c r="O3640" t="s">
        <v>17230</v>
      </c>
      <c r="P3640">
        <v>1</v>
      </c>
      <c r="Q3640" t="s">
        <v>17231</v>
      </c>
      <c r="R3640" t="s">
        <v>17232</v>
      </c>
      <c r="S3640">
        <v>7</v>
      </c>
      <c r="T3640" t="s">
        <v>37</v>
      </c>
      <c r="U3640" t="s">
        <v>38</v>
      </c>
      <c r="V3640" t="s">
        <v>569</v>
      </c>
      <c r="W3640" s="11">
        <v>1000000</v>
      </c>
      <c r="X3640">
        <v>2015</v>
      </c>
      <c r="Y3640">
        <v>171</v>
      </c>
      <c r="Z3640">
        <v>5.5</v>
      </c>
      <c r="AA3640">
        <v>2.39</v>
      </c>
      <c r="AB3640">
        <v>793</v>
      </c>
    </row>
    <row r="3641" spans="1:28" x14ac:dyDescent="0.35">
      <c r="A3641" t="s">
        <v>28</v>
      </c>
      <c r="B3641" t="s">
        <v>17233</v>
      </c>
      <c r="C3641">
        <v>56</v>
      </c>
      <c r="D3641">
        <v>81</v>
      </c>
      <c r="E3641">
        <v>0</v>
      </c>
      <c r="F3641">
        <v>394</v>
      </c>
      <c r="G3641" t="s">
        <v>17234</v>
      </c>
      <c r="H3641">
        <v>975</v>
      </c>
      <c r="I3641" s="11">
        <v>6387</v>
      </c>
      <c r="J3641" t="s">
        <v>2193</v>
      </c>
      <c r="K3641" t="s">
        <v>2446</v>
      </c>
      <c r="L3641" t="s">
        <v>17235</v>
      </c>
      <c r="M3641">
        <v>4862</v>
      </c>
      <c r="N3641">
        <v>2694</v>
      </c>
      <c r="O3641" t="s">
        <v>17236</v>
      </c>
      <c r="P3641">
        <v>0</v>
      </c>
      <c r="Q3641" t="s">
        <v>17237</v>
      </c>
      <c r="R3641" t="s">
        <v>17238</v>
      </c>
      <c r="S3641">
        <v>37</v>
      </c>
      <c r="T3641" t="s">
        <v>37</v>
      </c>
      <c r="U3641" t="s">
        <v>38</v>
      </c>
      <c r="V3641" t="s">
        <v>569</v>
      </c>
      <c r="W3641" s="11">
        <v>1000000</v>
      </c>
      <c r="X3641">
        <v>2006</v>
      </c>
      <c r="Y3641">
        <v>645</v>
      </c>
      <c r="Z3641">
        <v>6.9</v>
      </c>
      <c r="AA3641">
        <v>1.85</v>
      </c>
      <c r="AB3641">
        <v>0</v>
      </c>
    </row>
    <row r="3642" spans="1:28" x14ac:dyDescent="0.35">
      <c r="A3642" t="s">
        <v>28</v>
      </c>
      <c r="B3642" t="s">
        <v>9714</v>
      </c>
      <c r="C3642">
        <v>8</v>
      </c>
      <c r="D3642">
        <v>88</v>
      </c>
      <c r="E3642">
        <v>53</v>
      </c>
      <c r="F3642">
        <v>176</v>
      </c>
      <c r="G3642" t="s">
        <v>17239</v>
      </c>
      <c r="H3642">
        <v>563</v>
      </c>
      <c r="I3642" s="11">
        <v>721</v>
      </c>
      <c r="J3642" t="s">
        <v>750</v>
      </c>
      <c r="K3642" t="s">
        <v>3728</v>
      </c>
      <c r="L3642" t="s">
        <v>17240</v>
      </c>
      <c r="M3642">
        <v>783</v>
      </c>
      <c r="N3642">
        <v>1284</v>
      </c>
      <c r="O3642" t="s">
        <v>17241</v>
      </c>
      <c r="P3642">
        <v>2</v>
      </c>
      <c r="Q3642" t="s">
        <v>17242</v>
      </c>
      <c r="R3642" t="s">
        <v>17243</v>
      </c>
      <c r="S3642">
        <v>12</v>
      </c>
      <c r="T3642" t="s">
        <v>37</v>
      </c>
      <c r="U3642" t="s">
        <v>740</v>
      </c>
      <c r="V3642" t="s">
        <v>569</v>
      </c>
      <c r="W3642" s="11">
        <v>1000000</v>
      </c>
      <c r="X3642">
        <v>2006</v>
      </c>
      <c r="Y3642">
        <v>288</v>
      </c>
      <c r="Z3642">
        <v>4.0999999999999996</v>
      </c>
      <c r="AA3642">
        <v>1.85</v>
      </c>
      <c r="AB3642">
        <v>42</v>
      </c>
    </row>
    <row r="3643" spans="1:28" x14ac:dyDescent="0.35">
      <c r="A3643" t="s">
        <v>28</v>
      </c>
      <c r="B3643" t="s">
        <v>7143</v>
      </c>
      <c r="C3643">
        <v>9</v>
      </c>
      <c r="D3643">
        <v>96</v>
      </c>
      <c r="E3643">
        <v>436</v>
      </c>
      <c r="F3643">
        <v>4</v>
      </c>
      <c r="G3643" t="s">
        <v>7143</v>
      </c>
      <c r="H3643">
        <v>474</v>
      </c>
      <c r="I3643" s="11">
        <v>703</v>
      </c>
      <c r="J3643" t="s">
        <v>2450</v>
      </c>
      <c r="K3643" t="s">
        <v>10394</v>
      </c>
      <c r="L3643" t="s">
        <v>17244</v>
      </c>
      <c r="M3643">
        <v>480</v>
      </c>
      <c r="N3643">
        <v>920</v>
      </c>
      <c r="O3643" t="s">
        <v>17245</v>
      </c>
      <c r="P3643">
        <v>3</v>
      </c>
      <c r="Q3643" t="s">
        <v>17246</v>
      </c>
      <c r="R3643" t="s">
        <v>17247</v>
      </c>
      <c r="S3643">
        <v>21</v>
      </c>
      <c r="T3643" t="s">
        <v>37</v>
      </c>
      <c r="U3643" t="s">
        <v>38</v>
      </c>
      <c r="V3643" t="s">
        <v>569</v>
      </c>
      <c r="W3643" s="11">
        <v>1500000</v>
      </c>
      <c r="X3643">
        <v>2001</v>
      </c>
      <c r="Y3643">
        <v>436</v>
      </c>
      <c r="Z3643">
        <v>5.4</v>
      </c>
      <c r="AA3643">
        <v>1.85</v>
      </c>
      <c r="AB3643">
        <v>47</v>
      </c>
    </row>
    <row r="3644" spans="1:28" x14ac:dyDescent="0.35">
      <c r="A3644" t="s">
        <v>28</v>
      </c>
      <c r="B3644" t="s">
        <v>17248</v>
      </c>
      <c r="C3644">
        <v>14</v>
      </c>
      <c r="D3644">
        <v>76</v>
      </c>
      <c r="E3644">
        <v>57</v>
      </c>
      <c r="F3644">
        <v>228</v>
      </c>
      <c r="G3644" t="s">
        <v>15604</v>
      </c>
      <c r="H3644">
        <v>442</v>
      </c>
      <c r="J3644" t="s">
        <v>209</v>
      </c>
      <c r="K3644" t="s">
        <v>17249</v>
      </c>
      <c r="L3644" t="s">
        <v>17250</v>
      </c>
      <c r="M3644">
        <v>9190</v>
      </c>
      <c r="N3644">
        <v>1635</v>
      </c>
      <c r="O3644" t="s">
        <v>17251</v>
      </c>
      <c r="P3644">
        <v>0</v>
      </c>
      <c r="Q3644" t="s">
        <v>17252</v>
      </c>
      <c r="R3644" t="s">
        <v>17253</v>
      </c>
      <c r="S3644">
        <v>75</v>
      </c>
      <c r="T3644" t="s">
        <v>37</v>
      </c>
      <c r="U3644" t="s">
        <v>38</v>
      </c>
      <c r="V3644" t="s">
        <v>4621</v>
      </c>
      <c r="W3644" s="11">
        <v>1000000</v>
      </c>
      <c r="X3644">
        <v>2006</v>
      </c>
      <c r="Y3644">
        <v>403</v>
      </c>
      <c r="Z3644">
        <v>6.7</v>
      </c>
      <c r="AA3644">
        <v>1.85</v>
      </c>
      <c r="AB3644">
        <v>501</v>
      </c>
    </row>
    <row r="3645" spans="1:28" x14ac:dyDescent="0.35">
      <c r="A3645" t="s">
        <v>28</v>
      </c>
      <c r="B3645" t="s">
        <v>17254</v>
      </c>
      <c r="C3645">
        <v>6</v>
      </c>
      <c r="D3645">
        <v>90</v>
      </c>
      <c r="E3645">
        <v>15</v>
      </c>
      <c r="F3645">
        <v>106</v>
      </c>
      <c r="G3645" t="s">
        <v>17255</v>
      </c>
      <c r="H3645">
        <v>984</v>
      </c>
      <c r="J3645" t="s">
        <v>1611</v>
      </c>
      <c r="K3645" t="s">
        <v>15214</v>
      </c>
      <c r="L3645" t="s">
        <v>17256</v>
      </c>
      <c r="M3645">
        <v>1612</v>
      </c>
      <c r="N3645">
        <v>1752</v>
      </c>
      <c r="O3645" t="s">
        <v>17257</v>
      </c>
      <c r="P3645">
        <v>4</v>
      </c>
      <c r="Q3645" t="s">
        <v>17258</v>
      </c>
      <c r="R3645" t="s">
        <v>17259</v>
      </c>
      <c r="S3645">
        <v>28</v>
      </c>
      <c r="T3645" t="s">
        <v>37</v>
      </c>
      <c r="U3645" t="s">
        <v>38</v>
      </c>
      <c r="V3645" t="s">
        <v>569</v>
      </c>
      <c r="W3645" s="11">
        <v>1000000</v>
      </c>
      <c r="X3645">
        <v>2009</v>
      </c>
      <c r="Y3645">
        <v>157</v>
      </c>
      <c r="Z3645">
        <v>2.8</v>
      </c>
      <c r="AA3645">
        <v>16</v>
      </c>
      <c r="AB3645">
        <v>297</v>
      </c>
    </row>
    <row r="3646" spans="1:28" x14ac:dyDescent="0.35">
      <c r="A3646" t="s">
        <v>28</v>
      </c>
      <c r="B3646" t="s">
        <v>17260</v>
      </c>
      <c r="C3646">
        <v>64</v>
      </c>
      <c r="D3646">
        <v>89</v>
      </c>
      <c r="E3646">
        <v>23</v>
      </c>
      <c r="F3646">
        <v>23</v>
      </c>
      <c r="G3646" t="s">
        <v>17261</v>
      </c>
      <c r="H3646">
        <v>199</v>
      </c>
      <c r="J3646" t="s">
        <v>11505</v>
      </c>
      <c r="K3646" t="s">
        <v>17262</v>
      </c>
      <c r="L3646" t="s">
        <v>17263</v>
      </c>
      <c r="M3646">
        <v>3650</v>
      </c>
      <c r="N3646">
        <v>292</v>
      </c>
      <c r="O3646" t="s">
        <v>17260</v>
      </c>
      <c r="P3646">
        <v>0</v>
      </c>
      <c r="Q3646" t="s">
        <v>17264</v>
      </c>
      <c r="R3646" t="s">
        <v>17265</v>
      </c>
      <c r="S3646">
        <v>39</v>
      </c>
      <c r="T3646" t="s">
        <v>37</v>
      </c>
      <c r="U3646" t="s">
        <v>38</v>
      </c>
      <c r="V3646" t="s">
        <v>569</v>
      </c>
      <c r="W3646" s="11">
        <v>500000</v>
      </c>
      <c r="X3646">
        <v>2009</v>
      </c>
      <c r="Y3646">
        <v>37</v>
      </c>
      <c r="Z3646">
        <v>5.0999999999999996</v>
      </c>
      <c r="AA3646">
        <v>1.85</v>
      </c>
      <c r="AB3646">
        <v>0</v>
      </c>
    </row>
    <row r="3647" spans="1:28" x14ac:dyDescent="0.35">
      <c r="A3647" t="s">
        <v>28</v>
      </c>
      <c r="B3647" t="s">
        <v>17266</v>
      </c>
      <c r="C3647">
        <v>7</v>
      </c>
      <c r="D3647">
        <v>83</v>
      </c>
      <c r="E3647">
        <v>142</v>
      </c>
      <c r="F3647">
        <v>317</v>
      </c>
      <c r="G3647" t="s">
        <v>13821</v>
      </c>
      <c r="H3647">
        <v>458</v>
      </c>
      <c r="J3647" t="s">
        <v>6096</v>
      </c>
      <c r="K3647" t="s">
        <v>17267</v>
      </c>
      <c r="L3647" t="s">
        <v>17268</v>
      </c>
      <c r="M3647">
        <v>634</v>
      </c>
      <c r="N3647">
        <v>1549</v>
      </c>
      <c r="O3647" t="s">
        <v>17269</v>
      </c>
      <c r="P3647">
        <v>1</v>
      </c>
      <c r="Q3647" t="s">
        <v>17270</v>
      </c>
      <c r="R3647" t="s">
        <v>17271</v>
      </c>
      <c r="S3647">
        <v>14</v>
      </c>
      <c r="T3647" t="s">
        <v>37</v>
      </c>
      <c r="U3647" t="s">
        <v>38</v>
      </c>
      <c r="V3647" t="s">
        <v>39</v>
      </c>
      <c r="W3647" s="11">
        <v>1000000</v>
      </c>
      <c r="X3647">
        <v>2012</v>
      </c>
      <c r="Y3647">
        <v>383</v>
      </c>
      <c r="Z3647">
        <v>2.2000000000000002</v>
      </c>
      <c r="AA3647">
        <v>1.78</v>
      </c>
      <c r="AB3647">
        <v>150</v>
      </c>
    </row>
    <row r="3648" spans="1:28" x14ac:dyDescent="0.35">
      <c r="A3648" t="s">
        <v>28</v>
      </c>
      <c r="B3648" t="s">
        <v>17266</v>
      </c>
      <c r="C3648">
        <v>1</v>
      </c>
      <c r="D3648">
        <v>84</v>
      </c>
      <c r="E3648">
        <v>142</v>
      </c>
      <c r="F3648">
        <v>402</v>
      </c>
      <c r="G3648" t="s">
        <v>4623</v>
      </c>
      <c r="H3648">
        <v>10000</v>
      </c>
      <c r="J3648" t="s">
        <v>13425</v>
      </c>
      <c r="K3648" t="s">
        <v>10083</v>
      </c>
      <c r="L3648" t="s">
        <v>17272</v>
      </c>
      <c r="M3648">
        <v>93</v>
      </c>
      <c r="N3648">
        <v>11466</v>
      </c>
      <c r="O3648" t="s">
        <v>17273</v>
      </c>
      <c r="P3648">
        <v>3</v>
      </c>
      <c r="Q3648" t="s">
        <v>17274</v>
      </c>
      <c r="R3648" t="s">
        <v>17275</v>
      </c>
      <c r="S3648">
        <v>6</v>
      </c>
      <c r="T3648" t="s">
        <v>37</v>
      </c>
      <c r="U3648" t="s">
        <v>38</v>
      </c>
      <c r="V3648" t="s">
        <v>39</v>
      </c>
      <c r="W3648" s="11">
        <v>1000000</v>
      </c>
      <c r="X3648">
        <v>2014</v>
      </c>
      <c r="Y3648">
        <v>854</v>
      </c>
      <c r="Z3648">
        <v>3.8</v>
      </c>
      <c r="AA3648">
        <v>1.78</v>
      </c>
      <c r="AB3648">
        <v>54</v>
      </c>
    </row>
    <row r="3649" spans="1:28" x14ac:dyDescent="0.35">
      <c r="A3649" t="s">
        <v>28</v>
      </c>
      <c r="B3649" t="s">
        <v>17276</v>
      </c>
      <c r="C3649">
        <v>40</v>
      </c>
      <c r="D3649">
        <v>96</v>
      </c>
      <c r="E3649">
        <v>0</v>
      </c>
      <c r="F3649">
        <v>177</v>
      </c>
      <c r="G3649" t="s">
        <v>17277</v>
      </c>
      <c r="H3649">
        <v>335</v>
      </c>
      <c r="J3649" t="s">
        <v>4883</v>
      </c>
      <c r="K3649" t="s">
        <v>17278</v>
      </c>
      <c r="L3649" t="s">
        <v>17279</v>
      </c>
      <c r="M3649">
        <v>6513</v>
      </c>
      <c r="N3649">
        <v>1226</v>
      </c>
      <c r="O3649" t="s">
        <v>17280</v>
      </c>
      <c r="P3649">
        <v>2</v>
      </c>
      <c r="Q3649" t="s">
        <v>17281</v>
      </c>
      <c r="R3649" t="s">
        <v>17282</v>
      </c>
      <c r="S3649">
        <v>41</v>
      </c>
      <c r="T3649" t="s">
        <v>37</v>
      </c>
      <c r="U3649" t="s">
        <v>56</v>
      </c>
      <c r="V3649" t="s">
        <v>4621</v>
      </c>
      <c r="W3649" s="11">
        <v>1000000</v>
      </c>
      <c r="X3649">
        <v>2012</v>
      </c>
      <c r="Y3649">
        <v>334</v>
      </c>
      <c r="Z3649">
        <v>5.6</v>
      </c>
      <c r="AA3649">
        <v>2.35</v>
      </c>
      <c r="AB3649">
        <v>968</v>
      </c>
    </row>
    <row r="3650" spans="1:28" x14ac:dyDescent="0.35">
      <c r="A3650" t="s">
        <v>28</v>
      </c>
      <c r="B3650" t="s">
        <v>17283</v>
      </c>
      <c r="C3650">
        <v>39</v>
      </c>
      <c r="D3650">
        <v>95</v>
      </c>
      <c r="E3650">
        <v>53</v>
      </c>
      <c r="F3650">
        <v>253</v>
      </c>
      <c r="G3650" t="s">
        <v>11861</v>
      </c>
      <c r="H3650">
        <v>677</v>
      </c>
      <c r="J3650" t="s">
        <v>6096</v>
      </c>
      <c r="K3650" t="s">
        <v>17284</v>
      </c>
      <c r="L3650" t="s">
        <v>17285</v>
      </c>
      <c r="M3650">
        <v>6256</v>
      </c>
      <c r="N3650">
        <v>1825</v>
      </c>
      <c r="O3650" t="s">
        <v>17286</v>
      </c>
      <c r="P3650">
        <v>0</v>
      </c>
      <c r="Q3650" t="s">
        <v>17287</v>
      </c>
      <c r="R3650" t="s">
        <v>17288</v>
      </c>
      <c r="S3650">
        <v>19</v>
      </c>
      <c r="T3650" t="s">
        <v>37</v>
      </c>
      <c r="U3650" t="s">
        <v>38</v>
      </c>
      <c r="V3650" t="s">
        <v>569</v>
      </c>
      <c r="W3650" s="11">
        <v>1000000</v>
      </c>
      <c r="X3650">
        <v>2015</v>
      </c>
      <c r="Y3650">
        <v>366</v>
      </c>
      <c r="Z3650">
        <v>5.2</v>
      </c>
      <c r="AA3650">
        <v>2.35</v>
      </c>
      <c r="AB3650">
        <v>936</v>
      </c>
    </row>
    <row r="3651" spans="1:28" x14ac:dyDescent="0.35">
      <c r="A3651" t="s">
        <v>28</v>
      </c>
      <c r="B3651" t="s">
        <v>17289</v>
      </c>
      <c r="C3651">
        <v>150</v>
      </c>
      <c r="D3651">
        <v>93</v>
      </c>
      <c r="E3651">
        <v>3</v>
      </c>
      <c r="F3651">
        <v>115</v>
      </c>
      <c r="G3651" t="s">
        <v>17290</v>
      </c>
      <c r="H3651">
        <v>214</v>
      </c>
      <c r="J3651" t="s">
        <v>8064</v>
      </c>
      <c r="K3651" t="s">
        <v>17291</v>
      </c>
      <c r="L3651" t="s">
        <v>17292</v>
      </c>
      <c r="M3651">
        <v>2057</v>
      </c>
      <c r="N3651">
        <v>656</v>
      </c>
      <c r="O3651" t="s">
        <v>17293</v>
      </c>
      <c r="P3651">
        <v>2</v>
      </c>
      <c r="Q3651" t="s">
        <v>17294</v>
      </c>
      <c r="R3651" t="s">
        <v>17295</v>
      </c>
      <c r="S3651">
        <v>30</v>
      </c>
      <c r="T3651" t="s">
        <v>37</v>
      </c>
      <c r="U3651" t="s">
        <v>38</v>
      </c>
      <c r="V3651" t="s">
        <v>4621</v>
      </c>
      <c r="W3651" s="11">
        <v>1000000</v>
      </c>
      <c r="X3651">
        <v>2013</v>
      </c>
      <c r="Y3651">
        <v>211</v>
      </c>
      <c r="Z3651">
        <v>3.5</v>
      </c>
      <c r="AA3651">
        <v>2.35</v>
      </c>
      <c r="AB3651">
        <v>0</v>
      </c>
    </row>
    <row r="3652" spans="1:28" x14ac:dyDescent="0.35">
      <c r="A3652" t="s">
        <v>28</v>
      </c>
      <c r="B3652" t="s">
        <v>5062</v>
      </c>
      <c r="C3652">
        <v>393</v>
      </c>
      <c r="D3652">
        <v>101</v>
      </c>
      <c r="E3652">
        <v>0</v>
      </c>
      <c r="F3652">
        <v>888</v>
      </c>
      <c r="G3652" t="s">
        <v>4337</v>
      </c>
      <c r="H3652">
        <v>3000</v>
      </c>
      <c r="I3652" s="11">
        <v>2319187</v>
      </c>
      <c r="J3652" t="s">
        <v>2079</v>
      </c>
      <c r="K3652" t="s">
        <v>955</v>
      </c>
      <c r="L3652" t="s">
        <v>11460</v>
      </c>
      <c r="M3652">
        <v>92640</v>
      </c>
      <c r="N3652">
        <v>5056</v>
      </c>
      <c r="O3652" t="s">
        <v>11461</v>
      </c>
      <c r="P3652">
        <v>0</v>
      </c>
      <c r="Q3652" t="s">
        <v>11462</v>
      </c>
      <c r="R3652" t="s">
        <v>11463</v>
      </c>
      <c r="S3652">
        <v>212</v>
      </c>
      <c r="T3652" t="s">
        <v>37</v>
      </c>
      <c r="U3652" t="s">
        <v>56</v>
      </c>
      <c r="V3652" t="s">
        <v>569</v>
      </c>
      <c r="W3652" s="11">
        <v>20000000</v>
      </c>
      <c r="X3652">
        <v>2013</v>
      </c>
      <c r="Y3652">
        <v>1000</v>
      </c>
      <c r="Z3652">
        <v>7</v>
      </c>
      <c r="AA3652">
        <v>2.35</v>
      </c>
      <c r="AB3652">
        <v>23000</v>
      </c>
    </row>
    <row r="3653" spans="1:28" x14ac:dyDescent="0.35">
      <c r="A3653" t="s">
        <v>720</v>
      </c>
      <c r="B3653" t="s">
        <v>16474</v>
      </c>
      <c r="C3653">
        <v>134</v>
      </c>
      <c r="D3653">
        <v>108</v>
      </c>
      <c r="E3653">
        <v>603</v>
      </c>
      <c r="F3653">
        <v>279</v>
      </c>
      <c r="G3653" t="s">
        <v>11423</v>
      </c>
      <c r="H3653">
        <v>10000</v>
      </c>
      <c r="I3653" s="11">
        <v>9600000</v>
      </c>
      <c r="J3653" t="s">
        <v>4618</v>
      </c>
      <c r="K3653" t="s">
        <v>114</v>
      </c>
      <c r="L3653" t="s">
        <v>17296</v>
      </c>
      <c r="M3653">
        <v>100890</v>
      </c>
      <c r="N3653">
        <v>11094</v>
      </c>
      <c r="O3653" t="s">
        <v>5522</v>
      </c>
      <c r="P3653">
        <v>2</v>
      </c>
      <c r="Q3653" t="s">
        <v>17297</v>
      </c>
      <c r="R3653" t="s">
        <v>17298</v>
      </c>
      <c r="S3653">
        <v>281</v>
      </c>
      <c r="T3653" t="s">
        <v>37</v>
      </c>
      <c r="U3653" t="s">
        <v>38</v>
      </c>
      <c r="V3653" t="s">
        <v>4621</v>
      </c>
      <c r="W3653" s="11">
        <v>910000</v>
      </c>
      <c r="X3653">
        <v>1954</v>
      </c>
      <c r="Y3653">
        <v>416</v>
      </c>
      <c r="Z3653">
        <v>8.1999999999999993</v>
      </c>
      <c r="AA3653">
        <v>1.85</v>
      </c>
      <c r="AB3653">
        <v>0</v>
      </c>
    </row>
    <row r="3654" spans="1:28" x14ac:dyDescent="0.35">
      <c r="A3654" t="s">
        <v>28</v>
      </c>
      <c r="B3654" t="s">
        <v>17299</v>
      </c>
      <c r="C3654">
        <v>18</v>
      </c>
      <c r="D3654">
        <v>100</v>
      </c>
      <c r="E3654">
        <v>28</v>
      </c>
      <c r="F3654">
        <v>501</v>
      </c>
      <c r="G3654" t="s">
        <v>10170</v>
      </c>
      <c r="H3654">
        <v>945</v>
      </c>
      <c r="I3654" s="11">
        <v>20186</v>
      </c>
      <c r="J3654" t="s">
        <v>1611</v>
      </c>
      <c r="K3654" t="s">
        <v>11479</v>
      </c>
      <c r="L3654" t="s">
        <v>17300</v>
      </c>
      <c r="M3654">
        <v>6025</v>
      </c>
      <c r="N3654">
        <v>2924</v>
      </c>
      <c r="O3654" t="s">
        <v>6640</v>
      </c>
      <c r="P3654">
        <v>8</v>
      </c>
      <c r="Q3654" t="s">
        <v>17301</v>
      </c>
      <c r="R3654" t="s">
        <v>17302</v>
      </c>
      <c r="S3654">
        <v>15</v>
      </c>
      <c r="T3654" t="s">
        <v>37</v>
      </c>
      <c r="U3654" t="s">
        <v>38</v>
      </c>
      <c r="V3654" t="s">
        <v>569</v>
      </c>
      <c r="W3654" s="11">
        <v>930000</v>
      </c>
      <c r="X3654">
        <v>2011</v>
      </c>
      <c r="Y3654">
        <v>756</v>
      </c>
      <c r="Z3654">
        <v>5.7</v>
      </c>
      <c r="AA3654">
        <v>2.35</v>
      </c>
      <c r="AB3654">
        <v>995</v>
      </c>
    </row>
    <row r="3655" spans="1:28" x14ac:dyDescent="0.35">
      <c r="A3655" t="s">
        <v>28</v>
      </c>
      <c r="B3655" t="s">
        <v>17303</v>
      </c>
      <c r="C3655">
        <v>233</v>
      </c>
      <c r="D3655">
        <v>113</v>
      </c>
      <c r="E3655">
        <v>163</v>
      </c>
      <c r="F3655">
        <v>27</v>
      </c>
      <c r="G3655" t="s">
        <v>17304</v>
      </c>
      <c r="H3655">
        <v>131</v>
      </c>
      <c r="I3655" s="11">
        <v>1185783</v>
      </c>
      <c r="J3655" t="s">
        <v>3270</v>
      </c>
      <c r="K3655" t="s">
        <v>17305</v>
      </c>
      <c r="L3655" t="s">
        <v>17306</v>
      </c>
      <c r="M3655">
        <v>44763</v>
      </c>
      <c r="N3655">
        <v>264</v>
      </c>
      <c r="O3655" t="s">
        <v>17307</v>
      </c>
      <c r="P3655">
        <v>0</v>
      </c>
      <c r="Q3655" t="s">
        <v>17308</v>
      </c>
      <c r="R3655" t="s">
        <v>17309</v>
      </c>
      <c r="S3655">
        <v>172</v>
      </c>
      <c r="T3655" t="s">
        <v>17310</v>
      </c>
      <c r="U3655" t="s">
        <v>8277</v>
      </c>
      <c r="V3655" t="s">
        <v>4621</v>
      </c>
      <c r="W3655" s="11">
        <v>590000</v>
      </c>
      <c r="X3655">
        <v>2007</v>
      </c>
      <c r="Y3655">
        <v>60</v>
      </c>
      <c r="Z3655">
        <v>7.9</v>
      </c>
      <c r="AA3655">
        <v>1.85</v>
      </c>
      <c r="AB3655">
        <v>14000</v>
      </c>
    </row>
    <row r="3656" spans="1:28" x14ac:dyDescent="0.35">
      <c r="A3656" t="s">
        <v>28</v>
      </c>
      <c r="B3656" t="s">
        <v>3398</v>
      </c>
      <c r="C3656">
        <v>231</v>
      </c>
      <c r="D3656">
        <v>104</v>
      </c>
      <c r="E3656">
        <v>171</v>
      </c>
      <c r="F3656">
        <v>0</v>
      </c>
      <c r="G3656" t="s">
        <v>17311</v>
      </c>
      <c r="H3656">
        <v>109</v>
      </c>
      <c r="I3656" s="11">
        <v>1007962</v>
      </c>
      <c r="J3656" t="s">
        <v>2062</v>
      </c>
      <c r="K3656" t="s">
        <v>17312</v>
      </c>
      <c r="L3656" t="s">
        <v>17313</v>
      </c>
      <c r="M3656">
        <v>131969</v>
      </c>
      <c r="N3656">
        <v>117</v>
      </c>
      <c r="O3656" t="s">
        <v>17314</v>
      </c>
      <c r="P3656">
        <v>0</v>
      </c>
      <c r="Q3656" t="s">
        <v>17315</v>
      </c>
      <c r="R3656" t="s">
        <v>17316</v>
      </c>
      <c r="S3656">
        <v>651</v>
      </c>
      <c r="T3656" t="s">
        <v>37</v>
      </c>
      <c r="U3656" t="s">
        <v>38</v>
      </c>
      <c r="V3656" t="s">
        <v>569</v>
      </c>
      <c r="W3656" s="11">
        <v>950000</v>
      </c>
      <c r="X3656">
        <v>2005</v>
      </c>
      <c r="Y3656">
        <v>8</v>
      </c>
      <c r="Z3656">
        <v>7.1</v>
      </c>
      <c r="AA3656">
        <v>2.35</v>
      </c>
      <c r="AB3656">
        <v>12000</v>
      </c>
    </row>
    <row r="3657" spans="1:28" x14ac:dyDescent="0.35">
      <c r="A3657" t="s">
        <v>28</v>
      </c>
      <c r="B3657" t="s">
        <v>16941</v>
      </c>
      <c r="C3657">
        <v>65</v>
      </c>
      <c r="D3657">
        <v>91</v>
      </c>
      <c r="E3657">
        <v>91</v>
      </c>
      <c r="F3657">
        <v>659</v>
      </c>
      <c r="G3657" t="s">
        <v>7457</v>
      </c>
      <c r="H3657">
        <v>982</v>
      </c>
      <c r="I3657" s="11">
        <v>381186</v>
      </c>
      <c r="J3657" t="s">
        <v>3911</v>
      </c>
      <c r="K3657" t="s">
        <v>2521</v>
      </c>
      <c r="L3657" t="s">
        <v>17317</v>
      </c>
      <c r="M3657">
        <v>13485</v>
      </c>
      <c r="N3657">
        <v>3299</v>
      </c>
      <c r="O3657" t="s">
        <v>14941</v>
      </c>
      <c r="P3657">
        <v>0</v>
      </c>
      <c r="Q3657" t="s">
        <v>17318</v>
      </c>
      <c r="R3657" t="s">
        <v>17319</v>
      </c>
      <c r="S3657">
        <v>90</v>
      </c>
      <c r="T3657" t="s">
        <v>37</v>
      </c>
      <c r="U3657" t="s">
        <v>38</v>
      </c>
      <c r="V3657" t="s">
        <v>569</v>
      </c>
      <c r="W3657" s="11">
        <v>900000</v>
      </c>
      <c r="X3657">
        <v>2005</v>
      </c>
      <c r="Y3657">
        <v>796</v>
      </c>
      <c r="Z3657">
        <v>6.4</v>
      </c>
      <c r="AA3657">
        <v>2.35</v>
      </c>
      <c r="AB3657">
        <v>698</v>
      </c>
    </row>
    <row r="3658" spans="1:28" x14ac:dyDescent="0.35">
      <c r="A3658" t="s">
        <v>28</v>
      </c>
      <c r="B3658" t="s">
        <v>6737</v>
      </c>
      <c r="C3658">
        <v>327</v>
      </c>
      <c r="D3658">
        <v>85</v>
      </c>
      <c r="E3658">
        <v>0</v>
      </c>
      <c r="F3658">
        <v>88</v>
      </c>
      <c r="G3658" t="s">
        <v>10382</v>
      </c>
      <c r="H3658">
        <v>282</v>
      </c>
      <c r="I3658" s="11">
        <v>16097842</v>
      </c>
      <c r="J3658" t="s">
        <v>6019</v>
      </c>
      <c r="K3658" t="s">
        <v>17321</v>
      </c>
      <c r="L3658" t="s">
        <v>17322</v>
      </c>
      <c r="M3658">
        <v>53919</v>
      </c>
      <c r="N3658">
        <v>687</v>
      </c>
      <c r="O3658" t="s">
        <v>17323</v>
      </c>
      <c r="P3658">
        <v>0</v>
      </c>
      <c r="Q3658" t="s">
        <v>17324</v>
      </c>
      <c r="R3658" t="s">
        <v>17325</v>
      </c>
      <c r="S3658">
        <v>168</v>
      </c>
      <c r="T3658" t="s">
        <v>37</v>
      </c>
      <c r="U3658" t="s">
        <v>38</v>
      </c>
      <c r="V3658" t="s">
        <v>569</v>
      </c>
      <c r="W3658" s="11">
        <v>900000</v>
      </c>
      <c r="X3658">
        <v>2013</v>
      </c>
      <c r="Y3658">
        <v>270</v>
      </c>
      <c r="Z3658">
        <v>7.5</v>
      </c>
      <c r="AA3658">
        <v>1.85</v>
      </c>
      <c r="AB3658">
        <v>17000</v>
      </c>
    </row>
    <row r="3659" spans="1:28" x14ac:dyDescent="0.35">
      <c r="A3659" t="s">
        <v>28</v>
      </c>
      <c r="B3659" t="s">
        <v>17326</v>
      </c>
      <c r="C3659">
        <v>62</v>
      </c>
      <c r="D3659">
        <v>101</v>
      </c>
      <c r="E3659">
        <v>6</v>
      </c>
      <c r="F3659">
        <v>727</v>
      </c>
      <c r="G3659" t="s">
        <v>2234</v>
      </c>
      <c r="H3659">
        <v>975</v>
      </c>
      <c r="I3659" s="11">
        <v>6643</v>
      </c>
      <c r="J3659" t="s">
        <v>17327</v>
      </c>
      <c r="K3659" t="s">
        <v>606</v>
      </c>
      <c r="L3659" t="s">
        <v>17328</v>
      </c>
      <c r="M3659">
        <v>11965</v>
      </c>
      <c r="N3659">
        <v>4184</v>
      </c>
      <c r="O3659" t="s">
        <v>4776</v>
      </c>
      <c r="P3659">
        <v>2</v>
      </c>
      <c r="Q3659" t="s">
        <v>17329</v>
      </c>
      <c r="R3659" t="s">
        <v>17330</v>
      </c>
      <c r="S3659">
        <v>39</v>
      </c>
      <c r="T3659" t="s">
        <v>37</v>
      </c>
      <c r="U3659" t="s">
        <v>38</v>
      </c>
      <c r="V3659" t="s">
        <v>569</v>
      </c>
      <c r="W3659" s="11">
        <v>900000</v>
      </c>
      <c r="X3659">
        <v>2012</v>
      </c>
      <c r="Y3659">
        <v>947</v>
      </c>
      <c r="Z3659">
        <v>6.4</v>
      </c>
      <c r="AA3659">
        <v>2.35</v>
      </c>
      <c r="AB3659">
        <v>0</v>
      </c>
    </row>
    <row r="3660" spans="1:28" x14ac:dyDescent="0.35">
      <c r="A3660" t="s">
        <v>28</v>
      </c>
      <c r="B3660" t="s">
        <v>11621</v>
      </c>
      <c r="C3660">
        <v>238</v>
      </c>
      <c r="D3660">
        <v>112</v>
      </c>
      <c r="E3660">
        <v>29</v>
      </c>
      <c r="F3660">
        <v>874</v>
      </c>
      <c r="G3660" t="s">
        <v>2700</v>
      </c>
      <c r="H3660">
        <v>12000</v>
      </c>
      <c r="I3660" s="11">
        <v>42919096</v>
      </c>
      <c r="J3660" t="s">
        <v>896</v>
      </c>
      <c r="K3660" t="s">
        <v>1045</v>
      </c>
      <c r="L3660" t="s">
        <v>11622</v>
      </c>
      <c r="M3660">
        <v>64748</v>
      </c>
      <c r="N3660">
        <v>15800</v>
      </c>
      <c r="O3660" t="s">
        <v>6039</v>
      </c>
      <c r="P3660">
        <v>1</v>
      </c>
      <c r="Q3660" t="s">
        <v>11623</v>
      </c>
      <c r="R3660" t="s">
        <v>11624</v>
      </c>
      <c r="S3660">
        <v>122</v>
      </c>
      <c r="T3660" t="s">
        <v>37</v>
      </c>
      <c r="U3660" t="s">
        <v>38</v>
      </c>
      <c r="V3660" t="s">
        <v>39</v>
      </c>
      <c r="W3660" s="11">
        <v>15000000</v>
      </c>
      <c r="X3660">
        <v>2013</v>
      </c>
      <c r="Y3660">
        <v>1000</v>
      </c>
      <c r="Z3660">
        <v>6.5</v>
      </c>
      <c r="AA3660">
        <v>2.35</v>
      </c>
      <c r="AB3660">
        <v>12000</v>
      </c>
    </row>
    <row r="3661" spans="1:28" x14ac:dyDescent="0.35">
      <c r="A3661" t="s">
        <v>28</v>
      </c>
      <c r="B3661" t="s">
        <v>17331</v>
      </c>
      <c r="C3661">
        <v>35</v>
      </c>
      <c r="D3661">
        <v>107</v>
      </c>
      <c r="E3661">
        <v>6</v>
      </c>
      <c r="F3661">
        <v>522</v>
      </c>
      <c r="G3661" t="s">
        <v>8655</v>
      </c>
      <c r="H3661">
        <v>23000</v>
      </c>
      <c r="I3661" s="11">
        <v>819939</v>
      </c>
      <c r="J3661" t="s">
        <v>1375</v>
      </c>
      <c r="K3661" t="s">
        <v>62</v>
      </c>
      <c r="L3661" t="s">
        <v>17332</v>
      </c>
      <c r="M3661">
        <v>14580</v>
      </c>
      <c r="N3661">
        <v>26017</v>
      </c>
      <c r="O3661" t="s">
        <v>5410</v>
      </c>
      <c r="P3661">
        <v>2</v>
      </c>
      <c r="Q3661" t="s">
        <v>17333</v>
      </c>
      <c r="R3661" t="s">
        <v>17334</v>
      </c>
      <c r="S3661">
        <v>252</v>
      </c>
      <c r="T3661" t="s">
        <v>37</v>
      </c>
      <c r="U3661" t="s">
        <v>38</v>
      </c>
      <c r="V3661" t="s">
        <v>569</v>
      </c>
      <c r="W3661" s="11">
        <v>850000</v>
      </c>
      <c r="X3661">
        <v>2003</v>
      </c>
      <c r="Y3661">
        <v>813</v>
      </c>
      <c r="Z3661">
        <v>7.2</v>
      </c>
      <c r="AA3661">
        <v>1.85</v>
      </c>
      <c r="AB3661">
        <v>0</v>
      </c>
    </row>
    <row r="3662" spans="1:28" x14ac:dyDescent="0.35">
      <c r="A3662" t="s">
        <v>28</v>
      </c>
      <c r="B3662" t="s">
        <v>17335</v>
      </c>
      <c r="C3662">
        <v>115</v>
      </c>
      <c r="D3662">
        <v>88</v>
      </c>
      <c r="E3662">
        <v>15</v>
      </c>
      <c r="F3662">
        <v>567</v>
      </c>
      <c r="G3662" t="s">
        <v>9053</v>
      </c>
      <c r="H3662">
        <v>938</v>
      </c>
      <c r="I3662" s="11">
        <v>1243961</v>
      </c>
      <c r="J3662" t="s">
        <v>1611</v>
      </c>
      <c r="K3662" t="s">
        <v>10142</v>
      </c>
      <c r="L3662" t="s">
        <v>17336</v>
      </c>
      <c r="M3662">
        <v>13421</v>
      </c>
      <c r="N3662">
        <v>3770</v>
      </c>
      <c r="O3662" t="s">
        <v>10439</v>
      </c>
      <c r="P3662">
        <v>0</v>
      </c>
      <c r="Q3662" t="s">
        <v>17337</v>
      </c>
      <c r="R3662" t="s">
        <v>17338</v>
      </c>
      <c r="S3662">
        <v>34</v>
      </c>
      <c r="T3662" t="s">
        <v>37</v>
      </c>
      <c r="U3662" t="s">
        <v>38</v>
      </c>
      <c r="V3662" t="s">
        <v>569</v>
      </c>
      <c r="W3662" s="11">
        <v>850000</v>
      </c>
      <c r="X3662">
        <v>2012</v>
      </c>
      <c r="Y3662">
        <v>904</v>
      </c>
      <c r="Z3662">
        <v>6</v>
      </c>
      <c r="AA3662">
        <v>2.35</v>
      </c>
      <c r="AB3662">
        <v>0</v>
      </c>
    </row>
    <row r="3663" spans="1:28" x14ac:dyDescent="0.35">
      <c r="A3663" t="s">
        <v>28</v>
      </c>
      <c r="B3663" t="s">
        <v>17339</v>
      </c>
      <c r="C3663">
        <v>16</v>
      </c>
      <c r="D3663">
        <v>95</v>
      </c>
      <c r="E3663">
        <v>14</v>
      </c>
      <c r="F3663">
        <v>221</v>
      </c>
      <c r="G3663" t="s">
        <v>17340</v>
      </c>
      <c r="H3663">
        <v>284</v>
      </c>
      <c r="I3663" s="11">
        <v>15278</v>
      </c>
      <c r="J3663" t="s">
        <v>17341</v>
      </c>
      <c r="K3663" t="s">
        <v>5891</v>
      </c>
      <c r="L3663" t="s">
        <v>17342</v>
      </c>
      <c r="M3663">
        <v>1742</v>
      </c>
      <c r="N3663">
        <v>1185</v>
      </c>
      <c r="O3663" t="s">
        <v>17343</v>
      </c>
      <c r="P3663">
        <v>1</v>
      </c>
      <c r="Q3663" t="s">
        <v>17344</v>
      </c>
      <c r="R3663" t="s">
        <v>17345</v>
      </c>
      <c r="S3663">
        <v>158</v>
      </c>
      <c r="T3663" t="s">
        <v>37</v>
      </c>
      <c r="U3663" t="s">
        <v>38</v>
      </c>
      <c r="V3663" t="s">
        <v>90</v>
      </c>
      <c r="W3663" s="11">
        <v>825000</v>
      </c>
      <c r="X3663">
        <v>2002</v>
      </c>
      <c r="Y3663">
        <v>234</v>
      </c>
      <c r="Z3663">
        <v>5.6</v>
      </c>
      <c r="AA3663">
        <v>1.85</v>
      </c>
      <c r="AB3663">
        <v>409</v>
      </c>
    </row>
    <row r="3664" spans="1:28" x14ac:dyDescent="0.35">
      <c r="A3664" t="s">
        <v>28</v>
      </c>
      <c r="B3664" t="s">
        <v>17346</v>
      </c>
      <c r="C3664">
        <v>354</v>
      </c>
      <c r="D3664">
        <v>123</v>
      </c>
      <c r="E3664">
        <v>0</v>
      </c>
      <c r="F3664">
        <v>620</v>
      </c>
      <c r="G3664" t="s">
        <v>17347</v>
      </c>
      <c r="H3664">
        <v>786</v>
      </c>
      <c r="I3664" s="11">
        <v>7098492</v>
      </c>
      <c r="J3664" t="s">
        <v>7614</v>
      </c>
      <c r="K3664" t="s">
        <v>17348</v>
      </c>
      <c r="L3664" t="s">
        <v>17349</v>
      </c>
      <c r="M3664">
        <v>151812</v>
      </c>
      <c r="N3664">
        <v>2501</v>
      </c>
      <c r="O3664" t="s">
        <v>17350</v>
      </c>
      <c r="P3664">
        <v>2</v>
      </c>
      <c r="Q3664" t="s">
        <v>17351</v>
      </c>
      <c r="R3664" t="s">
        <v>17352</v>
      </c>
      <c r="S3664">
        <v>264</v>
      </c>
      <c r="T3664" t="s">
        <v>17320</v>
      </c>
      <c r="U3664" t="s">
        <v>12247</v>
      </c>
      <c r="V3664" t="s">
        <v>39</v>
      </c>
      <c r="W3664" s="11">
        <v>500000</v>
      </c>
      <c r="X3664">
        <v>2011</v>
      </c>
      <c r="Y3664">
        <v>712</v>
      </c>
      <c r="Z3664">
        <v>8.4</v>
      </c>
      <c r="AA3664">
        <v>1.85</v>
      </c>
      <c r="AB3664">
        <v>48000</v>
      </c>
    </row>
    <row r="3665" spans="1:28" x14ac:dyDescent="0.35">
      <c r="A3665" t="s">
        <v>28</v>
      </c>
      <c r="B3665" t="s">
        <v>15487</v>
      </c>
      <c r="C3665">
        <v>74</v>
      </c>
      <c r="D3665">
        <v>88</v>
      </c>
      <c r="E3665">
        <v>377</v>
      </c>
      <c r="F3665">
        <v>236</v>
      </c>
      <c r="G3665" t="s">
        <v>17353</v>
      </c>
      <c r="H3665">
        <v>529</v>
      </c>
      <c r="I3665" s="11">
        <v>4771000</v>
      </c>
      <c r="J3665" t="s">
        <v>2450</v>
      </c>
      <c r="K3665" t="s">
        <v>7686</v>
      </c>
      <c r="L3665" t="s">
        <v>17354</v>
      </c>
      <c r="M3665">
        <v>26513</v>
      </c>
      <c r="N3665">
        <v>1502</v>
      </c>
      <c r="O3665" t="s">
        <v>17355</v>
      </c>
      <c r="P3665">
        <v>1</v>
      </c>
      <c r="Q3665" t="s">
        <v>17356</v>
      </c>
      <c r="R3665" t="s">
        <v>17357</v>
      </c>
      <c r="S3665">
        <v>174</v>
      </c>
      <c r="T3665" t="s">
        <v>37</v>
      </c>
      <c r="U3665" t="s">
        <v>38</v>
      </c>
      <c r="V3665" t="s">
        <v>569</v>
      </c>
      <c r="W3665" s="11">
        <v>800000</v>
      </c>
      <c r="X3665">
        <v>1995</v>
      </c>
      <c r="Y3665">
        <v>502</v>
      </c>
      <c r="Z3665">
        <v>7.5</v>
      </c>
      <c r="AA3665">
        <v>1.85</v>
      </c>
      <c r="AB3665">
        <v>0</v>
      </c>
    </row>
    <row r="3666" spans="1:28" x14ac:dyDescent="0.35">
      <c r="A3666" t="s">
        <v>28</v>
      </c>
      <c r="B3666" t="s">
        <v>16207</v>
      </c>
      <c r="C3666">
        <v>11</v>
      </c>
      <c r="D3666">
        <v>114</v>
      </c>
      <c r="E3666">
        <v>9</v>
      </c>
      <c r="F3666">
        <v>86</v>
      </c>
      <c r="G3666" t="s">
        <v>12212</v>
      </c>
      <c r="H3666">
        <v>159</v>
      </c>
      <c r="I3666" s="11">
        <v>1001437</v>
      </c>
      <c r="J3666" t="s">
        <v>209</v>
      </c>
      <c r="K3666" t="s">
        <v>17358</v>
      </c>
      <c r="L3666" t="s">
        <v>17359</v>
      </c>
      <c r="M3666">
        <v>2039</v>
      </c>
      <c r="N3666">
        <v>423</v>
      </c>
      <c r="O3666" t="s">
        <v>17360</v>
      </c>
      <c r="P3666">
        <v>1</v>
      </c>
      <c r="Q3666" t="s">
        <v>17361</v>
      </c>
      <c r="R3666" t="s">
        <v>17362</v>
      </c>
      <c r="S3666">
        <v>28</v>
      </c>
      <c r="T3666" t="s">
        <v>37</v>
      </c>
      <c r="U3666" t="s">
        <v>38</v>
      </c>
      <c r="V3666" t="s">
        <v>569</v>
      </c>
      <c r="W3666" s="11">
        <v>800000</v>
      </c>
      <c r="X3666">
        <v>1993</v>
      </c>
      <c r="Y3666">
        <v>143</v>
      </c>
      <c r="Z3666">
        <v>7.2</v>
      </c>
      <c r="AA3666">
        <v>1.85</v>
      </c>
      <c r="AB3666">
        <v>81</v>
      </c>
    </row>
    <row r="3667" spans="1:28" x14ac:dyDescent="0.35">
      <c r="A3667" t="s">
        <v>28</v>
      </c>
      <c r="B3667" t="s">
        <v>13323</v>
      </c>
      <c r="C3667">
        <v>59</v>
      </c>
      <c r="D3667">
        <v>88</v>
      </c>
      <c r="E3667">
        <v>6</v>
      </c>
      <c r="F3667">
        <v>68</v>
      </c>
      <c r="G3667" t="s">
        <v>10382</v>
      </c>
      <c r="H3667">
        <v>302</v>
      </c>
      <c r="I3667" s="11">
        <v>2073984</v>
      </c>
      <c r="J3667" t="s">
        <v>209</v>
      </c>
      <c r="K3667" t="s">
        <v>17363</v>
      </c>
      <c r="L3667" t="s">
        <v>17364</v>
      </c>
      <c r="M3667">
        <v>4743</v>
      </c>
      <c r="N3667">
        <v>663</v>
      </c>
      <c r="O3667" t="s">
        <v>17365</v>
      </c>
      <c r="P3667">
        <v>1</v>
      </c>
      <c r="Q3667" t="s">
        <v>17366</v>
      </c>
      <c r="R3667" t="s">
        <v>17367</v>
      </c>
      <c r="S3667">
        <v>135</v>
      </c>
      <c r="T3667" t="s">
        <v>37</v>
      </c>
      <c r="U3667" t="s">
        <v>1418</v>
      </c>
      <c r="V3667" t="s">
        <v>569</v>
      </c>
      <c r="W3667" s="11">
        <v>800000</v>
      </c>
      <c r="X3667">
        <v>2002</v>
      </c>
      <c r="Y3667">
        <v>270</v>
      </c>
      <c r="Z3667">
        <v>7.2</v>
      </c>
      <c r="AA3667">
        <v>1.85</v>
      </c>
      <c r="AB3667">
        <v>219</v>
      </c>
    </row>
    <row r="3668" spans="1:28" x14ac:dyDescent="0.35">
      <c r="A3668" t="s">
        <v>28</v>
      </c>
      <c r="B3668" t="s">
        <v>4174</v>
      </c>
      <c r="C3668">
        <v>29</v>
      </c>
      <c r="D3668">
        <v>104</v>
      </c>
      <c r="E3668">
        <v>37</v>
      </c>
      <c r="F3668">
        <v>501</v>
      </c>
      <c r="G3668" t="s">
        <v>12488</v>
      </c>
      <c r="H3668">
        <v>574</v>
      </c>
      <c r="I3668" s="11">
        <v>144583</v>
      </c>
      <c r="J3668" t="s">
        <v>3911</v>
      </c>
      <c r="K3668" t="s">
        <v>3103</v>
      </c>
      <c r="L3668" t="s">
        <v>17368</v>
      </c>
      <c r="M3668">
        <v>2256</v>
      </c>
      <c r="N3668">
        <v>1983</v>
      </c>
      <c r="O3668" t="s">
        <v>3800</v>
      </c>
      <c r="P3668">
        <v>0</v>
      </c>
      <c r="Q3668" t="s">
        <v>17369</v>
      </c>
      <c r="R3668" t="s">
        <v>17370</v>
      </c>
      <c r="S3668">
        <v>79</v>
      </c>
      <c r="T3668" t="s">
        <v>37</v>
      </c>
      <c r="U3668" t="s">
        <v>1418</v>
      </c>
      <c r="V3668" t="s">
        <v>569</v>
      </c>
      <c r="W3668" s="11">
        <v>800000</v>
      </c>
      <c r="X3668">
        <v>1999</v>
      </c>
      <c r="Y3668">
        <v>573</v>
      </c>
      <c r="Z3668">
        <v>6.5</v>
      </c>
      <c r="AA3668">
        <v>1.85</v>
      </c>
      <c r="AB3668">
        <v>130</v>
      </c>
    </row>
    <row r="3669" spans="1:28" x14ac:dyDescent="0.35">
      <c r="A3669" t="s">
        <v>28</v>
      </c>
      <c r="B3669" t="s">
        <v>4943</v>
      </c>
      <c r="C3669">
        <v>224</v>
      </c>
      <c r="D3669">
        <v>91</v>
      </c>
      <c r="E3669">
        <v>75</v>
      </c>
      <c r="F3669">
        <v>13</v>
      </c>
      <c r="G3669" t="s">
        <v>17371</v>
      </c>
      <c r="H3669">
        <v>35</v>
      </c>
      <c r="I3669" s="11">
        <v>41709</v>
      </c>
      <c r="J3669" t="s">
        <v>7191</v>
      </c>
      <c r="K3669" t="s">
        <v>13964</v>
      </c>
      <c r="L3669" t="s">
        <v>17372</v>
      </c>
      <c r="M3669">
        <v>54601</v>
      </c>
      <c r="N3669">
        <v>116</v>
      </c>
      <c r="O3669" t="s">
        <v>17373</v>
      </c>
      <c r="P3669">
        <v>0</v>
      </c>
      <c r="Q3669" t="s">
        <v>17374</v>
      </c>
      <c r="R3669" t="s">
        <v>17375</v>
      </c>
      <c r="S3669">
        <v>200</v>
      </c>
      <c r="T3669" t="s">
        <v>15039</v>
      </c>
      <c r="U3669" t="s">
        <v>11492</v>
      </c>
      <c r="V3669" t="s">
        <v>4621</v>
      </c>
      <c r="W3669" s="11">
        <v>800000</v>
      </c>
      <c r="X3669">
        <v>2009</v>
      </c>
      <c r="Y3669">
        <v>16</v>
      </c>
      <c r="Z3669">
        <v>6.4</v>
      </c>
      <c r="AA3669">
        <v>1.85</v>
      </c>
      <c r="AB3669">
        <v>23000</v>
      </c>
    </row>
    <row r="3670" spans="1:28" x14ac:dyDescent="0.35">
      <c r="A3670" t="s">
        <v>28</v>
      </c>
      <c r="B3670" t="s">
        <v>1392</v>
      </c>
      <c r="C3670">
        <v>100</v>
      </c>
      <c r="D3670">
        <v>112</v>
      </c>
      <c r="E3670">
        <v>0</v>
      </c>
      <c r="F3670">
        <v>425</v>
      </c>
      <c r="G3670" t="s">
        <v>823</v>
      </c>
      <c r="H3670">
        <v>11000</v>
      </c>
      <c r="I3670" s="11">
        <v>115000000</v>
      </c>
      <c r="J3670" t="s">
        <v>5265</v>
      </c>
      <c r="K3670" t="s">
        <v>386</v>
      </c>
      <c r="L3670" t="s">
        <v>17376</v>
      </c>
      <c r="M3670">
        <v>63839</v>
      </c>
      <c r="N3670">
        <v>14954</v>
      </c>
      <c r="O3670" t="s">
        <v>17377</v>
      </c>
      <c r="P3670">
        <v>1</v>
      </c>
      <c r="Q3670" t="s">
        <v>17378</v>
      </c>
      <c r="R3670" t="s">
        <v>17379</v>
      </c>
      <c r="S3670">
        <v>238</v>
      </c>
      <c r="T3670" t="s">
        <v>37</v>
      </c>
      <c r="U3670" t="s">
        <v>38</v>
      </c>
      <c r="V3670" t="s">
        <v>90</v>
      </c>
      <c r="W3670" s="11">
        <v>777000</v>
      </c>
      <c r="X3670">
        <v>1973</v>
      </c>
      <c r="Y3670">
        <v>2000</v>
      </c>
      <c r="Z3670">
        <v>7.5</v>
      </c>
      <c r="AA3670">
        <v>2.35</v>
      </c>
      <c r="AB3670">
        <v>0</v>
      </c>
    </row>
    <row r="3671" spans="1:28" x14ac:dyDescent="0.35">
      <c r="A3671" t="s">
        <v>28</v>
      </c>
      <c r="B3671" t="s">
        <v>17380</v>
      </c>
      <c r="C3671">
        <v>82</v>
      </c>
      <c r="D3671">
        <v>86</v>
      </c>
      <c r="E3671">
        <v>8</v>
      </c>
      <c r="F3671">
        <v>357</v>
      </c>
      <c r="G3671" t="s">
        <v>14121</v>
      </c>
      <c r="H3671">
        <v>2000</v>
      </c>
      <c r="I3671" s="11">
        <v>5518918</v>
      </c>
      <c r="J3671" t="s">
        <v>17381</v>
      </c>
      <c r="K3671" t="s">
        <v>4594</v>
      </c>
      <c r="L3671" t="s">
        <v>17382</v>
      </c>
      <c r="M3671">
        <v>12160</v>
      </c>
      <c r="N3671">
        <v>3071</v>
      </c>
      <c r="O3671" t="s">
        <v>11148</v>
      </c>
      <c r="P3671">
        <v>0</v>
      </c>
      <c r="Q3671" t="s">
        <v>17383</v>
      </c>
      <c r="R3671" t="s">
        <v>17384</v>
      </c>
      <c r="S3671">
        <v>73</v>
      </c>
      <c r="T3671" t="s">
        <v>37</v>
      </c>
      <c r="U3671" t="s">
        <v>38</v>
      </c>
      <c r="V3671" t="s">
        <v>569</v>
      </c>
      <c r="W3671" s="11">
        <v>750000</v>
      </c>
      <c r="X3671">
        <v>2007</v>
      </c>
      <c r="Y3671">
        <v>424</v>
      </c>
      <c r="Z3671">
        <v>6.9</v>
      </c>
      <c r="AA3671">
        <v>1.85</v>
      </c>
      <c r="AB3671">
        <v>307</v>
      </c>
    </row>
    <row r="3672" spans="1:28" x14ac:dyDescent="0.35">
      <c r="A3672" t="s">
        <v>28</v>
      </c>
      <c r="B3672" t="s">
        <v>228</v>
      </c>
      <c r="C3672">
        <v>271</v>
      </c>
      <c r="D3672">
        <v>86</v>
      </c>
      <c r="E3672">
        <v>365</v>
      </c>
      <c r="F3672">
        <v>522</v>
      </c>
      <c r="G3672" t="s">
        <v>9917</v>
      </c>
      <c r="H3672">
        <v>934</v>
      </c>
      <c r="I3672" s="11">
        <v>4007792</v>
      </c>
      <c r="J3672" t="s">
        <v>1375</v>
      </c>
      <c r="K3672" t="s">
        <v>4979</v>
      </c>
      <c r="L3672" t="s">
        <v>17385</v>
      </c>
      <c r="M3672">
        <v>101287</v>
      </c>
      <c r="N3672">
        <v>2714</v>
      </c>
      <c r="O3672" t="s">
        <v>408</v>
      </c>
      <c r="P3672">
        <v>0</v>
      </c>
      <c r="Q3672" t="s">
        <v>17386</v>
      </c>
      <c r="R3672" t="s">
        <v>17387</v>
      </c>
      <c r="S3672">
        <v>260</v>
      </c>
      <c r="T3672" t="s">
        <v>37</v>
      </c>
      <c r="U3672" t="s">
        <v>38</v>
      </c>
      <c r="V3672" t="s">
        <v>569</v>
      </c>
      <c r="W3672" s="11">
        <v>750000</v>
      </c>
      <c r="X3672">
        <v>2012</v>
      </c>
      <c r="Y3672">
        <v>830</v>
      </c>
      <c r="Z3672">
        <v>7</v>
      </c>
      <c r="AA3672">
        <v>2.35</v>
      </c>
      <c r="AB3672">
        <v>31000</v>
      </c>
    </row>
    <row r="3673" spans="1:28" x14ac:dyDescent="0.35">
      <c r="A3673" t="s">
        <v>28</v>
      </c>
      <c r="B3673" t="s">
        <v>17388</v>
      </c>
      <c r="C3673">
        <v>255</v>
      </c>
      <c r="D3673">
        <v>95</v>
      </c>
      <c r="E3673">
        <v>214</v>
      </c>
      <c r="F3673">
        <v>246</v>
      </c>
      <c r="G3673" t="s">
        <v>9752</v>
      </c>
      <c r="H3673">
        <v>513</v>
      </c>
      <c r="I3673" s="11">
        <v>26297</v>
      </c>
      <c r="J3673" t="s">
        <v>6467</v>
      </c>
      <c r="K3673" t="s">
        <v>14395</v>
      </c>
      <c r="L3673" t="s">
        <v>17389</v>
      </c>
      <c r="M3673">
        <v>25750</v>
      </c>
      <c r="N3673">
        <v>1269</v>
      </c>
      <c r="O3673" t="s">
        <v>3377</v>
      </c>
      <c r="P3673">
        <v>0</v>
      </c>
      <c r="Q3673" t="s">
        <v>17390</v>
      </c>
      <c r="R3673" t="s">
        <v>17391</v>
      </c>
      <c r="S3673">
        <v>209</v>
      </c>
      <c r="T3673" t="s">
        <v>37</v>
      </c>
      <c r="U3673" t="s">
        <v>56</v>
      </c>
      <c r="V3673" t="s">
        <v>4621</v>
      </c>
      <c r="W3673" s="11">
        <v>500000</v>
      </c>
      <c r="X3673">
        <v>2011</v>
      </c>
      <c r="Y3673">
        <v>257</v>
      </c>
      <c r="Z3673">
        <v>6.3</v>
      </c>
      <c r="AA3673">
        <v>2.35</v>
      </c>
      <c r="AB3673">
        <v>0</v>
      </c>
    </row>
    <row r="3674" spans="1:28" x14ac:dyDescent="0.35">
      <c r="A3674" t="s">
        <v>28</v>
      </c>
      <c r="B3674" t="s">
        <v>17206</v>
      </c>
      <c r="C3674">
        <v>292</v>
      </c>
      <c r="D3674">
        <v>101</v>
      </c>
      <c r="E3674">
        <v>243</v>
      </c>
      <c r="F3674">
        <v>74</v>
      </c>
      <c r="G3674" t="s">
        <v>17392</v>
      </c>
      <c r="H3674">
        <v>969</v>
      </c>
      <c r="I3674" s="11">
        <v>77501</v>
      </c>
      <c r="J3674" t="s">
        <v>6096</v>
      </c>
      <c r="K3674" t="s">
        <v>17207</v>
      </c>
      <c r="L3674" t="s">
        <v>17393</v>
      </c>
      <c r="M3674">
        <v>27260</v>
      </c>
      <c r="N3674">
        <v>1252</v>
      </c>
      <c r="O3674" t="s">
        <v>17394</v>
      </c>
      <c r="P3674">
        <v>0</v>
      </c>
      <c r="Q3674" t="s">
        <v>17395</v>
      </c>
      <c r="R3674" t="s">
        <v>17396</v>
      </c>
      <c r="S3674">
        <v>247</v>
      </c>
      <c r="T3674" t="s">
        <v>37</v>
      </c>
      <c r="U3674" t="s">
        <v>38</v>
      </c>
      <c r="V3674" t="s">
        <v>569</v>
      </c>
      <c r="W3674" s="11">
        <v>750000</v>
      </c>
      <c r="X3674">
        <v>2011</v>
      </c>
      <c r="Y3674">
        <v>128</v>
      </c>
      <c r="Z3674">
        <v>5.5</v>
      </c>
      <c r="AA3674">
        <v>2.35</v>
      </c>
      <c r="AB3674">
        <v>0</v>
      </c>
    </row>
    <row r="3675" spans="1:28" x14ac:dyDescent="0.35">
      <c r="A3675" t="s">
        <v>28</v>
      </c>
      <c r="B3675" t="s">
        <v>3596</v>
      </c>
      <c r="C3675">
        <v>178</v>
      </c>
      <c r="D3675">
        <v>89</v>
      </c>
      <c r="E3675">
        <v>687</v>
      </c>
      <c r="F3675">
        <v>389</v>
      </c>
      <c r="G3675" t="s">
        <v>6584</v>
      </c>
      <c r="H3675">
        <v>10000</v>
      </c>
      <c r="I3675" s="11">
        <v>42638165</v>
      </c>
      <c r="J3675" t="s">
        <v>2031</v>
      </c>
      <c r="K3675" t="s">
        <v>430</v>
      </c>
      <c r="L3675" t="s">
        <v>11317</v>
      </c>
      <c r="M3675">
        <v>42183</v>
      </c>
      <c r="N3675">
        <v>12183</v>
      </c>
      <c r="O3675" t="s">
        <v>11318</v>
      </c>
      <c r="P3675">
        <v>1</v>
      </c>
      <c r="Q3675" t="s">
        <v>11319</v>
      </c>
      <c r="R3675" t="s">
        <v>11320</v>
      </c>
      <c r="S3675">
        <v>230</v>
      </c>
      <c r="T3675" t="s">
        <v>37</v>
      </c>
      <c r="U3675" t="s">
        <v>38</v>
      </c>
      <c r="V3675" t="s">
        <v>39</v>
      </c>
      <c r="W3675" s="11">
        <v>16000000</v>
      </c>
      <c r="X3675">
        <v>2009</v>
      </c>
      <c r="Y3675">
        <v>787</v>
      </c>
      <c r="Z3675">
        <v>4.8</v>
      </c>
      <c r="AA3675">
        <v>2.35</v>
      </c>
      <c r="AB3675">
        <v>0</v>
      </c>
    </row>
    <row r="3676" spans="1:28" x14ac:dyDescent="0.35">
      <c r="A3676" t="s">
        <v>28</v>
      </c>
      <c r="B3676" t="s">
        <v>2324</v>
      </c>
      <c r="C3676">
        <v>31</v>
      </c>
      <c r="D3676">
        <v>88</v>
      </c>
      <c r="E3676">
        <v>168</v>
      </c>
      <c r="F3676">
        <v>21</v>
      </c>
      <c r="G3676" t="s">
        <v>17397</v>
      </c>
      <c r="H3676">
        <v>108</v>
      </c>
      <c r="I3676" s="11">
        <v>47329</v>
      </c>
      <c r="J3676" t="s">
        <v>3270</v>
      </c>
      <c r="K3676" t="s">
        <v>17398</v>
      </c>
      <c r="L3676" t="s">
        <v>17399</v>
      </c>
      <c r="M3676">
        <v>1661</v>
      </c>
      <c r="N3676">
        <v>243</v>
      </c>
      <c r="O3676" t="s">
        <v>17400</v>
      </c>
      <c r="P3676">
        <v>0</v>
      </c>
      <c r="Q3676" t="s">
        <v>17401</v>
      </c>
      <c r="R3676" t="s">
        <v>17402</v>
      </c>
      <c r="S3676">
        <v>31</v>
      </c>
      <c r="T3676" t="s">
        <v>37</v>
      </c>
      <c r="U3676" t="s">
        <v>38</v>
      </c>
      <c r="V3676" t="s">
        <v>569</v>
      </c>
      <c r="W3676" s="11">
        <v>750000</v>
      </c>
      <c r="X3676">
        <v>2002</v>
      </c>
      <c r="Y3676">
        <v>72</v>
      </c>
      <c r="Z3676">
        <v>6.6</v>
      </c>
      <c r="AA3676">
        <v>1.78</v>
      </c>
      <c r="AB3676">
        <v>163</v>
      </c>
    </row>
    <row r="3677" spans="1:28" x14ac:dyDescent="0.35">
      <c r="A3677" t="s">
        <v>28</v>
      </c>
      <c r="B3677" t="s">
        <v>17403</v>
      </c>
      <c r="C3677">
        <v>114</v>
      </c>
      <c r="D3677">
        <v>99</v>
      </c>
      <c r="E3677">
        <v>4</v>
      </c>
      <c r="F3677">
        <v>201</v>
      </c>
      <c r="G3677" t="s">
        <v>17404</v>
      </c>
      <c r="H3677">
        <v>1000</v>
      </c>
      <c r="I3677" s="11">
        <v>18378</v>
      </c>
      <c r="J3677" t="s">
        <v>6325</v>
      </c>
      <c r="K3677" t="s">
        <v>12586</v>
      </c>
      <c r="L3677" t="s">
        <v>17405</v>
      </c>
      <c r="M3677">
        <v>9376</v>
      </c>
      <c r="N3677">
        <v>1558</v>
      </c>
      <c r="O3677" t="s">
        <v>9564</v>
      </c>
      <c r="P3677">
        <v>0</v>
      </c>
      <c r="Q3677" t="s">
        <v>17406</v>
      </c>
      <c r="R3677" t="s">
        <v>17407</v>
      </c>
      <c r="S3677">
        <v>74</v>
      </c>
      <c r="T3677" t="s">
        <v>37</v>
      </c>
      <c r="U3677" t="s">
        <v>56</v>
      </c>
      <c r="V3677" t="s">
        <v>569</v>
      </c>
      <c r="W3677" s="11">
        <v>900000</v>
      </c>
      <c r="X3677">
        <v>2008</v>
      </c>
      <c r="Y3677">
        <v>233</v>
      </c>
      <c r="Z3677">
        <v>5.2</v>
      </c>
      <c r="AA3677">
        <v>1.85</v>
      </c>
      <c r="AB3677">
        <v>0</v>
      </c>
    </row>
    <row r="3678" spans="1:28" x14ac:dyDescent="0.35">
      <c r="A3678" t="s">
        <v>28</v>
      </c>
      <c r="B3678" t="s">
        <v>14173</v>
      </c>
      <c r="C3678">
        <v>53</v>
      </c>
      <c r="D3678">
        <v>170</v>
      </c>
      <c r="E3678">
        <v>23</v>
      </c>
      <c r="F3678">
        <v>2</v>
      </c>
      <c r="G3678" t="s">
        <v>17409</v>
      </c>
      <c r="H3678">
        <v>7</v>
      </c>
      <c r="I3678" s="11">
        <v>7830611</v>
      </c>
      <c r="J3678" t="s">
        <v>17410</v>
      </c>
      <c r="K3678" t="s">
        <v>17411</v>
      </c>
      <c r="L3678" t="s">
        <v>17412</v>
      </c>
      <c r="M3678">
        <v>18980</v>
      </c>
      <c r="N3678">
        <v>15</v>
      </c>
      <c r="O3678" t="s">
        <v>17413</v>
      </c>
      <c r="P3678">
        <v>0</v>
      </c>
      <c r="Q3678" t="s">
        <v>17414</v>
      </c>
      <c r="R3678" t="s">
        <v>17415</v>
      </c>
      <c r="S3678">
        <v>74</v>
      </c>
      <c r="T3678" t="s">
        <v>37</v>
      </c>
      <c r="U3678" t="s">
        <v>38</v>
      </c>
      <c r="V3678" t="s">
        <v>39</v>
      </c>
      <c r="W3678" s="11">
        <v>700000</v>
      </c>
      <c r="X3678">
        <v>1994</v>
      </c>
      <c r="Y3678">
        <v>6</v>
      </c>
      <c r="Z3678">
        <v>8.3000000000000007</v>
      </c>
      <c r="AA3678">
        <v>1.33</v>
      </c>
      <c r="AB3678">
        <v>0</v>
      </c>
    </row>
    <row r="3679" spans="1:28" x14ac:dyDescent="0.35">
      <c r="A3679" t="s">
        <v>28</v>
      </c>
      <c r="B3679" t="s">
        <v>15340</v>
      </c>
      <c r="C3679">
        <v>64</v>
      </c>
      <c r="D3679">
        <v>97</v>
      </c>
      <c r="E3679">
        <v>52</v>
      </c>
      <c r="F3679">
        <v>36</v>
      </c>
      <c r="G3679" t="s">
        <v>5494</v>
      </c>
      <c r="H3679">
        <v>80</v>
      </c>
      <c r="I3679" s="11">
        <v>1141829</v>
      </c>
      <c r="J3679" t="s">
        <v>1872</v>
      </c>
      <c r="K3679" t="s">
        <v>2771</v>
      </c>
      <c r="L3679" t="s">
        <v>17416</v>
      </c>
      <c r="M3679">
        <v>8509</v>
      </c>
      <c r="N3679">
        <v>209</v>
      </c>
      <c r="O3679" t="s">
        <v>17417</v>
      </c>
      <c r="P3679">
        <v>1</v>
      </c>
      <c r="Q3679" t="s">
        <v>17418</v>
      </c>
      <c r="R3679" t="s">
        <v>17419</v>
      </c>
      <c r="S3679">
        <v>109</v>
      </c>
      <c r="T3679" t="s">
        <v>37</v>
      </c>
      <c r="U3679" t="s">
        <v>38</v>
      </c>
      <c r="V3679" t="s">
        <v>6400</v>
      </c>
      <c r="W3679" s="11">
        <v>700000</v>
      </c>
      <c r="X3679">
        <v>2001</v>
      </c>
      <c r="Y3679">
        <v>67</v>
      </c>
      <c r="Z3679">
        <v>7.2</v>
      </c>
      <c r="AA3679">
        <v>1.85</v>
      </c>
      <c r="AB3679">
        <v>420</v>
      </c>
    </row>
    <row r="3680" spans="1:28" x14ac:dyDescent="0.35">
      <c r="A3680" t="s">
        <v>28</v>
      </c>
      <c r="B3680" t="s">
        <v>166</v>
      </c>
      <c r="C3680">
        <v>446</v>
      </c>
      <c r="D3680">
        <v>201</v>
      </c>
      <c r="E3680">
        <v>0</v>
      </c>
      <c r="F3680">
        <v>84</v>
      </c>
      <c r="G3680" t="s">
        <v>201</v>
      </c>
      <c r="H3680">
        <v>6000</v>
      </c>
      <c r="I3680" s="11">
        <v>218051260</v>
      </c>
      <c r="J3680" t="s">
        <v>202</v>
      </c>
      <c r="K3680" t="s">
        <v>203</v>
      </c>
      <c r="L3680" t="s">
        <v>204</v>
      </c>
      <c r="M3680">
        <v>316027</v>
      </c>
      <c r="N3680">
        <v>7122</v>
      </c>
      <c r="O3680" t="s">
        <v>205</v>
      </c>
      <c r="P3680">
        <v>0</v>
      </c>
      <c r="Q3680" t="s">
        <v>206</v>
      </c>
      <c r="R3680" t="s">
        <v>207</v>
      </c>
      <c r="S3680">
        <v>2618</v>
      </c>
      <c r="T3680" t="s">
        <v>37</v>
      </c>
      <c r="U3680" t="s">
        <v>174</v>
      </c>
      <c r="V3680" t="s">
        <v>39</v>
      </c>
      <c r="W3680" s="11">
        <v>207000000</v>
      </c>
      <c r="X3680">
        <v>2005</v>
      </c>
      <c r="Y3680">
        <v>918</v>
      </c>
      <c r="Z3680">
        <v>7.2</v>
      </c>
      <c r="AA3680">
        <v>2.35</v>
      </c>
      <c r="AB3680">
        <v>0</v>
      </c>
    </row>
    <row r="3681" spans="1:28" x14ac:dyDescent="0.35">
      <c r="A3681" t="s">
        <v>28</v>
      </c>
      <c r="B3681" t="s">
        <v>4905</v>
      </c>
      <c r="C3681">
        <v>228</v>
      </c>
      <c r="D3681">
        <v>108</v>
      </c>
      <c r="E3681">
        <v>174</v>
      </c>
      <c r="F3681">
        <v>324</v>
      </c>
      <c r="G3681" t="s">
        <v>7089</v>
      </c>
      <c r="H3681">
        <v>730</v>
      </c>
      <c r="I3681" s="11">
        <v>32048809</v>
      </c>
      <c r="J3681" t="s">
        <v>6096</v>
      </c>
      <c r="K3681" t="s">
        <v>5488</v>
      </c>
      <c r="L3681" t="s">
        <v>7090</v>
      </c>
      <c r="M3681">
        <v>94463</v>
      </c>
      <c r="N3681">
        <v>2160</v>
      </c>
      <c r="O3681" t="s">
        <v>7091</v>
      </c>
      <c r="P3681">
        <v>0</v>
      </c>
      <c r="Q3681" t="s">
        <v>7092</v>
      </c>
      <c r="R3681" t="s">
        <v>7093</v>
      </c>
      <c r="S3681">
        <v>576</v>
      </c>
      <c r="T3681" t="s">
        <v>37</v>
      </c>
      <c r="U3681" t="s">
        <v>365</v>
      </c>
      <c r="V3681" t="s">
        <v>569</v>
      </c>
      <c r="W3681" s="11">
        <v>30000000</v>
      </c>
      <c r="X3681">
        <v>2005</v>
      </c>
      <c r="Y3681">
        <v>716</v>
      </c>
      <c r="Z3681">
        <v>5.3</v>
      </c>
      <c r="AA3681">
        <v>1.85</v>
      </c>
      <c r="AB3681">
        <v>0</v>
      </c>
    </row>
    <row r="3682" spans="1:28" x14ac:dyDescent="0.35">
      <c r="A3682" t="s">
        <v>28</v>
      </c>
      <c r="B3682" t="s">
        <v>17420</v>
      </c>
      <c r="C3682">
        <v>208</v>
      </c>
      <c r="D3682">
        <v>106</v>
      </c>
      <c r="E3682">
        <v>31</v>
      </c>
      <c r="F3682">
        <v>71</v>
      </c>
      <c r="G3682" t="s">
        <v>4314</v>
      </c>
      <c r="H3682">
        <v>33000</v>
      </c>
      <c r="I3682" s="11">
        <v>2694973</v>
      </c>
      <c r="J3682" t="s">
        <v>3270</v>
      </c>
      <c r="K3682" t="s">
        <v>4046</v>
      </c>
      <c r="L3682" t="s">
        <v>17421</v>
      </c>
      <c r="M3682">
        <v>70885</v>
      </c>
      <c r="N3682">
        <v>33734</v>
      </c>
      <c r="O3682" t="s">
        <v>17422</v>
      </c>
      <c r="P3682">
        <v>2</v>
      </c>
      <c r="Q3682" t="s">
        <v>17423</v>
      </c>
      <c r="R3682" t="s">
        <v>17424</v>
      </c>
      <c r="S3682">
        <v>189</v>
      </c>
      <c r="T3682" t="s">
        <v>37</v>
      </c>
      <c r="U3682" t="s">
        <v>38</v>
      </c>
      <c r="V3682" t="s">
        <v>569</v>
      </c>
      <c r="W3682" s="11">
        <v>700000</v>
      </c>
      <c r="X3682">
        <v>2006</v>
      </c>
      <c r="Y3682">
        <v>519</v>
      </c>
      <c r="Z3682">
        <v>7.2</v>
      </c>
      <c r="AA3682">
        <v>1.85</v>
      </c>
      <c r="AB3682">
        <v>0</v>
      </c>
    </row>
    <row r="3683" spans="1:28" x14ac:dyDescent="0.35">
      <c r="A3683" t="s">
        <v>720</v>
      </c>
      <c r="B3683" t="s">
        <v>17425</v>
      </c>
      <c r="C3683">
        <v>66</v>
      </c>
      <c r="D3683">
        <v>81</v>
      </c>
      <c r="E3683">
        <v>10</v>
      </c>
      <c r="F3683">
        <v>23</v>
      </c>
      <c r="G3683" t="s">
        <v>17426</v>
      </c>
      <c r="H3683">
        <v>610</v>
      </c>
      <c r="I3683" s="11">
        <v>3000000</v>
      </c>
      <c r="J3683" t="s">
        <v>10411</v>
      </c>
      <c r="K3683" t="s">
        <v>17427</v>
      </c>
      <c r="L3683" t="s">
        <v>17428</v>
      </c>
      <c r="M3683">
        <v>13269</v>
      </c>
      <c r="N3683">
        <v>824</v>
      </c>
      <c r="O3683" t="s">
        <v>17429</v>
      </c>
      <c r="P3683">
        <v>2</v>
      </c>
      <c r="Q3683" t="s">
        <v>17430</v>
      </c>
      <c r="R3683" t="s">
        <v>17431</v>
      </c>
      <c r="S3683">
        <v>98</v>
      </c>
      <c r="T3683" t="s">
        <v>37</v>
      </c>
      <c r="U3683" t="s">
        <v>38</v>
      </c>
      <c r="V3683" t="s">
        <v>5738</v>
      </c>
      <c r="W3683" s="11">
        <v>609000</v>
      </c>
      <c r="X3683">
        <v>1935</v>
      </c>
      <c r="Y3683">
        <v>172</v>
      </c>
      <c r="Z3683">
        <v>7.8</v>
      </c>
      <c r="AA3683">
        <v>1.37</v>
      </c>
      <c r="AB3683">
        <v>1000</v>
      </c>
    </row>
    <row r="3684" spans="1:28" x14ac:dyDescent="0.35">
      <c r="A3684" t="s">
        <v>720</v>
      </c>
      <c r="B3684" t="s">
        <v>17432</v>
      </c>
      <c r="C3684">
        <v>360</v>
      </c>
      <c r="D3684">
        <v>81</v>
      </c>
      <c r="E3684">
        <v>19</v>
      </c>
      <c r="F3684">
        <v>39</v>
      </c>
      <c r="G3684" t="s">
        <v>17433</v>
      </c>
      <c r="H3684">
        <v>170</v>
      </c>
      <c r="I3684" s="11">
        <v>140530114</v>
      </c>
      <c r="J3684" t="s">
        <v>6096</v>
      </c>
      <c r="K3684" t="s">
        <v>17434</v>
      </c>
      <c r="L3684" t="s">
        <v>17435</v>
      </c>
      <c r="M3684">
        <v>186786</v>
      </c>
      <c r="N3684">
        <v>399</v>
      </c>
      <c r="O3684" t="s">
        <v>17436</v>
      </c>
      <c r="P3684">
        <v>0</v>
      </c>
      <c r="Q3684" t="s">
        <v>17437</v>
      </c>
      <c r="R3684" t="s">
        <v>17438</v>
      </c>
      <c r="S3684">
        <v>3400</v>
      </c>
      <c r="T3684" t="s">
        <v>37</v>
      </c>
      <c r="U3684" t="s">
        <v>38</v>
      </c>
      <c r="V3684" t="s">
        <v>569</v>
      </c>
      <c r="W3684" s="11">
        <v>60000</v>
      </c>
      <c r="X3684">
        <v>1999</v>
      </c>
      <c r="Y3684">
        <v>170</v>
      </c>
      <c r="Z3684">
        <v>6.4</v>
      </c>
      <c r="AA3684">
        <v>1.33</v>
      </c>
      <c r="AB3684">
        <v>0</v>
      </c>
    </row>
    <row r="3685" spans="1:28" x14ac:dyDescent="0.35">
      <c r="A3685" t="s">
        <v>28</v>
      </c>
      <c r="B3685" t="s">
        <v>17439</v>
      </c>
      <c r="C3685">
        <v>53</v>
      </c>
      <c r="D3685">
        <v>215</v>
      </c>
      <c r="E3685">
        <v>14</v>
      </c>
      <c r="F3685">
        <v>136</v>
      </c>
      <c r="G3685" t="s">
        <v>17440</v>
      </c>
      <c r="H3685">
        <v>262</v>
      </c>
      <c r="I3685" s="11">
        <v>13300000</v>
      </c>
      <c r="J3685" t="s">
        <v>17441</v>
      </c>
      <c r="K3685" t="s">
        <v>17442</v>
      </c>
      <c r="L3685" t="s">
        <v>17443</v>
      </c>
      <c r="M3685">
        <v>12631</v>
      </c>
      <c r="N3685">
        <v>778</v>
      </c>
      <c r="O3685" t="s">
        <v>17444</v>
      </c>
      <c r="P3685">
        <v>0</v>
      </c>
      <c r="Q3685" t="s">
        <v>17445</v>
      </c>
      <c r="R3685" t="s">
        <v>17446</v>
      </c>
      <c r="S3685">
        <v>63</v>
      </c>
      <c r="T3685" t="s">
        <v>37</v>
      </c>
      <c r="U3685" t="s">
        <v>38</v>
      </c>
      <c r="V3685" t="s">
        <v>569</v>
      </c>
      <c r="W3685" s="11">
        <v>600000</v>
      </c>
      <c r="X3685">
        <v>1970</v>
      </c>
      <c r="Y3685">
        <v>227</v>
      </c>
      <c r="Z3685">
        <v>8.1</v>
      </c>
      <c r="AA3685">
        <v>2.2000000000000002</v>
      </c>
      <c r="AB3685">
        <v>0</v>
      </c>
    </row>
    <row r="3686" spans="1:28" x14ac:dyDescent="0.35">
      <c r="A3686" t="s">
        <v>28</v>
      </c>
      <c r="B3686" t="s">
        <v>16376</v>
      </c>
      <c r="C3686">
        <v>15</v>
      </c>
      <c r="D3686">
        <v>106</v>
      </c>
      <c r="E3686">
        <v>16</v>
      </c>
      <c r="F3686">
        <v>254</v>
      </c>
      <c r="G3686" t="s">
        <v>17447</v>
      </c>
      <c r="H3686">
        <v>602</v>
      </c>
      <c r="I3686" s="11">
        <v>171988</v>
      </c>
      <c r="J3686" t="s">
        <v>13537</v>
      </c>
      <c r="K3686" t="s">
        <v>1281</v>
      </c>
      <c r="L3686" t="s">
        <v>17448</v>
      </c>
      <c r="M3686">
        <v>448</v>
      </c>
      <c r="N3686">
        <v>1281</v>
      </c>
      <c r="O3686" t="s">
        <v>17449</v>
      </c>
      <c r="P3686">
        <v>1</v>
      </c>
      <c r="Q3686" t="s">
        <v>17450</v>
      </c>
      <c r="R3686" t="s">
        <v>17451</v>
      </c>
      <c r="S3686">
        <v>16</v>
      </c>
      <c r="T3686" t="s">
        <v>37</v>
      </c>
      <c r="U3686" t="s">
        <v>38</v>
      </c>
      <c r="V3686" t="s">
        <v>39</v>
      </c>
      <c r="W3686" s="11">
        <v>600000</v>
      </c>
      <c r="X3686">
        <v>2000</v>
      </c>
      <c r="Y3686">
        <v>266</v>
      </c>
      <c r="Z3686">
        <v>5.6</v>
      </c>
      <c r="AA3686">
        <v>1.85</v>
      </c>
      <c r="AB3686">
        <v>12</v>
      </c>
    </row>
    <row r="3687" spans="1:28" x14ac:dyDescent="0.35">
      <c r="A3687" t="s">
        <v>28</v>
      </c>
      <c r="B3687" t="s">
        <v>17452</v>
      </c>
      <c r="C3687">
        <v>18</v>
      </c>
      <c r="D3687">
        <v>90</v>
      </c>
      <c r="E3687">
        <v>4</v>
      </c>
      <c r="F3687">
        <v>218</v>
      </c>
      <c r="G3687" t="s">
        <v>9825</v>
      </c>
      <c r="H3687">
        <v>919</v>
      </c>
      <c r="I3687" s="11">
        <v>13493</v>
      </c>
      <c r="J3687" t="s">
        <v>3270</v>
      </c>
      <c r="K3687" t="s">
        <v>2215</v>
      </c>
      <c r="L3687" t="s">
        <v>17453</v>
      </c>
      <c r="M3687">
        <v>531</v>
      </c>
      <c r="N3687">
        <v>2288</v>
      </c>
      <c r="O3687" t="s">
        <v>17454</v>
      </c>
      <c r="P3687">
        <v>0</v>
      </c>
      <c r="Q3687" t="s">
        <v>17455</v>
      </c>
      <c r="R3687" t="s">
        <v>17456</v>
      </c>
      <c r="S3687">
        <v>19</v>
      </c>
      <c r="T3687" t="s">
        <v>37</v>
      </c>
      <c r="U3687" t="s">
        <v>38</v>
      </c>
      <c r="V3687" t="s">
        <v>569</v>
      </c>
      <c r="W3687" s="11">
        <v>600000</v>
      </c>
      <c r="X3687">
        <v>1998</v>
      </c>
      <c r="Y3687">
        <v>711</v>
      </c>
      <c r="Z3687">
        <v>6.6</v>
      </c>
      <c r="AA3687">
        <v>1.85</v>
      </c>
      <c r="AB3687">
        <v>51</v>
      </c>
    </row>
    <row r="3688" spans="1:28" x14ac:dyDescent="0.35">
      <c r="A3688" t="s">
        <v>28</v>
      </c>
      <c r="B3688" t="s">
        <v>17457</v>
      </c>
      <c r="C3688">
        <v>8</v>
      </c>
      <c r="D3688">
        <v>98</v>
      </c>
      <c r="E3688">
        <v>5</v>
      </c>
      <c r="F3688">
        <v>233</v>
      </c>
      <c r="G3688" t="s">
        <v>2681</v>
      </c>
      <c r="H3688">
        <v>587</v>
      </c>
      <c r="J3688" t="s">
        <v>9667</v>
      </c>
      <c r="K3688" t="s">
        <v>8688</v>
      </c>
      <c r="L3688" t="s">
        <v>17458</v>
      </c>
      <c r="M3688">
        <v>719</v>
      </c>
      <c r="N3688">
        <v>1707</v>
      </c>
      <c r="O3688" t="s">
        <v>17459</v>
      </c>
      <c r="P3688">
        <v>0</v>
      </c>
      <c r="R3688" t="s">
        <v>17460</v>
      </c>
      <c r="S3688">
        <v>9</v>
      </c>
      <c r="T3688" t="s">
        <v>37</v>
      </c>
      <c r="U3688" t="s">
        <v>38</v>
      </c>
      <c r="W3688" s="11">
        <v>600000</v>
      </c>
      <c r="X3688">
        <v>2013</v>
      </c>
      <c r="Y3688">
        <v>448</v>
      </c>
      <c r="Z3688">
        <v>4.5</v>
      </c>
      <c r="AB3688">
        <v>128</v>
      </c>
    </row>
    <row r="3689" spans="1:28" x14ac:dyDescent="0.35">
      <c r="A3689" t="s">
        <v>720</v>
      </c>
      <c r="B3689" t="s">
        <v>4651</v>
      </c>
      <c r="C3689">
        <v>105</v>
      </c>
      <c r="D3689">
        <v>87</v>
      </c>
      <c r="E3689">
        <v>44</v>
      </c>
      <c r="F3689">
        <v>704</v>
      </c>
      <c r="G3689" t="s">
        <v>17461</v>
      </c>
      <c r="H3689">
        <v>785</v>
      </c>
      <c r="I3689" s="11">
        <v>515005</v>
      </c>
      <c r="J3689" t="s">
        <v>5638</v>
      </c>
      <c r="K3689" t="s">
        <v>17462</v>
      </c>
      <c r="L3689" t="s">
        <v>17463</v>
      </c>
      <c r="M3689">
        <v>31429</v>
      </c>
      <c r="N3689">
        <v>2538</v>
      </c>
      <c r="O3689" t="s">
        <v>17464</v>
      </c>
      <c r="P3689">
        <v>1</v>
      </c>
      <c r="Q3689" t="s">
        <v>17465</v>
      </c>
      <c r="R3689" t="s">
        <v>17466</v>
      </c>
      <c r="S3689">
        <v>219</v>
      </c>
      <c r="T3689" t="s">
        <v>37</v>
      </c>
      <c r="U3689" t="s">
        <v>56</v>
      </c>
      <c r="V3689" t="s">
        <v>5738</v>
      </c>
      <c r="W3689" s="11">
        <v>560000</v>
      </c>
      <c r="X3689">
        <v>1964</v>
      </c>
      <c r="Y3689">
        <v>725</v>
      </c>
      <c r="Z3689">
        <v>7.7</v>
      </c>
      <c r="AA3689">
        <v>1.75</v>
      </c>
      <c r="AB3689">
        <v>0</v>
      </c>
    </row>
    <row r="3690" spans="1:28" x14ac:dyDescent="0.35">
      <c r="A3690" t="s">
        <v>28</v>
      </c>
      <c r="B3690" t="s">
        <v>15471</v>
      </c>
      <c r="C3690">
        <v>50</v>
      </c>
      <c r="D3690">
        <v>122</v>
      </c>
      <c r="E3690">
        <v>589</v>
      </c>
      <c r="F3690">
        <v>150</v>
      </c>
      <c r="G3690" t="s">
        <v>17467</v>
      </c>
      <c r="H3690">
        <v>848</v>
      </c>
      <c r="I3690" s="11">
        <v>33451479</v>
      </c>
      <c r="J3690" t="s">
        <v>209</v>
      </c>
      <c r="K3690" t="s">
        <v>17468</v>
      </c>
      <c r="L3690" t="s">
        <v>17469</v>
      </c>
      <c r="M3690">
        <v>17068</v>
      </c>
      <c r="N3690">
        <v>1164</v>
      </c>
      <c r="O3690" t="s">
        <v>17470</v>
      </c>
      <c r="P3690">
        <v>0</v>
      </c>
      <c r="Q3690" t="s">
        <v>17471</v>
      </c>
      <c r="R3690" t="s">
        <v>17472</v>
      </c>
      <c r="S3690">
        <v>215</v>
      </c>
      <c r="T3690" t="s">
        <v>37</v>
      </c>
      <c r="U3690" t="s">
        <v>38</v>
      </c>
      <c r="V3690" t="s">
        <v>90</v>
      </c>
      <c r="W3690" s="11">
        <v>500000</v>
      </c>
      <c r="X3690">
        <v>2008</v>
      </c>
      <c r="Y3690">
        <v>153</v>
      </c>
      <c r="Z3690">
        <v>6.5</v>
      </c>
      <c r="AA3690">
        <v>1.85</v>
      </c>
      <c r="AB3690">
        <v>0</v>
      </c>
    </row>
    <row r="3691" spans="1:28" x14ac:dyDescent="0.35">
      <c r="A3691" t="s">
        <v>28</v>
      </c>
      <c r="B3691" t="s">
        <v>17473</v>
      </c>
      <c r="C3691">
        <v>5</v>
      </c>
      <c r="D3691">
        <v>86</v>
      </c>
      <c r="E3691">
        <v>24</v>
      </c>
      <c r="F3691">
        <v>142</v>
      </c>
      <c r="G3691" t="s">
        <v>17474</v>
      </c>
      <c r="H3691">
        <v>407</v>
      </c>
      <c r="I3691" s="11">
        <v>39552600</v>
      </c>
      <c r="J3691" t="s">
        <v>17475</v>
      </c>
      <c r="K3691" t="s">
        <v>17476</v>
      </c>
      <c r="L3691" t="s">
        <v>17477</v>
      </c>
      <c r="M3691">
        <v>3411</v>
      </c>
      <c r="N3691">
        <v>1090</v>
      </c>
      <c r="O3691" t="s">
        <v>17478</v>
      </c>
      <c r="P3691">
        <v>0</v>
      </c>
      <c r="Q3691" t="s">
        <v>17479</v>
      </c>
      <c r="R3691" t="s">
        <v>17480</v>
      </c>
      <c r="S3691">
        <v>36</v>
      </c>
      <c r="T3691" t="s">
        <v>37</v>
      </c>
      <c r="U3691" t="s">
        <v>38</v>
      </c>
      <c r="V3691" t="s">
        <v>272</v>
      </c>
      <c r="W3691" s="11">
        <v>500000</v>
      </c>
      <c r="X3691">
        <v>1974</v>
      </c>
      <c r="Y3691">
        <v>189</v>
      </c>
      <c r="Z3691">
        <v>6.1</v>
      </c>
      <c r="AA3691">
        <v>1.85</v>
      </c>
      <c r="AB3691">
        <v>816</v>
      </c>
    </row>
    <row r="3692" spans="1:28" x14ac:dyDescent="0.35">
      <c r="A3692" t="s">
        <v>28</v>
      </c>
      <c r="B3692" t="s">
        <v>16433</v>
      </c>
      <c r="C3692">
        <v>235</v>
      </c>
      <c r="D3692">
        <v>79</v>
      </c>
      <c r="E3692">
        <v>9</v>
      </c>
      <c r="F3692">
        <v>7</v>
      </c>
      <c r="G3692" t="s">
        <v>17481</v>
      </c>
      <c r="H3692">
        <v>48</v>
      </c>
      <c r="I3692" s="11">
        <v>30500882</v>
      </c>
      <c r="J3692" t="s">
        <v>17482</v>
      </c>
      <c r="K3692" t="s">
        <v>17483</v>
      </c>
      <c r="L3692" t="s">
        <v>17484</v>
      </c>
      <c r="M3692">
        <v>42256</v>
      </c>
      <c r="N3692">
        <v>67</v>
      </c>
      <c r="O3692" t="s">
        <v>17485</v>
      </c>
      <c r="P3692">
        <v>1</v>
      </c>
      <c r="Q3692" t="s">
        <v>17486</v>
      </c>
      <c r="R3692" t="s">
        <v>17487</v>
      </c>
      <c r="S3692">
        <v>916</v>
      </c>
      <c r="T3692" t="s">
        <v>37</v>
      </c>
      <c r="U3692" t="s">
        <v>38</v>
      </c>
      <c r="V3692" t="s">
        <v>569</v>
      </c>
      <c r="W3692" s="11">
        <v>500000</v>
      </c>
      <c r="X3692">
        <v>2003</v>
      </c>
      <c r="Y3692">
        <v>10</v>
      </c>
      <c r="Z3692">
        <v>5.7</v>
      </c>
      <c r="AA3692">
        <v>1.85</v>
      </c>
      <c r="AB3692">
        <v>0</v>
      </c>
    </row>
    <row r="3693" spans="1:28" x14ac:dyDescent="0.35">
      <c r="A3693" t="s">
        <v>28</v>
      </c>
      <c r="B3693" t="s">
        <v>17488</v>
      </c>
      <c r="C3693">
        <v>95</v>
      </c>
      <c r="D3693">
        <v>97</v>
      </c>
      <c r="E3693">
        <v>8</v>
      </c>
      <c r="F3693">
        <v>22</v>
      </c>
      <c r="G3693" t="s">
        <v>17489</v>
      </c>
      <c r="H3693">
        <v>423</v>
      </c>
      <c r="I3693" s="11">
        <v>17000000</v>
      </c>
      <c r="J3693" t="s">
        <v>9495</v>
      </c>
      <c r="K3693" t="s">
        <v>15294</v>
      </c>
      <c r="L3693" t="s">
        <v>17490</v>
      </c>
      <c r="M3693">
        <v>3274</v>
      </c>
      <c r="N3693">
        <v>516</v>
      </c>
      <c r="O3693" t="s">
        <v>17491</v>
      </c>
      <c r="P3693">
        <v>0</v>
      </c>
      <c r="Q3693" t="s">
        <v>17492</v>
      </c>
      <c r="R3693" t="s">
        <v>17493</v>
      </c>
      <c r="S3693">
        <v>84</v>
      </c>
      <c r="T3693" t="s">
        <v>37</v>
      </c>
      <c r="U3693" t="s">
        <v>38</v>
      </c>
      <c r="V3693" t="s">
        <v>90</v>
      </c>
      <c r="W3693" s="11">
        <v>500000</v>
      </c>
      <c r="X3693">
        <v>1977</v>
      </c>
      <c r="Y3693">
        <v>23</v>
      </c>
      <c r="Z3693">
        <v>5.9</v>
      </c>
      <c r="AA3693">
        <v>1.85</v>
      </c>
      <c r="AB3693">
        <v>0</v>
      </c>
    </row>
    <row r="3694" spans="1:28" x14ac:dyDescent="0.35">
      <c r="A3694" t="s">
        <v>28</v>
      </c>
      <c r="B3694" t="s">
        <v>422</v>
      </c>
      <c r="C3694">
        <v>154</v>
      </c>
      <c r="D3694">
        <v>89</v>
      </c>
      <c r="E3694">
        <v>310</v>
      </c>
      <c r="F3694">
        <v>587</v>
      </c>
      <c r="G3694" t="s">
        <v>608</v>
      </c>
      <c r="H3694">
        <v>22000</v>
      </c>
      <c r="I3694" s="11">
        <v>5739376</v>
      </c>
      <c r="J3694" t="s">
        <v>2450</v>
      </c>
      <c r="K3694" t="s">
        <v>144</v>
      </c>
      <c r="L3694" t="s">
        <v>17494</v>
      </c>
      <c r="M3694">
        <v>58260</v>
      </c>
      <c r="N3694">
        <v>24419</v>
      </c>
      <c r="O3694" t="s">
        <v>8688</v>
      </c>
      <c r="P3694">
        <v>0</v>
      </c>
      <c r="Q3694" t="s">
        <v>17495</v>
      </c>
      <c r="R3694" t="s">
        <v>17496</v>
      </c>
      <c r="S3694">
        <v>286</v>
      </c>
      <c r="T3694" t="s">
        <v>37</v>
      </c>
      <c r="U3694" t="s">
        <v>38</v>
      </c>
      <c r="V3694" t="s">
        <v>569</v>
      </c>
      <c r="W3694" s="11">
        <v>500000</v>
      </c>
      <c r="X3694">
        <v>2003</v>
      </c>
      <c r="Y3694">
        <v>833</v>
      </c>
      <c r="Z3694">
        <v>7.7</v>
      </c>
      <c r="AA3694">
        <v>1.85</v>
      </c>
      <c r="AB3694">
        <v>0</v>
      </c>
    </row>
    <row r="3695" spans="1:28" x14ac:dyDescent="0.35">
      <c r="A3695" t="s">
        <v>28</v>
      </c>
      <c r="B3695" t="s">
        <v>17497</v>
      </c>
      <c r="C3695">
        <v>20</v>
      </c>
      <c r="D3695">
        <v>120</v>
      </c>
      <c r="E3695">
        <v>3</v>
      </c>
      <c r="F3695">
        <v>234</v>
      </c>
      <c r="G3695" t="s">
        <v>14095</v>
      </c>
      <c r="H3695">
        <v>984</v>
      </c>
      <c r="I3695" s="11">
        <v>3773863</v>
      </c>
      <c r="J3695" t="s">
        <v>3270</v>
      </c>
      <c r="K3695" t="s">
        <v>15214</v>
      </c>
      <c r="L3695" t="s">
        <v>17498</v>
      </c>
      <c r="M3695">
        <v>4583</v>
      </c>
      <c r="N3695">
        <v>2563</v>
      </c>
      <c r="O3695" t="s">
        <v>17340</v>
      </c>
      <c r="P3695">
        <v>1</v>
      </c>
      <c r="Q3695" t="s">
        <v>17499</v>
      </c>
      <c r="R3695" t="s">
        <v>17500</v>
      </c>
      <c r="S3695">
        <v>55</v>
      </c>
      <c r="T3695" t="s">
        <v>37</v>
      </c>
      <c r="U3695" t="s">
        <v>38</v>
      </c>
      <c r="V3695" t="s">
        <v>39</v>
      </c>
      <c r="W3695" s="11">
        <v>1000000</v>
      </c>
      <c r="X3695">
        <v>2009</v>
      </c>
      <c r="Y3695">
        <v>801</v>
      </c>
      <c r="Z3695">
        <v>7.1</v>
      </c>
      <c r="AA3695">
        <v>2.35</v>
      </c>
      <c r="AB3695">
        <v>0</v>
      </c>
    </row>
    <row r="3696" spans="1:28" x14ac:dyDescent="0.35">
      <c r="A3696" t="s">
        <v>28</v>
      </c>
      <c r="B3696" t="s">
        <v>17501</v>
      </c>
      <c r="C3696">
        <v>70</v>
      </c>
      <c r="D3696">
        <v>108</v>
      </c>
      <c r="E3696">
        <v>6</v>
      </c>
      <c r="F3696">
        <v>43</v>
      </c>
      <c r="G3696" t="s">
        <v>17502</v>
      </c>
      <c r="H3696">
        <v>54</v>
      </c>
      <c r="I3696" s="11">
        <v>2047570</v>
      </c>
      <c r="J3696" t="s">
        <v>17503</v>
      </c>
      <c r="K3696" t="s">
        <v>17504</v>
      </c>
      <c r="L3696" t="s">
        <v>17505</v>
      </c>
      <c r="M3696">
        <v>6790</v>
      </c>
      <c r="N3696">
        <v>194</v>
      </c>
      <c r="O3696" t="s">
        <v>17506</v>
      </c>
      <c r="P3696">
        <v>3</v>
      </c>
      <c r="Q3696" t="s">
        <v>17507</v>
      </c>
      <c r="R3696" t="s">
        <v>17508</v>
      </c>
      <c r="S3696">
        <v>80</v>
      </c>
      <c r="T3696" t="s">
        <v>37</v>
      </c>
      <c r="U3696" t="s">
        <v>38</v>
      </c>
      <c r="V3696" t="s">
        <v>569</v>
      </c>
      <c r="W3696" s="11">
        <v>500000</v>
      </c>
      <c r="X3696">
        <v>1999</v>
      </c>
      <c r="Y3696">
        <v>44</v>
      </c>
      <c r="Z3696">
        <v>7.6</v>
      </c>
      <c r="AA3696">
        <v>1.85</v>
      </c>
      <c r="AB3696">
        <v>491</v>
      </c>
    </row>
    <row r="3697" spans="1:28" x14ac:dyDescent="0.35">
      <c r="A3697" t="s">
        <v>28</v>
      </c>
      <c r="B3697" t="s">
        <v>17509</v>
      </c>
      <c r="C3697">
        <v>105</v>
      </c>
      <c r="D3697">
        <v>83</v>
      </c>
      <c r="E3697">
        <v>6</v>
      </c>
      <c r="F3697">
        <v>0</v>
      </c>
      <c r="G3697" t="s">
        <v>17510</v>
      </c>
      <c r="H3697">
        <v>30</v>
      </c>
      <c r="I3697" s="11">
        <v>1127331</v>
      </c>
      <c r="J3697" t="s">
        <v>3270</v>
      </c>
      <c r="K3697" t="s">
        <v>17511</v>
      </c>
      <c r="L3697" t="s">
        <v>17512</v>
      </c>
      <c r="M3697">
        <v>7559</v>
      </c>
      <c r="N3697">
        <v>30</v>
      </c>
      <c r="O3697" t="s">
        <v>17513</v>
      </c>
      <c r="P3697">
        <v>1</v>
      </c>
      <c r="Q3697" t="s">
        <v>17514</v>
      </c>
      <c r="R3697" t="s">
        <v>17515</v>
      </c>
      <c r="S3697">
        <v>77</v>
      </c>
      <c r="T3697" t="s">
        <v>10287</v>
      </c>
      <c r="U3697" t="s">
        <v>17516</v>
      </c>
      <c r="V3697" t="s">
        <v>39</v>
      </c>
      <c r="W3697" s="11">
        <v>46000</v>
      </c>
      <c r="X3697">
        <v>2003</v>
      </c>
      <c r="Y3697">
        <v>0</v>
      </c>
      <c r="Z3697">
        <v>7.4</v>
      </c>
      <c r="AA3697">
        <v>1.85</v>
      </c>
      <c r="AB3697">
        <v>0</v>
      </c>
    </row>
    <row r="3698" spans="1:28" x14ac:dyDescent="0.35">
      <c r="A3698" t="s">
        <v>28</v>
      </c>
      <c r="B3698" t="s">
        <v>17517</v>
      </c>
      <c r="C3698">
        <v>29</v>
      </c>
      <c r="D3698">
        <v>93</v>
      </c>
      <c r="E3698">
        <v>0</v>
      </c>
      <c r="F3698">
        <v>59</v>
      </c>
      <c r="G3698" t="s">
        <v>17518</v>
      </c>
      <c r="H3698">
        <v>399</v>
      </c>
      <c r="I3698" s="11">
        <v>906666</v>
      </c>
      <c r="J3698" t="s">
        <v>65</v>
      </c>
      <c r="K3698" t="s">
        <v>11207</v>
      </c>
      <c r="L3698" t="s">
        <v>17519</v>
      </c>
      <c r="M3698">
        <v>154</v>
      </c>
      <c r="N3698">
        <v>660</v>
      </c>
      <c r="O3698" t="s">
        <v>17520</v>
      </c>
      <c r="P3698">
        <v>1</v>
      </c>
      <c r="Q3698" t="s">
        <v>17521</v>
      </c>
      <c r="R3698" t="s">
        <v>17522</v>
      </c>
      <c r="S3698">
        <v>5</v>
      </c>
      <c r="T3698" t="s">
        <v>37</v>
      </c>
      <c r="U3698" t="s">
        <v>38</v>
      </c>
      <c r="V3698" t="s">
        <v>5347</v>
      </c>
      <c r="W3698" s="11">
        <v>500000</v>
      </c>
      <c r="X3698">
        <v>2011</v>
      </c>
      <c r="Y3698">
        <v>169</v>
      </c>
      <c r="Z3698">
        <v>6.8</v>
      </c>
      <c r="AA3698">
        <v>16</v>
      </c>
      <c r="AB3698">
        <v>287</v>
      </c>
    </row>
    <row r="3699" spans="1:28" x14ac:dyDescent="0.35">
      <c r="A3699" t="s">
        <v>28</v>
      </c>
      <c r="B3699" t="s">
        <v>17523</v>
      </c>
      <c r="C3699">
        <v>46</v>
      </c>
      <c r="D3699">
        <v>86</v>
      </c>
      <c r="E3699">
        <v>7</v>
      </c>
      <c r="F3699">
        <v>17</v>
      </c>
      <c r="G3699" t="s">
        <v>17524</v>
      </c>
      <c r="H3699">
        <v>328</v>
      </c>
      <c r="I3699" s="11">
        <v>1114943</v>
      </c>
      <c r="J3699" t="s">
        <v>5897</v>
      </c>
      <c r="K3699" t="s">
        <v>11737</v>
      </c>
      <c r="L3699" t="s">
        <v>17525</v>
      </c>
      <c r="M3699">
        <v>3562</v>
      </c>
      <c r="N3699">
        <v>407</v>
      </c>
      <c r="O3699" t="s">
        <v>17526</v>
      </c>
      <c r="P3699">
        <v>0</v>
      </c>
      <c r="Q3699" t="s">
        <v>17527</v>
      </c>
      <c r="R3699" t="s">
        <v>17528</v>
      </c>
      <c r="S3699">
        <v>74</v>
      </c>
      <c r="T3699" t="s">
        <v>37</v>
      </c>
      <c r="U3699" t="s">
        <v>38</v>
      </c>
      <c r="V3699" t="s">
        <v>569</v>
      </c>
      <c r="W3699" s="11">
        <v>500000</v>
      </c>
      <c r="X3699">
        <v>2000</v>
      </c>
      <c r="Y3699">
        <v>27</v>
      </c>
      <c r="Z3699">
        <v>6.5</v>
      </c>
      <c r="AA3699">
        <v>1.85</v>
      </c>
      <c r="AB3699">
        <v>0</v>
      </c>
    </row>
    <row r="3700" spans="1:28" x14ac:dyDescent="0.35">
      <c r="A3700" t="s">
        <v>28</v>
      </c>
      <c r="B3700" t="s">
        <v>12441</v>
      </c>
      <c r="C3700">
        <v>54</v>
      </c>
      <c r="D3700">
        <v>111</v>
      </c>
      <c r="E3700">
        <v>35</v>
      </c>
      <c r="F3700">
        <v>482</v>
      </c>
      <c r="G3700" t="s">
        <v>17529</v>
      </c>
      <c r="H3700">
        <v>980</v>
      </c>
      <c r="I3700" s="11">
        <v>985341</v>
      </c>
      <c r="J3700" t="s">
        <v>3270</v>
      </c>
      <c r="K3700" t="s">
        <v>10880</v>
      </c>
      <c r="L3700" t="s">
        <v>17530</v>
      </c>
      <c r="M3700">
        <v>3479</v>
      </c>
      <c r="N3700">
        <v>3166</v>
      </c>
      <c r="O3700" t="s">
        <v>5332</v>
      </c>
      <c r="P3700">
        <v>0</v>
      </c>
      <c r="Q3700" t="s">
        <v>17531</v>
      </c>
      <c r="R3700" t="s">
        <v>17532</v>
      </c>
      <c r="S3700">
        <v>87</v>
      </c>
      <c r="T3700" t="s">
        <v>37</v>
      </c>
      <c r="U3700" t="s">
        <v>38</v>
      </c>
      <c r="V3700" t="s">
        <v>569</v>
      </c>
      <c r="W3700" s="11">
        <v>500000</v>
      </c>
      <c r="X3700">
        <v>1999</v>
      </c>
      <c r="Y3700">
        <v>505</v>
      </c>
      <c r="Z3700">
        <v>7.3</v>
      </c>
      <c r="AA3700">
        <v>1.85</v>
      </c>
      <c r="AB3700">
        <v>180</v>
      </c>
    </row>
    <row r="3701" spans="1:28" x14ac:dyDescent="0.35">
      <c r="A3701" t="s">
        <v>28</v>
      </c>
      <c r="B3701" t="s">
        <v>17533</v>
      </c>
      <c r="C3701">
        <v>126</v>
      </c>
      <c r="D3701">
        <v>90</v>
      </c>
      <c r="E3701">
        <v>9</v>
      </c>
      <c r="F3701">
        <v>595</v>
      </c>
      <c r="G3701" t="s">
        <v>9119</v>
      </c>
      <c r="H3701">
        <v>710</v>
      </c>
      <c r="I3701" s="11">
        <v>603943</v>
      </c>
      <c r="J3701" t="s">
        <v>1872</v>
      </c>
      <c r="K3701" t="s">
        <v>3154</v>
      </c>
      <c r="L3701" t="s">
        <v>17534</v>
      </c>
      <c r="M3701">
        <v>26407</v>
      </c>
      <c r="N3701">
        <v>2655</v>
      </c>
      <c r="O3701" t="s">
        <v>1968</v>
      </c>
      <c r="P3701">
        <v>0</v>
      </c>
      <c r="Q3701" t="s">
        <v>17535</v>
      </c>
      <c r="R3701" t="s">
        <v>17536</v>
      </c>
      <c r="S3701">
        <v>154</v>
      </c>
      <c r="T3701" t="s">
        <v>37</v>
      </c>
      <c r="U3701" t="s">
        <v>38</v>
      </c>
      <c r="V3701" t="s">
        <v>569</v>
      </c>
      <c r="W3701" s="11">
        <v>500000</v>
      </c>
      <c r="X3701">
        <v>2004</v>
      </c>
      <c r="Y3701">
        <v>634</v>
      </c>
      <c r="Z3701">
        <v>7.3</v>
      </c>
      <c r="AA3701">
        <v>1.85</v>
      </c>
      <c r="AB3701">
        <v>1000</v>
      </c>
    </row>
    <row r="3702" spans="1:28" x14ac:dyDescent="0.35">
      <c r="A3702" t="s">
        <v>720</v>
      </c>
      <c r="B3702" t="s">
        <v>15371</v>
      </c>
      <c r="C3702">
        <v>17</v>
      </c>
      <c r="D3702">
        <v>86</v>
      </c>
      <c r="E3702">
        <v>204</v>
      </c>
      <c r="F3702">
        <v>474</v>
      </c>
      <c r="G3702" t="s">
        <v>7686</v>
      </c>
      <c r="H3702">
        <v>659</v>
      </c>
      <c r="I3702" s="11">
        <v>334041</v>
      </c>
      <c r="J3702" t="s">
        <v>4618</v>
      </c>
      <c r="K3702" t="s">
        <v>14941</v>
      </c>
      <c r="L3702" t="s">
        <v>17537</v>
      </c>
      <c r="M3702">
        <v>1038</v>
      </c>
      <c r="N3702">
        <v>2322</v>
      </c>
      <c r="O3702" t="s">
        <v>10394</v>
      </c>
      <c r="P3702">
        <v>3</v>
      </c>
      <c r="Q3702" t="s">
        <v>17538</v>
      </c>
      <c r="R3702" t="s">
        <v>17539</v>
      </c>
      <c r="S3702">
        <v>21</v>
      </c>
      <c r="T3702" t="s">
        <v>37</v>
      </c>
      <c r="U3702" t="s">
        <v>38</v>
      </c>
      <c r="V3702" t="s">
        <v>569</v>
      </c>
      <c r="W3702" s="11">
        <v>500000</v>
      </c>
      <c r="X3702">
        <v>1997</v>
      </c>
      <c r="Y3702">
        <v>529</v>
      </c>
      <c r="Z3702">
        <v>6.5</v>
      </c>
      <c r="AA3702">
        <v>1.85</v>
      </c>
      <c r="AB3702">
        <v>51</v>
      </c>
    </row>
    <row r="3703" spans="1:28" x14ac:dyDescent="0.35">
      <c r="A3703" t="s">
        <v>28</v>
      </c>
      <c r="B3703" t="s">
        <v>17540</v>
      </c>
      <c r="C3703">
        <v>25</v>
      </c>
      <c r="D3703">
        <v>98</v>
      </c>
      <c r="E3703">
        <v>71</v>
      </c>
      <c r="F3703">
        <v>658</v>
      </c>
      <c r="G3703" t="s">
        <v>4867</v>
      </c>
      <c r="H3703">
        <v>22000</v>
      </c>
      <c r="I3703" s="11">
        <v>295468</v>
      </c>
      <c r="J3703" t="s">
        <v>1618</v>
      </c>
      <c r="K3703" t="s">
        <v>144</v>
      </c>
      <c r="L3703" t="s">
        <v>17541</v>
      </c>
      <c r="M3703">
        <v>709</v>
      </c>
      <c r="N3703">
        <v>24382</v>
      </c>
      <c r="O3703" t="s">
        <v>2689</v>
      </c>
      <c r="P3703">
        <v>1</v>
      </c>
      <c r="Q3703" t="s">
        <v>17542</v>
      </c>
      <c r="R3703" t="s">
        <v>17543</v>
      </c>
      <c r="S3703">
        <v>34</v>
      </c>
      <c r="T3703" t="s">
        <v>37</v>
      </c>
      <c r="U3703" t="s">
        <v>38</v>
      </c>
      <c r="V3703" t="s">
        <v>569</v>
      </c>
      <c r="W3703" s="11">
        <v>500000</v>
      </c>
      <c r="X3703">
        <v>2001</v>
      </c>
      <c r="Y3703">
        <v>1000</v>
      </c>
      <c r="Z3703">
        <v>6</v>
      </c>
      <c r="AA3703">
        <v>1.85</v>
      </c>
      <c r="AB3703">
        <v>139</v>
      </c>
    </row>
    <row r="3704" spans="1:28" x14ac:dyDescent="0.35">
      <c r="A3704" t="s">
        <v>28</v>
      </c>
      <c r="B3704" t="s">
        <v>17544</v>
      </c>
      <c r="C3704">
        <v>11</v>
      </c>
      <c r="D3704">
        <v>91</v>
      </c>
      <c r="E3704">
        <v>21</v>
      </c>
      <c r="F3704">
        <v>469</v>
      </c>
      <c r="G3704" t="s">
        <v>8969</v>
      </c>
      <c r="H3704">
        <v>597</v>
      </c>
      <c r="I3704" s="11">
        <v>243347</v>
      </c>
      <c r="J3704" t="s">
        <v>2062</v>
      </c>
      <c r="K3704" t="s">
        <v>15163</v>
      </c>
      <c r="L3704" t="s">
        <v>17545</v>
      </c>
      <c r="M3704">
        <v>553</v>
      </c>
      <c r="N3704">
        <v>2555</v>
      </c>
      <c r="O3704" t="s">
        <v>16036</v>
      </c>
      <c r="P3704">
        <v>3</v>
      </c>
      <c r="Q3704" t="s">
        <v>17546</v>
      </c>
      <c r="R3704" t="s">
        <v>17547</v>
      </c>
      <c r="S3704">
        <v>24</v>
      </c>
      <c r="T3704" t="s">
        <v>37</v>
      </c>
      <c r="U3704" t="s">
        <v>38</v>
      </c>
      <c r="V3704" t="s">
        <v>569</v>
      </c>
      <c r="W3704" s="11">
        <v>500000</v>
      </c>
      <c r="X3704">
        <v>2002</v>
      </c>
      <c r="Y3704">
        <v>485</v>
      </c>
      <c r="Z3704">
        <v>5.3</v>
      </c>
      <c r="AA3704">
        <v>1.85</v>
      </c>
      <c r="AB3704">
        <v>86</v>
      </c>
    </row>
    <row r="3705" spans="1:28" x14ac:dyDescent="0.35">
      <c r="A3705" t="s">
        <v>28</v>
      </c>
      <c r="B3705" t="s">
        <v>267</v>
      </c>
      <c r="C3705">
        <v>81</v>
      </c>
      <c r="D3705">
        <v>91</v>
      </c>
      <c r="E3705">
        <v>12000</v>
      </c>
      <c r="F3705">
        <v>213</v>
      </c>
      <c r="G3705" t="s">
        <v>4540</v>
      </c>
      <c r="H3705">
        <v>778</v>
      </c>
      <c r="I3705" s="11">
        <v>154077</v>
      </c>
      <c r="J3705" t="s">
        <v>2450</v>
      </c>
      <c r="K3705" t="s">
        <v>4190</v>
      </c>
      <c r="L3705" t="s">
        <v>17548</v>
      </c>
      <c r="M3705">
        <v>6884</v>
      </c>
      <c r="N3705">
        <v>1440</v>
      </c>
      <c r="O3705" t="s">
        <v>585</v>
      </c>
      <c r="P3705">
        <v>0</v>
      </c>
      <c r="Q3705" t="s">
        <v>17549</v>
      </c>
      <c r="R3705" t="s">
        <v>17550</v>
      </c>
      <c r="S3705">
        <v>53</v>
      </c>
      <c r="T3705" t="s">
        <v>37</v>
      </c>
      <c r="U3705" t="s">
        <v>38</v>
      </c>
      <c r="V3705" t="s">
        <v>569</v>
      </c>
      <c r="W3705" s="11">
        <v>500000</v>
      </c>
      <c r="X3705">
        <v>2005</v>
      </c>
      <c r="Y3705">
        <v>327</v>
      </c>
      <c r="Z3705">
        <v>6.6</v>
      </c>
      <c r="AA3705">
        <v>1.85</v>
      </c>
      <c r="AB3705">
        <v>238</v>
      </c>
    </row>
    <row r="3706" spans="1:28" x14ac:dyDescent="0.35">
      <c r="A3706" t="s">
        <v>720</v>
      </c>
      <c r="B3706" t="s">
        <v>13004</v>
      </c>
      <c r="C3706">
        <v>153</v>
      </c>
      <c r="D3706">
        <v>202</v>
      </c>
      <c r="E3706">
        <v>0</v>
      </c>
      <c r="F3706">
        <v>4</v>
      </c>
      <c r="G3706" t="s">
        <v>17552</v>
      </c>
      <c r="H3706">
        <v>304</v>
      </c>
      <c r="I3706" s="11">
        <v>269061</v>
      </c>
      <c r="J3706" t="s">
        <v>996</v>
      </c>
      <c r="K3706" t="s">
        <v>17553</v>
      </c>
      <c r="L3706" t="s">
        <v>17554</v>
      </c>
      <c r="M3706">
        <v>229012</v>
      </c>
      <c r="N3706">
        <v>338</v>
      </c>
      <c r="O3706" t="s">
        <v>17555</v>
      </c>
      <c r="P3706">
        <v>6</v>
      </c>
      <c r="Q3706" t="s">
        <v>17556</v>
      </c>
      <c r="R3706" t="s">
        <v>17557</v>
      </c>
      <c r="S3706">
        <v>596</v>
      </c>
      <c r="T3706" t="s">
        <v>652</v>
      </c>
      <c r="U3706" t="s">
        <v>653</v>
      </c>
      <c r="V3706" t="s">
        <v>5347</v>
      </c>
      <c r="W3706" s="11">
        <v>2000000</v>
      </c>
      <c r="X3706">
        <v>1954</v>
      </c>
      <c r="Y3706">
        <v>8</v>
      </c>
      <c r="Z3706">
        <v>8.6999999999999993</v>
      </c>
      <c r="AA3706">
        <v>1.37</v>
      </c>
      <c r="AB3706">
        <v>11000</v>
      </c>
    </row>
    <row r="3707" spans="1:28" x14ac:dyDescent="0.35">
      <c r="A3707" t="s">
        <v>28</v>
      </c>
      <c r="B3707" t="s">
        <v>398</v>
      </c>
      <c r="C3707">
        <v>35</v>
      </c>
      <c r="D3707">
        <v>84</v>
      </c>
      <c r="E3707">
        <v>681</v>
      </c>
      <c r="F3707">
        <v>143</v>
      </c>
      <c r="G3707" t="s">
        <v>17558</v>
      </c>
      <c r="H3707">
        <v>239</v>
      </c>
      <c r="I3707" s="11">
        <v>52850</v>
      </c>
      <c r="J3707" t="s">
        <v>1611</v>
      </c>
      <c r="K3707" t="s">
        <v>3910</v>
      </c>
      <c r="L3707" t="s">
        <v>17559</v>
      </c>
      <c r="M3707">
        <v>1656</v>
      </c>
      <c r="N3707">
        <v>734</v>
      </c>
      <c r="O3707" t="s">
        <v>17560</v>
      </c>
      <c r="P3707">
        <v>0</v>
      </c>
      <c r="Q3707" t="s">
        <v>17561</v>
      </c>
      <c r="R3707" t="s">
        <v>17562</v>
      </c>
      <c r="S3707">
        <v>12</v>
      </c>
      <c r="T3707" t="s">
        <v>37</v>
      </c>
      <c r="U3707" t="s">
        <v>38</v>
      </c>
      <c r="V3707" t="s">
        <v>4621</v>
      </c>
      <c r="W3707" s="11">
        <v>500000</v>
      </c>
      <c r="X3707">
        <v>2007</v>
      </c>
      <c r="Y3707">
        <v>172</v>
      </c>
      <c r="Z3707">
        <v>6.2</v>
      </c>
      <c r="AA3707">
        <v>1.85</v>
      </c>
      <c r="AB3707">
        <v>155</v>
      </c>
    </row>
    <row r="3708" spans="1:28" x14ac:dyDescent="0.35">
      <c r="A3708" t="s">
        <v>28</v>
      </c>
      <c r="B3708" t="s">
        <v>17563</v>
      </c>
      <c r="C3708">
        <v>230</v>
      </c>
      <c r="D3708">
        <v>82</v>
      </c>
      <c r="E3708">
        <v>248</v>
      </c>
      <c r="F3708">
        <v>196</v>
      </c>
      <c r="G3708" t="s">
        <v>9284</v>
      </c>
      <c r="H3708">
        <v>353</v>
      </c>
      <c r="I3708" s="11">
        <v>98017</v>
      </c>
      <c r="J3708" t="s">
        <v>855</v>
      </c>
      <c r="K3708" t="s">
        <v>4437</v>
      </c>
      <c r="L3708" t="s">
        <v>17564</v>
      </c>
      <c r="M3708">
        <v>26185</v>
      </c>
      <c r="N3708">
        <v>1498</v>
      </c>
      <c r="O3708" t="s">
        <v>17565</v>
      </c>
      <c r="P3708">
        <v>0</v>
      </c>
      <c r="Q3708" t="s">
        <v>17566</v>
      </c>
      <c r="R3708" t="s">
        <v>17567</v>
      </c>
      <c r="S3708">
        <v>170</v>
      </c>
      <c r="T3708" t="s">
        <v>37</v>
      </c>
      <c r="U3708" t="s">
        <v>1418</v>
      </c>
      <c r="V3708" t="s">
        <v>569</v>
      </c>
      <c r="W3708" s="11">
        <v>500000</v>
      </c>
      <c r="X3708">
        <v>2010</v>
      </c>
      <c r="Y3708">
        <v>248</v>
      </c>
      <c r="Z3708">
        <v>5.8</v>
      </c>
      <c r="AA3708">
        <v>1.85</v>
      </c>
      <c r="AB3708">
        <v>46000</v>
      </c>
    </row>
    <row r="3709" spans="1:28" x14ac:dyDescent="0.35">
      <c r="A3709" t="s">
        <v>28</v>
      </c>
      <c r="B3709" t="s">
        <v>1142</v>
      </c>
      <c r="C3709">
        <v>165</v>
      </c>
      <c r="D3709">
        <v>94</v>
      </c>
      <c r="E3709">
        <v>12</v>
      </c>
      <c r="F3709">
        <v>183</v>
      </c>
      <c r="G3709" t="s">
        <v>1143</v>
      </c>
      <c r="H3709">
        <v>17000</v>
      </c>
      <c r="I3709" s="11">
        <v>177343675</v>
      </c>
      <c r="J3709" t="s">
        <v>1144</v>
      </c>
      <c r="K3709" t="s">
        <v>1145</v>
      </c>
      <c r="L3709" t="s">
        <v>1146</v>
      </c>
      <c r="M3709">
        <v>70136</v>
      </c>
      <c r="N3709">
        <v>17883</v>
      </c>
      <c r="O3709" t="s">
        <v>1147</v>
      </c>
      <c r="P3709">
        <v>0</v>
      </c>
      <c r="Q3709" t="s">
        <v>1148</v>
      </c>
      <c r="R3709" t="s">
        <v>1149</v>
      </c>
      <c r="S3709">
        <v>214</v>
      </c>
      <c r="T3709" t="s">
        <v>37</v>
      </c>
      <c r="U3709" t="s">
        <v>38</v>
      </c>
      <c r="V3709" t="s">
        <v>90</v>
      </c>
      <c r="W3709" s="11">
        <v>135000000</v>
      </c>
      <c r="X3709">
        <v>2015</v>
      </c>
      <c r="Y3709">
        <v>523</v>
      </c>
      <c r="Z3709">
        <v>6.7</v>
      </c>
      <c r="AA3709">
        <v>1.85</v>
      </c>
      <c r="AB3709">
        <v>26000</v>
      </c>
    </row>
    <row r="3710" spans="1:28" x14ac:dyDescent="0.35">
      <c r="A3710" t="s">
        <v>28</v>
      </c>
      <c r="B3710" t="s">
        <v>17331</v>
      </c>
      <c r="C3710">
        <v>9</v>
      </c>
      <c r="D3710">
        <v>100</v>
      </c>
      <c r="E3710">
        <v>6</v>
      </c>
      <c r="F3710">
        <v>325</v>
      </c>
      <c r="G3710" t="s">
        <v>17568</v>
      </c>
      <c r="H3710">
        <v>396</v>
      </c>
      <c r="I3710" s="11">
        <v>31937</v>
      </c>
      <c r="J3710" t="s">
        <v>1618</v>
      </c>
      <c r="K3710" t="s">
        <v>17569</v>
      </c>
      <c r="L3710" t="s">
        <v>17570</v>
      </c>
      <c r="M3710">
        <v>1358</v>
      </c>
      <c r="N3710">
        <v>2310</v>
      </c>
      <c r="O3710" t="s">
        <v>17571</v>
      </c>
      <c r="P3710">
        <v>3</v>
      </c>
      <c r="Q3710" t="s">
        <v>17572</v>
      </c>
      <c r="R3710" t="s">
        <v>17573</v>
      </c>
      <c r="S3710">
        <v>10</v>
      </c>
      <c r="T3710" t="s">
        <v>37</v>
      </c>
      <c r="U3710" t="s">
        <v>38</v>
      </c>
      <c r="V3710" t="s">
        <v>569</v>
      </c>
      <c r="W3710" s="11">
        <v>500000</v>
      </c>
      <c r="X3710">
        <v>2007</v>
      </c>
      <c r="Y3710">
        <v>326</v>
      </c>
      <c r="Z3710">
        <v>5.7</v>
      </c>
      <c r="AA3710">
        <v>1.85</v>
      </c>
      <c r="AB3710">
        <v>60</v>
      </c>
    </row>
    <row r="3711" spans="1:28" x14ac:dyDescent="0.35">
      <c r="A3711" t="s">
        <v>28</v>
      </c>
      <c r="B3711" t="s">
        <v>17574</v>
      </c>
      <c r="C3711">
        <v>17</v>
      </c>
      <c r="D3711">
        <v>112</v>
      </c>
      <c r="E3711">
        <v>12</v>
      </c>
      <c r="F3711">
        <v>699</v>
      </c>
      <c r="G3711" t="s">
        <v>5706</v>
      </c>
      <c r="H3711">
        <v>33000</v>
      </c>
      <c r="I3711" s="11">
        <v>13134</v>
      </c>
      <c r="J3711" t="s">
        <v>3637</v>
      </c>
      <c r="K3711" t="s">
        <v>4046</v>
      </c>
      <c r="L3711" t="s">
        <v>17575</v>
      </c>
      <c r="M3711">
        <v>2004</v>
      </c>
      <c r="N3711">
        <v>35294</v>
      </c>
      <c r="O3711" t="s">
        <v>17576</v>
      </c>
      <c r="P3711">
        <v>2</v>
      </c>
      <c r="Q3711" t="s">
        <v>17577</v>
      </c>
      <c r="R3711" t="s">
        <v>17578</v>
      </c>
      <c r="S3711">
        <v>32</v>
      </c>
      <c r="T3711" t="s">
        <v>37</v>
      </c>
      <c r="U3711" t="s">
        <v>38</v>
      </c>
      <c r="V3711" t="s">
        <v>569</v>
      </c>
      <c r="W3711" s="11">
        <v>500000</v>
      </c>
      <c r="X3711">
        <v>2002</v>
      </c>
      <c r="Y3711">
        <v>1000</v>
      </c>
      <c r="Z3711">
        <v>6.1</v>
      </c>
      <c r="AA3711">
        <v>2.35</v>
      </c>
      <c r="AB3711">
        <v>183</v>
      </c>
    </row>
    <row r="3712" spans="1:28" x14ac:dyDescent="0.35">
      <c r="A3712" t="s">
        <v>28</v>
      </c>
      <c r="B3712" t="s">
        <v>17579</v>
      </c>
      <c r="C3712">
        <v>344</v>
      </c>
      <c r="D3712">
        <v>94</v>
      </c>
      <c r="E3712">
        <v>380</v>
      </c>
      <c r="F3712">
        <v>113</v>
      </c>
      <c r="G3712" t="s">
        <v>17408</v>
      </c>
      <c r="H3712">
        <v>660</v>
      </c>
      <c r="I3712" s="11">
        <v>237301</v>
      </c>
      <c r="J3712" t="s">
        <v>2596</v>
      </c>
      <c r="K3712" t="s">
        <v>4907</v>
      </c>
      <c r="L3712" t="s">
        <v>17580</v>
      </c>
      <c r="M3712">
        <v>75669</v>
      </c>
      <c r="N3712">
        <v>1118</v>
      </c>
      <c r="O3712" t="s">
        <v>17581</v>
      </c>
      <c r="P3712">
        <v>0</v>
      </c>
      <c r="Q3712" t="s">
        <v>17582</v>
      </c>
      <c r="R3712" t="s">
        <v>17583</v>
      </c>
      <c r="S3712">
        <v>451</v>
      </c>
      <c r="T3712" t="s">
        <v>37</v>
      </c>
      <c r="U3712" t="s">
        <v>56</v>
      </c>
      <c r="V3712" t="s">
        <v>569</v>
      </c>
      <c r="W3712" s="11">
        <v>500000</v>
      </c>
      <c r="X3712">
        <v>2010</v>
      </c>
      <c r="Y3712">
        <v>280</v>
      </c>
      <c r="Z3712">
        <v>6.4</v>
      </c>
      <c r="AA3712">
        <v>2.35</v>
      </c>
      <c r="AB3712">
        <v>19000</v>
      </c>
    </row>
    <row r="3713" spans="1:28" x14ac:dyDescent="0.35">
      <c r="A3713" t="s">
        <v>28</v>
      </c>
      <c r="B3713" t="s">
        <v>17584</v>
      </c>
      <c r="C3713">
        <v>29</v>
      </c>
      <c r="D3713">
        <v>87</v>
      </c>
      <c r="E3713">
        <v>38</v>
      </c>
      <c r="F3713">
        <v>445</v>
      </c>
      <c r="G3713" t="s">
        <v>7804</v>
      </c>
      <c r="H3713">
        <v>552</v>
      </c>
      <c r="I3713" s="11">
        <v>1332</v>
      </c>
      <c r="J3713" t="s">
        <v>7191</v>
      </c>
      <c r="K3713" t="s">
        <v>12478</v>
      </c>
      <c r="L3713" t="s">
        <v>17585</v>
      </c>
      <c r="M3713">
        <v>2038</v>
      </c>
      <c r="N3713">
        <v>2251</v>
      </c>
      <c r="O3713" t="s">
        <v>17586</v>
      </c>
      <c r="P3713">
        <v>6</v>
      </c>
      <c r="Q3713" t="s">
        <v>17587</v>
      </c>
      <c r="R3713" t="s">
        <v>17588</v>
      </c>
      <c r="S3713">
        <v>20</v>
      </c>
      <c r="T3713" t="s">
        <v>37</v>
      </c>
      <c r="U3713" t="s">
        <v>38</v>
      </c>
      <c r="V3713" t="s">
        <v>4621</v>
      </c>
      <c r="W3713" s="11">
        <v>500000</v>
      </c>
      <c r="X3713">
        <v>2012</v>
      </c>
      <c r="Y3713">
        <v>533</v>
      </c>
      <c r="Z3713">
        <v>4.5999999999999996</v>
      </c>
      <c r="AA3713">
        <v>2.35</v>
      </c>
      <c r="AB3713">
        <v>898</v>
      </c>
    </row>
    <row r="3714" spans="1:28" x14ac:dyDescent="0.35">
      <c r="A3714" t="s">
        <v>28</v>
      </c>
      <c r="B3714" t="s">
        <v>17589</v>
      </c>
      <c r="C3714">
        <v>64</v>
      </c>
      <c r="D3714">
        <v>104</v>
      </c>
      <c r="E3714">
        <v>32</v>
      </c>
      <c r="F3714">
        <v>238</v>
      </c>
      <c r="G3714" t="s">
        <v>17590</v>
      </c>
      <c r="H3714">
        <v>685</v>
      </c>
      <c r="J3714" t="s">
        <v>7191</v>
      </c>
      <c r="K3714" t="s">
        <v>17591</v>
      </c>
      <c r="L3714" t="s">
        <v>17592</v>
      </c>
      <c r="M3714">
        <v>2012</v>
      </c>
      <c r="N3714">
        <v>2102</v>
      </c>
      <c r="O3714" t="s">
        <v>17593</v>
      </c>
      <c r="P3714">
        <v>2</v>
      </c>
      <c r="Q3714" t="s">
        <v>17594</v>
      </c>
      <c r="R3714" t="s">
        <v>17595</v>
      </c>
      <c r="S3714">
        <v>28</v>
      </c>
      <c r="T3714" t="s">
        <v>37</v>
      </c>
      <c r="U3714" t="s">
        <v>38</v>
      </c>
      <c r="V3714" t="s">
        <v>569</v>
      </c>
      <c r="W3714" s="11">
        <v>500000</v>
      </c>
      <c r="X3714">
        <v>2012</v>
      </c>
      <c r="Y3714">
        <v>492</v>
      </c>
      <c r="Z3714">
        <v>3.5</v>
      </c>
      <c r="AA3714">
        <v>2.35</v>
      </c>
      <c r="AB3714">
        <v>0</v>
      </c>
    </row>
    <row r="3715" spans="1:28" x14ac:dyDescent="0.35">
      <c r="A3715" t="s">
        <v>28</v>
      </c>
      <c r="B3715" t="s">
        <v>17596</v>
      </c>
      <c r="C3715">
        <v>1</v>
      </c>
      <c r="D3715">
        <v>122</v>
      </c>
      <c r="E3715">
        <v>406</v>
      </c>
      <c r="F3715">
        <v>152</v>
      </c>
      <c r="G3715" t="s">
        <v>17269</v>
      </c>
      <c r="H3715">
        <v>358</v>
      </c>
      <c r="J3715" t="s">
        <v>1123</v>
      </c>
      <c r="K3715" t="s">
        <v>17597</v>
      </c>
      <c r="L3715" t="s">
        <v>17598</v>
      </c>
      <c r="M3715">
        <v>292</v>
      </c>
      <c r="N3715">
        <v>1038</v>
      </c>
      <c r="O3715" t="s">
        <v>17599</v>
      </c>
      <c r="P3715">
        <v>0</v>
      </c>
      <c r="Q3715" t="s">
        <v>17600</v>
      </c>
      <c r="R3715" t="s">
        <v>17601</v>
      </c>
      <c r="S3715">
        <v>16</v>
      </c>
      <c r="T3715" t="s">
        <v>37</v>
      </c>
      <c r="U3715" t="s">
        <v>38</v>
      </c>
      <c r="V3715" t="s">
        <v>569</v>
      </c>
      <c r="X3715">
        <v>2015</v>
      </c>
      <c r="Y3715">
        <v>317</v>
      </c>
      <c r="Z3715">
        <v>2.2000000000000002</v>
      </c>
      <c r="AB3715">
        <v>353</v>
      </c>
    </row>
    <row r="3716" spans="1:28" x14ac:dyDescent="0.35">
      <c r="A3716" t="s">
        <v>28</v>
      </c>
      <c r="B3716" t="s">
        <v>12720</v>
      </c>
      <c r="C3716">
        <v>111</v>
      </c>
      <c r="D3716">
        <v>93</v>
      </c>
      <c r="E3716">
        <v>33</v>
      </c>
      <c r="F3716">
        <v>135</v>
      </c>
      <c r="G3716" t="s">
        <v>12721</v>
      </c>
      <c r="H3716">
        <v>1000</v>
      </c>
      <c r="I3716" s="11">
        <v>37188667</v>
      </c>
      <c r="J3716" t="s">
        <v>2450</v>
      </c>
      <c r="K3716" t="s">
        <v>12722</v>
      </c>
      <c r="L3716" t="s">
        <v>12723</v>
      </c>
      <c r="M3716">
        <v>34219</v>
      </c>
      <c r="N3716">
        <v>1531</v>
      </c>
      <c r="O3716" t="s">
        <v>12724</v>
      </c>
      <c r="P3716">
        <v>1</v>
      </c>
      <c r="Q3716" t="s">
        <v>12725</v>
      </c>
      <c r="R3716" t="s">
        <v>12726</v>
      </c>
      <c r="S3716">
        <v>578</v>
      </c>
      <c r="T3716" t="s">
        <v>37</v>
      </c>
      <c r="U3716" t="s">
        <v>38</v>
      </c>
      <c r="V3716" t="s">
        <v>39</v>
      </c>
      <c r="W3716" s="11">
        <v>12000000</v>
      </c>
      <c r="X3716">
        <v>2002</v>
      </c>
      <c r="Y3716">
        <v>188</v>
      </c>
      <c r="Z3716">
        <v>3.3</v>
      </c>
      <c r="AA3716">
        <v>1.85</v>
      </c>
      <c r="AB3716">
        <v>0</v>
      </c>
    </row>
    <row r="3717" spans="1:28" x14ac:dyDescent="0.35">
      <c r="A3717" t="s">
        <v>28</v>
      </c>
      <c r="B3717" t="s">
        <v>17602</v>
      </c>
      <c r="C3717">
        <v>1</v>
      </c>
      <c r="D3717">
        <v>108</v>
      </c>
      <c r="E3717">
        <v>431</v>
      </c>
      <c r="F3717">
        <v>317</v>
      </c>
      <c r="G3717" t="s">
        <v>17602</v>
      </c>
      <c r="H3717">
        <v>466</v>
      </c>
      <c r="J3717" t="s">
        <v>15391</v>
      </c>
      <c r="K3717" t="s">
        <v>17603</v>
      </c>
      <c r="L3717" t="s">
        <v>17604</v>
      </c>
      <c r="M3717">
        <v>62</v>
      </c>
      <c r="N3717">
        <v>1628</v>
      </c>
      <c r="O3717" t="s">
        <v>17605</v>
      </c>
      <c r="P3717">
        <v>2</v>
      </c>
      <c r="R3717" t="s">
        <v>17606</v>
      </c>
      <c r="S3717">
        <v>4</v>
      </c>
      <c r="T3717" t="s">
        <v>37</v>
      </c>
      <c r="U3717" t="s">
        <v>38</v>
      </c>
      <c r="V3717" t="s">
        <v>90</v>
      </c>
      <c r="W3717" s="11">
        <v>500000</v>
      </c>
      <c r="X3717">
        <v>2016</v>
      </c>
      <c r="Y3717">
        <v>431</v>
      </c>
      <c r="Z3717">
        <v>5.7</v>
      </c>
      <c r="AB3717">
        <v>0</v>
      </c>
    </row>
    <row r="3718" spans="1:28" x14ac:dyDescent="0.35">
      <c r="A3718" t="s">
        <v>28</v>
      </c>
      <c r="B3718" t="s">
        <v>74</v>
      </c>
      <c r="C3718">
        <v>525</v>
      </c>
      <c r="D3718">
        <v>130</v>
      </c>
      <c r="E3718">
        <v>0</v>
      </c>
      <c r="F3718">
        <v>11000</v>
      </c>
      <c r="G3718" t="s">
        <v>285</v>
      </c>
      <c r="H3718">
        <v>44000</v>
      </c>
      <c r="I3718" s="11">
        <v>234903076</v>
      </c>
      <c r="J3718" t="s">
        <v>195</v>
      </c>
      <c r="K3718" t="s">
        <v>286</v>
      </c>
      <c r="L3718" t="s">
        <v>287</v>
      </c>
      <c r="M3718">
        <v>175413</v>
      </c>
      <c r="N3718">
        <v>73441</v>
      </c>
      <c r="O3718" t="s">
        <v>75</v>
      </c>
      <c r="P3718">
        <v>4</v>
      </c>
      <c r="Q3718" t="s">
        <v>288</v>
      </c>
      <c r="R3718" t="s">
        <v>289</v>
      </c>
      <c r="S3718">
        <v>511</v>
      </c>
      <c r="T3718" t="s">
        <v>37</v>
      </c>
      <c r="U3718" t="s">
        <v>38</v>
      </c>
      <c r="V3718" t="s">
        <v>90</v>
      </c>
      <c r="W3718" s="11">
        <v>215000000</v>
      </c>
      <c r="X3718">
        <v>2013</v>
      </c>
      <c r="Y3718">
        <v>15000</v>
      </c>
      <c r="Z3718">
        <v>6.4</v>
      </c>
      <c r="AA3718">
        <v>2.35</v>
      </c>
      <c r="AB3718">
        <v>60000</v>
      </c>
    </row>
    <row r="3719" spans="1:28" x14ac:dyDescent="0.35">
      <c r="A3719" t="s">
        <v>28</v>
      </c>
      <c r="B3719" t="s">
        <v>14124</v>
      </c>
      <c r="C3719">
        <v>8</v>
      </c>
      <c r="D3719">
        <v>91</v>
      </c>
      <c r="E3719">
        <v>10</v>
      </c>
      <c r="F3719">
        <v>10</v>
      </c>
      <c r="G3719" t="s">
        <v>17607</v>
      </c>
      <c r="H3719">
        <v>353</v>
      </c>
      <c r="I3719" s="11">
        <v>2712293</v>
      </c>
      <c r="J3719" t="s">
        <v>1872</v>
      </c>
      <c r="K3719" t="s">
        <v>14855</v>
      </c>
      <c r="L3719" t="s">
        <v>17608</v>
      </c>
      <c r="M3719">
        <v>475</v>
      </c>
      <c r="N3719">
        <v>380</v>
      </c>
      <c r="O3719" t="s">
        <v>14124</v>
      </c>
      <c r="P3719">
        <v>4</v>
      </c>
      <c r="Q3719" t="s">
        <v>17609</v>
      </c>
      <c r="R3719" t="s">
        <v>17610</v>
      </c>
      <c r="S3719">
        <v>11</v>
      </c>
      <c r="T3719" t="s">
        <v>37</v>
      </c>
      <c r="U3719" t="s">
        <v>38</v>
      </c>
      <c r="V3719" t="s">
        <v>569</v>
      </c>
      <c r="W3719" s="11">
        <v>450000</v>
      </c>
      <c r="X3719">
        <v>1991</v>
      </c>
      <c r="Y3719">
        <v>12</v>
      </c>
      <c r="Z3719">
        <v>5.9</v>
      </c>
      <c r="AA3719">
        <v>1.85</v>
      </c>
      <c r="AB3719">
        <v>123</v>
      </c>
    </row>
    <row r="3720" spans="1:28" x14ac:dyDescent="0.35">
      <c r="A3720" t="s">
        <v>28</v>
      </c>
      <c r="B3720" t="s">
        <v>1122</v>
      </c>
      <c r="C3720">
        <v>92</v>
      </c>
      <c r="D3720">
        <v>107</v>
      </c>
      <c r="E3720">
        <v>521</v>
      </c>
      <c r="F3720">
        <v>80</v>
      </c>
      <c r="G3720" t="s">
        <v>17611</v>
      </c>
      <c r="H3720">
        <v>773</v>
      </c>
      <c r="I3720" s="11">
        <v>768045</v>
      </c>
      <c r="J3720" t="s">
        <v>1898</v>
      </c>
      <c r="K3720" t="s">
        <v>171</v>
      </c>
      <c r="L3720" t="s">
        <v>17612</v>
      </c>
      <c r="M3720">
        <v>19732</v>
      </c>
      <c r="N3720">
        <v>976</v>
      </c>
      <c r="O3720" t="s">
        <v>17613</v>
      </c>
      <c r="P3720">
        <v>0</v>
      </c>
      <c r="Q3720" t="s">
        <v>17614</v>
      </c>
      <c r="R3720" t="s">
        <v>17615</v>
      </c>
      <c r="S3720">
        <v>120</v>
      </c>
      <c r="T3720" t="s">
        <v>37</v>
      </c>
      <c r="U3720" t="s">
        <v>56</v>
      </c>
      <c r="V3720" t="s">
        <v>569</v>
      </c>
      <c r="W3720" s="11">
        <v>2000000</v>
      </c>
      <c r="X3720">
        <v>2002</v>
      </c>
      <c r="Y3720">
        <v>89</v>
      </c>
      <c r="Z3720">
        <v>7.7</v>
      </c>
      <c r="AA3720">
        <v>1.85</v>
      </c>
      <c r="AB3720">
        <v>0</v>
      </c>
    </row>
    <row r="3721" spans="1:28" x14ac:dyDescent="0.35">
      <c r="A3721" t="s">
        <v>28</v>
      </c>
      <c r="B3721" t="s">
        <v>17616</v>
      </c>
      <c r="C3721">
        <v>365</v>
      </c>
      <c r="D3721">
        <v>84</v>
      </c>
      <c r="E3721">
        <v>3</v>
      </c>
      <c r="F3721">
        <v>446</v>
      </c>
      <c r="G3721" t="s">
        <v>4827</v>
      </c>
      <c r="H3721">
        <v>10000</v>
      </c>
      <c r="I3721" s="11">
        <v>379122</v>
      </c>
      <c r="J3721" t="s">
        <v>1375</v>
      </c>
      <c r="K3721" t="s">
        <v>295</v>
      </c>
      <c r="L3721" t="s">
        <v>17617</v>
      </c>
      <c r="M3721">
        <v>10143</v>
      </c>
      <c r="N3721">
        <v>12496</v>
      </c>
      <c r="O3721" t="s">
        <v>10534</v>
      </c>
      <c r="P3721">
        <v>0</v>
      </c>
      <c r="Q3721" t="s">
        <v>17618</v>
      </c>
      <c r="R3721" t="s">
        <v>17619</v>
      </c>
      <c r="S3721">
        <v>54</v>
      </c>
      <c r="T3721" t="s">
        <v>37</v>
      </c>
      <c r="U3721" t="s">
        <v>56</v>
      </c>
      <c r="V3721" t="s">
        <v>569</v>
      </c>
      <c r="W3721" s="11">
        <v>450000</v>
      </c>
      <c r="X3721">
        <v>2005</v>
      </c>
      <c r="Y3721">
        <v>651</v>
      </c>
      <c r="Z3721">
        <v>7.1</v>
      </c>
      <c r="AA3721">
        <v>2.39</v>
      </c>
      <c r="AB3721">
        <v>0</v>
      </c>
    </row>
    <row r="3722" spans="1:28" x14ac:dyDescent="0.35">
      <c r="A3722" t="s">
        <v>28</v>
      </c>
      <c r="B3722" t="s">
        <v>17620</v>
      </c>
      <c r="C3722">
        <v>88</v>
      </c>
      <c r="D3722">
        <v>103</v>
      </c>
      <c r="E3722">
        <v>365</v>
      </c>
      <c r="F3722">
        <v>49</v>
      </c>
      <c r="G3722" t="s">
        <v>17620</v>
      </c>
      <c r="H3722">
        <v>907</v>
      </c>
      <c r="I3722" s="11">
        <v>23000</v>
      </c>
      <c r="J3722" t="s">
        <v>16999</v>
      </c>
      <c r="K3722" t="s">
        <v>17621</v>
      </c>
      <c r="L3722" t="s">
        <v>17622</v>
      </c>
      <c r="M3722">
        <v>5931</v>
      </c>
      <c r="N3722">
        <v>1411</v>
      </c>
      <c r="O3722" t="s">
        <v>17623</v>
      </c>
      <c r="P3722">
        <v>0</v>
      </c>
      <c r="Q3722" t="s">
        <v>17624</v>
      </c>
      <c r="R3722" t="s">
        <v>17625</v>
      </c>
      <c r="S3722">
        <v>58</v>
      </c>
      <c r="T3722" t="s">
        <v>37</v>
      </c>
      <c r="U3722" t="s">
        <v>38</v>
      </c>
      <c r="V3722" t="s">
        <v>5347</v>
      </c>
      <c r="W3722" s="11">
        <v>500000</v>
      </c>
      <c r="X3722">
        <v>2006</v>
      </c>
      <c r="Y3722">
        <v>365</v>
      </c>
      <c r="Z3722">
        <v>6.2</v>
      </c>
      <c r="AA3722">
        <v>1.85</v>
      </c>
      <c r="AB3722">
        <v>0</v>
      </c>
    </row>
    <row r="3723" spans="1:28" x14ac:dyDescent="0.35">
      <c r="A3723" t="s">
        <v>720</v>
      </c>
      <c r="B3723" t="s">
        <v>17626</v>
      </c>
      <c r="C3723">
        <v>65</v>
      </c>
      <c r="D3723">
        <v>89</v>
      </c>
      <c r="E3723">
        <v>24</v>
      </c>
      <c r="F3723">
        <v>45</v>
      </c>
      <c r="G3723" t="s">
        <v>17627</v>
      </c>
      <c r="H3723">
        <v>610</v>
      </c>
      <c r="I3723" s="11">
        <v>2300000</v>
      </c>
      <c r="J3723" t="s">
        <v>10411</v>
      </c>
      <c r="K3723" t="s">
        <v>17427</v>
      </c>
      <c r="L3723" t="s">
        <v>17628</v>
      </c>
      <c r="M3723">
        <v>7921</v>
      </c>
      <c r="N3723">
        <v>995</v>
      </c>
      <c r="O3723" t="s">
        <v>17629</v>
      </c>
      <c r="P3723">
        <v>2</v>
      </c>
      <c r="Q3723" t="s">
        <v>17630</v>
      </c>
      <c r="R3723" t="s">
        <v>17631</v>
      </c>
      <c r="S3723">
        <v>97</v>
      </c>
      <c r="T3723" t="s">
        <v>37</v>
      </c>
      <c r="U3723" t="s">
        <v>38</v>
      </c>
      <c r="V3723" t="s">
        <v>5347</v>
      </c>
      <c r="W3723" s="11">
        <v>439000</v>
      </c>
      <c r="X3723">
        <v>1933</v>
      </c>
      <c r="Y3723">
        <v>105</v>
      </c>
      <c r="Z3723">
        <v>7.7</v>
      </c>
      <c r="AA3723">
        <v>1.37</v>
      </c>
      <c r="AB3723">
        <v>439</v>
      </c>
    </row>
    <row r="3724" spans="1:28" x14ac:dyDescent="0.35">
      <c r="A3724" t="s">
        <v>28</v>
      </c>
      <c r="B3724" t="s">
        <v>16111</v>
      </c>
      <c r="C3724">
        <v>71</v>
      </c>
      <c r="D3724">
        <v>98</v>
      </c>
      <c r="E3724">
        <v>89</v>
      </c>
      <c r="F3724">
        <v>3</v>
      </c>
      <c r="G3724" t="s">
        <v>17632</v>
      </c>
      <c r="H3724">
        <v>88</v>
      </c>
      <c r="I3724" s="11">
        <v>2938208</v>
      </c>
      <c r="J3724" t="s">
        <v>1375</v>
      </c>
      <c r="K3724" t="s">
        <v>17633</v>
      </c>
      <c r="L3724" t="s">
        <v>17634</v>
      </c>
      <c r="M3724">
        <v>7143</v>
      </c>
      <c r="N3724">
        <v>173</v>
      </c>
      <c r="O3724" t="s">
        <v>17635</v>
      </c>
      <c r="P3724">
        <v>1</v>
      </c>
      <c r="Q3724" t="s">
        <v>17636</v>
      </c>
      <c r="R3724" t="s">
        <v>17637</v>
      </c>
      <c r="S3724">
        <v>52</v>
      </c>
      <c r="T3724" t="s">
        <v>37</v>
      </c>
      <c r="U3724" t="s">
        <v>38</v>
      </c>
      <c r="V3724" t="s">
        <v>39</v>
      </c>
      <c r="W3724" s="11">
        <v>225000</v>
      </c>
      <c r="X3724">
        <v>1990</v>
      </c>
      <c r="Y3724">
        <v>74</v>
      </c>
      <c r="Z3724">
        <v>7.5</v>
      </c>
      <c r="AA3724">
        <v>1.66</v>
      </c>
      <c r="AB3724">
        <v>865</v>
      </c>
    </row>
    <row r="3725" spans="1:28" x14ac:dyDescent="0.35">
      <c r="A3725" t="s">
        <v>28</v>
      </c>
      <c r="B3725" t="s">
        <v>7468</v>
      </c>
      <c r="C3725">
        <v>220</v>
      </c>
      <c r="D3725">
        <v>92</v>
      </c>
      <c r="E3725">
        <v>100</v>
      </c>
      <c r="F3725">
        <v>482</v>
      </c>
      <c r="G3725" t="s">
        <v>835</v>
      </c>
      <c r="H3725">
        <v>970</v>
      </c>
      <c r="I3725" s="11">
        <v>44540956</v>
      </c>
      <c r="J3725" t="s">
        <v>1611</v>
      </c>
      <c r="K3725" t="s">
        <v>1888</v>
      </c>
      <c r="L3725" t="s">
        <v>17638</v>
      </c>
      <c r="M3725">
        <v>161448</v>
      </c>
      <c r="N3725">
        <v>3950</v>
      </c>
      <c r="O3725" t="s">
        <v>5332</v>
      </c>
      <c r="P3725">
        <v>0</v>
      </c>
      <c r="Q3725" t="s">
        <v>17639</v>
      </c>
      <c r="R3725" t="s">
        <v>17640</v>
      </c>
      <c r="S3725">
        <v>1473</v>
      </c>
      <c r="T3725" t="s">
        <v>37</v>
      </c>
      <c r="U3725" t="s">
        <v>38</v>
      </c>
      <c r="V3725" t="s">
        <v>90</v>
      </c>
      <c r="W3725" s="11">
        <v>400000</v>
      </c>
      <c r="X3725">
        <v>2004</v>
      </c>
      <c r="Y3725">
        <v>759</v>
      </c>
      <c r="Z3725">
        <v>6.9</v>
      </c>
      <c r="AA3725">
        <v>1.85</v>
      </c>
      <c r="AB3725">
        <v>0</v>
      </c>
    </row>
    <row r="3726" spans="1:28" x14ac:dyDescent="0.35">
      <c r="A3726" t="s">
        <v>28</v>
      </c>
      <c r="B3726" t="s">
        <v>15353</v>
      </c>
      <c r="C3726">
        <v>279</v>
      </c>
      <c r="D3726">
        <v>90</v>
      </c>
      <c r="E3726">
        <v>57</v>
      </c>
      <c r="F3726">
        <v>92</v>
      </c>
      <c r="G3726" t="s">
        <v>17641</v>
      </c>
      <c r="H3726">
        <v>1000</v>
      </c>
      <c r="I3726" s="11">
        <v>258113</v>
      </c>
      <c r="J3726" t="s">
        <v>2062</v>
      </c>
      <c r="K3726" t="s">
        <v>2701</v>
      </c>
      <c r="L3726" t="s">
        <v>17642</v>
      </c>
      <c r="M3726">
        <v>42678</v>
      </c>
      <c r="N3726">
        <v>1528</v>
      </c>
      <c r="O3726" t="s">
        <v>17643</v>
      </c>
      <c r="P3726">
        <v>0</v>
      </c>
      <c r="Q3726" t="s">
        <v>17644</v>
      </c>
      <c r="R3726" t="s">
        <v>17645</v>
      </c>
      <c r="S3726">
        <v>135</v>
      </c>
      <c r="T3726" t="s">
        <v>37</v>
      </c>
      <c r="U3726" t="s">
        <v>38</v>
      </c>
      <c r="V3726" t="s">
        <v>569</v>
      </c>
      <c r="W3726" s="11">
        <v>1066167</v>
      </c>
      <c r="X3726">
        <v>2013</v>
      </c>
      <c r="Y3726">
        <v>235</v>
      </c>
      <c r="Z3726">
        <v>7.1</v>
      </c>
      <c r="AA3726">
        <v>2.35</v>
      </c>
      <c r="AB3726">
        <v>0</v>
      </c>
    </row>
    <row r="3727" spans="1:28" x14ac:dyDescent="0.35">
      <c r="A3727" t="s">
        <v>28</v>
      </c>
      <c r="B3727" t="s">
        <v>15388</v>
      </c>
      <c r="C3727">
        <v>409</v>
      </c>
      <c r="D3727">
        <v>84</v>
      </c>
      <c r="E3727">
        <v>110</v>
      </c>
      <c r="F3727">
        <v>21</v>
      </c>
      <c r="G3727" t="s">
        <v>17646</v>
      </c>
      <c r="H3727">
        <v>189</v>
      </c>
      <c r="I3727" s="11">
        <v>107917283</v>
      </c>
      <c r="J3727" t="s">
        <v>6096</v>
      </c>
      <c r="K3727" t="s">
        <v>15948</v>
      </c>
      <c r="L3727" t="s">
        <v>17647</v>
      </c>
      <c r="M3727">
        <v>184824</v>
      </c>
      <c r="N3727">
        <v>330</v>
      </c>
      <c r="O3727" t="s">
        <v>17648</v>
      </c>
      <c r="P3727">
        <v>0</v>
      </c>
      <c r="Q3727" t="s">
        <v>17649</v>
      </c>
      <c r="R3727" t="s">
        <v>17650</v>
      </c>
      <c r="S3727">
        <v>1189</v>
      </c>
      <c r="T3727" t="s">
        <v>37</v>
      </c>
      <c r="U3727" t="s">
        <v>38</v>
      </c>
      <c r="V3727" t="s">
        <v>569</v>
      </c>
      <c r="W3727" s="11">
        <v>15000</v>
      </c>
      <c r="X3727">
        <v>2007</v>
      </c>
      <c r="Y3727">
        <v>109</v>
      </c>
      <c r="Z3727">
        <v>6.3</v>
      </c>
      <c r="AA3727">
        <v>1.85</v>
      </c>
      <c r="AB3727">
        <v>12000</v>
      </c>
    </row>
    <row r="3728" spans="1:28" x14ac:dyDescent="0.35">
      <c r="A3728" t="s">
        <v>28</v>
      </c>
      <c r="B3728" t="s">
        <v>2692</v>
      </c>
      <c r="C3728">
        <v>131</v>
      </c>
      <c r="D3728">
        <v>91</v>
      </c>
      <c r="E3728">
        <v>0</v>
      </c>
      <c r="F3728">
        <v>332</v>
      </c>
      <c r="G3728" t="s">
        <v>2358</v>
      </c>
      <c r="H3728">
        <v>795</v>
      </c>
      <c r="I3728" s="11">
        <v>1229197</v>
      </c>
      <c r="J3728" t="s">
        <v>5181</v>
      </c>
      <c r="K3728" t="s">
        <v>695</v>
      </c>
      <c r="L3728" t="s">
        <v>17651</v>
      </c>
      <c r="M3728">
        <v>382240</v>
      </c>
      <c r="N3728">
        <v>2158</v>
      </c>
      <c r="O3728" t="s">
        <v>17652</v>
      </c>
      <c r="P3728">
        <v>0</v>
      </c>
      <c r="Q3728" t="s">
        <v>17653</v>
      </c>
      <c r="R3728" t="s">
        <v>17654</v>
      </c>
      <c r="S3728">
        <v>660</v>
      </c>
      <c r="T3728" t="s">
        <v>37</v>
      </c>
      <c r="U3728" t="s">
        <v>56</v>
      </c>
      <c r="V3728" t="s">
        <v>90</v>
      </c>
      <c r="W3728" s="11">
        <v>229575</v>
      </c>
      <c r="X3728">
        <v>1975</v>
      </c>
      <c r="Y3728">
        <v>561</v>
      </c>
      <c r="Z3728">
        <v>8.3000000000000007</v>
      </c>
      <c r="AA3728">
        <v>1.66</v>
      </c>
      <c r="AB3728">
        <v>14000</v>
      </c>
    </row>
    <row r="3729" spans="1:28" x14ac:dyDescent="0.35">
      <c r="A3729" t="s">
        <v>28</v>
      </c>
      <c r="B3729" t="s">
        <v>15180</v>
      </c>
      <c r="C3729">
        <v>69</v>
      </c>
      <c r="D3729">
        <v>90</v>
      </c>
      <c r="E3729">
        <v>25</v>
      </c>
      <c r="F3729">
        <v>138</v>
      </c>
      <c r="G3729" t="s">
        <v>13782</v>
      </c>
      <c r="H3729">
        <v>231</v>
      </c>
      <c r="I3729" s="11">
        <v>1689999</v>
      </c>
      <c r="J3729" t="s">
        <v>3270</v>
      </c>
      <c r="K3729" t="s">
        <v>17655</v>
      </c>
      <c r="L3729" t="s">
        <v>17656</v>
      </c>
      <c r="M3729">
        <v>3675</v>
      </c>
      <c r="N3729">
        <v>771</v>
      </c>
      <c r="O3729" t="s">
        <v>17657</v>
      </c>
      <c r="P3729">
        <v>1</v>
      </c>
      <c r="Q3729" t="s">
        <v>17658</v>
      </c>
      <c r="R3729" t="s">
        <v>17659</v>
      </c>
      <c r="S3729">
        <v>48</v>
      </c>
      <c r="T3729" t="s">
        <v>2679</v>
      </c>
      <c r="U3729" t="s">
        <v>38</v>
      </c>
      <c r="V3729" t="s">
        <v>569</v>
      </c>
      <c r="W3729" s="11">
        <v>400000</v>
      </c>
      <c r="X3729">
        <v>2006</v>
      </c>
      <c r="Y3729">
        <v>200</v>
      </c>
      <c r="Z3729">
        <v>7.1</v>
      </c>
      <c r="AA3729">
        <v>2.35</v>
      </c>
      <c r="AB3729">
        <v>426</v>
      </c>
    </row>
    <row r="3730" spans="1:28" x14ac:dyDescent="0.35">
      <c r="A3730" t="s">
        <v>28</v>
      </c>
      <c r="B3730" t="s">
        <v>17660</v>
      </c>
      <c r="C3730">
        <v>72</v>
      </c>
      <c r="D3730">
        <v>88</v>
      </c>
      <c r="E3730">
        <v>20</v>
      </c>
      <c r="F3730">
        <v>0</v>
      </c>
      <c r="G3730" t="s">
        <v>17660</v>
      </c>
      <c r="H3730">
        <v>58</v>
      </c>
      <c r="I3730" s="11">
        <v>592014</v>
      </c>
      <c r="J3730" t="s">
        <v>17661</v>
      </c>
      <c r="K3730" t="s">
        <v>17662</v>
      </c>
      <c r="L3730" t="s">
        <v>17663</v>
      </c>
      <c r="M3730">
        <v>5709</v>
      </c>
      <c r="N3730">
        <v>78</v>
      </c>
      <c r="O3730" t="s">
        <v>17664</v>
      </c>
      <c r="P3730">
        <v>3</v>
      </c>
      <c r="Q3730" t="s">
        <v>17665</v>
      </c>
      <c r="R3730" t="s">
        <v>17666</v>
      </c>
      <c r="S3730">
        <v>114</v>
      </c>
      <c r="T3730" t="s">
        <v>37</v>
      </c>
      <c r="U3730" t="s">
        <v>38</v>
      </c>
      <c r="V3730" t="s">
        <v>5347</v>
      </c>
      <c r="W3730" s="11">
        <v>218</v>
      </c>
      <c r="X3730">
        <v>2003</v>
      </c>
      <c r="Y3730">
        <v>20</v>
      </c>
      <c r="Z3730">
        <v>7.2</v>
      </c>
      <c r="AA3730">
        <v>1.37</v>
      </c>
      <c r="AB3730">
        <v>754</v>
      </c>
    </row>
    <row r="3731" spans="1:28" x14ac:dyDescent="0.35">
      <c r="A3731" t="s">
        <v>720</v>
      </c>
      <c r="B3731" t="s">
        <v>17667</v>
      </c>
      <c r="C3731">
        <v>203</v>
      </c>
      <c r="D3731">
        <v>82</v>
      </c>
      <c r="E3731">
        <v>385</v>
      </c>
      <c r="F3731">
        <v>22</v>
      </c>
      <c r="G3731" t="s">
        <v>17668</v>
      </c>
      <c r="H3731">
        <v>48</v>
      </c>
      <c r="I3731" s="11">
        <v>126387</v>
      </c>
      <c r="J3731" t="s">
        <v>6096</v>
      </c>
      <c r="K3731" t="s">
        <v>17669</v>
      </c>
      <c r="L3731" t="s">
        <v>17670</v>
      </c>
      <c r="M3731">
        <v>14985</v>
      </c>
      <c r="N3731">
        <v>123</v>
      </c>
      <c r="O3731" t="s">
        <v>17671</v>
      </c>
      <c r="P3731">
        <v>0</v>
      </c>
      <c r="Q3731" t="s">
        <v>17672</v>
      </c>
      <c r="R3731" t="s">
        <v>17673</v>
      </c>
      <c r="S3731">
        <v>253</v>
      </c>
      <c r="T3731" t="s">
        <v>9146</v>
      </c>
      <c r="U3731" t="s">
        <v>6727</v>
      </c>
      <c r="V3731" t="s">
        <v>6963</v>
      </c>
      <c r="W3731" s="11">
        <v>400000</v>
      </c>
      <c r="X3731">
        <v>1981</v>
      </c>
      <c r="Y3731">
        <v>22</v>
      </c>
      <c r="Z3731">
        <v>6.9</v>
      </c>
      <c r="AA3731">
        <v>2.35</v>
      </c>
      <c r="AB3731">
        <v>2000</v>
      </c>
    </row>
    <row r="3732" spans="1:28" x14ac:dyDescent="0.35">
      <c r="A3732" t="s">
        <v>28</v>
      </c>
      <c r="B3732" t="s">
        <v>7662</v>
      </c>
      <c r="C3732">
        <v>148</v>
      </c>
      <c r="D3732">
        <v>101</v>
      </c>
      <c r="E3732">
        <v>12</v>
      </c>
      <c r="F3732">
        <v>149</v>
      </c>
      <c r="G3732" t="s">
        <v>6457</v>
      </c>
      <c r="H3732">
        <v>642</v>
      </c>
      <c r="I3732" s="11">
        <v>80276912</v>
      </c>
      <c r="J3732" t="s">
        <v>1618</v>
      </c>
      <c r="K3732" t="s">
        <v>4039</v>
      </c>
      <c r="L3732" t="s">
        <v>17674</v>
      </c>
      <c r="M3732">
        <v>140740</v>
      </c>
      <c r="N3732">
        <v>1026</v>
      </c>
      <c r="O3732" t="s">
        <v>17675</v>
      </c>
      <c r="P3732">
        <v>2</v>
      </c>
      <c r="Q3732" t="s">
        <v>17676</v>
      </c>
      <c r="R3732" t="s">
        <v>17677</v>
      </c>
      <c r="S3732">
        <v>151</v>
      </c>
      <c r="T3732" t="s">
        <v>37</v>
      </c>
      <c r="U3732" t="s">
        <v>38</v>
      </c>
      <c r="V3732" t="s">
        <v>39</v>
      </c>
      <c r="W3732" s="11">
        <v>35000000</v>
      </c>
      <c r="X3732">
        <v>2008</v>
      </c>
      <c r="Y3732">
        <v>171</v>
      </c>
      <c r="Z3732">
        <v>6.1</v>
      </c>
      <c r="AA3732">
        <v>2.35</v>
      </c>
      <c r="AB3732">
        <v>0</v>
      </c>
    </row>
    <row r="3733" spans="1:28" x14ac:dyDescent="0.35">
      <c r="A3733" t="s">
        <v>720</v>
      </c>
      <c r="B3733" t="s">
        <v>17678</v>
      </c>
      <c r="C3733">
        <v>36</v>
      </c>
      <c r="D3733">
        <v>100</v>
      </c>
      <c r="E3733">
        <v>4</v>
      </c>
      <c r="F3733">
        <v>4</v>
      </c>
      <c r="G3733" t="s">
        <v>17679</v>
      </c>
      <c r="H3733">
        <v>77</v>
      </c>
      <c r="I3733" s="11">
        <v>2808000</v>
      </c>
      <c r="J3733" t="s">
        <v>14691</v>
      </c>
      <c r="K3733" t="s">
        <v>17680</v>
      </c>
      <c r="L3733" t="s">
        <v>17681</v>
      </c>
      <c r="M3733">
        <v>4546</v>
      </c>
      <c r="N3733">
        <v>109</v>
      </c>
      <c r="O3733" t="s">
        <v>17682</v>
      </c>
      <c r="P3733">
        <v>8</v>
      </c>
      <c r="Q3733" t="s">
        <v>17683</v>
      </c>
      <c r="R3733" t="s">
        <v>17684</v>
      </c>
      <c r="S3733">
        <v>71</v>
      </c>
      <c r="T3733" t="s">
        <v>37</v>
      </c>
      <c r="U3733" t="s">
        <v>38</v>
      </c>
      <c r="V3733" t="s">
        <v>13994</v>
      </c>
      <c r="W3733" s="11">
        <v>379000</v>
      </c>
      <c r="X3733">
        <v>1929</v>
      </c>
      <c r="Y3733">
        <v>28</v>
      </c>
      <c r="Z3733">
        <v>6.3</v>
      </c>
      <c r="AA3733">
        <v>1.37</v>
      </c>
      <c r="AB3733">
        <v>167</v>
      </c>
    </row>
    <row r="3734" spans="1:28" x14ac:dyDescent="0.35">
      <c r="A3734" t="s">
        <v>28</v>
      </c>
      <c r="B3734" t="s">
        <v>17685</v>
      </c>
      <c r="C3734">
        <v>279</v>
      </c>
      <c r="D3734">
        <v>89</v>
      </c>
      <c r="E3734">
        <v>33</v>
      </c>
      <c r="F3734">
        <v>118</v>
      </c>
      <c r="G3734" t="s">
        <v>17686</v>
      </c>
      <c r="H3734">
        <v>470</v>
      </c>
      <c r="I3734" s="11">
        <v>12843</v>
      </c>
      <c r="J3734" t="s">
        <v>5289</v>
      </c>
      <c r="K3734" t="s">
        <v>17687</v>
      </c>
      <c r="L3734" t="s">
        <v>17688</v>
      </c>
      <c r="M3734">
        <v>27297</v>
      </c>
      <c r="N3734">
        <v>1233</v>
      </c>
      <c r="O3734" t="s">
        <v>17689</v>
      </c>
      <c r="P3734">
        <v>0</v>
      </c>
      <c r="Q3734" t="s">
        <v>17690</v>
      </c>
      <c r="R3734" t="s">
        <v>17691</v>
      </c>
      <c r="S3734">
        <v>131</v>
      </c>
      <c r="T3734" t="s">
        <v>37</v>
      </c>
      <c r="U3734" t="s">
        <v>1418</v>
      </c>
      <c r="V3734" t="s">
        <v>4621</v>
      </c>
      <c r="W3734" s="11">
        <v>6000000</v>
      </c>
      <c r="X3734">
        <v>2012</v>
      </c>
      <c r="Y3734">
        <v>378</v>
      </c>
      <c r="Z3734">
        <v>6.1</v>
      </c>
      <c r="AA3734">
        <v>2.35</v>
      </c>
      <c r="AB3734">
        <v>0</v>
      </c>
    </row>
    <row r="3735" spans="1:28" x14ac:dyDescent="0.35">
      <c r="A3735" t="s">
        <v>28</v>
      </c>
      <c r="B3735" t="s">
        <v>17692</v>
      </c>
      <c r="C3735">
        <v>110</v>
      </c>
      <c r="D3735">
        <v>88</v>
      </c>
      <c r="E3735">
        <v>30</v>
      </c>
      <c r="F3735">
        <v>0</v>
      </c>
      <c r="G3735" t="s">
        <v>17693</v>
      </c>
      <c r="H3735">
        <v>15</v>
      </c>
      <c r="I3735" s="11">
        <v>1523883</v>
      </c>
      <c r="J3735" t="s">
        <v>14400</v>
      </c>
      <c r="K3735" t="s">
        <v>17694</v>
      </c>
      <c r="L3735" t="s">
        <v>17695</v>
      </c>
      <c r="M3735">
        <v>9037</v>
      </c>
      <c r="N3735">
        <v>15</v>
      </c>
      <c r="O3735" t="s">
        <v>17696</v>
      </c>
      <c r="P3735">
        <v>1</v>
      </c>
      <c r="Q3735" t="s">
        <v>17697</v>
      </c>
      <c r="R3735" t="s">
        <v>17698</v>
      </c>
      <c r="S3735">
        <v>70</v>
      </c>
      <c r="T3735" t="s">
        <v>37</v>
      </c>
      <c r="U3735" t="s">
        <v>38</v>
      </c>
      <c r="V3735" t="s">
        <v>569</v>
      </c>
      <c r="W3735" s="11">
        <v>1750211</v>
      </c>
      <c r="X3735">
        <v>2005</v>
      </c>
      <c r="Y3735">
        <v>0</v>
      </c>
      <c r="Z3735">
        <v>7.8</v>
      </c>
      <c r="AA3735">
        <v>1.85</v>
      </c>
      <c r="AB3735">
        <v>0</v>
      </c>
    </row>
    <row r="3736" spans="1:28" x14ac:dyDescent="0.35">
      <c r="A3736" t="s">
        <v>28</v>
      </c>
      <c r="B3736" t="s">
        <v>17699</v>
      </c>
      <c r="C3736">
        <v>40</v>
      </c>
      <c r="D3736">
        <v>90</v>
      </c>
      <c r="E3736">
        <v>44</v>
      </c>
      <c r="F3736">
        <v>93</v>
      </c>
      <c r="G3736" t="s">
        <v>14173</v>
      </c>
      <c r="H3736">
        <v>615</v>
      </c>
      <c r="I3736" s="11">
        <v>4000000</v>
      </c>
      <c r="J3736" t="s">
        <v>750</v>
      </c>
      <c r="K3736" t="s">
        <v>15392</v>
      </c>
      <c r="L3736" t="s">
        <v>17700</v>
      </c>
      <c r="M3736">
        <v>6046</v>
      </c>
      <c r="N3736">
        <v>872</v>
      </c>
      <c r="O3736" t="s">
        <v>17701</v>
      </c>
      <c r="P3736">
        <v>0</v>
      </c>
      <c r="Q3736" t="s">
        <v>17702</v>
      </c>
      <c r="R3736" t="s">
        <v>17703</v>
      </c>
      <c r="S3736">
        <v>46</v>
      </c>
      <c r="T3736" t="s">
        <v>37</v>
      </c>
      <c r="U3736" t="s">
        <v>38</v>
      </c>
      <c r="V3736" t="s">
        <v>569</v>
      </c>
      <c r="W3736" s="11">
        <v>350000</v>
      </c>
      <c r="X3736">
        <v>1987</v>
      </c>
      <c r="Y3736">
        <v>96</v>
      </c>
      <c r="Z3736">
        <v>4.7</v>
      </c>
      <c r="AA3736">
        <v>1.85</v>
      </c>
      <c r="AB3736">
        <v>583</v>
      </c>
    </row>
    <row r="3737" spans="1:28" x14ac:dyDescent="0.35">
      <c r="A3737" t="s">
        <v>28</v>
      </c>
      <c r="B3737" t="s">
        <v>5134</v>
      </c>
      <c r="C3737">
        <v>318</v>
      </c>
      <c r="D3737">
        <v>101</v>
      </c>
      <c r="E3737">
        <v>0</v>
      </c>
      <c r="F3737">
        <v>598</v>
      </c>
      <c r="G3737" t="s">
        <v>9452</v>
      </c>
      <c r="H3737">
        <v>2000</v>
      </c>
      <c r="I3737" s="11">
        <v>47000000</v>
      </c>
      <c r="J3737" t="s">
        <v>5289</v>
      </c>
      <c r="K3737" t="s">
        <v>1671</v>
      </c>
      <c r="L3737" t="s">
        <v>11125</v>
      </c>
      <c r="M3737">
        <v>157863</v>
      </c>
      <c r="N3737">
        <v>4400</v>
      </c>
      <c r="O3737" t="s">
        <v>5290</v>
      </c>
      <c r="P3737">
        <v>0</v>
      </c>
      <c r="Q3737" t="s">
        <v>11126</v>
      </c>
      <c r="R3737" t="s">
        <v>11127</v>
      </c>
      <c r="S3737">
        <v>1191</v>
      </c>
      <c r="T3737" t="s">
        <v>37</v>
      </c>
      <c r="U3737" t="s">
        <v>38</v>
      </c>
      <c r="V3737" t="s">
        <v>569</v>
      </c>
      <c r="W3737" s="11">
        <v>300000</v>
      </c>
      <c r="X3737">
        <v>1978</v>
      </c>
      <c r="Y3737">
        <v>742</v>
      </c>
      <c r="Z3737">
        <v>7.9</v>
      </c>
      <c r="AA3737">
        <v>2.35</v>
      </c>
      <c r="AB3737">
        <v>12000</v>
      </c>
    </row>
    <row r="3738" spans="1:28" x14ac:dyDescent="0.35">
      <c r="A3738" t="s">
        <v>28</v>
      </c>
      <c r="B3738" t="s">
        <v>8093</v>
      </c>
      <c r="C3738">
        <v>64</v>
      </c>
      <c r="D3738">
        <v>102</v>
      </c>
      <c r="E3738">
        <v>149</v>
      </c>
      <c r="F3738">
        <v>276</v>
      </c>
      <c r="G3738" t="s">
        <v>13892</v>
      </c>
      <c r="H3738">
        <v>409</v>
      </c>
      <c r="I3738" s="11">
        <v>1281176</v>
      </c>
      <c r="J3738" t="s">
        <v>2450</v>
      </c>
      <c r="K3738" t="s">
        <v>9879</v>
      </c>
      <c r="L3738" t="s">
        <v>17704</v>
      </c>
      <c r="M3738">
        <v>2932</v>
      </c>
      <c r="N3738">
        <v>1986</v>
      </c>
      <c r="O3738" t="s">
        <v>12094</v>
      </c>
      <c r="P3738">
        <v>1</v>
      </c>
      <c r="Q3738" t="s">
        <v>17705</v>
      </c>
      <c r="R3738" t="s">
        <v>17706</v>
      </c>
      <c r="S3738">
        <v>73</v>
      </c>
      <c r="T3738" t="s">
        <v>37</v>
      </c>
      <c r="U3738" t="s">
        <v>38</v>
      </c>
      <c r="V3738" t="s">
        <v>39</v>
      </c>
      <c r="W3738" s="11">
        <v>312000</v>
      </c>
      <c r="X3738">
        <v>1999</v>
      </c>
      <c r="Y3738">
        <v>277</v>
      </c>
      <c r="Z3738">
        <v>6.7</v>
      </c>
      <c r="AA3738">
        <v>1.85</v>
      </c>
      <c r="AB3738">
        <v>121</v>
      </c>
    </row>
    <row r="3739" spans="1:28" x14ac:dyDescent="0.35">
      <c r="A3739" t="s">
        <v>28</v>
      </c>
      <c r="B3739" t="s">
        <v>17707</v>
      </c>
      <c r="C3739">
        <v>56</v>
      </c>
      <c r="D3739">
        <v>98</v>
      </c>
      <c r="E3739">
        <v>10</v>
      </c>
      <c r="F3739">
        <v>912</v>
      </c>
      <c r="G3739" t="s">
        <v>2754</v>
      </c>
      <c r="H3739">
        <v>10000</v>
      </c>
      <c r="I3739" s="11">
        <v>16115878</v>
      </c>
      <c r="J3739" t="s">
        <v>17708</v>
      </c>
      <c r="K3739" t="s">
        <v>2713</v>
      </c>
      <c r="L3739" t="s">
        <v>17709</v>
      </c>
      <c r="M3739">
        <v>24438</v>
      </c>
      <c r="N3739">
        <v>13433</v>
      </c>
      <c r="O3739" t="s">
        <v>2579</v>
      </c>
      <c r="P3739">
        <v>0</v>
      </c>
      <c r="Q3739" t="s">
        <v>17710</v>
      </c>
      <c r="R3739" t="s">
        <v>17711</v>
      </c>
      <c r="S3739">
        <v>194</v>
      </c>
      <c r="T3739" t="s">
        <v>37</v>
      </c>
      <c r="U3739" t="s">
        <v>38</v>
      </c>
      <c r="V3739" t="s">
        <v>569</v>
      </c>
      <c r="W3739" s="11">
        <v>8000000</v>
      </c>
      <c r="X3739">
        <v>1995</v>
      </c>
      <c r="Y3739">
        <v>1000</v>
      </c>
      <c r="Z3739">
        <v>6.6</v>
      </c>
      <c r="AA3739">
        <v>2.35</v>
      </c>
      <c r="AB3739">
        <v>0</v>
      </c>
    </row>
    <row r="3740" spans="1:28" x14ac:dyDescent="0.35">
      <c r="A3740" t="s">
        <v>28</v>
      </c>
      <c r="B3740" t="s">
        <v>14919</v>
      </c>
      <c r="C3740">
        <v>29</v>
      </c>
      <c r="D3740">
        <v>91</v>
      </c>
      <c r="E3740">
        <v>82</v>
      </c>
      <c r="F3740">
        <v>8</v>
      </c>
      <c r="G3740" t="s">
        <v>15434</v>
      </c>
      <c r="H3740">
        <v>75</v>
      </c>
      <c r="I3740" s="11">
        <v>1652472</v>
      </c>
      <c r="J3740" t="s">
        <v>1618</v>
      </c>
      <c r="K3740" t="s">
        <v>17712</v>
      </c>
      <c r="L3740" t="s">
        <v>17713</v>
      </c>
      <c r="M3740">
        <v>2843</v>
      </c>
      <c r="N3740">
        <v>102</v>
      </c>
      <c r="O3740" t="s">
        <v>17714</v>
      </c>
      <c r="P3740">
        <v>7</v>
      </c>
      <c r="Q3740" t="s">
        <v>17715</v>
      </c>
      <c r="R3740" t="s">
        <v>17716</v>
      </c>
      <c r="S3740">
        <v>25</v>
      </c>
      <c r="T3740" t="s">
        <v>1417</v>
      </c>
      <c r="U3740" t="s">
        <v>1418</v>
      </c>
      <c r="V3740" t="s">
        <v>569</v>
      </c>
      <c r="W3740" s="11">
        <v>300000</v>
      </c>
      <c r="X3740">
        <v>1996</v>
      </c>
      <c r="Y3740">
        <v>9</v>
      </c>
      <c r="Z3740">
        <v>6.9</v>
      </c>
      <c r="AA3740">
        <v>1.66</v>
      </c>
      <c r="AB3740">
        <v>166</v>
      </c>
    </row>
    <row r="3741" spans="1:28" x14ac:dyDescent="0.35">
      <c r="A3741" t="s">
        <v>28</v>
      </c>
      <c r="B3741" t="s">
        <v>6183</v>
      </c>
      <c r="C3741">
        <v>131</v>
      </c>
      <c r="D3741">
        <v>80</v>
      </c>
      <c r="E3741">
        <v>54</v>
      </c>
      <c r="F3741">
        <v>543</v>
      </c>
      <c r="G3741" t="s">
        <v>2050</v>
      </c>
      <c r="H3741">
        <v>1000</v>
      </c>
      <c r="I3741" s="11">
        <v>2360184</v>
      </c>
      <c r="J3741" t="s">
        <v>2450</v>
      </c>
      <c r="K3741" t="s">
        <v>420</v>
      </c>
      <c r="L3741" t="s">
        <v>17717</v>
      </c>
      <c r="M3741">
        <v>18035</v>
      </c>
      <c r="N3741">
        <v>3010</v>
      </c>
      <c r="O3741" t="s">
        <v>7877</v>
      </c>
      <c r="P3741">
        <v>3</v>
      </c>
      <c r="Q3741" t="s">
        <v>17718</v>
      </c>
      <c r="R3741" t="s">
        <v>17719</v>
      </c>
      <c r="S3741">
        <v>177</v>
      </c>
      <c r="T3741" t="s">
        <v>37</v>
      </c>
      <c r="U3741" t="s">
        <v>38</v>
      </c>
      <c r="V3741" t="s">
        <v>39</v>
      </c>
      <c r="W3741" s="11">
        <v>300000</v>
      </c>
      <c r="X3741">
        <v>2003</v>
      </c>
      <c r="Y3741">
        <v>806</v>
      </c>
      <c r="Z3741">
        <v>7.1</v>
      </c>
      <c r="AA3741">
        <v>1.85</v>
      </c>
      <c r="AB3741">
        <v>0</v>
      </c>
    </row>
    <row r="3742" spans="1:28" x14ac:dyDescent="0.35">
      <c r="A3742" t="s">
        <v>28</v>
      </c>
      <c r="B3742" t="s">
        <v>16541</v>
      </c>
      <c r="C3742">
        <v>88</v>
      </c>
      <c r="D3742">
        <v>76</v>
      </c>
      <c r="E3742">
        <v>129</v>
      </c>
      <c r="F3742">
        <v>26</v>
      </c>
      <c r="G3742" t="s">
        <v>17720</v>
      </c>
      <c r="H3742">
        <v>52</v>
      </c>
      <c r="I3742" s="11">
        <v>255352</v>
      </c>
      <c r="J3742" t="s">
        <v>3270</v>
      </c>
      <c r="K3742" t="s">
        <v>17721</v>
      </c>
      <c r="L3742" t="s">
        <v>17722</v>
      </c>
      <c r="M3742">
        <v>4423</v>
      </c>
      <c r="N3742">
        <v>132</v>
      </c>
      <c r="O3742" t="s">
        <v>17723</v>
      </c>
      <c r="P3742">
        <v>2</v>
      </c>
      <c r="Q3742" t="s">
        <v>17724</v>
      </c>
      <c r="R3742" t="s">
        <v>17725</v>
      </c>
      <c r="S3742">
        <v>57</v>
      </c>
      <c r="T3742" t="s">
        <v>37</v>
      </c>
      <c r="U3742" t="s">
        <v>38</v>
      </c>
      <c r="V3742" t="s">
        <v>5347</v>
      </c>
      <c r="W3742" s="11">
        <v>300000</v>
      </c>
      <c r="X3742">
        <v>2006</v>
      </c>
      <c r="Y3742">
        <v>44</v>
      </c>
      <c r="Z3742">
        <v>6.7</v>
      </c>
      <c r="AA3742">
        <v>1.66</v>
      </c>
      <c r="AB3742">
        <v>594</v>
      </c>
    </row>
    <row r="3743" spans="1:28" x14ac:dyDescent="0.35">
      <c r="A3743" t="s">
        <v>28</v>
      </c>
      <c r="B3743" t="s">
        <v>16541</v>
      </c>
      <c r="C3743">
        <v>189</v>
      </c>
      <c r="D3743">
        <v>80</v>
      </c>
      <c r="E3743">
        <v>129</v>
      </c>
      <c r="F3743">
        <v>26</v>
      </c>
      <c r="G3743" t="s">
        <v>17720</v>
      </c>
      <c r="H3743">
        <v>375</v>
      </c>
      <c r="I3743" s="11">
        <v>856942</v>
      </c>
      <c r="J3743" t="s">
        <v>3270</v>
      </c>
      <c r="K3743" t="s">
        <v>16155</v>
      </c>
      <c r="L3743" t="s">
        <v>17726</v>
      </c>
      <c r="M3743">
        <v>12241</v>
      </c>
      <c r="N3743">
        <v>460</v>
      </c>
      <c r="O3743" t="s">
        <v>17723</v>
      </c>
      <c r="P3743">
        <v>1</v>
      </c>
      <c r="Q3743" t="s">
        <v>17727</v>
      </c>
      <c r="R3743" t="s">
        <v>17728</v>
      </c>
      <c r="S3743">
        <v>112</v>
      </c>
      <c r="T3743" t="s">
        <v>37</v>
      </c>
      <c r="U3743" t="s">
        <v>38</v>
      </c>
      <c r="V3743" t="s">
        <v>569</v>
      </c>
      <c r="W3743" s="11">
        <v>200000</v>
      </c>
      <c r="X3743">
        <v>2008</v>
      </c>
      <c r="Y3743">
        <v>44</v>
      </c>
      <c r="Z3743">
        <v>7.1</v>
      </c>
      <c r="AA3743">
        <v>1.85</v>
      </c>
      <c r="AB3743">
        <v>0</v>
      </c>
    </row>
    <row r="3744" spans="1:28" x14ac:dyDescent="0.35">
      <c r="A3744" t="s">
        <v>28</v>
      </c>
      <c r="B3744" t="s">
        <v>17729</v>
      </c>
      <c r="C3744">
        <v>13</v>
      </c>
      <c r="D3744">
        <v>109</v>
      </c>
      <c r="E3744">
        <v>3</v>
      </c>
      <c r="F3744">
        <v>25</v>
      </c>
      <c r="G3744" t="s">
        <v>13387</v>
      </c>
      <c r="H3744">
        <v>54</v>
      </c>
      <c r="I3744" s="11">
        <v>5199</v>
      </c>
      <c r="J3744" t="s">
        <v>3637</v>
      </c>
      <c r="K3744" t="s">
        <v>17730</v>
      </c>
      <c r="L3744" t="s">
        <v>17731</v>
      </c>
      <c r="M3744">
        <v>720</v>
      </c>
      <c r="N3744">
        <v>185</v>
      </c>
      <c r="O3744" t="s">
        <v>17732</v>
      </c>
      <c r="P3744">
        <v>0</v>
      </c>
      <c r="Q3744" t="s">
        <v>17733</v>
      </c>
      <c r="R3744" t="s">
        <v>17734</v>
      </c>
      <c r="S3744">
        <v>23</v>
      </c>
      <c r="T3744" t="s">
        <v>37</v>
      </c>
      <c r="U3744" t="s">
        <v>38</v>
      </c>
      <c r="V3744" t="s">
        <v>569</v>
      </c>
      <c r="W3744" s="11">
        <v>200000</v>
      </c>
      <c r="X3744">
        <v>2004</v>
      </c>
      <c r="Y3744">
        <v>53</v>
      </c>
      <c r="Z3744">
        <v>6.6</v>
      </c>
      <c r="AA3744">
        <v>2.35</v>
      </c>
      <c r="AB3744">
        <v>30</v>
      </c>
    </row>
    <row r="3745" spans="1:28" x14ac:dyDescent="0.35">
      <c r="A3745" t="s">
        <v>28</v>
      </c>
      <c r="B3745" t="s">
        <v>5594</v>
      </c>
      <c r="C3745">
        <v>156</v>
      </c>
      <c r="D3745">
        <v>133</v>
      </c>
      <c r="E3745">
        <v>278</v>
      </c>
      <c r="F3745">
        <v>107</v>
      </c>
      <c r="G3745" t="s">
        <v>5595</v>
      </c>
      <c r="H3745">
        <v>5000</v>
      </c>
      <c r="I3745" s="11">
        <v>24343673</v>
      </c>
      <c r="J3745" t="s">
        <v>5596</v>
      </c>
      <c r="K3745" t="s">
        <v>1785</v>
      </c>
      <c r="L3745" t="s">
        <v>5597</v>
      </c>
      <c r="M3745">
        <v>91863</v>
      </c>
      <c r="N3745">
        <v>5405</v>
      </c>
      <c r="O3745" t="s">
        <v>5598</v>
      </c>
      <c r="P3745">
        <v>0</v>
      </c>
      <c r="Q3745" t="s">
        <v>5599</v>
      </c>
      <c r="R3745" t="s">
        <v>5600</v>
      </c>
      <c r="S3745">
        <v>524</v>
      </c>
      <c r="T3745" t="s">
        <v>37</v>
      </c>
      <c r="U3745" t="s">
        <v>38</v>
      </c>
      <c r="V3745" t="s">
        <v>39</v>
      </c>
      <c r="W3745" s="11">
        <v>45000000</v>
      </c>
      <c r="X3745">
        <v>2007</v>
      </c>
      <c r="Y3745">
        <v>117</v>
      </c>
      <c r="Z3745">
        <v>7.4</v>
      </c>
      <c r="AA3745">
        <v>2.35</v>
      </c>
      <c r="AB3745">
        <v>14000</v>
      </c>
    </row>
    <row r="3746" spans="1:28" x14ac:dyDescent="0.35">
      <c r="A3746" t="s">
        <v>28</v>
      </c>
      <c r="B3746" t="s">
        <v>17735</v>
      </c>
      <c r="C3746">
        <v>10</v>
      </c>
      <c r="D3746">
        <v>95</v>
      </c>
      <c r="E3746">
        <v>0</v>
      </c>
      <c r="F3746">
        <v>309</v>
      </c>
      <c r="G3746" t="s">
        <v>4426</v>
      </c>
      <c r="H3746">
        <v>685</v>
      </c>
      <c r="I3746" s="11">
        <v>2468</v>
      </c>
      <c r="J3746" t="s">
        <v>9667</v>
      </c>
      <c r="K3746" t="s">
        <v>8526</v>
      </c>
      <c r="L3746" t="s">
        <v>17736</v>
      </c>
      <c r="M3746">
        <v>241</v>
      </c>
      <c r="N3746">
        <v>2048</v>
      </c>
      <c r="O3746" t="s">
        <v>11437</v>
      </c>
      <c r="P3746">
        <v>3</v>
      </c>
      <c r="Q3746" t="s">
        <v>17737</v>
      </c>
      <c r="R3746" t="s">
        <v>17738</v>
      </c>
      <c r="S3746">
        <v>5</v>
      </c>
      <c r="T3746" t="s">
        <v>37</v>
      </c>
      <c r="U3746" t="s">
        <v>38</v>
      </c>
      <c r="V3746" t="s">
        <v>569</v>
      </c>
      <c r="W3746" s="11">
        <v>300000</v>
      </c>
      <c r="X3746">
        <v>2014</v>
      </c>
      <c r="Y3746">
        <v>665</v>
      </c>
      <c r="Z3746">
        <v>4.8</v>
      </c>
      <c r="AA3746">
        <v>1.85</v>
      </c>
      <c r="AB3746">
        <v>261</v>
      </c>
    </row>
    <row r="3747" spans="1:28" x14ac:dyDescent="0.35">
      <c r="A3747" t="s">
        <v>28</v>
      </c>
      <c r="B3747" t="s">
        <v>17739</v>
      </c>
      <c r="C3747">
        <v>286</v>
      </c>
      <c r="D3747">
        <v>90</v>
      </c>
      <c r="E3747">
        <v>25</v>
      </c>
      <c r="F3747">
        <v>235</v>
      </c>
      <c r="G3747" t="s">
        <v>11263</v>
      </c>
      <c r="H3747">
        <v>601</v>
      </c>
      <c r="I3747" s="11">
        <v>318622</v>
      </c>
      <c r="J3747" t="s">
        <v>5407</v>
      </c>
      <c r="K3747" t="s">
        <v>8770</v>
      </c>
      <c r="L3747" t="s">
        <v>17740</v>
      </c>
      <c r="M3747">
        <v>24668</v>
      </c>
      <c r="N3747">
        <v>1734</v>
      </c>
      <c r="O3747" t="s">
        <v>17741</v>
      </c>
      <c r="P3747">
        <v>0</v>
      </c>
      <c r="Q3747" t="s">
        <v>17742</v>
      </c>
      <c r="R3747" t="s">
        <v>17743</v>
      </c>
      <c r="S3747">
        <v>175</v>
      </c>
      <c r="T3747" t="s">
        <v>37</v>
      </c>
      <c r="U3747" t="s">
        <v>38</v>
      </c>
      <c r="V3747" t="s">
        <v>569</v>
      </c>
      <c r="W3747" s="11">
        <v>270000</v>
      </c>
      <c r="X3747">
        <v>2012</v>
      </c>
      <c r="Y3747">
        <v>260</v>
      </c>
      <c r="Z3747">
        <v>6.4</v>
      </c>
      <c r="AA3747">
        <v>2.35</v>
      </c>
      <c r="AB3747">
        <v>0</v>
      </c>
    </row>
    <row r="3748" spans="1:28" x14ac:dyDescent="0.35">
      <c r="A3748" t="s">
        <v>28</v>
      </c>
      <c r="B3748" t="s">
        <v>6771</v>
      </c>
      <c r="C3748">
        <v>147</v>
      </c>
      <c r="D3748">
        <v>113</v>
      </c>
      <c r="E3748">
        <v>0</v>
      </c>
      <c r="F3748">
        <v>781</v>
      </c>
      <c r="G3748" t="s">
        <v>2021</v>
      </c>
      <c r="H3748">
        <v>13000</v>
      </c>
      <c r="I3748" s="11">
        <v>12006514</v>
      </c>
      <c r="J3748" t="s">
        <v>1375</v>
      </c>
      <c r="K3748" t="s">
        <v>1124</v>
      </c>
      <c r="L3748" t="s">
        <v>17744</v>
      </c>
      <c r="M3748">
        <v>114070</v>
      </c>
      <c r="N3748">
        <v>15765</v>
      </c>
      <c r="O3748" t="s">
        <v>7643</v>
      </c>
      <c r="P3748">
        <v>5</v>
      </c>
      <c r="Q3748" t="s">
        <v>17745</v>
      </c>
      <c r="R3748" t="s">
        <v>17746</v>
      </c>
      <c r="S3748">
        <v>500</v>
      </c>
      <c r="T3748" t="s">
        <v>37</v>
      </c>
      <c r="U3748" t="s">
        <v>38</v>
      </c>
      <c r="V3748" t="s">
        <v>569</v>
      </c>
      <c r="W3748" s="11">
        <v>250000</v>
      </c>
      <c r="X3748">
        <v>1997</v>
      </c>
      <c r="Y3748">
        <v>1000</v>
      </c>
      <c r="Z3748">
        <v>7.3</v>
      </c>
      <c r="AA3748">
        <v>1.85</v>
      </c>
      <c r="AB3748">
        <v>0</v>
      </c>
    </row>
    <row r="3749" spans="1:28" x14ac:dyDescent="0.35">
      <c r="A3749" t="s">
        <v>28</v>
      </c>
      <c r="B3749" t="s">
        <v>14114</v>
      </c>
      <c r="C3749">
        <v>71</v>
      </c>
      <c r="D3749">
        <v>91</v>
      </c>
      <c r="E3749">
        <v>132</v>
      </c>
      <c r="F3749">
        <v>225</v>
      </c>
      <c r="G3749" t="s">
        <v>7859</v>
      </c>
      <c r="H3749">
        <v>400</v>
      </c>
      <c r="I3749" s="11">
        <v>4186931</v>
      </c>
      <c r="J3749" t="s">
        <v>1375</v>
      </c>
      <c r="K3749" t="s">
        <v>8002</v>
      </c>
      <c r="L3749" t="s">
        <v>17747</v>
      </c>
      <c r="M3749">
        <v>6041</v>
      </c>
      <c r="N3749">
        <v>1330</v>
      </c>
      <c r="O3749" t="s">
        <v>17748</v>
      </c>
      <c r="P3749">
        <v>3</v>
      </c>
      <c r="Q3749" t="s">
        <v>17749</v>
      </c>
      <c r="R3749" t="s">
        <v>17750</v>
      </c>
      <c r="S3749">
        <v>85</v>
      </c>
      <c r="T3749" t="s">
        <v>37</v>
      </c>
      <c r="U3749" t="s">
        <v>38</v>
      </c>
      <c r="V3749" t="s">
        <v>569</v>
      </c>
      <c r="W3749" s="11">
        <v>250000</v>
      </c>
      <c r="X3749">
        <v>2001</v>
      </c>
      <c r="Y3749">
        <v>286</v>
      </c>
      <c r="Z3749">
        <v>6.9</v>
      </c>
      <c r="AA3749">
        <v>1.85</v>
      </c>
      <c r="AB3749">
        <v>169</v>
      </c>
    </row>
    <row r="3750" spans="1:28" x14ac:dyDescent="0.35">
      <c r="A3750" t="s">
        <v>28</v>
      </c>
      <c r="B3750" t="s">
        <v>398</v>
      </c>
      <c r="C3750">
        <v>51</v>
      </c>
      <c r="D3750">
        <v>98</v>
      </c>
      <c r="E3750">
        <v>681</v>
      </c>
      <c r="F3750">
        <v>13</v>
      </c>
      <c r="G3750" t="s">
        <v>17751</v>
      </c>
      <c r="H3750">
        <v>94</v>
      </c>
      <c r="I3750" s="11">
        <v>3799339</v>
      </c>
      <c r="J3750" t="s">
        <v>4618</v>
      </c>
      <c r="K3750" t="s">
        <v>17752</v>
      </c>
      <c r="L3750" t="s">
        <v>17753</v>
      </c>
      <c r="M3750">
        <v>8000</v>
      </c>
      <c r="N3750">
        <v>139</v>
      </c>
      <c r="O3750" t="s">
        <v>17754</v>
      </c>
      <c r="P3750">
        <v>1</v>
      </c>
      <c r="Q3750" t="s">
        <v>17755</v>
      </c>
      <c r="R3750" t="s">
        <v>17756</v>
      </c>
      <c r="S3750">
        <v>138</v>
      </c>
      <c r="T3750" t="s">
        <v>37</v>
      </c>
      <c r="U3750" t="s">
        <v>38</v>
      </c>
      <c r="V3750" t="s">
        <v>569</v>
      </c>
      <c r="W3750" s="11">
        <v>250000</v>
      </c>
      <c r="X3750">
        <v>2002</v>
      </c>
      <c r="Y3750">
        <v>26</v>
      </c>
      <c r="Z3750">
        <v>7.2</v>
      </c>
      <c r="AA3750">
        <v>1.85</v>
      </c>
      <c r="AB3750">
        <v>661</v>
      </c>
    </row>
    <row r="3751" spans="1:28" x14ac:dyDescent="0.35">
      <c r="A3751" t="s">
        <v>28</v>
      </c>
      <c r="B3751" t="s">
        <v>17757</v>
      </c>
      <c r="C3751">
        <v>23</v>
      </c>
      <c r="D3751">
        <v>94</v>
      </c>
      <c r="E3751">
        <v>4</v>
      </c>
      <c r="F3751">
        <v>10</v>
      </c>
      <c r="G3751" t="s">
        <v>14174</v>
      </c>
      <c r="H3751">
        <v>360</v>
      </c>
      <c r="I3751" s="11">
        <v>1977544</v>
      </c>
      <c r="J3751" t="s">
        <v>1375</v>
      </c>
      <c r="K3751" t="s">
        <v>11755</v>
      </c>
      <c r="L3751" t="s">
        <v>17758</v>
      </c>
      <c r="M3751">
        <v>3513</v>
      </c>
      <c r="N3751">
        <v>656</v>
      </c>
      <c r="O3751" t="s">
        <v>17759</v>
      </c>
      <c r="P3751">
        <v>0</v>
      </c>
      <c r="Q3751" t="s">
        <v>17760</v>
      </c>
      <c r="R3751" t="s">
        <v>17761</v>
      </c>
      <c r="S3751">
        <v>36</v>
      </c>
      <c r="T3751" t="s">
        <v>37</v>
      </c>
      <c r="U3751" t="s">
        <v>38</v>
      </c>
      <c r="V3751" t="s">
        <v>569</v>
      </c>
      <c r="W3751" s="11">
        <v>250000</v>
      </c>
      <c r="X3751">
        <v>1995</v>
      </c>
      <c r="Y3751">
        <v>273</v>
      </c>
      <c r="Z3751">
        <v>6.5</v>
      </c>
      <c r="AA3751">
        <v>1.85</v>
      </c>
      <c r="AB3751">
        <v>423</v>
      </c>
    </row>
    <row r="3752" spans="1:28" x14ac:dyDescent="0.35">
      <c r="A3752" t="s">
        <v>28</v>
      </c>
      <c r="B3752" t="s">
        <v>8395</v>
      </c>
      <c r="C3752">
        <v>59</v>
      </c>
      <c r="D3752">
        <v>96</v>
      </c>
      <c r="E3752">
        <v>44</v>
      </c>
      <c r="F3752">
        <v>129</v>
      </c>
      <c r="G3752" t="s">
        <v>9922</v>
      </c>
      <c r="H3752">
        <v>625</v>
      </c>
      <c r="I3752" s="11">
        <v>1050600</v>
      </c>
      <c r="J3752" t="s">
        <v>2450</v>
      </c>
      <c r="K3752" t="s">
        <v>4801</v>
      </c>
      <c r="L3752" t="s">
        <v>17762</v>
      </c>
      <c r="M3752">
        <v>4662</v>
      </c>
      <c r="N3752">
        <v>1378</v>
      </c>
      <c r="O3752" t="s">
        <v>193</v>
      </c>
      <c r="P3752">
        <v>0</v>
      </c>
      <c r="Q3752" t="s">
        <v>17763</v>
      </c>
      <c r="R3752" t="s">
        <v>17764</v>
      </c>
      <c r="S3752">
        <v>136</v>
      </c>
      <c r="T3752" t="s">
        <v>37</v>
      </c>
      <c r="U3752" t="s">
        <v>38</v>
      </c>
      <c r="V3752" t="s">
        <v>569</v>
      </c>
      <c r="W3752" s="11">
        <v>250000</v>
      </c>
      <c r="X3752">
        <v>2000</v>
      </c>
      <c r="Y3752">
        <v>487</v>
      </c>
      <c r="Z3752">
        <v>6.6</v>
      </c>
      <c r="AA3752">
        <v>1.85</v>
      </c>
      <c r="AB3752">
        <v>170</v>
      </c>
    </row>
    <row r="3753" spans="1:28" x14ac:dyDescent="0.35">
      <c r="A3753" t="s">
        <v>28</v>
      </c>
      <c r="B3753" t="s">
        <v>17765</v>
      </c>
      <c r="C3753">
        <v>9</v>
      </c>
      <c r="D3753">
        <v>100</v>
      </c>
      <c r="E3753">
        <v>0</v>
      </c>
      <c r="F3753">
        <v>51</v>
      </c>
      <c r="G3753" t="s">
        <v>17766</v>
      </c>
      <c r="H3753">
        <v>250</v>
      </c>
      <c r="I3753" s="11">
        <v>902835</v>
      </c>
      <c r="J3753" t="s">
        <v>1375</v>
      </c>
      <c r="K3753" t="s">
        <v>17767</v>
      </c>
      <c r="L3753" t="s">
        <v>17768</v>
      </c>
      <c r="M3753">
        <v>1489</v>
      </c>
      <c r="N3753">
        <v>454</v>
      </c>
      <c r="O3753" t="s">
        <v>17769</v>
      </c>
      <c r="P3753">
        <v>2</v>
      </c>
      <c r="Q3753" t="s">
        <v>17770</v>
      </c>
      <c r="R3753" t="s">
        <v>17771</v>
      </c>
      <c r="S3753">
        <v>40</v>
      </c>
      <c r="T3753" t="s">
        <v>37</v>
      </c>
      <c r="U3753" t="s">
        <v>38</v>
      </c>
      <c r="V3753" t="s">
        <v>5347</v>
      </c>
      <c r="W3753" s="11">
        <v>250000</v>
      </c>
      <c r="X3753">
        <v>2001</v>
      </c>
      <c r="Y3753">
        <v>89</v>
      </c>
      <c r="Z3753">
        <v>6.7</v>
      </c>
      <c r="AA3753">
        <v>1.85</v>
      </c>
      <c r="AB3753">
        <v>133</v>
      </c>
    </row>
    <row r="3754" spans="1:28" x14ac:dyDescent="0.35">
      <c r="A3754" t="s">
        <v>28</v>
      </c>
      <c r="B3754" t="s">
        <v>8081</v>
      </c>
      <c r="C3754">
        <v>99</v>
      </c>
      <c r="D3754">
        <v>90</v>
      </c>
      <c r="E3754">
        <v>165</v>
      </c>
      <c r="F3754">
        <v>319</v>
      </c>
      <c r="G3754" t="s">
        <v>7515</v>
      </c>
      <c r="H3754">
        <v>686</v>
      </c>
      <c r="I3754" s="11">
        <v>489220</v>
      </c>
      <c r="J3754" t="s">
        <v>4816</v>
      </c>
      <c r="K3754" t="s">
        <v>8082</v>
      </c>
      <c r="L3754" t="s">
        <v>17772</v>
      </c>
      <c r="M3754">
        <v>160511</v>
      </c>
      <c r="N3754">
        <v>1743</v>
      </c>
      <c r="O3754" t="s">
        <v>11901</v>
      </c>
      <c r="P3754">
        <v>0</v>
      </c>
      <c r="Q3754" t="s">
        <v>17773</v>
      </c>
      <c r="R3754" t="s">
        <v>17774</v>
      </c>
      <c r="S3754">
        <v>696</v>
      </c>
      <c r="T3754" t="s">
        <v>37</v>
      </c>
      <c r="U3754" t="s">
        <v>263</v>
      </c>
      <c r="V3754" t="s">
        <v>569</v>
      </c>
      <c r="W3754" s="11">
        <v>365000</v>
      </c>
      <c r="X3754">
        <v>1997</v>
      </c>
      <c r="Y3754">
        <v>648</v>
      </c>
      <c r="Z3754">
        <v>7.3</v>
      </c>
      <c r="AA3754">
        <v>1.85</v>
      </c>
      <c r="AB3754">
        <v>11000</v>
      </c>
    </row>
    <row r="3755" spans="1:28" x14ac:dyDescent="0.35">
      <c r="A3755" t="s">
        <v>28</v>
      </c>
      <c r="B3755" t="s">
        <v>17775</v>
      </c>
      <c r="C3755">
        <v>19</v>
      </c>
      <c r="D3755">
        <v>75</v>
      </c>
      <c r="E3755">
        <v>45</v>
      </c>
      <c r="F3755">
        <v>0</v>
      </c>
      <c r="G3755" t="s">
        <v>17776</v>
      </c>
      <c r="H3755">
        <v>5</v>
      </c>
      <c r="I3755" s="11">
        <v>203134</v>
      </c>
      <c r="J3755" t="s">
        <v>17777</v>
      </c>
      <c r="K3755" t="s">
        <v>17778</v>
      </c>
      <c r="L3755" t="s">
        <v>17779</v>
      </c>
      <c r="M3755">
        <v>1428</v>
      </c>
      <c r="N3755">
        <v>7</v>
      </c>
      <c r="O3755" t="s">
        <v>17780</v>
      </c>
      <c r="P3755">
        <v>0</v>
      </c>
      <c r="Q3755" t="s">
        <v>17781</v>
      </c>
      <c r="R3755" t="s">
        <v>17782</v>
      </c>
      <c r="S3755">
        <v>21</v>
      </c>
      <c r="T3755" t="s">
        <v>37</v>
      </c>
      <c r="U3755" t="s">
        <v>38</v>
      </c>
      <c r="V3755" t="s">
        <v>569</v>
      </c>
      <c r="W3755" s="11">
        <v>250000</v>
      </c>
      <c r="X3755">
        <v>1997</v>
      </c>
      <c r="Y3755">
        <v>2</v>
      </c>
      <c r="Z3755">
        <v>7</v>
      </c>
      <c r="AA3755">
        <v>1.85</v>
      </c>
      <c r="AB3755">
        <v>178</v>
      </c>
    </row>
    <row r="3756" spans="1:28" x14ac:dyDescent="0.35">
      <c r="A3756" t="s">
        <v>28</v>
      </c>
      <c r="B3756" t="s">
        <v>17523</v>
      </c>
      <c r="C3756">
        <v>43</v>
      </c>
      <c r="D3756">
        <v>78</v>
      </c>
      <c r="E3756">
        <v>7</v>
      </c>
      <c r="F3756">
        <v>142</v>
      </c>
      <c r="G3756" t="s">
        <v>6316</v>
      </c>
      <c r="H3756">
        <v>308</v>
      </c>
      <c r="I3756" s="11">
        <v>191309</v>
      </c>
      <c r="J3756" t="s">
        <v>1861</v>
      </c>
      <c r="K3756" t="s">
        <v>17783</v>
      </c>
      <c r="L3756" t="s">
        <v>17784</v>
      </c>
      <c r="M3756">
        <v>2787</v>
      </c>
      <c r="N3756">
        <v>1008</v>
      </c>
      <c r="O3756" t="s">
        <v>7544</v>
      </c>
      <c r="P3756">
        <v>1</v>
      </c>
      <c r="Q3756" t="s">
        <v>17785</v>
      </c>
      <c r="R3756" t="s">
        <v>17786</v>
      </c>
      <c r="S3756">
        <v>64</v>
      </c>
      <c r="T3756" t="s">
        <v>37</v>
      </c>
      <c r="U3756" t="s">
        <v>38</v>
      </c>
      <c r="V3756" t="s">
        <v>569</v>
      </c>
      <c r="W3756" s="11">
        <v>150000</v>
      </c>
      <c r="X3756">
        <v>2004</v>
      </c>
      <c r="Y3756">
        <v>249</v>
      </c>
      <c r="Z3756">
        <v>5.5</v>
      </c>
      <c r="AA3756">
        <v>1.85</v>
      </c>
      <c r="AB3756">
        <v>98</v>
      </c>
    </row>
    <row r="3757" spans="1:28" x14ac:dyDescent="0.35">
      <c r="A3757" t="s">
        <v>28</v>
      </c>
      <c r="B3757" t="s">
        <v>17787</v>
      </c>
      <c r="C3757">
        <v>206</v>
      </c>
      <c r="D3757">
        <v>90</v>
      </c>
      <c r="E3757">
        <v>52</v>
      </c>
      <c r="F3757">
        <v>224</v>
      </c>
      <c r="G3757" t="s">
        <v>17788</v>
      </c>
      <c r="H3757">
        <v>34000</v>
      </c>
      <c r="I3757" s="11">
        <v>3388210</v>
      </c>
      <c r="J3757" t="s">
        <v>209</v>
      </c>
      <c r="K3757" t="s">
        <v>342</v>
      </c>
      <c r="L3757" t="s">
        <v>17789</v>
      </c>
      <c r="M3757">
        <v>46813</v>
      </c>
      <c r="N3757">
        <v>34983</v>
      </c>
      <c r="O3757" t="s">
        <v>17790</v>
      </c>
      <c r="P3757">
        <v>1</v>
      </c>
      <c r="Q3757" t="s">
        <v>17791</v>
      </c>
      <c r="R3757" t="s">
        <v>17792</v>
      </c>
      <c r="S3757">
        <v>150</v>
      </c>
      <c r="T3757" t="s">
        <v>37</v>
      </c>
      <c r="U3757" t="s">
        <v>38</v>
      </c>
      <c r="V3757" t="s">
        <v>39</v>
      </c>
      <c r="W3757" s="11">
        <v>250000</v>
      </c>
      <c r="X3757">
        <v>2011</v>
      </c>
      <c r="Y3757">
        <v>487</v>
      </c>
      <c r="Z3757">
        <v>6.7</v>
      </c>
      <c r="AA3757">
        <v>1.78</v>
      </c>
      <c r="AB3757">
        <v>12000</v>
      </c>
    </row>
    <row r="3758" spans="1:28" x14ac:dyDescent="0.35">
      <c r="A3758" t="s">
        <v>28</v>
      </c>
      <c r="B3758" t="s">
        <v>12583</v>
      </c>
      <c r="C3758">
        <v>162</v>
      </c>
      <c r="D3758">
        <v>99</v>
      </c>
      <c r="E3758">
        <v>261</v>
      </c>
      <c r="F3758">
        <v>461</v>
      </c>
      <c r="G3758" t="s">
        <v>5753</v>
      </c>
      <c r="H3758">
        <v>924</v>
      </c>
      <c r="I3758" s="11">
        <v>49494</v>
      </c>
      <c r="J3758" t="s">
        <v>3911</v>
      </c>
      <c r="K3758" t="s">
        <v>6697</v>
      </c>
      <c r="L3758" t="s">
        <v>17793</v>
      </c>
      <c r="M3758">
        <v>8511</v>
      </c>
      <c r="N3758">
        <v>2862</v>
      </c>
      <c r="O3758" t="s">
        <v>17794</v>
      </c>
      <c r="P3758">
        <v>0</v>
      </c>
      <c r="Q3758" t="s">
        <v>17795</v>
      </c>
      <c r="R3758" t="s">
        <v>17796</v>
      </c>
      <c r="S3758">
        <v>87</v>
      </c>
      <c r="T3758" t="s">
        <v>37</v>
      </c>
      <c r="U3758" t="s">
        <v>38</v>
      </c>
      <c r="V3758" t="s">
        <v>569</v>
      </c>
      <c r="W3758" s="11">
        <v>250000</v>
      </c>
      <c r="X3758">
        <v>2013</v>
      </c>
      <c r="Y3758">
        <v>835</v>
      </c>
      <c r="Z3758">
        <v>3.9</v>
      </c>
      <c r="AA3758">
        <v>2.35</v>
      </c>
      <c r="AB3758">
        <v>0</v>
      </c>
    </row>
    <row r="3759" spans="1:28" x14ac:dyDescent="0.35">
      <c r="A3759" t="s">
        <v>28</v>
      </c>
      <c r="B3759" t="s">
        <v>11009</v>
      </c>
      <c r="C3759">
        <v>85</v>
      </c>
      <c r="D3759">
        <v>92</v>
      </c>
      <c r="E3759">
        <v>337</v>
      </c>
      <c r="F3759">
        <v>22</v>
      </c>
      <c r="G3759" t="s">
        <v>17797</v>
      </c>
      <c r="H3759">
        <v>35</v>
      </c>
      <c r="I3759" s="11">
        <v>45661</v>
      </c>
      <c r="J3759" t="s">
        <v>3911</v>
      </c>
      <c r="K3759" t="s">
        <v>17798</v>
      </c>
      <c r="L3759" t="s">
        <v>17799</v>
      </c>
      <c r="M3759">
        <v>7148</v>
      </c>
      <c r="N3759">
        <v>114</v>
      </c>
      <c r="O3759" t="s">
        <v>17800</v>
      </c>
      <c r="P3759">
        <v>0</v>
      </c>
      <c r="Q3759" t="s">
        <v>17801</v>
      </c>
      <c r="R3759" t="s">
        <v>17802</v>
      </c>
      <c r="S3759">
        <v>32</v>
      </c>
      <c r="T3759" t="s">
        <v>37</v>
      </c>
      <c r="U3759" t="s">
        <v>38</v>
      </c>
      <c r="V3759" t="s">
        <v>39</v>
      </c>
      <c r="X3759">
        <v>2007</v>
      </c>
      <c r="Y3759">
        <v>32</v>
      </c>
      <c r="Z3759">
        <v>7.3</v>
      </c>
      <c r="AA3759">
        <v>2.35</v>
      </c>
      <c r="AB3759">
        <v>773</v>
      </c>
    </row>
    <row r="3760" spans="1:28" x14ac:dyDescent="0.35">
      <c r="A3760" t="s">
        <v>28</v>
      </c>
      <c r="B3760" t="s">
        <v>17803</v>
      </c>
      <c r="C3760">
        <v>17</v>
      </c>
      <c r="D3760">
        <v>108</v>
      </c>
      <c r="E3760">
        <v>0</v>
      </c>
      <c r="F3760">
        <v>142</v>
      </c>
      <c r="G3760" t="s">
        <v>17804</v>
      </c>
      <c r="H3760">
        <v>431</v>
      </c>
      <c r="J3760" t="s">
        <v>6232</v>
      </c>
      <c r="K3760" t="s">
        <v>17805</v>
      </c>
      <c r="L3760" t="s">
        <v>17806</v>
      </c>
      <c r="M3760">
        <v>330</v>
      </c>
      <c r="N3760">
        <v>1087</v>
      </c>
      <c r="O3760" t="s">
        <v>17807</v>
      </c>
      <c r="P3760">
        <v>3</v>
      </c>
      <c r="R3760" t="s">
        <v>17808</v>
      </c>
      <c r="S3760">
        <v>2</v>
      </c>
      <c r="T3760" t="s">
        <v>37</v>
      </c>
      <c r="U3760" t="s">
        <v>38</v>
      </c>
      <c r="W3760" s="11">
        <v>250000</v>
      </c>
      <c r="X3760">
        <v>2013</v>
      </c>
      <c r="Y3760">
        <v>297</v>
      </c>
      <c r="Z3760">
        <v>7.1</v>
      </c>
      <c r="AA3760">
        <v>1.85</v>
      </c>
      <c r="AB3760">
        <v>231</v>
      </c>
    </row>
    <row r="3761" spans="1:28" x14ac:dyDescent="0.35">
      <c r="A3761" t="s">
        <v>28</v>
      </c>
      <c r="B3761" t="s">
        <v>17809</v>
      </c>
      <c r="C3761">
        <v>22</v>
      </c>
      <c r="D3761">
        <v>86</v>
      </c>
      <c r="E3761">
        <v>15</v>
      </c>
      <c r="F3761">
        <v>0</v>
      </c>
      <c r="G3761" t="s">
        <v>17810</v>
      </c>
      <c r="H3761">
        <v>2</v>
      </c>
      <c r="I3761" s="11">
        <v>111300</v>
      </c>
      <c r="J3761" t="s">
        <v>65</v>
      </c>
      <c r="K3761" t="s">
        <v>17811</v>
      </c>
      <c r="L3761" t="s">
        <v>17812</v>
      </c>
      <c r="M3761">
        <v>575</v>
      </c>
      <c r="N3761">
        <v>2</v>
      </c>
      <c r="O3761" t="s">
        <v>17813</v>
      </c>
      <c r="P3761">
        <v>0</v>
      </c>
      <c r="Q3761" t="s">
        <v>17814</v>
      </c>
      <c r="R3761" t="s">
        <v>17815</v>
      </c>
      <c r="S3761">
        <v>6</v>
      </c>
      <c r="T3761" t="s">
        <v>37</v>
      </c>
      <c r="U3761" t="s">
        <v>38</v>
      </c>
      <c r="V3761" t="s">
        <v>4621</v>
      </c>
      <c r="W3761" s="11">
        <v>225000</v>
      </c>
      <c r="X3761">
        <v>2012</v>
      </c>
      <c r="Y3761">
        <v>0</v>
      </c>
      <c r="Z3761">
        <v>7.5</v>
      </c>
      <c r="AA3761">
        <v>2.35</v>
      </c>
      <c r="AB3761">
        <v>801</v>
      </c>
    </row>
    <row r="3762" spans="1:28" x14ac:dyDescent="0.35">
      <c r="A3762" t="s">
        <v>28</v>
      </c>
      <c r="B3762" t="s">
        <v>17816</v>
      </c>
      <c r="C3762">
        <v>38</v>
      </c>
      <c r="D3762">
        <v>106</v>
      </c>
      <c r="E3762">
        <v>0</v>
      </c>
      <c r="F3762">
        <v>131</v>
      </c>
      <c r="G3762" t="s">
        <v>3792</v>
      </c>
      <c r="H3762">
        <v>254</v>
      </c>
      <c r="I3762" s="11">
        <v>1027119</v>
      </c>
      <c r="J3762" t="s">
        <v>3270</v>
      </c>
      <c r="K3762" t="s">
        <v>11916</v>
      </c>
      <c r="L3762" t="s">
        <v>17817</v>
      </c>
      <c r="M3762">
        <v>2742</v>
      </c>
      <c r="N3762">
        <v>964</v>
      </c>
      <c r="O3762" t="s">
        <v>17818</v>
      </c>
      <c r="P3762">
        <v>1</v>
      </c>
      <c r="Q3762" t="s">
        <v>17819</v>
      </c>
      <c r="R3762" t="s">
        <v>17820</v>
      </c>
      <c r="S3762">
        <v>73</v>
      </c>
      <c r="T3762" t="s">
        <v>37</v>
      </c>
      <c r="U3762" t="s">
        <v>38</v>
      </c>
      <c r="V3762" t="s">
        <v>569</v>
      </c>
      <c r="W3762" s="11">
        <v>225000</v>
      </c>
      <c r="X3762">
        <v>2000</v>
      </c>
      <c r="Y3762">
        <v>147</v>
      </c>
      <c r="Z3762">
        <v>7</v>
      </c>
      <c r="AA3762">
        <v>1.85</v>
      </c>
      <c r="AB3762">
        <v>72</v>
      </c>
    </row>
    <row r="3763" spans="1:28" x14ac:dyDescent="0.35">
      <c r="A3763" t="s">
        <v>720</v>
      </c>
      <c r="B3763" t="s">
        <v>17821</v>
      </c>
      <c r="C3763">
        <v>67</v>
      </c>
      <c r="D3763">
        <v>80</v>
      </c>
      <c r="E3763">
        <v>7</v>
      </c>
      <c r="F3763">
        <v>21</v>
      </c>
      <c r="G3763" t="s">
        <v>17822</v>
      </c>
      <c r="H3763">
        <v>57</v>
      </c>
      <c r="I3763" s="11">
        <v>5000000</v>
      </c>
      <c r="J3763" t="s">
        <v>17823</v>
      </c>
      <c r="K3763" t="s">
        <v>17824</v>
      </c>
      <c r="L3763" t="s">
        <v>17825</v>
      </c>
      <c r="M3763">
        <v>4812</v>
      </c>
      <c r="N3763">
        <v>205</v>
      </c>
      <c r="O3763" t="s">
        <v>17826</v>
      </c>
      <c r="P3763">
        <v>0</v>
      </c>
      <c r="Q3763" t="s">
        <v>17827</v>
      </c>
      <c r="R3763" t="s">
        <v>17828</v>
      </c>
      <c r="S3763">
        <v>88</v>
      </c>
      <c r="T3763" t="s">
        <v>37</v>
      </c>
      <c r="U3763" t="s">
        <v>38</v>
      </c>
      <c r="V3763" t="s">
        <v>5738</v>
      </c>
      <c r="W3763" s="11">
        <v>210000</v>
      </c>
      <c r="X3763">
        <v>1953</v>
      </c>
      <c r="Y3763">
        <v>40</v>
      </c>
      <c r="Z3763">
        <v>6.7</v>
      </c>
      <c r="AA3763">
        <v>1.37</v>
      </c>
      <c r="AB3763">
        <v>465</v>
      </c>
    </row>
    <row r="3764" spans="1:28" x14ac:dyDescent="0.35">
      <c r="A3764" t="s">
        <v>28</v>
      </c>
      <c r="B3764" t="s">
        <v>511</v>
      </c>
      <c r="C3764">
        <v>77</v>
      </c>
      <c r="D3764">
        <v>96</v>
      </c>
      <c r="E3764">
        <v>218</v>
      </c>
      <c r="F3764">
        <v>31</v>
      </c>
      <c r="G3764" t="s">
        <v>17829</v>
      </c>
      <c r="H3764">
        <v>4000</v>
      </c>
      <c r="I3764" s="11">
        <v>4505922</v>
      </c>
      <c r="J3764" t="s">
        <v>2450</v>
      </c>
      <c r="K3764" t="s">
        <v>245</v>
      </c>
      <c r="L3764" t="s">
        <v>17830</v>
      </c>
      <c r="M3764">
        <v>63951</v>
      </c>
      <c r="N3764">
        <v>4230</v>
      </c>
      <c r="O3764" t="s">
        <v>17831</v>
      </c>
      <c r="P3764">
        <v>0</v>
      </c>
      <c r="Q3764" t="s">
        <v>17832</v>
      </c>
      <c r="R3764" t="s">
        <v>17833</v>
      </c>
      <c r="S3764">
        <v>252</v>
      </c>
      <c r="T3764" t="s">
        <v>37</v>
      </c>
      <c r="U3764" t="s">
        <v>38</v>
      </c>
      <c r="V3764" t="s">
        <v>569</v>
      </c>
      <c r="W3764" s="11">
        <v>200000</v>
      </c>
      <c r="X3764">
        <v>1996</v>
      </c>
      <c r="Y3764">
        <v>135</v>
      </c>
      <c r="Z3764">
        <v>7.4</v>
      </c>
      <c r="AA3764">
        <v>1.85</v>
      </c>
      <c r="AB3764">
        <v>0</v>
      </c>
    </row>
    <row r="3765" spans="1:28" x14ac:dyDescent="0.35">
      <c r="A3765" t="s">
        <v>28</v>
      </c>
      <c r="B3765" t="s">
        <v>8179</v>
      </c>
      <c r="C3765">
        <v>122</v>
      </c>
      <c r="D3765">
        <v>99</v>
      </c>
      <c r="E3765">
        <v>0</v>
      </c>
      <c r="F3765">
        <v>93</v>
      </c>
      <c r="G3765" t="s">
        <v>17834</v>
      </c>
      <c r="H3765">
        <v>16000</v>
      </c>
      <c r="I3765" s="11">
        <v>3500000</v>
      </c>
      <c r="J3765" t="s">
        <v>9365</v>
      </c>
      <c r="K3765" t="s">
        <v>3541</v>
      </c>
      <c r="L3765" t="s">
        <v>17835</v>
      </c>
      <c r="M3765">
        <v>147566</v>
      </c>
      <c r="N3765">
        <v>16534</v>
      </c>
      <c r="O3765" t="s">
        <v>17836</v>
      </c>
      <c r="P3765">
        <v>1</v>
      </c>
      <c r="Q3765" t="s">
        <v>17837</v>
      </c>
      <c r="R3765" t="s">
        <v>17838</v>
      </c>
      <c r="S3765">
        <v>235</v>
      </c>
      <c r="T3765" t="s">
        <v>9146</v>
      </c>
      <c r="U3765" t="s">
        <v>6727</v>
      </c>
      <c r="V3765" t="s">
        <v>569</v>
      </c>
      <c r="W3765" s="11">
        <v>200000</v>
      </c>
      <c r="X3765">
        <v>1964</v>
      </c>
      <c r="Y3765">
        <v>360</v>
      </c>
      <c r="Z3765">
        <v>8</v>
      </c>
      <c r="AA3765">
        <v>2.35</v>
      </c>
      <c r="AB3765">
        <v>0</v>
      </c>
    </row>
    <row r="3766" spans="1:28" x14ac:dyDescent="0.35">
      <c r="A3766" t="s">
        <v>28</v>
      </c>
      <c r="B3766" t="s">
        <v>1475</v>
      </c>
      <c r="C3766">
        <v>450</v>
      </c>
      <c r="D3766">
        <v>106</v>
      </c>
      <c r="E3766">
        <v>0</v>
      </c>
      <c r="F3766">
        <v>273</v>
      </c>
      <c r="G3766" t="s">
        <v>4969</v>
      </c>
      <c r="H3766">
        <v>17000</v>
      </c>
      <c r="I3766" s="11">
        <v>32154410</v>
      </c>
      <c r="J3766" t="s">
        <v>2062</v>
      </c>
      <c r="K3766" t="s">
        <v>434</v>
      </c>
      <c r="L3766" t="s">
        <v>7979</v>
      </c>
      <c r="M3766">
        <v>148334</v>
      </c>
      <c r="N3766">
        <v>18469</v>
      </c>
      <c r="O3766" t="s">
        <v>7980</v>
      </c>
      <c r="P3766">
        <v>0</v>
      </c>
      <c r="Q3766" t="s">
        <v>7981</v>
      </c>
      <c r="R3766" t="s">
        <v>7982</v>
      </c>
      <c r="S3766">
        <v>274</v>
      </c>
      <c r="T3766" t="s">
        <v>37</v>
      </c>
      <c r="U3766" t="s">
        <v>38</v>
      </c>
      <c r="V3766" t="s">
        <v>569</v>
      </c>
      <c r="W3766" s="11">
        <v>30000000</v>
      </c>
      <c r="X3766">
        <v>2013</v>
      </c>
      <c r="Y3766">
        <v>681</v>
      </c>
      <c r="Z3766">
        <v>7.1</v>
      </c>
      <c r="AA3766">
        <v>1.85</v>
      </c>
      <c r="AB3766">
        <v>29000</v>
      </c>
    </row>
    <row r="3767" spans="1:28" x14ac:dyDescent="0.35">
      <c r="A3767" t="s">
        <v>28</v>
      </c>
      <c r="B3767" t="s">
        <v>10127</v>
      </c>
      <c r="C3767">
        <v>42</v>
      </c>
      <c r="D3767">
        <v>94</v>
      </c>
      <c r="E3767">
        <v>2</v>
      </c>
      <c r="F3767">
        <v>156</v>
      </c>
      <c r="G3767" t="s">
        <v>17839</v>
      </c>
      <c r="H3767">
        <v>259</v>
      </c>
      <c r="J3767" t="s">
        <v>4155</v>
      </c>
      <c r="K3767" t="s">
        <v>17840</v>
      </c>
      <c r="L3767" t="s">
        <v>17841</v>
      </c>
      <c r="M3767">
        <v>1328</v>
      </c>
      <c r="N3767">
        <v>711</v>
      </c>
      <c r="O3767" t="s">
        <v>17842</v>
      </c>
      <c r="P3767">
        <v>0</v>
      </c>
      <c r="Q3767" t="s">
        <v>17843</v>
      </c>
      <c r="R3767" t="s">
        <v>17844</v>
      </c>
      <c r="S3767">
        <v>22</v>
      </c>
      <c r="T3767" t="s">
        <v>37</v>
      </c>
      <c r="U3767" t="s">
        <v>38</v>
      </c>
      <c r="V3767" t="s">
        <v>39</v>
      </c>
      <c r="W3767" s="11">
        <v>13000000</v>
      </c>
      <c r="X3767">
        <v>2010</v>
      </c>
      <c r="Y3767">
        <v>165</v>
      </c>
      <c r="Z3767">
        <v>3.9</v>
      </c>
      <c r="AA3767">
        <v>2.35</v>
      </c>
      <c r="AB3767">
        <v>0</v>
      </c>
    </row>
    <row r="3768" spans="1:28" x14ac:dyDescent="0.35">
      <c r="A3768" t="s">
        <v>28</v>
      </c>
      <c r="B3768" t="s">
        <v>17845</v>
      </c>
      <c r="C3768">
        <v>11</v>
      </c>
      <c r="D3768">
        <v>106</v>
      </c>
      <c r="E3768">
        <v>15</v>
      </c>
      <c r="F3768">
        <v>0</v>
      </c>
      <c r="G3768" t="s">
        <v>17846</v>
      </c>
      <c r="H3768">
        <v>2</v>
      </c>
      <c r="I3768" s="11">
        <v>1111</v>
      </c>
      <c r="J3768" t="s">
        <v>16486</v>
      </c>
      <c r="K3768" t="s">
        <v>17847</v>
      </c>
      <c r="L3768" t="s">
        <v>17848</v>
      </c>
      <c r="M3768">
        <v>771</v>
      </c>
      <c r="N3768">
        <v>2</v>
      </c>
      <c r="O3768" t="s">
        <v>17849</v>
      </c>
      <c r="P3768">
        <v>0</v>
      </c>
      <c r="Q3768" t="s">
        <v>17850</v>
      </c>
      <c r="R3768" t="s">
        <v>17851</v>
      </c>
      <c r="S3768">
        <v>10</v>
      </c>
      <c r="T3768" t="s">
        <v>37</v>
      </c>
      <c r="U3768" t="s">
        <v>38</v>
      </c>
      <c r="V3768" t="s">
        <v>39</v>
      </c>
      <c r="W3768" s="11">
        <v>200000</v>
      </c>
      <c r="X3768">
        <v>2006</v>
      </c>
      <c r="Y3768">
        <v>0</v>
      </c>
      <c r="Z3768">
        <v>7.7</v>
      </c>
      <c r="AA3768">
        <v>1.66</v>
      </c>
      <c r="AB3768">
        <v>246</v>
      </c>
    </row>
    <row r="3769" spans="1:28" x14ac:dyDescent="0.35">
      <c r="A3769" t="s">
        <v>28</v>
      </c>
      <c r="B3769" t="s">
        <v>17853</v>
      </c>
      <c r="C3769">
        <v>3</v>
      </c>
      <c r="D3769">
        <v>94</v>
      </c>
      <c r="E3769">
        <v>0</v>
      </c>
      <c r="F3769">
        <v>178</v>
      </c>
      <c r="G3769" t="s">
        <v>17854</v>
      </c>
      <c r="H3769">
        <v>433</v>
      </c>
      <c r="J3769" t="s">
        <v>3270</v>
      </c>
      <c r="K3769" t="s">
        <v>6070</v>
      </c>
      <c r="L3769" t="s">
        <v>17855</v>
      </c>
      <c r="M3769">
        <v>15</v>
      </c>
      <c r="N3769">
        <v>1112</v>
      </c>
      <c r="O3769" t="s">
        <v>17852</v>
      </c>
      <c r="P3769">
        <v>1</v>
      </c>
      <c r="R3769" t="s">
        <v>17856</v>
      </c>
      <c r="S3769">
        <v>3</v>
      </c>
      <c r="T3769" t="s">
        <v>37</v>
      </c>
      <c r="U3769" t="s">
        <v>38</v>
      </c>
      <c r="W3769" s="11">
        <v>200000</v>
      </c>
      <c r="X3769">
        <v>2012</v>
      </c>
      <c r="Y3769">
        <v>375</v>
      </c>
      <c r="Z3769">
        <v>8.1</v>
      </c>
      <c r="AA3769">
        <v>1.78</v>
      </c>
      <c r="AB3769">
        <v>66</v>
      </c>
    </row>
    <row r="3770" spans="1:28" x14ac:dyDescent="0.35">
      <c r="A3770" t="s">
        <v>28</v>
      </c>
      <c r="B3770" t="s">
        <v>17857</v>
      </c>
      <c r="C3770">
        <v>46</v>
      </c>
      <c r="D3770">
        <v>89</v>
      </c>
      <c r="E3770">
        <v>373</v>
      </c>
      <c r="F3770">
        <v>27</v>
      </c>
      <c r="G3770" t="s">
        <v>17858</v>
      </c>
      <c r="H3770">
        <v>36</v>
      </c>
      <c r="I3770" s="11">
        <v>925402</v>
      </c>
      <c r="J3770" t="s">
        <v>6781</v>
      </c>
      <c r="K3770" t="s">
        <v>17859</v>
      </c>
      <c r="L3770" t="s">
        <v>17860</v>
      </c>
      <c r="M3770">
        <v>27882</v>
      </c>
      <c r="N3770">
        <v>100</v>
      </c>
      <c r="O3770" t="s">
        <v>17861</v>
      </c>
      <c r="P3770">
        <v>0</v>
      </c>
      <c r="Q3770" t="s">
        <v>17862</v>
      </c>
      <c r="R3770" t="s">
        <v>17863</v>
      </c>
      <c r="S3770">
        <v>130</v>
      </c>
      <c r="T3770" t="s">
        <v>17320</v>
      </c>
      <c r="U3770" t="s">
        <v>12247</v>
      </c>
      <c r="V3770" t="s">
        <v>90</v>
      </c>
      <c r="W3770" s="11">
        <v>180000</v>
      </c>
      <c r="X3770">
        <v>1997</v>
      </c>
      <c r="Y3770">
        <v>35</v>
      </c>
      <c r="Z3770">
        <v>8.5</v>
      </c>
      <c r="AA3770">
        <v>1.85</v>
      </c>
      <c r="AB3770">
        <v>0</v>
      </c>
    </row>
    <row r="3771" spans="1:28" x14ac:dyDescent="0.35">
      <c r="A3771" t="s">
        <v>28</v>
      </c>
      <c r="B3771" t="s">
        <v>17864</v>
      </c>
      <c r="C3771">
        <v>143</v>
      </c>
      <c r="D3771">
        <v>97</v>
      </c>
      <c r="E3771">
        <v>131</v>
      </c>
      <c r="F3771">
        <v>67</v>
      </c>
      <c r="G3771" t="s">
        <v>17865</v>
      </c>
      <c r="H3771">
        <v>507</v>
      </c>
      <c r="I3771" s="11">
        <v>469947</v>
      </c>
      <c r="J3771" t="s">
        <v>209</v>
      </c>
      <c r="K3771" t="s">
        <v>13192</v>
      </c>
      <c r="L3771" t="s">
        <v>17866</v>
      </c>
      <c r="M3771">
        <v>19846</v>
      </c>
      <c r="N3771">
        <v>654</v>
      </c>
      <c r="O3771" t="s">
        <v>17867</v>
      </c>
      <c r="P3771">
        <v>0</v>
      </c>
      <c r="Q3771" t="s">
        <v>17868</v>
      </c>
      <c r="R3771" t="s">
        <v>17869</v>
      </c>
      <c r="S3771">
        <v>68</v>
      </c>
      <c r="T3771" t="s">
        <v>37</v>
      </c>
      <c r="U3771" t="s">
        <v>56</v>
      </c>
      <c r="V3771" t="s">
        <v>4621</v>
      </c>
      <c r="W3771" s="11">
        <v>120000</v>
      </c>
      <c r="X3771">
        <v>2011</v>
      </c>
      <c r="Y3771">
        <v>75</v>
      </c>
      <c r="Z3771">
        <v>7.7</v>
      </c>
      <c r="AA3771">
        <v>1.85</v>
      </c>
      <c r="AB3771">
        <v>0</v>
      </c>
    </row>
    <row r="3772" spans="1:28" x14ac:dyDescent="0.35">
      <c r="A3772" t="s">
        <v>720</v>
      </c>
      <c r="B3772" t="s">
        <v>4860</v>
      </c>
      <c r="C3772">
        <v>26</v>
      </c>
      <c r="D3772">
        <v>88</v>
      </c>
      <c r="E3772">
        <v>0</v>
      </c>
      <c r="F3772">
        <v>46</v>
      </c>
      <c r="G3772" t="s">
        <v>17870</v>
      </c>
      <c r="H3772">
        <v>539</v>
      </c>
      <c r="I3772" s="11">
        <v>7137502</v>
      </c>
      <c r="J3772" t="s">
        <v>1618</v>
      </c>
      <c r="K3772" t="s">
        <v>1655</v>
      </c>
      <c r="L3772" t="s">
        <v>17871</v>
      </c>
      <c r="M3772">
        <v>4769</v>
      </c>
      <c r="N3772">
        <v>708</v>
      </c>
      <c r="O3772" t="s">
        <v>17872</v>
      </c>
      <c r="P3772">
        <v>0</v>
      </c>
      <c r="Q3772" t="s">
        <v>17873</v>
      </c>
      <c r="R3772" t="s">
        <v>17874</v>
      </c>
      <c r="S3772">
        <v>26</v>
      </c>
      <c r="T3772" t="s">
        <v>37</v>
      </c>
      <c r="U3772" t="s">
        <v>38</v>
      </c>
      <c r="V3772" t="s">
        <v>569</v>
      </c>
      <c r="W3772" s="11">
        <v>175000</v>
      </c>
      <c r="X3772">
        <v>1986</v>
      </c>
      <c r="Y3772">
        <v>53</v>
      </c>
      <c r="Z3772">
        <v>6.5</v>
      </c>
      <c r="AA3772">
        <v>1.85</v>
      </c>
      <c r="AB3772">
        <v>406</v>
      </c>
    </row>
    <row r="3773" spans="1:28" x14ac:dyDescent="0.35">
      <c r="A3773" t="s">
        <v>28</v>
      </c>
      <c r="B3773" t="s">
        <v>17169</v>
      </c>
      <c r="C3773">
        <v>242</v>
      </c>
      <c r="D3773">
        <v>92</v>
      </c>
      <c r="E3773">
        <v>135</v>
      </c>
      <c r="F3773">
        <v>259</v>
      </c>
      <c r="G3773" t="s">
        <v>8582</v>
      </c>
      <c r="H3773">
        <v>574</v>
      </c>
      <c r="I3773" s="11">
        <v>1316074</v>
      </c>
      <c r="J3773" t="s">
        <v>5257</v>
      </c>
      <c r="K3773" t="s">
        <v>17875</v>
      </c>
      <c r="L3773" t="s">
        <v>17876</v>
      </c>
      <c r="M3773">
        <v>71387</v>
      </c>
      <c r="N3773">
        <v>1303</v>
      </c>
      <c r="O3773" t="s">
        <v>17877</v>
      </c>
      <c r="P3773">
        <v>1</v>
      </c>
      <c r="Q3773" t="s">
        <v>17878</v>
      </c>
      <c r="R3773" t="s">
        <v>17879</v>
      </c>
      <c r="S3773">
        <v>228</v>
      </c>
      <c r="T3773" t="s">
        <v>37</v>
      </c>
      <c r="U3773" t="s">
        <v>38</v>
      </c>
      <c r="V3773" t="s">
        <v>39</v>
      </c>
      <c r="W3773" s="11">
        <v>100000</v>
      </c>
      <c r="X3773">
        <v>2011</v>
      </c>
      <c r="Y3773">
        <v>399</v>
      </c>
      <c r="Z3773">
        <v>7</v>
      </c>
      <c r="AA3773">
        <v>1.85</v>
      </c>
      <c r="AB3773">
        <v>21000</v>
      </c>
    </row>
    <row r="3774" spans="1:28" x14ac:dyDescent="0.35">
      <c r="A3774" t="s">
        <v>28</v>
      </c>
      <c r="B3774" t="s">
        <v>17880</v>
      </c>
      <c r="C3774">
        <v>38</v>
      </c>
      <c r="D3774">
        <v>97</v>
      </c>
      <c r="E3774">
        <v>101</v>
      </c>
      <c r="F3774">
        <v>101</v>
      </c>
      <c r="G3774" t="s">
        <v>8728</v>
      </c>
      <c r="H3774">
        <v>982</v>
      </c>
      <c r="I3774" s="11">
        <v>15180000</v>
      </c>
      <c r="J3774" t="s">
        <v>2062</v>
      </c>
      <c r="K3774" t="s">
        <v>3196</v>
      </c>
      <c r="L3774" t="s">
        <v>17881</v>
      </c>
      <c r="M3774">
        <v>3340</v>
      </c>
      <c r="N3774">
        <v>1631</v>
      </c>
      <c r="O3774" t="s">
        <v>17880</v>
      </c>
      <c r="P3774">
        <v>1</v>
      </c>
      <c r="Q3774" t="s">
        <v>17882</v>
      </c>
      <c r="R3774" t="s">
        <v>17883</v>
      </c>
      <c r="S3774">
        <v>50</v>
      </c>
      <c r="T3774" t="s">
        <v>37</v>
      </c>
      <c r="U3774" t="s">
        <v>38</v>
      </c>
      <c r="V3774" t="s">
        <v>569</v>
      </c>
      <c r="W3774" s="11">
        <v>500000</v>
      </c>
      <c r="X3774">
        <v>1971</v>
      </c>
      <c r="Y3774">
        <v>535</v>
      </c>
      <c r="Z3774">
        <v>5.5</v>
      </c>
      <c r="AA3774">
        <v>1.37</v>
      </c>
      <c r="AB3774">
        <v>566</v>
      </c>
    </row>
    <row r="3775" spans="1:28" x14ac:dyDescent="0.35">
      <c r="A3775" t="s">
        <v>28</v>
      </c>
      <c r="B3775" t="s">
        <v>2484</v>
      </c>
      <c r="C3775">
        <v>91</v>
      </c>
      <c r="D3775">
        <v>78</v>
      </c>
      <c r="E3775">
        <v>56</v>
      </c>
      <c r="F3775">
        <v>184</v>
      </c>
      <c r="G3775" t="s">
        <v>1248</v>
      </c>
      <c r="H3775">
        <v>376</v>
      </c>
      <c r="I3775" s="11">
        <v>2882062</v>
      </c>
      <c r="J3775" t="s">
        <v>1375</v>
      </c>
      <c r="K3775" t="s">
        <v>9143</v>
      </c>
      <c r="L3775" t="s">
        <v>17884</v>
      </c>
      <c r="M3775">
        <v>5178</v>
      </c>
      <c r="N3775">
        <v>1144</v>
      </c>
      <c r="O3775" t="s">
        <v>3254</v>
      </c>
      <c r="P3775">
        <v>2</v>
      </c>
      <c r="Q3775" t="s">
        <v>17885</v>
      </c>
      <c r="R3775" t="s">
        <v>17886</v>
      </c>
      <c r="S3775">
        <v>101</v>
      </c>
      <c r="T3775" t="s">
        <v>37</v>
      </c>
      <c r="U3775" t="s">
        <v>38</v>
      </c>
      <c r="V3775" t="s">
        <v>39</v>
      </c>
      <c r="W3775" s="11">
        <v>150000</v>
      </c>
      <c r="X3775">
        <v>2000</v>
      </c>
      <c r="Y3775">
        <v>346</v>
      </c>
      <c r="Z3775">
        <v>6.3</v>
      </c>
      <c r="AA3775">
        <v>1.85</v>
      </c>
      <c r="AB3775">
        <v>132</v>
      </c>
    </row>
    <row r="3776" spans="1:28" x14ac:dyDescent="0.35">
      <c r="A3776" t="s">
        <v>28</v>
      </c>
      <c r="B3776" t="s">
        <v>14186</v>
      </c>
      <c r="C3776">
        <v>232</v>
      </c>
      <c r="D3776">
        <v>85</v>
      </c>
      <c r="E3776">
        <v>109</v>
      </c>
      <c r="F3776">
        <v>18</v>
      </c>
      <c r="G3776" t="s">
        <v>17887</v>
      </c>
      <c r="H3776">
        <v>200</v>
      </c>
      <c r="I3776" s="11">
        <v>9437933</v>
      </c>
      <c r="J3776" t="s">
        <v>7403</v>
      </c>
      <c r="K3776" t="s">
        <v>17888</v>
      </c>
      <c r="L3776" t="s">
        <v>17889</v>
      </c>
      <c r="M3776">
        <v>90827</v>
      </c>
      <c r="N3776">
        <v>332</v>
      </c>
      <c r="O3776" t="s">
        <v>17890</v>
      </c>
      <c r="P3776">
        <v>0</v>
      </c>
      <c r="Q3776" t="s">
        <v>17891</v>
      </c>
      <c r="R3776" t="s">
        <v>17892</v>
      </c>
      <c r="S3776">
        <v>329</v>
      </c>
      <c r="T3776" t="s">
        <v>37</v>
      </c>
      <c r="U3776" t="s">
        <v>7547</v>
      </c>
      <c r="V3776" t="s">
        <v>569</v>
      </c>
      <c r="W3776" s="11">
        <v>180000</v>
      </c>
      <c r="X3776">
        <v>2007</v>
      </c>
      <c r="Y3776">
        <v>96</v>
      </c>
      <c r="Z3776">
        <v>7.9</v>
      </c>
      <c r="AA3776">
        <v>1.85</v>
      </c>
      <c r="AB3776">
        <v>26000</v>
      </c>
    </row>
    <row r="3777" spans="1:28" x14ac:dyDescent="0.35">
      <c r="A3777" t="s">
        <v>28</v>
      </c>
      <c r="B3777" t="s">
        <v>17893</v>
      </c>
      <c r="C3777">
        <v>29</v>
      </c>
      <c r="D3777">
        <v>93</v>
      </c>
      <c r="E3777">
        <v>0</v>
      </c>
      <c r="F3777">
        <v>2</v>
      </c>
      <c r="G3777" t="s">
        <v>17894</v>
      </c>
      <c r="H3777">
        <v>58</v>
      </c>
      <c r="I3777" s="11">
        <v>155984</v>
      </c>
      <c r="J3777" t="s">
        <v>65</v>
      </c>
      <c r="K3777" t="s">
        <v>17895</v>
      </c>
      <c r="L3777" t="s">
        <v>17896</v>
      </c>
      <c r="M3777">
        <v>586</v>
      </c>
      <c r="N3777">
        <v>62</v>
      </c>
      <c r="O3777" t="s">
        <v>17897</v>
      </c>
      <c r="P3777">
        <v>0</v>
      </c>
      <c r="Q3777" t="s">
        <v>17898</v>
      </c>
      <c r="R3777" t="s">
        <v>17899</v>
      </c>
      <c r="S3777">
        <v>9</v>
      </c>
      <c r="T3777" t="s">
        <v>37</v>
      </c>
      <c r="U3777" t="s">
        <v>38</v>
      </c>
      <c r="V3777" t="s">
        <v>5347</v>
      </c>
      <c r="W3777" s="11">
        <v>160000</v>
      </c>
      <c r="X3777">
        <v>2009</v>
      </c>
      <c r="Y3777">
        <v>2</v>
      </c>
      <c r="Z3777">
        <v>7.4</v>
      </c>
      <c r="AA3777">
        <v>1.85</v>
      </c>
      <c r="AB3777">
        <v>0</v>
      </c>
    </row>
    <row r="3778" spans="1:28" x14ac:dyDescent="0.35">
      <c r="A3778" t="s">
        <v>28</v>
      </c>
      <c r="B3778" t="s">
        <v>7033</v>
      </c>
      <c r="C3778">
        <v>277</v>
      </c>
      <c r="D3778">
        <v>88</v>
      </c>
      <c r="E3778">
        <v>365</v>
      </c>
      <c r="F3778">
        <v>177</v>
      </c>
      <c r="G3778" t="s">
        <v>13804</v>
      </c>
      <c r="H3778">
        <v>383</v>
      </c>
      <c r="I3778" s="11">
        <v>30859000</v>
      </c>
      <c r="J3778" t="s">
        <v>5289</v>
      </c>
      <c r="K3778" t="s">
        <v>10078</v>
      </c>
      <c r="L3778" t="s">
        <v>13805</v>
      </c>
      <c r="M3778">
        <v>96411</v>
      </c>
      <c r="N3778">
        <v>1094</v>
      </c>
      <c r="O3778" t="s">
        <v>13806</v>
      </c>
      <c r="P3778">
        <v>0</v>
      </c>
      <c r="Q3778" t="s">
        <v>13807</v>
      </c>
      <c r="R3778" t="s">
        <v>13808</v>
      </c>
      <c r="S3778">
        <v>826</v>
      </c>
      <c r="T3778" t="s">
        <v>37</v>
      </c>
      <c r="U3778" t="s">
        <v>38</v>
      </c>
      <c r="V3778" t="s">
        <v>569</v>
      </c>
      <c r="W3778" s="11">
        <v>83532</v>
      </c>
      <c r="X3778">
        <v>1974</v>
      </c>
      <c r="Y3778">
        <v>371</v>
      </c>
      <c r="Z3778">
        <v>7.5</v>
      </c>
      <c r="AA3778">
        <v>1.85</v>
      </c>
      <c r="AB3778">
        <v>0</v>
      </c>
    </row>
    <row r="3779" spans="1:28" x14ac:dyDescent="0.35">
      <c r="A3779" t="s">
        <v>28</v>
      </c>
      <c r="B3779" t="s">
        <v>3646</v>
      </c>
      <c r="C3779">
        <v>40</v>
      </c>
      <c r="D3779">
        <v>91</v>
      </c>
      <c r="E3779">
        <v>909</v>
      </c>
      <c r="F3779">
        <v>42</v>
      </c>
      <c r="G3779" t="s">
        <v>17900</v>
      </c>
      <c r="H3779">
        <v>909</v>
      </c>
      <c r="I3779" s="11">
        <v>6706368</v>
      </c>
      <c r="J3779" t="s">
        <v>65</v>
      </c>
      <c r="K3779" t="s">
        <v>3646</v>
      </c>
      <c r="L3779" t="s">
        <v>17901</v>
      </c>
      <c r="M3779">
        <v>22800</v>
      </c>
      <c r="N3779">
        <v>1048</v>
      </c>
      <c r="O3779" t="s">
        <v>17902</v>
      </c>
      <c r="P3779">
        <v>0</v>
      </c>
      <c r="Q3779" t="s">
        <v>17903</v>
      </c>
      <c r="R3779" t="s">
        <v>17904</v>
      </c>
      <c r="S3779">
        <v>133</v>
      </c>
      <c r="T3779" t="s">
        <v>37</v>
      </c>
      <c r="U3779" t="s">
        <v>38</v>
      </c>
      <c r="V3779" t="s">
        <v>569</v>
      </c>
      <c r="W3779" s="11">
        <v>160000</v>
      </c>
      <c r="X3779">
        <v>1989</v>
      </c>
      <c r="Y3779">
        <v>91</v>
      </c>
      <c r="Z3779">
        <v>7.5</v>
      </c>
      <c r="AA3779">
        <v>1.66</v>
      </c>
      <c r="AB3779">
        <v>667</v>
      </c>
    </row>
    <row r="3780" spans="1:28" x14ac:dyDescent="0.35">
      <c r="A3780" t="s">
        <v>28</v>
      </c>
      <c r="B3780" t="s">
        <v>17905</v>
      </c>
      <c r="C3780">
        <v>1</v>
      </c>
      <c r="D3780">
        <v>77</v>
      </c>
      <c r="E3780">
        <v>7</v>
      </c>
      <c r="F3780">
        <v>69</v>
      </c>
      <c r="G3780" t="s">
        <v>17145</v>
      </c>
      <c r="H3780">
        <v>206</v>
      </c>
      <c r="J3780" t="s">
        <v>1611</v>
      </c>
      <c r="K3780" t="s">
        <v>17906</v>
      </c>
      <c r="L3780" t="s">
        <v>17907</v>
      </c>
      <c r="M3780">
        <v>98</v>
      </c>
      <c r="N3780">
        <v>516</v>
      </c>
      <c r="O3780" t="s">
        <v>17908</v>
      </c>
      <c r="P3780">
        <v>0</v>
      </c>
      <c r="Q3780" t="s">
        <v>17909</v>
      </c>
      <c r="R3780" t="s">
        <v>17910</v>
      </c>
      <c r="S3780">
        <v>5</v>
      </c>
      <c r="T3780" t="s">
        <v>37</v>
      </c>
      <c r="U3780" t="s">
        <v>38</v>
      </c>
      <c r="W3780" s="11">
        <v>103000</v>
      </c>
      <c r="X3780">
        <v>2003</v>
      </c>
      <c r="Y3780">
        <v>81</v>
      </c>
      <c r="Z3780">
        <v>5.7</v>
      </c>
      <c r="AB3780">
        <v>0</v>
      </c>
    </row>
    <row r="3781" spans="1:28" x14ac:dyDescent="0.35">
      <c r="A3781" t="s">
        <v>28</v>
      </c>
      <c r="B3781" t="s">
        <v>15471</v>
      </c>
      <c r="C3781">
        <v>31</v>
      </c>
      <c r="D3781">
        <v>111</v>
      </c>
      <c r="E3781">
        <v>589</v>
      </c>
      <c r="F3781">
        <v>51</v>
      </c>
      <c r="G3781" t="s">
        <v>17470</v>
      </c>
      <c r="H3781">
        <v>589</v>
      </c>
      <c r="I3781" s="11">
        <v>10174663</v>
      </c>
      <c r="J3781" t="s">
        <v>3637</v>
      </c>
      <c r="K3781" t="s">
        <v>15471</v>
      </c>
      <c r="L3781" t="s">
        <v>17911</v>
      </c>
      <c r="M3781">
        <v>12399</v>
      </c>
      <c r="N3781">
        <v>916</v>
      </c>
      <c r="O3781" t="s">
        <v>17912</v>
      </c>
      <c r="P3781">
        <v>0</v>
      </c>
      <c r="Q3781" t="s">
        <v>17913</v>
      </c>
      <c r="R3781" t="s">
        <v>17914</v>
      </c>
      <c r="S3781">
        <v>382</v>
      </c>
      <c r="T3781" t="s">
        <v>37</v>
      </c>
      <c r="U3781" t="s">
        <v>38</v>
      </c>
      <c r="V3781" t="s">
        <v>90</v>
      </c>
      <c r="W3781" s="11">
        <v>100000</v>
      </c>
      <c r="X3781">
        <v>2006</v>
      </c>
      <c r="Y3781">
        <v>150</v>
      </c>
      <c r="Z3781">
        <v>6.7</v>
      </c>
      <c r="AA3781">
        <v>1.85</v>
      </c>
      <c r="AB3781">
        <v>0</v>
      </c>
    </row>
    <row r="3782" spans="1:28" x14ac:dyDescent="0.35">
      <c r="A3782" t="s">
        <v>28</v>
      </c>
      <c r="B3782" t="s">
        <v>17915</v>
      </c>
      <c r="C3782">
        <v>159</v>
      </c>
      <c r="D3782">
        <v>81</v>
      </c>
      <c r="E3782">
        <v>3</v>
      </c>
      <c r="F3782">
        <v>7</v>
      </c>
      <c r="G3782" t="s">
        <v>17916</v>
      </c>
      <c r="H3782">
        <v>220</v>
      </c>
      <c r="I3782" s="11">
        <v>22757819</v>
      </c>
      <c r="J3782" t="s">
        <v>5289</v>
      </c>
      <c r="K3782" t="s">
        <v>17917</v>
      </c>
      <c r="L3782" t="s">
        <v>17918</v>
      </c>
      <c r="M3782">
        <v>13521</v>
      </c>
      <c r="N3782">
        <v>276</v>
      </c>
      <c r="O3782" t="s">
        <v>17919</v>
      </c>
      <c r="P3782">
        <v>0</v>
      </c>
      <c r="Q3782" t="s">
        <v>17920</v>
      </c>
      <c r="R3782" t="s">
        <v>17921</v>
      </c>
      <c r="S3782">
        <v>150</v>
      </c>
      <c r="T3782" t="s">
        <v>37</v>
      </c>
      <c r="U3782" t="s">
        <v>38</v>
      </c>
      <c r="V3782" t="s">
        <v>569</v>
      </c>
      <c r="W3782" s="11">
        <v>100000</v>
      </c>
      <c r="X3782">
        <v>2015</v>
      </c>
      <c r="Y3782">
        <v>40</v>
      </c>
      <c r="Z3782">
        <v>4.2</v>
      </c>
      <c r="AA3782">
        <v>1.85</v>
      </c>
      <c r="AB3782">
        <v>0</v>
      </c>
    </row>
    <row r="3783" spans="1:28" x14ac:dyDescent="0.35">
      <c r="A3783" t="s">
        <v>28</v>
      </c>
      <c r="B3783" t="s">
        <v>15874</v>
      </c>
      <c r="C3783">
        <v>21</v>
      </c>
      <c r="D3783">
        <v>81</v>
      </c>
      <c r="E3783">
        <v>467</v>
      </c>
      <c r="F3783">
        <v>287</v>
      </c>
      <c r="G3783" t="s">
        <v>3720</v>
      </c>
      <c r="H3783">
        <v>467</v>
      </c>
      <c r="I3783" s="11">
        <v>5228617</v>
      </c>
      <c r="J3783" t="s">
        <v>1611</v>
      </c>
      <c r="K3783" t="s">
        <v>15874</v>
      </c>
      <c r="L3783" t="s">
        <v>17922</v>
      </c>
      <c r="M3783">
        <v>2770</v>
      </c>
      <c r="N3783">
        <v>1431</v>
      </c>
      <c r="O3783" t="s">
        <v>15144</v>
      </c>
      <c r="P3783">
        <v>1</v>
      </c>
      <c r="Q3783" t="s">
        <v>17923</v>
      </c>
      <c r="R3783" t="s">
        <v>17924</v>
      </c>
      <c r="S3783">
        <v>32</v>
      </c>
      <c r="T3783" t="s">
        <v>37</v>
      </c>
      <c r="U3783" t="s">
        <v>38</v>
      </c>
      <c r="V3783" t="s">
        <v>569</v>
      </c>
      <c r="W3783" s="11">
        <v>100000</v>
      </c>
      <c r="X3783">
        <v>1987</v>
      </c>
      <c r="Y3783">
        <v>322</v>
      </c>
      <c r="Z3783">
        <v>7</v>
      </c>
      <c r="AA3783">
        <v>1.85</v>
      </c>
      <c r="AB3783">
        <v>471</v>
      </c>
    </row>
    <row r="3784" spans="1:28" x14ac:dyDescent="0.35">
      <c r="A3784" t="s">
        <v>720</v>
      </c>
      <c r="B3784" t="s">
        <v>17925</v>
      </c>
      <c r="C3784">
        <v>88</v>
      </c>
      <c r="D3784">
        <v>90</v>
      </c>
      <c r="E3784">
        <v>56</v>
      </c>
      <c r="F3784">
        <v>56</v>
      </c>
      <c r="G3784" t="s">
        <v>17926</v>
      </c>
      <c r="H3784">
        <v>126</v>
      </c>
      <c r="I3784" s="11">
        <v>110536</v>
      </c>
      <c r="J3784" t="s">
        <v>11505</v>
      </c>
      <c r="K3784" t="s">
        <v>17927</v>
      </c>
      <c r="L3784" t="s">
        <v>17928</v>
      </c>
      <c r="M3784">
        <v>4117</v>
      </c>
      <c r="N3784">
        <v>284</v>
      </c>
      <c r="O3784" t="s">
        <v>17925</v>
      </c>
      <c r="P3784">
        <v>1</v>
      </c>
      <c r="Q3784" t="s">
        <v>17929</v>
      </c>
      <c r="R3784" t="s">
        <v>17930</v>
      </c>
      <c r="S3784">
        <v>118</v>
      </c>
      <c r="T3784" t="s">
        <v>37</v>
      </c>
      <c r="U3784" t="s">
        <v>38</v>
      </c>
      <c r="V3784" t="s">
        <v>90</v>
      </c>
      <c r="W3784" s="11">
        <v>40000</v>
      </c>
      <c r="X3784">
        <v>2001</v>
      </c>
      <c r="Y3784">
        <v>76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17931</v>
      </c>
      <c r="C3785">
        <v>193</v>
      </c>
      <c r="D3785">
        <v>88</v>
      </c>
      <c r="E3785">
        <v>3</v>
      </c>
      <c r="F3785">
        <v>307</v>
      </c>
      <c r="G3785" t="s">
        <v>2555</v>
      </c>
      <c r="H3785">
        <v>3000</v>
      </c>
      <c r="I3785" s="11">
        <v>59379</v>
      </c>
      <c r="J3785" t="s">
        <v>17932</v>
      </c>
      <c r="K3785" t="s">
        <v>12332</v>
      </c>
      <c r="L3785" t="s">
        <v>17933</v>
      </c>
      <c r="M3785">
        <v>12796</v>
      </c>
      <c r="N3785">
        <v>4729</v>
      </c>
      <c r="O3785" t="s">
        <v>17934</v>
      </c>
      <c r="P3785">
        <v>3</v>
      </c>
      <c r="Q3785" t="s">
        <v>17935</v>
      </c>
      <c r="R3785" t="s">
        <v>17936</v>
      </c>
      <c r="S3785">
        <v>52</v>
      </c>
      <c r="T3785" t="s">
        <v>37</v>
      </c>
      <c r="U3785" t="s">
        <v>38</v>
      </c>
      <c r="V3785" t="s">
        <v>4621</v>
      </c>
      <c r="W3785" s="11">
        <v>200000</v>
      </c>
      <c r="X3785">
        <v>2013</v>
      </c>
      <c r="Y3785">
        <v>982</v>
      </c>
      <c r="Z3785">
        <v>6.8</v>
      </c>
      <c r="AA3785">
        <v>2.35</v>
      </c>
      <c r="AB3785">
        <v>0</v>
      </c>
    </row>
    <row r="3786" spans="1:28" x14ac:dyDescent="0.35">
      <c r="A3786" t="s">
        <v>28</v>
      </c>
      <c r="B3786" t="s">
        <v>17937</v>
      </c>
      <c r="C3786">
        <v>5</v>
      </c>
      <c r="D3786">
        <v>77</v>
      </c>
      <c r="E3786">
        <v>0</v>
      </c>
      <c r="F3786">
        <v>0</v>
      </c>
      <c r="G3786" t="s">
        <v>17938</v>
      </c>
      <c r="H3786">
        <v>45</v>
      </c>
      <c r="J3786" t="s">
        <v>17095</v>
      </c>
      <c r="K3786" t="s">
        <v>17939</v>
      </c>
      <c r="L3786" t="s">
        <v>17940</v>
      </c>
      <c r="M3786">
        <v>80</v>
      </c>
      <c r="N3786">
        <v>45</v>
      </c>
      <c r="O3786" t="s">
        <v>17941</v>
      </c>
      <c r="P3786">
        <v>0</v>
      </c>
      <c r="Q3786" t="s">
        <v>17942</v>
      </c>
      <c r="R3786" t="s">
        <v>17943</v>
      </c>
      <c r="S3786">
        <v>1</v>
      </c>
      <c r="T3786" t="s">
        <v>37</v>
      </c>
      <c r="U3786" t="s">
        <v>38</v>
      </c>
      <c r="V3786" t="s">
        <v>5347</v>
      </c>
      <c r="W3786" s="11">
        <v>100000</v>
      </c>
      <c r="X3786">
        <v>2014</v>
      </c>
      <c r="Y3786">
        <v>0</v>
      </c>
      <c r="Z3786">
        <v>7.6</v>
      </c>
      <c r="AA3786">
        <v>1.78</v>
      </c>
      <c r="AB3786">
        <v>82</v>
      </c>
    </row>
    <row r="3787" spans="1:28" x14ac:dyDescent="0.35">
      <c r="A3787" t="s">
        <v>28</v>
      </c>
      <c r="B3787" t="s">
        <v>11670</v>
      </c>
      <c r="C3787">
        <v>241</v>
      </c>
      <c r="D3787">
        <v>114</v>
      </c>
      <c r="E3787">
        <v>29</v>
      </c>
      <c r="F3787">
        <v>616</v>
      </c>
      <c r="G3787" t="s">
        <v>2549</v>
      </c>
      <c r="H3787">
        <v>956</v>
      </c>
      <c r="I3787" s="11">
        <v>32721635</v>
      </c>
      <c r="J3787" t="s">
        <v>6467</v>
      </c>
      <c r="K3787" t="s">
        <v>989</v>
      </c>
      <c r="L3787" t="s">
        <v>11671</v>
      </c>
      <c r="M3787">
        <v>67824</v>
      </c>
      <c r="N3787">
        <v>3861</v>
      </c>
      <c r="O3787" t="s">
        <v>11672</v>
      </c>
      <c r="P3787">
        <v>0</v>
      </c>
      <c r="Q3787" t="s">
        <v>11673</v>
      </c>
      <c r="R3787" t="s">
        <v>11674</v>
      </c>
      <c r="S3787">
        <v>279</v>
      </c>
      <c r="T3787" t="s">
        <v>37</v>
      </c>
      <c r="U3787" t="s">
        <v>38</v>
      </c>
      <c r="V3787" t="s">
        <v>569</v>
      </c>
      <c r="W3787" s="11">
        <v>15000000</v>
      </c>
      <c r="X3787">
        <v>2009</v>
      </c>
      <c r="Y3787">
        <v>878</v>
      </c>
      <c r="Z3787">
        <v>6.6</v>
      </c>
      <c r="AA3787">
        <v>1.85</v>
      </c>
      <c r="AB3787">
        <v>0</v>
      </c>
    </row>
    <row r="3788" spans="1:28" x14ac:dyDescent="0.35">
      <c r="A3788" t="s">
        <v>720</v>
      </c>
      <c r="B3788" t="s">
        <v>1171</v>
      </c>
      <c r="C3788">
        <v>138</v>
      </c>
      <c r="D3788">
        <v>84</v>
      </c>
      <c r="E3788">
        <v>0</v>
      </c>
      <c r="F3788">
        <v>194</v>
      </c>
      <c r="G3788" t="s">
        <v>17944</v>
      </c>
      <c r="H3788">
        <v>1000</v>
      </c>
      <c r="I3788" s="11">
        <v>3216970</v>
      </c>
      <c r="J3788" t="s">
        <v>1861</v>
      </c>
      <c r="K3788" t="s">
        <v>1757</v>
      </c>
      <c r="L3788" t="s">
        <v>17945</v>
      </c>
      <c r="M3788">
        <v>142619</v>
      </c>
      <c r="N3788">
        <v>2065</v>
      </c>
      <c r="O3788" t="s">
        <v>17946</v>
      </c>
      <c r="P3788">
        <v>0</v>
      </c>
      <c r="Q3788" t="s">
        <v>17947</v>
      </c>
      <c r="R3788" t="s">
        <v>17948</v>
      </c>
      <c r="S3788">
        <v>586</v>
      </c>
      <c r="T3788" t="s">
        <v>37</v>
      </c>
      <c r="U3788" t="s">
        <v>38</v>
      </c>
      <c r="V3788" t="s">
        <v>569</v>
      </c>
      <c r="W3788" s="11">
        <v>60000</v>
      </c>
      <c r="X3788">
        <v>1998</v>
      </c>
      <c r="Y3788">
        <v>512</v>
      </c>
      <c r="Z3788">
        <v>7.5</v>
      </c>
      <c r="AA3788">
        <v>1.66</v>
      </c>
      <c r="AB3788">
        <v>24000</v>
      </c>
    </row>
    <row r="3789" spans="1:28" x14ac:dyDescent="0.35">
      <c r="A3789" t="s">
        <v>28</v>
      </c>
      <c r="B3789" t="s">
        <v>17949</v>
      </c>
      <c r="C3789">
        <v>32</v>
      </c>
      <c r="D3789">
        <v>87</v>
      </c>
      <c r="E3789">
        <v>0</v>
      </c>
      <c r="F3789">
        <v>153</v>
      </c>
      <c r="G3789" t="s">
        <v>17950</v>
      </c>
      <c r="H3789">
        <v>1000</v>
      </c>
      <c r="I3789" s="11">
        <v>536767</v>
      </c>
      <c r="J3789" t="s">
        <v>6849</v>
      </c>
      <c r="K3789" t="s">
        <v>1669</v>
      </c>
      <c r="L3789" t="s">
        <v>17951</v>
      </c>
      <c r="M3789">
        <v>1622</v>
      </c>
      <c r="N3789">
        <v>1362</v>
      </c>
      <c r="O3789" t="s">
        <v>17952</v>
      </c>
      <c r="P3789">
        <v>0</v>
      </c>
      <c r="Q3789" t="s">
        <v>17953</v>
      </c>
      <c r="R3789" t="s">
        <v>17954</v>
      </c>
      <c r="S3789">
        <v>83</v>
      </c>
      <c r="T3789" t="s">
        <v>37</v>
      </c>
      <c r="U3789" t="s">
        <v>38</v>
      </c>
      <c r="V3789" t="s">
        <v>569</v>
      </c>
      <c r="W3789" s="11">
        <v>60000</v>
      </c>
      <c r="X3789">
        <v>1998</v>
      </c>
      <c r="Y3789">
        <v>184</v>
      </c>
      <c r="Z3789">
        <v>5.3</v>
      </c>
      <c r="AA3789">
        <v>1.85</v>
      </c>
      <c r="AB3789">
        <v>30</v>
      </c>
    </row>
    <row r="3790" spans="1:28" x14ac:dyDescent="0.35">
      <c r="A3790" t="s">
        <v>28</v>
      </c>
      <c r="B3790" t="s">
        <v>13438</v>
      </c>
      <c r="C3790">
        <v>193</v>
      </c>
      <c r="D3790">
        <v>100</v>
      </c>
      <c r="E3790">
        <v>293</v>
      </c>
      <c r="F3790">
        <v>0</v>
      </c>
      <c r="G3790" t="s">
        <v>17955</v>
      </c>
      <c r="H3790">
        <v>0</v>
      </c>
      <c r="I3790" s="11">
        <v>11529368</v>
      </c>
      <c r="J3790" t="s">
        <v>17956</v>
      </c>
      <c r="K3790" t="s">
        <v>17957</v>
      </c>
      <c r="L3790" t="s">
        <v>17958</v>
      </c>
      <c r="M3790">
        <v>85028</v>
      </c>
      <c r="N3790">
        <v>0</v>
      </c>
      <c r="O3790" t="s">
        <v>17959</v>
      </c>
      <c r="P3790">
        <v>2</v>
      </c>
      <c r="Q3790" t="s">
        <v>17960</v>
      </c>
      <c r="R3790" t="s">
        <v>17961</v>
      </c>
      <c r="S3790">
        <v>404</v>
      </c>
      <c r="T3790" t="s">
        <v>37</v>
      </c>
      <c r="U3790" t="s">
        <v>38</v>
      </c>
      <c r="V3790" t="s">
        <v>90</v>
      </c>
      <c r="W3790" s="11">
        <v>65000</v>
      </c>
      <c r="X3790">
        <v>2004</v>
      </c>
      <c r="Y3790">
        <v>0</v>
      </c>
      <c r="Z3790">
        <v>7.3</v>
      </c>
      <c r="AA3790">
        <v>1.78</v>
      </c>
      <c r="AB3790">
        <v>0</v>
      </c>
    </row>
    <row r="3791" spans="1:28" x14ac:dyDescent="0.35">
      <c r="A3791" t="s">
        <v>28</v>
      </c>
      <c r="B3791" t="s">
        <v>17962</v>
      </c>
      <c r="C3791">
        <v>66</v>
      </c>
      <c r="D3791">
        <v>82</v>
      </c>
      <c r="E3791">
        <v>32</v>
      </c>
      <c r="F3791">
        <v>128</v>
      </c>
      <c r="G3791" t="s">
        <v>17963</v>
      </c>
      <c r="H3791">
        <v>968</v>
      </c>
      <c r="I3791" s="11">
        <v>40557</v>
      </c>
      <c r="J3791" t="s">
        <v>1611</v>
      </c>
      <c r="K3791" t="s">
        <v>374</v>
      </c>
      <c r="L3791" t="s">
        <v>17964</v>
      </c>
      <c r="M3791">
        <v>1389</v>
      </c>
      <c r="N3791">
        <v>2046</v>
      </c>
      <c r="O3791" t="s">
        <v>17965</v>
      </c>
      <c r="P3791">
        <v>0</v>
      </c>
      <c r="Q3791" t="s">
        <v>17966</v>
      </c>
      <c r="R3791" t="s">
        <v>17967</v>
      </c>
      <c r="S3791">
        <v>22</v>
      </c>
      <c r="T3791" t="s">
        <v>37</v>
      </c>
      <c r="U3791" t="s">
        <v>38</v>
      </c>
      <c r="V3791" t="s">
        <v>569</v>
      </c>
      <c r="W3791" s="11">
        <v>60000</v>
      </c>
      <c r="X3791">
        <v>2011</v>
      </c>
      <c r="Y3791">
        <v>407</v>
      </c>
      <c r="Z3791">
        <v>5.6</v>
      </c>
      <c r="AA3791">
        <v>2.35</v>
      </c>
      <c r="AB3791">
        <v>0</v>
      </c>
    </row>
    <row r="3792" spans="1:28" x14ac:dyDescent="0.35">
      <c r="A3792" t="s">
        <v>28</v>
      </c>
      <c r="B3792" t="s">
        <v>17551</v>
      </c>
      <c r="C3792">
        <v>65</v>
      </c>
      <c r="D3792">
        <v>82</v>
      </c>
      <c r="E3792">
        <v>217</v>
      </c>
      <c r="F3792">
        <v>442</v>
      </c>
      <c r="G3792" t="s">
        <v>17207</v>
      </c>
      <c r="H3792">
        <v>10000</v>
      </c>
      <c r="I3792" s="11">
        <v>30084</v>
      </c>
      <c r="J3792" t="s">
        <v>2450</v>
      </c>
      <c r="K3792" t="s">
        <v>2382</v>
      </c>
      <c r="L3792" t="s">
        <v>17968</v>
      </c>
      <c r="M3792">
        <v>5507</v>
      </c>
      <c r="N3792">
        <v>11642</v>
      </c>
      <c r="O3792" t="s">
        <v>10606</v>
      </c>
      <c r="P3792">
        <v>3</v>
      </c>
      <c r="Q3792" t="s">
        <v>17969</v>
      </c>
      <c r="R3792" t="s">
        <v>17970</v>
      </c>
      <c r="S3792">
        <v>23</v>
      </c>
      <c r="T3792" t="s">
        <v>37</v>
      </c>
      <c r="U3792" t="s">
        <v>38</v>
      </c>
      <c r="V3792" t="s">
        <v>569</v>
      </c>
      <c r="W3792" s="11">
        <v>70000</v>
      </c>
      <c r="X3792">
        <v>2014</v>
      </c>
      <c r="Y3792">
        <v>969</v>
      </c>
      <c r="Z3792">
        <v>5.6</v>
      </c>
      <c r="AA3792">
        <v>1.85</v>
      </c>
      <c r="AB3792">
        <v>812</v>
      </c>
    </row>
    <row r="3793" spans="1:28" x14ac:dyDescent="0.35">
      <c r="A3793" t="s">
        <v>28</v>
      </c>
      <c r="B3793" t="s">
        <v>15124</v>
      </c>
      <c r="C3793">
        <v>125</v>
      </c>
      <c r="D3793">
        <v>87</v>
      </c>
      <c r="E3793">
        <v>59</v>
      </c>
      <c r="F3793">
        <v>9</v>
      </c>
      <c r="G3793" t="s">
        <v>17971</v>
      </c>
      <c r="H3793">
        <v>35</v>
      </c>
      <c r="J3793" t="s">
        <v>15536</v>
      </c>
      <c r="K3793" t="s">
        <v>17972</v>
      </c>
      <c r="L3793" t="s">
        <v>17973</v>
      </c>
      <c r="M3793">
        <v>13065</v>
      </c>
      <c r="N3793">
        <v>97</v>
      </c>
      <c r="O3793" t="s">
        <v>17974</v>
      </c>
      <c r="P3793">
        <v>0</v>
      </c>
      <c r="Q3793" t="s">
        <v>17975</v>
      </c>
      <c r="R3793" t="s">
        <v>17976</v>
      </c>
      <c r="S3793">
        <v>136</v>
      </c>
      <c r="T3793" t="s">
        <v>37</v>
      </c>
      <c r="U3793" t="s">
        <v>38</v>
      </c>
      <c r="V3793" t="s">
        <v>569</v>
      </c>
      <c r="W3793" s="11">
        <v>70000</v>
      </c>
      <c r="X3793">
        <v>2011</v>
      </c>
      <c r="Y3793">
        <v>28</v>
      </c>
      <c r="Z3793">
        <v>5.8</v>
      </c>
      <c r="AA3793">
        <v>1.78</v>
      </c>
      <c r="AB3793">
        <v>3000</v>
      </c>
    </row>
    <row r="3794" spans="1:28" x14ac:dyDescent="0.35">
      <c r="A3794" t="s">
        <v>28</v>
      </c>
      <c r="B3794" t="s">
        <v>15730</v>
      </c>
      <c r="C3794">
        <v>36</v>
      </c>
      <c r="D3794">
        <v>98</v>
      </c>
      <c r="E3794">
        <v>0</v>
      </c>
      <c r="F3794">
        <v>73</v>
      </c>
      <c r="G3794" t="s">
        <v>15825</v>
      </c>
      <c r="H3794">
        <v>138</v>
      </c>
      <c r="I3794" s="11">
        <v>10246600</v>
      </c>
      <c r="J3794" t="s">
        <v>1375</v>
      </c>
      <c r="K3794" t="s">
        <v>17977</v>
      </c>
      <c r="L3794" t="s">
        <v>17978</v>
      </c>
      <c r="M3794">
        <v>6375</v>
      </c>
      <c r="N3794">
        <v>388</v>
      </c>
      <c r="O3794" t="s">
        <v>17979</v>
      </c>
      <c r="P3794">
        <v>0</v>
      </c>
      <c r="Q3794" t="s">
        <v>17980</v>
      </c>
      <c r="R3794" t="s">
        <v>17981</v>
      </c>
      <c r="S3794">
        <v>36</v>
      </c>
      <c r="T3794" t="s">
        <v>37</v>
      </c>
      <c r="U3794" t="s">
        <v>38</v>
      </c>
      <c r="V3794" t="s">
        <v>569</v>
      </c>
      <c r="W3794" s="11">
        <v>25000</v>
      </c>
      <c r="X3794">
        <v>1995</v>
      </c>
      <c r="Y3794">
        <v>111</v>
      </c>
      <c r="Z3794">
        <v>6.6</v>
      </c>
      <c r="AA3794">
        <v>1.85</v>
      </c>
      <c r="AB3794">
        <v>265</v>
      </c>
    </row>
    <row r="3795" spans="1:28" x14ac:dyDescent="0.35">
      <c r="A3795" t="s">
        <v>28</v>
      </c>
      <c r="B3795" t="s">
        <v>17207</v>
      </c>
      <c r="C3795">
        <v>113</v>
      </c>
      <c r="D3795">
        <v>98</v>
      </c>
      <c r="E3795">
        <v>969</v>
      </c>
      <c r="F3795">
        <v>433</v>
      </c>
      <c r="G3795" t="s">
        <v>3153</v>
      </c>
      <c r="H3795">
        <v>969</v>
      </c>
      <c r="I3795" s="11">
        <v>389804</v>
      </c>
      <c r="J3795" t="s">
        <v>1375</v>
      </c>
      <c r="K3795" t="s">
        <v>17207</v>
      </c>
      <c r="L3795" t="s">
        <v>17982</v>
      </c>
      <c r="M3795">
        <v>11816</v>
      </c>
      <c r="N3795">
        <v>2530</v>
      </c>
      <c r="O3795" t="s">
        <v>17983</v>
      </c>
      <c r="P3795">
        <v>0</v>
      </c>
      <c r="Q3795" t="s">
        <v>17984</v>
      </c>
      <c r="R3795" t="s">
        <v>17985</v>
      </c>
      <c r="S3795">
        <v>35</v>
      </c>
      <c r="T3795" t="s">
        <v>37</v>
      </c>
      <c r="U3795" t="s">
        <v>38</v>
      </c>
      <c r="V3795" t="s">
        <v>4621</v>
      </c>
      <c r="W3795" s="11">
        <v>65000</v>
      </c>
      <c r="X3795">
        <v>2010</v>
      </c>
      <c r="Y3795">
        <v>529</v>
      </c>
      <c r="Z3795">
        <v>6.3</v>
      </c>
      <c r="AA3795">
        <v>2.35</v>
      </c>
      <c r="AB3795">
        <v>0</v>
      </c>
    </row>
    <row r="3796" spans="1:28" x14ac:dyDescent="0.35">
      <c r="A3796" t="s">
        <v>28</v>
      </c>
      <c r="B3796" t="s">
        <v>17986</v>
      </c>
      <c r="C3796">
        <v>161</v>
      </c>
      <c r="D3796">
        <v>97</v>
      </c>
      <c r="E3796">
        <v>18</v>
      </c>
      <c r="F3796">
        <v>236</v>
      </c>
      <c r="G3796" t="s">
        <v>17987</v>
      </c>
      <c r="H3796">
        <v>852</v>
      </c>
      <c r="J3796" t="s">
        <v>2836</v>
      </c>
      <c r="K3796" t="s">
        <v>6958</v>
      </c>
      <c r="L3796" t="s">
        <v>17988</v>
      </c>
      <c r="M3796">
        <v>48236</v>
      </c>
      <c r="N3796">
        <v>1922</v>
      </c>
      <c r="O3796" t="s">
        <v>17989</v>
      </c>
      <c r="P3796">
        <v>0</v>
      </c>
      <c r="Q3796" t="s">
        <v>17990</v>
      </c>
      <c r="R3796" t="s">
        <v>17991</v>
      </c>
      <c r="S3796">
        <v>180</v>
      </c>
      <c r="T3796" t="s">
        <v>37</v>
      </c>
      <c r="U3796" t="s">
        <v>38</v>
      </c>
      <c r="V3796" t="s">
        <v>39</v>
      </c>
      <c r="W3796" s="11">
        <v>4000000</v>
      </c>
      <c r="X3796">
        <v>2014</v>
      </c>
      <c r="Y3796">
        <v>680</v>
      </c>
      <c r="Z3796">
        <v>6.1</v>
      </c>
      <c r="AA3796">
        <v>2.35</v>
      </c>
      <c r="AB3796">
        <v>10000</v>
      </c>
    </row>
    <row r="3797" spans="1:28" x14ac:dyDescent="0.35">
      <c r="A3797" t="s">
        <v>28</v>
      </c>
      <c r="B3797" t="s">
        <v>17992</v>
      </c>
      <c r="C3797">
        <v>34</v>
      </c>
      <c r="D3797">
        <v>83</v>
      </c>
      <c r="E3797">
        <v>3</v>
      </c>
      <c r="F3797">
        <v>69</v>
      </c>
      <c r="G3797" t="s">
        <v>17993</v>
      </c>
      <c r="H3797">
        <v>695</v>
      </c>
      <c r="J3797" t="s">
        <v>3270</v>
      </c>
      <c r="K3797" t="s">
        <v>17994</v>
      </c>
      <c r="L3797" t="s">
        <v>17995</v>
      </c>
      <c r="M3797">
        <v>733</v>
      </c>
      <c r="N3797">
        <v>1438</v>
      </c>
      <c r="O3797" t="s">
        <v>17996</v>
      </c>
      <c r="P3797">
        <v>0</v>
      </c>
      <c r="Q3797" t="s">
        <v>17997</v>
      </c>
      <c r="R3797" t="s">
        <v>17998</v>
      </c>
      <c r="S3797">
        <v>7</v>
      </c>
      <c r="T3797" t="s">
        <v>37</v>
      </c>
      <c r="U3797" t="s">
        <v>38</v>
      </c>
      <c r="V3797" t="s">
        <v>569</v>
      </c>
      <c r="W3797" s="11">
        <v>42000</v>
      </c>
      <c r="X3797">
        <v>2013</v>
      </c>
      <c r="Y3797">
        <v>571</v>
      </c>
      <c r="Z3797">
        <v>6.6</v>
      </c>
      <c r="AA3797">
        <v>16</v>
      </c>
      <c r="AB3797">
        <v>234</v>
      </c>
    </row>
    <row r="3798" spans="1:28" x14ac:dyDescent="0.35">
      <c r="A3798" t="s">
        <v>28</v>
      </c>
      <c r="B3798" t="s">
        <v>5180</v>
      </c>
      <c r="C3798">
        <v>75</v>
      </c>
      <c r="D3798">
        <v>90</v>
      </c>
      <c r="E3798">
        <v>234</v>
      </c>
      <c r="F3798">
        <v>15</v>
      </c>
      <c r="G3798" t="s">
        <v>6490</v>
      </c>
      <c r="H3798">
        <v>552</v>
      </c>
      <c r="I3798" s="11">
        <v>241816</v>
      </c>
      <c r="J3798" t="s">
        <v>3270</v>
      </c>
      <c r="K3798" t="s">
        <v>10780</v>
      </c>
      <c r="L3798" t="s">
        <v>17999</v>
      </c>
      <c r="M3798">
        <v>6246</v>
      </c>
      <c r="N3798">
        <v>642</v>
      </c>
      <c r="O3798" t="s">
        <v>18000</v>
      </c>
      <c r="P3798">
        <v>0</v>
      </c>
      <c r="Q3798" t="s">
        <v>18001</v>
      </c>
      <c r="R3798" t="s">
        <v>18002</v>
      </c>
      <c r="S3798">
        <v>76</v>
      </c>
      <c r="T3798" t="s">
        <v>37</v>
      </c>
      <c r="U3798" t="s">
        <v>38</v>
      </c>
      <c r="V3798" t="s">
        <v>5347</v>
      </c>
      <c r="W3798" s="11">
        <v>42000</v>
      </c>
      <c r="X3798">
        <v>2000</v>
      </c>
      <c r="Y3798">
        <v>61</v>
      </c>
      <c r="Z3798">
        <v>7.5</v>
      </c>
      <c r="AA3798">
        <v>2.35</v>
      </c>
      <c r="AB3798">
        <v>451</v>
      </c>
    </row>
    <row r="3799" spans="1:28" x14ac:dyDescent="0.35">
      <c r="A3799" t="s">
        <v>28</v>
      </c>
      <c r="B3799" t="s">
        <v>18003</v>
      </c>
      <c r="C3799">
        <v>21</v>
      </c>
      <c r="D3799">
        <v>90</v>
      </c>
      <c r="E3799">
        <v>4</v>
      </c>
      <c r="F3799">
        <v>113</v>
      </c>
      <c r="G3799" t="s">
        <v>18004</v>
      </c>
      <c r="H3799">
        <v>20000</v>
      </c>
      <c r="I3799" s="11">
        <v>277233</v>
      </c>
      <c r="J3799" t="s">
        <v>1618</v>
      </c>
      <c r="K3799" t="s">
        <v>16636</v>
      </c>
      <c r="L3799" t="s">
        <v>18005</v>
      </c>
      <c r="M3799">
        <v>2631</v>
      </c>
      <c r="N3799">
        <v>20814</v>
      </c>
      <c r="O3799" t="s">
        <v>18006</v>
      </c>
      <c r="P3799">
        <v>5</v>
      </c>
      <c r="Q3799" t="s">
        <v>18007</v>
      </c>
      <c r="R3799" t="s">
        <v>18008</v>
      </c>
      <c r="S3799">
        <v>26</v>
      </c>
      <c r="T3799" t="s">
        <v>37</v>
      </c>
      <c r="U3799" t="s">
        <v>38</v>
      </c>
      <c r="V3799" t="s">
        <v>569</v>
      </c>
      <c r="W3799" s="11">
        <v>40000</v>
      </c>
      <c r="X3799">
        <v>1999</v>
      </c>
      <c r="Y3799">
        <v>467</v>
      </c>
      <c r="Z3799">
        <v>7.6</v>
      </c>
      <c r="AA3799">
        <v>1.85</v>
      </c>
      <c r="AB3799">
        <v>0</v>
      </c>
    </row>
    <row r="3800" spans="1:28" x14ac:dyDescent="0.35">
      <c r="A3800" t="s">
        <v>720</v>
      </c>
      <c r="B3800" t="s">
        <v>6771</v>
      </c>
      <c r="C3800">
        <v>136</v>
      </c>
      <c r="D3800">
        <v>102</v>
      </c>
      <c r="E3800">
        <v>0</v>
      </c>
      <c r="F3800">
        <v>216</v>
      </c>
      <c r="G3800" t="s">
        <v>15131</v>
      </c>
      <c r="H3800">
        <v>898</v>
      </c>
      <c r="I3800" s="11">
        <v>3151130</v>
      </c>
      <c r="J3800" t="s">
        <v>1611</v>
      </c>
      <c r="K3800" t="s">
        <v>9682</v>
      </c>
      <c r="L3800" t="s">
        <v>18009</v>
      </c>
      <c r="M3800">
        <v>181749</v>
      </c>
      <c r="N3800">
        <v>2103</v>
      </c>
      <c r="O3800" t="s">
        <v>9394</v>
      </c>
      <c r="P3800">
        <v>4</v>
      </c>
      <c r="Q3800" t="s">
        <v>18010</v>
      </c>
      <c r="R3800" t="s">
        <v>18011</v>
      </c>
      <c r="S3800">
        <v>615</v>
      </c>
      <c r="T3800" t="s">
        <v>37</v>
      </c>
      <c r="U3800" t="s">
        <v>38</v>
      </c>
      <c r="V3800" t="s">
        <v>569</v>
      </c>
      <c r="W3800" s="11">
        <v>230000</v>
      </c>
      <c r="X3800">
        <v>1994</v>
      </c>
      <c r="Y3800">
        <v>657</v>
      </c>
      <c r="Z3800">
        <v>7.8</v>
      </c>
      <c r="AA3800">
        <v>1.37</v>
      </c>
      <c r="AB3800">
        <v>0</v>
      </c>
    </row>
    <row r="3801" spans="1:28" x14ac:dyDescent="0.35">
      <c r="A3801" t="s">
        <v>28</v>
      </c>
      <c r="B3801" t="s">
        <v>9399</v>
      </c>
      <c r="C3801">
        <v>80</v>
      </c>
      <c r="D3801">
        <v>97</v>
      </c>
      <c r="E3801">
        <v>119</v>
      </c>
      <c r="F3801">
        <v>7</v>
      </c>
      <c r="G3801" t="s">
        <v>5492</v>
      </c>
      <c r="H3801">
        <v>136</v>
      </c>
      <c r="I3801" s="11">
        <v>2856622</v>
      </c>
      <c r="J3801" t="s">
        <v>2450</v>
      </c>
      <c r="K3801" t="s">
        <v>18012</v>
      </c>
      <c r="L3801" t="s">
        <v>18013</v>
      </c>
      <c r="M3801">
        <v>11550</v>
      </c>
      <c r="N3801">
        <v>254</v>
      </c>
      <c r="O3801" t="s">
        <v>18014</v>
      </c>
      <c r="P3801">
        <v>0</v>
      </c>
      <c r="Q3801" t="s">
        <v>18015</v>
      </c>
      <c r="R3801" t="s">
        <v>18016</v>
      </c>
      <c r="S3801">
        <v>197</v>
      </c>
      <c r="T3801" t="s">
        <v>37</v>
      </c>
      <c r="U3801" t="s">
        <v>263</v>
      </c>
      <c r="V3801" t="s">
        <v>569</v>
      </c>
      <c r="W3801" s="11">
        <v>25000</v>
      </c>
      <c r="X3801">
        <v>1997</v>
      </c>
      <c r="Y3801">
        <v>108</v>
      </c>
      <c r="Z3801">
        <v>7.3</v>
      </c>
      <c r="AA3801">
        <v>1.85</v>
      </c>
      <c r="AB3801">
        <v>489</v>
      </c>
    </row>
    <row r="3802" spans="1:28" x14ac:dyDescent="0.35">
      <c r="A3802" t="s">
        <v>28</v>
      </c>
      <c r="B3802" t="s">
        <v>497</v>
      </c>
      <c r="C3802">
        <v>233</v>
      </c>
      <c r="D3802">
        <v>109</v>
      </c>
      <c r="E3802">
        <v>453</v>
      </c>
      <c r="F3802">
        <v>120</v>
      </c>
      <c r="G3802" t="s">
        <v>4079</v>
      </c>
      <c r="H3802">
        <v>1000</v>
      </c>
      <c r="I3802" s="11">
        <v>10499968</v>
      </c>
      <c r="J3802" t="s">
        <v>454</v>
      </c>
      <c r="K3802" t="s">
        <v>339</v>
      </c>
      <c r="L3802" t="s">
        <v>7266</v>
      </c>
      <c r="M3802">
        <v>47502</v>
      </c>
      <c r="N3802">
        <v>1458</v>
      </c>
      <c r="O3802" t="s">
        <v>7267</v>
      </c>
      <c r="P3802">
        <v>3</v>
      </c>
      <c r="Q3802" t="s">
        <v>7268</v>
      </c>
      <c r="R3802" t="s">
        <v>7269</v>
      </c>
      <c r="S3802">
        <v>212</v>
      </c>
      <c r="T3802" t="s">
        <v>37</v>
      </c>
      <c r="U3802" t="s">
        <v>38</v>
      </c>
      <c r="V3802" t="s">
        <v>569</v>
      </c>
      <c r="W3802" s="11">
        <v>35000000</v>
      </c>
      <c r="X3802">
        <v>2014</v>
      </c>
      <c r="Y3802">
        <v>206</v>
      </c>
      <c r="Z3802">
        <v>5.7</v>
      </c>
      <c r="AA3802">
        <v>1.85</v>
      </c>
      <c r="AB3802">
        <v>10000</v>
      </c>
    </row>
    <row r="3803" spans="1:28" x14ac:dyDescent="0.35">
      <c r="A3803" t="s">
        <v>720</v>
      </c>
      <c r="B3803" t="s">
        <v>8570</v>
      </c>
      <c r="C3803">
        <v>61</v>
      </c>
      <c r="D3803">
        <v>100</v>
      </c>
      <c r="E3803">
        <v>0</v>
      </c>
      <c r="F3803">
        <v>0</v>
      </c>
      <c r="G3803" t="s">
        <v>8570</v>
      </c>
      <c r="H3803">
        <v>5</v>
      </c>
      <c r="I3803" s="11">
        <v>1227508</v>
      </c>
      <c r="J3803" t="s">
        <v>2450</v>
      </c>
      <c r="K3803" t="s">
        <v>18017</v>
      </c>
      <c r="L3803" t="s">
        <v>18018</v>
      </c>
      <c r="M3803">
        <v>15103</v>
      </c>
      <c r="N3803">
        <v>5</v>
      </c>
      <c r="O3803" t="s">
        <v>18019</v>
      </c>
      <c r="P3803">
        <v>0</v>
      </c>
      <c r="Q3803" t="s">
        <v>18020</v>
      </c>
      <c r="R3803" t="s">
        <v>18021</v>
      </c>
      <c r="S3803">
        <v>80</v>
      </c>
      <c r="T3803" t="s">
        <v>37</v>
      </c>
      <c r="U3803" t="s">
        <v>38</v>
      </c>
      <c r="V3803" t="s">
        <v>569</v>
      </c>
      <c r="W3803" s="11">
        <v>23000</v>
      </c>
      <c r="X3803">
        <v>1991</v>
      </c>
      <c r="Y3803">
        <v>0</v>
      </c>
      <c r="Z3803">
        <v>7.1</v>
      </c>
      <c r="AA3803">
        <v>1.37</v>
      </c>
      <c r="AB3803">
        <v>2000</v>
      </c>
    </row>
    <row r="3804" spans="1:28" x14ac:dyDescent="0.35">
      <c r="A3804" t="s">
        <v>28</v>
      </c>
      <c r="B3804" t="s">
        <v>12453</v>
      </c>
      <c r="C3804">
        <v>73</v>
      </c>
      <c r="D3804">
        <v>108</v>
      </c>
      <c r="E3804">
        <v>0</v>
      </c>
      <c r="F3804">
        <v>105</v>
      </c>
      <c r="G3804" t="s">
        <v>18022</v>
      </c>
      <c r="H3804">
        <v>462</v>
      </c>
      <c r="I3804" s="11">
        <v>180483</v>
      </c>
      <c r="J3804" t="s">
        <v>18023</v>
      </c>
      <c r="K3804" t="s">
        <v>18024</v>
      </c>
      <c r="L3804" t="s">
        <v>18025</v>
      </c>
      <c r="M3804">
        <v>16792</v>
      </c>
      <c r="N3804">
        <v>760</v>
      </c>
      <c r="O3804" t="s">
        <v>18026</v>
      </c>
      <c r="P3804">
        <v>2</v>
      </c>
      <c r="Q3804" t="s">
        <v>18027</v>
      </c>
      <c r="R3804" t="s">
        <v>18028</v>
      </c>
      <c r="S3804">
        <v>183</v>
      </c>
      <c r="T3804" t="s">
        <v>37</v>
      </c>
      <c r="U3804" t="s">
        <v>38</v>
      </c>
      <c r="V3804" t="s">
        <v>6400</v>
      </c>
      <c r="W3804" s="11">
        <v>10000</v>
      </c>
      <c r="X3804">
        <v>1972</v>
      </c>
      <c r="Y3804">
        <v>143</v>
      </c>
      <c r="Z3804">
        <v>6.1</v>
      </c>
      <c r="AA3804">
        <v>1.37</v>
      </c>
      <c r="AB3804">
        <v>0</v>
      </c>
    </row>
    <row r="3805" spans="1:28" x14ac:dyDescent="0.35">
      <c r="A3805" t="s">
        <v>28</v>
      </c>
      <c r="B3805" t="s">
        <v>12483</v>
      </c>
      <c r="C3805">
        <v>81</v>
      </c>
      <c r="D3805">
        <v>110</v>
      </c>
      <c r="E3805">
        <v>107</v>
      </c>
      <c r="F3805">
        <v>45</v>
      </c>
      <c r="G3805" t="s">
        <v>18029</v>
      </c>
      <c r="H3805">
        <v>576</v>
      </c>
      <c r="I3805" s="11">
        <v>136007</v>
      </c>
      <c r="J3805" t="s">
        <v>7403</v>
      </c>
      <c r="K3805" t="s">
        <v>5870</v>
      </c>
      <c r="L3805" t="s">
        <v>18030</v>
      </c>
      <c r="M3805">
        <v>3924</v>
      </c>
      <c r="N3805">
        <v>776</v>
      </c>
      <c r="O3805" t="s">
        <v>9300</v>
      </c>
      <c r="P3805">
        <v>1</v>
      </c>
      <c r="Q3805" t="s">
        <v>18031</v>
      </c>
      <c r="R3805" t="s">
        <v>18032</v>
      </c>
      <c r="S3805">
        <v>39</v>
      </c>
      <c r="T3805" t="s">
        <v>1417</v>
      </c>
      <c r="U3805" t="s">
        <v>1418</v>
      </c>
      <c r="V3805" t="s">
        <v>569</v>
      </c>
      <c r="W3805" s="11">
        <v>4500</v>
      </c>
      <c r="X3805">
        <v>2004</v>
      </c>
      <c r="Y3805">
        <v>133</v>
      </c>
      <c r="Z3805">
        <v>6.9</v>
      </c>
      <c r="AA3805">
        <v>2.35</v>
      </c>
      <c r="AB3805">
        <v>171</v>
      </c>
    </row>
    <row r="3806" spans="1:28" x14ac:dyDescent="0.35">
      <c r="A3806" t="s">
        <v>28</v>
      </c>
      <c r="B3806" t="s">
        <v>18033</v>
      </c>
      <c r="C3806">
        <v>64</v>
      </c>
      <c r="D3806">
        <v>90</v>
      </c>
      <c r="E3806">
        <v>397</v>
      </c>
      <c r="F3806">
        <v>0</v>
      </c>
      <c r="G3806" t="s">
        <v>18034</v>
      </c>
      <c r="H3806">
        <v>5</v>
      </c>
      <c r="I3806" s="11">
        <v>673780</v>
      </c>
      <c r="J3806" t="s">
        <v>3270</v>
      </c>
      <c r="K3806" t="s">
        <v>18035</v>
      </c>
      <c r="L3806" t="s">
        <v>18036</v>
      </c>
      <c r="M3806">
        <v>4555</v>
      </c>
      <c r="N3806">
        <v>5</v>
      </c>
      <c r="O3806" t="s">
        <v>18037</v>
      </c>
      <c r="P3806">
        <v>0</v>
      </c>
      <c r="Q3806" t="s">
        <v>18038</v>
      </c>
      <c r="R3806" t="s">
        <v>18039</v>
      </c>
      <c r="S3806">
        <v>26</v>
      </c>
      <c r="T3806" t="s">
        <v>17320</v>
      </c>
      <c r="U3806" t="s">
        <v>12247</v>
      </c>
      <c r="V3806" t="s">
        <v>4621</v>
      </c>
      <c r="W3806" s="11">
        <v>10000</v>
      </c>
      <c r="X3806">
        <v>2000</v>
      </c>
      <c r="Y3806">
        <v>0</v>
      </c>
      <c r="Z3806">
        <v>7.5</v>
      </c>
      <c r="AA3806">
        <v>1.85</v>
      </c>
      <c r="AB3806">
        <v>697</v>
      </c>
    </row>
    <row r="3807" spans="1:28" x14ac:dyDescent="0.35">
      <c r="A3807" t="s">
        <v>28</v>
      </c>
      <c r="B3807" t="s">
        <v>18040</v>
      </c>
      <c r="C3807">
        <v>143</v>
      </c>
      <c r="D3807">
        <v>77</v>
      </c>
      <c r="E3807">
        <v>291</v>
      </c>
      <c r="F3807">
        <v>8</v>
      </c>
      <c r="G3807" t="s">
        <v>18041</v>
      </c>
      <c r="H3807">
        <v>291</v>
      </c>
      <c r="I3807" s="11">
        <v>424760</v>
      </c>
      <c r="J3807" t="s">
        <v>2596</v>
      </c>
      <c r="K3807" t="s">
        <v>18040</v>
      </c>
      <c r="L3807" t="s">
        <v>18042</v>
      </c>
      <c r="M3807">
        <v>72639</v>
      </c>
      <c r="N3807">
        <v>368</v>
      </c>
      <c r="O3807" t="s">
        <v>18043</v>
      </c>
      <c r="P3807">
        <v>0</v>
      </c>
      <c r="Q3807" t="s">
        <v>18044</v>
      </c>
      <c r="R3807" t="s">
        <v>18045</v>
      </c>
      <c r="S3807">
        <v>371</v>
      </c>
      <c r="T3807" t="s">
        <v>37</v>
      </c>
      <c r="U3807" t="s">
        <v>38</v>
      </c>
      <c r="V3807" t="s">
        <v>39</v>
      </c>
      <c r="W3807" s="11">
        <v>7000</v>
      </c>
      <c r="X3807">
        <v>2004</v>
      </c>
      <c r="Y3807">
        <v>45</v>
      </c>
      <c r="Z3807">
        <v>7</v>
      </c>
      <c r="AA3807">
        <v>1.85</v>
      </c>
      <c r="AB3807">
        <v>19000</v>
      </c>
    </row>
    <row r="3808" spans="1:28" x14ac:dyDescent="0.35">
      <c r="A3808" t="s">
        <v>28</v>
      </c>
      <c r="B3808" t="s">
        <v>4691</v>
      </c>
      <c r="C3808">
        <v>56</v>
      </c>
      <c r="D3808">
        <v>81</v>
      </c>
      <c r="E3808">
        <v>0</v>
      </c>
      <c r="F3808">
        <v>6</v>
      </c>
      <c r="G3808" t="s">
        <v>18046</v>
      </c>
      <c r="H3808">
        <v>121</v>
      </c>
      <c r="I3808" s="11">
        <v>2040920</v>
      </c>
      <c r="J3808" t="s">
        <v>5523</v>
      </c>
      <c r="K3808" t="s">
        <v>18047</v>
      </c>
      <c r="L3808" t="s">
        <v>18048</v>
      </c>
      <c r="M3808">
        <v>52055</v>
      </c>
      <c r="N3808">
        <v>147</v>
      </c>
      <c r="O3808" t="s">
        <v>18049</v>
      </c>
      <c r="P3808">
        <v>0</v>
      </c>
      <c r="Q3808" t="s">
        <v>18050</v>
      </c>
      <c r="R3808" t="s">
        <v>18051</v>
      </c>
      <c r="S3808">
        <v>130</v>
      </c>
      <c r="T3808" t="s">
        <v>2679</v>
      </c>
      <c r="U3808" t="s">
        <v>38</v>
      </c>
      <c r="V3808" t="s">
        <v>569</v>
      </c>
      <c r="W3808" s="11">
        <v>7000</v>
      </c>
      <c r="X3808">
        <v>1992</v>
      </c>
      <c r="Y3808">
        <v>20</v>
      </c>
      <c r="Z3808">
        <v>6.9</v>
      </c>
      <c r="AA3808">
        <v>1.37</v>
      </c>
      <c r="AB3808">
        <v>0</v>
      </c>
    </row>
    <row r="3809" spans="1:28" x14ac:dyDescent="0.35">
      <c r="A3809" t="s">
        <v>28</v>
      </c>
      <c r="B3809" t="s">
        <v>16376</v>
      </c>
      <c r="C3809">
        <v>43</v>
      </c>
      <c r="D3809">
        <v>90</v>
      </c>
      <c r="E3809">
        <v>16</v>
      </c>
      <c r="F3809">
        <v>16</v>
      </c>
      <c r="G3809" t="s">
        <v>18052</v>
      </c>
      <c r="H3809">
        <v>86</v>
      </c>
      <c r="I3809" s="11">
        <v>85222</v>
      </c>
      <c r="J3809" t="s">
        <v>65</v>
      </c>
      <c r="K3809" t="s">
        <v>18053</v>
      </c>
      <c r="L3809" t="s">
        <v>18054</v>
      </c>
      <c r="M3809">
        <v>4285</v>
      </c>
      <c r="N3809">
        <v>163</v>
      </c>
      <c r="O3809" t="s">
        <v>16376</v>
      </c>
      <c r="P3809">
        <v>0</v>
      </c>
      <c r="Q3809" t="s">
        <v>18055</v>
      </c>
      <c r="R3809" t="s">
        <v>18056</v>
      </c>
      <c r="S3809">
        <v>84</v>
      </c>
      <c r="T3809" t="s">
        <v>37</v>
      </c>
      <c r="U3809" t="s">
        <v>38</v>
      </c>
      <c r="V3809" t="s">
        <v>90</v>
      </c>
      <c r="W3809" s="11">
        <v>1100</v>
      </c>
      <c r="X3809">
        <v>2004</v>
      </c>
      <c r="Y3809">
        <v>23</v>
      </c>
      <c r="Z3809">
        <v>6.6</v>
      </c>
      <c r="AA3809">
        <v>1.85</v>
      </c>
      <c r="AB3809">
        <v>456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4F16-EA65-4960-B065-EA92198968C0}">
  <dimension ref="A1:N3809"/>
  <sheetViews>
    <sheetView workbookViewId="0">
      <selection activeCell="H2" sqref="H2"/>
    </sheetView>
  </sheetViews>
  <sheetFormatPr baseColWidth="10" defaultColWidth="11.54296875" defaultRowHeight="14.5" x14ac:dyDescent="0.35"/>
  <cols>
    <col min="2" max="2" width="12.36328125" customWidth="1"/>
    <col min="3" max="3" width="18" customWidth="1"/>
    <col min="4" max="4" width="22.08984375" customWidth="1"/>
    <col min="7" max="8" width="12.6328125" customWidth="1"/>
    <col min="9" max="9" width="21.6328125" customWidth="1"/>
    <col min="10" max="10" width="18.6328125" customWidth="1"/>
    <col min="13" max="13" width="22.453125" bestFit="1" customWidth="1"/>
  </cols>
  <sheetData>
    <row r="1" spans="1:14" x14ac:dyDescent="0.35">
      <c r="A1" t="s">
        <v>8</v>
      </c>
      <c r="B1" t="s">
        <v>11</v>
      </c>
      <c r="C1" t="s">
        <v>12</v>
      </c>
      <c r="D1" t="s">
        <v>18</v>
      </c>
      <c r="E1" t="s">
        <v>19</v>
      </c>
      <c r="F1" t="s">
        <v>22</v>
      </c>
      <c r="G1" t="s">
        <v>25</v>
      </c>
      <c r="H1" t="s">
        <v>18057</v>
      </c>
      <c r="I1" t="s">
        <v>27</v>
      </c>
      <c r="J1" t="s">
        <v>18058</v>
      </c>
      <c r="K1" t="s">
        <v>18059</v>
      </c>
    </row>
    <row r="2" spans="1:14" x14ac:dyDescent="0.35">
      <c r="A2">
        <v>28341469</v>
      </c>
      <c r="B2" t="s">
        <v>9060</v>
      </c>
      <c r="C2">
        <v>1689764</v>
      </c>
      <c r="D2">
        <v>4144</v>
      </c>
      <c r="E2" t="s">
        <v>37</v>
      </c>
      <c r="F2">
        <v>25000000</v>
      </c>
      <c r="G2">
        <v>9.3000000000000007</v>
      </c>
      <c r="H2">
        <f>Table13[[#This Row],[budget]]-Table13[[#This Row],[gross]]</f>
        <v>-3341469</v>
      </c>
      <c r="I2">
        <v>108000</v>
      </c>
      <c r="J2">
        <f>0.00001*Table13[[#This Row],[budget]]</f>
        <v>250.00000000000003</v>
      </c>
      <c r="K2" s="1">
        <f>0</f>
        <v>0</v>
      </c>
      <c r="M2" t="s">
        <v>18061</v>
      </c>
      <c r="N2">
        <f>SUMPRODUCT(Table13[[#This Row],[Movie Selected]],Table13[[#This Row],[Cinema Spending]])</f>
        <v>0</v>
      </c>
    </row>
    <row r="3" spans="1:14" x14ac:dyDescent="0.35">
      <c r="A3">
        <v>134821952</v>
      </c>
      <c r="B3" t="s">
        <v>14337</v>
      </c>
      <c r="C3">
        <v>1155770</v>
      </c>
      <c r="D3">
        <v>2238</v>
      </c>
      <c r="E3" t="s">
        <v>37</v>
      </c>
      <c r="F3">
        <v>6000000</v>
      </c>
      <c r="G3">
        <v>9.1999999999999993</v>
      </c>
      <c r="H3">
        <f>Table13[[#This Row],[budget]]-Table13[[#This Row],[gross]]</f>
        <v>-128821952</v>
      </c>
      <c r="I3">
        <v>43000</v>
      </c>
      <c r="J3">
        <f>0.00001*Table13[[#This Row],[budget]]</f>
        <v>60.000000000000007</v>
      </c>
      <c r="K3" s="1">
        <f>0</f>
        <v>0</v>
      </c>
      <c r="M3" t="s">
        <v>18060</v>
      </c>
      <c r="N3">
        <v>20000</v>
      </c>
    </row>
    <row r="4" spans="1:14" x14ac:dyDescent="0.35">
      <c r="A4">
        <v>533316061</v>
      </c>
      <c r="B4" t="s">
        <v>455</v>
      </c>
      <c r="C4">
        <v>1676169</v>
      </c>
      <c r="D4">
        <v>4667</v>
      </c>
      <c r="E4" t="s">
        <v>37</v>
      </c>
      <c r="F4">
        <v>185000000</v>
      </c>
      <c r="G4">
        <v>9</v>
      </c>
      <c r="H4">
        <f>Table13[[#This Row],[budget]]-Table13[[#This Row],[gross]]</f>
        <v>-348316061</v>
      </c>
      <c r="I4">
        <v>37000</v>
      </c>
      <c r="J4">
        <f>0.00001*Table13[[#This Row],[budget]]</f>
        <v>1850.0000000000002</v>
      </c>
      <c r="K4" s="1">
        <f>0</f>
        <v>0</v>
      </c>
      <c r="M4" t="s">
        <v>18062</v>
      </c>
      <c r="N4" t="e">
        <f>0.4 * sum</f>
        <v>#NAME?</v>
      </c>
    </row>
    <row r="5" spans="1:14" x14ac:dyDescent="0.35">
      <c r="A5">
        <v>57300000</v>
      </c>
      <c r="B5" t="s">
        <v>12319</v>
      </c>
      <c r="C5">
        <v>790926</v>
      </c>
      <c r="D5">
        <v>650</v>
      </c>
      <c r="E5" t="s">
        <v>37</v>
      </c>
      <c r="F5">
        <v>13000000</v>
      </c>
      <c r="G5">
        <v>9</v>
      </c>
      <c r="H5">
        <f>Table13[[#This Row],[budget]]-Table13[[#This Row],[gross]]</f>
        <v>-44300000</v>
      </c>
      <c r="I5">
        <v>14000</v>
      </c>
      <c r="J5">
        <f>0.00001*Table13[[#This Row],[budget]]</f>
        <v>130</v>
      </c>
      <c r="K5" s="1">
        <f>0</f>
        <v>0</v>
      </c>
    </row>
    <row r="6" spans="1:14" x14ac:dyDescent="0.35">
      <c r="A6">
        <v>377019252</v>
      </c>
      <c r="B6" t="s">
        <v>1947</v>
      </c>
      <c r="C6">
        <v>1215718</v>
      </c>
      <c r="D6">
        <v>3189</v>
      </c>
      <c r="E6" t="s">
        <v>37</v>
      </c>
      <c r="F6">
        <v>94000000</v>
      </c>
      <c r="G6">
        <v>8.9</v>
      </c>
      <c r="H6">
        <f>Table13[[#This Row],[budget]]-Table13[[#This Row],[gross]]</f>
        <v>-283019252</v>
      </c>
      <c r="I6">
        <v>16000</v>
      </c>
      <c r="J6">
        <f>0.00001*Table13[[#This Row],[budget]]</f>
        <v>940.00000000000011</v>
      </c>
      <c r="K6" s="1">
        <f>0</f>
        <v>0</v>
      </c>
    </row>
    <row r="7" spans="1:14" x14ac:dyDescent="0.35">
      <c r="A7">
        <v>96067179</v>
      </c>
      <c r="B7" t="s">
        <v>8792</v>
      </c>
      <c r="C7">
        <v>865020</v>
      </c>
      <c r="D7">
        <v>1273</v>
      </c>
      <c r="E7" t="s">
        <v>37</v>
      </c>
      <c r="F7">
        <v>22000000</v>
      </c>
      <c r="G7">
        <v>8.9</v>
      </c>
      <c r="H7">
        <f>Table13[[#This Row],[budget]]-Table13[[#This Row],[gross]]</f>
        <v>-74067179</v>
      </c>
      <c r="I7">
        <v>41000</v>
      </c>
      <c r="J7">
        <f>0.00001*Table13[[#This Row],[budget]]</f>
        <v>220.00000000000003</v>
      </c>
      <c r="K7" s="1">
        <f>0</f>
        <v>0</v>
      </c>
    </row>
    <row r="8" spans="1:14" x14ac:dyDescent="0.35">
      <c r="A8">
        <v>107930000</v>
      </c>
      <c r="B8" t="s">
        <v>14000</v>
      </c>
      <c r="C8">
        <v>1324680</v>
      </c>
      <c r="D8">
        <v>2195</v>
      </c>
      <c r="E8" t="s">
        <v>37</v>
      </c>
      <c r="F8">
        <v>8000000</v>
      </c>
      <c r="G8">
        <v>8.9</v>
      </c>
      <c r="H8">
        <f>Table13[[#This Row],[budget]]-Table13[[#This Row],[gross]]</f>
        <v>-99930000</v>
      </c>
      <c r="I8">
        <v>45000</v>
      </c>
      <c r="J8">
        <f>0.00001*Table13[[#This Row],[budget]]</f>
        <v>80</v>
      </c>
      <c r="K8" s="1">
        <f>0</f>
        <v>0</v>
      </c>
    </row>
    <row r="9" spans="1:14" x14ac:dyDescent="0.35">
      <c r="A9">
        <v>292568851</v>
      </c>
      <c r="B9" t="s">
        <v>649</v>
      </c>
      <c r="C9">
        <v>1468200</v>
      </c>
      <c r="D9">
        <v>2803</v>
      </c>
      <c r="E9" t="s">
        <v>37</v>
      </c>
      <c r="F9">
        <v>160000000</v>
      </c>
      <c r="G9">
        <v>8.8000000000000007</v>
      </c>
      <c r="H9">
        <f>Table13[[#This Row],[budget]]-Table13[[#This Row],[gross]]</f>
        <v>-132568851</v>
      </c>
      <c r="I9">
        <v>175000</v>
      </c>
      <c r="J9">
        <f>0.00001*Table13[[#This Row],[budget]]</f>
        <v>1600.0000000000002</v>
      </c>
      <c r="K9" s="1">
        <f>0</f>
        <v>0</v>
      </c>
    </row>
    <row r="10" spans="1:14" x14ac:dyDescent="0.35">
      <c r="A10">
        <v>313837577</v>
      </c>
      <c r="B10" t="s">
        <v>1564</v>
      </c>
      <c r="C10">
        <v>1238746</v>
      </c>
      <c r="D10">
        <v>5060</v>
      </c>
      <c r="E10" t="s">
        <v>37</v>
      </c>
      <c r="F10">
        <v>93000000</v>
      </c>
      <c r="G10">
        <v>8.8000000000000007</v>
      </c>
      <c r="H10">
        <f>Table13[[#This Row],[budget]]-Table13[[#This Row],[gross]]</f>
        <v>-220837577</v>
      </c>
      <c r="I10">
        <v>21000</v>
      </c>
      <c r="J10">
        <f>0.00001*Table13[[#This Row],[budget]]</f>
        <v>930.00000000000011</v>
      </c>
      <c r="K10" s="1">
        <f>0</f>
        <v>0</v>
      </c>
    </row>
    <row r="11" spans="1:14" x14ac:dyDescent="0.35">
      <c r="A11">
        <v>37023395</v>
      </c>
      <c r="B11" t="s">
        <v>3632</v>
      </c>
      <c r="C11">
        <v>1347461</v>
      </c>
      <c r="D11">
        <v>2968</v>
      </c>
      <c r="E11" t="s">
        <v>37</v>
      </c>
      <c r="F11">
        <v>63000000</v>
      </c>
      <c r="G11">
        <v>8.8000000000000007</v>
      </c>
      <c r="H11">
        <f>Table13[[#This Row],[budget]]-Table13[[#This Row],[gross]]</f>
        <v>25976605</v>
      </c>
      <c r="I11">
        <v>48000</v>
      </c>
      <c r="J11">
        <f>0.00001*Table13[[#This Row],[budget]]</f>
        <v>630</v>
      </c>
      <c r="K11" s="1">
        <f>0</f>
        <v>0</v>
      </c>
    </row>
    <row r="12" spans="1:14" x14ac:dyDescent="0.35">
      <c r="A12">
        <v>329691196</v>
      </c>
      <c r="B12" t="s">
        <v>4363</v>
      </c>
      <c r="C12">
        <v>1251222</v>
      </c>
      <c r="D12">
        <v>1398</v>
      </c>
      <c r="E12" t="s">
        <v>37</v>
      </c>
      <c r="F12">
        <v>55000000</v>
      </c>
      <c r="G12">
        <v>8.8000000000000007</v>
      </c>
      <c r="H12">
        <f>Table13[[#This Row],[budget]]-Table13[[#This Row],[gross]]</f>
        <v>-274691196</v>
      </c>
      <c r="I12">
        <v>59000</v>
      </c>
      <c r="J12">
        <f>0.00001*Table13[[#This Row],[budget]]</f>
        <v>550</v>
      </c>
      <c r="K12" s="1">
        <f>0</f>
        <v>0</v>
      </c>
    </row>
    <row r="13" spans="1:14" x14ac:dyDescent="0.35">
      <c r="A13">
        <v>290158751</v>
      </c>
      <c r="B13" t="s">
        <v>9475</v>
      </c>
      <c r="C13">
        <v>837759</v>
      </c>
      <c r="D13">
        <v>900</v>
      </c>
      <c r="E13" t="s">
        <v>37</v>
      </c>
      <c r="F13">
        <v>18000000</v>
      </c>
      <c r="G13">
        <v>8.8000000000000007</v>
      </c>
      <c r="H13">
        <f>Table13[[#This Row],[budget]]-Table13[[#This Row],[gross]]</f>
        <v>-272158751</v>
      </c>
      <c r="I13">
        <v>17000</v>
      </c>
      <c r="J13">
        <f>0.00001*Table13[[#This Row],[budget]]</f>
        <v>180.00000000000003</v>
      </c>
      <c r="K13" s="1">
        <f>0</f>
        <v>0</v>
      </c>
    </row>
    <row r="14" spans="1:14" x14ac:dyDescent="0.35">
      <c r="A14">
        <v>340478898</v>
      </c>
      <c r="B14" t="s">
        <v>1951</v>
      </c>
      <c r="C14">
        <v>1100446</v>
      </c>
      <c r="D14">
        <v>2417</v>
      </c>
      <c r="E14" t="s">
        <v>37</v>
      </c>
      <c r="F14">
        <v>94000000</v>
      </c>
      <c r="G14">
        <v>8.6999999999999993</v>
      </c>
      <c r="H14">
        <f>Table13[[#This Row],[budget]]-Table13[[#This Row],[gross]]</f>
        <v>-246478898</v>
      </c>
      <c r="I14">
        <v>10000</v>
      </c>
      <c r="J14">
        <f>0.00001*Table13[[#This Row],[budget]]</f>
        <v>940.00000000000011</v>
      </c>
      <c r="K14" s="1">
        <f>0</f>
        <v>0</v>
      </c>
    </row>
    <row r="15" spans="1:14" x14ac:dyDescent="0.35">
      <c r="A15">
        <v>171383253</v>
      </c>
      <c r="B15" t="s">
        <v>3495</v>
      </c>
      <c r="C15">
        <v>1217752</v>
      </c>
      <c r="D15">
        <v>3646</v>
      </c>
      <c r="E15" t="s">
        <v>37</v>
      </c>
      <c r="F15">
        <v>63000000</v>
      </c>
      <c r="G15">
        <v>8.6999999999999993</v>
      </c>
      <c r="H15">
        <f>Table13[[#This Row],[budget]]-Table13[[#This Row],[gross]]</f>
        <v>-108383253</v>
      </c>
      <c r="I15">
        <v>25000</v>
      </c>
      <c r="J15">
        <f>0.00001*Table13[[#This Row],[budget]]</f>
        <v>630</v>
      </c>
      <c r="K15" s="1">
        <f>0</f>
        <v>0</v>
      </c>
    </row>
    <row r="16" spans="1:14" x14ac:dyDescent="0.35">
      <c r="A16">
        <v>46836394</v>
      </c>
      <c r="B16" t="s">
        <v>8907</v>
      </c>
      <c r="C16">
        <v>728685</v>
      </c>
      <c r="D16">
        <v>989</v>
      </c>
      <c r="E16" t="s">
        <v>37</v>
      </c>
      <c r="F16">
        <v>25000000</v>
      </c>
      <c r="G16">
        <v>8.6999999999999993</v>
      </c>
      <c r="H16">
        <f>Table13[[#This Row],[budget]]-Table13[[#This Row],[gross]]</f>
        <v>-21836394</v>
      </c>
      <c r="I16">
        <v>25000</v>
      </c>
      <c r="J16">
        <f>0.00001*Table13[[#This Row],[budget]]</f>
        <v>250.00000000000003</v>
      </c>
      <c r="K16" s="1">
        <f>0</f>
        <v>0</v>
      </c>
    </row>
    <row r="17" spans="1:11" x14ac:dyDescent="0.35">
      <c r="A17">
        <v>460935665</v>
      </c>
      <c r="B17" t="s">
        <v>13011</v>
      </c>
      <c r="C17">
        <v>911097</v>
      </c>
      <c r="D17">
        <v>1470</v>
      </c>
      <c r="E17" t="s">
        <v>37</v>
      </c>
      <c r="F17">
        <v>11000000</v>
      </c>
      <c r="G17">
        <v>8.6999999999999993</v>
      </c>
      <c r="H17">
        <f>Table13[[#This Row],[budget]]-Table13[[#This Row],[gross]]</f>
        <v>-449935665</v>
      </c>
      <c r="I17">
        <v>33000</v>
      </c>
      <c r="J17">
        <f>0.00001*Table13[[#This Row],[budget]]</f>
        <v>110.00000000000001</v>
      </c>
      <c r="K17" s="1">
        <f>0</f>
        <v>0</v>
      </c>
    </row>
    <row r="18" spans="1:11" x14ac:dyDescent="0.35">
      <c r="A18">
        <v>112000000</v>
      </c>
      <c r="B18" t="s">
        <v>15505</v>
      </c>
      <c r="C18">
        <v>680041</v>
      </c>
      <c r="D18">
        <v>760</v>
      </c>
      <c r="E18" t="s">
        <v>37</v>
      </c>
      <c r="F18">
        <v>4400000</v>
      </c>
      <c r="G18">
        <v>8.6999999999999993</v>
      </c>
      <c r="H18">
        <f>Table13[[#This Row],[budget]]-Table13[[#This Row],[gross]]</f>
        <v>-107600000</v>
      </c>
      <c r="I18">
        <v>32000</v>
      </c>
      <c r="J18">
        <f>0.00001*Table13[[#This Row],[budget]]</f>
        <v>44.000000000000007</v>
      </c>
      <c r="K18" s="1">
        <f>0</f>
        <v>0</v>
      </c>
    </row>
    <row r="19" spans="1:11" x14ac:dyDescent="0.35">
      <c r="A19">
        <v>187991439</v>
      </c>
      <c r="B19" t="s">
        <v>645</v>
      </c>
      <c r="C19">
        <v>928227</v>
      </c>
      <c r="D19">
        <v>2725</v>
      </c>
      <c r="E19" t="s">
        <v>37</v>
      </c>
      <c r="F19">
        <v>165000000</v>
      </c>
      <c r="G19">
        <v>8.6</v>
      </c>
      <c r="H19">
        <f>Table13[[#This Row],[budget]]-Table13[[#This Row],[gross]]</f>
        <v>-22991439</v>
      </c>
      <c r="I19">
        <v>349000</v>
      </c>
      <c r="J19">
        <f>0.00001*Table13[[#This Row],[budget]]</f>
        <v>1650.0000000000002</v>
      </c>
      <c r="K19" s="1">
        <f>0</f>
        <v>0</v>
      </c>
    </row>
    <row r="20" spans="1:11" x14ac:dyDescent="0.35">
      <c r="A20">
        <v>216119491</v>
      </c>
      <c r="B20" t="s">
        <v>3471</v>
      </c>
      <c r="C20">
        <v>881236</v>
      </c>
      <c r="D20">
        <v>2277</v>
      </c>
      <c r="E20" t="s">
        <v>37</v>
      </c>
      <c r="F20">
        <v>70000000</v>
      </c>
      <c r="G20">
        <v>8.6</v>
      </c>
      <c r="H20">
        <f>Table13[[#This Row],[budget]]-Table13[[#This Row],[gross]]</f>
        <v>-146119491</v>
      </c>
      <c r="I20">
        <v>22000</v>
      </c>
      <c r="J20">
        <f>0.00001*Table13[[#This Row],[budget]]</f>
        <v>700.00000000000011</v>
      </c>
      <c r="K20" s="1">
        <f>0</f>
        <v>0</v>
      </c>
    </row>
    <row r="21" spans="1:11" x14ac:dyDescent="0.35">
      <c r="A21">
        <v>100125340</v>
      </c>
      <c r="B21" t="s">
        <v>7692</v>
      </c>
      <c r="C21">
        <v>1023511</v>
      </c>
      <c r="D21">
        <v>1080</v>
      </c>
      <c r="E21" t="s">
        <v>37</v>
      </c>
      <c r="F21">
        <v>33000000</v>
      </c>
      <c r="G21">
        <v>8.6</v>
      </c>
      <c r="H21">
        <f>Table13[[#This Row],[budget]]-Table13[[#This Row],[gross]]</f>
        <v>-67125340</v>
      </c>
      <c r="I21">
        <v>39000</v>
      </c>
      <c r="J21">
        <f>0.00001*Table13[[#This Row],[budget]]</f>
        <v>330</v>
      </c>
      <c r="K21" s="1">
        <f>0</f>
        <v>0</v>
      </c>
    </row>
    <row r="22" spans="1:11" x14ac:dyDescent="0.35">
      <c r="A22">
        <v>130727000</v>
      </c>
      <c r="B22" t="s">
        <v>9884</v>
      </c>
      <c r="C22">
        <v>887467</v>
      </c>
      <c r="D22">
        <v>916</v>
      </c>
      <c r="E22" t="s">
        <v>37</v>
      </c>
      <c r="F22">
        <v>19000000</v>
      </c>
      <c r="G22">
        <v>8.6</v>
      </c>
      <c r="H22">
        <f>Table13[[#This Row],[budget]]-Table13[[#This Row],[gross]]</f>
        <v>-111727000</v>
      </c>
      <c r="I22">
        <v>40000</v>
      </c>
      <c r="J22">
        <f>0.00001*Table13[[#This Row],[budget]]</f>
        <v>190.00000000000003</v>
      </c>
      <c r="K22" s="1">
        <f>0</f>
        <v>0</v>
      </c>
    </row>
    <row r="23" spans="1:11" x14ac:dyDescent="0.35">
      <c r="A23">
        <v>6712241</v>
      </c>
      <c r="B23" t="s">
        <v>13512</v>
      </c>
      <c r="C23">
        <v>782437</v>
      </c>
      <c r="D23">
        <v>1420</v>
      </c>
      <c r="E23" t="s">
        <v>37</v>
      </c>
      <c r="F23">
        <v>7500000</v>
      </c>
      <c r="G23">
        <v>8.6</v>
      </c>
      <c r="H23">
        <f>Table13[[#This Row],[budget]]-Table13[[#This Row],[gross]]</f>
        <v>787759</v>
      </c>
      <c r="I23">
        <v>35000</v>
      </c>
      <c r="J23">
        <f>0.00001*Table13[[#This Row],[budget]]</f>
        <v>75</v>
      </c>
      <c r="K23" s="1">
        <f>0</f>
        <v>0</v>
      </c>
    </row>
    <row r="24" spans="1:11" x14ac:dyDescent="0.35">
      <c r="A24">
        <v>23272306</v>
      </c>
      <c r="B24" t="s">
        <v>14742</v>
      </c>
      <c r="C24">
        <v>740918</v>
      </c>
      <c r="D24">
        <v>1182</v>
      </c>
      <c r="E24" t="s">
        <v>37</v>
      </c>
      <c r="F24">
        <v>6000000</v>
      </c>
      <c r="G24">
        <v>8.6</v>
      </c>
      <c r="H24">
        <f>Table13[[#This Row],[budget]]-Table13[[#This Row],[gross]]</f>
        <v>-17272306</v>
      </c>
      <c r="I24">
        <v>28000</v>
      </c>
      <c r="J24">
        <f>0.00001*Table13[[#This Row],[budget]]</f>
        <v>60.000000000000007</v>
      </c>
      <c r="K24" s="1">
        <f>0</f>
        <v>0</v>
      </c>
    </row>
    <row r="25" spans="1:11" x14ac:dyDescent="0.35">
      <c r="A25">
        <v>163245</v>
      </c>
      <c r="B25" t="s">
        <v>16825</v>
      </c>
      <c r="C25">
        <v>143086</v>
      </c>
      <c r="D25">
        <v>211</v>
      </c>
      <c r="E25" t="s">
        <v>37</v>
      </c>
      <c r="F25">
        <v>1500000</v>
      </c>
      <c r="G25">
        <v>8.6</v>
      </c>
      <c r="H25">
        <f>Table13[[#This Row],[budget]]-Table13[[#This Row],[gross]]</f>
        <v>1336755</v>
      </c>
      <c r="I25">
        <v>0</v>
      </c>
      <c r="J25">
        <f>0.00001*Table13[[#This Row],[budget]]</f>
        <v>15.000000000000002</v>
      </c>
      <c r="K25" s="1">
        <f>0</f>
        <v>0</v>
      </c>
    </row>
    <row r="26" spans="1:11" x14ac:dyDescent="0.35">
      <c r="B26" t="s">
        <v>17015</v>
      </c>
      <c r="C26">
        <v>387508</v>
      </c>
      <c r="D26">
        <v>1123</v>
      </c>
      <c r="E26" t="s">
        <v>37</v>
      </c>
      <c r="F26">
        <v>950000</v>
      </c>
      <c r="G26">
        <v>8.6</v>
      </c>
      <c r="H26">
        <f>Table13[[#This Row],[budget]]-Table13[[#This Row],[gross]]</f>
        <v>950000</v>
      </c>
      <c r="I26">
        <v>23000</v>
      </c>
      <c r="J26">
        <f>0.00001*Table13[[#This Row],[budget]]</f>
        <v>9.5</v>
      </c>
      <c r="K26" s="1">
        <f>0</f>
        <v>0</v>
      </c>
    </row>
    <row r="27" spans="1:11" x14ac:dyDescent="0.35">
      <c r="A27">
        <v>448130642</v>
      </c>
      <c r="B27" t="s">
        <v>61</v>
      </c>
      <c r="C27">
        <v>1144337</v>
      </c>
      <c r="D27">
        <v>2701</v>
      </c>
      <c r="E27" t="s">
        <v>37</v>
      </c>
      <c r="F27">
        <v>250000000</v>
      </c>
      <c r="G27">
        <v>8.5</v>
      </c>
      <c r="H27">
        <f>Table13[[#This Row],[budget]]-Table13[[#This Row],[gross]]</f>
        <v>-198130642</v>
      </c>
      <c r="I27">
        <v>164000</v>
      </c>
      <c r="J27">
        <f>0.00001*Table13[[#This Row],[budget]]</f>
        <v>2500</v>
      </c>
      <c r="K27" s="1">
        <f>0</f>
        <v>0</v>
      </c>
    </row>
    <row r="28" spans="1:11" x14ac:dyDescent="0.35">
      <c r="A28">
        <v>187670866</v>
      </c>
      <c r="B28" t="s">
        <v>1631</v>
      </c>
      <c r="C28">
        <v>982637</v>
      </c>
      <c r="D28">
        <v>2368</v>
      </c>
      <c r="E28" t="s">
        <v>37</v>
      </c>
      <c r="F28">
        <v>103000000</v>
      </c>
      <c r="G28">
        <v>8.5</v>
      </c>
      <c r="H28">
        <f>Table13[[#This Row],[budget]]-Table13[[#This Row],[gross]]</f>
        <v>-84670866</v>
      </c>
      <c r="I28">
        <v>21000</v>
      </c>
      <c r="J28">
        <f>0.00001*Table13[[#This Row],[budget]]</f>
        <v>1030</v>
      </c>
      <c r="K28" s="1">
        <f>0</f>
        <v>0</v>
      </c>
    </row>
    <row r="29" spans="1:11" x14ac:dyDescent="0.35">
      <c r="A29">
        <v>204843350</v>
      </c>
      <c r="B29" t="s">
        <v>1654</v>
      </c>
      <c r="C29">
        <v>744891</v>
      </c>
      <c r="D29">
        <v>983</v>
      </c>
      <c r="E29" t="s">
        <v>37</v>
      </c>
      <c r="F29">
        <v>102000000</v>
      </c>
      <c r="G29">
        <v>8.5</v>
      </c>
      <c r="H29">
        <f>Table13[[#This Row],[budget]]-Table13[[#This Row],[gross]]</f>
        <v>-102843350</v>
      </c>
      <c r="I29">
        <v>13000</v>
      </c>
      <c r="J29">
        <f>0.00001*Table13[[#This Row],[budget]]</f>
        <v>1020.0000000000001</v>
      </c>
      <c r="K29" s="1">
        <f>0</f>
        <v>0</v>
      </c>
    </row>
    <row r="30" spans="1:11" x14ac:dyDescent="0.35">
      <c r="A30">
        <v>162804648</v>
      </c>
      <c r="B30" t="s">
        <v>1703</v>
      </c>
      <c r="C30">
        <v>955174</v>
      </c>
      <c r="D30">
        <v>1193</v>
      </c>
      <c r="E30" t="s">
        <v>37</v>
      </c>
      <c r="F30">
        <v>100000000</v>
      </c>
      <c r="G30">
        <v>8.5</v>
      </c>
      <c r="H30">
        <f>Table13[[#This Row],[budget]]-Table13[[#This Row],[gross]]</f>
        <v>-62804648</v>
      </c>
      <c r="I30">
        <v>199000</v>
      </c>
      <c r="J30">
        <f>0.00001*Table13[[#This Row],[budget]]</f>
        <v>1000.0000000000001</v>
      </c>
      <c r="K30" s="1">
        <f>0</f>
        <v>0</v>
      </c>
    </row>
    <row r="31" spans="1:11" x14ac:dyDescent="0.35">
      <c r="A31">
        <v>132373442</v>
      </c>
      <c r="B31" t="s">
        <v>2063</v>
      </c>
      <c r="C31">
        <v>873649</v>
      </c>
      <c r="D31">
        <v>2054</v>
      </c>
      <c r="E31" t="s">
        <v>37</v>
      </c>
      <c r="F31">
        <v>90000000</v>
      </c>
      <c r="G31">
        <v>8.5</v>
      </c>
      <c r="H31">
        <f>Table13[[#This Row],[budget]]-Table13[[#This Row],[gross]]</f>
        <v>-42373442</v>
      </c>
      <c r="I31">
        <v>29000</v>
      </c>
      <c r="J31">
        <f>0.00001*Table13[[#This Row],[budget]]</f>
        <v>900.00000000000011</v>
      </c>
      <c r="K31" s="1">
        <f>0</f>
        <v>0</v>
      </c>
    </row>
    <row r="32" spans="1:11" x14ac:dyDescent="0.35">
      <c r="A32">
        <v>422783777</v>
      </c>
      <c r="B32" t="s">
        <v>2801</v>
      </c>
      <c r="C32">
        <v>644348</v>
      </c>
      <c r="D32">
        <v>656</v>
      </c>
      <c r="E32" t="s">
        <v>37</v>
      </c>
      <c r="F32">
        <v>45000000</v>
      </c>
      <c r="G32">
        <v>8.5</v>
      </c>
      <c r="H32">
        <f>Table13[[#This Row],[budget]]-Table13[[#This Row],[gross]]</f>
        <v>-377783777</v>
      </c>
      <c r="I32">
        <v>17000</v>
      </c>
      <c r="J32">
        <f>0.00001*Table13[[#This Row],[budget]]</f>
        <v>450.00000000000006</v>
      </c>
      <c r="K32" s="1">
        <f>0</f>
        <v>0</v>
      </c>
    </row>
    <row r="33" spans="1:11" x14ac:dyDescent="0.35">
      <c r="A33">
        <v>136801374</v>
      </c>
      <c r="B33" t="s">
        <v>3779</v>
      </c>
      <c r="C33">
        <v>782610</v>
      </c>
      <c r="D33">
        <v>1377</v>
      </c>
      <c r="E33" t="s">
        <v>37</v>
      </c>
      <c r="F33">
        <v>60000000</v>
      </c>
      <c r="G33">
        <v>8.5</v>
      </c>
      <c r="H33">
        <f>Table13[[#This Row],[budget]]-Table13[[#This Row],[gross]]</f>
        <v>-76801374</v>
      </c>
      <c r="I33">
        <v>30000</v>
      </c>
      <c r="J33">
        <f>0.00001*Table13[[#This Row],[budget]]</f>
        <v>600</v>
      </c>
      <c r="K33" s="1">
        <f>0</f>
        <v>0</v>
      </c>
    </row>
    <row r="34" spans="1:11" x14ac:dyDescent="0.35">
      <c r="A34">
        <v>53082743</v>
      </c>
      <c r="B34" t="s">
        <v>6136</v>
      </c>
      <c r="C34">
        <v>844052</v>
      </c>
      <c r="D34">
        <v>1100</v>
      </c>
      <c r="E34" t="s">
        <v>37</v>
      </c>
      <c r="F34">
        <v>40000000</v>
      </c>
      <c r="G34">
        <v>8.5</v>
      </c>
      <c r="H34">
        <f>Table13[[#This Row],[budget]]-Table13[[#This Row],[gross]]</f>
        <v>-13082743</v>
      </c>
      <c r="I34">
        <v>49000</v>
      </c>
      <c r="J34">
        <f>0.00001*Table13[[#This Row],[budget]]</f>
        <v>400.00000000000006</v>
      </c>
      <c r="K34" s="1">
        <f>0</f>
        <v>0</v>
      </c>
    </row>
    <row r="35" spans="1:11" x14ac:dyDescent="0.35">
      <c r="A35">
        <v>32519322</v>
      </c>
      <c r="B35" t="s">
        <v>7079</v>
      </c>
      <c r="C35">
        <v>497946</v>
      </c>
      <c r="D35">
        <v>761</v>
      </c>
      <c r="E35" t="s">
        <v>37</v>
      </c>
      <c r="F35">
        <v>35000000</v>
      </c>
      <c r="G35">
        <v>8.5</v>
      </c>
      <c r="H35">
        <f>Table13[[#This Row],[budget]]-Table13[[#This Row],[gross]]</f>
        <v>2480678</v>
      </c>
      <c r="I35">
        <v>21000</v>
      </c>
      <c r="J35">
        <f>0.00001*Table13[[#This Row],[budget]]</f>
        <v>350.00000000000006</v>
      </c>
      <c r="K35" s="1">
        <f>0</f>
        <v>0</v>
      </c>
    </row>
    <row r="36" spans="1:11" x14ac:dyDescent="0.35">
      <c r="A36">
        <v>78800000</v>
      </c>
      <c r="B36" t="s">
        <v>7583</v>
      </c>
      <c r="C36">
        <v>450676</v>
      </c>
      <c r="D36">
        <v>983</v>
      </c>
      <c r="E36" t="s">
        <v>37</v>
      </c>
      <c r="F36">
        <v>31500000</v>
      </c>
      <c r="G36">
        <v>8.5</v>
      </c>
      <c r="H36">
        <f>Table13[[#This Row],[budget]]-Table13[[#This Row],[gross]]</f>
        <v>-47300000</v>
      </c>
      <c r="I36">
        <v>19000</v>
      </c>
      <c r="J36">
        <f>0.00001*Table13[[#This Row],[budget]]</f>
        <v>315</v>
      </c>
      <c r="K36" s="1">
        <f>0</f>
        <v>0</v>
      </c>
    </row>
    <row r="37" spans="1:11" x14ac:dyDescent="0.35">
      <c r="A37">
        <v>242374454</v>
      </c>
      <c r="B37" t="s">
        <v>9861</v>
      </c>
      <c r="C37">
        <v>661017</v>
      </c>
      <c r="D37">
        <v>771</v>
      </c>
      <c r="E37" t="s">
        <v>37</v>
      </c>
      <c r="F37">
        <v>18000000</v>
      </c>
      <c r="G37">
        <v>8.5</v>
      </c>
      <c r="H37">
        <f>Table13[[#This Row],[budget]]-Table13[[#This Row],[gross]]</f>
        <v>-224374454</v>
      </c>
      <c r="I37">
        <v>16000</v>
      </c>
      <c r="J37">
        <f>0.00001*Table13[[#This Row],[budget]]</f>
        <v>180.00000000000003</v>
      </c>
      <c r="K37" s="1">
        <f>0</f>
        <v>0</v>
      </c>
    </row>
    <row r="38" spans="1:11" x14ac:dyDescent="0.35">
      <c r="A38">
        <v>32000000</v>
      </c>
      <c r="B38" t="s">
        <v>10213</v>
      </c>
      <c r="C38">
        <v>422432</v>
      </c>
      <c r="D38">
        <v>1040</v>
      </c>
      <c r="E38" t="s">
        <v>37</v>
      </c>
      <c r="F38">
        <v>806947</v>
      </c>
      <c r="G38">
        <v>8.5</v>
      </c>
      <c r="H38">
        <f>Table13[[#This Row],[budget]]-Table13[[#This Row],[gross]]</f>
        <v>-31193053</v>
      </c>
      <c r="I38">
        <v>18000</v>
      </c>
      <c r="J38">
        <f>0.00001*Table13[[#This Row],[budget]]</f>
        <v>8.0694700000000008</v>
      </c>
      <c r="K38" s="1">
        <f>0</f>
        <v>0</v>
      </c>
    </row>
    <row r="39" spans="1:11" x14ac:dyDescent="0.35">
      <c r="A39">
        <v>210609762</v>
      </c>
      <c r="B39" t="s">
        <v>10647</v>
      </c>
      <c r="C39">
        <v>732212</v>
      </c>
      <c r="D39">
        <v>809</v>
      </c>
      <c r="E39" t="s">
        <v>37</v>
      </c>
      <c r="F39">
        <v>19000000</v>
      </c>
      <c r="G39">
        <v>8.5</v>
      </c>
      <c r="H39">
        <f>Table13[[#This Row],[budget]]-Table13[[#This Row],[gross]]</f>
        <v>-191609762</v>
      </c>
      <c r="I39">
        <v>39000</v>
      </c>
      <c r="J39">
        <f>0.00001*Table13[[#This Row],[budget]]</f>
        <v>190.00000000000003</v>
      </c>
      <c r="K39" s="1">
        <f>0</f>
        <v>0</v>
      </c>
    </row>
    <row r="40" spans="1:11" x14ac:dyDescent="0.35">
      <c r="A40">
        <v>78900000</v>
      </c>
      <c r="B40" t="s">
        <v>13800</v>
      </c>
      <c r="C40">
        <v>563827</v>
      </c>
      <c r="D40">
        <v>1110</v>
      </c>
      <c r="E40" t="s">
        <v>37</v>
      </c>
      <c r="F40">
        <v>11000000</v>
      </c>
      <c r="G40">
        <v>8.5</v>
      </c>
      <c r="H40">
        <f>Table13[[#This Row],[budget]]-Table13[[#This Row],[gross]]</f>
        <v>-67900000</v>
      </c>
      <c r="I40">
        <v>23000</v>
      </c>
      <c r="J40">
        <f>0.00001*Table13[[#This Row],[budget]]</f>
        <v>110.00000000000001</v>
      </c>
      <c r="K40" s="1">
        <f>0</f>
        <v>0</v>
      </c>
    </row>
    <row r="41" spans="1:11" x14ac:dyDescent="0.35">
      <c r="A41">
        <v>25530884</v>
      </c>
      <c r="B41" t="s">
        <v>15120</v>
      </c>
      <c r="C41">
        <v>845580</v>
      </c>
      <c r="D41">
        <v>2067</v>
      </c>
      <c r="E41" t="s">
        <v>37</v>
      </c>
      <c r="F41">
        <v>9000000</v>
      </c>
      <c r="G41">
        <v>8.5</v>
      </c>
      <c r="H41">
        <f>Table13[[#This Row],[budget]]-Table13[[#This Row],[gross]]</f>
        <v>-16530884</v>
      </c>
      <c r="I41">
        <v>40000</v>
      </c>
      <c r="J41">
        <f>0.00001*Table13[[#This Row],[budget]]</f>
        <v>90.000000000000014</v>
      </c>
      <c r="K41" s="1">
        <f>0</f>
        <v>0</v>
      </c>
    </row>
    <row r="42" spans="1:11" x14ac:dyDescent="0.35">
      <c r="A42">
        <v>13092000</v>
      </c>
      <c r="B42" t="s">
        <v>15897</v>
      </c>
      <c r="C42">
        <v>399138</v>
      </c>
      <c r="D42">
        <v>731</v>
      </c>
      <c r="E42" t="s">
        <v>37</v>
      </c>
      <c r="F42">
        <v>3300000</v>
      </c>
      <c r="G42">
        <v>8.5</v>
      </c>
      <c r="H42">
        <f>Table13[[#This Row],[budget]]-Table13[[#This Row],[gross]]</f>
        <v>-9792000</v>
      </c>
      <c r="I42">
        <v>129000</v>
      </c>
      <c r="J42">
        <f>0.00001*Table13[[#This Row],[budget]]</f>
        <v>33</v>
      </c>
      <c r="K42" s="1">
        <f>0</f>
        <v>0</v>
      </c>
    </row>
    <row r="43" spans="1:11" x14ac:dyDescent="0.35">
      <c r="A43">
        <v>223806889</v>
      </c>
      <c r="B43" t="s">
        <v>407</v>
      </c>
      <c r="C43">
        <v>718837</v>
      </c>
      <c r="D43">
        <v>1043</v>
      </c>
      <c r="E43" t="s">
        <v>37</v>
      </c>
      <c r="F43">
        <v>180000000</v>
      </c>
      <c r="G43">
        <v>8.4</v>
      </c>
      <c r="H43">
        <f>Table13[[#This Row],[budget]]-Table13[[#This Row],[gross]]</f>
        <v>-43806889</v>
      </c>
      <c r="I43">
        <v>16000</v>
      </c>
      <c r="J43">
        <f>0.00001*Table13[[#This Row],[budget]]</f>
        <v>1800.0000000000002</v>
      </c>
      <c r="K43" s="1">
        <f>0</f>
        <v>0</v>
      </c>
    </row>
    <row r="44" spans="1:11" x14ac:dyDescent="0.35">
      <c r="A44">
        <v>75600000</v>
      </c>
      <c r="B44" t="s">
        <v>3110</v>
      </c>
      <c r="C44">
        <v>736638</v>
      </c>
      <c r="D44">
        <v>1065</v>
      </c>
      <c r="E44" t="s">
        <v>37</v>
      </c>
      <c r="F44">
        <v>72000000</v>
      </c>
      <c r="G44">
        <v>8.4</v>
      </c>
      <c r="H44">
        <f>Table13[[#This Row],[budget]]-Table13[[#This Row],[gross]]</f>
        <v>-3600000</v>
      </c>
      <c r="I44">
        <v>17000</v>
      </c>
      <c r="J44">
        <f>0.00001*Table13[[#This Row],[budget]]</f>
        <v>720.00000000000011</v>
      </c>
      <c r="K44" s="1">
        <f>0</f>
        <v>0</v>
      </c>
    </row>
    <row r="45" spans="1:11" x14ac:dyDescent="0.35">
      <c r="A45">
        <v>309125409</v>
      </c>
      <c r="B45" t="s">
        <v>7437</v>
      </c>
      <c r="C45">
        <v>681857</v>
      </c>
      <c r="D45">
        <v>647</v>
      </c>
      <c r="E45" t="s">
        <v>37</v>
      </c>
      <c r="F45">
        <v>32500000</v>
      </c>
      <c r="G45">
        <v>8.4</v>
      </c>
      <c r="H45">
        <f>Table13[[#This Row],[budget]]-Table13[[#This Row],[gross]]</f>
        <v>-276625409</v>
      </c>
      <c r="I45">
        <v>14000</v>
      </c>
      <c r="J45">
        <f>0.00001*Table13[[#This Row],[budget]]</f>
        <v>325</v>
      </c>
      <c r="K45" s="1">
        <f>0</f>
        <v>0</v>
      </c>
    </row>
    <row r="46" spans="1:11" x14ac:dyDescent="0.35">
      <c r="A46">
        <v>5300000</v>
      </c>
      <c r="B46" t="s">
        <v>8180</v>
      </c>
      <c r="C46">
        <v>221000</v>
      </c>
      <c r="D46">
        <v>495</v>
      </c>
      <c r="E46" t="s">
        <v>37</v>
      </c>
      <c r="F46">
        <v>30000000</v>
      </c>
      <c r="G46">
        <v>8.4</v>
      </c>
      <c r="H46">
        <f>Table13[[#This Row],[budget]]-Table13[[#This Row],[gross]]</f>
        <v>24700000</v>
      </c>
      <c r="I46">
        <v>12000</v>
      </c>
      <c r="J46">
        <f>0.00001*Table13[[#This Row],[budget]]</f>
        <v>300</v>
      </c>
      <c r="K46" s="1">
        <f>0</f>
        <v>0</v>
      </c>
    </row>
    <row r="47" spans="1:11" x14ac:dyDescent="0.35">
      <c r="A47">
        <v>85200000</v>
      </c>
      <c r="B47" t="s">
        <v>11099</v>
      </c>
      <c r="C47">
        <v>488537</v>
      </c>
      <c r="D47">
        <v>1076</v>
      </c>
      <c r="E47" t="s">
        <v>37</v>
      </c>
      <c r="F47">
        <v>18500000</v>
      </c>
      <c r="G47">
        <v>8.4</v>
      </c>
      <c r="H47">
        <f>Table13[[#This Row],[budget]]-Table13[[#This Row],[gross]]</f>
        <v>-66700000</v>
      </c>
      <c r="I47">
        <v>18000</v>
      </c>
      <c r="J47">
        <f>0.00001*Table13[[#This Row],[budget]]</f>
        <v>185.00000000000003</v>
      </c>
      <c r="K47" s="1">
        <f>0</f>
        <v>0</v>
      </c>
    </row>
    <row r="48" spans="1:11" x14ac:dyDescent="0.35">
      <c r="A48">
        <v>130058047</v>
      </c>
      <c r="B48" t="s">
        <v>11533</v>
      </c>
      <c r="C48">
        <v>822500</v>
      </c>
      <c r="D48">
        <v>2715</v>
      </c>
      <c r="E48" t="s">
        <v>37</v>
      </c>
      <c r="F48">
        <v>15000000</v>
      </c>
      <c r="G48">
        <v>8.4</v>
      </c>
      <c r="H48">
        <f>Table13[[#This Row],[budget]]-Table13[[#This Row],[gross]]</f>
        <v>-115058047</v>
      </c>
      <c r="I48">
        <v>22000</v>
      </c>
      <c r="J48">
        <f>0.00001*Table13[[#This Row],[budget]]</f>
        <v>150</v>
      </c>
      <c r="K48" s="1">
        <f>0</f>
        <v>0</v>
      </c>
    </row>
    <row r="49" spans="1:11" x14ac:dyDescent="0.35">
      <c r="A49">
        <v>6000000</v>
      </c>
      <c r="B49" t="s">
        <v>11660</v>
      </c>
      <c r="C49">
        <v>192775</v>
      </c>
      <c r="D49">
        <v>559</v>
      </c>
      <c r="E49" t="s">
        <v>37</v>
      </c>
      <c r="F49">
        <v>15000000</v>
      </c>
      <c r="G49">
        <v>8.4</v>
      </c>
      <c r="H49">
        <f>Table13[[#This Row],[budget]]-Table13[[#This Row],[gross]]</f>
        <v>9000000</v>
      </c>
      <c r="I49">
        <v>11000</v>
      </c>
      <c r="J49">
        <f>0.00001*Table13[[#This Row],[budget]]</f>
        <v>150</v>
      </c>
      <c r="K49" s="1">
        <f>0</f>
        <v>0</v>
      </c>
    </row>
    <row r="50" spans="1:11" x14ac:dyDescent="0.35">
      <c r="A50">
        <v>3609278</v>
      </c>
      <c r="B50" t="s">
        <v>15458</v>
      </c>
      <c r="C50">
        <v>573541</v>
      </c>
      <c r="D50">
        <v>1916</v>
      </c>
      <c r="E50" t="s">
        <v>37</v>
      </c>
      <c r="F50">
        <v>4500000</v>
      </c>
      <c r="G50">
        <v>8.4</v>
      </c>
      <c r="H50">
        <f>Table13[[#This Row],[budget]]-Table13[[#This Row],[gross]]</f>
        <v>890722</v>
      </c>
      <c r="I50">
        <v>38000</v>
      </c>
      <c r="J50">
        <f>0.00001*Table13[[#This Row],[budget]]</f>
        <v>45.000000000000007</v>
      </c>
      <c r="K50" s="1">
        <f>0</f>
        <v>0</v>
      </c>
    </row>
    <row r="51" spans="1:11" x14ac:dyDescent="0.35">
      <c r="A51">
        <v>2812029</v>
      </c>
      <c r="B51" t="s">
        <v>16949</v>
      </c>
      <c r="C51">
        <v>664719</v>
      </c>
      <c r="D51">
        <v>931</v>
      </c>
      <c r="E51" t="s">
        <v>37</v>
      </c>
      <c r="F51">
        <v>1200000</v>
      </c>
      <c r="G51">
        <v>8.4</v>
      </c>
      <c r="H51">
        <f>Table13[[#This Row],[budget]]-Table13[[#This Row],[gross]]</f>
        <v>-1612029</v>
      </c>
      <c r="I51">
        <v>19000</v>
      </c>
      <c r="J51">
        <f>0.00001*Table13[[#This Row],[budget]]</f>
        <v>12.000000000000002</v>
      </c>
      <c r="K51" s="1">
        <f>0</f>
        <v>0</v>
      </c>
    </row>
    <row r="52" spans="1:11" x14ac:dyDescent="0.35">
      <c r="A52">
        <v>414984497</v>
      </c>
      <c r="B52" t="s">
        <v>318</v>
      </c>
      <c r="C52">
        <v>544884</v>
      </c>
      <c r="D52">
        <v>733</v>
      </c>
      <c r="E52" t="s">
        <v>37</v>
      </c>
      <c r="F52">
        <v>200000000</v>
      </c>
      <c r="G52">
        <v>8.3000000000000007</v>
      </c>
      <c r="H52">
        <f>Table13[[#This Row],[budget]]-Table13[[#This Row],[gross]]</f>
        <v>-214984497</v>
      </c>
      <c r="I52">
        <v>30000</v>
      </c>
      <c r="J52">
        <f>0.00001*Table13[[#This Row],[budget]]</f>
        <v>2000.0000000000002</v>
      </c>
      <c r="K52" s="1">
        <f>0</f>
        <v>0</v>
      </c>
    </row>
    <row r="53" spans="1:11" x14ac:dyDescent="0.35">
      <c r="A53">
        <v>292979556</v>
      </c>
      <c r="B53" t="s">
        <v>462</v>
      </c>
      <c r="C53">
        <v>665575</v>
      </c>
      <c r="D53">
        <v>704</v>
      </c>
      <c r="E53" t="s">
        <v>37</v>
      </c>
      <c r="F53">
        <v>175000000</v>
      </c>
      <c r="G53">
        <v>8.3000000000000007</v>
      </c>
      <c r="H53">
        <f>Table13[[#This Row],[budget]]-Table13[[#This Row],[gross]]</f>
        <v>-117979556</v>
      </c>
      <c r="I53">
        <v>27000</v>
      </c>
      <c r="J53">
        <f>0.00001*Table13[[#This Row],[budget]]</f>
        <v>1750.0000000000002</v>
      </c>
      <c r="K53" s="1">
        <f>0</f>
        <v>0</v>
      </c>
    </row>
    <row r="54" spans="1:11" x14ac:dyDescent="0.35">
      <c r="A54">
        <v>356454367</v>
      </c>
      <c r="B54" t="s">
        <v>533</v>
      </c>
      <c r="C54">
        <v>345198</v>
      </c>
      <c r="D54">
        <v>773</v>
      </c>
      <c r="E54" t="s">
        <v>37</v>
      </c>
      <c r="F54">
        <v>175000000</v>
      </c>
      <c r="G54">
        <v>8.3000000000000007</v>
      </c>
      <c r="H54">
        <f>Table13[[#This Row],[budget]]-Table13[[#This Row],[gross]]</f>
        <v>-181454367</v>
      </c>
      <c r="I54">
        <v>118000</v>
      </c>
      <c r="J54">
        <f>0.00001*Table13[[#This Row],[budget]]</f>
        <v>1750.0000000000002</v>
      </c>
      <c r="K54" s="1">
        <f>0</f>
        <v>0</v>
      </c>
    </row>
    <row r="55" spans="1:11" x14ac:dyDescent="0.35">
      <c r="A55">
        <v>205343774</v>
      </c>
      <c r="B55" t="s">
        <v>771</v>
      </c>
      <c r="C55">
        <v>980946</v>
      </c>
      <c r="D55">
        <v>2685</v>
      </c>
      <c r="E55" t="s">
        <v>37</v>
      </c>
      <c r="F55">
        <v>150000000</v>
      </c>
      <c r="G55">
        <v>8.3000000000000007</v>
      </c>
      <c r="H55">
        <f>Table13[[#This Row],[budget]]-Table13[[#This Row],[gross]]</f>
        <v>-55343774</v>
      </c>
      <c r="I55">
        <v>15000</v>
      </c>
      <c r="J55">
        <f>0.00001*Table13[[#This Row],[budget]]</f>
        <v>1500.0000000000002</v>
      </c>
      <c r="K55" s="1">
        <f>0</f>
        <v>0</v>
      </c>
    </row>
    <row r="56" spans="1:11" x14ac:dyDescent="0.35">
      <c r="A56">
        <v>120523073</v>
      </c>
      <c r="B56" t="s">
        <v>3190</v>
      </c>
      <c r="C56">
        <v>885175</v>
      </c>
      <c r="D56">
        <v>1527</v>
      </c>
      <c r="E56" t="s">
        <v>37</v>
      </c>
      <c r="F56">
        <v>75000000</v>
      </c>
      <c r="G56">
        <v>8.3000000000000007</v>
      </c>
      <c r="H56">
        <f>Table13[[#This Row],[budget]]-Table13[[#This Row],[gross]]</f>
        <v>-45523073</v>
      </c>
      <c r="I56">
        <v>42000</v>
      </c>
      <c r="J56">
        <f>0.00001*Table13[[#This Row],[budget]]</f>
        <v>750.00000000000011</v>
      </c>
      <c r="K56" s="1">
        <f>0</f>
        <v>0</v>
      </c>
    </row>
    <row r="57" spans="1:11" x14ac:dyDescent="0.35">
      <c r="A57">
        <v>197171806</v>
      </c>
      <c r="B57" t="s">
        <v>5271</v>
      </c>
      <c r="C57">
        <v>515306</v>
      </c>
      <c r="D57">
        <v>477</v>
      </c>
      <c r="E57" t="s">
        <v>37</v>
      </c>
      <c r="F57">
        <v>48000000</v>
      </c>
      <c r="G57">
        <v>8.3000000000000007</v>
      </c>
      <c r="H57">
        <f>Table13[[#This Row],[budget]]-Table13[[#This Row],[gross]]</f>
        <v>-149171806</v>
      </c>
      <c r="I57">
        <v>0</v>
      </c>
      <c r="J57">
        <f>0.00001*Table13[[#This Row],[budget]]</f>
        <v>480.00000000000006</v>
      </c>
      <c r="K57" s="1">
        <f>0</f>
        <v>0</v>
      </c>
    </row>
    <row r="58" spans="1:11" x14ac:dyDescent="0.35">
      <c r="A58">
        <v>64604977</v>
      </c>
      <c r="B58" t="s">
        <v>6941</v>
      </c>
      <c r="C58">
        <v>414219</v>
      </c>
      <c r="D58">
        <v>625</v>
      </c>
      <c r="E58" t="s">
        <v>37</v>
      </c>
      <c r="F58">
        <v>35000000</v>
      </c>
      <c r="G58">
        <v>8.3000000000000007</v>
      </c>
      <c r="H58">
        <f>Table13[[#This Row],[budget]]-Table13[[#This Row],[gross]]</f>
        <v>-29604977</v>
      </c>
      <c r="I58">
        <v>11000</v>
      </c>
      <c r="J58">
        <f>0.00001*Table13[[#This Row],[budget]]</f>
        <v>350.00000000000006</v>
      </c>
      <c r="K58" s="1">
        <f>0</f>
        <v>0</v>
      </c>
    </row>
    <row r="59" spans="1:11" x14ac:dyDescent="0.35">
      <c r="A59">
        <v>191796233</v>
      </c>
      <c r="B59" t="s">
        <v>7650</v>
      </c>
      <c r="C59">
        <v>623757</v>
      </c>
      <c r="D59">
        <v>391</v>
      </c>
      <c r="E59" t="s">
        <v>37</v>
      </c>
      <c r="F59">
        <v>30000000</v>
      </c>
      <c r="G59">
        <v>8.3000000000000007</v>
      </c>
      <c r="H59">
        <f>Table13[[#This Row],[budget]]-Table13[[#This Row],[gross]]</f>
        <v>-161796233</v>
      </c>
      <c r="I59">
        <v>0</v>
      </c>
      <c r="J59">
        <f>0.00001*Table13[[#This Row],[budget]]</f>
        <v>300</v>
      </c>
      <c r="K59" s="1">
        <f>0</f>
        <v>0</v>
      </c>
    </row>
    <row r="60" spans="1:11" x14ac:dyDescent="0.35">
      <c r="A60">
        <v>44700000</v>
      </c>
      <c r="B60" t="s">
        <v>8918</v>
      </c>
      <c r="C60">
        <v>537442</v>
      </c>
      <c r="D60">
        <v>851</v>
      </c>
      <c r="E60" t="s">
        <v>37</v>
      </c>
      <c r="F60">
        <v>25000000</v>
      </c>
      <c r="G60">
        <v>8.3000000000000007</v>
      </c>
      <c r="H60">
        <f>Table13[[#This Row],[budget]]-Table13[[#This Row],[gross]]</f>
        <v>-19700000</v>
      </c>
      <c r="I60">
        <v>19000</v>
      </c>
      <c r="J60">
        <f>0.00001*Table13[[#This Row],[budget]]</f>
        <v>250.00000000000003</v>
      </c>
      <c r="K60" s="1">
        <f>0</f>
        <v>0</v>
      </c>
    </row>
    <row r="61" spans="1:11" x14ac:dyDescent="0.35">
      <c r="A61">
        <v>34126138</v>
      </c>
      <c r="B61" t="s">
        <v>10139</v>
      </c>
      <c r="C61">
        <v>666937</v>
      </c>
      <c r="D61">
        <v>1514</v>
      </c>
      <c r="E61" t="s">
        <v>37</v>
      </c>
      <c r="F61">
        <v>20000000</v>
      </c>
      <c r="G61">
        <v>8.3000000000000007</v>
      </c>
      <c r="H61">
        <f>Table13[[#This Row],[budget]]-Table13[[#This Row],[gross]]</f>
        <v>-14126138</v>
      </c>
      <c r="I61">
        <v>52000</v>
      </c>
      <c r="J61">
        <f>0.00001*Table13[[#This Row],[budget]]</f>
        <v>200.00000000000003</v>
      </c>
      <c r="K61" s="1">
        <f>0</f>
        <v>0</v>
      </c>
    </row>
    <row r="62" spans="1:11" x14ac:dyDescent="0.35">
      <c r="A62">
        <v>51600000</v>
      </c>
      <c r="B62" t="s">
        <v>10809</v>
      </c>
      <c r="C62">
        <v>270790</v>
      </c>
      <c r="D62">
        <v>549</v>
      </c>
      <c r="E62" t="s">
        <v>37</v>
      </c>
      <c r="F62">
        <v>18000000</v>
      </c>
      <c r="G62">
        <v>8.3000000000000007</v>
      </c>
      <c r="H62">
        <f>Table13[[#This Row],[budget]]-Table13[[#This Row],[gross]]</f>
        <v>-33600000</v>
      </c>
      <c r="I62">
        <v>16000</v>
      </c>
      <c r="J62">
        <f>0.00001*Table13[[#This Row],[budget]]</f>
        <v>180.00000000000003</v>
      </c>
      <c r="K62" s="1">
        <f>0</f>
        <v>0</v>
      </c>
    </row>
    <row r="63" spans="1:11" x14ac:dyDescent="0.35">
      <c r="A63">
        <v>45250</v>
      </c>
      <c r="B63" t="s">
        <v>10875</v>
      </c>
      <c r="C63">
        <v>235133</v>
      </c>
      <c r="D63">
        <v>494</v>
      </c>
      <c r="E63" t="s">
        <v>37</v>
      </c>
      <c r="F63">
        <v>18000000</v>
      </c>
      <c r="G63">
        <v>8.3000000000000007</v>
      </c>
      <c r="H63">
        <f>Table13[[#This Row],[budget]]-Table13[[#This Row],[gross]]</f>
        <v>17954750</v>
      </c>
      <c r="I63">
        <v>0</v>
      </c>
      <c r="J63">
        <f>0.00001*Table13[[#This Row],[budget]]</f>
        <v>180.00000000000003</v>
      </c>
      <c r="K63" s="1">
        <f>0</f>
        <v>0</v>
      </c>
    </row>
    <row r="64" spans="1:11" x14ac:dyDescent="0.35">
      <c r="A64">
        <v>101157447</v>
      </c>
      <c r="B64" t="s">
        <v>12079</v>
      </c>
      <c r="C64">
        <v>277505</v>
      </c>
      <c r="D64">
        <v>495</v>
      </c>
      <c r="E64" t="s">
        <v>37</v>
      </c>
      <c r="F64">
        <v>14400000</v>
      </c>
      <c r="G64">
        <v>8.3000000000000007</v>
      </c>
      <c r="H64">
        <f>Table13[[#This Row],[budget]]-Table13[[#This Row],[gross]]</f>
        <v>-86757447</v>
      </c>
      <c r="I64">
        <v>10000</v>
      </c>
      <c r="J64">
        <f>0.00001*Table13[[#This Row],[budget]]</f>
        <v>144</v>
      </c>
      <c r="K64" s="1">
        <f>0</f>
        <v>0</v>
      </c>
    </row>
    <row r="65" spans="1:11" x14ac:dyDescent="0.35">
      <c r="A65">
        <v>14677654</v>
      </c>
      <c r="B65" t="s">
        <v>12447</v>
      </c>
      <c r="C65">
        <v>161288</v>
      </c>
      <c r="D65">
        <v>351</v>
      </c>
      <c r="E65" t="s">
        <v>37</v>
      </c>
      <c r="F65">
        <v>13000000</v>
      </c>
      <c r="G65">
        <v>8.3000000000000007</v>
      </c>
      <c r="H65">
        <f>Table13[[#This Row],[budget]]-Table13[[#This Row],[gross]]</f>
        <v>-1677654</v>
      </c>
      <c r="I65">
        <v>72000</v>
      </c>
      <c r="J65">
        <f>0.00001*Table13[[#This Row],[budget]]</f>
        <v>130</v>
      </c>
      <c r="K65" s="1">
        <f>0</f>
        <v>0</v>
      </c>
    </row>
    <row r="66" spans="1:11" x14ac:dyDescent="0.35">
      <c r="A66">
        <v>30093107</v>
      </c>
      <c r="B66" t="s">
        <v>12997</v>
      </c>
      <c r="C66">
        <v>600996</v>
      </c>
      <c r="D66">
        <v>726</v>
      </c>
      <c r="E66" t="s">
        <v>37</v>
      </c>
      <c r="F66">
        <v>6000000</v>
      </c>
      <c r="G66">
        <v>8.3000000000000007</v>
      </c>
      <c r="H66">
        <f>Table13[[#This Row],[budget]]-Table13[[#This Row],[gross]]</f>
        <v>-24093107</v>
      </c>
      <c r="I66">
        <v>27000</v>
      </c>
      <c r="J66">
        <f>0.00001*Table13[[#This Row],[budget]]</f>
        <v>60.000000000000007</v>
      </c>
      <c r="K66" s="1">
        <f>0</f>
        <v>0</v>
      </c>
    </row>
    <row r="67" spans="1:11" x14ac:dyDescent="0.35">
      <c r="A67">
        <v>56715371</v>
      </c>
      <c r="B67" t="s">
        <v>13202</v>
      </c>
      <c r="C67">
        <v>427357</v>
      </c>
      <c r="D67">
        <v>1736</v>
      </c>
      <c r="E67" t="s">
        <v>37</v>
      </c>
      <c r="F67">
        <v>12000000</v>
      </c>
      <c r="G67">
        <v>8.3000000000000007</v>
      </c>
      <c r="H67">
        <f>Table13[[#This Row],[budget]]-Table13[[#This Row],[gross]]</f>
        <v>-44715371</v>
      </c>
      <c r="I67">
        <v>24000</v>
      </c>
      <c r="J67">
        <f>0.00001*Table13[[#This Row],[budget]]</f>
        <v>120.00000000000001</v>
      </c>
      <c r="K67" s="1">
        <f>0</f>
        <v>0</v>
      </c>
    </row>
    <row r="68" spans="1:11" x14ac:dyDescent="0.35">
      <c r="A68">
        <v>138339411</v>
      </c>
      <c r="B68" t="s">
        <v>13220</v>
      </c>
      <c r="C68">
        <v>604904</v>
      </c>
      <c r="D68">
        <v>682</v>
      </c>
      <c r="E68" t="s">
        <v>37</v>
      </c>
      <c r="F68">
        <v>10000000</v>
      </c>
      <c r="G68">
        <v>8.3000000000000007</v>
      </c>
      <c r="H68">
        <f>Table13[[#This Row],[budget]]-Table13[[#This Row],[gross]]</f>
        <v>-128339411</v>
      </c>
      <c r="I68">
        <v>31000</v>
      </c>
      <c r="J68">
        <f>0.00001*Table13[[#This Row],[budget]]</f>
        <v>100.00000000000001</v>
      </c>
      <c r="K68" s="1">
        <f>0</f>
        <v>0</v>
      </c>
    </row>
    <row r="69" spans="1:11" x14ac:dyDescent="0.35">
      <c r="A69">
        <v>30093107</v>
      </c>
      <c r="B69" t="s">
        <v>12997</v>
      </c>
      <c r="C69">
        <v>600996</v>
      </c>
      <c r="D69">
        <v>726</v>
      </c>
      <c r="E69" t="s">
        <v>37</v>
      </c>
      <c r="F69">
        <v>6000000</v>
      </c>
      <c r="G69">
        <v>8.3000000000000007</v>
      </c>
      <c r="H69">
        <f>Table13[[#This Row],[budget]]-Table13[[#This Row],[gross]]</f>
        <v>-24093107</v>
      </c>
      <c r="I69">
        <v>27000</v>
      </c>
      <c r="J69">
        <f>0.00001*Table13[[#This Row],[budget]]</f>
        <v>60.000000000000007</v>
      </c>
      <c r="K69" s="1">
        <f>0</f>
        <v>0</v>
      </c>
    </row>
    <row r="70" spans="1:11" x14ac:dyDescent="0.35">
      <c r="A70">
        <v>159600000</v>
      </c>
      <c r="B70" t="s">
        <v>14958</v>
      </c>
      <c r="C70">
        <v>175607</v>
      </c>
      <c r="D70">
        <v>252</v>
      </c>
      <c r="E70" t="s">
        <v>37</v>
      </c>
      <c r="F70">
        <v>5500000</v>
      </c>
      <c r="G70">
        <v>8.3000000000000007</v>
      </c>
      <c r="H70">
        <f>Table13[[#This Row],[budget]]-Table13[[#This Row],[gross]]</f>
        <v>-154100000</v>
      </c>
      <c r="I70">
        <v>0</v>
      </c>
      <c r="J70">
        <f>0.00001*Table13[[#This Row],[budget]]</f>
        <v>55.000000000000007</v>
      </c>
      <c r="K70" s="1">
        <f>0</f>
        <v>0</v>
      </c>
    </row>
    <row r="71" spans="1:11" x14ac:dyDescent="0.35">
      <c r="A71">
        <v>25000000</v>
      </c>
      <c r="B71" t="s">
        <v>16184</v>
      </c>
      <c r="C71">
        <v>175196</v>
      </c>
      <c r="D71">
        <v>350</v>
      </c>
      <c r="E71" t="s">
        <v>37</v>
      </c>
      <c r="F71">
        <v>2883848</v>
      </c>
      <c r="G71">
        <v>8.3000000000000007</v>
      </c>
      <c r="H71">
        <f>Table13[[#This Row],[budget]]-Table13[[#This Row],[gross]]</f>
        <v>-22116152</v>
      </c>
      <c r="I71">
        <v>10000</v>
      </c>
      <c r="J71">
        <f>0.00001*Table13[[#This Row],[budget]]</f>
        <v>28.838480000000004</v>
      </c>
      <c r="K71" s="1">
        <f>0</f>
        <v>0</v>
      </c>
    </row>
    <row r="72" spans="1:11" x14ac:dyDescent="0.35">
      <c r="A72">
        <v>7830611</v>
      </c>
      <c r="B72" t="s">
        <v>17412</v>
      </c>
      <c r="C72">
        <v>18980</v>
      </c>
      <c r="D72">
        <v>74</v>
      </c>
      <c r="E72" t="s">
        <v>37</v>
      </c>
      <c r="F72">
        <v>700000</v>
      </c>
      <c r="G72">
        <v>8.3000000000000007</v>
      </c>
      <c r="H72">
        <f>Table13[[#This Row],[budget]]-Table13[[#This Row],[gross]]</f>
        <v>-7130611</v>
      </c>
      <c r="I72">
        <v>0</v>
      </c>
      <c r="J72">
        <f>0.00001*Table13[[#This Row],[budget]]</f>
        <v>7.0000000000000009</v>
      </c>
      <c r="K72" s="1">
        <f>0</f>
        <v>0</v>
      </c>
    </row>
    <row r="73" spans="1:11" x14ac:dyDescent="0.35">
      <c r="A73">
        <v>1229197</v>
      </c>
      <c r="B73" t="s">
        <v>17651</v>
      </c>
      <c r="C73">
        <v>382240</v>
      </c>
      <c r="D73">
        <v>660</v>
      </c>
      <c r="E73" t="s">
        <v>37</v>
      </c>
      <c r="F73">
        <v>229575</v>
      </c>
      <c r="G73">
        <v>8.3000000000000007</v>
      </c>
      <c r="H73">
        <f>Table13[[#This Row],[budget]]-Table13[[#This Row],[gross]]</f>
        <v>-999622</v>
      </c>
      <c r="I73">
        <v>14000</v>
      </c>
      <c r="J73">
        <f>0.00001*Table13[[#This Row],[budget]]</f>
        <v>2.2957500000000004</v>
      </c>
      <c r="K73" s="1">
        <f>0</f>
        <v>0</v>
      </c>
    </row>
    <row r="74" spans="1:11" x14ac:dyDescent="0.35">
      <c r="A74">
        <v>407197282</v>
      </c>
      <c r="B74" t="s">
        <v>216</v>
      </c>
      <c r="C74">
        <v>272670</v>
      </c>
      <c r="D74">
        <v>1022</v>
      </c>
      <c r="E74" t="s">
        <v>37</v>
      </c>
      <c r="F74">
        <v>250000000</v>
      </c>
      <c r="G74">
        <v>8.1999999999999993</v>
      </c>
      <c r="H74">
        <f>Table13[[#This Row],[budget]]-Table13[[#This Row],[gross]]</f>
        <v>-157197282</v>
      </c>
      <c r="I74">
        <v>72000</v>
      </c>
      <c r="J74">
        <f>0.00001*Table13[[#This Row],[budget]]</f>
        <v>2500</v>
      </c>
      <c r="K74" s="1">
        <f>0</f>
        <v>0</v>
      </c>
    </row>
    <row r="75" spans="1:11" x14ac:dyDescent="0.35">
      <c r="A75">
        <v>217387997</v>
      </c>
      <c r="B75" t="s">
        <v>626</v>
      </c>
      <c r="C75">
        <v>485430</v>
      </c>
      <c r="D75">
        <v>492</v>
      </c>
      <c r="E75" t="s">
        <v>37</v>
      </c>
      <c r="F75">
        <v>165000000</v>
      </c>
      <c r="G75">
        <v>8.1999999999999993</v>
      </c>
      <c r="H75">
        <f>Table13[[#This Row],[budget]]-Table13[[#This Row],[gross]]</f>
        <v>-52387997</v>
      </c>
      <c r="I75">
        <v>33000</v>
      </c>
      <c r="J75">
        <f>0.00001*Table13[[#This Row],[budget]]</f>
        <v>1650.0000000000002</v>
      </c>
      <c r="K75" s="1">
        <f>0</f>
        <v>0</v>
      </c>
    </row>
    <row r="76" spans="1:11" x14ac:dyDescent="0.35">
      <c r="A76">
        <v>116866727</v>
      </c>
      <c r="B76" t="s">
        <v>1769</v>
      </c>
      <c r="C76">
        <v>780588</v>
      </c>
      <c r="D76">
        <v>1138</v>
      </c>
      <c r="E76" t="s">
        <v>37</v>
      </c>
      <c r="F76">
        <v>100000000</v>
      </c>
      <c r="G76">
        <v>8.1999999999999993</v>
      </c>
      <c r="H76">
        <f>Table13[[#This Row],[budget]]-Table13[[#This Row],[gross]]</f>
        <v>-16866727</v>
      </c>
      <c r="I76">
        <v>138000</v>
      </c>
      <c r="J76">
        <f>0.00001*Table13[[#This Row],[budget]]</f>
        <v>1000.0000000000001</v>
      </c>
      <c r="K76" s="1">
        <f>0</f>
        <v>0</v>
      </c>
    </row>
    <row r="77" spans="1:11" x14ac:dyDescent="0.35">
      <c r="A77">
        <v>380838870</v>
      </c>
      <c r="B77" t="s">
        <v>1944</v>
      </c>
      <c r="C77">
        <v>692482</v>
      </c>
      <c r="D77">
        <v>866</v>
      </c>
      <c r="E77" t="s">
        <v>37</v>
      </c>
      <c r="F77">
        <v>94000000</v>
      </c>
      <c r="G77">
        <v>8.1999999999999993</v>
      </c>
      <c r="H77">
        <f>Table13[[#This Row],[budget]]-Table13[[#This Row],[gross]]</f>
        <v>-286838870</v>
      </c>
      <c r="I77">
        <v>11000</v>
      </c>
      <c r="J77">
        <f>0.00001*Table13[[#This Row],[budget]]</f>
        <v>940.00000000000011</v>
      </c>
      <c r="K77" s="1">
        <f>0</f>
        <v>0</v>
      </c>
    </row>
    <row r="78" spans="1:11" x14ac:dyDescent="0.35">
      <c r="A78">
        <v>170708996</v>
      </c>
      <c r="B78" t="s">
        <v>2797</v>
      </c>
      <c r="C78">
        <v>610568</v>
      </c>
      <c r="D78">
        <v>1171</v>
      </c>
      <c r="E78" t="s">
        <v>37</v>
      </c>
      <c r="F78">
        <v>58000000</v>
      </c>
      <c r="G78">
        <v>8.1999999999999993</v>
      </c>
      <c r="H78">
        <f>Table13[[#This Row],[budget]]-Table13[[#This Row],[gross]]</f>
        <v>-112708996</v>
      </c>
      <c r="I78">
        <v>29000</v>
      </c>
      <c r="J78">
        <f>0.00001*Table13[[#This Row],[budget]]</f>
        <v>580</v>
      </c>
      <c r="K78" s="1">
        <f>0</f>
        <v>0</v>
      </c>
    </row>
    <row r="79" spans="1:11" x14ac:dyDescent="0.35">
      <c r="A79">
        <v>42438300</v>
      </c>
      <c r="B79" t="s">
        <v>4750</v>
      </c>
      <c r="C79">
        <v>333542</v>
      </c>
      <c r="D79">
        <v>533</v>
      </c>
      <c r="E79" t="s">
        <v>37</v>
      </c>
      <c r="F79">
        <v>52000000</v>
      </c>
      <c r="G79">
        <v>8.1999999999999993</v>
      </c>
      <c r="H79">
        <f>Table13[[#This Row],[budget]]-Table13[[#This Row],[gross]]</f>
        <v>9561700</v>
      </c>
      <c r="I79">
        <v>11000</v>
      </c>
      <c r="J79">
        <f>0.00001*Table13[[#This Row],[budget]]</f>
        <v>520</v>
      </c>
      <c r="K79" s="1">
        <f>0</f>
        <v>0</v>
      </c>
    </row>
    <row r="80" spans="1:11" x14ac:dyDescent="0.35">
      <c r="A80">
        <v>70496802</v>
      </c>
      <c r="B80" t="s">
        <v>4917</v>
      </c>
      <c r="C80">
        <v>791783</v>
      </c>
      <c r="D80">
        <v>2042</v>
      </c>
      <c r="E80" t="s">
        <v>37</v>
      </c>
      <c r="F80">
        <v>54000000</v>
      </c>
      <c r="G80">
        <v>8.1999999999999993</v>
      </c>
      <c r="H80">
        <f>Table13[[#This Row],[budget]]-Table13[[#This Row],[gross]]</f>
        <v>-16496802</v>
      </c>
      <c r="I80">
        <v>48000</v>
      </c>
      <c r="J80">
        <f>0.00001*Table13[[#This Row],[budget]]</f>
        <v>540</v>
      </c>
      <c r="K80" s="1">
        <f>0</f>
        <v>0</v>
      </c>
    </row>
    <row r="81" spans="1:11" x14ac:dyDescent="0.35">
      <c r="A81">
        <v>13782838</v>
      </c>
      <c r="B81" t="s">
        <v>6693</v>
      </c>
      <c r="C81">
        <v>258078</v>
      </c>
      <c r="D81">
        <v>911</v>
      </c>
      <c r="E81" t="s">
        <v>37</v>
      </c>
      <c r="F81">
        <v>15000000</v>
      </c>
      <c r="G81">
        <v>8.1999999999999993</v>
      </c>
      <c r="H81">
        <f>Table13[[#This Row],[budget]]-Table13[[#This Row],[gross]]</f>
        <v>1217162</v>
      </c>
      <c r="I81">
        <v>23000</v>
      </c>
      <c r="J81">
        <f>0.00001*Table13[[#This Row],[budget]]</f>
        <v>150</v>
      </c>
      <c r="K81" s="1">
        <f>0</f>
        <v>0</v>
      </c>
    </row>
    <row r="82" spans="1:11" x14ac:dyDescent="0.35">
      <c r="A82">
        <v>81350242</v>
      </c>
      <c r="B82" t="s">
        <v>8310</v>
      </c>
      <c r="C82">
        <v>592582</v>
      </c>
      <c r="D82">
        <v>722</v>
      </c>
      <c r="E82" t="s">
        <v>37</v>
      </c>
      <c r="F82">
        <v>28000000</v>
      </c>
      <c r="G82">
        <v>8.1999999999999993</v>
      </c>
      <c r="H82">
        <f>Table13[[#This Row],[budget]]-Table13[[#This Row],[gross]]</f>
        <v>-53350242</v>
      </c>
      <c r="I82">
        <v>25000</v>
      </c>
      <c r="J82">
        <f>0.00001*Table13[[#This Row],[budget]]</f>
        <v>280</v>
      </c>
      <c r="K82" s="1">
        <f>0</f>
        <v>0</v>
      </c>
    </row>
    <row r="83" spans="1:11" x14ac:dyDescent="0.35">
      <c r="A83">
        <v>27000000</v>
      </c>
      <c r="B83" t="s">
        <v>8405</v>
      </c>
      <c r="C83">
        <v>461609</v>
      </c>
      <c r="D83">
        <v>1168</v>
      </c>
      <c r="E83" t="s">
        <v>37</v>
      </c>
      <c r="F83">
        <v>28000000</v>
      </c>
      <c r="G83">
        <v>8.1999999999999993</v>
      </c>
      <c r="H83">
        <f>Table13[[#This Row],[budget]]-Table13[[#This Row],[gross]]</f>
        <v>1000000</v>
      </c>
      <c r="I83">
        <v>34000</v>
      </c>
      <c r="J83">
        <f>0.00001*Table13[[#This Row],[budget]]</f>
        <v>280</v>
      </c>
      <c r="K83" s="1">
        <f>0</f>
        <v>0</v>
      </c>
    </row>
    <row r="84" spans="1:11" x14ac:dyDescent="0.35">
      <c r="A84">
        <v>148085755</v>
      </c>
      <c r="B84" t="s">
        <v>8771</v>
      </c>
      <c r="C84">
        <v>561773</v>
      </c>
      <c r="D84">
        <v>871</v>
      </c>
      <c r="E84" t="s">
        <v>37</v>
      </c>
      <c r="F84">
        <v>33000000</v>
      </c>
      <c r="G84">
        <v>8.1999999999999993</v>
      </c>
      <c r="H84">
        <f>Table13[[#This Row],[budget]]-Table13[[#This Row],[gross]]</f>
        <v>-115085755</v>
      </c>
      <c r="I84">
        <v>28000</v>
      </c>
      <c r="J84">
        <f>0.00001*Table13[[#This Row],[budget]]</f>
        <v>330</v>
      </c>
      <c r="K84" s="1">
        <f>0</f>
        <v>0</v>
      </c>
    </row>
    <row r="85" spans="1:11" x14ac:dyDescent="0.35">
      <c r="A85">
        <v>13651662</v>
      </c>
      <c r="B85" t="s">
        <v>9222</v>
      </c>
      <c r="C85">
        <v>332276</v>
      </c>
      <c r="D85">
        <v>514</v>
      </c>
      <c r="E85" t="s">
        <v>37</v>
      </c>
      <c r="F85">
        <v>25000000</v>
      </c>
      <c r="G85">
        <v>8.1999999999999993</v>
      </c>
      <c r="H85">
        <f>Table13[[#This Row],[budget]]-Table13[[#This Row],[gross]]</f>
        <v>11348338</v>
      </c>
      <c r="I85">
        <v>77000</v>
      </c>
      <c r="J85">
        <f>0.00001*Table13[[#This Row],[budget]]</f>
        <v>250.00000000000003</v>
      </c>
      <c r="K85" s="1">
        <f>0</f>
        <v>0</v>
      </c>
    </row>
    <row r="86" spans="1:11" x14ac:dyDescent="0.35">
      <c r="A86">
        <v>18352454</v>
      </c>
      <c r="B86" t="s">
        <v>10243</v>
      </c>
      <c r="C86">
        <v>426359</v>
      </c>
      <c r="D86">
        <v>760</v>
      </c>
      <c r="E86" t="s">
        <v>37</v>
      </c>
      <c r="F86">
        <v>15000000</v>
      </c>
      <c r="G86">
        <v>8.1999999999999993</v>
      </c>
      <c r="H86">
        <f>Table13[[#This Row],[budget]]-Table13[[#This Row],[gross]]</f>
        <v>-3352454</v>
      </c>
      <c r="I86">
        <v>76000</v>
      </c>
      <c r="J86">
        <f>0.00001*Table13[[#This Row],[budget]]</f>
        <v>150</v>
      </c>
      <c r="K86" s="1">
        <f>0</f>
        <v>0</v>
      </c>
    </row>
    <row r="87" spans="1:11" x14ac:dyDescent="0.35">
      <c r="A87">
        <v>17439163</v>
      </c>
      <c r="B87" t="s">
        <v>11902</v>
      </c>
      <c r="C87">
        <v>537419</v>
      </c>
      <c r="D87">
        <v>1028</v>
      </c>
      <c r="E87" t="s">
        <v>37</v>
      </c>
      <c r="F87">
        <v>15000000</v>
      </c>
      <c r="G87">
        <v>8.1999999999999993</v>
      </c>
      <c r="H87">
        <f>Table13[[#This Row],[budget]]-Table13[[#This Row],[gross]]</f>
        <v>-2439163</v>
      </c>
      <c r="I87">
        <v>35000</v>
      </c>
      <c r="J87">
        <f>0.00001*Table13[[#This Row],[budget]]</f>
        <v>150</v>
      </c>
      <c r="K87" s="1">
        <f>0</f>
        <v>0</v>
      </c>
    </row>
    <row r="88" spans="1:11" x14ac:dyDescent="0.35">
      <c r="A88">
        <v>198655278</v>
      </c>
      <c r="B88" t="s">
        <v>15746</v>
      </c>
      <c r="C88">
        <v>215340</v>
      </c>
      <c r="D88">
        <v>706</v>
      </c>
      <c r="E88" t="s">
        <v>37</v>
      </c>
      <c r="F88">
        <v>3977000</v>
      </c>
      <c r="G88">
        <v>8.1999999999999993</v>
      </c>
      <c r="H88">
        <f>Table13[[#This Row],[budget]]-Table13[[#This Row],[gross]]</f>
        <v>-194678278</v>
      </c>
      <c r="I88">
        <v>16000</v>
      </c>
      <c r="J88">
        <f>0.00001*Table13[[#This Row],[budget]]</f>
        <v>39.770000000000003</v>
      </c>
      <c r="K88" s="1">
        <f>0</f>
        <v>0</v>
      </c>
    </row>
    <row r="89" spans="1:11" x14ac:dyDescent="0.35">
      <c r="A89">
        <v>16501785</v>
      </c>
      <c r="B89" t="s">
        <v>15940</v>
      </c>
      <c r="C89">
        <v>469561</v>
      </c>
      <c r="D89">
        <v>514</v>
      </c>
      <c r="E89" t="s">
        <v>37</v>
      </c>
      <c r="F89">
        <v>3500000</v>
      </c>
      <c r="G89">
        <v>8.1999999999999993</v>
      </c>
      <c r="H89">
        <f>Table13[[#This Row],[budget]]-Table13[[#This Row],[gross]]</f>
        <v>-13001785</v>
      </c>
      <c r="I89">
        <v>21000</v>
      </c>
      <c r="J89">
        <f>0.00001*Table13[[#This Row],[budget]]</f>
        <v>35</v>
      </c>
      <c r="K89" s="1">
        <f>0</f>
        <v>0</v>
      </c>
    </row>
    <row r="90" spans="1:11" x14ac:dyDescent="0.35">
      <c r="A90">
        <v>27200000</v>
      </c>
      <c r="B90" t="s">
        <v>15991</v>
      </c>
      <c r="C90">
        <v>149444</v>
      </c>
      <c r="D90">
        <v>273</v>
      </c>
      <c r="E90" t="s">
        <v>37</v>
      </c>
      <c r="F90">
        <v>3000000</v>
      </c>
      <c r="G90">
        <v>8.1999999999999993</v>
      </c>
      <c r="H90">
        <f>Table13[[#This Row],[budget]]-Table13[[#This Row],[gross]]</f>
        <v>-24200000</v>
      </c>
      <c r="I90">
        <v>0</v>
      </c>
      <c r="J90">
        <f>0.00001*Table13[[#This Row],[budget]]</f>
        <v>30.000000000000004</v>
      </c>
      <c r="K90" s="1">
        <f>0</f>
        <v>0</v>
      </c>
    </row>
    <row r="91" spans="1:11" x14ac:dyDescent="0.35">
      <c r="A91">
        <v>3650677</v>
      </c>
      <c r="B91" t="s">
        <v>16881</v>
      </c>
      <c r="C91">
        <v>414976</v>
      </c>
      <c r="D91">
        <v>523</v>
      </c>
      <c r="E91" t="s">
        <v>37</v>
      </c>
      <c r="F91">
        <v>960000</v>
      </c>
      <c r="G91">
        <v>8.1999999999999993</v>
      </c>
      <c r="H91">
        <f>Table13[[#This Row],[budget]]-Table13[[#This Row],[gross]]</f>
        <v>-2690677</v>
      </c>
      <c r="I91">
        <v>21000</v>
      </c>
      <c r="J91">
        <f>0.00001*Table13[[#This Row],[budget]]</f>
        <v>9.6000000000000014</v>
      </c>
      <c r="K91" s="1">
        <f>0</f>
        <v>0</v>
      </c>
    </row>
    <row r="92" spans="1:11" x14ac:dyDescent="0.35">
      <c r="B92" t="s">
        <v>16910</v>
      </c>
      <c r="C92">
        <v>87424</v>
      </c>
      <c r="D92">
        <v>276</v>
      </c>
      <c r="E92" t="s">
        <v>37</v>
      </c>
      <c r="F92">
        <v>1288000</v>
      </c>
      <c r="G92">
        <v>8.1999999999999993</v>
      </c>
      <c r="H92">
        <f>Table13[[#This Row],[budget]]-Table13[[#This Row],[gross]]</f>
        <v>1288000</v>
      </c>
      <c r="I92">
        <v>0</v>
      </c>
      <c r="J92">
        <f>0.00001*Table13[[#This Row],[budget]]</f>
        <v>12.88</v>
      </c>
      <c r="K92" s="1">
        <f>0</f>
        <v>0</v>
      </c>
    </row>
    <row r="93" spans="1:11" x14ac:dyDescent="0.35">
      <c r="A93">
        <v>9600000</v>
      </c>
      <c r="B93" t="s">
        <v>17296</v>
      </c>
      <c r="C93">
        <v>100890</v>
      </c>
      <c r="D93">
        <v>281</v>
      </c>
      <c r="E93" t="s">
        <v>37</v>
      </c>
      <c r="F93">
        <v>910000</v>
      </c>
      <c r="G93">
        <v>8.1999999999999993</v>
      </c>
      <c r="H93">
        <f>Table13[[#This Row],[budget]]-Table13[[#This Row],[gross]]</f>
        <v>-8690000</v>
      </c>
      <c r="I93">
        <v>0</v>
      </c>
      <c r="J93">
        <f>0.00001*Table13[[#This Row],[budget]]</f>
        <v>9.1000000000000014</v>
      </c>
      <c r="K93" s="1">
        <f>0</f>
        <v>0</v>
      </c>
    </row>
    <row r="94" spans="1:11" x14ac:dyDescent="0.35">
      <c r="A94">
        <v>623279547</v>
      </c>
      <c r="B94" t="s">
        <v>149</v>
      </c>
      <c r="C94">
        <v>995415</v>
      </c>
      <c r="D94">
        <v>1722</v>
      </c>
      <c r="E94" t="s">
        <v>37</v>
      </c>
      <c r="F94">
        <v>220000000</v>
      </c>
      <c r="G94">
        <v>8.1</v>
      </c>
      <c r="H94">
        <f>Table13[[#This Row],[budget]]-Table13[[#This Row],[gross]]</f>
        <v>-403279547</v>
      </c>
      <c r="I94">
        <v>123000</v>
      </c>
      <c r="J94">
        <f>0.00001*Table13[[#This Row],[budget]]</f>
        <v>2200</v>
      </c>
      <c r="K94" s="1">
        <f>0</f>
        <v>0</v>
      </c>
    </row>
    <row r="95" spans="1:11" x14ac:dyDescent="0.35">
      <c r="A95">
        <v>333130696</v>
      </c>
      <c r="B95" t="s">
        <v>639</v>
      </c>
      <c r="C95">
        <v>682155</v>
      </c>
      <c r="D95">
        <v>1097</v>
      </c>
      <c r="E95" t="s">
        <v>37</v>
      </c>
      <c r="F95">
        <v>170000000</v>
      </c>
      <c r="G95">
        <v>8.1</v>
      </c>
      <c r="H95">
        <f>Table13[[#This Row],[budget]]-Table13[[#This Row],[gross]]</f>
        <v>-163130696</v>
      </c>
      <c r="I95">
        <v>96000</v>
      </c>
      <c r="J95">
        <f>0.00001*Table13[[#This Row],[budget]]</f>
        <v>1700.0000000000002</v>
      </c>
      <c r="K95" s="1">
        <f>0</f>
        <v>0</v>
      </c>
    </row>
    <row r="96" spans="1:11" x14ac:dyDescent="0.35">
      <c r="A96">
        <v>153629485</v>
      </c>
      <c r="B96" t="s">
        <v>819</v>
      </c>
      <c r="C96">
        <v>552503</v>
      </c>
      <c r="D96">
        <v>1588</v>
      </c>
      <c r="E96" t="s">
        <v>37</v>
      </c>
      <c r="F96">
        <v>150000000</v>
      </c>
      <c r="G96">
        <v>8.1</v>
      </c>
      <c r="H96">
        <f>Table13[[#This Row],[budget]]-Table13[[#This Row],[gross]]</f>
        <v>-3629485</v>
      </c>
      <c r="I96">
        <v>191000</v>
      </c>
      <c r="J96">
        <f>0.00001*Table13[[#This Row],[budget]]</f>
        <v>1500.0000000000002</v>
      </c>
      <c r="K96" s="1">
        <f>0</f>
        <v>0</v>
      </c>
    </row>
    <row r="97" spans="1:11" x14ac:dyDescent="0.35">
      <c r="A97">
        <v>183635922</v>
      </c>
      <c r="B97" t="s">
        <v>1102</v>
      </c>
      <c r="C97">
        <v>406020</v>
      </c>
      <c r="D97">
        <v>1188</v>
      </c>
      <c r="E97" t="s">
        <v>37</v>
      </c>
      <c r="F97">
        <v>135000000</v>
      </c>
      <c r="G97">
        <v>8.1</v>
      </c>
      <c r="H97">
        <f>Table13[[#This Row],[budget]]-Table13[[#This Row],[gross]]</f>
        <v>-48635922</v>
      </c>
      <c r="I97">
        <v>190000</v>
      </c>
      <c r="J97">
        <f>0.00001*Table13[[#This Row],[budget]]</f>
        <v>1350</v>
      </c>
      <c r="K97" s="1">
        <f>0</f>
        <v>0</v>
      </c>
    </row>
    <row r="98" spans="1:11" x14ac:dyDescent="0.35">
      <c r="A98">
        <v>227137090</v>
      </c>
      <c r="B98" t="s">
        <v>1125</v>
      </c>
      <c r="C98">
        <v>491077</v>
      </c>
      <c r="D98">
        <v>820</v>
      </c>
      <c r="E98" t="s">
        <v>37</v>
      </c>
      <c r="F98">
        <v>110000000</v>
      </c>
      <c r="G98">
        <v>8.1</v>
      </c>
      <c r="H98">
        <f>Table13[[#This Row],[budget]]-Table13[[#This Row],[gross]]</f>
        <v>-117137090</v>
      </c>
      <c r="I98">
        <v>0</v>
      </c>
      <c r="J98">
        <f>0.00001*Table13[[#This Row],[budget]]</f>
        <v>1100</v>
      </c>
      <c r="K98" s="1">
        <f>0</f>
        <v>0</v>
      </c>
    </row>
    <row r="99" spans="1:11" x14ac:dyDescent="0.35">
      <c r="A99">
        <v>305388685</v>
      </c>
      <c r="B99" t="s">
        <v>1227</v>
      </c>
      <c r="C99">
        <v>809474</v>
      </c>
      <c r="D99">
        <v>2113</v>
      </c>
      <c r="E99" t="s">
        <v>37</v>
      </c>
      <c r="F99">
        <v>140000000</v>
      </c>
      <c r="G99">
        <v>8.1</v>
      </c>
      <c r="H99">
        <f>Table13[[#This Row],[budget]]-Table13[[#This Row],[gross]]</f>
        <v>-165388685</v>
      </c>
      <c r="I99">
        <v>10000</v>
      </c>
      <c r="J99">
        <f>0.00001*Table13[[#This Row],[budget]]</f>
        <v>1400.0000000000002</v>
      </c>
      <c r="K99" s="1">
        <f>0</f>
        <v>0</v>
      </c>
    </row>
    <row r="100" spans="1:11" x14ac:dyDescent="0.35">
      <c r="A100">
        <v>289907418</v>
      </c>
      <c r="B100" t="s">
        <v>1400</v>
      </c>
      <c r="C100">
        <v>585659</v>
      </c>
      <c r="D100">
        <v>593</v>
      </c>
      <c r="E100" t="s">
        <v>37</v>
      </c>
      <c r="F100">
        <v>115000000</v>
      </c>
      <c r="G100">
        <v>8.1</v>
      </c>
      <c r="H100">
        <f>Table13[[#This Row],[budget]]-Table13[[#This Row],[gross]]</f>
        <v>-174907418</v>
      </c>
      <c r="I100">
        <v>0</v>
      </c>
      <c r="J100">
        <f>0.00001*Table13[[#This Row],[budget]]</f>
        <v>1150</v>
      </c>
      <c r="K100" s="1">
        <f>0</f>
        <v>0</v>
      </c>
    </row>
    <row r="101" spans="1:11" x14ac:dyDescent="0.35">
      <c r="A101">
        <v>228430993</v>
      </c>
      <c r="B101" t="s">
        <v>1607</v>
      </c>
      <c r="C101">
        <v>472488</v>
      </c>
      <c r="D101">
        <v>1023</v>
      </c>
      <c r="E101" t="s">
        <v>37</v>
      </c>
      <c r="F101">
        <v>108000000</v>
      </c>
      <c r="G101">
        <v>8.1</v>
      </c>
      <c r="H101">
        <f>Table13[[#This Row],[budget]]-Table13[[#This Row],[gross]]</f>
        <v>-120430993</v>
      </c>
      <c r="I101">
        <v>153000</v>
      </c>
      <c r="J101">
        <f>0.00001*Table13[[#This Row],[budget]]</f>
        <v>1080</v>
      </c>
      <c r="K101" s="1">
        <f>0</f>
        <v>0</v>
      </c>
    </row>
    <row r="102" spans="1:11" x14ac:dyDescent="0.35">
      <c r="A102">
        <v>127968405</v>
      </c>
      <c r="B102" t="s">
        <v>2515</v>
      </c>
      <c r="C102">
        <v>786092</v>
      </c>
      <c r="D102">
        <v>964</v>
      </c>
      <c r="E102" t="s">
        <v>37</v>
      </c>
      <c r="F102">
        <v>80000000</v>
      </c>
      <c r="G102">
        <v>8.1</v>
      </c>
      <c r="H102">
        <f>Table13[[#This Row],[budget]]-Table13[[#This Row],[gross]]</f>
        <v>-47968405</v>
      </c>
      <c r="I102">
        <v>53000</v>
      </c>
      <c r="J102">
        <f>0.00001*Table13[[#This Row],[budget]]</f>
        <v>800.00000000000011</v>
      </c>
      <c r="K102" s="1">
        <f>0</f>
        <v>0</v>
      </c>
    </row>
    <row r="103" spans="1:11" x14ac:dyDescent="0.35">
      <c r="A103">
        <v>356784000</v>
      </c>
      <c r="B103" t="s">
        <v>3700</v>
      </c>
      <c r="C103">
        <v>613473</v>
      </c>
      <c r="D103">
        <v>895</v>
      </c>
      <c r="E103" t="s">
        <v>37</v>
      </c>
      <c r="F103">
        <v>63000000</v>
      </c>
      <c r="G103">
        <v>8.1</v>
      </c>
      <c r="H103">
        <f>Table13[[#This Row],[budget]]-Table13[[#This Row],[gross]]</f>
        <v>-293784000</v>
      </c>
      <c r="I103">
        <v>19000</v>
      </c>
      <c r="J103">
        <f>0.00001*Table13[[#This Row],[budget]]</f>
        <v>630</v>
      </c>
      <c r="K103" s="1">
        <f>0</f>
        <v>0</v>
      </c>
    </row>
    <row r="104" spans="1:11" x14ac:dyDescent="0.35">
      <c r="A104">
        <v>167735396</v>
      </c>
      <c r="B104" t="s">
        <v>3788</v>
      </c>
      <c r="C104">
        <v>569841</v>
      </c>
      <c r="D104">
        <v>1127</v>
      </c>
      <c r="E104" t="s">
        <v>37</v>
      </c>
      <c r="F104">
        <v>61000000</v>
      </c>
      <c r="G104">
        <v>8.1</v>
      </c>
      <c r="H104">
        <f>Table13[[#This Row],[budget]]-Table13[[#This Row],[gross]]</f>
        <v>-106735396</v>
      </c>
      <c r="I104">
        <v>146000</v>
      </c>
      <c r="J104">
        <f>0.00001*Table13[[#This Row],[budget]]</f>
        <v>610</v>
      </c>
      <c r="K104" s="1">
        <f>0</f>
        <v>0</v>
      </c>
    </row>
    <row r="105" spans="1:11" x14ac:dyDescent="0.35">
      <c r="A105">
        <v>125603360</v>
      </c>
      <c r="B105" t="s">
        <v>3805</v>
      </c>
      <c r="C105">
        <v>667983</v>
      </c>
      <c r="D105">
        <v>877</v>
      </c>
      <c r="E105" t="s">
        <v>37</v>
      </c>
      <c r="F105">
        <v>60000000</v>
      </c>
      <c r="G105">
        <v>8.1</v>
      </c>
      <c r="H105">
        <f>Table13[[#This Row],[budget]]-Table13[[#This Row],[gross]]</f>
        <v>-65603360</v>
      </c>
      <c r="I105">
        <v>18000</v>
      </c>
      <c r="J105">
        <f>0.00001*Table13[[#This Row],[budget]]</f>
        <v>600</v>
      </c>
      <c r="K105" s="1">
        <f>0</f>
        <v>0</v>
      </c>
    </row>
    <row r="106" spans="1:11" x14ac:dyDescent="0.35">
      <c r="A106">
        <v>623279547</v>
      </c>
      <c r="B106" t="s">
        <v>149</v>
      </c>
      <c r="C106">
        <v>995415</v>
      </c>
      <c r="D106">
        <v>1722</v>
      </c>
      <c r="E106" t="s">
        <v>37</v>
      </c>
      <c r="F106">
        <v>220000000</v>
      </c>
      <c r="G106">
        <v>8.1</v>
      </c>
      <c r="H106">
        <f>Table13[[#This Row],[budget]]-Table13[[#This Row],[gross]]</f>
        <v>-403279547</v>
      </c>
      <c r="I106">
        <v>123000</v>
      </c>
      <c r="J106">
        <f>0.00001*Table13[[#This Row],[budget]]</f>
        <v>2200</v>
      </c>
      <c r="K106" s="1">
        <f>0</f>
        <v>0</v>
      </c>
    </row>
    <row r="107" spans="1:11" x14ac:dyDescent="0.35">
      <c r="A107">
        <v>363024263</v>
      </c>
      <c r="B107" t="s">
        <v>4250</v>
      </c>
      <c r="C107">
        <v>479047</v>
      </c>
      <c r="D107">
        <v>1058</v>
      </c>
      <c r="E107" t="s">
        <v>37</v>
      </c>
      <c r="F107">
        <v>58000000</v>
      </c>
      <c r="G107">
        <v>8.1</v>
      </c>
      <c r="H107">
        <f>Table13[[#This Row],[budget]]-Table13[[#This Row],[gross]]</f>
        <v>-305024263</v>
      </c>
      <c r="I107">
        <v>117000</v>
      </c>
      <c r="J107">
        <f>0.00001*Table13[[#This Row],[budget]]</f>
        <v>580</v>
      </c>
      <c r="K107" s="1">
        <f>0</f>
        <v>0</v>
      </c>
    </row>
    <row r="108" spans="1:11" x14ac:dyDescent="0.35">
      <c r="A108">
        <v>70098138</v>
      </c>
      <c r="B108" t="s">
        <v>4448</v>
      </c>
      <c r="C108">
        <v>735784</v>
      </c>
      <c r="D108">
        <v>2105</v>
      </c>
      <c r="E108" t="s">
        <v>37</v>
      </c>
      <c r="F108">
        <v>30000000</v>
      </c>
      <c r="G108">
        <v>8.1</v>
      </c>
      <c r="H108">
        <f>Table13[[#This Row],[budget]]-Table13[[#This Row],[gross]]</f>
        <v>-40098138</v>
      </c>
      <c r="I108">
        <v>13000</v>
      </c>
      <c r="J108">
        <f>0.00001*Table13[[#This Row],[budget]]</f>
        <v>300</v>
      </c>
      <c r="K108" s="1">
        <f>0</f>
        <v>0</v>
      </c>
    </row>
    <row r="109" spans="1:11" x14ac:dyDescent="0.35">
      <c r="A109">
        <v>60962878</v>
      </c>
      <c r="B109" t="s">
        <v>5461</v>
      </c>
      <c r="C109">
        <v>383591</v>
      </c>
      <c r="D109">
        <v>620</v>
      </c>
      <c r="E109" t="s">
        <v>37</v>
      </c>
      <c r="F109">
        <v>46000000</v>
      </c>
      <c r="G109">
        <v>8.1</v>
      </c>
      <c r="H109">
        <f>Table13[[#This Row],[budget]]-Table13[[#This Row],[gross]]</f>
        <v>-14962878</v>
      </c>
      <c r="I109">
        <v>86000</v>
      </c>
      <c r="J109">
        <f>0.00001*Table13[[#This Row],[budget]]</f>
        <v>460.00000000000006</v>
      </c>
      <c r="K109" s="1">
        <f>0</f>
        <v>0</v>
      </c>
    </row>
    <row r="110" spans="1:11" x14ac:dyDescent="0.35">
      <c r="A110">
        <v>293501675</v>
      </c>
      <c r="B110" t="s">
        <v>5914</v>
      </c>
      <c r="C110">
        <v>704766</v>
      </c>
      <c r="D110">
        <v>2073</v>
      </c>
      <c r="E110" t="s">
        <v>37</v>
      </c>
      <c r="F110">
        <v>40000000</v>
      </c>
      <c r="G110">
        <v>8.1</v>
      </c>
      <c r="H110">
        <f>Table13[[#This Row],[budget]]-Table13[[#This Row],[gross]]</f>
        <v>-253501675</v>
      </c>
      <c r="I110">
        <v>14000</v>
      </c>
      <c r="J110">
        <f>0.00001*Table13[[#This Row],[budget]]</f>
        <v>400.00000000000006</v>
      </c>
      <c r="K110" s="1">
        <f>0</f>
        <v>0</v>
      </c>
    </row>
    <row r="111" spans="1:11" x14ac:dyDescent="0.35">
      <c r="A111">
        <v>74098862</v>
      </c>
      <c r="B111" t="s">
        <v>6054</v>
      </c>
      <c r="C111">
        <v>656640</v>
      </c>
      <c r="D111">
        <v>1732</v>
      </c>
      <c r="E111" t="s">
        <v>37</v>
      </c>
      <c r="F111">
        <v>40000000</v>
      </c>
      <c r="G111">
        <v>8.1</v>
      </c>
      <c r="H111">
        <f>Table13[[#This Row],[budget]]-Table13[[#This Row],[gross]]</f>
        <v>-34098862</v>
      </c>
      <c r="I111">
        <v>13000</v>
      </c>
      <c r="J111">
        <f>0.00001*Table13[[#This Row],[budget]]</f>
        <v>400.00000000000006</v>
      </c>
      <c r="K111" s="1">
        <f>0</f>
        <v>0</v>
      </c>
    </row>
    <row r="112" spans="1:11" x14ac:dyDescent="0.35">
      <c r="A112">
        <v>26903709</v>
      </c>
      <c r="B112" t="s">
        <v>6761</v>
      </c>
      <c r="C112">
        <v>312629</v>
      </c>
      <c r="D112">
        <v>475</v>
      </c>
      <c r="E112" t="s">
        <v>37</v>
      </c>
      <c r="F112">
        <v>38000000</v>
      </c>
      <c r="G112">
        <v>8.1</v>
      </c>
      <c r="H112">
        <f>Table13[[#This Row],[budget]]-Table13[[#This Row],[gross]]</f>
        <v>11096291</v>
      </c>
      <c r="I112">
        <v>83000</v>
      </c>
      <c r="J112">
        <f>0.00001*Table13[[#This Row],[budget]]</f>
        <v>380.00000000000006</v>
      </c>
      <c r="K112" s="1">
        <f>0</f>
        <v>0</v>
      </c>
    </row>
    <row r="113" spans="1:11" x14ac:dyDescent="0.35">
      <c r="A113">
        <v>59073773</v>
      </c>
      <c r="B113" t="s">
        <v>7611</v>
      </c>
      <c r="C113">
        <v>475518</v>
      </c>
      <c r="D113">
        <v>644</v>
      </c>
      <c r="E113" t="s">
        <v>37</v>
      </c>
      <c r="F113">
        <v>25000000</v>
      </c>
      <c r="G113">
        <v>8.1</v>
      </c>
      <c r="H113">
        <f>Table13[[#This Row],[budget]]-Table13[[#This Row],[gross]]</f>
        <v>-34073773</v>
      </c>
      <c r="I113">
        <v>149000</v>
      </c>
      <c r="J113">
        <f>0.00001*Table13[[#This Row],[budget]]</f>
        <v>250.00000000000003</v>
      </c>
      <c r="K113" s="1">
        <f>0</f>
        <v>0</v>
      </c>
    </row>
    <row r="114" spans="1:11" x14ac:dyDescent="0.35">
      <c r="A114">
        <v>100422786</v>
      </c>
      <c r="B114" t="s">
        <v>7709</v>
      </c>
      <c r="C114">
        <v>482064</v>
      </c>
      <c r="D114">
        <v>1106</v>
      </c>
      <c r="E114" t="s">
        <v>37</v>
      </c>
      <c r="F114">
        <v>30000000</v>
      </c>
      <c r="G114">
        <v>8.1</v>
      </c>
      <c r="H114">
        <f>Table13[[#This Row],[budget]]-Table13[[#This Row],[gross]]</f>
        <v>-70422786</v>
      </c>
      <c r="I114">
        <v>14000</v>
      </c>
      <c r="J114">
        <f>0.00001*Table13[[#This Row],[budget]]</f>
        <v>300</v>
      </c>
      <c r="K114" s="1">
        <f>0</f>
        <v>0</v>
      </c>
    </row>
    <row r="115" spans="1:11" x14ac:dyDescent="0.35">
      <c r="A115">
        <v>169705587</v>
      </c>
      <c r="B115" t="s">
        <v>8796</v>
      </c>
      <c r="C115">
        <v>318955</v>
      </c>
      <c r="D115">
        <v>460</v>
      </c>
      <c r="E115" t="s">
        <v>37</v>
      </c>
      <c r="F115">
        <v>25000000</v>
      </c>
      <c r="G115">
        <v>8.1</v>
      </c>
      <c r="H115">
        <f>Table13[[#This Row],[budget]]-Table13[[#This Row],[gross]]</f>
        <v>-144705587</v>
      </c>
      <c r="I115">
        <v>75000</v>
      </c>
      <c r="J115">
        <f>0.00001*Table13[[#This Row],[budget]]</f>
        <v>250.00000000000003</v>
      </c>
      <c r="K115" s="1">
        <f>0</f>
        <v>0</v>
      </c>
    </row>
    <row r="116" spans="1:11" x14ac:dyDescent="0.35">
      <c r="A116">
        <v>74273505</v>
      </c>
      <c r="B116" t="s">
        <v>8833</v>
      </c>
      <c r="C116">
        <v>612060</v>
      </c>
      <c r="D116">
        <v>1518</v>
      </c>
      <c r="E116" t="s">
        <v>37</v>
      </c>
      <c r="F116">
        <v>25000000</v>
      </c>
      <c r="G116">
        <v>8.1</v>
      </c>
      <c r="H116">
        <f>Table13[[#This Row],[budget]]-Table13[[#This Row],[gross]]</f>
        <v>-49273505</v>
      </c>
      <c r="I116">
        <v>21000</v>
      </c>
      <c r="J116">
        <f>0.00001*Table13[[#This Row],[budget]]</f>
        <v>250.00000000000003</v>
      </c>
      <c r="K116" s="1">
        <f>0</f>
        <v>0</v>
      </c>
    </row>
    <row r="117" spans="1:11" x14ac:dyDescent="0.35">
      <c r="A117">
        <v>40218903</v>
      </c>
      <c r="B117" t="s">
        <v>8937</v>
      </c>
      <c r="C117">
        <v>372990</v>
      </c>
      <c r="D117">
        <v>1107</v>
      </c>
      <c r="E117" t="s">
        <v>37</v>
      </c>
      <c r="F117">
        <v>25000000</v>
      </c>
      <c r="G117">
        <v>8.1</v>
      </c>
      <c r="H117">
        <f>Table13[[#This Row],[budget]]-Table13[[#This Row],[gross]]</f>
        <v>-15218903</v>
      </c>
      <c r="I117">
        <v>16000</v>
      </c>
      <c r="J117">
        <f>0.00001*Table13[[#This Row],[budget]]</f>
        <v>250.00000000000003</v>
      </c>
      <c r="K117" s="1">
        <f>0</f>
        <v>0</v>
      </c>
    </row>
    <row r="118" spans="1:11" x14ac:dyDescent="0.35">
      <c r="A118">
        <v>56667870</v>
      </c>
      <c r="B118" t="s">
        <v>9949</v>
      </c>
      <c r="C118">
        <v>439176</v>
      </c>
      <c r="D118">
        <v>695</v>
      </c>
      <c r="E118" t="s">
        <v>37</v>
      </c>
      <c r="F118">
        <v>20000000</v>
      </c>
      <c r="G118">
        <v>8.1</v>
      </c>
      <c r="H118">
        <f>Table13[[#This Row],[budget]]-Table13[[#This Row],[gross]]</f>
        <v>-36667870</v>
      </c>
      <c r="I118">
        <v>83000</v>
      </c>
      <c r="J118">
        <f>0.00001*Table13[[#This Row],[budget]]</f>
        <v>200.00000000000003</v>
      </c>
      <c r="K118" s="1">
        <f>0</f>
        <v>0</v>
      </c>
    </row>
    <row r="119" spans="1:11" x14ac:dyDescent="0.35">
      <c r="A119">
        <v>44988180</v>
      </c>
      <c r="B119" t="s">
        <v>10021</v>
      </c>
      <c r="C119">
        <v>195333</v>
      </c>
      <c r="D119">
        <v>409</v>
      </c>
      <c r="E119" t="s">
        <v>37</v>
      </c>
      <c r="F119">
        <v>20000000</v>
      </c>
      <c r="G119">
        <v>8.1</v>
      </c>
      <c r="H119">
        <f>Table13[[#This Row],[budget]]-Table13[[#This Row],[gross]]</f>
        <v>-24988180</v>
      </c>
      <c r="I119">
        <v>80000</v>
      </c>
      <c r="J119">
        <f>0.00001*Table13[[#This Row],[budget]]</f>
        <v>200.00000000000003</v>
      </c>
      <c r="K119" s="1">
        <f>0</f>
        <v>0</v>
      </c>
    </row>
    <row r="120" spans="1:11" x14ac:dyDescent="0.35">
      <c r="A120">
        <v>23472900</v>
      </c>
      <c r="B120" t="s">
        <v>11070</v>
      </c>
      <c r="C120">
        <v>264533</v>
      </c>
      <c r="D120">
        <v>609</v>
      </c>
      <c r="E120" t="s">
        <v>37</v>
      </c>
      <c r="F120">
        <v>17500000</v>
      </c>
      <c r="G120">
        <v>8.1</v>
      </c>
      <c r="H120">
        <f>Table13[[#This Row],[budget]]-Table13[[#This Row],[gross]]</f>
        <v>-5972900</v>
      </c>
      <c r="I120">
        <v>12000</v>
      </c>
      <c r="J120">
        <f>0.00001*Table13[[#This Row],[budget]]</f>
        <v>175.00000000000003</v>
      </c>
      <c r="K120" s="1">
        <f>0</f>
        <v>0</v>
      </c>
    </row>
    <row r="121" spans="1:11" x14ac:dyDescent="0.35">
      <c r="A121">
        <v>91121452</v>
      </c>
      <c r="B121" t="s">
        <v>11556</v>
      </c>
      <c r="C121">
        <v>467613</v>
      </c>
      <c r="D121">
        <v>608</v>
      </c>
      <c r="E121" t="s">
        <v>37</v>
      </c>
      <c r="F121">
        <v>14000000</v>
      </c>
      <c r="G121">
        <v>8.1</v>
      </c>
      <c r="H121">
        <f>Table13[[#This Row],[budget]]-Table13[[#This Row],[gross]]</f>
        <v>-77121452</v>
      </c>
      <c r="I121">
        <v>165000</v>
      </c>
      <c r="J121">
        <f>0.00001*Table13[[#This Row],[budget]]</f>
        <v>140</v>
      </c>
      <c r="K121" s="1">
        <f>0</f>
        <v>0</v>
      </c>
    </row>
    <row r="122" spans="1:11" x14ac:dyDescent="0.35">
      <c r="A122">
        <v>30857814</v>
      </c>
      <c r="B122" t="s">
        <v>11683</v>
      </c>
      <c r="C122">
        <v>294163</v>
      </c>
      <c r="D122">
        <v>718</v>
      </c>
      <c r="E122" t="s">
        <v>37</v>
      </c>
      <c r="F122">
        <v>16000000</v>
      </c>
      <c r="G122">
        <v>8.1</v>
      </c>
      <c r="H122">
        <f>Table13[[#This Row],[budget]]-Table13[[#This Row],[gross]]</f>
        <v>-14857814</v>
      </c>
      <c r="I122">
        <v>33000</v>
      </c>
      <c r="J122">
        <f>0.00001*Table13[[#This Row],[budget]]</f>
        <v>160</v>
      </c>
      <c r="K122" s="1">
        <f>0</f>
        <v>0</v>
      </c>
    </row>
    <row r="123" spans="1:11" x14ac:dyDescent="0.35">
      <c r="A123">
        <v>70906973</v>
      </c>
      <c r="B123" t="s">
        <v>12063</v>
      </c>
      <c r="C123">
        <v>437418</v>
      </c>
      <c r="D123">
        <v>609</v>
      </c>
      <c r="E123" t="s">
        <v>37</v>
      </c>
      <c r="F123">
        <v>14600000</v>
      </c>
      <c r="G123">
        <v>8.1</v>
      </c>
      <c r="H123">
        <f>Table13[[#This Row],[budget]]-Table13[[#This Row],[gross]]</f>
        <v>-56306973</v>
      </c>
      <c r="I123">
        <v>38000</v>
      </c>
      <c r="J123">
        <f>0.00001*Table13[[#This Row],[budget]]</f>
        <v>146</v>
      </c>
      <c r="K123" s="1">
        <f>0</f>
        <v>0</v>
      </c>
    </row>
    <row r="124" spans="1:11" x14ac:dyDescent="0.35">
      <c r="A124">
        <v>52287414</v>
      </c>
      <c r="B124" t="s">
        <v>14031</v>
      </c>
      <c r="C124">
        <v>271794</v>
      </c>
      <c r="D124">
        <v>584</v>
      </c>
      <c r="E124" t="s">
        <v>37</v>
      </c>
      <c r="F124">
        <v>8000000</v>
      </c>
      <c r="G124">
        <v>8.1</v>
      </c>
      <c r="H124">
        <f>Table13[[#This Row],[budget]]-Table13[[#This Row],[gross]]</f>
        <v>-44287414</v>
      </c>
      <c r="I124">
        <v>24000</v>
      </c>
      <c r="J124">
        <f>0.00001*Table13[[#This Row],[budget]]</f>
        <v>80</v>
      </c>
      <c r="K124" s="1">
        <f>0</f>
        <v>0</v>
      </c>
    </row>
    <row r="125" spans="1:11" x14ac:dyDescent="0.35">
      <c r="A125">
        <v>38400000</v>
      </c>
      <c r="B125" t="s">
        <v>14673</v>
      </c>
      <c r="C125">
        <v>600266</v>
      </c>
      <c r="D125">
        <v>692</v>
      </c>
      <c r="E125" t="s">
        <v>37</v>
      </c>
      <c r="F125">
        <v>6500000</v>
      </c>
      <c r="G125">
        <v>8.1</v>
      </c>
      <c r="H125">
        <f>Table13[[#This Row],[budget]]-Table13[[#This Row],[gross]]</f>
        <v>-31900000</v>
      </c>
      <c r="I125">
        <v>13000</v>
      </c>
      <c r="J125">
        <f>0.00001*Table13[[#This Row],[budget]]</f>
        <v>65</v>
      </c>
      <c r="K125" s="1">
        <f>0</f>
        <v>0</v>
      </c>
    </row>
    <row r="126" spans="1:11" x14ac:dyDescent="0.35">
      <c r="A126">
        <v>137963328</v>
      </c>
      <c r="B126" t="s">
        <v>14696</v>
      </c>
      <c r="C126">
        <v>291603</v>
      </c>
      <c r="D126">
        <v>505</v>
      </c>
      <c r="E126" t="s">
        <v>37</v>
      </c>
      <c r="F126">
        <v>6000000</v>
      </c>
      <c r="G126">
        <v>8.1</v>
      </c>
      <c r="H126">
        <f>Table13[[#This Row],[budget]]-Table13[[#This Row],[gross]]</f>
        <v>-131963328</v>
      </c>
      <c r="I126">
        <v>9000</v>
      </c>
      <c r="J126">
        <f>0.00001*Table13[[#This Row],[budget]]</f>
        <v>60.000000000000007</v>
      </c>
      <c r="K126" s="1">
        <f>0</f>
        <v>0</v>
      </c>
    </row>
    <row r="127" spans="1:11" x14ac:dyDescent="0.35">
      <c r="A127">
        <v>102308900</v>
      </c>
      <c r="B127" t="s">
        <v>14710</v>
      </c>
      <c r="C127">
        <v>152089</v>
      </c>
      <c r="D127">
        <v>309</v>
      </c>
      <c r="E127" t="s">
        <v>37</v>
      </c>
      <c r="F127">
        <v>6000000</v>
      </c>
      <c r="G127">
        <v>8.1</v>
      </c>
      <c r="H127">
        <f>Table13[[#This Row],[budget]]-Table13[[#This Row],[gross]]</f>
        <v>-96308900</v>
      </c>
      <c r="I127">
        <v>0</v>
      </c>
      <c r="J127">
        <f>0.00001*Table13[[#This Row],[budget]]</f>
        <v>60.000000000000007</v>
      </c>
      <c r="K127" s="1">
        <f>0</f>
        <v>0</v>
      </c>
    </row>
    <row r="128" spans="1:11" x14ac:dyDescent="0.35">
      <c r="A128">
        <v>727883</v>
      </c>
      <c r="B128" t="s">
        <v>15472</v>
      </c>
      <c r="C128">
        <v>580999</v>
      </c>
      <c r="D128">
        <v>2110</v>
      </c>
      <c r="E128" t="s">
        <v>37</v>
      </c>
      <c r="F128">
        <v>4500000</v>
      </c>
      <c r="G128">
        <v>8.1</v>
      </c>
      <c r="H128">
        <f>Table13[[#This Row],[budget]]-Table13[[#This Row],[gross]]</f>
        <v>3772117</v>
      </c>
      <c r="I128">
        <v>33000</v>
      </c>
      <c r="J128">
        <f>0.00001*Table13[[#This Row],[budget]]</f>
        <v>45.000000000000007</v>
      </c>
      <c r="K128" s="1">
        <f>0</f>
        <v>0</v>
      </c>
    </row>
    <row r="129" spans="1:11" x14ac:dyDescent="0.35">
      <c r="A129">
        <v>39200000</v>
      </c>
      <c r="B129" t="s">
        <v>15541</v>
      </c>
      <c r="C129">
        <v>192940</v>
      </c>
      <c r="D129">
        <v>491</v>
      </c>
      <c r="E129" t="s">
        <v>37</v>
      </c>
      <c r="F129">
        <v>4000000</v>
      </c>
      <c r="G129">
        <v>8.1</v>
      </c>
      <c r="H129">
        <f>Table13[[#This Row],[budget]]-Table13[[#This Row],[gross]]</f>
        <v>-35200000</v>
      </c>
      <c r="I129">
        <v>0</v>
      </c>
      <c r="J129">
        <f>0.00001*Table13[[#This Row],[budget]]</f>
        <v>40</v>
      </c>
      <c r="K129" s="1">
        <f>0</f>
        <v>0</v>
      </c>
    </row>
    <row r="130" spans="1:11" x14ac:dyDescent="0.35">
      <c r="B130" t="s">
        <v>15740</v>
      </c>
      <c r="C130">
        <v>103493</v>
      </c>
      <c r="D130">
        <v>317</v>
      </c>
      <c r="E130" t="s">
        <v>37</v>
      </c>
      <c r="F130">
        <v>3800000</v>
      </c>
      <c r="G130">
        <v>8.1</v>
      </c>
      <c r="H130">
        <f>Table13[[#This Row],[budget]]-Table13[[#This Row],[gross]]</f>
        <v>3800000</v>
      </c>
      <c r="I130">
        <v>17000</v>
      </c>
      <c r="J130">
        <f>0.00001*Table13[[#This Row],[budget]]</f>
        <v>38</v>
      </c>
      <c r="K130" s="1">
        <f>0</f>
        <v>0</v>
      </c>
    </row>
    <row r="131" spans="1:11" x14ac:dyDescent="0.35">
      <c r="A131">
        <v>22202612</v>
      </c>
      <c r="B131" t="s">
        <v>16196</v>
      </c>
      <c r="C131">
        <v>291875</v>
      </c>
      <c r="D131">
        <v>533</v>
      </c>
      <c r="E131" t="s">
        <v>37</v>
      </c>
      <c r="F131">
        <v>2800000</v>
      </c>
      <c r="G131">
        <v>8.1</v>
      </c>
      <c r="H131">
        <f>Table13[[#This Row],[budget]]-Table13[[#This Row],[gross]]</f>
        <v>-19402612</v>
      </c>
      <c r="I131">
        <v>14000</v>
      </c>
      <c r="J131">
        <f>0.00001*Table13[[#This Row],[budget]]</f>
        <v>28.000000000000004</v>
      </c>
      <c r="K131" s="1">
        <f>0</f>
        <v>0</v>
      </c>
    </row>
    <row r="132" spans="1:11" x14ac:dyDescent="0.35">
      <c r="A132">
        <v>5400000</v>
      </c>
      <c r="B132" t="s">
        <v>16275</v>
      </c>
      <c r="C132">
        <v>183288</v>
      </c>
      <c r="D132">
        <v>395</v>
      </c>
      <c r="E132" t="s">
        <v>37</v>
      </c>
      <c r="F132">
        <v>2500000</v>
      </c>
      <c r="G132">
        <v>8.1</v>
      </c>
      <c r="H132">
        <f>Table13[[#This Row],[budget]]-Table13[[#This Row],[gross]]</f>
        <v>-2900000</v>
      </c>
      <c r="I132">
        <v>22000</v>
      </c>
      <c r="J132">
        <f>0.00001*Table13[[#This Row],[budget]]</f>
        <v>25.000000000000004</v>
      </c>
      <c r="K132" s="1">
        <f>0</f>
        <v>0</v>
      </c>
    </row>
    <row r="133" spans="1:11" x14ac:dyDescent="0.35">
      <c r="A133">
        <v>23650000</v>
      </c>
      <c r="B133" t="s">
        <v>16385</v>
      </c>
      <c r="C133">
        <v>40359</v>
      </c>
      <c r="D133">
        <v>235</v>
      </c>
      <c r="E133" t="s">
        <v>37</v>
      </c>
      <c r="F133">
        <v>2100000</v>
      </c>
      <c r="G133">
        <v>8.1</v>
      </c>
      <c r="H133">
        <f>Table13[[#This Row],[budget]]-Table13[[#This Row],[gross]]</f>
        <v>-21550000</v>
      </c>
      <c r="I133">
        <v>0</v>
      </c>
      <c r="J133">
        <f>0.00001*Table13[[#This Row],[budget]]</f>
        <v>21</v>
      </c>
      <c r="K133" s="1">
        <f>0</f>
        <v>0</v>
      </c>
    </row>
    <row r="134" spans="1:11" x14ac:dyDescent="0.35">
      <c r="A134">
        <v>1134049</v>
      </c>
      <c r="B134" t="s">
        <v>16537</v>
      </c>
      <c r="C134">
        <v>5475</v>
      </c>
      <c r="D134">
        <v>44</v>
      </c>
      <c r="E134" t="s">
        <v>37</v>
      </c>
      <c r="F134">
        <v>2000000</v>
      </c>
      <c r="G134">
        <v>8.1</v>
      </c>
      <c r="H134">
        <f>Table13[[#This Row],[budget]]-Table13[[#This Row],[gross]]</f>
        <v>865951</v>
      </c>
      <c r="I134">
        <v>0</v>
      </c>
      <c r="J134">
        <f>0.00001*Table13[[#This Row],[budget]]</f>
        <v>20</v>
      </c>
      <c r="K134" s="1">
        <f>0</f>
        <v>0</v>
      </c>
    </row>
    <row r="135" spans="1:11" x14ac:dyDescent="0.35">
      <c r="A135">
        <v>117235247</v>
      </c>
      <c r="B135" t="s">
        <v>17031</v>
      </c>
      <c r="C135">
        <v>375240</v>
      </c>
      <c r="D135">
        <v>542</v>
      </c>
      <c r="E135" t="s">
        <v>37</v>
      </c>
      <c r="F135">
        <v>960000</v>
      </c>
      <c r="G135">
        <v>8.1</v>
      </c>
      <c r="H135">
        <f>Table13[[#This Row],[budget]]-Table13[[#This Row],[gross]]</f>
        <v>-116275247</v>
      </c>
      <c r="I135">
        <v>0</v>
      </c>
      <c r="J135">
        <f>0.00001*Table13[[#This Row],[budget]]</f>
        <v>9.6000000000000014</v>
      </c>
      <c r="K135" s="1">
        <f>0</f>
        <v>0</v>
      </c>
    </row>
    <row r="136" spans="1:11" x14ac:dyDescent="0.35">
      <c r="A136">
        <v>13300000</v>
      </c>
      <c r="B136" t="s">
        <v>17443</v>
      </c>
      <c r="C136">
        <v>12631</v>
      </c>
      <c r="D136">
        <v>63</v>
      </c>
      <c r="E136" t="s">
        <v>37</v>
      </c>
      <c r="F136">
        <v>600000</v>
      </c>
      <c r="G136">
        <v>8.1</v>
      </c>
      <c r="H136">
        <f>Table13[[#This Row],[budget]]-Table13[[#This Row],[gross]]</f>
        <v>-12700000</v>
      </c>
      <c r="I136">
        <v>0</v>
      </c>
      <c r="J136">
        <f>0.00001*Table13[[#This Row],[budget]]</f>
        <v>6.0000000000000009</v>
      </c>
      <c r="K136" s="1">
        <f>0</f>
        <v>0</v>
      </c>
    </row>
    <row r="137" spans="1:11" x14ac:dyDescent="0.35">
      <c r="B137" t="s">
        <v>17855</v>
      </c>
      <c r="C137">
        <v>15</v>
      </c>
      <c r="D137">
        <v>3</v>
      </c>
      <c r="E137" t="s">
        <v>37</v>
      </c>
      <c r="F137">
        <v>200000</v>
      </c>
      <c r="G137">
        <v>8.1</v>
      </c>
      <c r="H137">
        <f>Table13[[#This Row],[budget]]-Table13[[#This Row],[gross]]</f>
        <v>200000</v>
      </c>
      <c r="I137">
        <v>66</v>
      </c>
      <c r="J137">
        <f>0.00001*Table13[[#This Row],[budget]]</f>
        <v>2</v>
      </c>
      <c r="K137" s="1">
        <f>0</f>
        <v>0</v>
      </c>
    </row>
    <row r="138" spans="1:11" x14ac:dyDescent="0.35">
      <c r="A138">
        <v>233914986</v>
      </c>
      <c r="B138" t="s">
        <v>343</v>
      </c>
      <c r="C138">
        <v>514125</v>
      </c>
      <c r="D138">
        <v>752</v>
      </c>
      <c r="E138" t="s">
        <v>37</v>
      </c>
      <c r="F138">
        <v>200000000</v>
      </c>
      <c r="G138">
        <v>8</v>
      </c>
      <c r="H138">
        <f>Table13[[#This Row],[budget]]-Table13[[#This Row],[gross]]</f>
        <v>-33914986</v>
      </c>
      <c r="I138">
        <v>82000</v>
      </c>
      <c r="J138">
        <f>0.00001*Table13[[#This Row],[budget]]</f>
        <v>2000.0000000000002</v>
      </c>
      <c r="K138" s="1">
        <f>0</f>
        <v>0</v>
      </c>
    </row>
    <row r="139" spans="1:11" x14ac:dyDescent="0.35">
      <c r="A139">
        <v>206435493</v>
      </c>
      <c r="B139" t="s">
        <v>767</v>
      </c>
      <c r="C139">
        <v>473887</v>
      </c>
      <c r="D139">
        <v>626</v>
      </c>
      <c r="E139" t="s">
        <v>37</v>
      </c>
      <c r="F139">
        <v>150000000</v>
      </c>
      <c r="G139">
        <v>8</v>
      </c>
      <c r="H139">
        <f>Table13[[#This Row],[budget]]-Table13[[#This Row],[gross]]</f>
        <v>-56435493</v>
      </c>
      <c r="I139">
        <v>10000</v>
      </c>
      <c r="J139">
        <f>0.00001*Table13[[#This Row],[budget]]</f>
        <v>1500.0000000000002</v>
      </c>
      <c r="K139" s="1">
        <f>0</f>
        <v>0</v>
      </c>
    </row>
    <row r="140" spans="1:11" x14ac:dyDescent="0.35">
      <c r="A140">
        <v>257704099</v>
      </c>
      <c r="B140" t="s">
        <v>1002</v>
      </c>
      <c r="C140">
        <v>504419</v>
      </c>
      <c r="D140">
        <v>1559</v>
      </c>
      <c r="E140" t="s">
        <v>37</v>
      </c>
      <c r="F140">
        <v>150000000</v>
      </c>
      <c r="G140">
        <v>8</v>
      </c>
      <c r="H140">
        <f>Table13[[#This Row],[budget]]-Table13[[#This Row],[gross]]</f>
        <v>-107704099</v>
      </c>
      <c r="I140">
        <v>19000</v>
      </c>
      <c r="J140">
        <f>0.00001*Table13[[#This Row],[budget]]</f>
        <v>1500.0000000000002</v>
      </c>
      <c r="K140" s="1">
        <f>0</f>
        <v>0</v>
      </c>
    </row>
    <row r="141" spans="1:11" x14ac:dyDescent="0.35">
      <c r="A141">
        <v>124976634</v>
      </c>
      <c r="B141" t="s">
        <v>1318</v>
      </c>
      <c r="C141">
        <v>440084</v>
      </c>
      <c r="D141">
        <v>755</v>
      </c>
      <c r="E141" t="s">
        <v>37</v>
      </c>
      <c r="F141">
        <v>120000000</v>
      </c>
      <c r="G141">
        <v>8</v>
      </c>
      <c r="H141">
        <f>Table13[[#This Row],[budget]]-Table13[[#This Row],[gross]]</f>
        <v>-4976634</v>
      </c>
      <c r="I141">
        <v>122000</v>
      </c>
      <c r="J141">
        <f>0.00001*Table13[[#This Row],[budget]]</f>
        <v>1200</v>
      </c>
      <c r="K141" s="1">
        <f>0</f>
        <v>0</v>
      </c>
    </row>
    <row r="142" spans="1:11" x14ac:dyDescent="0.35">
      <c r="A142">
        <v>167007184</v>
      </c>
      <c r="B142" t="s">
        <v>1644</v>
      </c>
      <c r="C142">
        <v>470483</v>
      </c>
      <c r="D142">
        <v>2301</v>
      </c>
      <c r="E142" t="s">
        <v>37</v>
      </c>
      <c r="F142">
        <v>150000000</v>
      </c>
      <c r="G142">
        <v>8</v>
      </c>
      <c r="H142">
        <f>Table13[[#This Row],[budget]]-Table13[[#This Row],[gross]]</f>
        <v>-17007184</v>
      </c>
      <c r="I142">
        <v>0</v>
      </c>
      <c r="J142">
        <f>0.00001*Table13[[#This Row],[budget]]</f>
        <v>1500.0000000000002</v>
      </c>
      <c r="K142" s="1">
        <f>0</f>
        <v>0</v>
      </c>
    </row>
    <row r="143" spans="1:11" x14ac:dyDescent="0.35">
      <c r="A143">
        <v>57366262</v>
      </c>
      <c r="B143" t="s">
        <v>1764</v>
      </c>
      <c r="C143">
        <v>400292</v>
      </c>
      <c r="D143">
        <v>657</v>
      </c>
      <c r="E143" t="s">
        <v>37</v>
      </c>
      <c r="F143">
        <v>100000000</v>
      </c>
      <c r="G143">
        <v>8</v>
      </c>
      <c r="H143">
        <f>Table13[[#This Row],[budget]]-Table13[[#This Row],[gross]]</f>
        <v>42633738</v>
      </c>
      <c r="I143">
        <v>14000</v>
      </c>
      <c r="J143">
        <f>0.00001*Table13[[#This Row],[budget]]</f>
        <v>1000.0000000000001</v>
      </c>
      <c r="K143" s="1">
        <f>0</f>
        <v>0</v>
      </c>
    </row>
    <row r="144" spans="1:11" x14ac:dyDescent="0.35">
      <c r="A144">
        <v>261437578</v>
      </c>
      <c r="B144" t="s">
        <v>1999</v>
      </c>
      <c r="C144">
        <v>479166</v>
      </c>
      <c r="D144">
        <v>815</v>
      </c>
      <c r="E144" t="s">
        <v>37</v>
      </c>
      <c r="F144">
        <v>92000000</v>
      </c>
      <c r="G144">
        <v>8</v>
      </c>
      <c r="H144">
        <f>Table13[[#This Row],[budget]]-Table13[[#This Row],[gross]]</f>
        <v>-169437578</v>
      </c>
      <c r="I144">
        <v>0</v>
      </c>
      <c r="J144">
        <f>0.00001*Table13[[#This Row],[budget]]</f>
        <v>920.00000000000011</v>
      </c>
      <c r="K144" s="1">
        <f>0</f>
        <v>0</v>
      </c>
    </row>
    <row r="145" spans="1:11" x14ac:dyDescent="0.35">
      <c r="A145">
        <v>61644321</v>
      </c>
      <c r="B145" t="s">
        <v>2222</v>
      </c>
      <c r="C145">
        <v>148238</v>
      </c>
      <c r="D145">
        <v>529</v>
      </c>
      <c r="E145" t="s">
        <v>37</v>
      </c>
      <c r="F145">
        <v>88000000</v>
      </c>
      <c r="G145">
        <v>8</v>
      </c>
      <c r="H145">
        <f>Table13[[#This Row],[budget]]-Table13[[#This Row],[gross]]</f>
        <v>26355679</v>
      </c>
      <c r="I145">
        <v>0</v>
      </c>
      <c r="J145">
        <f>0.00001*Table13[[#This Row],[budget]]</f>
        <v>880.00000000000011</v>
      </c>
      <c r="K145" s="1">
        <f>0</f>
        <v>0</v>
      </c>
    </row>
    <row r="146" spans="1:11" x14ac:dyDescent="0.35">
      <c r="A146">
        <v>66257002</v>
      </c>
      <c r="B146" t="s">
        <v>3247</v>
      </c>
      <c r="C146">
        <v>350698</v>
      </c>
      <c r="D146">
        <v>816</v>
      </c>
      <c r="E146" t="s">
        <v>37</v>
      </c>
      <c r="F146">
        <v>70000000</v>
      </c>
      <c r="G146">
        <v>8</v>
      </c>
      <c r="H146">
        <f>Table13[[#This Row],[budget]]-Table13[[#This Row],[gross]]</f>
        <v>3742998</v>
      </c>
      <c r="I146">
        <v>26000</v>
      </c>
      <c r="J146">
        <f>0.00001*Table13[[#This Row],[budget]]</f>
        <v>700.00000000000011</v>
      </c>
      <c r="K146" s="1">
        <f>0</f>
        <v>0</v>
      </c>
    </row>
    <row r="147" spans="1:11" x14ac:dyDescent="0.35">
      <c r="A147">
        <v>162586036</v>
      </c>
      <c r="B147" t="s">
        <v>4431</v>
      </c>
      <c r="C147">
        <v>338383</v>
      </c>
      <c r="D147">
        <v>611</v>
      </c>
      <c r="E147" t="s">
        <v>37</v>
      </c>
      <c r="F147">
        <v>55000000</v>
      </c>
      <c r="G147">
        <v>8</v>
      </c>
      <c r="H147">
        <f>Table13[[#This Row],[budget]]-Table13[[#This Row],[gross]]</f>
        <v>-107586036</v>
      </c>
      <c r="I147">
        <v>32000</v>
      </c>
      <c r="J147">
        <f>0.00001*Table13[[#This Row],[budget]]</f>
        <v>550</v>
      </c>
      <c r="K147" s="1">
        <f>0</f>
        <v>0</v>
      </c>
    </row>
    <row r="148" spans="1:11" x14ac:dyDescent="0.35">
      <c r="A148">
        <v>66207920</v>
      </c>
      <c r="B148" t="s">
        <v>4457</v>
      </c>
      <c r="C148">
        <v>512749</v>
      </c>
      <c r="D148">
        <v>935</v>
      </c>
      <c r="E148" t="s">
        <v>37</v>
      </c>
      <c r="F148">
        <v>30000000</v>
      </c>
      <c r="G148">
        <v>8</v>
      </c>
      <c r="H148">
        <f>Table13[[#This Row],[budget]]-Table13[[#This Row],[gross]]</f>
        <v>-36207920</v>
      </c>
      <c r="I148">
        <v>0</v>
      </c>
      <c r="J148">
        <f>0.00001*Table13[[#This Row],[budget]]</f>
        <v>300</v>
      </c>
      <c r="K148" s="1">
        <f>0</f>
        <v>0</v>
      </c>
    </row>
    <row r="149" spans="1:11" x14ac:dyDescent="0.35">
      <c r="A149">
        <v>164435221</v>
      </c>
      <c r="B149" t="s">
        <v>4708</v>
      </c>
      <c r="C149">
        <v>525801</v>
      </c>
      <c r="D149">
        <v>667</v>
      </c>
      <c r="E149" t="s">
        <v>37</v>
      </c>
      <c r="F149">
        <v>52000000</v>
      </c>
      <c r="G149">
        <v>8</v>
      </c>
      <c r="H149">
        <f>Table13[[#This Row],[budget]]-Table13[[#This Row],[gross]]</f>
        <v>-112435221</v>
      </c>
      <c r="I149">
        <v>15000</v>
      </c>
      <c r="J149">
        <f>0.00001*Table13[[#This Row],[budget]]</f>
        <v>520</v>
      </c>
      <c r="K149" s="1">
        <f>0</f>
        <v>0</v>
      </c>
    </row>
    <row r="150" spans="1:11" x14ac:dyDescent="0.35">
      <c r="A150">
        <v>23159305</v>
      </c>
      <c r="B150" t="s">
        <v>5140</v>
      </c>
      <c r="C150">
        <v>128455</v>
      </c>
      <c r="D150">
        <v>514</v>
      </c>
      <c r="E150" t="s">
        <v>37</v>
      </c>
      <c r="F150">
        <v>70000000</v>
      </c>
      <c r="G150">
        <v>8</v>
      </c>
      <c r="H150">
        <f>Table13[[#This Row],[budget]]-Table13[[#This Row],[gross]]</f>
        <v>46840695</v>
      </c>
      <c r="I150">
        <v>0</v>
      </c>
      <c r="J150">
        <f>0.00001*Table13[[#This Row],[budget]]</f>
        <v>700.00000000000011</v>
      </c>
      <c r="K150" s="1">
        <f>0</f>
        <v>0</v>
      </c>
    </row>
    <row r="151" spans="1:11" x14ac:dyDescent="0.35">
      <c r="A151">
        <v>70405498</v>
      </c>
      <c r="B151" t="s">
        <v>6071</v>
      </c>
      <c r="C151">
        <v>113472</v>
      </c>
      <c r="D151">
        <v>442</v>
      </c>
      <c r="E151" t="s">
        <v>37</v>
      </c>
      <c r="F151">
        <v>40000000</v>
      </c>
      <c r="G151">
        <v>8</v>
      </c>
      <c r="H151">
        <f>Table13[[#This Row],[budget]]-Table13[[#This Row],[gross]]</f>
        <v>-30405498</v>
      </c>
      <c r="I151">
        <v>0</v>
      </c>
      <c r="J151">
        <f>0.00001*Table13[[#This Row],[budget]]</f>
        <v>400.00000000000006</v>
      </c>
      <c r="K151" s="1">
        <f>0</f>
        <v>0</v>
      </c>
    </row>
    <row r="152" spans="1:11" x14ac:dyDescent="0.35">
      <c r="A152">
        <v>25335935</v>
      </c>
      <c r="B152" t="s">
        <v>6588</v>
      </c>
      <c r="C152">
        <v>242599</v>
      </c>
      <c r="D152">
        <v>1594</v>
      </c>
      <c r="E152" t="s">
        <v>37</v>
      </c>
      <c r="F152">
        <v>40000000</v>
      </c>
      <c r="G152">
        <v>8</v>
      </c>
      <c r="H152">
        <f>Table13[[#This Row],[budget]]-Table13[[#This Row],[gross]]</f>
        <v>14664065</v>
      </c>
      <c r="I152">
        <v>14000</v>
      </c>
      <c r="J152">
        <f>0.00001*Table13[[#This Row],[budget]]</f>
        <v>400.00000000000006</v>
      </c>
      <c r="K152" s="1">
        <f>0</f>
        <v>0</v>
      </c>
    </row>
    <row r="153" spans="1:11" x14ac:dyDescent="0.35">
      <c r="A153">
        <v>22450975</v>
      </c>
      <c r="B153" t="s">
        <v>6767</v>
      </c>
      <c r="C153">
        <v>241030</v>
      </c>
      <c r="D153">
        <v>1437</v>
      </c>
      <c r="E153" t="s">
        <v>37</v>
      </c>
      <c r="F153">
        <v>37000000</v>
      </c>
      <c r="G153">
        <v>8</v>
      </c>
      <c r="H153">
        <f>Table13[[#This Row],[budget]]-Table13[[#This Row],[gross]]</f>
        <v>14549025</v>
      </c>
      <c r="I153">
        <v>13000</v>
      </c>
      <c r="J153">
        <f>0.00001*Table13[[#This Row],[budget]]</f>
        <v>370.00000000000006</v>
      </c>
      <c r="K153" s="1">
        <f>0</f>
        <v>0</v>
      </c>
    </row>
    <row r="154" spans="1:11" x14ac:dyDescent="0.35">
      <c r="A154">
        <v>4496583</v>
      </c>
      <c r="B154" t="s">
        <v>7301</v>
      </c>
      <c r="C154">
        <v>23181</v>
      </c>
      <c r="D154">
        <v>129</v>
      </c>
      <c r="E154" t="s">
        <v>37</v>
      </c>
      <c r="F154">
        <v>35000000</v>
      </c>
      <c r="G154">
        <v>8</v>
      </c>
      <c r="H154">
        <f>Table13[[#This Row],[budget]]-Table13[[#This Row],[gross]]</f>
        <v>30503417</v>
      </c>
      <c r="I154">
        <v>6000</v>
      </c>
      <c r="J154">
        <f>0.00001*Table13[[#This Row],[budget]]</f>
        <v>350.00000000000006</v>
      </c>
      <c r="K154" s="1">
        <f>0</f>
        <v>0</v>
      </c>
    </row>
    <row r="155" spans="1:11" x14ac:dyDescent="0.35">
      <c r="A155">
        <v>115646235</v>
      </c>
      <c r="B155" t="s">
        <v>7695</v>
      </c>
      <c r="C155">
        <v>531737</v>
      </c>
      <c r="D155">
        <v>1262</v>
      </c>
      <c r="E155" t="s">
        <v>37</v>
      </c>
      <c r="F155">
        <v>30000000</v>
      </c>
      <c r="G155">
        <v>8</v>
      </c>
      <c r="H155">
        <f>Table13[[#This Row],[budget]]-Table13[[#This Row],[gross]]</f>
        <v>-85646235</v>
      </c>
      <c r="I155">
        <v>22000</v>
      </c>
      <c r="J155">
        <f>0.00001*Table13[[#This Row],[budget]]</f>
        <v>300</v>
      </c>
      <c r="K155" s="1">
        <f>0</f>
        <v>0</v>
      </c>
    </row>
    <row r="156" spans="1:11" x14ac:dyDescent="0.35">
      <c r="A156">
        <v>90135191</v>
      </c>
      <c r="B156" t="s">
        <v>7705</v>
      </c>
      <c r="C156">
        <v>338415</v>
      </c>
      <c r="D156">
        <v>935</v>
      </c>
      <c r="E156" t="s">
        <v>37</v>
      </c>
      <c r="F156">
        <v>25000000</v>
      </c>
      <c r="G156">
        <v>8</v>
      </c>
      <c r="H156">
        <f>Table13[[#This Row],[budget]]-Table13[[#This Row],[gross]]</f>
        <v>-65135191</v>
      </c>
      <c r="I156">
        <v>12000</v>
      </c>
      <c r="J156">
        <f>0.00001*Table13[[#This Row],[budget]]</f>
        <v>250.00000000000003</v>
      </c>
      <c r="K156" s="1">
        <f>0</f>
        <v>0</v>
      </c>
    </row>
    <row r="157" spans="1:11" x14ac:dyDescent="0.35">
      <c r="A157">
        <v>217350219</v>
      </c>
      <c r="B157" t="s">
        <v>8284</v>
      </c>
      <c r="C157">
        <v>260939</v>
      </c>
      <c r="D157">
        <v>244</v>
      </c>
      <c r="E157" t="s">
        <v>37</v>
      </c>
      <c r="F157">
        <v>28000000</v>
      </c>
      <c r="G157">
        <v>8</v>
      </c>
      <c r="H157">
        <f>Table13[[#This Row],[budget]]-Table13[[#This Row],[gross]]</f>
        <v>-189350219</v>
      </c>
      <c r="I157">
        <v>0</v>
      </c>
      <c r="J157">
        <f>0.00001*Table13[[#This Row],[budget]]</f>
        <v>280</v>
      </c>
      <c r="K157" s="1">
        <f>0</f>
        <v>0</v>
      </c>
    </row>
    <row r="158" spans="1:11" x14ac:dyDescent="0.35">
      <c r="A158">
        <v>172825435</v>
      </c>
      <c r="B158" t="s">
        <v>8767</v>
      </c>
      <c r="C158">
        <v>383784</v>
      </c>
      <c r="D158">
        <v>331</v>
      </c>
      <c r="E158" t="s">
        <v>37</v>
      </c>
      <c r="F158">
        <v>25000000</v>
      </c>
      <c r="G158">
        <v>8</v>
      </c>
      <c r="H158">
        <f>Table13[[#This Row],[budget]]-Table13[[#This Row],[gross]]</f>
        <v>-147825435</v>
      </c>
      <c r="I158">
        <v>12000</v>
      </c>
      <c r="J158">
        <f>0.00001*Table13[[#This Row],[budget]]</f>
        <v>250.00000000000003</v>
      </c>
      <c r="K158" s="1">
        <f>0</f>
        <v>0</v>
      </c>
    </row>
    <row r="159" spans="1:11" x14ac:dyDescent="0.35">
      <c r="A159">
        <v>25556065</v>
      </c>
      <c r="B159" t="s">
        <v>9504</v>
      </c>
      <c r="C159">
        <v>355126</v>
      </c>
      <c r="D159">
        <v>748</v>
      </c>
      <c r="E159" t="s">
        <v>37</v>
      </c>
      <c r="F159">
        <v>23000000</v>
      </c>
      <c r="G159">
        <v>8</v>
      </c>
      <c r="H159">
        <f>Table13[[#This Row],[budget]]-Table13[[#This Row],[gross]]</f>
        <v>-2556065</v>
      </c>
      <c r="I159">
        <v>148000</v>
      </c>
      <c r="J159">
        <f>0.00001*Table13[[#This Row],[budget]]</f>
        <v>230.00000000000003</v>
      </c>
      <c r="K159" s="1">
        <f>0</f>
        <v>0</v>
      </c>
    </row>
    <row r="160" spans="1:11" x14ac:dyDescent="0.35">
      <c r="A160">
        <v>184208848</v>
      </c>
      <c r="B160" t="s">
        <v>10623</v>
      </c>
      <c r="C160">
        <v>186485</v>
      </c>
      <c r="D160">
        <v>382</v>
      </c>
      <c r="E160" t="s">
        <v>37</v>
      </c>
      <c r="F160">
        <v>22000000</v>
      </c>
      <c r="G160">
        <v>8</v>
      </c>
      <c r="H160">
        <f>Table13[[#This Row],[budget]]-Table13[[#This Row],[gross]]</f>
        <v>-162208848</v>
      </c>
      <c r="I160">
        <v>0</v>
      </c>
      <c r="J160">
        <f>0.00001*Table13[[#This Row],[budget]]</f>
        <v>220.00000000000003</v>
      </c>
      <c r="K160" s="1">
        <f>0</f>
        <v>0</v>
      </c>
    </row>
    <row r="161" spans="1:11" x14ac:dyDescent="0.35">
      <c r="A161">
        <v>95860116</v>
      </c>
      <c r="B161" t="s">
        <v>11288</v>
      </c>
      <c r="C161">
        <v>277451</v>
      </c>
      <c r="D161">
        <v>491</v>
      </c>
      <c r="E161" t="s">
        <v>37</v>
      </c>
      <c r="F161">
        <v>16400000</v>
      </c>
      <c r="G161">
        <v>8</v>
      </c>
      <c r="H161">
        <f>Table13[[#This Row],[budget]]-Table13[[#This Row],[gross]]</f>
        <v>-79460116</v>
      </c>
      <c r="I161">
        <v>23000</v>
      </c>
      <c r="J161">
        <f>0.00001*Table13[[#This Row],[budget]]</f>
        <v>164</v>
      </c>
      <c r="K161" s="1">
        <f>0</f>
        <v>0</v>
      </c>
    </row>
    <row r="162" spans="1:11" x14ac:dyDescent="0.35">
      <c r="A162">
        <v>44667095</v>
      </c>
      <c r="B162" t="s">
        <v>11314</v>
      </c>
      <c r="C162">
        <v>190030</v>
      </c>
      <c r="D162">
        <v>583</v>
      </c>
      <c r="E162" t="s">
        <v>37</v>
      </c>
      <c r="F162">
        <v>15000000</v>
      </c>
      <c r="G162">
        <v>8</v>
      </c>
      <c r="H162">
        <f>Table13[[#This Row],[budget]]-Table13[[#This Row],[gross]]</f>
        <v>-29667095</v>
      </c>
      <c r="I162">
        <v>30000</v>
      </c>
      <c r="J162">
        <f>0.00001*Table13[[#This Row],[budget]]</f>
        <v>150</v>
      </c>
      <c r="K162" s="1">
        <f>0</f>
        <v>0</v>
      </c>
    </row>
    <row r="163" spans="1:11" x14ac:dyDescent="0.35">
      <c r="A163">
        <v>138795342</v>
      </c>
      <c r="B163" t="s">
        <v>11537</v>
      </c>
      <c r="C163">
        <v>503631</v>
      </c>
      <c r="D163">
        <v>636</v>
      </c>
      <c r="E163" t="s">
        <v>37</v>
      </c>
      <c r="F163">
        <v>15000000</v>
      </c>
      <c r="G163">
        <v>8</v>
      </c>
      <c r="H163">
        <f>Table13[[#This Row],[budget]]-Table13[[#This Row],[gross]]</f>
        <v>-123795342</v>
      </c>
      <c r="I163">
        <v>64000</v>
      </c>
      <c r="J163">
        <f>0.00001*Table13[[#This Row],[budget]]</f>
        <v>150</v>
      </c>
      <c r="K163" s="1">
        <f>0</f>
        <v>0</v>
      </c>
    </row>
    <row r="164" spans="1:11" x14ac:dyDescent="0.35">
      <c r="A164">
        <v>9929000</v>
      </c>
      <c r="B164" t="s">
        <v>11894</v>
      </c>
      <c r="C164">
        <v>152306</v>
      </c>
      <c r="D164">
        <v>513</v>
      </c>
      <c r="E164" t="s">
        <v>37</v>
      </c>
      <c r="F164">
        <v>15000000</v>
      </c>
      <c r="G164">
        <v>8</v>
      </c>
      <c r="H164">
        <f>Table13[[#This Row],[budget]]-Table13[[#This Row],[gross]]</f>
        <v>5071000</v>
      </c>
      <c r="I164">
        <v>16000</v>
      </c>
      <c r="J164">
        <f>0.00001*Table13[[#This Row],[budget]]</f>
        <v>150</v>
      </c>
      <c r="K164" s="1">
        <f>0</f>
        <v>0</v>
      </c>
    </row>
    <row r="165" spans="1:11" x14ac:dyDescent="0.35">
      <c r="A165">
        <v>7757130</v>
      </c>
      <c r="B165" t="s">
        <v>11938</v>
      </c>
      <c r="C165">
        <v>307639</v>
      </c>
      <c r="D165">
        <v>513</v>
      </c>
      <c r="E165" t="s">
        <v>37</v>
      </c>
      <c r="F165">
        <v>15000000</v>
      </c>
      <c r="G165">
        <v>8</v>
      </c>
      <c r="H165">
        <f>Table13[[#This Row],[budget]]-Table13[[#This Row],[gross]]</f>
        <v>7242870</v>
      </c>
      <c r="I165">
        <v>32000</v>
      </c>
      <c r="J165">
        <f>0.00001*Table13[[#This Row],[budget]]</f>
        <v>150</v>
      </c>
      <c r="K165" s="1">
        <f>0</f>
        <v>0</v>
      </c>
    </row>
    <row r="166" spans="1:11" x14ac:dyDescent="0.35">
      <c r="A166">
        <v>7219578</v>
      </c>
      <c r="B166" t="s">
        <v>11983</v>
      </c>
      <c r="C166">
        <v>235992</v>
      </c>
      <c r="D166">
        <v>1768</v>
      </c>
      <c r="E166" t="s">
        <v>37</v>
      </c>
      <c r="F166">
        <v>15000000</v>
      </c>
      <c r="G166">
        <v>8</v>
      </c>
      <c r="H166">
        <f>Table13[[#This Row],[budget]]-Table13[[#This Row],[gross]]</f>
        <v>7780422</v>
      </c>
      <c r="I166">
        <v>16000</v>
      </c>
      <c r="J166">
        <f>0.00001*Table13[[#This Row],[budget]]</f>
        <v>150</v>
      </c>
      <c r="K166" s="1">
        <f>0</f>
        <v>0</v>
      </c>
    </row>
    <row r="167" spans="1:11" x14ac:dyDescent="0.35">
      <c r="A167">
        <v>141319195</v>
      </c>
      <c r="B167" t="s">
        <v>12090</v>
      </c>
      <c r="C167">
        <v>641997</v>
      </c>
      <c r="D167">
        <v>1017</v>
      </c>
      <c r="E167" t="s">
        <v>37</v>
      </c>
      <c r="F167">
        <v>15000000</v>
      </c>
      <c r="G167">
        <v>8</v>
      </c>
      <c r="H167">
        <f>Table13[[#This Row],[budget]]-Table13[[#This Row],[gross]]</f>
        <v>-126319195</v>
      </c>
      <c r="I167">
        <v>13000</v>
      </c>
      <c r="J167">
        <f>0.00001*Table13[[#This Row],[budget]]</f>
        <v>150</v>
      </c>
      <c r="K167" s="1">
        <f>0</f>
        <v>0</v>
      </c>
    </row>
    <row r="168" spans="1:11" x14ac:dyDescent="0.35">
      <c r="A168">
        <v>106952327</v>
      </c>
      <c r="B168" t="s">
        <v>12316</v>
      </c>
      <c r="C168">
        <v>551363</v>
      </c>
      <c r="D168">
        <v>1140</v>
      </c>
      <c r="E168" t="s">
        <v>37</v>
      </c>
      <c r="F168">
        <v>13000000</v>
      </c>
      <c r="G168">
        <v>8</v>
      </c>
      <c r="H168">
        <f>Table13[[#This Row],[budget]]-Table13[[#This Row],[gross]]</f>
        <v>-93952327</v>
      </c>
      <c r="I168">
        <v>106000</v>
      </c>
      <c r="J168">
        <f>0.00001*Table13[[#This Row],[budget]]</f>
        <v>130</v>
      </c>
      <c r="K168" s="1">
        <f>0</f>
        <v>0</v>
      </c>
    </row>
    <row r="169" spans="1:11" x14ac:dyDescent="0.35">
      <c r="A169">
        <v>17738570</v>
      </c>
      <c r="B169" t="s">
        <v>12516</v>
      </c>
      <c r="C169">
        <v>351274</v>
      </c>
      <c r="D169">
        <v>457</v>
      </c>
      <c r="E169" t="s">
        <v>37</v>
      </c>
      <c r="F169">
        <v>13000000</v>
      </c>
      <c r="G169">
        <v>8</v>
      </c>
      <c r="H169">
        <f>Table13[[#This Row],[budget]]-Table13[[#This Row],[gross]]</f>
        <v>-4738570</v>
      </c>
      <c r="I169">
        <v>131000</v>
      </c>
      <c r="J169">
        <f>0.00001*Table13[[#This Row],[budget]]</f>
        <v>130</v>
      </c>
      <c r="K169" s="1">
        <f>0</f>
        <v>0</v>
      </c>
    </row>
    <row r="170" spans="1:11" x14ac:dyDescent="0.35">
      <c r="A170">
        <v>12281500</v>
      </c>
      <c r="B170" t="s">
        <v>12573</v>
      </c>
      <c r="C170">
        <v>163492</v>
      </c>
      <c r="D170">
        <v>460</v>
      </c>
      <c r="E170" t="s">
        <v>37</v>
      </c>
      <c r="F170">
        <v>13000000</v>
      </c>
      <c r="G170">
        <v>8</v>
      </c>
      <c r="H170">
        <f>Table13[[#This Row],[budget]]-Table13[[#This Row],[gross]]</f>
        <v>718500</v>
      </c>
      <c r="I170">
        <v>15000</v>
      </c>
      <c r="J170">
        <f>0.00001*Table13[[#This Row],[budget]]</f>
        <v>130</v>
      </c>
      <c r="K170" s="1">
        <f>0</f>
        <v>0</v>
      </c>
    </row>
    <row r="171" spans="1:11" x14ac:dyDescent="0.35">
      <c r="A171">
        <v>4157491</v>
      </c>
      <c r="B171" t="s">
        <v>12601</v>
      </c>
      <c r="C171">
        <v>79330</v>
      </c>
      <c r="D171">
        <v>690</v>
      </c>
      <c r="E171" t="s">
        <v>37</v>
      </c>
      <c r="F171">
        <v>12800000</v>
      </c>
      <c r="G171">
        <v>8</v>
      </c>
      <c r="H171">
        <f>Table13[[#This Row],[budget]]-Table13[[#This Row],[gross]]</f>
        <v>8642509</v>
      </c>
      <c r="I171">
        <v>0</v>
      </c>
      <c r="J171">
        <f>0.00001*Table13[[#This Row],[budget]]</f>
        <v>128</v>
      </c>
      <c r="K171" s="1">
        <f>0</f>
        <v>0</v>
      </c>
    </row>
    <row r="172" spans="1:11" x14ac:dyDescent="0.35">
      <c r="A172">
        <v>204565000</v>
      </c>
      <c r="B172" t="s">
        <v>12640</v>
      </c>
      <c r="C172">
        <v>284252</v>
      </c>
      <c r="D172">
        <v>1058</v>
      </c>
      <c r="E172" t="s">
        <v>37</v>
      </c>
      <c r="F172">
        <v>8000000</v>
      </c>
      <c r="G172">
        <v>8</v>
      </c>
      <c r="H172">
        <f>Table13[[#This Row],[budget]]-Table13[[#This Row],[gross]]</f>
        <v>-196565000</v>
      </c>
      <c r="I172">
        <v>18000</v>
      </c>
      <c r="J172">
        <f>0.00001*Table13[[#This Row],[budget]]</f>
        <v>80</v>
      </c>
      <c r="K172" s="1">
        <f>0</f>
        <v>0</v>
      </c>
    </row>
    <row r="173" spans="1:11" x14ac:dyDescent="0.35">
      <c r="A173">
        <v>260000000</v>
      </c>
      <c r="B173" t="s">
        <v>12645</v>
      </c>
      <c r="C173">
        <v>412454</v>
      </c>
      <c r="D173">
        <v>962</v>
      </c>
      <c r="E173" t="s">
        <v>37</v>
      </c>
      <c r="F173">
        <v>8000000</v>
      </c>
      <c r="G173">
        <v>8</v>
      </c>
      <c r="H173">
        <f>Table13[[#This Row],[budget]]-Table13[[#This Row],[gross]]</f>
        <v>-252000000</v>
      </c>
      <c r="I173">
        <v>21000</v>
      </c>
      <c r="J173">
        <f>0.00001*Table13[[#This Row],[budget]]</f>
        <v>80</v>
      </c>
      <c r="K173" s="1">
        <f>0</f>
        <v>0</v>
      </c>
    </row>
    <row r="174" spans="1:11" x14ac:dyDescent="0.35">
      <c r="A174">
        <v>167007184</v>
      </c>
      <c r="B174" t="s">
        <v>1644</v>
      </c>
      <c r="C174">
        <v>470501</v>
      </c>
      <c r="D174">
        <v>2301</v>
      </c>
      <c r="E174" t="s">
        <v>37</v>
      </c>
      <c r="F174">
        <v>150000000</v>
      </c>
      <c r="G174">
        <v>8</v>
      </c>
      <c r="H174">
        <f>Table13[[#This Row],[budget]]-Table13[[#This Row],[gross]]</f>
        <v>-17007184</v>
      </c>
      <c r="I174">
        <v>0</v>
      </c>
      <c r="J174">
        <f>0.00001*Table13[[#This Row],[budget]]</f>
        <v>1500.0000000000002</v>
      </c>
      <c r="K174" s="1">
        <f>0</f>
        <v>0</v>
      </c>
    </row>
    <row r="175" spans="1:11" x14ac:dyDescent="0.35">
      <c r="A175">
        <v>111722000</v>
      </c>
      <c r="B175" t="s">
        <v>13020</v>
      </c>
      <c r="C175">
        <v>55816</v>
      </c>
      <c r="D175">
        <v>255</v>
      </c>
      <c r="E175" t="s">
        <v>37</v>
      </c>
      <c r="F175">
        <v>11000000</v>
      </c>
      <c r="G175">
        <v>8</v>
      </c>
      <c r="H175">
        <f>Table13[[#This Row],[budget]]-Table13[[#This Row],[gross]]</f>
        <v>-100722000</v>
      </c>
      <c r="I175">
        <v>7000</v>
      </c>
      <c r="J175">
        <f>0.00001*Table13[[#This Row],[budget]]</f>
        <v>110.00000000000001</v>
      </c>
      <c r="K175" s="1">
        <f>0</f>
        <v>0</v>
      </c>
    </row>
    <row r="176" spans="1:11" x14ac:dyDescent="0.35">
      <c r="A176">
        <v>6197866</v>
      </c>
      <c r="B176" t="s">
        <v>13533</v>
      </c>
      <c r="C176">
        <v>63733</v>
      </c>
      <c r="D176">
        <v>414</v>
      </c>
      <c r="E176" t="s">
        <v>37</v>
      </c>
      <c r="F176">
        <v>10000000</v>
      </c>
      <c r="G176">
        <v>8</v>
      </c>
      <c r="H176">
        <f>Table13[[#This Row],[budget]]-Table13[[#This Row],[gross]]</f>
        <v>3802134</v>
      </c>
      <c r="I176">
        <v>0</v>
      </c>
      <c r="J176">
        <f>0.00001*Table13[[#This Row],[budget]]</f>
        <v>100.00000000000001</v>
      </c>
      <c r="K176" s="1">
        <f>0</f>
        <v>0</v>
      </c>
    </row>
    <row r="177" spans="1:11" x14ac:dyDescent="0.35">
      <c r="A177">
        <v>50000000</v>
      </c>
      <c r="B177" t="s">
        <v>13813</v>
      </c>
      <c r="C177">
        <v>29839</v>
      </c>
      <c r="D177">
        <v>150</v>
      </c>
      <c r="E177" t="s">
        <v>37</v>
      </c>
      <c r="F177">
        <v>9000000</v>
      </c>
      <c r="G177">
        <v>8</v>
      </c>
      <c r="H177">
        <f>Table13[[#This Row],[budget]]-Table13[[#This Row],[gross]]</f>
        <v>-41000000</v>
      </c>
      <c r="I177">
        <v>0</v>
      </c>
      <c r="J177">
        <f>0.00001*Table13[[#This Row],[budget]]</f>
        <v>90.000000000000014</v>
      </c>
      <c r="K177" s="1">
        <f>0</f>
        <v>0</v>
      </c>
    </row>
    <row r="178" spans="1:11" x14ac:dyDescent="0.35">
      <c r="A178">
        <v>24530513</v>
      </c>
      <c r="B178" t="s">
        <v>13836</v>
      </c>
      <c r="C178">
        <v>66610</v>
      </c>
      <c r="D178">
        <v>429</v>
      </c>
      <c r="E178" t="s">
        <v>37</v>
      </c>
      <c r="F178">
        <v>9000000</v>
      </c>
      <c r="G178">
        <v>8</v>
      </c>
      <c r="H178">
        <f>Table13[[#This Row],[budget]]-Table13[[#This Row],[gross]]</f>
        <v>-15530513</v>
      </c>
      <c r="I178">
        <v>0</v>
      </c>
      <c r="J178">
        <f>0.00001*Table13[[#This Row],[budget]]</f>
        <v>90.000000000000014</v>
      </c>
      <c r="K178" s="1">
        <f>0</f>
        <v>0</v>
      </c>
    </row>
    <row r="179" spans="1:11" x14ac:dyDescent="0.35">
      <c r="A179">
        <v>163214286</v>
      </c>
      <c r="B179" t="s">
        <v>14015</v>
      </c>
      <c r="C179">
        <v>148172</v>
      </c>
      <c r="D179">
        <v>406</v>
      </c>
      <c r="E179" t="s">
        <v>37</v>
      </c>
      <c r="F179">
        <v>8200000</v>
      </c>
      <c r="G179">
        <v>8</v>
      </c>
      <c r="H179">
        <f>Table13[[#This Row],[budget]]-Table13[[#This Row],[gross]]</f>
        <v>-155014286</v>
      </c>
      <c r="I179">
        <v>15000</v>
      </c>
      <c r="J179">
        <f>0.00001*Table13[[#This Row],[budget]]</f>
        <v>82</v>
      </c>
      <c r="K179" s="1">
        <f>0</f>
        <v>0</v>
      </c>
    </row>
    <row r="180" spans="1:11" x14ac:dyDescent="0.35">
      <c r="A180">
        <v>27296514</v>
      </c>
      <c r="B180" t="s">
        <v>15113</v>
      </c>
      <c r="C180">
        <v>326494</v>
      </c>
      <c r="D180">
        <v>340</v>
      </c>
      <c r="E180" t="s">
        <v>37</v>
      </c>
      <c r="F180">
        <v>5000000</v>
      </c>
      <c r="G180">
        <v>8</v>
      </c>
      <c r="H180">
        <f>Table13[[#This Row],[budget]]-Table13[[#This Row],[gross]]</f>
        <v>-22296514</v>
      </c>
      <c r="I180">
        <v>65000</v>
      </c>
      <c r="J180">
        <f>0.00001*Table13[[#This Row],[budget]]</f>
        <v>50.000000000000007</v>
      </c>
      <c r="K180" s="1">
        <f>0</f>
        <v>0</v>
      </c>
    </row>
    <row r="181" spans="1:11" x14ac:dyDescent="0.35">
      <c r="A181">
        <v>13464388</v>
      </c>
      <c r="B181" t="s">
        <v>15210</v>
      </c>
      <c r="C181">
        <v>395921</v>
      </c>
      <c r="D181">
        <v>859</v>
      </c>
      <c r="E181" t="s">
        <v>37</v>
      </c>
      <c r="F181">
        <v>4000000</v>
      </c>
      <c r="G181">
        <v>8</v>
      </c>
      <c r="H181">
        <f>Table13[[#This Row],[budget]]-Table13[[#This Row],[gross]]</f>
        <v>-9464388</v>
      </c>
      <c r="I181">
        <v>19000</v>
      </c>
      <c r="J181">
        <f>0.00001*Table13[[#This Row],[budget]]</f>
        <v>40</v>
      </c>
      <c r="K181" s="1">
        <f>0</f>
        <v>0</v>
      </c>
    </row>
    <row r="182" spans="1:11" x14ac:dyDescent="0.35">
      <c r="A182">
        <v>24475416</v>
      </c>
      <c r="B182" t="s">
        <v>15402</v>
      </c>
      <c r="C182">
        <v>72443</v>
      </c>
      <c r="D182">
        <v>309</v>
      </c>
      <c r="E182" t="s">
        <v>37</v>
      </c>
      <c r="F182">
        <v>890000</v>
      </c>
      <c r="G182">
        <v>8</v>
      </c>
      <c r="H182">
        <f>Table13[[#This Row],[budget]]-Table13[[#This Row],[gross]]</f>
        <v>-23585416</v>
      </c>
      <c r="I182">
        <v>0</v>
      </c>
      <c r="J182">
        <f>0.00001*Table13[[#This Row],[budget]]</f>
        <v>8.9</v>
      </c>
      <c r="K182" s="1">
        <f>0</f>
        <v>0</v>
      </c>
    </row>
    <row r="183" spans="1:11" x14ac:dyDescent="0.35">
      <c r="A183">
        <v>25359200</v>
      </c>
      <c r="B183" t="s">
        <v>15585</v>
      </c>
      <c r="C183">
        <v>266020</v>
      </c>
      <c r="D183">
        <v>836</v>
      </c>
      <c r="E183" t="s">
        <v>37</v>
      </c>
      <c r="F183">
        <v>4000000</v>
      </c>
      <c r="G183">
        <v>8</v>
      </c>
      <c r="H183">
        <f>Table13[[#This Row],[budget]]-Table13[[#This Row],[gross]]</f>
        <v>-21359200</v>
      </c>
      <c r="I183">
        <v>92000</v>
      </c>
      <c r="J183">
        <f>0.00001*Table13[[#This Row],[budget]]</f>
        <v>40</v>
      </c>
      <c r="K183" s="1">
        <f>0</f>
        <v>0</v>
      </c>
    </row>
    <row r="184" spans="1:11" x14ac:dyDescent="0.35">
      <c r="A184">
        <v>21244913</v>
      </c>
      <c r="B184" t="s">
        <v>15955</v>
      </c>
      <c r="C184">
        <v>123090</v>
      </c>
      <c r="D184">
        <v>888</v>
      </c>
      <c r="E184" t="s">
        <v>37</v>
      </c>
      <c r="F184">
        <v>4000000</v>
      </c>
      <c r="G184">
        <v>8</v>
      </c>
      <c r="H184">
        <f>Table13[[#This Row],[budget]]-Table13[[#This Row],[gross]]</f>
        <v>-17244913</v>
      </c>
      <c r="I184">
        <v>4000</v>
      </c>
      <c r="J184">
        <f>0.00001*Table13[[#This Row],[budget]]</f>
        <v>40</v>
      </c>
      <c r="K184" s="1">
        <f>0</f>
        <v>0</v>
      </c>
    </row>
    <row r="185" spans="1:11" x14ac:dyDescent="0.35">
      <c r="A185">
        <v>86300000</v>
      </c>
      <c r="B185" t="s">
        <v>16200</v>
      </c>
      <c r="C185">
        <v>112671</v>
      </c>
      <c r="D185">
        <v>315</v>
      </c>
      <c r="E185" t="s">
        <v>37</v>
      </c>
      <c r="F185">
        <v>2800000</v>
      </c>
      <c r="G185">
        <v>8</v>
      </c>
      <c r="H185">
        <f>Table13[[#This Row],[budget]]-Table13[[#This Row],[gross]]</f>
        <v>-83500000</v>
      </c>
      <c r="I185">
        <v>14000</v>
      </c>
      <c r="J185">
        <f>0.00001*Table13[[#This Row],[budget]]</f>
        <v>28.000000000000004</v>
      </c>
      <c r="K185" s="1">
        <f>0</f>
        <v>0</v>
      </c>
    </row>
    <row r="186" spans="1:11" x14ac:dyDescent="0.35">
      <c r="A186">
        <v>5792822</v>
      </c>
      <c r="B186" t="s">
        <v>16461</v>
      </c>
      <c r="C186">
        <v>168398</v>
      </c>
      <c r="D186">
        <v>492</v>
      </c>
      <c r="E186" t="s">
        <v>37</v>
      </c>
      <c r="F186">
        <v>2700000</v>
      </c>
      <c r="G186">
        <v>8</v>
      </c>
      <c r="H186">
        <f>Table13[[#This Row],[budget]]-Table13[[#This Row],[gross]]</f>
        <v>-3092822</v>
      </c>
      <c r="I186">
        <v>13000</v>
      </c>
      <c r="J186">
        <f>0.00001*Table13[[#This Row],[budget]]</f>
        <v>27.000000000000004</v>
      </c>
      <c r="K186" s="1">
        <f>0</f>
        <v>0</v>
      </c>
    </row>
    <row r="187" spans="1:11" x14ac:dyDescent="0.35">
      <c r="A187">
        <v>760505847</v>
      </c>
      <c r="B187" t="s">
        <v>33</v>
      </c>
      <c r="C187">
        <v>886204</v>
      </c>
      <c r="D187">
        <v>3054</v>
      </c>
      <c r="E187" t="s">
        <v>37</v>
      </c>
      <c r="F187">
        <v>237000000</v>
      </c>
      <c r="G187">
        <v>7.9</v>
      </c>
      <c r="H187">
        <f>Table13[[#This Row],[budget]]-Table13[[#This Row],[gross]]</f>
        <v>-523505847</v>
      </c>
      <c r="I187">
        <v>33000</v>
      </c>
      <c r="J187">
        <f>0.00001*Table13[[#This Row],[budget]]</f>
        <v>2370</v>
      </c>
      <c r="K187" s="1">
        <f>0</f>
        <v>0</v>
      </c>
    </row>
    <row r="188" spans="1:11" x14ac:dyDescent="0.35">
      <c r="A188">
        <v>258355354</v>
      </c>
      <c r="B188" t="s">
        <v>190</v>
      </c>
      <c r="C188">
        <v>483540</v>
      </c>
      <c r="D188">
        <v>951</v>
      </c>
      <c r="E188" t="s">
        <v>37</v>
      </c>
      <c r="F188">
        <v>225000000</v>
      </c>
      <c r="G188">
        <v>7.9</v>
      </c>
      <c r="H188">
        <f>Table13[[#This Row],[budget]]-Table13[[#This Row],[gross]]</f>
        <v>-33355354</v>
      </c>
      <c r="I188">
        <v>83000</v>
      </c>
      <c r="J188">
        <f>0.00001*Table13[[#This Row],[budget]]</f>
        <v>2250</v>
      </c>
      <c r="K188" s="1">
        <f>0</f>
        <v>0</v>
      </c>
    </row>
    <row r="189" spans="1:11" x14ac:dyDescent="0.35">
      <c r="A189">
        <v>318298180</v>
      </c>
      <c r="B189" t="s">
        <v>474</v>
      </c>
      <c r="C189">
        <v>696338</v>
      </c>
      <c r="D189">
        <v>1055</v>
      </c>
      <c r="E189" t="s">
        <v>37</v>
      </c>
      <c r="F189">
        <v>140000000</v>
      </c>
      <c r="G189">
        <v>7.9</v>
      </c>
      <c r="H189">
        <f>Table13[[#This Row],[budget]]-Table13[[#This Row],[gross]]</f>
        <v>-178298180</v>
      </c>
      <c r="I189">
        <v>10000</v>
      </c>
      <c r="J189">
        <f>0.00001*Table13[[#This Row],[budget]]</f>
        <v>1400.0000000000002</v>
      </c>
      <c r="K189" s="1">
        <f>0</f>
        <v>0</v>
      </c>
    </row>
    <row r="190" spans="1:11" x14ac:dyDescent="0.35">
      <c r="A190">
        <v>100189501</v>
      </c>
      <c r="B190" t="s">
        <v>514</v>
      </c>
      <c r="C190">
        <v>431620</v>
      </c>
      <c r="D190">
        <v>741</v>
      </c>
      <c r="E190" t="s">
        <v>37</v>
      </c>
      <c r="F190">
        <v>178000000</v>
      </c>
      <c r="G190">
        <v>7.9</v>
      </c>
      <c r="H190">
        <f>Table13[[#This Row],[budget]]-Table13[[#This Row],[gross]]</f>
        <v>77810499</v>
      </c>
      <c r="I190">
        <v>77000</v>
      </c>
      <c r="J190">
        <f>0.00001*Table13[[#This Row],[budget]]</f>
        <v>1780.0000000000002</v>
      </c>
      <c r="K190" s="1">
        <f>0</f>
        <v>0</v>
      </c>
    </row>
    <row r="191" spans="1:11" x14ac:dyDescent="0.35">
      <c r="A191">
        <v>222487711</v>
      </c>
      <c r="B191" t="s">
        <v>599</v>
      </c>
      <c r="C191">
        <v>279093</v>
      </c>
      <c r="D191">
        <v>433</v>
      </c>
      <c r="E191" t="s">
        <v>37</v>
      </c>
      <c r="F191">
        <v>165000000</v>
      </c>
      <c r="G191">
        <v>7.9</v>
      </c>
      <c r="H191">
        <f>Table13[[#This Row],[budget]]-Table13[[#This Row],[gross]]</f>
        <v>-57487711</v>
      </c>
      <c r="I191">
        <v>41000</v>
      </c>
      <c r="J191">
        <f>0.00001*Table13[[#This Row],[budget]]</f>
        <v>1650.0000000000002</v>
      </c>
      <c r="K191" s="1">
        <f>0</f>
        <v>0</v>
      </c>
    </row>
    <row r="192" spans="1:11" x14ac:dyDescent="0.35">
      <c r="A192">
        <v>176997107</v>
      </c>
      <c r="B192" t="s">
        <v>1009</v>
      </c>
      <c r="C192">
        <v>221128</v>
      </c>
      <c r="D192">
        <v>343</v>
      </c>
      <c r="E192" t="s">
        <v>37</v>
      </c>
      <c r="F192">
        <v>145000000</v>
      </c>
      <c r="G192">
        <v>7.9</v>
      </c>
      <c r="H192">
        <f>Table13[[#This Row],[budget]]-Table13[[#This Row],[gross]]</f>
        <v>-31997107</v>
      </c>
      <c r="I192">
        <v>46000</v>
      </c>
      <c r="J192">
        <f>0.00001*Table13[[#This Row],[budget]]</f>
        <v>1450.0000000000002</v>
      </c>
      <c r="K192" s="1">
        <f>0</f>
        <v>0</v>
      </c>
    </row>
    <row r="193" spans="1:11" x14ac:dyDescent="0.35">
      <c r="A193">
        <v>245823397</v>
      </c>
      <c r="B193" t="s">
        <v>2017</v>
      </c>
      <c r="C193">
        <v>385871</v>
      </c>
      <c r="D193">
        <v>515</v>
      </c>
      <c r="E193" t="s">
        <v>37</v>
      </c>
      <c r="F193">
        <v>90000000</v>
      </c>
      <c r="G193">
        <v>7.9</v>
      </c>
      <c r="H193">
        <f>Table13[[#This Row],[budget]]-Table13[[#This Row],[gross]]</f>
        <v>-155823397</v>
      </c>
      <c r="I193">
        <v>0</v>
      </c>
      <c r="J193">
        <f>0.00001*Table13[[#This Row],[budget]]</f>
        <v>900.00000000000011</v>
      </c>
      <c r="K193" s="1">
        <f>0</f>
        <v>0</v>
      </c>
    </row>
    <row r="194" spans="1:11" x14ac:dyDescent="0.35">
      <c r="A194">
        <v>35286428</v>
      </c>
      <c r="B194" t="s">
        <v>2877</v>
      </c>
      <c r="C194">
        <v>361767</v>
      </c>
      <c r="D194">
        <v>1206</v>
      </c>
      <c r="E194" t="s">
        <v>37</v>
      </c>
      <c r="F194">
        <v>76000000</v>
      </c>
      <c r="G194">
        <v>7.9</v>
      </c>
      <c r="H194">
        <f>Table13[[#This Row],[budget]]-Table13[[#This Row],[gross]]</f>
        <v>40713572</v>
      </c>
      <c r="I194">
        <v>17000</v>
      </c>
      <c r="J194">
        <f>0.00001*Table13[[#This Row],[budget]]</f>
        <v>760.00000000000011</v>
      </c>
      <c r="K194" s="1">
        <f>0</f>
        <v>0</v>
      </c>
    </row>
    <row r="195" spans="1:11" x14ac:dyDescent="0.35">
      <c r="A195">
        <v>28965197</v>
      </c>
      <c r="B195" t="s">
        <v>3439</v>
      </c>
      <c r="C195">
        <v>133526</v>
      </c>
      <c r="D195">
        <v>521</v>
      </c>
      <c r="E195" t="s">
        <v>37</v>
      </c>
      <c r="F195">
        <v>68000000</v>
      </c>
      <c r="G195">
        <v>7.9</v>
      </c>
      <c r="H195">
        <f>Table13[[#This Row],[budget]]-Table13[[#This Row],[gross]]</f>
        <v>39034803</v>
      </c>
      <c r="I195">
        <v>0</v>
      </c>
      <c r="J195">
        <f>0.00001*Table13[[#This Row],[budget]]</f>
        <v>680</v>
      </c>
      <c r="K195" s="1">
        <f>0</f>
        <v>0</v>
      </c>
    </row>
    <row r="196" spans="1:11" x14ac:dyDescent="0.35">
      <c r="A196">
        <v>54116191</v>
      </c>
      <c r="B196" t="s">
        <v>3749</v>
      </c>
      <c r="C196">
        <v>272839</v>
      </c>
      <c r="D196">
        <v>1018</v>
      </c>
      <c r="E196" t="s">
        <v>37</v>
      </c>
      <c r="F196">
        <v>44000000</v>
      </c>
      <c r="G196">
        <v>7.9</v>
      </c>
      <c r="H196">
        <f>Table13[[#This Row],[budget]]-Table13[[#This Row],[gross]]</f>
        <v>-10116191</v>
      </c>
      <c r="I196">
        <v>114000</v>
      </c>
      <c r="J196">
        <f>0.00001*Table13[[#This Row],[budget]]</f>
        <v>440.00000000000006</v>
      </c>
      <c r="K196" s="1">
        <f>0</f>
        <v>0</v>
      </c>
    </row>
    <row r="197" spans="1:11" x14ac:dyDescent="0.35">
      <c r="A197">
        <v>121468960</v>
      </c>
      <c r="B197" t="s">
        <v>3793</v>
      </c>
      <c r="C197">
        <v>407601</v>
      </c>
      <c r="D197">
        <v>849</v>
      </c>
      <c r="E197" t="s">
        <v>37</v>
      </c>
      <c r="F197">
        <v>60000000</v>
      </c>
      <c r="G197">
        <v>7.9</v>
      </c>
      <c r="H197">
        <f>Table13[[#This Row],[budget]]-Table13[[#This Row],[gross]]</f>
        <v>-61468960</v>
      </c>
      <c r="I197">
        <v>0</v>
      </c>
      <c r="J197">
        <f>0.00001*Table13[[#This Row],[budget]]</f>
        <v>600</v>
      </c>
      <c r="K197" s="1">
        <f>0</f>
        <v>0</v>
      </c>
    </row>
    <row r="198" spans="1:11" x14ac:dyDescent="0.35">
      <c r="A198">
        <v>32522352</v>
      </c>
      <c r="B198" t="s">
        <v>4131</v>
      </c>
      <c r="C198">
        <v>207287</v>
      </c>
      <c r="D198">
        <v>822</v>
      </c>
      <c r="E198" t="s">
        <v>37</v>
      </c>
      <c r="F198">
        <v>60000000</v>
      </c>
      <c r="G198">
        <v>7.9</v>
      </c>
      <c r="H198">
        <f>Table13[[#This Row],[budget]]-Table13[[#This Row],[gross]]</f>
        <v>27477648</v>
      </c>
      <c r="I198">
        <v>15000</v>
      </c>
      <c r="J198">
        <f>0.00001*Table13[[#This Row],[budget]]</f>
        <v>600</v>
      </c>
      <c r="K198" s="1">
        <f>0</f>
        <v>0</v>
      </c>
    </row>
    <row r="199" spans="1:11" x14ac:dyDescent="0.35">
      <c r="A199">
        <v>107100855</v>
      </c>
      <c r="B199" t="s">
        <v>4405</v>
      </c>
      <c r="C199">
        <v>323353</v>
      </c>
      <c r="D199">
        <v>527</v>
      </c>
      <c r="E199" t="s">
        <v>37</v>
      </c>
      <c r="F199">
        <v>55000000</v>
      </c>
      <c r="G199">
        <v>7.9</v>
      </c>
      <c r="H199">
        <f>Table13[[#This Row],[budget]]-Table13[[#This Row],[gross]]</f>
        <v>-52100855</v>
      </c>
      <c r="I199">
        <v>65000</v>
      </c>
      <c r="J199">
        <f>0.00001*Table13[[#This Row],[budget]]</f>
        <v>550</v>
      </c>
      <c r="K199" s="1">
        <f>0</f>
        <v>0</v>
      </c>
    </row>
    <row r="200" spans="1:11" x14ac:dyDescent="0.35">
      <c r="A200">
        <v>267652016</v>
      </c>
      <c r="B200" t="s">
        <v>4781</v>
      </c>
      <c r="C200">
        <v>467113</v>
      </c>
      <c r="D200">
        <v>945</v>
      </c>
      <c r="E200" t="s">
        <v>37</v>
      </c>
      <c r="F200">
        <v>60000000</v>
      </c>
      <c r="G200">
        <v>7.9</v>
      </c>
      <c r="H200">
        <f>Table13[[#This Row],[budget]]-Table13[[#This Row],[gross]]</f>
        <v>-207652016</v>
      </c>
      <c r="I200">
        <v>0</v>
      </c>
      <c r="J200">
        <f>0.00001*Table13[[#This Row],[budget]]</f>
        <v>600</v>
      </c>
      <c r="K200" s="1">
        <f>0</f>
        <v>0</v>
      </c>
    </row>
    <row r="201" spans="1:11" x14ac:dyDescent="0.35">
      <c r="A201">
        <v>64286</v>
      </c>
      <c r="B201" t="s">
        <v>7716</v>
      </c>
      <c r="C201">
        <v>396396</v>
      </c>
      <c r="D201">
        <v>1111</v>
      </c>
      <c r="E201" t="s">
        <v>37</v>
      </c>
      <c r="F201">
        <v>29000000</v>
      </c>
      <c r="G201">
        <v>7.9</v>
      </c>
      <c r="H201">
        <f>Table13[[#This Row],[budget]]-Table13[[#This Row],[gross]]</f>
        <v>28935714</v>
      </c>
      <c r="I201">
        <v>57000</v>
      </c>
      <c r="J201">
        <f>0.00001*Table13[[#This Row],[budget]]</f>
        <v>290</v>
      </c>
      <c r="K201" s="1">
        <f>0</f>
        <v>0</v>
      </c>
    </row>
    <row r="202" spans="1:11" x14ac:dyDescent="0.35">
      <c r="A202">
        <v>26830000</v>
      </c>
      <c r="B202" t="s">
        <v>8176</v>
      </c>
      <c r="C202">
        <v>101888</v>
      </c>
      <c r="D202">
        <v>365</v>
      </c>
      <c r="E202" t="s">
        <v>37</v>
      </c>
      <c r="F202">
        <v>18000000</v>
      </c>
      <c r="G202">
        <v>7.9</v>
      </c>
      <c r="H202">
        <f>Table13[[#This Row],[budget]]-Table13[[#This Row],[gross]]</f>
        <v>-8830000</v>
      </c>
      <c r="I202">
        <v>0</v>
      </c>
      <c r="J202">
        <f>0.00001*Table13[[#This Row],[budget]]</f>
        <v>180.00000000000003</v>
      </c>
      <c r="K202" s="1">
        <f>0</f>
        <v>0</v>
      </c>
    </row>
    <row r="203" spans="1:11" x14ac:dyDescent="0.35">
      <c r="A203">
        <v>119518352</v>
      </c>
      <c r="B203" t="s">
        <v>8241</v>
      </c>
      <c r="C203">
        <v>188637</v>
      </c>
      <c r="D203">
        <v>815</v>
      </c>
      <c r="E203" t="s">
        <v>37</v>
      </c>
      <c r="F203">
        <v>28000000</v>
      </c>
      <c r="G203">
        <v>7.9</v>
      </c>
      <c r="H203">
        <f>Table13[[#This Row],[budget]]-Table13[[#This Row],[gross]]</f>
        <v>-91518352</v>
      </c>
      <c r="I203">
        <v>11000</v>
      </c>
      <c r="J203">
        <f>0.00001*Table13[[#This Row],[budget]]</f>
        <v>280</v>
      </c>
      <c r="K203" s="1">
        <f>0</f>
        <v>0</v>
      </c>
    </row>
    <row r="204" spans="1:11" x14ac:dyDescent="0.35">
      <c r="A204">
        <v>161029270</v>
      </c>
      <c r="B204" t="s">
        <v>8290</v>
      </c>
      <c r="C204">
        <v>119928</v>
      </c>
      <c r="D204">
        <v>331</v>
      </c>
      <c r="E204" t="s">
        <v>37</v>
      </c>
      <c r="F204">
        <v>28000000</v>
      </c>
      <c r="G204">
        <v>7.9</v>
      </c>
      <c r="H204">
        <f>Table13[[#This Row],[budget]]-Table13[[#This Row],[gross]]</f>
        <v>-133029270</v>
      </c>
      <c r="I204">
        <v>76000</v>
      </c>
      <c r="J204">
        <f>0.00001*Table13[[#This Row],[budget]]</f>
        <v>280</v>
      </c>
      <c r="K204" s="1">
        <f>0</f>
        <v>0</v>
      </c>
    </row>
    <row r="205" spans="1:11" x14ac:dyDescent="0.35">
      <c r="A205">
        <v>54200000</v>
      </c>
      <c r="B205" t="s">
        <v>8531</v>
      </c>
      <c r="C205">
        <v>142448</v>
      </c>
      <c r="D205">
        <v>319</v>
      </c>
      <c r="E205" t="s">
        <v>37</v>
      </c>
      <c r="F205">
        <v>27000000</v>
      </c>
      <c r="G205">
        <v>7.9</v>
      </c>
      <c r="H205">
        <f>Table13[[#This Row],[budget]]-Table13[[#This Row],[gross]]</f>
        <v>-27200000</v>
      </c>
      <c r="I205">
        <v>14000</v>
      </c>
      <c r="J205">
        <f>0.00001*Table13[[#This Row],[budget]]</f>
        <v>270</v>
      </c>
      <c r="K205" s="1">
        <f>0</f>
        <v>0</v>
      </c>
    </row>
    <row r="206" spans="1:11" x14ac:dyDescent="0.35">
      <c r="A206">
        <v>21500000</v>
      </c>
      <c r="B206" t="s">
        <v>8555</v>
      </c>
      <c r="C206">
        <v>45271</v>
      </c>
      <c r="D206">
        <v>170</v>
      </c>
      <c r="E206" t="s">
        <v>37</v>
      </c>
      <c r="F206">
        <v>27000000</v>
      </c>
      <c r="G206">
        <v>7.9</v>
      </c>
      <c r="H206">
        <f>Table13[[#This Row],[budget]]-Table13[[#This Row],[gross]]</f>
        <v>5500000</v>
      </c>
      <c r="I206">
        <v>0</v>
      </c>
      <c r="J206">
        <f>0.00001*Table13[[#This Row],[budget]]</f>
        <v>270</v>
      </c>
      <c r="K206" s="1">
        <f>0</f>
        <v>0</v>
      </c>
    </row>
    <row r="207" spans="1:11" x14ac:dyDescent="0.35">
      <c r="A207">
        <v>145000989</v>
      </c>
      <c r="B207" t="s">
        <v>8778</v>
      </c>
      <c r="C207">
        <v>483756</v>
      </c>
      <c r="D207">
        <v>974</v>
      </c>
      <c r="E207" t="s">
        <v>37</v>
      </c>
      <c r="F207">
        <v>25000000</v>
      </c>
      <c r="G207">
        <v>7.9</v>
      </c>
      <c r="H207">
        <f>Table13[[#This Row],[budget]]-Table13[[#This Row],[gross]]</f>
        <v>-120000989</v>
      </c>
      <c r="I207">
        <v>29000</v>
      </c>
      <c r="J207">
        <f>0.00001*Table13[[#This Row],[budget]]</f>
        <v>250.00000000000003</v>
      </c>
      <c r="K207" s="1">
        <f>0</f>
        <v>0</v>
      </c>
    </row>
    <row r="208" spans="1:11" x14ac:dyDescent="0.35">
      <c r="A208">
        <v>76270454</v>
      </c>
      <c r="B208" t="s">
        <v>8830</v>
      </c>
      <c r="C208">
        <v>219008</v>
      </c>
      <c r="D208">
        <v>418</v>
      </c>
      <c r="E208" t="s">
        <v>37</v>
      </c>
      <c r="F208">
        <v>25000000</v>
      </c>
      <c r="G208">
        <v>7.9</v>
      </c>
      <c r="H208">
        <f>Table13[[#This Row],[budget]]-Table13[[#This Row],[gross]]</f>
        <v>-51270454</v>
      </c>
      <c r="I208">
        <v>0</v>
      </c>
      <c r="J208">
        <f>0.00001*Table13[[#This Row],[budget]]</f>
        <v>250.00000000000003</v>
      </c>
      <c r="K208" s="1">
        <f>0</f>
        <v>0</v>
      </c>
    </row>
    <row r="209" spans="1:11" x14ac:dyDescent="0.35">
      <c r="A209">
        <v>5128124</v>
      </c>
      <c r="B209" t="s">
        <v>9287</v>
      </c>
      <c r="C209">
        <v>44198</v>
      </c>
      <c r="D209">
        <v>251</v>
      </c>
      <c r="E209" t="s">
        <v>37</v>
      </c>
      <c r="F209">
        <v>25000000</v>
      </c>
      <c r="G209">
        <v>7.9</v>
      </c>
      <c r="H209">
        <f>Table13[[#This Row],[budget]]-Table13[[#This Row],[gross]]</f>
        <v>19871876</v>
      </c>
      <c r="I209">
        <v>11000</v>
      </c>
      <c r="J209">
        <f>0.00001*Table13[[#This Row],[budget]]</f>
        <v>250.00000000000003</v>
      </c>
      <c r="K209" s="1">
        <f>0</f>
        <v>0</v>
      </c>
    </row>
    <row r="210" spans="1:11" x14ac:dyDescent="0.35">
      <c r="A210">
        <v>56362352</v>
      </c>
      <c r="B210" t="s">
        <v>9961</v>
      </c>
      <c r="C210">
        <v>357581</v>
      </c>
      <c r="D210">
        <v>588</v>
      </c>
      <c r="E210" t="s">
        <v>37</v>
      </c>
      <c r="F210">
        <v>20000000</v>
      </c>
      <c r="G210">
        <v>7.9</v>
      </c>
      <c r="H210">
        <f>Table13[[#This Row],[budget]]-Table13[[#This Row],[gross]]</f>
        <v>-36362352</v>
      </c>
      <c r="I210">
        <v>16000</v>
      </c>
      <c r="J210">
        <f>0.00001*Table13[[#This Row],[budget]]</f>
        <v>200.00000000000003</v>
      </c>
      <c r="K210" s="1">
        <f>0</f>
        <v>0</v>
      </c>
    </row>
    <row r="211" spans="1:11" x14ac:dyDescent="0.35">
      <c r="A211">
        <v>26830000</v>
      </c>
      <c r="B211" t="s">
        <v>8176</v>
      </c>
      <c r="C211">
        <v>101889</v>
      </c>
      <c r="D211">
        <v>365</v>
      </c>
      <c r="E211" t="s">
        <v>37</v>
      </c>
      <c r="F211">
        <v>18000000</v>
      </c>
      <c r="G211">
        <v>7.9</v>
      </c>
      <c r="H211">
        <f>Table13[[#This Row],[budget]]-Table13[[#This Row],[gross]]</f>
        <v>-8830000</v>
      </c>
      <c r="I211">
        <v>0</v>
      </c>
      <c r="J211">
        <f>0.00001*Table13[[#This Row],[budget]]</f>
        <v>180.00000000000003</v>
      </c>
      <c r="K211" s="1">
        <f>0</f>
        <v>0</v>
      </c>
    </row>
    <row r="212" spans="1:11" x14ac:dyDescent="0.35">
      <c r="A212">
        <v>5887457</v>
      </c>
      <c r="B212" t="s">
        <v>10983</v>
      </c>
      <c r="C212">
        <v>142416</v>
      </c>
      <c r="D212">
        <v>420</v>
      </c>
      <c r="E212" t="s">
        <v>37</v>
      </c>
      <c r="F212">
        <v>18000000</v>
      </c>
      <c r="G212">
        <v>7.9</v>
      </c>
      <c r="H212">
        <f>Table13[[#This Row],[budget]]-Table13[[#This Row],[gross]]</f>
        <v>12112543</v>
      </c>
      <c r="I212">
        <v>0</v>
      </c>
      <c r="J212">
        <f>0.00001*Table13[[#This Row],[budget]]</f>
        <v>180.00000000000003</v>
      </c>
      <c r="K212" s="1">
        <f>0</f>
        <v>0</v>
      </c>
    </row>
    <row r="213" spans="1:11" x14ac:dyDescent="0.35">
      <c r="A213">
        <v>72000000</v>
      </c>
      <c r="B213" t="s">
        <v>11106</v>
      </c>
      <c r="C213">
        <v>66959</v>
      </c>
      <c r="D213">
        <v>258</v>
      </c>
      <c r="E213" t="s">
        <v>37</v>
      </c>
      <c r="F213">
        <v>17000000</v>
      </c>
      <c r="G213">
        <v>7.9</v>
      </c>
      <c r="H213">
        <f>Table13[[#This Row],[budget]]-Table13[[#This Row],[gross]]</f>
        <v>-55000000</v>
      </c>
      <c r="I213">
        <v>0</v>
      </c>
      <c r="J213">
        <f>0.00001*Table13[[#This Row],[budget]]</f>
        <v>170</v>
      </c>
      <c r="K213" s="1">
        <f>0</f>
        <v>0</v>
      </c>
    </row>
    <row r="214" spans="1:11" x14ac:dyDescent="0.35">
      <c r="A214">
        <v>47000000</v>
      </c>
      <c r="B214" t="s">
        <v>11125</v>
      </c>
      <c r="C214">
        <v>157857</v>
      </c>
      <c r="D214">
        <v>1191</v>
      </c>
      <c r="E214" t="s">
        <v>37</v>
      </c>
      <c r="F214">
        <v>300000</v>
      </c>
      <c r="G214">
        <v>7.9</v>
      </c>
      <c r="H214">
        <f>Table13[[#This Row],[budget]]-Table13[[#This Row],[gross]]</f>
        <v>-46700000</v>
      </c>
      <c r="I214">
        <v>12000</v>
      </c>
      <c r="J214">
        <f>0.00001*Table13[[#This Row],[budget]]</f>
        <v>3.0000000000000004</v>
      </c>
      <c r="K214" s="1">
        <f>0</f>
        <v>0</v>
      </c>
    </row>
    <row r="215" spans="1:11" x14ac:dyDescent="0.35">
      <c r="A215">
        <v>23618786</v>
      </c>
      <c r="B215" t="s">
        <v>11367</v>
      </c>
      <c r="C215">
        <v>352695</v>
      </c>
      <c r="D215">
        <v>687</v>
      </c>
      <c r="E215" t="s">
        <v>37</v>
      </c>
      <c r="F215">
        <v>8000000</v>
      </c>
      <c r="G215">
        <v>7.9</v>
      </c>
      <c r="H215">
        <f>Table13[[#This Row],[budget]]-Table13[[#This Row],[gross]]</f>
        <v>-15618786</v>
      </c>
      <c r="I215">
        <v>17000</v>
      </c>
      <c r="J215">
        <f>0.00001*Table13[[#This Row],[budget]]</f>
        <v>80</v>
      </c>
      <c r="K215" s="1">
        <f>0</f>
        <v>0</v>
      </c>
    </row>
    <row r="216" spans="1:11" x14ac:dyDescent="0.35">
      <c r="A216">
        <v>47000000</v>
      </c>
      <c r="B216" t="s">
        <v>11125</v>
      </c>
      <c r="C216">
        <v>157857</v>
      </c>
      <c r="D216">
        <v>1191</v>
      </c>
      <c r="E216" t="s">
        <v>37</v>
      </c>
      <c r="F216">
        <v>300000</v>
      </c>
      <c r="G216">
        <v>7.9</v>
      </c>
      <c r="H216">
        <f>Table13[[#This Row],[budget]]-Table13[[#This Row],[gross]]</f>
        <v>-46700000</v>
      </c>
      <c r="I216">
        <v>12000</v>
      </c>
      <c r="J216">
        <f>0.00001*Table13[[#This Row],[budget]]</f>
        <v>3.0000000000000004</v>
      </c>
      <c r="K216" s="1">
        <f>0</f>
        <v>0</v>
      </c>
    </row>
    <row r="217" spans="1:11" x14ac:dyDescent="0.35">
      <c r="A217">
        <v>22954968</v>
      </c>
      <c r="B217" t="s">
        <v>11752</v>
      </c>
      <c r="C217">
        <v>45703</v>
      </c>
      <c r="D217">
        <v>156</v>
      </c>
      <c r="E217" t="s">
        <v>37</v>
      </c>
      <c r="F217">
        <v>11500000</v>
      </c>
      <c r="G217">
        <v>7.9</v>
      </c>
      <c r="H217">
        <f>Table13[[#This Row],[budget]]-Table13[[#This Row],[gross]]</f>
        <v>-11454968</v>
      </c>
      <c r="I217">
        <v>0</v>
      </c>
      <c r="J217">
        <f>0.00001*Table13[[#This Row],[budget]]</f>
        <v>115.00000000000001</v>
      </c>
      <c r="K217" s="1">
        <f>0</f>
        <v>0</v>
      </c>
    </row>
    <row r="218" spans="1:11" x14ac:dyDescent="0.35">
      <c r="A218">
        <v>26384919</v>
      </c>
      <c r="B218" t="s">
        <v>11756</v>
      </c>
      <c r="C218">
        <v>189032</v>
      </c>
      <c r="D218">
        <v>560</v>
      </c>
      <c r="E218" t="s">
        <v>37</v>
      </c>
      <c r="F218">
        <v>15000000</v>
      </c>
      <c r="G218">
        <v>7.9</v>
      </c>
      <c r="H218">
        <f>Table13[[#This Row],[budget]]-Table13[[#This Row],[gross]]</f>
        <v>-11384919</v>
      </c>
      <c r="I218">
        <v>0</v>
      </c>
      <c r="J218">
        <f>0.00001*Table13[[#This Row],[budget]]</f>
        <v>150</v>
      </c>
      <c r="K218" s="1">
        <f>0</f>
        <v>0</v>
      </c>
    </row>
    <row r="219" spans="1:11" x14ac:dyDescent="0.35">
      <c r="A219">
        <v>93571803</v>
      </c>
      <c r="B219" t="s">
        <v>13029</v>
      </c>
      <c r="C219">
        <v>275869</v>
      </c>
      <c r="D219">
        <v>389</v>
      </c>
      <c r="E219" t="s">
        <v>37</v>
      </c>
      <c r="F219">
        <v>25000000</v>
      </c>
      <c r="G219">
        <v>7.9</v>
      </c>
      <c r="H219">
        <f>Table13[[#This Row],[budget]]-Table13[[#This Row],[gross]]</f>
        <v>-68571803</v>
      </c>
      <c r="I219">
        <v>36000</v>
      </c>
      <c r="J219">
        <f>0.00001*Table13[[#This Row],[budget]]</f>
        <v>250.00000000000003</v>
      </c>
      <c r="K219" s="1">
        <f>0</f>
        <v>0</v>
      </c>
    </row>
    <row r="220" spans="1:11" x14ac:dyDescent="0.35">
      <c r="A220">
        <v>434949459</v>
      </c>
      <c r="B220" t="s">
        <v>13208</v>
      </c>
      <c r="C220">
        <v>281842</v>
      </c>
      <c r="D220">
        <v>515</v>
      </c>
      <c r="E220" t="s">
        <v>37</v>
      </c>
      <c r="F220">
        <v>10500000</v>
      </c>
      <c r="G220">
        <v>7.9</v>
      </c>
      <c r="H220">
        <f>Table13[[#This Row],[budget]]-Table13[[#This Row],[gross]]</f>
        <v>-424449459</v>
      </c>
      <c r="I220">
        <v>34000</v>
      </c>
      <c r="J220">
        <f>0.00001*Table13[[#This Row],[budget]]</f>
        <v>105.00000000000001</v>
      </c>
      <c r="K220" s="1">
        <f>0</f>
        <v>0</v>
      </c>
    </row>
    <row r="221" spans="1:11" x14ac:dyDescent="0.35">
      <c r="A221">
        <v>54557348</v>
      </c>
      <c r="B221" t="s">
        <v>13585</v>
      </c>
      <c r="C221">
        <v>361169</v>
      </c>
      <c r="D221">
        <v>1624</v>
      </c>
      <c r="E221" t="s">
        <v>37</v>
      </c>
      <c r="F221">
        <v>6500000</v>
      </c>
      <c r="G221">
        <v>7.9</v>
      </c>
      <c r="H221">
        <f>Table13[[#This Row],[budget]]-Table13[[#This Row],[gross]]</f>
        <v>-48057348</v>
      </c>
      <c r="I221">
        <v>18000</v>
      </c>
      <c r="J221">
        <f>0.00001*Table13[[#This Row],[budget]]</f>
        <v>65</v>
      </c>
      <c r="K221" s="1">
        <f>0</f>
        <v>0</v>
      </c>
    </row>
    <row r="222" spans="1:11" x14ac:dyDescent="0.35">
      <c r="A222">
        <v>32279955</v>
      </c>
      <c r="B222" t="s">
        <v>14004</v>
      </c>
      <c r="C222">
        <v>293304</v>
      </c>
      <c r="D222">
        <v>552</v>
      </c>
      <c r="E222" t="s">
        <v>37</v>
      </c>
      <c r="F222">
        <v>8500000</v>
      </c>
      <c r="G222">
        <v>7.9</v>
      </c>
      <c r="H222">
        <f>Table13[[#This Row],[budget]]-Table13[[#This Row],[gross]]</f>
        <v>-23779955</v>
      </c>
      <c r="I222">
        <v>65000</v>
      </c>
      <c r="J222">
        <f>0.00001*Table13[[#This Row],[budget]]</f>
        <v>85</v>
      </c>
      <c r="K222" s="1">
        <f>0</f>
        <v>0</v>
      </c>
    </row>
    <row r="223" spans="1:11" x14ac:dyDescent="0.35">
      <c r="A223">
        <v>59889948</v>
      </c>
      <c r="B223" t="s">
        <v>14026</v>
      </c>
      <c r="C223">
        <v>355810</v>
      </c>
      <c r="D223">
        <v>889</v>
      </c>
      <c r="E223" t="s">
        <v>37</v>
      </c>
      <c r="F223">
        <v>8000000</v>
      </c>
      <c r="G223">
        <v>7.9</v>
      </c>
      <c r="H223">
        <f>Table13[[#This Row],[budget]]-Table13[[#This Row],[gross]]</f>
        <v>-51889948</v>
      </c>
      <c r="I223">
        <v>15000</v>
      </c>
      <c r="J223">
        <f>0.00001*Table13[[#This Row],[budget]]</f>
        <v>80</v>
      </c>
      <c r="K223" s="1">
        <f>0</f>
        <v>0</v>
      </c>
    </row>
    <row r="224" spans="1:11" x14ac:dyDescent="0.35">
      <c r="A224">
        <v>54557348</v>
      </c>
      <c r="B224" t="s">
        <v>13585</v>
      </c>
      <c r="C224">
        <v>361169</v>
      </c>
      <c r="D224">
        <v>1624</v>
      </c>
      <c r="E224" t="s">
        <v>37</v>
      </c>
      <c r="F224">
        <v>6500000</v>
      </c>
      <c r="G224">
        <v>7.9</v>
      </c>
      <c r="H224">
        <f>Table13[[#This Row],[budget]]-Table13[[#This Row],[gross]]</f>
        <v>-48057348</v>
      </c>
      <c r="I224">
        <v>18000</v>
      </c>
      <c r="J224">
        <f>0.00001*Table13[[#This Row],[budget]]</f>
        <v>65</v>
      </c>
      <c r="K224" s="1">
        <f>0</f>
        <v>0</v>
      </c>
    </row>
    <row r="225" spans="1:11" x14ac:dyDescent="0.35">
      <c r="A225">
        <v>26236603</v>
      </c>
      <c r="B225" t="s">
        <v>14757</v>
      </c>
      <c r="C225">
        <v>251349</v>
      </c>
      <c r="D225">
        <v>547</v>
      </c>
      <c r="E225" t="s">
        <v>37</v>
      </c>
      <c r="F225">
        <v>6000000</v>
      </c>
      <c r="G225">
        <v>7.9</v>
      </c>
      <c r="H225">
        <f>Table13[[#This Row],[budget]]-Table13[[#This Row],[gross]]</f>
        <v>-20236603</v>
      </c>
      <c r="I225">
        <v>10000</v>
      </c>
      <c r="J225">
        <f>0.00001*Table13[[#This Row],[budget]]</f>
        <v>60.000000000000007</v>
      </c>
      <c r="K225" s="1">
        <f>0</f>
        <v>0</v>
      </c>
    </row>
    <row r="226" spans="1:11" x14ac:dyDescent="0.35">
      <c r="A226">
        <v>27545445</v>
      </c>
      <c r="B226" t="s">
        <v>15000</v>
      </c>
      <c r="C226">
        <v>59524</v>
      </c>
      <c r="D226">
        <v>418</v>
      </c>
      <c r="E226" t="s">
        <v>37</v>
      </c>
      <c r="F226">
        <v>6500000</v>
      </c>
      <c r="G226">
        <v>7.9</v>
      </c>
      <c r="H226">
        <f>Table13[[#This Row],[budget]]-Table13[[#This Row],[gross]]</f>
        <v>-21045445</v>
      </c>
      <c r="I226">
        <v>0</v>
      </c>
      <c r="J226">
        <f>0.00001*Table13[[#This Row],[budget]]</f>
        <v>65</v>
      </c>
      <c r="K226" s="1">
        <f>0</f>
        <v>0</v>
      </c>
    </row>
    <row r="227" spans="1:11" x14ac:dyDescent="0.35">
      <c r="A227">
        <v>5009677</v>
      </c>
      <c r="B227" t="s">
        <v>15300</v>
      </c>
      <c r="C227">
        <v>260607</v>
      </c>
      <c r="D227">
        <v>485</v>
      </c>
      <c r="E227" t="s">
        <v>37</v>
      </c>
      <c r="F227">
        <v>5000000</v>
      </c>
      <c r="G227">
        <v>7.9</v>
      </c>
      <c r="H227">
        <f>Table13[[#This Row],[budget]]-Table13[[#This Row],[gross]]</f>
        <v>-9677</v>
      </c>
      <c r="I227">
        <v>47000</v>
      </c>
      <c r="J227">
        <f>0.00001*Table13[[#This Row],[budget]]</f>
        <v>50.000000000000007</v>
      </c>
      <c r="K227" s="1">
        <f>0</f>
        <v>0</v>
      </c>
    </row>
    <row r="228" spans="1:11" x14ac:dyDescent="0.35">
      <c r="B228" t="s">
        <v>15737</v>
      </c>
      <c r="C228">
        <v>23713</v>
      </c>
      <c r="D228">
        <v>167</v>
      </c>
      <c r="E228" t="s">
        <v>37</v>
      </c>
      <c r="F228">
        <v>2000000</v>
      </c>
      <c r="G228">
        <v>7.9</v>
      </c>
      <c r="H228">
        <f>Table13[[#This Row],[budget]]-Table13[[#This Row],[gross]]</f>
        <v>2000000</v>
      </c>
      <c r="I228">
        <v>2000</v>
      </c>
      <c r="J228">
        <f>0.00001*Table13[[#This Row],[budget]]</f>
        <v>20</v>
      </c>
      <c r="K228" s="1">
        <f>0</f>
        <v>0</v>
      </c>
    </row>
    <row r="229" spans="1:11" x14ac:dyDescent="0.35">
      <c r="A229">
        <v>8114507</v>
      </c>
      <c r="B229" t="s">
        <v>16020</v>
      </c>
      <c r="C229">
        <v>95362</v>
      </c>
      <c r="D229">
        <v>270</v>
      </c>
      <c r="E229" t="s">
        <v>37</v>
      </c>
      <c r="F229">
        <v>3000000</v>
      </c>
      <c r="G229">
        <v>7.9</v>
      </c>
      <c r="H229">
        <f>Table13[[#This Row],[budget]]-Table13[[#This Row],[gross]]</f>
        <v>-5114507</v>
      </c>
      <c r="I229">
        <v>62000</v>
      </c>
      <c r="J229">
        <f>0.00001*Table13[[#This Row],[budget]]</f>
        <v>30.000000000000004</v>
      </c>
      <c r="K229" s="1">
        <f>0</f>
        <v>0</v>
      </c>
    </row>
    <row r="230" spans="1:11" x14ac:dyDescent="0.35">
      <c r="A230">
        <v>47000000</v>
      </c>
      <c r="B230" t="s">
        <v>11125</v>
      </c>
      <c r="C230">
        <v>157863</v>
      </c>
      <c r="D230">
        <v>1191</v>
      </c>
      <c r="E230" t="s">
        <v>37</v>
      </c>
      <c r="F230">
        <v>300000</v>
      </c>
      <c r="G230">
        <v>7.9</v>
      </c>
      <c r="H230">
        <f>Table13[[#This Row],[budget]]-Table13[[#This Row],[gross]]</f>
        <v>-46700000</v>
      </c>
      <c r="I230">
        <v>12000</v>
      </c>
      <c r="J230">
        <f>0.00001*Table13[[#This Row],[budget]]</f>
        <v>3.0000000000000004</v>
      </c>
      <c r="K230" s="1">
        <f>0</f>
        <v>0</v>
      </c>
    </row>
    <row r="231" spans="1:11" x14ac:dyDescent="0.35">
      <c r="A231">
        <v>9437933</v>
      </c>
      <c r="B231" t="s">
        <v>17889</v>
      </c>
      <c r="C231">
        <v>90827</v>
      </c>
      <c r="D231">
        <v>329</v>
      </c>
      <c r="E231" t="s">
        <v>37</v>
      </c>
      <c r="F231">
        <v>180000</v>
      </c>
      <c r="G231">
        <v>7.9</v>
      </c>
      <c r="H231">
        <f>Table13[[#This Row],[budget]]-Table13[[#This Row],[gross]]</f>
        <v>-9257933</v>
      </c>
      <c r="I231">
        <v>26000</v>
      </c>
      <c r="J231">
        <f>0.00001*Table13[[#This Row],[budget]]</f>
        <v>1.8</v>
      </c>
      <c r="K231" s="1">
        <f>0</f>
        <v>0</v>
      </c>
    </row>
    <row r="232" spans="1:11" x14ac:dyDescent="0.35">
      <c r="A232">
        <v>200807262</v>
      </c>
      <c r="B232" t="s">
        <v>86</v>
      </c>
      <c r="C232">
        <v>294810</v>
      </c>
      <c r="D232">
        <v>387</v>
      </c>
      <c r="E232" t="s">
        <v>37</v>
      </c>
      <c r="F232">
        <v>260000000</v>
      </c>
      <c r="G232">
        <v>7.8</v>
      </c>
      <c r="H232">
        <f>Table13[[#This Row],[budget]]-Table13[[#This Row],[gross]]</f>
        <v>59192738</v>
      </c>
      <c r="I232">
        <v>29000</v>
      </c>
      <c r="J232">
        <f>0.00001*Table13[[#This Row],[budget]]</f>
        <v>2600</v>
      </c>
      <c r="K232" s="1">
        <f>0</f>
        <v>0</v>
      </c>
    </row>
    <row r="233" spans="1:11" x14ac:dyDescent="0.35">
      <c r="A233">
        <v>304360277</v>
      </c>
      <c r="B233" t="s">
        <v>237</v>
      </c>
      <c r="C233">
        <v>522030</v>
      </c>
      <c r="D233">
        <v>1498</v>
      </c>
      <c r="E233" t="s">
        <v>37</v>
      </c>
      <c r="F233">
        <v>200000000</v>
      </c>
      <c r="G233">
        <v>7.8</v>
      </c>
      <c r="H233">
        <f>Table13[[#This Row],[budget]]-Table13[[#This Row],[gross]]</f>
        <v>-104360277</v>
      </c>
      <c r="I233">
        <v>80000</v>
      </c>
      <c r="J233">
        <f>0.00001*Table13[[#This Row],[budget]]</f>
        <v>2000.0000000000002</v>
      </c>
      <c r="K233" s="1">
        <f>0</f>
        <v>0</v>
      </c>
    </row>
    <row r="234" spans="1:11" x14ac:dyDescent="0.35">
      <c r="A234">
        <v>228756232</v>
      </c>
      <c r="B234" t="s">
        <v>349</v>
      </c>
      <c r="C234">
        <v>395573</v>
      </c>
      <c r="D234">
        <v>1171</v>
      </c>
      <c r="E234" t="s">
        <v>37</v>
      </c>
      <c r="F234">
        <v>190000000</v>
      </c>
      <c r="G234">
        <v>7.8</v>
      </c>
      <c r="H234">
        <f>Table13[[#This Row],[budget]]-Table13[[#This Row],[gross]]</f>
        <v>-38756232</v>
      </c>
      <c r="I234">
        <v>92000</v>
      </c>
      <c r="J234">
        <f>0.00001*Table13[[#This Row],[budget]]</f>
        <v>1900.0000000000002</v>
      </c>
      <c r="K234" s="1">
        <f>0</f>
        <v>0</v>
      </c>
    </row>
    <row r="235" spans="1:11" x14ac:dyDescent="0.35">
      <c r="A235">
        <v>362645141</v>
      </c>
      <c r="B235" t="s">
        <v>539</v>
      </c>
      <c r="C235">
        <v>106072</v>
      </c>
      <c r="D235">
        <v>398</v>
      </c>
      <c r="E235" t="s">
        <v>37</v>
      </c>
      <c r="F235">
        <v>175000000</v>
      </c>
      <c r="G235">
        <v>7.8</v>
      </c>
      <c r="H235">
        <f>Table13[[#This Row],[budget]]-Table13[[#This Row],[gross]]</f>
        <v>-187645141</v>
      </c>
      <c r="I235">
        <v>65000</v>
      </c>
      <c r="J235">
        <f>0.00001*Table13[[#This Row],[budget]]</f>
        <v>1750.0000000000002</v>
      </c>
      <c r="K235" s="1">
        <f>0</f>
        <v>0</v>
      </c>
    </row>
    <row r="236" spans="1:11" x14ac:dyDescent="0.35">
      <c r="A236">
        <v>259746958</v>
      </c>
      <c r="B236" t="s">
        <v>577</v>
      </c>
      <c r="C236">
        <v>496749</v>
      </c>
      <c r="D236">
        <v>742</v>
      </c>
      <c r="E236" t="s">
        <v>37</v>
      </c>
      <c r="F236">
        <v>170000000</v>
      </c>
      <c r="G236">
        <v>7.8</v>
      </c>
      <c r="H236">
        <f>Table13[[#This Row],[budget]]-Table13[[#This Row],[gross]]</f>
        <v>-89746958</v>
      </c>
      <c r="I236">
        <v>55000</v>
      </c>
      <c r="J236">
        <f>0.00001*Table13[[#This Row],[budget]]</f>
        <v>1700.0000000000002</v>
      </c>
      <c r="K236" s="1">
        <f>0</f>
        <v>0</v>
      </c>
    </row>
    <row r="237" spans="1:11" x14ac:dyDescent="0.35">
      <c r="A237">
        <v>189412677</v>
      </c>
      <c r="B237" t="s">
        <v>607</v>
      </c>
      <c r="C237">
        <v>272534</v>
      </c>
      <c r="D237">
        <v>345</v>
      </c>
      <c r="E237" t="s">
        <v>37</v>
      </c>
      <c r="F237">
        <v>165000000</v>
      </c>
      <c r="G237">
        <v>7.8</v>
      </c>
      <c r="H237">
        <f>Table13[[#This Row],[budget]]-Table13[[#This Row],[gross]]</f>
        <v>-24412677</v>
      </c>
      <c r="I237">
        <v>40000</v>
      </c>
      <c r="J237">
        <f>0.00001*Table13[[#This Row],[budget]]</f>
        <v>1650.0000000000002</v>
      </c>
      <c r="K237" s="1">
        <f>0</f>
        <v>0</v>
      </c>
    </row>
    <row r="238" spans="1:11" x14ac:dyDescent="0.35">
      <c r="A238">
        <v>127490802</v>
      </c>
      <c r="B238" t="s">
        <v>661</v>
      </c>
      <c r="C238">
        <v>459346</v>
      </c>
      <c r="D238">
        <v>822</v>
      </c>
      <c r="E238" t="s">
        <v>37</v>
      </c>
      <c r="F238">
        <v>150000000</v>
      </c>
      <c r="G238">
        <v>7.8</v>
      </c>
      <c r="H238">
        <f>Table13[[#This Row],[budget]]-Table13[[#This Row],[gross]]</f>
        <v>22509198</v>
      </c>
      <c r="I238">
        <v>23000</v>
      </c>
      <c r="J238">
        <f>0.00001*Table13[[#This Row],[budget]]</f>
        <v>1500.0000000000002</v>
      </c>
      <c r="K238" s="1">
        <f>0</f>
        <v>0</v>
      </c>
    </row>
    <row r="239" spans="1:11" x14ac:dyDescent="0.35">
      <c r="A239">
        <v>146405371</v>
      </c>
      <c r="B239" t="s">
        <v>666</v>
      </c>
      <c r="C239">
        <v>518537</v>
      </c>
      <c r="D239">
        <v>698</v>
      </c>
      <c r="E239" t="s">
        <v>37</v>
      </c>
      <c r="F239">
        <v>160000000</v>
      </c>
      <c r="G239">
        <v>7.8</v>
      </c>
      <c r="H239">
        <f>Table13[[#This Row],[budget]]-Table13[[#This Row],[gross]]</f>
        <v>13594629</v>
      </c>
      <c r="I239">
        <v>54000</v>
      </c>
      <c r="J239">
        <f>0.00001*Table13[[#This Row],[budget]]</f>
        <v>1600.0000000000002</v>
      </c>
      <c r="K239" s="1">
        <f>0</f>
        <v>0</v>
      </c>
    </row>
    <row r="240" spans="1:11" x14ac:dyDescent="0.35">
      <c r="A240">
        <v>249358727</v>
      </c>
      <c r="B240" t="s">
        <v>1185</v>
      </c>
      <c r="C240">
        <v>382255</v>
      </c>
      <c r="D240">
        <v>1504</v>
      </c>
      <c r="E240" t="s">
        <v>37</v>
      </c>
      <c r="F240">
        <v>130000000</v>
      </c>
      <c r="G240">
        <v>7.8</v>
      </c>
      <c r="H240">
        <f>Table13[[#This Row],[budget]]-Table13[[#This Row],[gross]]</f>
        <v>-119358727</v>
      </c>
      <c r="I240">
        <v>11000</v>
      </c>
      <c r="J240">
        <f>0.00001*Table13[[#This Row],[budget]]</f>
        <v>1300</v>
      </c>
      <c r="K240" s="1">
        <f>0</f>
        <v>0</v>
      </c>
    </row>
    <row r="241" spans="1:11" x14ac:dyDescent="0.35">
      <c r="A241">
        <v>274084951</v>
      </c>
      <c r="B241" t="s">
        <v>1438</v>
      </c>
      <c r="C241">
        <v>582917</v>
      </c>
      <c r="D241">
        <v>1885</v>
      </c>
      <c r="E241" t="s">
        <v>37</v>
      </c>
      <c r="F241">
        <v>100000000</v>
      </c>
      <c r="G241">
        <v>7.8</v>
      </c>
      <c r="H241">
        <f>Table13[[#This Row],[budget]]-Table13[[#This Row],[gross]]</f>
        <v>-174084951</v>
      </c>
      <c r="I241">
        <v>147000</v>
      </c>
      <c r="J241">
        <f>0.00001*Table13[[#This Row],[budget]]</f>
        <v>1000.0000000000001</v>
      </c>
      <c r="K241" s="1">
        <f>0</f>
        <v>0</v>
      </c>
    </row>
    <row r="242" spans="1:11" x14ac:dyDescent="0.35">
      <c r="A242">
        <v>130127620</v>
      </c>
      <c r="B242" t="s">
        <v>1665</v>
      </c>
      <c r="C242">
        <v>324671</v>
      </c>
      <c r="D242">
        <v>458</v>
      </c>
      <c r="E242" t="s">
        <v>37</v>
      </c>
      <c r="F242">
        <v>100000000</v>
      </c>
      <c r="G242">
        <v>7.8</v>
      </c>
      <c r="H242">
        <f>Table13[[#This Row],[budget]]-Table13[[#This Row],[gross]]</f>
        <v>-30127620</v>
      </c>
      <c r="I242">
        <v>0</v>
      </c>
      <c r="J242">
        <f>0.00001*Table13[[#This Row],[budget]]</f>
        <v>1000.0000000000001</v>
      </c>
      <c r="K242" s="1">
        <f>0</f>
        <v>0</v>
      </c>
    </row>
    <row r="243" spans="1:11" x14ac:dyDescent="0.35">
      <c r="A243">
        <v>102515793</v>
      </c>
      <c r="B243" t="s">
        <v>2080</v>
      </c>
      <c r="C243">
        <v>330152</v>
      </c>
      <c r="D243">
        <v>632</v>
      </c>
      <c r="E243" t="s">
        <v>37</v>
      </c>
      <c r="F243">
        <v>90000000</v>
      </c>
      <c r="G243">
        <v>7.8</v>
      </c>
      <c r="H243">
        <f>Table13[[#This Row],[budget]]-Table13[[#This Row],[gross]]</f>
        <v>-12515793</v>
      </c>
      <c r="I243">
        <v>54000</v>
      </c>
      <c r="J243">
        <f>0.00001*Table13[[#This Row],[budget]]</f>
        <v>900.00000000000011</v>
      </c>
      <c r="K243" s="1">
        <f>0</f>
        <v>0</v>
      </c>
    </row>
    <row r="244" spans="1:11" x14ac:dyDescent="0.35">
      <c r="A244">
        <v>176049130</v>
      </c>
      <c r="B244" t="s">
        <v>2256</v>
      </c>
      <c r="C244">
        <v>348232</v>
      </c>
      <c r="D244">
        <v>806</v>
      </c>
      <c r="E244" t="s">
        <v>37</v>
      </c>
      <c r="F244">
        <v>75000000</v>
      </c>
      <c r="G244">
        <v>7.8</v>
      </c>
      <c r="H244">
        <f>Table13[[#This Row],[budget]]-Table13[[#This Row],[gross]]</f>
        <v>-101049130</v>
      </c>
      <c r="I244">
        <v>0</v>
      </c>
      <c r="J244">
        <f>0.00001*Table13[[#This Row],[budget]]</f>
        <v>750.00000000000011</v>
      </c>
      <c r="K244" s="1">
        <f>0</f>
        <v>0</v>
      </c>
    </row>
    <row r="245" spans="1:11" x14ac:dyDescent="0.35">
      <c r="A245">
        <v>183405771</v>
      </c>
      <c r="B245" t="s">
        <v>2264</v>
      </c>
      <c r="C245">
        <v>402645</v>
      </c>
      <c r="D245">
        <v>845</v>
      </c>
      <c r="E245" t="s">
        <v>37</v>
      </c>
      <c r="F245">
        <v>85000000</v>
      </c>
      <c r="G245">
        <v>7.8</v>
      </c>
      <c r="H245">
        <f>Table13[[#This Row],[budget]]-Table13[[#This Row],[gross]]</f>
        <v>-98405771</v>
      </c>
      <c r="I245">
        <v>0</v>
      </c>
      <c r="J245">
        <f>0.00001*Table13[[#This Row],[budget]]</f>
        <v>850.00000000000011</v>
      </c>
      <c r="K245" s="1">
        <f>0</f>
        <v>0</v>
      </c>
    </row>
    <row r="246" spans="1:11" x14ac:dyDescent="0.35">
      <c r="A246">
        <v>1339152</v>
      </c>
      <c r="B246" t="s">
        <v>2831</v>
      </c>
      <c r="C246">
        <v>28276</v>
      </c>
      <c r="D246">
        <v>64</v>
      </c>
      <c r="E246" t="s">
        <v>37</v>
      </c>
      <c r="F246">
        <v>81200000</v>
      </c>
      <c r="G246">
        <v>7.8</v>
      </c>
      <c r="H246">
        <f>Table13[[#This Row],[budget]]-Table13[[#This Row],[gross]]</f>
        <v>79860848</v>
      </c>
      <c r="I246">
        <v>31000</v>
      </c>
      <c r="J246">
        <f>0.00001*Table13[[#This Row],[budget]]</f>
        <v>812.00000000000011</v>
      </c>
      <c r="K246" s="1">
        <f>0</f>
        <v>0</v>
      </c>
    </row>
    <row r="247" spans="1:11" x14ac:dyDescent="0.35">
      <c r="A247">
        <v>257756197</v>
      </c>
      <c r="B247" t="s">
        <v>4032</v>
      </c>
      <c r="C247">
        <v>246698</v>
      </c>
      <c r="D247">
        <v>471</v>
      </c>
      <c r="E247" t="s">
        <v>37</v>
      </c>
      <c r="F247">
        <v>60000000</v>
      </c>
      <c r="G247">
        <v>7.8</v>
      </c>
      <c r="H247">
        <f>Table13[[#This Row],[budget]]-Table13[[#This Row],[gross]]</f>
        <v>-197756197</v>
      </c>
      <c r="I247">
        <v>64000</v>
      </c>
      <c r="J247">
        <f>0.00001*Table13[[#This Row],[budget]]</f>
        <v>600</v>
      </c>
      <c r="K247" s="1">
        <f>0</f>
        <v>0</v>
      </c>
    </row>
    <row r="248" spans="1:11" x14ac:dyDescent="0.35">
      <c r="A248">
        <v>35707327</v>
      </c>
      <c r="B248" t="s">
        <v>4552</v>
      </c>
      <c r="C248">
        <v>199056</v>
      </c>
      <c r="D248">
        <v>387</v>
      </c>
      <c r="E248" t="s">
        <v>37</v>
      </c>
      <c r="F248">
        <v>55000000</v>
      </c>
      <c r="G248">
        <v>7.8</v>
      </c>
      <c r="H248">
        <f>Table13[[#This Row],[budget]]-Table13[[#This Row],[gross]]</f>
        <v>19292673</v>
      </c>
      <c r="I248">
        <v>14000</v>
      </c>
      <c r="J248">
        <f>0.00001*Table13[[#This Row],[budget]]</f>
        <v>550</v>
      </c>
      <c r="K248" s="1">
        <f>0</f>
        <v>0</v>
      </c>
    </row>
    <row r="249" spans="1:11" x14ac:dyDescent="0.35">
      <c r="A249">
        <v>48265581</v>
      </c>
      <c r="B249" t="s">
        <v>4988</v>
      </c>
      <c r="C249">
        <v>261069</v>
      </c>
      <c r="D249">
        <v>506</v>
      </c>
      <c r="E249" t="s">
        <v>37</v>
      </c>
      <c r="F249">
        <v>50000000</v>
      </c>
      <c r="G249">
        <v>7.8</v>
      </c>
      <c r="H249">
        <f>Table13[[#This Row],[budget]]-Table13[[#This Row],[gross]]</f>
        <v>1734419</v>
      </c>
      <c r="I249">
        <v>25000</v>
      </c>
      <c r="J249">
        <f>0.00001*Table13[[#This Row],[budget]]</f>
        <v>500.00000000000006</v>
      </c>
      <c r="K249" s="1">
        <f>0</f>
        <v>0</v>
      </c>
    </row>
    <row r="250" spans="1:11" x14ac:dyDescent="0.35">
      <c r="A250">
        <v>53574088</v>
      </c>
      <c r="B250" t="s">
        <v>5326</v>
      </c>
      <c r="C250">
        <v>237872</v>
      </c>
      <c r="D250">
        <v>560</v>
      </c>
      <c r="E250" t="s">
        <v>37</v>
      </c>
      <c r="F250">
        <v>55000000</v>
      </c>
      <c r="G250">
        <v>7.8</v>
      </c>
      <c r="H250">
        <f>Table13[[#This Row],[budget]]-Table13[[#This Row],[gross]]</f>
        <v>1425912</v>
      </c>
      <c r="I250">
        <v>0</v>
      </c>
      <c r="J250">
        <f>0.00001*Table13[[#This Row],[budget]]</f>
        <v>550</v>
      </c>
      <c r="K250" s="1">
        <f>0</f>
        <v>0</v>
      </c>
    </row>
    <row r="251" spans="1:11" x14ac:dyDescent="0.35">
      <c r="A251">
        <v>183875760</v>
      </c>
      <c r="B251" t="s">
        <v>5712</v>
      </c>
      <c r="C251">
        <v>213668</v>
      </c>
      <c r="D251">
        <v>270</v>
      </c>
      <c r="E251" t="s">
        <v>37</v>
      </c>
      <c r="F251">
        <v>44000000</v>
      </c>
      <c r="G251">
        <v>7.8</v>
      </c>
      <c r="H251">
        <f>Table13[[#This Row],[budget]]-Table13[[#This Row],[gross]]</f>
        <v>-139875760</v>
      </c>
      <c r="I251">
        <v>0</v>
      </c>
      <c r="J251">
        <f>0.00001*Table13[[#This Row],[budget]]</f>
        <v>440.00000000000006</v>
      </c>
      <c r="K251" s="1">
        <f>0</f>
        <v>0</v>
      </c>
    </row>
    <row r="252" spans="1:11" x14ac:dyDescent="0.35">
      <c r="A252">
        <v>118500000</v>
      </c>
      <c r="B252" t="s">
        <v>5948</v>
      </c>
      <c r="C252">
        <v>340085</v>
      </c>
      <c r="D252">
        <v>327</v>
      </c>
      <c r="E252" t="s">
        <v>37</v>
      </c>
      <c r="F252">
        <v>40000000</v>
      </c>
      <c r="G252">
        <v>7.8</v>
      </c>
      <c r="H252">
        <f>Table13[[#This Row],[budget]]-Table13[[#This Row],[gross]]</f>
        <v>-78500000</v>
      </c>
      <c r="I252">
        <v>12000</v>
      </c>
      <c r="J252">
        <f>0.00001*Table13[[#This Row],[budget]]</f>
        <v>400.00000000000006</v>
      </c>
      <c r="K252" s="1">
        <f>0</f>
        <v>0</v>
      </c>
    </row>
    <row r="253" spans="1:11" x14ac:dyDescent="0.35">
      <c r="A253">
        <v>102310175</v>
      </c>
      <c r="B253" t="s">
        <v>5982</v>
      </c>
      <c r="C253">
        <v>64989</v>
      </c>
      <c r="D253">
        <v>279</v>
      </c>
      <c r="E253" t="s">
        <v>37</v>
      </c>
      <c r="F253">
        <v>40000000</v>
      </c>
      <c r="G253">
        <v>7.8</v>
      </c>
      <c r="H253">
        <f>Table13[[#This Row],[budget]]-Table13[[#This Row],[gross]]</f>
        <v>-62310175</v>
      </c>
      <c r="I253">
        <v>40000</v>
      </c>
      <c r="J253">
        <f>0.00001*Table13[[#This Row],[budget]]</f>
        <v>400.00000000000006</v>
      </c>
      <c r="K253" s="1">
        <f>0</f>
        <v>0</v>
      </c>
    </row>
    <row r="254" spans="1:11" x14ac:dyDescent="0.35">
      <c r="A254">
        <v>72455275</v>
      </c>
      <c r="B254" t="s">
        <v>6045</v>
      </c>
      <c r="C254">
        <v>113068</v>
      </c>
      <c r="D254">
        <v>382</v>
      </c>
      <c r="E254" t="s">
        <v>37</v>
      </c>
      <c r="F254">
        <v>40000000</v>
      </c>
      <c r="G254">
        <v>7.8</v>
      </c>
      <c r="H254">
        <f>Table13[[#This Row],[budget]]-Table13[[#This Row],[gross]]</f>
        <v>-32455275</v>
      </c>
      <c r="I254">
        <v>0</v>
      </c>
      <c r="J254">
        <f>0.00001*Table13[[#This Row],[budget]]</f>
        <v>400.00000000000006</v>
      </c>
      <c r="K254" s="1">
        <f>0</f>
        <v>0</v>
      </c>
    </row>
    <row r="255" spans="1:11" x14ac:dyDescent="0.35">
      <c r="A255">
        <v>20999103</v>
      </c>
      <c r="B255" t="s">
        <v>6427</v>
      </c>
      <c r="C255">
        <v>139114</v>
      </c>
      <c r="D255">
        <v>245</v>
      </c>
      <c r="E255" t="s">
        <v>37</v>
      </c>
      <c r="F255">
        <v>40000000</v>
      </c>
      <c r="G255">
        <v>7.8</v>
      </c>
      <c r="H255">
        <f>Table13[[#This Row],[budget]]-Table13[[#This Row],[gross]]</f>
        <v>19000897</v>
      </c>
      <c r="I255">
        <v>15000</v>
      </c>
      <c r="J255">
        <f>0.00001*Table13[[#This Row],[budget]]</f>
        <v>400.00000000000006</v>
      </c>
      <c r="K255" s="1">
        <f>0</f>
        <v>0</v>
      </c>
    </row>
    <row r="256" spans="1:11" x14ac:dyDescent="0.35">
      <c r="A256">
        <v>12339633</v>
      </c>
      <c r="B256" t="s">
        <v>6845</v>
      </c>
      <c r="C256">
        <v>220591</v>
      </c>
      <c r="D256">
        <v>641</v>
      </c>
      <c r="E256" t="s">
        <v>37</v>
      </c>
      <c r="F256">
        <v>36000000</v>
      </c>
      <c r="G256">
        <v>7.8</v>
      </c>
      <c r="H256">
        <f>Table13[[#This Row],[budget]]-Table13[[#This Row],[gross]]</f>
        <v>23660367</v>
      </c>
      <c r="I256">
        <v>17000</v>
      </c>
      <c r="J256">
        <f>0.00001*Table13[[#This Row],[budget]]</f>
        <v>360.00000000000006</v>
      </c>
      <c r="K256" s="1">
        <f>0</f>
        <v>0</v>
      </c>
    </row>
    <row r="257" spans="1:11" x14ac:dyDescent="0.35">
      <c r="A257">
        <v>277313371</v>
      </c>
      <c r="B257" t="s">
        <v>6862</v>
      </c>
      <c r="C257">
        <v>583341</v>
      </c>
      <c r="D257">
        <v>626</v>
      </c>
      <c r="E257" t="s">
        <v>37</v>
      </c>
      <c r="F257">
        <v>35000000</v>
      </c>
      <c r="G257">
        <v>7.8</v>
      </c>
      <c r="H257">
        <f>Table13[[#This Row],[budget]]-Table13[[#This Row],[gross]]</f>
        <v>-242313371</v>
      </c>
      <c r="I257">
        <v>24000</v>
      </c>
      <c r="J257">
        <f>0.00001*Table13[[#This Row],[budget]]</f>
        <v>350.00000000000006</v>
      </c>
      <c r="K257" s="1">
        <f>0</f>
        <v>0</v>
      </c>
    </row>
    <row r="258" spans="1:11" x14ac:dyDescent="0.35">
      <c r="A258">
        <v>41954997</v>
      </c>
      <c r="B258" t="s">
        <v>7026</v>
      </c>
      <c r="C258">
        <v>225122</v>
      </c>
      <c r="D258">
        <v>234</v>
      </c>
      <c r="E258" t="s">
        <v>37</v>
      </c>
      <c r="F258">
        <v>35000000</v>
      </c>
      <c r="G258">
        <v>7.8</v>
      </c>
      <c r="H258">
        <f>Table13[[#This Row],[budget]]-Table13[[#This Row],[gross]]</f>
        <v>-6954997</v>
      </c>
      <c r="I258">
        <v>0</v>
      </c>
      <c r="J258">
        <f>0.00001*Table13[[#This Row],[budget]]</f>
        <v>350.00000000000006</v>
      </c>
      <c r="K258" s="1">
        <f>0</f>
        <v>0</v>
      </c>
    </row>
    <row r="259" spans="1:11" x14ac:dyDescent="0.35">
      <c r="A259">
        <v>115648585</v>
      </c>
      <c r="B259" t="s">
        <v>7666</v>
      </c>
      <c r="C259">
        <v>160776</v>
      </c>
      <c r="D259">
        <v>402</v>
      </c>
      <c r="E259" t="s">
        <v>37</v>
      </c>
      <c r="F259">
        <v>30000000</v>
      </c>
      <c r="G259">
        <v>7.8</v>
      </c>
      <c r="H259">
        <f>Table13[[#This Row],[budget]]-Table13[[#This Row],[gross]]</f>
        <v>-85648585</v>
      </c>
      <c r="I259">
        <v>0</v>
      </c>
      <c r="J259">
        <f>0.00001*Table13[[#This Row],[budget]]</f>
        <v>300</v>
      </c>
      <c r="K259" s="1">
        <f>0</f>
        <v>0</v>
      </c>
    </row>
    <row r="260" spans="1:11" x14ac:dyDescent="0.35">
      <c r="A260">
        <v>50921738</v>
      </c>
      <c r="B260" t="s">
        <v>7858</v>
      </c>
      <c r="C260">
        <v>192930</v>
      </c>
      <c r="D260">
        <v>581</v>
      </c>
      <c r="E260" t="s">
        <v>37</v>
      </c>
      <c r="F260">
        <v>30000000</v>
      </c>
      <c r="G260">
        <v>7.8</v>
      </c>
      <c r="H260">
        <f>Table13[[#This Row],[budget]]-Table13[[#This Row],[gross]]</f>
        <v>-20921738</v>
      </c>
      <c r="I260">
        <v>12000</v>
      </c>
      <c r="J260">
        <f>0.00001*Table13[[#This Row],[budget]]</f>
        <v>300</v>
      </c>
      <c r="K260" s="1">
        <f>0</f>
        <v>0</v>
      </c>
    </row>
    <row r="261" spans="1:11" x14ac:dyDescent="0.35">
      <c r="A261">
        <v>70235322</v>
      </c>
      <c r="B261" t="s">
        <v>8317</v>
      </c>
      <c r="C261">
        <v>182983</v>
      </c>
      <c r="D261">
        <v>374</v>
      </c>
      <c r="E261" t="s">
        <v>37</v>
      </c>
      <c r="F261">
        <v>28000000</v>
      </c>
      <c r="G261">
        <v>7.8</v>
      </c>
      <c r="H261">
        <f>Table13[[#This Row],[budget]]-Table13[[#This Row],[gross]]</f>
        <v>-42235322</v>
      </c>
      <c r="I261">
        <v>99000</v>
      </c>
      <c r="J261">
        <f>0.00001*Table13[[#This Row],[budget]]</f>
        <v>280</v>
      </c>
      <c r="K261" s="1">
        <f>0</f>
        <v>0</v>
      </c>
    </row>
    <row r="262" spans="1:11" x14ac:dyDescent="0.35">
      <c r="A262">
        <v>38372662</v>
      </c>
      <c r="B262" t="s">
        <v>8400</v>
      </c>
      <c r="C262">
        <v>193455</v>
      </c>
      <c r="D262">
        <v>1058</v>
      </c>
      <c r="E262" t="s">
        <v>37</v>
      </c>
      <c r="F262">
        <v>28000000</v>
      </c>
      <c r="G262">
        <v>7.8</v>
      </c>
      <c r="H262">
        <f>Table13[[#This Row],[budget]]-Table13[[#This Row],[gross]]</f>
        <v>-10372662</v>
      </c>
      <c r="I262">
        <v>17000</v>
      </c>
      <c r="J262">
        <f>0.00001*Table13[[#This Row],[budget]]</f>
        <v>280</v>
      </c>
      <c r="K262" s="1">
        <f>0</f>
        <v>0</v>
      </c>
    </row>
    <row r="263" spans="1:11" x14ac:dyDescent="0.35">
      <c r="A263">
        <v>362645141</v>
      </c>
      <c r="B263" t="s">
        <v>539</v>
      </c>
      <c r="C263">
        <v>106221</v>
      </c>
      <c r="D263">
        <v>398</v>
      </c>
      <c r="E263" t="s">
        <v>37</v>
      </c>
      <c r="F263">
        <v>175000000</v>
      </c>
      <c r="G263">
        <v>7.8</v>
      </c>
      <c r="H263">
        <f>Table13[[#This Row],[budget]]-Table13[[#This Row],[gross]]</f>
        <v>-187645141</v>
      </c>
      <c r="I263">
        <v>65000</v>
      </c>
      <c r="J263">
        <f>0.00001*Table13[[#This Row],[budget]]</f>
        <v>1750.0000000000002</v>
      </c>
      <c r="K263" s="1">
        <f>0</f>
        <v>0</v>
      </c>
    </row>
    <row r="264" spans="1:11" x14ac:dyDescent="0.35">
      <c r="A264">
        <v>22494487</v>
      </c>
      <c r="B264" t="s">
        <v>8551</v>
      </c>
      <c r="C264">
        <v>262153</v>
      </c>
      <c r="D264">
        <v>507</v>
      </c>
      <c r="E264" t="s">
        <v>37</v>
      </c>
      <c r="F264">
        <v>27000000</v>
      </c>
      <c r="G264">
        <v>7.8</v>
      </c>
      <c r="H264">
        <f>Table13[[#This Row],[budget]]-Table13[[#This Row],[gross]]</f>
        <v>4505513</v>
      </c>
      <c r="I264">
        <v>10000</v>
      </c>
      <c r="J264">
        <f>0.00001*Table13[[#This Row],[budget]]</f>
        <v>270</v>
      </c>
      <c r="K264" s="1">
        <f>0</f>
        <v>0</v>
      </c>
    </row>
    <row r="265" spans="1:11" x14ac:dyDescent="0.35">
      <c r="A265">
        <v>45506619</v>
      </c>
      <c r="B265" t="s">
        <v>8674</v>
      </c>
      <c r="C265">
        <v>225102</v>
      </c>
      <c r="D265">
        <v>862</v>
      </c>
      <c r="E265" t="s">
        <v>37</v>
      </c>
      <c r="F265">
        <v>26000000</v>
      </c>
      <c r="G265">
        <v>7.8</v>
      </c>
      <c r="H265">
        <f>Table13[[#This Row],[budget]]-Table13[[#This Row],[gross]]</f>
        <v>-19506619</v>
      </c>
      <c r="I265">
        <v>16000</v>
      </c>
      <c r="J265">
        <f>0.00001*Table13[[#This Row],[budget]]</f>
        <v>260</v>
      </c>
      <c r="K265" s="1">
        <f>0</f>
        <v>0</v>
      </c>
    </row>
    <row r="266" spans="1:11" x14ac:dyDescent="0.35">
      <c r="A266">
        <v>56505065</v>
      </c>
      <c r="B266" t="s">
        <v>8864</v>
      </c>
      <c r="C266">
        <v>95241</v>
      </c>
      <c r="D266">
        <v>439</v>
      </c>
      <c r="E266" t="s">
        <v>37</v>
      </c>
      <c r="F266">
        <v>25000000</v>
      </c>
      <c r="G266">
        <v>7.8</v>
      </c>
      <c r="H266">
        <f>Table13[[#This Row],[budget]]-Table13[[#This Row],[gross]]</f>
        <v>-31505065</v>
      </c>
      <c r="I266">
        <v>11000</v>
      </c>
      <c r="J266">
        <f>0.00001*Table13[[#This Row],[budget]]</f>
        <v>250.00000000000003</v>
      </c>
      <c r="K266" s="1">
        <f>0</f>
        <v>0</v>
      </c>
    </row>
    <row r="267" spans="1:11" x14ac:dyDescent="0.35">
      <c r="A267">
        <v>51676606</v>
      </c>
      <c r="B267" t="s">
        <v>8887</v>
      </c>
      <c r="C267">
        <v>174591</v>
      </c>
      <c r="D267">
        <v>632</v>
      </c>
      <c r="E267" t="s">
        <v>37</v>
      </c>
      <c r="F267">
        <v>25000000</v>
      </c>
      <c r="G267">
        <v>7.8</v>
      </c>
      <c r="H267">
        <f>Table13[[#This Row],[budget]]-Table13[[#This Row],[gross]]</f>
        <v>-26676606</v>
      </c>
      <c r="I267">
        <v>0</v>
      </c>
      <c r="J267">
        <f>0.00001*Table13[[#This Row],[budget]]</f>
        <v>250.00000000000003</v>
      </c>
      <c r="K267" s="1">
        <f>0</f>
        <v>0</v>
      </c>
    </row>
    <row r="268" spans="1:11" x14ac:dyDescent="0.35">
      <c r="A268">
        <v>43984230</v>
      </c>
      <c r="B268" t="s">
        <v>8926</v>
      </c>
      <c r="C268">
        <v>70274</v>
      </c>
      <c r="D268">
        <v>133</v>
      </c>
      <c r="E268" t="s">
        <v>37</v>
      </c>
      <c r="F268">
        <v>23000000</v>
      </c>
      <c r="G268">
        <v>7.8</v>
      </c>
      <c r="H268">
        <f>Table13[[#This Row],[budget]]-Table13[[#This Row],[gross]]</f>
        <v>-20984230</v>
      </c>
      <c r="I268">
        <v>0</v>
      </c>
      <c r="J268">
        <f>0.00001*Table13[[#This Row],[budget]]</f>
        <v>230.00000000000003</v>
      </c>
      <c r="K268" s="1">
        <f>0</f>
        <v>0</v>
      </c>
    </row>
    <row r="269" spans="1:11" x14ac:dyDescent="0.35">
      <c r="A269">
        <v>85433</v>
      </c>
      <c r="B269" t="s">
        <v>9325</v>
      </c>
      <c r="C269">
        <v>69676</v>
      </c>
      <c r="D269">
        <v>131</v>
      </c>
      <c r="E269" t="s">
        <v>37</v>
      </c>
      <c r="F269">
        <v>13500000</v>
      </c>
      <c r="G269">
        <v>7.8</v>
      </c>
      <c r="H269">
        <f>Table13[[#This Row],[budget]]-Table13[[#This Row],[gross]]</f>
        <v>13414567</v>
      </c>
      <c r="I269">
        <v>31000</v>
      </c>
      <c r="J269">
        <f>0.00001*Table13[[#This Row],[budget]]</f>
        <v>135</v>
      </c>
      <c r="K269" s="1">
        <f>0</f>
        <v>0</v>
      </c>
    </row>
    <row r="270" spans="1:11" x14ac:dyDescent="0.35">
      <c r="A270">
        <v>52008288</v>
      </c>
      <c r="B270" t="s">
        <v>9794</v>
      </c>
      <c r="C270">
        <v>162037</v>
      </c>
      <c r="D270">
        <v>928</v>
      </c>
      <c r="E270" t="s">
        <v>37</v>
      </c>
      <c r="F270">
        <v>21000000</v>
      </c>
      <c r="G270">
        <v>7.8</v>
      </c>
      <c r="H270">
        <f>Table13[[#This Row],[budget]]-Table13[[#This Row],[gross]]</f>
        <v>-31008288</v>
      </c>
      <c r="I270">
        <v>0</v>
      </c>
      <c r="J270">
        <f>0.00001*Table13[[#This Row],[budget]]</f>
        <v>210.00000000000003</v>
      </c>
      <c r="K270" s="1">
        <f>0</f>
        <v>0</v>
      </c>
    </row>
    <row r="271" spans="1:11" x14ac:dyDescent="0.35">
      <c r="A271">
        <v>132088910</v>
      </c>
      <c r="B271" t="s">
        <v>9809</v>
      </c>
      <c r="C271">
        <v>533607</v>
      </c>
      <c r="D271">
        <v>692</v>
      </c>
      <c r="E271" t="s">
        <v>37</v>
      </c>
      <c r="F271">
        <v>21000000</v>
      </c>
      <c r="G271">
        <v>7.8</v>
      </c>
      <c r="H271">
        <f>Table13[[#This Row],[budget]]-Table13[[#This Row],[gross]]</f>
        <v>-111088910</v>
      </c>
      <c r="I271">
        <v>117000</v>
      </c>
      <c r="J271">
        <f>0.00001*Table13[[#This Row],[budget]]</f>
        <v>210.00000000000003</v>
      </c>
      <c r="K271" s="1">
        <f>0</f>
        <v>0</v>
      </c>
    </row>
    <row r="272" spans="1:11" x14ac:dyDescent="0.35">
      <c r="A272">
        <v>59735548</v>
      </c>
      <c r="B272" t="s">
        <v>10804</v>
      </c>
      <c r="C272">
        <v>290949</v>
      </c>
      <c r="D272">
        <v>629</v>
      </c>
      <c r="E272" t="s">
        <v>37</v>
      </c>
      <c r="F272">
        <v>15000000</v>
      </c>
      <c r="G272">
        <v>7.8</v>
      </c>
      <c r="H272">
        <f>Table13[[#This Row],[budget]]-Table13[[#This Row],[gross]]</f>
        <v>-44735548</v>
      </c>
      <c r="I272">
        <v>13000</v>
      </c>
      <c r="J272">
        <f>0.00001*Table13[[#This Row],[budget]]</f>
        <v>150</v>
      </c>
      <c r="K272" s="1">
        <f>0</f>
        <v>0</v>
      </c>
    </row>
    <row r="273" spans="1:11" x14ac:dyDescent="0.35">
      <c r="A273">
        <v>42335698</v>
      </c>
      <c r="B273" t="s">
        <v>10831</v>
      </c>
      <c r="C273">
        <v>395087</v>
      </c>
      <c r="D273">
        <v>1101</v>
      </c>
      <c r="E273" t="s">
        <v>37</v>
      </c>
      <c r="F273">
        <v>18000000</v>
      </c>
      <c r="G273">
        <v>7.8</v>
      </c>
      <c r="H273">
        <f>Table13[[#This Row],[budget]]-Table13[[#This Row],[gross]]</f>
        <v>-24335698</v>
      </c>
      <c r="I273">
        <v>114000</v>
      </c>
      <c r="J273">
        <f>0.00001*Table13[[#This Row],[budget]]</f>
        <v>180.00000000000003</v>
      </c>
      <c r="K273" s="1">
        <f>0</f>
        <v>0</v>
      </c>
    </row>
    <row r="274" spans="1:11" x14ac:dyDescent="0.35">
      <c r="A274">
        <v>4414535</v>
      </c>
      <c r="B274" t="s">
        <v>11005</v>
      </c>
      <c r="C274">
        <v>30618</v>
      </c>
      <c r="D274">
        <v>224</v>
      </c>
      <c r="E274" t="s">
        <v>37</v>
      </c>
      <c r="F274">
        <v>18000000</v>
      </c>
      <c r="G274">
        <v>7.8</v>
      </c>
      <c r="H274">
        <f>Table13[[#This Row],[budget]]-Table13[[#This Row],[gross]]</f>
        <v>13585465</v>
      </c>
      <c r="I274">
        <v>0</v>
      </c>
      <c r="J274">
        <f>0.00001*Table13[[#This Row],[budget]]</f>
        <v>180.00000000000003</v>
      </c>
      <c r="K274" s="1">
        <f>0</f>
        <v>0</v>
      </c>
    </row>
    <row r="275" spans="1:11" x14ac:dyDescent="0.35">
      <c r="A275">
        <v>54000000</v>
      </c>
      <c r="B275" t="s">
        <v>11301</v>
      </c>
      <c r="C275">
        <v>26310</v>
      </c>
      <c r="D275">
        <v>154</v>
      </c>
      <c r="E275" t="s">
        <v>37</v>
      </c>
      <c r="F275">
        <v>16000000</v>
      </c>
      <c r="G275">
        <v>7.8</v>
      </c>
      <c r="H275">
        <f>Table13[[#This Row],[budget]]-Table13[[#This Row],[gross]]</f>
        <v>-38000000</v>
      </c>
      <c r="I275">
        <v>0</v>
      </c>
      <c r="J275">
        <f>0.00001*Table13[[#This Row],[budget]]</f>
        <v>160</v>
      </c>
      <c r="K275" s="1">
        <f>0</f>
        <v>0</v>
      </c>
    </row>
    <row r="276" spans="1:11" x14ac:dyDescent="0.35">
      <c r="A276">
        <v>45507053</v>
      </c>
      <c r="B276" t="s">
        <v>11321</v>
      </c>
      <c r="C276">
        <v>237848</v>
      </c>
      <c r="D276">
        <v>377</v>
      </c>
      <c r="E276" t="s">
        <v>37</v>
      </c>
      <c r="F276">
        <v>16000000</v>
      </c>
      <c r="G276">
        <v>7.8</v>
      </c>
      <c r="H276">
        <f>Table13[[#This Row],[budget]]-Table13[[#This Row],[gross]]</f>
        <v>-29507053</v>
      </c>
      <c r="I276">
        <v>71000</v>
      </c>
      <c r="J276">
        <f>0.00001*Table13[[#This Row],[budget]]</f>
        <v>160</v>
      </c>
      <c r="K276" s="1">
        <f>0</f>
        <v>0</v>
      </c>
    </row>
    <row r="277" spans="1:11" x14ac:dyDescent="0.35">
      <c r="A277">
        <v>94175854</v>
      </c>
      <c r="B277" t="s">
        <v>11549</v>
      </c>
      <c r="C277">
        <v>60988</v>
      </c>
      <c r="D277">
        <v>199</v>
      </c>
      <c r="E277" t="s">
        <v>37</v>
      </c>
      <c r="F277">
        <v>15000000</v>
      </c>
      <c r="G277">
        <v>7.8</v>
      </c>
      <c r="H277">
        <f>Table13[[#This Row],[budget]]-Table13[[#This Row],[gross]]</f>
        <v>-79175854</v>
      </c>
      <c r="I277">
        <v>6000</v>
      </c>
      <c r="J277">
        <f>0.00001*Table13[[#This Row],[budget]]</f>
        <v>150</v>
      </c>
      <c r="K277" s="1">
        <f>0</f>
        <v>0</v>
      </c>
    </row>
    <row r="278" spans="1:11" x14ac:dyDescent="0.35">
      <c r="A278">
        <v>35054909</v>
      </c>
      <c r="B278" t="s">
        <v>11691</v>
      </c>
      <c r="C278">
        <v>431578</v>
      </c>
      <c r="D278">
        <v>1264</v>
      </c>
      <c r="E278" t="s">
        <v>37</v>
      </c>
      <c r="F278">
        <v>15000000</v>
      </c>
      <c r="G278">
        <v>7.8</v>
      </c>
      <c r="H278">
        <f>Table13[[#This Row],[budget]]-Table13[[#This Row],[gross]]</f>
        <v>-20054909</v>
      </c>
      <c r="I278">
        <v>81000</v>
      </c>
      <c r="J278">
        <f>0.00001*Table13[[#This Row],[budget]]</f>
        <v>150</v>
      </c>
      <c r="K278" s="1">
        <f>0</f>
        <v>0</v>
      </c>
    </row>
    <row r="279" spans="1:11" x14ac:dyDescent="0.35">
      <c r="A279">
        <v>22858926</v>
      </c>
      <c r="B279" t="s">
        <v>12417</v>
      </c>
      <c r="C279">
        <v>254404</v>
      </c>
      <c r="D279">
        <v>840</v>
      </c>
      <c r="E279" t="s">
        <v>37</v>
      </c>
      <c r="F279">
        <v>13000000</v>
      </c>
      <c r="G279">
        <v>7.8</v>
      </c>
      <c r="H279">
        <f>Table13[[#This Row],[budget]]-Table13[[#This Row],[gross]]</f>
        <v>-9858926</v>
      </c>
      <c r="I279">
        <v>0</v>
      </c>
      <c r="J279">
        <f>0.00001*Table13[[#This Row],[budget]]</f>
        <v>130</v>
      </c>
      <c r="K279" s="1">
        <f>0</f>
        <v>0</v>
      </c>
    </row>
    <row r="280" spans="1:11" x14ac:dyDescent="0.35">
      <c r="A280">
        <v>10725228</v>
      </c>
      <c r="B280" t="s">
        <v>12576</v>
      </c>
      <c r="C280">
        <v>75675</v>
      </c>
      <c r="D280">
        <v>365</v>
      </c>
      <c r="E280" t="s">
        <v>37</v>
      </c>
      <c r="F280">
        <v>12500000</v>
      </c>
      <c r="G280">
        <v>7.8</v>
      </c>
      <c r="H280">
        <f>Table13[[#This Row],[budget]]-Table13[[#This Row],[gross]]</f>
        <v>1774772</v>
      </c>
      <c r="I280">
        <v>0</v>
      </c>
      <c r="J280">
        <f>0.00001*Table13[[#This Row],[budget]]</f>
        <v>125.00000000000001</v>
      </c>
      <c r="K280" s="1">
        <f>0</f>
        <v>0</v>
      </c>
    </row>
    <row r="281" spans="1:11" x14ac:dyDescent="0.35">
      <c r="A281">
        <v>9030581</v>
      </c>
      <c r="B281" t="s">
        <v>12596</v>
      </c>
      <c r="C281">
        <v>132386</v>
      </c>
      <c r="D281">
        <v>398</v>
      </c>
      <c r="E281" t="s">
        <v>37</v>
      </c>
      <c r="F281">
        <v>12500000</v>
      </c>
      <c r="G281">
        <v>7.8</v>
      </c>
      <c r="H281">
        <f>Table13[[#This Row],[budget]]-Table13[[#This Row],[gross]]</f>
        <v>3469419</v>
      </c>
      <c r="I281">
        <v>38000</v>
      </c>
      <c r="J281">
        <f>0.00001*Table13[[#This Row],[budget]]</f>
        <v>125.00000000000001</v>
      </c>
      <c r="K281" s="1">
        <f>0</f>
        <v>0</v>
      </c>
    </row>
    <row r="282" spans="1:11" x14ac:dyDescent="0.35">
      <c r="A282">
        <v>124868837</v>
      </c>
      <c r="B282" t="s">
        <v>12770</v>
      </c>
      <c r="C282">
        <v>249688</v>
      </c>
      <c r="D282">
        <v>548</v>
      </c>
      <c r="E282" t="s">
        <v>37</v>
      </c>
      <c r="F282">
        <v>12000000</v>
      </c>
      <c r="G282">
        <v>7.8</v>
      </c>
      <c r="H282">
        <f>Table13[[#This Row],[budget]]-Table13[[#This Row],[gross]]</f>
        <v>-112868837</v>
      </c>
      <c r="I282">
        <v>93000</v>
      </c>
      <c r="J282">
        <f>0.00001*Table13[[#This Row],[budget]]</f>
        <v>120.00000000000001</v>
      </c>
      <c r="K282" s="1">
        <f>0</f>
        <v>0</v>
      </c>
    </row>
    <row r="283" spans="1:11" x14ac:dyDescent="0.35">
      <c r="A283">
        <v>17613460</v>
      </c>
      <c r="B283" t="s">
        <v>12804</v>
      </c>
      <c r="C283">
        <v>91082</v>
      </c>
      <c r="D283">
        <v>274</v>
      </c>
      <c r="E283" t="s">
        <v>37</v>
      </c>
      <c r="F283">
        <v>12000000</v>
      </c>
      <c r="G283">
        <v>7.8</v>
      </c>
      <c r="H283">
        <f>Table13[[#This Row],[budget]]-Table13[[#This Row],[gross]]</f>
        <v>-5613460</v>
      </c>
      <c r="I283">
        <v>28000</v>
      </c>
      <c r="J283">
        <f>0.00001*Table13[[#This Row],[budget]]</f>
        <v>120.00000000000001</v>
      </c>
      <c r="K283" s="1">
        <f>0</f>
        <v>0</v>
      </c>
    </row>
    <row r="284" spans="1:11" x14ac:dyDescent="0.35">
      <c r="A284">
        <v>15294553</v>
      </c>
      <c r="B284" t="s">
        <v>12836</v>
      </c>
      <c r="C284">
        <v>202341</v>
      </c>
      <c r="D284">
        <v>391</v>
      </c>
      <c r="E284" t="s">
        <v>37</v>
      </c>
      <c r="F284">
        <v>12000000</v>
      </c>
      <c r="G284">
        <v>7.8</v>
      </c>
      <c r="H284">
        <f>Table13[[#This Row],[budget]]-Table13[[#This Row],[gross]]</f>
        <v>-3294553</v>
      </c>
      <c r="I284">
        <v>105000</v>
      </c>
      <c r="J284">
        <f>0.00001*Table13[[#This Row],[budget]]</f>
        <v>120.00000000000001</v>
      </c>
      <c r="K284" s="1">
        <f>0</f>
        <v>0</v>
      </c>
    </row>
    <row r="285" spans="1:11" x14ac:dyDescent="0.35">
      <c r="A285">
        <v>9170214</v>
      </c>
      <c r="B285" t="s">
        <v>13127</v>
      </c>
      <c r="C285">
        <v>171882</v>
      </c>
      <c r="D285">
        <v>292</v>
      </c>
      <c r="E285" t="s">
        <v>37</v>
      </c>
      <c r="F285">
        <v>11000000</v>
      </c>
      <c r="G285">
        <v>7.8</v>
      </c>
      <c r="H285">
        <f>Table13[[#This Row],[budget]]-Table13[[#This Row],[gross]]</f>
        <v>1829786</v>
      </c>
      <c r="I285">
        <v>14000</v>
      </c>
      <c r="J285">
        <f>0.00001*Table13[[#This Row],[budget]]</f>
        <v>110.00000000000001</v>
      </c>
      <c r="K285" s="1">
        <f>0</f>
        <v>0</v>
      </c>
    </row>
    <row r="286" spans="1:11" x14ac:dyDescent="0.35">
      <c r="A286">
        <v>10824921</v>
      </c>
      <c r="B286" t="s">
        <v>13473</v>
      </c>
      <c r="C286">
        <v>200293</v>
      </c>
      <c r="D286">
        <v>621</v>
      </c>
      <c r="E286" t="s">
        <v>37</v>
      </c>
      <c r="F286">
        <v>10000000</v>
      </c>
      <c r="G286">
        <v>7.8</v>
      </c>
      <c r="H286">
        <f>Table13[[#This Row],[budget]]-Table13[[#This Row],[gross]]</f>
        <v>-824921</v>
      </c>
      <c r="I286">
        <v>16000</v>
      </c>
      <c r="J286">
        <f>0.00001*Table13[[#This Row],[budget]]</f>
        <v>100.00000000000001</v>
      </c>
      <c r="K286" s="1">
        <f>0</f>
        <v>0</v>
      </c>
    </row>
    <row r="287" spans="1:11" x14ac:dyDescent="0.35">
      <c r="A287">
        <v>304360277</v>
      </c>
      <c r="B287" t="s">
        <v>237</v>
      </c>
      <c r="C287">
        <v>522048</v>
      </c>
      <c r="D287">
        <v>1498</v>
      </c>
      <c r="E287" t="s">
        <v>37</v>
      </c>
      <c r="F287">
        <v>200000000</v>
      </c>
      <c r="G287">
        <v>7.8</v>
      </c>
      <c r="H287">
        <f>Table13[[#This Row],[budget]]-Table13[[#This Row],[gross]]</f>
        <v>-104360277</v>
      </c>
      <c r="I287">
        <v>80000</v>
      </c>
      <c r="J287">
        <f>0.00001*Table13[[#This Row],[budget]]</f>
        <v>2000.0000000000002</v>
      </c>
      <c r="K287" s="1">
        <f>0</f>
        <v>0</v>
      </c>
    </row>
    <row r="288" spans="1:11" x14ac:dyDescent="0.35">
      <c r="A288">
        <v>57504069</v>
      </c>
      <c r="B288" t="s">
        <v>14610</v>
      </c>
      <c r="C288">
        <v>94139</v>
      </c>
      <c r="D288">
        <v>183</v>
      </c>
      <c r="E288" t="s">
        <v>37</v>
      </c>
      <c r="F288">
        <v>6000000</v>
      </c>
      <c r="G288">
        <v>7.8</v>
      </c>
      <c r="H288">
        <f>Table13[[#This Row],[budget]]-Table13[[#This Row],[gross]]</f>
        <v>-51504069</v>
      </c>
      <c r="I288">
        <v>0</v>
      </c>
      <c r="J288">
        <f>0.00001*Table13[[#This Row],[budget]]</f>
        <v>60.000000000000007</v>
      </c>
      <c r="K288" s="1">
        <f>0</f>
        <v>0</v>
      </c>
    </row>
    <row r="289" spans="1:11" x14ac:dyDescent="0.35">
      <c r="A289">
        <v>102300000</v>
      </c>
      <c r="B289" t="s">
        <v>14718</v>
      </c>
      <c r="C289">
        <v>107408</v>
      </c>
      <c r="D289">
        <v>259</v>
      </c>
      <c r="E289" t="s">
        <v>37</v>
      </c>
      <c r="F289">
        <v>6000000</v>
      </c>
      <c r="G289">
        <v>7.8</v>
      </c>
      <c r="H289">
        <f>Table13[[#This Row],[budget]]-Table13[[#This Row],[gross]]</f>
        <v>-96300000</v>
      </c>
      <c r="I289">
        <v>0</v>
      </c>
      <c r="J289">
        <f>0.00001*Table13[[#This Row],[budget]]</f>
        <v>60.000000000000007</v>
      </c>
      <c r="K289" s="1">
        <f>0</f>
        <v>0</v>
      </c>
    </row>
    <row r="290" spans="1:11" x14ac:dyDescent="0.35">
      <c r="A290">
        <v>54800000</v>
      </c>
      <c r="B290" t="s">
        <v>14722</v>
      </c>
      <c r="C290">
        <v>35130</v>
      </c>
      <c r="D290">
        <v>283</v>
      </c>
      <c r="E290" t="s">
        <v>37</v>
      </c>
      <c r="F290">
        <v>6000000</v>
      </c>
      <c r="G290">
        <v>7.8</v>
      </c>
      <c r="H290">
        <f>Table13[[#This Row],[budget]]-Table13[[#This Row],[gross]]</f>
        <v>-48800000</v>
      </c>
      <c r="I290">
        <v>0</v>
      </c>
      <c r="J290">
        <f>0.00001*Table13[[#This Row],[budget]]</f>
        <v>60.000000000000007</v>
      </c>
      <c r="K290" s="1">
        <f>0</f>
        <v>0</v>
      </c>
    </row>
    <row r="291" spans="1:11" x14ac:dyDescent="0.35">
      <c r="A291">
        <v>3029081</v>
      </c>
      <c r="B291" t="s">
        <v>14860</v>
      </c>
      <c r="C291">
        <v>26300</v>
      </c>
      <c r="D291">
        <v>231</v>
      </c>
      <c r="E291" t="s">
        <v>37</v>
      </c>
      <c r="F291">
        <v>6000000</v>
      </c>
      <c r="G291">
        <v>7.8</v>
      </c>
      <c r="H291">
        <f>Table13[[#This Row],[budget]]-Table13[[#This Row],[gross]]</f>
        <v>2970919</v>
      </c>
      <c r="I291">
        <v>0</v>
      </c>
      <c r="J291">
        <f>0.00001*Table13[[#This Row],[budget]]</f>
        <v>60.000000000000007</v>
      </c>
      <c r="K291" s="1">
        <f>0</f>
        <v>0</v>
      </c>
    </row>
    <row r="292" spans="1:11" x14ac:dyDescent="0.35">
      <c r="A292">
        <v>44566004</v>
      </c>
      <c r="B292" t="s">
        <v>15537</v>
      </c>
      <c r="C292">
        <v>321283</v>
      </c>
      <c r="D292">
        <v>1848</v>
      </c>
      <c r="E292" t="s">
        <v>37</v>
      </c>
      <c r="F292">
        <v>4000000</v>
      </c>
      <c r="G292">
        <v>7.8</v>
      </c>
      <c r="H292">
        <f>Table13[[#This Row],[budget]]-Table13[[#This Row],[gross]]</f>
        <v>-40566004</v>
      </c>
      <c r="I292">
        <v>17000</v>
      </c>
      <c r="J292">
        <f>0.00001*Table13[[#This Row],[budget]]</f>
        <v>40</v>
      </c>
      <c r="K292" s="1">
        <f>0</f>
        <v>0</v>
      </c>
    </row>
    <row r="293" spans="1:11" x14ac:dyDescent="0.35">
      <c r="A293">
        <v>83400000</v>
      </c>
      <c r="B293" t="s">
        <v>15798</v>
      </c>
      <c r="C293">
        <v>160281</v>
      </c>
      <c r="D293">
        <v>427</v>
      </c>
      <c r="E293" t="s">
        <v>37</v>
      </c>
      <c r="F293">
        <v>3500000</v>
      </c>
      <c r="G293">
        <v>7.8</v>
      </c>
      <c r="H293">
        <f>Table13[[#This Row],[budget]]-Table13[[#This Row],[gross]]</f>
        <v>-79900000</v>
      </c>
      <c r="I293">
        <v>16000</v>
      </c>
      <c r="J293">
        <f>0.00001*Table13[[#This Row],[budget]]</f>
        <v>35</v>
      </c>
      <c r="K293" s="1">
        <f>0</f>
        <v>0</v>
      </c>
    </row>
    <row r="294" spans="1:11" x14ac:dyDescent="0.35">
      <c r="A294">
        <v>5923044</v>
      </c>
      <c r="B294" t="s">
        <v>15839</v>
      </c>
      <c r="C294">
        <v>113451</v>
      </c>
      <c r="D294">
        <v>537</v>
      </c>
      <c r="E294" t="s">
        <v>37</v>
      </c>
      <c r="F294">
        <v>3600000</v>
      </c>
      <c r="G294">
        <v>7.8</v>
      </c>
      <c r="H294">
        <f>Table13[[#This Row],[budget]]-Table13[[#This Row],[gross]]</f>
        <v>-2323044</v>
      </c>
      <c r="I294">
        <v>0</v>
      </c>
      <c r="J294">
        <f>0.00001*Table13[[#This Row],[budget]]</f>
        <v>36</v>
      </c>
      <c r="K294" s="1">
        <f>0</f>
        <v>0</v>
      </c>
    </row>
    <row r="295" spans="1:11" x14ac:dyDescent="0.35">
      <c r="A295">
        <v>51100000</v>
      </c>
      <c r="B295" t="s">
        <v>15936</v>
      </c>
      <c r="C295">
        <v>139432</v>
      </c>
      <c r="D295">
        <v>418</v>
      </c>
      <c r="E295" t="s">
        <v>37</v>
      </c>
      <c r="F295">
        <v>3000000</v>
      </c>
      <c r="G295">
        <v>7.8</v>
      </c>
      <c r="H295">
        <f>Table13[[#This Row],[budget]]-Table13[[#This Row],[gross]]</f>
        <v>-48100000</v>
      </c>
      <c r="I295">
        <v>0</v>
      </c>
      <c r="J295">
        <f>0.00001*Table13[[#This Row],[budget]]</f>
        <v>30.000000000000004</v>
      </c>
      <c r="K295" s="1">
        <f>0</f>
        <v>0</v>
      </c>
    </row>
    <row r="296" spans="1:11" x14ac:dyDescent="0.35">
      <c r="A296">
        <v>119500000</v>
      </c>
      <c r="B296" t="s">
        <v>16223</v>
      </c>
      <c r="C296">
        <v>95294</v>
      </c>
      <c r="D296">
        <v>363</v>
      </c>
      <c r="E296" t="s">
        <v>37</v>
      </c>
      <c r="F296">
        <v>2600000</v>
      </c>
      <c r="G296">
        <v>7.8</v>
      </c>
      <c r="H296">
        <f>Table13[[#This Row],[budget]]-Table13[[#This Row],[gross]]</f>
        <v>-116900000</v>
      </c>
      <c r="I296">
        <v>12000</v>
      </c>
      <c r="J296">
        <f>0.00001*Table13[[#This Row],[budget]]</f>
        <v>26.000000000000004</v>
      </c>
      <c r="K296" s="1">
        <f>0</f>
        <v>0</v>
      </c>
    </row>
    <row r="297" spans="1:11" x14ac:dyDescent="0.35">
      <c r="A297">
        <v>3130592</v>
      </c>
      <c r="B297" t="s">
        <v>16233</v>
      </c>
      <c r="C297">
        <v>10755</v>
      </c>
      <c r="D297">
        <v>69</v>
      </c>
      <c r="E297" t="s">
        <v>37</v>
      </c>
      <c r="F297">
        <v>2600000</v>
      </c>
      <c r="G297">
        <v>7.8</v>
      </c>
      <c r="H297">
        <f>Table13[[#This Row],[budget]]-Table13[[#This Row],[gross]]</f>
        <v>-530592</v>
      </c>
      <c r="I297">
        <v>963</v>
      </c>
      <c r="J297">
        <f>0.00001*Table13[[#This Row],[budget]]</f>
        <v>26.000000000000004</v>
      </c>
      <c r="K297" s="1">
        <f>0</f>
        <v>0</v>
      </c>
    </row>
    <row r="298" spans="1:11" x14ac:dyDescent="0.35">
      <c r="A298">
        <v>4414535</v>
      </c>
      <c r="B298" t="s">
        <v>11005</v>
      </c>
      <c r="C298">
        <v>30618</v>
      </c>
      <c r="D298">
        <v>224</v>
      </c>
      <c r="E298" t="s">
        <v>37</v>
      </c>
      <c r="F298">
        <v>18000000</v>
      </c>
      <c r="G298">
        <v>7.8</v>
      </c>
      <c r="H298">
        <f>Table13[[#This Row],[budget]]-Table13[[#This Row],[gross]]</f>
        <v>13585465</v>
      </c>
      <c r="I298">
        <v>0</v>
      </c>
      <c r="J298">
        <f>0.00001*Table13[[#This Row],[budget]]</f>
        <v>180.00000000000003</v>
      </c>
      <c r="K298" s="1">
        <f>0</f>
        <v>0</v>
      </c>
    </row>
    <row r="299" spans="1:11" x14ac:dyDescent="0.35">
      <c r="A299">
        <v>4958</v>
      </c>
      <c r="B299" t="s">
        <v>16589</v>
      </c>
      <c r="C299">
        <v>9689</v>
      </c>
      <c r="D299">
        <v>23</v>
      </c>
      <c r="E299" t="s">
        <v>37</v>
      </c>
      <c r="F299">
        <v>2000000</v>
      </c>
      <c r="G299">
        <v>7.8</v>
      </c>
      <c r="H299">
        <f>Table13[[#This Row],[budget]]-Table13[[#This Row],[gross]]</f>
        <v>1995042</v>
      </c>
      <c r="I299">
        <v>1000</v>
      </c>
      <c r="J299">
        <f>0.00001*Table13[[#This Row],[budget]]</f>
        <v>20</v>
      </c>
      <c r="K299" s="1">
        <f>0</f>
        <v>0</v>
      </c>
    </row>
    <row r="300" spans="1:11" x14ac:dyDescent="0.35">
      <c r="A300">
        <v>2957978</v>
      </c>
      <c r="B300" t="s">
        <v>16664</v>
      </c>
      <c r="C300">
        <v>40481</v>
      </c>
      <c r="D300">
        <v>134</v>
      </c>
      <c r="E300" t="s">
        <v>37</v>
      </c>
      <c r="F300">
        <v>1000000</v>
      </c>
      <c r="G300">
        <v>7.8</v>
      </c>
      <c r="H300">
        <f>Table13[[#This Row],[budget]]-Table13[[#This Row],[gross]]</f>
        <v>-1957978</v>
      </c>
      <c r="I300">
        <v>0</v>
      </c>
      <c r="J300">
        <f>0.00001*Table13[[#This Row],[budget]]</f>
        <v>10</v>
      </c>
      <c r="K300" s="1">
        <f>0</f>
        <v>0</v>
      </c>
    </row>
    <row r="301" spans="1:11" x14ac:dyDescent="0.35">
      <c r="A301">
        <v>22494487</v>
      </c>
      <c r="B301" t="s">
        <v>8551</v>
      </c>
      <c r="C301">
        <v>262160</v>
      </c>
      <c r="D301">
        <v>507</v>
      </c>
      <c r="E301" t="s">
        <v>37</v>
      </c>
      <c r="F301">
        <v>27000000</v>
      </c>
      <c r="G301">
        <v>7.8</v>
      </c>
      <c r="H301">
        <f>Table13[[#This Row],[budget]]-Table13[[#This Row],[gross]]</f>
        <v>4505513</v>
      </c>
      <c r="I301">
        <v>10000</v>
      </c>
      <c r="J301">
        <f>0.00001*Table13[[#This Row],[budget]]</f>
        <v>270</v>
      </c>
      <c r="K301" s="1">
        <f>0</f>
        <v>0</v>
      </c>
    </row>
    <row r="302" spans="1:11" x14ac:dyDescent="0.35">
      <c r="A302">
        <v>3000000</v>
      </c>
      <c r="B302" t="s">
        <v>17428</v>
      </c>
      <c r="C302">
        <v>13269</v>
      </c>
      <c r="D302">
        <v>98</v>
      </c>
      <c r="E302" t="s">
        <v>37</v>
      </c>
      <c r="F302">
        <v>609000</v>
      </c>
      <c r="G302">
        <v>7.8</v>
      </c>
      <c r="H302">
        <f>Table13[[#This Row],[budget]]-Table13[[#This Row],[gross]]</f>
        <v>-2391000</v>
      </c>
      <c r="I302">
        <v>1000</v>
      </c>
      <c r="J302">
        <f>0.00001*Table13[[#This Row],[budget]]</f>
        <v>6.0900000000000007</v>
      </c>
      <c r="K302" s="1">
        <f>0</f>
        <v>0</v>
      </c>
    </row>
    <row r="303" spans="1:11" x14ac:dyDescent="0.35">
      <c r="A303">
        <v>1523883</v>
      </c>
      <c r="B303" t="s">
        <v>17695</v>
      </c>
      <c r="C303">
        <v>9037</v>
      </c>
      <c r="D303">
        <v>70</v>
      </c>
      <c r="E303" t="s">
        <v>37</v>
      </c>
      <c r="F303">
        <v>1750211</v>
      </c>
      <c r="G303">
        <v>7.8</v>
      </c>
      <c r="H303">
        <f>Table13[[#This Row],[budget]]-Table13[[#This Row],[gross]]</f>
        <v>226328</v>
      </c>
      <c r="I303">
        <v>0</v>
      </c>
      <c r="J303">
        <f>0.00001*Table13[[#This Row],[budget]]</f>
        <v>17.502110000000002</v>
      </c>
      <c r="K303" s="1">
        <f>0</f>
        <v>0</v>
      </c>
    </row>
    <row r="304" spans="1:11" x14ac:dyDescent="0.35">
      <c r="A304">
        <v>3151130</v>
      </c>
      <c r="B304" t="s">
        <v>18009</v>
      </c>
      <c r="C304">
        <v>181749</v>
      </c>
      <c r="D304">
        <v>615</v>
      </c>
      <c r="E304" t="s">
        <v>37</v>
      </c>
      <c r="F304">
        <v>230000</v>
      </c>
      <c r="G304">
        <v>7.8</v>
      </c>
      <c r="H304">
        <f>Table13[[#This Row],[budget]]-Table13[[#This Row],[gross]]</f>
        <v>-2921130</v>
      </c>
      <c r="I304">
        <v>0</v>
      </c>
      <c r="J304">
        <f>0.00001*Table13[[#This Row],[budget]]</f>
        <v>2.3000000000000003</v>
      </c>
      <c r="K304" s="1">
        <f>0</f>
        <v>0</v>
      </c>
    </row>
    <row r="305" spans="1:11" x14ac:dyDescent="0.35">
      <c r="A305">
        <v>658672302</v>
      </c>
      <c r="B305" t="s">
        <v>211</v>
      </c>
      <c r="C305">
        <v>793059</v>
      </c>
      <c r="D305">
        <v>2528</v>
      </c>
      <c r="E305" t="s">
        <v>37</v>
      </c>
      <c r="F305">
        <v>200000000</v>
      </c>
      <c r="G305">
        <v>7.7</v>
      </c>
      <c r="H305">
        <f>Table13[[#This Row],[budget]]-Table13[[#This Row],[gross]]</f>
        <v>-458672302</v>
      </c>
      <c r="I305">
        <v>26000</v>
      </c>
      <c r="J305">
        <f>0.00001*Table13[[#This Row],[budget]]</f>
        <v>2000.0000000000002</v>
      </c>
      <c r="K305" s="1">
        <f>0</f>
        <v>0</v>
      </c>
    </row>
    <row r="306" spans="1:11" x14ac:dyDescent="0.35">
      <c r="A306">
        <v>111110575</v>
      </c>
      <c r="B306" t="s">
        <v>991</v>
      </c>
      <c r="C306">
        <v>317166</v>
      </c>
      <c r="D306">
        <v>928</v>
      </c>
      <c r="E306" t="s">
        <v>37</v>
      </c>
      <c r="F306">
        <v>140000000</v>
      </c>
      <c r="G306">
        <v>7.7</v>
      </c>
      <c r="H306">
        <f>Table13[[#This Row],[budget]]-Table13[[#This Row],[gross]]</f>
        <v>28889425</v>
      </c>
      <c r="I306">
        <v>0</v>
      </c>
      <c r="J306">
        <f>0.00001*Table13[[#This Row],[budget]]</f>
        <v>1400.0000000000002</v>
      </c>
      <c r="K306" s="1">
        <f>0</f>
        <v>0</v>
      </c>
    </row>
    <row r="307" spans="1:11" x14ac:dyDescent="0.35">
      <c r="A307">
        <v>107503316</v>
      </c>
      <c r="B307" t="s">
        <v>1027</v>
      </c>
      <c r="C307">
        <v>392474</v>
      </c>
      <c r="D307">
        <v>1229</v>
      </c>
      <c r="E307" t="s">
        <v>37</v>
      </c>
      <c r="F307">
        <v>130000000</v>
      </c>
      <c r="G307">
        <v>7.7</v>
      </c>
      <c r="H307">
        <f>Table13[[#This Row],[budget]]-Table13[[#This Row],[gross]]</f>
        <v>22496684</v>
      </c>
      <c r="I307">
        <v>18000</v>
      </c>
      <c r="J307">
        <f>0.00001*Table13[[#This Row],[budget]]</f>
        <v>1300</v>
      </c>
      <c r="K307" s="1">
        <f>0</f>
        <v>0</v>
      </c>
    </row>
    <row r="308" spans="1:11" x14ac:dyDescent="0.35">
      <c r="A308">
        <v>132014112</v>
      </c>
      <c r="B308" t="s">
        <v>1636</v>
      </c>
      <c r="C308">
        <v>399651</v>
      </c>
      <c r="D308">
        <v>1331</v>
      </c>
      <c r="E308" t="s">
        <v>37</v>
      </c>
      <c r="F308">
        <v>102000000</v>
      </c>
      <c r="G308">
        <v>7.7</v>
      </c>
      <c r="H308">
        <f>Table13[[#This Row],[budget]]-Table13[[#This Row],[gross]]</f>
        <v>-30014112</v>
      </c>
      <c r="I308">
        <v>0</v>
      </c>
      <c r="J308">
        <f>0.00001*Table13[[#This Row],[budget]]</f>
        <v>1020.0000000000001</v>
      </c>
      <c r="K308" s="1">
        <f>0</f>
        <v>0</v>
      </c>
    </row>
    <row r="309" spans="1:11" x14ac:dyDescent="0.35">
      <c r="A309">
        <v>108638745</v>
      </c>
      <c r="B309" t="s">
        <v>1899</v>
      </c>
      <c r="C309">
        <v>292022</v>
      </c>
      <c r="D309">
        <v>1103</v>
      </c>
      <c r="E309" t="s">
        <v>37</v>
      </c>
      <c r="F309">
        <v>92000000</v>
      </c>
      <c r="G309">
        <v>7.7</v>
      </c>
      <c r="H309">
        <f>Table13[[#This Row],[budget]]-Table13[[#This Row],[gross]]</f>
        <v>-16638745</v>
      </c>
      <c r="I309">
        <v>10000</v>
      </c>
      <c r="J309">
        <f>0.00001*Table13[[#This Row],[budget]]</f>
        <v>920.00000000000011</v>
      </c>
      <c r="K309" s="1">
        <f>0</f>
        <v>0</v>
      </c>
    </row>
    <row r="310" spans="1:11" x14ac:dyDescent="0.35">
      <c r="A310">
        <v>63540020</v>
      </c>
      <c r="B310" t="s">
        <v>1910</v>
      </c>
      <c r="C310">
        <v>343274</v>
      </c>
      <c r="D310">
        <v>742</v>
      </c>
      <c r="E310" t="s">
        <v>37</v>
      </c>
      <c r="F310">
        <v>93000000</v>
      </c>
      <c r="G310">
        <v>7.7</v>
      </c>
      <c r="H310">
        <f>Table13[[#This Row],[budget]]-Table13[[#This Row],[gross]]</f>
        <v>29459980</v>
      </c>
      <c r="I310">
        <v>18000</v>
      </c>
      <c r="J310">
        <f>0.00001*Table13[[#This Row],[budget]]</f>
        <v>930.00000000000011</v>
      </c>
      <c r="K310" s="1">
        <f>0</f>
        <v>0</v>
      </c>
    </row>
    <row r="311" spans="1:11" x14ac:dyDescent="0.35">
      <c r="A311">
        <v>233630478</v>
      </c>
      <c r="B311" t="s">
        <v>2246</v>
      </c>
      <c r="C311">
        <v>394317</v>
      </c>
      <c r="D311">
        <v>1051</v>
      </c>
      <c r="E311" t="s">
        <v>37</v>
      </c>
      <c r="F311">
        <v>90000000</v>
      </c>
      <c r="G311">
        <v>7.7</v>
      </c>
      <c r="H311">
        <f>Table13[[#This Row],[budget]]-Table13[[#This Row],[gross]]</f>
        <v>-143630478</v>
      </c>
      <c r="I311">
        <v>23000</v>
      </c>
      <c r="J311">
        <f>0.00001*Table13[[#This Row],[budget]]</f>
        <v>900.00000000000011</v>
      </c>
      <c r="K311" s="1">
        <f>0</f>
        <v>0</v>
      </c>
    </row>
    <row r="312" spans="1:11" x14ac:dyDescent="0.35">
      <c r="A312">
        <v>33048353</v>
      </c>
      <c r="B312" t="s">
        <v>2442</v>
      </c>
      <c r="C312">
        <v>301279</v>
      </c>
      <c r="D312">
        <v>589</v>
      </c>
      <c r="E312" t="s">
        <v>37</v>
      </c>
      <c r="F312">
        <v>65000000</v>
      </c>
      <c r="G312">
        <v>7.7</v>
      </c>
      <c r="H312">
        <f>Table13[[#This Row],[budget]]-Table13[[#This Row],[gross]]</f>
        <v>31951647</v>
      </c>
      <c r="I312">
        <v>12000</v>
      </c>
      <c r="J312">
        <f>0.00001*Table13[[#This Row],[budget]]</f>
        <v>650</v>
      </c>
      <c r="K312" s="1">
        <f>0</f>
        <v>0</v>
      </c>
    </row>
    <row r="313" spans="1:11" x14ac:dyDescent="0.35">
      <c r="A313">
        <v>104054514</v>
      </c>
      <c r="B313" t="s">
        <v>2540</v>
      </c>
      <c r="C313">
        <v>200359</v>
      </c>
      <c r="D313">
        <v>1009</v>
      </c>
      <c r="E313" t="s">
        <v>37</v>
      </c>
      <c r="F313">
        <v>80000000</v>
      </c>
      <c r="G313">
        <v>7.7</v>
      </c>
      <c r="H313">
        <f>Table13[[#This Row],[budget]]-Table13[[#This Row],[gross]]</f>
        <v>-24054514</v>
      </c>
      <c r="I313">
        <v>0</v>
      </c>
      <c r="J313">
        <f>0.00001*Table13[[#This Row],[budget]]</f>
        <v>800.00000000000011</v>
      </c>
      <c r="K313" s="1">
        <f>0</f>
        <v>0</v>
      </c>
    </row>
    <row r="314" spans="1:11" x14ac:dyDescent="0.35">
      <c r="A314">
        <v>38345403</v>
      </c>
      <c r="B314" t="s">
        <v>3287</v>
      </c>
      <c r="C314">
        <v>212085</v>
      </c>
      <c r="D314">
        <v>492</v>
      </c>
      <c r="E314" t="s">
        <v>37</v>
      </c>
      <c r="F314">
        <v>70000000</v>
      </c>
      <c r="G314">
        <v>7.7</v>
      </c>
      <c r="H314">
        <f>Table13[[#This Row],[budget]]-Table13[[#This Row],[gross]]</f>
        <v>31654597</v>
      </c>
      <c r="I314">
        <v>15000</v>
      </c>
      <c r="J314">
        <f>0.00001*Table13[[#This Row],[budget]]</f>
        <v>700.00000000000011</v>
      </c>
      <c r="K314" s="1">
        <f>0</f>
        <v>0</v>
      </c>
    </row>
    <row r="315" spans="1:11" x14ac:dyDescent="0.35">
      <c r="A315">
        <v>251501645</v>
      </c>
      <c r="B315" t="s">
        <v>3406</v>
      </c>
      <c r="C315">
        <v>385943</v>
      </c>
      <c r="D315">
        <v>296</v>
      </c>
      <c r="E315" t="s">
        <v>37</v>
      </c>
      <c r="F315">
        <v>69000000</v>
      </c>
      <c r="G315">
        <v>7.7</v>
      </c>
      <c r="H315">
        <f>Table13[[#This Row],[budget]]-Table13[[#This Row],[gross]]</f>
        <v>-182501645</v>
      </c>
      <c r="I315">
        <v>31000</v>
      </c>
      <c r="J315">
        <f>0.00001*Table13[[#This Row],[budget]]</f>
        <v>690</v>
      </c>
      <c r="K315" s="1">
        <f>0</f>
        <v>0</v>
      </c>
    </row>
    <row r="316" spans="1:11" hidden="1" x14ac:dyDescent="0.35">
      <c r="A316">
        <v>9213</v>
      </c>
      <c r="B316" t="s">
        <v>1879</v>
      </c>
      <c r="C316">
        <v>38690</v>
      </c>
      <c r="D316">
        <v>130</v>
      </c>
      <c r="E316" t="s">
        <v>1883</v>
      </c>
      <c r="F316">
        <v>94000000</v>
      </c>
      <c r="G316">
        <v>7.6</v>
      </c>
      <c r="H316">
        <f>Table13[[#This Row],[budget]]-Table13[[#This Row],[gross]]</f>
        <v>93990787</v>
      </c>
      <c r="I316">
        <v>13000</v>
      </c>
      <c r="J316">
        <f>0.00001*Table13[[#This Row],[budget]]</f>
        <v>940.00000000000011</v>
      </c>
      <c r="K316" s="1">
        <f>0</f>
        <v>0</v>
      </c>
    </row>
    <row r="317" spans="1:11" x14ac:dyDescent="0.35">
      <c r="A317">
        <v>210592590</v>
      </c>
      <c r="B317" t="s">
        <v>3763</v>
      </c>
      <c r="C317">
        <v>607235</v>
      </c>
      <c r="D317">
        <v>2073</v>
      </c>
      <c r="E317" t="s">
        <v>37</v>
      </c>
      <c r="F317">
        <v>65000000</v>
      </c>
      <c r="G317">
        <v>7.7</v>
      </c>
      <c r="H317">
        <f>Table13[[#This Row],[budget]]-Table13[[#This Row],[gross]]</f>
        <v>-145592590</v>
      </c>
      <c r="I317">
        <v>13000</v>
      </c>
      <c r="J317">
        <f>0.00001*Table13[[#This Row],[budget]]</f>
        <v>650</v>
      </c>
      <c r="K317" s="1">
        <f>0</f>
        <v>0</v>
      </c>
    </row>
    <row r="318" spans="1:11" x14ac:dyDescent="0.35">
      <c r="A318">
        <v>75280058</v>
      </c>
      <c r="B318" t="s">
        <v>3924</v>
      </c>
      <c r="C318">
        <v>143121</v>
      </c>
      <c r="D318">
        <v>279</v>
      </c>
      <c r="E318" t="s">
        <v>37</v>
      </c>
      <c r="F318">
        <v>60000000</v>
      </c>
      <c r="G318">
        <v>7.7</v>
      </c>
      <c r="H318">
        <f>Table13[[#This Row],[budget]]-Table13[[#This Row],[gross]]</f>
        <v>-15280058</v>
      </c>
      <c r="I318">
        <v>10000</v>
      </c>
      <c r="J318">
        <f>0.00001*Table13[[#This Row],[budget]]</f>
        <v>600</v>
      </c>
      <c r="K318" s="1">
        <f>0</f>
        <v>0</v>
      </c>
    </row>
    <row r="319" spans="1:11" x14ac:dyDescent="0.35">
      <c r="A319">
        <v>77862546</v>
      </c>
      <c r="B319" t="s">
        <v>3932</v>
      </c>
      <c r="C319">
        <v>266310</v>
      </c>
      <c r="D319">
        <v>690</v>
      </c>
      <c r="E319" t="s">
        <v>37</v>
      </c>
      <c r="F319">
        <v>70000000</v>
      </c>
      <c r="G319">
        <v>7.7</v>
      </c>
      <c r="H319">
        <f>Table13[[#This Row],[budget]]-Table13[[#This Row],[gross]]</f>
        <v>-7862546</v>
      </c>
      <c r="I319">
        <v>14000</v>
      </c>
      <c r="J319">
        <f>0.00001*Table13[[#This Row],[budget]]</f>
        <v>700.00000000000011</v>
      </c>
      <c r="K319" s="1">
        <f>0</f>
        <v>0</v>
      </c>
    </row>
    <row r="320" spans="1:11" x14ac:dyDescent="0.35">
      <c r="A320">
        <v>69951824</v>
      </c>
      <c r="B320" t="s">
        <v>4629</v>
      </c>
      <c r="C320">
        <v>232710</v>
      </c>
      <c r="D320">
        <v>599</v>
      </c>
      <c r="E320" t="s">
        <v>37</v>
      </c>
      <c r="F320">
        <v>55000000</v>
      </c>
      <c r="G320">
        <v>7.7</v>
      </c>
      <c r="H320">
        <f>Table13[[#This Row],[budget]]-Table13[[#This Row],[gross]]</f>
        <v>-14951824</v>
      </c>
      <c r="I320">
        <v>26000</v>
      </c>
      <c r="J320">
        <f>0.00001*Table13[[#This Row],[budget]]</f>
        <v>550</v>
      </c>
      <c r="K320" s="1">
        <f>0</f>
        <v>0</v>
      </c>
    </row>
    <row r="321" spans="1:11" x14ac:dyDescent="0.35">
      <c r="A321">
        <v>147637474</v>
      </c>
      <c r="B321" t="s">
        <v>4802</v>
      </c>
      <c r="C321">
        <v>224671</v>
      </c>
      <c r="D321">
        <v>470</v>
      </c>
      <c r="E321" t="s">
        <v>37</v>
      </c>
      <c r="F321">
        <v>50000000</v>
      </c>
      <c r="G321">
        <v>7.7</v>
      </c>
      <c r="H321">
        <f>Table13[[#This Row],[budget]]-Table13[[#This Row],[gross]]</f>
        <v>-97637474</v>
      </c>
      <c r="I321">
        <v>11000</v>
      </c>
      <c r="J321">
        <f>0.00001*Table13[[#This Row],[budget]]</f>
        <v>500.00000000000006</v>
      </c>
      <c r="K321" s="1">
        <f>0</f>
        <v>0</v>
      </c>
    </row>
    <row r="322" spans="1:11" x14ac:dyDescent="0.35">
      <c r="A322">
        <v>17114882</v>
      </c>
      <c r="B322" t="s">
        <v>5166</v>
      </c>
      <c r="C322">
        <v>189249</v>
      </c>
      <c r="D322">
        <v>398</v>
      </c>
      <c r="E322" t="s">
        <v>37</v>
      </c>
      <c r="F322">
        <v>25000000</v>
      </c>
      <c r="G322">
        <v>7.7</v>
      </c>
      <c r="H322">
        <f>Table13[[#This Row],[budget]]-Table13[[#This Row],[gross]]</f>
        <v>7885118</v>
      </c>
      <c r="I322">
        <v>0</v>
      </c>
      <c r="J322">
        <f>0.00001*Table13[[#This Row],[budget]]</f>
        <v>250.00000000000003</v>
      </c>
      <c r="K322" s="1">
        <f>0</f>
        <v>0</v>
      </c>
    </row>
    <row r="323" spans="1:11" x14ac:dyDescent="0.35">
      <c r="A323">
        <v>76261036</v>
      </c>
      <c r="B323" t="s">
        <v>5464</v>
      </c>
      <c r="C323">
        <v>305929</v>
      </c>
      <c r="D323">
        <v>633</v>
      </c>
      <c r="E323" t="s">
        <v>37</v>
      </c>
      <c r="F323">
        <v>45000000</v>
      </c>
      <c r="G323">
        <v>7.7</v>
      </c>
      <c r="H323">
        <f>Table13[[#This Row],[budget]]-Table13[[#This Row],[gross]]</f>
        <v>-31261036</v>
      </c>
      <c r="I323">
        <v>0</v>
      </c>
      <c r="J323">
        <f>0.00001*Table13[[#This Row],[budget]]</f>
        <v>450.00000000000006</v>
      </c>
      <c r="K323" s="1">
        <f>0</f>
        <v>0</v>
      </c>
    </row>
    <row r="324" spans="1:11" x14ac:dyDescent="0.35">
      <c r="A324">
        <v>59365105</v>
      </c>
      <c r="B324" t="s">
        <v>5510</v>
      </c>
      <c r="C324">
        <v>318634</v>
      </c>
      <c r="D324">
        <v>1004</v>
      </c>
      <c r="E324" t="s">
        <v>37</v>
      </c>
      <c r="F324">
        <v>45000000</v>
      </c>
      <c r="G324">
        <v>7.7</v>
      </c>
      <c r="H324">
        <f>Table13[[#This Row],[budget]]-Table13[[#This Row],[gross]]</f>
        <v>-14365105</v>
      </c>
      <c r="I324">
        <v>52000</v>
      </c>
      <c r="J324">
        <f>0.00001*Table13[[#This Row],[budget]]</f>
        <v>450.00000000000006</v>
      </c>
      <c r="K324" s="1">
        <f>0</f>
        <v>0</v>
      </c>
    </row>
    <row r="325" spans="1:11" x14ac:dyDescent="0.35">
      <c r="A325">
        <v>136019448</v>
      </c>
      <c r="B325" t="s">
        <v>5707</v>
      </c>
      <c r="C325">
        <v>452465</v>
      </c>
      <c r="D325">
        <v>695</v>
      </c>
      <c r="E325" t="s">
        <v>37</v>
      </c>
      <c r="F325">
        <v>44500000</v>
      </c>
      <c r="G325">
        <v>7.7</v>
      </c>
      <c r="H325">
        <f>Table13[[#This Row],[budget]]-Table13[[#This Row],[gross]]</f>
        <v>-91519448</v>
      </c>
      <c r="I325">
        <v>89000</v>
      </c>
      <c r="J325">
        <f>0.00001*Table13[[#This Row],[budget]]</f>
        <v>445.00000000000006</v>
      </c>
      <c r="K325" s="1">
        <f>0</f>
        <v>0</v>
      </c>
    </row>
    <row r="326" spans="1:11" x14ac:dyDescent="0.35">
      <c r="A326">
        <v>96917897</v>
      </c>
      <c r="B326" t="s">
        <v>5986</v>
      </c>
      <c r="C326">
        <v>479453</v>
      </c>
      <c r="D326">
        <v>696</v>
      </c>
      <c r="E326" t="s">
        <v>37</v>
      </c>
      <c r="F326">
        <v>40000000</v>
      </c>
      <c r="G326">
        <v>7.7</v>
      </c>
      <c r="H326">
        <f>Table13[[#This Row],[budget]]-Table13[[#This Row],[gross]]</f>
        <v>-56917897</v>
      </c>
      <c r="I326">
        <v>74000</v>
      </c>
      <c r="J326">
        <f>0.00001*Table13[[#This Row],[budget]]</f>
        <v>400.00000000000006</v>
      </c>
      <c r="K326" s="1">
        <f>0</f>
        <v>0</v>
      </c>
    </row>
    <row r="327" spans="1:11" x14ac:dyDescent="0.35">
      <c r="A327">
        <v>75305995</v>
      </c>
      <c r="B327" t="s">
        <v>6050</v>
      </c>
      <c r="C327">
        <v>110394</v>
      </c>
      <c r="D327">
        <v>433</v>
      </c>
      <c r="E327" t="s">
        <v>37</v>
      </c>
      <c r="F327">
        <v>40000000</v>
      </c>
      <c r="G327">
        <v>7.7</v>
      </c>
      <c r="H327">
        <f>Table13[[#This Row],[budget]]-Table13[[#This Row],[gross]]</f>
        <v>-35305995</v>
      </c>
      <c r="I327">
        <v>0</v>
      </c>
      <c r="J327">
        <f>0.00001*Table13[[#This Row],[budget]]</f>
        <v>400.00000000000006</v>
      </c>
      <c r="K327" s="1">
        <f>0</f>
        <v>0</v>
      </c>
    </row>
    <row r="328" spans="1:11" x14ac:dyDescent="0.35">
      <c r="A328">
        <v>54228104</v>
      </c>
      <c r="B328" t="s">
        <v>6125</v>
      </c>
      <c r="C328">
        <v>104991</v>
      </c>
      <c r="D328">
        <v>544</v>
      </c>
      <c r="E328" t="s">
        <v>37</v>
      </c>
      <c r="F328">
        <v>35000000</v>
      </c>
      <c r="G328">
        <v>7.7</v>
      </c>
      <c r="H328">
        <f>Table13[[#This Row],[budget]]-Table13[[#This Row],[gross]]</f>
        <v>-19228104</v>
      </c>
      <c r="I328">
        <v>0</v>
      </c>
      <c r="J328">
        <f>0.00001*Table13[[#This Row],[budget]]</f>
        <v>350.00000000000006</v>
      </c>
      <c r="K328" s="1">
        <f>0</f>
        <v>0</v>
      </c>
    </row>
    <row r="329" spans="1:11" x14ac:dyDescent="0.35">
      <c r="A329">
        <v>109712885</v>
      </c>
      <c r="B329" t="s">
        <v>6739</v>
      </c>
      <c r="C329">
        <v>146708</v>
      </c>
      <c r="D329">
        <v>362</v>
      </c>
      <c r="E329" t="s">
        <v>37</v>
      </c>
      <c r="F329">
        <v>35000000</v>
      </c>
      <c r="G329">
        <v>7.7</v>
      </c>
      <c r="H329">
        <f>Table13[[#This Row],[budget]]-Table13[[#This Row],[gross]]</f>
        <v>-74712885</v>
      </c>
      <c r="I329">
        <v>70000</v>
      </c>
      <c r="J329">
        <f>0.00001*Table13[[#This Row],[budget]]</f>
        <v>350.00000000000006</v>
      </c>
      <c r="K329" s="1">
        <f>0</f>
        <v>0</v>
      </c>
    </row>
    <row r="330" spans="1:11" x14ac:dyDescent="0.35">
      <c r="A330">
        <v>255950375</v>
      </c>
      <c r="B330" t="s">
        <v>6890</v>
      </c>
      <c r="C330">
        <v>223127</v>
      </c>
      <c r="D330">
        <v>420</v>
      </c>
      <c r="E330" t="s">
        <v>37</v>
      </c>
      <c r="F330">
        <v>29000000</v>
      </c>
      <c r="G330">
        <v>7.7</v>
      </c>
      <c r="H330">
        <f>Table13[[#This Row],[budget]]-Table13[[#This Row],[gross]]</f>
        <v>-226950375</v>
      </c>
      <c r="I330">
        <v>38000</v>
      </c>
      <c r="J330">
        <f>0.00001*Table13[[#This Row],[budget]]</f>
        <v>290</v>
      </c>
      <c r="K330" s="1">
        <f>0</f>
        <v>0</v>
      </c>
    </row>
    <row r="331" spans="1:11" x14ac:dyDescent="0.35">
      <c r="A331">
        <v>171031347</v>
      </c>
      <c r="B331" t="s">
        <v>6902</v>
      </c>
      <c r="C331">
        <v>240962</v>
      </c>
      <c r="D331">
        <v>724</v>
      </c>
      <c r="E331" t="s">
        <v>37</v>
      </c>
      <c r="F331">
        <v>38000000</v>
      </c>
      <c r="G331">
        <v>7.7</v>
      </c>
      <c r="H331">
        <f>Table13[[#This Row],[budget]]-Table13[[#This Row],[gross]]</f>
        <v>-133031347</v>
      </c>
      <c r="I331">
        <v>36000</v>
      </c>
      <c r="J331">
        <f>0.00001*Table13[[#This Row],[budget]]</f>
        <v>380.00000000000006</v>
      </c>
      <c r="K331" s="1">
        <f>0</f>
        <v>0</v>
      </c>
    </row>
    <row r="332" spans="1:11" x14ac:dyDescent="0.35">
      <c r="A332">
        <v>48169908</v>
      </c>
      <c r="B332" t="s">
        <v>6996</v>
      </c>
      <c r="C332">
        <v>63923</v>
      </c>
      <c r="D332">
        <v>156</v>
      </c>
      <c r="E332" t="s">
        <v>37</v>
      </c>
      <c r="F332">
        <v>33000000</v>
      </c>
      <c r="G332">
        <v>7.7</v>
      </c>
      <c r="H332">
        <f>Table13[[#This Row],[budget]]-Table13[[#This Row],[gross]]</f>
        <v>-15169908</v>
      </c>
      <c r="I332">
        <v>0</v>
      </c>
      <c r="J332">
        <f>0.00001*Table13[[#This Row],[budget]]</f>
        <v>330</v>
      </c>
      <c r="K332" s="1">
        <f>0</f>
        <v>0</v>
      </c>
    </row>
    <row r="333" spans="1:11" x14ac:dyDescent="0.35">
      <c r="A333">
        <v>56816662</v>
      </c>
      <c r="B333" t="s">
        <v>7808</v>
      </c>
      <c r="C333">
        <v>301149</v>
      </c>
      <c r="D333">
        <v>509</v>
      </c>
      <c r="E333" t="s">
        <v>37</v>
      </c>
      <c r="F333">
        <v>17000000</v>
      </c>
      <c r="G333">
        <v>7.7</v>
      </c>
      <c r="H333">
        <f>Table13[[#This Row],[budget]]-Table13[[#This Row],[gross]]</f>
        <v>-39816662</v>
      </c>
      <c r="I333">
        <v>78000</v>
      </c>
      <c r="J333">
        <f>0.00001*Table13[[#This Row],[budget]]</f>
        <v>170</v>
      </c>
      <c r="K333" s="1">
        <f>0</f>
        <v>0</v>
      </c>
    </row>
    <row r="334" spans="1:11" x14ac:dyDescent="0.35">
      <c r="A334">
        <v>18593156</v>
      </c>
      <c r="B334" t="s">
        <v>8255</v>
      </c>
      <c r="C334">
        <v>88682</v>
      </c>
      <c r="D334">
        <v>241</v>
      </c>
      <c r="E334" t="s">
        <v>37</v>
      </c>
      <c r="F334">
        <v>35000000</v>
      </c>
      <c r="G334">
        <v>7.7</v>
      </c>
      <c r="H334">
        <f>Table13[[#This Row],[budget]]-Table13[[#This Row],[gross]]</f>
        <v>16406844</v>
      </c>
      <c r="I334">
        <v>0</v>
      </c>
      <c r="J334">
        <f>0.00001*Table13[[#This Row],[budget]]</f>
        <v>350.00000000000006</v>
      </c>
      <c r="K334" s="1">
        <f>0</f>
        <v>0</v>
      </c>
    </row>
    <row r="335" spans="1:11" x14ac:dyDescent="0.35">
      <c r="A335">
        <v>48043505</v>
      </c>
      <c r="B335" t="s">
        <v>8383</v>
      </c>
      <c r="C335">
        <v>435864</v>
      </c>
      <c r="D335">
        <v>801</v>
      </c>
      <c r="E335" t="s">
        <v>37</v>
      </c>
      <c r="F335">
        <v>30000000</v>
      </c>
      <c r="G335">
        <v>7.7</v>
      </c>
      <c r="H335">
        <f>Table13[[#This Row],[budget]]-Table13[[#This Row],[gross]]</f>
        <v>-18043505</v>
      </c>
      <c r="I335">
        <v>36000</v>
      </c>
      <c r="J335">
        <f>0.00001*Table13[[#This Row],[budget]]</f>
        <v>300</v>
      </c>
      <c r="K335" s="1">
        <f>0</f>
        <v>0</v>
      </c>
    </row>
    <row r="336" spans="1:11" x14ac:dyDescent="0.35">
      <c r="A336">
        <v>14337579</v>
      </c>
      <c r="B336" t="s">
        <v>8563</v>
      </c>
      <c r="C336">
        <v>156929</v>
      </c>
      <c r="D336">
        <v>624</v>
      </c>
      <c r="E336" t="s">
        <v>37</v>
      </c>
      <c r="F336">
        <v>27000000</v>
      </c>
      <c r="G336">
        <v>7.7</v>
      </c>
      <c r="H336">
        <f>Table13[[#This Row],[budget]]-Table13[[#This Row],[gross]]</f>
        <v>12662421</v>
      </c>
      <c r="I336">
        <v>14000</v>
      </c>
      <c r="J336">
        <f>0.00001*Table13[[#This Row],[budget]]</f>
        <v>270</v>
      </c>
      <c r="K336" s="1">
        <f>0</f>
        <v>0</v>
      </c>
    </row>
    <row r="337" spans="1:11" x14ac:dyDescent="0.35">
      <c r="A337">
        <v>10769960</v>
      </c>
      <c r="B337" t="s">
        <v>9230</v>
      </c>
      <c r="C337">
        <v>21940</v>
      </c>
      <c r="D337">
        <v>256</v>
      </c>
      <c r="E337" t="s">
        <v>37</v>
      </c>
      <c r="F337">
        <v>25000000</v>
      </c>
      <c r="G337">
        <v>7.7</v>
      </c>
      <c r="H337">
        <f>Table13[[#This Row],[budget]]-Table13[[#This Row],[gross]]</f>
        <v>14230040</v>
      </c>
      <c r="I337">
        <v>0</v>
      </c>
      <c r="J337">
        <f>0.00001*Table13[[#This Row],[budget]]</f>
        <v>250.00000000000003</v>
      </c>
      <c r="K337" s="1">
        <f>0</f>
        <v>0</v>
      </c>
    </row>
    <row r="338" spans="1:11" x14ac:dyDescent="0.35">
      <c r="A338">
        <v>34700000</v>
      </c>
      <c r="B338" t="s">
        <v>9349</v>
      </c>
      <c r="C338">
        <v>52846</v>
      </c>
      <c r="D338">
        <v>143</v>
      </c>
      <c r="E338" t="s">
        <v>37</v>
      </c>
      <c r="F338">
        <v>14000000</v>
      </c>
      <c r="G338">
        <v>7.7</v>
      </c>
      <c r="H338">
        <f>Table13[[#This Row],[budget]]-Table13[[#This Row],[gross]]</f>
        <v>-20700000</v>
      </c>
      <c r="I338">
        <v>0</v>
      </c>
      <c r="J338">
        <f>0.00001*Table13[[#This Row],[budget]]</f>
        <v>140</v>
      </c>
      <c r="K338" s="1">
        <f>0</f>
        <v>0</v>
      </c>
    </row>
    <row r="339" spans="1:11" x14ac:dyDescent="0.35">
      <c r="A339">
        <v>75590286</v>
      </c>
      <c r="B339" t="s">
        <v>9468</v>
      </c>
      <c r="C339">
        <v>386217</v>
      </c>
      <c r="D339">
        <v>553</v>
      </c>
      <c r="E339" t="s">
        <v>37</v>
      </c>
      <c r="F339">
        <v>23600000</v>
      </c>
      <c r="G339">
        <v>7.7</v>
      </c>
      <c r="H339">
        <f>Table13[[#This Row],[budget]]-Table13[[#This Row],[gross]]</f>
        <v>-51990286</v>
      </c>
      <c r="I339">
        <v>26000</v>
      </c>
      <c r="J339">
        <f>0.00001*Table13[[#This Row],[budget]]</f>
        <v>236.00000000000003</v>
      </c>
      <c r="K339" s="1">
        <f>0</f>
        <v>0</v>
      </c>
    </row>
    <row r="340" spans="1:11" x14ac:dyDescent="0.35">
      <c r="A340">
        <v>128300000</v>
      </c>
      <c r="B340" t="s">
        <v>9868</v>
      </c>
      <c r="C340">
        <v>139288</v>
      </c>
      <c r="D340">
        <v>339</v>
      </c>
      <c r="E340" t="s">
        <v>37</v>
      </c>
      <c r="F340">
        <v>19400870</v>
      </c>
      <c r="G340">
        <v>7.7</v>
      </c>
      <c r="H340">
        <f>Table13[[#This Row],[budget]]-Table13[[#This Row],[gross]]</f>
        <v>-108899130</v>
      </c>
      <c r="I340">
        <v>0</v>
      </c>
      <c r="J340">
        <f>0.00001*Table13[[#This Row],[budget]]</f>
        <v>194.0087</v>
      </c>
      <c r="K340" s="1">
        <f>0</f>
        <v>0</v>
      </c>
    </row>
    <row r="341" spans="1:11" x14ac:dyDescent="0.35">
      <c r="A341">
        <v>16248701</v>
      </c>
      <c r="B341" t="s">
        <v>10288</v>
      </c>
      <c r="C341">
        <v>189683</v>
      </c>
      <c r="D341">
        <v>559</v>
      </c>
      <c r="E341" t="s">
        <v>37</v>
      </c>
      <c r="F341">
        <v>20000000</v>
      </c>
      <c r="G341">
        <v>7.7</v>
      </c>
      <c r="H341">
        <f>Table13[[#This Row],[budget]]-Table13[[#This Row],[gross]]</f>
        <v>3751299</v>
      </c>
      <c r="I341">
        <v>0</v>
      </c>
      <c r="J341">
        <f>0.00001*Table13[[#This Row],[budget]]</f>
        <v>200.00000000000003</v>
      </c>
      <c r="K341" s="1">
        <f>0</f>
        <v>0</v>
      </c>
    </row>
    <row r="342" spans="1:11" x14ac:dyDescent="0.35">
      <c r="A342">
        <v>22245861</v>
      </c>
      <c r="B342" t="s">
        <v>10728</v>
      </c>
      <c r="C342">
        <v>143251</v>
      </c>
      <c r="D342">
        <v>710</v>
      </c>
      <c r="E342" t="s">
        <v>37</v>
      </c>
      <c r="F342">
        <v>19000000</v>
      </c>
      <c r="G342">
        <v>7.7</v>
      </c>
      <c r="H342">
        <f>Table13[[#This Row],[budget]]-Table13[[#This Row],[gross]]</f>
        <v>-3245861</v>
      </c>
      <c r="I342">
        <v>0</v>
      </c>
      <c r="J342">
        <f>0.00001*Table13[[#This Row],[budget]]</f>
        <v>190.00000000000003</v>
      </c>
      <c r="K342" s="1">
        <f>0</f>
        <v>0</v>
      </c>
    </row>
    <row r="343" spans="1:11" x14ac:dyDescent="0.35">
      <c r="A343">
        <v>10562387</v>
      </c>
      <c r="B343" t="s">
        <v>10735</v>
      </c>
      <c r="C343">
        <v>213226</v>
      </c>
      <c r="D343">
        <v>648</v>
      </c>
      <c r="E343" t="s">
        <v>37</v>
      </c>
      <c r="F343">
        <v>18500000</v>
      </c>
      <c r="G343">
        <v>7.7</v>
      </c>
      <c r="H343">
        <f>Table13[[#This Row],[budget]]-Table13[[#This Row],[gross]]</f>
        <v>7937613</v>
      </c>
      <c r="I343">
        <v>15000</v>
      </c>
      <c r="J343">
        <f>0.00001*Table13[[#This Row],[budget]]</f>
        <v>185.00000000000003</v>
      </c>
      <c r="K343" s="1">
        <f>0</f>
        <v>0</v>
      </c>
    </row>
    <row r="344" spans="1:11" x14ac:dyDescent="0.35">
      <c r="A344">
        <v>42700000</v>
      </c>
      <c r="B344" t="s">
        <v>11270</v>
      </c>
      <c r="C344">
        <v>78392</v>
      </c>
      <c r="D344">
        <v>196</v>
      </c>
      <c r="E344" t="s">
        <v>37</v>
      </c>
      <c r="F344">
        <v>16500000</v>
      </c>
      <c r="G344">
        <v>7.7</v>
      </c>
      <c r="H344">
        <f>Table13[[#This Row],[budget]]-Table13[[#This Row],[gross]]</f>
        <v>-26200000</v>
      </c>
      <c r="I344">
        <v>0</v>
      </c>
      <c r="J344">
        <f>0.00001*Table13[[#This Row],[budget]]</f>
        <v>165</v>
      </c>
      <c r="K344" s="1">
        <f>0</f>
        <v>0</v>
      </c>
    </row>
    <row r="345" spans="1:11" x14ac:dyDescent="0.35">
      <c r="A345">
        <v>77324422</v>
      </c>
      <c r="B345" t="s">
        <v>11414</v>
      </c>
      <c r="C345">
        <v>178731</v>
      </c>
      <c r="D345">
        <v>261</v>
      </c>
      <c r="E345" t="s">
        <v>37</v>
      </c>
      <c r="F345">
        <v>26000000</v>
      </c>
      <c r="G345">
        <v>7.7</v>
      </c>
      <c r="H345">
        <f>Table13[[#This Row],[budget]]-Table13[[#This Row],[gross]]</f>
        <v>-51324422</v>
      </c>
      <c r="I345">
        <v>0</v>
      </c>
      <c r="J345">
        <f>0.00001*Table13[[#This Row],[budget]]</f>
        <v>260</v>
      </c>
      <c r="K345" s="1">
        <f>0</f>
        <v>0</v>
      </c>
    </row>
    <row r="346" spans="1:11" x14ac:dyDescent="0.35">
      <c r="A346">
        <v>40983001</v>
      </c>
      <c r="B346" t="s">
        <v>11641</v>
      </c>
      <c r="C346">
        <v>181025</v>
      </c>
      <c r="D346">
        <v>336</v>
      </c>
      <c r="E346" t="s">
        <v>37</v>
      </c>
      <c r="F346">
        <v>7000000</v>
      </c>
      <c r="G346">
        <v>7.7</v>
      </c>
      <c r="H346">
        <f>Table13[[#This Row],[budget]]-Table13[[#This Row],[gross]]</f>
        <v>-33983001</v>
      </c>
      <c r="I346">
        <v>38000</v>
      </c>
      <c r="J346">
        <f>0.00001*Table13[[#This Row],[budget]]</f>
        <v>70</v>
      </c>
      <c r="K346" s="1">
        <f>0</f>
        <v>0</v>
      </c>
    </row>
    <row r="347" spans="1:11" x14ac:dyDescent="0.35">
      <c r="A347">
        <v>35887263</v>
      </c>
      <c r="B347" t="s">
        <v>11649</v>
      </c>
      <c r="C347">
        <v>265507</v>
      </c>
      <c r="D347">
        <v>388</v>
      </c>
      <c r="E347" t="s">
        <v>37</v>
      </c>
      <c r="F347">
        <v>15000000</v>
      </c>
      <c r="G347">
        <v>7.7</v>
      </c>
      <c r="H347">
        <f>Table13[[#This Row],[budget]]-Table13[[#This Row],[gross]]</f>
        <v>-20887263</v>
      </c>
      <c r="I347">
        <v>90000</v>
      </c>
      <c r="J347">
        <f>0.00001*Table13[[#This Row],[budget]]</f>
        <v>150</v>
      </c>
      <c r="K347" s="1">
        <f>0</f>
        <v>0</v>
      </c>
    </row>
    <row r="348" spans="1:11" x14ac:dyDescent="0.35">
      <c r="A348">
        <v>23089926</v>
      </c>
      <c r="B348" t="s">
        <v>11742</v>
      </c>
      <c r="C348">
        <v>166269</v>
      </c>
      <c r="D348">
        <v>735</v>
      </c>
      <c r="E348" t="s">
        <v>37</v>
      </c>
      <c r="F348">
        <v>15000000</v>
      </c>
      <c r="G348">
        <v>7.7</v>
      </c>
      <c r="H348">
        <f>Table13[[#This Row],[budget]]-Table13[[#This Row],[gross]]</f>
        <v>-8089926</v>
      </c>
      <c r="I348">
        <v>0</v>
      </c>
      <c r="J348">
        <f>0.00001*Table13[[#This Row],[budget]]</f>
        <v>150</v>
      </c>
      <c r="K348" s="1">
        <f>0</f>
        <v>0</v>
      </c>
    </row>
    <row r="349" spans="1:11" x14ac:dyDescent="0.35">
      <c r="A349">
        <v>34700000</v>
      </c>
      <c r="B349" t="s">
        <v>9349</v>
      </c>
      <c r="C349">
        <v>52846</v>
      </c>
      <c r="D349">
        <v>143</v>
      </c>
      <c r="E349" t="s">
        <v>37</v>
      </c>
      <c r="F349">
        <v>14000000</v>
      </c>
      <c r="G349">
        <v>7.7</v>
      </c>
      <c r="H349">
        <f>Table13[[#This Row],[budget]]-Table13[[#This Row],[gross]]</f>
        <v>-20700000</v>
      </c>
      <c r="I349">
        <v>0</v>
      </c>
      <c r="J349">
        <f>0.00001*Table13[[#This Row],[budget]]</f>
        <v>140</v>
      </c>
      <c r="K349" s="1">
        <f>0</f>
        <v>0</v>
      </c>
    </row>
    <row r="350" spans="1:11" x14ac:dyDescent="0.35">
      <c r="A350">
        <v>1752214</v>
      </c>
      <c r="B350" t="s">
        <v>12268</v>
      </c>
      <c r="C350">
        <v>60460</v>
      </c>
      <c r="D350">
        <v>104</v>
      </c>
      <c r="E350" t="s">
        <v>37</v>
      </c>
      <c r="F350">
        <v>14000000</v>
      </c>
      <c r="G350">
        <v>7.7</v>
      </c>
      <c r="H350">
        <f>Table13[[#This Row],[budget]]-Table13[[#This Row],[gross]]</f>
        <v>12247786</v>
      </c>
      <c r="I350">
        <v>14000</v>
      </c>
      <c r="J350">
        <f>0.00001*Table13[[#This Row],[budget]]</f>
        <v>140</v>
      </c>
      <c r="K350" s="1">
        <f>0</f>
        <v>0</v>
      </c>
    </row>
    <row r="351" spans="1:11" x14ac:dyDescent="0.35">
      <c r="A351">
        <v>83025853</v>
      </c>
      <c r="B351" t="s">
        <v>12271</v>
      </c>
      <c r="C351">
        <v>259837</v>
      </c>
      <c r="D351">
        <v>2254</v>
      </c>
      <c r="E351" t="s">
        <v>37</v>
      </c>
      <c r="F351">
        <v>14000000</v>
      </c>
      <c r="G351">
        <v>7.7</v>
      </c>
      <c r="H351">
        <f>Table13[[#This Row],[budget]]-Table13[[#This Row],[gross]]</f>
        <v>-69025853</v>
      </c>
      <c r="I351">
        <v>13000</v>
      </c>
      <c r="J351">
        <f>0.00001*Table13[[#This Row],[budget]]</f>
        <v>140</v>
      </c>
      <c r="K351" s="1">
        <f>0</f>
        <v>0</v>
      </c>
    </row>
    <row r="352" spans="1:11" x14ac:dyDescent="0.35">
      <c r="A352">
        <v>23947</v>
      </c>
      <c r="B352" t="s">
        <v>12370</v>
      </c>
      <c r="C352">
        <v>357579</v>
      </c>
      <c r="D352">
        <v>1100</v>
      </c>
      <c r="E352" t="s">
        <v>37</v>
      </c>
      <c r="F352">
        <v>13000000</v>
      </c>
      <c r="G352">
        <v>7.7</v>
      </c>
      <c r="H352">
        <f>Table13[[#This Row],[budget]]-Table13[[#This Row],[gross]]</f>
        <v>12976053</v>
      </c>
      <c r="I352">
        <v>15000</v>
      </c>
      <c r="J352">
        <f>0.00001*Table13[[#This Row],[budget]]</f>
        <v>130</v>
      </c>
      <c r="K352" s="1">
        <f>0</f>
        <v>0</v>
      </c>
    </row>
    <row r="353" spans="1:11" x14ac:dyDescent="0.35">
      <c r="A353">
        <v>25440971</v>
      </c>
      <c r="B353" t="s">
        <v>12412</v>
      </c>
      <c r="C353">
        <v>289508</v>
      </c>
      <c r="D353">
        <v>611</v>
      </c>
      <c r="E353" t="s">
        <v>37</v>
      </c>
      <c r="F353">
        <v>15000000</v>
      </c>
      <c r="G353">
        <v>7.7</v>
      </c>
      <c r="H353">
        <f>Table13[[#This Row],[budget]]-Table13[[#This Row],[gross]]</f>
        <v>-10440971</v>
      </c>
      <c r="I353">
        <v>109000</v>
      </c>
      <c r="J353">
        <f>0.00001*Table13[[#This Row],[budget]]</f>
        <v>150</v>
      </c>
      <c r="K353" s="1">
        <f>0</f>
        <v>0</v>
      </c>
    </row>
    <row r="354" spans="1:11" x14ac:dyDescent="0.35">
      <c r="A354">
        <v>78900000</v>
      </c>
      <c r="B354" t="s">
        <v>12668</v>
      </c>
      <c r="C354">
        <v>91414</v>
      </c>
      <c r="D354">
        <v>359</v>
      </c>
      <c r="E354" t="s">
        <v>37</v>
      </c>
      <c r="F354">
        <v>11000000</v>
      </c>
      <c r="G354">
        <v>7.7</v>
      </c>
      <c r="H354">
        <f>Table13[[#This Row],[budget]]-Table13[[#This Row],[gross]]</f>
        <v>-67900000</v>
      </c>
      <c r="I354">
        <v>0</v>
      </c>
      <c r="J354">
        <f>0.00001*Table13[[#This Row],[budget]]</f>
        <v>110.00000000000001</v>
      </c>
      <c r="K354" s="1">
        <f>0</f>
        <v>0</v>
      </c>
    </row>
    <row r="355" spans="1:11" x14ac:dyDescent="0.35">
      <c r="A355">
        <v>27281507</v>
      </c>
      <c r="B355" t="s">
        <v>12756</v>
      </c>
      <c r="C355">
        <v>33850</v>
      </c>
      <c r="D355">
        <v>147</v>
      </c>
      <c r="E355" t="s">
        <v>37</v>
      </c>
      <c r="F355">
        <v>12000000</v>
      </c>
      <c r="G355">
        <v>7.7</v>
      </c>
      <c r="H355">
        <f>Table13[[#This Row],[budget]]-Table13[[#This Row],[gross]]</f>
        <v>-15281507</v>
      </c>
      <c r="I355">
        <v>0</v>
      </c>
      <c r="J355">
        <f>0.00001*Table13[[#This Row],[budget]]</f>
        <v>120.00000000000001</v>
      </c>
      <c r="K355" s="1">
        <f>0</f>
        <v>0</v>
      </c>
    </row>
    <row r="356" spans="1:11" x14ac:dyDescent="0.35">
      <c r="A356">
        <v>4068087</v>
      </c>
      <c r="B356" t="s">
        <v>13133</v>
      </c>
      <c r="C356">
        <v>2164</v>
      </c>
      <c r="D356">
        <v>74</v>
      </c>
      <c r="E356" t="s">
        <v>37</v>
      </c>
      <c r="F356">
        <v>17000000</v>
      </c>
      <c r="G356">
        <v>7.7</v>
      </c>
      <c r="H356">
        <f>Table13[[#This Row],[budget]]-Table13[[#This Row],[gross]]</f>
        <v>12931913</v>
      </c>
      <c r="I356">
        <v>0</v>
      </c>
      <c r="J356">
        <f>0.00001*Table13[[#This Row],[budget]]</f>
        <v>170</v>
      </c>
      <c r="K356" s="1">
        <f>0</f>
        <v>0</v>
      </c>
    </row>
    <row r="357" spans="1:11" x14ac:dyDescent="0.35">
      <c r="A357">
        <v>3753806</v>
      </c>
      <c r="B357" t="s">
        <v>13137</v>
      </c>
      <c r="C357">
        <v>20307</v>
      </c>
      <c r="D357">
        <v>165</v>
      </c>
      <c r="E357" t="s">
        <v>37</v>
      </c>
      <c r="F357">
        <v>11000000</v>
      </c>
      <c r="G357">
        <v>7.7</v>
      </c>
      <c r="H357">
        <f>Table13[[#This Row],[budget]]-Table13[[#This Row],[gross]]</f>
        <v>7246194</v>
      </c>
      <c r="I357">
        <v>0</v>
      </c>
      <c r="J357">
        <f>0.00001*Table13[[#This Row],[budget]]</f>
        <v>110.00000000000001</v>
      </c>
      <c r="K357" s="1">
        <f>0</f>
        <v>0</v>
      </c>
    </row>
    <row r="358" spans="1:11" x14ac:dyDescent="0.35">
      <c r="A358">
        <v>17096053</v>
      </c>
      <c r="B358" t="s">
        <v>13388</v>
      </c>
      <c r="C358">
        <v>134458</v>
      </c>
      <c r="D358">
        <v>640</v>
      </c>
      <c r="E358" t="s">
        <v>37</v>
      </c>
      <c r="F358">
        <v>9000000</v>
      </c>
      <c r="G358">
        <v>7.7</v>
      </c>
      <c r="H358">
        <f>Table13[[#This Row],[budget]]-Table13[[#This Row],[gross]]</f>
        <v>-8096053</v>
      </c>
      <c r="I358">
        <v>5000</v>
      </c>
      <c r="J358">
        <f>0.00001*Table13[[#This Row],[budget]]</f>
        <v>90.000000000000014</v>
      </c>
      <c r="K358" s="1">
        <f>0</f>
        <v>0</v>
      </c>
    </row>
    <row r="359" spans="1:11" x14ac:dyDescent="0.35">
      <c r="A359">
        <v>10161099</v>
      </c>
      <c r="B359" t="s">
        <v>13863</v>
      </c>
      <c r="C359">
        <v>23441</v>
      </c>
      <c r="D359">
        <v>108</v>
      </c>
      <c r="E359" t="s">
        <v>37</v>
      </c>
      <c r="F359">
        <v>9000000</v>
      </c>
      <c r="G359">
        <v>7.7</v>
      </c>
      <c r="H359">
        <f>Table13[[#This Row],[budget]]-Table13[[#This Row],[gross]]</f>
        <v>-1161099</v>
      </c>
      <c r="I359">
        <v>0</v>
      </c>
      <c r="J359">
        <f>0.00001*Table13[[#This Row],[budget]]</f>
        <v>90.000000000000014</v>
      </c>
      <c r="K359" s="1">
        <f>0</f>
        <v>0</v>
      </c>
    </row>
    <row r="360" spans="1:11" x14ac:dyDescent="0.35">
      <c r="A360">
        <v>34963967</v>
      </c>
      <c r="B360" t="s">
        <v>14059</v>
      </c>
      <c r="C360">
        <v>270441</v>
      </c>
      <c r="D360">
        <v>378</v>
      </c>
      <c r="E360" t="s">
        <v>37</v>
      </c>
      <c r="F360">
        <v>8000000</v>
      </c>
      <c r="G360">
        <v>7.7</v>
      </c>
      <c r="H360">
        <f>Table13[[#This Row],[budget]]-Table13[[#This Row],[gross]]</f>
        <v>-26963967</v>
      </c>
      <c r="I360">
        <v>40000</v>
      </c>
      <c r="J360">
        <f>0.00001*Table13[[#This Row],[budget]]</f>
        <v>80</v>
      </c>
      <c r="K360" s="1">
        <f>0</f>
        <v>0</v>
      </c>
    </row>
    <row r="361" spans="1:11" x14ac:dyDescent="0.35">
      <c r="A361">
        <v>686383</v>
      </c>
      <c r="B361" t="s">
        <v>14182</v>
      </c>
      <c r="C361">
        <v>22811</v>
      </c>
      <c r="D361">
        <v>71</v>
      </c>
      <c r="E361" t="s">
        <v>37</v>
      </c>
      <c r="F361">
        <v>6500000</v>
      </c>
      <c r="G361">
        <v>7.7</v>
      </c>
      <c r="H361">
        <f>Table13[[#This Row],[budget]]-Table13[[#This Row],[gross]]</f>
        <v>5813617</v>
      </c>
      <c r="I361">
        <v>11000</v>
      </c>
      <c r="J361">
        <f>0.00001*Table13[[#This Row],[budget]]</f>
        <v>65</v>
      </c>
      <c r="K361" s="1">
        <f>0</f>
        <v>0</v>
      </c>
    </row>
    <row r="362" spans="1:11" x14ac:dyDescent="0.35">
      <c r="A362">
        <v>32391374</v>
      </c>
      <c r="B362" t="s">
        <v>14345</v>
      </c>
      <c r="C362">
        <v>376600</v>
      </c>
      <c r="D362">
        <v>494</v>
      </c>
      <c r="E362" t="s">
        <v>37</v>
      </c>
      <c r="F362">
        <v>7500000</v>
      </c>
      <c r="G362">
        <v>7.7</v>
      </c>
      <c r="H362">
        <f>Table13[[#This Row],[budget]]-Table13[[#This Row],[gross]]</f>
        <v>-24891374</v>
      </c>
      <c r="I362">
        <v>40000</v>
      </c>
      <c r="J362">
        <f>0.00001*Table13[[#This Row],[budget]]</f>
        <v>75</v>
      </c>
      <c r="K362" s="1">
        <f>0</f>
        <v>0</v>
      </c>
    </row>
    <row r="363" spans="1:11" x14ac:dyDescent="0.35">
      <c r="A363">
        <v>7993039</v>
      </c>
      <c r="B363" t="s">
        <v>14559</v>
      </c>
      <c r="C363">
        <v>120036</v>
      </c>
      <c r="D363">
        <v>408</v>
      </c>
      <c r="E363" t="s">
        <v>37</v>
      </c>
      <c r="F363">
        <v>6900000</v>
      </c>
      <c r="G363">
        <v>7.7</v>
      </c>
      <c r="H363">
        <f>Table13[[#This Row],[budget]]-Table13[[#This Row],[gross]]</f>
        <v>-1093039</v>
      </c>
      <c r="I363">
        <v>10000</v>
      </c>
      <c r="J363">
        <f>0.00001*Table13[[#This Row],[budget]]</f>
        <v>69</v>
      </c>
      <c r="K363" s="1">
        <f>0</f>
        <v>0</v>
      </c>
    </row>
    <row r="364" spans="1:11" x14ac:dyDescent="0.35">
      <c r="A364">
        <v>6173485</v>
      </c>
      <c r="B364" t="s">
        <v>14644</v>
      </c>
      <c r="C364">
        <v>10672</v>
      </c>
      <c r="D364">
        <v>84</v>
      </c>
      <c r="E364" t="s">
        <v>37</v>
      </c>
      <c r="F364">
        <v>7000000</v>
      </c>
      <c r="G364">
        <v>7.7</v>
      </c>
      <c r="H364">
        <f>Table13[[#This Row],[budget]]-Table13[[#This Row],[gross]]</f>
        <v>826515</v>
      </c>
      <c r="I364">
        <v>802</v>
      </c>
      <c r="J364">
        <f>0.00001*Table13[[#This Row],[budget]]</f>
        <v>70</v>
      </c>
      <c r="K364" s="1">
        <f>0</f>
        <v>0</v>
      </c>
    </row>
    <row r="365" spans="1:11" hidden="1" x14ac:dyDescent="0.35">
      <c r="A365">
        <v>72515360</v>
      </c>
      <c r="B365" t="s">
        <v>2154</v>
      </c>
      <c r="C365">
        <v>86152</v>
      </c>
      <c r="D365">
        <v>411</v>
      </c>
      <c r="E365" t="s">
        <v>2158</v>
      </c>
      <c r="F365">
        <v>80000000</v>
      </c>
      <c r="G365">
        <v>6.4</v>
      </c>
      <c r="H365">
        <f>Table13[[#This Row],[budget]]-Table13[[#This Row],[gross]]</f>
        <v>7484640</v>
      </c>
      <c r="I365">
        <v>0</v>
      </c>
      <c r="J365">
        <f>0.00001*Table13[[#This Row],[budget]]</f>
        <v>800.00000000000011</v>
      </c>
      <c r="K365" s="1">
        <f>0</f>
        <v>0</v>
      </c>
    </row>
    <row r="366" spans="1:11" x14ac:dyDescent="0.35">
      <c r="A366">
        <v>871577</v>
      </c>
      <c r="B366" t="s">
        <v>14670</v>
      </c>
      <c r="C366">
        <v>51353</v>
      </c>
      <c r="D366">
        <v>143</v>
      </c>
      <c r="E366" t="s">
        <v>37</v>
      </c>
      <c r="F366">
        <v>4500000</v>
      </c>
      <c r="G366">
        <v>7.7</v>
      </c>
      <c r="H366">
        <f>Table13[[#This Row],[budget]]-Table13[[#This Row],[gross]]</f>
        <v>3628423</v>
      </c>
      <c r="I366">
        <v>13000</v>
      </c>
      <c r="J366">
        <f>0.00001*Table13[[#This Row],[budget]]</f>
        <v>45.000000000000007</v>
      </c>
      <c r="K366" s="1">
        <f>0</f>
        <v>0</v>
      </c>
    </row>
    <row r="367" spans="1:11" x14ac:dyDescent="0.35">
      <c r="A367">
        <v>17605861</v>
      </c>
      <c r="B367" t="s">
        <v>14794</v>
      </c>
      <c r="C367">
        <v>145580</v>
      </c>
      <c r="D367">
        <v>351</v>
      </c>
      <c r="E367" t="s">
        <v>37</v>
      </c>
      <c r="F367">
        <v>6000000</v>
      </c>
      <c r="G367">
        <v>7.7</v>
      </c>
      <c r="H367">
        <f>Table13[[#This Row],[budget]]-Table13[[#This Row],[gross]]</f>
        <v>-11605861</v>
      </c>
      <c r="I367">
        <v>0</v>
      </c>
      <c r="J367">
        <f>0.00001*Table13[[#This Row],[budget]]</f>
        <v>60.000000000000007</v>
      </c>
      <c r="K367" s="1">
        <f>0</f>
        <v>0</v>
      </c>
    </row>
    <row r="368" spans="1:11" x14ac:dyDescent="0.35">
      <c r="A368">
        <v>35811509</v>
      </c>
      <c r="B368" t="s">
        <v>14968</v>
      </c>
      <c r="C368">
        <v>43013</v>
      </c>
      <c r="D368">
        <v>104</v>
      </c>
      <c r="E368" t="s">
        <v>37</v>
      </c>
      <c r="F368">
        <v>5500000</v>
      </c>
      <c r="G368">
        <v>7.7</v>
      </c>
      <c r="H368">
        <f>Table13[[#This Row],[budget]]-Table13[[#This Row],[gross]]</f>
        <v>-30311509</v>
      </c>
      <c r="I368">
        <v>0</v>
      </c>
      <c r="J368">
        <f>0.00001*Table13[[#This Row],[budget]]</f>
        <v>55.000000000000007</v>
      </c>
      <c r="K368" s="1">
        <f>0</f>
        <v>0</v>
      </c>
    </row>
    <row r="369" spans="1:11" x14ac:dyDescent="0.35">
      <c r="A369">
        <v>21994911</v>
      </c>
      <c r="B369" t="s">
        <v>15134</v>
      </c>
      <c r="C369">
        <v>98354</v>
      </c>
      <c r="D369">
        <v>433</v>
      </c>
      <c r="E369" t="s">
        <v>37</v>
      </c>
      <c r="F369">
        <v>5000000</v>
      </c>
      <c r="G369">
        <v>7.7</v>
      </c>
      <c r="H369">
        <f>Table13[[#This Row],[budget]]-Table13[[#This Row],[gross]]</f>
        <v>-16994911</v>
      </c>
      <c r="I369">
        <v>0</v>
      </c>
      <c r="J369">
        <f>0.00001*Table13[[#This Row],[budget]]</f>
        <v>50.000000000000007</v>
      </c>
      <c r="K369" s="1">
        <f>0</f>
        <v>0</v>
      </c>
    </row>
    <row r="370" spans="1:11" x14ac:dyDescent="0.35">
      <c r="A370">
        <v>4306697</v>
      </c>
      <c r="B370" t="s">
        <v>15303</v>
      </c>
      <c r="C370">
        <v>26720</v>
      </c>
      <c r="D370">
        <v>196</v>
      </c>
      <c r="E370" t="s">
        <v>37</v>
      </c>
      <c r="F370">
        <v>5000000</v>
      </c>
      <c r="G370">
        <v>7.7</v>
      </c>
      <c r="H370">
        <f>Table13[[#This Row],[budget]]-Table13[[#This Row],[gross]]</f>
        <v>693303</v>
      </c>
      <c r="I370">
        <v>920</v>
      </c>
      <c r="J370">
        <f>0.00001*Table13[[#This Row],[budget]]</f>
        <v>50.000000000000007</v>
      </c>
      <c r="K370" s="1">
        <f>0</f>
        <v>0</v>
      </c>
    </row>
    <row r="371" spans="1:11" x14ac:dyDescent="0.35">
      <c r="A371">
        <v>1082044</v>
      </c>
      <c r="B371" t="s">
        <v>15334</v>
      </c>
      <c r="C371">
        <v>281649</v>
      </c>
      <c r="D371">
        <v>458</v>
      </c>
      <c r="E371" t="s">
        <v>37</v>
      </c>
      <c r="F371">
        <v>5000000</v>
      </c>
      <c r="G371">
        <v>7.7</v>
      </c>
      <c r="H371">
        <f>Table13[[#This Row],[budget]]-Table13[[#This Row],[gross]]</f>
        <v>3917956</v>
      </c>
      <c r="I371">
        <v>21000</v>
      </c>
      <c r="J371">
        <f>0.00001*Table13[[#This Row],[budget]]</f>
        <v>50.000000000000007</v>
      </c>
      <c r="K371" s="1">
        <f>0</f>
        <v>0</v>
      </c>
    </row>
    <row r="372" spans="1:11" x14ac:dyDescent="0.35">
      <c r="A372">
        <v>13060843</v>
      </c>
      <c r="B372" t="s">
        <v>15450</v>
      </c>
      <c r="C372">
        <v>149528</v>
      </c>
      <c r="D372">
        <v>454</v>
      </c>
      <c r="E372" t="s">
        <v>37</v>
      </c>
      <c r="F372">
        <v>15000000</v>
      </c>
      <c r="G372">
        <v>7.7</v>
      </c>
      <c r="H372">
        <f>Table13[[#This Row],[budget]]-Table13[[#This Row],[gross]]</f>
        <v>1939157</v>
      </c>
      <c r="I372">
        <v>0</v>
      </c>
      <c r="J372">
        <f>0.00001*Table13[[#This Row],[budget]]</f>
        <v>150</v>
      </c>
      <c r="K372" s="1">
        <f>0</f>
        <v>0</v>
      </c>
    </row>
    <row r="373" spans="1:11" x14ac:dyDescent="0.35">
      <c r="A373">
        <v>12995673</v>
      </c>
      <c r="B373" t="s">
        <v>16303</v>
      </c>
      <c r="C373">
        <v>52286</v>
      </c>
      <c r="D373">
        <v>345</v>
      </c>
      <c r="E373" t="s">
        <v>37</v>
      </c>
      <c r="F373">
        <v>2500000</v>
      </c>
      <c r="G373">
        <v>7.7</v>
      </c>
      <c r="H373">
        <f>Table13[[#This Row],[budget]]-Table13[[#This Row],[gross]]</f>
        <v>-10495673</v>
      </c>
      <c r="I373">
        <v>24000</v>
      </c>
      <c r="J373">
        <f>0.00001*Table13[[#This Row],[budget]]</f>
        <v>25.000000000000004</v>
      </c>
      <c r="K373" s="1">
        <f>0</f>
        <v>0</v>
      </c>
    </row>
    <row r="374" spans="1:11" x14ac:dyDescent="0.35">
      <c r="A374">
        <v>327919</v>
      </c>
      <c r="B374" t="s">
        <v>16351</v>
      </c>
      <c r="C374">
        <v>99177</v>
      </c>
      <c r="D374">
        <v>192</v>
      </c>
      <c r="E374" t="s">
        <v>37</v>
      </c>
      <c r="F374">
        <v>1500000</v>
      </c>
      <c r="G374">
        <v>7.7</v>
      </c>
      <c r="H374">
        <f>Table13[[#This Row],[budget]]-Table13[[#This Row],[gross]]</f>
        <v>1172081</v>
      </c>
      <c r="I374">
        <v>11000</v>
      </c>
      <c r="J374">
        <f>0.00001*Table13[[#This Row],[budget]]</f>
        <v>15.000000000000002</v>
      </c>
      <c r="K374" s="1">
        <f>0</f>
        <v>0</v>
      </c>
    </row>
    <row r="375" spans="1:11" x14ac:dyDescent="0.35">
      <c r="A375">
        <v>7927</v>
      </c>
      <c r="B375" t="s">
        <v>16607</v>
      </c>
      <c r="C375">
        <v>19236</v>
      </c>
      <c r="D375">
        <v>175</v>
      </c>
      <c r="E375" t="s">
        <v>37</v>
      </c>
      <c r="F375">
        <v>2300000</v>
      </c>
      <c r="G375">
        <v>7.7</v>
      </c>
      <c r="H375">
        <f>Table13[[#This Row],[budget]]-Table13[[#This Row],[gross]]</f>
        <v>2292073</v>
      </c>
      <c r="I375">
        <v>0</v>
      </c>
      <c r="J375">
        <f>0.00001*Table13[[#This Row],[budget]]</f>
        <v>23.000000000000004</v>
      </c>
      <c r="K375" s="1">
        <f>0</f>
        <v>0</v>
      </c>
    </row>
    <row r="376" spans="1:11" x14ac:dyDescent="0.35">
      <c r="A376">
        <v>184925485</v>
      </c>
      <c r="B376" t="s">
        <v>16863</v>
      </c>
      <c r="C376">
        <v>133348</v>
      </c>
      <c r="D376">
        <v>204</v>
      </c>
      <c r="E376" t="s">
        <v>37</v>
      </c>
      <c r="F376">
        <v>2000000</v>
      </c>
      <c r="G376">
        <v>7.7</v>
      </c>
      <c r="H376">
        <f>Table13[[#This Row],[budget]]-Table13[[#This Row],[gross]]</f>
        <v>-182925485</v>
      </c>
      <c r="I376">
        <v>0</v>
      </c>
      <c r="J376">
        <f>0.00001*Table13[[#This Row],[budget]]</f>
        <v>20</v>
      </c>
      <c r="K376" s="1">
        <f>0</f>
        <v>0</v>
      </c>
    </row>
    <row r="377" spans="1:11" x14ac:dyDescent="0.35">
      <c r="A377">
        <v>55153403</v>
      </c>
      <c r="B377" t="s">
        <v>16928</v>
      </c>
      <c r="C377">
        <v>299127</v>
      </c>
      <c r="D377">
        <v>1509</v>
      </c>
      <c r="E377" t="s">
        <v>37</v>
      </c>
      <c r="F377">
        <v>1200000</v>
      </c>
      <c r="G377">
        <v>7.7</v>
      </c>
      <c r="H377">
        <f>Table13[[#This Row],[budget]]-Table13[[#This Row],[gross]]</f>
        <v>-53953403</v>
      </c>
      <c r="I377">
        <v>0</v>
      </c>
      <c r="J377">
        <f>0.00001*Table13[[#This Row],[budget]]</f>
        <v>12.000000000000002</v>
      </c>
      <c r="K377" s="1">
        <f>0</f>
        <v>0</v>
      </c>
    </row>
    <row r="378" spans="1:11" x14ac:dyDescent="0.35">
      <c r="A378">
        <v>9180275</v>
      </c>
      <c r="B378" t="s">
        <v>16938</v>
      </c>
      <c r="C378">
        <v>22145</v>
      </c>
      <c r="D378">
        <v>231</v>
      </c>
      <c r="E378" t="s">
        <v>37</v>
      </c>
      <c r="F378">
        <v>1200000</v>
      </c>
      <c r="G378">
        <v>7.7</v>
      </c>
      <c r="H378">
        <f>Table13[[#This Row],[budget]]-Table13[[#This Row],[gross]]</f>
        <v>-7980275</v>
      </c>
      <c r="I378">
        <v>756</v>
      </c>
      <c r="J378">
        <f>0.00001*Table13[[#This Row],[budget]]</f>
        <v>12.000000000000002</v>
      </c>
      <c r="K378" s="1">
        <f>0</f>
        <v>0</v>
      </c>
    </row>
    <row r="379" spans="1:11" x14ac:dyDescent="0.35">
      <c r="A379">
        <v>1677838</v>
      </c>
      <c r="B379" t="s">
        <v>17130</v>
      </c>
      <c r="C379">
        <v>11283</v>
      </c>
      <c r="D379">
        <v>155</v>
      </c>
      <c r="E379" t="s">
        <v>37</v>
      </c>
      <c r="F379">
        <v>1000000</v>
      </c>
      <c r="G379">
        <v>7.7</v>
      </c>
      <c r="H379">
        <f>Table13[[#This Row],[budget]]-Table13[[#This Row],[gross]]</f>
        <v>-677838</v>
      </c>
      <c r="I379">
        <v>0</v>
      </c>
      <c r="J379">
        <f>0.00001*Table13[[#This Row],[budget]]</f>
        <v>10</v>
      </c>
      <c r="K379" s="1">
        <f>0</f>
        <v>0</v>
      </c>
    </row>
    <row r="380" spans="1:11" x14ac:dyDescent="0.35">
      <c r="A380">
        <v>274661</v>
      </c>
      <c r="B380" t="s">
        <v>17183</v>
      </c>
      <c r="C380">
        <v>10564</v>
      </c>
      <c r="D380">
        <v>40</v>
      </c>
      <c r="E380" t="s">
        <v>37</v>
      </c>
      <c r="F380">
        <v>1000000</v>
      </c>
      <c r="G380">
        <v>7.7</v>
      </c>
      <c r="H380">
        <f>Table13[[#This Row],[budget]]-Table13[[#This Row],[gross]]</f>
        <v>725339</v>
      </c>
      <c r="I380">
        <v>0</v>
      </c>
      <c r="J380">
        <f>0.00001*Table13[[#This Row],[budget]]</f>
        <v>10</v>
      </c>
      <c r="K380" s="1">
        <f>0</f>
        <v>0</v>
      </c>
    </row>
    <row r="381" spans="1:11" x14ac:dyDescent="0.35">
      <c r="A381">
        <v>515005</v>
      </c>
      <c r="B381" t="s">
        <v>17463</v>
      </c>
      <c r="C381">
        <v>31429</v>
      </c>
      <c r="D381">
        <v>219</v>
      </c>
      <c r="E381" t="s">
        <v>37</v>
      </c>
      <c r="F381">
        <v>560000</v>
      </c>
      <c r="G381">
        <v>7.7</v>
      </c>
      <c r="H381">
        <f>Table13[[#This Row],[budget]]-Table13[[#This Row],[gross]]</f>
        <v>44995</v>
      </c>
      <c r="I381">
        <v>0</v>
      </c>
      <c r="J381">
        <f>0.00001*Table13[[#This Row],[budget]]</f>
        <v>5.6000000000000005</v>
      </c>
      <c r="K381" s="1">
        <f>0</f>
        <v>0</v>
      </c>
    </row>
    <row r="382" spans="1:11" x14ac:dyDescent="0.35">
      <c r="A382">
        <v>5739376</v>
      </c>
      <c r="B382" t="s">
        <v>17494</v>
      </c>
      <c r="C382">
        <v>58260</v>
      </c>
      <c r="D382">
        <v>286</v>
      </c>
      <c r="E382" t="s">
        <v>37</v>
      </c>
      <c r="F382">
        <v>500000</v>
      </c>
      <c r="G382">
        <v>7.7</v>
      </c>
      <c r="H382">
        <f>Table13[[#This Row],[budget]]-Table13[[#This Row],[gross]]</f>
        <v>-5239376</v>
      </c>
      <c r="I382">
        <v>0</v>
      </c>
      <c r="J382">
        <f>0.00001*Table13[[#This Row],[budget]]</f>
        <v>5</v>
      </c>
      <c r="K382" s="1">
        <f>0</f>
        <v>0</v>
      </c>
    </row>
    <row r="383" spans="1:11" x14ac:dyDescent="0.35">
      <c r="A383">
        <v>768045</v>
      </c>
      <c r="B383" t="s">
        <v>17612</v>
      </c>
      <c r="C383">
        <v>19732</v>
      </c>
      <c r="D383">
        <v>120</v>
      </c>
      <c r="E383" t="s">
        <v>37</v>
      </c>
      <c r="F383">
        <v>2000000</v>
      </c>
      <c r="G383">
        <v>7.7</v>
      </c>
      <c r="H383">
        <f>Table13[[#This Row],[budget]]-Table13[[#This Row],[gross]]</f>
        <v>1231955</v>
      </c>
      <c r="I383">
        <v>0</v>
      </c>
      <c r="J383">
        <f>0.00001*Table13[[#This Row],[budget]]</f>
        <v>20</v>
      </c>
      <c r="K383" s="1">
        <f>0</f>
        <v>0</v>
      </c>
    </row>
    <row r="384" spans="1:11" x14ac:dyDescent="0.35">
      <c r="A384">
        <v>2300000</v>
      </c>
      <c r="B384" t="s">
        <v>17628</v>
      </c>
      <c r="C384">
        <v>7921</v>
      </c>
      <c r="D384">
        <v>97</v>
      </c>
      <c r="E384" t="s">
        <v>37</v>
      </c>
      <c r="F384">
        <v>439000</v>
      </c>
      <c r="G384">
        <v>7.7</v>
      </c>
      <c r="H384">
        <f>Table13[[#This Row],[budget]]-Table13[[#This Row],[gross]]</f>
        <v>-1861000</v>
      </c>
      <c r="I384">
        <v>439</v>
      </c>
      <c r="J384">
        <f>0.00001*Table13[[#This Row],[budget]]</f>
        <v>4.3900000000000006</v>
      </c>
      <c r="K384" s="1">
        <f>0</f>
        <v>0</v>
      </c>
    </row>
    <row r="385" spans="1:11" x14ac:dyDescent="0.35">
      <c r="A385">
        <v>1111</v>
      </c>
      <c r="B385" t="s">
        <v>17848</v>
      </c>
      <c r="C385">
        <v>771</v>
      </c>
      <c r="D385">
        <v>10</v>
      </c>
      <c r="E385" t="s">
        <v>37</v>
      </c>
      <c r="F385">
        <v>200000</v>
      </c>
      <c r="G385">
        <v>7.7</v>
      </c>
      <c r="H385">
        <f>Table13[[#This Row],[budget]]-Table13[[#This Row],[gross]]</f>
        <v>198889</v>
      </c>
      <c r="I385">
        <v>246</v>
      </c>
      <c r="J385">
        <f>0.00001*Table13[[#This Row],[budget]]</f>
        <v>2</v>
      </c>
      <c r="K385" s="1">
        <f>0</f>
        <v>0</v>
      </c>
    </row>
    <row r="386" spans="1:11" x14ac:dyDescent="0.35">
      <c r="A386">
        <v>469947</v>
      </c>
      <c r="B386" t="s">
        <v>17866</v>
      </c>
      <c r="C386">
        <v>19846</v>
      </c>
      <c r="D386">
        <v>68</v>
      </c>
      <c r="E386" t="s">
        <v>37</v>
      </c>
      <c r="F386">
        <v>120000</v>
      </c>
      <c r="G386">
        <v>7.7</v>
      </c>
      <c r="H386">
        <f>Table13[[#This Row],[budget]]-Table13[[#This Row],[gross]]</f>
        <v>-349947</v>
      </c>
      <c r="I386">
        <v>0</v>
      </c>
      <c r="J386">
        <f>0.00001*Table13[[#This Row],[budget]]</f>
        <v>1.2000000000000002</v>
      </c>
      <c r="K386" s="1">
        <f>0</f>
        <v>0</v>
      </c>
    </row>
    <row r="387" spans="1:11" x14ac:dyDescent="0.35">
      <c r="A387">
        <v>208543795</v>
      </c>
      <c r="B387" t="s">
        <v>562</v>
      </c>
      <c r="C387">
        <v>317542</v>
      </c>
      <c r="D387">
        <v>620</v>
      </c>
      <c r="E387" t="s">
        <v>37</v>
      </c>
      <c r="F387">
        <v>170000000</v>
      </c>
      <c r="G387">
        <v>7.6</v>
      </c>
      <c r="H387">
        <f>Table13[[#This Row],[budget]]-Table13[[#This Row],[gross]]</f>
        <v>-38543795</v>
      </c>
      <c r="I387">
        <v>45000</v>
      </c>
      <c r="J387">
        <f>0.00001*Table13[[#This Row],[budget]]</f>
        <v>1700.0000000000002</v>
      </c>
      <c r="K387" s="1">
        <f>0</f>
        <v>0</v>
      </c>
    </row>
    <row r="388" spans="1:11" x14ac:dyDescent="0.35">
      <c r="A388">
        <v>289994397</v>
      </c>
      <c r="B388" t="s">
        <v>746</v>
      </c>
      <c r="C388">
        <v>385670</v>
      </c>
      <c r="D388">
        <v>1896</v>
      </c>
      <c r="E388" t="s">
        <v>37</v>
      </c>
      <c r="F388">
        <v>150000000</v>
      </c>
      <c r="G388">
        <v>7.6</v>
      </c>
      <c r="H388">
        <f>Table13[[#This Row],[budget]]-Table13[[#This Row],[gross]]</f>
        <v>-139994397</v>
      </c>
      <c r="I388">
        <v>0</v>
      </c>
      <c r="J388">
        <f>0.00001*Table13[[#This Row],[budget]]</f>
        <v>1500.0000000000002</v>
      </c>
      <c r="K388" s="1">
        <f>0</f>
        <v>0</v>
      </c>
    </row>
    <row r="389" spans="1:11" x14ac:dyDescent="0.35">
      <c r="A389">
        <v>400736600</v>
      </c>
      <c r="B389" t="s">
        <v>804</v>
      </c>
      <c r="C389">
        <v>421658</v>
      </c>
      <c r="D389">
        <v>904</v>
      </c>
      <c r="E389" t="s">
        <v>37</v>
      </c>
      <c r="F389">
        <v>150000000</v>
      </c>
      <c r="G389">
        <v>7.6</v>
      </c>
      <c r="H389">
        <f>Table13[[#This Row],[budget]]-Table13[[#This Row],[gross]]</f>
        <v>-250736600</v>
      </c>
      <c r="I389">
        <v>58000</v>
      </c>
      <c r="J389">
        <f>0.00001*Table13[[#This Row],[budget]]</f>
        <v>1500.0000000000002</v>
      </c>
      <c r="K389" s="1">
        <f>0</f>
        <v>0</v>
      </c>
    </row>
    <row r="390" spans="1:11" x14ac:dyDescent="0.35">
      <c r="A390">
        <v>215395021</v>
      </c>
      <c r="B390" t="s">
        <v>1129</v>
      </c>
      <c r="C390">
        <v>307029</v>
      </c>
      <c r="D390">
        <v>360</v>
      </c>
      <c r="E390" t="s">
        <v>37</v>
      </c>
      <c r="F390">
        <v>130000000</v>
      </c>
      <c r="G390">
        <v>7.6</v>
      </c>
      <c r="H390">
        <f>Table13[[#This Row],[budget]]-Table13[[#This Row],[gross]]</f>
        <v>-85395021</v>
      </c>
      <c r="I390">
        <v>6000</v>
      </c>
      <c r="J390">
        <f>0.00001*Table13[[#This Row],[budget]]</f>
        <v>1300</v>
      </c>
      <c r="K390" s="1">
        <f>0</f>
        <v>0</v>
      </c>
    </row>
    <row r="391" spans="1:11" x14ac:dyDescent="0.35">
      <c r="A391">
        <v>424645577</v>
      </c>
      <c r="B391" t="s">
        <v>1138</v>
      </c>
      <c r="C391">
        <v>498397</v>
      </c>
      <c r="D391">
        <v>706</v>
      </c>
      <c r="E391" t="s">
        <v>37</v>
      </c>
      <c r="F391">
        <v>130000000</v>
      </c>
      <c r="G391">
        <v>7.6</v>
      </c>
      <c r="H391">
        <f>Table13[[#This Row],[budget]]-Table13[[#This Row],[gross]]</f>
        <v>-294645577</v>
      </c>
      <c r="I391">
        <v>82000</v>
      </c>
      <c r="J391">
        <f>0.00001*Table13[[#This Row],[budget]]</f>
        <v>1300</v>
      </c>
      <c r="K391" s="1">
        <f>0</f>
        <v>0</v>
      </c>
    </row>
    <row r="392" spans="1:11" x14ac:dyDescent="0.35">
      <c r="A392">
        <v>380262555</v>
      </c>
      <c r="B392" t="s">
        <v>1393</v>
      </c>
      <c r="C392">
        <v>520104</v>
      </c>
      <c r="D392">
        <v>3286</v>
      </c>
      <c r="E392" t="s">
        <v>37</v>
      </c>
      <c r="F392">
        <v>113000000</v>
      </c>
      <c r="G392">
        <v>7.6</v>
      </c>
      <c r="H392">
        <f>Table13[[#This Row],[budget]]-Table13[[#This Row],[gross]]</f>
        <v>-267262555</v>
      </c>
      <c r="I392">
        <v>10000</v>
      </c>
      <c r="J392">
        <f>0.00001*Table13[[#This Row],[budget]]</f>
        <v>1130</v>
      </c>
      <c r="K392" s="1">
        <f>0</f>
        <v>0</v>
      </c>
    </row>
    <row r="393" spans="1:11" x14ac:dyDescent="0.35">
      <c r="A393">
        <v>176740650</v>
      </c>
      <c r="B393" t="s">
        <v>1976</v>
      </c>
      <c r="C393">
        <v>403836</v>
      </c>
      <c r="D393">
        <v>646</v>
      </c>
      <c r="E393" t="s">
        <v>37</v>
      </c>
      <c r="F393">
        <v>93000000</v>
      </c>
      <c r="G393">
        <v>7.6</v>
      </c>
      <c r="H393">
        <f>Table13[[#This Row],[budget]]-Table13[[#This Row],[gross]]</f>
        <v>-83740650</v>
      </c>
      <c r="I393">
        <v>47000</v>
      </c>
      <c r="J393">
        <f>0.00001*Table13[[#This Row],[budget]]</f>
        <v>930.00000000000011</v>
      </c>
      <c r="K393" s="1">
        <f>0</f>
        <v>0</v>
      </c>
    </row>
    <row r="394" spans="1:11" x14ac:dyDescent="0.35">
      <c r="A394">
        <v>100012500</v>
      </c>
      <c r="B394" t="s">
        <v>2085</v>
      </c>
      <c r="C394">
        <v>299258</v>
      </c>
      <c r="D394">
        <v>346</v>
      </c>
      <c r="E394" t="s">
        <v>37</v>
      </c>
      <c r="F394">
        <v>90000000</v>
      </c>
      <c r="G394">
        <v>7.6</v>
      </c>
      <c r="H394">
        <f>Table13[[#This Row],[budget]]-Table13[[#This Row],[gross]]</f>
        <v>-10012500</v>
      </c>
      <c r="I394">
        <v>0</v>
      </c>
      <c r="J394">
        <f>0.00001*Table13[[#This Row],[budget]]</f>
        <v>900.00000000000011</v>
      </c>
      <c r="K394" s="1">
        <f>0</f>
        <v>0</v>
      </c>
    </row>
    <row r="395" spans="1:11" x14ac:dyDescent="0.35">
      <c r="A395">
        <v>209019489</v>
      </c>
      <c r="B395" t="s">
        <v>2089</v>
      </c>
      <c r="C395">
        <v>477300</v>
      </c>
      <c r="D395">
        <v>621</v>
      </c>
      <c r="E395" t="s">
        <v>37</v>
      </c>
      <c r="F395">
        <v>90000000</v>
      </c>
      <c r="G395">
        <v>7.6</v>
      </c>
      <c r="H395">
        <f>Table13[[#This Row],[budget]]-Table13[[#This Row],[gross]]</f>
        <v>-119019489</v>
      </c>
      <c r="I395">
        <v>20000</v>
      </c>
      <c r="J395">
        <f>0.00001*Table13[[#This Row],[budget]]</f>
        <v>900.00000000000011</v>
      </c>
      <c r="K395" s="1">
        <f>0</f>
        <v>0</v>
      </c>
    </row>
    <row r="396" spans="1:11" x14ac:dyDescent="0.35">
      <c r="A396">
        <v>51396781</v>
      </c>
      <c r="B396" t="s">
        <v>2331</v>
      </c>
      <c r="C396">
        <v>188887</v>
      </c>
      <c r="D396">
        <v>662</v>
      </c>
      <c r="E396" t="s">
        <v>37</v>
      </c>
      <c r="F396">
        <v>68000000</v>
      </c>
      <c r="G396">
        <v>7.6</v>
      </c>
      <c r="H396">
        <f>Table13[[#This Row],[budget]]-Table13[[#This Row],[gross]]</f>
        <v>16603219</v>
      </c>
      <c r="I396">
        <v>0</v>
      </c>
      <c r="J396">
        <f>0.00001*Table13[[#This Row],[budget]]</f>
        <v>680</v>
      </c>
      <c r="K396" s="1">
        <f>0</f>
        <v>0</v>
      </c>
    </row>
    <row r="397" spans="1:11" x14ac:dyDescent="0.35">
      <c r="A397">
        <v>85707116</v>
      </c>
      <c r="B397" t="s">
        <v>2607</v>
      </c>
      <c r="C397">
        <v>303185</v>
      </c>
      <c r="D397">
        <v>701</v>
      </c>
      <c r="E397" t="s">
        <v>37</v>
      </c>
      <c r="F397">
        <v>68000000</v>
      </c>
      <c r="G397">
        <v>7.6</v>
      </c>
      <c r="H397">
        <f>Table13[[#This Row],[budget]]-Table13[[#This Row],[gross]]</f>
        <v>-17707116</v>
      </c>
      <c r="I397">
        <v>82000</v>
      </c>
      <c r="J397">
        <f>0.00001*Table13[[#This Row],[budget]]</f>
        <v>680</v>
      </c>
      <c r="K397" s="1">
        <f>0</f>
        <v>0</v>
      </c>
    </row>
    <row r="398" spans="1:11" x14ac:dyDescent="0.35">
      <c r="A398">
        <v>47379090</v>
      </c>
      <c r="B398" t="s">
        <v>2967</v>
      </c>
      <c r="C398">
        <v>176936</v>
      </c>
      <c r="D398">
        <v>824</v>
      </c>
      <c r="E398" t="s">
        <v>37</v>
      </c>
      <c r="F398">
        <v>70000000</v>
      </c>
      <c r="G398">
        <v>7.6</v>
      </c>
      <c r="H398">
        <f>Table13[[#This Row],[budget]]-Table13[[#This Row],[gross]]</f>
        <v>22620910</v>
      </c>
      <c r="I398">
        <v>0</v>
      </c>
      <c r="J398">
        <f>0.00001*Table13[[#This Row],[budget]]</f>
        <v>700.00000000000011</v>
      </c>
      <c r="K398" s="1">
        <f>0</f>
        <v>0</v>
      </c>
    </row>
    <row r="399" spans="1:11" x14ac:dyDescent="0.35">
      <c r="A399">
        <v>54222000</v>
      </c>
      <c r="B399" t="s">
        <v>3267</v>
      </c>
      <c r="C399">
        <v>131217</v>
      </c>
      <c r="D399">
        <v>380</v>
      </c>
      <c r="E399" t="s">
        <v>37</v>
      </c>
      <c r="F399">
        <v>69500000</v>
      </c>
      <c r="G399">
        <v>7.6</v>
      </c>
      <c r="H399">
        <f>Table13[[#This Row],[budget]]-Table13[[#This Row],[gross]]</f>
        <v>15278000</v>
      </c>
      <c r="I399">
        <v>0</v>
      </c>
      <c r="J399">
        <f>0.00001*Table13[[#This Row],[budget]]</f>
        <v>695</v>
      </c>
      <c r="K399" s="1">
        <f>0</f>
        <v>0</v>
      </c>
    </row>
    <row r="400" spans="1:11" x14ac:dyDescent="0.35">
      <c r="A400">
        <v>176387405</v>
      </c>
      <c r="B400" t="s">
        <v>3483</v>
      </c>
      <c r="C400">
        <v>328159</v>
      </c>
      <c r="D400">
        <v>467</v>
      </c>
      <c r="E400" t="s">
        <v>37</v>
      </c>
      <c r="F400">
        <v>59000000</v>
      </c>
      <c r="G400">
        <v>7.6</v>
      </c>
      <c r="H400">
        <f>Table13[[#This Row],[budget]]-Table13[[#This Row],[gross]]</f>
        <v>-117387405</v>
      </c>
      <c r="I400">
        <v>3000</v>
      </c>
      <c r="J400">
        <f>0.00001*Table13[[#This Row],[budget]]</f>
        <v>590</v>
      </c>
      <c r="K400" s="1">
        <f>0</f>
        <v>0</v>
      </c>
    </row>
    <row r="401" spans="1:11" x14ac:dyDescent="0.35">
      <c r="A401">
        <v>172071312</v>
      </c>
      <c r="B401" t="s">
        <v>3500</v>
      </c>
      <c r="C401">
        <v>208817</v>
      </c>
      <c r="D401">
        <v>296</v>
      </c>
      <c r="E401" t="s">
        <v>37</v>
      </c>
      <c r="F401">
        <v>62000000</v>
      </c>
      <c r="G401">
        <v>7.6</v>
      </c>
      <c r="H401">
        <f>Table13[[#This Row],[budget]]-Table13[[#This Row],[gross]]</f>
        <v>-110071312</v>
      </c>
      <c r="I401">
        <v>5000</v>
      </c>
      <c r="J401">
        <f>0.00001*Table13[[#This Row],[budget]]</f>
        <v>620</v>
      </c>
      <c r="K401" s="1">
        <f>0</f>
        <v>0</v>
      </c>
    </row>
    <row r="402" spans="1:11" x14ac:dyDescent="0.35">
      <c r="A402">
        <v>148775460</v>
      </c>
      <c r="B402" t="s">
        <v>3512</v>
      </c>
      <c r="C402">
        <v>243834</v>
      </c>
      <c r="D402">
        <v>845</v>
      </c>
      <c r="E402" t="s">
        <v>37</v>
      </c>
      <c r="F402">
        <v>61000000</v>
      </c>
      <c r="G402">
        <v>7.6</v>
      </c>
      <c r="H402">
        <f>Table13[[#This Row],[budget]]-Table13[[#This Row],[gross]]</f>
        <v>-87775460</v>
      </c>
      <c r="I402">
        <v>144000</v>
      </c>
      <c r="J402">
        <f>0.00001*Table13[[#This Row],[budget]]</f>
        <v>610</v>
      </c>
      <c r="K402" s="1">
        <f>0</f>
        <v>0</v>
      </c>
    </row>
    <row r="403" spans="1:11" x14ac:dyDescent="0.35">
      <c r="A403">
        <v>100003492</v>
      </c>
      <c r="B403" t="s">
        <v>3883</v>
      </c>
      <c r="C403">
        <v>293662</v>
      </c>
      <c r="D403">
        <v>836</v>
      </c>
      <c r="E403" t="s">
        <v>37</v>
      </c>
      <c r="F403">
        <v>65000000</v>
      </c>
      <c r="G403">
        <v>7.6</v>
      </c>
      <c r="H403">
        <f>Table13[[#This Row],[budget]]-Table13[[#This Row],[gross]]</f>
        <v>-35003492</v>
      </c>
      <c r="I403">
        <v>0</v>
      </c>
      <c r="J403">
        <f>0.00001*Table13[[#This Row],[budget]]</f>
        <v>650</v>
      </c>
      <c r="K403" s="1">
        <f>0</f>
        <v>0</v>
      </c>
    </row>
    <row r="404" spans="1:11" x14ac:dyDescent="0.35">
      <c r="A404">
        <v>66676062</v>
      </c>
      <c r="B404" t="s">
        <v>4639</v>
      </c>
      <c r="C404">
        <v>267980</v>
      </c>
      <c r="D404">
        <v>545</v>
      </c>
      <c r="E404" t="s">
        <v>37</v>
      </c>
      <c r="F404">
        <v>54000000</v>
      </c>
      <c r="G404">
        <v>7.6</v>
      </c>
      <c r="H404">
        <f>Table13[[#This Row],[budget]]-Table13[[#This Row],[gross]]</f>
        <v>-12676062</v>
      </c>
      <c r="I404">
        <v>0</v>
      </c>
      <c r="J404">
        <f>0.00001*Table13[[#This Row],[budget]]</f>
        <v>540</v>
      </c>
      <c r="K404" s="1">
        <f>0</f>
        <v>0</v>
      </c>
    </row>
    <row r="405" spans="1:11" x14ac:dyDescent="0.35">
      <c r="A405">
        <v>57386369</v>
      </c>
      <c r="B405" t="s">
        <v>4674</v>
      </c>
      <c r="C405">
        <v>224013</v>
      </c>
      <c r="D405">
        <v>2319</v>
      </c>
      <c r="E405" t="s">
        <v>37</v>
      </c>
      <c r="F405">
        <v>52500000</v>
      </c>
      <c r="G405">
        <v>7.6</v>
      </c>
      <c r="H405">
        <f>Table13[[#This Row],[budget]]-Table13[[#This Row],[gross]]</f>
        <v>-4886369</v>
      </c>
      <c r="I405">
        <v>10000</v>
      </c>
      <c r="J405">
        <f>0.00001*Table13[[#This Row],[budget]]</f>
        <v>525</v>
      </c>
      <c r="K405" s="1">
        <f>0</f>
        <v>0</v>
      </c>
    </row>
    <row r="406" spans="1:11" x14ac:dyDescent="0.35">
      <c r="A406">
        <v>25031037</v>
      </c>
      <c r="B406" t="s">
        <v>4693</v>
      </c>
      <c r="C406">
        <v>155496</v>
      </c>
      <c r="D406">
        <v>532</v>
      </c>
      <c r="E406" t="s">
        <v>37</v>
      </c>
      <c r="F406">
        <v>53000000</v>
      </c>
      <c r="G406">
        <v>7.6</v>
      </c>
      <c r="H406">
        <f>Table13[[#This Row],[budget]]-Table13[[#This Row],[gross]]</f>
        <v>27968963</v>
      </c>
      <c r="I406">
        <v>0</v>
      </c>
      <c r="J406">
        <f>0.00001*Table13[[#This Row],[budget]]</f>
        <v>530</v>
      </c>
      <c r="K406" s="1">
        <f>0</f>
        <v>0</v>
      </c>
    </row>
    <row r="407" spans="1:11" x14ac:dyDescent="0.35">
      <c r="A407">
        <v>36385763</v>
      </c>
      <c r="B407" t="s">
        <v>4734</v>
      </c>
      <c r="C407">
        <v>138941</v>
      </c>
      <c r="D407">
        <v>1448</v>
      </c>
      <c r="E407" t="s">
        <v>37</v>
      </c>
      <c r="F407">
        <v>52000000</v>
      </c>
      <c r="G407">
        <v>7.6</v>
      </c>
      <c r="H407">
        <f>Table13[[#This Row],[budget]]-Table13[[#This Row],[gross]]</f>
        <v>15614237</v>
      </c>
      <c r="I407">
        <v>0</v>
      </c>
      <c r="J407">
        <f>0.00001*Table13[[#This Row],[budget]]</f>
        <v>520</v>
      </c>
      <c r="K407" s="1">
        <f>0</f>
        <v>0</v>
      </c>
    </row>
    <row r="408" spans="1:11" x14ac:dyDescent="0.35">
      <c r="A408">
        <v>105264608</v>
      </c>
      <c r="B408" t="s">
        <v>4836</v>
      </c>
      <c r="C408">
        <v>239752</v>
      </c>
      <c r="D408">
        <v>406</v>
      </c>
      <c r="E408" t="s">
        <v>37</v>
      </c>
      <c r="F408">
        <v>60000000</v>
      </c>
      <c r="G408">
        <v>7.6</v>
      </c>
      <c r="H408">
        <f>Table13[[#This Row],[budget]]-Table13[[#This Row],[gross]]</f>
        <v>-45264608</v>
      </c>
      <c r="I408">
        <v>11000</v>
      </c>
      <c r="J408">
        <f>0.00001*Table13[[#This Row],[budget]]</f>
        <v>600</v>
      </c>
      <c r="K408" s="1">
        <f>0</f>
        <v>0</v>
      </c>
    </row>
    <row r="409" spans="1:11" x14ac:dyDescent="0.35">
      <c r="A409">
        <v>88504640</v>
      </c>
      <c r="B409" t="s">
        <v>4862</v>
      </c>
      <c r="C409">
        <v>273108</v>
      </c>
      <c r="D409">
        <v>646</v>
      </c>
      <c r="E409" t="s">
        <v>37</v>
      </c>
      <c r="F409">
        <v>45000000</v>
      </c>
      <c r="G409">
        <v>7.6</v>
      </c>
      <c r="H409">
        <f>Table13[[#This Row],[budget]]-Table13[[#This Row],[gross]]</f>
        <v>-43504640</v>
      </c>
      <c r="I409">
        <v>0</v>
      </c>
      <c r="J409">
        <f>0.00001*Table13[[#This Row],[budget]]</f>
        <v>450.00000000000006</v>
      </c>
      <c r="K409" s="1">
        <f>0</f>
        <v>0</v>
      </c>
    </row>
    <row r="410" spans="1:11" x14ac:dyDescent="0.35">
      <c r="A410">
        <v>75605492</v>
      </c>
      <c r="B410" t="s">
        <v>4899</v>
      </c>
      <c r="C410">
        <v>283563</v>
      </c>
      <c r="D410">
        <v>312</v>
      </c>
      <c r="E410" t="s">
        <v>37</v>
      </c>
      <c r="F410">
        <v>50000000</v>
      </c>
      <c r="G410">
        <v>7.6</v>
      </c>
      <c r="H410">
        <f>Table13[[#This Row],[budget]]-Table13[[#This Row],[gross]]</f>
        <v>-25605492</v>
      </c>
      <c r="I410">
        <v>27000</v>
      </c>
      <c r="J410">
        <f>0.00001*Table13[[#This Row],[budget]]</f>
        <v>500.00000000000006</v>
      </c>
      <c r="K410" s="1">
        <f>0</f>
        <v>0</v>
      </c>
    </row>
    <row r="411" spans="1:11" x14ac:dyDescent="0.35">
      <c r="A411">
        <v>124107476</v>
      </c>
      <c r="B411" t="s">
        <v>5267</v>
      </c>
      <c r="C411">
        <v>170684</v>
      </c>
      <c r="D411">
        <v>867</v>
      </c>
      <c r="E411" t="s">
        <v>37</v>
      </c>
      <c r="F411">
        <v>48000000</v>
      </c>
      <c r="G411">
        <v>7.6</v>
      </c>
      <c r="H411">
        <f>Table13[[#This Row],[budget]]-Table13[[#This Row],[gross]]</f>
        <v>-76107476</v>
      </c>
      <c r="I411">
        <v>0</v>
      </c>
      <c r="J411">
        <f>0.00001*Table13[[#This Row],[budget]]</f>
        <v>480.00000000000006</v>
      </c>
      <c r="K411" s="1">
        <f>0</f>
        <v>0</v>
      </c>
    </row>
    <row r="412" spans="1:11" x14ac:dyDescent="0.35">
      <c r="A412">
        <v>92001027</v>
      </c>
      <c r="B412" t="s">
        <v>5387</v>
      </c>
      <c r="C412">
        <v>97838</v>
      </c>
      <c r="D412">
        <v>286</v>
      </c>
      <c r="E412" t="s">
        <v>37</v>
      </c>
      <c r="F412">
        <v>45000000</v>
      </c>
      <c r="G412">
        <v>7.6</v>
      </c>
      <c r="H412">
        <f>Table13[[#This Row],[budget]]-Table13[[#This Row],[gross]]</f>
        <v>-47001027</v>
      </c>
      <c r="I412">
        <v>3000</v>
      </c>
      <c r="J412">
        <f>0.00001*Table13[[#This Row],[budget]]</f>
        <v>450.00000000000006</v>
      </c>
      <c r="K412" s="1">
        <f>0</f>
        <v>0</v>
      </c>
    </row>
    <row r="413" spans="1:11" x14ac:dyDescent="0.35">
      <c r="A413">
        <v>24127895</v>
      </c>
      <c r="B413" t="s">
        <v>5864</v>
      </c>
      <c r="C413">
        <v>248123</v>
      </c>
      <c r="D413">
        <v>437</v>
      </c>
      <c r="E413" t="s">
        <v>37</v>
      </c>
      <c r="F413">
        <v>50000000</v>
      </c>
      <c r="G413">
        <v>7.6</v>
      </c>
      <c r="H413">
        <f>Table13[[#This Row],[budget]]-Table13[[#This Row],[gross]]</f>
        <v>25872105</v>
      </c>
      <c r="I413">
        <v>10000</v>
      </c>
      <c r="J413">
        <f>0.00001*Table13[[#This Row],[budget]]</f>
        <v>500.00000000000006</v>
      </c>
      <c r="K413" s="1">
        <f>0</f>
        <v>0</v>
      </c>
    </row>
    <row r="414" spans="1:11" x14ac:dyDescent="0.35">
      <c r="A414">
        <v>125069696</v>
      </c>
      <c r="B414" t="s">
        <v>5971</v>
      </c>
      <c r="C414">
        <v>203963</v>
      </c>
      <c r="D414">
        <v>420</v>
      </c>
      <c r="E414" t="s">
        <v>37</v>
      </c>
      <c r="F414">
        <v>40000000</v>
      </c>
      <c r="G414">
        <v>7.6</v>
      </c>
      <c r="H414">
        <f>Table13[[#This Row],[budget]]-Table13[[#This Row],[gross]]</f>
        <v>-85069696</v>
      </c>
      <c r="I414">
        <v>58000</v>
      </c>
      <c r="J414">
        <f>0.00001*Table13[[#This Row],[budget]]</f>
        <v>400.00000000000006</v>
      </c>
      <c r="K414" s="1">
        <f>0</f>
        <v>0</v>
      </c>
    </row>
    <row r="415" spans="1:11" x14ac:dyDescent="0.35">
      <c r="A415">
        <v>72306065</v>
      </c>
      <c r="B415" t="s">
        <v>6102</v>
      </c>
      <c r="C415">
        <v>178118</v>
      </c>
      <c r="D415">
        <v>355</v>
      </c>
      <c r="E415" t="s">
        <v>37</v>
      </c>
      <c r="F415">
        <v>40000000</v>
      </c>
      <c r="G415">
        <v>7.6</v>
      </c>
      <c r="H415">
        <f>Table13[[#This Row],[budget]]-Table13[[#This Row],[gross]]</f>
        <v>-32306065</v>
      </c>
      <c r="I415">
        <v>55000</v>
      </c>
      <c r="J415">
        <f>0.00001*Table13[[#This Row],[budget]]</f>
        <v>400.00000000000006</v>
      </c>
      <c r="K415" s="1">
        <f>0</f>
        <v>0</v>
      </c>
    </row>
    <row r="416" spans="1:11" x14ac:dyDescent="0.35">
      <c r="A416">
        <v>18996755</v>
      </c>
      <c r="B416" t="s">
        <v>6415</v>
      </c>
      <c r="C416">
        <v>145270</v>
      </c>
      <c r="D416">
        <v>322</v>
      </c>
      <c r="E416" t="s">
        <v>37</v>
      </c>
      <c r="F416">
        <v>45000000</v>
      </c>
      <c r="G416">
        <v>7.6</v>
      </c>
      <c r="H416">
        <f>Table13[[#This Row],[budget]]-Table13[[#This Row],[gross]]</f>
        <v>26003245</v>
      </c>
      <c r="I416">
        <v>54000</v>
      </c>
      <c r="J416">
        <f>0.00001*Table13[[#This Row],[budget]]</f>
        <v>450.00000000000006</v>
      </c>
      <c r="K416" s="1">
        <f>0</f>
        <v>0</v>
      </c>
    </row>
    <row r="417" spans="1:11" x14ac:dyDescent="0.35">
      <c r="A417">
        <v>50693162</v>
      </c>
      <c r="B417" t="s">
        <v>6572</v>
      </c>
      <c r="C417">
        <v>136580</v>
      </c>
      <c r="D417">
        <v>545</v>
      </c>
      <c r="E417" t="s">
        <v>37</v>
      </c>
      <c r="F417">
        <v>23000000</v>
      </c>
      <c r="G417">
        <v>7.6</v>
      </c>
      <c r="H417">
        <f>Table13[[#This Row],[budget]]-Table13[[#This Row],[gross]]</f>
        <v>-27693162</v>
      </c>
      <c r="I417">
        <v>15000</v>
      </c>
      <c r="J417">
        <f>0.00001*Table13[[#This Row],[budget]]</f>
        <v>230.00000000000003</v>
      </c>
      <c r="K417" s="1">
        <f>0</f>
        <v>0</v>
      </c>
    </row>
    <row r="418" spans="1:11" x14ac:dyDescent="0.35">
      <c r="A418">
        <v>50668906</v>
      </c>
      <c r="B418" t="s">
        <v>6642</v>
      </c>
      <c r="C418">
        <v>76016</v>
      </c>
      <c r="D418">
        <v>265</v>
      </c>
      <c r="E418" t="s">
        <v>37</v>
      </c>
      <c r="F418">
        <v>38000000</v>
      </c>
      <c r="G418">
        <v>7.6</v>
      </c>
      <c r="H418">
        <f>Table13[[#This Row],[budget]]-Table13[[#This Row],[gross]]</f>
        <v>-12668906</v>
      </c>
      <c r="I418">
        <v>0</v>
      </c>
      <c r="J418">
        <f>0.00001*Table13[[#This Row],[budget]]</f>
        <v>380.00000000000006</v>
      </c>
      <c r="K418" s="1">
        <f>0</f>
        <v>0</v>
      </c>
    </row>
    <row r="419" spans="1:11" x14ac:dyDescent="0.35">
      <c r="A419">
        <v>92173235</v>
      </c>
      <c r="B419" t="s">
        <v>6742</v>
      </c>
      <c r="C419">
        <v>280228</v>
      </c>
      <c r="D419">
        <v>420</v>
      </c>
      <c r="E419" t="s">
        <v>37</v>
      </c>
      <c r="F419">
        <v>37000000</v>
      </c>
      <c r="G419">
        <v>7.6</v>
      </c>
      <c r="H419">
        <f>Table13[[#This Row],[budget]]-Table13[[#This Row],[gross]]</f>
        <v>-55173235</v>
      </c>
      <c r="I419">
        <v>29000</v>
      </c>
      <c r="J419">
        <f>0.00001*Table13[[#This Row],[budget]]</f>
        <v>370.00000000000006</v>
      </c>
      <c r="K419" s="1">
        <f>0</f>
        <v>0</v>
      </c>
    </row>
    <row r="420" spans="1:11" x14ac:dyDescent="0.35">
      <c r="A420">
        <v>251188924</v>
      </c>
      <c r="B420" t="s">
        <v>6876</v>
      </c>
      <c r="C420">
        <v>269033</v>
      </c>
      <c r="D420">
        <v>817</v>
      </c>
      <c r="E420" t="s">
        <v>37</v>
      </c>
      <c r="F420">
        <v>35000000</v>
      </c>
      <c r="G420">
        <v>7.6</v>
      </c>
      <c r="H420">
        <f>Table13[[#This Row],[budget]]-Table13[[#This Row],[gross]]</f>
        <v>-216188924</v>
      </c>
      <c r="I420">
        <v>12000</v>
      </c>
      <c r="J420">
        <f>0.00001*Table13[[#This Row],[budget]]</f>
        <v>350.00000000000006</v>
      </c>
      <c r="K420" s="1">
        <f>0</f>
        <v>0</v>
      </c>
    </row>
    <row r="421" spans="1:11" x14ac:dyDescent="0.35">
      <c r="A421">
        <v>141340178</v>
      </c>
      <c r="B421" t="s">
        <v>7386</v>
      </c>
      <c r="C421">
        <v>181879</v>
      </c>
      <c r="D421">
        <v>319</v>
      </c>
      <c r="E421" t="s">
        <v>37</v>
      </c>
      <c r="F421">
        <v>40000000</v>
      </c>
      <c r="G421">
        <v>7.6</v>
      </c>
      <c r="H421">
        <f>Table13[[#This Row],[budget]]-Table13[[#This Row],[gross]]</f>
        <v>-101340178</v>
      </c>
      <c r="I421">
        <v>0</v>
      </c>
      <c r="J421">
        <f>0.00001*Table13[[#This Row],[budget]]</f>
        <v>400.00000000000006</v>
      </c>
      <c r="K421" s="1">
        <f>0</f>
        <v>0</v>
      </c>
    </row>
    <row r="422" spans="1:11" x14ac:dyDescent="0.35">
      <c r="A422">
        <v>34180954</v>
      </c>
      <c r="B422" t="s">
        <v>7447</v>
      </c>
      <c r="C422">
        <v>189812</v>
      </c>
      <c r="D422">
        <v>370</v>
      </c>
      <c r="E422" t="s">
        <v>37</v>
      </c>
      <c r="F422">
        <v>32000000</v>
      </c>
      <c r="G422">
        <v>7.6</v>
      </c>
      <c r="H422">
        <f>Table13[[#This Row],[budget]]-Table13[[#This Row],[gross]]</f>
        <v>-2180954</v>
      </c>
      <c r="I422">
        <v>15000</v>
      </c>
      <c r="J422">
        <f>0.00001*Table13[[#This Row],[budget]]</f>
        <v>320</v>
      </c>
      <c r="K422" s="1">
        <f>0</f>
        <v>0</v>
      </c>
    </row>
    <row r="423" spans="1:11" x14ac:dyDescent="0.35">
      <c r="A423">
        <v>122012643</v>
      </c>
      <c r="B423" t="s">
        <v>7669</v>
      </c>
      <c r="C423">
        <v>143696</v>
      </c>
      <c r="D423">
        <v>241</v>
      </c>
      <c r="E423" t="s">
        <v>37</v>
      </c>
      <c r="F423">
        <v>30000000</v>
      </c>
      <c r="G423">
        <v>7.6</v>
      </c>
      <c r="H423">
        <f>Table13[[#This Row],[budget]]-Table13[[#This Row],[gross]]</f>
        <v>-92012643</v>
      </c>
      <c r="I423">
        <v>0</v>
      </c>
      <c r="J423">
        <f>0.00001*Table13[[#This Row],[budget]]</f>
        <v>300</v>
      </c>
      <c r="K423" s="1">
        <f>0</f>
        <v>0</v>
      </c>
    </row>
    <row r="424" spans="1:11" x14ac:dyDescent="0.35">
      <c r="A424">
        <v>52937130</v>
      </c>
      <c r="B424" t="s">
        <v>7817</v>
      </c>
      <c r="C424">
        <v>198066</v>
      </c>
      <c r="D424">
        <v>426</v>
      </c>
      <c r="E424" t="s">
        <v>37</v>
      </c>
      <c r="F424">
        <v>30000000</v>
      </c>
      <c r="G424">
        <v>7.6</v>
      </c>
      <c r="H424">
        <f>Table13[[#This Row],[budget]]-Table13[[#This Row],[gross]]</f>
        <v>-22937130</v>
      </c>
      <c r="I424">
        <v>13000</v>
      </c>
      <c r="J424">
        <f>0.00001*Table13[[#This Row],[budget]]</f>
        <v>300</v>
      </c>
      <c r="K424" s="1">
        <f>0</f>
        <v>0</v>
      </c>
    </row>
    <row r="425" spans="1:11" x14ac:dyDescent="0.35">
      <c r="A425">
        <v>46875468</v>
      </c>
      <c r="B425" t="s">
        <v>7880</v>
      </c>
      <c r="C425">
        <v>196217</v>
      </c>
      <c r="D425">
        <v>461</v>
      </c>
      <c r="E425" t="s">
        <v>37</v>
      </c>
      <c r="F425">
        <v>30000000</v>
      </c>
      <c r="G425">
        <v>7.6</v>
      </c>
      <c r="H425">
        <f>Table13[[#This Row],[budget]]-Table13[[#This Row],[gross]]</f>
        <v>-16875468</v>
      </c>
      <c r="I425">
        <v>59000</v>
      </c>
      <c r="J425">
        <f>0.00001*Table13[[#This Row],[budget]]</f>
        <v>300</v>
      </c>
      <c r="K425" s="1">
        <f>0</f>
        <v>0</v>
      </c>
    </row>
    <row r="426" spans="1:11" x14ac:dyDescent="0.35">
      <c r="A426">
        <v>41407470</v>
      </c>
      <c r="B426" t="s">
        <v>7895</v>
      </c>
      <c r="C426">
        <v>43378</v>
      </c>
      <c r="D426">
        <v>292</v>
      </c>
      <c r="E426" t="s">
        <v>37</v>
      </c>
      <c r="F426">
        <v>30000000</v>
      </c>
      <c r="G426">
        <v>7.6</v>
      </c>
      <c r="H426">
        <f>Table13[[#This Row],[budget]]-Table13[[#This Row],[gross]]</f>
        <v>-11407470</v>
      </c>
      <c r="I426">
        <v>0</v>
      </c>
      <c r="J426">
        <f>0.00001*Table13[[#This Row],[budget]]</f>
        <v>300</v>
      </c>
      <c r="K426" s="1">
        <f>0</f>
        <v>0</v>
      </c>
    </row>
    <row r="427" spans="1:11" x14ac:dyDescent="0.35">
      <c r="A427">
        <v>40137776</v>
      </c>
      <c r="B427" t="s">
        <v>7908</v>
      </c>
      <c r="C427">
        <v>186977</v>
      </c>
      <c r="D427">
        <v>529</v>
      </c>
      <c r="E427" t="s">
        <v>37</v>
      </c>
      <c r="F427">
        <v>38000000</v>
      </c>
      <c r="G427">
        <v>7.6</v>
      </c>
      <c r="H427">
        <f>Table13[[#This Row],[budget]]-Table13[[#This Row],[gross]]</f>
        <v>-2137776</v>
      </c>
      <c r="I427">
        <v>13000</v>
      </c>
      <c r="J427">
        <f>0.00001*Table13[[#This Row],[budget]]</f>
        <v>380.00000000000006</v>
      </c>
      <c r="K427" s="1">
        <f>0</f>
        <v>0</v>
      </c>
    </row>
    <row r="428" spans="1:11" x14ac:dyDescent="0.35">
      <c r="A428">
        <v>38413606</v>
      </c>
      <c r="B428" t="s">
        <v>7927</v>
      </c>
      <c r="C428">
        <v>54042</v>
      </c>
      <c r="D428">
        <v>215</v>
      </c>
      <c r="E428" t="s">
        <v>37</v>
      </c>
      <c r="F428">
        <v>30000000</v>
      </c>
      <c r="G428">
        <v>7.6</v>
      </c>
      <c r="H428">
        <f>Table13[[#This Row],[budget]]-Table13[[#This Row],[gross]]</f>
        <v>-8413606</v>
      </c>
      <c r="I428">
        <v>0</v>
      </c>
      <c r="J428">
        <f>0.00001*Table13[[#This Row],[budget]]</f>
        <v>300</v>
      </c>
      <c r="K428" s="1">
        <f>0</f>
        <v>0</v>
      </c>
    </row>
    <row r="429" spans="1:11" x14ac:dyDescent="0.35">
      <c r="A429">
        <v>179870271</v>
      </c>
      <c r="B429" t="s">
        <v>8295</v>
      </c>
      <c r="C429">
        <v>329969</v>
      </c>
      <c r="D429">
        <v>524</v>
      </c>
      <c r="E429" t="s">
        <v>37</v>
      </c>
      <c r="F429">
        <v>28000000</v>
      </c>
      <c r="G429">
        <v>7.6</v>
      </c>
      <c r="H429">
        <f>Table13[[#This Row],[budget]]-Table13[[#This Row],[gross]]</f>
        <v>-151870271</v>
      </c>
      <c r="I429">
        <v>0</v>
      </c>
      <c r="J429">
        <f>0.00001*Table13[[#This Row],[budget]]</f>
        <v>280</v>
      </c>
      <c r="K429" s="1">
        <f>0</f>
        <v>0</v>
      </c>
    </row>
    <row r="430" spans="1:11" x14ac:dyDescent="0.35">
      <c r="A430">
        <v>52353636</v>
      </c>
      <c r="B430" t="s">
        <v>8337</v>
      </c>
      <c r="C430">
        <v>209133</v>
      </c>
      <c r="D430">
        <v>962</v>
      </c>
      <c r="E430" t="s">
        <v>37</v>
      </c>
      <c r="F430">
        <v>21000000</v>
      </c>
      <c r="G430">
        <v>7.6</v>
      </c>
      <c r="H430">
        <f>Table13[[#This Row],[budget]]-Table13[[#This Row],[gross]]</f>
        <v>-31353636</v>
      </c>
      <c r="I430">
        <v>0</v>
      </c>
      <c r="J430">
        <f>0.00001*Table13[[#This Row],[budget]]</f>
        <v>210.00000000000003</v>
      </c>
      <c r="K430" s="1">
        <f>0</f>
        <v>0</v>
      </c>
    </row>
    <row r="431" spans="1:11" x14ac:dyDescent="0.35">
      <c r="A431">
        <v>41597830</v>
      </c>
      <c r="B431" t="s">
        <v>8995</v>
      </c>
      <c r="C431">
        <v>102123</v>
      </c>
      <c r="D431">
        <v>660</v>
      </c>
      <c r="E431" t="s">
        <v>37</v>
      </c>
      <c r="F431">
        <v>25000000</v>
      </c>
      <c r="G431">
        <v>7.6</v>
      </c>
      <c r="H431">
        <f>Table13[[#This Row],[budget]]-Table13[[#This Row],[gross]]</f>
        <v>-16597830</v>
      </c>
      <c r="I431">
        <v>0</v>
      </c>
      <c r="J431">
        <f>0.00001*Table13[[#This Row],[budget]]</f>
        <v>250.00000000000003</v>
      </c>
      <c r="K431" s="1">
        <f>0</f>
        <v>0</v>
      </c>
    </row>
    <row r="432" spans="1:11" x14ac:dyDescent="0.35">
      <c r="A432">
        <v>41895491</v>
      </c>
      <c r="B432" t="s">
        <v>9384</v>
      </c>
      <c r="C432">
        <v>63274</v>
      </c>
      <c r="D432">
        <v>170</v>
      </c>
      <c r="E432" t="s">
        <v>37</v>
      </c>
      <c r="F432">
        <v>24000000</v>
      </c>
      <c r="G432">
        <v>7.6</v>
      </c>
      <c r="H432">
        <f>Table13[[#This Row],[budget]]-Table13[[#This Row],[gross]]</f>
        <v>-17895491</v>
      </c>
      <c r="I432">
        <v>12000</v>
      </c>
      <c r="J432">
        <f>0.00001*Table13[[#This Row],[budget]]</f>
        <v>240.00000000000003</v>
      </c>
      <c r="K432" s="1">
        <f>0</f>
        <v>0</v>
      </c>
    </row>
    <row r="433" spans="1:11" x14ac:dyDescent="0.35">
      <c r="A433">
        <v>40270895</v>
      </c>
      <c r="B433" t="s">
        <v>9633</v>
      </c>
      <c r="C433">
        <v>121937</v>
      </c>
      <c r="D433">
        <v>431</v>
      </c>
      <c r="E433" t="s">
        <v>37</v>
      </c>
      <c r="F433">
        <v>22000000</v>
      </c>
      <c r="G433">
        <v>7.6</v>
      </c>
      <c r="H433">
        <f>Table13[[#This Row],[budget]]-Table13[[#This Row],[gross]]</f>
        <v>-18270895</v>
      </c>
      <c r="I433">
        <v>15000</v>
      </c>
      <c r="J433">
        <f>0.00001*Table13[[#This Row],[budget]]</f>
        <v>220.00000000000003</v>
      </c>
      <c r="K433" s="1">
        <f>0</f>
        <v>0</v>
      </c>
    </row>
    <row r="434" spans="1:11" x14ac:dyDescent="0.35">
      <c r="A434">
        <v>56154094</v>
      </c>
      <c r="B434" t="s">
        <v>9965</v>
      </c>
      <c r="C434">
        <v>44723</v>
      </c>
      <c r="D434">
        <v>130</v>
      </c>
      <c r="E434" t="s">
        <v>37</v>
      </c>
      <c r="F434">
        <v>20000000</v>
      </c>
      <c r="G434">
        <v>7.6</v>
      </c>
      <c r="H434">
        <f>Table13[[#This Row],[budget]]-Table13[[#This Row],[gross]]</f>
        <v>-36154094</v>
      </c>
      <c r="I434">
        <v>51000</v>
      </c>
      <c r="J434">
        <f>0.00001*Table13[[#This Row],[budget]]</f>
        <v>200.00000000000003</v>
      </c>
      <c r="K434" s="1">
        <f>0</f>
        <v>0</v>
      </c>
    </row>
    <row r="435" spans="1:11" x14ac:dyDescent="0.35">
      <c r="A435">
        <v>31838002</v>
      </c>
      <c r="B435" t="s">
        <v>10092</v>
      </c>
      <c r="C435">
        <v>136673</v>
      </c>
      <c r="D435">
        <v>281</v>
      </c>
      <c r="E435" t="s">
        <v>37</v>
      </c>
      <c r="F435">
        <v>20000000</v>
      </c>
      <c r="G435">
        <v>7.6</v>
      </c>
      <c r="H435">
        <f>Table13[[#This Row],[budget]]-Table13[[#This Row],[gross]]</f>
        <v>-11838002</v>
      </c>
      <c r="I435">
        <v>10000</v>
      </c>
      <c r="J435">
        <f>0.00001*Table13[[#This Row],[budget]]</f>
        <v>200.00000000000003</v>
      </c>
      <c r="K435" s="1">
        <f>0</f>
        <v>0</v>
      </c>
    </row>
    <row r="436" spans="1:11" x14ac:dyDescent="0.35">
      <c r="A436">
        <v>27277055</v>
      </c>
      <c r="B436" t="s">
        <v>10124</v>
      </c>
      <c r="C436">
        <v>143137</v>
      </c>
      <c r="D436">
        <v>602</v>
      </c>
      <c r="E436" t="s">
        <v>37</v>
      </c>
      <c r="F436">
        <v>20000000</v>
      </c>
      <c r="G436">
        <v>7.6</v>
      </c>
      <c r="H436">
        <f>Table13[[#This Row],[budget]]-Table13[[#This Row],[gross]]</f>
        <v>-7277055</v>
      </c>
      <c r="I436">
        <v>10000</v>
      </c>
      <c r="J436">
        <f>0.00001*Table13[[#This Row],[budget]]</f>
        <v>200.00000000000003</v>
      </c>
      <c r="K436" s="1">
        <f>0</f>
        <v>0</v>
      </c>
    </row>
    <row r="437" spans="1:11" x14ac:dyDescent="0.35">
      <c r="A437">
        <v>21483154</v>
      </c>
      <c r="B437" t="s">
        <v>10691</v>
      </c>
      <c r="C437">
        <v>98741</v>
      </c>
      <c r="D437">
        <v>236</v>
      </c>
      <c r="E437" t="s">
        <v>37</v>
      </c>
      <c r="F437">
        <v>19000000</v>
      </c>
      <c r="G437">
        <v>7.6</v>
      </c>
      <c r="H437">
        <f>Table13[[#This Row],[budget]]-Table13[[#This Row],[gross]]</f>
        <v>-2483154</v>
      </c>
      <c r="I437">
        <v>53000</v>
      </c>
      <c r="J437">
        <f>0.00001*Table13[[#This Row],[budget]]</f>
        <v>190.00000000000003</v>
      </c>
      <c r="K437" s="1">
        <f>0</f>
        <v>0</v>
      </c>
    </row>
    <row r="438" spans="1:11" x14ac:dyDescent="0.35">
      <c r="A438">
        <v>31471430</v>
      </c>
      <c r="B438" t="s">
        <v>10840</v>
      </c>
      <c r="C438">
        <v>83374</v>
      </c>
      <c r="D438">
        <v>828</v>
      </c>
      <c r="E438" t="s">
        <v>37</v>
      </c>
      <c r="F438">
        <v>15000000</v>
      </c>
      <c r="G438">
        <v>7.6</v>
      </c>
      <c r="H438">
        <f>Table13[[#This Row],[budget]]-Table13[[#This Row],[gross]]</f>
        <v>-16471430</v>
      </c>
      <c r="I438">
        <v>0</v>
      </c>
      <c r="J438">
        <f>0.00001*Table13[[#This Row],[budget]]</f>
        <v>150</v>
      </c>
      <c r="K438" s="1">
        <f>0</f>
        <v>0</v>
      </c>
    </row>
    <row r="439" spans="1:11" x14ac:dyDescent="0.35">
      <c r="A439">
        <v>18329466</v>
      </c>
      <c r="B439" t="s">
        <v>10894</v>
      </c>
      <c r="C439">
        <v>279179</v>
      </c>
      <c r="D439">
        <v>440</v>
      </c>
      <c r="E439" t="s">
        <v>37</v>
      </c>
      <c r="F439">
        <v>18000000</v>
      </c>
      <c r="G439">
        <v>7.6</v>
      </c>
      <c r="H439">
        <f>Table13[[#This Row],[budget]]-Table13[[#This Row],[gross]]</f>
        <v>-329466</v>
      </c>
      <c r="I439">
        <v>63000</v>
      </c>
      <c r="J439">
        <f>0.00001*Table13[[#This Row],[budget]]</f>
        <v>180.00000000000003</v>
      </c>
      <c r="K439" s="1">
        <f>0</f>
        <v>0</v>
      </c>
    </row>
    <row r="440" spans="1:11" x14ac:dyDescent="0.35">
      <c r="A440">
        <v>121463226</v>
      </c>
      <c r="B440" t="s">
        <v>11055</v>
      </c>
      <c r="C440">
        <v>422606</v>
      </c>
      <c r="D440">
        <v>555</v>
      </c>
      <c r="E440" t="s">
        <v>37</v>
      </c>
      <c r="F440">
        <v>20000000</v>
      </c>
      <c r="G440">
        <v>7.6</v>
      </c>
      <c r="H440">
        <f>Table13[[#This Row],[budget]]-Table13[[#This Row],[gross]]</f>
        <v>-101463226</v>
      </c>
      <c r="I440">
        <v>0</v>
      </c>
      <c r="J440">
        <f>0.00001*Table13[[#This Row],[budget]]</f>
        <v>200.00000000000003</v>
      </c>
      <c r="K440" s="1">
        <f>0</f>
        <v>0</v>
      </c>
    </row>
    <row r="441" spans="1:11" x14ac:dyDescent="0.35">
      <c r="A441">
        <v>96471845</v>
      </c>
      <c r="B441" t="s">
        <v>11094</v>
      </c>
      <c r="C441">
        <v>268581</v>
      </c>
      <c r="D441">
        <v>1109</v>
      </c>
      <c r="E441" t="s">
        <v>37</v>
      </c>
      <c r="F441">
        <v>17000000</v>
      </c>
      <c r="G441">
        <v>7.6</v>
      </c>
      <c r="H441">
        <f>Table13[[#This Row],[budget]]-Table13[[#This Row],[gross]]</f>
        <v>-79471845</v>
      </c>
      <c r="I441">
        <v>20000</v>
      </c>
      <c r="J441">
        <f>0.00001*Table13[[#This Row],[budget]]</f>
        <v>170</v>
      </c>
      <c r="K441" s="1">
        <f>0</f>
        <v>0</v>
      </c>
    </row>
    <row r="442" spans="1:11" x14ac:dyDescent="0.35">
      <c r="A442">
        <v>39825798</v>
      </c>
      <c r="B442" t="s">
        <v>11228</v>
      </c>
      <c r="C442">
        <v>295375</v>
      </c>
      <c r="D442">
        <v>645</v>
      </c>
      <c r="E442" t="s">
        <v>37</v>
      </c>
      <c r="F442">
        <v>16000000</v>
      </c>
      <c r="G442">
        <v>7.6</v>
      </c>
      <c r="H442">
        <f>Table13[[#This Row],[budget]]-Table13[[#This Row],[gross]]</f>
        <v>-23825798</v>
      </c>
      <c r="I442">
        <v>15000</v>
      </c>
      <c r="J442">
        <f>0.00001*Table13[[#This Row],[budget]]</f>
        <v>160</v>
      </c>
      <c r="K442" s="1">
        <f>0</f>
        <v>0</v>
      </c>
    </row>
    <row r="443" spans="1:11" x14ac:dyDescent="0.35">
      <c r="A443">
        <v>39825798</v>
      </c>
      <c r="B443" t="s">
        <v>11228</v>
      </c>
      <c r="C443">
        <v>295375</v>
      </c>
      <c r="D443">
        <v>645</v>
      </c>
      <c r="E443" t="s">
        <v>37</v>
      </c>
      <c r="F443">
        <v>16000000</v>
      </c>
      <c r="G443">
        <v>7.6</v>
      </c>
      <c r="H443">
        <f>Table13[[#This Row],[budget]]-Table13[[#This Row],[gross]]</f>
        <v>-23825798</v>
      </c>
      <c r="I443">
        <v>15000</v>
      </c>
      <c r="J443">
        <f>0.00001*Table13[[#This Row],[budget]]</f>
        <v>160</v>
      </c>
      <c r="K443" s="1">
        <f>0</f>
        <v>0</v>
      </c>
    </row>
    <row r="444" spans="1:11" x14ac:dyDescent="0.35">
      <c r="A444">
        <v>13005485</v>
      </c>
      <c r="B444" t="s">
        <v>11285</v>
      </c>
      <c r="C444">
        <v>56665</v>
      </c>
      <c r="D444">
        <v>469</v>
      </c>
      <c r="E444" t="s">
        <v>37</v>
      </c>
      <c r="F444">
        <v>15000000</v>
      </c>
      <c r="G444">
        <v>7.6</v>
      </c>
      <c r="H444">
        <f>Table13[[#This Row],[budget]]-Table13[[#This Row],[gross]]</f>
        <v>1994515</v>
      </c>
      <c r="I444">
        <v>0</v>
      </c>
      <c r="J444">
        <f>0.00001*Table13[[#This Row],[budget]]</f>
        <v>150</v>
      </c>
      <c r="K444" s="1">
        <f>0</f>
        <v>0</v>
      </c>
    </row>
    <row r="445" spans="1:11" x14ac:dyDescent="0.35">
      <c r="A445">
        <v>92823600</v>
      </c>
      <c r="B445" t="s">
        <v>11297</v>
      </c>
      <c r="C445">
        <v>149108</v>
      </c>
      <c r="D445">
        <v>273</v>
      </c>
      <c r="E445" t="s">
        <v>37</v>
      </c>
      <c r="F445">
        <v>16000000</v>
      </c>
      <c r="G445">
        <v>7.6</v>
      </c>
      <c r="H445">
        <f>Table13[[#This Row],[budget]]-Table13[[#This Row],[gross]]</f>
        <v>-76823600</v>
      </c>
      <c r="I445">
        <v>0</v>
      </c>
      <c r="J445">
        <f>0.00001*Table13[[#This Row],[budget]]</f>
        <v>160</v>
      </c>
      <c r="K445" s="1">
        <f>0</f>
        <v>0</v>
      </c>
    </row>
    <row r="446" spans="1:11" x14ac:dyDescent="0.35">
      <c r="A446">
        <v>14792779</v>
      </c>
      <c r="B446" t="s">
        <v>11397</v>
      </c>
      <c r="C446">
        <v>24256</v>
      </c>
      <c r="D446">
        <v>91</v>
      </c>
      <c r="E446" t="s">
        <v>37</v>
      </c>
      <c r="F446">
        <v>16000000</v>
      </c>
      <c r="G446">
        <v>7.6</v>
      </c>
      <c r="H446">
        <f>Table13[[#This Row],[budget]]-Table13[[#This Row],[gross]]</f>
        <v>1207221</v>
      </c>
      <c r="I446">
        <v>0</v>
      </c>
      <c r="J446">
        <f>0.00001*Table13[[#This Row],[budget]]</f>
        <v>160</v>
      </c>
      <c r="K446" s="1">
        <f>0</f>
        <v>0</v>
      </c>
    </row>
    <row r="447" spans="1:11" x14ac:dyDescent="0.35">
      <c r="A447">
        <v>30226144</v>
      </c>
      <c r="B447" t="s">
        <v>11687</v>
      </c>
      <c r="C447">
        <v>47626</v>
      </c>
      <c r="D447">
        <v>118</v>
      </c>
      <c r="E447" t="s">
        <v>37</v>
      </c>
      <c r="F447">
        <v>15000000</v>
      </c>
      <c r="G447">
        <v>7.6</v>
      </c>
      <c r="H447">
        <f>Table13[[#This Row],[budget]]-Table13[[#This Row],[gross]]</f>
        <v>-15226144</v>
      </c>
      <c r="I447">
        <v>0</v>
      </c>
      <c r="J447">
        <f>0.00001*Table13[[#This Row],[budget]]</f>
        <v>150</v>
      </c>
      <c r="K447" s="1">
        <f>0</f>
        <v>0</v>
      </c>
    </row>
    <row r="448" spans="1:11" x14ac:dyDescent="0.35">
      <c r="A448">
        <v>15700000</v>
      </c>
      <c r="B448" t="s">
        <v>11814</v>
      </c>
      <c r="C448">
        <v>332065</v>
      </c>
      <c r="D448">
        <v>876</v>
      </c>
      <c r="E448" t="s">
        <v>37</v>
      </c>
      <c r="F448">
        <v>15000000</v>
      </c>
      <c r="G448">
        <v>7.6</v>
      </c>
      <c r="H448">
        <f>Table13[[#This Row],[budget]]-Table13[[#This Row],[gross]]</f>
        <v>-700000</v>
      </c>
      <c r="I448">
        <v>16000</v>
      </c>
      <c r="J448">
        <f>0.00001*Table13[[#This Row],[budget]]</f>
        <v>150</v>
      </c>
      <c r="K448" s="1">
        <f>0</f>
        <v>0</v>
      </c>
    </row>
    <row r="449" spans="1:11" x14ac:dyDescent="0.35">
      <c r="A449">
        <v>4235837</v>
      </c>
      <c r="B449" t="s">
        <v>11976</v>
      </c>
      <c r="C449">
        <v>175962</v>
      </c>
      <c r="D449">
        <v>336</v>
      </c>
      <c r="E449" t="s">
        <v>37</v>
      </c>
      <c r="F449">
        <v>15000000</v>
      </c>
      <c r="G449">
        <v>7.6</v>
      </c>
      <c r="H449">
        <f>Table13[[#This Row],[budget]]-Table13[[#This Row],[gross]]</f>
        <v>10764163</v>
      </c>
      <c r="I449">
        <v>0</v>
      </c>
      <c r="J449">
        <f>0.00001*Table13[[#This Row],[budget]]</f>
        <v>150</v>
      </c>
      <c r="K449" s="1">
        <f>0</f>
        <v>0</v>
      </c>
    </row>
    <row r="450" spans="1:11" x14ac:dyDescent="0.35">
      <c r="A450">
        <v>5459824</v>
      </c>
      <c r="B450" t="s">
        <v>12213</v>
      </c>
      <c r="C450">
        <v>92781</v>
      </c>
      <c r="D450">
        <v>320</v>
      </c>
      <c r="E450" t="s">
        <v>37</v>
      </c>
      <c r="F450">
        <v>26000000</v>
      </c>
      <c r="G450">
        <v>7.6</v>
      </c>
      <c r="H450">
        <f>Table13[[#This Row],[budget]]-Table13[[#This Row],[gross]]</f>
        <v>20540176</v>
      </c>
      <c r="I450">
        <v>5000</v>
      </c>
      <c r="J450">
        <f>0.00001*Table13[[#This Row],[budget]]</f>
        <v>260</v>
      </c>
      <c r="K450" s="1">
        <f>0</f>
        <v>0</v>
      </c>
    </row>
    <row r="451" spans="1:11" x14ac:dyDescent="0.35">
      <c r="A451">
        <v>37707719</v>
      </c>
      <c r="B451" t="s">
        <v>12786</v>
      </c>
      <c r="C451">
        <v>76094</v>
      </c>
      <c r="D451">
        <v>233</v>
      </c>
      <c r="E451" t="s">
        <v>37</v>
      </c>
      <c r="F451">
        <v>12000000</v>
      </c>
      <c r="G451">
        <v>7.6</v>
      </c>
      <c r="H451">
        <f>Table13[[#This Row],[budget]]-Table13[[#This Row],[gross]]</f>
        <v>-25707719</v>
      </c>
      <c r="I451">
        <v>37000</v>
      </c>
      <c r="J451">
        <f>0.00001*Table13[[#This Row],[budget]]</f>
        <v>120.00000000000001</v>
      </c>
      <c r="K451" s="1">
        <f>0</f>
        <v>0</v>
      </c>
    </row>
    <row r="452" spans="1:11" x14ac:dyDescent="0.35">
      <c r="A452">
        <v>39025000</v>
      </c>
      <c r="B452" t="s">
        <v>13053</v>
      </c>
      <c r="C452">
        <v>73193</v>
      </c>
      <c r="D452">
        <v>190</v>
      </c>
      <c r="E452" t="s">
        <v>37</v>
      </c>
      <c r="F452">
        <v>11000000</v>
      </c>
      <c r="G452">
        <v>7.6</v>
      </c>
      <c r="H452">
        <f>Table13[[#This Row],[budget]]-Table13[[#This Row],[gross]]</f>
        <v>-28025000</v>
      </c>
      <c r="I452">
        <v>0</v>
      </c>
      <c r="J452">
        <f>0.00001*Table13[[#This Row],[budget]]</f>
        <v>110.00000000000001</v>
      </c>
      <c r="K452" s="1">
        <f>0</f>
        <v>0</v>
      </c>
    </row>
    <row r="453" spans="1:11" x14ac:dyDescent="0.35">
      <c r="A453">
        <v>11501093</v>
      </c>
      <c r="B453" t="s">
        <v>13119</v>
      </c>
      <c r="C453">
        <v>128850</v>
      </c>
      <c r="D453">
        <v>604</v>
      </c>
      <c r="E453" t="s">
        <v>37</v>
      </c>
      <c r="F453">
        <v>13000000</v>
      </c>
      <c r="G453">
        <v>7.6</v>
      </c>
      <c r="H453">
        <f>Table13[[#This Row],[budget]]-Table13[[#This Row],[gross]]</f>
        <v>1498907</v>
      </c>
      <c r="I453">
        <v>10000</v>
      </c>
      <c r="J453">
        <f>0.00001*Table13[[#This Row],[budget]]</f>
        <v>130</v>
      </c>
      <c r="K453" s="1">
        <f>0</f>
        <v>0</v>
      </c>
    </row>
    <row r="454" spans="1:11" x14ac:dyDescent="0.35">
      <c r="A454">
        <v>46300000</v>
      </c>
      <c r="B454" t="s">
        <v>13784</v>
      </c>
      <c r="C454">
        <v>29323</v>
      </c>
      <c r="D454">
        <v>344</v>
      </c>
      <c r="E454" t="s">
        <v>37</v>
      </c>
      <c r="F454">
        <v>9400000</v>
      </c>
      <c r="G454">
        <v>7.6</v>
      </c>
      <c r="H454">
        <f>Table13[[#This Row],[budget]]-Table13[[#This Row],[gross]]</f>
        <v>-36900000</v>
      </c>
      <c r="I454">
        <v>0</v>
      </c>
      <c r="J454">
        <f>0.00001*Table13[[#This Row],[budget]]</f>
        <v>94.000000000000014</v>
      </c>
      <c r="K454" s="1">
        <f>0</f>
        <v>0</v>
      </c>
    </row>
    <row r="455" spans="1:11" x14ac:dyDescent="0.35">
      <c r="A455">
        <v>112935</v>
      </c>
      <c r="B455" t="s">
        <v>13908</v>
      </c>
      <c r="C455">
        <v>8161</v>
      </c>
      <c r="D455">
        <v>94</v>
      </c>
      <c r="E455" t="s">
        <v>37</v>
      </c>
      <c r="F455">
        <v>9000000</v>
      </c>
      <c r="G455">
        <v>7.6</v>
      </c>
      <c r="H455">
        <f>Table13[[#This Row],[budget]]-Table13[[#This Row],[gross]]</f>
        <v>8887065</v>
      </c>
      <c r="I455">
        <v>484</v>
      </c>
      <c r="J455">
        <f>0.00001*Table13[[#This Row],[budget]]</f>
        <v>90.000000000000014</v>
      </c>
      <c r="K455" s="1">
        <f>0</f>
        <v>0</v>
      </c>
    </row>
    <row r="456" spans="1:11" x14ac:dyDescent="0.35">
      <c r="A456">
        <v>45063889</v>
      </c>
      <c r="B456" t="s">
        <v>14036</v>
      </c>
      <c r="C456">
        <v>297250</v>
      </c>
      <c r="D456">
        <v>1441</v>
      </c>
      <c r="E456" t="s">
        <v>37</v>
      </c>
      <c r="F456">
        <v>8000000</v>
      </c>
      <c r="G456">
        <v>7.6</v>
      </c>
      <c r="H456">
        <f>Table13[[#This Row],[budget]]-Table13[[#This Row],[gross]]</f>
        <v>-37063889</v>
      </c>
      <c r="I456">
        <v>11000</v>
      </c>
      <c r="J456">
        <f>0.00001*Table13[[#This Row],[budget]]</f>
        <v>80</v>
      </c>
      <c r="K456" s="1">
        <f>0</f>
        <v>0</v>
      </c>
    </row>
    <row r="457" spans="1:11" x14ac:dyDescent="0.35">
      <c r="A457">
        <v>36500000</v>
      </c>
      <c r="B457" t="s">
        <v>14048</v>
      </c>
      <c r="C457">
        <v>87090</v>
      </c>
      <c r="D457">
        <v>142</v>
      </c>
      <c r="E457" t="s">
        <v>37</v>
      </c>
      <c r="F457">
        <v>8000000</v>
      </c>
      <c r="G457">
        <v>7.6</v>
      </c>
      <c r="H457">
        <f>Table13[[#This Row],[budget]]-Table13[[#This Row],[gross]]</f>
        <v>-28500000</v>
      </c>
      <c r="I457">
        <v>0</v>
      </c>
      <c r="J457">
        <f>0.00001*Table13[[#This Row],[budget]]</f>
        <v>80</v>
      </c>
      <c r="K457" s="1">
        <f>0</f>
        <v>0</v>
      </c>
    </row>
    <row r="458" spans="1:11" x14ac:dyDescent="0.35">
      <c r="A458">
        <v>15047419</v>
      </c>
      <c r="B458" t="s">
        <v>14104</v>
      </c>
      <c r="C458">
        <v>357275</v>
      </c>
      <c r="D458">
        <v>1061</v>
      </c>
      <c r="E458" t="s">
        <v>37</v>
      </c>
      <c r="F458">
        <v>7000000</v>
      </c>
      <c r="G458">
        <v>7.6</v>
      </c>
      <c r="H458">
        <f>Table13[[#This Row],[budget]]-Table13[[#This Row],[gross]]</f>
        <v>-8047419</v>
      </c>
      <c r="I458">
        <v>18000</v>
      </c>
      <c r="J458">
        <f>0.00001*Table13[[#This Row],[budget]]</f>
        <v>70</v>
      </c>
      <c r="K458" s="1">
        <f>0</f>
        <v>0</v>
      </c>
    </row>
    <row r="459" spans="1:11" x14ac:dyDescent="0.35">
      <c r="A459">
        <v>24792061</v>
      </c>
      <c r="B459" t="s">
        <v>14266</v>
      </c>
      <c r="C459">
        <v>191998</v>
      </c>
      <c r="D459">
        <v>323</v>
      </c>
      <c r="E459" t="s">
        <v>37</v>
      </c>
      <c r="F459">
        <v>6500000</v>
      </c>
      <c r="G459">
        <v>7.6</v>
      </c>
      <c r="H459">
        <f>Table13[[#This Row],[budget]]-Table13[[#This Row],[gross]]</f>
        <v>-18292061</v>
      </c>
      <c r="I459">
        <v>0</v>
      </c>
      <c r="J459">
        <f>0.00001*Table13[[#This Row],[budget]]</f>
        <v>65</v>
      </c>
      <c r="K459" s="1">
        <f>0</f>
        <v>0</v>
      </c>
    </row>
    <row r="460" spans="1:11" x14ac:dyDescent="0.35">
      <c r="A460">
        <v>40158000</v>
      </c>
      <c r="B460" t="s">
        <v>14349</v>
      </c>
      <c r="C460">
        <v>63931</v>
      </c>
      <c r="D460">
        <v>241</v>
      </c>
      <c r="E460" t="s">
        <v>37</v>
      </c>
      <c r="F460">
        <v>7000000</v>
      </c>
      <c r="G460">
        <v>7.6</v>
      </c>
      <c r="H460">
        <f>Table13[[#This Row],[budget]]-Table13[[#This Row],[gross]]</f>
        <v>-33158000</v>
      </c>
      <c r="I460">
        <v>0</v>
      </c>
      <c r="J460">
        <f>0.00001*Table13[[#This Row],[budget]]</f>
        <v>70</v>
      </c>
      <c r="K460" s="1">
        <f>0</f>
        <v>0</v>
      </c>
    </row>
    <row r="461" spans="1:11" x14ac:dyDescent="0.35">
      <c r="A461">
        <v>9166863</v>
      </c>
      <c r="B461" t="s">
        <v>14442</v>
      </c>
      <c r="C461">
        <v>83182</v>
      </c>
      <c r="D461">
        <v>247</v>
      </c>
      <c r="E461" t="s">
        <v>37</v>
      </c>
      <c r="F461">
        <v>7000000</v>
      </c>
      <c r="G461">
        <v>7.6</v>
      </c>
      <c r="H461">
        <f>Table13[[#This Row],[budget]]-Table13[[#This Row],[gross]]</f>
        <v>-2166863</v>
      </c>
      <c r="I461">
        <v>16000</v>
      </c>
      <c r="J461">
        <f>0.00001*Table13[[#This Row],[budget]]</f>
        <v>70</v>
      </c>
      <c r="K461" s="1">
        <f>0</f>
        <v>0</v>
      </c>
    </row>
    <row r="462" spans="1:11" x14ac:dyDescent="0.35">
      <c r="A462">
        <v>8373585</v>
      </c>
      <c r="B462" t="s">
        <v>14446</v>
      </c>
      <c r="C462">
        <v>39680</v>
      </c>
      <c r="D462">
        <v>308</v>
      </c>
      <c r="E462" t="s">
        <v>37</v>
      </c>
      <c r="F462">
        <v>7000000</v>
      </c>
      <c r="G462">
        <v>7.6</v>
      </c>
      <c r="H462">
        <f>Table13[[#This Row],[budget]]-Table13[[#This Row],[gross]]</f>
        <v>-1373585</v>
      </c>
      <c r="I462">
        <v>0</v>
      </c>
      <c r="J462">
        <f>0.00001*Table13[[#This Row],[budget]]</f>
        <v>70</v>
      </c>
      <c r="K462" s="1">
        <f>0</f>
        <v>0</v>
      </c>
    </row>
    <row r="463" spans="1:11" x14ac:dyDescent="0.35">
      <c r="A463">
        <v>449558</v>
      </c>
      <c r="B463" t="s">
        <v>14683</v>
      </c>
      <c r="C463">
        <v>32307</v>
      </c>
      <c r="D463">
        <v>75</v>
      </c>
      <c r="E463" t="s">
        <v>37</v>
      </c>
      <c r="F463">
        <v>10000000</v>
      </c>
      <c r="G463">
        <v>7.6</v>
      </c>
      <c r="H463">
        <f>Table13[[#This Row],[budget]]-Table13[[#This Row],[gross]]</f>
        <v>9550442</v>
      </c>
      <c r="I463">
        <v>0</v>
      </c>
      <c r="J463">
        <f>0.00001*Table13[[#This Row],[budget]]</f>
        <v>100.00000000000001</v>
      </c>
      <c r="K463" s="1">
        <f>0</f>
        <v>0</v>
      </c>
    </row>
    <row r="464" spans="1:11" x14ac:dyDescent="0.35">
      <c r="A464">
        <v>43650000</v>
      </c>
      <c r="B464" t="s">
        <v>14728</v>
      </c>
      <c r="C464">
        <v>71919</v>
      </c>
      <c r="D464">
        <v>316</v>
      </c>
      <c r="E464" t="s">
        <v>37</v>
      </c>
      <c r="F464">
        <v>6000000</v>
      </c>
      <c r="G464">
        <v>7.6</v>
      </c>
      <c r="H464">
        <f>Table13[[#This Row],[budget]]-Table13[[#This Row],[gross]]</f>
        <v>-37650000</v>
      </c>
      <c r="I464">
        <v>0</v>
      </c>
      <c r="J464">
        <f>0.00001*Table13[[#This Row],[budget]]</f>
        <v>60.000000000000007</v>
      </c>
      <c r="K464" s="1">
        <f>0</f>
        <v>0</v>
      </c>
    </row>
    <row r="465" spans="1:11" hidden="1" x14ac:dyDescent="0.35">
      <c r="A465">
        <v>45356386</v>
      </c>
      <c r="B465" t="s">
        <v>2675</v>
      </c>
      <c r="C465">
        <v>71574</v>
      </c>
      <c r="D465">
        <v>244</v>
      </c>
      <c r="E465" t="s">
        <v>2679</v>
      </c>
      <c r="F465">
        <v>75000000</v>
      </c>
      <c r="G465">
        <v>5.9</v>
      </c>
      <c r="H465">
        <f>Table13[[#This Row],[budget]]-Table13[[#This Row],[gross]]</f>
        <v>29643614</v>
      </c>
      <c r="I465">
        <v>951</v>
      </c>
      <c r="J465">
        <f>0.00001*Table13[[#This Row],[budget]]</f>
        <v>750.00000000000011</v>
      </c>
      <c r="K465" s="1">
        <f>0</f>
        <v>0</v>
      </c>
    </row>
    <row r="466" spans="1:11" x14ac:dyDescent="0.35">
      <c r="A466">
        <v>795126</v>
      </c>
      <c r="B466" t="s">
        <v>15042</v>
      </c>
      <c r="C466">
        <v>4976</v>
      </c>
      <c r="D466">
        <v>52</v>
      </c>
      <c r="E466" t="s">
        <v>37</v>
      </c>
      <c r="F466">
        <v>6000000</v>
      </c>
      <c r="G466">
        <v>7.6</v>
      </c>
      <c r="H466">
        <f>Table13[[#This Row],[budget]]-Table13[[#This Row],[gross]]</f>
        <v>5204874</v>
      </c>
      <c r="I466">
        <v>989</v>
      </c>
      <c r="J466">
        <f>0.00001*Table13[[#This Row],[budget]]</f>
        <v>60.000000000000007</v>
      </c>
      <c r="K466" s="1">
        <f>0</f>
        <v>0</v>
      </c>
    </row>
    <row r="467" spans="1:11" x14ac:dyDescent="0.35">
      <c r="A467">
        <v>13269963</v>
      </c>
      <c r="B467" t="s">
        <v>15218</v>
      </c>
      <c r="C467">
        <v>23202</v>
      </c>
      <c r="D467">
        <v>173</v>
      </c>
      <c r="E467" t="s">
        <v>37</v>
      </c>
      <c r="F467">
        <v>5000000</v>
      </c>
      <c r="G467">
        <v>7.6</v>
      </c>
      <c r="H467">
        <f>Table13[[#This Row],[budget]]-Table13[[#This Row],[gross]]</f>
        <v>-8269963</v>
      </c>
      <c r="I467">
        <v>0</v>
      </c>
      <c r="J467">
        <f>0.00001*Table13[[#This Row],[budget]]</f>
        <v>50.000000000000007</v>
      </c>
      <c r="K467" s="1">
        <f>0</f>
        <v>0</v>
      </c>
    </row>
    <row r="468" spans="1:11" x14ac:dyDescent="0.35">
      <c r="A468">
        <v>20772796</v>
      </c>
      <c r="B468" t="s">
        <v>15513</v>
      </c>
      <c r="C468">
        <v>34232</v>
      </c>
      <c r="D468">
        <v>346</v>
      </c>
      <c r="E468" t="s">
        <v>37</v>
      </c>
      <c r="F468">
        <v>6000000</v>
      </c>
      <c r="G468">
        <v>7.6</v>
      </c>
      <c r="H468">
        <f>Table13[[#This Row],[budget]]-Table13[[#This Row],[gross]]</f>
        <v>-14772796</v>
      </c>
      <c r="I468">
        <v>0</v>
      </c>
      <c r="J468">
        <f>0.00001*Table13[[#This Row],[budget]]</f>
        <v>60.000000000000007</v>
      </c>
      <c r="K468" s="1">
        <f>0</f>
        <v>0</v>
      </c>
    </row>
    <row r="469" spans="1:11" x14ac:dyDescent="0.35">
      <c r="A469">
        <v>31968347</v>
      </c>
      <c r="B469" t="s">
        <v>15561</v>
      </c>
      <c r="C469">
        <v>93894</v>
      </c>
      <c r="D469">
        <v>286</v>
      </c>
      <c r="E469" t="s">
        <v>37</v>
      </c>
      <c r="F469">
        <v>3600000</v>
      </c>
      <c r="G469">
        <v>7.6</v>
      </c>
      <c r="H469">
        <f>Table13[[#This Row],[budget]]-Table13[[#This Row],[gross]]</f>
        <v>-28368347</v>
      </c>
      <c r="I469">
        <v>0</v>
      </c>
      <c r="J469">
        <f>0.00001*Table13[[#This Row],[budget]]</f>
        <v>36</v>
      </c>
      <c r="K469" s="1">
        <f>0</f>
        <v>0</v>
      </c>
    </row>
    <row r="470" spans="1:11" x14ac:dyDescent="0.35">
      <c r="A470">
        <v>2892582</v>
      </c>
      <c r="B470" t="s">
        <v>15636</v>
      </c>
      <c r="C470">
        <v>22697</v>
      </c>
      <c r="D470">
        <v>202</v>
      </c>
      <c r="E470" t="s">
        <v>37</v>
      </c>
      <c r="F470">
        <v>4000000</v>
      </c>
      <c r="G470">
        <v>7.6</v>
      </c>
      <c r="H470">
        <f>Table13[[#This Row],[budget]]-Table13[[#This Row],[gross]]</f>
        <v>1107418</v>
      </c>
      <c r="I470">
        <v>0</v>
      </c>
      <c r="J470">
        <f>0.00001*Table13[[#This Row],[budget]]</f>
        <v>40</v>
      </c>
      <c r="K470" s="1">
        <f>0</f>
        <v>0</v>
      </c>
    </row>
    <row r="471" spans="1:11" x14ac:dyDescent="0.35">
      <c r="A471">
        <v>141600000</v>
      </c>
      <c r="B471" t="s">
        <v>15931</v>
      </c>
      <c r="C471">
        <v>90177</v>
      </c>
      <c r="D471">
        <v>257</v>
      </c>
      <c r="E471" t="s">
        <v>37</v>
      </c>
      <c r="F471">
        <v>3000000</v>
      </c>
      <c r="G471">
        <v>7.6</v>
      </c>
      <c r="H471">
        <f>Table13[[#This Row],[budget]]-Table13[[#This Row],[gross]]</f>
        <v>-138600000</v>
      </c>
      <c r="I471">
        <v>0</v>
      </c>
      <c r="J471">
        <f>0.00001*Table13[[#This Row],[budget]]</f>
        <v>30.000000000000004</v>
      </c>
      <c r="K471" s="1">
        <f>0</f>
        <v>0</v>
      </c>
    </row>
    <row r="472" spans="1:11" x14ac:dyDescent="0.35">
      <c r="A472">
        <v>26781723</v>
      </c>
      <c r="B472" t="s">
        <v>16269</v>
      </c>
      <c r="C472">
        <v>187595</v>
      </c>
      <c r="D472">
        <v>978</v>
      </c>
      <c r="E472" t="s">
        <v>37</v>
      </c>
      <c r="F472">
        <v>2500000</v>
      </c>
      <c r="G472">
        <v>7.6</v>
      </c>
      <c r="H472">
        <f>Table13[[#This Row],[budget]]-Table13[[#This Row],[gross]]</f>
        <v>-24281723</v>
      </c>
      <c r="I472">
        <v>0</v>
      </c>
      <c r="J472">
        <f>0.00001*Table13[[#This Row],[budget]]</f>
        <v>25.000000000000004</v>
      </c>
      <c r="K472" s="1">
        <f>0</f>
        <v>0</v>
      </c>
    </row>
    <row r="473" spans="1:11" x14ac:dyDescent="0.35">
      <c r="A473">
        <v>395592</v>
      </c>
      <c r="B473" t="s">
        <v>16291</v>
      </c>
      <c r="C473">
        <v>21202</v>
      </c>
      <c r="D473">
        <v>134</v>
      </c>
      <c r="E473" t="s">
        <v>37</v>
      </c>
      <c r="F473">
        <v>2000000</v>
      </c>
      <c r="G473">
        <v>7.6</v>
      </c>
      <c r="H473">
        <f>Table13[[#This Row],[budget]]-Table13[[#This Row],[gross]]</f>
        <v>1604408</v>
      </c>
      <c r="I473">
        <v>0</v>
      </c>
      <c r="J473">
        <f>0.00001*Table13[[#This Row],[budget]]</f>
        <v>20</v>
      </c>
      <c r="K473" s="1">
        <f>0</f>
        <v>0</v>
      </c>
    </row>
    <row r="474" spans="1:11" x14ac:dyDescent="0.35">
      <c r="A474">
        <v>173783</v>
      </c>
      <c r="B474" t="s">
        <v>16309</v>
      </c>
      <c r="C474">
        <v>578</v>
      </c>
      <c r="D474">
        <v>34</v>
      </c>
      <c r="E474" t="s">
        <v>37</v>
      </c>
      <c r="F474">
        <v>2500000</v>
      </c>
      <c r="G474">
        <v>7.6</v>
      </c>
      <c r="H474">
        <f>Table13[[#This Row],[budget]]-Table13[[#This Row],[gross]]</f>
        <v>2326217</v>
      </c>
      <c r="I474">
        <v>588</v>
      </c>
      <c r="J474">
        <f>0.00001*Table13[[#This Row],[budget]]</f>
        <v>25.000000000000004</v>
      </c>
      <c r="K474" s="1">
        <f>0</f>
        <v>0</v>
      </c>
    </row>
    <row r="475" spans="1:11" x14ac:dyDescent="0.35">
      <c r="A475">
        <v>9003011</v>
      </c>
      <c r="B475" t="s">
        <v>16419</v>
      </c>
      <c r="C475">
        <v>133966</v>
      </c>
      <c r="D475">
        <v>294</v>
      </c>
      <c r="E475" t="s">
        <v>37</v>
      </c>
      <c r="F475">
        <v>2000000</v>
      </c>
      <c r="G475">
        <v>7.6</v>
      </c>
      <c r="H475">
        <f>Table13[[#This Row],[budget]]-Table13[[#This Row],[gross]]</f>
        <v>-7003011</v>
      </c>
      <c r="I475">
        <v>0</v>
      </c>
      <c r="J475">
        <f>0.00001*Table13[[#This Row],[budget]]</f>
        <v>20</v>
      </c>
      <c r="K475" s="1">
        <f>0</f>
        <v>0</v>
      </c>
    </row>
    <row r="476" spans="1:11" x14ac:dyDescent="0.35">
      <c r="A476">
        <v>11533945</v>
      </c>
      <c r="B476" t="s">
        <v>16429</v>
      </c>
      <c r="C476">
        <v>77551</v>
      </c>
      <c r="D476">
        <v>434</v>
      </c>
      <c r="E476" t="s">
        <v>37</v>
      </c>
      <c r="F476">
        <v>2000000</v>
      </c>
      <c r="G476">
        <v>7.6</v>
      </c>
      <c r="H476">
        <f>Table13[[#This Row],[budget]]-Table13[[#This Row],[gross]]</f>
        <v>-9533945</v>
      </c>
      <c r="I476">
        <v>0</v>
      </c>
      <c r="J476">
        <f>0.00001*Table13[[#This Row],[budget]]</f>
        <v>20</v>
      </c>
      <c r="K476" s="1">
        <f>0</f>
        <v>0</v>
      </c>
    </row>
    <row r="477" spans="1:11" x14ac:dyDescent="0.35">
      <c r="A477">
        <v>287761</v>
      </c>
      <c r="B477" t="s">
        <v>17198</v>
      </c>
      <c r="C477">
        <v>2482</v>
      </c>
      <c r="D477">
        <v>16</v>
      </c>
      <c r="E477" t="s">
        <v>37</v>
      </c>
      <c r="F477">
        <v>1000000</v>
      </c>
      <c r="G477">
        <v>7.6</v>
      </c>
      <c r="H477">
        <f>Table13[[#This Row],[budget]]-Table13[[#This Row],[gross]]</f>
        <v>712239</v>
      </c>
      <c r="I477">
        <v>0</v>
      </c>
      <c r="J477">
        <f>0.00001*Table13[[#This Row],[budget]]</f>
        <v>10</v>
      </c>
      <c r="K477" s="1">
        <f>0</f>
        <v>0</v>
      </c>
    </row>
    <row r="478" spans="1:11" x14ac:dyDescent="0.35">
      <c r="A478">
        <v>2047570</v>
      </c>
      <c r="B478" t="s">
        <v>17505</v>
      </c>
      <c r="C478">
        <v>6790</v>
      </c>
      <c r="D478">
        <v>80</v>
      </c>
      <c r="E478" t="s">
        <v>37</v>
      </c>
      <c r="F478">
        <v>500000</v>
      </c>
      <c r="G478">
        <v>7.6</v>
      </c>
      <c r="H478">
        <f>Table13[[#This Row],[budget]]-Table13[[#This Row],[gross]]</f>
        <v>-1547570</v>
      </c>
      <c r="I478">
        <v>491</v>
      </c>
      <c r="J478">
        <f>0.00001*Table13[[#This Row],[budget]]</f>
        <v>5</v>
      </c>
      <c r="K478" s="1">
        <f>0</f>
        <v>0</v>
      </c>
    </row>
    <row r="479" spans="1:11" x14ac:dyDescent="0.35">
      <c r="B479" t="s">
        <v>17940</v>
      </c>
      <c r="C479">
        <v>80</v>
      </c>
      <c r="D479">
        <v>1</v>
      </c>
      <c r="E479" t="s">
        <v>37</v>
      </c>
      <c r="F479">
        <v>100000</v>
      </c>
      <c r="G479">
        <v>7.6</v>
      </c>
      <c r="H479">
        <f>Table13[[#This Row],[budget]]-Table13[[#This Row],[gross]]</f>
        <v>100000</v>
      </c>
      <c r="I479">
        <v>82</v>
      </c>
      <c r="J479">
        <f>0.00001*Table13[[#This Row],[budget]]</f>
        <v>1</v>
      </c>
      <c r="K479" s="1">
        <f>0</f>
        <v>0</v>
      </c>
    </row>
    <row r="480" spans="1:11" x14ac:dyDescent="0.35">
      <c r="A480">
        <v>277233</v>
      </c>
      <c r="B480" t="s">
        <v>18005</v>
      </c>
      <c r="C480">
        <v>2631</v>
      </c>
      <c r="D480">
        <v>26</v>
      </c>
      <c r="E480" t="s">
        <v>37</v>
      </c>
      <c r="F480">
        <v>40000</v>
      </c>
      <c r="G480">
        <v>7.6</v>
      </c>
      <c r="H480">
        <f>Table13[[#This Row],[budget]]-Table13[[#This Row],[gross]]</f>
        <v>-237233</v>
      </c>
      <c r="I480">
        <v>0</v>
      </c>
      <c r="J480">
        <f>0.00001*Table13[[#This Row],[budget]]</f>
        <v>0.4</v>
      </c>
      <c r="K480" s="1">
        <f>0</f>
        <v>0</v>
      </c>
    </row>
    <row r="481" spans="1:11" x14ac:dyDescent="0.35">
      <c r="A481">
        <v>458991599</v>
      </c>
      <c r="B481" t="s">
        <v>94</v>
      </c>
      <c r="C481">
        <v>462669</v>
      </c>
      <c r="D481">
        <v>1117</v>
      </c>
      <c r="E481" t="s">
        <v>37</v>
      </c>
      <c r="F481">
        <v>250000000</v>
      </c>
      <c r="G481">
        <v>7.5</v>
      </c>
      <c r="H481">
        <f>Table13[[#This Row],[budget]]-Table13[[#This Row],[gross]]</f>
        <v>-208991599</v>
      </c>
      <c r="I481">
        <v>118000</v>
      </c>
      <c r="J481">
        <f>0.00001*Table13[[#This Row],[budget]]</f>
        <v>2500</v>
      </c>
      <c r="K481" s="1">
        <f>0</f>
        <v>0</v>
      </c>
    </row>
    <row r="482" spans="1:11" x14ac:dyDescent="0.35">
      <c r="A482">
        <v>301956980</v>
      </c>
      <c r="B482" t="s">
        <v>102</v>
      </c>
      <c r="C482">
        <v>321795</v>
      </c>
      <c r="D482">
        <v>973</v>
      </c>
      <c r="E482" t="s">
        <v>37</v>
      </c>
      <c r="F482">
        <v>250000000</v>
      </c>
      <c r="G482">
        <v>7.5</v>
      </c>
      <c r="H482">
        <f>Table13[[#This Row],[budget]]-Table13[[#This Row],[gross]]</f>
        <v>-51956980</v>
      </c>
      <c r="I482">
        <v>10000</v>
      </c>
      <c r="J482">
        <f>0.00001*Table13[[#This Row],[budget]]</f>
        <v>2500</v>
      </c>
      <c r="K482" s="1">
        <f>0</f>
        <v>0</v>
      </c>
    </row>
    <row r="483" spans="1:11" hidden="1" x14ac:dyDescent="0.35">
      <c r="A483">
        <v>19406406</v>
      </c>
      <c r="B483" t="s">
        <v>2780</v>
      </c>
      <c r="C483">
        <v>7630</v>
      </c>
      <c r="D483">
        <v>42</v>
      </c>
      <c r="E483" t="s">
        <v>1417</v>
      </c>
      <c r="F483">
        <v>40000000</v>
      </c>
      <c r="G483">
        <v>7.8</v>
      </c>
      <c r="H483">
        <f>Table13[[#This Row],[budget]]-Table13[[#This Row],[gross]]</f>
        <v>20593594</v>
      </c>
      <c r="I483">
        <v>0</v>
      </c>
      <c r="J483">
        <f>0.00001*Table13[[#This Row],[budget]]</f>
        <v>400.00000000000006</v>
      </c>
      <c r="K483" s="1">
        <f>0</f>
        <v>0</v>
      </c>
    </row>
    <row r="484" spans="1:11" x14ac:dyDescent="0.35">
      <c r="A484">
        <v>255108370</v>
      </c>
      <c r="B484" t="s">
        <v>170</v>
      </c>
      <c r="C484">
        <v>354228</v>
      </c>
      <c r="D484">
        <v>802</v>
      </c>
      <c r="E484" t="s">
        <v>37</v>
      </c>
      <c r="F484">
        <v>250000000</v>
      </c>
      <c r="G484">
        <v>7.5</v>
      </c>
      <c r="H484">
        <f>Table13[[#This Row],[budget]]-Table13[[#This Row],[gross]]</f>
        <v>-5108370</v>
      </c>
      <c r="I484">
        <v>65000</v>
      </c>
      <c r="J484">
        <f>0.00001*Table13[[#This Row],[budget]]</f>
        <v>2500</v>
      </c>
      <c r="K484" s="1">
        <f>0</f>
        <v>0</v>
      </c>
    </row>
    <row r="485" spans="1:11" x14ac:dyDescent="0.35">
      <c r="A485">
        <v>130468626</v>
      </c>
      <c r="B485" t="s">
        <v>401</v>
      </c>
      <c r="C485">
        <v>53607</v>
      </c>
      <c r="D485">
        <v>432</v>
      </c>
      <c r="E485" t="s">
        <v>37</v>
      </c>
      <c r="F485">
        <v>185000000</v>
      </c>
      <c r="G485">
        <v>7.5</v>
      </c>
      <c r="H485">
        <f>Table13[[#This Row],[budget]]-Table13[[#This Row],[gross]]</f>
        <v>54531374</v>
      </c>
      <c r="I485">
        <v>30000</v>
      </c>
      <c r="J485">
        <f>0.00001*Table13[[#This Row],[budget]]</f>
        <v>1850.0000000000002</v>
      </c>
      <c r="K485" s="1">
        <f>0</f>
        <v>0</v>
      </c>
    </row>
    <row r="486" spans="1:11" x14ac:dyDescent="0.35">
      <c r="A486">
        <v>73820094</v>
      </c>
      <c r="B486" t="s">
        <v>480</v>
      </c>
      <c r="C486">
        <v>245333</v>
      </c>
      <c r="D486">
        <v>678</v>
      </c>
      <c r="E486" t="s">
        <v>37</v>
      </c>
      <c r="F486">
        <v>170000000</v>
      </c>
      <c r="G486">
        <v>7.5</v>
      </c>
      <c r="H486">
        <f>Table13[[#This Row],[budget]]-Table13[[#This Row],[gross]]</f>
        <v>96179906</v>
      </c>
      <c r="I486">
        <v>42000</v>
      </c>
      <c r="J486">
        <f>0.00001*Table13[[#This Row],[budget]]</f>
        <v>1700.0000000000002</v>
      </c>
      <c r="K486" s="1">
        <f>0</f>
        <v>0</v>
      </c>
    </row>
    <row r="487" spans="1:11" x14ac:dyDescent="0.35">
      <c r="A487">
        <v>292000866</v>
      </c>
      <c r="B487" t="s">
        <v>742</v>
      </c>
      <c r="C487">
        <v>355137</v>
      </c>
      <c r="D487">
        <v>1108</v>
      </c>
      <c r="E487" t="s">
        <v>37</v>
      </c>
      <c r="F487">
        <v>150000000</v>
      </c>
      <c r="G487">
        <v>7.5</v>
      </c>
      <c r="H487">
        <f>Table13[[#This Row],[budget]]-Table13[[#This Row],[gross]]</f>
        <v>-142000866</v>
      </c>
      <c r="I487">
        <v>0</v>
      </c>
      <c r="J487">
        <f>0.00001*Table13[[#This Row],[budget]]</f>
        <v>1500.0000000000002</v>
      </c>
      <c r="K487" s="1">
        <f>0</f>
        <v>0</v>
      </c>
    </row>
    <row r="488" spans="1:11" x14ac:dyDescent="0.35">
      <c r="A488">
        <v>317557891</v>
      </c>
      <c r="B488" t="s">
        <v>1217</v>
      </c>
      <c r="C488">
        <v>444683</v>
      </c>
      <c r="D488">
        <v>1571</v>
      </c>
      <c r="E488" t="s">
        <v>37</v>
      </c>
      <c r="F488">
        <v>125000000</v>
      </c>
      <c r="G488">
        <v>7.5</v>
      </c>
      <c r="H488">
        <f>Table13[[#This Row],[budget]]-Table13[[#This Row],[gross]]</f>
        <v>-192557891</v>
      </c>
      <c r="I488">
        <v>16000</v>
      </c>
      <c r="J488">
        <f>0.00001*Table13[[#This Row],[budget]]</f>
        <v>1250</v>
      </c>
      <c r="K488" s="1">
        <f>0</f>
        <v>0</v>
      </c>
    </row>
    <row r="489" spans="1:11" x14ac:dyDescent="0.35">
      <c r="A489">
        <v>214948780</v>
      </c>
      <c r="B489" t="s">
        <v>1247</v>
      </c>
      <c r="C489">
        <v>405973</v>
      </c>
      <c r="D489">
        <v>1055</v>
      </c>
      <c r="E489" t="s">
        <v>37</v>
      </c>
      <c r="F489">
        <v>110000000</v>
      </c>
      <c r="G489">
        <v>7.5</v>
      </c>
      <c r="H489">
        <f>Table13[[#This Row],[budget]]-Table13[[#This Row],[gross]]</f>
        <v>-104948780</v>
      </c>
      <c r="I489">
        <v>0</v>
      </c>
      <c r="J489">
        <f>0.00001*Table13[[#This Row],[budget]]</f>
        <v>1100</v>
      </c>
      <c r="K489" s="1">
        <f>0</f>
        <v>0</v>
      </c>
    </row>
    <row r="490" spans="1:11" x14ac:dyDescent="0.35">
      <c r="A490">
        <v>186830669</v>
      </c>
      <c r="B490" t="s">
        <v>1256</v>
      </c>
      <c r="C490">
        <v>338635</v>
      </c>
      <c r="D490">
        <v>412</v>
      </c>
      <c r="E490" t="s">
        <v>37</v>
      </c>
      <c r="F490">
        <v>125000000</v>
      </c>
      <c r="G490">
        <v>7.5</v>
      </c>
      <c r="H490">
        <f>Table13[[#This Row],[budget]]-Table13[[#This Row],[gross]]</f>
        <v>-61830669</v>
      </c>
      <c r="I490">
        <v>39000</v>
      </c>
      <c r="J490">
        <f>0.00001*Table13[[#This Row],[budget]]</f>
        <v>1250</v>
      </c>
      <c r="K490" s="1">
        <f>0</f>
        <v>0</v>
      </c>
    </row>
    <row r="491" spans="1:11" x14ac:dyDescent="0.35">
      <c r="A491">
        <v>119412921</v>
      </c>
      <c r="B491" t="s">
        <v>1267</v>
      </c>
      <c r="C491">
        <v>240241</v>
      </c>
      <c r="D491">
        <v>391</v>
      </c>
      <c r="E491" t="s">
        <v>37</v>
      </c>
      <c r="F491">
        <v>65000000</v>
      </c>
      <c r="G491">
        <v>7.5</v>
      </c>
      <c r="H491">
        <f>Table13[[#This Row],[budget]]-Table13[[#This Row],[gross]]</f>
        <v>-54412921</v>
      </c>
      <c r="I491">
        <v>0</v>
      </c>
      <c r="J491">
        <f>0.00001*Table13[[#This Row],[budget]]</f>
        <v>650</v>
      </c>
      <c r="K491" s="1">
        <f>0</f>
        <v>0</v>
      </c>
    </row>
    <row r="492" spans="1:11" x14ac:dyDescent="0.35">
      <c r="A492">
        <v>102608827</v>
      </c>
      <c r="B492" t="s">
        <v>1494</v>
      </c>
      <c r="C492">
        <v>264318</v>
      </c>
      <c r="D492">
        <v>799</v>
      </c>
      <c r="E492" t="s">
        <v>37</v>
      </c>
      <c r="F492">
        <v>110000000</v>
      </c>
      <c r="G492">
        <v>7.5</v>
      </c>
      <c r="H492">
        <f>Table13[[#This Row],[budget]]-Table13[[#This Row],[gross]]</f>
        <v>7391173</v>
      </c>
      <c r="I492">
        <v>0</v>
      </c>
      <c r="J492">
        <f>0.00001*Table13[[#This Row],[budget]]</f>
        <v>1100</v>
      </c>
      <c r="K492" s="1">
        <f>0</f>
        <v>0</v>
      </c>
    </row>
    <row r="493" spans="1:11" x14ac:dyDescent="0.35">
      <c r="A493">
        <v>27098580</v>
      </c>
      <c r="B493" t="s">
        <v>1787</v>
      </c>
      <c r="C493">
        <v>284825</v>
      </c>
      <c r="D493">
        <v>828</v>
      </c>
      <c r="E493" t="s">
        <v>37</v>
      </c>
      <c r="F493">
        <v>102000000</v>
      </c>
      <c r="G493">
        <v>7.5</v>
      </c>
      <c r="H493">
        <f>Table13[[#This Row],[budget]]-Table13[[#This Row],[gross]]</f>
        <v>74901420</v>
      </c>
      <c r="I493">
        <v>124000</v>
      </c>
      <c r="J493">
        <f>0.00001*Table13[[#This Row],[budget]]</f>
        <v>1020.0000000000001</v>
      </c>
      <c r="K493" s="1">
        <f>0</f>
        <v>0</v>
      </c>
    </row>
    <row r="494" spans="1:11" x14ac:dyDescent="0.35">
      <c r="A494">
        <v>77679638</v>
      </c>
      <c r="B494" t="s">
        <v>1873</v>
      </c>
      <c r="C494">
        <v>314033</v>
      </c>
      <c r="D494">
        <v>1166</v>
      </c>
      <c r="E494" t="s">
        <v>37</v>
      </c>
      <c r="F494">
        <v>100000000</v>
      </c>
      <c r="G494">
        <v>7.5</v>
      </c>
      <c r="H494">
        <f>Table13[[#This Row],[budget]]-Table13[[#This Row],[gross]]</f>
        <v>22320362</v>
      </c>
      <c r="I494">
        <v>0</v>
      </c>
      <c r="J494">
        <f>0.00001*Table13[[#This Row],[budget]]</f>
        <v>1000.0000000000001</v>
      </c>
      <c r="K494" s="1">
        <f>0</f>
        <v>0</v>
      </c>
    </row>
    <row r="495" spans="1:11" x14ac:dyDescent="0.35">
      <c r="A495">
        <v>120618403</v>
      </c>
      <c r="B495" t="s">
        <v>2069</v>
      </c>
      <c r="C495">
        <v>171792</v>
      </c>
      <c r="D495">
        <v>222</v>
      </c>
      <c r="E495" t="s">
        <v>37</v>
      </c>
      <c r="F495">
        <v>90000000</v>
      </c>
      <c r="G495">
        <v>7.5</v>
      </c>
      <c r="H495">
        <f>Table13[[#This Row],[budget]]-Table13[[#This Row],[gross]]</f>
        <v>-30618403</v>
      </c>
      <c r="I495">
        <v>12000</v>
      </c>
      <c r="J495">
        <f>0.00001*Table13[[#This Row],[budget]]</f>
        <v>900.00000000000011</v>
      </c>
      <c r="K495" s="1">
        <f>0</f>
        <v>0</v>
      </c>
    </row>
    <row r="496" spans="1:11" x14ac:dyDescent="0.35">
      <c r="A496">
        <v>31494270</v>
      </c>
      <c r="B496" t="s">
        <v>2383</v>
      </c>
      <c r="C496">
        <v>273921</v>
      </c>
      <c r="D496">
        <v>522</v>
      </c>
      <c r="E496" t="s">
        <v>37</v>
      </c>
      <c r="F496">
        <v>60000000</v>
      </c>
      <c r="G496">
        <v>7.5</v>
      </c>
      <c r="H496">
        <f>Table13[[#This Row],[budget]]-Table13[[#This Row],[gross]]</f>
        <v>28505730</v>
      </c>
      <c r="I496">
        <v>36000</v>
      </c>
      <c r="J496">
        <f>0.00001*Table13[[#This Row],[budget]]</f>
        <v>600</v>
      </c>
      <c r="K496" s="1">
        <f>0</f>
        <v>0</v>
      </c>
    </row>
    <row r="497" spans="1:11" x14ac:dyDescent="0.35">
      <c r="A497">
        <v>368049635</v>
      </c>
      <c r="B497" t="s">
        <v>2860</v>
      </c>
      <c r="C497">
        <v>286877</v>
      </c>
      <c r="D497">
        <v>284</v>
      </c>
      <c r="E497" t="s">
        <v>37</v>
      </c>
      <c r="F497">
        <v>76000000</v>
      </c>
      <c r="G497">
        <v>7.5</v>
      </c>
      <c r="H497">
        <f>Table13[[#This Row],[budget]]-Table13[[#This Row],[gross]]</f>
        <v>-292049635</v>
      </c>
      <c r="I497">
        <v>56000</v>
      </c>
      <c r="J497">
        <f>0.00001*Table13[[#This Row],[budget]]</f>
        <v>760.00000000000011</v>
      </c>
      <c r="K497" s="1">
        <f>0</f>
        <v>0</v>
      </c>
    </row>
    <row r="498" spans="1:11" x14ac:dyDescent="0.35">
      <c r="A498">
        <v>119412921</v>
      </c>
      <c r="B498" t="s">
        <v>1267</v>
      </c>
      <c r="C498">
        <v>240241</v>
      </c>
      <c r="D498">
        <v>391</v>
      </c>
      <c r="E498" t="s">
        <v>37</v>
      </c>
      <c r="F498">
        <v>65000000</v>
      </c>
      <c r="G498">
        <v>7.5</v>
      </c>
      <c r="H498">
        <f>Table13[[#This Row],[budget]]-Table13[[#This Row],[gross]]</f>
        <v>-54412921</v>
      </c>
      <c r="I498">
        <v>0</v>
      </c>
      <c r="J498">
        <f>0.00001*Table13[[#This Row],[budget]]</f>
        <v>650</v>
      </c>
      <c r="K498" s="1">
        <f>0</f>
        <v>0</v>
      </c>
    </row>
    <row r="499" spans="1:11" x14ac:dyDescent="0.35">
      <c r="A499">
        <v>2208939</v>
      </c>
      <c r="B499" t="s">
        <v>3686</v>
      </c>
      <c r="C499">
        <v>190490</v>
      </c>
      <c r="D499">
        <v>482</v>
      </c>
      <c r="E499" t="s">
        <v>37</v>
      </c>
      <c r="F499">
        <v>50000000</v>
      </c>
      <c r="G499">
        <v>7.5</v>
      </c>
      <c r="H499">
        <f>Table13[[#This Row],[budget]]-Table13[[#This Row],[gross]]</f>
        <v>47791061</v>
      </c>
      <c r="I499">
        <v>26000</v>
      </c>
      <c r="J499">
        <f>0.00001*Table13[[#This Row],[budget]]</f>
        <v>500.00000000000006</v>
      </c>
      <c r="K499" s="1">
        <f>0</f>
        <v>0</v>
      </c>
    </row>
    <row r="500" spans="1:11" x14ac:dyDescent="0.35">
      <c r="A500">
        <v>60984028</v>
      </c>
      <c r="B500" t="s">
        <v>4318</v>
      </c>
      <c r="C500">
        <v>259519</v>
      </c>
      <c r="D500">
        <v>431</v>
      </c>
      <c r="E500" t="s">
        <v>37</v>
      </c>
      <c r="F500">
        <v>57000000</v>
      </c>
      <c r="G500">
        <v>7.5</v>
      </c>
      <c r="H500">
        <f>Table13[[#This Row],[budget]]-Table13[[#This Row],[gross]]</f>
        <v>-3984028</v>
      </c>
      <c r="I500">
        <v>11000</v>
      </c>
      <c r="J500">
        <f>0.00001*Table13[[#This Row],[budget]]</f>
        <v>570</v>
      </c>
      <c r="K500" s="1">
        <f>0</f>
        <v>0</v>
      </c>
    </row>
    <row r="501" spans="1:11" x14ac:dyDescent="0.35">
      <c r="A501">
        <v>19593740</v>
      </c>
      <c r="B501" t="s">
        <v>5155</v>
      </c>
      <c r="C501">
        <v>88270</v>
      </c>
      <c r="D501">
        <v>420</v>
      </c>
      <c r="E501" t="s">
        <v>37</v>
      </c>
      <c r="F501">
        <v>50000000</v>
      </c>
      <c r="G501">
        <v>7.5</v>
      </c>
      <c r="H501">
        <f>Table13[[#This Row],[budget]]-Table13[[#This Row],[gross]]</f>
        <v>30406260</v>
      </c>
      <c r="I501">
        <v>0</v>
      </c>
      <c r="J501">
        <f>0.00001*Table13[[#This Row],[budget]]</f>
        <v>500.00000000000006</v>
      </c>
      <c r="K501" s="1">
        <f>0</f>
        <v>0</v>
      </c>
    </row>
    <row r="502" spans="1:11" x14ac:dyDescent="0.35">
      <c r="A502">
        <v>53300852</v>
      </c>
      <c r="B502" t="s">
        <v>5718</v>
      </c>
      <c r="C502">
        <v>154487</v>
      </c>
      <c r="D502">
        <v>259</v>
      </c>
      <c r="E502" t="s">
        <v>37</v>
      </c>
      <c r="F502">
        <v>44000000</v>
      </c>
      <c r="G502">
        <v>7.5</v>
      </c>
      <c r="H502">
        <f>Table13[[#This Row],[budget]]-Table13[[#This Row],[gross]]</f>
        <v>-9300852</v>
      </c>
      <c r="I502">
        <v>0</v>
      </c>
      <c r="J502">
        <f>0.00001*Table13[[#This Row],[budget]]</f>
        <v>440.00000000000006</v>
      </c>
      <c r="K502" s="1">
        <f>0</f>
        <v>0</v>
      </c>
    </row>
    <row r="503" spans="1:11" x14ac:dyDescent="0.35">
      <c r="A503">
        <v>84300000</v>
      </c>
      <c r="B503" t="s">
        <v>5734</v>
      </c>
      <c r="C503">
        <v>90360</v>
      </c>
      <c r="D503">
        <v>147</v>
      </c>
      <c r="E503" t="s">
        <v>37</v>
      </c>
      <c r="F503">
        <v>2600000</v>
      </c>
      <c r="G503">
        <v>7.5</v>
      </c>
      <c r="H503">
        <f>Table13[[#This Row],[budget]]-Table13[[#This Row],[gross]]</f>
        <v>-81700000</v>
      </c>
      <c r="I503">
        <v>0</v>
      </c>
      <c r="J503">
        <f>0.00001*Table13[[#This Row],[budget]]</f>
        <v>26.000000000000004</v>
      </c>
      <c r="K503" s="1">
        <f>0</f>
        <v>0</v>
      </c>
    </row>
    <row r="504" spans="1:11" x14ac:dyDescent="0.35">
      <c r="A504">
        <v>82522790</v>
      </c>
      <c r="B504" t="s">
        <v>6016</v>
      </c>
      <c r="C504">
        <v>143835</v>
      </c>
      <c r="D504">
        <v>654</v>
      </c>
      <c r="E504" t="s">
        <v>37</v>
      </c>
      <c r="F504">
        <v>40000000</v>
      </c>
      <c r="G504">
        <v>7.5</v>
      </c>
      <c r="H504">
        <f>Table13[[#This Row],[budget]]-Table13[[#This Row],[gross]]</f>
        <v>-42522790</v>
      </c>
      <c r="I504">
        <v>14000</v>
      </c>
      <c r="J504">
        <f>0.00001*Table13[[#This Row],[budget]]</f>
        <v>400.00000000000006</v>
      </c>
      <c r="K504" s="1">
        <f>0</f>
        <v>0</v>
      </c>
    </row>
    <row r="505" spans="1:11" x14ac:dyDescent="0.35">
      <c r="A505">
        <v>95001343</v>
      </c>
      <c r="B505" t="s">
        <v>6023</v>
      </c>
      <c r="C505">
        <v>66511</v>
      </c>
      <c r="D505">
        <v>200</v>
      </c>
      <c r="E505" t="s">
        <v>37</v>
      </c>
      <c r="F505">
        <v>40000000</v>
      </c>
      <c r="G505">
        <v>7.5</v>
      </c>
      <c r="H505">
        <f>Table13[[#This Row],[budget]]-Table13[[#This Row],[gross]]</f>
        <v>-55001343</v>
      </c>
      <c r="I505">
        <v>28000</v>
      </c>
      <c r="J505">
        <f>0.00001*Table13[[#This Row],[budget]]</f>
        <v>400.00000000000006</v>
      </c>
      <c r="K505" s="1">
        <f>0</f>
        <v>0</v>
      </c>
    </row>
    <row r="506" spans="1:11" x14ac:dyDescent="0.35">
      <c r="A506">
        <v>26505000</v>
      </c>
      <c r="B506" t="s">
        <v>6959</v>
      </c>
      <c r="C506">
        <v>149285</v>
      </c>
      <c r="D506">
        <v>668</v>
      </c>
      <c r="E506" t="s">
        <v>37</v>
      </c>
      <c r="F506">
        <v>1800000</v>
      </c>
      <c r="G506">
        <v>7.5</v>
      </c>
      <c r="H506">
        <f>Table13[[#This Row],[budget]]-Table13[[#This Row],[gross]]</f>
        <v>-24705000</v>
      </c>
      <c r="I506">
        <v>10000</v>
      </c>
      <c r="J506">
        <f>0.00001*Table13[[#This Row],[budget]]</f>
        <v>18</v>
      </c>
      <c r="K506" s="1">
        <f>0</f>
        <v>0</v>
      </c>
    </row>
    <row r="507" spans="1:11" x14ac:dyDescent="0.35">
      <c r="A507">
        <v>83299761</v>
      </c>
      <c r="B507" t="s">
        <v>6993</v>
      </c>
      <c r="C507">
        <v>117719</v>
      </c>
      <c r="D507">
        <v>306</v>
      </c>
      <c r="E507" t="s">
        <v>37</v>
      </c>
      <c r="F507">
        <v>35000000</v>
      </c>
      <c r="G507">
        <v>7.5</v>
      </c>
      <c r="H507">
        <f>Table13[[#This Row],[budget]]-Table13[[#This Row],[gross]]</f>
        <v>-48299761</v>
      </c>
      <c r="I507">
        <v>39000</v>
      </c>
      <c r="J507">
        <f>0.00001*Table13[[#This Row],[budget]]</f>
        <v>350.00000000000006</v>
      </c>
      <c r="K507" s="1">
        <f>0</f>
        <v>0</v>
      </c>
    </row>
    <row r="508" spans="1:11" x14ac:dyDescent="0.35">
      <c r="A508">
        <v>54696902</v>
      </c>
      <c r="B508" t="s">
        <v>7502</v>
      </c>
      <c r="C508">
        <v>379462</v>
      </c>
      <c r="D508">
        <v>571</v>
      </c>
      <c r="E508" t="s">
        <v>37</v>
      </c>
      <c r="F508">
        <v>32000000</v>
      </c>
      <c r="G508">
        <v>7.5</v>
      </c>
      <c r="H508">
        <f>Table13[[#This Row],[budget]]-Table13[[#This Row],[gross]]</f>
        <v>-22696902</v>
      </c>
      <c r="I508">
        <v>56000</v>
      </c>
      <c r="J508">
        <f>0.00001*Table13[[#This Row],[budget]]</f>
        <v>320</v>
      </c>
      <c r="K508" s="1">
        <f>0</f>
        <v>0</v>
      </c>
    </row>
    <row r="509" spans="1:11" x14ac:dyDescent="0.35">
      <c r="A509">
        <v>31493782</v>
      </c>
      <c r="B509" t="s">
        <v>7530</v>
      </c>
      <c r="C509">
        <v>186606</v>
      </c>
      <c r="D509">
        <v>1125</v>
      </c>
      <c r="E509" t="s">
        <v>37</v>
      </c>
      <c r="F509">
        <v>32000000</v>
      </c>
      <c r="G509">
        <v>7.5</v>
      </c>
      <c r="H509">
        <f>Table13[[#This Row],[budget]]-Table13[[#This Row],[gross]]</f>
        <v>506218</v>
      </c>
      <c r="I509">
        <v>0</v>
      </c>
      <c r="J509">
        <f>0.00001*Table13[[#This Row],[budget]]</f>
        <v>320</v>
      </c>
      <c r="K509" s="1">
        <f>0</f>
        <v>0</v>
      </c>
    </row>
    <row r="510" spans="1:11" x14ac:dyDescent="0.35">
      <c r="A510">
        <v>66528842</v>
      </c>
      <c r="B510" t="s">
        <v>7737</v>
      </c>
      <c r="C510">
        <v>112175</v>
      </c>
      <c r="D510">
        <v>329</v>
      </c>
      <c r="E510" t="s">
        <v>37</v>
      </c>
      <c r="F510">
        <v>30000000</v>
      </c>
      <c r="G510">
        <v>7.5</v>
      </c>
      <c r="H510">
        <f>Table13[[#This Row],[budget]]-Table13[[#This Row],[gross]]</f>
        <v>-36528842</v>
      </c>
      <c r="I510">
        <v>11000</v>
      </c>
      <c r="J510">
        <f>0.00001*Table13[[#This Row],[budget]]</f>
        <v>300</v>
      </c>
      <c r="K510" s="1">
        <f>0</f>
        <v>0</v>
      </c>
    </row>
    <row r="511" spans="1:11" x14ac:dyDescent="0.35">
      <c r="A511">
        <v>56068547</v>
      </c>
      <c r="B511" t="s">
        <v>7848</v>
      </c>
      <c r="C511">
        <v>98160</v>
      </c>
      <c r="D511">
        <v>307</v>
      </c>
      <c r="E511" t="s">
        <v>37</v>
      </c>
      <c r="F511">
        <v>30000000</v>
      </c>
      <c r="G511">
        <v>7.5</v>
      </c>
      <c r="H511">
        <f>Table13[[#This Row],[budget]]-Table13[[#This Row],[gross]]</f>
        <v>-26068547</v>
      </c>
      <c r="I511">
        <v>0</v>
      </c>
      <c r="J511">
        <f>0.00001*Table13[[#This Row],[budget]]</f>
        <v>300</v>
      </c>
      <c r="K511" s="1">
        <f>0</f>
        <v>0</v>
      </c>
    </row>
    <row r="512" spans="1:11" x14ac:dyDescent="0.35">
      <c r="A512">
        <v>52418902</v>
      </c>
      <c r="B512" t="s">
        <v>7883</v>
      </c>
      <c r="C512">
        <v>147128</v>
      </c>
      <c r="D512">
        <v>277</v>
      </c>
      <c r="E512" t="s">
        <v>37</v>
      </c>
      <c r="F512">
        <v>30000000</v>
      </c>
      <c r="G512">
        <v>7.5</v>
      </c>
      <c r="H512">
        <f>Table13[[#This Row],[budget]]-Table13[[#This Row],[gross]]</f>
        <v>-22418902</v>
      </c>
      <c r="I512">
        <v>44000</v>
      </c>
      <c r="J512">
        <f>0.00001*Table13[[#This Row],[budget]]</f>
        <v>300</v>
      </c>
      <c r="K512" s="1">
        <f>0</f>
        <v>0</v>
      </c>
    </row>
    <row r="513" spans="1:11" x14ac:dyDescent="0.35">
      <c r="A513">
        <v>3904982</v>
      </c>
      <c r="B513" t="s">
        <v>8216</v>
      </c>
      <c r="C513">
        <v>136104</v>
      </c>
      <c r="D513">
        <v>415</v>
      </c>
      <c r="E513" t="s">
        <v>37</v>
      </c>
      <c r="F513">
        <v>30000000</v>
      </c>
      <c r="G513">
        <v>7.5</v>
      </c>
      <c r="H513">
        <f>Table13[[#This Row],[budget]]-Table13[[#This Row],[gross]]</f>
        <v>26095018</v>
      </c>
      <c r="I513">
        <v>0</v>
      </c>
      <c r="J513">
        <f>0.00001*Table13[[#This Row],[budget]]</f>
        <v>300</v>
      </c>
      <c r="K513" s="1">
        <f>0</f>
        <v>0</v>
      </c>
    </row>
    <row r="514" spans="1:11" x14ac:dyDescent="0.35">
      <c r="A514">
        <v>5899797</v>
      </c>
      <c r="B514" t="s">
        <v>8266</v>
      </c>
      <c r="C514">
        <v>9913</v>
      </c>
      <c r="D514">
        <v>51</v>
      </c>
      <c r="E514" t="s">
        <v>37</v>
      </c>
      <c r="F514">
        <v>29000000</v>
      </c>
      <c r="G514">
        <v>7.5</v>
      </c>
      <c r="H514">
        <f>Table13[[#This Row],[budget]]-Table13[[#This Row],[gross]]</f>
        <v>23100203</v>
      </c>
      <c r="I514">
        <v>0</v>
      </c>
      <c r="J514">
        <f>0.00001*Table13[[#This Row],[budget]]</f>
        <v>290</v>
      </c>
      <c r="K514" s="1">
        <f>0</f>
        <v>0</v>
      </c>
    </row>
    <row r="515" spans="1:11" x14ac:dyDescent="0.35">
      <c r="A515">
        <v>64371181</v>
      </c>
      <c r="B515" t="s">
        <v>8326</v>
      </c>
      <c r="C515">
        <v>36636</v>
      </c>
      <c r="D515">
        <v>289</v>
      </c>
      <c r="E515" t="s">
        <v>37</v>
      </c>
      <c r="F515">
        <v>28000000</v>
      </c>
      <c r="G515">
        <v>7.5</v>
      </c>
      <c r="H515">
        <f>Table13[[#This Row],[budget]]-Table13[[#This Row],[gross]]</f>
        <v>-36371181</v>
      </c>
      <c r="I515">
        <v>0</v>
      </c>
      <c r="J515">
        <f>0.00001*Table13[[#This Row],[budget]]</f>
        <v>280</v>
      </c>
      <c r="K515" s="1">
        <f>0</f>
        <v>0</v>
      </c>
    </row>
    <row r="516" spans="1:11" x14ac:dyDescent="0.35">
      <c r="A516">
        <v>58328680</v>
      </c>
      <c r="B516" t="s">
        <v>8648</v>
      </c>
      <c r="C516">
        <v>54096</v>
      </c>
      <c r="D516">
        <v>494</v>
      </c>
      <c r="E516" t="s">
        <v>37</v>
      </c>
      <c r="F516">
        <v>22000000</v>
      </c>
      <c r="G516">
        <v>7.5</v>
      </c>
      <c r="H516">
        <f>Table13[[#This Row],[budget]]-Table13[[#This Row],[gross]]</f>
        <v>-36328680</v>
      </c>
      <c r="I516">
        <v>0</v>
      </c>
      <c r="J516">
        <f>0.00001*Table13[[#This Row],[budget]]</f>
        <v>220.00000000000003</v>
      </c>
      <c r="K516" s="1">
        <f>0</f>
        <v>0</v>
      </c>
    </row>
    <row r="517" spans="1:11" x14ac:dyDescent="0.35">
      <c r="A517">
        <v>33565375</v>
      </c>
      <c r="B517" t="s">
        <v>8752</v>
      </c>
      <c r="C517">
        <v>111351</v>
      </c>
      <c r="D517">
        <v>568</v>
      </c>
      <c r="E517" t="s">
        <v>37</v>
      </c>
      <c r="F517">
        <v>15000000</v>
      </c>
      <c r="G517">
        <v>7.5</v>
      </c>
      <c r="H517">
        <f>Table13[[#This Row],[budget]]-Table13[[#This Row],[gross]]</f>
        <v>-18565375</v>
      </c>
      <c r="I517">
        <v>0</v>
      </c>
      <c r="J517">
        <f>0.00001*Table13[[#This Row],[budget]]</f>
        <v>150</v>
      </c>
      <c r="K517" s="1">
        <f>0</f>
        <v>0</v>
      </c>
    </row>
    <row r="518" spans="1:11" x14ac:dyDescent="0.35">
      <c r="A518">
        <v>31655091</v>
      </c>
      <c r="B518" t="s">
        <v>9023</v>
      </c>
      <c r="C518">
        <v>87331</v>
      </c>
      <c r="D518">
        <v>364</v>
      </c>
      <c r="E518" t="s">
        <v>37</v>
      </c>
      <c r="F518">
        <v>30000000</v>
      </c>
      <c r="G518">
        <v>7.5</v>
      </c>
      <c r="H518">
        <f>Table13[[#This Row],[budget]]-Table13[[#This Row],[gross]]</f>
        <v>-1655091</v>
      </c>
      <c r="I518">
        <v>18000</v>
      </c>
      <c r="J518">
        <f>0.00001*Table13[[#This Row],[budget]]</f>
        <v>300</v>
      </c>
      <c r="K518" s="1">
        <f>0</f>
        <v>0</v>
      </c>
    </row>
    <row r="519" spans="1:11" x14ac:dyDescent="0.35">
      <c r="A519">
        <v>30012990</v>
      </c>
      <c r="B519" t="s">
        <v>9027</v>
      </c>
      <c r="C519">
        <v>75973</v>
      </c>
      <c r="D519">
        <v>409</v>
      </c>
      <c r="E519" t="s">
        <v>37</v>
      </c>
      <c r="F519">
        <v>25000000</v>
      </c>
      <c r="G519">
        <v>7.5</v>
      </c>
      <c r="H519">
        <f>Table13[[#This Row],[budget]]-Table13[[#This Row],[gross]]</f>
        <v>-5012990</v>
      </c>
      <c r="I519">
        <v>0</v>
      </c>
      <c r="J519">
        <f>0.00001*Table13[[#This Row],[budget]]</f>
        <v>250.00000000000003</v>
      </c>
      <c r="K519" s="1">
        <f>0</f>
        <v>0</v>
      </c>
    </row>
    <row r="520" spans="1:11" x14ac:dyDescent="0.35">
      <c r="A520">
        <v>14500000</v>
      </c>
      <c r="B520" t="s">
        <v>9041</v>
      </c>
      <c r="C520">
        <v>25019</v>
      </c>
      <c r="D520">
        <v>159</v>
      </c>
      <c r="E520" t="s">
        <v>37</v>
      </c>
      <c r="F520">
        <v>25000000</v>
      </c>
      <c r="G520">
        <v>7.5</v>
      </c>
      <c r="H520">
        <f>Table13[[#This Row],[budget]]-Table13[[#This Row],[gross]]</f>
        <v>10500000</v>
      </c>
      <c r="I520">
        <v>0</v>
      </c>
      <c r="J520">
        <f>0.00001*Table13[[#This Row],[budget]]</f>
        <v>250.00000000000003</v>
      </c>
      <c r="K520" s="1">
        <f>0</f>
        <v>0</v>
      </c>
    </row>
    <row r="521" spans="1:11" x14ac:dyDescent="0.35">
      <c r="A521">
        <v>15785632</v>
      </c>
      <c r="B521" t="s">
        <v>9089</v>
      </c>
      <c r="C521">
        <v>32507</v>
      </c>
      <c r="D521">
        <v>119</v>
      </c>
      <c r="E521" t="s">
        <v>37</v>
      </c>
      <c r="F521">
        <v>23000000</v>
      </c>
      <c r="G521">
        <v>7.5</v>
      </c>
      <c r="H521">
        <f>Table13[[#This Row],[budget]]-Table13[[#This Row],[gross]]</f>
        <v>7214368</v>
      </c>
      <c r="I521">
        <v>15000</v>
      </c>
      <c r="J521">
        <f>0.00001*Table13[[#This Row],[budget]]</f>
        <v>230.00000000000003</v>
      </c>
      <c r="K521" s="1">
        <f>0</f>
        <v>0</v>
      </c>
    </row>
    <row r="522" spans="1:11" x14ac:dyDescent="0.35">
      <c r="A522">
        <v>15785632</v>
      </c>
      <c r="B522" t="s">
        <v>9089</v>
      </c>
      <c r="C522">
        <v>32513</v>
      </c>
      <c r="D522">
        <v>119</v>
      </c>
      <c r="E522" t="s">
        <v>37</v>
      </c>
      <c r="F522">
        <v>23000000</v>
      </c>
      <c r="G522">
        <v>7.5</v>
      </c>
      <c r="H522">
        <f>Table13[[#This Row],[budget]]-Table13[[#This Row],[gross]]</f>
        <v>7214368</v>
      </c>
      <c r="I522">
        <v>15000</v>
      </c>
      <c r="J522">
        <f>0.00001*Table13[[#This Row],[budget]]</f>
        <v>230.00000000000003</v>
      </c>
      <c r="K522" s="1">
        <f>0</f>
        <v>0</v>
      </c>
    </row>
    <row r="523" spans="1:11" x14ac:dyDescent="0.35">
      <c r="A523">
        <v>70960517</v>
      </c>
      <c r="B523" t="s">
        <v>9613</v>
      </c>
      <c r="C523">
        <v>54631</v>
      </c>
      <c r="D523">
        <v>192</v>
      </c>
      <c r="E523" t="s">
        <v>37</v>
      </c>
      <c r="F523">
        <v>35000000</v>
      </c>
      <c r="G523">
        <v>7.5</v>
      </c>
      <c r="H523">
        <f>Table13[[#This Row],[budget]]-Table13[[#This Row],[gross]]</f>
        <v>-35960517</v>
      </c>
      <c r="I523">
        <v>0</v>
      </c>
      <c r="J523">
        <f>0.00001*Table13[[#This Row],[budget]]</f>
        <v>350.00000000000006</v>
      </c>
      <c r="K523" s="1">
        <f>0</f>
        <v>0</v>
      </c>
    </row>
    <row r="524" spans="1:11" x14ac:dyDescent="0.35">
      <c r="A524">
        <v>36581633</v>
      </c>
      <c r="B524" t="s">
        <v>9812</v>
      </c>
      <c r="C524">
        <v>52533</v>
      </c>
      <c r="D524">
        <v>235</v>
      </c>
      <c r="E524" t="s">
        <v>37</v>
      </c>
      <c r="F524">
        <v>21000000</v>
      </c>
      <c r="G524">
        <v>7.5</v>
      </c>
      <c r="H524">
        <f>Table13[[#This Row],[budget]]-Table13[[#This Row],[gross]]</f>
        <v>-15581633</v>
      </c>
      <c r="I524">
        <v>10000</v>
      </c>
      <c r="J524">
        <f>0.00001*Table13[[#This Row],[budget]]</f>
        <v>210.00000000000003</v>
      </c>
      <c r="K524" s="1">
        <f>0</f>
        <v>0</v>
      </c>
    </row>
    <row r="525" spans="1:11" x14ac:dyDescent="0.35">
      <c r="A525">
        <v>137387272</v>
      </c>
      <c r="B525" t="s">
        <v>9910</v>
      </c>
      <c r="C525">
        <v>300110</v>
      </c>
      <c r="D525">
        <v>807</v>
      </c>
      <c r="E525" t="s">
        <v>37</v>
      </c>
      <c r="F525">
        <v>20000000</v>
      </c>
      <c r="G525">
        <v>7.5</v>
      </c>
      <c r="H525">
        <f>Table13[[#This Row],[budget]]-Table13[[#This Row],[gross]]</f>
        <v>-117387272</v>
      </c>
      <c r="I525">
        <v>131000</v>
      </c>
      <c r="J525">
        <f>0.00001*Table13[[#This Row],[budget]]</f>
        <v>200.00000000000003</v>
      </c>
      <c r="K525" s="1">
        <f>0</f>
        <v>0</v>
      </c>
    </row>
    <row r="526" spans="1:11" x14ac:dyDescent="0.35">
      <c r="A526">
        <v>52066000</v>
      </c>
      <c r="B526" t="s">
        <v>9983</v>
      </c>
      <c r="C526">
        <v>61114</v>
      </c>
      <c r="D526">
        <v>212</v>
      </c>
      <c r="E526" t="s">
        <v>37</v>
      </c>
      <c r="F526">
        <v>20000000</v>
      </c>
      <c r="G526">
        <v>7.5</v>
      </c>
      <c r="H526">
        <f>Table13[[#This Row],[budget]]-Table13[[#This Row],[gross]]</f>
        <v>-32066000</v>
      </c>
      <c r="I526">
        <v>22000</v>
      </c>
      <c r="J526">
        <f>0.00001*Table13[[#This Row],[budget]]</f>
        <v>200.00000000000003</v>
      </c>
      <c r="K526" s="1">
        <f>0</f>
        <v>0</v>
      </c>
    </row>
    <row r="527" spans="1:11" x14ac:dyDescent="0.35">
      <c r="A527">
        <v>34300771</v>
      </c>
      <c r="B527" t="s">
        <v>10062</v>
      </c>
      <c r="C527">
        <v>243799</v>
      </c>
      <c r="D527">
        <v>908</v>
      </c>
      <c r="E527" t="s">
        <v>37</v>
      </c>
      <c r="F527">
        <v>25000000</v>
      </c>
      <c r="G527">
        <v>7.5</v>
      </c>
      <c r="H527">
        <f>Table13[[#This Row],[budget]]-Table13[[#This Row],[gross]]</f>
        <v>-9300771</v>
      </c>
      <c r="I527">
        <v>0</v>
      </c>
      <c r="J527">
        <f>0.00001*Table13[[#This Row],[budget]]</f>
        <v>250.00000000000003</v>
      </c>
      <c r="K527" s="1">
        <f>0</f>
        <v>0</v>
      </c>
    </row>
    <row r="528" spans="1:11" x14ac:dyDescent="0.35">
      <c r="A528">
        <v>33422556</v>
      </c>
      <c r="B528" t="s">
        <v>10070</v>
      </c>
      <c r="C528">
        <v>99236</v>
      </c>
      <c r="D528">
        <v>321</v>
      </c>
      <c r="E528" t="s">
        <v>37</v>
      </c>
      <c r="F528">
        <v>20000000</v>
      </c>
      <c r="G528">
        <v>7.5</v>
      </c>
      <c r="H528">
        <f>Table13[[#This Row],[budget]]-Table13[[#This Row],[gross]]</f>
        <v>-13422556</v>
      </c>
      <c r="I528">
        <v>0</v>
      </c>
      <c r="J528">
        <f>0.00001*Table13[[#This Row],[budget]]</f>
        <v>200.00000000000003</v>
      </c>
      <c r="K528" s="1">
        <f>0</f>
        <v>0</v>
      </c>
    </row>
    <row r="529" spans="1:11" x14ac:dyDescent="0.35">
      <c r="A529">
        <v>19661987</v>
      </c>
      <c r="B529" t="s">
        <v>10239</v>
      </c>
      <c r="C529">
        <v>83786</v>
      </c>
      <c r="D529">
        <v>231</v>
      </c>
      <c r="E529" t="s">
        <v>37</v>
      </c>
      <c r="F529">
        <v>20000000</v>
      </c>
      <c r="G529">
        <v>7.5</v>
      </c>
      <c r="H529">
        <f>Table13[[#This Row],[budget]]-Table13[[#This Row],[gross]]</f>
        <v>338013</v>
      </c>
      <c r="I529">
        <v>0</v>
      </c>
      <c r="J529">
        <f>0.00001*Table13[[#This Row],[budget]]</f>
        <v>200.00000000000003</v>
      </c>
      <c r="K529" s="1">
        <f>0</f>
        <v>0</v>
      </c>
    </row>
    <row r="530" spans="1:11" x14ac:dyDescent="0.35">
      <c r="A530">
        <v>13383737</v>
      </c>
      <c r="B530" t="s">
        <v>10341</v>
      </c>
      <c r="C530">
        <v>29385</v>
      </c>
      <c r="D530">
        <v>86</v>
      </c>
      <c r="E530" t="s">
        <v>37</v>
      </c>
      <c r="F530">
        <v>20000000</v>
      </c>
      <c r="G530">
        <v>7.5</v>
      </c>
      <c r="H530">
        <f>Table13[[#This Row],[budget]]-Table13[[#This Row],[gross]]</f>
        <v>6616263</v>
      </c>
      <c r="I530">
        <v>979</v>
      </c>
      <c r="J530">
        <f>0.00001*Table13[[#This Row],[budget]]</f>
        <v>200.00000000000003</v>
      </c>
      <c r="K530" s="1">
        <f>0</f>
        <v>0</v>
      </c>
    </row>
    <row r="531" spans="1:11" x14ac:dyDescent="0.35">
      <c r="A531">
        <v>3081925</v>
      </c>
      <c r="B531" t="s">
        <v>10538</v>
      </c>
      <c r="C531">
        <v>55842</v>
      </c>
      <c r="D531">
        <v>274</v>
      </c>
      <c r="E531" t="s">
        <v>37</v>
      </c>
      <c r="F531">
        <v>21000000</v>
      </c>
      <c r="G531">
        <v>7.5</v>
      </c>
      <c r="H531">
        <f>Table13[[#This Row],[budget]]-Table13[[#This Row],[gross]]</f>
        <v>17918075</v>
      </c>
      <c r="I531">
        <v>13000</v>
      </c>
      <c r="J531">
        <f>0.00001*Table13[[#This Row],[budget]]</f>
        <v>210.00000000000003</v>
      </c>
      <c r="K531" s="1">
        <f>0</f>
        <v>0</v>
      </c>
    </row>
    <row r="532" spans="1:11" x14ac:dyDescent="0.35">
      <c r="A532">
        <v>1190018</v>
      </c>
      <c r="B532" t="s">
        <v>10568</v>
      </c>
      <c r="C532">
        <v>261317</v>
      </c>
      <c r="D532">
        <v>1137</v>
      </c>
      <c r="E532" t="s">
        <v>37</v>
      </c>
      <c r="F532">
        <v>20000000</v>
      </c>
      <c r="G532">
        <v>7.5</v>
      </c>
      <c r="H532">
        <f>Table13[[#This Row],[budget]]-Table13[[#This Row],[gross]]</f>
        <v>18809982</v>
      </c>
      <c r="I532">
        <v>20000</v>
      </c>
      <c r="J532">
        <f>0.00001*Table13[[#This Row],[budget]]</f>
        <v>200.00000000000003</v>
      </c>
      <c r="K532" s="1">
        <f>0</f>
        <v>0</v>
      </c>
    </row>
    <row r="533" spans="1:11" x14ac:dyDescent="0.35">
      <c r="A533">
        <v>15561627</v>
      </c>
      <c r="B533" t="s">
        <v>10916</v>
      </c>
      <c r="C533">
        <v>39105</v>
      </c>
      <c r="D533">
        <v>359</v>
      </c>
      <c r="E533" t="s">
        <v>37</v>
      </c>
      <c r="F533">
        <v>18000000</v>
      </c>
      <c r="G533">
        <v>7.5</v>
      </c>
      <c r="H533">
        <f>Table13[[#This Row],[budget]]-Table13[[#This Row],[gross]]</f>
        <v>2438373</v>
      </c>
      <c r="I533">
        <v>0</v>
      </c>
      <c r="J533">
        <f>0.00001*Table13[[#This Row],[budget]]</f>
        <v>180.00000000000003</v>
      </c>
      <c r="K533" s="1">
        <f>0</f>
        <v>0</v>
      </c>
    </row>
    <row r="534" spans="1:11" x14ac:dyDescent="0.35">
      <c r="A534">
        <v>7837632</v>
      </c>
      <c r="B534" t="s">
        <v>10947</v>
      </c>
      <c r="C534">
        <v>46396</v>
      </c>
      <c r="D534">
        <v>287</v>
      </c>
      <c r="E534" t="s">
        <v>37</v>
      </c>
      <c r="F534">
        <v>18000000</v>
      </c>
      <c r="G534">
        <v>7.5</v>
      </c>
      <c r="H534">
        <f>Table13[[#This Row],[budget]]-Table13[[#This Row],[gross]]</f>
        <v>10162368</v>
      </c>
      <c r="I534">
        <v>0</v>
      </c>
      <c r="J534">
        <f>0.00001*Table13[[#This Row],[budget]]</f>
        <v>180.00000000000003</v>
      </c>
      <c r="K534" s="1">
        <f>0</f>
        <v>0</v>
      </c>
    </row>
    <row r="535" spans="1:11" x14ac:dyDescent="0.35">
      <c r="A535">
        <v>71502303</v>
      </c>
      <c r="B535" t="s">
        <v>11117</v>
      </c>
      <c r="C535">
        <v>149966</v>
      </c>
      <c r="D535">
        <v>835</v>
      </c>
      <c r="E535" t="s">
        <v>37</v>
      </c>
      <c r="F535">
        <v>12000000</v>
      </c>
      <c r="G535">
        <v>7.5</v>
      </c>
      <c r="H535">
        <f>Table13[[#This Row],[budget]]-Table13[[#This Row],[gross]]</f>
        <v>-59502303</v>
      </c>
      <c r="I535">
        <v>0</v>
      </c>
      <c r="J535">
        <f>0.00001*Table13[[#This Row],[budget]]</f>
        <v>120.00000000000001</v>
      </c>
      <c r="K535" s="1">
        <f>0</f>
        <v>0</v>
      </c>
    </row>
    <row r="536" spans="1:11" x14ac:dyDescent="0.35">
      <c r="A536">
        <v>16311763</v>
      </c>
      <c r="B536" t="s">
        <v>11177</v>
      </c>
      <c r="C536">
        <v>50656</v>
      </c>
      <c r="D536">
        <v>416</v>
      </c>
      <c r="E536" t="s">
        <v>37</v>
      </c>
      <c r="F536">
        <v>17000000</v>
      </c>
      <c r="G536">
        <v>7.5</v>
      </c>
      <c r="H536">
        <f>Table13[[#This Row],[budget]]-Table13[[#This Row],[gross]]</f>
        <v>688237</v>
      </c>
      <c r="I536">
        <v>0</v>
      </c>
      <c r="J536">
        <f>0.00001*Table13[[#This Row],[budget]]</f>
        <v>170</v>
      </c>
      <c r="K536" s="1">
        <f>0</f>
        <v>0</v>
      </c>
    </row>
    <row r="537" spans="1:11" x14ac:dyDescent="0.35">
      <c r="A537">
        <v>285761243</v>
      </c>
      <c r="B537" t="s">
        <v>11513</v>
      </c>
      <c r="C537">
        <v>311075</v>
      </c>
      <c r="D537">
        <v>305</v>
      </c>
      <c r="E537" t="s">
        <v>37</v>
      </c>
      <c r="F537">
        <v>18000000</v>
      </c>
      <c r="G537">
        <v>7.5</v>
      </c>
      <c r="H537">
        <f>Table13[[#This Row],[budget]]-Table13[[#This Row],[gross]]</f>
        <v>-267761243</v>
      </c>
      <c r="I537">
        <v>20000</v>
      </c>
      <c r="J537">
        <f>0.00001*Table13[[#This Row],[budget]]</f>
        <v>180.00000000000003</v>
      </c>
      <c r="K537" s="1">
        <f>0</f>
        <v>0</v>
      </c>
    </row>
    <row r="538" spans="1:11" x14ac:dyDescent="0.35">
      <c r="A538">
        <v>73326666</v>
      </c>
      <c r="B538" t="s">
        <v>11586</v>
      </c>
      <c r="C538">
        <v>189413</v>
      </c>
      <c r="D538">
        <v>306</v>
      </c>
      <c r="E538" t="s">
        <v>37</v>
      </c>
      <c r="F538">
        <v>15000000</v>
      </c>
      <c r="G538">
        <v>7.5</v>
      </c>
      <c r="H538">
        <f>Table13[[#This Row],[budget]]-Table13[[#This Row],[gross]]</f>
        <v>-58326666</v>
      </c>
      <c r="I538">
        <v>15000</v>
      </c>
      <c r="J538">
        <f>0.00001*Table13[[#This Row],[budget]]</f>
        <v>150</v>
      </c>
      <c r="K538" s="1">
        <f>0</f>
        <v>0</v>
      </c>
    </row>
    <row r="539" spans="1:11" x14ac:dyDescent="0.35">
      <c r="A539">
        <v>5023275</v>
      </c>
      <c r="B539" t="s">
        <v>11967</v>
      </c>
      <c r="C539">
        <v>34194</v>
      </c>
      <c r="D539">
        <v>199</v>
      </c>
      <c r="E539" t="s">
        <v>37</v>
      </c>
      <c r="F539">
        <v>15000000</v>
      </c>
      <c r="G539">
        <v>7.5</v>
      </c>
      <c r="H539">
        <f>Table13[[#This Row],[budget]]-Table13[[#This Row],[gross]]</f>
        <v>9976725</v>
      </c>
      <c r="I539">
        <v>0</v>
      </c>
      <c r="J539">
        <f>0.00001*Table13[[#This Row],[budget]]</f>
        <v>150</v>
      </c>
      <c r="K539" s="1">
        <f>0</f>
        <v>0</v>
      </c>
    </row>
    <row r="540" spans="1:11" x14ac:dyDescent="0.35">
      <c r="A540">
        <v>39647595</v>
      </c>
      <c r="B540" t="s">
        <v>12701</v>
      </c>
      <c r="C540">
        <v>239540</v>
      </c>
      <c r="D540">
        <v>462</v>
      </c>
      <c r="E540" t="s">
        <v>37</v>
      </c>
      <c r="F540">
        <v>12000000</v>
      </c>
      <c r="G540">
        <v>7.5</v>
      </c>
      <c r="H540">
        <f>Table13[[#This Row],[budget]]-Table13[[#This Row],[gross]]</f>
        <v>-27647595</v>
      </c>
      <c r="I540">
        <v>0</v>
      </c>
      <c r="J540">
        <f>0.00001*Table13[[#This Row],[budget]]</f>
        <v>120.00000000000001</v>
      </c>
      <c r="K540" s="1">
        <f>0</f>
        <v>0</v>
      </c>
    </row>
    <row r="541" spans="1:11" x14ac:dyDescent="0.35">
      <c r="A541">
        <v>214202</v>
      </c>
      <c r="B541" t="s">
        <v>12969</v>
      </c>
      <c r="C541">
        <v>14831</v>
      </c>
      <c r="D541">
        <v>75</v>
      </c>
      <c r="E541" t="s">
        <v>37</v>
      </c>
      <c r="F541">
        <v>12000000</v>
      </c>
      <c r="G541">
        <v>7.5</v>
      </c>
      <c r="H541">
        <f>Table13[[#This Row],[budget]]-Table13[[#This Row],[gross]]</f>
        <v>11785798</v>
      </c>
      <c r="I541">
        <v>0</v>
      </c>
      <c r="J541">
        <f>0.00001*Table13[[#This Row],[budget]]</f>
        <v>120.00000000000001</v>
      </c>
      <c r="K541" s="1">
        <f>0</f>
        <v>0</v>
      </c>
    </row>
    <row r="542" spans="1:11" x14ac:dyDescent="0.35">
      <c r="A542">
        <v>52929168</v>
      </c>
      <c r="B542" t="s">
        <v>13032</v>
      </c>
      <c r="C542">
        <v>82743</v>
      </c>
      <c r="D542">
        <v>201</v>
      </c>
      <c r="E542" t="s">
        <v>37</v>
      </c>
      <c r="F542">
        <v>11000000</v>
      </c>
      <c r="G542">
        <v>7.5</v>
      </c>
      <c r="H542">
        <f>Table13[[#This Row],[budget]]-Table13[[#This Row],[gross]]</f>
        <v>-41929168</v>
      </c>
      <c r="I542">
        <v>7000</v>
      </c>
      <c r="J542">
        <f>0.00001*Table13[[#This Row],[budget]]</f>
        <v>110.00000000000001</v>
      </c>
      <c r="K542" s="1">
        <f>0</f>
        <v>0</v>
      </c>
    </row>
    <row r="543" spans="1:11" x14ac:dyDescent="0.35">
      <c r="A543">
        <v>38317535</v>
      </c>
      <c r="B543" t="s">
        <v>13087</v>
      </c>
      <c r="C543">
        <v>73249</v>
      </c>
      <c r="D543">
        <v>212</v>
      </c>
      <c r="E543" t="s">
        <v>37</v>
      </c>
      <c r="F543">
        <v>11000000</v>
      </c>
      <c r="G543">
        <v>7.5</v>
      </c>
      <c r="H543">
        <f>Table13[[#This Row],[budget]]-Table13[[#This Row],[gross]]</f>
        <v>-27317535</v>
      </c>
      <c r="I543">
        <v>36000</v>
      </c>
      <c r="J543">
        <f>0.00001*Table13[[#This Row],[budget]]</f>
        <v>110.00000000000001</v>
      </c>
      <c r="K543" s="1">
        <f>0</f>
        <v>0</v>
      </c>
    </row>
    <row r="544" spans="1:11" x14ac:dyDescent="0.35">
      <c r="A544">
        <v>16800000</v>
      </c>
      <c r="B544" t="s">
        <v>13278</v>
      </c>
      <c r="C544">
        <v>25303</v>
      </c>
      <c r="D544">
        <v>138</v>
      </c>
      <c r="E544" t="s">
        <v>37</v>
      </c>
      <c r="F544">
        <v>10000000</v>
      </c>
      <c r="G544">
        <v>7.5</v>
      </c>
      <c r="H544">
        <f>Table13[[#This Row],[budget]]-Table13[[#This Row],[gross]]</f>
        <v>-6800000</v>
      </c>
      <c r="I544">
        <v>0</v>
      </c>
      <c r="J544">
        <f>0.00001*Table13[[#This Row],[budget]]</f>
        <v>100.00000000000001</v>
      </c>
      <c r="K544" s="1">
        <f>0</f>
        <v>0</v>
      </c>
    </row>
    <row r="545" spans="1:11" x14ac:dyDescent="0.35">
      <c r="A545">
        <v>2600000</v>
      </c>
      <c r="B545" t="s">
        <v>13788</v>
      </c>
      <c r="C545">
        <v>11612</v>
      </c>
      <c r="D545">
        <v>88</v>
      </c>
      <c r="E545" t="s">
        <v>37</v>
      </c>
      <c r="F545">
        <v>6000000</v>
      </c>
      <c r="G545">
        <v>7.5</v>
      </c>
      <c r="H545">
        <f>Table13[[#This Row],[budget]]-Table13[[#This Row],[gross]]</f>
        <v>3400000</v>
      </c>
      <c r="I545">
        <v>0</v>
      </c>
      <c r="J545">
        <f>0.00001*Table13[[#This Row],[budget]]</f>
        <v>60.000000000000007</v>
      </c>
      <c r="K545" s="1">
        <f>0</f>
        <v>0</v>
      </c>
    </row>
    <row r="546" spans="1:11" x14ac:dyDescent="0.35">
      <c r="A546">
        <v>30859000</v>
      </c>
      <c r="B546" t="s">
        <v>13805</v>
      </c>
      <c r="C546">
        <v>96410</v>
      </c>
      <c r="D546">
        <v>826</v>
      </c>
      <c r="E546" t="s">
        <v>37</v>
      </c>
      <c r="F546">
        <v>83532</v>
      </c>
      <c r="G546">
        <v>7.5</v>
      </c>
      <c r="H546">
        <f>Table13[[#This Row],[budget]]-Table13[[#This Row],[gross]]</f>
        <v>-30775468</v>
      </c>
      <c r="I546">
        <v>0</v>
      </c>
      <c r="J546">
        <f>0.00001*Table13[[#This Row],[budget]]</f>
        <v>0.83532000000000006</v>
      </c>
      <c r="K546" s="1">
        <f>0</f>
        <v>0</v>
      </c>
    </row>
    <row r="547" spans="1:11" x14ac:dyDescent="0.35">
      <c r="A547">
        <v>143492840</v>
      </c>
      <c r="B547" t="s">
        <v>14329</v>
      </c>
      <c r="C547">
        <v>414335</v>
      </c>
      <c r="D547">
        <v>881</v>
      </c>
      <c r="E547" t="s">
        <v>37</v>
      </c>
      <c r="F547">
        <v>7500000</v>
      </c>
      <c r="G547">
        <v>7.5</v>
      </c>
      <c r="H547">
        <f>Table13[[#This Row],[budget]]-Table13[[#This Row],[gross]]</f>
        <v>-135992840</v>
      </c>
      <c r="I547">
        <v>10000</v>
      </c>
      <c r="J547">
        <f>0.00001*Table13[[#This Row],[budget]]</f>
        <v>75</v>
      </c>
      <c r="K547" s="1">
        <f>0</f>
        <v>0</v>
      </c>
    </row>
    <row r="548" spans="1:11" x14ac:dyDescent="0.35">
      <c r="A548">
        <v>31501218</v>
      </c>
      <c r="B548" t="s">
        <v>14372</v>
      </c>
      <c r="C548">
        <v>84070</v>
      </c>
      <c r="D548">
        <v>526</v>
      </c>
      <c r="E548" t="s">
        <v>37</v>
      </c>
      <c r="F548">
        <v>7500000</v>
      </c>
      <c r="G548">
        <v>7.5</v>
      </c>
      <c r="H548">
        <f>Table13[[#This Row],[budget]]-Table13[[#This Row],[gross]]</f>
        <v>-24001218</v>
      </c>
      <c r="I548">
        <v>0</v>
      </c>
      <c r="J548">
        <f>0.00001*Table13[[#This Row],[budget]]</f>
        <v>75</v>
      </c>
      <c r="K548" s="1">
        <f>0</f>
        <v>0</v>
      </c>
    </row>
    <row r="549" spans="1:11" x14ac:dyDescent="0.35">
      <c r="A549">
        <v>1738692</v>
      </c>
      <c r="B549" t="s">
        <v>14501</v>
      </c>
      <c r="C549">
        <v>95529</v>
      </c>
      <c r="D549">
        <v>301</v>
      </c>
      <c r="E549" t="s">
        <v>37</v>
      </c>
      <c r="F549">
        <v>7000000</v>
      </c>
      <c r="G549">
        <v>7.5</v>
      </c>
      <c r="H549">
        <f>Table13[[#This Row],[budget]]-Table13[[#This Row],[gross]]</f>
        <v>5261308</v>
      </c>
      <c r="I549">
        <v>38000</v>
      </c>
      <c r="J549">
        <f>0.00001*Table13[[#This Row],[budget]]</f>
        <v>70</v>
      </c>
      <c r="K549" s="1">
        <f>0</f>
        <v>0</v>
      </c>
    </row>
    <row r="550" spans="1:11" x14ac:dyDescent="0.35">
      <c r="A550">
        <v>119078393</v>
      </c>
      <c r="B550" t="s">
        <v>14702</v>
      </c>
      <c r="C550">
        <v>113152</v>
      </c>
      <c r="D550">
        <v>1416</v>
      </c>
      <c r="E550" t="s">
        <v>37</v>
      </c>
      <c r="F550">
        <v>6000000</v>
      </c>
      <c r="G550">
        <v>7.5</v>
      </c>
      <c r="H550">
        <f>Table13[[#This Row],[budget]]-Table13[[#This Row],[gross]]</f>
        <v>-113078393</v>
      </c>
      <c r="I550">
        <v>0</v>
      </c>
      <c r="J550">
        <f>0.00001*Table13[[#This Row],[budget]]</f>
        <v>60.000000000000007</v>
      </c>
      <c r="K550" s="1">
        <f>0</f>
        <v>0</v>
      </c>
    </row>
    <row r="551" spans="1:11" x14ac:dyDescent="0.35">
      <c r="A551">
        <v>18621249</v>
      </c>
      <c r="B551" t="s">
        <v>14767</v>
      </c>
      <c r="C551">
        <v>45859</v>
      </c>
      <c r="D551">
        <v>340</v>
      </c>
      <c r="E551" t="s">
        <v>37</v>
      </c>
      <c r="F551">
        <v>6000000</v>
      </c>
      <c r="G551">
        <v>7.5</v>
      </c>
      <c r="H551">
        <f>Table13[[#This Row],[budget]]-Table13[[#This Row],[gross]]</f>
        <v>-12621249</v>
      </c>
      <c r="I551">
        <v>0</v>
      </c>
      <c r="J551">
        <f>0.00001*Table13[[#This Row],[budget]]</f>
        <v>60.000000000000007</v>
      </c>
      <c r="K551" s="1">
        <f>0</f>
        <v>0</v>
      </c>
    </row>
    <row r="552" spans="1:11" x14ac:dyDescent="0.35">
      <c r="A552">
        <v>18656400</v>
      </c>
      <c r="B552" t="s">
        <v>15181</v>
      </c>
      <c r="C552">
        <v>86077</v>
      </c>
      <c r="D552">
        <v>195</v>
      </c>
      <c r="E552" t="s">
        <v>37</v>
      </c>
      <c r="F552">
        <v>5000000</v>
      </c>
      <c r="G552">
        <v>7.5</v>
      </c>
      <c r="H552">
        <f>Table13[[#This Row],[budget]]-Table13[[#This Row],[gross]]</f>
        <v>-13656400</v>
      </c>
      <c r="I552">
        <v>45000</v>
      </c>
      <c r="J552">
        <f>0.00001*Table13[[#This Row],[budget]]</f>
        <v>50.000000000000007</v>
      </c>
      <c r="K552" s="1">
        <f>0</f>
        <v>0</v>
      </c>
    </row>
    <row r="553" spans="1:11" x14ac:dyDescent="0.35">
      <c r="A553">
        <v>27900000</v>
      </c>
      <c r="B553" t="s">
        <v>15805</v>
      </c>
      <c r="C553">
        <v>39508</v>
      </c>
      <c r="D553">
        <v>96</v>
      </c>
      <c r="E553" t="s">
        <v>37</v>
      </c>
      <c r="F553">
        <v>3500000</v>
      </c>
      <c r="G553">
        <v>7.5</v>
      </c>
      <c r="H553">
        <f>Table13[[#This Row],[budget]]-Table13[[#This Row],[gross]]</f>
        <v>-24400000</v>
      </c>
      <c r="I553">
        <v>0</v>
      </c>
      <c r="J553">
        <f>0.00001*Table13[[#This Row],[budget]]</f>
        <v>35</v>
      </c>
      <c r="K553" s="1">
        <f>0</f>
        <v>0</v>
      </c>
    </row>
    <row r="554" spans="1:11" x14ac:dyDescent="0.35">
      <c r="A554">
        <v>6390032</v>
      </c>
      <c r="B554" t="s">
        <v>15828</v>
      </c>
      <c r="C554">
        <v>24977</v>
      </c>
      <c r="D554">
        <v>229</v>
      </c>
      <c r="E554" t="s">
        <v>37</v>
      </c>
      <c r="F554">
        <v>3500000</v>
      </c>
      <c r="G554">
        <v>7.5</v>
      </c>
      <c r="H554">
        <f>Table13[[#This Row],[budget]]-Table13[[#This Row],[gross]]</f>
        <v>-2890032</v>
      </c>
      <c r="I554">
        <v>0</v>
      </c>
      <c r="J554">
        <f>0.00001*Table13[[#This Row],[budget]]</f>
        <v>35</v>
      </c>
      <c r="K554" s="1">
        <f>0</f>
        <v>0</v>
      </c>
    </row>
    <row r="555" spans="1:11" x14ac:dyDescent="0.35">
      <c r="A555">
        <v>24800000</v>
      </c>
      <c r="B555" t="s">
        <v>16401</v>
      </c>
      <c r="C555">
        <v>89403</v>
      </c>
      <c r="D555">
        <v>358</v>
      </c>
      <c r="E555" t="s">
        <v>37</v>
      </c>
      <c r="F555">
        <v>2000000</v>
      </c>
      <c r="G555">
        <v>7.5</v>
      </c>
      <c r="H555">
        <f>Table13[[#This Row],[budget]]-Table13[[#This Row],[gross]]</f>
        <v>-22800000</v>
      </c>
      <c r="I555">
        <v>0</v>
      </c>
      <c r="J555">
        <f>0.00001*Table13[[#This Row],[budget]]</f>
        <v>20</v>
      </c>
      <c r="K555" s="1">
        <f>0</f>
        <v>0</v>
      </c>
    </row>
    <row r="556" spans="1:11" x14ac:dyDescent="0.35">
      <c r="A556">
        <v>26505000</v>
      </c>
      <c r="B556" t="s">
        <v>6959</v>
      </c>
      <c r="C556">
        <v>149293</v>
      </c>
      <c r="D556">
        <v>668</v>
      </c>
      <c r="E556" t="s">
        <v>37</v>
      </c>
      <c r="F556">
        <v>1800000</v>
      </c>
      <c r="G556">
        <v>7.5</v>
      </c>
      <c r="H556">
        <f>Table13[[#This Row],[budget]]-Table13[[#This Row],[gross]]</f>
        <v>-24705000</v>
      </c>
      <c r="I556">
        <v>10000</v>
      </c>
      <c r="J556">
        <f>0.00001*Table13[[#This Row],[budget]]</f>
        <v>18</v>
      </c>
      <c r="K556" s="1">
        <f>0</f>
        <v>0</v>
      </c>
    </row>
    <row r="557" spans="1:11" x14ac:dyDescent="0.35">
      <c r="A557">
        <v>35918429</v>
      </c>
      <c r="B557" t="s">
        <v>16713</v>
      </c>
      <c r="C557">
        <v>32415</v>
      </c>
      <c r="D557">
        <v>510</v>
      </c>
      <c r="E557" t="s">
        <v>37</v>
      </c>
      <c r="F557">
        <v>1700000</v>
      </c>
      <c r="G557">
        <v>7.5</v>
      </c>
      <c r="H557">
        <f>Table13[[#This Row],[budget]]-Table13[[#This Row],[gross]]</f>
        <v>-34218429</v>
      </c>
      <c r="I557">
        <v>951</v>
      </c>
      <c r="J557">
        <f>0.00001*Table13[[#This Row],[budget]]</f>
        <v>17</v>
      </c>
      <c r="K557" s="1">
        <f>0</f>
        <v>0</v>
      </c>
    </row>
    <row r="558" spans="1:11" x14ac:dyDescent="0.35">
      <c r="A558">
        <v>2365931</v>
      </c>
      <c r="B558" t="s">
        <v>16783</v>
      </c>
      <c r="C558">
        <v>36657</v>
      </c>
      <c r="D558">
        <v>318</v>
      </c>
      <c r="E558" t="s">
        <v>37</v>
      </c>
      <c r="F558">
        <v>1500000</v>
      </c>
      <c r="G558">
        <v>7.5</v>
      </c>
      <c r="H558">
        <f>Table13[[#This Row],[budget]]-Table13[[#This Row],[gross]]</f>
        <v>-865931</v>
      </c>
      <c r="I558">
        <v>0</v>
      </c>
      <c r="J558">
        <f>0.00001*Table13[[#This Row],[budget]]</f>
        <v>15.000000000000002</v>
      </c>
      <c r="K558" s="1">
        <f>0</f>
        <v>0</v>
      </c>
    </row>
    <row r="559" spans="1:11" x14ac:dyDescent="0.35">
      <c r="A559">
        <v>143492840</v>
      </c>
      <c r="B559" t="s">
        <v>14329</v>
      </c>
      <c r="C559">
        <v>414345</v>
      </c>
      <c r="D559">
        <v>881</v>
      </c>
      <c r="E559" t="s">
        <v>37</v>
      </c>
      <c r="F559">
        <v>7500000</v>
      </c>
      <c r="G559">
        <v>7.5</v>
      </c>
      <c r="H559">
        <f>Table13[[#This Row],[budget]]-Table13[[#This Row],[gross]]</f>
        <v>-135992840</v>
      </c>
      <c r="I559">
        <v>10000</v>
      </c>
      <c r="J559">
        <f>0.00001*Table13[[#This Row],[budget]]</f>
        <v>75</v>
      </c>
      <c r="K559" s="1">
        <f>0</f>
        <v>0</v>
      </c>
    </row>
    <row r="560" spans="1:11" x14ac:dyDescent="0.35">
      <c r="A560">
        <v>16097842</v>
      </c>
      <c r="B560" t="s">
        <v>17322</v>
      </c>
      <c r="C560">
        <v>53919</v>
      </c>
      <c r="D560">
        <v>168</v>
      </c>
      <c r="E560" t="s">
        <v>37</v>
      </c>
      <c r="F560">
        <v>900000</v>
      </c>
      <c r="G560">
        <v>7.5</v>
      </c>
      <c r="H560">
        <f>Table13[[#This Row],[budget]]-Table13[[#This Row],[gross]]</f>
        <v>-15197842</v>
      </c>
      <c r="I560">
        <v>17000</v>
      </c>
      <c r="J560">
        <f>0.00001*Table13[[#This Row],[budget]]</f>
        <v>9</v>
      </c>
      <c r="K560" s="1">
        <f>0</f>
        <v>0</v>
      </c>
    </row>
    <row r="561" spans="1:11" x14ac:dyDescent="0.35">
      <c r="A561">
        <v>4771000</v>
      </c>
      <c r="B561" t="s">
        <v>17354</v>
      </c>
      <c r="C561">
        <v>26513</v>
      </c>
      <c r="D561">
        <v>174</v>
      </c>
      <c r="E561" t="s">
        <v>37</v>
      </c>
      <c r="F561">
        <v>800000</v>
      </c>
      <c r="G561">
        <v>7.5</v>
      </c>
      <c r="H561">
        <f>Table13[[#This Row],[budget]]-Table13[[#This Row],[gross]]</f>
        <v>-3971000</v>
      </c>
      <c r="I561">
        <v>0</v>
      </c>
      <c r="J561">
        <f>0.00001*Table13[[#This Row],[budget]]</f>
        <v>8</v>
      </c>
      <c r="K561" s="1">
        <f>0</f>
        <v>0</v>
      </c>
    </row>
    <row r="562" spans="1:11" x14ac:dyDescent="0.35">
      <c r="A562">
        <v>115000000</v>
      </c>
      <c r="B562" t="s">
        <v>17376</v>
      </c>
      <c r="C562">
        <v>63839</v>
      </c>
      <c r="D562">
        <v>238</v>
      </c>
      <c r="E562" t="s">
        <v>37</v>
      </c>
      <c r="F562">
        <v>777000</v>
      </c>
      <c r="G562">
        <v>7.5</v>
      </c>
      <c r="H562">
        <f>Table13[[#This Row],[budget]]-Table13[[#This Row],[gross]]</f>
        <v>-114223000</v>
      </c>
      <c r="I562">
        <v>0</v>
      </c>
      <c r="J562">
        <f>0.00001*Table13[[#This Row],[budget]]</f>
        <v>7.7700000000000005</v>
      </c>
      <c r="K562" s="1">
        <f>0</f>
        <v>0</v>
      </c>
    </row>
    <row r="563" spans="1:11" x14ac:dyDescent="0.35">
      <c r="A563">
        <v>2938208</v>
      </c>
      <c r="B563" t="s">
        <v>17634</v>
      </c>
      <c r="C563">
        <v>7143</v>
      </c>
      <c r="D563">
        <v>52</v>
      </c>
      <c r="E563" t="s">
        <v>37</v>
      </c>
      <c r="F563">
        <v>225000</v>
      </c>
      <c r="G563">
        <v>7.5</v>
      </c>
      <c r="H563">
        <f>Table13[[#This Row],[budget]]-Table13[[#This Row],[gross]]</f>
        <v>-2713208</v>
      </c>
      <c r="I563">
        <v>865</v>
      </c>
      <c r="J563">
        <f>0.00001*Table13[[#This Row],[budget]]</f>
        <v>2.25</v>
      </c>
      <c r="K563" s="1">
        <f>0</f>
        <v>0</v>
      </c>
    </row>
    <row r="564" spans="1:11" x14ac:dyDescent="0.35">
      <c r="A564">
        <v>111300</v>
      </c>
      <c r="B564" t="s">
        <v>17812</v>
      </c>
      <c r="C564">
        <v>575</v>
      </c>
      <c r="D564">
        <v>6</v>
      </c>
      <c r="E564" t="s">
        <v>37</v>
      </c>
      <c r="F564">
        <v>225000</v>
      </c>
      <c r="G564">
        <v>7.5</v>
      </c>
      <c r="H564">
        <f>Table13[[#This Row],[budget]]-Table13[[#This Row],[gross]]</f>
        <v>113700</v>
      </c>
      <c r="I564">
        <v>801</v>
      </c>
      <c r="J564">
        <f>0.00001*Table13[[#This Row],[budget]]</f>
        <v>2.25</v>
      </c>
      <c r="K564" s="1">
        <f>0</f>
        <v>0</v>
      </c>
    </row>
    <row r="565" spans="1:11" x14ac:dyDescent="0.35">
      <c r="A565">
        <v>30859000</v>
      </c>
      <c r="B565" t="s">
        <v>13805</v>
      </c>
      <c r="C565">
        <v>96411</v>
      </c>
      <c r="D565">
        <v>826</v>
      </c>
      <c r="E565" t="s">
        <v>37</v>
      </c>
      <c r="F565">
        <v>83532</v>
      </c>
      <c r="G565">
        <v>7.5</v>
      </c>
      <c r="H565">
        <f>Table13[[#This Row],[budget]]-Table13[[#This Row],[gross]]</f>
        <v>-30775468</v>
      </c>
      <c r="I565">
        <v>0</v>
      </c>
      <c r="J565">
        <f>0.00001*Table13[[#This Row],[budget]]</f>
        <v>0.83532000000000006</v>
      </c>
      <c r="K565" s="1">
        <f>0</f>
        <v>0</v>
      </c>
    </row>
    <row r="566" spans="1:11" x14ac:dyDescent="0.35">
      <c r="A566">
        <v>6706368</v>
      </c>
      <c r="B566" t="s">
        <v>17901</v>
      </c>
      <c r="C566">
        <v>22800</v>
      </c>
      <c r="D566">
        <v>133</v>
      </c>
      <c r="E566" t="s">
        <v>37</v>
      </c>
      <c r="F566">
        <v>160000</v>
      </c>
      <c r="G566">
        <v>7.5</v>
      </c>
      <c r="H566">
        <f>Table13[[#This Row],[budget]]-Table13[[#This Row],[gross]]</f>
        <v>-6546368</v>
      </c>
      <c r="I566">
        <v>667</v>
      </c>
      <c r="J566">
        <f>0.00001*Table13[[#This Row],[budget]]</f>
        <v>1.6</v>
      </c>
      <c r="K566" s="1">
        <f>0</f>
        <v>0</v>
      </c>
    </row>
    <row r="567" spans="1:11" x14ac:dyDescent="0.35">
      <c r="A567">
        <v>3216970</v>
      </c>
      <c r="B567" t="s">
        <v>17945</v>
      </c>
      <c r="C567">
        <v>142619</v>
      </c>
      <c r="D567">
        <v>586</v>
      </c>
      <c r="E567" t="s">
        <v>37</v>
      </c>
      <c r="F567">
        <v>60000</v>
      </c>
      <c r="G567">
        <v>7.5</v>
      </c>
      <c r="H567">
        <f>Table13[[#This Row],[budget]]-Table13[[#This Row],[gross]]</f>
        <v>-3156970</v>
      </c>
      <c r="I567">
        <v>24000</v>
      </c>
      <c r="J567">
        <f>0.00001*Table13[[#This Row],[budget]]</f>
        <v>0.60000000000000009</v>
      </c>
      <c r="K567" s="1">
        <f>0</f>
        <v>0</v>
      </c>
    </row>
    <row r="568" spans="1:11" x14ac:dyDescent="0.35">
      <c r="A568">
        <v>241816</v>
      </c>
      <c r="B568" t="s">
        <v>17999</v>
      </c>
      <c r="C568">
        <v>6246</v>
      </c>
      <c r="D568">
        <v>76</v>
      </c>
      <c r="E568" t="s">
        <v>37</v>
      </c>
      <c r="F568">
        <v>42000</v>
      </c>
      <c r="G568">
        <v>7.5</v>
      </c>
      <c r="H568">
        <f>Table13[[#This Row],[budget]]-Table13[[#This Row],[gross]]</f>
        <v>-199816</v>
      </c>
      <c r="I568">
        <v>451</v>
      </c>
      <c r="J568">
        <f>0.00001*Table13[[#This Row],[budget]]</f>
        <v>0.42000000000000004</v>
      </c>
      <c r="K568" s="1">
        <f>0</f>
        <v>0</v>
      </c>
    </row>
    <row r="569" spans="1:11" x14ac:dyDescent="0.35">
      <c r="A569">
        <v>195000874</v>
      </c>
      <c r="B569" t="s">
        <v>861</v>
      </c>
      <c r="C569">
        <v>232187</v>
      </c>
      <c r="D569">
        <v>440</v>
      </c>
      <c r="E569" t="s">
        <v>37</v>
      </c>
      <c r="F569">
        <v>150000000</v>
      </c>
      <c r="G569">
        <v>7.4</v>
      </c>
      <c r="H569">
        <f>Table13[[#This Row],[budget]]-Table13[[#This Row],[gross]]</f>
        <v>-45000874</v>
      </c>
      <c r="I569">
        <v>47000</v>
      </c>
      <c r="J569">
        <f>0.00001*Table13[[#This Row],[budget]]</f>
        <v>1500.0000000000002</v>
      </c>
      <c r="K569" s="1">
        <f>0</f>
        <v>0</v>
      </c>
    </row>
    <row r="570" spans="1:11" x14ac:dyDescent="0.35">
      <c r="A570">
        <v>209364921</v>
      </c>
      <c r="B570" t="s">
        <v>970</v>
      </c>
      <c r="C570">
        <v>365104</v>
      </c>
      <c r="D570">
        <v>512</v>
      </c>
      <c r="E570" t="s">
        <v>37</v>
      </c>
      <c r="F570">
        <v>145000000</v>
      </c>
      <c r="G570">
        <v>7.4</v>
      </c>
      <c r="H570">
        <f>Table13[[#This Row],[budget]]-Table13[[#This Row],[gross]]</f>
        <v>-64364921</v>
      </c>
      <c r="I570">
        <v>35000</v>
      </c>
      <c r="J570">
        <f>0.00001*Table13[[#This Row],[budget]]</f>
        <v>1450.0000000000002</v>
      </c>
      <c r="K570" s="1">
        <f>0</f>
        <v>0</v>
      </c>
    </row>
    <row r="571" spans="1:11" x14ac:dyDescent="0.35">
      <c r="A571">
        <v>93926386</v>
      </c>
      <c r="B571" t="s">
        <v>1073</v>
      </c>
      <c r="C571">
        <v>168207</v>
      </c>
      <c r="D571">
        <v>684</v>
      </c>
      <c r="E571" t="s">
        <v>37</v>
      </c>
      <c r="F571">
        <v>150000000</v>
      </c>
      <c r="G571">
        <v>7.4</v>
      </c>
      <c r="H571">
        <f>Table13[[#This Row],[budget]]-Table13[[#This Row],[gross]]</f>
        <v>56073614</v>
      </c>
      <c r="I571">
        <v>0</v>
      </c>
      <c r="J571">
        <f>0.00001*Table13[[#This Row],[budget]]</f>
        <v>1500.0000000000002</v>
      </c>
      <c r="K571" s="1">
        <f>0</f>
        <v>0</v>
      </c>
    </row>
    <row r="572" spans="1:11" x14ac:dyDescent="0.35">
      <c r="A572">
        <v>180191634</v>
      </c>
      <c r="B572" t="s">
        <v>1133</v>
      </c>
      <c r="C572">
        <v>313866</v>
      </c>
      <c r="D572">
        <v>549</v>
      </c>
      <c r="E572" t="s">
        <v>37</v>
      </c>
      <c r="F572">
        <v>130000000</v>
      </c>
      <c r="G572">
        <v>7.4</v>
      </c>
      <c r="H572">
        <f>Table13[[#This Row],[budget]]-Table13[[#This Row],[gross]]</f>
        <v>-50191634</v>
      </c>
      <c r="I572">
        <v>61000</v>
      </c>
      <c r="J572">
        <f>0.00001*Table13[[#This Row],[budget]]</f>
        <v>1300</v>
      </c>
      <c r="K572" s="1">
        <f>0</f>
        <v>0</v>
      </c>
    </row>
    <row r="573" spans="1:11" x14ac:dyDescent="0.35">
      <c r="A573">
        <v>77564037</v>
      </c>
      <c r="B573" t="s">
        <v>1180</v>
      </c>
      <c r="C573">
        <v>177383</v>
      </c>
      <c r="D573">
        <v>447</v>
      </c>
      <c r="E573" t="s">
        <v>37</v>
      </c>
      <c r="F573">
        <v>135000000</v>
      </c>
      <c r="G573">
        <v>7.4</v>
      </c>
      <c r="H573">
        <f>Table13[[#This Row],[budget]]-Table13[[#This Row],[gross]]</f>
        <v>57435963</v>
      </c>
      <c r="I573">
        <v>44000</v>
      </c>
      <c r="J573">
        <f>0.00001*Table13[[#This Row],[budget]]</f>
        <v>1350</v>
      </c>
      <c r="K573" s="1">
        <f>0</f>
        <v>0</v>
      </c>
    </row>
    <row r="574" spans="1:11" x14ac:dyDescent="0.35">
      <c r="A574">
        <v>261970615</v>
      </c>
      <c r="B574" t="s">
        <v>1640</v>
      </c>
      <c r="C574">
        <v>387616</v>
      </c>
      <c r="D574">
        <v>858</v>
      </c>
      <c r="E574" t="s">
        <v>37</v>
      </c>
      <c r="F574">
        <v>100000000</v>
      </c>
      <c r="G574">
        <v>7.4</v>
      </c>
      <c r="H574">
        <f>Table13[[#This Row],[budget]]-Table13[[#This Row],[gross]]</f>
        <v>-161970615</v>
      </c>
      <c r="I574">
        <v>0</v>
      </c>
      <c r="J574">
        <f>0.00001*Table13[[#This Row],[budget]]</f>
        <v>1000.0000000000001</v>
      </c>
      <c r="K574" s="1">
        <f>0</f>
        <v>0</v>
      </c>
    </row>
    <row r="575" spans="1:11" x14ac:dyDescent="0.35">
      <c r="A575">
        <v>100853835</v>
      </c>
      <c r="B575" t="s">
        <v>2140</v>
      </c>
      <c r="C575">
        <v>200556</v>
      </c>
      <c r="D575">
        <v>611</v>
      </c>
      <c r="E575" t="s">
        <v>37</v>
      </c>
      <c r="F575">
        <v>90000000</v>
      </c>
      <c r="G575">
        <v>7.4</v>
      </c>
      <c r="H575">
        <f>Table13[[#This Row],[budget]]-Table13[[#This Row],[gross]]</f>
        <v>-10853835</v>
      </c>
      <c r="I575">
        <v>15000</v>
      </c>
      <c r="J575">
        <f>0.00001*Table13[[#This Row],[budget]]</f>
        <v>900.00000000000011</v>
      </c>
      <c r="K575" s="1">
        <f>0</f>
        <v>0</v>
      </c>
    </row>
    <row r="576" spans="1:11" x14ac:dyDescent="0.35">
      <c r="A576">
        <v>157299717</v>
      </c>
      <c r="B576" t="s">
        <v>2882</v>
      </c>
      <c r="C576">
        <v>452928</v>
      </c>
      <c r="D576">
        <v>1401</v>
      </c>
      <c r="E576" t="s">
        <v>37</v>
      </c>
      <c r="F576">
        <v>75000000</v>
      </c>
      <c r="G576">
        <v>7.4</v>
      </c>
      <c r="H576">
        <f>Table13[[#This Row],[budget]]-Table13[[#This Row],[gross]]</f>
        <v>-82299717</v>
      </c>
      <c r="I576">
        <v>0</v>
      </c>
      <c r="J576">
        <f>0.00001*Table13[[#This Row],[budget]]</f>
        <v>750.00000000000011</v>
      </c>
      <c r="K576" s="1">
        <f>0</f>
        <v>0</v>
      </c>
    </row>
    <row r="577" spans="1:11" x14ac:dyDescent="0.35">
      <c r="A577">
        <v>134006721</v>
      </c>
      <c r="B577" t="s">
        <v>2890</v>
      </c>
      <c r="C577">
        <v>259492</v>
      </c>
      <c r="D577">
        <v>415</v>
      </c>
      <c r="E577" t="s">
        <v>37</v>
      </c>
      <c r="F577">
        <v>75000000</v>
      </c>
      <c r="G577">
        <v>7.4</v>
      </c>
      <c r="H577">
        <f>Table13[[#This Row],[budget]]-Table13[[#This Row],[gross]]</f>
        <v>-59006721</v>
      </c>
      <c r="I577">
        <v>51000</v>
      </c>
      <c r="J577">
        <f>0.00001*Table13[[#This Row],[budget]]</f>
        <v>750.00000000000011</v>
      </c>
      <c r="K577" s="1">
        <f>0</f>
        <v>0</v>
      </c>
    </row>
    <row r="578" spans="1:11" x14ac:dyDescent="0.35">
      <c r="A578">
        <v>183132370</v>
      </c>
      <c r="B578" t="s">
        <v>3122</v>
      </c>
      <c r="C578">
        <v>259083</v>
      </c>
      <c r="D578">
        <v>763</v>
      </c>
      <c r="E578" t="s">
        <v>37</v>
      </c>
      <c r="F578">
        <v>75000000</v>
      </c>
      <c r="G578">
        <v>7.4</v>
      </c>
      <c r="H578">
        <f>Table13[[#This Row],[budget]]-Table13[[#This Row],[gross]]</f>
        <v>-108132370</v>
      </c>
      <c r="I578">
        <v>0</v>
      </c>
      <c r="J578">
        <f>0.00001*Table13[[#This Row],[budget]]</f>
        <v>750.00000000000011</v>
      </c>
      <c r="K578" s="1">
        <f>0</f>
        <v>0</v>
      </c>
    </row>
    <row r="579" spans="1:11" x14ac:dyDescent="0.35">
      <c r="A579">
        <v>182204440</v>
      </c>
      <c r="B579" t="s">
        <v>3491</v>
      </c>
      <c r="C579">
        <v>197412</v>
      </c>
      <c r="D579">
        <v>720</v>
      </c>
      <c r="E579" t="s">
        <v>37</v>
      </c>
      <c r="F579">
        <v>65000000</v>
      </c>
      <c r="G579">
        <v>7.4</v>
      </c>
      <c r="H579">
        <f>Table13[[#This Row],[budget]]-Table13[[#This Row],[gross]]</f>
        <v>-117204440</v>
      </c>
      <c r="I579">
        <v>71000</v>
      </c>
      <c r="J579">
        <f>0.00001*Table13[[#This Row],[budget]]</f>
        <v>650</v>
      </c>
      <c r="K579" s="1">
        <f>0</f>
        <v>0</v>
      </c>
    </row>
    <row r="580" spans="1:11" x14ac:dyDescent="0.35">
      <c r="A580">
        <v>37479778</v>
      </c>
      <c r="B580" t="s">
        <v>4058</v>
      </c>
      <c r="C580">
        <v>124222</v>
      </c>
      <c r="D580">
        <v>259</v>
      </c>
      <c r="E580" t="s">
        <v>37</v>
      </c>
      <c r="F580">
        <v>60000000</v>
      </c>
      <c r="G580">
        <v>7.4</v>
      </c>
      <c r="H580">
        <f>Table13[[#This Row],[budget]]-Table13[[#This Row],[gross]]</f>
        <v>22520222</v>
      </c>
      <c r="I580">
        <v>23000</v>
      </c>
      <c r="J580">
        <f>0.00001*Table13[[#This Row],[budget]]</f>
        <v>600</v>
      </c>
      <c r="K580" s="1">
        <f>0</f>
        <v>0</v>
      </c>
    </row>
    <row r="581" spans="1:11" x14ac:dyDescent="0.35">
      <c r="A581">
        <v>51225796</v>
      </c>
      <c r="B581" t="s">
        <v>4564</v>
      </c>
      <c r="C581">
        <v>96654</v>
      </c>
      <c r="D581">
        <v>2047</v>
      </c>
      <c r="E581" t="s">
        <v>37</v>
      </c>
      <c r="F581">
        <v>70000000</v>
      </c>
      <c r="G581">
        <v>7.4</v>
      </c>
      <c r="H581">
        <f>Table13[[#This Row],[budget]]-Table13[[#This Row],[gross]]</f>
        <v>18774204</v>
      </c>
      <c r="I581">
        <v>0</v>
      </c>
      <c r="J581">
        <f>0.00001*Table13[[#This Row],[budget]]</f>
        <v>700.00000000000011</v>
      </c>
      <c r="K581" s="1">
        <f>0</f>
        <v>0</v>
      </c>
    </row>
    <row r="582" spans="1:11" x14ac:dyDescent="0.35">
      <c r="A582">
        <v>73343413</v>
      </c>
      <c r="B582" t="s">
        <v>4688</v>
      </c>
      <c r="C582">
        <v>217480</v>
      </c>
      <c r="D582">
        <v>429</v>
      </c>
      <c r="E582" t="s">
        <v>37</v>
      </c>
      <c r="F582">
        <v>50000000</v>
      </c>
      <c r="G582">
        <v>7.4</v>
      </c>
      <c r="H582">
        <f>Table13[[#This Row],[budget]]-Table13[[#This Row],[gross]]</f>
        <v>-23343413</v>
      </c>
      <c r="I582">
        <v>21000</v>
      </c>
      <c r="J582">
        <f>0.00001*Table13[[#This Row],[budget]]</f>
        <v>500.00000000000006</v>
      </c>
      <c r="K582" s="1">
        <f>0</f>
        <v>0</v>
      </c>
    </row>
    <row r="583" spans="1:11" x14ac:dyDescent="0.35">
      <c r="A583">
        <v>95720716</v>
      </c>
      <c r="B583" t="s">
        <v>4711</v>
      </c>
      <c r="C583">
        <v>216032</v>
      </c>
      <c r="D583">
        <v>640</v>
      </c>
      <c r="E583" t="s">
        <v>37</v>
      </c>
      <c r="F583">
        <v>40000000</v>
      </c>
      <c r="G583">
        <v>7.4</v>
      </c>
      <c r="H583">
        <f>Table13[[#This Row],[budget]]-Table13[[#This Row],[gross]]</f>
        <v>-55720716</v>
      </c>
      <c r="I583">
        <v>39000</v>
      </c>
      <c r="J583">
        <f>0.00001*Table13[[#This Row],[budget]]</f>
        <v>400.00000000000006</v>
      </c>
      <c r="K583" s="1">
        <f>0</f>
        <v>0</v>
      </c>
    </row>
    <row r="584" spans="1:11" x14ac:dyDescent="0.35">
      <c r="A584">
        <v>34580635</v>
      </c>
      <c r="B584" t="s">
        <v>4746</v>
      </c>
      <c r="C584">
        <v>100743</v>
      </c>
      <c r="D584">
        <v>549</v>
      </c>
      <c r="E584" t="s">
        <v>37</v>
      </c>
      <c r="F584">
        <v>52000000</v>
      </c>
      <c r="G584">
        <v>7.4</v>
      </c>
      <c r="H584">
        <f>Table13[[#This Row],[budget]]-Table13[[#This Row],[gross]]</f>
        <v>17419365</v>
      </c>
      <c r="I584">
        <v>0</v>
      </c>
      <c r="J584">
        <f>0.00001*Table13[[#This Row],[budget]]</f>
        <v>520</v>
      </c>
      <c r="K584" s="1">
        <f>0</f>
        <v>0</v>
      </c>
    </row>
    <row r="585" spans="1:11" x14ac:dyDescent="0.35">
      <c r="A585">
        <v>84244877</v>
      </c>
      <c r="B585" t="s">
        <v>4885</v>
      </c>
      <c r="C585">
        <v>375456</v>
      </c>
      <c r="D585">
        <v>292</v>
      </c>
      <c r="E585" t="s">
        <v>37</v>
      </c>
      <c r="F585">
        <v>50000000</v>
      </c>
      <c r="G585">
        <v>7.4</v>
      </c>
      <c r="H585">
        <f>Table13[[#This Row],[budget]]-Table13[[#This Row],[gross]]</f>
        <v>-34244877</v>
      </c>
      <c r="I585">
        <v>44000</v>
      </c>
      <c r="J585">
        <f>0.00001*Table13[[#This Row],[budget]]</f>
        <v>500.00000000000006</v>
      </c>
      <c r="K585" s="1">
        <f>0</f>
        <v>0</v>
      </c>
    </row>
    <row r="586" spans="1:11" x14ac:dyDescent="0.35">
      <c r="A586">
        <v>52822418</v>
      </c>
      <c r="B586" t="s">
        <v>4968</v>
      </c>
      <c r="C586">
        <v>47764</v>
      </c>
      <c r="D586">
        <v>219</v>
      </c>
      <c r="E586" t="s">
        <v>37</v>
      </c>
      <c r="F586">
        <v>50000000</v>
      </c>
      <c r="G586">
        <v>7.4</v>
      </c>
      <c r="H586">
        <f>Table13[[#This Row],[budget]]-Table13[[#This Row],[gross]]</f>
        <v>-2822418</v>
      </c>
      <c r="I586">
        <v>44000</v>
      </c>
      <c r="J586">
        <f>0.00001*Table13[[#This Row],[budget]]</f>
        <v>500.00000000000006</v>
      </c>
      <c r="K586" s="1">
        <f>0</f>
        <v>0</v>
      </c>
    </row>
    <row r="587" spans="1:11" x14ac:dyDescent="0.35">
      <c r="A587">
        <v>47105085</v>
      </c>
      <c r="B587" t="s">
        <v>5029</v>
      </c>
      <c r="C587">
        <v>136973</v>
      </c>
      <c r="D587">
        <v>275</v>
      </c>
      <c r="E587" t="s">
        <v>37</v>
      </c>
      <c r="F587">
        <v>50000000</v>
      </c>
      <c r="G587">
        <v>7.4</v>
      </c>
      <c r="H587">
        <f>Table13[[#This Row],[budget]]-Table13[[#This Row],[gross]]</f>
        <v>2894915</v>
      </c>
      <c r="I587">
        <v>47000</v>
      </c>
      <c r="J587">
        <f>0.00001*Table13[[#This Row],[budget]]</f>
        <v>500.00000000000006</v>
      </c>
      <c r="K587" s="1">
        <f>0</f>
        <v>0</v>
      </c>
    </row>
    <row r="588" spans="1:11" x14ac:dyDescent="0.35">
      <c r="A588">
        <v>50173190</v>
      </c>
      <c r="B588" t="s">
        <v>5309</v>
      </c>
      <c r="C588">
        <v>148490</v>
      </c>
      <c r="D588">
        <v>537</v>
      </c>
      <c r="E588" t="s">
        <v>37</v>
      </c>
      <c r="F588">
        <v>48000000</v>
      </c>
      <c r="G588">
        <v>7.4</v>
      </c>
      <c r="H588">
        <f>Table13[[#This Row],[budget]]-Table13[[#This Row],[gross]]</f>
        <v>-2173190</v>
      </c>
      <c r="I588">
        <v>0</v>
      </c>
      <c r="J588">
        <f>0.00001*Table13[[#This Row],[budget]]</f>
        <v>480.00000000000006</v>
      </c>
      <c r="K588" s="1">
        <f>0</f>
        <v>0</v>
      </c>
    </row>
    <row r="589" spans="1:11" x14ac:dyDescent="0.35">
      <c r="A589">
        <v>93452056</v>
      </c>
      <c r="B589" t="s">
        <v>5449</v>
      </c>
      <c r="C589">
        <v>184795</v>
      </c>
      <c r="D589">
        <v>310</v>
      </c>
      <c r="E589" t="s">
        <v>37</v>
      </c>
      <c r="F589">
        <v>45000000</v>
      </c>
      <c r="G589">
        <v>7.4</v>
      </c>
      <c r="H589">
        <f>Table13[[#This Row],[budget]]-Table13[[#This Row],[gross]]</f>
        <v>-48452056</v>
      </c>
      <c r="I589">
        <v>22000</v>
      </c>
      <c r="J589">
        <f>0.00001*Table13[[#This Row],[budget]]</f>
        <v>450.00000000000006</v>
      </c>
      <c r="K589" s="1">
        <f>0</f>
        <v>0</v>
      </c>
    </row>
    <row r="590" spans="1:11" x14ac:dyDescent="0.35">
      <c r="A590">
        <v>24343673</v>
      </c>
      <c r="B590" t="s">
        <v>5597</v>
      </c>
      <c r="C590">
        <v>91860</v>
      </c>
      <c r="D590">
        <v>524</v>
      </c>
      <c r="E590" t="s">
        <v>37</v>
      </c>
      <c r="F590">
        <v>45000000</v>
      </c>
      <c r="G590">
        <v>7.4</v>
      </c>
      <c r="H590">
        <f>Table13[[#This Row],[budget]]-Table13[[#This Row],[gross]]</f>
        <v>20656327</v>
      </c>
      <c r="I590">
        <v>14000</v>
      </c>
      <c r="J590">
        <f>0.00001*Table13[[#This Row],[budget]]</f>
        <v>450.00000000000006</v>
      </c>
      <c r="K590" s="1">
        <f>0</f>
        <v>0</v>
      </c>
    </row>
    <row r="591" spans="1:11" x14ac:dyDescent="0.35">
      <c r="A591">
        <v>108706165</v>
      </c>
      <c r="B591" t="s">
        <v>5962</v>
      </c>
      <c r="C591">
        <v>99558</v>
      </c>
      <c r="D591">
        <v>236</v>
      </c>
      <c r="E591" t="s">
        <v>37</v>
      </c>
      <c r="F591">
        <v>40000000</v>
      </c>
      <c r="G591">
        <v>7.4</v>
      </c>
      <c r="H591">
        <f>Table13[[#This Row],[budget]]-Table13[[#This Row],[gross]]</f>
        <v>-68706165</v>
      </c>
      <c r="I591">
        <v>0</v>
      </c>
      <c r="J591">
        <f>0.00001*Table13[[#This Row],[budget]]</f>
        <v>400.00000000000006</v>
      </c>
      <c r="K591" s="1">
        <f>0</f>
        <v>0</v>
      </c>
    </row>
    <row r="592" spans="1:11" x14ac:dyDescent="0.35">
      <c r="A592">
        <v>87666629</v>
      </c>
      <c r="B592" t="s">
        <v>6008</v>
      </c>
      <c r="C592">
        <v>283480</v>
      </c>
      <c r="D592">
        <v>263</v>
      </c>
      <c r="E592" t="s">
        <v>37</v>
      </c>
      <c r="F592">
        <v>40000000</v>
      </c>
      <c r="G592">
        <v>7.4</v>
      </c>
      <c r="H592">
        <f>Table13[[#This Row],[budget]]-Table13[[#This Row],[gross]]</f>
        <v>-47666629</v>
      </c>
      <c r="I592">
        <v>0</v>
      </c>
      <c r="J592">
        <f>0.00001*Table13[[#This Row],[budget]]</f>
        <v>400.00000000000006</v>
      </c>
      <c r="K592" s="1">
        <f>0</f>
        <v>0</v>
      </c>
    </row>
    <row r="593" spans="1:11" x14ac:dyDescent="0.35">
      <c r="A593">
        <v>32645</v>
      </c>
      <c r="B593" t="s">
        <v>6357</v>
      </c>
      <c r="C593">
        <v>67797</v>
      </c>
      <c r="D593">
        <v>223</v>
      </c>
      <c r="E593" t="s">
        <v>37</v>
      </c>
      <c r="F593">
        <v>500000</v>
      </c>
      <c r="G593">
        <v>7.4</v>
      </c>
      <c r="H593">
        <f>Table13[[#This Row],[budget]]-Table13[[#This Row],[gross]]</f>
        <v>467355</v>
      </c>
      <c r="I593">
        <v>0</v>
      </c>
      <c r="J593">
        <f>0.00001*Table13[[#This Row],[budget]]</f>
        <v>5</v>
      </c>
      <c r="K593" s="1">
        <f>0</f>
        <v>0</v>
      </c>
    </row>
    <row r="594" spans="1:11" x14ac:dyDescent="0.35">
      <c r="A594">
        <v>78651430</v>
      </c>
      <c r="B594" t="s">
        <v>6937</v>
      </c>
      <c r="C594">
        <v>142067</v>
      </c>
      <c r="D594">
        <v>457</v>
      </c>
      <c r="E594" t="s">
        <v>37</v>
      </c>
      <c r="F594">
        <v>27000000</v>
      </c>
      <c r="G594">
        <v>7.4</v>
      </c>
      <c r="H594">
        <f>Table13[[#This Row],[budget]]-Table13[[#This Row],[gross]]</f>
        <v>-51651430</v>
      </c>
      <c r="I594">
        <v>0</v>
      </c>
      <c r="J594">
        <f>0.00001*Table13[[#This Row],[budget]]</f>
        <v>270</v>
      </c>
      <c r="K594" s="1">
        <f>0</f>
        <v>0</v>
      </c>
    </row>
    <row r="595" spans="1:11" x14ac:dyDescent="0.35">
      <c r="A595">
        <v>76600000</v>
      </c>
      <c r="B595" t="s">
        <v>7037</v>
      </c>
      <c r="C595">
        <v>105446</v>
      </c>
      <c r="D595">
        <v>321</v>
      </c>
      <c r="E595" t="s">
        <v>37</v>
      </c>
      <c r="F595">
        <v>10700000</v>
      </c>
      <c r="G595">
        <v>7.4</v>
      </c>
      <c r="H595">
        <f>Table13[[#This Row],[budget]]-Table13[[#This Row],[gross]]</f>
        <v>-65900000</v>
      </c>
      <c r="I595">
        <v>11000</v>
      </c>
      <c r="J595">
        <f>0.00001*Table13[[#This Row],[budget]]</f>
        <v>107.00000000000001</v>
      </c>
      <c r="K595" s="1">
        <f>0</f>
        <v>0</v>
      </c>
    </row>
    <row r="596" spans="1:11" x14ac:dyDescent="0.35">
      <c r="A596">
        <v>19389454</v>
      </c>
      <c r="B596" t="s">
        <v>7173</v>
      </c>
      <c r="C596">
        <v>54643</v>
      </c>
      <c r="D596">
        <v>335</v>
      </c>
      <c r="E596" t="s">
        <v>37</v>
      </c>
      <c r="F596">
        <v>55000000</v>
      </c>
      <c r="G596">
        <v>7.4</v>
      </c>
      <c r="H596">
        <f>Table13[[#This Row],[budget]]-Table13[[#This Row],[gross]]</f>
        <v>35610546</v>
      </c>
      <c r="I596">
        <v>0</v>
      </c>
      <c r="J596">
        <f>0.00001*Table13[[#This Row],[budget]]</f>
        <v>550</v>
      </c>
      <c r="K596" s="1">
        <f>0</f>
        <v>0</v>
      </c>
    </row>
    <row r="597" spans="1:11" x14ac:dyDescent="0.35">
      <c r="A597">
        <v>10137502</v>
      </c>
      <c r="B597" t="s">
        <v>7284</v>
      </c>
      <c r="C597">
        <v>77394</v>
      </c>
      <c r="D597">
        <v>195</v>
      </c>
      <c r="E597" t="s">
        <v>37</v>
      </c>
      <c r="F597">
        <v>35000000</v>
      </c>
      <c r="G597">
        <v>7.4</v>
      </c>
      <c r="H597">
        <f>Table13[[#This Row],[budget]]-Table13[[#This Row],[gross]]</f>
        <v>24862498</v>
      </c>
      <c r="I597">
        <v>24000</v>
      </c>
      <c r="J597">
        <f>0.00001*Table13[[#This Row],[budget]]</f>
        <v>350.00000000000006</v>
      </c>
      <c r="K597" s="1">
        <f>0</f>
        <v>0</v>
      </c>
    </row>
    <row r="598" spans="1:11" x14ac:dyDescent="0.35">
      <c r="A598">
        <v>83813460</v>
      </c>
      <c r="B598" t="s">
        <v>7741</v>
      </c>
      <c r="C598">
        <v>270238</v>
      </c>
      <c r="D598">
        <v>452</v>
      </c>
      <c r="E598" t="s">
        <v>37</v>
      </c>
      <c r="F598">
        <v>25000000</v>
      </c>
      <c r="G598">
        <v>7.4</v>
      </c>
      <c r="H598">
        <f>Table13[[#This Row],[budget]]-Table13[[#This Row],[gross]]</f>
        <v>-58813460</v>
      </c>
      <c r="I598">
        <v>19000</v>
      </c>
      <c r="J598">
        <f>0.00001*Table13[[#This Row],[budget]]</f>
        <v>250.00000000000003</v>
      </c>
      <c r="K598" s="1">
        <f>0</f>
        <v>0</v>
      </c>
    </row>
    <row r="599" spans="1:11" x14ac:dyDescent="0.35">
      <c r="A599">
        <v>66468315</v>
      </c>
      <c r="B599" t="s">
        <v>7760</v>
      </c>
      <c r="C599">
        <v>428916</v>
      </c>
      <c r="D599">
        <v>667</v>
      </c>
      <c r="E599" t="s">
        <v>37</v>
      </c>
      <c r="F599">
        <v>30000000</v>
      </c>
      <c r="G599">
        <v>7.4</v>
      </c>
      <c r="H599">
        <f>Table13[[#This Row],[budget]]-Table13[[#This Row],[gross]]</f>
        <v>-36468315</v>
      </c>
      <c r="I599">
        <v>75000</v>
      </c>
      <c r="J599">
        <f>0.00001*Table13[[#This Row],[budget]]</f>
        <v>300</v>
      </c>
      <c r="K599" s="1">
        <f>0</f>
        <v>0</v>
      </c>
    </row>
    <row r="600" spans="1:11" x14ac:dyDescent="0.35">
      <c r="A600">
        <v>53337608</v>
      </c>
      <c r="B600" t="s">
        <v>7874</v>
      </c>
      <c r="C600">
        <v>188785</v>
      </c>
      <c r="D600">
        <v>467</v>
      </c>
      <c r="E600" t="s">
        <v>37</v>
      </c>
      <c r="F600">
        <v>40000000</v>
      </c>
      <c r="G600">
        <v>7.4</v>
      </c>
      <c r="H600">
        <f>Table13[[#This Row],[budget]]-Table13[[#This Row],[gross]]</f>
        <v>-13337608</v>
      </c>
      <c r="I600">
        <v>0</v>
      </c>
      <c r="J600">
        <f>0.00001*Table13[[#This Row],[budget]]</f>
        <v>400.00000000000006</v>
      </c>
      <c r="K600" s="1">
        <f>0</f>
        <v>0</v>
      </c>
    </row>
    <row r="601" spans="1:11" x14ac:dyDescent="0.35">
      <c r="A601">
        <v>21129348</v>
      </c>
      <c r="B601" t="s">
        <v>8038</v>
      </c>
      <c r="C601">
        <v>146364</v>
      </c>
      <c r="D601">
        <v>237</v>
      </c>
      <c r="E601" t="s">
        <v>37</v>
      </c>
      <c r="F601">
        <v>35000000</v>
      </c>
      <c r="G601">
        <v>7.4</v>
      </c>
      <c r="H601">
        <f>Table13[[#This Row],[budget]]-Table13[[#This Row],[gross]]</f>
        <v>13870652</v>
      </c>
      <c r="I601">
        <v>27000</v>
      </c>
      <c r="J601">
        <f>0.00001*Table13[[#This Row],[budget]]</f>
        <v>350.00000000000006</v>
      </c>
      <c r="K601" s="1">
        <f>0</f>
        <v>0</v>
      </c>
    </row>
    <row r="602" spans="1:11" x14ac:dyDescent="0.35">
      <c r="A602">
        <v>58885635</v>
      </c>
      <c r="B602" t="s">
        <v>8330</v>
      </c>
      <c r="C602">
        <v>194422</v>
      </c>
      <c r="D602">
        <v>1057</v>
      </c>
      <c r="E602" t="s">
        <v>37</v>
      </c>
      <c r="F602">
        <v>26000000</v>
      </c>
      <c r="G602">
        <v>7.4</v>
      </c>
      <c r="H602">
        <f>Table13[[#This Row],[budget]]-Table13[[#This Row],[gross]]</f>
        <v>-32885635</v>
      </c>
      <c r="I602">
        <v>7000</v>
      </c>
      <c r="J602">
        <f>0.00001*Table13[[#This Row],[budget]]</f>
        <v>260</v>
      </c>
      <c r="K602" s="1">
        <f>0</f>
        <v>0</v>
      </c>
    </row>
    <row r="603" spans="1:11" x14ac:dyDescent="0.35">
      <c r="A603">
        <v>49185998</v>
      </c>
      <c r="B603" t="s">
        <v>8494</v>
      </c>
      <c r="C603">
        <v>74476</v>
      </c>
      <c r="D603">
        <v>184</v>
      </c>
      <c r="E603" t="s">
        <v>37</v>
      </c>
      <c r="F603">
        <v>30000000</v>
      </c>
      <c r="G603">
        <v>7.4</v>
      </c>
      <c r="H603">
        <f>Table13[[#This Row],[budget]]-Table13[[#This Row],[gross]]</f>
        <v>-19185998</v>
      </c>
      <c r="I603">
        <v>15000</v>
      </c>
      <c r="J603">
        <f>0.00001*Table13[[#This Row],[budget]]</f>
        <v>300</v>
      </c>
      <c r="K603" s="1">
        <f>0</f>
        <v>0</v>
      </c>
    </row>
    <row r="604" spans="1:11" x14ac:dyDescent="0.35">
      <c r="A604">
        <v>26400000</v>
      </c>
      <c r="B604" t="s">
        <v>8503</v>
      </c>
      <c r="C604">
        <v>12980</v>
      </c>
      <c r="D604">
        <v>89</v>
      </c>
      <c r="E604" t="s">
        <v>37</v>
      </c>
      <c r="F604">
        <v>16000000</v>
      </c>
      <c r="G604">
        <v>7.4</v>
      </c>
      <c r="H604">
        <f>Table13[[#This Row],[budget]]-Table13[[#This Row],[gross]]</f>
        <v>-10400000</v>
      </c>
      <c r="I604">
        <v>845</v>
      </c>
      <c r="J604">
        <f>0.00001*Table13[[#This Row],[budget]]</f>
        <v>160</v>
      </c>
      <c r="K604" s="1">
        <f>0</f>
        <v>0</v>
      </c>
    </row>
    <row r="605" spans="1:11" x14ac:dyDescent="0.35">
      <c r="A605">
        <v>17508670</v>
      </c>
      <c r="B605" t="s">
        <v>8509</v>
      </c>
      <c r="C605">
        <v>64625</v>
      </c>
      <c r="D605">
        <v>281</v>
      </c>
      <c r="E605" t="s">
        <v>37</v>
      </c>
      <c r="F605">
        <v>15000000</v>
      </c>
      <c r="G605">
        <v>7.4</v>
      </c>
      <c r="H605">
        <f>Table13[[#This Row],[budget]]-Table13[[#This Row],[gross]]</f>
        <v>-2508670</v>
      </c>
      <c r="I605">
        <v>0</v>
      </c>
      <c r="J605">
        <f>0.00001*Table13[[#This Row],[budget]]</f>
        <v>150</v>
      </c>
      <c r="K605" s="1">
        <f>0</f>
        <v>0</v>
      </c>
    </row>
    <row r="606" spans="1:11" x14ac:dyDescent="0.35">
      <c r="A606">
        <v>50800000</v>
      </c>
      <c r="B606" t="s">
        <v>8658</v>
      </c>
      <c r="C606">
        <v>40277</v>
      </c>
      <c r="D606">
        <v>210</v>
      </c>
      <c r="E606" t="s">
        <v>37</v>
      </c>
      <c r="F606">
        <v>26000000</v>
      </c>
      <c r="G606">
        <v>7.4</v>
      </c>
      <c r="H606">
        <f>Table13[[#This Row],[budget]]-Table13[[#This Row],[gross]]</f>
        <v>-24800000</v>
      </c>
      <c r="I606">
        <v>0</v>
      </c>
      <c r="J606">
        <f>0.00001*Table13[[#This Row],[budget]]</f>
        <v>260</v>
      </c>
      <c r="K606" s="1">
        <f>0</f>
        <v>0</v>
      </c>
    </row>
    <row r="607" spans="1:11" x14ac:dyDescent="0.35">
      <c r="A607">
        <v>25842000</v>
      </c>
      <c r="B607" t="s">
        <v>9652</v>
      </c>
      <c r="C607">
        <v>13455</v>
      </c>
      <c r="D607">
        <v>87</v>
      </c>
      <c r="E607" t="s">
        <v>37</v>
      </c>
      <c r="F607">
        <v>22000000</v>
      </c>
      <c r="G607">
        <v>7.4</v>
      </c>
      <c r="H607">
        <f>Table13[[#This Row],[budget]]-Table13[[#This Row],[gross]]</f>
        <v>-3842000</v>
      </c>
      <c r="I607">
        <v>2000</v>
      </c>
      <c r="J607">
        <f>0.00001*Table13[[#This Row],[budget]]</f>
        <v>220.00000000000003</v>
      </c>
      <c r="K607" s="1">
        <f>0</f>
        <v>0</v>
      </c>
    </row>
    <row r="608" spans="1:11" x14ac:dyDescent="0.35">
      <c r="A608">
        <v>8579684</v>
      </c>
      <c r="B608" t="s">
        <v>9797</v>
      </c>
      <c r="C608">
        <v>89547</v>
      </c>
      <c r="D608">
        <v>199</v>
      </c>
      <c r="E608" t="s">
        <v>37</v>
      </c>
      <c r="F608">
        <v>9000000</v>
      </c>
      <c r="G608">
        <v>7.4</v>
      </c>
      <c r="H608">
        <f>Table13[[#This Row],[budget]]-Table13[[#This Row],[gross]]</f>
        <v>420316</v>
      </c>
      <c r="I608">
        <v>0</v>
      </c>
      <c r="J608">
        <f>0.00001*Table13[[#This Row],[budget]]</f>
        <v>90.000000000000014</v>
      </c>
      <c r="K608" s="1">
        <f>0</f>
        <v>0</v>
      </c>
    </row>
    <row r="609" spans="1:11" x14ac:dyDescent="0.35">
      <c r="A609">
        <v>10569071</v>
      </c>
      <c r="B609" t="s">
        <v>10395</v>
      </c>
      <c r="C609">
        <v>35586</v>
      </c>
      <c r="D609">
        <v>131</v>
      </c>
      <c r="E609" t="s">
        <v>37</v>
      </c>
      <c r="F609">
        <v>20000000</v>
      </c>
      <c r="G609">
        <v>7.4</v>
      </c>
      <c r="H609">
        <f>Table13[[#This Row],[budget]]-Table13[[#This Row],[gross]]</f>
        <v>9430929</v>
      </c>
      <c r="I609">
        <v>0</v>
      </c>
      <c r="J609">
        <f>0.00001*Table13[[#This Row],[budget]]</f>
        <v>200.00000000000003</v>
      </c>
      <c r="K609" s="1">
        <f>0</f>
        <v>0</v>
      </c>
    </row>
    <row r="610" spans="1:11" x14ac:dyDescent="0.35">
      <c r="A610">
        <v>8579684</v>
      </c>
      <c r="B610" t="s">
        <v>9797</v>
      </c>
      <c r="C610">
        <v>89547</v>
      </c>
      <c r="D610">
        <v>199</v>
      </c>
      <c r="E610" t="s">
        <v>37</v>
      </c>
      <c r="F610">
        <v>9000000</v>
      </c>
      <c r="G610">
        <v>7.4</v>
      </c>
      <c r="H610">
        <f>Table13[[#This Row],[budget]]-Table13[[#This Row],[gross]]</f>
        <v>420316</v>
      </c>
      <c r="I610">
        <v>0</v>
      </c>
      <c r="J610">
        <f>0.00001*Table13[[#This Row],[budget]]</f>
        <v>90.000000000000014</v>
      </c>
      <c r="K610" s="1">
        <f>0</f>
        <v>0</v>
      </c>
    </row>
    <row r="611" spans="1:11" x14ac:dyDescent="0.35">
      <c r="A611">
        <v>6201757</v>
      </c>
      <c r="B611" t="s">
        <v>10482</v>
      </c>
      <c r="C611">
        <v>10037</v>
      </c>
      <c r="D611">
        <v>202</v>
      </c>
      <c r="E611" t="s">
        <v>37</v>
      </c>
      <c r="F611">
        <v>10000000</v>
      </c>
      <c r="G611">
        <v>7.4</v>
      </c>
      <c r="H611">
        <f>Table13[[#This Row],[budget]]-Table13[[#This Row],[gross]]</f>
        <v>3798243</v>
      </c>
      <c r="I611">
        <v>608</v>
      </c>
      <c r="J611">
        <f>0.00001*Table13[[#This Row],[budget]]</f>
        <v>100.00000000000001</v>
      </c>
      <c r="K611" s="1">
        <f>0</f>
        <v>0</v>
      </c>
    </row>
    <row r="612" spans="1:11" x14ac:dyDescent="0.35">
      <c r="A612">
        <v>1900725</v>
      </c>
      <c r="B612" t="s">
        <v>10555</v>
      </c>
      <c r="C612">
        <v>43205</v>
      </c>
      <c r="D612">
        <v>232</v>
      </c>
      <c r="E612" t="s">
        <v>37</v>
      </c>
      <c r="F612">
        <v>2000000</v>
      </c>
      <c r="G612">
        <v>7.4</v>
      </c>
      <c r="H612">
        <f>Table13[[#This Row],[budget]]-Table13[[#This Row],[gross]]</f>
        <v>99275</v>
      </c>
      <c r="I612">
        <v>0</v>
      </c>
      <c r="J612">
        <f>0.00001*Table13[[#This Row],[budget]]</f>
        <v>20</v>
      </c>
      <c r="K612" s="1">
        <f>0</f>
        <v>0</v>
      </c>
    </row>
    <row r="613" spans="1:11" x14ac:dyDescent="0.35">
      <c r="A613">
        <v>44469602</v>
      </c>
      <c r="B613" t="s">
        <v>11164</v>
      </c>
      <c r="C613">
        <v>23480</v>
      </c>
      <c r="D613">
        <v>83</v>
      </c>
      <c r="E613" t="s">
        <v>37</v>
      </c>
      <c r="F613">
        <v>17000000</v>
      </c>
      <c r="G613">
        <v>7.4</v>
      </c>
      <c r="H613">
        <f>Table13[[#This Row],[budget]]-Table13[[#This Row],[gross]]</f>
        <v>-27469602</v>
      </c>
      <c r="I613">
        <v>21000</v>
      </c>
      <c r="J613">
        <f>0.00001*Table13[[#This Row],[budget]]</f>
        <v>170</v>
      </c>
      <c r="K613" s="1">
        <f>0</f>
        <v>0</v>
      </c>
    </row>
    <row r="614" spans="1:11" x14ac:dyDescent="0.35">
      <c r="A614">
        <v>6855137</v>
      </c>
      <c r="B614" t="s">
        <v>11218</v>
      </c>
      <c r="C614">
        <v>88590</v>
      </c>
      <c r="D614">
        <v>419</v>
      </c>
      <c r="E614" t="s">
        <v>37</v>
      </c>
      <c r="F614">
        <v>17000000</v>
      </c>
      <c r="G614">
        <v>7.4</v>
      </c>
      <c r="H614">
        <f>Table13[[#This Row],[budget]]-Table13[[#This Row],[gross]]</f>
        <v>10144863</v>
      </c>
      <c r="I614">
        <v>0</v>
      </c>
      <c r="J614">
        <f>0.00001*Table13[[#This Row],[budget]]</f>
        <v>170</v>
      </c>
      <c r="K614" s="1">
        <f>0</f>
        <v>0</v>
      </c>
    </row>
    <row r="615" spans="1:11" x14ac:dyDescent="0.35">
      <c r="A615">
        <v>43848100</v>
      </c>
      <c r="B615" t="s">
        <v>11267</v>
      </c>
      <c r="C615">
        <v>119150</v>
      </c>
      <c r="D615">
        <v>219</v>
      </c>
      <c r="E615" t="s">
        <v>37</v>
      </c>
      <c r="F615">
        <v>15000000</v>
      </c>
      <c r="G615">
        <v>7.4</v>
      </c>
      <c r="H615">
        <f>Table13[[#This Row],[budget]]-Table13[[#This Row],[gross]]</f>
        <v>-28848100</v>
      </c>
      <c r="I615">
        <v>0</v>
      </c>
      <c r="J615">
        <f>0.00001*Table13[[#This Row],[budget]]</f>
        <v>150</v>
      </c>
      <c r="K615" s="1">
        <f>0</f>
        <v>0</v>
      </c>
    </row>
    <row r="616" spans="1:11" x14ac:dyDescent="0.35">
      <c r="A616">
        <v>177200000</v>
      </c>
      <c r="B616" t="s">
        <v>11519</v>
      </c>
      <c r="C616">
        <v>77366</v>
      </c>
      <c r="D616">
        <v>194</v>
      </c>
      <c r="E616" t="s">
        <v>37</v>
      </c>
      <c r="F616">
        <v>22000000</v>
      </c>
      <c r="G616">
        <v>7.4</v>
      </c>
      <c r="H616">
        <f>Table13[[#This Row],[budget]]-Table13[[#This Row],[gross]]</f>
        <v>-155200000</v>
      </c>
      <c r="I616">
        <v>0</v>
      </c>
      <c r="J616">
        <f>0.00001*Table13[[#This Row],[budget]]</f>
        <v>220.00000000000003</v>
      </c>
      <c r="K616" s="1">
        <f>0</f>
        <v>0</v>
      </c>
    </row>
    <row r="617" spans="1:11" x14ac:dyDescent="0.35">
      <c r="A617">
        <v>61400000</v>
      </c>
      <c r="B617" t="s">
        <v>11573</v>
      </c>
      <c r="C617">
        <v>71183</v>
      </c>
      <c r="D617">
        <v>183</v>
      </c>
      <c r="E617" t="s">
        <v>37</v>
      </c>
      <c r="F617">
        <v>15000000</v>
      </c>
      <c r="G617">
        <v>7.4</v>
      </c>
      <c r="H617">
        <f>Table13[[#This Row],[budget]]-Table13[[#This Row],[gross]]</f>
        <v>-46400000</v>
      </c>
      <c r="I617">
        <v>0</v>
      </c>
      <c r="J617">
        <f>0.00001*Table13[[#This Row],[budget]]</f>
        <v>150</v>
      </c>
      <c r="K617" s="1">
        <f>0</f>
        <v>0</v>
      </c>
    </row>
    <row r="618" spans="1:11" x14ac:dyDescent="0.35">
      <c r="A618">
        <v>28014536</v>
      </c>
      <c r="B618" t="s">
        <v>11721</v>
      </c>
      <c r="C618">
        <v>73347</v>
      </c>
      <c r="D618">
        <v>296</v>
      </c>
      <c r="E618" t="s">
        <v>37</v>
      </c>
      <c r="F618">
        <v>15000000</v>
      </c>
      <c r="G618">
        <v>7.4</v>
      </c>
      <c r="H618">
        <f>Table13[[#This Row],[budget]]-Table13[[#This Row],[gross]]</f>
        <v>-13014536</v>
      </c>
      <c r="I618">
        <v>0</v>
      </c>
      <c r="J618">
        <f>0.00001*Table13[[#This Row],[budget]]</f>
        <v>150</v>
      </c>
      <c r="K618" s="1">
        <f>0</f>
        <v>0</v>
      </c>
    </row>
    <row r="619" spans="1:11" x14ac:dyDescent="0.35">
      <c r="A619">
        <v>74205</v>
      </c>
      <c r="B619" t="s">
        <v>12084</v>
      </c>
      <c r="C619">
        <v>18646</v>
      </c>
      <c r="D619">
        <v>81</v>
      </c>
      <c r="E619" t="s">
        <v>37</v>
      </c>
      <c r="F619">
        <v>14200000</v>
      </c>
      <c r="G619">
        <v>7.4</v>
      </c>
      <c r="H619">
        <f>Table13[[#This Row],[budget]]-Table13[[#This Row],[gross]]</f>
        <v>14125795</v>
      </c>
      <c r="I619">
        <v>1000</v>
      </c>
      <c r="J619">
        <f>0.00001*Table13[[#This Row],[budget]]</f>
        <v>142</v>
      </c>
      <c r="K619" s="1">
        <f>0</f>
        <v>0</v>
      </c>
    </row>
    <row r="620" spans="1:11" x14ac:dyDescent="0.35">
      <c r="A620">
        <v>15854988</v>
      </c>
      <c r="B620" t="s">
        <v>12278</v>
      </c>
      <c r="C620">
        <v>36542</v>
      </c>
      <c r="D620">
        <v>378</v>
      </c>
      <c r="E620" t="s">
        <v>37</v>
      </c>
      <c r="F620">
        <v>13500000</v>
      </c>
      <c r="G620">
        <v>7.4</v>
      </c>
      <c r="H620">
        <f>Table13[[#This Row],[budget]]-Table13[[#This Row],[gross]]</f>
        <v>-2354988</v>
      </c>
      <c r="I620">
        <v>0</v>
      </c>
      <c r="J620">
        <f>0.00001*Table13[[#This Row],[budget]]</f>
        <v>135</v>
      </c>
      <c r="K620" s="1">
        <f>0</f>
        <v>0</v>
      </c>
    </row>
    <row r="621" spans="1:11" x14ac:dyDescent="0.35">
      <c r="A621">
        <v>7060876</v>
      </c>
      <c r="B621" t="s">
        <v>12286</v>
      </c>
      <c r="C621">
        <v>44795</v>
      </c>
      <c r="D621">
        <v>314</v>
      </c>
      <c r="E621" t="s">
        <v>37</v>
      </c>
      <c r="F621">
        <v>13500000</v>
      </c>
      <c r="G621">
        <v>7.4</v>
      </c>
      <c r="H621">
        <f>Table13[[#This Row],[budget]]-Table13[[#This Row],[gross]]</f>
        <v>6439124</v>
      </c>
      <c r="I621">
        <v>0</v>
      </c>
      <c r="J621">
        <f>0.00001*Table13[[#This Row],[budget]]</f>
        <v>135</v>
      </c>
      <c r="K621" s="1">
        <f>0</f>
        <v>0</v>
      </c>
    </row>
    <row r="622" spans="1:11" x14ac:dyDescent="0.35">
      <c r="A622">
        <v>5949693</v>
      </c>
      <c r="B622" t="s">
        <v>12590</v>
      </c>
      <c r="C622">
        <v>114762</v>
      </c>
      <c r="D622">
        <v>299</v>
      </c>
      <c r="E622" t="s">
        <v>37</v>
      </c>
      <c r="F622">
        <v>12000000</v>
      </c>
      <c r="G622">
        <v>7.4</v>
      </c>
      <c r="H622">
        <f>Table13[[#This Row],[budget]]-Table13[[#This Row],[gross]]</f>
        <v>6050307</v>
      </c>
      <c r="I622">
        <v>19000</v>
      </c>
      <c r="J622">
        <f>0.00001*Table13[[#This Row],[budget]]</f>
        <v>120.00000000000001</v>
      </c>
      <c r="K622" s="1">
        <f>0</f>
        <v>0</v>
      </c>
    </row>
    <row r="623" spans="1:11" x14ac:dyDescent="0.35">
      <c r="A623">
        <v>65500000</v>
      </c>
      <c r="B623" t="s">
        <v>12679</v>
      </c>
      <c r="C623">
        <v>66966</v>
      </c>
      <c r="D623">
        <v>175</v>
      </c>
      <c r="E623" t="s">
        <v>37</v>
      </c>
      <c r="F623">
        <v>12000000</v>
      </c>
      <c r="G623">
        <v>7.4</v>
      </c>
      <c r="H623">
        <f>Table13[[#This Row],[budget]]-Table13[[#This Row],[gross]]</f>
        <v>-53500000</v>
      </c>
      <c r="I623">
        <v>0</v>
      </c>
      <c r="J623">
        <f>0.00001*Table13[[#This Row],[budget]]</f>
        <v>120.00000000000001</v>
      </c>
      <c r="K623" s="1">
        <f>0</f>
        <v>0</v>
      </c>
    </row>
    <row r="624" spans="1:11" x14ac:dyDescent="0.35">
      <c r="A624">
        <v>25776062</v>
      </c>
      <c r="B624" t="s">
        <v>12759</v>
      </c>
      <c r="C624">
        <v>61651</v>
      </c>
      <c r="D624">
        <v>271</v>
      </c>
      <c r="E624" t="s">
        <v>37</v>
      </c>
      <c r="F624">
        <v>12000000</v>
      </c>
      <c r="G624">
        <v>7.4</v>
      </c>
      <c r="H624">
        <f>Table13[[#This Row],[budget]]-Table13[[#This Row],[gross]]</f>
        <v>-13776062</v>
      </c>
      <c r="I624">
        <v>0</v>
      </c>
      <c r="J624">
        <f>0.00001*Table13[[#This Row],[budget]]</f>
        <v>120.00000000000001</v>
      </c>
      <c r="K624" s="1">
        <f>0</f>
        <v>0</v>
      </c>
    </row>
    <row r="625" spans="1:11" x14ac:dyDescent="0.35">
      <c r="A625">
        <v>22905674</v>
      </c>
      <c r="B625" t="s">
        <v>12774</v>
      </c>
      <c r="C625">
        <v>121676</v>
      </c>
      <c r="D625">
        <v>290</v>
      </c>
      <c r="E625" t="s">
        <v>37</v>
      </c>
      <c r="F625">
        <v>12000000</v>
      </c>
      <c r="G625">
        <v>7.4</v>
      </c>
      <c r="H625">
        <f>Table13[[#This Row],[budget]]-Table13[[#This Row],[gross]]</f>
        <v>-10905674</v>
      </c>
      <c r="I625">
        <v>0</v>
      </c>
      <c r="J625">
        <f>0.00001*Table13[[#This Row],[budget]]</f>
        <v>120.00000000000001</v>
      </c>
      <c r="K625" s="1">
        <f>0</f>
        <v>0</v>
      </c>
    </row>
    <row r="626" spans="1:11" x14ac:dyDescent="0.35">
      <c r="A626">
        <v>41227069</v>
      </c>
      <c r="B626" t="s">
        <v>13050</v>
      </c>
      <c r="C626">
        <v>162701</v>
      </c>
      <c r="D626">
        <v>962</v>
      </c>
      <c r="E626" t="s">
        <v>37</v>
      </c>
      <c r="F626">
        <v>11000000</v>
      </c>
      <c r="G626">
        <v>7.4</v>
      </c>
      <c r="H626">
        <f>Table13[[#This Row],[budget]]-Table13[[#This Row],[gross]]</f>
        <v>-30227069</v>
      </c>
      <c r="I626">
        <v>19000</v>
      </c>
      <c r="J626">
        <f>0.00001*Table13[[#This Row],[budget]]</f>
        <v>110.00000000000001</v>
      </c>
      <c r="K626" s="1">
        <f>0</f>
        <v>0</v>
      </c>
    </row>
    <row r="627" spans="1:11" x14ac:dyDescent="0.35">
      <c r="A627">
        <v>13214255</v>
      </c>
      <c r="B627" t="s">
        <v>13147</v>
      </c>
      <c r="C627">
        <v>96233</v>
      </c>
      <c r="D627">
        <v>313</v>
      </c>
      <c r="E627" t="s">
        <v>37</v>
      </c>
      <c r="F627">
        <v>11000000</v>
      </c>
      <c r="G627">
        <v>7.4</v>
      </c>
      <c r="H627">
        <f>Table13[[#This Row],[budget]]-Table13[[#This Row],[gross]]</f>
        <v>-2214255</v>
      </c>
      <c r="I627">
        <v>26000</v>
      </c>
      <c r="J627">
        <f>0.00001*Table13[[#This Row],[budget]]</f>
        <v>110.00000000000001</v>
      </c>
      <c r="K627" s="1">
        <f>0</f>
        <v>0</v>
      </c>
    </row>
    <row r="628" spans="1:11" x14ac:dyDescent="0.35">
      <c r="A628">
        <v>76600000</v>
      </c>
      <c r="B628" t="s">
        <v>7037</v>
      </c>
      <c r="C628">
        <v>105448</v>
      </c>
      <c r="D628">
        <v>321</v>
      </c>
      <c r="E628" t="s">
        <v>37</v>
      </c>
      <c r="F628">
        <v>10700000</v>
      </c>
      <c r="G628">
        <v>7.4</v>
      </c>
      <c r="H628">
        <f>Table13[[#This Row],[budget]]-Table13[[#This Row],[gross]]</f>
        <v>-65900000</v>
      </c>
      <c r="I628">
        <v>11000</v>
      </c>
      <c r="J628">
        <f>0.00001*Table13[[#This Row],[budget]]</f>
        <v>107.00000000000001</v>
      </c>
      <c r="K628" s="1">
        <f>0</f>
        <v>0</v>
      </c>
    </row>
    <row r="629" spans="1:11" x14ac:dyDescent="0.35">
      <c r="A629">
        <v>30651422</v>
      </c>
      <c r="B629" t="s">
        <v>13327</v>
      </c>
      <c r="C629">
        <v>181737</v>
      </c>
      <c r="D629">
        <v>1015</v>
      </c>
      <c r="E629" t="s">
        <v>37</v>
      </c>
      <c r="F629">
        <v>10000000</v>
      </c>
      <c r="G629">
        <v>7.4</v>
      </c>
      <c r="H629">
        <f>Table13[[#This Row],[budget]]-Table13[[#This Row],[gross]]</f>
        <v>-20651422</v>
      </c>
      <c r="I629">
        <v>10000</v>
      </c>
      <c r="J629">
        <f>0.00001*Table13[[#This Row],[budget]]</f>
        <v>100.00000000000001</v>
      </c>
      <c r="K629" s="1">
        <f>0</f>
        <v>0</v>
      </c>
    </row>
    <row r="630" spans="1:11" x14ac:dyDescent="0.35">
      <c r="A630">
        <v>21589307</v>
      </c>
      <c r="B630" t="s">
        <v>13430</v>
      </c>
      <c r="C630">
        <v>135286</v>
      </c>
      <c r="D630">
        <v>261</v>
      </c>
      <c r="E630" t="s">
        <v>37</v>
      </c>
      <c r="F630">
        <v>10000000</v>
      </c>
      <c r="G630">
        <v>7.4</v>
      </c>
      <c r="H630">
        <f>Table13[[#This Row],[budget]]-Table13[[#This Row],[gross]]</f>
        <v>-11589307</v>
      </c>
      <c r="I630">
        <v>27000</v>
      </c>
      <c r="J630">
        <f>0.00001*Table13[[#This Row],[budget]]</f>
        <v>100.00000000000001</v>
      </c>
      <c r="K630" s="1">
        <f>0</f>
        <v>0</v>
      </c>
    </row>
    <row r="631" spans="1:11" x14ac:dyDescent="0.35">
      <c r="A631">
        <v>12514138</v>
      </c>
      <c r="B631" t="s">
        <v>13456</v>
      </c>
      <c r="C631">
        <v>2801</v>
      </c>
      <c r="D631">
        <v>28</v>
      </c>
      <c r="E631" t="s">
        <v>37</v>
      </c>
      <c r="F631">
        <v>10000000</v>
      </c>
      <c r="G631">
        <v>7.4</v>
      </c>
      <c r="H631">
        <f>Table13[[#This Row],[budget]]-Table13[[#This Row],[gross]]</f>
        <v>-2514138</v>
      </c>
      <c r="I631">
        <v>1000</v>
      </c>
      <c r="J631">
        <f>0.00001*Table13[[#This Row],[budget]]</f>
        <v>100.00000000000001</v>
      </c>
      <c r="K631" s="1">
        <f>0</f>
        <v>0</v>
      </c>
    </row>
    <row r="632" spans="1:11" x14ac:dyDescent="0.35">
      <c r="A632">
        <v>8111360</v>
      </c>
      <c r="B632" t="s">
        <v>13495</v>
      </c>
      <c r="C632">
        <v>34848</v>
      </c>
      <c r="D632">
        <v>203</v>
      </c>
      <c r="E632" t="s">
        <v>37</v>
      </c>
      <c r="F632">
        <v>10000000</v>
      </c>
      <c r="G632">
        <v>7.4</v>
      </c>
      <c r="H632">
        <f>Table13[[#This Row],[budget]]-Table13[[#This Row],[gross]]</f>
        <v>1888640</v>
      </c>
      <c r="I632">
        <v>0</v>
      </c>
      <c r="J632">
        <f>0.00001*Table13[[#This Row],[budget]]</f>
        <v>100.00000000000001</v>
      </c>
      <c r="K632" s="1">
        <f>0</f>
        <v>0</v>
      </c>
    </row>
    <row r="633" spans="1:11" x14ac:dyDescent="0.35">
      <c r="A633">
        <v>22551000</v>
      </c>
      <c r="B633" t="s">
        <v>14076</v>
      </c>
      <c r="C633">
        <v>37269</v>
      </c>
      <c r="D633">
        <v>165</v>
      </c>
      <c r="E633" t="s">
        <v>37</v>
      </c>
      <c r="F633">
        <v>8000000</v>
      </c>
      <c r="G633">
        <v>7.4</v>
      </c>
      <c r="H633">
        <f>Table13[[#This Row],[budget]]-Table13[[#This Row],[gross]]</f>
        <v>-14551000</v>
      </c>
      <c r="I633">
        <v>0</v>
      </c>
      <c r="J633">
        <f>0.00001*Table13[[#This Row],[budget]]</f>
        <v>80</v>
      </c>
      <c r="K633" s="1">
        <f>0</f>
        <v>0</v>
      </c>
    </row>
    <row r="634" spans="1:11" x14ac:dyDescent="0.35">
      <c r="A634">
        <v>16168741</v>
      </c>
      <c r="B634" t="s">
        <v>14188</v>
      </c>
      <c r="C634">
        <v>99430</v>
      </c>
      <c r="D634">
        <v>182</v>
      </c>
      <c r="E634" t="s">
        <v>37</v>
      </c>
      <c r="F634">
        <v>8000000</v>
      </c>
      <c r="G634">
        <v>7.4</v>
      </c>
      <c r="H634">
        <f>Table13[[#This Row],[budget]]-Table13[[#This Row],[gross]]</f>
        <v>-8168741</v>
      </c>
      <c r="I634">
        <v>43000</v>
      </c>
      <c r="J634">
        <f>0.00001*Table13[[#This Row],[budget]]</f>
        <v>80</v>
      </c>
      <c r="K634" s="1">
        <f>0</f>
        <v>0</v>
      </c>
    </row>
    <row r="635" spans="1:11" x14ac:dyDescent="0.35">
      <c r="A635">
        <v>106593296</v>
      </c>
      <c r="B635" t="s">
        <v>14252</v>
      </c>
      <c r="C635">
        <v>72324</v>
      </c>
      <c r="D635">
        <v>134</v>
      </c>
      <c r="E635" t="s">
        <v>37</v>
      </c>
      <c r="F635">
        <v>7500000</v>
      </c>
      <c r="G635">
        <v>7.4</v>
      </c>
      <c r="H635">
        <f>Table13[[#This Row],[budget]]-Table13[[#This Row],[gross]]</f>
        <v>-99093296</v>
      </c>
      <c r="I635">
        <v>3000</v>
      </c>
      <c r="J635">
        <f>0.00001*Table13[[#This Row],[budget]]</f>
        <v>75</v>
      </c>
      <c r="K635" s="1">
        <f>0</f>
        <v>0</v>
      </c>
    </row>
    <row r="636" spans="1:11" x14ac:dyDescent="0.35">
      <c r="A636">
        <v>28747570</v>
      </c>
      <c r="B636" t="s">
        <v>14376</v>
      </c>
      <c r="C636">
        <v>100571</v>
      </c>
      <c r="D636">
        <v>416</v>
      </c>
      <c r="E636" t="s">
        <v>37</v>
      </c>
      <c r="F636">
        <v>7000000</v>
      </c>
      <c r="G636">
        <v>7.4</v>
      </c>
      <c r="H636">
        <f>Table13[[#This Row],[budget]]-Table13[[#This Row],[gross]]</f>
        <v>-21747570</v>
      </c>
      <c r="I636">
        <v>0</v>
      </c>
      <c r="J636">
        <f>0.00001*Table13[[#This Row],[budget]]</f>
        <v>70</v>
      </c>
      <c r="K636" s="1">
        <f>0</f>
        <v>0</v>
      </c>
    </row>
    <row r="637" spans="1:11" x14ac:dyDescent="0.35">
      <c r="A637">
        <v>2338695</v>
      </c>
      <c r="B637" t="s">
        <v>14651</v>
      </c>
      <c r="C637">
        <v>134070</v>
      </c>
      <c r="D637">
        <v>263</v>
      </c>
      <c r="E637" t="s">
        <v>37</v>
      </c>
      <c r="F637">
        <v>4000000</v>
      </c>
      <c r="G637">
        <v>7.4</v>
      </c>
      <c r="H637">
        <f>Table13[[#This Row],[budget]]-Table13[[#This Row],[gross]]</f>
        <v>1661305</v>
      </c>
      <c r="I637">
        <v>0</v>
      </c>
      <c r="J637">
        <f>0.00001*Table13[[#This Row],[budget]]</f>
        <v>40</v>
      </c>
      <c r="K637" s="1">
        <f>0</f>
        <v>0</v>
      </c>
    </row>
    <row r="638" spans="1:11" x14ac:dyDescent="0.35">
      <c r="A638">
        <v>39800000</v>
      </c>
      <c r="B638" t="s">
        <v>14732</v>
      </c>
      <c r="C638">
        <v>81599</v>
      </c>
      <c r="D638">
        <v>250</v>
      </c>
      <c r="E638" t="s">
        <v>37</v>
      </c>
      <c r="F638">
        <v>6000000</v>
      </c>
      <c r="G638">
        <v>7.4</v>
      </c>
      <c r="H638">
        <f>Table13[[#This Row],[budget]]-Table13[[#This Row],[gross]]</f>
        <v>-33800000</v>
      </c>
      <c r="I638">
        <v>0</v>
      </c>
      <c r="J638">
        <f>0.00001*Table13[[#This Row],[budget]]</f>
        <v>60.000000000000007</v>
      </c>
      <c r="K638" s="1">
        <f>0</f>
        <v>0</v>
      </c>
    </row>
    <row r="639" spans="1:11" x14ac:dyDescent="0.35">
      <c r="A639">
        <v>6670712</v>
      </c>
      <c r="B639" t="s">
        <v>14826</v>
      </c>
      <c r="C639">
        <v>27301</v>
      </c>
      <c r="D639">
        <v>101</v>
      </c>
      <c r="E639" t="s">
        <v>37</v>
      </c>
      <c r="F639">
        <v>6000000</v>
      </c>
      <c r="G639">
        <v>7.4</v>
      </c>
      <c r="H639">
        <f>Table13[[#This Row],[budget]]-Table13[[#This Row],[gross]]</f>
        <v>-670712</v>
      </c>
      <c r="I639">
        <v>0</v>
      </c>
      <c r="J639">
        <f>0.00001*Table13[[#This Row],[budget]]</f>
        <v>60.000000000000007</v>
      </c>
      <c r="K639" s="1">
        <f>0</f>
        <v>0</v>
      </c>
    </row>
    <row r="640" spans="1:11" x14ac:dyDescent="0.35">
      <c r="A640">
        <v>6200756</v>
      </c>
      <c r="B640" t="s">
        <v>14976</v>
      </c>
      <c r="C640">
        <v>96129</v>
      </c>
      <c r="D640">
        <v>488</v>
      </c>
      <c r="E640" t="s">
        <v>37</v>
      </c>
      <c r="F640">
        <v>7000000</v>
      </c>
      <c r="G640">
        <v>7.4</v>
      </c>
      <c r="H640">
        <f>Table13[[#This Row],[budget]]-Table13[[#This Row],[gross]]</f>
        <v>799244</v>
      </c>
      <c r="I640">
        <v>5000</v>
      </c>
      <c r="J640">
        <f>0.00001*Table13[[#This Row],[budget]]</f>
        <v>70</v>
      </c>
      <c r="K640" s="1">
        <f>0</f>
        <v>0</v>
      </c>
    </row>
    <row r="641" spans="1:11" x14ac:dyDescent="0.35">
      <c r="A641">
        <v>24138847</v>
      </c>
      <c r="B641" t="s">
        <v>15130</v>
      </c>
      <c r="C641">
        <v>114797</v>
      </c>
      <c r="D641">
        <v>472</v>
      </c>
      <c r="E641" t="s">
        <v>37</v>
      </c>
      <c r="F641">
        <v>5000000</v>
      </c>
      <c r="G641">
        <v>7.4</v>
      </c>
      <c r="H641">
        <f>Table13[[#This Row],[budget]]-Table13[[#This Row],[gross]]</f>
        <v>-19138847</v>
      </c>
      <c r="I641">
        <v>0</v>
      </c>
      <c r="J641">
        <f>0.00001*Table13[[#This Row],[budget]]</f>
        <v>50.000000000000007</v>
      </c>
      <c r="K641" s="1">
        <f>0</f>
        <v>0</v>
      </c>
    </row>
    <row r="642" spans="1:11" x14ac:dyDescent="0.35">
      <c r="A642">
        <v>21501098</v>
      </c>
      <c r="B642" t="s">
        <v>15138</v>
      </c>
      <c r="C642">
        <v>115813</v>
      </c>
      <c r="D642">
        <v>216</v>
      </c>
      <c r="E642" t="s">
        <v>37</v>
      </c>
      <c r="F642">
        <v>5000000</v>
      </c>
      <c r="G642">
        <v>7.4</v>
      </c>
      <c r="H642">
        <f>Table13[[#This Row],[budget]]-Table13[[#This Row],[gross]]</f>
        <v>-16501098</v>
      </c>
      <c r="I642">
        <v>22000</v>
      </c>
      <c r="J642">
        <f>0.00001*Table13[[#This Row],[budget]]</f>
        <v>50.000000000000007</v>
      </c>
      <c r="K642" s="1">
        <f>0</f>
        <v>0</v>
      </c>
    </row>
    <row r="643" spans="1:11" x14ac:dyDescent="0.35">
      <c r="A643">
        <v>3049135</v>
      </c>
      <c r="B643" t="s">
        <v>15317</v>
      </c>
      <c r="C643">
        <v>50197</v>
      </c>
      <c r="D643">
        <v>265</v>
      </c>
      <c r="E643" t="s">
        <v>37</v>
      </c>
      <c r="F643">
        <v>5000000</v>
      </c>
      <c r="G643">
        <v>7.4</v>
      </c>
      <c r="H643">
        <f>Table13[[#This Row],[budget]]-Table13[[#This Row],[gross]]</f>
        <v>1950865</v>
      </c>
      <c r="I643">
        <v>0</v>
      </c>
      <c r="J643">
        <f>0.00001*Table13[[#This Row],[budget]]</f>
        <v>50.000000000000007</v>
      </c>
      <c r="K643" s="1">
        <f>0</f>
        <v>0</v>
      </c>
    </row>
    <row r="644" spans="1:11" x14ac:dyDescent="0.35">
      <c r="A644">
        <v>1729969</v>
      </c>
      <c r="B644" t="s">
        <v>15412</v>
      </c>
      <c r="C644">
        <v>68211</v>
      </c>
      <c r="D644">
        <v>219</v>
      </c>
      <c r="E644" t="s">
        <v>37</v>
      </c>
      <c r="F644">
        <v>5000000</v>
      </c>
      <c r="G644">
        <v>7.4</v>
      </c>
      <c r="H644">
        <f>Table13[[#This Row],[budget]]-Table13[[#This Row],[gross]]</f>
        <v>3270031</v>
      </c>
      <c r="I644">
        <v>14000</v>
      </c>
      <c r="J644">
        <f>0.00001*Table13[[#This Row],[budget]]</f>
        <v>50.000000000000007</v>
      </c>
      <c r="K644" s="1">
        <f>0</f>
        <v>0</v>
      </c>
    </row>
    <row r="645" spans="1:11" x14ac:dyDescent="0.35">
      <c r="A645">
        <v>3798532</v>
      </c>
      <c r="B645" t="s">
        <v>15454</v>
      </c>
      <c r="C645">
        <v>41138</v>
      </c>
      <c r="D645">
        <v>208</v>
      </c>
      <c r="E645" t="s">
        <v>37</v>
      </c>
      <c r="F645">
        <v>4500000</v>
      </c>
      <c r="G645">
        <v>7.4</v>
      </c>
      <c r="H645">
        <f>Table13[[#This Row],[budget]]-Table13[[#This Row],[gross]]</f>
        <v>701468</v>
      </c>
      <c r="I645">
        <v>2000</v>
      </c>
      <c r="J645">
        <f>0.00001*Table13[[#This Row],[budget]]</f>
        <v>45.000000000000007</v>
      </c>
      <c r="K645" s="1">
        <f>0</f>
        <v>0</v>
      </c>
    </row>
    <row r="646" spans="1:11" x14ac:dyDescent="0.35">
      <c r="A646">
        <v>8108247</v>
      </c>
      <c r="B646" t="s">
        <v>15916</v>
      </c>
      <c r="C646">
        <v>9607</v>
      </c>
      <c r="D646">
        <v>174</v>
      </c>
      <c r="E646" t="s">
        <v>37</v>
      </c>
      <c r="F646">
        <v>3300000</v>
      </c>
      <c r="G646">
        <v>7.4</v>
      </c>
      <c r="H646">
        <f>Table13[[#This Row],[budget]]-Table13[[#This Row],[gross]]</f>
        <v>-4808247</v>
      </c>
      <c r="I646">
        <v>0</v>
      </c>
      <c r="J646">
        <f>0.00001*Table13[[#This Row],[budget]]</f>
        <v>33</v>
      </c>
      <c r="K646" s="1">
        <f>0</f>
        <v>0</v>
      </c>
    </row>
    <row r="647" spans="1:11" x14ac:dyDescent="0.35">
      <c r="A647">
        <v>24788807</v>
      </c>
      <c r="B647" t="s">
        <v>15951</v>
      </c>
      <c r="C647">
        <v>21245</v>
      </c>
      <c r="D647">
        <v>213</v>
      </c>
      <c r="E647" t="s">
        <v>37</v>
      </c>
      <c r="F647">
        <v>3000000</v>
      </c>
      <c r="G647">
        <v>7.4</v>
      </c>
      <c r="H647">
        <f>Table13[[#This Row],[budget]]-Table13[[#This Row],[gross]]</f>
        <v>-21788807</v>
      </c>
      <c r="I647">
        <v>0</v>
      </c>
      <c r="J647">
        <f>0.00001*Table13[[#This Row],[budget]]</f>
        <v>30.000000000000004</v>
      </c>
      <c r="K647" s="1">
        <f>0</f>
        <v>0</v>
      </c>
    </row>
    <row r="648" spans="1:11" x14ac:dyDescent="0.35">
      <c r="A648">
        <v>20966644</v>
      </c>
      <c r="B648" t="s">
        <v>15963</v>
      </c>
      <c r="C648">
        <v>29610</v>
      </c>
      <c r="D648">
        <v>94</v>
      </c>
      <c r="E648" t="s">
        <v>37</v>
      </c>
      <c r="F648">
        <v>3000000</v>
      </c>
      <c r="G648">
        <v>7.4</v>
      </c>
      <c r="H648">
        <f>Table13[[#This Row],[budget]]-Table13[[#This Row],[gross]]</f>
        <v>-17966644</v>
      </c>
      <c r="I648">
        <v>0</v>
      </c>
      <c r="J648">
        <f>0.00001*Table13[[#This Row],[budget]]</f>
        <v>30.000000000000004</v>
      </c>
      <c r="K648" s="1">
        <f>0</f>
        <v>0</v>
      </c>
    </row>
    <row r="649" spans="1:11" x14ac:dyDescent="0.35">
      <c r="B649" t="s">
        <v>16151</v>
      </c>
      <c r="C649">
        <v>13640</v>
      </c>
      <c r="D649">
        <v>128</v>
      </c>
      <c r="E649" t="s">
        <v>37</v>
      </c>
      <c r="F649">
        <v>3000000</v>
      </c>
      <c r="G649">
        <v>7.4</v>
      </c>
      <c r="H649">
        <f>Table13[[#This Row],[budget]]-Table13[[#This Row],[gross]]</f>
        <v>3000000</v>
      </c>
      <c r="I649">
        <v>3000</v>
      </c>
      <c r="J649">
        <f>0.00001*Table13[[#This Row],[budget]]</f>
        <v>30.000000000000004</v>
      </c>
      <c r="K649" s="1">
        <f>0</f>
        <v>0</v>
      </c>
    </row>
    <row r="650" spans="1:11" x14ac:dyDescent="0.35">
      <c r="A650">
        <v>22201636</v>
      </c>
      <c r="B650" t="s">
        <v>16178</v>
      </c>
      <c r="C650">
        <v>33567</v>
      </c>
      <c r="D650">
        <v>206</v>
      </c>
      <c r="E650" t="s">
        <v>37</v>
      </c>
      <c r="F650">
        <v>8000000</v>
      </c>
      <c r="G650">
        <v>7.4</v>
      </c>
      <c r="H650">
        <f>Table13[[#This Row],[budget]]-Table13[[#This Row],[gross]]</f>
        <v>-14201636</v>
      </c>
      <c r="I650">
        <v>0</v>
      </c>
      <c r="J650">
        <f>0.00001*Table13[[#This Row],[budget]]</f>
        <v>80</v>
      </c>
      <c r="K650" s="1">
        <f>0</f>
        <v>0</v>
      </c>
    </row>
    <row r="651" spans="1:11" x14ac:dyDescent="0.35">
      <c r="A651">
        <v>3885134</v>
      </c>
      <c r="B651" t="s">
        <v>16483</v>
      </c>
      <c r="C651">
        <v>31130</v>
      </c>
      <c r="D651">
        <v>243</v>
      </c>
      <c r="E651" t="s">
        <v>37</v>
      </c>
      <c r="F651">
        <v>2000000</v>
      </c>
      <c r="G651">
        <v>7.4</v>
      </c>
      <c r="H651">
        <f>Table13[[#This Row],[budget]]-Table13[[#This Row],[gross]]</f>
        <v>-1885134</v>
      </c>
      <c r="I651">
        <v>0</v>
      </c>
      <c r="J651">
        <f>0.00001*Table13[[#This Row],[budget]]</f>
        <v>20</v>
      </c>
      <c r="K651" s="1">
        <f>0</f>
        <v>0</v>
      </c>
    </row>
    <row r="652" spans="1:11" x14ac:dyDescent="0.35">
      <c r="A652">
        <v>58885635</v>
      </c>
      <c r="B652" t="s">
        <v>8330</v>
      </c>
      <c r="C652">
        <v>194426</v>
      </c>
      <c r="D652">
        <v>1057</v>
      </c>
      <c r="E652" t="s">
        <v>37</v>
      </c>
      <c r="F652">
        <v>26000000</v>
      </c>
      <c r="G652">
        <v>7.4</v>
      </c>
      <c r="H652">
        <f>Table13[[#This Row],[budget]]-Table13[[#This Row],[gross]]</f>
        <v>-32885635</v>
      </c>
      <c r="I652">
        <v>7000</v>
      </c>
      <c r="J652">
        <f>0.00001*Table13[[#This Row],[budget]]</f>
        <v>260</v>
      </c>
      <c r="K652" s="1">
        <f>0</f>
        <v>0</v>
      </c>
    </row>
    <row r="653" spans="1:11" x14ac:dyDescent="0.35">
      <c r="A653">
        <v>7362100</v>
      </c>
      <c r="B653" t="s">
        <v>16769</v>
      </c>
      <c r="C653">
        <v>60295</v>
      </c>
      <c r="D653">
        <v>232</v>
      </c>
      <c r="E653" t="s">
        <v>37</v>
      </c>
      <c r="F653">
        <v>1500000</v>
      </c>
      <c r="G653">
        <v>7.4</v>
      </c>
      <c r="H653">
        <f>Table13[[#This Row],[budget]]-Table13[[#This Row],[gross]]</f>
        <v>-5862100</v>
      </c>
      <c r="I653">
        <v>0</v>
      </c>
      <c r="J653">
        <f>0.00001*Table13[[#This Row],[budget]]</f>
        <v>15.000000000000002</v>
      </c>
      <c r="K653" s="1">
        <f>0</f>
        <v>0</v>
      </c>
    </row>
    <row r="654" spans="1:11" x14ac:dyDescent="0.35">
      <c r="A654">
        <v>9701559</v>
      </c>
      <c r="B654" t="s">
        <v>17076</v>
      </c>
      <c r="C654">
        <v>141425</v>
      </c>
      <c r="D654">
        <v>283</v>
      </c>
      <c r="E654" t="s">
        <v>37</v>
      </c>
      <c r="F654">
        <v>3500000</v>
      </c>
      <c r="G654">
        <v>7.4</v>
      </c>
      <c r="H654">
        <f>Table13[[#This Row],[budget]]-Table13[[#This Row],[gross]]</f>
        <v>-6201559</v>
      </c>
      <c r="I654">
        <v>25000</v>
      </c>
      <c r="J654">
        <f>0.00001*Table13[[#This Row],[budget]]</f>
        <v>35</v>
      </c>
      <c r="K654" s="1">
        <f>0</f>
        <v>0</v>
      </c>
    </row>
    <row r="655" spans="1:11" x14ac:dyDescent="0.35">
      <c r="A655">
        <v>9013113</v>
      </c>
      <c r="B655" t="s">
        <v>17080</v>
      </c>
      <c r="C655">
        <v>36321</v>
      </c>
      <c r="D655">
        <v>230</v>
      </c>
      <c r="E655" t="s">
        <v>37</v>
      </c>
      <c r="F655">
        <v>1000000</v>
      </c>
      <c r="G655">
        <v>7.4</v>
      </c>
      <c r="H655">
        <f>Table13[[#This Row],[budget]]-Table13[[#This Row],[gross]]</f>
        <v>-8013113</v>
      </c>
      <c r="I655">
        <v>0</v>
      </c>
      <c r="J655">
        <f>0.00001*Table13[[#This Row],[budget]]</f>
        <v>10</v>
      </c>
      <c r="K655" s="1">
        <f>0</f>
        <v>0</v>
      </c>
    </row>
    <row r="656" spans="1:11" x14ac:dyDescent="0.35">
      <c r="A656">
        <v>4946250</v>
      </c>
      <c r="B656" t="s">
        <v>17116</v>
      </c>
      <c r="C656">
        <v>9540</v>
      </c>
      <c r="D656">
        <v>80</v>
      </c>
      <c r="E656" t="s">
        <v>37</v>
      </c>
      <c r="F656">
        <v>1000000</v>
      </c>
      <c r="G656">
        <v>7.4</v>
      </c>
      <c r="H656">
        <f>Table13[[#This Row],[budget]]-Table13[[#This Row],[gross]]</f>
        <v>-3946250</v>
      </c>
      <c r="I656">
        <v>14000</v>
      </c>
      <c r="J656">
        <f>0.00001*Table13[[#This Row],[budget]]</f>
        <v>10</v>
      </c>
      <c r="K656" s="1">
        <f>0</f>
        <v>0</v>
      </c>
    </row>
    <row r="657" spans="1:11" x14ac:dyDescent="0.35">
      <c r="A657">
        <v>104077</v>
      </c>
      <c r="B657" t="s">
        <v>17166</v>
      </c>
      <c r="C657">
        <v>46076</v>
      </c>
      <c r="D657">
        <v>88</v>
      </c>
      <c r="E657" t="s">
        <v>37</v>
      </c>
      <c r="F657">
        <v>1000000</v>
      </c>
      <c r="G657">
        <v>7.4</v>
      </c>
      <c r="H657">
        <f>Table13[[#This Row],[budget]]-Table13[[#This Row],[gross]]</f>
        <v>895923</v>
      </c>
      <c r="I657">
        <v>11000</v>
      </c>
      <c r="J657">
        <f>0.00001*Table13[[#This Row],[budget]]</f>
        <v>10</v>
      </c>
      <c r="K657" s="1">
        <f>0</f>
        <v>0</v>
      </c>
    </row>
    <row r="658" spans="1:11" x14ac:dyDescent="0.35">
      <c r="A658">
        <v>24343673</v>
      </c>
      <c r="B658" t="s">
        <v>5597</v>
      </c>
      <c r="C658">
        <v>91863</v>
      </c>
      <c r="D658">
        <v>524</v>
      </c>
      <c r="E658" t="s">
        <v>37</v>
      </c>
      <c r="F658">
        <v>45000000</v>
      </c>
      <c r="G658">
        <v>7.4</v>
      </c>
      <c r="H658">
        <f>Table13[[#This Row],[budget]]-Table13[[#This Row],[gross]]</f>
        <v>20656327</v>
      </c>
      <c r="I658">
        <v>14000</v>
      </c>
      <c r="J658">
        <f>0.00001*Table13[[#This Row],[budget]]</f>
        <v>450.00000000000006</v>
      </c>
      <c r="K658" s="1">
        <f>0</f>
        <v>0</v>
      </c>
    </row>
    <row r="659" spans="1:11" x14ac:dyDescent="0.35">
      <c r="A659">
        <v>4505922</v>
      </c>
      <c r="B659" t="s">
        <v>17830</v>
      </c>
      <c r="C659">
        <v>63951</v>
      </c>
      <c r="D659">
        <v>252</v>
      </c>
      <c r="E659" t="s">
        <v>37</v>
      </c>
      <c r="F659">
        <v>200000</v>
      </c>
      <c r="G659">
        <v>7.4</v>
      </c>
      <c r="H659">
        <f>Table13[[#This Row],[budget]]-Table13[[#This Row],[gross]]</f>
        <v>-4305922</v>
      </c>
      <c r="I659">
        <v>0</v>
      </c>
      <c r="J659">
        <f>0.00001*Table13[[#This Row],[budget]]</f>
        <v>2</v>
      </c>
      <c r="K659" s="1">
        <f>0</f>
        <v>0</v>
      </c>
    </row>
    <row r="660" spans="1:11" x14ac:dyDescent="0.35">
      <c r="A660">
        <v>155984</v>
      </c>
      <c r="B660" t="s">
        <v>17896</v>
      </c>
      <c r="C660">
        <v>586</v>
      </c>
      <c r="D660">
        <v>9</v>
      </c>
      <c r="E660" t="s">
        <v>37</v>
      </c>
      <c r="F660">
        <v>160000</v>
      </c>
      <c r="G660">
        <v>7.4</v>
      </c>
      <c r="H660">
        <f>Table13[[#This Row],[budget]]-Table13[[#This Row],[gross]]</f>
        <v>4016</v>
      </c>
      <c r="I660">
        <v>0</v>
      </c>
      <c r="J660">
        <f>0.00001*Table13[[#This Row],[budget]]</f>
        <v>1.6</v>
      </c>
      <c r="K660" s="1">
        <f>0</f>
        <v>0</v>
      </c>
    </row>
    <row r="661" spans="1:11" x14ac:dyDescent="0.35">
      <c r="A661">
        <v>423032628</v>
      </c>
      <c r="B661" t="s">
        <v>127</v>
      </c>
      <c r="C661">
        <v>522040</v>
      </c>
      <c r="D661">
        <v>1832</v>
      </c>
      <c r="E661" t="s">
        <v>37</v>
      </c>
      <c r="F661">
        <v>225000000</v>
      </c>
      <c r="G661">
        <v>7.3</v>
      </c>
      <c r="H661">
        <f>Table13[[#This Row],[budget]]-Table13[[#This Row],[gross]]</f>
        <v>-198032628</v>
      </c>
      <c r="I661">
        <v>5000</v>
      </c>
      <c r="J661">
        <f>0.00001*Table13[[#This Row],[budget]]</f>
        <v>2250</v>
      </c>
      <c r="K661" s="1">
        <f>0</f>
        <v>0</v>
      </c>
    </row>
    <row r="662" spans="1:11" x14ac:dyDescent="0.35">
      <c r="A662">
        <v>373377893</v>
      </c>
      <c r="B662" t="s">
        <v>241</v>
      </c>
      <c r="C662">
        <v>411164</v>
      </c>
      <c r="D662">
        <v>1303</v>
      </c>
      <c r="E662" t="s">
        <v>37</v>
      </c>
      <c r="F662">
        <v>200000000</v>
      </c>
      <c r="G662">
        <v>7.3</v>
      </c>
      <c r="H662">
        <f>Table13[[#This Row],[budget]]-Table13[[#This Row],[gross]]</f>
        <v>-173377893</v>
      </c>
      <c r="I662">
        <v>0</v>
      </c>
      <c r="J662">
        <f>0.00001*Table13[[#This Row],[budget]]</f>
        <v>2000.0000000000002</v>
      </c>
      <c r="K662" s="1">
        <f>0</f>
        <v>0</v>
      </c>
    </row>
    <row r="663" spans="1:11" x14ac:dyDescent="0.35">
      <c r="A663">
        <v>268488329</v>
      </c>
      <c r="B663" t="s">
        <v>268</v>
      </c>
      <c r="C663">
        <v>235025</v>
      </c>
      <c r="D663">
        <v>265</v>
      </c>
      <c r="E663" t="s">
        <v>37</v>
      </c>
      <c r="F663">
        <v>200000000</v>
      </c>
      <c r="G663">
        <v>7.3</v>
      </c>
      <c r="H663">
        <f>Table13[[#This Row],[budget]]-Table13[[#This Row],[gross]]</f>
        <v>-68488329</v>
      </c>
      <c r="I663">
        <v>44000</v>
      </c>
      <c r="J663">
        <f>0.00001*Table13[[#This Row],[budget]]</f>
        <v>2000.0000000000002</v>
      </c>
      <c r="K663" s="1">
        <f>0</f>
        <v>0</v>
      </c>
    </row>
    <row r="664" spans="1:11" x14ac:dyDescent="0.35">
      <c r="A664">
        <v>144812796</v>
      </c>
      <c r="B664" t="s">
        <v>361</v>
      </c>
      <c r="C664">
        <v>362912</v>
      </c>
      <c r="D664">
        <v>753</v>
      </c>
      <c r="E664" t="s">
        <v>37</v>
      </c>
      <c r="F664">
        <v>105000000</v>
      </c>
      <c r="G664">
        <v>7.3</v>
      </c>
      <c r="H664">
        <f>Table13[[#This Row],[budget]]-Table13[[#This Row],[gross]]</f>
        <v>-39812796</v>
      </c>
      <c r="I664">
        <v>115000</v>
      </c>
      <c r="J664">
        <f>0.00001*Table13[[#This Row],[budget]]</f>
        <v>1050</v>
      </c>
      <c r="K664" s="1">
        <f>0</f>
        <v>0</v>
      </c>
    </row>
    <row r="665" spans="1:11" x14ac:dyDescent="0.35">
      <c r="A665">
        <v>154985087</v>
      </c>
      <c r="B665" t="s">
        <v>449</v>
      </c>
      <c r="C665">
        <v>148379</v>
      </c>
      <c r="D665">
        <v>622</v>
      </c>
      <c r="E665" t="s">
        <v>37</v>
      </c>
      <c r="F665">
        <v>178000000</v>
      </c>
      <c r="G665">
        <v>7.3</v>
      </c>
      <c r="H665">
        <f>Table13[[#This Row],[budget]]-Table13[[#This Row],[gross]]</f>
        <v>23014913</v>
      </c>
      <c r="I665">
        <v>54000</v>
      </c>
      <c r="J665">
        <f>0.00001*Table13[[#This Row],[budget]]</f>
        <v>1780.0000000000002</v>
      </c>
      <c r="K665" s="1">
        <f>0</f>
        <v>0</v>
      </c>
    </row>
    <row r="666" spans="1:11" x14ac:dyDescent="0.35">
      <c r="A666">
        <v>46978995</v>
      </c>
      <c r="B666" t="s">
        <v>704</v>
      </c>
      <c r="C666">
        <v>111609</v>
      </c>
      <c r="D666">
        <v>781</v>
      </c>
      <c r="E666" t="s">
        <v>37</v>
      </c>
      <c r="F666">
        <v>160000000</v>
      </c>
      <c r="G666">
        <v>7.3</v>
      </c>
      <c r="H666">
        <f>Table13[[#This Row],[budget]]-Table13[[#This Row],[gross]]</f>
        <v>113021005</v>
      </c>
      <c r="I666">
        <v>89000</v>
      </c>
      <c r="J666">
        <f>0.00001*Table13[[#This Row],[budget]]</f>
        <v>1600.0000000000002</v>
      </c>
      <c r="K666" s="1">
        <f>0</f>
        <v>0</v>
      </c>
    </row>
    <row r="667" spans="1:11" x14ac:dyDescent="0.35">
      <c r="A667">
        <v>165230261</v>
      </c>
      <c r="B667" t="s">
        <v>881</v>
      </c>
      <c r="C667">
        <v>182718</v>
      </c>
      <c r="D667">
        <v>209</v>
      </c>
      <c r="E667" t="s">
        <v>37</v>
      </c>
      <c r="F667">
        <v>150000000</v>
      </c>
      <c r="G667">
        <v>7.3</v>
      </c>
      <c r="H667">
        <f>Table13[[#This Row],[budget]]-Table13[[#This Row],[gross]]</f>
        <v>-15230261</v>
      </c>
      <c r="I667">
        <v>20000</v>
      </c>
      <c r="J667">
        <f>0.00001*Table13[[#This Row],[budget]]</f>
        <v>1500.0000000000002</v>
      </c>
      <c r="K667" s="1">
        <f>0</f>
        <v>0</v>
      </c>
    </row>
    <row r="668" spans="1:11" hidden="1" x14ac:dyDescent="0.35">
      <c r="A668">
        <v>72413</v>
      </c>
      <c r="B668" t="s">
        <v>3716</v>
      </c>
      <c r="C668">
        <v>11584</v>
      </c>
      <c r="D668">
        <v>86</v>
      </c>
      <c r="E668" t="s">
        <v>1883</v>
      </c>
      <c r="F668">
        <v>65000000</v>
      </c>
      <c r="G668">
        <v>6.1</v>
      </c>
      <c r="H668">
        <f>Table13[[#This Row],[budget]]-Table13[[#This Row],[gross]]</f>
        <v>64927587</v>
      </c>
      <c r="I668">
        <v>0</v>
      </c>
      <c r="J668">
        <f>0.00001*Table13[[#This Row],[budget]]</f>
        <v>650</v>
      </c>
      <c r="K668" s="1">
        <f>0</f>
        <v>0</v>
      </c>
    </row>
    <row r="669" spans="1:11" x14ac:dyDescent="0.35">
      <c r="A669">
        <v>103400692</v>
      </c>
      <c r="B669" t="s">
        <v>976</v>
      </c>
      <c r="C669">
        <v>123553</v>
      </c>
      <c r="D669">
        <v>174</v>
      </c>
      <c r="E669" t="s">
        <v>37</v>
      </c>
      <c r="F669">
        <v>145000000</v>
      </c>
      <c r="G669">
        <v>7.3</v>
      </c>
      <c r="H669">
        <f>Table13[[#This Row],[budget]]-Table13[[#This Row],[gross]]</f>
        <v>41599308</v>
      </c>
      <c r="I669">
        <v>25000</v>
      </c>
      <c r="J669">
        <f>0.00001*Table13[[#This Row],[budget]]</f>
        <v>1450.0000000000002</v>
      </c>
      <c r="K669" s="1">
        <f>0</f>
        <v>0</v>
      </c>
    </row>
    <row r="670" spans="1:11" x14ac:dyDescent="0.35">
      <c r="A670">
        <v>403706375</v>
      </c>
      <c r="B670" t="s">
        <v>1005</v>
      </c>
      <c r="C670">
        <v>544665</v>
      </c>
      <c r="D670">
        <v>2012</v>
      </c>
      <c r="E670" t="s">
        <v>37</v>
      </c>
      <c r="F670">
        <v>139000000</v>
      </c>
      <c r="G670">
        <v>7.3</v>
      </c>
      <c r="H670">
        <f>Table13[[#This Row],[budget]]-Table13[[#This Row],[gross]]</f>
        <v>-264706375</v>
      </c>
      <c r="I670">
        <v>5000</v>
      </c>
      <c r="J670">
        <f>0.00001*Table13[[#This Row],[budget]]</f>
        <v>1390</v>
      </c>
      <c r="K670" s="1">
        <f>0</f>
        <v>0</v>
      </c>
    </row>
    <row r="671" spans="1:11" x14ac:dyDescent="0.35">
      <c r="A671">
        <v>148337537</v>
      </c>
      <c r="B671" t="s">
        <v>1212</v>
      </c>
      <c r="C671">
        <v>172754</v>
      </c>
      <c r="D671">
        <v>187</v>
      </c>
      <c r="E671" t="s">
        <v>37</v>
      </c>
      <c r="F671">
        <v>130000000</v>
      </c>
      <c r="G671">
        <v>7.3</v>
      </c>
      <c r="H671">
        <f>Table13[[#This Row],[budget]]-Table13[[#This Row],[gross]]</f>
        <v>-18337537</v>
      </c>
      <c r="I671">
        <v>13000</v>
      </c>
      <c r="J671">
        <f>0.00001*Table13[[#This Row],[budget]]</f>
        <v>1300</v>
      </c>
      <c r="K671" s="1">
        <f>0</f>
        <v>0</v>
      </c>
    </row>
    <row r="672" spans="1:11" x14ac:dyDescent="0.35">
      <c r="A672">
        <v>209805005</v>
      </c>
      <c r="B672" t="s">
        <v>1251</v>
      </c>
      <c r="C672">
        <v>284792</v>
      </c>
      <c r="D672">
        <v>366</v>
      </c>
      <c r="E672" t="s">
        <v>37</v>
      </c>
      <c r="F672">
        <v>125000000</v>
      </c>
      <c r="G672">
        <v>7.3</v>
      </c>
      <c r="H672">
        <f>Table13[[#This Row],[budget]]-Table13[[#This Row],[gross]]</f>
        <v>-84805005</v>
      </c>
      <c r="I672">
        <v>54000</v>
      </c>
      <c r="J672">
        <f>0.00001*Table13[[#This Row],[budget]]</f>
        <v>1250</v>
      </c>
      <c r="K672" s="1">
        <f>0</f>
        <v>0</v>
      </c>
    </row>
    <row r="673" spans="1:11" x14ac:dyDescent="0.35">
      <c r="A673">
        <v>187165546</v>
      </c>
      <c r="B673" t="s">
        <v>1414</v>
      </c>
      <c r="C673">
        <v>150618</v>
      </c>
      <c r="D673">
        <v>195</v>
      </c>
      <c r="E673" t="s">
        <v>37</v>
      </c>
      <c r="F673">
        <v>135000000</v>
      </c>
      <c r="G673">
        <v>7.3</v>
      </c>
      <c r="H673">
        <f>Table13[[#This Row],[budget]]-Table13[[#This Row],[gross]]</f>
        <v>-52165546</v>
      </c>
      <c r="I673">
        <v>28000</v>
      </c>
      <c r="J673">
        <f>0.00001*Table13[[#This Row],[budget]]</f>
        <v>1350</v>
      </c>
      <c r="K673" s="1">
        <f>0</f>
        <v>0</v>
      </c>
    </row>
    <row r="674" spans="1:11" x14ac:dyDescent="0.35">
      <c r="A674">
        <v>89296573</v>
      </c>
      <c r="B674" t="s">
        <v>1716</v>
      </c>
      <c r="C674">
        <v>128285</v>
      </c>
      <c r="D674">
        <v>297</v>
      </c>
      <c r="E674" t="s">
        <v>37</v>
      </c>
      <c r="F674">
        <v>100000000</v>
      </c>
      <c r="G674">
        <v>7.3</v>
      </c>
      <c r="H674">
        <f>Table13[[#This Row],[budget]]-Table13[[#This Row],[gross]]</f>
        <v>10703427</v>
      </c>
      <c r="I674">
        <v>0</v>
      </c>
      <c r="J674">
        <f>0.00001*Table13[[#This Row],[budget]]</f>
        <v>1000.0000000000001</v>
      </c>
      <c r="K674" s="1">
        <f>0</f>
        <v>0</v>
      </c>
    </row>
    <row r="675" spans="1:11" x14ac:dyDescent="0.35">
      <c r="A675">
        <v>10200000</v>
      </c>
      <c r="B675" t="s">
        <v>1863</v>
      </c>
      <c r="C675">
        <v>18697</v>
      </c>
      <c r="D675">
        <v>263</v>
      </c>
      <c r="E675" t="s">
        <v>37</v>
      </c>
      <c r="F675">
        <v>10000000</v>
      </c>
      <c r="G675">
        <v>7.3</v>
      </c>
      <c r="H675">
        <f>Table13[[#This Row],[budget]]-Table13[[#This Row],[gross]]</f>
        <v>-200000</v>
      </c>
      <c r="I675">
        <v>578</v>
      </c>
      <c r="J675">
        <f>0.00001*Table13[[#This Row],[budget]]</f>
        <v>100.00000000000001</v>
      </c>
      <c r="K675" s="1">
        <f>0</f>
        <v>0</v>
      </c>
    </row>
    <row r="676" spans="1:11" x14ac:dyDescent="0.35">
      <c r="A676">
        <v>250147615</v>
      </c>
      <c r="B676" t="s">
        <v>2013</v>
      </c>
      <c r="C676">
        <v>403014</v>
      </c>
      <c r="D676">
        <v>289</v>
      </c>
      <c r="E676" t="s">
        <v>37</v>
      </c>
      <c r="F676">
        <v>90000000</v>
      </c>
      <c r="G676">
        <v>7.3</v>
      </c>
      <c r="H676">
        <f>Table13[[#This Row],[budget]]-Table13[[#This Row],[gross]]</f>
        <v>-160147615</v>
      </c>
      <c r="I676">
        <v>0</v>
      </c>
      <c r="J676">
        <f>0.00001*Table13[[#This Row],[budget]]</f>
        <v>900.00000000000011</v>
      </c>
      <c r="K676" s="1">
        <f>0</f>
        <v>0</v>
      </c>
    </row>
    <row r="677" spans="1:11" x14ac:dyDescent="0.35">
      <c r="A677">
        <v>58229120</v>
      </c>
      <c r="B677" t="s">
        <v>2052</v>
      </c>
      <c r="C677">
        <v>236421</v>
      </c>
      <c r="D677">
        <v>515</v>
      </c>
      <c r="E677" t="s">
        <v>37</v>
      </c>
      <c r="F677">
        <v>90000000</v>
      </c>
      <c r="G677">
        <v>7.3</v>
      </c>
      <c r="H677">
        <f>Table13[[#This Row],[budget]]-Table13[[#This Row],[gross]]</f>
        <v>31770880</v>
      </c>
      <c r="I677">
        <v>70000</v>
      </c>
      <c r="J677">
        <f>0.00001*Table13[[#This Row],[budget]]</f>
        <v>900.00000000000011</v>
      </c>
      <c r="K677" s="1">
        <f>0</f>
        <v>0</v>
      </c>
    </row>
    <row r="678" spans="1:11" x14ac:dyDescent="0.35">
      <c r="A678">
        <v>120147445</v>
      </c>
      <c r="B678" t="s">
        <v>2236</v>
      </c>
      <c r="C678">
        <v>57661</v>
      </c>
      <c r="D678">
        <v>455</v>
      </c>
      <c r="E678" t="s">
        <v>37</v>
      </c>
      <c r="F678">
        <v>87000000</v>
      </c>
      <c r="G678">
        <v>7.3</v>
      </c>
      <c r="H678">
        <f>Table13[[#This Row],[budget]]-Table13[[#This Row],[gross]]</f>
        <v>-33147445</v>
      </c>
      <c r="I678">
        <v>0</v>
      </c>
      <c r="J678">
        <f>0.00001*Table13[[#This Row],[budget]]</f>
        <v>870.00000000000011</v>
      </c>
      <c r="K678" s="1">
        <f>0</f>
        <v>0</v>
      </c>
    </row>
    <row r="679" spans="1:11" x14ac:dyDescent="0.35">
      <c r="A679">
        <v>111544445</v>
      </c>
      <c r="B679" t="s">
        <v>2304</v>
      </c>
      <c r="C679">
        <v>188116</v>
      </c>
      <c r="D679">
        <v>415</v>
      </c>
      <c r="E679" t="s">
        <v>37</v>
      </c>
      <c r="F679">
        <v>90000000</v>
      </c>
      <c r="G679">
        <v>7.3</v>
      </c>
      <c r="H679">
        <f>Table13[[#This Row],[budget]]-Table13[[#This Row],[gross]]</f>
        <v>-21544445</v>
      </c>
      <c r="I679">
        <v>0</v>
      </c>
      <c r="J679">
        <f>0.00001*Table13[[#This Row],[budget]]</f>
        <v>900.00000000000011</v>
      </c>
      <c r="K679" s="1">
        <f>0</f>
        <v>0</v>
      </c>
    </row>
    <row r="680" spans="1:11" x14ac:dyDescent="0.35">
      <c r="A680">
        <v>57010853</v>
      </c>
      <c r="B680" t="s">
        <v>2345</v>
      </c>
      <c r="C680">
        <v>119286</v>
      </c>
      <c r="D680">
        <v>548</v>
      </c>
      <c r="E680" t="s">
        <v>37</v>
      </c>
      <c r="F680">
        <v>85000000</v>
      </c>
      <c r="G680">
        <v>7.3</v>
      </c>
      <c r="H680">
        <f>Table13[[#This Row],[budget]]-Table13[[#This Row],[gross]]</f>
        <v>27989147</v>
      </c>
      <c r="I680">
        <v>0</v>
      </c>
      <c r="J680">
        <f>0.00001*Table13[[#This Row],[budget]]</f>
        <v>850.00000000000011</v>
      </c>
      <c r="K680" s="1">
        <f>0</f>
        <v>0</v>
      </c>
    </row>
    <row r="681" spans="1:11" x14ac:dyDescent="0.35">
      <c r="A681">
        <v>407999255</v>
      </c>
      <c r="B681" t="s">
        <v>2461</v>
      </c>
      <c r="C681">
        <v>701607</v>
      </c>
      <c r="D681">
        <v>1959</v>
      </c>
      <c r="E681" t="s">
        <v>37</v>
      </c>
      <c r="F681">
        <v>78000000</v>
      </c>
      <c r="G681">
        <v>7.3</v>
      </c>
      <c r="H681">
        <f>Table13[[#This Row],[budget]]-Table13[[#This Row],[gross]]</f>
        <v>-329999255</v>
      </c>
      <c r="I681">
        <v>140000</v>
      </c>
      <c r="J681">
        <f>0.00001*Table13[[#This Row],[budget]]</f>
        <v>780.00000000000011</v>
      </c>
      <c r="K681" s="1">
        <f>0</f>
        <v>0</v>
      </c>
    </row>
    <row r="682" spans="1:11" x14ac:dyDescent="0.35">
      <c r="A682">
        <v>112225777</v>
      </c>
      <c r="B682" t="s">
        <v>2529</v>
      </c>
      <c r="C682">
        <v>283967</v>
      </c>
      <c r="D682">
        <v>535</v>
      </c>
      <c r="E682" t="s">
        <v>37</v>
      </c>
      <c r="F682">
        <v>80000000</v>
      </c>
      <c r="G682">
        <v>7.3</v>
      </c>
      <c r="H682">
        <f>Table13[[#This Row],[budget]]-Table13[[#This Row],[gross]]</f>
        <v>-32225777</v>
      </c>
      <c r="I682">
        <v>11000</v>
      </c>
      <c r="J682">
        <f>0.00001*Table13[[#This Row],[budget]]</f>
        <v>800.00000000000011</v>
      </c>
      <c r="K682" s="1">
        <f>0</f>
        <v>0</v>
      </c>
    </row>
    <row r="683" spans="1:11" x14ac:dyDescent="0.35">
      <c r="A683">
        <v>60507228</v>
      </c>
      <c r="B683" t="s">
        <v>2655</v>
      </c>
      <c r="C683">
        <v>27543</v>
      </c>
      <c r="D683">
        <v>186</v>
      </c>
      <c r="E683" t="s">
        <v>37</v>
      </c>
      <c r="F683">
        <v>80000000</v>
      </c>
      <c r="G683">
        <v>7.3</v>
      </c>
      <c r="H683">
        <f>Table13[[#This Row],[budget]]-Table13[[#This Row],[gross]]</f>
        <v>19492772</v>
      </c>
      <c r="I683">
        <v>607</v>
      </c>
      <c r="J683">
        <f>0.00001*Table13[[#This Row],[budget]]</f>
        <v>800.00000000000011</v>
      </c>
      <c r="K683" s="1">
        <f>0</f>
        <v>0</v>
      </c>
    </row>
    <row r="684" spans="1:11" x14ac:dyDescent="0.35">
      <c r="A684">
        <v>34566746</v>
      </c>
      <c r="B684" t="s">
        <v>2709</v>
      </c>
      <c r="C684">
        <v>45231</v>
      </c>
      <c r="D684">
        <v>315</v>
      </c>
      <c r="E684" t="s">
        <v>37</v>
      </c>
      <c r="F684">
        <v>80000000</v>
      </c>
      <c r="G684">
        <v>7.3</v>
      </c>
      <c r="H684">
        <f>Table13[[#This Row],[budget]]-Table13[[#This Row],[gross]]</f>
        <v>45433254</v>
      </c>
      <c r="I684">
        <v>0</v>
      </c>
      <c r="J684">
        <f>0.00001*Table13[[#This Row],[budget]]</f>
        <v>800.00000000000011</v>
      </c>
      <c r="K684" s="1">
        <f>0</f>
        <v>0</v>
      </c>
    </row>
    <row r="685" spans="1:11" x14ac:dyDescent="0.35">
      <c r="A685">
        <v>117698894</v>
      </c>
      <c r="B685" t="s">
        <v>2922</v>
      </c>
      <c r="C685">
        <v>447979</v>
      </c>
      <c r="D685">
        <v>629</v>
      </c>
      <c r="E685" t="s">
        <v>37</v>
      </c>
      <c r="F685">
        <v>75000000</v>
      </c>
      <c r="G685">
        <v>7.3</v>
      </c>
      <c r="H685">
        <f>Table13[[#This Row],[budget]]-Table13[[#This Row],[gross]]</f>
        <v>-42698894</v>
      </c>
      <c r="I685">
        <v>105000</v>
      </c>
      <c r="J685">
        <f>0.00001*Table13[[#This Row],[budget]]</f>
        <v>750.00000000000011</v>
      </c>
      <c r="K685" s="1">
        <f>0</f>
        <v>0</v>
      </c>
    </row>
    <row r="686" spans="1:11" x14ac:dyDescent="0.35">
      <c r="A686">
        <v>77032279</v>
      </c>
      <c r="B686" t="s">
        <v>2929</v>
      </c>
      <c r="C686">
        <v>303864</v>
      </c>
      <c r="D686">
        <v>596</v>
      </c>
      <c r="E686" t="s">
        <v>37</v>
      </c>
      <c r="F686">
        <v>60000000</v>
      </c>
      <c r="G686">
        <v>7.3</v>
      </c>
      <c r="H686">
        <f>Table13[[#This Row],[budget]]-Table13[[#This Row],[gross]]</f>
        <v>-17032279</v>
      </c>
      <c r="I686">
        <v>16000</v>
      </c>
      <c r="J686">
        <f>0.00001*Table13[[#This Row],[budget]]</f>
        <v>600</v>
      </c>
      <c r="K686" s="1">
        <f>0</f>
        <v>0</v>
      </c>
    </row>
    <row r="687" spans="1:11" x14ac:dyDescent="0.35">
      <c r="A687">
        <v>45434443</v>
      </c>
      <c r="B687" t="s">
        <v>2980</v>
      </c>
      <c r="C687">
        <v>175960</v>
      </c>
      <c r="D687">
        <v>360</v>
      </c>
      <c r="E687" t="s">
        <v>37</v>
      </c>
      <c r="F687">
        <v>75000000</v>
      </c>
      <c r="G687">
        <v>7.3</v>
      </c>
      <c r="H687">
        <f>Table13[[#This Row],[budget]]-Table13[[#This Row],[gross]]</f>
        <v>29565557</v>
      </c>
      <c r="I687">
        <v>43000</v>
      </c>
      <c r="J687">
        <f>0.00001*Table13[[#This Row],[budget]]</f>
        <v>750.00000000000011</v>
      </c>
      <c r="K687" s="1">
        <f>0</f>
        <v>0</v>
      </c>
    </row>
    <row r="688" spans="1:11" x14ac:dyDescent="0.35">
      <c r="A688">
        <v>55637680</v>
      </c>
      <c r="B688" t="s">
        <v>3576</v>
      </c>
      <c r="C688">
        <v>227071</v>
      </c>
      <c r="D688">
        <v>1500</v>
      </c>
      <c r="E688" t="s">
        <v>37</v>
      </c>
      <c r="F688">
        <v>65000000</v>
      </c>
      <c r="G688">
        <v>7.3</v>
      </c>
      <c r="H688">
        <f>Table13[[#This Row],[budget]]-Table13[[#This Row],[gross]]</f>
        <v>9362320</v>
      </c>
      <c r="I688">
        <v>10000</v>
      </c>
      <c r="J688">
        <f>0.00001*Table13[[#This Row],[budget]]</f>
        <v>650</v>
      </c>
      <c r="K688" s="1">
        <f>0</f>
        <v>0</v>
      </c>
    </row>
    <row r="689" spans="1:11" x14ac:dyDescent="0.35">
      <c r="A689">
        <v>71844424</v>
      </c>
      <c r="B689" t="s">
        <v>3906</v>
      </c>
      <c r="C689">
        <v>33158</v>
      </c>
      <c r="D689">
        <v>223</v>
      </c>
      <c r="E689" t="s">
        <v>37</v>
      </c>
      <c r="F689">
        <v>60000000</v>
      </c>
      <c r="G689">
        <v>7.3</v>
      </c>
      <c r="H689">
        <f>Table13[[#This Row],[budget]]-Table13[[#This Row],[gross]]</f>
        <v>-11844424</v>
      </c>
      <c r="I689">
        <v>0</v>
      </c>
      <c r="J689">
        <f>0.00001*Table13[[#This Row],[budget]]</f>
        <v>600</v>
      </c>
      <c r="K689" s="1">
        <f>0</f>
        <v>0</v>
      </c>
    </row>
    <row r="690" spans="1:11" x14ac:dyDescent="0.35">
      <c r="A690">
        <v>350123553</v>
      </c>
      <c r="B690" t="s">
        <v>4262</v>
      </c>
      <c r="C690">
        <v>325264</v>
      </c>
      <c r="D690">
        <v>916</v>
      </c>
      <c r="E690" t="s">
        <v>37</v>
      </c>
      <c r="F690">
        <v>58800000</v>
      </c>
      <c r="G690">
        <v>7.3</v>
      </c>
      <c r="H690">
        <f>Table13[[#This Row],[budget]]-Table13[[#This Row],[gross]]</f>
        <v>-291323553</v>
      </c>
      <c r="I690">
        <v>112000</v>
      </c>
      <c r="J690">
        <f>0.00001*Table13[[#This Row],[budget]]</f>
        <v>588</v>
      </c>
      <c r="K690" s="1">
        <f>0</f>
        <v>0</v>
      </c>
    </row>
    <row r="691" spans="1:11" x14ac:dyDescent="0.35">
      <c r="A691">
        <v>134218018</v>
      </c>
      <c r="B691" t="s">
        <v>4383</v>
      </c>
      <c r="C691">
        <v>126357</v>
      </c>
      <c r="D691">
        <v>497</v>
      </c>
      <c r="E691" t="s">
        <v>37</v>
      </c>
      <c r="F691">
        <v>55000000</v>
      </c>
      <c r="G691">
        <v>7.3</v>
      </c>
      <c r="H691">
        <f>Table13[[#This Row],[budget]]-Table13[[#This Row],[gross]]</f>
        <v>-79218018</v>
      </c>
      <c r="I691">
        <v>0</v>
      </c>
      <c r="J691">
        <f>0.00001*Table13[[#This Row],[budget]]</f>
        <v>550</v>
      </c>
      <c r="K691" s="1">
        <f>0</f>
        <v>0</v>
      </c>
    </row>
    <row r="692" spans="1:11" x14ac:dyDescent="0.35">
      <c r="A692">
        <v>91400000</v>
      </c>
      <c r="B692" t="s">
        <v>4425</v>
      </c>
      <c r="C692">
        <v>81026</v>
      </c>
      <c r="D692">
        <v>194</v>
      </c>
      <c r="E692" t="s">
        <v>37</v>
      </c>
      <c r="F692">
        <v>53000000</v>
      </c>
      <c r="G692">
        <v>7.3</v>
      </c>
      <c r="H692">
        <f>Table13[[#This Row],[budget]]-Table13[[#This Row],[gross]]</f>
        <v>-38400000</v>
      </c>
      <c r="I692">
        <v>0</v>
      </c>
      <c r="J692">
        <f>0.00001*Table13[[#This Row],[budget]]</f>
        <v>530</v>
      </c>
      <c r="K692" s="1">
        <f>0</f>
        <v>0</v>
      </c>
    </row>
    <row r="693" spans="1:11" x14ac:dyDescent="0.35">
      <c r="A693">
        <v>41609593</v>
      </c>
      <c r="B693" t="s">
        <v>4508</v>
      </c>
      <c r="C693">
        <v>145422</v>
      </c>
      <c r="D693">
        <v>572</v>
      </c>
      <c r="E693" t="s">
        <v>37</v>
      </c>
      <c r="F693">
        <v>55000000</v>
      </c>
      <c r="G693">
        <v>7.3</v>
      </c>
      <c r="H693">
        <f>Table13[[#This Row],[budget]]-Table13[[#This Row],[gross]]</f>
        <v>13390407</v>
      </c>
      <c r="I693">
        <v>0</v>
      </c>
      <c r="J693">
        <f>0.00001*Table13[[#This Row],[budget]]</f>
        <v>550</v>
      </c>
      <c r="K693" s="1">
        <f>0</f>
        <v>0</v>
      </c>
    </row>
    <row r="694" spans="1:11" x14ac:dyDescent="0.35">
      <c r="A694">
        <v>153620822</v>
      </c>
      <c r="B694" t="s">
        <v>4794</v>
      </c>
      <c r="C694">
        <v>189923</v>
      </c>
      <c r="D694">
        <v>318</v>
      </c>
      <c r="E694" t="s">
        <v>37</v>
      </c>
      <c r="F694">
        <v>50000000</v>
      </c>
      <c r="G694">
        <v>7.3</v>
      </c>
      <c r="H694">
        <f>Table13[[#This Row],[budget]]-Table13[[#This Row],[gross]]</f>
        <v>-103620822</v>
      </c>
      <c r="I694">
        <v>0</v>
      </c>
      <c r="J694">
        <f>0.00001*Table13[[#This Row],[budget]]</f>
        <v>500.00000000000006</v>
      </c>
      <c r="K694" s="1">
        <f>0</f>
        <v>0</v>
      </c>
    </row>
    <row r="695" spans="1:11" x14ac:dyDescent="0.35">
      <c r="A695">
        <v>125548685</v>
      </c>
      <c r="B695" t="s">
        <v>4822</v>
      </c>
      <c r="C695">
        <v>135246</v>
      </c>
      <c r="D695">
        <v>498</v>
      </c>
      <c r="E695" t="s">
        <v>37</v>
      </c>
      <c r="F695">
        <v>52000000</v>
      </c>
      <c r="G695">
        <v>7.3</v>
      </c>
      <c r="H695">
        <f>Table13[[#This Row],[budget]]-Table13[[#This Row],[gross]]</f>
        <v>-73548685</v>
      </c>
      <c r="I695">
        <v>0</v>
      </c>
      <c r="J695">
        <f>0.00001*Table13[[#This Row],[budget]]</f>
        <v>520</v>
      </c>
      <c r="K695" s="1">
        <f>0</f>
        <v>0</v>
      </c>
    </row>
    <row r="696" spans="1:11" x14ac:dyDescent="0.35">
      <c r="A696">
        <v>50150619</v>
      </c>
      <c r="B696" t="s">
        <v>4973</v>
      </c>
      <c r="C696">
        <v>45580</v>
      </c>
      <c r="D696">
        <v>102</v>
      </c>
      <c r="E696" t="s">
        <v>37</v>
      </c>
      <c r="F696">
        <v>50000000</v>
      </c>
      <c r="G696">
        <v>7.3</v>
      </c>
      <c r="H696">
        <f>Table13[[#This Row],[budget]]-Table13[[#This Row],[gross]]</f>
        <v>-150619</v>
      </c>
      <c r="I696">
        <v>18000</v>
      </c>
      <c r="J696">
        <f>0.00001*Table13[[#This Row],[budget]]</f>
        <v>500.00000000000006</v>
      </c>
      <c r="K696" s="1">
        <f>0</f>
        <v>0</v>
      </c>
    </row>
    <row r="697" spans="1:11" x14ac:dyDescent="0.35">
      <c r="A697">
        <v>44484065</v>
      </c>
      <c r="B697" t="s">
        <v>5009</v>
      </c>
      <c r="C697">
        <v>107227</v>
      </c>
      <c r="D697">
        <v>279</v>
      </c>
      <c r="E697" t="s">
        <v>37</v>
      </c>
      <c r="F697">
        <v>50000000</v>
      </c>
      <c r="G697">
        <v>7.3</v>
      </c>
      <c r="H697">
        <f>Table13[[#This Row],[budget]]-Table13[[#This Row],[gross]]</f>
        <v>5515935</v>
      </c>
      <c r="I697">
        <v>3000</v>
      </c>
      <c r="J697">
        <f>0.00001*Table13[[#This Row],[budget]]</f>
        <v>500.00000000000006</v>
      </c>
      <c r="K697" s="1">
        <f>0</f>
        <v>0</v>
      </c>
    </row>
    <row r="698" spans="1:11" x14ac:dyDescent="0.35">
      <c r="A698">
        <v>24006726</v>
      </c>
      <c r="B698" t="s">
        <v>5146</v>
      </c>
      <c r="C698">
        <v>139535</v>
      </c>
      <c r="D698">
        <v>632</v>
      </c>
      <c r="E698" t="s">
        <v>37</v>
      </c>
      <c r="F698">
        <v>50000000</v>
      </c>
      <c r="G698">
        <v>7.3</v>
      </c>
      <c r="H698">
        <f>Table13[[#This Row],[budget]]-Table13[[#This Row],[gross]]</f>
        <v>25993274</v>
      </c>
      <c r="I698">
        <v>0</v>
      </c>
      <c r="J698">
        <f>0.00001*Table13[[#This Row],[budget]]</f>
        <v>500.00000000000006</v>
      </c>
      <c r="K698" s="1">
        <f>0</f>
        <v>0</v>
      </c>
    </row>
    <row r="699" spans="1:11" x14ac:dyDescent="0.35">
      <c r="A699">
        <v>71423726</v>
      </c>
      <c r="B699" t="s">
        <v>5468</v>
      </c>
      <c r="C699">
        <v>123558</v>
      </c>
      <c r="D699">
        <v>609</v>
      </c>
      <c r="E699" t="s">
        <v>37</v>
      </c>
      <c r="F699">
        <v>45000000</v>
      </c>
      <c r="G699">
        <v>7.3</v>
      </c>
      <c r="H699">
        <f>Table13[[#This Row],[budget]]-Table13[[#This Row],[gross]]</f>
        <v>-26423726</v>
      </c>
      <c r="I699">
        <v>19000</v>
      </c>
      <c r="J699">
        <f>0.00001*Table13[[#This Row],[budget]]</f>
        <v>450.00000000000006</v>
      </c>
      <c r="K699" s="1">
        <f>0</f>
        <v>0</v>
      </c>
    </row>
    <row r="700" spans="1:11" x14ac:dyDescent="0.35">
      <c r="A700">
        <v>22877808</v>
      </c>
      <c r="B700" t="s">
        <v>5601</v>
      </c>
      <c r="C700">
        <v>152591</v>
      </c>
      <c r="D700">
        <v>414</v>
      </c>
      <c r="E700" t="s">
        <v>37</v>
      </c>
      <c r="F700">
        <v>35000000</v>
      </c>
      <c r="G700">
        <v>7.3</v>
      </c>
      <c r="H700">
        <f>Table13[[#This Row],[budget]]-Table13[[#This Row],[gross]]</f>
        <v>12122192</v>
      </c>
      <c r="I700">
        <v>0</v>
      </c>
      <c r="J700">
        <f>0.00001*Table13[[#This Row],[budget]]</f>
        <v>350.00000000000006</v>
      </c>
      <c r="K700" s="1">
        <f>0</f>
        <v>0</v>
      </c>
    </row>
    <row r="701" spans="1:11" x14ac:dyDescent="0.35">
      <c r="A701">
        <v>51768623</v>
      </c>
      <c r="B701" t="s">
        <v>5755</v>
      </c>
      <c r="C701">
        <v>73006</v>
      </c>
      <c r="D701">
        <v>297</v>
      </c>
      <c r="E701" t="s">
        <v>37</v>
      </c>
      <c r="F701">
        <v>43000000</v>
      </c>
      <c r="G701">
        <v>7.3</v>
      </c>
      <c r="H701">
        <f>Table13[[#This Row],[budget]]-Table13[[#This Row],[gross]]</f>
        <v>-8768623</v>
      </c>
      <c r="I701">
        <v>0</v>
      </c>
      <c r="J701">
        <f>0.00001*Table13[[#This Row],[budget]]</f>
        <v>430.00000000000006</v>
      </c>
      <c r="K701" s="1">
        <f>0</f>
        <v>0</v>
      </c>
    </row>
    <row r="702" spans="1:11" x14ac:dyDescent="0.35">
      <c r="A702">
        <v>150117807</v>
      </c>
      <c r="B702" t="s">
        <v>5934</v>
      </c>
      <c r="C702">
        <v>358416</v>
      </c>
      <c r="D702">
        <v>751</v>
      </c>
      <c r="E702" t="s">
        <v>37</v>
      </c>
      <c r="F702">
        <v>40000000</v>
      </c>
      <c r="G702">
        <v>7.3</v>
      </c>
      <c r="H702">
        <f>Table13[[#This Row],[budget]]-Table13[[#This Row],[gross]]</f>
        <v>-110117807</v>
      </c>
      <c r="I702">
        <v>63000</v>
      </c>
      <c r="J702">
        <f>0.00001*Table13[[#This Row],[budget]]</f>
        <v>400.00000000000006</v>
      </c>
      <c r="K702" s="1">
        <f>0</f>
        <v>0</v>
      </c>
    </row>
    <row r="703" spans="1:11" x14ac:dyDescent="0.35">
      <c r="A703">
        <v>81292135</v>
      </c>
      <c r="B703" t="s">
        <v>6026</v>
      </c>
      <c r="C703">
        <v>137891</v>
      </c>
      <c r="D703">
        <v>696</v>
      </c>
      <c r="E703" t="s">
        <v>37</v>
      </c>
      <c r="F703">
        <v>40000000</v>
      </c>
      <c r="G703">
        <v>7.3</v>
      </c>
      <c r="H703">
        <f>Table13[[#This Row],[budget]]-Table13[[#This Row],[gross]]</f>
        <v>-41292135</v>
      </c>
      <c r="I703">
        <v>0</v>
      </c>
      <c r="J703">
        <f>0.00001*Table13[[#This Row],[budget]]</f>
        <v>400.00000000000006</v>
      </c>
      <c r="K703" s="1">
        <f>0</f>
        <v>0</v>
      </c>
    </row>
    <row r="704" spans="1:11" x14ac:dyDescent="0.35">
      <c r="A704">
        <v>81593527</v>
      </c>
      <c r="B704" t="s">
        <v>6032</v>
      </c>
      <c r="C704">
        <v>48806</v>
      </c>
      <c r="D704">
        <v>263</v>
      </c>
      <c r="E704" t="s">
        <v>37</v>
      </c>
      <c r="F704">
        <v>40000000</v>
      </c>
      <c r="G704">
        <v>7.3</v>
      </c>
      <c r="H704">
        <f>Table13[[#This Row],[budget]]-Table13[[#This Row],[gross]]</f>
        <v>-41593527</v>
      </c>
      <c r="I704">
        <v>11000</v>
      </c>
      <c r="J704">
        <f>0.00001*Table13[[#This Row],[budget]]</f>
        <v>400.00000000000006</v>
      </c>
      <c r="K704" s="1">
        <f>0</f>
        <v>0</v>
      </c>
    </row>
    <row r="705" spans="1:11" x14ac:dyDescent="0.35">
      <c r="A705">
        <v>57981889</v>
      </c>
      <c r="B705" t="s">
        <v>6129</v>
      </c>
      <c r="C705">
        <v>173848</v>
      </c>
      <c r="D705">
        <v>203</v>
      </c>
      <c r="E705" t="s">
        <v>37</v>
      </c>
      <c r="F705">
        <v>40000000</v>
      </c>
      <c r="G705">
        <v>7.3</v>
      </c>
      <c r="H705">
        <f>Table13[[#This Row],[budget]]-Table13[[#This Row],[gross]]</f>
        <v>-17981889</v>
      </c>
      <c r="I705">
        <v>25000</v>
      </c>
      <c r="J705">
        <f>0.00001*Table13[[#This Row],[budget]]</f>
        <v>400.00000000000006</v>
      </c>
      <c r="K705" s="1">
        <f>0</f>
        <v>0</v>
      </c>
    </row>
    <row r="706" spans="1:11" x14ac:dyDescent="0.35">
      <c r="A706">
        <v>3675072</v>
      </c>
      <c r="B706" t="s">
        <v>6508</v>
      </c>
      <c r="C706">
        <v>190132</v>
      </c>
      <c r="D706">
        <v>801</v>
      </c>
      <c r="E706" t="s">
        <v>37</v>
      </c>
      <c r="F706">
        <v>26000000</v>
      </c>
      <c r="G706">
        <v>7.3</v>
      </c>
      <c r="H706">
        <f>Table13[[#This Row],[budget]]-Table13[[#This Row],[gross]]</f>
        <v>22324928</v>
      </c>
      <c r="I706">
        <v>15000</v>
      </c>
      <c r="J706">
        <f>0.00001*Table13[[#This Row],[budget]]</f>
        <v>260</v>
      </c>
      <c r="K706" s="1">
        <f>0</f>
        <v>0</v>
      </c>
    </row>
    <row r="707" spans="1:11" x14ac:dyDescent="0.35">
      <c r="A707">
        <v>2869369</v>
      </c>
      <c r="B707" t="s">
        <v>6550</v>
      </c>
      <c r="C707">
        <v>65474</v>
      </c>
      <c r="D707">
        <v>211</v>
      </c>
      <c r="E707" t="s">
        <v>37</v>
      </c>
      <c r="F707">
        <v>30000000</v>
      </c>
      <c r="G707">
        <v>7.3</v>
      </c>
      <c r="H707">
        <f>Table13[[#This Row],[budget]]-Table13[[#This Row],[gross]]</f>
        <v>27130631</v>
      </c>
      <c r="I707">
        <v>0</v>
      </c>
      <c r="J707">
        <f>0.00001*Table13[[#This Row],[budget]]</f>
        <v>300</v>
      </c>
      <c r="K707" s="1">
        <f>0</f>
        <v>0</v>
      </c>
    </row>
    <row r="708" spans="1:11" x14ac:dyDescent="0.35">
      <c r="A708">
        <v>47536959</v>
      </c>
      <c r="B708" t="s">
        <v>6682</v>
      </c>
      <c r="C708">
        <v>86955</v>
      </c>
      <c r="D708">
        <v>275</v>
      </c>
      <c r="E708" t="s">
        <v>37</v>
      </c>
      <c r="F708">
        <v>10000000</v>
      </c>
      <c r="G708">
        <v>7.3</v>
      </c>
      <c r="H708">
        <f>Table13[[#This Row],[budget]]-Table13[[#This Row],[gross]]</f>
        <v>-37536959</v>
      </c>
      <c r="I708">
        <v>12000</v>
      </c>
      <c r="J708">
        <f>0.00001*Table13[[#This Row],[budget]]</f>
        <v>100.00000000000001</v>
      </c>
      <c r="K708" s="1">
        <f>0</f>
        <v>0</v>
      </c>
    </row>
    <row r="709" spans="1:11" x14ac:dyDescent="0.35">
      <c r="A709">
        <v>9589875</v>
      </c>
      <c r="B709" t="s">
        <v>6728</v>
      </c>
      <c r="C709">
        <v>16673</v>
      </c>
      <c r="D709">
        <v>45</v>
      </c>
      <c r="E709" t="s">
        <v>37</v>
      </c>
      <c r="F709">
        <v>40000000</v>
      </c>
      <c r="G709">
        <v>7.3</v>
      </c>
      <c r="H709">
        <f>Table13[[#This Row],[budget]]-Table13[[#This Row],[gross]]</f>
        <v>30410125</v>
      </c>
      <c r="I709">
        <v>0</v>
      </c>
      <c r="J709">
        <f>0.00001*Table13[[#This Row],[budget]]</f>
        <v>400.00000000000006</v>
      </c>
      <c r="K709" s="1">
        <f>0</f>
        <v>0</v>
      </c>
    </row>
    <row r="710" spans="1:11" x14ac:dyDescent="0.35">
      <c r="A710">
        <v>79100000</v>
      </c>
      <c r="B710" t="s">
        <v>6920</v>
      </c>
      <c r="C710">
        <v>127503</v>
      </c>
      <c r="D710">
        <v>261</v>
      </c>
      <c r="E710" t="s">
        <v>37</v>
      </c>
      <c r="F710">
        <v>35000000</v>
      </c>
      <c r="G710">
        <v>7.3</v>
      </c>
      <c r="H710">
        <f>Table13[[#This Row],[budget]]-Table13[[#This Row],[gross]]</f>
        <v>-44100000</v>
      </c>
      <c r="I710">
        <v>0</v>
      </c>
      <c r="J710">
        <f>0.00001*Table13[[#This Row],[budget]]</f>
        <v>350.00000000000006</v>
      </c>
      <c r="K710" s="1">
        <f>0</f>
        <v>0</v>
      </c>
    </row>
    <row r="711" spans="1:11" x14ac:dyDescent="0.35">
      <c r="A711">
        <v>33987757</v>
      </c>
      <c r="B711" t="s">
        <v>7094</v>
      </c>
      <c r="C711">
        <v>168314</v>
      </c>
      <c r="D711">
        <v>903</v>
      </c>
      <c r="E711" t="s">
        <v>37</v>
      </c>
      <c r="F711">
        <v>27000000</v>
      </c>
      <c r="G711">
        <v>7.3</v>
      </c>
      <c r="H711">
        <f>Table13[[#This Row],[budget]]-Table13[[#This Row],[gross]]</f>
        <v>-6987757</v>
      </c>
      <c r="I711">
        <v>12000</v>
      </c>
      <c r="J711">
        <f>0.00001*Table13[[#This Row],[budget]]</f>
        <v>270</v>
      </c>
      <c r="K711" s="1">
        <f>0</f>
        <v>0</v>
      </c>
    </row>
    <row r="712" spans="1:11" x14ac:dyDescent="0.35">
      <c r="A712">
        <v>10991381</v>
      </c>
      <c r="B712" t="s">
        <v>7247</v>
      </c>
      <c r="C712">
        <v>44931</v>
      </c>
      <c r="D712">
        <v>100</v>
      </c>
      <c r="E712" t="s">
        <v>37</v>
      </c>
      <c r="F712">
        <v>35000000</v>
      </c>
      <c r="G712">
        <v>7.3</v>
      </c>
      <c r="H712">
        <f>Table13[[#This Row],[budget]]-Table13[[#This Row],[gross]]</f>
        <v>24008619</v>
      </c>
      <c r="I712">
        <v>0</v>
      </c>
      <c r="J712">
        <f>0.00001*Table13[[#This Row],[budget]]</f>
        <v>350.00000000000006</v>
      </c>
      <c r="K712" s="1">
        <f>0</f>
        <v>0</v>
      </c>
    </row>
    <row r="713" spans="1:11" x14ac:dyDescent="0.35">
      <c r="A713">
        <v>10139254</v>
      </c>
      <c r="B713" t="s">
        <v>7339</v>
      </c>
      <c r="C713">
        <v>190990</v>
      </c>
      <c r="D713">
        <v>915</v>
      </c>
      <c r="E713" t="s">
        <v>37</v>
      </c>
      <c r="F713">
        <v>35000000</v>
      </c>
      <c r="G713">
        <v>7.3</v>
      </c>
      <c r="H713">
        <f>Table13[[#This Row],[budget]]-Table13[[#This Row],[gross]]</f>
        <v>24860746</v>
      </c>
      <c r="I713">
        <v>23000</v>
      </c>
      <c r="J713">
        <f>0.00001*Table13[[#This Row],[budget]]</f>
        <v>350.00000000000006</v>
      </c>
      <c r="K713" s="1">
        <f>0</f>
        <v>0</v>
      </c>
    </row>
    <row r="714" spans="1:11" x14ac:dyDescent="0.35">
      <c r="A714">
        <v>82528097</v>
      </c>
      <c r="B714" t="s">
        <v>7590</v>
      </c>
      <c r="C714">
        <v>30230</v>
      </c>
      <c r="D714">
        <v>154</v>
      </c>
      <c r="E714" t="s">
        <v>37</v>
      </c>
      <c r="F714">
        <v>6500000</v>
      </c>
      <c r="G714">
        <v>7.3</v>
      </c>
      <c r="H714">
        <f>Table13[[#This Row],[budget]]-Table13[[#This Row],[gross]]</f>
        <v>-76028097</v>
      </c>
      <c r="I714">
        <v>0</v>
      </c>
      <c r="J714">
        <f>0.00001*Table13[[#This Row],[budget]]</f>
        <v>65</v>
      </c>
      <c r="K714" s="1">
        <f>0</f>
        <v>0</v>
      </c>
    </row>
    <row r="715" spans="1:11" x14ac:dyDescent="0.35">
      <c r="A715">
        <v>93749203</v>
      </c>
      <c r="B715" t="s">
        <v>7603</v>
      </c>
      <c r="C715">
        <v>264047</v>
      </c>
      <c r="D715">
        <v>491</v>
      </c>
      <c r="E715" t="s">
        <v>37</v>
      </c>
      <c r="F715">
        <v>31000000</v>
      </c>
      <c r="G715">
        <v>7.3</v>
      </c>
      <c r="H715">
        <f>Table13[[#This Row],[budget]]-Table13[[#This Row],[gross]]</f>
        <v>-62749203</v>
      </c>
      <c r="I715">
        <v>64000</v>
      </c>
      <c r="J715">
        <f>0.00001*Table13[[#This Row],[budget]]</f>
        <v>310</v>
      </c>
      <c r="K715" s="1">
        <f>0</f>
        <v>0</v>
      </c>
    </row>
    <row r="716" spans="1:11" x14ac:dyDescent="0.35">
      <c r="A716">
        <v>44983704</v>
      </c>
      <c r="B716" t="s">
        <v>7626</v>
      </c>
      <c r="C716">
        <v>81866</v>
      </c>
      <c r="D716">
        <v>510</v>
      </c>
      <c r="E716" t="s">
        <v>37</v>
      </c>
      <c r="F716">
        <v>31000000</v>
      </c>
      <c r="G716">
        <v>7.3</v>
      </c>
      <c r="H716">
        <f>Table13[[#This Row],[budget]]-Table13[[#This Row],[gross]]</f>
        <v>-13983704</v>
      </c>
      <c r="I716">
        <v>0</v>
      </c>
      <c r="J716">
        <f>0.00001*Table13[[#This Row],[budget]]</f>
        <v>310</v>
      </c>
      <c r="K716" s="1">
        <f>0</f>
        <v>0</v>
      </c>
    </row>
    <row r="717" spans="1:11" x14ac:dyDescent="0.35">
      <c r="A717">
        <v>26687172</v>
      </c>
      <c r="B717" t="s">
        <v>7985</v>
      </c>
      <c r="C717">
        <v>15600</v>
      </c>
      <c r="D717">
        <v>55</v>
      </c>
      <c r="E717" t="s">
        <v>37</v>
      </c>
      <c r="F717">
        <v>30000000</v>
      </c>
      <c r="G717">
        <v>7.3</v>
      </c>
      <c r="H717">
        <f>Table13[[#This Row],[budget]]-Table13[[#This Row],[gross]]</f>
        <v>3312828</v>
      </c>
      <c r="I717">
        <v>0</v>
      </c>
      <c r="J717">
        <f>0.00001*Table13[[#This Row],[budget]]</f>
        <v>300</v>
      </c>
      <c r="K717" s="1">
        <f>0</f>
        <v>0</v>
      </c>
    </row>
    <row r="718" spans="1:11" x14ac:dyDescent="0.35">
      <c r="A718">
        <v>18324242</v>
      </c>
      <c r="B718" t="s">
        <v>8075</v>
      </c>
      <c r="C718">
        <v>32815</v>
      </c>
      <c r="D718">
        <v>214</v>
      </c>
      <c r="E718" t="s">
        <v>37</v>
      </c>
      <c r="F718">
        <v>35000000</v>
      </c>
      <c r="G718">
        <v>7.3</v>
      </c>
      <c r="H718">
        <f>Table13[[#This Row],[budget]]-Table13[[#This Row],[gross]]</f>
        <v>16675758</v>
      </c>
      <c r="I718">
        <v>0</v>
      </c>
      <c r="J718">
        <f>0.00001*Table13[[#This Row],[budget]]</f>
        <v>350.00000000000006</v>
      </c>
      <c r="K718" s="1">
        <f>0</f>
        <v>0</v>
      </c>
    </row>
    <row r="719" spans="1:11" x14ac:dyDescent="0.35">
      <c r="A719">
        <v>51475962</v>
      </c>
      <c r="B719" t="s">
        <v>8341</v>
      </c>
      <c r="C719">
        <v>177828</v>
      </c>
      <c r="D719">
        <v>714</v>
      </c>
      <c r="E719" t="s">
        <v>37</v>
      </c>
      <c r="F719">
        <v>30000000</v>
      </c>
      <c r="G719">
        <v>7.3</v>
      </c>
      <c r="H719">
        <f>Table13[[#This Row],[budget]]-Table13[[#This Row],[gross]]</f>
        <v>-21475962</v>
      </c>
      <c r="I719">
        <v>11000</v>
      </c>
      <c r="J719">
        <f>0.00001*Table13[[#This Row],[budget]]</f>
        <v>300</v>
      </c>
      <c r="K719" s="1">
        <f>0</f>
        <v>0</v>
      </c>
    </row>
    <row r="720" spans="1:11" x14ac:dyDescent="0.35">
      <c r="A720">
        <v>71309760</v>
      </c>
      <c r="B720" t="s">
        <v>8845</v>
      </c>
      <c r="C720">
        <v>150308</v>
      </c>
      <c r="D720">
        <v>498</v>
      </c>
      <c r="E720" t="s">
        <v>37</v>
      </c>
      <c r="F720">
        <v>25000000</v>
      </c>
      <c r="G720">
        <v>7.3</v>
      </c>
      <c r="H720">
        <f>Table13[[#This Row],[budget]]-Table13[[#This Row],[gross]]</f>
        <v>-46309760</v>
      </c>
      <c r="I720">
        <v>18000</v>
      </c>
      <c r="J720">
        <f>0.00001*Table13[[#This Row],[budget]]</f>
        <v>250.00000000000003</v>
      </c>
      <c r="K720" s="1">
        <f>0</f>
        <v>0</v>
      </c>
    </row>
    <row r="721" spans="1:11" x14ac:dyDescent="0.35">
      <c r="A721">
        <v>37738400</v>
      </c>
      <c r="B721" t="s">
        <v>9078</v>
      </c>
      <c r="C721">
        <v>67797</v>
      </c>
      <c r="D721">
        <v>285</v>
      </c>
      <c r="E721" t="s">
        <v>37</v>
      </c>
      <c r="F721">
        <v>25000000</v>
      </c>
      <c r="G721">
        <v>7.3</v>
      </c>
      <c r="H721">
        <f>Table13[[#This Row],[budget]]-Table13[[#This Row],[gross]]</f>
        <v>-12738400</v>
      </c>
      <c r="I721">
        <v>30000</v>
      </c>
      <c r="J721">
        <f>0.00001*Table13[[#This Row],[budget]]</f>
        <v>250.00000000000003</v>
      </c>
      <c r="K721" s="1">
        <f>0</f>
        <v>0</v>
      </c>
    </row>
    <row r="722" spans="1:11" x14ac:dyDescent="0.35">
      <c r="A722">
        <v>17791031</v>
      </c>
      <c r="B722" t="s">
        <v>9114</v>
      </c>
      <c r="C722">
        <v>109855</v>
      </c>
      <c r="D722">
        <v>888</v>
      </c>
      <c r="E722" t="s">
        <v>37</v>
      </c>
      <c r="F722">
        <v>25000000</v>
      </c>
      <c r="G722">
        <v>7.3</v>
      </c>
      <c r="H722">
        <f>Table13[[#This Row],[budget]]-Table13[[#This Row],[gross]]</f>
        <v>7208969</v>
      </c>
      <c r="I722">
        <v>0</v>
      </c>
      <c r="J722">
        <f>0.00001*Table13[[#This Row],[budget]]</f>
        <v>250.00000000000003</v>
      </c>
      <c r="K722" s="1">
        <f>0</f>
        <v>0</v>
      </c>
    </row>
    <row r="723" spans="1:11" x14ac:dyDescent="0.35">
      <c r="A723">
        <v>13038660</v>
      </c>
      <c r="B723" t="s">
        <v>9195</v>
      </c>
      <c r="C723">
        <v>16995</v>
      </c>
      <c r="D723">
        <v>163</v>
      </c>
      <c r="E723" t="s">
        <v>37</v>
      </c>
      <c r="F723">
        <v>25000000</v>
      </c>
      <c r="G723">
        <v>7.3</v>
      </c>
      <c r="H723">
        <f>Table13[[#This Row],[budget]]-Table13[[#This Row],[gross]]</f>
        <v>11961340</v>
      </c>
      <c r="I723">
        <v>0</v>
      </c>
      <c r="J723">
        <f>0.00001*Table13[[#This Row],[budget]]</f>
        <v>250.00000000000003</v>
      </c>
      <c r="K723" s="1">
        <f>0</f>
        <v>0</v>
      </c>
    </row>
    <row r="724" spans="1:11" x14ac:dyDescent="0.35">
      <c r="A724">
        <v>11100000</v>
      </c>
      <c r="B724" t="s">
        <v>9218</v>
      </c>
      <c r="C724">
        <v>92464</v>
      </c>
      <c r="D724">
        <v>331</v>
      </c>
      <c r="E724" t="s">
        <v>37</v>
      </c>
      <c r="F724">
        <v>25000000</v>
      </c>
      <c r="G724">
        <v>7.3</v>
      </c>
      <c r="H724">
        <f>Table13[[#This Row],[budget]]-Table13[[#This Row],[gross]]</f>
        <v>13900000</v>
      </c>
      <c r="I724">
        <v>19000</v>
      </c>
      <c r="J724">
        <f>0.00001*Table13[[#This Row],[budget]]</f>
        <v>250.00000000000003</v>
      </c>
      <c r="K724" s="1">
        <f>0</f>
        <v>0</v>
      </c>
    </row>
    <row r="725" spans="1:11" x14ac:dyDescent="0.35">
      <c r="A725">
        <v>56692</v>
      </c>
      <c r="B725" t="s">
        <v>9275</v>
      </c>
      <c r="C725">
        <v>177401</v>
      </c>
      <c r="D725">
        <v>504</v>
      </c>
      <c r="E725" t="s">
        <v>37</v>
      </c>
      <c r="F725">
        <v>25000000</v>
      </c>
      <c r="G725">
        <v>7.3</v>
      </c>
      <c r="H725">
        <f>Table13[[#This Row],[budget]]-Table13[[#This Row],[gross]]</f>
        <v>24943308</v>
      </c>
      <c r="I725">
        <v>32000</v>
      </c>
      <c r="J725">
        <f>0.00001*Table13[[#This Row],[budget]]</f>
        <v>250.00000000000003</v>
      </c>
      <c r="K725" s="1">
        <f>0</f>
        <v>0</v>
      </c>
    </row>
    <row r="726" spans="1:11" x14ac:dyDescent="0.35">
      <c r="A726">
        <v>109713132</v>
      </c>
      <c r="B726" t="s">
        <v>9355</v>
      </c>
      <c r="C726">
        <v>61621</v>
      </c>
      <c r="D726">
        <v>219</v>
      </c>
      <c r="E726" t="s">
        <v>37</v>
      </c>
      <c r="F726">
        <v>25000000</v>
      </c>
      <c r="G726">
        <v>7.3</v>
      </c>
      <c r="H726">
        <f>Table13[[#This Row],[budget]]-Table13[[#This Row],[gross]]</f>
        <v>-84713132</v>
      </c>
      <c r="I726">
        <v>0</v>
      </c>
      <c r="J726">
        <f>0.00001*Table13[[#This Row],[budget]]</f>
        <v>250.00000000000003</v>
      </c>
      <c r="K726" s="1">
        <f>0</f>
        <v>0</v>
      </c>
    </row>
    <row r="727" spans="1:11" x14ac:dyDescent="0.35">
      <c r="A727">
        <v>28871190</v>
      </c>
      <c r="B727" t="s">
        <v>9411</v>
      </c>
      <c r="C727">
        <v>125421</v>
      </c>
      <c r="D727">
        <v>385</v>
      </c>
      <c r="E727" t="s">
        <v>37</v>
      </c>
      <c r="F727">
        <v>24000000</v>
      </c>
      <c r="G727">
        <v>7.3</v>
      </c>
      <c r="H727">
        <f>Table13[[#This Row],[budget]]-Table13[[#This Row],[gross]]</f>
        <v>-4871190</v>
      </c>
      <c r="I727">
        <v>0</v>
      </c>
      <c r="J727">
        <f>0.00001*Table13[[#This Row],[budget]]</f>
        <v>240.00000000000003</v>
      </c>
      <c r="K727" s="1">
        <f>0</f>
        <v>0</v>
      </c>
    </row>
    <row r="728" spans="1:11" x14ac:dyDescent="0.35">
      <c r="A728">
        <v>54235441</v>
      </c>
      <c r="B728" t="s">
        <v>9624</v>
      </c>
      <c r="C728">
        <v>52894</v>
      </c>
      <c r="D728">
        <v>185</v>
      </c>
      <c r="E728" t="s">
        <v>37</v>
      </c>
      <c r="F728">
        <v>22000000</v>
      </c>
      <c r="G728">
        <v>7.3</v>
      </c>
      <c r="H728">
        <f>Table13[[#This Row],[budget]]-Table13[[#This Row],[gross]]</f>
        <v>-32235441</v>
      </c>
      <c r="I728">
        <v>55000</v>
      </c>
      <c r="J728">
        <f>0.00001*Table13[[#This Row],[budget]]</f>
        <v>220.00000000000003</v>
      </c>
      <c r="K728" s="1">
        <f>0</f>
        <v>0</v>
      </c>
    </row>
    <row r="729" spans="1:11" x14ac:dyDescent="0.35">
      <c r="A729">
        <v>49024969</v>
      </c>
      <c r="B729" t="s">
        <v>9772</v>
      </c>
      <c r="C729">
        <v>133367</v>
      </c>
      <c r="D729">
        <v>363</v>
      </c>
      <c r="E729" t="s">
        <v>37</v>
      </c>
      <c r="F729">
        <v>25000000</v>
      </c>
      <c r="G729">
        <v>7.3</v>
      </c>
      <c r="H729">
        <f>Table13[[#This Row],[budget]]-Table13[[#This Row],[gross]]</f>
        <v>-24024969</v>
      </c>
      <c r="I729">
        <v>0</v>
      </c>
      <c r="J729">
        <f>0.00001*Table13[[#This Row],[budget]]</f>
        <v>250.00000000000003</v>
      </c>
      <c r="K729" s="1">
        <f>0</f>
        <v>0</v>
      </c>
    </row>
    <row r="730" spans="1:11" x14ac:dyDescent="0.35">
      <c r="A730">
        <v>82624961</v>
      </c>
      <c r="B730" t="s">
        <v>9933</v>
      </c>
      <c r="C730">
        <v>205284</v>
      </c>
      <c r="D730">
        <v>439</v>
      </c>
      <c r="E730" t="s">
        <v>37</v>
      </c>
      <c r="F730">
        <v>20000000</v>
      </c>
      <c r="G730">
        <v>7.3</v>
      </c>
      <c r="H730">
        <f>Table13[[#This Row],[budget]]-Table13[[#This Row],[gross]]</f>
        <v>-62624961</v>
      </c>
      <c r="I730">
        <v>22000</v>
      </c>
      <c r="J730">
        <f>0.00001*Table13[[#This Row],[budget]]</f>
        <v>200.00000000000003</v>
      </c>
      <c r="K730" s="1">
        <f>0</f>
        <v>0</v>
      </c>
    </row>
    <row r="731" spans="1:11" x14ac:dyDescent="0.35">
      <c r="A731">
        <v>30028592</v>
      </c>
      <c r="B731" t="s">
        <v>10136</v>
      </c>
      <c r="C731">
        <v>152247</v>
      </c>
      <c r="D731">
        <v>189</v>
      </c>
      <c r="E731" t="s">
        <v>37</v>
      </c>
      <c r="F731">
        <v>20000000</v>
      </c>
      <c r="G731">
        <v>7.3</v>
      </c>
      <c r="H731">
        <f>Table13[[#This Row],[budget]]-Table13[[#This Row],[gross]]</f>
        <v>-10028592</v>
      </c>
      <c r="I731">
        <v>0</v>
      </c>
      <c r="J731">
        <f>0.00001*Table13[[#This Row],[budget]]</f>
        <v>200.00000000000003</v>
      </c>
      <c r="K731" s="1">
        <f>0</f>
        <v>0</v>
      </c>
    </row>
    <row r="732" spans="1:11" x14ac:dyDescent="0.35">
      <c r="A732">
        <v>25753840</v>
      </c>
      <c r="B732" t="s">
        <v>10255</v>
      </c>
      <c r="C732">
        <v>219091</v>
      </c>
      <c r="D732">
        <v>592</v>
      </c>
      <c r="E732" t="s">
        <v>37</v>
      </c>
      <c r="F732">
        <v>19000000</v>
      </c>
      <c r="G732">
        <v>7.3</v>
      </c>
      <c r="H732">
        <f>Table13[[#This Row],[budget]]-Table13[[#This Row],[gross]]</f>
        <v>-6753840</v>
      </c>
      <c r="I732">
        <v>12000</v>
      </c>
      <c r="J732">
        <f>0.00001*Table13[[#This Row],[budget]]</f>
        <v>190.00000000000003</v>
      </c>
      <c r="K732" s="1">
        <f>0</f>
        <v>0</v>
      </c>
    </row>
    <row r="733" spans="1:11" x14ac:dyDescent="0.35">
      <c r="A733">
        <v>114968774</v>
      </c>
      <c r="B733" t="s">
        <v>10750</v>
      </c>
      <c r="C733">
        <v>153468</v>
      </c>
      <c r="D733">
        <v>204</v>
      </c>
      <c r="E733" t="s">
        <v>37</v>
      </c>
      <c r="F733">
        <v>18000000</v>
      </c>
      <c r="G733">
        <v>7.3</v>
      </c>
      <c r="H733">
        <f>Table13[[#This Row],[budget]]-Table13[[#This Row],[gross]]</f>
        <v>-96968774</v>
      </c>
      <c r="I733">
        <v>0</v>
      </c>
      <c r="J733">
        <f>0.00001*Table13[[#This Row],[budget]]</f>
        <v>180.00000000000003</v>
      </c>
      <c r="K733" s="1">
        <f>0</f>
        <v>0</v>
      </c>
    </row>
    <row r="734" spans="1:11" x14ac:dyDescent="0.35">
      <c r="A734">
        <v>128505958</v>
      </c>
      <c r="B734" t="s">
        <v>10755</v>
      </c>
      <c r="C734">
        <v>297014</v>
      </c>
      <c r="D734">
        <v>1198</v>
      </c>
      <c r="E734" t="s">
        <v>37</v>
      </c>
      <c r="F734">
        <v>18000000</v>
      </c>
      <c r="G734">
        <v>7.3</v>
      </c>
      <c r="H734">
        <f>Table13[[#This Row],[budget]]-Table13[[#This Row],[gross]]</f>
        <v>-110505958</v>
      </c>
      <c r="I734">
        <v>0</v>
      </c>
      <c r="J734">
        <f>0.00001*Table13[[#This Row],[budget]]</f>
        <v>180.00000000000003</v>
      </c>
      <c r="K734" s="1">
        <f>0</f>
        <v>0</v>
      </c>
    </row>
    <row r="735" spans="1:11" x14ac:dyDescent="0.35">
      <c r="A735">
        <v>41300105</v>
      </c>
      <c r="B735" t="s">
        <v>10825</v>
      </c>
      <c r="C735">
        <v>65201</v>
      </c>
      <c r="D735">
        <v>651</v>
      </c>
      <c r="E735" t="s">
        <v>37</v>
      </c>
      <c r="F735">
        <v>19800000</v>
      </c>
      <c r="G735">
        <v>7.3</v>
      </c>
      <c r="H735">
        <f>Table13[[#This Row],[budget]]-Table13[[#This Row],[gross]]</f>
        <v>-21500105</v>
      </c>
      <c r="I735">
        <v>0</v>
      </c>
      <c r="J735">
        <f>0.00001*Table13[[#This Row],[budget]]</f>
        <v>198.00000000000003</v>
      </c>
      <c r="K735" s="1">
        <f>0</f>
        <v>0</v>
      </c>
    </row>
    <row r="736" spans="1:11" x14ac:dyDescent="0.35">
      <c r="A736">
        <v>33404871</v>
      </c>
      <c r="B736" t="s">
        <v>10834</v>
      </c>
      <c r="C736">
        <v>150082</v>
      </c>
      <c r="D736">
        <v>384</v>
      </c>
      <c r="E736" t="s">
        <v>37</v>
      </c>
      <c r="F736">
        <v>18000000</v>
      </c>
      <c r="G736">
        <v>7.3</v>
      </c>
      <c r="H736">
        <f>Table13[[#This Row],[budget]]-Table13[[#This Row],[gross]]</f>
        <v>-15404871</v>
      </c>
      <c r="I736">
        <v>36000</v>
      </c>
      <c r="J736">
        <f>0.00001*Table13[[#This Row],[budget]]</f>
        <v>180.00000000000003</v>
      </c>
      <c r="K736" s="1">
        <f>0</f>
        <v>0</v>
      </c>
    </row>
    <row r="737" spans="1:11" x14ac:dyDescent="0.35">
      <c r="A737">
        <v>5694401</v>
      </c>
      <c r="B737" t="s">
        <v>10995</v>
      </c>
      <c r="C737">
        <v>194489</v>
      </c>
      <c r="D737">
        <v>192</v>
      </c>
      <c r="E737" t="s">
        <v>37</v>
      </c>
      <c r="F737">
        <v>18000000</v>
      </c>
      <c r="G737">
        <v>7.3</v>
      </c>
      <c r="H737">
        <f>Table13[[#This Row],[budget]]-Table13[[#This Row],[gross]]</f>
        <v>12305599</v>
      </c>
      <c r="I737">
        <v>12000</v>
      </c>
      <c r="J737">
        <f>0.00001*Table13[[#This Row],[budget]]</f>
        <v>180.00000000000003</v>
      </c>
      <c r="K737" s="1">
        <f>0</f>
        <v>0</v>
      </c>
    </row>
    <row r="738" spans="1:11" x14ac:dyDescent="0.35">
      <c r="A738">
        <v>127175354</v>
      </c>
      <c r="B738" t="s">
        <v>11292</v>
      </c>
      <c r="C738">
        <v>288451</v>
      </c>
      <c r="D738">
        <v>438</v>
      </c>
      <c r="E738" t="s">
        <v>37</v>
      </c>
      <c r="F738">
        <v>16000000</v>
      </c>
      <c r="G738">
        <v>7.3</v>
      </c>
      <c r="H738">
        <f>Table13[[#This Row],[budget]]-Table13[[#This Row],[gross]]</f>
        <v>-111175354</v>
      </c>
      <c r="I738">
        <v>0</v>
      </c>
      <c r="J738">
        <f>0.00001*Table13[[#This Row],[budget]]</f>
        <v>160</v>
      </c>
      <c r="K738" s="1">
        <f>0</f>
        <v>0</v>
      </c>
    </row>
    <row r="739" spans="1:11" x14ac:dyDescent="0.35">
      <c r="A739">
        <v>336467</v>
      </c>
      <c r="B739" t="s">
        <v>11476</v>
      </c>
      <c r="C739">
        <v>45449</v>
      </c>
      <c r="D739">
        <v>192</v>
      </c>
      <c r="E739" t="s">
        <v>37</v>
      </c>
      <c r="F739">
        <v>13000000</v>
      </c>
      <c r="G739">
        <v>7.3</v>
      </c>
      <c r="H739">
        <f>Table13[[#This Row],[budget]]-Table13[[#This Row],[gross]]</f>
        <v>12663533</v>
      </c>
      <c r="I739">
        <v>23000</v>
      </c>
      <c r="J739">
        <f>0.00001*Table13[[#This Row],[budget]]</f>
        <v>130</v>
      </c>
      <c r="K739" s="1">
        <f>0</f>
        <v>0</v>
      </c>
    </row>
    <row r="740" spans="1:11" x14ac:dyDescent="0.35">
      <c r="A740">
        <v>234760500</v>
      </c>
      <c r="B740" t="s">
        <v>11510</v>
      </c>
      <c r="C740">
        <v>126464</v>
      </c>
      <c r="D740">
        <v>175</v>
      </c>
      <c r="E740" t="s">
        <v>37</v>
      </c>
      <c r="F740">
        <v>14000000</v>
      </c>
      <c r="G740">
        <v>7.3</v>
      </c>
      <c r="H740">
        <f>Table13[[#This Row],[budget]]-Table13[[#This Row],[gross]]</f>
        <v>-220760500</v>
      </c>
      <c r="I740">
        <v>0</v>
      </c>
      <c r="J740">
        <f>0.00001*Table13[[#This Row],[budget]]</f>
        <v>140</v>
      </c>
      <c r="K740" s="1">
        <f>0</f>
        <v>0</v>
      </c>
    </row>
    <row r="741" spans="1:11" x14ac:dyDescent="0.35">
      <c r="A741">
        <v>56437947</v>
      </c>
      <c r="B741" t="s">
        <v>11583</v>
      </c>
      <c r="C741">
        <v>85333</v>
      </c>
      <c r="D741">
        <v>421</v>
      </c>
      <c r="E741" t="s">
        <v>37</v>
      </c>
      <c r="F741">
        <v>9800000</v>
      </c>
      <c r="G741">
        <v>7.3</v>
      </c>
      <c r="H741">
        <f>Table13[[#This Row],[budget]]-Table13[[#This Row],[gross]]</f>
        <v>-46637947</v>
      </c>
      <c r="I741">
        <v>0</v>
      </c>
      <c r="J741">
        <f>0.00001*Table13[[#This Row],[budget]]</f>
        <v>98.000000000000014</v>
      </c>
      <c r="K741" s="1">
        <f>0</f>
        <v>0</v>
      </c>
    </row>
    <row r="742" spans="1:11" x14ac:dyDescent="0.35">
      <c r="A742">
        <v>50003300</v>
      </c>
      <c r="B742" t="s">
        <v>11595</v>
      </c>
      <c r="C742">
        <v>36624</v>
      </c>
      <c r="D742">
        <v>132</v>
      </c>
      <c r="E742" t="s">
        <v>37</v>
      </c>
      <c r="F742">
        <v>15000000</v>
      </c>
      <c r="G742">
        <v>7.3</v>
      </c>
      <c r="H742">
        <f>Table13[[#This Row],[budget]]-Table13[[#This Row],[gross]]</f>
        <v>-35003300</v>
      </c>
      <c r="I742">
        <v>0</v>
      </c>
      <c r="J742">
        <f>0.00001*Table13[[#This Row],[budget]]</f>
        <v>150</v>
      </c>
      <c r="K742" s="1">
        <f>0</f>
        <v>0</v>
      </c>
    </row>
    <row r="743" spans="1:11" x14ac:dyDescent="0.35">
      <c r="A743">
        <v>21383298</v>
      </c>
      <c r="B743" t="s">
        <v>11800</v>
      </c>
      <c r="C743">
        <v>187170</v>
      </c>
      <c r="D743">
        <v>376</v>
      </c>
      <c r="E743" t="s">
        <v>37</v>
      </c>
      <c r="F743">
        <v>15000000</v>
      </c>
      <c r="G743">
        <v>7.3</v>
      </c>
      <c r="H743">
        <f>Table13[[#This Row],[budget]]-Table13[[#This Row],[gross]]</f>
        <v>-6383298</v>
      </c>
      <c r="I743">
        <v>47000</v>
      </c>
      <c r="J743">
        <f>0.00001*Table13[[#This Row],[budget]]</f>
        <v>150</v>
      </c>
      <c r="K743" s="1">
        <f>0</f>
        <v>0</v>
      </c>
    </row>
    <row r="744" spans="1:11" x14ac:dyDescent="0.35">
      <c r="A744">
        <v>274299</v>
      </c>
      <c r="B744" t="s">
        <v>12255</v>
      </c>
      <c r="C744">
        <v>11077</v>
      </c>
      <c r="D744">
        <v>55</v>
      </c>
      <c r="E744" t="s">
        <v>37</v>
      </c>
      <c r="F744">
        <v>103000000</v>
      </c>
      <c r="G744">
        <v>7.3</v>
      </c>
      <c r="H744">
        <f>Table13[[#This Row],[budget]]-Table13[[#This Row],[gross]]</f>
        <v>102725701</v>
      </c>
      <c r="I744">
        <v>0</v>
      </c>
      <c r="J744">
        <f>0.00001*Table13[[#This Row],[budget]]</f>
        <v>1030</v>
      </c>
      <c r="K744" s="1">
        <f>0</f>
        <v>0</v>
      </c>
    </row>
    <row r="745" spans="1:11" x14ac:dyDescent="0.35">
      <c r="A745">
        <v>123922370</v>
      </c>
      <c r="B745" t="s">
        <v>12304</v>
      </c>
      <c r="C745">
        <v>98348</v>
      </c>
      <c r="D745">
        <v>131</v>
      </c>
      <c r="E745" t="s">
        <v>37</v>
      </c>
      <c r="F745">
        <v>13000000</v>
      </c>
      <c r="G745">
        <v>7.3</v>
      </c>
      <c r="H745">
        <f>Table13[[#This Row],[budget]]-Table13[[#This Row],[gross]]</f>
        <v>-110922370</v>
      </c>
      <c r="I745">
        <v>0</v>
      </c>
      <c r="J745">
        <f>0.00001*Table13[[#This Row],[budget]]</f>
        <v>130</v>
      </c>
      <c r="K745" s="1">
        <f>0</f>
        <v>0</v>
      </c>
    </row>
    <row r="746" spans="1:11" x14ac:dyDescent="0.35">
      <c r="A746">
        <v>44134898</v>
      </c>
      <c r="B746" t="s">
        <v>12346</v>
      </c>
      <c r="C746">
        <v>72803</v>
      </c>
      <c r="D746">
        <v>171</v>
      </c>
      <c r="E746" t="s">
        <v>37</v>
      </c>
      <c r="F746">
        <v>13000000</v>
      </c>
      <c r="G746">
        <v>7.3</v>
      </c>
      <c r="H746">
        <f>Table13[[#This Row],[budget]]-Table13[[#This Row],[gross]]</f>
        <v>-31134898</v>
      </c>
      <c r="I746">
        <v>33000</v>
      </c>
      <c r="J746">
        <f>0.00001*Table13[[#This Row],[budget]]</f>
        <v>130</v>
      </c>
      <c r="K746" s="1">
        <f>0</f>
        <v>0</v>
      </c>
    </row>
    <row r="747" spans="1:11" x14ac:dyDescent="0.35">
      <c r="A747">
        <v>21078145</v>
      </c>
      <c r="B747" t="s">
        <v>12565</v>
      </c>
      <c r="C747">
        <v>26493</v>
      </c>
      <c r="D747">
        <v>159</v>
      </c>
      <c r="E747" t="s">
        <v>37</v>
      </c>
      <c r="F747">
        <v>12500000</v>
      </c>
      <c r="G747">
        <v>7.3</v>
      </c>
      <c r="H747">
        <f>Table13[[#This Row],[budget]]-Table13[[#This Row],[gross]]</f>
        <v>-8578145</v>
      </c>
      <c r="I747">
        <v>0</v>
      </c>
      <c r="J747">
        <f>0.00001*Table13[[#This Row],[budget]]</f>
        <v>125.00000000000001</v>
      </c>
      <c r="K747" s="1">
        <f>0</f>
        <v>0</v>
      </c>
    </row>
    <row r="748" spans="1:11" x14ac:dyDescent="0.35">
      <c r="A748">
        <v>48092846</v>
      </c>
      <c r="B748" t="s">
        <v>12626</v>
      </c>
      <c r="C748">
        <v>61753</v>
      </c>
      <c r="D748">
        <v>133</v>
      </c>
      <c r="E748" t="s">
        <v>37</v>
      </c>
      <c r="F748">
        <v>12500000</v>
      </c>
      <c r="G748">
        <v>7.3</v>
      </c>
      <c r="H748">
        <f>Table13[[#This Row],[budget]]-Table13[[#This Row],[gross]]</f>
        <v>-35592846</v>
      </c>
      <c r="I748">
        <v>5000</v>
      </c>
      <c r="J748">
        <f>0.00001*Table13[[#This Row],[budget]]</f>
        <v>125.00000000000001</v>
      </c>
      <c r="K748" s="1">
        <f>0</f>
        <v>0</v>
      </c>
    </row>
    <row r="749" spans="1:11" x14ac:dyDescent="0.35">
      <c r="A749">
        <v>860002</v>
      </c>
      <c r="B749" t="s">
        <v>12946</v>
      </c>
      <c r="C749">
        <v>6454</v>
      </c>
      <c r="D749">
        <v>43</v>
      </c>
      <c r="E749" t="s">
        <v>37</v>
      </c>
      <c r="F749">
        <v>12000000</v>
      </c>
      <c r="G749">
        <v>7.3</v>
      </c>
      <c r="H749">
        <f>Table13[[#This Row],[budget]]-Table13[[#This Row],[gross]]</f>
        <v>11139998</v>
      </c>
      <c r="I749">
        <v>0</v>
      </c>
      <c r="J749">
        <f>0.00001*Table13[[#This Row],[budget]]</f>
        <v>120.00000000000001</v>
      </c>
      <c r="K749" s="1">
        <f>0</f>
        <v>0</v>
      </c>
    </row>
    <row r="750" spans="1:11" x14ac:dyDescent="0.35">
      <c r="A750">
        <v>37766350</v>
      </c>
      <c r="B750" t="s">
        <v>13068</v>
      </c>
      <c r="C750">
        <v>19440</v>
      </c>
      <c r="D750">
        <v>56</v>
      </c>
      <c r="E750" t="s">
        <v>37</v>
      </c>
      <c r="F750">
        <v>11000000</v>
      </c>
      <c r="G750">
        <v>7.3</v>
      </c>
      <c r="H750">
        <f>Table13[[#This Row],[budget]]-Table13[[#This Row],[gross]]</f>
        <v>-26766350</v>
      </c>
      <c r="I750">
        <v>0</v>
      </c>
      <c r="J750">
        <f>0.00001*Table13[[#This Row],[budget]]</f>
        <v>110.00000000000001</v>
      </c>
      <c r="K750" s="1">
        <f>0</f>
        <v>0</v>
      </c>
    </row>
    <row r="751" spans="1:11" x14ac:dyDescent="0.35">
      <c r="A751">
        <v>13103828</v>
      </c>
      <c r="B751" t="s">
        <v>13108</v>
      </c>
      <c r="C751">
        <v>59982</v>
      </c>
      <c r="D751">
        <v>463</v>
      </c>
      <c r="E751" t="s">
        <v>37</v>
      </c>
      <c r="F751">
        <v>11000000</v>
      </c>
      <c r="G751">
        <v>7.3</v>
      </c>
      <c r="H751">
        <f>Table13[[#This Row],[budget]]-Table13[[#This Row],[gross]]</f>
        <v>-2103828</v>
      </c>
      <c r="I751">
        <v>5000</v>
      </c>
      <c r="J751">
        <f>0.00001*Table13[[#This Row],[budget]]</f>
        <v>110.00000000000001</v>
      </c>
      <c r="K751" s="1">
        <f>0</f>
        <v>0</v>
      </c>
    </row>
    <row r="752" spans="1:11" x14ac:dyDescent="0.35">
      <c r="A752">
        <v>33305037</v>
      </c>
      <c r="B752" t="s">
        <v>13112</v>
      </c>
      <c r="C752">
        <v>33856</v>
      </c>
      <c r="D752">
        <v>147</v>
      </c>
      <c r="E752" t="s">
        <v>37</v>
      </c>
      <c r="F752">
        <v>11000000</v>
      </c>
      <c r="G752">
        <v>7.3</v>
      </c>
      <c r="H752">
        <f>Table13[[#This Row],[budget]]-Table13[[#This Row],[gross]]</f>
        <v>-22305037</v>
      </c>
      <c r="I752">
        <v>34000</v>
      </c>
      <c r="J752">
        <f>0.00001*Table13[[#This Row],[budget]]</f>
        <v>110.00000000000001</v>
      </c>
      <c r="K752" s="1">
        <f>0</f>
        <v>0</v>
      </c>
    </row>
    <row r="753" spans="1:11" x14ac:dyDescent="0.35">
      <c r="A753">
        <v>47536959</v>
      </c>
      <c r="B753" t="s">
        <v>6682</v>
      </c>
      <c r="C753">
        <v>86956</v>
      </c>
      <c r="D753">
        <v>275</v>
      </c>
      <c r="E753" t="s">
        <v>37</v>
      </c>
      <c r="F753">
        <v>10000000</v>
      </c>
      <c r="G753">
        <v>7.3</v>
      </c>
      <c r="H753">
        <f>Table13[[#This Row],[budget]]-Table13[[#This Row],[gross]]</f>
        <v>-37536959</v>
      </c>
      <c r="I753">
        <v>12000</v>
      </c>
      <c r="J753">
        <f>0.00001*Table13[[#This Row],[budget]]</f>
        <v>100.00000000000001</v>
      </c>
      <c r="K753" s="1">
        <f>0</f>
        <v>0</v>
      </c>
    </row>
    <row r="754" spans="1:11" x14ac:dyDescent="0.35">
      <c r="A754">
        <v>46377022</v>
      </c>
      <c r="B754" t="s">
        <v>13282</v>
      </c>
      <c r="C754">
        <v>75306</v>
      </c>
      <c r="D754">
        <v>266</v>
      </c>
      <c r="E754" t="s">
        <v>37</v>
      </c>
      <c r="F754">
        <v>10000000</v>
      </c>
      <c r="G754">
        <v>7.3</v>
      </c>
      <c r="H754">
        <f>Table13[[#This Row],[budget]]-Table13[[#This Row],[gross]]</f>
        <v>-36377022</v>
      </c>
      <c r="I754">
        <v>48000</v>
      </c>
      <c r="J754">
        <f>0.00001*Table13[[#This Row],[budget]]</f>
        <v>100.00000000000001</v>
      </c>
      <c r="K754" s="1">
        <f>0</f>
        <v>0</v>
      </c>
    </row>
    <row r="755" spans="1:11" x14ac:dyDescent="0.35">
      <c r="A755">
        <v>5484375</v>
      </c>
      <c r="B755" t="s">
        <v>13557</v>
      </c>
      <c r="C755">
        <v>84641</v>
      </c>
      <c r="D755">
        <v>205</v>
      </c>
      <c r="E755" t="s">
        <v>37</v>
      </c>
      <c r="F755">
        <v>10000000</v>
      </c>
      <c r="G755">
        <v>7.3</v>
      </c>
      <c r="H755">
        <f>Table13[[#This Row],[budget]]-Table13[[#This Row],[gross]]</f>
        <v>4515625</v>
      </c>
      <c r="I755">
        <v>0</v>
      </c>
      <c r="J755">
        <f>0.00001*Table13[[#This Row],[budget]]</f>
        <v>100.00000000000001</v>
      </c>
      <c r="K755" s="1">
        <f>0</f>
        <v>0</v>
      </c>
    </row>
    <row r="756" spans="1:11" x14ac:dyDescent="0.35">
      <c r="A756">
        <v>1055654</v>
      </c>
      <c r="B756" t="s">
        <v>13598</v>
      </c>
      <c r="C756">
        <v>20426</v>
      </c>
      <c r="D756">
        <v>175</v>
      </c>
      <c r="E756" t="s">
        <v>37</v>
      </c>
      <c r="F756">
        <v>10000000</v>
      </c>
      <c r="G756">
        <v>7.3</v>
      </c>
      <c r="H756">
        <f>Table13[[#This Row],[budget]]-Table13[[#This Row],[gross]]</f>
        <v>8944346</v>
      </c>
      <c r="I756">
        <v>0</v>
      </c>
      <c r="J756">
        <f>0.00001*Table13[[#This Row],[budget]]</f>
        <v>100.00000000000001</v>
      </c>
      <c r="K756" s="1">
        <f>0</f>
        <v>0</v>
      </c>
    </row>
    <row r="757" spans="1:11" x14ac:dyDescent="0.35">
      <c r="A757">
        <v>228524</v>
      </c>
      <c r="B757" t="s">
        <v>13698</v>
      </c>
      <c r="C757">
        <v>8708</v>
      </c>
      <c r="D757">
        <v>56</v>
      </c>
      <c r="E757" t="s">
        <v>37</v>
      </c>
      <c r="F757">
        <v>4000000</v>
      </c>
      <c r="G757">
        <v>7.3</v>
      </c>
      <c r="H757">
        <f>Table13[[#This Row],[budget]]-Table13[[#This Row],[gross]]</f>
        <v>3771476</v>
      </c>
      <c r="I757">
        <v>345</v>
      </c>
      <c r="J757">
        <f>0.00001*Table13[[#This Row],[budget]]</f>
        <v>40</v>
      </c>
      <c r="K757" s="1">
        <f>0</f>
        <v>0</v>
      </c>
    </row>
    <row r="758" spans="1:11" x14ac:dyDescent="0.35">
      <c r="A758">
        <v>39462438</v>
      </c>
      <c r="B758" t="s">
        <v>13950</v>
      </c>
      <c r="C758">
        <v>67760</v>
      </c>
      <c r="D758">
        <v>226</v>
      </c>
      <c r="E758" t="s">
        <v>37</v>
      </c>
      <c r="F758">
        <v>7000000</v>
      </c>
      <c r="G758">
        <v>7.3</v>
      </c>
      <c r="H758">
        <f>Table13[[#This Row],[budget]]-Table13[[#This Row],[gross]]</f>
        <v>-32462438</v>
      </c>
      <c r="I758">
        <v>0</v>
      </c>
      <c r="J758">
        <f>0.00001*Table13[[#This Row],[budget]]</f>
        <v>70</v>
      </c>
      <c r="K758" s="1">
        <f>0</f>
        <v>0</v>
      </c>
    </row>
    <row r="759" spans="1:11" x14ac:dyDescent="0.35">
      <c r="A759">
        <v>14879556</v>
      </c>
      <c r="B759" t="s">
        <v>13965</v>
      </c>
      <c r="C759">
        <v>73640</v>
      </c>
      <c r="D759">
        <v>441</v>
      </c>
      <c r="E759" t="s">
        <v>37</v>
      </c>
      <c r="F759">
        <v>8000000</v>
      </c>
      <c r="G759">
        <v>7.3</v>
      </c>
      <c r="H759">
        <f>Table13[[#This Row],[budget]]-Table13[[#This Row],[gross]]</f>
        <v>-6879556</v>
      </c>
      <c r="I759">
        <v>0</v>
      </c>
      <c r="J759">
        <f>0.00001*Table13[[#This Row],[budget]]</f>
        <v>80</v>
      </c>
      <c r="K759" s="1">
        <f>0</f>
        <v>0</v>
      </c>
    </row>
    <row r="760" spans="1:11" x14ac:dyDescent="0.35">
      <c r="A760">
        <v>3442820</v>
      </c>
      <c r="B760" t="s">
        <v>14140</v>
      </c>
      <c r="C760">
        <v>31489</v>
      </c>
      <c r="D760">
        <v>140</v>
      </c>
      <c r="E760" t="s">
        <v>37</v>
      </c>
      <c r="F760">
        <v>8000000</v>
      </c>
      <c r="G760">
        <v>7.3</v>
      </c>
      <c r="H760">
        <f>Table13[[#This Row],[budget]]-Table13[[#This Row],[gross]]</f>
        <v>4557180</v>
      </c>
      <c r="I760">
        <v>0</v>
      </c>
      <c r="J760">
        <f>0.00001*Table13[[#This Row],[budget]]</f>
        <v>80</v>
      </c>
      <c r="K760" s="1">
        <f>0</f>
        <v>0</v>
      </c>
    </row>
    <row r="761" spans="1:11" x14ac:dyDescent="0.35">
      <c r="A761">
        <v>3205244</v>
      </c>
      <c r="B761" t="s">
        <v>14144</v>
      </c>
      <c r="C761">
        <v>23629</v>
      </c>
      <c r="D761">
        <v>141</v>
      </c>
      <c r="E761" t="s">
        <v>37</v>
      </c>
      <c r="F761">
        <v>10000000</v>
      </c>
      <c r="G761">
        <v>7.3</v>
      </c>
      <c r="H761">
        <f>Table13[[#This Row],[budget]]-Table13[[#This Row],[gross]]</f>
        <v>6794756</v>
      </c>
      <c r="I761">
        <v>0</v>
      </c>
      <c r="J761">
        <f>0.00001*Table13[[#This Row],[budget]]</f>
        <v>100.00000000000001</v>
      </c>
      <c r="K761" s="1">
        <f>0</f>
        <v>0</v>
      </c>
    </row>
    <row r="762" spans="1:11" x14ac:dyDescent="0.35">
      <c r="A762">
        <v>12574715</v>
      </c>
      <c r="B762" t="s">
        <v>14275</v>
      </c>
      <c r="C762">
        <v>112138</v>
      </c>
      <c r="D762">
        <v>237</v>
      </c>
      <c r="E762" t="s">
        <v>37</v>
      </c>
      <c r="F762">
        <v>4500000</v>
      </c>
      <c r="G762">
        <v>7.3</v>
      </c>
      <c r="H762">
        <f>Table13[[#This Row],[budget]]-Table13[[#This Row],[gross]]</f>
        <v>-8074715</v>
      </c>
      <c r="I762">
        <v>12000</v>
      </c>
      <c r="J762">
        <f>0.00001*Table13[[#This Row],[budget]]</f>
        <v>45.000000000000007</v>
      </c>
      <c r="K762" s="1">
        <f>0</f>
        <v>0</v>
      </c>
    </row>
    <row r="763" spans="1:11" x14ac:dyDescent="0.35">
      <c r="A763">
        <v>144812796</v>
      </c>
      <c r="B763" t="s">
        <v>361</v>
      </c>
      <c r="C763">
        <v>362933</v>
      </c>
      <c r="D763">
        <v>753</v>
      </c>
      <c r="E763" t="s">
        <v>37</v>
      </c>
      <c r="F763">
        <v>105000000</v>
      </c>
      <c r="G763">
        <v>7.3</v>
      </c>
      <c r="H763">
        <f>Table13[[#This Row],[budget]]-Table13[[#This Row],[gross]]</f>
        <v>-39812796</v>
      </c>
      <c r="I763">
        <v>115000</v>
      </c>
      <c r="J763">
        <f>0.00001*Table13[[#This Row],[budget]]</f>
        <v>1050</v>
      </c>
      <c r="K763" s="1">
        <f>0</f>
        <v>0</v>
      </c>
    </row>
    <row r="764" spans="1:11" x14ac:dyDescent="0.35">
      <c r="A764">
        <v>17474107</v>
      </c>
      <c r="B764" t="s">
        <v>14417</v>
      </c>
      <c r="C764">
        <v>56605</v>
      </c>
      <c r="D764">
        <v>89</v>
      </c>
      <c r="E764" t="s">
        <v>37</v>
      </c>
      <c r="F764">
        <v>7000000</v>
      </c>
      <c r="G764">
        <v>7.3</v>
      </c>
      <c r="H764">
        <f>Table13[[#This Row],[budget]]-Table13[[#This Row],[gross]]</f>
        <v>-10474107</v>
      </c>
      <c r="I764">
        <v>23000</v>
      </c>
      <c r="J764">
        <f>0.00001*Table13[[#This Row],[budget]]</f>
        <v>70</v>
      </c>
      <c r="K764" s="1">
        <f>0</f>
        <v>0</v>
      </c>
    </row>
    <row r="765" spans="1:11" x14ac:dyDescent="0.35">
      <c r="A765">
        <v>41400000</v>
      </c>
      <c r="B765" t="s">
        <v>14555</v>
      </c>
      <c r="C765">
        <v>39451</v>
      </c>
      <c r="D765">
        <v>138</v>
      </c>
      <c r="E765" t="s">
        <v>37</v>
      </c>
      <c r="F765">
        <v>6900000</v>
      </c>
      <c r="G765">
        <v>7.3</v>
      </c>
      <c r="H765">
        <f>Table13[[#This Row],[budget]]-Table13[[#This Row],[gross]]</f>
        <v>-34500000</v>
      </c>
      <c r="I765">
        <v>0</v>
      </c>
      <c r="J765">
        <f>0.00001*Table13[[#This Row],[budget]]</f>
        <v>69</v>
      </c>
      <c r="K765" s="1">
        <f>0</f>
        <v>0</v>
      </c>
    </row>
    <row r="766" spans="1:11" x14ac:dyDescent="0.35">
      <c r="A766">
        <v>16842303</v>
      </c>
      <c r="B766" t="s">
        <v>14629</v>
      </c>
      <c r="C766">
        <v>59474</v>
      </c>
      <c r="D766">
        <v>418</v>
      </c>
      <c r="E766" t="s">
        <v>37</v>
      </c>
      <c r="F766">
        <v>6500000</v>
      </c>
      <c r="G766">
        <v>7.3</v>
      </c>
      <c r="H766">
        <f>Table13[[#This Row],[budget]]-Table13[[#This Row],[gross]]</f>
        <v>-10342303</v>
      </c>
      <c r="I766">
        <v>0</v>
      </c>
      <c r="J766">
        <f>0.00001*Table13[[#This Row],[budget]]</f>
        <v>65</v>
      </c>
      <c r="K766" s="1">
        <f>0</f>
        <v>0</v>
      </c>
    </row>
    <row r="767" spans="1:11" x14ac:dyDescent="0.35">
      <c r="A767">
        <v>4000304</v>
      </c>
      <c r="B767" t="s">
        <v>14648</v>
      </c>
      <c r="C767">
        <v>145395</v>
      </c>
      <c r="D767">
        <v>375</v>
      </c>
      <c r="E767" t="s">
        <v>37</v>
      </c>
      <c r="F767">
        <v>6500000</v>
      </c>
      <c r="G767">
        <v>7.3</v>
      </c>
      <c r="H767">
        <f>Table13[[#This Row],[budget]]-Table13[[#This Row],[gross]]</f>
        <v>2499696</v>
      </c>
      <c r="I767">
        <v>23000</v>
      </c>
      <c r="J767">
        <f>0.00001*Table13[[#This Row],[budget]]</f>
        <v>65</v>
      </c>
      <c r="K767" s="1">
        <f>0</f>
        <v>0</v>
      </c>
    </row>
    <row r="768" spans="1:11" x14ac:dyDescent="0.35">
      <c r="A768">
        <v>5359774</v>
      </c>
      <c r="B768" t="s">
        <v>14831</v>
      </c>
      <c r="C768">
        <v>64794</v>
      </c>
      <c r="D768">
        <v>131</v>
      </c>
      <c r="E768" t="s">
        <v>37</v>
      </c>
      <c r="F768">
        <v>6000000</v>
      </c>
      <c r="G768">
        <v>7.3</v>
      </c>
      <c r="H768">
        <f>Table13[[#This Row],[budget]]-Table13[[#This Row],[gross]]</f>
        <v>640226</v>
      </c>
      <c r="I768">
        <v>17000</v>
      </c>
      <c r="J768">
        <f>0.00001*Table13[[#This Row],[budget]]</f>
        <v>60.000000000000007</v>
      </c>
      <c r="K768" s="1">
        <f>0</f>
        <v>0</v>
      </c>
    </row>
    <row r="769" spans="1:11" x14ac:dyDescent="0.35">
      <c r="A769">
        <v>71897215</v>
      </c>
      <c r="B769" t="s">
        <v>15054</v>
      </c>
      <c r="C769">
        <v>126893</v>
      </c>
      <c r="D769">
        <v>440</v>
      </c>
      <c r="E769" t="s">
        <v>37</v>
      </c>
      <c r="F769">
        <v>15000000</v>
      </c>
      <c r="G769">
        <v>7.3</v>
      </c>
      <c r="H769">
        <f>Table13[[#This Row],[budget]]-Table13[[#This Row],[gross]]</f>
        <v>-56897215</v>
      </c>
      <c r="I769">
        <v>33000</v>
      </c>
      <c r="J769">
        <f>0.00001*Table13[[#This Row],[budget]]</f>
        <v>150</v>
      </c>
      <c r="K769" s="1">
        <f>0</f>
        <v>0</v>
      </c>
    </row>
    <row r="770" spans="1:11" x14ac:dyDescent="0.35">
      <c r="A770">
        <v>34468224</v>
      </c>
      <c r="B770" t="s">
        <v>15103</v>
      </c>
      <c r="C770">
        <v>105568</v>
      </c>
      <c r="D770">
        <v>533</v>
      </c>
      <c r="E770" t="s">
        <v>37</v>
      </c>
      <c r="F770">
        <v>4500000</v>
      </c>
      <c r="G770">
        <v>7.3</v>
      </c>
      <c r="H770">
        <f>Table13[[#This Row],[budget]]-Table13[[#This Row],[gross]]</f>
        <v>-29968224</v>
      </c>
      <c r="I770">
        <v>0</v>
      </c>
      <c r="J770">
        <f>0.00001*Table13[[#This Row],[budget]]</f>
        <v>45.000000000000007</v>
      </c>
      <c r="K770" s="1">
        <f>0</f>
        <v>0</v>
      </c>
    </row>
    <row r="771" spans="1:11" x14ac:dyDescent="0.35">
      <c r="A771">
        <v>14821531</v>
      </c>
      <c r="B771" t="s">
        <v>15177</v>
      </c>
      <c r="C771">
        <v>6915</v>
      </c>
      <c r="D771">
        <v>209</v>
      </c>
      <c r="E771" t="s">
        <v>37</v>
      </c>
      <c r="F771">
        <v>6000000</v>
      </c>
      <c r="G771">
        <v>7.3</v>
      </c>
      <c r="H771">
        <f>Table13[[#This Row],[budget]]-Table13[[#This Row],[gross]]</f>
        <v>-8821531</v>
      </c>
      <c r="I771">
        <v>599</v>
      </c>
      <c r="J771">
        <f>0.00001*Table13[[#This Row],[budget]]</f>
        <v>60.000000000000007</v>
      </c>
      <c r="K771" s="1">
        <f>0</f>
        <v>0</v>
      </c>
    </row>
    <row r="772" spans="1:11" x14ac:dyDescent="0.35">
      <c r="A772">
        <v>124720</v>
      </c>
      <c r="B772" t="s">
        <v>15368</v>
      </c>
      <c r="C772">
        <v>1560</v>
      </c>
      <c r="D772">
        <v>15</v>
      </c>
      <c r="E772" t="s">
        <v>37</v>
      </c>
      <c r="F772">
        <v>5000000</v>
      </c>
      <c r="G772">
        <v>7.3</v>
      </c>
      <c r="H772">
        <f>Table13[[#This Row],[budget]]-Table13[[#This Row],[gross]]</f>
        <v>4875280</v>
      </c>
      <c r="I772">
        <v>777</v>
      </c>
      <c r="J772">
        <f>0.00001*Table13[[#This Row],[budget]]</f>
        <v>50.000000000000007</v>
      </c>
      <c r="K772" s="1">
        <f>0</f>
        <v>0</v>
      </c>
    </row>
    <row r="773" spans="1:11" hidden="1" x14ac:dyDescent="0.35">
      <c r="A773">
        <v>10166502</v>
      </c>
      <c r="B773" t="s">
        <v>4242</v>
      </c>
      <c r="C773">
        <v>18209</v>
      </c>
      <c r="D773">
        <v>183</v>
      </c>
      <c r="E773" t="s">
        <v>4246</v>
      </c>
      <c r="F773">
        <v>80000000</v>
      </c>
      <c r="G773">
        <v>6.7</v>
      </c>
      <c r="H773">
        <f>Table13[[#This Row],[budget]]-Table13[[#This Row],[gross]]</f>
        <v>69833498</v>
      </c>
      <c r="I773">
        <v>0</v>
      </c>
      <c r="J773">
        <f>0.00001*Table13[[#This Row],[budget]]</f>
        <v>800.00000000000011</v>
      </c>
      <c r="K773" s="1">
        <f>0</f>
        <v>0</v>
      </c>
    </row>
    <row r="774" spans="1:11" x14ac:dyDescent="0.35">
      <c r="A774">
        <v>62549000</v>
      </c>
      <c r="B774" t="s">
        <v>15523</v>
      </c>
      <c r="C774">
        <v>41361</v>
      </c>
      <c r="D774">
        <v>148</v>
      </c>
      <c r="E774" t="s">
        <v>37</v>
      </c>
      <c r="F774">
        <v>2300000</v>
      </c>
      <c r="G774">
        <v>7.3</v>
      </c>
      <c r="H774">
        <f>Table13[[#This Row],[budget]]-Table13[[#This Row],[gross]]</f>
        <v>-60249000</v>
      </c>
      <c r="I774">
        <v>0</v>
      </c>
      <c r="J774">
        <f>0.00001*Table13[[#This Row],[budget]]</f>
        <v>23.000000000000004</v>
      </c>
      <c r="K774" s="1">
        <f>0</f>
        <v>0</v>
      </c>
    </row>
    <row r="775" spans="1:11" x14ac:dyDescent="0.35">
      <c r="A775">
        <v>13008928</v>
      </c>
      <c r="B775" t="s">
        <v>15574</v>
      </c>
      <c r="C775">
        <v>73501</v>
      </c>
      <c r="D775">
        <v>333</v>
      </c>
      <c r="E775" t="s">
        <v>37</v>
      </c>
      <c r="F775">
        <v>4000000</v>
      </c>
      <c r="G775">
        <v>7.3</v>
      </c>
      <c r="H775">
        <f>Table13[[#This Row],[budget]]-Table13[[#This Row],[gross]]</f>
        <v>-9008928</v>
      </c>
      <c r="I775">
        <v>27000</v>
      </c>
      <c r="J775">
        <f>0.00001*Table13[[#This Row],[budget]]</f>
        <v>40</v>
      </c>
      <c r="K775" s="1">
        <f>0</f>
        <v>0</v>
      </c>
    </row>
    <row r="776" spans="1:11" x14ac:dyDescent="0.35">
      <c r="A776">
        <v>3468572</v>
      </c>
      <c r="B776" t="s">
        <v>15633</v>
      </c>
      <c r="C776">
        <v>10073</v>
      </c>
      <c r="D776">
        <v>78</v>
      </c>
      <c r="E776" t="s">
        <v>37</v>
      </c>
      <c r="F776">
        <v>4000000</v>
      </c>
      <c r="G776">
        <v>7.3</v>
      </c>
      <c r="H776">
        <f>Table13[[#This Row],[budget]]-Table13[[#This Row],[gross]]</f>
        <v>531428</v>
      </c>
      <c r="I776">
        <v>816</v>
      </c>
      <c r="J776">
        <f>0.00001*Table13[[#This Row],[budget]]</f>
        <v>40</v>
      </c>
      <c r="K776" s="1">
        <f>0</f>
        <v>0</v>
      </c>
    </row>
    <row r="777" spans="1:11" x14ac:dyDescent="0.35">
      <c r="A777">
        <v>27900000</v>
      </c>
      <c r="B777" t="s">
        <v>15802</v>
      </c>
      <c r="C777">
        <v>74626</v>
      </c>
      <c r="D777">
        <v>157</v>
      </c>
      <c r="E777" t="s">
        <v>37</v>
      </c>
      <c r="F777">
        <v>3500000</v>
      </c>
      <c r="G777">
        <v>7.3</v>
      </c>
      <c r="H777">
        <f>Table13[[#This Row],[budget]]-Table13[[#This Row],[gross]]</f>
        <v>-24400000</v>
      </c>
      <c r="I777">
        <v>8000</v>
      </c>
      <c r="J777">
        <f>0.00001*Table13[[#This Row],[budget]]</f>
        <v>35</v>
      </c>
      <c r="K777" s="1">
        <f>0</f>
        <v>0</v>
      </c>
    </row>
    <row r="778" spans="1:11" x14ac:dyDescent="0.35">
      <c r="A778">
        <v>12784397</v>
      </c>
      <c r="B778" t="s">
        <v>16685</v>
      </c>
      <c r="C778">
        <v>70336</v>
      </c>
      <c r="D778">
        <v>269</v>
      </c>
      <c r="E778" t="s">
        <v>37</v>
      </c>
      <c r="F778">
        <v>1800000</v>
      </c>
      <c r="G778">
        <v>7.3</v>
      </c>
      <c r="H778">
        <f>Table13[[#This Row],[budget]]-Table13[[#This Row],[gross]]</f>
        <v>-10984397</v>
      </c>
      <c r="I778">
        <v>31000</v>
      </c>
      <c r="J778">
        <f>0.00001*Table13[[#This Row],[budget]]</f>
        <v>18</v>
      </c>
      <c r="K778" s="1">
        <f>0</f>
        <v>0</v>
      </c>
    </row>
    <row r="779" spans="1:11" x14ac:dyDescent="0.35">
      <c r="A779">
        <v>3050934</v>
      </c>
      <c r="B779" t="s">
        <v>16690</v>
      </c>
      <c r="C779">
        <v>2794</v>
      </c>
      <c r="D779">
        <v>78</v>
      </c>
      <c r="E779" t="s">
        <v>37</v>
      </c>
      <c r="F779">
        <v>1800000</v>
      </c>
      <c r="G779">
        <v>7.3</v>
      </c>
      <c r="H779">
        <f>Table13[[#This Row],[budget]]-Table13[[#This Row],[gross]]</f>
        <v>-1250934</v>
      </c>
      <c r="I779">
        <v>0</v>
      </c>
      <c r="J779">
        <f>0.00001*Table13[[#This Row],[budget]]</f>
        <v>18</v>
      </c>
      <c r="K779" s="1">
        <f>0</f>
        <v>0</v>
      </c>
    </row>
    <row r="780" spans="1:11" x14ac:dyDescent="0.35">
      <c r="A780">
        <v>16067035</v>
      </c>
      <c r="B780" t="s">
        <v>17045</v>
      </c>
      <c r="C780">
        <v>116642</v>
      </c>
      <c r="D780">
        <v>389</v>
      </c>
      <c r="E780" t="s">
        <v>37</v>
      </c>
      <c r="F780">
        <v>1100000</v>
      </c>
      <c r="G780">
        <v>7.3</v>
      </c>
      <c r="H780">
        <f>Table13[[#This Row],[budget]]-Table13[[#This Row],[gross]]</f>
        <v>-14967035</v>
      </c>
      <c r="I780">
        <v>5000</v>
      </c>
      <c r="J780">
        <f>0.00001*Table13[[#This Row],[budget]]</f>
        <v>11.000000000000002</v>
      </c>
      <c r="K780" s="1">
        <f>0</f>
        <v>0</v>
      </c>
    </row>
    <row r="781" spans="1:11" x14ac:dyDescent="0.35">
      <c r="A781">
        <v>144431</v>
      </c>
      <c r="B781" t="s">
        <v>17190</v>
      </c>
      <c r="C781">
        <v>1290</v>
      </c>
      <c r="D781">
        <v>13</v>
      </c>
      <c r="E781" t="s">
        <v>37</v>
      </c>
      <c r="F781">
        <v>1000000</v>
      </c>
      <c r="G781">
        <v>7.3</v>
      </c>
      <c r="H781">
        <f>Table13[[#This Row],[budget]]-Table13[[#This Row],[gross]]</f>
        <v>855569</v>
      </c>
      <c r="I781">
        <v>587</v>
      </c>
      <c r="J781">
        <f>0.00001*Table13[[#This Row],[budget]]</f>
        <v>10</v>
      </c>
      <c r="K781" s="1">
        <f>0</f>
        <v>0</v>
      </c>
    </row>
    <row r="782" spans="1:11" x14ac:dyDescent="0.35">
      <c r="A782">
        <v>985341</v>
      </c>
      <c r="B782" t="s">
        <v>17530</v>
      </c>
      <c r="C782">
        <v>3479</v>
      </c>
      <c r="D782">
        <v>87</v>
      </c>
      <c r="E782" t="s">
        <v>37</v>
      </c>
      <c r="F782">
        <v>500000</v>
      </c>
      <c r="G782">
        <v>7.3</v>
      </c>
      <c r="H782">
        <f>Table13[[#This Row],[budget]]-Table13[[#This Row],[gross]]</f>
        <v>-485341</v>
      </c>
      <c r="I782">
        <v>180</v>
      </c>
      <c r="J782">
        <f>0.00001*Table13[[#This Row],[budget]]</f>
        <v>5</v>
      </c>
      <c r="K782" s="1">
        <f>0</f>
        <v>0</v>
      </c>
    </row>
    <row r="783" spans="1:11" x14ac:dyDescent="0.35">
      <c r="A783">
        <v>603943</v>
      </c>
      <c r="B783" t="s">
        <v>17534</v>
      </c>
      <c r="C783">
        <v>26407</v>
      </c>
      <c r="D783">
        <v>154</v>
      </c>
      <c r="E783" t="s">
        <v>37</v>
      </c>
      <c r="F783">
        <v>500000</v>
      </c>
      <c r="G783">
        <v>7.3</v>
      </c>
      <c r="H783">
        <f>Table13[[#This Row],[budget]]-Table13[[#This Row],[gross]]</f>
        <v>-103943</v>
      </c>
      <c r="I783">
        <v>1000</v>
      </c>
      <c r="J783">
        <f>0.00001*Table13[[#This Row],[budget]]</f>
        <v>5</v>
      </c>
      <c r="K783" s="1">
        <f>0</f>
        <v>0</v>
      </c>
    </row>
    <row r="784" spans="1:11" x14ac:dyDescent="0.35">
      <c r="A784">
        <v>12006514</v>
      </c>
      <c r="B784" t="s">
        <v>17744</v>
      </c>
      <c r="C784">
        <v>114070</v>
      </c>
      <c r="D784">
        <v>500</v>
      </c>
      <c r="E784" t="s">
        <v>37</v>
      </c>
      <c r="F784">
        <v>250000</v>
      </c>
      <c r="G784">
        <v>7.3</v>
      </c>
      <c r="H784">
        <f>Table13[[#This Row],[budget]]-Table13[[#This Row],[gross]]</f>
        <v>-11756514</v>
      </c>
      <c r="I784">
        <v>0</v>
      </c>
      <c r="J784">
        <f>0.00001*Table13[[#This Row],[budget]]</f>
        <v>2.5</v>
      </c>
      <c r="K784" s="1">
        <f>0</f>
        <v>0</v>
      </c>
    </row>
    <row r="785" spans="1:11" x14ac:dyDescent="0.35">
      <c r="A785">
        <v>489220</v>
      </c>
      <c r="B785" t="s">
        <v>17772</v>
      </c>
      <c r="C785">
        <v>160511</v>
      </c>
      <c r="D785">
        <v>696</v>
      </c>
      <c r="E785" t="s">
        <v>37</v>
      </c>
      <c r="F785">
        <v>365000</v>
      </c>
      <c r="G785">
        <v>7.3</v>
      </c>
      <c r="H785">
        <f>Table13[[#This Row],[budget]]-Table13[[#This Row],[gross]]</f>
        <v>-124220</v>
      </c>
      <c r="I785">
        <v>11000</v>
      </c>
      <c r="J785">
        <f>0.00001*Table13[[#This Row],[budget]]</f>
        <v>3.6500000000000004</v>
      </c>
      <c r="K785" s="1">
        <f>0</f>
        <v>0</v>
      </c>
    </row>
    <row r="786" spans="1:11" x14ac:dyDescent="0.35">
      <c r="A786">
        <v>45661</v>
      </c>
      <c r="B786" t="s">
        <v>17799</v>
      </c>
      <c r="C786">
        <v>7148</v>
      </c>
      <c r="D786">
        <v>32</v>
      </c>
      <c r="E786" t="s">
        <v>37</v>
      </c>
      <c r="G786">
        <v>7.3</v>
      </c>
      <c r="H786">
        <f>Table13[[#This Row],[budget]]-Table13[[#This Row],[gross]]</f>
        <v>-45661</v>
      </c>
      <c r="I786">
        <v>773</v>
      </c>
      <c r="J786">
        <f>0.00001*Table13[[#This Row],[budget]]</f>
        <v>0</v>
      </c>
      <c r="K786" s="1">
        <f>0</f>
        <v>0</v>
      </c>
    </row>
    <row r="787" spans="1:11" x14ac:dyDescent="0.35">
      <c r="A787">
        <v>11529368</v>
      </c>
      <c r="B787" t="s">
        <v>17958</v>
      </c>
      <c r="C787">
        <v>85028</v>
      </c>
      <c r="D787">
        <v>404</v>
      </c>
      <c r="E787" t="s">
        <v>37</v>
      </c>
      <c r="F787">
        <v>65000</v>
      </c>
      <c r="G787">
        <v>7.3</v>
      </c>
      <c r="H787">
        <f>Table13[[#This Row],[budget]]-Table13[[#This Row],[gross]]</f>
        <v>-11464368</v>
      </c>
      <c r="I787">
        <v>0</v>
      </c>
      <c r="J787">
        <f>0.00001*Table13[[#This Row],[budget]]</f>
        <v>0.65</v>
      </c>
      <c r="K787" s="1">
        <f>0</f>
        <v>0</v>
      </c>
    </row>
    <row r="788" spans="1:11" x14ac:dyDescent="0.35">
      <c r="A788">
        <v>2856622</v>
      </c>
      <c r="B788" t="s">
        <v>18013</v>
      </c>
      <c r="C788">
        <v>11550</v>
      </c>
      <c r="D788">
        <v>197</v>
      </c>
      <c r="E788" t="s">
        <v>37</v>
      </c>
      <c r="F788">
        <v>25000</v>
      </c>
      <c r="G788">
        <v>7.3</v>
      </c>
      <c r="H788">
        <f>Table13[[#This Row],[budget]]-Table13[[#This Row],[gross]]</f>
        <v>-2831622</v>
      </c>
      <c r="I788">
        <v>489</v>
      </c>
      <c r="J788">
        <f>0.00001*Table13[[#This Row],[budget]]</f>
        <v>0.25</v>
      </c>
      <c r="K788" s="1">
        <f>0</f>
        <v>0</v>
      </c>
    </row>
    <row r="789" spans="1:11" x14ac:dyDescent="0.35">
      <c r="A789">
        <v>291021565</v>
      </c>
      <c r="B789" t="s">
        <v>137</v>
      </c>
      <c r="C789">
        <v>548573</v>
      </c>
      <c r="D789">
        <v>2536</v>
      </c>
      <c r="E789" t="s">
        <v>37</v>
      </c>
      <c r="F789">
        <v>225000000</v>
      </c>
      <c r="G789">
        <v>7.2</v>
      </c>
      <c r="H789">
        <f>Table13[[#This Row],[budget]]-Table13[[#This Row],[gross]]</f>
        <v>-66021565</v>
      </c>
      <c r="I789">
        <v>118000</v>
      </c>
      <c r="J789">
        <f>0.00001*Table13[[#This Row],[budget]]</f>
        <v>2250</v>
      </c>
      <c r="K789" s="1">
        <f>0</f>
        <v>0</v>
      </c>
    </row>
    <row r="790" spans="1:11" x14ac:dyDescent="0.35">
      <c r="A790">
        <v>218051260</v>
      </c>
      <c r="B790" t="s">
        <v>204</v>
      </c>
      <c r="C790">
        <v>316018</v>
      </c>
      <c r="D790">
        <v>2618</v>
      </c>
      <c r="E790" t="s">
        <v>37</v>
      </c>
      <c r="F790">
        <v>207000000</v>
      </c>
      <c r="G790">
        <v>7.2</v>
      </c>
      <c r="H790">
        <f>Table13[[#This Row],[budget]]-Table13[[#This Row],[gross]]</f>
        <v>-11051260</v>
      </c>
      <c r="I790">
        <v>0</v>
      </c>
      <c r="J790">
        <f>0.00001*Table13[[#This Row],[budget]]</f>
        <v>2070</v>
      </c>
      <c r="K790" s="1">
        <f>0</f>
        <v>0</v>
      </c>
    </row>
    <row r="791" spans="1:11" x14ac:dyDescent="0.35">
      <c r="A791">
        <v>408992272</v>
      </c>
      <c r="B791" t="s">
        <v>246</v>
      </c>
      <c r="C791">
        <v>557489</v>
      </c>
      <c r="D791">
        <v>1187</v>
      </c>
      <c r="E791" t="s">
        <v>37</v>
      </c>
      <c r="F791">
        <v>200000000</v>
      </c>
      <c r="G791">
        <v>7.2</v>
      </c>
      <c r="H791">
        <f>Table13[[#This Row],[budget]]-Table13[[#This Row],[gross]]</f>
        <v>-208992272</v>
      </c>
      <c r="I791">
        <v>95000</v>
      </c>
      <c r="J791">
        <f>0.00001*Table13[[#This Row],[budget]]</f>
        <v>2000.0000000000002</v>
      </c>
      <c r="K791" s="1">
        <f>0</f>
        <v>0</v>
      </c>
    </row>
    <row r="792" spans="1:11" x14ac:dyDescent="0.35">
      <c r="A792">
        <v>350034110</v>
      </c>
      <c r="B792" t="s">
        <v>331</v>
      </c>
      <c r="C792">
        <v>278232</v>
      </c>
      <c r="D792">
        <v>657</v>
      </c>
      <c r="E792" t="s">
        <v>37</v>
      </c>
      <c r="F792">
        <v>190000000</v>
      </c>
      <c r="G792">
        <v>7.2</v>
      </c>
      <c r="H792">
        <f>Table13[[#This Row],[budget]]-Table13[[#This Row],[gross]]</f>
        <v>-160034110</v>
      </c>
      <c r="I792">
        <v>94000</v>
      </c>
      <c r="J792">
        <f>0.00001*Table13[[#This Row],[budget]]</f>
        <v>1900.0000000000002</v>
      </c>
      <c r="K792" s="1">
        <f>0</f>
        <v>0</v>
      </c>
    </row>
    <row r="793" spans="1:11" x14ac:dyDescent="0.35">
      <c r="A793">
        <v>237282182</v>
      </c>
      <c r="B793" t="s">
        <v>394</v>
      </c>
      <c r="C793">
        <v>273556</v>
      </c>
      <c r="D793">
        <v>428</v>
      </c>
      <c r="E793" t="s">
        <v>37</v>
      </c>
      <c r="F793">
        <v>185000000</v>
      </c>
      <c r="G793">
        <v>7.2</v>
      </c>
      <c r="H793">
        <f>Table13[[#This Row],[budget]]-Table13[[#This Row],[gross]]</f>
        <v>-52282182</v>
      </c>
      <c r="I793">
        <v>39000</v>
      </c>
      <c r="J793">
        <f>0.00001*Table13[[#This Row],[budget]]</f>
        <v>1850.0000000000002</v>
      </c>
      <c r="K793" s="1">
        <f>0</f>
        <v>0</v>
      </c>
    </row>
    <row r="794" spans="1:11" x14ac:dyDescent="0.35">
      <c r="A794">
        <v>256386216</v>
      </c>
      <c r="B794" t="s">
        <v>756</v>
      </c>
      <c r="C794">
        <v>530870</v>
      </c>
      <c r="D794">
        <v>1413</v>
      </c>
      <c r="E794" t="s">
        <v>37</v>
      </c>
      <c r="F794">
        <v>150000000</v>
      </c>
      <c r="G794">
        <v>7.2</v>
      </c>
      <c r="H794">
        <f>Table13[[#This Row],[budget]]-Table13[[#This Row],[gross]]</f>
        <v>-106386216</v>
      </c>
      <c r="I794">
        <v>11000</v>
      </c>
      <c r="J794">
        <f>0.00001*Table13[[#This Row],[budget]]</f>
        <v>1500.0000000000002</v>
      </c>
      <c r="K794" s="1">
        <f>0</f>
        <v>0</v>
      </c>
    </row>
    <row r="795" spans="1:11" x14ac:dyDescent="0.35">
      <c r="A795">
        <v>281492479</v>
      </c>
      <c r="B795" t="s">
        <v>810</v>
      </c>
      <c r="C795">
        <v>421818</v>
      </c>
      <c r="D795">
        <v>2789</v>
      </c>
      <c r="E795" t="s">
        <v>37</v>
      </c>
      <c r="F795">
        <v>150000000</v>
      </c>
      <c r="G795">
        <v>7.2</v>
      </c>
      <c r="H795">
        <f>Table13[[#This Row],[budget]]-Table13[[#This Row],[gross]]</f>
        <v>-131492479</v>
      </c>
      <c r="I795">
        <v>0</v>
      </c>
      <c r="J795">
        <f>0.00001*Table13[[#This Row],[budget]]</f>
        <v>1500.0000000000002</v>
      </c>
      <c r="K795" s="1">
        <f>0</f>
        <v>0</v>
      </c>
    </row>
    <row r="796" spans="1:11" x14ac:dyDescent="0.35">
      <c r="A796">
        <v>133228348</v>
      </c>
      <c r="B796" t="s">
        <v>927</v>
      </c>
      <c r="C796">
        <v>381672</v>
      </c>
      <c r="D796">
        <v>1694</v>
      </c>
      <c r="E796" t="s">
        <v>37</v>
      </c>
      <c r="F796">
        <v>175000000</v>
      </c>
      <c r="G796">
        <v>7.2</v>
      </c>
      <c r="H796">
        <f>Table13[[#This Row],[budget]]-Table13[[#This Row],[gross]]</f>
        <v>41771652</v>
      </c>
      <c r="I796">
        <v>0</v>
      </c>
      <c r="J796">
        <f>0.00001*Table13[[#This Row],[budget]]</f>
        <v>1750.0000000000002</v>
      </c>
      <c r="K796" s="1">
        <f>0</f>
        <v>0</v>
      </c>
    </row>
    <row r="797" spans="1:11" x14ac:dyDescent="0.35">
      <c r="A797">
        <v>143523463</v>
      </c>
      <c r="B797" t="s">
        <v>966</v>
      </c>
      <c r="C797">
        <v>64322</v>
      </c>
      <c r="D797">
        <v>145</v>
      </c>
      <c r="E797" t="s">
        <v>37</v>
      </c>
      <c r="F797">
        <v>145000000</v>
      </c>
      <c r="G797">
        <v>7.2</v>
      </c>
      <c r="H797">
        <f>Table13[[#This Row],[budget]]-Table13[[#This Row],[gross]]</f>
        <v>1476537</v>
      </c>
      <c r="I797">
        <v>24000</v>
      </c>
      <c r="J797">
        <f>0.00001*Table13[[#This Row],[budget]]</f>
        <v>1450.0000000000002</v>
      </c>
      <c r="K797" s="1">
        <f>0</f>
        <v>0</v>
      </c>
    </row>
    <row r="798" spans="1:11" x14ac:dyDescent="0.35">
      <c r="A798">
        <v>123207194</v>
      </c>
      <c r="B798" t="s">
        <v>1113</v>
      </c>
      <c r="C798">
        <v>183208</v>
      </c>
      <c r="D798">
        <v>337</v>
      </c>
      <c r="E798" t="s">
        <v>37</v>
      </c>
      <c r="F798">
        <v>135000000</v>
      </c>
      <c r="G798">
        <v>7.2</v>
      </c>
      <c r="H798">
        <f>Table13[[#This Row],[budget]]-Table13[[#This Row],[gross]]</f>
        <v>11792806</v>
      </c>
      <c r="I798">
        <v>26000</v>
      </c>
      <c r="J798">
        <f>0.00001*Table13[[#This Row],[budget]]</f>
        <v>1350</v>
      </c>
      <c r="K798" s="1">
        <f>0</f>
        <v>0</v>
      </c>
    </row>
    <row r="799" spans="1:11" x14ac:dyDescent="0.35">
      <c r="A799">
        <v>134520804</v>
      </c>
      <c r="B799" t="s">
        <v>1560</v>
      </c>
      <c r="C799">
        <v>336235</v>
      </c>
      <c r="D799">
        <v>782</v>
      </c>
      <c r="E799" t="s">
        <v>37</v>
      </c>
      <c r="F799">
        <v>110000000</v>
      </c>
      <c r="G799">
        <v>7.2</v>
      </c>
      <c r="H799">
        <f>Table13[[#This Row],[budget]]-Table13[[#This Row],[gross]]</f>
        <v>-24520804</v>
      </c>
      <c r="I799">
        <v>0</v>
      </c>
      <c r="J799">
        <f>0.00001*Table13[[#This Row],[budget]]</f>
        <v>1100</v>
      </c>
      <c r="K799" s="1">
        <f>0</f>
        <v>0</v>
      </c>
    </row>
    <row r="800" spans="1:11" x14ac:dyDescent="0.35">
      <c r="A800">
        <v>47396698</v>
      </c>
      <c r="B800" t="s">
        <v>1590</v>
      </c>
      <c r="C800">
        <v>217373</v>
      </c>
      <c r="D800">
        <v>942</v>
      </c>
      <c r="E800" t="s">
        <v>37</v>
      </c>
      <c r="F800">
        <v>130000000</v>
      </c>
      <c r="G800">
        <v>7.2</v>
      </c>
      <c r="H800">
        <f>Table13[[#This Row],[budget]]-Table13[[#This Row],[gross]]</f>
        <v>82603302</v>
      </c>
      <c r="I800">
        <v>0</v>
      </c>
      <c r="J800">
        <f>0.00001*Table13[[#This Row],[budget]]</f>
        <v>1300</v>
      </c>
      <c r="K800" s="1">
        <f>0</f>
        <v>0</v>
      </c>
    </row>
    <row r="801" spans="1:11" x14ac:dyDescent="0.35">
      <c r="A801">
        <v>146282411</v>
      </c>
      <c r="B801" t="s">
        <v>1672</v>
      </c>
      <c r="C801">
        <v>190439</v>
      </c>
      <c r="D801">
        <v>351</v>
      </c>
      <c r="E801" t="s">
        <v>37</v>
      </c>
      <c r="F801">
        <v>115000000</v>
      </c>
      <c r="G801">
        <v>7.2</v>
      </c>
      <c r="H801">
        <f>Table13[[#This Row],[budget]]-Table13[[#This Row],[gross]]</f>
        <v>-31282411</v>
      </c>
      <c r="I801">
        <v>0</v>
      </c>
      <c r="J801">
        <f>0.00001*Table13[[#This Row],[budget]]</f>
        <v>1150</v>
      </c>
      <c r="K801" s="1">
        <f>0</f>
        <v>0</v>
      </c>
    </row>
    <row r="802" spans="1:11" x14ac:dyDescent="0.35">
      <c r="A802">
        <v>54700065</v>
      </c>
      <c r="B802" t="s">
        <v>1780</v>
      </c>
      <c r="C802">
        <v>221521</v>
      </c>
      <c r="D802">
        <v>1049</v>
      </c>
      <c r="E802" t="s">
        <v>37</v>
      </c>
      <c r="F802">
        <v>105000000</v>
      </c>
      <c r="G802">
        <v>7.2</v>
      </c>
      <c r="H802">
        <f>Table13[[#This Row],[budget]]-Table13[[#This Row],[gross]]</f>
        <v>50299935</v>
      </c>
      <c r="I802">
        <v>0</v>
      </c>
      <c r="J802">
        <f>0.00001*Table13[[#This Row],[budget]]</f>
        <v>1050</v>
      </c>
      <c r="K802" s="1">
        <f>0</f>
        <v>0</v>
      </c>
    </row>
    <row r="803" spans="1:11" x14ac:dyDescent="0.35">
      <c r="A803">
        <v>130174897</v>
      </c>
      <c r="B803" t="s">
        <v>1855</v>
      </c>
      <c r="C803">
        <v>27918</v>
      </c>
      <c r="D803">
        <v>155</v>
      </c>
      <c r="E803" t="s">
        <v>37</v>
      </c>
      <c r="F803">
        <v>99000000</v>
      </c>
      <c r="G803">
        <v>7.2</v>
      </c>
      <c r="H803">
        <f>Table13[[#This Row],[budget]]-Table13[[#This Row],[gross]]</f>
        <v>-31174897</v>
      </c>
      <c r="I803">
        <v>33000</v>
      </c>
      <c r="J803">
        <f>0.00001*Table13[[#This Row],[budget]]</f>
        <v>990.00000000000011</v>
      </c>
      <c r="K803" s="1">
        <f>0</f>
        <v>0</v>
      </c>
    </row>
    <row r="804" spans="1:11" x14ac:dyDescent="0.35">
      <c r="A804">
        <v>145771527</v>
      </c>
      <c r="B804" t="s">
        <v>2480</v>
      </c>
      <c r="C804">
        <v>117212</v>
      </c>
      <c r="D804">
        <v>367</v>
      </c>
      <c r="E804" t="s">
        <v>37</v>
      </c>
      <c r="F804">
        <v>80000000</v>
      </c>
      <c r="G804">
        <v>7.2</v>
      </c>
      <c r="H804">
        <f>Table13[[#This Row],[budget]]-Table13[[#This Row],[gross]]</f>
        <v>-65771527</v>
      </c>
      <c r="I804">
        <v>0</v>
      </c>
      <c r="J804">
        <f>0.00001*Table13[[#This Row],[budget]]</f>
        <v>800.00000000000011</v>
      </c>
      <c r="K804" s="1">
        <f>0</f>
        <v>0</v>
      </c>
    </row>
    <row r="805" spans="1:11" x14ac:dyDescent="0.35">
      <c r="A805">
        <v>95632614</v>
      </c>
      <c r="B805" t="s">
        <v>2562</v>
      </c>
      <c r="C805">
        <v>118483</v>
      </c>
      <c r="D805">
        <v>674</v>
      </c>
      <c r="E805" t="s">
        <v>37</v>
      </c>
      <c r="F805">
        <v>79000000</v>
      </c>
      <c r="G805">
        <v>7.2</v>
      </c>
      <c r="H805">
        <f>Table13[[#This Row],[budget]]-Table13[[#This Row],[gross]]</f>
        <v>-16632614</v>
      </c>
      <c r="I805">
        <v>0</v>
      </c>
      <c r="J805">
        <f>0.00001*Table13[[#This Row],[budget]]</f>
        <v>790.00000000000011</v>
      </c>
      <c r="K805" s="1">
        <f>0</f>
        <v>0</v>
      </c>
    </row>
    <row r="806" spans="1:11" x14ac:dyDescent="0.35">
      <c r="A806">
        <v>92930005</v>
      </c>
      <c r="B806" t="s">
        <v>2814</v>
      </c>
      <c r="C806">
        <v>204063</v>
      </c>
      <c r="D806">
        <v>764</v>
      </c>
      <c r="E806" t="s">
        <v>37</v>
      </c>
      <c r="F806">
        <v>78000000</v>
      </c>
      <c r="G806">
        <v>7.2</v>
      </c>
      <c r="H806">
        <f>Table13[[#This Row],[budget]]-Table13[[#This Row],[gross]]</f>
        <v>-14930005</v>
      </c>
      <c r="I806">
        <v>0</v>
      </c>
      <c r="J806">
        <f>0.00001*Table13[[#This Row],[budget]]</f>
        <v>780.00000000000011</v>
      </c>
      <c r="K806" s="1">
        <f>0</f>
        <v>0</v>
      </c>
    </row>
    <row r="807" spans="1:11" x14ac:dyDescent="0.35">
      <c r="A807">
        <v>94999143</v>
      </c>
      <c r="B807" t="s">
        <v>3053</v>
      </c>
      <c r="C807">
        <v>245152</v>
      </c>
      <c r="D807">
        <v>1344</v>
      </c>
      <c r="E807" t="s">
        <v>37</v>
      </c>
      <c r="F807">
        <v>75000000</v>
      </c>
      <c r="G807">
        <v>7.2</v>
      </c>
      <c r="H807">
        <f>Table13[[#This Row],[budget]]-Table13[[#This Row],[gross]]</f>
        <v>-19999143</v>
      </c>
      <c r="I807">
        <v>0</v>
      </c>
      <c r="J807">
        <f>0.00001*Table13[[#This Row],[budget]]</f>
        <v>750.00000000000011</v>
      </c>
      <c r="K807" s="1">
        <f>0</f>
        <v>0</v>
      </c>
    </row>
    <row r="808" spans="1:11" x14ac:dyDescent="0.35">
      <c r="A808">
        <v>436471036</v>
      </c>
      <c r="B808" t="s">
        <v>3161</v>
      </c>
      <c r="C808">
        <v>314630</v>
      </c>
      <c r="D808">
        <v>483</v>
      </c>
      <c r="E808" t="s">
        <v>37</v>
      </c>
      <c r="F808">
        <v>150000000</v>
      </c>
      <c r="G808">
        <v>7.2</v>
      </c>
      <c r="H808">
        <f>Table13[[#This Row],[budget]]-Table13[[#This Row],[gross]]</f>
        <v>-286471036</v>
      </c>
      <c r="I808">
        <v>0</v>
      </c>
      <c r="J808">
        <f>0.00001*Table13[[#This Row],[budget]]</f>
        <v>1500.0000000000002</v>
      </c>
      <c r="K808" s="1">
        <f>0</f>
        <v>0</v>
      </c>
    </row>
    <row r="809" spans="1:11" x14ac:dyDescent="0.35">
      <c r="A809">
        <v>244052771</v>
      </c>
      <c r="B809" t="s">
        <v>3166</v>
      </c>
      <c r="C809">
        <v>263853</v>
      </c>
      <c r="D809">
        <v>584</v>
      </c>
      <c r="E809" t="s">
        <v>37</v>
      </c>
      <c r="F809">
        <v>120000000</v>
      </c>
      <c r="G809">
        <v>7.2</v>
      </c>
      <c r="H809">
        <f>Table13[[#This Row],[budget]]-Table13[[#This Row],[gross]]</f>
        <v>-124052771</v>
      </c>
      <c r="I809">
        <v>0</v>
      </c>
      <c r="J809">
        <f>0.00001*Table13[[#This Row],[budget]]</f>
        <v>1200</v>
      </c>
      <c r="K809" s="1">
        <f>0</f>
        <v>0</v>
      </c>
    </row>
    <row r="810" spans="1:11" x14ac:dyDescent="0.35">
      <c r="A810">
        <v>79883359</v>
      </c>
      <c r="B810" t="s">
        <v>3259</v>
      </c>
      <c r="C810">
        <v>116159</v>
      </c>
      <c r="D810">
        <v>488</v>
      </c>
      <c r="E810" t="s">
        <v>37</v>
      </c>
      <c r="F810">
        <v>66000000</v>
      </c>
      <c r="G810">
        <v>7.2</v>
      </c>
      <c r="H810">
        <f>Table13[[#This Row],[budget]]-Table13[[#This Row],[gross]]</f>
        <v>-13883359</v>
      </c>
      <c r="I810">
        <v>28000</v>
      </c>
      <c r="J810">
        <f>0.00001*Table13[[#This Row],[budget]]</f>
        <v>660</v>
      </c>
      <c r="K810" s="1">
        <f>0</f>
        <v>0</v>
      </c>
    </row>
    <row r="811" spans="1:11" x14ac:dyDescent="0.35">
      <c r="A811">
        <v>617840</v>
      </c>
      <c r="B811" t="s">
        <v>3424</v>
      </c>
      <c r="C811">
        <v>52496</v>
      </c>
      <c r="D811">
        <v>172</v>
      </c>
      <c r="E811" t="s">
        <v>37</v>
      </c>
      <c r="F811">
        <v>70000000</v>
      </c>
      <c r="G811">
        <v>7.2</v>
      </c>
      <c r="H811">
        <f>Table13[[#This Row],[budget]]-Table13[[#This Row],[gross]]</f>
        <v>69382160</v>
      </c>
      <c r="I811">
        <v>29000</v>
      </c>
      <c r="J811">
        <f>0.00001*Table13[[#This Row],[budget]]</f>
        <v>700.00000000000011</v>
      </c>
      <c r="K811" s="1">
        <f>0</f>
        <v>0</v>
      </c>
    </row>
    <row r="812" spans="1:11" x14ac:dyDescent="0.35">
      <c r="A812">
        <v>115603980</v>
      </c>
      <c r="B812" t="s">
        <v>3537</v>
      </c>
      <c r="C812">
        <v>103589</v>
      </c>
      <c r="D812">
        <v>351</v>
      </c>
      <c r="E812" t="s">
        <v>37</v>
      </c>
      <c r="F812">
        <v>65000000</v>
      </c>
      <c r="G812">
        <v>7.2</v>
      </c>
      <c r="H812">
        <f>Table13[[#This Row],[budget]]-Table13[[#This Row],[gross]]</f>
        <v>-50603980</v>
      </c>
      <c r="I812">
        <v>35000</v>
      </c>
      <c r="J812">
        <f>0.00001*Table13[[#This Row],[budget]]</f>
        <v>650</v>
      </c>
      <c r="K812" s="1">
        <f>0</f>
        <v>0</v>
      </c>
    </row>
    <row r="813" spans="1:11" x14ac:dyDescent="0.35">
      <c r="A813">
        <v>106635996</v>
      </c>
      <c r="B813" t="s">
        <v>3797</v>
      </c>
      <c r="C813">
        <v>199025</v>
      </c>
      <c r="D813">
        <v>416</v>
      </c>
      <c r="E813" t="s">
        <v>37</v>
      </c>
      <c r="F813">
        <v>58000000</v>
      </c>
      <c r="G813">
        <v>7.2</v>
      </c>
      <c r="H813">
        <f>Table13[[#This Row],[budget]]-Table13[[#This Row],[gross]]</f>
        <v>-48635996</v>
      </c>
      <c r="I813">
        <v>0</v>
      </c>
      <c r="J813">
        <f>0.00001*Table13[[#This Row],[budget]]</f>
        <v>580</v>
      </c>
      <c r="K813" s="1">
        <f>0</f>
        <v>0</v>
      </c>
    </row>
    <row r="814" spans="1:11" x14ac:dyDescent="0.35">
      <c r="A814">
        <v>46975183</v>
      </c>
      <c r="B814" t="s">
        <v>4017</v>
      </c>
      <c r="C814">
        <v>256213</v>
      </c>
      <c r="D814">
        <v>338</v>
      </c>
      <c r="E814" t="s">
        <v>37</v>
      </c>
      <c r="F814">
        <v>61000000</v>
      </c>
      <c r="G814">
        <v>7.2</v>
      </c>
      <c r="H814">
        <f>Table13[[#This Row],[budget]]-Table13[[#This Row],[gross]]</f>
        <v>14024817</v>
      </c>
      <c r="I814">
        <v>0</v>
      </c>
      <c r="J814">
        <f>0.00001*Table13[[#This Row],[budget]]</f>
        <v>610</v>
      </c>
      <c r="K814" s="1">
        <f>0</f>
        <v>0</v>
      </c>
    </row>
    <row r="815" spans="1:11" x14ac:dyDescent="0.35">
      <c r="A815">
        <v>101530738</v>
      </c>
      <c r="B815" t="s">
        <v>4416</v>
      </c>
      <c r="C815">
        <v>229574</v>
      </c>
      <c r="D815">
        <v>436</v>
      </c>
      <c r="E815" t="s">
        <v>37</v>
      </c>
      <c r="F815">
        <v>55000000</v>
      </c>
      <c r="G815">
        <v>7.2</v>
      </c>
      <c r="H815">
        <f>Table13[[#This Row],[budget]]-Table13[[#This Row],[gross]]</f>
        <v>-46530738</v>
      </c>
      <c r="I815">
        <v>56000</v>
      </c>
      <c r="J815">
        <f>0.00001*Table13[[#This Row],[budget]]</f>
        <v>550</v>
      </c>
      <c r="K815" s="1">
        <f>0</f>
        <v>0</v>
      </c>
    </row>
    <row r="816" spans="1:11" x14ac:dyDescent="0.35">
      <c r="A816">
        <v>76137505</v>
      </c>
      <c r="B816" t="s">
        <v>4519</v>
      </c>
      <c r="C816">
        <v>49207</v>
      </c>
      <c r="D816">
        <v>174</v>
      </c>
      <c r="E816" t="s">
        <v>37</v>
      </c>
      <c r="F816">
        <v>55000000</v>
      </c>
      <c r="G816">
        <v>7.2</v>
      </c>
      <c r="H816">
        <f>Table13[[#This Row],[budget]]-Table13[[#This Row],[gross]]</f>
        <v>-21137505</v>
      </c>
      <c r="I816">
        <v>30000</v>
      </c>
      <c r="J816">
        <f>0.00001*Table13[[#This Row],[budget]]</f>
        <v>550</v>
      </c>
      <c r="K816" s="1">
        <f>0</f>
        <v>0</v>
      </c>
    </row>
    <row r="817" spans="1:11" x14ac:dyDescent="0.35">
      <c r="A817">
        <v>67263182</v>
      </c>
      <c r="B817" t="s">
        <v>5382</v>
      </c>
      <c r="C817">
        <v>218771</v>
      </c>
      <c r="D817">
        <v>651</v>
      </c>
      <c r="E817" t="s">
        <v>37</v>
      </c>
      <c r="F817">
        <v>46000000</v>
      </c>
      <c r="G817">
        <v>7.2</v>
      </c>
      <c r="H817">
        <f>Table13[[#This Row],[budget]]-Table13[[#This Row],[gross]]</f>
        <v>-21263182</v>
      </c>
      <c r="I817">
        <v>0</v>
      </c>
      <c r="J817">
        <f>0.00001*Table13[[#This Row],[budget]]</f>
        <v>460.00000000000006</v>
      </c>
      <c r="K817" s="1">
        <f>0</f>
        <v>0</v>
      </c>
    </row>
    <row r="818" spans="1:11" x14ac:dyDescent="0.35">
      <c r="A818">
        <v>67253092</v>
      </c>
      <c r="B818" t="s">
        <v>5487</v>
      </c>
      <c r="C818">
        <v>92702</v>
      </c>
      <c r="D818">
        <v>209</v>
      </c>
      <c r="E818" t="s">
        <v>37</v>
      </c>
      <c r="F818">
        <v>30000000</v>
      </c>
      <c r="G818">
        <v>7.2</v>
      </c>
      <c r="H818">
        <f>Table13[[#This Row],[budget]]-Table13[[#This Row],[gross]]</f>
        <v>-37253092</v>
      </c>
      <c r="I818">
        <v>0</v>
      </c>
      <c r="J818">
        <f>0.00001*Table13[[#This Row],[budget]]</f>
        <v>300</v>
      </c>
      <c r="K818" s="1">
        <f>0</f>
        <v>0</v>
      </c>
    </row>
    <row r="819" spans="1:11" x14ac:dyDescent="0.35">
      <c r="A819">
        <v>162792677</v>
      </c>
      <c r="B819" t="s">
        <v>5515</v>
      </c>
      <c r="C819">
        <v>211226</v>
      </c>
      <c r="D819">
        <v>317</v>
      </c>
      <c r="E819" t="s">
        <v>37</v>
      </c>
      <c r="F819">
        <v>120000000</v>
      </c>
      <c r="G819">
        <v>7.2</v>
      </c>
      <c r="H819">
        <f>Table13[[#This Row],[budget]]-Table13[[#This Row],[gross]]</f>
        <v>-42792677</v>
      </c>
      <c r="I819">
        <v>0</v>
      </c>
      <c r="J819">
        <f>0.00001*Table13[[#This Row],[budget]]</f>
        <v>1200</v>
      </c>
      <c r="K819" s="1">
        <f>0</f>
        <v>0</v>
      </c>
    </row>
    <row r="820" spans="1:11" x14ac:dyDescent="0.35">
      <c r="A820">
        <v>15523168</v>
      </c>
      <c r="B820" t="s">
        <v>5656</v>
      </c>
      <c r="C820">
        <v>132423</v>
      </c>
      <c r="D820">
        <v>349</v>
      </c>
      <c r="E820" t="s">
        <v>37</v>
      </c>
      <c r="F820">
        <v>45000000</v>
      </c>
      <c r="G820">
        <v>7.2</v>
      </c>
      <c r="H820">
        <f>Table13[[#This Row],[budget]]-Table13[[#This Row],[gross]]</f>
        <v>29476832</v>
      </c>
      <c r="I820">
        <v>15000</v>
      </c>
      <c r="J820">
        <f>0.00001*Table13[[#This Row],[budget]]</f>
        <v>450.00000000000006</v>
      </c>
      <c r="K820" s="1">
        <f>0</f>
        <v>0</v>
      </c>
    </row>
    <row r="821" spans="1:11" x14ac:dyDescent="0.35">
      <c r="A821">
        <v>138447667</v>
      </c>
      <c r="B821" t="s">
        <v>5787</v>
      </c>
      <c r="C821">
        <v>408302</v>
      </c>
      <c r="D821">
        <v>345</v>
      </c>
      <c r="E821" t="s">
        <v>37</v>
      </c>
      <c r="F821">
        <v>42000000</v>
      </c>
      <c r="G821">
        <v>7.2</v>
      </c>
      <c r="H821">
        <f>Table13[[#This Row],[budget]]-Table13[[#This Row],[gross]]</f>
        <v>-96447667</v>
      </c>
      <c r="I821">
        <v>39000</v>
      </c>
      <c r="J821">
        <f>0.00001*Table13[[#This Row],[budget]]</f>
        <v>420.00000000000006</v>
      </c>
      <c r="K821" s="1">
        <f>0</f>
        <v>0</v>
      </c>
    </row>
    <row r="822" spans="1:11" x14ac:dyDescent="0.35">
      <c r="A822">
        <v>90800000</v>
      </c>
      <c r="B822" t="s">
        <v>5930</v>
      </c>
      <c r="C822">
        <v>126907</v>
      </c>
      <c r="D822">
        <v>235</v>
      </c>
      <c r="E822" t="s">
        <v>37</v>
      </c>
      <c r="F822">
        <v>8000000</v>
      </c>
      <c r="G822">
        <v>7.2</v>
      </c>
      <c r="H822">
        <f>Table13[[#This Row],[budget]]-Table13[[#This Row],[gross]]</f>
        <v>-82800000</v>
      </c>
      <c r="I822">
        <v>0</v>
      </c>
      <c r="J822">
        <f>0.00001*Table13[[#This Row],[budget]]</f>
        <v>80</v>
      </c>
      <c r="K822" s="1">
        <f>0</f>
        <v>0</v>
      </c>
    </row>
    <row r="823" spans="1:11" x14ac:dyDescent="0.35">
      <c r="A823">
        <v>107458785</v>
      </c>
      <c r="B823" t="s">
        <v>5977</v>
      </c>
      <c r="C823">
        <v>71754</v>
      </c>
      <c r="D823">
        <v>166</v>
      </c>
      <c r="E823" t="s">
        <v>37</v>
      </c>
      <c r="F823">
        <v>40000000</v>
      </c>
      <c r="G823">
        <v>7.2</v>
      </c>
      <c r="H823">
        <f>Table13[[#This Row],[budget]]-Table13[[#This Row],[gross]]</f>
        <v>-67458785</v>
      </c>
      <c r="I823">
        <v>0</v>
      </c>
      <c r="J823">
        <f>0.00001*Table13[[#This Row],[budget]]</f>
        <v>400.00000000000006</v>
      </c>
      <c r="K823" s="1">
        <f>0</f>
        <v>0</v>
      </c>
    </row>
    <row r="824" spans="1:11" x14ac:dyDescent="0.35">
      <c r="A824">
        <v>75274748</v>
      </c>
      <c r="B824" t="s">
        <v>6036</v>
      </c>
      <c r="C824">
        <v>130661</v>
      </c>
      <c r="D824">
        <v>304</v>
      </c>
      <c r="E824" t="s">
        <v>37</v>
      </c>
      <c r="F824">
        <v>35000000</v>
      </c>
      <c r="G824">
        <v>7.2</v>
      </c>
      <c r="H824">
        <f>Table13[[#This Row],[budget]]-Table13[[#This Row],[gross]]</f>
        <v>-40274748</v>
      </c>
      <c r="I824">
        <v>54000</v>
      </c>
      <c r="J824">
        <f>0.00001*Table13[[#This Row],[budget]]</f>
        <v>350.00000000000006</v>
      </c>
      <c r="K824" s="1">
        <f>0</f>
        <v>0</v>
      </c>
    </row>
    <row r="825" spans="1:11" x14ac:dyDescent="0.35">
      <c r="A825">
        <v>115603980</v>
      </c>
      <c r="B825" t="s">
        <v>3537</v>
      </c>
      <c r="C825">
        <v>103589</v>
      </c>
      <c r="D825">
        <v>351</v>
      </c>
      <c r="E825" t="s">
        <v>37</v>
      </c>
      <c r="F825">
        <v>65000000</v>
      </c>
      <c r="G825">
        <v>7.2</v>
      </c>
      <c r="H825">
        <f>Table13[[#This Row],[budget]]-Table13[[#This Row],[gross]]</f>
        <v>-50603980</v>
      </c>
      <c r="I825">
        <v>35000</v>
      </c>
      <c r="J825">
        <f>0.00001*Table13[[#This Row],[budget]]</f>
        <v>650</v>
      </c>
      <c r="K825" s="1">
        <f>0</f>
        <v>0</v>
      </c>
    </row>
    <row r="826" spans="1:11" x14ac:dyDescent="0.35">
      <c r="A826">
        <v>44175394</v>
      </c>
      <c r="B826" t="s">
        <v>6207</v>
      </c>
      <c r="C826">
        <v>56509</v>
      </c>
      <c r="D826">
        <v>227</v>
      </c>
      <c r="E826" t="s">
        <v>37</v>
      </c>
      <c r="F826">
        <v>36000000</v>
      </c>
      <c r="G826">
        <v>7.2</v>
      </c>
      <c r="H826">
        <f>Table13[[#This Row],[budget]]-Table13[[#This Row],[gross]]</f>
        <v>-8175394</v>
      </c>
      <c r="I826">
        <v>0</v>
      </c>
      <c r="J826">
        <f>0.00001*Table13[[#This Row],[budget]]</f>
        <v>360.00000000000006</v>
      </c>
      <c r="K826" s="1">
        <f>0</f>
        <v>0</v>
      </c>
    </row>
    <row r="827" spans="1:11" x14ac:dyDescent="0.35">
      <c r="A827">
        <v>35183792</v>
      </c>
      <c r="B827" t="s">
        <v>6254</v>
      </c>
      <c r="C827">
        <v>68159</v>
      </c>
      <c r="D827">
        <v>209</v>
      </c>
      <c r="E827" t="s">
        <v>37</v>
      </c>
      <c r="F827">
        <v>38000000</v>
      </c>
      <c r="G827">
        <v>7.2</v>
      </c>
      <c r="H827">
        <f>Table13[[#This Row],[budget]]-Table13[[#This Row],[gross]]</f>
        <v>2816208</v>
      </c>
      <c r="I827">
        <v>0</v>
      </c>
      <c r="J827">
        <f>0.00001*Table13[[#This Row],[budget]]</f>
        <v>380.00000000000006</v>
      </c>
      <c r="K827" s="1">
        <f>0</f>
        <v>0</v>
      </c>
    </row>
    <row r="828" spans="1:11" x14ac:dyDescent="0.35">
      <c r="A828">
        <v>33508922</v>
      </c>
      <c r="B828" t="s">
        <v>6276</v>
      </c>
      <c r="C828">
        <v>95860</v>
      </c>
      <c r="D828">
        <v>660</v>
      </c>
      <c r="E828" t="s">
        <v>37</v>
      </c>
      <c r="F828">
        <v>40000000</v>
      </c>
      <c r="G828">
        <v>7.2</v>
      </c>
      <c r="H828">
        <f>Table13[[#This Row],[budget]]-Table13[[#This Row],[gross]]</f>
        <v>6491078</v>
      </c>
      <c r="I828">
        <v>16000</v>
      </c>
      <c r="J828">
        <f>0.00001*Table13[[#This Row],[budget]]</f>
        <v>400.00000000000006</v>
      </c>
      <c r="K828" s="1">
        <f>0</f>
        <v>0</v>
      </c>
    </row>
    <row r="829" spans="1:11" x14ac:dyDescent="0.35">
      <c r="A829">
        <v>59699513</v>
      </c>
      <c r="B829" t="s">
        <v>6974</v>
      </c>
      <c r="C829">
        <v>20827</v>
      </c>
      <c r="D829">
        <v>136</v>
      </c>
      <c r="E829" t="s">
        <v>37</v>
      </c>
      <c r="F829">
        <v>35000000</v>
      </c>
      <c r="G829">
        <v>7.2</v>
      </c>
      <c r="H829">
        <f>Table13[[#This Row],[budget]]-Table13[[#This Row],[gross]]</f>
        <v>-24699513</v>
      </c>
      <c r="I829">
        <v>0</v>
      </c>
      <c r="J829">
        <f>0.00001*Table13[[#This Row],[budget]]</f>
        <v>350.00000000000006</v>
      </c>
      <c r="K829" s="1">
        <f>0</f>
        <v>0</v>
      </c>
    </row>
    <row r="830" spans="1:11" x14ac:dyDescent="0.35">
      <c r="A830">
        <v>32000000</v>
      </c>
      <c r="B830" t="s">
        <v>7335</v>
      </c>
      <c r="C830">
        <v>36267</v>
      </c>
      <c r="D830">
        <v>150</v>
      </c>
      <c r="E830" t="s">
        <v>37</v>
      </c>
      <c r="F830">
        <v>30000000</v>
      </c>
      <c r="G830">
        <v>7.2</v>
      </c>
      <c r="H830">
        <f>Table13[[#This Row],[budget]]-Table13[[#This Row],[gross]]</f>
        <v>-2000000</v>
      </c>
      <c r="I830">
        <v>0</v>
      </c>
      <c r="J830">
        <f>0.00001*Table13[[#This Row],[budget]]</f>
        <v>300</v>
      </c>
      <c r="K830" s="1">
        <f>0</f>
        <v>0</v>
      </c>
    </row>
    <row r="831" spans="1:11" x14ac:dyDescent="0.35">
      <c r="A831">
        <v>48814909</v>
      </c>
      <c r="B831" t="s">
        <v>7486</v>
      </c>
      <c r="C831">
        <v>89424</v>
      </c>
      <c r="D831">
        <v>224</v>
      </c>
      <c r="E831" t="s">
        <v>37</v>
      </c>
      <c r="F831">
        <v>32000000</v>
      </c>
      <c r="G831">
        <v>7.2</v>
      </c>
      <c r="H831">
        <f>Table13[[#This Row],[budget]]-Table13[[#This Row],[gross]]</f>
        <v>-16814909</v>
      </c>
      <c r="I831">
        <v>0</v>
      </c>
      <c r="J831">
        <f>0.00001*Table13[[#This Row],[budget]]</f>
        <v>320</v>
      </c>
      <c r="K831" s="1">
        <f>0</f>
        <v>0</v>
      </c>
    </row>
    <row r="832" spans="1:11" x14ac:dyDescent="0.35">
      <c r="A832">
        <v>87100000</v>
      </c>
      <c r="B832" t="s">
        <v>7600</v>
      </c>
      <c r="C832">
        <v>52339</v>
      </c>
      <c r="D832">
        <v>200</v>
      </c>
      <c r="E832" t="s">
        <v>37</v>
      </c>
      <c r="F832">
        <v>31000000</v>
      </c>
      <c r="G832">
        <v>7.2</v>
      </c>
      <c r="H832">
        <f>Table13[[#This Row],[budget]]-Table13[[#This Row],[gross]]</f>
        <v>-56100000</v>
      </c>
      <c r="I832">
        <v>0</v>
      </c>
      <c r="J832">
        <f>0.00001*Table13[[#This Row],[budget]]</f>
        <v>310</v>
      </c>
      <c r="K832" s="1">
        <f>0</f>
        <v>0</v>
      </c>
    </row>
    <row r="833" spans="1:11" x14ac:dyDescent="0.35">
      <c r="A833">
        <v>170684505</v>
      </c>
      <c r="B833" t="s">
        <v>7638</v>
      </c>
      <c r="C833">
        <v>172080</v>
      </c>
      <c r="D833">
        <v>1017</v>
      </c>
      <c r="E833" t="s">
        <v>37</v>
      </c>
      <c r="F833">
        <v>45000000</v>
      </c>
      <c r="G833">
        <v>7.2</v>
      </c>
      <c r="H833">
        <f>Table13[[#This Row],[budget]]-Table13[[#This Row],[gross]]</f>
        <v>-125684505</v>
      </c>
      <c r="I833">
        <v>0</v>
      </c>
      <c r="J833">
        <f>0.00001*Table13[[#This Row],[budget]]</f>
        <v>450.00000000000006</v>
      </c>
      <c r="K833" s="1">
        <f>0</f>
        <v>0</v>
      </c>
    </row>
    <row r="834" spans="1:11" x14ac:dyDescent="0.35">
      <c r="A834">
        <v>121248145</v>
      </c>
      <c r="B834" t="s">
        <v>7653</v>
      </c>
      <c r="C834">
        <v>260981</v>
      </c>
      <c r="D834">
        <v>373</v>
      </c>
      <c r="E834" t="s">
        <v>37</v>
      </c>
      <c r="F834">
        <v>25000000</v>
      </c>
      <c r="G834">
        <v>7.2</v>
      </c>
      <c r="H834">
        <f>Table13[[#This Row],[budget]]-Table13[[#This Row],[gross]]</f>
        <v>-96248145</v>
      </c>
      <c r="I834">
        <v>0</v>
      </c>
      <c r="J834">
        <f>0.00001*Table13[[#This Row],[budget]]</f>
        <v>250.00000000000003</v>
      </c>
      <c r="K834" s="1">
        <f>0</f>
        <v>0</v>
      </c>
    </row>
    <row r="835" spans="1:11" x14ac:dyDescent="0.35">
      <c r="A835">
        <v>116631310</v>
      </c>
      <c r="B835" t="s">
        <v>7672</v>
      </c>
      <c r="C835">
        <v>87665</v>
      </c>
      <c r="D835">
        <v>323</v>
      </c>
      <c r="E835" t="s">
        <v>37</v>
      </c>
      <c r="F835">
        <v>30000000</v>
      </c>
      <c r="G835">
        <v>7.2</v>
      </c>
      <c r="H835">
        <f>Table13[[#This Row],[budget]]-Table13[[#This Row],[gross]]</f>
        <v>-86631310</v>
      </c>
      <c r="I835">
        <v>41000</v>
      </c>
      <c r="J835">
        <f>0.00001*Table13[[#This Row],[budget]]</f>
        <v>300</v>
      </c>
      <c r="K835" s="1">
        <f>0</f>
        <v>0</v>
      </c>
    </row>
    <row r="836" spans="1:11" x14ac:dyDescent="0.35">
      <c r="A836">
        <v>65010106</v>
      </c>
      <c r="B836" t="s">
        <v>7747</v>
      </c>
      <c r="C836">
        <v>107557</v>
      </c>
      <c r="D836">
        <v>612</v>
      </c>
      <c r="E836" t="s">
        <v>37</v>
      </c>
      <c r="F836">
        <v>30000000</v>
      </c>
      <c r="G836">
        <v>7.2</v>
      </c>
      <c r="H836">
        <f>Table13[[#This Row],[budget]]-Table13[[#This Row],[gross]]</f>
        <v>-35010106</v>
      </c>
      <c r="I836">
        <v>0</v>
      </c>
      <c r="J836">
        <f>0.00001*Table13[[#This Row],[budget]]</f>
        <v>300</v>
      </c>
      <c r="K836" s="1">
        <f>0</f>
        <v>0</v>
      </c>
    </row>
    <row r="837" spans="1:11" x14ac:dyDescent="0.35">
      <c r="A837">
        <v>62877175</v>
      </c>
      <c r="B837" t="s">
        <v>7776</v>
      </c>
      <c r="C837">
        <v>217507</v>
      </c>
      <c r="D837">
        <v>325</v>
      </c>
      <c r="E837" t="s">
        <v>37</v>
      </c>
      <c r="F837">
        <v>30000000</v>
      </c>
      <c r="G837">
        <v>7.2</v>
      </c>
      <c r="H837">
        <f>Table13[[#This Row],[budget]]-Table13[[#This Row],[gross]]</f>
        <v>-32877175</v>
      </c>
      <c r="I837">
        <v>0</v>
      </c>
      <c r="J837">
        <f>0.00001*Table13[[#This Row],[budget]]</f>
        <v>300</v>
      </c>
      <c r="K837" s="1">
        <f>0</f>
        <v>0</v>
      </c>
    </row>
    <row r="838" spans="1:11" x14ac:dyDescent="0.35">
      <c r="A838">
        <v>42478175</v>
      </c>
      <c r="B838" t="s">
        <v>7891</v>
      </c>
      <c r="C838">
        <v>93767</v>
      </c>
      <c r="D838">
        <v>209</v>
      </c>
      <c r="E838" t="s">
        <v>37</v>
      </c>
      <c r="F838">
        <v>25000000</v>
      </c>
      <c r="G838">
        <v>7.2</v>
      </c>
      <c r="H838">
        <f>Table13[[#This Row],[budget]]-Table13[[#This Row],[gross]]</f>
        <v>-17478175</v>
      </c>
      <c r="I838">
        <v>34000</v>
      </c>
      <c r="J838">
        <f>0.00001*Table13[[#This Row],[budget]]</f>
        <v>250.00000000000003</v>
      </c>
      <c r="K838" s="1">
        <f>0</f>
        <v>0</v>
      </c>
    </row>
    <row r="839" spans="1:11" x14ac:dyDescent="0.35">
      <c r="A839">
        <v>74888996</v>
      </c>
      <c r="B839" t="s">
        <v>8517</v>
      </c>
      <c r="C839">
        <v>55513</v>
      </c>
      <c r="D839">
        <v>188</v>
      </c>
      <c r="E839" t="s">
        <v>37</v>
      </c>
      <c r="F839">
        <v>30000000</v>
      </c>
      <c r="G839">
        <v>7.2</v>
      </c>
      <c r="H839">
        <f>Table13[[#This Row],[budget]]-Table13[[#This Row],[gross]]</f>
        <v>-44888996</v>
      </c>
      <c r="I839">
        <v>0</v>
      </c>
      <c r="J839">
        <f>0.00001*Table13[[#This Row],[budget]]</f>
        <v>300</v>
      </c>
      <c r="K839" s="1">
        <f>0</f>
        <v>0</v>
      </c>
    </row>
    <row r="840" spans="1:11" x14ac:dyDescent="0.35">
      <c r="A840">
        <v>100241322</v>
      </c>
      <c r="B840" t="s">
        <v>8629</v>
      </c>
      <c r="C840">
        <v>175524</v>
      </c>
      <c r="D840">
        <v>752</v>
      </c>
      <c r="E840" t="s">
        <v>37</v>
      </c>
      <c r="F840">
        <v>25000000</v>
      </c>
      <c r="G840">
        <v>7.2</v>
      </c>
      <c r="H840">
        <f>Table13[[#This Row],[budget]]-Table13[[#This Row],[gross]]</f>
        <v>-75241322</v>
      </c>
      <c r="I840">
        <v>0</v>
      </c>
      <c r="J840">
        <f>0.00001*Table13[[#This Row],[budget]]</f>
        <v>250.00000000000003</v>
      </c>
      <c r="K840" s="1">
        <f>0</f>
        <v>0</v>
      </c>
    </row>
    <row r="841" spans="1:11" x14ac:dyDescent="0.35">
      <c r="A841">
        <v>33200000</v>
      </c>
      <c r="B841" t="s">
        <v>8696</v>
      </c>
      <c r="C841">
        <v>28247</v>
      </c>
      <c r="D841">
        <v>149</v>
      </c>
      <c r="E841" t="s">
        <v>37</v>
      </c>
      <c r="F841">
        <v>26000000</v>
      </c>
      <c r="G841">
        <v>7.2</v>
      </c>
      <c r="H841">
        <f>Table13[[#This Row],[budget]]-Table13[[#This Row],[gross]]</f>
        <v>-7200000</v>
      </c>
      <c r="I841">
        <v>0</v>
      </c>
      <c r="J841">
        <f>0.00001*Table13[[#This Row],[budget]]</f>
        <v>260</v>
      </c>
      <c r="K841" s="1">
        <f>0</f>
        <v>0</v>
      </c>
    </row>
    <row r="842" spans="1:11" x14ac:dyDescent="0.35">
      <c r="A842">
        <v>82234139</v>
      </c>
      <c r="B842" t="s">
        <v>8883</v>
      </c>
      <c r="C842">
        <v>110390</v>
      </c>
      <c r="D842">
        <v>522</v>
      </c>
      <c r="E842" t="s">
        <v>37</v>
      </c>
      <c r="F842">
        <v>17000000</v>
      </c>
      <c r="G842">
        <v>7.2</v>
      </c>
      <c r="H842">
        <f>Table13[[#This Row],[budget]]-Table13[[#This Row],[gross]]</f>
        <v>-65234139</v>
      </c>
      <c r="I842">
        <v>6000</v>
      </c>
      <c r="J842">
        <f>0.00001*Table13[[#This Row],[budget]]</f>
        <v>170</v>
      </c>
      <c r="K842" s="1">
        <f>0</f>
        <v>0</v>
      </c>
    </row>
    <row r="843" spans="1:11" x14ac:dyDescent="0.35">
      <c r="A843">
        <v>84136909</v>
      </c>
      <c r="B843" t="s">
        <v>8904</v>
      </c>
      <c r="C843">
        <v>267921</v>
      </c>
      <c r="D843">
        <v>577</v>
      </c>
      <c r="E843" t="s">
        <v>37</v>
      </c>
      <c r="F843">
        <v>26000000</v>
      </c>
      <c r="G843">
        <v>7.2</v>
      </c>
      <c r="H843">
        <f>Table13[[#This Row],[budget]]-Table13[[#This Row],[gross]]</f>
        <v>-58136909</v>
      </c>
      <c r="I843">
        <v>0</v>
      </c>
      <c r="J843">
        <f>0.00001*Table13[[#This Row],[budget]]</f>
        <v>260</v>
      </c>
      <c r="K843" s="1">
        <f>0</f>
        <v>0</v>
      </c>
    </row>
    <row r="844" spans="1:11" x14ac:dyDescent="0.35">
      <c r="A844">
        <v>777423</v>
      </c>
      <c r="B844" t="s">
        <v>9314</v>
      </c>
      <c r="C844">
        <v>5841</v>
      </c>
      <c r="D844">
        <v>57</v>
      </c>
      <c r="E844" t="s">
        <v>37</v>
      </c>
      <c r="F844">
        <v>25000000</v>
      </c>
      <c r="G844">
        <v>7.2</v>
      </c>
      <c r="H844">
        <f>Table13[[#This Row],[budget]]-Table13[[#This Row],[gross]]</f>
        <v>24222577</v>
      </c>
      <c r="I844">
        <v>942</v>
      </c>
      <c r="J844">
        <f>0.00001*Table13[[#This Row],[budget]]</f>
        <v>250.00000000000003</v>
      </c>
      <c r="K844" s="1">
        <f>0</f>
        <v>0</v>
      </c>
    </row>
    <row r="845" spans="1:11" x14ac:dyDescent="0.35">
      <c r="A845">
        <v>70269171</v>
      </c>
      <c r="B845" t="s">
        <v>9358</v>
      </c>
      <c r="C845">
        <v>162130</v>
      </c>
      <c r="D845">
        <v>962</v>
      </c>
      <c r="E845" t="s">
        <v>37</v>
      </c>
      <c r="F845">
        <v>24000000</v>
      </c>
      <c r="G845">
        <v>7.2</v>
      </c>
      <c r="H845">
        <f>Table13[[#This Row],[budget]]-Table13[[#This Row],[gross]]</f>
        <v>-46269171</v>
      </c>
      <c r="I845">
        <v>0</v>
      </c>
      <c r="J845">
        <f>0.00001*Table13[[#This Row],[budget]]</f>
        <v>240.00000000000003</v>
      </c>
      <c r="K845" s="1">
        <f>0</f>
        <v>0</v>
      </c>
    </row>
    <row r="846" spans="1:11" hidden="1" x14ac:dyDescent="0.35">
      <c r="A846">
        <v>6167817</v>
      </c>
      <c r="B846" t="s">
        <v>4614</v>
      </c>
      <c r="C846">
        <v>62607</v>
      </c>
      <c r="D846">
        <v>239</v>
      </c>
      <c r="E846" t="s">
        <v>1417</v>
      </c>
      <c r="F846">
        <v>47000000</v>
      </c>
      <c r="G846">
        <v>7.7</v>
      </c>
      <c r="H846">
        <f>Table13[[#This Row],[budget]]-Table13[[#This Row],[gross]]</f>
        <v>40832183</v>
      </c>
      <c r="I846">
        <v>0</v>
      </c>
      <c r="J846">
        <f>0.00001*Table13[[#This Row],[budget]]</f>
        <v>470.00000000000006</v>
      </c>
      <c r="K846" s="1">
        <f>0</f>
        <v>0</v>
      </c>
    </row>
    <row r="847" spans="1:11" x14ac:dyDescent="0.35">
      <c r="A847">
        <v>74608545</v>
      </c>
      <c r="B847" t="s">
        <v>9381</v>
      </c>
      <c r="C847">
        <v>185258</v>
      </c>
      <c r="D847">
        <v>404</v>
      </c>
      <c r="E847" t="s">
        <v>37</v>
      </c>
      <c r="F847">
        <v>24000000</v>
      </c>
      <c r="G847">
        <v>7.2</v>
      </c>
      <c r="H847">
        <f>Table13[[#This Row],[budget]]-Table13[[#This Row],[gross]]</f>
        <v>-50608545</v>
      </c>
      <c r="I847">
        <v>0</v>
      </c>
      <c r="J847">
        <f>0.00001*Table13[[#This Row],[budget]]</f>
        <v>240.00000000000003</v>
      </c>
      <c r="K847" s="1">
        <f>0</f>
        <v>0</v>
      </c>
    </row>
    <row r="848" spans="1:11" x14ac:dyDescent="0.35">
      <c r="A848">
        <v>669276</v>
      </c>
      <c r="B848" t="s">
        <v>9453</v>
      </c>
      <c r="C848">
        <v>2541</v>
      </c>
      <c r="D848">
        <v>47</v>
      </c>
      <c r="E848" t="s">
        <v>37</v>
      </c>
      <c r="F848">
        <v>28000000</v>
      </c>
      <c r="G848">
        <v>7.2</v>
      </c>
      <c r="H848">
        <f>Table13[[#This Row],[budget]]-Table13[[#This Row],[gross]]</f>
        <v>27330724</v>
      </c>
      <c r="I848">
        <v>408</v>
      </c>
      <c r="J848">
        <f>0.00001*Table13[[#This Row],[budget]]</f>
        <v>280</v>
      </c>
      <c r="K848" s="1">
        <f>0</f>
        <v>0</v>
      </c>
    </row>
    <row r="849" spans="1:11" x14ac:dyDescent="0.35">
      <c r="A849">
        <v>218051260</v>
      </c>
      <c r="B849" t="s">
        <v>204</v>
      </c>
      <c r="C849">
        <v>316020</v>
      </c>
      <c r="D849">
        <v>2618</v>
      </c>
      <c r="E849" t="s">
        <v>37</v>
      </c>
      <c r="F849">
        <v>207000000</v>
      </c>
      <c r="G849">
        <v>7.2</v>
      </c>
      <c r="H849">
        <f>Table13[[#This Row],[budget]]-Table13[[#This Row],[gross]]</f>
        <v>-11051260</v>
      </c>
      <c r="I849">
        <v>0</v>
      </c>
      <c r="J849">
        <f>0.00001*Table13[[#This Row],[budget]]</f>
        <v>2070</v>
      </c>
      <c r="K849" s="1">
        <f>0</f>
        <v>0</v>
      </c>
    </row>
    <row r="850" spans="1:11" x14ac:dyDescent="0.35">
      <c r="A850">
        <v>10660147</v>
      </c>
      <c r="B850" t="s">
        <v>9549</v>
      </c>
      <c r="C850">
        <v>17740</v>
      </c>
      <c r="D850">
        <v>165</v>
      </c>
      <c r="E850" t="s">
        <v>37</v>
      </c>
      <c r="F850">
        <v>23000000</v>
      </c>
      <c r="G850">
        <v>7.2</v>
      </c>
      <c r="H850">
        <f>Table13[[#This Row],[budget]]-Table13[[#This Row],[gross]]</f>
        <v>12339853</v>
      </c>
      <c r="I850">
        <v>0</v>
      </c>
      <c r="J850">
        <f>0.00001*Table13[[#This Row],[budget]]</f>
        <v>230.00000000000003</v>
      </c>
      <c r="K850" s="1">
        <f>0</f>
        <v>0</v>
      </c>
    </row>
    <row r="851" spans="1:11" x14ac:dyDescent="0.35">
      <c r="A851">
        <v>24362501</v>
      </c>
      <c r="B851" t="s">
        <v>9778</v>
      </c>
      <c r="C851">
        <v>69980</v>
      </c>
      <c r="D851">
        <v>591</v>
      </c>
      <c r="E851" t="s">
        <v>37</v>
      </c>
      <c r="F851">
        <v>21500000</v>
      </c>
      <c r="G851">
        <v>7.2</v>
      </c>
      <c r="H851">
        <f>Table13[[#This Row],[budget]]-Table13[[#This Row],[gross]]</f>
        <v>-2862501</v>
      </c>
      <c r="I851">
        <v>0</v>
      </c>
      <c r="J851">
        <f>0.00001*Table13[[#This Row],[budget]]</f>
        <v>215.00000000000003</v>
      </c>
      <c r="K851" s="1">
        <f>0</f>
        <v>0</v>
      </c>
    </row>
    <row r="852" spans="1:11" x14ac:dyDescent="0.35">
      <c r="A852">
        <v>32774834</v>
      </c>
      <c r="B852" t="s">
        <v>10074</v>
      </c>
      <c r="C852">
        <v>136048</v>
      </c>
      <c r="D852">
        <v>700</v>
      </c>
      <c r="E852" t="s">
        <v>37</v>
      </c>
      <c r="F852">
        <v>30000000</v>
      </c>
      <c r="G852">
        <v>7.2</v>
      </c>
      <c r="H852">
        <f>Table13[[#This Row],[budget]]-Table13[[#This Row],[gross]]</f>
        <v>-2774834</v>
      </c>
      <c r="I852">
        <v>0</v>
      </c>
      <c r="J852">
        <f>0.00001*Table13[[#This Row],[budget]]</f>
        <v>300</v>
      </c>
      <c r="K852" s="1">
        <f>0</f>
        <v>0</v>
      </c>
    </row>
    <row r="853" spans="1:11" x14ac:dyDescent="0.35">
      <c r="A853">
        <v>12134420</v>
      </c>
      <c r="B853" t="s">
        <v>10372</v>
      </c>
      <c r="C853">
        <v>92237</v>
      </c>
      <c r="D853">
        <v>366</v>
      </c>
      <c r="E853" t="s">
        <v>37</v>
      </c>
      <c r="F853">
        <v>20000000</v>
      </c>
      <c r="G853">
        <v>7.2</v>
      </c>
      <c r="H853">
        <f>Table13[[#This Row],[budget]]-Table13[[#This Row],[gross]]</f>
        <v>7865580</v>
      </c>
      <c r="I853">
        <v>25000</v>
      </c>
      <c r="J853">
        <f>0.00001*Table13[[#This Row],[budget]]</f>
        <v>200.00000000000003</v>
      </c>
      <c r="K853" s="1">
        <f>0</f>
        <v>0</v>
      </c>
    </row>
    <row r="854" spans="1:11" x14ac:dyDescent="0.35">
      <c r="A854">
        <v>8855646</v>
      </c>
      <c r="B854" t="s">
        <v>10420</v>
      </c>
      <c r="C854">
        <v>49855</v>
      </c>
      <c r="D854">
        <v>117</v>
      </c>
      <c r="E854" t="s">
        <v>37</v>
      </c>
      <c r="F854">
        <v>21000000</v>
      </c>
      <c r="G854">
        <v>7.2</v>
      </c>
      <c r="H854">
        <f>Table13[[#This Row],[budget]]-Table13[[#This Row],[gross]]</f>
        <v>12144354</v>
      </c>
      <c r="I854">
        <v>10000</v>
      </c>
      <c r="J854">
        <f>0.00001*Table13[[#This Row],[budget]]</f>
        <v>210.00000000000003</v>
      </c>
      <c r="K854" s="1">
        <f>0</f>
        <v>0</v>
      </c>
    </row>
    <row r="855" spans="1:11" x14ac:dyDescent="0.35">
      <c r="A855">
        <v>6002756</v>
      </c>
      <c r="B855" t="s">
        <v>10494</v>
      </c>
      <c r="C855">
        <v>24997</v>
      </c>
      <c r="D855">
        <v>75</v>
      </c>
      <c r="E855" t="s">
        <v>37</v>
      </c>
      <c r="F855">
        <v>20000000</v>
      </c>
      <c r="G855">
        <v>7.2</v>
      </c>
      <c r="H855">
        <f>Table13[[#This Row],[budget]]-Table13[[#This Row],[gross]]</f>
        <v>13997244</v>
      </c>
      <c r="I855">
        <v>13000</v>
      </c>
      <c r="J855">
        <f>0.00001*Table13[[#This Row],[budget]]</f>
        <v>200.00000000000003</v>
      </c>
      <c r="K855" s="1">
        <f>0</f>
        <v>0</v>
      </c>
    </row>
    <row r="856" spans="1:11" x14ac:dyDescent="0.35">
      <c r="A856">
        <v>103001286</v>
      </c>
      <c r="B856" t="s">
        <v>10638</v>
      </c>
      <c r="C856">
        <v>222018</v>
      </c>
      <c r="D856">
        <v>869</v>
      </c>
      <c r="E856" t="s">
        <v>37</v>
      </c>
      <c r="F856">
        <v>15000000</v>
      </c>
      <c r="G856">
        <v>7.2</v>
      </c>
      <c r="H856">
        <f>Table13[[#This Row],[budget]]-Table13[[#This Row],[gross]]</f>
        <v>-88001286</v>
      </c>
      <c r="I856">
        <v>11000</v>
      </c>
      <c r="J856">
        <f>0.00001*Table13[[#This Row],[budget]]</f>
        <v>150</v>
      </c>
      <c r="K856" s="1">
        <f>0</f>
        <v>0</v>
      </c>
    </row>
    <row r="857" spans="1:11" x14ac:dyDescent="0.35">
      <c r="A857">
        <v>17750583</v>
      </c>
      <c r="B857" t="s">
        <v>10919</v>
      </c>
      <c r="C857">
        <v>93548</v>
      </c>
      <c r="D857">
        <v>307</v>
      </c>
      <c r="E857" t="s">
        <v>37</v>
      </c>
      <c r="F857">
        <v>30000000</v>
      </c>
      <c r="G857">
        <v>7.2</v>
      </c>
      <c r="H857">
        <f>Table13[[#This Row],[budget]]-Table13[[#This Row],[gross]]</f>
        <v>12249417</v>
      </c>
      <c r="I857">
        <v>23000</v>
      </c>
      <c r="J857">
        <f>0.00001*Table13[[#This Row],[budget]]</f>
        <v>300</v>
      </c>
      <c r="K857" s="1">
        <f>0</f>
        <v>0</v>
      </c>
    </row>
    <row r="858" spans="1:11" x14ac:dyDescent="0.35">
      <c r="A858">
        <v>676698</v>
      </c>
      <c r="B858" t="s">
        <v>11037</v>
      </c>
      <c r="C858">
        <v>26730</v>
      </c>
      <c r="D858">
        <v>180</v>
      </c>
      <c r="E858" t="s">
        <v>37</v>
      </c>
      <c r="F858">
        <v>18000000</v>
      </c>
      <c r="G858">
        <v>7.2</v>
      </c>
      <c r="H858">
        <f>Table13[[#This Row],[budget]]-Table13[[#This Row],[gross]]</f>
        <v>17323302</v>
      </c>
      <c r="I858">
        <v>2000</v>
      </c>
      <c r="J858">
        <f>0.00001*Table13[[#This Row],[budget]]</f>
        <v>180.00000000000003</v>
      </c>
      <c r="K858" s="1">
        <f>0</f>
        <v>0</v>
      </c>
    </row>
    <row r="859" spans="1:11" x14ac:dyDescent="0.35">
      <c r="A859">
        <v>64998368</v>
      </c>
      <c r="B859" t="s">
        <v>11170</v>
      </c>
      <c r="C859">
        <v>213898</v>
      </c>
      <c r="D859">
        <v>250</v>
      </c>
      <c r="E859" t="s">
        <v>37</v>
      </c>
      <c r="F859">
        <v>17000000</v>
      </c>
      <c r="G859">
        <v>7.2</v>
      </c>
      <c r="H859">
        <f>Table13[[#This Row],[budget]]-Table13[[#This Row],[gross]]</f>
        <v>-47998368</v>
      </c>
      <c r="I859">
        <v>36000</v>
      </c>
      <c r="J859">
        <f>0.00001*Table13[[#This Row],[budget]]</f>
        <v>170</v>
      </c>
      <c r="K859" s="1">
        <f>0</f>
        <v>0</v>
      </c>
    </row>
    <row r="860" spans="1:11" x14ac:dyDescent="0.35">
      <c r="A860">
        <v>23213577</v>
      </c>
      <c r="B860" t="s">
        <v>11374</v>
      </c>
      <c r="C860">
        <v>198111</v>
      </c>
      <c r="D860">
        <v>365</v>
      </c>
      <c r="E860" t="s">
        <v>37</v>
      </c>
      <c r="F860">
        <v>15500000</v>
      </c>
      <c r="G860">
        <v>7.2</v>
      </c>
      <c r="H860">
        <f>Table13[[#This Row],[budget]]-Table13[[#This Row],[gross]]</f>
        <v>-7713577</v>
      </c>
      <c r="I860">
        <v>14000</v>
      </c>
      <c r="J860">
        <f>0.00001*Table13[[#This Row],[budget]]</f>
        <v>155</v>
      </c>
      <c r="K860" s="1">
        <f>0</f>
        <v>0</v>
      </c>
    </row>
    <row r="861" spans="1:11" x14ac:dyDescent="0.35">
      <c r="A861">
        <v>16346122</v>
      </c>
      <c r="B861" t="s">
        <v>11383</v>
      </c>
      <c r="C861">
        <v>25549</v>
      </c>
      <c r="D861">
        <v>171</v>
      </c>
      <c r="E861" t="s">
        <v>37</v>
      </c>
      <c r="F861">
        <v>16000000</v>
      </c>
      <c r="G861">
        <v>7.2</v>
      </c>
      <c r="H861">
        <f>Table13[[#This Row],[budget]]-Table13[[#This Row],[gross]]</f>
        <v>-346122</v>
      </c>
      <c r="I861">
        <v>0</v>
      </c>
      <c r="J861">
        <f>0.00001*Table13[[#This Row],[budget]]</f>
        <v>160</v>
      </c>
      <c r="K861" s="1">
        <f>0</f>
        <v>0</v>
      </c>
    </row>
    <row r="862" spans="1:11" x14ac:dyDescent="0.35">
      <c r="A862">
        <v>19057024</v>
      </c>
      <c r="B862" t="s">
        <v>11401</v>
      </c>
      <c r="C862">
        <v>113963</v>
      </c>
      <c r="D862">
        <v>361</v>
      </c>
      <c r="E862" t="s">
        <v>37</v>
      </c>
      <c r="F862">
        <v>16000000</v>
      </c>
      <c r="G862">
        <v>7.2</v>
      </c>
      <c r="H862">
        <f>Table13[[#This Row],[budget]]-Table13[[#This Row],[gross]]</f>
        <v>-3057024</v>
      </c>
      <c r="I862">
        <v>24000</v>
      </c>
      <c r="J862">
        <f>0.00001*Table13[[#This Row],[budget]]</f>
        <v>160</v>
      </c>
      <c r="K862" s="1">
        <f>0</f>
        <v>0</v>
      </c>
    </row>
    <row r="863" spans="1:11" x14ac:dyDescent="0.35">
      <c r="A863">
        <v>5900000</v>
      </c>
      <c r="B863" t="s">
        <v>11438</v>
      </c>
      <c r="C863">
        <v>98629</v>
      </c>
      <c r="D863">
        <v>316</v>
      </c>
      <c r="E863" t="s">
        <v>37</v>
      </c>
      <c r="F863">
        <v>16000000</v>
      </c>
      <c r="G863">
        <v>7.2</v>
      </c>
      <c r="H863">
        <f>Table13[[#This Row],[budget]]-Table13[[#This Row],[gross]]</f>
        <v>10100000</v>
      </c>
      <c r="I863">
        <v>0</v>
      </c>
      <c r="J863">
        <f>0.00001*Table13[[#This Row],[budget]]</f>
        <v>160</v>
      </c>
      <c r="K863" s="1">
        <f>0</f>
        <v>0</v>
      </c>
    </row>
    <row r="864" spans="1:11" x14ac:dyDescent="0.35">
      <c r="A864">
        <v>2849142</v>
      </c>
      <c r="B864" t="s">
        <v>11442</v>
      </c>
      <c r="C864">
        <v>24104</v>
      </c>
      <c r="D864">
        <v>88</v>
      </c>
      <c r="E864" t="s">
        <v>37</v>
      </c>
      <c r="F864">
        <v>16000000</v>
      </c>
      <c r="G864">
        <v>7.2</v>
      </c>
      <c r="H864">
        <f>Table13[[#This Row],[budget]]-Table13[[#This Row],[gross]]</f>
        <v>13150858</v>
      </c>
      <c r="I864">
        <v>0</v>
      </c>
      <c r="J864">
        <f>0.00001*Table13[[#This Row],[budget]]</f>
        <v>160</v>
      </c>
      <c r="K864" s="1">
        <f>0</f>
        <v>0</v>
      </c>
    </row>
    <row r="865" spans="1:11" x14ac:dyDescent="0.35">
      <c r="A865">
        <v>27441122</v>
      </c>
      <c r="B865" t="s">
        <v>11718</v>
      </c>
      <c r="C865">
        <v>14322</v>
      </c>
      <c r="D865">
        <v>116</v>
      </c>
      <c r="E865" t="s">
        <v>37</v>
      </c>
      <c r="F865">
        <v>15000000</v>
      </c>
      <c r="G865">
        <v>7.2</v>
      </c>
      <c r="H865">
        <f>Table13[[#This Row],[budget]]-Table13[[#This Row],[gross]]</f>
        <v>-12441122</v>
      </c>
      <c r="I865">
        <v>0</v>
      </c>
      <c r="J865">
        <f>0.00001*Table13[[#This Row],[budget]]</f>
        <v>150</v>
      </c>
      <c r="K865" s="1">
        <f>0</f>
        <v>0</v>
      </c>
    </row>
    <row r="866" spans="1:11" x14ac:dyDescent="0.35">
      <c r="A866">
        <v>5306447</v>
      </c>
      <c r="B866" t="s">
        <v>11958</v>
      </c>
      <c r="C866">
        <v>58967</v>
      </c>
      <c r="D866">
        <v>169</v>
      </c>
      <c r="E866" t="s">
        <v>37</v>
      </c>
      <c r="F866">
        <v>15000000</v>
      </c>
      <c r="G866">
        <v>7.2</v>
      </c>
      <c r="H866">
        <f>Table13[[#This Row],[budget]]-Table13[[#This Row],[gross]]</f>
        <v>9693553</v>
      </c>
      <c r="I866">
        <v>10000</v>
      </c>
      <c r="J866">
        <f>0.00001*Table13[[#This Row],[budget]]</f>
        <v>150</v>
      </c>
      <c r="K866" s="1">
        <f>0</f>
        <v>0</v>
      </c>
    </row>
    <row r="867" spans="1:11" x14ac:dyDescent="0.35">
      <c r="A867">
        <v>2412045</v>
      </c>
      <c r="B867" t="s">
        <v>11990</v>
      </c>
      <c r="C867">
        <v>109873</v>
      </c>
      <c r="D867">
        <v>320</v>
      </c>
      <c r="E867" t="s">
        <v>37</v>
      </c>
      <c r="F867">
        <v>15000000</v>
      </c>
      <c r="G867">
        <v>7.2</v>
      </c>
      <c r="H867">
        <f>Table13[[#This Row],[budget]]-Table13[[#This Row],[gross]]</f>
        <v>12587955</v>
      </c>
      <c r="I867">
        <v>33000</v>
      </c>
      <c r="J867">
        <f>0.00001*Table13[[#This Row],[budget]]</f>
        <v>150</v>
      </c>
      <c r="K867" s="1">
        <f>0</f>
        <v>0</v>
      </c>
    </row>
    <row r="868" spans="1:11" x14ac:dyDescent="0.35">
      <c r="A868">
        <v>70001698</v>
      </c>
      <c r="B868" t="s">
        <v>12106</v>
      </c>
      <c r="C868">
        <v>76842</v>
      </c>
      <c r="D868">
        <v>173</v>
      </c>
      <c r="E868" t="s">
        <v>37</v>
      </c>
      <c r="F868">
        <v>14000000</v>
      </c>
      <c r="G868">
        <v>7.2</v>
      </c>
      <c r="H868">
        <f>Table13[[#This Row],[budget]]-Table13[[#This Row],[gross]]</f>
        <v>-56001698</v>
      </c>
      <c r="I868">
        <v>4000</v>
      </c>
      <c r="J868">
        <f>0.00001*Table13[[#This Row],[budget]]</f>
        <v>140</v>
      </c>
      <c r="K868" s="1">
        <f>0</f>
        <v>0</v>
      </c>
    </row>
    <row r="869" spans="1:11" x14ac:dyDescent="0.35">
      <c r="A869">
        <v>14989761</v>
      </c>
      <c r="B869" t="s">
        <v>12290</v>
      </c>
      <c r="C869">
        <v>185845</v>
      </c>
      <c r="D869">
        <v>284</v>
      </c>
      <c r="E869" t="s">
        <v>37</v>
      </c>
      <c r="F869">
        <v>15000000</v>
      </c>
      <c r="G869">
        <v>7.2</v>
      </c>
      <c r="H869">
        <f>Table13[[#This Row],[budget]]-Table13[[#This Row],[gross]]</f>
        <v>10239</v>
      </c>
      <c r="I869">
        <v>52000</v>
      </c>
      <c r="J869">
        <f>0.00001*Table13[[#This Row],[budget]]</f>
        <v>150</v>
      </c>
      <c r="K869" s="1">
        <f>0</f>
        <v>0</v>
      </c>
    </row>
    <row r="870" spans="1:11" x14ac:dyDescent="0.35">
      <c r="A870">
        <v>38176108</v>
      </c>
      <c r="B870" t="s">
        <v>12352</v>
      </c>
      <c r="C870">
        <v>222099</v>
      </c>
      <c r="D870">
        <v>549</v>
      </c>
      <c r="E870" t="s">
        <v>37</v>
      </c>
      <c r="F870">
        <v>16000000</v>
      </c>
      <c r="G870">
        <v>7.2</v>
      </c>
      <c r="H870">
        <f>Table13[[#This Row],[budget]]-Table13[[#This Row],[gross]]</f>
        <v>-22176108</v>
      </c>
      <c r="I870">
        <v>10000</v>
      </c>
      <c r="J870">
        <f>0.00001*Table13[[#This Row],[budget]]</f>
        <v>160</v>
      </c>
      <c r="K870" s="1">
        <f>0</f>
        <v>0</v>
      </c>
    </row>
    <row r="871" spans="1:11" x14ac:dyDescent="0.35">
      <c r="A871">
        <v>25592632</v>
      </c>
      <c r="B871" t="s">
        <v>12406</v>
      </c>
      <c r="C871">
        <v>220475</v>
      </c>
      <c r="D871">
        <v>1066</v>
      </c>
      <c r="E871" t="s">
        <v>37</v>
      </c>
      <c r="F871">
        <v>18000000</v>
      </c>
      <c r="G871">
        <v>7.2</v>
      </c>
      <c r="H871">
        <f>Table13[[#This Row],[budget]]-Table13[[#This Row],[gross]]</f>
        <v>-7592632</v>
      </c>
      <c r="I871">
        <v>20000</v>
      </c>
      <c r="J871">
        <f>0.00001*Table13[[#This Row],[budget]]</f>
        <v>180.00000000000003</v>
      </c>
      <c r="K871" s="1">
        <f>0</f>
        <v>0</v>
      </c>
    </row>
    <row r="872" spans="1:11" x14ac:dyDescent="0.35">
      <c r="A872">
        <v>447750</v>
      </c>
      <c r="B872" t="s">
        <v>12954</v>
      </c>
      <c r="C872">
        <v>18520</v>
      </c>
      <c r="D872">
        <v>133</v>
      </c>
      <c r="E872" t="s">
        <v>37</v>
      </c>
      <c r="F872">
        <v>10000000</v>
      </c>
      <c r="G872">
        <v>7.2</v>
      </c>
      <c r="H872">
        <f>Table13[[#This Row],[budget]]-Table13[[#This Row],[gross]]</f>
        <v>9552250</v>
      </c>
      <c r="I872">
        <v>0</v>
      </c>
      <c r="J872">
        <f>0.00001*Table13[[#This Row],[budget]]</f>
        <v>100.00000000000001</v>
      </c>
      <c r="K872" s="1">
        <f>0</f>
        <v>0</v>
      </c>
    </row>
    <row r="873" spans="1:11" x14ac:dyDescent="0.35">
      <c r="A873">
        <v>148170000</v>
      </c>
      <c r="B873" t="s">
        <v>13006</v>
      </c>
      <c r="C873">
        <v>142293</v>
      </c>
      <c r="D873">
        <v>245</v>
      </c>
      <c r="E873" t="s">
        <v>37</v>
      </c>
      <c r="F873">
        <v>11000000</v>
      </c>
      <c r="G873">
        <v>7.2</v>
      </c>
      <c r="H873">
        <f>Table13[[#This Row],[budget]]-Table13[[#This Row],[gross]]</f>
        <v>-137170000</v>
      </c>
      <c r="I873">
        <v>14000</v>
      </c>
      <c r="J873">
        <f>0.00001*Table13[[#This Row],[budget]]</f>
        <v>110.00000000000001</v>
      </c>
      <c r="K873" s="1">
        <f>0</f>
        <v>0</v>
      </c>
    </row>
    <row r="874" spans="1:11" x14ac:dyDescent="0.35">
      <c r="A874">
        <v>49797148</v>
      </c>
      <c r="B874" t="s">
        <v>13042</v>
      </c>
      <c r="C874">
        <v>49007</v>
      </c>
      <c r="D874">
        <v>97</v>
      </c>
      <c r="E874" t="s">
        <v>37</v>
      </c>
      <c r="F874">
        <v>11000000</v>
      </c>
      <c r="G874">
        <v>7.2</v>
      </c>
      <c r="H874">
        <f>Table13[[#This Row],[budget]]-Table13[[#This Row],[gross]]</f>
        <v>-38797148</v>
      </c>
      <c r="I874">
        <v>0</v>
      </c>
      <c r="J874">
        <f>0.00001*Table13[[#This Row],[budget]]</f>
        <v>110.00000000000001</v>
      </c>
      <c r="K874" s="1">
        <f>0</f>
        <v>0</v>
      </c>
    </row>
    <row r="875" spans="1:11" x14ac:dyDescent="0.35">
      <c r="A875">
        <v>25600000</v>
      </c>
      <c r="B875" t="s">
        <v>13356</v>
      </c>
      <c r="C875">
        <v>57363</v>
      </c>
      <c r="D875">
        <v>308</v>
      </c>
      <c r="E875" t="s">
        <v>37</v>
      </c>
      <c r="F875">
        <v>10000000</v>
      </c>
      <c r="G875">
        <v>7.2</v>
      </c>
      <c r="H875">
        <f>Table13[[#This Row],[budget]]-Table13[[#This Row],[gross]]</f>
        <v>-15600000</v>
      </c>
      <c r="I875">
        <v>10000</v>
      </c>
      <c r="J875">
        <f>0.00001*Table13[[#This Row],[budget]]</f>
        <v>100.00000000000001</v>
      </c>
      <c r="K875" s="1">
        <f>0</f>
        <v>0</v>
      </c>
    </row>
    <row r="876" spans="1:11" x14ac:dyDescent="0.35">
      <c r="A876">
        <v>1754319</v>
      </c>
      <c r="B876" t="s">
        <v>13626</v>
      </c>
      <c r="C876">
        <v>13174</v>
      </c>
      <c r="D876">
        <v>81</v>
      </c>
      <c r="E876" t="s">
        <v>37</v>
      </c>
      <c r="F876">
        <v>10000000</v>
      </c>
      <c r="G876">
        <v>7.2</v>
      </c>
      <c r="H876">
        <f>Table13[[#This Row],[budget]]-Table13[[#This Row],[gross]]</f>
        <v>8245681</v>
      </c>
      <c r="I876">
        <v>0</v>
      </c>
      <c r="J876">
        <f>0.00001*Table13[[#This Row],[budget]]</f>
        <v>100.00000000000001</v>
      </c>
      <c r="K876" s="1">
        <f>0</f>
        <v>0</v>
      </c>
    </row>
    <row r="877" spans="1:11" x14ac:dyDescent="0.35">
      <c r="A877">
        <v>1309849</v>
      </c>
      <c r="B877" t="s">
        <v>13637</v>
      </c>
      <c r="C877">
        <v>9395</v>
      </c>
      <c r="D877">
        <v>103</v>
      </c>
      <c r="E877" t="s">
        <v>37</v>
      </c>
      <c r="F877">
        <v>10000000</v>
      </c>
      <c r="G877">
        <v>7.2</v>
      </c>
      <c r="H877">
        <f>Table13[[#This Row],[budget]]-Table13[[#This Row],[gross]]</f>
        <v>8690151</v>
      </c>
      <c r="I877">
        <v>0</v>
      </c>
      <c r="J877">
        <f>0.00001*Table13[[#This Row],[budget]]</f>
        <v>100.00000000000001</v>
      </c>
      <c r="K877" s="1">
        <f>0</f>
        <v>0</v>
      </c>
    </row>
    <row r="878" spans="1:11" x14ac:dyDescent="0.35">
      <c r="A878">
        <v>1011054</v>
      </c>
      <c r="B878" t="s">
        <v>13659</v>
      </c>
      <c r="C878">
        <v>10585</v>
      </c>
      <c r="D878">
        <v>83</v>
      </c>
      <c r="E878" t="s">
        <v>37</v>
      </c>
      <c r="F878">
        <v>10000000</v>
      </c>
      <c r="G878">
        <v>7.2</v>
      </c>
      <c r="H878">
        <f>Table13[[#This Row],[budget]]-Table13[[#This Row],[gross]]</f>
        <v>8988946</v>
      </c>
      <c r="I878">
        <v>0</v>
      </c>
      <c r="J878">
        <f>0.00001*Table13[[#This Row],[budget]]</f>
        <v>100.00000000000001</v>
      </c>
      <c r="K878" s="1">
        <f>0</f>
        <v>0</v>
      </c>
    </row>
    <row r="879" spans="1:11" x14ac:dyDescent="0.35">
      <c r="A879">
        <v>90800000</v>
      </c>
      <c r="B879" t="s">
        <v>5930</v>
      </c>
      <c r="C879">
        <v>126916</v>
      </c>
      <c r="D879">
        <v>235</v>
      </c>
      <c r="E879" t="s">
        <v>37</v>
      </c>
      <c r="F879">
        <v>8000000</v>
      </c>
      <c r="G879">
        <v>7.2</v>
      </c>
      <c r="H879">
        <f>Table13[[#This Row],[budget]]-Table13[[#This Row],[gross]]</f>
        <v>-82800000</v>
      </c>
      <c r="I879">
        <v>0</v>
      </c>
      <c r="J879">
        <f>0.00001*Table13[[#This Row],[budget]]</f>
        <v>80</v>
      </c>
      <c r="K879" s="1">
        <f>0</f>
        <v>0</v>
      </c>
    </row>
    <row r="880" spans="1:11" x14ac:dyDescent="0.35">
      <c r="A880">
        <v>6350058</v>
      </c>
      <c r="B880" t="s">
        <v>14162</v>
      </c>
      <c r="C880">
        <v>106098</v>
      </c>
      <c r="D880">
        <v>150</v>
      </c>
      <c r="E880" t="s">
        <v>37</v>
      </c>
      <c r="F880">
        <v>8000000</v>
      </c>
      <c r="G880">
        <v>7.2</v>
      </c>
      <c r="H880">
        <f>Table13[[#This Row],[budget]]-Table13[[#This Row],[gross]]</f>
        <v>1649942</v>
      </c>
      <c r="I880">
        <v>20000</v>
      </c>
      <c r="J880">
        <f>0.00001*Table13[[#This Row],[budget]]</f>
        <v>80</v>
      </c>
      <c r="K880" s="1">
        <f>0</f>
        <v>0</v>
      </c>
    </row>
    <row r="881" spans="1:11" x14ac:dyDescent="0.35">
      <c r="A881">
        <v>1094798</v>
      </c>
      <c r="B881" t="s">
        <v>14166</v>
      </c>
      <c r="C881">
        <v>11158</v>
      </c>
      <c r="D881">
        <v>73</v>
      </c>
      <c r="E881" t="s">
        <v>37</v>
      </c>
      <c r="F881">
        <v>7200000</v>
      </c>
      <c r="G881">
        <v>7.2</v>
      </c>
      <c r="H881">
        <f>Table13[[#This Row],[budget]]-Table13[[#This Row],[gross]]</f>
        <v>6105202</v>
      </c>
      <c r="I881">
        <v>0</v>
      </c>
      <c r="J881">
        <f>0.00001*Table13[[#This Row],[budget]]</f>
        <v>72</v>
      </c>
      <c r="K881" s="1">
        <f>0</f>
        <v>0</v>
      </c>
    </row>
    <row r="882" spans="1:11" x14ac:dyDescent="0.35">
      <c r="A882">
        <v>10460089</v>
      </c>
      <c r="B882" t="s">
        <v>14284</v>
      </c>
      <c r="C882">
        <v>34098</v>
      </c>
      <c r="D882">
        <v>214</v>
      </c>
      <c r="E882" t="s">
        <v>37</v>
      </c>
      <c r="F882">
        <v>7500000</v>
      </c>
      <c r="G882">
        <v>7.2</v>
      </c>
      <c r="H882">
        <f>Table13[[#This Row],[budget]]-Table13[[#This Row],[gross]]</f>
        <v>-2960089</v>
      </c>
      <c r="I882">
        <v>1000</v>
      </c>
      <c r="J882">
        <f>0.00001*Table13[[#This Row],[budget]]</f>
        <v>75</v>
      </c>
      <c r="K882" s="1">
        <f>0</f>
        <v>0</v>
      </c>
    </row>
    <row r="883" spans="1:11" x14ac:dyDescent="0.35">
      <c r="A883">
        <v>1818681</v>
      </c>
      <c r="B883" t="s">
        <v>14320</v>
      </c>
      <c r="C883">
        <v>74435</v>
      </c>
      <c r="D883">
        <v>224</v>
      </c>
      <c r="E883" t="s">
        <v>37</v>
      </c>
      <c r="F883">
        <v>7300000</v>
      </c>
      <c r="G883">
        <v>7.2</v>
      </c>
      <c r="H883">
        <f>Table13[[#This Row],[budget]]-Table13[[#This Row],[gross]]</f>
        <v>5481319</v>
      </c>
      <c r="I883">
        <v>0</v>
      </c>
      <c r="J883">
        <f>0.00001*Table13[[#This Row],[budget]]</f>
        <v>73</v>
      </c>
      <c r="K883" s="1">
        <f>0</f>
        <v>0</v>
      </c>
    </row>
    <row r="884" spans="1:11" x14ac:dyDescent="0.35">
      <c r="A884">
        <v>25625110</v>
      </c>
      <c r="B884" t="s">
        <v>14380</v>
      </c>
      <c r="C884">
        <v>138707</v>
      </c>
      <c r="D884">
        <v>202</v>
      </c>
      <c r="E884" t="s">
        <v>37</v>
      </c>
      <c r="F884">
        <v>7000000</v>
      </c>
      <c r="G884">
        <v>7.2</v>
      </c>
      <c r="H884">
        <f>Table13[[#This Row],[budget]]-Table13[[#This Row],[gross]]</f>
        <v>-18625110</v>
      </c>
      <c r="I884">
        <v>0</v>
      </c>
      <c r="J884">
        <f>0.00001*Table13[[#This Row],[budget]]</f>
        <v>70</v>
      </c>
      <c r="K884" s="1">
        <f>0</f>
        <v>0</v>
      </c>
    </row>
    <row r="885" spans="1:11" x14ac:dyDescent="0.35">
      <c r="A885">
        <v>26005908</v>
      </c>
      <c r="B885" t="s">
        <v>14396</v>
      </c>
      <c r="C885">
        <v>154938</v>
      </c>
      <c r="D885">
        <v>1100</v>
      </c>
      <c r="E885" t="s">
        <v>37</v>
      </c>
      <c r="F885">
        <v>3500000</v>
      </c>
      <c r="G885">
        <v>7.2</v>
      </c>
      <c r="H885">
        <f>Table13[[#This Row],[budget]]-Table13[[#This Row],[gross]]</f>
        <v>-22505908</v>
      </c>
      <c r="I885">
        <v>10000</v>
      </c>
      <c r="J885">
        <f>0.00001*Table13[[#This Row],[budget]]</f>
        <v>35</v>
      </c>
      <c r="K885" s="1">
        <f>0</f>
        <v>0</v>
      </c>
    </row>
    <row r="886" spans="1:11" x14ac:dyDescent="0.35">
      <c r="A886">
        <v>1110286</v>
      </c>
      <c r="B886" t="s">
        <v>14510</v>
      </c>
      <c r="C886">
        <v>9727</v>
      </c>
      <c r="D886">
        <v>65</v>
      </c>
      <c r="E886" t="s">
        <v>37</v>
      </c>
      <c r="F886">
        <v>4825000</v>
      </c>
      <c r="G886">
        <v>7.2</v>
      </c>
      <c r="H886">
        <f>Table13[[#This Row],[budget]]-Table13[[#This Row],[gross]]</f>
        <v>3714714</v>
      </c>
      <c r="I886">
        <v>0</v>
      </c>
      <c r="J886">
        <f>0.00001*Table13[[#This Row],[budget]]</f>
        <v>48.250000000000007</v>
      </c>
      <c r="K886" s="1">
        <f>0</f>
        <v>0</v>
      </c>
    </row>
    <row r="887" spans="1:11" x14ac:dyDescent="0.35">
      <c r="A887">
        <v>66637</v>
      </c>
      <c r="B887" t="s">
        <v>14667</v>
      </c>
      <c r="C887">
        <v>29608</v>
      </c>
      <c r="D887">
        <v>92</v>
      </c>
      <c r="E887" t="s">
        <v>37</v>
      </c>
      <c r="F887">
        <v>6500000</v>
      </c>
      <c r="G887">
        <v>7.2</v>
      </c>
      <c r="H887">
        <f>Table13[[#This Row],[budget]]-Table13[[#This Row],[gross]]</f>
        <v>6433363</v>
      </c>
      <c r="I887">
        <v>0</v>
      </c>
      <c r="J887">
        <f>0.00001*Table13[[#This Row],[budget]]</f>
        <v>65</v>
      </c>
      <c r="K887" s="1">
        <f>0</f>
        <v>0</v>
      </c>
    </row>
    <row r="888" spans="1:11" x14ac:dyDescent="0.35">
      <c r="A888">
        <v>2122561</v>
      </c>
      <c r="B888" t="s">
        <v>14688</v>
      </c>
      <c r="C888">
        <v>99033</v>
      </c>
      <c r="D888">
        <v>434</v>
      </c>
      <c r="E888" t="s">
        <v>37</v>
      </c>
      <c r="F888">
        <v>6000000</v>
      </c>
      <c r="G888">
        <v>7.2</v>
      </c>
      <c r="H888">
        <f>Table13[[#This Row],[budget]]-Table13[[#This Row],[gross]]</f>
        <v>3877439</v>
      </c>
      <c r="I888">
        <v>0</v>
      </c>
      <c r="J888">
        <f>0.00001*Table13[[#This Row],[budget]]</f>
        <v>60.000000000000007</v>
      </c>
      <c r="K888" s="1">
        <f>0</f>
        <v>0</v>
      </c>
    </row>
    <row r="889" spans="1:11" x14ac:dyDescent="0.35">
      <c r="A889">
        <v>181360000</v>
      </c>
      <c r="B889" t="s">
        <v>14693</v>
      </c>
      <c r="C889">
        <v>170027</v>
      </c>
      <c r="D889">
        <v>350</v>
      </c>
      <c r="E889" t="s">
        <v>37</v>
      </c>
      <c r="F889">
        <v>6000000</v>
      </c>
      <c r="G889">
        <v>7.2</v>
      </c>
      <c r="H889">
        <f>Table13[[#This Row],[budget]]-Table13[[#This Row],[gross]]</f>
        <v>-175360000</v>
      </c>
      <c r="I889">
        <v>13000</v>
      </c>
      <c r="J889">
        <f>0.00001*Table13[[#This Row],[budget]]</f>
        <v>60.000000000000007</v>
      </c>
      <c r="K889" s="1">
        <f>0</f>
        <v>0</v>
      </c>
    </row>
    <row r="890" spans="1:11" x14ac:dyDescent="0.35">
      <c r="A890">
        <v>25244700</v>
      </c>
      <c r="B890" t="s">
        <v>14770</v>
      </c>
      <c r="C890">
        <v>91017</v>
      </c>
      <c r="D890">
        <v>284</v>
      </c>
      <c r="E890" t="s">
        <v>37</v>
      </c>
      <c r="F890">
        <v>6000000</v>
      </c>
      <c r="G890">
        <v>7.2</v>
      </c>
      <c r="H890">
        <f>Table13[[#This Row],[budget]]-Table13[[#This Row],[gross]]</f>
        <v>-19244700</v>
      </c>
      <c r="I890">
        <v>0</v>
      </c>
      <c r="J890">
        <f>0.00001*Table13[[#This Row],[budget]]</f>
        <v>60.000000000000007</v>
      </c>
      <c r="K890" s="1">
        <f>0</f>
        <v>0</v>
      </c>
    </row>
    <row r="891" spans="1:11" x14ac:dyDescent="0.35">
      <c r="A891">
        <v>4859475</v>
      </c>
      <c r="B891" t="s">
        <v>14839</v>
      </c>
      <c r="C891">
        <v>116910</v>
      </c>
      <c r="D891">
        <v>520</v>
      </c>
      <c r="E891" t="s">
        <v>37</v>
      </c>
      <c r="F891">
        <v>6000000</v>
      </c>
      <c r="G891">
        <v>7.2</v>
      </c>
      <c r="H891">
        <f>Table13[[#This Row],[budget]]-Table13[[#This Row],[gross]]</f>
        <v>1140525</v>
      </c>
      <c r="I891">
        <v>0</v>
      </c>
      <c r="J891">
        <f>0.00001*Table13[[#This Row],[budget]]</f>
        <v>60.000000000000007</v>
      </c>
      <c r="K891" s="1">
        <f>0</f>
        <v>0</v>
      </c>
    </row>
    <row r="892" spans="1:11" x14ac:dyDescent="0.35">
      <c r="A892">
        <v>2207975</v>
      </c>
      <c r="B892" t="s">
        <v>14869</v>
      </c>
      <c r="C892">
        <v>28855</v>
      </c>
      <c r="D892">
        <v>190</v>
      </c>
      <c r="E892" t="s">
        <v>37</v>
      </c>
      <c r="F892">
        <v>6000000</v>
      </c>
      <c r="G892">
        <v>7.2</v>
      </c>
      <c r="H892">
        <f>Table13[[#This Row],[budget]]-Table13[[#This Row],[gross]]</f>
        <v>3792025</v>
      </c>
      <c r="I892">
        <v>0</v>
      </c>
      <c r="J892">
        <f>0.00001*Table13[[#This Row],[budget]]</f>
        <v>60.000000000000007</v>
      </c>
      <c r="K892" s="1">
        <f>0</f>
        <v>0</v>
      </c>
    </row>
    <row r="893" spans="1:11" x14ac:dyDescent="0.35">
      <c r="A893">
        <v>58800000</v>
      </c>
      <c r="B893" t="s">
        <v>14961</v>
      </c>
      <c r="C893">
        <v>40511</v>
      </c>
      <c r="D893">
        <v>213</v>
      </c>
      <c r="E893" t="s">
        <v>37</v>
      </c>
      <c r="F893">
        <v>5500000</v>
      </c>
      <c r="G893">
        <v>7.2</v>
      </c>
      <c r="H893">
        <f>Table13[[#This Row],[budget]]-Table13[[#This Row],[gross]]</f>
        <v>-53300000</v>
      </c>
      <c r="I893">
        <v>0</v>
      </c>
      <c r="J893">
        <f>0.00001*Table13[[#This Row],[budget]]</f>
        <v>55.000000000000007</v>
      </c>
      <c r="K893" s="1">
        <f>0</f>
        <v>0</v>
      </c>
    </row>
    <row r="894" spans="1:11" x14ac:dyDescent="0.35">
      <c r="A894">
        <v>20733485</v>
      </c>
      <c r="B894" t="s">
        <v>15154</v>
      </c>
      <c r="C894">
        <v>11622</v>
      </c>
      <c r="D894">
        <v>157</v>
      </c>
      <c r="E894" t="s">
        <v>37</v>
      </c>
      <c r="F894">
        <v>5000000</v>
      </c>
      <c r="G894">
        <v>7.2</v>
      </c>
      <c r="H894">
        <f>Table13[[#This Row],[budget]]-Table13[[#This Row],[gross]]</f>
        <v>-15733485</v>
      </c>
      <c r="I894">
        <v>1000</v>
      </c>
      <c r="J894">
        <f>0.00001*Table13[[#This Row],[budget]]</f>
        <v>50.000000000000007</v>
      </c>
      <c r="K894" s="1">
        <f>0</f>
        <v>0</v>
      </c>
    </row>
    <row r="895" spans="1:11" x14ac:dyDescent="0.35">
      <c r="A895">
        <v>14100000</v>
      </c>
      <c r="B895" t="s">
        <v>15233</v>
      </c>
      <c r="C895">
        <v>14995</v>
      </c>
      <c r="D895">
        <v>87</v>
      </c>
      <c r="E895" t="s">
        <v>37</v>
      </c>
      <c r="F895">
        <v>5000000</v>
      </c>
      <c r="G895">
        <v>7.2</v>
      </c>
      <c r="H895">
        <f>Table13[[#This Row],[budget]]-Table13[[#This Row],[gross]]</f>
        <v>-9100000</v>
      </c>
      <c r="I895">
        <v>0</v>
      </c>
      <c r="J895">
        <f>0.00001*Table13[[#This Row],[budget]]</f>
        <v>50.000000000000007</v>
      </c>
      <c r="K895" s="1">
        <f>0</f>
        <v>0</v>
      </c>
    </row>
    <row r="896" spans="1:11" x14ac:dyDescent="0.35">
      <c r="A896">
        <v>45857453</v>
      </c>
      <c r="B896" t="s">
        <v>15791</v>
      </c>
      <c r="C896">
        <v>82232</v>
      </c>
      <c r="D896">
        <v>174</v>
      </c>
      <c r="E896" t="s">
        <v>37</v>
      </c>
      <c r="F896">
        <v>3500000</v>
      </c>
      <c r="G896">
        <v>7.2</v>
      </c>
      <c r="H896">
        <f>Table13[[#This Row],[budget]]-Table13[[#This Row],[gross]]</f>
        <v>-42357453</v>
      </c>
      <c r="I896">
        <v>0</v>
      </c>
      <c r="J896">
        <f>0.00001*Table13[[#This Row],[budget]]</f>
        <v>35</v>
      </c>
      <c r="K896" s="1">
        <f>0</f>
        <v>0</v>
      </c>
    </row>
    <row r="897" spans="1:11" x14ac:dyDescent="0.35">
      <c r="A897">
        <v>5776314</v>
      </c>
      <c r="B897" t="s">
        <v>15927</v>
      </c>
      <c r="C897">
        <v>73349</v>
      </c>
      <c r="D897">
        <v>142</v>
      </c>
      <c r="E897" t="s">
        <v>37</v>
      </c>
      <c r="F897">
        <v>3200000</v>
      </c>
      <c r="G897">
        <v>7.2</v>
      </c>
      <c r="H897">
        <f>Table13[[#This Row],[budget]]-Table13[[#This Row],[gross]]</f>
        <v>-2576314</v>
      </c>
      <c r="I897">
        <v>15000</v>
      </c>
      <c r="J897">
        <f>0.00001*Table13[[#This Row],[budget]]</f>
        <v>32</v>
      </c>
      <c r="K897" s="1">
        <f>0</f>
        <v>0</v>
      </c>
    </row>
    <row r="898" spans="1:11" x14ac:dyDescent="0.35">
      <c r="A898">
        <v>11694528</v>
      </c>
      <c r="B898" t="s">
        <v>16005</v>
      </c>
      <c r="C898">
        <v>7721</v>
      </c>
      <c r="D898">
        <v>72</v>
      </c>
      <c r="E898" t="s">
        <v>37</v>
      </c>
      <c r="F898">
        <v>3000000</v>
      </c>
      <c r="G898">
        <v>7.2</v>
      </c>
      <c r="H898">
        <f>Table13[[#This Row],[budget]]-Table13[[#This Row],[gross]]</f>
        <v>-8694528</v>
      </c>
      <c r="I898">
        <v>635</v>
      </c>
      <c r="J898">
        <f>0.00001*Table13[[#This Row],[budget]]</f>
        <v>30.000000000000004</v>
      </c>
      <c r="K898" s="1">
        <f>0</f>
        <v>0</v>
      </c>
    </row>
    <row r="899" spans="1:11" x14ac:dyDescent="0.35">
      <c r="A899">
        <v>6719300</v>
      </c>
      <c r="B899" t="s">
        <v>16457</v>
      </c>
      <c r="C899">
        <v>8224</v>
      </c>
      <c r="D899">
        <v>132</v>
      </c>
      <c r="E899" t="s">
        <v>37</v>
      </c>
      <c r="F899">
        <v>2000000</v>
      </c>
      <c r="G899">
        <v>7.2</v>
      </c>
      <c r="H899">
        <f>Table13[[#This Row],[budget]]-Table13[[#This Row],[gross]]</f>
        <v>-4719300</v>
      </c>
      <c r="I899">
        <v>0</v>
      </c>
      <c r="J899">
        <f>0.00001*Table13[[#This Row],[budget]]</f>
        <v>20</v>
      </c>
      <c r="K899" s="1">
        <f>0</f>
        <v>0</v>
      </c>
    </row>
    <row r="900" spans="1:11" x14ac:dyDescent="0.35">
      <c r="A900">
        <v>6531491</v>
      </c>
      <c r="B900" t="s">
        <v>16477</v>
      </c>
      <c r="C900">
        <v>111658</v>
      </c>
      <c r="D900">
        <v>297</v>
      </c>
      <c r="E900" t="s">
        <v>37</v>
      </c>
      <c r="F900">
        <v>2000000</v>
      </c>
      <c r="G900">
        <v>7.2</v>
      </c>
      <c r="H900">
        <f>Table13[[#This Row],[budget]]-Table13[[#This Row],[gross]]</f>
        <v>-4531491</v>
      </c>
      <c r="I900">
        <v>20000</v>
      </c>
      <c r="J900">
        <f>0.00001*Table13[[#This Row],[budget]]</f>
        <v>20</v>
      </c>
      <c r="K900" s="1">
        <f>0</f>
        <v>0</v>
      </c>
    </row>
    <row r="901" spans="1:11" x14ac:dyDescent="0.35">
      <c r="A901">
        <v>444044</v>
      </c>
      <c r="B901" t="s">
        <v>16670</v>
      </c>
      <c r="C901">
        <v>744</v>
      </c>
      <c r="D901">
        <v>19</v>
      </c>
      <c r="E901" t="s">
        <v>37</v>
      </c>
      <c r="F901">
        <v>1900000</v>
      </c>
      <c r="G901">
        <v>7.2</v>
      </c>
      <c r="H901">
        <f>Table13[[#This Row],[budget]]-Table13[[#This Row],[gross]]</f>
        <v>1455956</v>
      </c>
      <c r="I901">
        <v>1000</v>
      </c>
      <c r="J901">
        <f>0.00001*Table13[[#This Row],[budget]]</f>
        <v>19</v>
      </c>
      <c r="K901" s="1">
        <f>0</f>
        <v>0</v>
      </c>
    </row>
    <row r="902" spans="1:11" x14ac:dyDescent="0.35">
      <c r="A902">
        <v>5132222</v>
      </c>
      <c r="B902" t="s">
        <v>16780</v>
      </c>
      <c r="C902">
        <v>14112</v>
      </c>
      <c r="D902">
        <v>83</v>
      </c>
      <c r="E902" t="s">
        <v>37</v>
      </c>
      <c r="F902">
        <v>2000000</v>
      </c>
      <c r="G902">
        <v>7.2</v>
      </c>
      <c r="H902">
        <f>Table13[[#This Row],[budget]]-Table13[[#This Row],[gross]]</f>
        <v>-3132222</v>
      </c>
      <c r="I902">
        <v>619</v>
      </c>
      <c r="J902">
        <f>0.00001*Table13[[#This Row],[budget]]</f>
        <v>20</v>
      </c>
      <c r="K902" s="1">
        <f>0</f>
        <v>0</v>
      </c>
    </row>
    <row r="903" spans="1:11" x14ac:dyDescent="0.35">
      <c r="A903">
        <v>406035</v>
      </c>
      <c r="B903" t="s">
        <v>16811</v>
      </c>
      <c r="C903">
        <v>30314</v>
      </c>
      <c r="D903">
        <v>159</v>
      </c>
      <c r="E903" t="s">
        <v>37</v>
      </c>
      <c r="F903">
        <v>1500000</v>
      </c>
      <c r="G903">
        <v>7.2</v>
      </c>
      <c r="H903">
        <f>Table13[[#This Row],[budget]]-Table13[[#This Row],[gross]]</f>
        <v>1093965</v>
      </c>
      <c r="I903">
        <v>0</v>
      </c>
      <c r="J903">
        <f>0.00001*Table13[[#This Row],[budget]]</f>
        <v>15.000000000000002</v>
      </c>
      <c r="K903" s="1">
        <f>0</f>
        <v>0</v>
      </c>
    </row>
    <row r="904" spans="1:11" x14ac:dyDescent="0.35">
      <c r="A904">
        <v>695229</v>
      </c>
      <c r="B904" t="s">
        <v>16889</v>
      </c>
      <c r="C904">
        <v>11369</v>
      </c>
      <c r="D904">
        <v>65</v>
      </c>
      <c r="E904" t="s">
        <v>37</v>
      </c>
      <c r="F904">
        <v>1300000</v>
      </c>
      <c r="G904">
        <v>7.2</v>
      </c>
      <c r="H904">
        <f>Table13[[#This Row],[budget]]-Table13[[#This Row],[gross]]</f>
        <v>604771</v>
      </c>
      <c r="I904">
        <v>872</v>
      </c>
      <c r="J904">
        <f>0.00001*Table13[[#This Row],[budget]]</f>
        <v>13.000000000000002</v>
      </c>
      <c r="K904" s="1">
        <f>0</f>
        <v>0</v>
      </c>
    </row>
    <row r="905" spans="1:11" x14ac:dyDescent="0.35">
      <c r="A905">
        <v>24741700</v>
      </c>
      <c r="B905" t="s">
        <v>16925</v>
      </c>
      <c r="C905">
        <v>37785</v>
      </c>
      <c r="D905">
        <v>95</v>
      </c>
      <c r="E905" t="s">
        <v>37</v>
      </c>
      <c r="F905">
        <v>1200000</v>
      </c>
      <c r="G905">
        <v>7.2</v>
      </c>
      <c r="H905">
        <f>Table13[[#This Row],[budget]]-Table13[[#This Row],[gross]]</f>
        <v>-23541700</v>
      </c>
      <c r="I905">
        <v>2000</v>
      </c>
      <c r="J905">
        <f>0.00001*Table13[[#This Row],[budget]]</f>
        <v>12.000000000000002</v>
      </c>
      <c r="K905" s="1">
        <f>0</f>
        <v>0</v>
      </c>
    </row>
    <row r="906" spans="1:11" x14ac:dyDescent="0.35">
      <c r="A906">
        <v>5997134</v>
      </c>
      <c r="B906" t="s">
        <v>17101</v>
      </c>
      <c r="C906">
        <v>36381</v>
      </c>
      <c r="D906">
        <v>126</v>
      </c>
      <c r="E906" t="s">
        <v>37</v>
      </c>
      <c r="F906">
        <v>1000000</v>
      </c>
      <c r="G906">
        <v>7.2</v>
      </c>
      <c r="H906">
        <f>Table13[[#This Row],[budget]]-Table13[[#This Row],[gross]]</f>
        <v>-4997134</v>
      </c>
      <c r="I906">
        <v>11000</v>
      </c>
      <c r="J906">
        <f>0.00001*Table13[[#This Row],[budget]]</f>
        <v>10</v>
      </c>
      <c r="K906" s="1">
        <f>0</f>
        <v>0</v>
      </c>
    </row>
    <row r="907" spans="1:11" x14ac:dyDescent="0.35">
      <c r="A907">
        <v>2508841</v>
      </c>
      <c r="B907" t="s">
        <v>17110</v>
      </c>
      <c r="C907">
        <v>21746</v>
      </c>
      <c r="D907">
        <v>93</v>
      </c>
      <c r="E907" t="s">
        <v>37</v>
      </c>
      <c r="F907">
        <v>1000000</v>
      </c>
      <c r="G907">
        <v>7.2</v>
      </c>
      <c r="H907">
        <f>Table13[[#This Row],[budget]]-Table13[[#This Row],[gross]]</f>
        <v>-1508841</v>
      </c>
      <c r="I907">
        <v>0</v>
      </c>
      <c r="J907">
        <f>0.00001*Table13[[#This Row],[budget]]</f>
        <v>10</v>
      </c>
      <c r="K907" s="1">
        <f>0</f>
        <v>0</v>
      </c>
    </row>
    <row r="908" spans="1:11" x14ac:dyDescent="0.35">
      <c r="A908">
        <v>45857453</v>
      </c>
      <c r="B908" t="s">
        <v>15791</v>
      </c>
      <c r="C908">
        <v>82232</v>
      </c>
      <c r="D908">
        <v>174</v>
      </c>
      <c r="E908" t="s">
        <v>37</v>
      </c>
      <c r="F908">
        <v>3500000</v>
      </c>
      <c r="G908">
        <v>7.2</v>
      </c>
      <c r="H908">
        <f>Table13[[#This Row],[budget]]-Table13[[#This Row],[gross]]</f>
        <v>-42357453</v>
      </c>
      <c r="I908">
        <v>0</v>
      </c>
      <c r="J908">
        <f>0.00001*Table13[[#This Row],[budget]]</f>
        <v>35</v>
      </c>
      <c r="K908" s="1">
        <f>0</f>
        <v>0</v>
      </c>
    </row>
    <row r="909" spans="1:11" x14ac:dyDescent="0.35">
      <c r="A909">
        <v>982214</v>
      </c>
      <c r="B909" t="s">
        <v>17140</v>
      </c>
      <c r="C909">
        <v>1976</v>
      </c>
      <c r="D909">
        <v>51</v>
      </c>
      <c r="E909" t="s">
        <v>37</v>
      </c>
      <c r="F909">
        <v>1000000</v>
      </c>
      <c r="G909">
        <v>7.2</v>
      </c>
      <c r="H909">
        <f>Table13[[#This Row],[budget]]-Table13[[#This Row],[gross]]</f>
        <v>17786</v>
      </c>
      <c r="I909">
        <v>603</v>
      </c>
      <c r="J909">
        <f>0.00001*Table13[[#This Row],[budget]]</f>
        <v>10</v>
      </c>
      <c r="K909" s="1">
        <f>0</f>
        <v>0</v>
      </c>
    </row>
    <row r="910" spans="1:11" x14ac:dyDescent="0.35">
      <c r="A910">
        <v>798341</v>
      </c>
      <c r="B910" t="s">
        <v>17146</v>
      </c>
      <c r="C910">
        <v>983</v>
      </c>
      <c r="D910">
        <v>63</v>
      </c>
      <c r="E910" t="s">
        <v>37</v>
      </c>
      <c r="F910">
        <v>1000000</v>
      </c>
      <c r="G910">
        <v>7.2</v>
      </c>
      <c r="H910">
        <f>Table13[[#This Row],[budget]]-Table13[[#This Row],[gross]]</f>
        <v>201659</v>
      </c>
      <c r="I910">
        <v>100</v>
      </c>
      <c r="J910">
        <f>0.00001*Table13[[#This Row],[budget]]</f>
        <v>10</v>
      </c>
      <c r="K910" s="1">
        <f>0</f>
        <v>0</v>
      </c>
    </row>
    <row r="911" spans="1:11" x14ac:dyDescent="0.35">
      <c r="A911">
        <v>819939</v>
      </c>
      <c r="B911" t="s">
        <v>17332</v>
      </c>
      <c r="C911">
        <v>14580</v>
      </c>
      <c r="D911">
        <v>252</v>
      </c>
      <c r="E911" t="s">
        <v>37</v>
      </c>
      <c r="F911">
        <v>850000</v>
      </c>
      <c r="G911">
        <v>7.2</v>
      </c>
      <c r="H911">
        <f>Table13[[#This Row],[budget]]-Table13[[#This Row],[gross]]</f>
        <v>30061</v>
      </c>
      <c r="I911">
        <v>0</v>
      </c>
      <c r="J911">
        <f>0.00001*Table13[[#This Row],[budget]]</f>
        <v>8.5</v>
      </c>
      <c r="K911" s="1">
        <f>0</f>
        <v>0</v>
      </c>
    </row>
    <row r="912" spans="1:11" x14ac:dyDescent="0.35">
      <c r="A912">
        <v>1001437</v>
      </c>
      <c r="B912" t="s">
        <v>17359</v>
      </c>
      <c r="C912">
        <v>2039</v>
      </c>
      <c r="D912">
        <v>28</v>
      </c>
      <c r="E912" t="s">
        <v>37</v>
      </c>
      <c r="F912">
        <v>800000</v>
      </c>
      <c r="G912">
        <v>7.2</v>
      </c>
      <c r="H912">
        <f>Table13[[#This Row],[budget]]-Table13[[#This Row],[gross]]</f>
        <v>-201437</v>
      </c>
      <c r="I912">
        <v>81</v>
      </c>
      <c r="J912">
        <f>0.00001*Table13[[#This Row],[budget]]</f>
        <v>8</v>
      </c>
      <c r="K912" s="1">
        <f>0</f>
        <v>0</v>
      </c>
    </row>
    <row r="913" spans="1:11" x14ac:dyDescent="0.35">
      <c r="A913">
        <v>2073984</v>
      </c>
      <c r="B913" t="s">
        <v>17364</v>
      </c>
      <c r="C913">
        <v>4743</v>
      </c>
      <c r="D913">
        <v>135</v>
      </c>
      <c r="E913" t="s">
        <v>37</v>
      </c>
      <c r="F913">
        <v>800000</v>
      </c>
      <c r="G913">
        <v>7.2</v>
      </c>
      <c r="H913">
        <f>Table13[[#This Row],[budget]]-Table13[[#This Row],[gross]]</f>
        <v>-1273984</v>
      </c>
      <c r="I913">
        <v>219</v>
      </c>
      <c r="J913">
        <f>0.00001*Table13[[#This Row],[budget]]</f>
        <v>8</v>
      </c>
      <c r="K913" s="1">
        <f>0</f>
        <v>0</v>
      </c>
    </row>
    <row r="914" spans="1:11" x14ac:dyDescent="0.35">
      <c r="A914">
        <v>1141829</v>
      </c>
      <c r="B914" t="s">
        <v>17416</v>
      </c>
      <c r="C914">
        <v>8509</v>
      </c>
      <c r="D914">
        <v>109</v>
      </c>
      <c r="E914" t="s">
        <v>37</v>
      </c>
      <c r="F914">
        <v>700000</v>
      </c>
      <c r="G914">
        <v>7.2</v>
      </c>
      <c r="H914">
        <f>Table13[[#This Row],[budget]]-Table13[[#This Row],[gross]]</f>
        <v>-441829</v>
      </c>
      <c r="I914">
        <v>420</v>
      </c>
      <c r="J914">
        <f>0.00001*Table13[[#This Row],[budget]]</f>
        <v>7.0000000000000009</v>
      </c>
      <c r="K914" s="1">
        <f>0</f>
        <v>0</v>
      </c>
    </row>
    <row r="915" spans="1:11" x14ac:dyDescent="0.35">
      <c r="A915">
        <v>218051260</v>
      </c>
      <c r="B915" t="s">
        <v>204</v>
      </c>
      <c r="C915">
        <v>316027</v>
      </c>
      <c r="D915">
        <v>2618</v>
      </c>
      <c r="E915" t="s">
        <v>37</v>
      </c>
      <c r="F915">
        <v>207000000</v>
      </c>
      <c r="G915">
        <v>7.2</v>
      </c>
      <c r="H915">
        <f>Table13[[#This Row],[budget]]-Table13[[#This Row],[gross]]</f>
        <v>-11051260</v>
      </c>
      <c r="I915">
        <v>0</v>
      </c>
      <c r="J915">
        <f>0.00001*Table13[[#This Row],[budget]]</f>
        <v>2070</v>
      </c>
      <c r="K915" s="1">
        <f>0</f>
        <v>0</v>
      </c>
    </row>
    <row r="916" spans="1:11" x14ac:dyDescent="0.35">
      <c r="A916">
        <v>2694973</v>
      </c>
      <c r="B916" t="s">
        <v>17421</v>
      </c>
      <c r="C916">
        <v>70885</v>
      </c>
      <c r="D916">
        <v>189</v>
      </c>
      <c r="E916" t="s">
        <v>37</v>
      </c>
      <c r="F916">
        <v>700000</v>
      </c>
      <c r="G916">
        <v>7.2</v>
      </c>
      <c r="H916">
        <f>Table13[[#This Row],[budget]]-Table13[[#This Row],[gross]]</f>
        <v>-1994973</v>
      </c>
      <c r="I916">
        <v>0</v>
      </c>
      <c r="J916">
        <f>0.00001*Table13[[#This Row],[budget]]</f>
        <v>7.0000000000000009</v>
      </c>
      <c r="K916" s="1">
        <f>0</f>
        <v>0</v>
      </c>
    </row>
    <row r="917" spans="1:11" x14ac:dyDescent="0.35">
      <c r="A917">
        <v>592014</v>
      </c>
      <c r="B917" t="s">
        <v>17663</v>
      </c>
      <c r="C917">
        <v>5709</v>
      </c>
      <c r="D917">
        <v>114</v>
      </c>
      <c r="E917" t="s">
        <v>37</v>
      </c>
      <c r="F917">
        <v>218</v>
      </c>
      <c r="G917">
        <v>7.2</v>
      </c>
      <c r="H917">
        <f>Table13[[#This Row],[budget]]-Table13[[#This Row],[gross]]</f>
        <v>-591796</v>
      </c>
      <c r="I917">
        <v>754</v>
      </c>
      <c r="J917">
        <f>0.00001*Table13[[#This Row],[budget]]</f>
        <v>2.1800000000000001E-3</v>
      </c>
      <c r="K917" s="1">
        <f>0</f>
        <v>0</v>
      </c>
    </row>
    <row r="918" spans="1:11" x14ac:dyDescent="0.35">
      <c r="A918">
        <v>3799339</v>
      </c>
      <c r="B918" t="s">
        <v>17753</v>
      </c>
      <c r="C918">
        <v>8000</v>
      </c>
      <c r="D918">
        <v>138</v>
      </c>
      <c r="E918" t="s">
        <v>37</v>
      </c>
      <c r="F918">
        <v>250000</v>
      </c>
      <c r="G918">
        <v>7.2</v>
      </c>
      <c r="H918">
        <f>Table13[[#This Row],[budget]]-Table13[[#This Row],[gross]]</f>
        <v>-3549339</v>
      </c>
      <c r="I918">
        <v>661</v>
      </c>
      <c r="J918">
        <f>0.00001*Table13[[#This Row],[budget]]</f>
        <v>2.5</v>
      </c>
      <c r="K918" s="1">
        <f>0</f>
        <v>0</v>
      </c>
    </row>
    <row r="919" spans="1:11" x14ac:dyDescent="0.35">
      <c r="A919">
        <v>309404152</v>
      </c>
      <c r="B919" t="s">
        <v>44</v>
      </c>
      <c r="C919">
        <v>471220</v>
      </c>
      <c r="D919">
        <v>1238</v>
      </c>
      <c r="E919" t="s">
        <v>37</v>
      </c>
      <c r="F919">
        <v>300000000</v>
      </c>
      <c r="G919">
        <v>7.1</v>
      </c>
      <c r="H919">
        <f>Table13[[#This Row],[budget]]-Table13[[#This Row],[gross]]</f>
        <v>-9404152</v>
      </c>
      <c r="I919">
        <v>0</v>
      </c>
      <c r="J919">
        <f>0.00001*Table13[[#This Row],[budget]]</f>
        <v>3000.0000000000005</v>
      </c>
      <c r="K919" s="1">
        <f>0</f>
        <v>0</v>
      </c>
    </row>
    <row r="920" spans="1:11" x14ac:dyDescent="0.35">
      <c r="A920">
        <v>318759914</v>
      </c>
      <c r="B920" t="s">
        <v>730</v>
      </c>
      <c r="C920">
        <v>513158</v>
      </c>
      <c r="D920">
        <v>1782</v>
      </c>
      <c r="E920" t="s">
        <v>37</v>
      </c>
      <c r="F920">
        <v>150000000</v>
      </c>
      <c r="G920">
        <v>7.1</v>
      </c>
      <c r="H920">
        <f>Table13[[#This Row],[budget]]-Table13[[#This Row],[gross]]</f>
        <v>-168759914</v>
      </c>
      <c r="I920">
        <v>8000</v>
      </c>
      <c r="J920">
        <f>0.00001*Table13[[#This Row],[budget]]</f>
        <v>1500.0000000000002</v>
      </c>
      <c r="K920" s="1">
        <f>0</f>
        <v>0</v>
      </c>
    </row>
    <row r="921" spans="1:11" x14ac:dyDescent="0.35">
      <c r="A921">
        <v>206360018</v>
      </c>
      <c r="B921" t="s">
        <v>815</v>
      </c>
      <c r="C921">
        <v>414070</v>
      </c>
      <c r="D921">
        <v>532</v>
      </c>
      <c r="E921" t="s">
        <v>37</v>
      </c>
      <c r="F921">
        <v>170000000</v>
      </c>
      <c r="G921">
        <v>7.1</v>
      </c>
      <c r="H921">
        <f>Table13[[#This Row],[budget]]-Table13[[#This Row],[gross]]</f>
        <v>-36360018</v>
      </c>
      <c r="I921">
        <v>63000</v>
      </c>
      <c r="J921">
        <f>0.00001*Table13[[#This Row],[budget]]</f>
        <v>1700.0000000000002</v>
      </c>
      <c r="K921" s="1">
        <f>0</f>
        <v>0</v>
      </c>
    </row>
    <row r="922" spans="1:11" x14ac:dyDescent="0.35">
      <c r="A922">
        <v>108521835</v>
      </c>
      <c r="B922" t="s">
        <v>1330</v>
      </c>
      <c r="C922">
        <v>40123</v>
      </c>
      <c r="D922">
        <v>297</v>
      </c>
      <c r="E922" t="s">
        <v>37</v>
      </c>
      <c r="F922">
        <v>120000000</v>
      </c>
      <c r="G922">
        <v>7.1</v>
      </c>
      <c r="H922">
        <f>Table13[[#This Row],[budget]]-Table13[[#This Row],[gross]]</f>
        <v>11478165</v>
      </c>
      <c r="I922">
        <v>31000</v>
      </c>
      <c r="J922">
        <f>0.00001*Table13[[#This Row],[budget]]</f>
        <v>1200</v>
      </c>
      <c r="K922" s="1">
        <f>0</f>
        <v>0</v>
      </c>
    </row>
    <row r="923" spans="1:11" x14ac:dyDescent="0.35">
      <c r="A923">
        <v>113330342</v>
      </c>
      <c r="B923" t="s">
        <v>1472</v>
      </c>
      <c r="C923">
        <v>207613</v>
      </c>
      <c r="D923">
        <v>1144</v>
      </c>
      <c r="E923" t="s">
        <v>37</v>
      </c>
      <c r="F923">
        <v>110000000</v>
      </c>
      <c r="G923">
        <v>7.1</v>
      </c>
      <c r="H923">
        <f>Table13[[#This Row],[budget]]-Table13[[#This Row],[gross]]</f>
        <v>-3330342</v>
      </c>
      <c r="I923">
        <v>4000</v>
      </c>
      <c r="J923">
        <f>0.00001*Table13[[#This Row],[budget]]</f>
        <v>1100</v>
      </c>
      <c r="K923" s="1">
        <f>0</f>
        <v>0</v>
      </c>
    </row>
    <row r="924" spans="1:11" x14ac:dyDescent="0.35">
      <c r="A924">
        <v>85463309</v>
      </c>
      <c r="B924" t="s">
        <v>1536</v>
      </c>
      <c r="C924">
        <v>254841</v>
      </c>
      <c r="D924">
        <v>426</v>
      </c>
      <c r="E924" t="s">
        <v>37</v>
      </c>
      <c r="F924">
        <v>110000000</v>
      </c>
      <c r="G924">
        <v>7.1</v>
      </c>
      <c r="H924">
        <f>Table13[[#This Row],[budget]]-Table13[[#This Row],[gross]]</f>
        <v>24536691</v>
      </c>
      <c r="I924">
        <v>36000</v>
      </c>
      <c r="J924">
        <f>0.00001*Table13[[#This Row],[budget]]</f>
        <v>1100</v>
      </c>
      <c r="K924" s="1">
        <f>0</f>
        <v>0</v>
      </c>
    </row>
    <row r="925" spans="1:11" x14ac:dyDescent="0.35">
      <c r="A925">
        <v>144795350</v>
      </c>
      <c r="B925" t="s">
        <v>1586</v>
      </c>
      <c r="C925">
        <v>387632</v>
      </c>
      <c r="D925">
        <v>789</v>
      </c>
      <c r="E925" t="s">
        <v>37</v>
      </c>
      <c r="F925">
        <v>120000000</v>
      </c>
      <c r="G925">
        <v>7.1</v>
      </c>
      <c r="H925">
        <f>Table13[[#This Row],[budget]]-Table13[[#This Row],[gross]]</f>
        <v>-24795350</v>
      </c>
      <c r="I925">
        <v>0</v>
      </c>
      <c r="J925">
        <f>0.00001*Table13[[#This Row],[budget]]</f>
        <v>1200</v>
      </c>
      <c r="K925" s="1">
        <f>0</f>
        <v>0</v>
      </c>
    </row>
    <row r="926" spans="1:11" x14ac:dyDescent="0.35">
      <c r="A926">
        <v>104374107</v>
      </c>
      <c r="B926" t="s">
        <v>1602</v>
      </c>
      <c r="C926">
        <v>89351</v>
      </c>
      <c r="D926">
        <v>214</v>
      </c>
      <c r="E926" t="s">
        <v>37</v>
      </c>
      <c r="F926">
        <v>105000000</v>
      </c>
      <c r="G926">
        <v>7.1</v>
      </c>
      <c r="H926">
        <f>Table13[[#This Row],[budget]]-Table13[[#This Row],[gross]]</f>
        <v>625893</v>
      </c>
      <c r="I926">
        <v>5000</v>
      </c>
      <c r="J926">
        <f>0.00001*Table13[[#This Row],[budget]]</f>
        <v>1050</v>
      </c>
      <c r="K926" s="1">
        <f>0</f>
        <v>0</v>
      </c>
    </row>
    <row r="927" spans="1:11" x14ac:dyDescent="0.35">
      <c r="A927">
        <v>38120554</v>
      </c>
      <c r="B927" t="s">
        <v>1806</v>
      </c>
      <c r="C927">
        <v>71527</v>
      </c>
      <c r="D927">
        <v>217</v>
      </c>
      <c r="E927" t="s">
        <v>37</v>
      </c>
      <c r="F927">
        <v>140000000</v>
      </c>
      <c r="G927">
        <v>7.1</v>
      </c>
      <c r="H927">
        <f>Table13[[#This Row],[budget]]-Table13[[#This Row],[gross]]</f>
        <v>101879446</v>
      </c>
      <c r="I927">
        <v>0</v>
      </c>
      <c r="J927">
        <f>0.00001*Table13[[#This Row],[budget]]</f>
        <v>1400.0000000000002</v>
      </c>
      <c r="K927" s="1">
        <f>0</f>
        <v>0</v>
      </c>
    </row>
    <row r="928" spans="1:11" x14ac:dyDescent="0.35">
      <c r="A928">
        <v>83077470</v>
      </c>
      <c r="B928" t="s">
        <v>2112</v>
      </c>
      <c r="C928">
        <v>183247</v>
      </c>
      <c r="D928">
        <v>440</v>
      </c>
      <c r="E928" t="s">
        <v>37</v>
      </c>
      <c r="F928">
        <v>75000000</v>
      </c>
      <c r="G928">
        <v>7.1</v>
      </c>
      <c r="H928">
        <f>Table13[[#This Row],[budget]]-Table13[[#This Row],[gross]]</f>
        <v>-8077470</v>
      </c>
      <c r="I928">
        <v>0</v>
      </c>
      <c r="J928">
        <f>0.00001*Table13[[#This Row],[budget]]</f>
        <v>750.00000000000011</v>
      </c>
      <c r="K928" s="1">
        <f>0</f>
        <v>0</v>
      </c>
    </row>
    <row r="929" spans="1:11" x14ac:dyDescent="0.35">
      <c r="A929">
        <v>78616689</v>
      </c>
      <c r="B929" t="s">
        <v>2127</v>
      </c>
      <c r="C929">
        <v>238747</v>
      </c>
      <c r="D929">
        <v>2153</v>
      </c>
      <c r="E929" t="s">
        <v>37</v>
      </c>
      <c r="F929">
        <v>100000000</v>
      </c>
      <c r="G929">
        <v>7.1</v>
      </c>
      <c r="H929">
        <f>Table13[[#This Row],[budget]]-Table13[[#This Row],[gross]]</f>
        <v>21383311</v>
      </c>
      <c r="I929">
        <v>11000</v>
      </c>
      <c r="J929">
        <f>0.00001*Table13[[#This Row],[budget]]</f>
        <v>1000.0000000000001</v>
      </c>
      <c r="K929" s="1">
        <f>0</f>
        <v>0</v>
      </c>
    </row>
    <row r="930" spans="1:11" x14ac:dyDescent="0.35">
      <c r="A930">
        <v>148313048</v>
      </c>
      <c r="B930" t="s">
        <v>2273</v>
      </c>
      <c r="C930">
        <v>164148</v>
      </c>
      <c r="D930">
        <v>168</v>
      </c>
      <c r="E930" t="s">
        <v>37</v>
      </c>
      <c r="F930">
        <v>85000000</v>
      </c>
      <c r="G930">
        <v>7.1</v>
      </c>
      <c r="H930">
        <f>Table13[[#This Row],[budget]]-Table13[[#This Row],[gross]]</f>
        <v>-63313048</v>
      </c>
      <c r="I930">
        <v>28000</v>
      </c>
      <c r="J930">
        <f>0.00001*Table13[[#This Row],[budget]]</f>
        <v>850.00000000000011</v>
      </c>
      <c r="K930" s="1">
        <f>0</f>
        <v>0</v>
      </c>
    </row>
    <row r="931" spans="1:11" x14ac:dyDescent="0.35">
      <c r="A931">
        <v>127706877</v>
      </c>
      <c r="B931" t="s">
        <v>2280</v>
      </c>
      <c r="C931">
        <v>142496</v>
      </c>
      <c r="D931">
        <v>399</v>
      </c>
      <c r="E931" t="s">
        <v>37</v>
      </c>
      <c r="F931">
        <v>85000000</v>
      </c>
      <c r="G931">
        <v>7.1</v>
      </c>
      <c r="H931">
        <f>Table13[[#This Row],[budget]]-Table13[[#This Row],[gross]]</f>
        <v>-42706877</v>
      </c>
      <c r="I931">
        <v>0</v>
      </c>
      <c r="J931">
        <f>0.00001*Table13[[#This Row],[budget]]</f>
        <v>850.00000000000011</v>
      </c>
      <c r="K931" s="1">
        <f>0</f>
        <v>0</v>
      </c>
    </row>
    <row r="932" spans="1:11" x14ac:dyDescent="0.35">
      <c r="A932">
        <v>46440491</v>
      </c>
      <c r="B932" t="s">
        <v>2357</v>
      </c>
      <c r="C932">
        <v>35446</v>
      </c>
      <c r="D932">
        <v>78</v>
      </c>
      <c r="E932" t="s">
        <v>37</v>
      </c>
      <c r="F932">
        <v>100000000</v>
      </c>
      <c r="G932">
        <v>7.1</v>
      </c>
      <c r="H932">
        <f>Table13[[#This Row],[budget]]-Table13[[#This Row],[gross]]</f>
        <v>53559509</v>
      </c>
      <c r="I932">
        <v>0</v>
      </c>
      <c r="J932">
        <f>0.00001*Table13[[#This Row],[budget]]</f>
        <v>1000.0000000000001</v>
      </c>
      <c r="K932" s="1">
        <f>0</f>
        <v>0</v>
      </c>
    </row>
    <row r="933" spans="1:11" x14ac:dyDescent="0.35">
      <c r="A933">
        <v>44606335</v>
      </c>
      <c r="B933" t="s">
        <v>2362</v>
      </c>
      <c r="C933">
        <v>169023</v>
      </c>
      <c r="D933">
        <v>703</v>
      </c>
      <c r="E933" t="s">
        <v>37</v>
      </c>
      <c r="F933">
        <v>90000000</v>
      </c>
      <c r="G933">
        <v>7.1</v>
      </c>
      <c r="H933">
        <f>Table13[[#This Row],[budget]]-Table13[[#This Row],[gross]]</f>
        <v>45393665</v>
      </c>
      <c r="I933">
        <v>10000</v>
      </c>
      <c r="J933">
        <f>0.00001*Table13[[#This Row],[budget]]</f>
        <v>900.00000000000011</v>
      </c>
      <c r="K933" s="1">
        <f>0</f>
        <v>0</v>
      </c>
    </row>
    <row r="934" spans="1:11" x14ac:dyDescent="0.35">
      <c r="A934">
        <v>13401683</v>
      </c>
      <c r="B934" t="s">
        <v>2411</v>
      </c>
      <c r="C934">
        <v>203458</v>
      </c>
      <c r="D934">
        <v>588</v>
      </c>
      <c r="E934" t="s">
        <v>37</v>
      </c>
      <c r="F934">
        <v>35000000</v>
      </c>
      <c r="G934">
        <v>7.1</v>
      </c>
      <c r="H934">
        <f>Table13[[#This Row],[budget]]-Table13[[#This Row],[gross]]</f>
        <v>21598317</v>
      </c>
      <c r="I934">
        <v>46000</v>
      </c>
      <c r="J934">
        <f>0.00001*Table13[[#This Row],[budget]]</f>
        <v>350.00000000000006</v>
      </c>
      <c r="K934" s="1">
        <f>0</f>
        <v>0</v>
      </c>
    </row>
    <row r="935" spans="1:11" x14ac:dyDescent="0.35">
      <c r="A935">
        <v>180965237</v>
      </c>
      <c r="B935" t="s">
        <v>2457</v>
      </c>
      <c r="C935">
        <v>300542</v>
      </c>
      <c r="D935">
        <v>378</v>
      </c>
      <c r="E935" t="s">
        <v>37</v>
      </c>
      <c r="F935">
        <v>80000000</v>
      </c>
      <c r="G935">
        <v>7.1</v>
      </c>
      <c r="H935">
        <f>Table13[[#This Row],[budget]]-Table13[[#This Row],[gross]]</f>
        <v>-100965237</v>
      </c>
      <c r="I935">
        <v>0</v>
      </c>
      <c r="J935">
        <f>0.00001*Table13[[#This Row],[budget]]</f>
        <v>800.00000000000011</v>
      </c>
      <c r="K935" s="1">
        <f>0</f>
        <v>0</v>
      </c>
    </row>
    <row r="936" spans="1:11" x14ac:dyDescent="0.35">
      <c r="A936">
        <v>66636385</v>
      </c>
      <c r="B936" t="s">
        <v>2945</v>
      </c>
      <c r="C936">
        <v>88451</v>
      </c>
      <c r="D936">
        <v>289</v>
      </c>
      <c r="E936" t="s">
        <v>37</v>
      </c>
      <c r="F936">
        <v>75000000</v>
      </c>
      <c r="G936">
        <v>7.1</v>
      </c>
      <c r="H936">
        <f>Table13[[#This Row],[budget]]-Table13[[#This Row],[gross]]</f>
        <v>8363615</v>
      </c>
      <c r="I936">
        <v>0</v>
      </c>
      <c r="J936">
        <f>0.00001*Table13[[#This Row],[budget]]</f>
        <v>750.00000000000011</v>
      </c>
      <c r="K936" s="1">
        <f>0</f>
        <v>0</v>
      </c>
    </row>
    <row r="937" spans="1:11" x14ac:dyDescent="0.35">
      <c r="A937">
        <v>47456450</v>
      </c>
      <c r="B937" t="s">
        <v>3091</v>
      </c>
      <c r="C937">
        <v>101386</v>
      </c>
      <c r="D937">
        <v>289</v>
      </c>
      <c r="E937" t="s">
        <v>37</v>
      </c>
      <c r="F937">
        <v>70000000</v>
      </c>
      <c r="G937">
        <v>7.1</v>
      </c>
      <c r="H937">
        <f>Table13[[#This Row],[budget]]-Table13[[#This Row],[gross]]</f>
        <v>22543550</v>
      </c>
      <c r="I937">
        <v>0</v>
      </c>
      <c r="J937">
        <f>0.00001*Table13[[#This Row],[budget]]</f>
        <v>700.00000000000011</v>
      </c>
      <c r="K937" s="1">
        <f>0</f>
        <v>0</v>
      </c>
    </row>
    <row r="938" spans="1:11" x14ac:dyDescent="0.35">
      <c r="A938">
        <v>62647540</v>
      </c>
      <c r="B938" t="s">
        <v>3115</v>
      </c>
      <c r="C938">
        <v>143525</v>
      </c>
      <c r="D938">
        <v>657</v>
      </c>
      <c r="E938" t="s">
        <v>37</v>
      </c>
      <c r="F938">
        <v>70000000</v>
      </c>
      <c r="G938">
        <v>7.1</v>
      </c>
      <c r="H938">
        <f>Table13[[#This Row],[budget]]-Table13[[#This Row],[gross]]</f>
        <v>7352460</v>
      </c>
      <c r="I938">
        <v>0</v>
      </c>
      <c r="J938">
        <f>0.00001*Table13[[#This Row],[budget]]</f>
        <v>700.00000000000011</v>
      </c>
      <c r="K938" s="1">
        <f>0</f>
        <v>0</v>
      </c>
    </row>
    <row r="939" spans="1:11" x14ac:dyDescent="0.35">
      <c r="A939">
        <v>18947630</v>
      </c>
      <c r="B939" t="s">
        <v>3140</v>
      </c>
      <c r="C939">
        <v>11798</v>
      </c>
      <c r="D939">
        <v>124</v>
      </c>
      <c r="E939" t="s">
        <v>37</v>
      </c>
      <c r="F939">
        <v>59660000</v>
      </c>
      <c r="G939">
        <v>7.1</v>
      </c>
      <c r="H939">
        <f>Table13[[#This Row],[budget]]-Table13[[#This Row],[gross]]</f>
        <v>40712370</v>
      </c>
      <c r="I939">
        <v>2000</v>
      </c>
      <c r="J939">
        <f>0.00001*Table13[[#This Row],[budget]]</f>
        <v>596.6</v>
      </c>
      <c r="K939" s="1">
        <f>0</f>
        <v>0</v>
      </c>
    </row>
    <row r="940" spans="1:11" x14ac:dyDescent="0.35">
      <c r="A940">
        <v>117541000</v>
      </c>
      <c r="B940" t="s">
        <v>3197</v>
      </c>
      <c r="C940">
        <v>269858</v>
      </c>
      <c r="D940">
        <v>316</v>
      </c>
      <c r="E940" t="s">
        <v>37</v>
      </c>
      <c r="F940">
        <v>70000000</v>
      </c>
      <c r="G940">
        <v>7.1</v>
      </c>
      <c r="H940">
        <f>Table13[[#This Row],[budget]]-Table13[[#This Row],[gross]]</f>
        <v>-47541000</v>
      </c>
      <c r="I940">
        <v>0</v>
      </c>
      <c r="J940">
        <f>0.00001*Table13[[#This Row],[budget]]</f>
        <v>700.00000000000011</v>
      </c>
      <c r="K940" s="1">
        <f>0</f>
        <v>0</v>
      </c>
    </row>
    <row r="941" spans="1:11" x14ac:dyDescent="0.35">
      <c r="A941">
        <v>78120196</v>
      </c>
      <c r="B941" t="s">
        <v>3229</v>
      </c>
      <c r="C941">
        <v>103241</v>
      </c>
      <c r="D941">
        <v>742</v>
      </c>
      <c r="E941" t="s">
        <v>37</v>
      </c>
      <c r="F941">
        <v>75000000</v>
      </c>
      <c r="G941">
        <v>7.1</v>
      </c>
      <c r="H941">
        <f>Table13[[#This Row],[budget]]-Table13[[#This Row],[gross]]</f>
        <v>-3120196</v>
      </c>
      <c r="I941">
        <v>5000</v>
      </c>
      <c r="J941">
        <f>0.00001*Table13[[#This Row],[budget]]</f>
        <v>750.00000000000011</v>
      </c>
      <c r="K941" s="1">
        <f>0</f>
        <v>0</v>
      </c>
    </row>
    <row r="942" spans="1:11" x14ac:dyDescent="0.35">
      <c r="A942">
        <v>39380442</v>
      </c>
      <c r="B942" t="s">
        <v>3446</v>
      </c>
      <c r="C942">
        <v>174248</v>
      </c>
      <c r="D942">
        <v>263</v>
      </c>
      <c r="E942" t="s">
        <v>37</v>
      </c>
      <c r="F942">
        <v>70000000</v>
      </c>
      <c r="G942">
        <v>7.1</v>
      </c>
      <c r="H942">
        <f>Table13[[#This Row],[budget]]-Table13[[#This Row],[gross]]</f>
        <v>30619558</v>
      </c>
      <c r="I942">
        <v>0</v>
      </c>
      <c r="J942">
        <f>0.00001*Table13[[#This Row],[budget]]</f>
        <v>700.00000000000011</v>
      </c>
      <c r="K942" s="1">
        <f>0</f>
        <v>0</v>
      </c>
    </row>
    <row r="943" spans="1:11" x14ac:dyDescent="0.35">
      <c r="A943">
        <v>43532294</v>
      </c>
      <c r="B943" t="s">
        <v>3638</v>
      </c>
      <c r="C943">
        <v>46951</v>
      </c>
      <c r="D943">
        <v>175</v>
      </c>
      <c r="E943" t="s">
        <v>37</v>
      </c>
      <c r="F943">
        <v>65000000</v>
      </c>
      <c r="G943">
        <v>7.1</v>
      </c>
      <c r="H943">
        <f>Table13[[#This Row],[budget]]-Table13[[#This Row],[gross]]</f>
        <v>21467706</v>
      </c>
      <c r="I943">
        <v>0</v>
      </c>
      <c r="J943">
        <f>0.00001*Table13[[#This Row],[budget]]</f>
        <v>650</v>
      </c>
      <c r="K943" s="1">
        <f>0</f>
        <v>0</v>
      </c>
    </row>
    <row r="944" spans="1:11" x14ac:dyDescent="0.35">
      <c r="A944">
        <v>43247140</v>
      </c>
      <c r="B944" t="s">
        <v>3679</v>
      </c>
      <c r="C944">
        <v>134625</v>
      </c>
      <c r="D944">
        <v>265</v>
      </c>
      <c r="E944" t="s">
        <v>37</v>
      </c>
      <c r="F944">
        <v>55000000</v>
      </c>
      <c r="G944">
        <v>7.1</v>
      </c>
      <c r="H944">
        <f>Table13[[#This Row],[budget]]-Table13[[#This Row],[gross]]</f>
        <v>11752860</v>
      </c>
      <c r="I944">
        <v>40000</v>
      </c>
      <c r="J944">
        <f>0.00001*Table13[[#This Row],[budget]]</f>
        <v>550</v>
      </c>
      <c r="K944" s="1">
        <f>0</f>
        <v>0</v>
      </c>
    </row>
    <row r="945" spans="1:11" x14ac:dyDescent="0.35">
      <c r="A945">
        <v>143151473</v>
      </c>
      <c r="B945" t="s">
        <v>3774</v>
      </c>
      <c r="C945">
        <v>116681</v>
      </c>
      <c r="D945">
        <v>320</v>
      </c>
      <c r="E945" t="s">
        <v>37</v>
      </c>
      <c r="F945">
        <v>60000000</v>
      </c>
      <c r="G945">
        <v>7.1</v>
      </c>
      <c r="H945">
        <f>Table13[[#This Row],[budget]]-Table13[[#This Row],[gross]]</f>
        <v>-83151473</v>
      </c>
      <c r="I945">
        <v>11000</v>
      </c>
      <c r="J945">
        <f>0.00001*Table13[[#This Row],[budget]]</f>
        <v>600</v>
      </c>
      <c r="K945" s="1">
        <f>0</f>
        <v>0</v>
      </c>
    </row>
    <row r="946" spans="1:11" x14ac:dyDescent="0.35">
      <c r="A946">
        <v>90356857</v>
      </c>
      <c r="B946" t="s">
        <v>3870</v>
      </c>
      <c r="C946">
        <v>238916</v>
      </c>
      <c r="D946">
        <v>328</v>
      </c>
      <c r="E946" t="s">
        <v>37</v>
      </c>
      <c r="F946">
        <v>58000000</v>
      </c>
      <c r="G946">
        <v>7.1</v>
      </c>
      <c r="H946">
        <f>Table13[[#This Row],[budget]]-Table13[[#This Row],[gross]]</f>
        <v>-32356857</v>
      </c>
      <c r="I946">
        <v>32000</v>
      </c>
      <c r="J946">
        <f>0.00001*Table13[[#This Row],[budget]]</f>
        <v>580</v>
      </c>
      <c r="K946" s="1">
        <f>0</f>
        <v>0</v>
      </c>
    </row>
    <row r="947" spans="1:11" x14ac:dyDescent="0.35">
      <c r="A947">
        <v>58297830</v>
      </c>
      <c r="B947" t="s">
        <v>4669</v>
      </c>
      <c r="C947">
        <v>86347</v>
      </c>
      <c r="D947">
        <v>191</v>
      </c>
      <c r="E947" t="s">
        <v>37</v>
      </c>
      <c r="F947">
        <v>50000000</v>
      </c>
      <c r="G947">
        <v>7.1</v>
      </c>
      <c r="H947">
        <f>Table13[[#This Row],[budget]]-Table13[[#This Row],[gross]]</f>
        <v>-8297830</v>
      </c>
      <c r="I947">
        <v>0</v>
      </c>
      <c r="J947">
        <f>0.00001*Table13[[#This Row],[budget]]</f>
        <v>500.00000000000006</v>
      </c>
      <c r="K947" s="1">
        <f>0</f>
        <v>0</v>
      </c>
    </row>
    <row r="948" spans="1:11" x14ac:dyDescent="0.35">
      <c r="A948">
        <v>33574332</v>
      </c>
      <c r="B948" t="s">
        <v>4685</v>
      </c>
      <c r="C948">
        <v>101221</v>
      </c>
      <c r="D948">
        <v>415</v>
      </c>
      <c r="E948" t="s">
        <v>37</v>
      </c>
      <c r="F948">
        <v>90000000</v>
      </c>
      <c r="G948">
        <v>7.1</v>
      </c>
      <c r="H948">
        <f>Table13[[#This Row],[budget]]-Table13[[#This Row],[gross]]</f>
        <v>56425668</v>
      </c>
      <c r="I948">
        <v>0</v>
      </c>
      <c r="J948">
        <f>0.00001*Table13[[#This Row],[budget]]</f>
        <v>900.00000000000011</v>
      </c>
      <c r="K948" s="1">
        <f>0</f>
        <v>0</v>
      </c>
    </row>
    <row r="949" spans="1:11" x14ac:dyDescent="0.35">
      <c r="A949">
        <v>62453315</v>
      </c>
      <c r="B949" t="s">
        <v>4787</v>
      </c>
      <c r="C949">
        <v>200035</v>
      </c>
      <c r="D949">
        <v>407</v>
      </c>
      <c r="E949" t="s">
        <v>37</v>
      </c>
      <c r="F949">
        <v>50200000</v>
      </c>
      <c r="G949">
        <v>7.1</v>
      </c>
      <c r="H949">
        <f>Table13[[#This Row],[budget]]-Table13[[#This Row],[gross]]</f>
        <v>-12253315</v>
      </c>
      <c r="I949">
        <v>36000</v>
      </c>
      <c r="J949">
        <f>0.00001*Table13[[#This Row],[budget]]</f>
        <v>502.00000000000006</v>
      </c>
      <c r="K949" s="1">
        <f>0</f>
        <v>0</v>
      </c>
    </row>
    <row r="950" spans="1:11" x14ac:dyDescent="0.35">
      <c r="A950">
        <v>126975169</v>
      </c>
      <c r="B950" t="s">
        <v>4818</v>
      </c>
      <c r="C950">
        <v>287822</v>
      </c>
      <c r="D950">
        <v>849</v>
      </c>
      <c r="E950" t="s">
        <v>37</v>
      </c>
      <c r="F950">
        <v>50000000</v>
      </c>
      <c r="G950">
        <v>7.1</v>
      </c>
      <c r="H950">
        <f>Table13[[#This Row],[budget]]-Table13[[#This Row],[gross]]</f>
        <v>-76975169</v>
      </c>
      <c r="I950">
        <v>37000</v>
      </c>
      <c r="J950">
        <f>0.00001*Table13[[#This Row],[budget]]</f>
        <v>500.00000000000006</v>
      </c>
      <c r="K950" s="1">
        <f>0</f>
        <v>0</v>
      </c>
    </row>
    <row r="951" spans="1:11" x14ac:dyDescent="0.35">
      <c r="A951">
        <v>191616238</v>
      </c>
      <c r="B951" t="s">
        <v>4831</v>
      </c>
      <c r="C951">
        <v>258186</v>
      </c>
      <c r="D951">
        <v>322</v>
      </c>
      <c r="E951" t="s">
        <v>37</v>
      </c>
      <c r="F951">
        <v>50000000</v>
      </c>
      <c r="G951">
        <v>7.1</v>
      </c>
      <c r="H951">
        <f>Table13[[#This Row],[budget]]-Table13[[#This Row],[gross]]</f>
        <v>-141616238</v>
      </c>
      <c r="I951">
        <v>24000</v>
      </c>
      <c r="J951">
        <f>0.00001*Table13[[#This Row],[budget]]</f>
        <v>500.00000000000006</v>
      </c>
      <c r="K951" s="1">
        <f>0</f>
        <v>0</v>
      </c>
    </row>
    <row r="952" spans="1:11" x14ac:dyDescent="0.35">
      <c r="A952">
        <v>81517441</v>
      </c>
      <c r="B952" t="s">
        <v>4868</v>
      </c>
      <c r="C952">
        <v>111368</v>
      </c>
      <c r="D952">
        <v>394</v>
      </c>
      <c r="E952" t="s">
        <v>37</v>
      </c>
      <c r="F952">
        <v>50000000</v>
      </c>
      <c r="G952">
        <v>7.1</v>
      </c>
      <c r="H952">
        <f>Table13[[#This Row],[budget]]-Table13[[#This Row],[gross]]</f>
        <v>-31517441</v>
      </c>
      <c r="I952">
        <v>0</v>
      </c>
      <c r="J952">
        <f>0.00001*Table13[[#This Row],[budget]]</f>
        <v>500.00000000000006</v>
      </c>
      <c r="K952" s="1">
        <f>0</f>
        <v>0</v>
      </c>
    </row>
    <row r="953" spans="1:11" x14ac:dyDescent="0.35">
      <c r="A953">
        <v>60652036</v>
      </c>
      <c r="B953" t="s">
        <v>5292</v>
      </c>
      <c r="C953">
        <v>137854</v>
      </c>
      <c r="D953">
        <v>560</v>
      </c>
      <c r="E953" t="s">
        <v>37</v>
      </c>
      <c r="F953">
        <v>48000000</v>
      </c>
      <c r="G953">
        <v>7.1</v>
      </c>
      <c r="H953">
        <f>Table13[[#This Row],[budget]]-Table13[[#This Row],[gross]]</f>
        <v>-12652036</v>
      </c>
      <c r="I953">
        <v>3000</v>
      </c>
      <c r="J953">
        <f>0.00001*Table13[[#This Row],[budget]]</f>
        <v>480.00000000000006</v>
      </c>
      <c r="K953" s="1">
        <f>0</f>
        <v>0</v>
      </c>
    </row>
    <row r="954" spans="1:11" x14ac:dyDescent="0.35">
      <c r="A954">
        <v>88625922</v>
      </c>
      <c r="B954" t="s">
        <v>5477</v>
      </c>
      <c r="C954">
        <v>75176</v>
      </c>
      <c r="D954">
        <v>252</v>
      </c>
      <c r="E954" t="s">
        <v>37</v>
      </c>
      <c r="F954">
        <v>45000000</v>
      </c>
      <c r="G954">
        <v>7.1</v>
      </c>
      <c r="H954">
        <f>Table13[[#This Row],[budget]]-Table13[[#This Row],[gross]]</f>
        <v>-43625922</v>
      </c>
      <c r="I954">
        <v>26000</v>
      </c>
      <c r="J954">
        <f>0.00001*Table13[[#This Row],[budget]]</f>
        <v>450.00000000000006</v>
      </c>
      <c r="K954" s="1">
        <f>0</f>
        <v>0</v>
      </c>
    </row>
    <row r="955" spans="1:11" x14ac:dyDescent="0.35">
      <c r="A955">
        <v>70001065</v>
      </c>
      <c r="B955" t="s">
        <v>5483</v>
      </c>
      <c r="C955">
        <v>191437</v>
      </c>
      <c r="D955">
        <v>582</v>
      </c>
      <c r="E955" t="s">
        <v>37</v>
      </c>
      <c r="F955">
        <v>45000000</v>
      </c>
      <c r="G955">
        <v>7.1</v>
      </c>
      <c r="H955">
        <f>Table13[[#This Row],[budget]]-Table13[[#This Row],[gross]]</f>
        <v>-25001065</v>
      </c>
      <c r="I955">
        <v>0</v>
      </c>
      <c r="J955">
        <f>0.00001*Table13[[#This Row],[budget]]</f>
        <v>450.00000000000006</v>
      </c>
      <c r="K955" s="1">
        <f>0</f>
        <v>0</v>
      </c>
    </row>
    <row r="956" spans="1:11" x14ac:dyDescent="0.35">
      <c r="A956">
        <v>13401683</v>
      </c>
      <c r="B956" t="s">
        <v>2411</v>
      </c>
      <c r="C956">
        <v>203461</v>
      </c>
      <c r="D956">
        <v>588</v>
      </c>
      <c r="E956" t="s">
        <v>37</v>
      </c>
      <c r="F956">
        <v>35000000</v>
      </c>
      <c r="G956">
        <v>7.1</v>
      </c>
      <c r="H956">
        <f>Table13[[#This Row],[budget]]-Table13[[#This Row],[gross]]</f>
        <v>21598317</v>
      </c>
      <c r="I956">
        <v>46000</v>
      </c>
      <c r="J956">
        <f>0.00001*Table13[[#This Row],[budget]]</f>
        <v>350.00000000000006</v>
      </c>
      <c r="K956" s="1">
        <f>0</f>
        <v>0</v>
      </c>
    </row>
    <row r="957" spans="1:11" x14ac:dyDescent="0.35">
      <c r="A957">
        <v>13560960</v>
      </c>
      <c r="B957" t="s">
        <v>5653</v>
      </c>
      <c r="C957">
        <v>23996</v>
      </c>
      <c r="D957">
        <v>161</v>
      </c>
      <c r="E957" t="s">
        <v>37</v>
      </c>
      <c r="F957">
        <v>50000000</v>
      </c>
      <c r="G957">
        <v>7.1</v>
      </c>
      <c r="H957">
        <f>Table13[[#This Row],[budget]]-Table13[[#This Row],[gross]]</f>
        <v>36439040</v>
      </c>
      <c r="I957">
        <v>915</v>
      </c>
      <c r="J957">
        <f>0.00001*Table13[[#This Row],[budget]]</f>
        <v>500.00000000000006</v>
      </c>
      <c r="K957" s="1">
        <f>0</f>
        <v>0</v>
      </c>
    </row>
    <row r="958" spans="1:11" x14ac:dyDescent="0.35">
      <c r="A958">
        <v>71347010</v>
      </c>
      <c r="B958" t="s">
        <v>6061</v>
      </c>
      <c r="C958">
        <v>166194</v>
      </c>
      <c r="D958">
        <v>215</v>
      </c>
      <c r="E958" t="s">
        <v>37</v>
      </c>
      <c r="F958">
        <v>40000000</v>
      </c>
      <c r="G958">
        <v>7.1</v>
      </c>
      <c r="H958">
        <f>Table13[[#This Row],[budget]]-Table13[[#This Row],[gross]]</f>
        <v>-31347010</v>
      </c>
      <c r="I958">
        <v>0</v>
      </c>
      <c r="J958">
        <f>0.00001*Table13[[#This Row],[budget]]</f>
        <v>400.00000000000006</v>
      </c>
      <c r="K958" s="1">
        <f>0</f>
        <v>0</v>
      </c>
    </row>
    <row r="959" spans="1:11" x14ac:dyDescent="0.35">
      <c r="A959">
        <v>45856732</v>
      </c>
      <c r="B959" t="s">
        <v>6200</v>
      </c>
      <c r="C959">
        <v>46221</v>
      </c>
      <c r="D959">
        <v>141</v>
      </c>
      <c r="E959" t="s">
        <v>37</v>
      </c>
      <c r="F959">
        <v>40000000</v>
      </c>
      <c r="G959">
        <v>7.1</v>
      </c>
      <c r="H959">
        <f>Table13[[#This Row],[budget]]-Table13[[#This Row],[gross]]</f>
        <v>-5856732</v>
      </c>
      <c r="I959">
        <v>0</v>
      </c>
      <c r="J959">
        <f>0.00001*Table13[[#This Row],[budget]]</f>
        <v>400.00000000000006</v>
      </c>
      <c r="K959" s="1">
        <f>0</f>
        <v>0</v>
      </c>
    </row>
    <row r="960" spans="1:11" x14ac:dyDescent="0.35">
      <c r="A960">
        <v>63411478</v>
      </c>
      <c r="B960" t="s">
        <v>6578</v>
      </c>
      <c r="C960">
        <v>114925</v>
      </c>
      <c r="D960">
        <v>234</v>
      </c>
      <c r="E960" t="s">
        <v>37</v>
      </c>
      <c r="F960">
        <v>39000000</v>
      </c>
      <c r="G960">
        <v>7.1</v>
      </c>
      <c r="H960">
        <f>Table13[[#This Row],[budget]]-Table13[[#This Row],[gross]]</f>
        <v>-24411478</v>
      </c>
      <c r="I960">
        <v>13000</v>
      </c>
      <c r="J960">
        <f>0.00001*Table13[[#This Row],[budget]]</f>
        <v>390.00000000000006</v>
      </c>
      <c r="K960" s="1">
        <f>0</f>
        <v>0</v>
      </c>
    </row>
    <row r="961" spans="1:11" x14ac:dyDescent="0.35">
      <c r="A961">
        <v>16377274</v>
      </c>
      <c r="B961" t="s">
        <v>6723</v>
      </c>
      <c r="C961">
        <v>105144</v>
      </c>
      <c r="D961">
        <v>405</v>
      </c>
      <c r="E961" t="s">
        <v>37</v>
      </c>
      <c r="F961">
        <v>32000000</v>
      </c>
      <c r="G961">
        <v>7.1</v>
      </c>
      <c r="H961">
        <f>Table13[[#This Row],[budget]]-Table13[[#This Row],[gross]]</f>
        <v>15622726</v>
      </c>
      <c r="I961">
        <v>27000</v>
      </c>
      <c r="J961">
        <f>0.00001*Table13[[#This Row],[budget]]</f>
        <v>320</v>
      </c>
      <c r="K961" s="1">
        <f>0</f>
        <v>0</v>
      </c>
    </row>
    <row r="962" spans="1:11" x14ac:dyDescent="0.35">
      <c r="A962">
        <v>34531832</v>
      </c>
      <c r="B962" t="s">
        <v>7158</v>
      </c>
      <c r="C962">
        <v>44788</v>
      </c>
      <c r="D962">
        <v>138</v>
      </c>
      <c r="E962" t="s">
        <v>37</v>
      </c>
      <c r="F962">
        <v>35000000</v>
      </c>
      <c r="G962">
        <v>7.1</v>
      </c>
      <c r="H962">
        <f>Table13[[#This Row],[budget]]-Table13[[#This Row],[gross]]</f>
        <v>468168</v>
      </c>
      <c r="I962">
        <v>23000</v>
      </c>
      <c r="J962">
        <f>0.00001*Table13[[#This Row],[budget]]</f>
        <v>350.00000000000006</v>
      </c>
      <c r="K962" s="1">
        <f>0</f>
        <v>0</v>
      </c>
    </row>
    <row r="963" spans="1:11" x14ac:dyDescent="0.35">
      <c r="A963">
        <v>37432299</v>
      </c>
      <c r="B963" t="s">
        <v>7363</v>
      </c>
      <c r="C963">
        <v>50041</v>
      </c>
      <c r="D963">
        <v>116</v>
      </c>
      <c r="E963" t="s">
        <v>37</v>
      </c>
      <c r="F963">
        <v>34000000</v>
      </c>
      <c r="G963">
        <v>7.1</v>
      </c>
      <c r="H963">
        <f>Table13[[#This Row],[budget]]-Table13[[#This Row],[gross]]</f>
        <v>-3432299</v>
      </c>
      <c r="I963">
        <v>23000</v>
      </c>
      <c r="J963">
        <f>0.00001*Table13[[#This Row],[budget]]</f>
        <v>340</v>
      </c>
      <c r="K963" s="1">
        <f>0</f>
        <v>0</v>
      </c>
    </row>
    <row r="964" spans="1:11" x14ac:dyDescent="0.35">
      <c r="A964">
        <v>8324748</v>
      </c>
      <c r="B964" t="s">
        <v>7382</v>
      </c>
      <c r="C964">
        <v>21223</v>
      </c>
      <c r="D964">
        <v>108</v>
      </c>
      <c r="E964" t="s">
        <v>37</v>
      </c>
      <c r="F964">
        <v>35000000</v>
      </c>
      <c r="G964">
        <v>7.1</v>
      </c>
      <c r="H964">
        <f>Table13[[#This Row],[budget]]-Table13[[#This Row],[gross]]</f>
        <v>26675252</v>
      </c>
      <c r="I964">
        <v>13000</v>
      </c>
      <c r="J964">
        <f>0.00001*Table13[[#This Row],[budget]]</f>
        <v>350.00000000000006</v>
      </c>
      <c r="K964" s="1">
        <f>0</f>
        <v>0</v>
      </c>
    </row>
    <row r="965" spans="1:11" x14ac:dyDescent="0.35">
      <c r="A965">
        <v>36733909</v>
      </c>
      <c r="B965" t="s">
        <v>7508</v>
      </c>
      <c r="C965">
        <v>38949</v>
      </c>
      <c r="D965">
        <v>112</v>
      </c>
      <c r="E965" t="s">
        <v>37</v>
      </c>
      <c r="F965">
        <v>32000000</v>
      </c>
      <c r="G965">
        <v>7.1</v>
      </c>
      <c r="H965">
        <f>Table13[[#This Row],[budget]]-Table13[[#This Row],[gross]]</f>
        <v>-4733909</v>
      </c>
      <c r="I965">
        <v>0</v>
      </c>
      <c r="J965">
        <f>0.00001*Table13[[#This Row],[budget]]</f>
        <v>320</v>
      </c>
      <c r="K965" s="1">
        <f>0</f>
        <v>0</v>
      </c>
    </row>
    <row r="966" spans="1:11" x14ac:dyDescent="0.35">
      <c r="A966">
        <v>99462</v>
      </c>
      <c r="B966" t="s">
        <v>7517</v>
      </c>
      <c r="C966">
        <v>11347</v>
      </c>
      <c r="D966">
        <v>28</v>
      </c>
      <c r="E966" t="s">
        <v>37</v>
      </c>
      <c r="F966">
        <v>33000000</v>
      </c>
      <c r="G966">
        <v>7.1</v>
      </c>
      <c r="H966">
        <f>Table13[[#This Row],[budget]]-Table13[[#This Row],[gross]]</f>
        <v>32900538</v>
      </c>
      <c r="I966">
        <v>5000</v>
      </c>
      <c r="J966">
        <f>0.00001*Table13[[#This Row],[budget]]</f>
        <v>330</v>
      </c>
      <c r="K966" s="1">
        <f>0</f>
        <v>0</v>
      </c>
    </row>
    <row r="967" spans="1:11" x14ac:dyDescent="0.35">
      <c r="A967">
        <v>53680848</v>
      </c>
      <c r="B967" t="s">
        <v>7852</v>
      </c>
      <c r="C967">
        <v>167967</v>
      </c>
      <c r="D967">
        <v>243</v>
      </c>
      <c r="E967" t="s">
        <v>37</v>
      </c>
      <c r="F967">
        <v>30000000</v>
      </c>
      <c r="G967">
        <v>7.1</v>
      </c>
      <c r="H967">
        <f>Table13[[#This Row],[budget]]-Table13[[#This Row],[gross]]</f>
        <v>-23680848</v>
      </c>
      <c r="I967">
        <v>20000</v>
      </c>
      <c r="J967">
        <f>0.00001*Table13[[#This Row],[budget]]</f>
        <v>300</v>
      </c>
      <c r="K967" s="1">
        <f>0</f>
        <v>0</v>
      </c>
    </row>
    <row r="968" spans="1:11" x14ac:dyDescent="0.35">
      <c r="A968">
        <v>31743332</v>
      </c>
      <c r="B968" t="s">
        <v>7975</v>
      </c>
      <c r="C968">
        <v>111117</v>
      </c>
      <c r="D968">
        <v>245</v>
      </c>
      <c r="E968" t="s">
        <v>37</v>
      </c>
      <c r="F968">
        <v>30000000</v>
      </c>
      <c r="G968">
        <v>7.1</v>
      </c>
      <c r="H968">
        <f>Table13[[#This Row],[budget]]-Table13[[#This Row],[gross]]</f>
        <v>-1743332</v>
      </c>
      <c r="I968">
        <v>13000</v>
      </c>
      <c r="J968">
        <f>0.00001*Table13[[#This Row],[budget]]</f>
        <v>300</v>
      </c>
      <c r="K968" s="1">
        <f>0</f>
        <v>0</v>
      </c>
    </row>
    <row r="969" spans="1:11" x14ac:dyDescent="0.35">
      <c r="A969">
        <v>32154410</v>
      </c>
      <c r="B969" t="s">
        <v>7979</v>
      </c>
      <c r="C969">
        <v>148327</v>
      </c>
      <c r="D969">
        <v>274</v>
      </c>
      <c r="E969" t="s">
        <v>37</v>
      </c>
      <c r="F969">
        <v>30000000</v>
      </c>
      <c r="G969">
        <v>7.1</v>
      </c>
      <c r="H969">
        <f>Table13[[#This Row],[budget]]-Table13[[#This Row],[gross]]</f>
        <v>-2154410</v>
      </c>
      <c r="I969">
        <v>29000</v>
      </c>
      <c r="J969">
        <f>0.00001*Table13[[#This Row],[budget]]</f>
        <v>300</v>
      </c>
      <c r="K969" s="1">
        <f>0</f>
        <v>0</v>
      </c>
    </row>
    <row r="970" spans="1:11" x14ac:dyDescent="0.35">
      <c r="A970">
        <v>3752725</v>
      </c>
      <c r="B970" t="s">
        <v>8189</v>
      </c>
      <c r="C970">
        <v>29715</v>
      </c>
      <c r="D970">
        <v>161</v>
      </c>
      <c r="E970" t="s">
        <v>37</v>
      </c>
      <c r="F970">
        <v>18000000</v>
      </c>
      <c r="G970">
        <v>7.1</v>
      </c>
      <c r="H970">
        <f>Table13[[#This Row],[budget]]-Table13[[#This Row],[gross]]</f>
        <v>14247275</v>
      </c>
      <c r="I970">
        <v>0</v>
      </c>
      <c r="J970">
        <f>0.00001*Table13[[#This Row],[budget]]</f>
        <v>180.00000000000003</v>
      </c>
      <c r="K970" s="1">
        <f>0</f>
        <v>0</v>
      </c>
    </row>
    <row r="971" spans="1:11" x14ac:dyDescent="0.35">
      <c r="A971">
        <v>6301131</v>
      </c>
      <c r="B971" t="s">
        <v>8280</v>
      </c>
      <c r="C971">
        <v>92850</v>
      </c>
      <c r="D971">
        <v>263</v>
      </c>
      <c r="E971" t="s">
        <v>37</v>
      </c>
      <c r="F971">
        <v>29000000</v>
      </c>
      <c r="G971">
        <v>7.1</v>
      </c>
      <c r="H971">
        <f>Table13[[#This Row],[budget]]-Table13[[#This Row],[gross]]</f>
        <v>22698869</v>
      </c>
      <c r="I971">
        <v>0</v>
      </c>
      <c r="J971">
        <f>0.00001*Table13[[#This Row],[budget]]</f>
        <v>290</v>
      </c>
      <c r="K971" s="1">
        <f>0</f>
        <v>0</v>
      </c>
    </row>
    <row r="972" spans="1:11" x14ac:dyDescent="0.35">
      <c r="A972">
        <v>40566655</v>
      </c>
      <c r="B972" t="s">
        <v>8543</v>
      </c>
      <c r="C972">
        <v>144021</v>
      </c>
      <c r="D972">
        <v>391</v>
      </c>
      <c r="E972" t="s">
        <v>37</v>
      </c>
      <c r="F972">
        <v>30000000</v>
      </c>
      <c r="G972">
        <v>7.1</v>
      </c>
      <c r="H972">
        <f>Table13[[#This Row],[budget]]-Table13[[#This Row],[gross]]</f>
        <v>-10566655</v>
      </c>
      <c r="I972">
        <v>0</v>
      </c>
      <c r="J972">
        <f>0.00001*Table13[[#This Row],[budget]]</f>
        <v>300</v>
      </c>
      <c r="K972" s="1">
        <f>0</f>
        <v>0</v>
      </c>
    </row>
    <row r="973" spans="1:11" x14ac:dyDescent="0.35">
      <c r="A973">
        <v>109243478</v>
      </c>
      <c r="B973" t="s">
        <v>8624</v>
      </c>
      <c r="C973">
        <v>313797</v>
      </c>
      <c r="D973">
        <v>546</v>
      </c>
      <c r="E973" t="s">
        <v>37</v>
      </c>
      <c r="F973">
        <v>26000000</v>
      </c>
      <c r="G973">
        <v>7.1</v>
      </c>
      <c r="H973">
        <f>Table13[[#This Row],[budget]]-Table13[[#This Row],[gross]]</f>
        <v>-83243478</v>
      </c>
      <c r="I973">
        <v>0</v>
      </c>
      <c r="J973">
        <f>0.00001*Table13[[#This Row],[budget]]</f>
        <v>260</v>
      </c>
      <c r="K973" s="1">
        <f>0</f>
        <v>0</v>
      </c>
    </row>
    <row r="974" spans="1:11" x14ac:dyDescent="0.35">
      <c r="A974">
        <v>28501651</v>
      </c>
      <c r="B974" t="s">
        <v>8700</v>
      </c>
      <c r="C974">
        <v>88035</v>
      </c>
      <c r="D974">
        <v>201</v>
      </c>
      <c r="E974" t="s">
        <v>37</v>
      </c>
      <c r="F974">
        <v>26000000</v>
      </c>
      <c r="G974">
        <v>7.1</v>
      </c>
      <c r="H974">
        <f>Table13[[#This Row],[budget]]-Table13[[#This Row],[gross]]</f>
        <v>-2501651</v>
      </c>
      <c r="I974">
        <v>10000</v>
      </c>
      <c r="J974">
        <f>0.00001*Table13[[#This Row],[budget]]</f>
        <v>260</v>
      </c>
      <c r="K974" s="1">
        <f>0</f>
        <v>0</v>
      </c>
    </row>
    <row r="975" spans="1:11" x14ac:dyDescent="0.35">
      <c r="A975">
        <v>11008432</v>
      </c>
      <c r="B975" t="s">
        <v>9208</v>
      </c>
      <c r="C975">
        <v>43903</v>
      </c>
      <c r="D975">
        <v>194</v>
      </c>
      <c r="E975" t="s">
        <v>37</v>
      </c>
      <c r="F975">
        <v>25000000</v>
      </c>
      <c r="G975">
        <v>7.1</v>
      </c>
      <c r="H975">
        <f>Table13[[#This Row],[budget]]-Table13[[#This Row],[gross]]</f>
        <v>13991568</v>
      </c>
      <c r="I975">
        <v>5000</v>
      </c>
      <c r="J975">
        <f>0.00001*Table13[[#This Row],[budget]]</f>
        <v>250.00000000000003</v>
      </c>
      <c r="K975" s="1">
        <f>0</f>
        <v>0</v>
      </c>
    </row>
    <row r="976" spans="1:11" x14ac:dyDescent="0.35">
      <c r="A976">
        <v>11030963</v>
      </c>
      <c r="B976" t="s">
        <v>9226</v>
      </c>
      <c r="C976">
        <v>24145</v>
      </c>
      <c r="D976">
        <v>93</v>
      </c>
      <c r="E976" t="s">
        <v>37</v>
      </c>
      <c r="F976">
        <v>28000000</v>
      </c>
      <c r="G976">
        <v>7.1</v>
      </c>
      <c r="H976">
        <f>Table13[[#This Row],[budget]]-Table13[[#This Row],[gross]]</f>
        <v>16969037</v>
      </c>
      <c r="I976">
        <v>0</v>
      </c>
      <c r="J976">
        <f>0.00001*Table13[[#This Row],[budget]]</f>
        <v>280</v>
      </c>
      <c r="K976" s="1">
        <f>0</f>
        <v>0</v>
      </c>
    </row>
    <row r="977" spans="1:11" x14ac:dyDescent="0.35">
      <c r="A977">
        <v>40962534</v>
      </c>
      <c r="B977" t="s">
        <v>9492</v>
      </c>
      <c r="C977">
        <v>188652</v>
      </c>
      <c r="D977">
        <v>288</v>
      </c>
      <c r="E977" t="s">
        <v>37</v>
      </c>
      <c r="F977">
        <v>12500000</v>
      </c>
      <c r="G977">
        <v>7.1</v>
      </c>
      <c r="H977">
        <f>Table13[[#This Row],[budget]]-Table13[[#This Row],[gross]]</f>
        <v>-28462534</v>
      </c>
      <c r="I977">
        <v>22000</v>
      </c>
      <c r="J977">
        <f>0.00001*Table13[[#This Row],[budget]]</f>
        <v>125.00000000000001</v>
      </c>
      <c r="K977" s="1">
        <f>0</f>
        <v>0</v>
      </c>
    </row>
    <row r="978" spans="1:11" x14ac:dyDescent="0.35">
      <c r="A978">
        <v>39235088</v>
      </c>
      <c r="B978" t="s">
        <v>9496</v>
      </c>
      <c r="C978">
        <v>193962</v>
      </c>
      <c r="D978">
        <v>805</v>
      </c>
      <c r="E978" t="s">
        <v>37</v>
      </c>
      <c r="F978">
        <v>23000000</v>
      </c>
      <c r="G978">
        <v>7.1</v>
      </c>
      <c r="H978">
        <f>Table13[[#This Row],[budget]]-Table13[[#This Row],[gross]]</f>
        <v>-16235088</v>
      </c>
      <c r="I978">
        <v>5000</v>
      </c>
      <c r="J978">
        <f>0.00001*Table13[[#This Row],[budget]]</f>
        <v>230.00000000000003</v>
      </c>
      <c r="K978" s="1">
        <f>0</f>
        <v>0</v>
      </c>
    </row>
    <row r="979" spans="1:11" x14ac:dyDescent="0.35">
      <c r="A979">
        <v>38119483</v>
      </c>
      <c r="B979" t="s">
        <v>9586</v>
      </c>
      <c r="C979">
        <v>136667</v>
      </c>
      <c r="D979">
        <v>273</v>
      </c>
      <c r="E979" t="s">
        <v>37</v>
      </c>
      <c r="F979">
        <v>22700000</v>
      </c>
      <c r="G979">
        <v>7.1</v>
      </c>
      <c r="H979">
        <f>Table13[[#This Row],[budget]]-Table13[[#This Row],[gross]]</f>
        <v>-15419483</v>
      </c>
      <c r="I979">
        <v>13000</v>
      </c>
      <c r="J979">
        <f>0.00001*Table13[[#This Row],[budget]]</f>
        <v>227.00000000000003</v>
      </c>
      <c r="K979" s="1">
        <f>0</f>
        <v>0</v>
      </c>
    </row>
    <row r="980" spans="1:11" x14ac:dyDescent="0.35">
      <c r="A980">
        <v>4190530</v>
      </c>
      <c r="B980" t="s">
        <v>9592</v>
      </c>
      <c r="C980">
        <v>53341</v>
      </c>
      <c r="D980">
        <v>185</v>
      </c>
      <c r="E980" t="s">
        <v>37</v>
      </c>
      <c r="F980">
        <v>22500000</v>
      </c>
      <c r="G980">
        <v>7.1</v>
      </c>
      <c r="H980">
        <f>Table13[[#This Row],[budget]]-Table13[[#This Row],[gross]]</f>
        <v>18309470</v>
      </c>
      <c r="I980">
        <v>18000</v>
      </c>
      <c r="J980">
        <f>0.00001*Table13[[#This Row],[budget]]</f>
        <v>225.00000000000003</v>
      </c>
      <c r="K980" s="1">
        <f>0</f>
        <v>0</v>
      </c>
    </row>
    <row r="981" spans="1:11" x14ac:dyDescent="0.35">
      <c r="A981">
        <v>176483808</v>
      </c>
      <c r="B981" t="s">
        <v>9600</v>
      </c>
      <c r="C981">
        <v>247289</v>
      </c>
      <c r="D981">
        <v>611</v>
      </c>
      <c r="E981" t="s">
        <v>37</v>
      </c>
      <c r="F981">
        <v>23000000</v>
      </c>
      <c r="G981">
        <v>7.1</v>
      </c>
      <c r="H981">
        <f>Table13[[#This Row],[budget]]-Table13[[#This Row],[gross]]</f>
        <v>-153483808</v>
      </c>
      <c r="I981">
        <v>0</v>
      </c>
      <c r="J981">
        <f>0.00001*Table13[[#This Row],[budget]]</f>
        <v>230.00000000000003</v>
      </c>
      <c r="K981" s="1">
        <f>0</f>
        <v>0</v>
      </c>
    </row>
    <row r="982" spans="1:11" x14ac:dyDescent="0.35">
      <c r="A982">
        <v>9430988</v>
      </c>
      <c r="B982" t="s">
        <v>9830</v>
      </c>
      <c r="C982">
        <v>45992</v>
      </c>
      <c r="D982">
        <v>115</v>
      </c>
      <c r="E982" t="s">
        <v>37</v>
      </c>
      <c r="F982">
        <v>17000000</v>
      </c>
      <c r="G982">
        <v>7.1</v>
      </c>
      <c r="H982">
        <f>Table13[[#This Row],[budget]]-Table13[[#This Row],[gross]]</f>
        <v>7569012</v>
      </c>
      <c r="I982">
        <v>7000</v>
      </c>
      <c r="J982">
        <f>0.00001*Table13[[#This Row],[budget]]</f>
        <v>170</v>
      </c>
      <c r="K982" s="1">
        <f>0</f>
        <v>0</v>
      </c>
    </row>
    <row r="983" spans="1:11" x14ac:dyDescent="0.35">
      <c r="A983">
        <v>24104113</v>
      </c>
      <c r="B983" t="s">
        <v>9841</v>
      </c>
      <c r="C983">
        <v>149066</v>
      </c>
      <c r="D983">
        <v>517</v>
      </c>
      <c r="E983" t="s">
        <v>37</v>
      </c>
      <c r="F983">
        <v>20000000</v>
      </c>
      <c r="G983">
        <v>7.1</v>
      </c>
      <c r="H983">
        <f>Table13[[#This Row],[budget]]-Table13[[#This Row],[gross]]</f>
        <v>-4104113</v>
      </c>
      <c r="I983">
        <v>24000</v>
      </c>
      <c r="J983">
        <f>0.00001*Table13[[#This Row],[budget]]</f>
        <v>200.00000000000003</v>
      </c>
      <c r="K983" s="1">
        <f>0</f>
        <v>0</v>
      </c>
    </row>
    <row r="984" spans="1:11" x14ac:dyDescent="0.35">
      <c r="A984">
        <v>117224271</v>
      </c>
      <c r="B984" t="s">
        <v>9895</v>
      </c>
      <c r="C984">
        <v>47794</v>
      </c>
      <c r="D984">
        <v>81</v>
      </c>
      <c r="E984" t="s">
        <v>37</v>
      </c>
      <c r="F984">
        <v>20000000</v>
      </c>
      <c r="G984">
        <v>7.1</v>
      </c>
      <c r="H984">
        <f>Table13[[#This Row],[budget]]-Table13[[#This Row],[gross]]</f>
        <v>-97224271</v>
      </c>
      <c r="I984">
        <v>0</v>
      </c>
      <c r="J984">
        <f>0.00001*Table13[[#This Row],[budget]]</f>
        <v>200.00000000000003</v>
      </c>
      <c r="K984" s="1">
        <f>0</f>
        <v>0</v>
      </c>
    </row>
    <row r="985" spans="1:11" x14ac:dyDescent="0.35">
      <c r="A985">
        <v>81257845</v>
      </c>
      <c r="B985" t="s">
        <v>9921</v>
      </c>
      <c r="C985">
        <v>210680</v>
      </c>
      <c r="D985">
        <v>479</v>
      </c>
      <c r="E985" t="s">
        <v>37</v>
      </c>
      <c r="F985">
        <v>35000000</v>
      </c>
      <c r="G985">
        <v>7.1</v>
      </c>
      <c r="H985">
        <f>Table13[[#This Row],[budget]]-Table13[[#This Row],[gross]]</f>
        <v>-46257845</v>
      </c>
      <c r="I985">
        <v>0</v>
      </c>
      <c r="J985">
        <f>0.00001*Table13[[#This Row],[budget]]</f>
        <v>350.00000000000006</v>
      </c>
      <c r="K985" s="1">
        <f>0</f>
        <v>0</v>
      </c>
    </row>
    <row r="986" spans="1:11" x14ac:dyDescent="0.35">
      <c r="A986">
        <v>67325559</v>
      </c>
      <c r="B986" t="s">
        <v>9938</v>
      </c>
      <c r="C986">
        <v>58222</v>
      </c>
      <c r="D986">
        <v>331</v>
      </c>
      <c r="E986" t="s">
        <v>37</v>
      </c>
      <c r="F986">
        <v>20000000</v>
      </c>
      <c r="G986">
        <v>7.1</v>
      </c>
      <c r="H986">
        <f>Table13[[#This Row],[budget]]-Table13[[#This Row],[gross]]</f>
        <v>-47325559</v>
      </c>
      <c r="I986">
        <v>0</v>
      </c>
      <c r="J986">
        <f>0.00001*Table13[[#This Row],[budget]]</f>
        <v>200.00000000000003</v>
      </c>
      <c r="K986" s="1">
        <f>0</f>
        <v>0</v>
      </c>
    </row>
    <row r="987" spans="1:11" x14ac:dyDescent="0.35">
      <c r="A987">
        <v>12987647</v>
      </c>
      <c r="B987" t="s">
        <v>10352</v>
      </c>
      <c r="C987">
        <v>24019</v>
      </c>
      <c r="D987">
        <v>199</v>
      </c>
      <c r="E987" t="s">
        <v>37</v>
      </c>
      <c r="F987">
        <v>30000000</v>
      </c>
      <c r="G987">
        <v>7.1</v>
      </c>
      <c r="H987">
        <f>Table13[[#This Row],[budget]]-Table13[[#This Row],[gross]]</f>
        <v>17012353</v>
      </c>
      <c r="I987">
        <v>983</v>
      </c>
      <c r="J987">
        <f>0.00001*Table13[[#This Row],[budget]]</f>
        <v>300</v>
      </c>
      <c r="K987" s="1">
        <f>0</f>
        <v>0</v>
      </c>
    </row>
    <row r="988" spans="1:11" x14ac:dyDescent="0.35">
      <c r="A988">
        <v>11034436</v>
      </c>
      <c r="B988" t="s">
        <v>10387</v>
      </c>
      <c r="C988">
        <v>13505</v>
      </c>
      <c r="D988">
        <v>180</v>
      </c>
      <c r="E988" t="s">
        <v>37</v>
      </c>
      <c r="F988">
        <v>20000000</v>
      </c>
      <c r="G988">
        <v>7.1</v>
      </c>
      <c r="H988">
        <f>Table13[[#This Row],[budget]]-Table13[[#This Row],[gross]]</f>
        <v>8965564</v>
      </c>
      <c r="I988">
        <v>0</v>
      </c>
      <c r="J988">
        <f>0.00001*Table13[[#This Row],[budget]]</f>
        <v>200.00000000000003</v>
      </c>
      <c r="K988" s="1">
        <f>0</f>
        <v>0</v>
      </c>
    </row>
    <row r="989" spans="1:11" x14ac:dyDescent="0.35">
      <c r="A989">
        <v>5480996</v>
      </c>
      <c r="B989" t="s">
        <v>10491</v>
      </c>
      <c r="C989">
        <v>89383</v>
      </c>
      <c r="D989">
        <v>293</v>
      </c>
      <c r="E989" t="s">
        <v>37</v>
      </c>
      <c r="F989">
        <v>8700000</v>
      </c>
      <c r="G989">
        <v>7.1</v>
      </c>
      <c r="H989">
        <f>Table13[[#This Row],[budget]]-Table13[[#This Row],[gross]]</f>
        <v>3219004</v>
      </c>
      <c r="I989">
        <v>0</v>
      </c>
      <c r="J989">
        <f>0.00001*Table13[[#This Row],[budget]]</f>
        <v>87.000000000000014</v>
      </c>
      <c r="K989" s="1">
        <f>0</f>
        <v>0</v>
      </c>
    </row>
    <row r="990" spans="1:11" x14ac:dyDescent="0.35">
      <c r="A990">
        <v>1027749</v>
      </c>
      <c r="B990" t="s">
        <v>10572</v>
      </c>
      <c r="C990">
        <v>8087</v>
      </c>
      <c r="D990">
        <v>33</v>
      </c>
      <c r="E990" t="s">
        <v>37</v>
      </c>
      <c r="F990">
        <v>40000000</v>
      </c>
      <c r="G990">
        <v>7.1</v>
      </c>
      <c r="H990">
        <f>Table13[[#This Row],[budget]]-Table13[[#This Row],[gross]]</f>
        <v>38972251</v>
      </c>
      <c r="I990">
        <v>1000</v>
      </c>
      <c r="J990">
        <f>0.00001*Table13[[#This Row],[budget]]</f>
        <v>400.00000000000006</v>
      </c>
      <c r="K990" s="1">
        <f>0</f>
        <v>0</v>
      </c>
    </row>
    <row r="991" spans="1:11" x14ac:dyDescent="0.35">
      <c r="A991">
        <v>1357042</v>
      </c>
      <c r="B991" t="s">
        <v>10670</v>
      </c>
      <c r="C991">
        <v>53977</v>
      </c>
      <c r="D991">
        <v>125</v>
      </c>
      <c r="E991" t="s">
        <v>37</v>
      </c>
      <c r="F991">
        <v>15000000</v>
      </c>
      <c r="G991">
        <v>7.1</v>
      </c>
      <c r="H991">
        <f>Table13[[#This Row],[budget]]-Table13[[#This Row],[gross]]</f>
        <v>13642958</v>
      </c>
      <c r="I991">
        <v>14000</v>
      </c>
      <c r="J991">
        <f>0.00001*Table13[[#This Row],[budget]]</f>
        <v>150</v>
      </c>
      <c r="K991" s="1">
        <f>0</f>
        <v>0</v>
      </c>
    </row>
    <row r="992" spans="1:11" x14ac:dyDescent="0.35">
      <c r="A992">
        <v>60057639</v>
      </c>
      <c r="B992" t="s">
        <v>10789</v>
      </c>
      <c r="C992">
        <v>107815</v>
      </c>
      <c r="D992">
        <v>485</v>
      </c>
      <c r="E992" t="s">
        <v>37</v>
      </c>
      <c r="F992">
        <v>18000000</v>
      </c>
      <c r="G992">
        <v>7.1</v>
      </c>
      <c r="H992">
        <f>Table13[[#This Row],[budget]]-Table13[[#This Row],[gross]]</f>
        <v>-42057639</v>
      </c>
      <c r="I992">
        <v>10000</v>
      </c>
      <c r="J992">
        <f>0.00001*Table13[[#This Row],[budget]]</f>
        <v>180.00000000000003</v>
      </c>
      <c r="K992" s="1">
        <f>0</f>
        <v>0</v>
      </c>
    </row>
    <row r="993" spans="1:11" x14ac:dyDescent="0.35">
      <c r="A993">
        <v>43853424</v>
      </c>
      <c r="B993" t="s">
        <v>10861</v>
      </c>
      <c r="C993">
        <v>35514</v>
      </c>
      <c r="D993">
        <v>114</v>
      </c>
      <c r="E993" t="s">
        <v>37</v>
      </c>
      <c r="F993">
        <v>18000000</v>
      </c>
      <c r="G993">
        <v>7.1</v>
      </c>
      <c r="H993">
        <f>Table13[[#This Row],[budget]]-Table13[[#This Row],[gross]]</f>
        <v>-25853424</v>
      </c>
      <c r="I993">
        <v>15000</v>
      </c>
      <c r="J993">
        <f>0.00001*Table13[[#This Row],[budget]]</f>
        <v>180.00000000000003</v>
      </c>
      <c r="K993" s="1">
        <f>0</f>
        <v>0</v>
      </c>
    </row>
    <row r="994" spans="1:11" x14ac:dyDescent="0.35">
      <c r="A994">
        <v>7739049</v>
      </c>
      <c r="B994" t="s">
        <v>10962</v>
      </c>
      <c r="C994">
        <v>10680</v>
      </c>
      <c r="D994">
        <v>112</v>
      </c>
      <c r="E994" t="s">
        <v>37</v>
      </c>
      <c r="F994">
        <v>18000000</v>
      </c>
      <c r="G994">
        <v>7.1</v>
      </c>
      <c r="H994">
        <f>Table13[[#This Row],[budget]]-Table13[[#This Row],[gross]]</f>
        <v>10260951</v>
      </c>
      <c r="I994">
        <v>562</v>
      </c>
      <c r="J994">
        <f>0.00001*Table13[[#This Row],[budget]]</f>
        <v>180.00000000000003</v>
      </c>
      <c r="K994" s="1">
        <f>0</f>
        <v>0</v>
      </c>
    </row>
    <row r="995" spans="1:11" x14ac:dyDescent="0.35">
      <c r="A995">
        <v>4435083</v>
      </c>
      <c r="B995" t="s">
        <v>11020</v>
      </c>
      <c r="C995">
        <v>27882</v>
      </c>
      <c r="D995">
        <v>119</v>
      </c>
      <c r="E995" t="s">
        <v>37</v>
      </c>
      <c r="F995">
        <v>18000000</v>
      </c>
      <c r="G995">
        <v>7.1</v>
      </c>
      <c r="H995">
        <f>Table13[[#This Row],[budget]]-Table13[[#This Row],[gross]]</f>
        <v>13564917</v>
      </c>
      <c r="I995">
        <v>18000</v>
      </c>
      <c r="J995">
        <f>0.00001*Table13[[#This Row],[budget]]</f>
        <v>180.00000000000003</v>
      </c>
      <c r="K995" s="1">
        <f>0</f>
        <v>0</v>
      </c>
    </row>
    <row r="996" spans="1:11" x14ac:dyDescent="0.35">
      <c r="A996">
        <v>18663911</v>
      </c>
      <c r="B996" t="s">
        <v>11274</v>
      </c>
      <c r="C996">
        <v>46204</v>
      </c>
      <c r="D996">
        <v>151</v>
      </c>
      <c r="E996" t="s">
        <v>37</v>
      </c>
      <c r="F996">
        <v>16500000</v>
      </c>
      <c r="G996">
        <v>7.1</v>
      </c>
      <c r="H996">
        <f>Table13[[#This Row],[budget]]-Table13[[#This Row],[gross]]</f>
        <v>-2163911</v>
      </c>
      <c r="I996">
        <v>0</v>
      </c>
      <c r="J996">
        <f>0.00001*Table13[[#This Row],[budget]]</f>
        <v>165</v>
      </c>
      <c r="K996" s="1">
        <f>0</f>
        <v>0</v>
      </c>
    </row>
    <row r="997" spans="1:11" x14ac:dyDescent="0.35">
      <c r="A997">
        <v>43022524</v>
      </c>
      <c r="B997" t="s">
        <v>11611</v>
      </c>
      <c r="C997">
        <v>67604</v>
      </c>
      <c r="D997">
        <v>218</v>
      </c>
      <c r="E997" t="s">
        <v>37</v>
      </c>
      <c r="F997">
        <v>15000000</v>
      </c>
      <c r="G997">
        <v>7.1</v>
      </c>
      <c r="H997">
        <f>Table13[[#This Row],[budget]]-Table13[[#This Row],[gross]]</f>
        <v>-28022524</v>
      </c>
      <c r="I997">
        <v>12000</v>
      </c>
      <c r="J997">
        <f>0.00001*Table13[[#This Row],[budget]]</f>
        <v>150</v>
      </c>
      <c r="K997" s="1">
        <f>0</f>
        <v>0</v>
      </c>
    </row>
    <row r="998" spans="1:11" x14ac:dyDescent="0.35">
      <c r="A998">
        <v>37877959</v>
      </c>
      <c r="B998" t="s">
        <v>11667</v>
      </c>
      <c r="C998">
        <v>86664</v>
      </c>
      <c r="D998">
        <v>252</v>
      </c>
      <c r="E998" t="s">
        <v>37</v>
      </c>
      <c r="F998">
        <v>15000000</v>
      </c>
      <c r="G998">
        <v>7.1</v>
      </c>
      <c r="H998">
        <f>Table13[[#This Row],[budget]]-Table13[[#This Row],[gross]]</f>
        <v>-22877959</v>
      </c>
      <c r="I998">
        <v>38000</v>
      </c>
      <c r="J998">
        <f>0.00001*Table13[[#This Row],[budget]]</f>
        <v>150</v>
      </c>
      <c r="K998" s="1">
        <f>0</f>
        <v>0</v>
      </c>
    </row>
    <row r="999" spans="1:11" x14ac:dyDescent="0.35">
      <c r="A999">
        <v>46800000</v>
      </c>
      <c r="B999" t="s">
        <v>12121</v>
      </c>
      <c r="C999">
        <v>76477</v>
      </c>
      <c r="D999">
        <v>275</v>
      </c>
      <c r="E999" t="s">
        <v>37</v>
      </c>
      <c r="F999">
        <v>14000000</v>
      </c>
      <c r="G999">
        <v>7.1</v>
      </c>
      <c r="H999">
        <f>Table13[[#This Row],[budget]]-Table13[[#This Row],[gross]]</f>
        <v>-32800000</v>
      </c>
      <c r="I999">
        <v>0</v>
      </c>
      <c r="J999">
        <f>0.00001*Table13[[#This Row],[budget]]</f>
        <v>140</v>
      </c>
      <c r="K999" s="1">
        <f>0</f>
        <v>0</v>
      </c>
    </row>
    <row r="1000" spans="1:11" x14ac:dyDescent="0.35">
      <c r="A1000">
        <v>28501651</v>
      </c>
      <c r="B1000" t="s">
        <v>8700</v>
      </c>
      <c r="C1000">
        <v>88037</v>
      </c>
      <c r="D1000">
        <v>201</v>
      </c>
      <c r="E1000" t="s">
        <v>37</v>
      </c>
      <c r="F1000">
        <v>26000000</v>
      </c>
      <c r="G1000">
        <v>7.1</v>
      </c>
      <c r="H1000">
        <f>Table13[[#This Row],[budget]]-Table13[[#This Row],[gross]]</f>
        <v>-2501651</v>
      </c>
      <c r="I1000">
        <v>10000</v>
      </c>
      <c r="J1000">
        <f>0.00001*Table13[[#This Row],[budget]]</f>
        <v>260</v>
      </c>
      <c r="K1000" s="1">
        <f>0</f>
        <v>0</v>
      </c>
    </row>
    <row r="1001" spans="1:11" x14ac:dyDescent="0.35">
      <c r="A1001">
        <v>1172769</v>
      </c>
      <c r="B1001" t="s">
        <v>12511</v>
      </c>
      <c r="C1001">
        <v>28068</v>
      </c>
      <c r="D1001">
        <v>108</v>
      </c>
      <c r="E1001" t="s">
        <v>37</v>
      </c>
      <c r="F1001">
        <v>13000000</v>
      </c>
      <c r="G1001">
        <v>7.1</v>
      </c>
      <c r="H1001">
        <f>Table13[[#This Row],[budget]]-Table13[[#This Row],[gross]]</f>
        <v>11827231</v>
      </c>
      <c r="I1001">
        <v>0</v>
      </c>
      <c r="J1001">
        <f>0.00001*Table13[[#This Row],[budget]]</f>
        <v>130</v>
      </c>
      <c r="K1001" s="1">
        <f>0</f>
        <v>0</v>
      </c>
    </row>
    <row r="1002" spans="1:11" x14ac:dyDescent="0.35">
      <c r="A1002">
        <v>1150403</v>
      </c>
      <c r="B1002" t="s">
        <v>12525</v>
      </c>
      <c r="C1002">
        <v>14143</v>
      </c>
      <c r="D1002">
        <v>102</v>
      </c>
      <c r="E1002" t="s">
        <v>37</v>
      </c>
      <c r="F1002">
        <v>13000000</v>
      </c>
      <c r="G1002">
        <v>7.1</v>
      </c>
      <c r="H1002">
        <f>Table13[[#This Row],[budget]]-Table13[[#This Row],[gross]]</f>
        <v>11849597</v>
      </c>
      <c r="I1002">
        <v>0</v>
      </c>
      <c r="J1002">
        <f>0.00001*Table13[[#This Row],[budget]]</f>
        <v>130</v>
      </c>
      <c r="K1002" s="1">
        <f>0</f>
        <v>0</v>
      </c>
    </row>
    <row r="1003" spans="1:11" x14ac:dyDescent="0.35">
      <c r="A1003">
        <v>79568000</v>
      </c>
      <c r="B1003" t="s">
        <v>12675</v>
      </c>
      <c r="C1003">
        <v>71842</v>
      </c>
      <c r="D1003">
        <v>152</v>
      </c>
      <c r="E1003" t="s">
        <v>37</v>
      </c>
      <c r="F1003">
        <v>12000000</v>
      </c>
      <c r="G1003">
        <v>7.1</v>
      </c>
      <c r="H1003">
        <f>Table13[[#This Row],[budget]]-Table13[[#This Row],[gross]]</f>
        <v>-67568000</v>
      </c>
      <c r="I1003">
        <v>0</v>
      </c>
      <c r="J1003">
        <f>0.00001*Table13[[#This Row],[budget]]</f>
        <v>120.00000000000001</v>
      </c>
      <c r="K1003" s="1">
        <f>0</f>
        <v>0</v>
      </c>
    </row>
    <row r="1004" spans="1:11" x14ac:dyDescent="0.35">
      <c r="A1004">
        <v>64572496</v>
      </c>
      <c r="B1004" t="s">
        <v>12707</v>
      </c>
      <c r="C1004">
        <v>204327</v>
      </c>
      <c r="D1004">
        <v>471</v>
      </c>
      <c r="E1004" t="s">
        <v>37</v>
      </c>
      <c r="F1004">
        <v>12000000</v>
      </c>
      <c r="G1004">
        <v>7.1</v>
      </c>
      <c r="H1004">
        <f>Table13[[#This Row],[budget]]-Table13[[#This Row],[gross]]</f>
        <v>-52572496</v>
      </c>
      <c r="I1004">
        <v>32000</v>
      </c>
      <c r="J1004">
        <f>0.00001*Table13[[#This Row],[budget]]</f>
        <v>120.00000000000001</v>
      </c>
      <c r="K1004" s="1">
        <f>0</f>
        <v>0</v>
      </c>
    </row>
    <row r="1005" spans="1:11" x14ac:dyDescent="0.35">
      <c r="A1005">
        <v>3148482</v>
      </c>
      <c r="B1005" t="s">
        <v>12894</v>
      </c>
      <c r="C1005">
        <v>29613</v>
      </c>
      <c r="D1005">
        <v>98</v>
      </c>
      <c r="E1005" t="s">
        <v>37</v>
      </c>
      <c r="F1005">
        <v>12000000</v>
      </c>
      <c r="G1005">
        <v>7.1</v>
      </c>
      <c r="H1005">
        <f>Table13[[#This Row],[budget]]-Table13[[#This Row],[gross]]</f>
        <v>8851518</v>
      </c>
      <c r="I1005">
        <v>0</v>
      </c>
      <c r="J1005">
        <f>0.00001*Table13[[#This Row],[budget]]</f>
        <v>120.00000000000001</v>
      </c>
      <c r="K1005" s="1">
        <f>0</f>
        <v>0</v>
      </c>
    </row>
    <row r="1006" spans="1:11" x14ac:dyDescent="0.35">
      <c r="A1006">
        <v>2060953</v>
      </c>
      <c r="B1006" t="s">
        <v>12908</v>
      </c>
      <c r="C1006">
        <v>29990</v>
      </c>
      <c r="D1006">
        <v>316</v>
      </c>
      <c r="E1006" t="s">
        <v>37</v>
      </c>
      <c r="F1006">
        <v>12000000</v>
      </c>
      <c r="G1006">
        <v>7.1</v>
      </c>
      <c r="H1006">
        <f>Table13[[#This Row],[budget]]-Table13[[#This Row],[gross]]</f>
        <v>9939047</v>
      </c>
      <c r="I1006">
        <v>0</v>
      </c>
      <c r="J1006">
        <f>0.00001*Table13[[#This Row],[budget]]</f>
        <v>120.00000000000001</v>
      </c>
      <c r="K1006" s="1">
        <f>0</f>
        <v>0</v>
      </c>
    </row>
    <row r="1007" spans="1:11" x14ac:dyDescent="0.35">
      <c r="A1007">
        <v>1779284</v>
      </c>
      <c r="B1007" t="s">
        <v>12924</v>
      </c>
      <c r="C1007">
        <v>12047</v>
      </c>
      <c r="D1007">
        <v>122</v>
      </c>
      <c r="E1007" t="s">
        <v>37</v>
      </c>
      <c r="F1007">
        <v>12000000</v>
      </c>
      <c r="G1007">
        <v>7.1</v>
      </c>
      <c r="H1007">
        <f>Table13[[#This Row],[budget]]-Table13[[#This Row],[gross]]</f>
        <v>10220716</v>
      </c>
      <c r="I1007">
        <v>677</v>
      </c>
      <c r="J1007">
        <f>0.00001*Table13[[#This Row],[budget]]</f>
        <v>120.00000000000001</v>
      </c>
      <c r="K1007" s="1">
        <f>0</f>
        <v>0</v>
      </c>
    </row>
    <row r="1008" spans="1:11" x14ac:dyDescent="0.35">
      <c r="A1008">
        <v>46563158</v>
      </c>
      <c r="B1008" t="s">
        <v>13046</v>
      </c>
      <c r="C1008">
        <v>207934</v>
      </c>
      <c r="D1008">
        <v>629</v>
      </c>
      <c r="E1008" t="s">
        <v>37</v>
      </c>
      <c r="F1008">
        <v>13000000</v>
      </c>
      <c r="G1008">
        <v>7.1</v>
      </c>
      <c r="H1008">
        <f>Table13[[#This Row],[budget]]-Table13[[#This Row],[gross]]</f>
        <v>-33563158</v>
      </c>
      <c r="I1008">
        <v>0</v>
      </c>
      <c r="J1008">
        <f>0.00001*Table13[[#This Row],[budget]]</f>
        <v>130</v>
      </c>
      <c r="K1008" s="1">
        <f>0</f>
        <v>0</v>
      </c>
    </row>
    <row r="1009" spans="1:11" x14ac:dyDescent="0.35">
      <c r="A1009">
        <v>10214647</v>
      </c>
      <c r="B1009" t="s">
        <v>13115</v>
      </c>
      <c r="C1009">
        <v>42689</v>
      </c>
      <c r="D1009">
        <v>204</v>
      </c>
      <c r="E1009" t="s">
        <v>37</v>
      </c>
      <c r="F1009">
        <v>11000000</v>
      </c>
      <c r="G1009">
        <v>7.1</v>
      </c>
      <c r="H1009">
        <f>Table13[[#This Row],[budget]]-Table13[[#This Row],[gross]]</f>
        <v>785353</v>
      </c>
      <c r="I1009">
        <v>0</v>
      </c>
      <c r="J1009">
        <f>0.00001*Table13[[#This Row],[budget]]</f>
        <v>110.00000000000001</v>
      </c>
      <c r="K1009" s="1">
        <f>0</f>
        <v>0</v>
      </c>
    </row>
    <row r="1010" spans="1:11" x14ac:dyDescent="0.35">
      <c r="A1010">
        <v>16667084</v>
      </c>
      <c r="B1010" t="s">
        <v>13416</v>
      </c>
      <c r="C1010">
        <v>90070</v>
      </c>
      <c r="D1010">
        <v>248</v>
      </c>
      <c r="E1010" t="s">
        <v>37</v>
      </c>
      <c r="F1010">
        <v>11000000</v>
      </c>
      <c r="G1010">
        <v>7.1</v>
      </c>
      <c r="H1010">
        <f>Table13[[#This Row],[budget]]-Table13[[#This Row],[gross]]</f>
        <v>-5667084</v>
      </c>
      <c r="I1010">
        <v>11000</v>
      </c>
      <c r="J1010">
        <f>0.00001*Table13[[#This Row],[budget]]</f>
        <v>110.00000000000001</v>
      </c>
      <c r="K1010" s="1">
        <f>0</f>
        <v>0</v>
      </c>
    </row>
    <row r="1011" spans="1:11" x14ac:dyDescent="0.35">
      <c r="A1011">
        <v>43771291</v>
      </c>
      <c r="B1011" t="s">
        <v>13460</v>
      </c>
      <c r="C1011">
        <v>79909</v>
      </c>
      <c r="D1011">
        <v>279</v>
      </c>
      <c r="E1011" t="s">
        <v>37</v>
      </c>
      <c r="F1011">
        <v>5000000</v>
      </c>
      <c r="G1011">
        <v>7.1</v>
      </c>
      <c r="H1011">
        <f>Table13[[#This Row],[budget]]-Table13[[#This Row],[gross]]</f>
        <v>-38771291</v>
      </c>
      <c r="I1011">
        <v>15000</v>
      </c>
      <c r="J1011">
        <f>0.00001*Table13[[#This Row],[budget]]</f>
        <v>50.000000000000007</v>
      </c>
      <c r="K1011" s="1">
        <f>0</f>
        <v>0</v>
      </c>
    </row>
    <row r="1012" spans="1:11" x14ac:dyDescent="0.35">
      <c r="A1012">
        <v>3193102</v>
      </c>
      <c r="B1012" t="s">
        <v>13582</v>
      </c>
      <c r="C1012">
        <v>24412</v>
      </c>
      <c r="D1012">
        <v>240</v>
      </c>
      <c r="E1012" t="s">
        <v>37</v>
      </c>
      <c r="F1012">
        <v>9000000</v>
      </c>
      <c r="G1012">
        <v>7.1</v>
      </c>
      <c r="H1012">
        <f>Table13[[#This Row],[budget]]-Table13[[#This Row],[gross]]</f>
        <v>5806898</v>
      </c>
      <c r="I1012">
        <v>944</v>
      </c>
      <c r="J1012">
        <f>0.00001*Table13[[#This Row],[budget]]</f>
        <v>90.000000000000014</v>
      </c>
      <c r="K1012" s="1">
        <f>0</f>
        <v>0</v>
      </c>
    </row>
    <row r="1013" spans="1:11" x14ac:dyDescent="0.35">
      <c r="A1013">
        <v>3041803</v>
      </c>
      <c r="B1013" t="s">
        <v>13589</v>
      </c>
      <c r="C1013">
        <v>6377</v>
      </c>
      <c r="D1013">
        <v>181</v>
      </c>
      <c r="E1013" t="s">
        <v>37</v>
      </c>
      <c r="F1013">
        <v>10000000</v>
      </c>
      <c r="G1013">
        <v>7.1</v>
      </c>
      <c r="H1013">
        <f>Table13[[#This Row],[budget]]-Table13[[#This Row],[gross]]</f>
        <v>6958197</v>
      </c>
      <c r="I1013">
        <v>345</v>
      </c>
      <c r="J1013">
        <f>0.00001*Table13[[#This Row],[budget]]</f>
        <v>100.00000000000001</v>
      </c>
      <c r="K1013" s="1">
        <f>0</f>
        <v>0</v>
      </c>
    </row>
    <row r="1014" spans="1:11" x14ac:dyDescent="0.35">
      <c r="A1014">
        <v>3029870</v>
      </c>
      <c r="B1014" t="s">
        <v>13791</v>
      </c>
      <c r="C1014">
        <v>128729</v>
      </c>
      <c r="D1014">
        <v>551</v>
      </c>
      <c r="E1014" t="s">
        <v>37</v>
      </c>
      <c r="F1014">
        <v>7400000</v>
      </c>
      <c r="G1014">
        <v>7.1</v>
      </c>
      <c r="H1014">
        <f>Table13[[#This Row],[budget]]-Table13[[#This Row],[gross]]</f>
        <v>4370130</v>
      </c>
      <c r="I1014">
        <v>50000</v>
      </c>
      <c r="J1014">
        <f>0.00001*Table13[[#This Row],[budget]]</f>
        <v>74</v>
      </c>
      <c r="K1014" s="1">
        <f>0</f>
        <v>0</v>
      </c>
    </row>
    <row r="1015" spans="1:11" x14ac:dyDescent="0.35">
      <c r="A1015">
        <v>18225165</v>
      </c>
      <c r="B1015" t="s">
        <v>13848</v>
      </c>
      <c r="C1015">
        <v>155262</v>
      </c>
      <c r="D1015">
        <v>316</v>
      </c>
      <c r="E1015" t="s">
        <v>37</v>
      </c>
      <c r="F1015">
        <v>9000000</v>
      </c>
      <c r="G1015">
        <v>7.1</v>
      </c>
      <c r="H1015">
        <f>Table13[[#This Row],[budget]]-Table13[[#This Row],[gross]]</f>
        <v>-9225165</v>
      </c>
      <c r="I1015">
        <v>0</v>
      </c>
      <c r="J1015">
        <f>0.00001*Table13[[#This Row],[budget]]</f>
        <v>90.000000000000014</v>
      </c>
      <c r="K1015" s="1">
        <f>0</f>
        <v>0</v>
      </c>
    </row>
    <row r="1016" spans="1:11" x14ac:dyDescent="0.35">
      <c r="A1016">
        <v>1997807</v>
      </c>
      <c r="B1016" t="s">
        <v>13989</v>
      </c>
      <c r="C1016">
        <v>5158</v>
      </c>
      <c r="D1016">
        <v>140</v>
      </c>
      <c r="E1016" t="s">
        <v>37</v>
      </c>
      <c r="F1016">
        <v>8000000</v>
      </c>
      <c r="G1016">
        <v>7.1</v>
      </c>
      <c r="H1016">
        <f>Table13[[#This Row],[budget]]-Table13[[#This Row],[gross]]</f>
        <v>6002193</v>
      </c>
      <c r="I1016">
        <v>196</v>
      </c>
      <c r="J1016">
        <f>0.00001*Table13[[#This Row],[budget]]</f>
        <v>80</v>
      </c>
      <c r="K1016" s="1">
        <f>0</f>
        <v>0</v>
      </c>
    </row>
    <row r="1017" spans="1:11" x14ac:dyDescent="0.35">
      <c r="A1017">
        <v>17536788</v>
      </c>
      <c r="B1017" t="s">
        <v>14116</v>
      </c>
      <c r="C1017">
        <v>49240</v>
      </c>
      <c r="D1017">
        <v>142</v>
      </c>
      <c r="E1017" t="s">
        <v>37</v>
      </c>
      <c r="F1017">
        <v>8000000</v>
      </c>
      <c r="G1017">
        <v>7.1</v>
      </c>
      <c r="H1017">
        <f>Table13[[#This Row],[budget]]-Table13[[#This Row],[gross]]</f>
        <v>-9536788</v>
      </c>
      <c r="I1017">
        <v>12000</v>
      </c>
      <c r="J1017">
        <f>0.00001*Table13[[#This Row],[budget]]</f>
        <v>80</v>
      </c>
      <c r="K1017" s="1">
        <f>0</f>
        <v>0</v>
      </c>
    </row>
    <row r="1018" spans="1:11" x14ac:dyDescent="0.35">
      <c r="A1018">
        <v>58401464</v>
      </c>
      <c r="B1018" t="s">
        <v>14120</v>
      </c>
      <c r="C1018">
        <v>276746</v>
      </c>
      <c r="D1018">
        <v>264</v>
      </c>
      <c r="E1018" t="s">
        <v>37</v>
      </c>
      <c r="F1018">
        <v>8000000</v>
      </c>
      <c r="G1018">
        <v>7.1</v>
      </c>
      <c r="H1018">
        <f>Table13[[#This Row],[budget]]-Table13[[#This Row],[gross]]</f>
        <v>-50401464</v>
      </c>
      <c r="I1018">
        <v>19000</v>
      </c>
      <c r="J1018">
        <f>0.00001*Table13[[#This Row],[budget]]</f>
        <v>80</v>
      </c>
      <c r="K1018" s="1">
        <f>0</f>
        <v>0</v>
      </c>
    </row>
    <row r="1019" spans="1:11" x14ac:dyDescent="0.35">
      <c r="A1019">
        <v>9176553</v>
      </c>
      <c r="B1019" t="s">
        <v>14434</v>
      </c>
      <c r="C1019">
        <v>19147</v>
      </c>
      <c r="D1019">
        <v>97</v>
      </c>
      <c r="E1019" t="s">
        <v>37</v>
      </c>
      <c r="F1019">
        <v>7500000</v>
      </c>
      <c r="G1019">
        <v>7.1</v>
      </c>
      <c r="H1019">
        <f>Table13[[#This Row],[budget]]-Table13[[#This Row],[gross]]</f>
        <v>-1676553</v>
      </c>
      <c r="I1019">
        <v>0</v>
      </c>
      <c r="J1019">
        <f>0.00001*Table13[[#This Row],[budget]]</f>
        <v>75</v>
      </c>
      <c r="K1019" s="1">
        <f>0</f>
        <v>0</v>
      </c>
    </row>
    <row r="1020" spans="1:11" x14ac:dyDescent="0.35">
      <c r="A1020">
        <v>382946</v>
      </c>
      <c r="B1020" t="s">
        <v>14533</v>
      </c>
      <c r="C1020">
        <v>43965</v>
      </c>
      <c r="D1020">
        <v>99</v>
      </c>
      <c r="E1020" t="s">
        <v>37</v>
      </c>
      <c r="F1020">
        <v>7000000</v>
      </c>
      <c r="G1020">
        <v>7.1</v>
      </c>
      <c r="H1020">
        <f>Table13[[#This Row],[budget]]-Table13[[#This Row],[gross]]</f>
        <v>6617054</v>
      </c>
      <c r="I1020">
        <v>19000</v>
      </c>
      <c r="J1020">
        <f>0.00001*Table13[[#This Row],[budget]]</f>
        <v>70</v>
      </c>
      <c r="K1020" s="1">
        <f>0</f>
        <v>0</v>
      </c>
    </row>
    <row r="1021" spans="1:11" x14ac:dyDescent="0.35">
      <c r="A1021">
        <v>31899000</v>
      </c>
      <c r="B1021" t="s">
        <v>14622</v>
      </c>
      <c r="C1021">
        <v>23986</v>
      </c>
      <c r="D1021">
        <v>201</v>
      </c>
      <c r="E1021" t="s">
        <v>37</v>
      </c>
      <c r="F1021">
        <v>6500000</v>
      </c>
      <c r="G1021">
        <v>7.1</v>
      </c>
      <c r="H1021">
        <f>Table13[[#This Row],[budget]]-Table13[[#This Row],[gross]]</f>
        <v>-25399000</v>
      </c>
      <c r="I1021">
        <v>0</v>
      </c>
      <c r="J1021">
        <f>0.00001*Table13[[#This Row],[budget]]</f>
        <v>65</v>
      </c>
      <c r="K1021" s="1">
        <f>0</f>
        <v>0</v>
      </c>
    </row>
    <row r="1022" spans="1:11" x14ac:dyDescent="0.35">
      <c r="A1022">
        <v>11434867</v>
      </c>
      <c r="B1022" t="s">
        <v>14817</v>
      </c>
      <c r="C1022">
        <v>59637</v>
      </c>
      <c r="D1022">
        <v>130</v>
      </c>
      <c r="E1022" t="s">
        <v>37</v>
      </c>
      <c r="F1022">
        <v>6000000</v>
      </c>
      <c r="G1022">
        <v>7.1</v>
      </c>
      <c r="H1022">
        <f>Table13[[#This Row],[budget]]-Table13[[#This Row],[gross]]</f>
        <v>-5434867</v>
      </c>
      <c r="I1022">
        <v>21000</v>
      </c>
      <c r="J1022">
        <f>0.00001*Table13[[#This Row],[budget]]</f>
        <v>60.000000000000007</v>
      </c>
      <c r="K1022" s="1">
        <f>0</f>
        <v>0</v>
      </c>
    </row>
    <row r="1023" spans="1:11" x14ac:dyDescent="0.35">
      <c r="A1023">
        <v>1292119</v>
      </c>
      <c r="B1023" t="s">
        <v>14979</v>
      </c>
      <c r="C1023">
        <v>14786</v>
      </c>
      <c r="D1023">
        <v>144</v>
      </c>
      <c r="E1023" t="s">
        <v>37</v>
      </c>
      <c r="F1023">
        <v>5500000</v>
      </c>
      <c r="G1023">
        <v>7.1</v>
      </c>
      <c r="H1023">
        <f>Table13[[#This Row],[budget]]-Table13[[#This Row],[gross]]</f>
        <v>4207881</v>
      </c>
      <c r="I1023">
        <v>0</v>
      </c>
      <c r="J1023">
        <f>0.00001*Table13[[#This Row],[budget]]</f>
        <v>55.000000000000007</v>
      </c>
      <c r="K1023" s="1">
        <f>0</f>
        <v>0</v>
      </c>
    </row>
    <row r="1024" spans="1:11" x14ac:dyDescent="0.35">
      <c r="A1024">
        <v>43771291</v>
      </c>
      <c r="B1024" t="s">
        <v>13460</v>
      </c>
      <c r="C1024">
        <v>79916</v>
      </c>
      <c r="D1024">
        <v>279</v>
      </c>
      <c r="E1024" t="s">
        <v>37</v>
      </c>
      <c r="F1024">
        <v>5000000</v>
      </c>
      <c r="G1024">
        <v>7.1</v>
      </c>
      <c r="H1024">
        <f>Table13[[#This Row],[budget]]-Table13[[#This Row],[gross]]</f>
        <v>-38771291</v>
      </c>
      <c r="I1024">
        <v>15000</v>
      </c>
      <c r="J1024">
        <f>0.00001*Table13[[#This Row],[budget]]</f>
        <v>50.000000000000007</v>
      </c>
      <c r="K1024" s="1">
        <f>0</f>
        <v>0</v>
      </c>
    </row>
    <row r="1025" spans="1:11" x14ac:dyDescent="0.35">
      <c r="A1025">
        <v>3219029</v>
      </c>
      <c r="B1025" t="s">
        <v>15355</v>
      </c>
      <c r="C1025">
        <v>28845</v>
      </c>
      <c r="D1025">
        <v>125</v>
      </c>
      <c r="E1025" t="s">
        <v>37</v>
      </c>
      <c r="F1025">
        <v>5000000</v>
      </c>
      <c r="G1025">
        <v>7.1</v>
      </c>
      <c r="H1025">
        <f>Table13[[#This Row],[budget]]-Table13[[#This Row],[gross]]</f>
        <v>1780971</v>
      </c>
      <c r="I1025">
        <v>10000</v>
      </c>
      <c r="J1025">
        <f>0.00001*Table13[[#This Row],[budget]]</f>
        <v>50.000000000000007</v>
      </c>
      <c r="K1025" s="1">
        <f>0</f>
        <v>0</v>
      </c>
    </row>
    <row r="1026" spans="1:11" x14ac:dyDescent="0.35">
      <c r="A1026">
        <v>1040879</v>
      </c>
      <c r="B1026" t="s">
        <v>15359</v>
      </c>
      <c r="C1026">
        <v>54478</v>
      </c>
      <c r="D1026">
        <v>184</v>
      </c>
      <c r="E1026" t="s">
        <v>37</v>
      </c>
      <c r="F1026">
        <v>7000000</v>
      </c>
      <c r="G1026">
        <v>7.1</v>
      </c>
      <c r="H1026">
        <f>Table13[[#This Row],[budget]]-Table13[[#This Row],[gross]]</f>
        <v>5959121</v>
      </c>
      <c r="I1026">
        <v>0</v>
      </c>
      <c r="J1026">
        <f>0.00001*Table13[[#This Row],[budget]]</f>
        <v>70</v>
      </c>
      <c r="K1026" s="1">
        <f>0</f>
        <v>0</v>
      </c>
    </row>
    <row r="1027" spans="1:11" x14ac:dyDescent="0.35">
      <c r="A1027">
        <v>52700832</v>
      </c>
      <c r="B1027" t="s">
        <v>15446</v>
      </c>
      <c r="C1027">
        <v>107923</v>
      </c>
      <c r="D1027">
        <v>197</v>
      </c>
      <c r="E1027" t="s">
        <v>37</v>
      </c>
      <c r="F1027">
        <v>4500000</v>
      </c>
      <c r="G1027">
        <v>7.1</v>
      </c>
      <c r="H1027">
        <f>Table13[[#This Row],[budget]]-Table13[[#This Row],[gross]]</f>
        <v>-48200832</v>
      </c>
      <c r="I1027">
        <v>0</v>
      </c>
      <c r="J1027">
        <f>0.00001*Table13[[#This Row],[budget]]</f>
        <v>45.000000000000007</v>
      </c>
      <c r="K1027" s="1">
        <f>0</f>
        <v>0</v>
      </c>
    </row>
    <row r="1028" spans="1:11" x14ac:dyDescent="0.35">
      <c r="A1028">
        <v>31252964</v>
      </c>
      <c r="B1028" t="s">
        <v>15551</v>
      </c>
      <c r="C1028">
        <v>71495</v>
      </c>
      <c r="D1028">
        <v>522</v>
      </c>
      <c r="E1028" t="s">
        <v>37</v>
      </c>
      <c r="F1028">
        <v>4000000</v>
      </c>
      <c r="G1028">
        <v>7.1</v>
      </c>
      <c r="H1028">
        <f>Table13[[#This Row],[budget]]-Table13[[#This Row],[gross]]</f>
        <v>-27252964</v>
      </c>
      <c r="I1028">
        <v>0</v>
      </c>
      <c r="J1028">
        <f>0.00001*Table13[[#This Row],[budget]]</f>
        <v>40</v>
      </c>
      <c r="K1028" s="1">
        <f>0</f>
        <v>0</v>
      </c>
    </row>
    <row r="1029" spans="1:11" x14ac:dyDescent="0.35">
      <c r="A1029">
        <v>20803237</v>
      </c>
      <c r="B1029" t="s">
        <v>15570</v>
      </c>
      <c r="C1029">
        <v>110616</v>
      </c>
      <c r="D1029">
        <v>291</v>
      </c>
      <c r="E1029" t="s">
        <v>37</v>
      </c>
      <c r="F1029">
        <v>3500000</v>
      </c>
      <c r="G1029">
        <v>7.1</v>
      </c>
      <c r="H1029">
        <f>Table13[[#This Row],[budget]]-Table13[[#This Row],[gross]]</f>
        <v>-17303237</v>
      </c>
      <c r="I1029">
        <v>16000</v>
      </c>
      <c r="J1029">
        <f>0.00001*Table13[[#This Row],[budget]]</f>
        <v>35</v>
      </c>
      <c r="K1029" s="1">
        <f>0</f>
        <v>0</v>
      </c>
    </row>
    <row r="1030" spans="1:11" x14ac:dyDescent="0.35">
      <c r="A1030">
        <v>4046737</v>
      </c>
      <c r="B1030" t="s">
        <v>15625</v>
      </c>
      <c r="C1030">
        <v>67949</v>
      </c>
      <c r="D1030">
        <v>390</v>
      </c>
      <c r="E1030" t="s">
        <v>37</v>
      </c>
      <c r="F1030">
        <v>4000000</v>
      </c>
      <c r="G1030">
        <v>7.1</v>
      </c>
      <c r="H1030">
        <f>Table13[[#This Row],[budget]]-Table13[[#This Row],[gross]]</f>
        <v>-46737</v>
      </c>
      <c r="I1030">
        <v>15000</v>
      </c>
      <c r="J1030">
        <f>0.00001*Table13[[#This Row],[budget]]</f>
        <v>40</v>
      </c>
      <c r="K1030" s="1">
        <f>0</f>
        <v>0</v>
      </c>
    </row>
    <row r="1031" spans="1:11" x14ac:dyDescent="0.35">
      <c r="A1031">
        <v>2956000</v>
      </c>
      <c r="B1031" t="s">
        <v>15778</v>
      </c>
      <c r="C1031">
        <v>3258</v>
      </c>
      <c r="D1031">
        <v>54</v>
      </c>
      <c r="E1031" t="s">
        <v>37</v>
      </c>
      <c r="F1031">
        <v>3700000</v>
      </c>
      <c r="G1031">
        <v>7.1</v>
      </c>
      <c r="H1031">
        <f>Table13[[#This Row],[budget]]-Table13[[#This Row],[gross]]</f>
        <v>744000</v>
      </c>
      <c r="I1031">
        <v>359</v>
      </c>
      <c r="J1031">
        <f>0.00001*Table13[[#This Row],[budget]]</f>
        <v>37</v>
      </c>
      <c r="K1031" s="1">
        <f>0</f>
        <v>0</v>
      </c>
    </row>
    <row r="1032" spans="1:11" x14ac:dyDescent="0.35">
      <c r="A1032">
        <v>5354039</v>
      </c>
      <c r="B1032" t="s">
        <v>15889</v>
      </c>
      <c r="C1032">
        <v>92599</v>
      </c>
      <c r="D1032">
        <v>225</v>
      </c>
      <c r="E1032" t="s">
        <v>37</v>
      </c>
      <c r="F1032">
        <v>3500000</v>
      </c>
      <c r="G1032">
        <v>7.1</v>
      </c>
      <c r="H1032">
        <f>Table13[[#This Row],[budget]]-Table13[[#This Row],[gross]]</f>
        <v>-1854039</v>
      </c>
      <c r="I1032">
        <v>21000</v>
      </c>
      <c r="J1032">
        <f>0.00001*Table13[[#This Row],[budget]]</f>
        <v>35</v>
      </c>
      <c r="K1032" s="1">
        <f>0</f>
        <v>0</v>
      </c>
    </row>
    <row r="1033" spans="1:11" x14ac:dyDescent="0.35">
      <c r="A1033">
        <v>104257</v>
      </c>
      <c r="B1033" t="s">
        <v>15906</v>
      </c>
      <c r="C1033">
        <v>19194</v>
      </c>
      <c r="D1033">
        <v>160</v>
      </c>
      <c r="E1033" t="s">
        <v>37</v>
      </c>
      <c r="F1033">
        <v>2200000</v>
      </c>
      <c r="G1033">
        <v>7.1</v>
      </c>
      <c r="H1033">
        <f>Table13[[#This Row],[budget]]-Table13[[#This Row],[gross]]</f>
        <v>2095743</v>
      </c>
      <c r="I1033">
        <v>0</v>
      </c>
      <c r="J1033">
        <f>0.00001*Table13[[#This Row],[budget]]</f>
        <v>22.000000000000004</v>
      </c>
      <c r="K1033" s="1">
        <f>0</f>
        <v>0</v>
      </c>
    </row>
    <row r="1034" spans="1:11" x14ac:dyDescent="0.35">
      <c r="A1034">
        <v>3287435</v>
      </c>
      <c r="B1034" t="s">
        <v>16066</v>
      </c>
      <c r="C1034">
        <v>8603</v>
      </c>
      <c r="D1034">
        <v>115</v>
      </c>
      <c r="E1034" t="s">
        <v>37</v>
      </c>
      <c r="F1034">
        <v>4500000</v>
      </c>
      <c r="G1034">
        <v>7.1</v>
      </c>
      <c r="H1034">
        <f>Table13[[#This Row],[budget]]-Table13[[#This Row],[gross]]</f>
        <v>1212565</v>
      </c>
      <c r="I1034">
        <v>430</v>
      </c>
      <c r="J1034">
        <f>0.00001*Table13[[#This Row],[budget]]</f>
        <v>45.000000000000007</v>
      </c>
      <c r="K1034" s="1">
        <f>0</f>
        <v>0</v>
      </c>
    </row>
    <row r="1035" spans="1:11" x14ac:dyDescent="0.35">
      <c r="A1035">
        <v>9054736</v>
      </c>
      <c r="B1035" t="s">
        <v>16209</v>
      </c>
      <c r="C1035">
        <v>5744</v>
      </c>
      <c r="D1035">
        <v>57</v>
      </c>
      <c r="E1035" t="s">
        <v>37</v>
      </c>
      <c r="F1035">
        <v>2700000</v>
      </c>
      <c r="G1035">
        <v>7.1</v>
      </c>
      <c r="H1035">
        <f>Table13[[#This Row],[budget]]-Table13[[#This Row],[gross]]</f>
        <v>-6354736</v>
      </c>
      <c r="I1035">
        <v>381</v>
      </c>
      <c r="J1035">
        <f>0.00001*Table13[[#This Row],[budget]]</f>
        <v>27.000000000000004</v>
      </c>
      <c r="K1035" s="1">
        <f>0</f>
        <v>0</v>
      </c>
    </row>
    <row r="1036" spans="1:11" x14ac:dyDescent="0.35">
      <c r="A1036">
        <v>6401336</v>
      </c>
      <c r="B1036" t="s">
        <v>16266</v>
      </c>
      <c r="C1036">
        <v>36996</v>
      </c>
      <c r="D1036">
        <v>153</v>
      </c>
      <c r="E1036" t="s">
        <v>37</v>
      </c>
      <c r="F1036">
        <v>2500000</v>
      </c>
      <c r="G1036">
        <v>7.1</v>
      </c>
      <c r="H1036">
        <f>Table13[[#This Row],[budget]]-Table13[[#This Row],[gross]]</f>
        <v>-3901336</v>
      </c>
      <c r="I1036">
        <v>0</v>
      </c>
      <c r="J1036">
        <f>0.00001*Table13[[#This Row],[budget]]</f>
        <v>25.000000000000004</v>
      </c>
      <c r="K1036" s="1">
        <f>0</f>
        <v>0</v>
      </c>
    </row>
    <row r="1037" spans="1:11" x14ac:dyDescent="0.35">
      <c r="A1037">
        <v>3325638</v>
      </c>
      <c r="B1037" t="s">
        <v>16286</v>
      </c>
      <c r="C1037">
        <v>52509</v>
      </c>
      <c r="D1037">
        <v>84</v>
      </c>
      <c r="E1037" t="s">
        <v>37</v>
      </c>
      <c r="F1037">
        <v>2500000</v>
      </c>
      <c r="G1037">
        <v>7.1</v>
      </c>
      <c r="H1037">
        <f>Table13[[#This Row],[budget]]-Table13[[#This Row],[gross]]</f>
        <v>-825638</v>
      </c>
      <c r="I1037">
        <v>13000</v>
      </c>
      <c r="J1037">
        <f>0.00001*Table13[[#This Row],[budget]]</f>
        <v>25.000000000000004</v>
      </c>
      <c r="K1037" s="1">
        <f>0</f>
        <v>0</v>
      </c>
    </row>
    <row r="1038" spans="1:11" x14ac:dyDescent="0.35">
      <c r="A1038">
        <v>6851969</v>
      </c>
      <c r="B1038" t="s">
        <v>16296</v>
      </c>
      <c r="C1038">
        <v>105591</v>
      </c>
      <c r="D1038">
        <v>178</v>
      </c>
      <c r="E1038" t="s">
        <v>37</v>
      </c>
      <c r="F1038">
        <v>2500000</v>
      </c>
      <c r="G1038">
        <v>7.1</v>
      </c>
      <c r="H1038">
        <f>Table13[[#This Row],[budget]]-Table13[[#This Row],[gross]]</f>
        <v>-4351969</v>
      </c>
      <c r="I1038">
        <v>10000</v>
      </c>
      <c r="J1038">
        <f>0.00001*Table13[[#This Row],[budget]]</f>
        <v>25.000000000000004</v>
      </c>
      <c r="K1038" s="1">
        <f>0</f>
        <v>0</v>
      </c>
    </row>
    <row r="1039" spans="1:11" x14ac:dyDescent="0.35">
      <c r="A1039">
        <v>99851</v>
      </c>
      <c r="B1039" t="s">
        <v>16320</v>
      </c>
      <c r="C1039">
        <v>1138</v>
      </c>
      <c r="D1039">
        <v>30</v>
      </c>
      <c r="E1039" t="s">
        <v>37</v>
      </c>
      <c r="F1039">
        <v>2500000</v>
      </c>
      <c r="G1039">
        <v>7.1</v>
      </c>
      <c r="H1039">
        <f>Table13[[#This Row],[budget]]-Table13[[#This Row],[gross]]</f>
        <v>2400149</v>
      </c>
      <c r="I1039">
        <v>0</v>
      </c>
      <c r="J1039">
        <f>0.00001*Table13[[#This Row],[budget]]</f>
        <v>25.000000000000004</v>
      </c>
      <c r="K1039" s="1">
        <f>0</f>
        <v>0</v>
      </c>
    </row>
    <row r="1040" spans="1:11" x14ac:dyDescent="0.35">
      <c r="B1040" t="s">
        <v>16600</v>
      </c>
      <c r="C1040">
        <v>27646</v>
      </c>
      <c r="D1040">
        <v>105</v>
      </c>
      <c r="E1040" t="s">
        <v>37</v>
      </c>
      <c r="F1040">
        <v>2000000</v>
      </c>
      <c r="G1040">
        <v>7.1</v>
      </c>
      <c r="H1040">
        <f>Table13[[#This Row],[budget]]-Table13[[#This Row],[gross]]</f>
        <v>2000000</v>
      </c>
      <c r="I1040">
        <v>0</v>
      </c>
      <c r="J1040">
        <f>0.00001*Table13[[#This Row],[budget]]</f>
        <v>20</v>
      </c>
      <c r="K1040" s="1">
        <f>0</f>
        <v>0</v>
      </c>
    </row>
    <row r="1041" spans="1:11" x14ac:dyDescent="0.35">
      <c r="A1041">
        <v>4600000</v>
      </c>
      <c r="B1041" t="s">
        <v>16645</v>
      </c>
      <c r="C1041">
        <v>11763</v>
      </c>
      <c r="D1041">
        <v>111</v>
      </c>
      <c r="E1041" t="s">
        <v>37</v>
      </c>
      <c r="F1041">
        <v>1900000</v>
      </c>
      <c r="G1041">
        <v>7.1</v>
      </c>
      <c r="H1041">
        <f>Table13[[#This Row],[budget]]-Table13[[#This Row],[gross]]</f>
        <v>-2700000</v>
      </c>
      <c r="I1041">
        <v>0</v>
      </c>
      <c r="J1041">
        <f>0.00001*Table13[[#This Row],[budget]]</f>
        <v>19</v>
      </c>
      <c r="K1041" s="1">
        <f>0</f>
        <v>0</v>
      </c>
    </row>
    <row r="1042" spans="1:11" x14ac:dyDescent="0.35">
      <c r="A1042">
        <v>19067631</v>
      </c>
      <c r="B1042" t="s">
        <v>16758</v>
      </c>
      <c r="C1042">
        <v>37714</v>
      </c>
      <c r="D1042">
        <v>204</v>
      </c>
      <c r="E1042" t="s">
        <v>37</v>
      </c>
      <c r="F1042">
        <v>2000000</v>
      </c>
      <c r="G1042">
        <v>7.1</v>
      </c>
      <c r="H1042">
        <f>Table13[[#This Row],[budget]]-Table13[[#This Row],[gross]]</f>
        <v>-17067631</v>
      </c>
      <c r="I1042">
        <v>0</v>
      </c>
      <c r="J1042">
        <f>0.00001*Table13[[#This Row],[budget]]</f>
        <v>20</v>
      </c>
      <c r="K1042" s="1">
        <f>0</f>
        <v>0</v>
      </c>
    </row>
    <row r="1043" spans="1:11" x14ac:dyDescent="0.35">
      <c r="B1043" t="s">
        <v>16853</v>
      </c>
      <c r="C1043">
        <v>2841</v>
      </c>
      <c r="D1043">
        <v>13</v>
      </c>
      <c r="E1043" t="s">
        <v>37</v>
      </c>
      <c r="F1043">
        <v>5000000</v>
      </c>
      <c r="G1043">
        <v>7.1</v>
      </c>
      <c r="H1043">
        <f>Table13[[#This Row],[budget]]-Table13[[#This Row],[gross]]</f>
        <v>5000000</v>
      </c>
      <c r="I1043">
        <v>0</v>
      </c>
      <c r="J1043">
        <f>0.00001*Table13[[#This Row],[budget]]</f>
        <v>50.000000000000007</v>
      </c>
      <c r="K1043" s="1">
        <f>0</f>
        <v>0</v>
      </c>
    </row>
    <row r="1044" spans="1:11" x14ac:dyDescent="0.35">
      <c r="A1044">
        <v>18488314</v>
      </c>
      <c r="B1044" t="s">
        <v>16931</v>
      </c>
      <c r="C1044">
        <v>76151</v>
      </c>
      <c r="D1044">
        <v>333</v>
      </c>
      <c r="E1044" t="s">
        <v>37</v>
      </c>
      <c r="F1044">
        <v>1200000</v>
      </c>
      <c r="G1044">
        <v>7.1</v>
      </c>
      <c r="H1044">
        <f>Table13[[#This Row],[budget]]-Table13[[#This Row],[gross]]</f>
        <v>-17288314</v>
      </c>
      <c r="I1044">
        <v>0</v>
      </c>
      <c r="J1044">
        <f>0.00001*Table13[[#This Row],[budget]]</f>
        <v>12.000000000000002</v>
      </c>
      <c r="K1044" s="1">
        <f>0</f>
        <v>0</v>
      </c>
    </row>
    <row r="1045" spans="1:11" x14ac:dyDescent="0.35">
      <c r="A1045">
        <v>1007962</v>
      </c>
      <c r="B1045" t="s">
        <v>17313</v>
      </c>
      <c r="C1045">
        <v>131969</v>
      </c>
      <c r="D1045">
        <v>651</v>
      </c>
      <c r="E1045" t="s">
        <v>37</v>
      </c>
      <c r="F1045">
        <v>950000</v>
      </c>
      <c r="G1045">
        <v>7.1</v>
      </c>
      <c r="H1045">
        <f>Table13[[#This Row],[budget]]-Table13[[#This Row],[gross]]</f>
        <v>-57962</v>
      </c>
      <c r="I1045">
        <v>12000</v>
      </c>
      <c r="J1045">
        <f>0.00001*Table13[[#This Row],[budget]]</f>
        <v>9.5</v>
      </c>
      <c r="K1045" s="1">
        <f>0</f>
        <v>0</v>
      </c>
    </row>
    <row r="1046" spans="1:11" x14ac:dyDescent="0.35">
      <c r="A1046">
        <v>3773863</v>
      </c>
      <c r="B1046" t="s">
        <v>17498</v>
      </c>
      <c r="C1046">
        <v>4583</v>
      </c>
      <c r="D1046">
        <v>55</v>
      </c>
      <c r="E1046" t="s">
        <v>37</v>
      </c>
      <c r="F1046">
        <v>1000000</v>
      </c>
      <c r="G1046">
        <v>7.1</v>
      </c>
      <c r="H1046">
        <f>Table13[[#This Row],[budget]]-Table13[[#This Row],[gross]]</f>
        <v>-2773863</v>
      </c>
      <c r="I1046">
        <v>0</v>
      </c>
      <c r="J1046">
        <f>0.00001*Table13[[#This Row],[budget]]</f>
        <v>10</v>
      </c>
      <c r="K1046" s="1">
        <f>0</f>
        <v>0</v>
      </c>
    </row>
    <row r="1047" spans="1:11" x14ac:dyDescent="0.35">
      <c r="A1047">
        <v>379122</v>
      </c>
      <c r="B1047" t="s">
        <v>17617</v>
      </c>
      <c r="C1047">
        <v>10143</v>
      </c>
      <c r="D1047">
        <v>54</v>
      </c>
      <c r="E1047" t="s">
        <v>37</v>
      </c>
      <c r="F1047">
        <v>450000</v>
      </c>
      <c r="G1047">
        <v>7.1</v>
      </c>
      <c r="H1047">
        <f>Table13[[#This Row],[budget]]-Table13[[#This Row],[gross]]</f>
        <v>70878</v>
      </c>
      <c r="I1047">
        <v>0</v>
      </c>
      <c r="J1047">
        <f>0.00001*Table13[[#This Row],[budget]]</f>
        <v>4.5</v>
      </c>
      <c r="K1047" s="1">
        <f>0</f>
        <v>0</v>
      </c>
    </row>
    <row r="1048" spans="1:11" x14ac:dyDescent="0.35">
      <c r="A1048">
        <v>258113</v>
      </c>
      <c r="B1048" t="s">
        <v>17642</v>
      </c>
      <c r="C1048">
        <v>42678</v>
      </c>
      <c r="D1048">
        <v>135</v>
      </c>
      <c r="E1048" t="s">
        <v>37</v>
      </c>
      <c r="F1048">
        <v>1066167</v>
      </c>
      <c r="G1048">
        <v>7.1</v>
      </c>
      <c r="H1048">
        <f>Table13[[#This Row],[budget]]-Table13[[#This Row],[gross]]</f>
        <v>808054</v>
      </c>
      <c r="I1048">
        <v>0</v>
      </c>
      <c r="J1048">
        <f>0.00001*Table13[[#This Row],[budget]]</f>
        <v>10.661670000000001</v>
      </c>
      <c r="K1048" s="1">
        <f>0</f>
        <v>0</v>
      </c>
    </row>
    <row r="1049" spans="1:11" x14ac:dyDescent="0.35">
      <c r="A1049">
        <v>2360184</v>
      </c>
      <c r="B1049" t="s">
        <v>17717</v>
      </c>
      <c r="C1049">
        <v>18035</v>
      </c>
      <c r="D1049">
        <v>177</v>
      </c>
      <c r="E1049" t="s">
        <v>37</v>
      </c>
      <c r="F1049">
        <v>300000</v>
      </c>
      <c r="G1049">
        <v>7.1</v>
      </c>
      <c r="H1049">
        <f>Table13[[#This Row],[budget]]-Table13[[#This Row],[gross]]</f>
        <v>-2060184</v>
      </c>
      <c r="I1049">
        <v>0</v>
      </c>
      <c r="J1049">
        <f>0.00001*Table13[[#This Row],[budget]]</f>
        <v>3.0000000000000004</v>
      </c>
      <c r="K1049" s="1">
        <f>0</f>
        <v>0</v>
      </c>
    </row>
    <row r="1050" spans="1:11" x14ac:dyDescent="0.35">
      <c r="A1050">
        <v>856942</v>
      </c>
      <c r="B1050" t="s">
        <v>17726</v>
      </c>
      <c r="C1050">
        <v>12241</v>
      </c>
      <c r="D1050">
        <v>112</v>
      </c>
      <c r="E1050" t="s">
        <v>37</v>
      </c>
      <c r="F1050">
        <v>200000</v>
      </c>
      <c r="G1050">
        <v>7.1</v>
      </c>
      <c r="H1050">
        <f>Table13[[#This Row],[budget]]-Table13[[#This Row],[gross]]</f>
        <v>-656942</v>
      </c>
      <c r="I1050">
        <v>0</v>
      </c>
      <c r="J1050">
        <f>0.00001*Table13[[#This Row],[budget]]</f>
        <v>2</v>
      </c>
      <c r="K1050" s="1">
        <f>0</f>
        <v>0</v>
      </c>
    </row>
    <row r="1051" spans="1:11" x14ac:dyDescent="0.35">
      <c r="B1051" t="s">
        <v>17806</v>
      </c>
      <c r="C1051">
        <v>330</v>
      </c>
      <c r="D1051">
        <v>2</v>
      </c>
      <c r="E1051" t="s">
        <v>37</v>
      </c>
      <c r="F1051">
        <v>250000</v>
      </c>
      <c r="G1051">
        <v>7.1</v>
      </c>
      <c r="H1051">
        <f>Table13[[#This Row],[budget]]-Table13[[#This Row],[gross]]</f>
        <v>250000</v>
      </c>
      <c r="I1051">
        <v>231</v>
      </c>
      <c r="J1051">
        <f>0.00001*Table13[[#This Row],[budget]]</f>
        <v>2.5</v>
      </c>
      <c r="K1051" s="1">
        <f>0</f>
        <v>0</v>
      </c>
    </row>
    <row r="1052" spans="1:11" x14ac:dyDescent="0.35">
      <c r="A1052">
        <v>32154410</v>
      </c>
      <c r="B1052" t="s">
        <v>7979</v>
      </c>
      <c r="C1052">
        <v>148334</v>
      </c>
      <c r="D1052">
        <v>274</v>
      </c>
      <c r="E1052" t="s">
        <v>37</v>
      </c>
      <c r="F1052">
        <v>30000000</v>
      </c>
      <c r="G1052">
        <v>7.1</v>
      </c>
      <c r="H1052">
        <f>Table13[[#This Row],[budget]]-Table13[[#This Row],[gross]]</f>
        <v>-2154410</v>
      </c>
      <c r="I1052">
        <v>29000</v>
      </c>
      <c r="J1052">
        <f>0.00001*Table13[[#This Row],[budget]]</f>
        <v>300</v>
      </c>
      <c r="K1052" s="1">
        <f>0</f>
        <v>0</v>
      </c>
    </row>
    <row r="1053" spans="1:11" x14ac:dyDescent="0.35">
      <c r="A1053">
        <v>1227508</v>
      </c>
      <c r="B1053" t="s">
        <v>18018</v>
      </c>
      <c r="C1053">
        <v>15103</v>
      </c>
      <c r="D1053">
        <v>80</v>
      </c>
      <c r="E1053" t="s">
        <v>37</v>
      </c>
      <c r="F1053">
        <v>23000</v>
      </c>
      <c r="G1053">
        <v>7.1</v>
      </c>
      <c r="H1053">
        <f>Table13[[#This Row],[budget]]-Table13[[#This Row],[gross]]</f>
        <v>-1204508</v>
      </c>
      <c r="I1053">
        <v>2000</v>
      </c>
      <c r="J1053">
        <f>0.00001*Table13[[#This Row],[budget]]</f>
        <v>0.23</v>
      </c>
      <c r="K1053" s="1">
        <f>0</f>
        <v>0</v>
      </c>
    </row>
    <row r="1054" spans="1:11" x14ac:dyDescent="0.35">
      <c r="A1054">
        <v>262030663</v>
      </c>
      <c r="B1054" t="s">
        <v>178</v>
      </c>
      <c r="C1054">
        <v>451803</v>
      </c>
      <c r="D1054">
        <v>1225</v>
      </c>
      <c r="E1054" t="s">
        <v>37</v>
      </c>
      <c r="F1054">
        <v>230000000</v>
      </c>
      <c r="G1054">
        <v>7</v>
      </c>
      <c r="H1054">
        <f>Table13[[#This Row],[budget]]-Table13[[#This Row],[gross]]</f>
        <v>-32030663</v>
      </c>
      <c r="I1054">
        <v>56000</v>
      </c>
      <c r="J1054">
        <f>0.00001*Table13[[#This Row],[budget]]</f>
        <v>2300</v>
      </c>
      <c r="K1054" s="1">
        <f>0</f>
        <v>0</v>
      </c>
    </row>
    <row r="1055" spans="1:11" x14ac:dyDescent="0.35">
      <c r="A1055">
        <v>652177271</v>
      </c>
      <c r="B1055" t="s">
        <v>231</v>
      </c>
      <c r="C1055">
        <v>418214</v>
      </c>
      <c r="D1055">
        <v>1290</v>
      </c>
      <c r="E1055" t="s">
        <v>37</v>
      </c>
      <c r="F1055">
        <v>150000000</v>
      </c>
      <c r="G1055">
        <v>7</v>
      </c>
      <c r="H1055">
        <f>Table13[[#This Row],[budget]]-Table13[[#This Row],[gross]]</f>
        <v>-502177271</v>
      </c>
      <c r="I1055">
        <v>150000</v>
      </c>
      <c r="J1055">
        <f>0.00001*Table13[[#This Row],[budget]]</f>
        <v>1500.0000000000002</v>
      </c>
      <c r="K1055" s="1">
        <f>0</f>
        <v>0</v>
      </c>
    </row>
    <row r="1056" spans="1:11" x14ac:dyDescent="0.35">
      <c r="A1056">
        <v>202351611</v>
      </c>
      <c r="B1056" t="s">
        <v>338</v>
      </c>
      <c r="C1056">
        <v>465019</v>
      </c>
      <c r="D1056">
        <v>995</v>
      </c>
      <c r="E1056" t="s">
        <v>37</v>
      </c>
      <c r="F1056">
        <v>190000000</v>
      </c>
      <c r="G1056">
        <v>7</v>
      </c>
      <c r="H1056">
        <f>Table13[[#This Row],[budget]]-Table13[[#This Row],[gross]]</f>
        <v>-12351611</v>
      </c>
      <c r="I1056">
        <v>129000</v>
      </c>
      <c r="J1056">
        <f>0.00001*Table13[[#This Row],[budget]]</f>
        <v>1900.0000000000002</v>
      </c>
      <c r="K1056" s="1">
        <f>0</f>
        <v>0</v>
      </c>
    </row>
    <row r="1057" spans="1:11" x14ac:dyDescent="0.35">
      <c r="A1057">
        <v>101785482</v>
      </c>
      <c r="B1057" t="s">
        <v>376</v>
      </c>
      <c r="C1057">
        <v>381148</v>
      </c>
      <c r="D1057">
        <v>1106</v>
      </c>
      <c r="E1057" t="s">
        <v>37</v>
      </c>
      <c r="F1057">
        <v>190000000</v>
      </c>
      <c r="G1057">
        <v>7</v>
      </c>
      <c r="H1057">
        <f>Table13[[#This Row],[budget]]-Table13[[#This Row],[gross]]</f>
        <v>88214518</v>
      </c>
      <c r="I1057">
        <v>83000</v>
      </c>
      <c r="J1057">
        <f>0.00001*Table13[[#This Row],[budget]]</f>
        <v>1900.0000000000002</v>
      </c>
      <c r="K1057" s="1">
        <f>0</f>
        <v>0</v>
      </c>
    </row>
    <row r="1058" spans="1:11" x14ac:dyDescent="0.35">
      <c r="A1058">
        <v>312057433</v>
      </c>
      <c r="B1058" t="s">
        <v>543</v>
      </c>
      <c r="C1058">
        <v>522371</v>
      </c>
      <c r="D1058">
        <v>723</v>
      </c>
      <c r="E1058" t="s">
        <v>37</v>
      </c>
      <c r="F1058">
        <v>200000000</v>
      </c>
      <c r="G1058">
        <v>7</v>
      </c>
      <c r="H1058">
        <f>Table13[[#This Row],[budget]]-Table13[[#This Row],[gross]]</f>
        <v>-112057433</v>
      </c>
      <c r="I1058">
        <v>18000</v>
      </c>
      <c r="J1058">
        <f>0.00001*Table13[[#This Row],[budget]]</f>
        <v>2000.0000000000002</v>
      </c>
      <c r="K1058" s="1">
        <f>0</f>
        <v>0</v>
      </c>
    </row>
    <row r="1059" spans="1:11" x14ac:dyDescent="0.35">
      <c r="A1059">
        <v>241407328</v>
      </c>
      <c r="B1059" t="s">
        <v>556</v>
      </c>
      <c r="C1059">
        <v>252257</v>
      </c>
      <c r="D1059">
        <v>634</v>
      </c>
      <c r="E1059" t="s">
        <v>37</v>
      </c>
      <c r="F1059">
        <v>180000000</v>
      </c>
      <c r="G1059">
        <v>7</v>
      </c>
      <c r="H1059">
        <f>Table13[[#This Row],[budget]]-Table13[[#This Row],[gross]]</f>
        <v>-61407328</v>
      </c>
      <c r="I1059">
        <v>89000</v>
      </c>
      <c r="J1059">
        <f>0.00001*Table13[[#This Row],[budget]]</f>
        <v>1800.0000000000002</v>
      </c>
      <c r="K1059" s="1">
        <f>0</f>
        <v>0</v>
      </c>
    </row>
    <row r="1060" spans="1:11" x14ac:dyDescent="0.35">
      <c r="A1060">
        <v>181015141</v>
      </c>
      <c r="B1060" t="s">
        <v>831</v>
      </c>
      <c r="C1060">
        <v>536314</v>
      </c>
      <c r="D1060">
        <v>738</v>
      </c>
      <c r="E1060" t="s">
        <v>37</v>
      </c>
      <c r="F1060">
        <v>150000000</v>
      </c>
      <c r="G1060">
        <v>7</v>
      </c>
      <c r="H1060">
        <f>Table13[[#This Row],[budget]]-Table13[[#This Row],[gross]]</f>
        <v>-31015141</v>
      </c>
      <c r="I1060">
        <v>63000</v>
      </c>
      <c r="J1060">
        <f>0.00001*Table13[[#This Row],[budget]]</f>
        <v>1500.0000000000002</v>
      </c>
      <c r="K1060" s="1">
        <f>0</f>
        <v>0</v>
      </c>
    </row>
    <row r="1061" spans="1:11" x14ac:dyDescent="0.35">
      <c r="A1061">
        <v>126464904</v>
      </c>
      <c r="B1061" t="s">
        <v>1341</v>
      </c>
      <c r="C1061">
        <v>456260</v>
      </c>
      <c r="D1061">
        <v>2326</v>
      </c>
      <c r="E1061" t="s">
        <v>37</v>
      </c>
      <c r="F1061">
        <v>130000000</v>
      </c>
      <c r="G1061">
        <v>7</v>
      </c>
      <c r="H1061">
        <f>Table13[[#This Row],[budget]]-Table13[[#This Row],[gross]]</f>
        <v>3535096</v>
      </c>
      <c r="I1061">
        <v>97000</v>
      </c>
      <c r="J1061">
        <f>0.00001*Table13[[#This Row],[budget]]</f>
        <v>1300</v>
      </c>
      <c r="K1061" s="1">
        <f>0</f>
        <v>0</v>
      </c>
    </row>
    <row r="1062" spans="1:11" x14ac:dyDescent="0.35">
      <c r="A1062">
        <v>89021735</v>
      </c>
      <c r="B1062" t="s">
        <v>1388</v>
      </c>
      <c r="C1062">
        <v>387436</v>
      </c>
      <c r="D1062">
        <v>892</v>
      </c>
      <c r="E1062" t="s">
        <v>37</v>
      </c>
      <c r="F1062">
        <v>120000000</v>
      </c>
      <c r="G1062">
        <v>7</v>
      </c>
      <c r="H1062">
        <f>Table13[[#This Row],[budget]]-Table13[[#This Row],[gross]]</f>
        <v>30978265</v>
      </c>
      <c r="I1062">
        <v>71000</v>
      </c>
      <c r="J1062">
        <f>0.00001*Table13[[#This Row],[budget]]</f>
        <v>1200</v>
      </c>
      <c r="K1062" s="1">
        <f>0</f>
        <v>0</v>
      </c>
    </row>
    <row r="1063" spans="1:11" x14ac:dyDescent="0.35">
      <c r="A1063">
        <v>97030725</v>
      </c>
      <c r="B1063" t="s">
        <v>1659</v>
      </c>
      <c r="C1063">
        <v>230931</v>
      </c>
      <c r="D1063">
        <v>585</v>
      </c>
      <c r="E1063" t="s">
        <v>37</v>
      </c>
      <c r="F1063">
        <v>100000000</v>
      </c>
      <c r="G1063">
        <v>7</v>
      </c>
      <c r="H1063">
        <f>Table13[[#This Row],[budget]]-Table13[[#This Row],[gross]]</f>
        <v>2969275</v>
      </c>
      <c r="I1063">
        <v>0</v>
      </c>
      <c r="J1063">
        <f>0.00001*Table13[[#This Row],[budget]]</f>
        <v>1000.0000000000001</v>
      </c>
      <c r="K1063" s="1">
        <f>0</f>
        <v>0</v>
      </c>
    </row>
    <row r="1064" spans="1:11" x14ac:dyDescent="0.35">
      <c r="A1064">
        <v>55673333</v>
      </c>
      <c r="B1064" t="s">
        <v>1791</v>
      </c>
      <c r="C1064">
        <v>65785</v>
      </c>
      <c r="D1064">
        <v>160</v>
      </c>
      <c r="E1064" t="s">
        <v>37</v>
      </c>
      <c r="F1064">
        <v>80000000</v>
      </c>
      <c r="G1064">
        <v>7</v>
      </c>
      <c r="H1064">
        <f>Table13[[#This Row],[budget]]-Table13[[#This Row],[gross]]</f>
        <v>24326667</v>
      </c>
      <c r="I1064">
        <v>16000</v>
      </c>
      <c r="J1064">
        <f>0.00001*Table13[[#This Row],[budget]]</f>
        <v>800.00000000000011</v>
      </c>
      <c r="K1064" s="1">
        <f>0</f>
        <v>0</v>
      </c>
    </row>
    <row r="1065" spans="1:11" x14ac:dyDescent="0.35">
      <c r="A1065">
        <v>24985612</v>
      </c>
      <c r="B1065" t="s">
        <v>1835</v>
      </c>
      <c r="C1065">
        <v>71782</v>
      </c>
      <c r="D1065">
        <v>161</v>
      </c>
      <c r="E1065" t="s">
        <v>37</v>
      </c>
      <c r="F1065">
        <v>100000000</v>
      </c>
      <c r="G1065">
        <v>7</v>
      </c>
      <c r="H1065">
        <f>Table13[[#This Row],[budget]]-Table13[[#This Row],[gross]]</f>
        <v>75014388</v>
      </c>
      <c r="I1065">
        <v>27000</v>
      </c>
      <c r="J1065">
        <f>0.00001*Table13[[#This Row],[budget]]</f>
        <v>1000.0000000000001</v>
      </c>
      <c r="K1065" s="1">
        <f>0</f>
        <v>0</v>
      </c>
    </row>
    <row r="1066" spans="1:11" x14ac:dyDescent="0.35">
      <c r="A1066">
        <v>201148159</v>
      </c>
      <c r="B1066" t="s">
        <v>1934</v>
      </c>
      <c r="C1066">
        <v>103737</v>
      </c>
      <c r="D1066">
        <v>322</v>
      </c>
      <c r="E1066" t="s">
        <v>37</v>
      </c>
      <c r="F1066">
        <v>95000000</v>
      </c>
      <c r="G1066">
        <v>7</v>
      </c>
      <c r="H1066">
        <f>Table13[[#This Row],[budget]]-Table13[[#This Row],[gross]]</f>
        <v>-106148159</v>
      </c>
      <c r="I1066">
        <v>56000</v>
      </c>
      <c r="J1066">
        <f>0.00001*Table13[[#This Row],[budget]]</f>
        <v>950.00000000000011</v>
      </c>
      <c r="K1066" s="1">
        <f>0</f>
        <v>0</v>
      </c>
    </row>
    <row r="1067" spans="1:11" hidden="1" x14ac:dyDescent="0.35">
      <c r="A1067">
        <v>6565495</v>
      </c>
      <c r="B1067" t="s">
        <v>5669</v>
      </c>
      <c r="C1067">
        <v>36455</v>
      </c>
      <c r="D1067">
        <v>229</v>
      </c>
      <c r="E1067" t="s">
        <v>1883</v>
      </c>
      <c r="F1067">
        <v>45000000</v>
      </c>
      <c r="G1067">
        <v>7</v>
      </c>
      <c r="H1067">
        <f>Table13[[#This Row],[budget]]-Table13[[#This Row],[gross]]</f>
        <v>38434505</v>
      </c>
      <c r="I1067">
        <v>0</v>
      </c>
      <c r="J1067">
        <f>0.00001*Table13[[#This Row],[budget]]</f>
        <v>450.00000000000006</v>
      </c>
      <c r="K1067" s="1">
        <f>0</f>
        <v>0</v>
      </c>
    </row>
    <row r="1068" spans="1:11" x14ac:dyDescent="0.35">
      <c r="A1068">
        <v>124870275</v>
      </c>
      <c r="B1068" t="s">
        <v>2039</v>
      </c>
      <c r="C1068">
        <v>152601</v>
      </c>
      <c r="D1068">
        <v>156</v>
      </c>
      <c r="E1068" t="s">
        <v>37</v>
      </c>
      <c r="F1068">
        <v>100000000</v>
      </c>
      <c r="G1068">
        <v>7</v>
      </c>
      <c r="H1068">
        <f>Table13[[#This Row],[budget]]-Table13[[#This Row],[gross]]</f>
        <v>-24870275</v>
      </c>
      <c r="I1068">
        <v>0</v>
      </c>
      <c r="J1068">
        <f>0.00001*Table13[[#This Row],[budget]]</f>
        <v>1000.0000000000001</v>
      </c>
      <c r="K1068" s="1">
        <f>0</f>
        <v>0</v>
      </c>
    </row>
    <row r="1069" spans="1:11" x14ac:dyDescent="0.35">
      <c r="A1069">
        <v>196573705</v>
      </c>
      <c r="B1069" t="s">
        <v>2045</v>
      </c>
      <c r="C1069">
        <v>166791</v>
      </c>
      <c r="D1069">
        <v>132</v>
      </c>
      <c r="E1069" t="s">
        <v>37</v>
      </c>
      <c r="F1069">
        <v>90000000</v>
      </c>
      <c r="G1069">
        <v>7</v>
      </c>
      <c r="H1069">
        <f>Table13[[#This Row],[budget]]-Table13[[#This Row],[gross]]</f>
        <v>-106573705</v>
      </c>
      <c r="I1069">
        <v>0</v>
      </c>
      <c r="J1069">
        <f>0.00001*Table13[[#This Row],[budget]]</f>
        <v>900.00000000000011</v>
      </c>
      <c r="K1069" s="1">
        <f>0</f>
        <v>0</v>
      </c>
    </row>
    <row r="1070" spans="1:11" x14ac:dyDescent="0.35">
      <c r="A1070">
        <v>110416702</v>
      </c>
      <c r="B1070" t="s">
        <v>2074</v>
      </c>
      <c r="C1070">
        <v>307539</v>
      </c>
      <c r="D1070">
        <v>577</v>
      </c>
      <c r="E1070" t="s">
        <v>37</v>
      </c>
      <c r="F1070">
        <v>92000000</v>
      </c>
      <c r="G1070">
        <v>7</v>
      </c>
      <c r="H1070">
        <f>Table13[[#This Row],[budget]]-Table13[[#This Row],[gross]]</f>
        <v>-18416702</v>
      </c>
      <c r="I1070">
        <v>0</v>
      </c>
      <c r="J1070">
        <f>0.00001*Table13[[#This Row],[budget]]</f>
        <v>920.00000000000011</v>
      </c>
      <c r="K1070" s="1">
        <f>0</f>
        <v>0</v>
      </c>
    </row>
    <row r="1071" spans="1:11" x14ac:dyDescent="0.35">
      <c r="A1071">
        <v>26871</v>
      </c>
      <c r="B1071" t="s">
        <v>2179</v>
      </c>
      <c r="C1071">
        <v>121259</v>
      </c>
      <c r="D1071">
        <v>361</v>
      </c>
      <c r="E1071" t="s">
        <v>37</v>
      </c>
      <c r="F1071">
        <v>92000000</v>
      </c>
      <c r="G1071">
        <v>7</v>
      </c>
      <c r="H1071">
        <f>Table13[[#This Row],[budget]]-Table13[[#This Row],[gross]]</f>
        <v>91973129</v>
      </c>
      <c r="I1071">
        <v>0</v>
      </c>
      <c r="J1071">
        <f>0.00001*Table13[[#This Row],[budget]]</f>
        <v>920.00000000000011</v>
      </c>
      <c r="K1071" s="1">
        <f>0</f>
        <v>0</v>
      </c>
    </row>
    <row r="1072" spans="1:11" x14ac:dyDescent="0.35">
      <c r="A1072">
        <v>143618384</v>
      </c>
      <c r="B1072" t="s">
        <v>2189</v>
      </c>
      <c r="C1072">
        <v>165333</v>
      </c>
      <c r="D1072">
        <v>186</v>
      </c>
      <c r="E1072" t="s">
        <v>37</v>
      </c>
      <c r="F1072">
        <v>90000000</v>
      </c>
      <c r="G1072">
        <v>7</v>
      </c>
      <c r="H1072">
        <f>Table13[[#This Row],[budget]]-Table13[[#This Row],[gross]]</f>
        <v>-53618384</v>
      </c>
      <c r="I1072">
        <v>19000</v>
      </c>
      <c r="J1072">
        <f>0.00001*Table13[[#This Row],[budget]]</f>
        <v>900.00000000000011</v>
      </c>
      <c r="K1072" s="1">
        <f>0</f>
        <v>0</v>
      </c>
    </row>
    <row r="1073" spans="1:11" x14ac:dyDescent="0.35">
      <c r="A1073">
        <v>75754670</v>
      </c>
      <c r="B1073" t="s">
        <v>2437</v>
      </c>
      <c r="C1073">
        <v>208422</v>
      </c>
      <c r="D1073">
        <v>342</v>
      </c>
      <c r="E1073" t="s">
        <v>37</v>
      </c>
      <c r="F1073">
        <v>85000000</v>
      </c>
      <c r="G1073">
        <v>7</v>
      </c>
      <c r="H1073">
        <f>Table13[[#This Row],[budget]]-Table13[[#This Row],[gross]]</f>
        <v>9245330</v>
      </c>
      <c r="I1073">
        <v>3000</v>
      </c>
      <c r="J1073">
        <f>0.00001*Table13[[#This Row],[budget]]</f>
        <v>850.00000000000011</v>
      </c>
      <c r="K1073" s="1">
        <f>0</f>
        <v>0</v>
      </c>
    </row>
    <row r="1074" spans="1:11" x14ac:dyDescent="0.35">
      <c r="A1074">
        <v>162831698</v>
      </c>
      <c r="B1074" t="s">
        <v>2471</v>
      </c>
      <c r="C1074">
        <v>215255</v>
      </c>
      <c r="D1074">
        <v>610</v>
      </c>
      <c r="E1074" t="s">
        <v>37</v>
      </c>
      <c r="F1074">
        <v>80000000</v>
      </c>
      <c r="G1074">
        <v>7</v>
      </c>
      <c r="H1074">
        <f>Table13[[#This Row],[budget]]-Table13[[#This Row],[gross]]</f>
        <v>-82831698</v>
      </c>
      <c r="I1074">
        <v>0</v>
      </c>
      <c r="J1074">
        <f>0.00001*Table13[[#This Row],[budget]]</f>
        <v>800.00000000000011</v>
      </c>
      <c r="K1074" s="1">
        <f>0</f>
        <v>0</v>
      </c>
    </row>
    <row r="1075" spans="1:11" x14ac:dyDescent="0.35">
      <c r="A1075">
        <v>73215310</v>
      </c>
      <c r="B1075" t="s">
        <v>2625</v>
      </c>
      <c r="C1075">
        <v>44143</v>
      </c>
      <c r="D1075">
        <v>216</v>
      </c>
      <c r="E1075" t="s">
        <v>37</v>
      </c>
      <c r="F1075">
        <v>80000000</v>
      </c>
      <c r="G1075">
        <v>7</v>
      </c>
      <c r="H1075">
        <f>Table13[[#This Row],[budget]]-Table13[[#This Row],[gross]]</f>
        <v>6784690</v>
      </c>
      <c r="I1075">
        <v>4000</v>
      </c>
      <c r="J1075">
        <f>0.00001*Table13[[#This Row],[budget]]</f>
        <v>800.00000000000011</v>
      </c>
      <c r="K1075" s="1">
        <f>0</f>
        <v>0</v>
      </c>
    </row>
    <row r="1076" spans="1:11" x14ac:dyDescent="0.35">
      <c r="A1076">
        <v>55350897</v>
      </c>
      <c r="B1076" t="s">
        <v>2682</v>
      </c>
      <c r="C1076">
        <v>83560</v>
      </c>
      <c r="D1076">
        <v>619</v>
      </c>
      <c r="E1076" t="s">
        <v>37</v>
      </c>
      <c r="F1076">
        <v>85000000</v>
      </c>
      <c r="G1076">
        <v>7</v>
      </c>
      <c r="H1076">
        <f>Table13[[#This Row],[budget]]-Table13[[#This Row],[gross]]</f>
        <v>29649103</v>
      </c>
      <c r="I1076">
        <v>32000</v>
      </c>
      <c r="J1076">
        <f>0.00001*Table13[[#This Row],[budget]]</f>
        <v>850.00000000000011</v>
      </c>
      <c r="K1076" s="1">
        <f>0</f>
        <v>0</v>
      </c>
    </row>
    <row r="1077" spans="1:11" x14ac:dyDescent="0.35">
      <c r="A1077">
        <v>37901509</v>
      </c>
      <c r="B1077" t="s">
        <v>3292</v>
      </c>
      <c r="C1077">
        <v>96385</v>
      </c>
      <c r="D1077">
        <v>119</v>
      </c>
      <c r="E1077" t="s">
        <v>37</v>
      </c>
      <c r="F1077">
        <v>70000000</v>
      </c>
      <c r="G1077">
        <v>7</v>
      </c>
      <c r="H1077">
        <f>Table13[[#This Row],[budget]]-Table13[[#This Row],[gross]]</f>
        <v>32098491</v>
      </c>
      <c r="I1077">
        <v>0</v>
      </c>
      <c r="J1077">
        <f>0.00001*Table13[[#This Row],[budget]]</f>
        <v>700.00000000000011</v>
      </c>
      <c r="K1077" s="1">
        <f>0</f>
        <v>0</v>
      </c>
    </row>
    <row r="1078" spans="1:11" x14ac:dyDescent="0.35">
      <c r="A1078">
        <v>83892374</v>
      </c>
      <c r="B1078" t="s">
        <v>3462</v>
      </c>
      <c r="C1078">
        <v>85720</v>
      </c>
      <c r="D1078">
        <v>297</v>
      </c>
      <c r="E1078" t="s">
        <v>37</v>
      </c>
      <c r="F1078">
        <v>66000000</v>
      </c>
      <c r="G1078">
        <v>7</v>
      </c>
      <c r="H1078">
        <f>Table13[[#This Row],[budget]]-Table13[[#This Row],[gross]]</f>
        <v>-17892374</v>
      </c>
      <c r="I1078">
        <v>0</v>
      </c>
      <c r="J1078">
        <f>0.00001*Table13[[#This Row],[budget]]</f>
        <v>660</v>
      </c>
      <c r="K1078" s="1">
        <f>0</f>
        <v>0</v>
      </c>
    </row>
    <row r="1079" spans="1:11" x14ac:dyDescent="0.35">
      <c r="A1079">
        <v>101217900</v>
      </c>
      <c r="B1079" t="s">
        <v>3812</v>
      </c>
      <c r="C1079">
        <v>91093</v>
      </c>
      <c r="D1079">
        <v>353</v>
      </c>
      <c r="E1079" t="s">
        <v>37</v>
      </c>
      <c r="F1079">
        <v>70000000</v>
      </c>
      <c r="G1079">
        <v>7</v>
      </c>
      <c r="H1079">
        <f>Table13[[#This Row],[budget]]-Table13[[#This Row],[gross]]</f>
        <v>-31217900</v>
      </c>
      <c r="I1079">
        <v>0</v>
      </c>
      <c r="J1079">
        <f>0.00001*Table13[[#This Row],[budget]]</f>
        <v>700.00000000000011</v>
      </c>
      <c r="K1079" s="1">
        <f>0</f>
        <v>0</v>
      </c>
    </row>
    <row r="1080" spans="1:11" x14ac:dyDescent="0.35">
      <c r="A1080">
        <v>106126012</v>
      </c>
      <c r="B1080" t="s">
        <v>3830</v>
      </c>
      <c r="C1080">
        <v>285623</v>
      </c>
      <c r="D1080">
        <v>497</v>
      </c>
      <c r="E1080" t="s">
        <v>37</v>
      </c>
      <c r="F1080">
        <v>60000000</v>
      </c>
      <c r="G1080">
        <v>7</v>
      </c>
      <c r="H1080">
        <f>Table13[[#This Row],[budget]]-Table13[[#This Row],[gross]]</f>
        <v>-46126012</v>
      </c>
      <c r="I1080">
        <v>0</v>
      </c>
      <c r="J1080">
        <f>0.00001*Table13[[#This Row],[budget]]</f>
        <v>600</v>
      </c>
      <c r="K1080" s="1">
        <f>0</f>
        <v>0</v>
      </c>
    </row>
    <row r="1081" spans="1:11" x14ac:dyDescent="0.35">
      <c r="A1081">
        <v>80033643</v>
      </c>
      <c r="B1081" t="s">
        <v>3895</v>
      </c>
      <c r="C1081">
        <v>226570</v>
      </c>
      <c r="D1081">
        <v>448</v>
      </c>
      <c r="E1081" t="s">
        <v>37</v>
      </c>
      <c r="F1081">
        <v>60000000</v>
      </c>
      <c r="G1081">
        <v>7</v>
      </c>
      <c r="H1081">
        <f>Table13[[#This Row],[budget]]-Table13[[#This Row],[gross]]</f>
        <v>-20033643</v>
      </c>
      <c r="I1081">
        <v>38000</v>
      </c>
      <c r="J1081">
        <f>0.00001*Table13[[#This Row],[budget]]</f>
        <v>600</v>
      </c>
      <c r="K1081" s="1">
        <f>0</f>
        <v>0</v>
      </c>
    </row>
    <row r="1082" spans="1:11" x14ac:dyDescent="0.35">
      <c r="A1082">
        <v>55994557</v>
      </c>
      <c r="B1082" t="s">
        <v>3959</v>
      </c>
      <c r="C1082">
        <v>72287</v>
      </c>
      <c r="D1082">
        <v>176</v>
      </c>
      <c r="E1082" t="s">
        <v>37</v>
      </c>
      <c r="F1082">
        <v>60000000</v>
      </c>
      <c r="G1082">
        <v>7</v>
      </c>
      <c r="H1082">
        <f>Table13[[#This Row],[budget]]-Table13[[#This Row],[gross]]</f>
        <v>4005443</v>
      </c>
      <c r="I1082">
        <v>12000</v>
      </c>
      <c r="J1082">
        <f>0.00001*Table13[[#This Row],[budget]]</f>
        <v>600</v>
      </c>
      <c r="K1082" s="1">
        <f>0</f>
        <v>0</v>
      </c>
    </row>
    <row r="1083" spans="1:11" x14ac:dyDescent="0.35">
      <c r="A1083">
        <v>166225040</v>
      </c>
      <c r="B1083" t="s">
        <v>4372</v>
      </c>
      <c r="C1083">
        <v>260442</v>
      </c>
      <c r="D1083">
        <v>507</v>
      </c>
      <c r="E1083" t="s">
        <v>37</v>
      </c>
      <c r="F1083">
        <v>55000000</v>
      </c>
      <c r="G1083">
        <v>7</v>
      </c>
      <c r="H1083">
        <f>Table13[[#This Row],[budget]]-Table13[[#This Row],[gross]]</f>
        <v>-111225040</v>
      </c>
      <c r="I1083">
        <v>0</v>
      </c>
      <c r="J1083">
        <f>0.00001*Table13[[#This Row],[budget]]</f>
        <v>550</v>
      </c>
      <c r="K1083" s="1">
        <f>0</f>
        <v>0</v>
      </c>
    </row>
    <row r="1084" spans="1:11" x14ac:dyDescent="0.35">
      <c r="A1084">
        <v>62563543</v>
      </c>
      <c r="B1084" t="s">
        <v>4682</v>
      </c>
      <c r="C1084">
        <v>115216</v>
      </c>
      <c r="D1084">
        <v>289</v>
      </c>
      <c r="E1084" t="s">
        <v>37</v>
      </c>
      <c r="F1084">
        <v>53000000</v>
      </c>
      <c r="G1084">
        <v>7</v>
      </c>
      <c r="H1084">
        <f>Table13[[#This Row],[budget]]-Table13[[#This Row],[gross]]</f>
        <v>-9563543</v>
      </c>
      <c r="I1084">
        <v>44000</v>
      </c>
      <c r="J1084">
        <f>0.00001*Table13[[#This Row],[budget]]</f>
        <v>530</v>
      </c>
      <c r="K1084" s="1">
        <f>0</f>
        <v>0</v>
      </c>
    </row>
    <row r="1085" spans="1:11" x14ac:dyDescent="0.35">
      <c r="A1085">
        <v>218628680</v>
      </c>
      <c r="B1085" t="s">
        <v>4798</v>
      </c>
      <c r="C1085">
        <v>471644</v>
      </c>
      <c r="D1085">
        <v>623</v>
      </c>
      <c r="E1085" t="s">
        <v>37</v>
      </c>
      <c r="F1085">
        <v>50000000</v>
      </c>
      <c r="G1085">
        <v>7</v>
      </c>
      <c r="H1085">
        <f>Table13[[#This Row],[budget]]-Table13[[#This Row],[gross]]</f>
        <v>-168628680</v>
      </c>
      <c r="I1085">
        <v>74000</v>
      </c>
      <c r="J1085">
        <f>0.00001*Table13[[#This Row],[budget]]</f>
        <v>500.00000000000006</v>
      </c>
      <c r="K1085" s="1">
        <f>0</f>
        <v>0</v>
      </c>
    </row>
    <row r="1086" spans="1:11" x14ac:dyDescent="0.35">
      <c r="A1086">
        <v>91439400</v>
      </c>
      <c r="B1086" t="s">
        <v>4906</v>
      </c>
      <c r="C1086">
        <v>200647</v>
      </c>
      <c r="D1086">
        <v>384</v>
      </c>
      <c r="E1086" t="s">
        <v>37</v>
      </c>
      <c r="F1086">
        <v>50000000</v>
      </c>
      <c r="G1086">
        <v>7</v>
      </c>
      <c r="H1086">
        <f>Table13[[#This Row],[budget]]-Table13[[#This Row],[gross]]</f>
        <v>-41439400</v>
      </c>
      <c r="I1086">
        <v>24000</v>
      </c>
      <c r="J1086">
        <f>0.00001*Table13[[#This Row],[budget]]</f>
        <v>500.00000000000006</v>
      </c>
      <c r="K1086" s="1">
        <f>0</f>
        <v>0</v>
      </c>
    </row>
    <row r="1087" spans="1:11" x14ac:dyDescent="0.35">
      <c r="A1087">
        <v>50815288</v>
      </c>
      <c r="B1087" t="s">
        <v>4963</v>
      </c>
      <c r="C1087">
        <v>109188</v>
      </c>
      <c r="D1087">
        <v>625</v>
      </c>
      <c r="E1087" t="s">
        <v>37</v>
      </c>
      <c r="F1087">
        <v>50000000</v>
      </c>
      <c r="G1087">
        <v>7</v>
      </c>
      <c r="H1087">
        <f>Table13[[#This Row],[budget]]-Table13[[#This Row],[gross]]</f>
        <v>-815288</v>
      </c>
      <c r="I1087">
        <v>0</v>
      </c>
      <c r="J1087">
        <f>0.00001*Table13[[#This Row],[budget]]</f>
        <v>500.00000000000006</v>
      </c>
      <c r="K1087" s="1">
        <f>0</f>
        <v>0</v>
      </c>
    </row>
    <row r="1088" spans="1:11" x14ac:dyDescent="0.35">
      <c r="A1088">
        <v>37339525</v>
      </c>
      <c r="B1088" t="s">
        <v>5335</v>
      </c>
      <c r="C1088">
        <v>71708</v>
      </c>
      <c r="D1088">
        <v>307</v>
      </c>
      <c r="E1088" t="s">
        <v>37</v>
      </c>
      <c r="F1088">
        <v>48000000</v>
      </c>
      <c r="G1088">
        <v>7</v>
      </c>
      <c r="H1088">
        <f>Table13[[#This Row],[budget]]-Table13[[#This Row],[gross]]</f>
        <v>10660475</v>
      </c>
      <c r="I1088">
        <v>0</v>
      </c>
      <c r="J1088">
        <f>0.00001*Table13[[#This Row],[budget]]</f>
        <v>480.00000000000006</v>
      </c>
      <c r="K1088" s="1">
        <f>0</f>
        <v>0</v>
      </c>
    </row>
    <row r="1089" spans="1:11" x14ac:dyDescent="0.35">
      <c r="A1089">
        <v>24520892</v>
      </c>
      <c r="B1089" t="s">
        <v>5762</v>
      </c>
      <c r="C1089">
        <v>85198</v>
      </c>
      <c r="D1089">
        <v>303</v>
      </c>
      <c r="E1089" t="s">
        <v>37</v>
      </c>
      <c r="F1089">
        <v>45000000</v>
      </c>
      <c r="G1089">
        <v>7</v>
      </c>
      <c r="H1089">
        <f>Table13[[#This Row],[budget]]-Table13[[#This Row],[gross]]</f>
        <v>20479108</v>
      </c>
      <c r="I1089">
        <v>0</v>
      </c>
      <c r="J1089">
        <f>0.00001*Table13[[#This Row],[budget]]</f>
        <v>450.00000000000006</v>
      </c>
      <c r="K1089" s="1">
        <f>0</f>
        <v>0</v>
      </c>
    </row>
    <row r="1090" spans="1:11" x14ac:dyDescent="0.35">
      <c r="A1090">
        <v>116006080</v>
      </c>
      <c r="B1090" t="s">
        <v>5791</v>
      </c>
      <c r="C1090">
        <v>203269</v>
      </c>
      <c r="D1090">
        <v>602</v>
      </c>
      <c r="E1090" t="s">
        <v>37</v>
      </c>
      <c r="F1090">
        <v>42000000</v>
      </c>
      <c r="G1090">
        <v>7</v>
      </c>
      <c r="H1090">
        <f>Table13[[#This Row],[budget]]-Table13[[#This Row],[gross]]</f>
        <v>-74006080</v>
      </c>
      <c r="I1090">
        <v>11000</v>
      </c>
      <c r="J1090">
        <f>0.00001*Table13[[#This Row],[budget]]</f>
        <v>420.00000000000006</v>
      </c>
      <c r="K1090" s="1">
        <f>0</f>
        <v>0</v>
      </c>
    </row>
    <row r="1091" spans="1:11" x14ac:dyDescent="0.35">
      <c r="A1091">
        <v>106793915</v>
      </c>
      <c r="B1091" t="s">
        <v>5795</v>
      </c>
      <c r="C1091">
        <v>140499</v>
      </c>
      <c r="D1091">
        <v>358</v>
      </c>
      <c r="E1091" t="s">
        <v>37</v>
      </c>
      <c r="F1091">
        <v>45000000</v>
      </c>
      <c r="G1091">
        <v>7</v>
      </c>
      <c r="H1091">
        <f>Table13[[#This Row],[budget]]-Table13[[#This Row],[gross]]</f>
        <v>-61793915</v>
      </c>
      <c r="I1091">
        <v>0</v>
      </c>
      <c r="J1091">
        <f>0.00001*Table13[[#This Row],[budget]]</f>
        <v>450.00000000000006</v>
      </c>
      <c r="K1091" s="1">
        <f>0</f>
        <v>0</v>
      </c>
    </row>
    <row r="1092" spans="1:11" x14ac:dyDescent="0.35">
      <c r="A1092">
        <v>57750000</v>
      </c>
      <c r="B1092" t="s">
        <v>5816</v>
      </c>
      <c r="C1092">
        <v>21554</v>
      </c>
      <c r="D1092">
        <v>192</v>
      </c>
      <c r="E1092" t="s">
        <v>37</v>
      </c>
      <c r="F1092">
        <v>31115000</v>
      </c>
      <c r="G1092">
        <v>7</v>
      </c>
      <c r="H1092">
        <f>Table13[[#This Row],[budget]]-Table13[[#This Row],[gross]]</f>
        <v>-26635000</v>
      </c>
      <c r="I1092">
        <v>0</v>
      </c>
      <c r="J1092">
        <f>0.00001*Table13[[#This Row],[budget]]</f>
        <v>311.15000000000003</v>
      </c>
      <c r="K1092" s="1">
        <f>0</f>
        <v>0</v>
      </c>
    </row>
    <row r="1093" spans="1:11" x14ac:dyDescent="0.35">
      <c r="A1093">
        <v>116724075</v>
      </c>
      <c r="B1093" t="s">
        <v>5898</v>
      </c>
      <c r="C1093">
        <v>187181</v>
      </c>
      <c r="D1093">
        <v>564</v>
      </c>
      <c r="E1093" t="s">
        <v>37</v>
      </c>
      <c r="F1093">
        <v>41000000</v>
      </c>
      <c r="G1093">
        <v>7</v>
      </c>
      <c r="H1093">
        <f>Table13[[#This Row],[budget]]-Table13[[#This Row],[gross]]</f>
        <v>-75724075</v>
      </c>
      <c r="I1093">
        <v>0</v>
      </c>
      <c r="J1093">
        <f>0.00001*Table13[[#This Row],[budget]]</f>
        <v>410.00000000000006</v>
      </c>
      <c r="K1093" s="1">
        <f>0</f>
        <v>0</v>
      </c>
    </row>
    <row r="1094" spans="1:11" x14ac:dyDescent="0.35">
      <c r="A1094">
        <v>94125426</v>
      </c>
      <c r="B1094" t="s">
        <v>6020</v>
      </c>
      <c r="C1094">
        <v>79264</v>
      </c>
      <c r="D1094">
        <v>277</v>
      </c>
      <c r="E1094" t="s">
        <v>37</v>
      </c>
      <c r="F1094">
        <v>40000000</v>
      </c>
      <c r="G1094">
        <v>7</v>
      </c>
      <c r="H1094">
        <f>Table13[[#This Row],[budget]]-Table13[[#This Row],[gross]]</f>
        <v>-54125426</v>
      </c>
      <c r="I1094">
        <v>13000</v>
      </c>
      <c r="J1094">
        <f>0.00001*Table13[[#This Row],[budget]]</f>
        <v>400.00000000000006</v>
      </c>
      <c r="K1094" s="1">
        <f>0</f>
        <v>0</v>
      </c>
    </row>
    <row r="1095" spans="1:11" x14ac:dyDescent="0.35">
      <c r="A1095">
        <v>37371385</v>
      </c>
      <c r="B1095" t="s">
        <v>6236</v>
      </c>
      <c r="C1095">
        <v>192462</v>
      </c>
      <c r="D1095">
        <v>334</v>
      </c>
      <c r="E1095" t="s">
        <v>37</v>
      </c>
      <c r="F1095">
        <v>40000000</v>
      </c>
      <c r="G1095">
        <v>7</v>
      </c>
      <c r="H1095">
        <f>Table13[[#This Row],[budget]]-Table13[[#This Row],[gross]]</f>
        <v>2628615</v>
      </c>
      <c r="I1095">
        <v>42000</v>
      </c>
      <c r="J1095">
        <f>0.00001*Table13[[#This Row],[budget]]</f>
        <v>400.00000000000006</v>
      </c>
      <c r="K1095" s="1">
        <f>0</f>
        <v>0</v>
      </c>
    </row>
    <row r="1096" spans="1:11" x14ac:dyDescent="0.35">
      <c r="A1096">
        <v>29077547</v>
      </c>
      <c r="B1096" t="s">
        <v>6320</v>
      </c>
      <c r="C1096">
        <v>41685</v>
      </c>
      <c r="D1096">
        <v>754</v>
      </c>
      <c r="E1096" t="s">
        <v>37</v>
      </c>
      <c r="F1096">
        <v>40000000</v>
      </c>
      <c r="G1096">
        <v>7</v>
      </c>
      <c r="H1096">
        <f>Table13[[#This Row],[budget]]-Table13[[#This Row],[gross]]</f>
        <v>10922453</v>
      </c>
      <c r="I1096">
        <v>3000</v>
      </c>
      <c r="J1096">
        <f>0.00001*Table13[[#This Row],[budget]]</f>
        <v>400.00000000000006</v>
      </c>
      <c r="K1096" s="1">
        <f>0</f>
        <v>0</v>
      </c>
    </row>
    <row r="1097" spans="1:11" x14ac:dyDescent="0.35">
      <c r="A1097">
        <v>4563029</v>
      </c>
      <c r="B1097" t="s">
        <v>6566</v>
      </c>
      <c r="C1097">
        <v>181472</v>
      </c>
      <c r="D1097">
        <v>514</v>
      </c>
      <c r="E1097" t="s">
        <v>37</v>
      </c>
      <c r="F1097">
        <v>39200000</v>
      </c>
      <c r="G1097">
        <v>7</v>
      </c>
      <c r="H1097">
        <f>Table13[[#This Row],[budget]]-Table13[[#This Row],[gross]]</f>
        <v>34636971</v>
      </c>
      <c r="I1097">
        <v>58000</v>
      </c>
      <c r="J1097">
        <f>0.00001*Table13[[#This Row],[budget]]</f>
        <v>392.00000000000006</v>
      </c>
      <c r="K1097" s="1">
        <f>0</f>
        <v>0</v>
      </c>
    </row>
    <row r="1098" spans="1:11" x14ac:dyDescent="0.35">
      <c r="A1098">
        <v>35287788</v>
      </c>
      <c r="B1098" t="s">
        <v>6583</v>
      </c>
      <c r="C1098">
        <v>73886</v>
      </c>
      <c r="D1098">
        <v>165</v>
      </c>
      <c r="E1098" t="s">
        <v>37</v>
      </c>
      <c r="F1098">
        <v>39000000</v>
      </c>
      <c r="G1098">
        <v>7</v>
      </c>
      <c r="H1098">
        <f>Table13[[#This Row],[budget]]-Table13[[#This Row],[gross]]</f>
        <v>3712212</v>
      </c>
      <c r="I1098">
        <v>25000</v>
      </c>
      <c r="J1098">
        <f>0.00001*Table13[[#This Row],[budget]]</f>
        <v>390.00000000000006</v>
      </c>
      <c r="K1098" s="1">
        <f>0</f>
        <v>0</v>
      </c>
    </row>
    <row r="1099" spans="1:11" x14ac:dyDescent="0.35">
      <c r="A1099">
        <v>60338891</v>
      </c>
      <c r="B1099" t="s">
        <v>6751</v>
      </c>
      <c r="C1099">
        <v>248468</v>
      </c>
      <c r="D1099">
        <v>545</v>
      </c>
      <c r="E1099" t="s">
        <v>37</v>
      </c>
      <c r="F1099">
        <v>37000000</v>
      </c>
      <c r="G1099">
        <v>7</v>
      </c>
      <c r="H1099">
        <f>Table13[[#This Row],[budget]]-Table13[[#This Row],[gross]]</f>
        <v>-23338891</v>
      </c>
      <c r="I1099">
        <v>0</v>
      </c>
      <c r="J1099">
        <f>0.00001*Table13[[#This Row],[budget]]</f>
        <v>370.00000000000006</v>
      </c>
      <c r="K1099" s="1">
        <f>0</f>
        <v>0</v>
      </c>
    </row>
    <row r="1100" spans="1:11" x14ac:dyDescent="0.35">
      <c r="A1100">
        <v>71026631</v>
      </c>
      <c r="B1100" t="s">
        <v>6789</v>
      </c>
      <c r="C1100">
        <v>98899</v>
      </c>
      <c r="D1100">
        <v>394</v>
      </c>
      <c r="E1100" t="s">
        <v>37</v>
      </c>
      <c r="F1100">
        <v>36000000</v>
      </c>
      <c r="G1100">
        <v>7</v>
      </c>
      <c r="H1100">
        <f>Table13[[#This Row],[budget]]-Table13[[#This Row],[gross]]</f>
        <v>-35026631</v>
      </c>
      <c r="I1100">
        <v>0</v>
      </c>
      <c r="J1100">
        <f>0.00001*Table13[[#This Row],[budget]]</f>
        <v>360.00000000000006</v>
      </c>
      <c r="K1100" s="1">
        <f>0</f>
        <v>0</v>
      </c>
    </row>
    <row r="1101" spans="1:11" x14ac:dyDescent="0.35">
      <c r="A1101">
        <v>150368971</v>
      </c>
      <c r="B1101" t="s">
        <v>6798</v>
      </c>
      <c r="C1101">
        <v>316671</v>
      </c>
      <c r="D1101">
        <v>301</v>
      </c>
      <c r="E1101" t="s">
        <v>37</v>
      </c>
      <c r="F1101">
        <v>37000000</v>
      </c>
      <c r="G1101">
        <v>7</v>
      </c>
      <c r="H1101">
        <f>Table13[[#This Row],[budget]]-Table13[[#This Row],[gross]]</f>
        <v>-113368971</v>
      </c>
      <c r="I1101">
        <v>35000</v>
      </c>
      <c r="J1101">
        <f>0.00001*Table13[[#This Row],[budget]]</f>
        <v>370.00000000000006</v>
      </c>
      <c r="K1101" s="1">
        <f>0</f>
        <v>0</v>
      </c>
    </row>
    <row r="1102" spans="1:11" x14ac:dyDescent="0.35">
      <c r="A1102">
        <v>60328558</v>
      </c>
      <c r="B1102" t="s">
        <v>7465</v>
      </c>
      <c r="C1102">
        <v>61396</v>
      </c>
      <c r="D1102">
        <v>159</v>
      </c>
      <c r="E1102" t="s">
        <v>37</v>
      </c>
      <c r="F1102">
        <v>32000000</v>
      </c>
      <c r="G1102">
        <v>7</v>
      </c>
      <c r="H1102">
        <f>Table13[[#This Row],[budget]]-Table13[[#This Row],[gross]]</f>
        <v>-28328558</v>
      </c>
      <c r="I1102">
        <v>11000</v>
      </c>
      <c r="J1102">
        <f>0.00001*Table13[[#This Row],[budget]]</f>
        <v>320</v>
      </c>
      <c r="K1102" s="1">
        <f>0</f>
        <v>0</v>
      </c>
    </row>
    <row r="1103" spans="1:11" x14ac:dyDescent="0.35">
      <c r="A1103">
        <v>85416609</v>
      </c>
      <c r="B1103" t="s">
        <v>7700</v>
      </c>
      <c r="C1103">
        <v>58906</v>
      </c>
      <c r="D1103">
        <v>186</v>
      </c>
      <c r="E1103" t="s">
        <v>37</v>
      </c>
      <c r="F1103">
        <v>30000000</v>
      </c>
      <c r="G1103">
        <v>7</v>
      </c>
      <c r="H1103">
        <f>Table13[[#This Row],[budget]]-Table13[[#This Row],[gross]]</f>
        <v>-55416609</v>
      </c>
      <c r="I1103">
        <v>0</v>
      </c>
      <c r="J1103">
        <f>0.00001*Table13[[#This Row],[budget]]</f>
        <v>300</v>
      </c>
      <c r="K1103" s="1">
        <f>0</f>
        <v>0</v>
      </c>
    </row>
    <row r="1104" spans="1:11" x14ac:dyDescent="0.35">
      <c r="A1104">
        <v>42043633</v>
      </c>
      <c r="B1104" t="s">
        <v>7918</v>
      </c>
      <c r="C1104">
        <v>277172</v>
      </c>
      <c r="D1104">
        <v>986</v>
      </c>
      <c r="E1104" t="s">
        <v>37</v>
      </c>
      <c r="F1104">
        <v>30000000</v>
      </c>
      <c r="G1104">
        <v>7</v>
      </c>
      <c r="H1104">
        <f>Table13[[#This Row],[budget]]-Table13[[#This Row],[gross]]</f>
        <v>-12043633</v>
      </c>
      <c r="I1104">
        <v>66000</v>
      </c>
      <c r="J1104">
        <f>0.00001*Table13[[#This Row],[budget]]</f>
        <v>300</v>
      </c>
      <c r="K1104" s="1">
        <f>0</f>
        <v>0</v>
      </c>
    </row>
    <row r="1105" spans="1:11" x14ac:dyDescent="0.35">
      <c r="A1105">
        <v>23209440</v>
      </c>
      <c r="B1105" t="s">
        <v>8005</v>
      </c>
      <c r="C1105">
        <v>9283</v>
      </c>
      <c r="D1105">
        <v>112</v>
      </c>
      <c r="E1105" t="s">
        <v>37</v>
      </c>
      <c r="F1105">
        <v>30000000</v>
      </c>
      <c r="G1105">
        <v>7</v>
      </c>
      <c r="H1105">
        <f>Table13[[#This Row],[budget]]-Table13[[#This Row],[gross]]</f>
        <v>6790560</v>
      </c>
      <c r="I1105">
        <v>592</v>
      </c>
      <c r="J1105">
        <f>0.00001*Table13[[#This Row],[budget]]</f>
        <v>300</v>
      </c>
      <c r="K1105" s="1">
        <f>0</f>
        <v>0</v>
      </c>
    </row>
    <row r="1106" spans="1:11" x14ac:dyDescent="0.35">
      <c r="A1106">
        <v>12831121</v>
      </c>
      <c r="B1106" t="s">
        <v>8110</v>
      </c>
      <c r="C1106">
        <v>44979</v>
      </c>
      <c r="D1106">
        <v>298</v>
      </c>
      <c r="E1106" t="s">
        <v>37</v>
      </c>
      <c r="F1106">
        <v>30000000</v>
      </c>
      <c r="G1106">
        <v>7</v>
      </c>
      <c r="H1106">
        <f>Table13[[#This Row],[budget]]-Table13[[#This Row],[gross]]</f>
        <v>17168879</v>
      </c>
      <c r="I1106">
        <v>0</v>
      </c>
      <c r="J1106">
        <f>0.00001*Table13[[#This Row],[budget]]</f>
        <v>300</v>
      </c>
      <c r="K1106" s="1">
        <f>0</f>
        <v>0</v>
      </c>
    </row>
    <row r="1107" spans="1:11" hidden="1" x14ac:dyDescent="0.35">
      <c r="A1107">
        <v>84961</v>
      </c>
      <c r="B1107" t="s">
        <v>5869</v>
      </c>
      <c r="C1107">
        <v>149414</v>
      </c>
      <c r="D1107">
        <v>841</v>
      </c>
      <c r="E1107" t="s">
        <v>1883</v>
      </c>
      <c r="F1107">
        <v>31000000</v>
      </c>
      <c r="G1107">
        <v>7.9</v>
      </c>
      <c r="H1107">
        <f>Table13[[#This Row],[budget]]-Table13[[#This Row],[gross]]</f>
        <v>30915039</v>
      </c>
      <c r="I1107">
        <v>0</v>
      </c>
      <c r="J1107">
        <f>0.00001*Table13[[#This Row],[budget]]</f>
        <v>310</v>
      </c>
      <c r="K1107" s="1">
        <f>0</f>
        <v>0</v>
      </c>
    </row>
    <row r="1108" spans="1:11" x14ac:dyDescent="0.35">
      <c r="A1108">
        <v>8535575</v>
      </c>
      <c r="B1108" t="s">
        <v>8157</v>
      </c>
      <c r="C1108">
        <v>24033</v>
      </c>
      <c r="D1108">
        <v>152</v>
      </c>
      <c r="E1108" t="s">
        <v>37</v>
      </c>
      <c r="F1108">
        <v>30000000</v>
      </c>
      <c r="G1108">
        <v>7</v>
      </c>
      <c r="H1108">
        <f>Table13[[#This Row],[budget]]-Table13[[#This Row],[gross]]</f>
        <v>21464425</v>
      </c>
      <c r="I1108">
        <v>0</v>
      </c>
      <c r="J1108">
        <f>0.00001*Table13[[#This Row],[budget]]</f>
        <v>300</v>
      </c>
      <c r="K1108" s="1">
        <f>0</f>
        <v>0</v>
      </c>
    </row>
    <row r="1109" spans="1:11" x14ac:dyDescent="0.35">
      <c r="A1109">
        <v>2975649</v>
      </c>
      <c r="B1109" t="s">
        <v>8198</v>
      </c>
      <c r="C1109">
        <v>23864</v>
      </c>
      <c r="D1109">
        <v>142</v>
      </c>
      <c r="E1109" t="s">
        <v>37</v>
      </c>
      <c r="F1109">
        <v>30000000</v>
      </c>
      <c r="G1109">
        <v>7</v>
      </c>
      <c r="H1109">
        <f>Table13[[#This Row],[budget]]-Table13[[#This Row],[gross]]</f>
        <v>27024351</v>
      </c>
      <c r="I1109">
        <v>0</v>
      </c>
      <c r="J1109">
        <f>0.00001*Table13[[#This Row],[budget]]</f>
        <v>300</v>
      </c>
      <c r="K1109" s="1">
        <f>0</f>
        <v>0</v>
      </c>
    </row>
    <row r="1110" spans="1:11" x14ac:dyDescent="0.35">
      <c r="A1110">
        <v>5532301</v>
      </c>
      <c r="B1110" t="s">
        <v>8462</v>
      </c>
      <c r="C1110">
        <v>21606</v>
      </c>
      <c r="D1110">
        <v>117</v>
      </c>
      <c r="E1110" t="s">
        <v>37</v>
      </c>
      <c r="F1110">
        <v>28000000</v>
      </c>
      <c r="G1110">
        <v>7</v>
      </c>
      <c r="H1110">
        <f>Table13[[#This Row],[budget]]-Table13[[#This Row],[gross]]</f>
        <v>22467699</v>
      </c>
      <c r="I1110">
        <v>0</v>
      </c>
      <c r="J1110">
        <f>0.00001*Table13[[#This Row],[budget]]</f>
        <v>280</v>
      </c>
      <c r="K1110" s="1">
        <f>0</f>
        <v>0</v>
      </c>
    </row>
    <row r="1111" spans="1:11" hidden="1" x14ac:dyDescent="0.35">
      <c r="A1111">
        <v>1260917</v>
      </c>
      <c r="B1111" t="s">
        <v>5894</v>
      </c>
      <c r="C1111">
        <v>24657</v>
      </c>
      <c r="D1111">
        <v>71</v>
      </c>
      <c r="E1111" t="s">
        <v>1417</v>
      </c>
      <c r="F1111">
        <v>27000000</v>
      </c>
      <c r="G1111">
        <v>7.2</v>
      </c>
      <c r="H1111">
        <f>Table13[[#This Row],[budget]]-Table13[[#This Row],[gross]]</f>
        <v>25739083</v>
      </c>
      <c r="I1111">
        <v>0</v>
      </c>
      <c r="J1111">
        <f>0.00001*Table13[[#This Row],[budget]]</f>
        <v>270</v>
      </c>
      <c r="K1111" s="1">
        <f>0</f>
        <v>0</v>
      </c>
    </row>
    <row r="1112" spans="1:11" x14ac:dyDescent="0.35">
      <c r="A1112">
        <v>148734225</v>
      </c>
      <c r="B1112" t="s">
        <v>8490</v>
      </c>
      <c r="C1112">
        <v>298590</v>
      </c>
      <c r="D1112">
        <v>559</v>
      </c>
      <c r="E1112" t="s">
        <v>37</v>
      </c>
      <c r="F1112">
        <v>30000000</v>
      </c>
      <c r="G1112">
        <v>7</v>
      </c>
      <c r="H1112">
        <f>Table13[[#This Row],[budget]]-Table13[[#This Row],[gross]]</f>
        <v>-118734225</v>
      </c>
      <c r="I1112">
        <v>0</v>
      </c>
      <c r="J1112">
        <f>0.00001*Table13[[#This Row],[budget]]</f>
        <v>300</v>
      </c>
      <c r="K1112" s="1">
        <f>0</f>
        <v>0</v>
      </c>
    </row>
    <row r="1113" spans="1:11" x14ac:dyDescent="0.35">
      <c r="A1113">
        <v>87341380</v>
      </c>
      <c r="B1113" t="s">
        <v>8641</v>
      </c>
      <c r="C1113">
        <v>255257</v>
      </c>
      <c r="D1113">
        <v>374</v>
      </c>
      <c r="E1113" t="s">
        <v>37</v>
      </c>
      <c r="F1113">
        <v>27000000</v>
      </c>
      <c r="G1113">
        <v>7</v>
      </c>
      <c r="H1113">
        <f>Table13[[#This Row],[budget]]-Table13[[#This Row],[gross]]</f>
        <v>-60341380</v>
      </c>
      <c r="I1113">
        <v>0</v>
      </c>
      <c r="J1113">
        <f>0.00001*Table13[[#This Row],[budget]]</f>
        <v>270</v>
      </c>
      <c r="K1113" s="1">
        <f>0</f>
        <v>0</v>
      </c>
    </row>
    <row r="1114" spans="1:11" x14ac:dyDescent="0.35">
      <c r="A1114">
        <v>65703412</v>
      </c>
      <c r="B1114" t="s">
        <v>8644</v>
      </c>
      <c r="C1114">
        <v>57958</v>
      </c>
      <c r="D1114">
        <v>345</v>
      </c>
      <c r="E1114" t="s">
        <v>37</v>
      </c>
      <c r="F1114">
        <v>26000000</v>
      </c>
      <c r="G1114">
        <v>7</v>
      </c>
      <c r="H1114">
        <f>Table13[[#This Row],[budget]]-Table13[[#This Row],[gross]]</f>
        <v>-39703412</v>
      </c>
      <c r="I1114">
        <v>0</v>
      </c>
      <c r="J1114">
        <f>0.00001*Table13[[#This Row],[budget]]</f>
        <v>260</v>
      </c>
      <c r="K1114" s="1">
        <f>0</f>
        <v>0</v>
      </c>
    </row>
    <row r="1115" spans="1:11" x14ac:dyDescent="0.35">
      <c r="A1115">
        <v>80034302</v>
      </c>
      <c r="B1115" t="s">
        <v>8818</v>
      </c>
      <c r="C1115">
        <v>296787</v>
      </c>
      <c r="D1115">
        <v>2192</v>
      </c>
      <c r="E1115" t="s">
        <v>37</v>
      </c>
      <c r="F1115">
        <v>25000000</v>
      </c>
      <c r="G1115">
        <v>7</v>
      </c>
      <c r="H1115">
        <f>Table13[[#This Row],[budget]]-Table13[[#This Row],[gross]]</f>
        <v>-55034302</v>
      </c>
      <c r="I1115">
        <v>0</v>
      </c>
      <c r="J1115">
        <f>0.00001*Table13[[#This Row],[budget]]</f>
        <v>250.00000000000003</v>
      </c>
      <c r="K1115" s="1">
        <f>0</f>
        <v>0</v>
      </c>
    </row>
    <row r="1116" spans="1:11" x14ac:dyDescent="0.35">
      <c r="A1116">
        <v>36447959</v>
      </c>
      <c r="B1116" t="s">
        <v>8970</v>
      </c>
      <c r="C1116">
        <v>35833</v>
      </c>
      <c r="D1116">
        <v>96</v>
      </c>
      <c r="E1116" t="s">
        <v>37</v>
      </c>
      <c r="F1116">
        <v>25000000</v>
      </c>
      <c r="G1116">
        <v>7</v>
      </c>
      <c r="H1116">
        <f>Table13[[#This Row],[budget]]-Table13[[#This Row],[gross]]</f>
        <v>-11447959</v>
      </c>
      <c r="I1116">
        <v>10000</v>
      </c>
      <c r="J1116">
        <f>0.00001*Table13[[#This Row],[budget]]</f>
        <v>250.00000000000003</v>
      </c>
      <c r="K1116" s="1">
        <f>0</f>
        <v>0</v>
      </c>
    </row>
    <row r="1117" spans="1:11" x14ac:dyDescent="0.35">
      <c r="A1117">
        <v>1865774</v>
      </c>
      <c r="B1117" t="s">
        <v>9186</v>
      </c>
      <c r="C1117">
        <v>87682</v>
      </c>
      <c r="D1117">
        <v>174</v>
      </c>
      <c r="E1117" t="s">
        <v>37</v>
      </c>
      <c r="F1117">
        <v>30000000</v>
      </c>
      <c r="G1117">
        <v>7</v>
      </c>
      <c r="H1117">
        <f>Table13[[#This Row],[budget]]-Table13[[#This Row],[gross]]</f>
        <v>28134226</v>
      </c>
      <c r="I1117">
        <v>43000</v>
      </c>
      <c r="J1117">
        <f>0.00001*Table13[[#This Row],[budget]]</f>
        <v>300</v>
      </c>
      <c r="K1117" s="1">
        <f>0</f>
        <v>0</v>
      </c>
    </row>
    <row r="1118" spans="1:11" x14ac:dyDescent="0.35">
      <c r="A1118">
        <v>11538204</v>
      </c>
      <c r="B1118" t="s">
        <v>9205</v>
      </c>
      <c r="C1118">
        <v>23696</v>
      </c>
      <c r="D1118">
        <v>135</v>
      </c>
      <c r="E1118" t="s">
        <v>37</v>
      </c>
      <c r="F1118">
        <v>25000000</v>
      </c>
      <c r="G1118">
        <v>7</v>
      </c>
      <c r="H1118">
        <f>Table13[[#This Row],[budget]]-Table13[[#This Row],[gross]]</f>
        <v>13461796</v>
      </c>
      <c r="I1118">
        <v>0</v>
      </c>
      <c r="J1118">
        <f>0.00001*Table13[[#This Row],[budget]]</f>
        <v>250.00000000000003</v>
      </c>
      <c r="K1118" s="1">
        <f>0</f>
        <v>0</v>
      </c>
    </row>
    <row r="1119" spans="1:11" x14ac:dyDescent="0.35">
      <c r="A1119">
        <v>217631306</v>
      </c>
      <c r="B1119" t="s">
        <v>9596</v>
      </c>
      <c r="C1119">
        <v>154199</v>
      </c>
      <c r="D1119">
        <v>252</v>
      </c>
      <c r="E1119" t="s">
        <v>37</v>
      </c>
      <c r="F1119">
        <v>22000000</v>
      </c>
      <c r="G1119">
        <v>7</v>
      </c>
      <c r="H1119">
        <f>Table13[[#This Row],[budget]]-Table13[[#This Row],[gross]]</f>
        <v>-195631306</v>
      </c>
      <c r="I1119">
        <v>0</v>
      </c>
      <c r="J1119">
        <f>0.00001*Table13[[#This Row],[budget]]</f>
        <v>220.00000000000003</v>
      </c>
      <c r="K1119" s="1">
        <f>0</f>
        <v>0</v>
      </c>
    </row>
    <row r="1120" spans="1:11" x14ac:dyDescent="0.35">
      <c r="A1120">
        <v>75597042</v>
      </c>
      <c r="B1120" t="s">
        <v>9606</v>
      </c>
      <c r="C1120">
        <v>26434</v>
      </c>
      <c r="D1120">
        <v>174</v>
      </c>
      <c r="E1120" t="s">
        <v>37</v>
      </c>
      <c r="F1120">
        <v>20000000</v>
      </c>
      <c r="G1120">
        <v>7</v>
      </c>
      <c r="H1120">
        <f>Table13[[#This Row],[budget]]-Table13[[#This Row],[gross]]</f>
        <v>-55597042</v>
      </c>
      <c r="I1120">
        <v>0</v>
      </c>
      <c r="J1120">
        <f>0.00001*Table13[[#This Row],[budget]]</f>
        <v>200.00000000000003</v>
      </c>
      <c r="K1120" s="1">
        <f>0</f>
        <v>0</v>
      </c>
    </row>
    <row r="1121" spans="1:11" x14ac:dyDescent="0.35">
      <c r="A1121">
        <v>51483949</v>
      </c>
      <c r="B1121" t="s">
        <v>9642</v>
      </c>
      <c r="C1121">
        <v>208092</v>
      </c>
      <c r="D1121">
        <v>806</v>
      </c>
      <c r="E1121" t="s">
        <v>37</v>
      </c>
      <c r="F1121">
        <v>22000000</v>
      </c>
      <c r="G1121">
        <v>7</v>
      </c>
      <c r="H1121">
        <f>Table13[[#This Row],[budget]]-Table13[[#This Row],[gross]]</f>
        <v>-29483949</v>
      </c>
      <c r="I1121">
        <v>0</v>
      </c>
      <c r="J1121">
        <f>0.00001*Table13[[#This Row],[budget]]</f>
        <v>220.00000000000003</v>
      </c>
      <c r="K1121" s="1">
        <f>0</f>
        <v>0</v>
      </c>
    </row>
    <row r="1122" spans="1:11" x14ac:dyDescent="0.35">
      <c r="A1122">
        <v>121697350</v>
      </c>
      <c r="B1122" t="s">
        <v>9888</v>
      </c>
      <c r="C1122">
        <v>114610</v>
      </c>
      <c r="D1122">
        <v>176</v>
      </c>
      <c r="E1122" t="s">
        <v>37</v>
      </c>
      <c r="F1122">
        <v>20000000</v>
      </c>
      <c r="G1122">
        <v>7</v>
      </c>
      <c r="H1122">
        <f>Table13[[#This Row],[budget]]-Table13[[#This Row],[gross]]</f>
        <v>-101697350</v>
      </c>
      <c r="I1122">
        <v>0</v>
      </c>
      <c r="J1122">
        <f>0.00001*Table13[[#This Row],[budget]]</f>
        <v>200.00000000000003</v>
      </c>
      <c r="K1122" s="1">
        <f>0</f>
        <v>0</v>
      </c>
    </row>
    <row r="1123" spans="1:11" x14ac:dyDescent="0.35">
      <c r="A1123">
        <v>12831121</v>
      </c>
      <c r="B1123" t="s">
        <v>8110</v>
      </c>
      <c r="C1123">
        <v>44979</v>
      </c>
      <c r="D1123">
        <v>298</v>
      </c>
      <c r="E1123" t="s">
        <v>37</v>
      </c>
      <c r="F1123">
        <v>30000000</v>
      </c>
      <c r="G1123">
        <v>7</v>
      </c>
      <c r="H1123">
        <f>Table13[[#This Row],[budget]]-Table13[[#This Row],[gross]]</f>
        <v>17168879</v>
      </c>
      <c r="I1123">
        <v>0</v>
      </c>
      <c r="J1123">
        <f>0.00001*Table13[[#This Row],[budget]]</f>
        <v>300</v>
      </c>
      <c r="K1123" s="1">
        <f>0</f>
        <v>0</v>
      </c>
    </row>
    <row r="1124" spans="1:11" x14ac:dyDescent="0.35">
      <c r="A1124">
        <v>26003149</v>
      </c>
      <c r="B1124" t="s">
        <v>10151</v>
      </c>
      <c r="C1124">
        <v>185587</v>
      </c>
      <c r="D1124">
        <v>401</v>
      </c>
      <c r="E1124" t="s">
        <v>37</v>
      </c>
      <c r="F1124">
        <v>20000000</v>
      </c>
      <c r="G1124">
        <v>7</v>
      </c>
      <c r="H1124">
        <f>Table13[[#This Row],[budget]]-Table13[[#This Row],[gross]]</f>
        <v>-6003149</v>
      </c>
      <c r="I1124">
        <v>49000</v>
      </c>
      <c r="J1124">
        <f>0.00001*Table13[[#This Row],[budget]]</f>
        <v>200.00000000000003</v>
      </c>
      <c r="K1124" s="1">
        <f>0</f>
        <v>0</v>
      </c>
    </row>
    <row r="1125" spans="1:11" x14ac:dyDescent="0.35">
      <c r="A1125">
        <v>5749134</v>
      </c>
      <c r="B1125" t="s">
        <v>10513</v>
      </c>
      <c r="C1125">
        <v>45799</v>
      </c>
      <c r="D1125">
        <v>180</v>
      </c>
      <c r="E1125" t="s">
        <v>37</v>
      </c>
      <c r="F1125">
        <v>20000000</v>
      </c>
      <c r="G1125">
        <v>7</v>
      </c>
      <c r="H1125">
        <f>Table13[[#This Row],[budget]]-Table13[[#This Row],[gross]]</f>
        <v>14250866</v>
      </c>
      <c r="I1125">
        <v>0</v>
      </c>
      <c r="J1125">
        <f>0.00001*Table13[[#This Row],[budget]]</f>
        <v>200.00000000000003</v>
      </c>
      <c r="K1125" s="1">
        <f>0</f>
        <v>0</v>
      </c>
    </row>
    <row r="1126" spans="1:11" x14ac:dyDescent="0.35">
      <c r="A1126">
        <v>4234040</v>
      </c>
      <c r="B1126" t="s">
        <v>10519</v>
      </c>
      <c r="C1126">
        <v>14301</v>
      </c>
      <c r="D1126">
        <v>45</v>
      </c>
      <c r="E1126" t="s">
        <v>37</v>
      </c>
      <c r="F1126">
        <v>20000000</v>
      </c>
      <c r="G1126">
        <v>7</v>
      </c>
      <c r="H1126">
        <f>Table13[[#This Row],[budget]]-Table13[[#This Row],[gross]]</f>
        <v>15765960</v>
      </c>
      <c r="I1126">
        <v>0</v>
      </c>
      <c r="J1126">
        <f>0.00001*Table13[[#This Row],[budget]]</f>
        <v>200.00000000000003</v>
      </c>
      <c r="K1126" s="1">
        <f>0</f>
        <v>0</v>
      </c>
    </row>
    <row r="1127" spans="1:11" x14ac:dyDescent="0.35">
      <c r="A1127">
        <v>4001121</v>
      </c>
      <c r="B1127" t="s">
        <v>10524</v>
      </c>
      <c r="C1127">
        <v>48346</v>
      </c>
      <c r="D1127">
        <v>230</v>
      </c>
      <c r="E1127" t="s">
        <v>37</v>
      </c>
      <c r="F1127">
        <v>20000000</v>
      </c>
      <c r="G1127">
        <v>7</v>
      </c>
      <c r="H1127">
        <f>Table13[[#This Row],[budget]]-Table13[[#This Row],[gross]]</f>
        <v>15998879</v>
      </c>
      <c r="I1127">
        <v>0</v>
      </c>
      <c r="J1127">
        <f>0.00001*Table13[[#This Row],[budget]]</f>
        <v>200.00000000000003</v>
      </c>
      <c r="K1127" s="1">
        <f>0</f>
        <v>0</v>
      </c>
    </row>
    <row r="1128" spans="1:11" x14ac:dyDescent="0.35">
      <c r="A1128">
        <v>2246000</v>
      </c>
      <c r="B1128" t="s">
        <v>10560</v>
      </c>
      <c r="C1128">
        <v>2302</v>
      </c>
      <c r="D1128">
        <v>20</v>
      </c>
      <c r="E1128" t="s">
        <v>37</v>
      </c>
      <c r="F1128">
        <v>20000000</v>
      </c>
      <c r="G1128">
        <v>7</v>
      </c>
      <c r="H1128">
        <f>Table13[[#This Row],[budget]]-Table13[[#This Row],[gross]]</f>
        <v>17754000</v>
      </c>
      <c r="I1128">
        <v>0</v>
      </c>
      <c r="J1128">
        <f>0.00001*Table13[[#This Row],[budget]]</f>
        <v>200.00000000000003</v>
      </c>
      <c r="K1128" s="1">
        <f>0</f>
        <v>0</v>
      </c>
    </row>
    <row r="1129" spans="1:11" x14ac:dyDescent="0.35">
      <c r="A1129">
        <v>8600000</v>
      </c>
      <c r="B1129" t="s">
        <v>10686</v>
      </c>
      <c r="C1129">
        <v>17982</v>
      </c>
      <c r="D1129">
        <v>95</v>
      </c>
      <c r="E1129" t="s">
        <v>37</v>
      </c>
      <c r="F1129">
        <v>25000000</v>
      </c>
      <c r="G1129">
        <v>7</v>
      </c>
      <c r="H1129">
        <f>Table13[[#This Row],[budget]]-Table13[[#This Row],[gross]]</f>
        <v>16400000</v>
      </c>
      <c r="I1129">
        <v>1000</v>
      </c>
      <c r="J1129">
        <f>0.00001*Table13[[#This Row],[budget]]</f>
        <v>250.00000000000003</v>
      </c>
      <c r="K1129" s="1">
        <f>0</f>
        <v>0</v>
      </c>
    </row>
    <row r="1130" spans="1:11" x14ac:dyDescent="0.35">
      <c r="A1130">
        <v>53868030</v>
      </c>
      <c r="B1130" t="s">
        <v>10792</v>
      </c>
      <c r="C1130">
        <v>183425</v>
      </c>
      <c r="D1130">
        <v>425</v>
      </c>
      <c r="E1130" t="s">
        <v>37</v>
      </c>
      <c r="F1130">
        <v>17000000</v>
      </c>
      <c r="G1130">
        <v>7</v>
      </c>
      <c r="H1130">
        <f>Table13[[#This Row],[budget]]-Table13[[#This Row],[gross]]</f>
        <v>-36868030</v>
      </c>
      <c r="I1130">
        <v>0</v>
      </c>
      <c r="J1130">
        <f>0.00001*Table13[[#This Row],[budget]]</f>
        <v>170</v>
      </c>
      <c r="K1130" s="1">
        <f>0</f>
        <v>0</v>
      </c>
    </row>
    <row r="1131" spans="1:11" x14ac:dyDescent="0.35">
      <c r="A1131">
        <v>86049418</v>
      </c>
      <c r="B1131" t="s">
        <v>10816</v>
      </c>
      <c r="C1131">
        <v>245989</v>
      </c>
      <c r="D1131">
        <v>554</v>
      </c>
      <c r="E1131" t="s">
        <v>37</v>
      </c>
      <c r="F1131">
        <v>17000000</v>
      </c>
      <c r="G1131">
        <v>7</v>
      </c>
      <c r="H1131">
        <f>Table13[[#This Row],[budget]]-Table13[[#This Row],[gross]]</f>
        <v>-69049418</v>
      </c>
      <c r="I1131">
        <v>0</v>
      </c>
      <c r="J1131">
        <f>0.00001*Table13[[#This Row],[budget]]</f>
        <v>170</v>
      </c>
      <c r="K1131" s="1">
        <f>0</f>
        <v>0</v>
      </c>
    </row>
    <row r="1132" spans="1:11" x14ac:dyDescent="0.35">
      <c r="A1132">
        <v>6615578</v>
      </c>
      <c r="B1132" t="s">
        <v>10980</v>
      </c>
      <c r="C1132">
        <v>15352</v>
      </c>
      <c r="D1132">
        <v>82</v>
      </c>
      <c r="E1132" t="s">
        <v>37</v>
      </c>
      <c r="F1132">
        <v>13000000</v>
      </c>
      <c r="G1132">
        <v>7</v>
      </c>
      <c r="H1132">
        <f>Table13[[#This Row],[budget]]-Table13[[#This Row],[gross]]</f>
        <v>6384422</v>
      </c>
      <c r="I1132">
        <v>0</v>
      </c>
      <c r="J1132">
        <f>0.00001*Table13[[#This Row],[budget]]</f>
        <v>130</v>
      </c>
      <c r="K1132" s="1">
        <f>0</f>
        <v>0</v>
      </c>
    </row>
    <row r="1133" spans="1:11" x14ac:dyDescent="0.35">
      <c r="A1133">
        <v>15500000</v>
      </c>
      <c r="B1133" t="s">
        <v>11418</v>
      </c>
      <c r="C1133">
        <v>51996</v>
      </c>
      <c r="D1133">
        <v>302</v>
      </c>
      <c r="E1133" t="s">
        <v>37</v>
      </c>
      <c r="F1133">
        <v>16000000</v>
      </c>
      <c r="G1133">
        <v>7</v>
      </c>
      <c r="H1133">
        <f>Table13[[#This Row],[budget]]-Table13[[#This Row],[gross]]</f>
        <v>500000</v>
      </c>
      <c r="I1133">
        <v>0</v>
      </c>
      <c r="J1133">
        <f>0.00001*Table13[[#This Row],[budget]]</f>
        <v>160</v>
      </c>
      <c r="K1133" s="1">
        <f>0</f>
        <v>0</v>
      </c>
    </row>
    <row r="1134" spans="1:11" x14ac:dyDescent="0.35">
      <c r="A1134">
        <v>2319187</v>
      </c>
      <c r="B1134" t="s">
        <v>11460</v>
      </c>
      <c r="C1134">
        <v>92640</v>
      </c>
      <c r="D1134">
        <v>212</v>
      </c>
      <c r="E1134" t="s">
        <v>37</v>
      </c>
      <c r="F1134">
        <v>20000000</v>
      </c>
      <c r="G1134">
        <v>7</v>
      </c>
      <c r="H1134">
        <f>Table13[[#This Row],[budget]]-Table13[[#This Row],[gross]]</f>
        <v>17680813</v>
      </c>
      <c r="I1134">
        <v>23000</v>
      </c>
      <c r="J1134">
        <f>0.00001*Table13[[#This Row],[budget]]</f>
        <v>200.00000000000003</v>
      </c>
      <c r="K1134" s="1">
        <f>0</f>
        <v>0</v>
      </c>
    </row>
    <row r="1135" spans="1:11" x14ac:dyDescent="0.35">
      <c r="A1135">
        <v>28637507</v>
      </c>
      <c r="B1135" t="s">
        <v>11705</v>
      </c>
      <c r="C1135">
        <v>212167</v>
      </c>
      <c r="D1135">
        <v>713</v>
      </c>
      <c r="E1135" t="s">
        <v>37</v>
      </c>
      <c r="F1135">
        <v>15000000</v>
      </c>
      <c r="G1135">
        <v>7</v>
      </c>
      <c r="H1135">
        <f>Table13[[#This Row],[budget]]-Table13[[#This Row],[gross]]</f>
        <v>-13637507</v>
      </c>
      <c r="I1135">
        <v>0</v>
      </c>
      <c r="J1135">
        <f>0.00001*Table13[[#This Row],[budget]]</f>
        <v>150</v>
      </c>
      <c r="K1135" s="1">
        <f>0</f>
        <v>0</v>
      </c>
    </row>
    <row r="1136" spans="1:11" x14ac:dyDescent="0.35">
      <c r="A1136">
        <v>13766014</v>
      </c>
      <c r="B1136" t="s">
        <v>11853</v>
      </c>
      <c r="C1136">
        <v>106111</v>
      </c>
      <c r="D1136">
        <v>181</v>
      </c>
      <c r="E1136" t="s">
        <v>37</v>
      </c>
      <c r="F1136">
        <v>15000000</v>
      </c>
      <c r="G1136">
        <v>7</v>
      </c>
      <c r="H1136">
        <f>Table13[[#This Row],[budget]]-Table13[[#This Row],[gross]]</f>
        <v>1233986</v>
      </c>
      <c r="I1136">
        <v>49000</v>
      </c>
      <c r="J1136">
        <f>0.00001*Table13[[#This Row],[budget]]</f>
        <v>150</v>
      </c>
      <c r="K1136" s="1">
        <f>0</f>
        <v>0</v>
      </c>
    </row>
    <row r="1137" spans="1:11" x14ac:dyDescent="0.35">
      <c r="A1137">
        <v>9396487</v>
      </c>
      <c r="B1137" t="s">
        <v>11906</v>
      </c>
      <c r="C1137">
        <v>52421</v>
      </c>
      <c r="D1137">
        <v>200</v>
      </c>
      <c r="E1137" t="s">
        <v>37</v>
      </c>
      <c r="F1137">
        <v>15000000</v>
      </c>
      <c r="G1137">
        <v>7</v>
      </c>
      <c r="H1137">
        <f>Table13[[#This Row],[budget]]-Table13[[#This Row],[gross]]</f>
        <v>5603513</v>
      </c>
      <c r="I1137">
        <v>0</v>
      </c>
      <c r="J1137">
        <f>0.00001*Table13[[#This Row],[budget]]</f>
        <v>150</v>
      </c>
      <c r="K1137" s="1">
        <f>0</f>
        <v>0</v>
      </c>
    </row>
    <row r="1138" spans="1:11" x14ac:dyDescent="0.35">
      <c r="A1138">
        <v>11204499</v>
      </c>
      <c r="B1138" t="s">
        <v>12198</v>
      </c>
      <c r="C1138">
        <v>38142</v>
      </c>
      <c r="D1138">
        <v>270</v>
      </c>
      <c r="E1138" t="s">
        <v>37</v>
      </c>
      <c r="F1138">
        <v>14000000</v>
      </c>
      <c r="G1138">
        <v>7</v>
      </c>
      <c r="H1138">
        <f>Table13[[#This Row],[budget]]-Table13[[#This Row],[gross]]</f>
        <v>2795501</v>
      </c>
      <c r="I1138">
        <v>0</v>
      </c>
      <c r="J1138">
        <f>0.00001*Table13[[#This Row],[budget]]</f>
        <v>140</v>
      </c>
      <c r="K1138" s="1">
        <f>0</f>
        <v>0</v>
      </c>
    </row>
    <row r="1139" spans="1:11" x14ac:dyDescent="0.35">
      <c r="A1139">
        <v>183088</v>
      </c>
      <c r="B1139" t="s">
        <v>12260</v>
      </c>
      <c r="C1139">
        <v>11704</v>
      </c>
      <c r="D1139">
        <v>36</v>
      </c>
      <c r="E1139" t="s">
        <v>37</v>
      </c>
      <c r="F1139">
        <v>15000000</v>
      </c>
      <c r="G1139">
        <v>7</v>
      </c>
      <c r="H1139">
        <f>Table13[[#This Row],[budget]]-Table13[[#This Row],[gross]]</f>
        <v>14816912</v>
      </c>
      <c r="I1139">
        <v>702</v>
      </c>
      <c r="J1139">
        <f>0.00001*Table13[[#This Row],[budget]]</f>
        <v>150</v>
      </c>
      <c r="K1139" s="1">
        <f>0</f>
        <v>0</v>
      </c>
    </row>
    <row r="1140" spans="1:11" x14ac:dyDescent="0.35">
      <c r="A1140">
        <v>1089445</v>
      </c>
      <c r="B1140" t="s">
        <v>12637</v>
      </c>
      <c r="C1140">
        <v>2676</v>
      </c>
      <c r="D1140">
        <v>33</v>
      </c>
      <c r="E1140" t="s">
        <v>37</v>
      </c>
      <c r="F1140">
        <v>12500000</v>
      </c>
      <c r="G1140">
        <v>7</v>
      </c>
      <c r="H1140">
        <f>Table13[[#This Row],[budget]]-Table13[[#This Row],[gross]]</f>
        <v>11410555</v>
      </c>
      <c r="I1140">
        <v>0</v>
      </c>
      <c r="J1140">
        <f>0.00001*Table13[[#This Row],[budget]]</f>
        <v>125.00000000000001</v>
      </c>
      <c r="K1140" s="1">
        <f>0</f>
        <v>0</v>
      </c>
    </row>
    <row r="1141" spans="1:11" x14ac:dyDescent="0.35">
      <c r="A1141">
        <v>101736215</v>
      </c>
      <c r="B1141" t="s">
        <v>12648</v>
      </c>
      <c r="C1141">
        <v>315549</v>
      </c>
      <c r="D1141">
        <v>789</v>
      </c>
      <c r="E1141" t="s">
        <v>37</v>
      </c>
      <c r="F1141">
        <v>11000000</v>
      </c>
      <c r="G1141">
        <v>7</v>
      </c>
      <c r="H1141">
        <f>Table13[[#This Row],[budget]]-Table13[[#This Row],[gross]]</f>
        <v>-90736215</v>
      </c>
      <c r="I1141">
        <v>0</v>
      </c>
      <c r="J1141">
        <f>0.00001*Table13[[#This Row],[budget]]</f>
        <v>110.00000000000001</v>
      </c>
      <c r="K1141" s="1">
        <f>0</f>
        <v>0</v>
      </c>
    </row>
    <row r="1142" spans="1:11" x14ac:dyDescent="0.35">
      <c r="A1142">
        <v>42365600</v>
      </c>
      <c r="B1142" t="s">
        <v>12717</v>
      </c>
      <c r="C1142">
        <v>45890</v>
      </c>
      <c r="D1142">
        <v>177</v>
      </c>
      <c r="E1142" t="s">
        <v>37</v>
      </c>
      <c r="F1142">
        <v>5000000</v>
      </c>
      <c r="G1142">
        <v>7</v>
      </c>
      <c r="H1142">
        <f>Table13[[#This Row],[budget]]-Table13[[#This Row],[gross]]</f>
        <v>-37365600</v>
      </c>
      <c r="I1142">
        <v>0</v>
      </c>
      <c r="J1142">
        <f>0.00001*Table13[[#This Row],[budget]]</f>
        <v>50.000000000000007</v>
      </c>
      <c r="K1142" s="1">
        <f>0</f>
        <v>0</v>
      </c>
    </row>
    <row r="1143" spans="1:11" x14ac:dyDescent="0.35">
      <c r="A1143">
        <v>21133087</v>
      </c>
      <c r="B1143" t="s">
        <v>12781</v>
      </c>
      <c r="C1143">
        <v>62468</v>
      </c>
      <c r="D1143">
        <v>374</v>
      </c>
      <c r="E1143" t="s">
        <v>37</v>
      </c>
      <c r="F1143">
        <v>12000000</v>
      </c>
      <c r="G1143">
        <v>7</v>
      </c>
      <c r="H1143">
        <f>Table13[[#This Row],[budget]]-Table13[[#This Row],[gross]]</f>
        <v>-9133087</v>
      </c>
      <c r="I1143">
        <v>0</v>
      </c>
      <c r="J1143">
        <f>0.00001*Table13[[#This Row],[budget]]</f>
        <v>120.00000000000001</v>
      </c>
      <c r="K1143" s="1">
        <f>0</f>
        <v>0</v>
      </c>
    </row>
    <row r="1144" spans="1:11" x14ac:dyDescent="0.35">
      <c r="A1144">
        <v>27829874</v>
      </c>
      <c r="B1144" t="s">
        <v>12818</v>
      </c>
      <c r="C1144">
        <v>196422</v>
      </c>
      <c r="D1144">
        <v>444</v>
      </c>
      <c r="E1144" t="s">
        <v>37</v>
      </c>
      <c r="F1144">
        <v>12000000</v>
      </c>
      <c r="G1144">
        <v>7</v>
      </c>
      <c r="H1144">
        <f>Table13[[#This Row],[budget]]-Table13[[#This Row],[gross]]</f>
        <v>-15829874</v>
      </c>
      <c r="I1144">
        <v>0</v>
      </c>
      <c r="J1144">
        <f>0.00001*Table13[[#This Row],[budget]]</f>
        <v>120.00000000000001</v>
      </c>
      <c r="K1144" s="1">
        <f>0</f>
        <v>0</v>
      </c>
    </row>
    <row r="1145" spans="1:11" x14ac:dyDescent="0.35">
      <c r="A1145">
        <v>8134217</v>
      </c>
      <c r="B1145" t="s">
        <v>12856</v>
      </c>
      <c r="C1145">
        <v>15412</v>
      </c>
      <c r="D1145">
        <v>90</v>
      </c>
      <c r="E1145" t="s">
        <v>37</v>
      </c>
      <c r="F1145">
        <v>12000000</v>
      </c>
      <c r="G1145">
        <v>7</v>
      </c>
      <c r="H1145">
        <f>Table13[[#This Row],[budget]]-Table13[[#This Row],[gross]]</f>
        <v>3865783</v>
      </c>
      <c r="I1145">
        <v>0</v>
      </c>
      <c r="J1145">
        <f>0.00001*Table13[[#This Row],[budget]]</f>
        <v>120.00000000000001</v>
      </c>
      <c r="K1145" s="1">
        <f>0</f>
        <v>0</v>
      </c>
    </row>
    <row r="1146" spans="1:11" x14ac:dyDescent="0.35">
      <c r="A1146">
        <v>2326407</v>
      </c>
      <c r="B1146" t="s">
        <v>12899</v>
      </c>
      <c r="C1146">
        <v>5016</v>
      </c>
      <c r="D1146">
        <v>99</v>
      </c>
      <c r="E1146" t="s">
        <v>37</v>
      </c>
      <c r="F1146">
        <v>12000000</v>
      </c>
      <c r="G1146">
        <v>7</v>
      </c>
      <c r="H1146">
        <f>Table13[[#This Row],[budget]]-Table13[[#This Row],[gross]]</f>
        <v>9673593</v>
      </c>
      <c r="I1146">
        <v>305</v>
      </c>
      <c r="J1146">
        <f>0.00001*Table13[[#This Row],[budget]]</f>
        <v>120.00000000000001</v>
      </c>
      <c r="K1146" s="1">
        <f>0</f>
        <v>0</v>
      </c>
    </row>
    <row r="1147" spans="1:11" x14ac:dyDescent="0.35">
      <c r="A1147">
        <v>3950294</v>
      </c>
      <c r="B1147" t="s">
        <v>12912</v>
      </c>
      <c r="C1147">
        <v>56654</v>
      </c>
      <c r="D1147">
        <v>124</v>
      </c>
      <c r="E1147" t="s">
        <v>37</v>
      </c>
      <c r="F1147">
        <v>12000000</v>
      </c>
      <c r="G1147">
        <v>7</v>
      </c>
      <c r="H1147">
        <f>Table13[[#This Row],[budget]]-Table13[[#This Row],[gross]]</f>
        <v>8049706</v>
      </c>
      <c r="I1147">
        <v>0</v>
      </c>
      <c r="J1147">
        <f>0.00001*Table13[[#This Row],[budget]]</f>
        <v>120.00000000000001</v>
      </c>
      <c r="K1147" s="1">
        <f>0</f>
        <v>0</v>
      </c>
    </row>
    <row r="1148" spans="1:11" x14ac:dyDescent="0.35">
      <c r="A1148">
        <v>52293982</v>
      </c>
      <c r="B1148" t="s">
        <v>13251</v>
      </c>
      <c r="C1148">
        <v>57831</v>
      </c>
      <c r="D1148">
        <v>115</v>
      </c>
      <c r="E1148" t="s">
        <v>37</v>
      </c>
      <c r="F1148">
        <v>13800000</v>
      </c>
      <c r="G1148">
        <v>7</v>
      </c>
      <c r="H1148">
        <f>Table13[[#This Row],[budget]]-Table13[[#This Row],[gross]]</f>
        <v>-38493982</v>
      </c>
      <c r="I1148">
        <v>0</v>
      </c>
      <c r="J1148">
        <f>0.00001*Table13[[#This Row],[budget]]</f>
        <v>138</v>
      </c>
      <c r="K1148" s="1">
        <f>0</f>
        <v>0</v>
      </c>
    </row>
    <row r="1149" spans="1:11" x14ac:dyDescent="0.35">
      <c r="A1149">
        <v>38624000</v>
      </c>
      <c r="B1149" t="s">
        <v>13262</v>
      </c>
      <c r="C1149">
        <v>156143</v>
      </c>
      <c r="D1149">
        <v>289</v>
      </c>
      <c r="E1149" t="s">
        <v>37</v>
      </c>
      <c r="F1149">
        <v>12000000</v>
      </c>
      <c r="G1149">
        <v>7</v>
      </c>
      <c r="H1149">
        <f>Table13[[#This Row],[budget]]-Table13[[#This Row],[gross]]</f>
        <v>-26624000</v>
      </c>
      <c r="I1149">
        <v>0</v>
      </c>
      <c r="J1149">
        <f>0.00001*Table13[[#This Row],[budget]]</f>
        <v>120.00000000000001</v>
      </c>
      <c r="K1149" s="1">
        <f>0</f>
        <v>0</v>
      </c>
    </row>
    <row r="1150" spans="1:11" x14ac:dyDescent="0.35">
      <c r="A1150">
        <v>14597405</v>
      </c>
      <c r="B1150" t="s">
        <v>13449</v>
      </c>
      <c r="C1150">
        <v>71679</v>
      </c>
      <c r="D1150">
        <v>216</v>
      </c>
      <c r="E1150" t="s">
        <v>37</v>
      </c>
      <c r="F1150">
        <v>6400000</v>
      </c>
      <c r="G1150">
        <v>7</v>
      </c>
      <c r="H1150">
        <f>Table13[[#This Row],[budget]]-Table13[[#This Row],[gross]]</f>
        <v>-8197405</v>
      </c>
      <c r="I1150">
        <v>17000</v>
      </c>
      <c r="J1150">
        <f>0.00001*Table13[[#This Row],[budget]]</f>
        <v>64</v>
      </c>
      <c r="K1150" s="1">
        <f>0</f>
        <v>0</v>
      </c>
    </row>
    <row r="1151" spans="1:11" x14ac:dyDescent="0.35">
      <c r="A1151">
        <v>11703287</v>
      </c>
      <c r="B1151" t="s">
        <v>13466</v>
      </c>
      <c r="C1151">
        <v>4360</v>
      </c>
      <c r="D1151">
        <v>148</v>
      </c>
      <c r="E1151" t="s">
        <v>37</v>
      </c>
      <c r="F1151">
        <v>10000000</v>
      </c>
      <c r="G1151">
        <v>7</v>
      </c>
      <c r="H1151">
        <f>Table13[[#This Row],[budget]]-Table13[[#This Row],[gross]]</f>
        <v>-1703287</v>
      </c>
      <c r="I1151">
        <v>1000</v>
      </c>
      <c r="J1151">
        <f>0.00001*Table13[[#This Row],[budget]]</f>
        <v>100.00000000000001</v>
      </c>
      <c r="K1151" s="1">
        <f>0</f>
        <v>0</v>
      </c>
    </row>
    <row r="1152" spans="1:11" x14ac:dyDescent="0.35">
      <c r="A1152">
        <v>14479776</v>
      </c>
      <c r="B1152" t="s">
        <v>13482</v>
      </c>
      <c r="C1152">
        <v>55539</v>
      </c>
      <c r="D1152">
        <v>147</v>
      </c>
      <c r="E1152" t="s">
        <v>37</v>
      </c>
      <c r="F1152">
        <v>10000000</v>
      </c>
      <c r="G1152">
        <v>7</v>
      </c>
      <c r="H1152">
        <f>Table13[[#This Row],[budget]]-Table13[[#This Row],[gross]]</f>
        <v>-4479776</v>
      </c>
      <c r="I1152">
        <v>20000</v>
      </c>
      <c r="J1152">
        <f>0.00001*Table13[[#This Row],[budget]]</f>
        <v>100.00000000000001</v>
      </c>
      <c r="K1152" s="1">
        <f>0</f>
        <v>0</v>
      </c>
    </row>
    <row r="1153" spans="1:11" x14ac:dyDescent="0.35">
      <c r="A1153">
        <v>63600000</v>
      </c>
      <c r="B1153" t="s">
        <v>13818</v>
      </c>
      <c r="C1153">
        <v>82073</v>
      </c>
      <c r="D1153">
        <v>275</v>
      </c>
      <c r="E1153" t="s">
        <v>37</v>
      </c>
      <c r="F1153">
        <v>9000000</v>
      </c>
      <c r="G1153">
        <v>7</v>
      </c>
      <c r="H1153">
        <f>Table13[[#This Row],[budget]]-Table13[[#This Row],[gross]]</f>
        <v>-54600000</v>
      </c>
      <c r="I1153">
        <v>0</v>
      </c>
      <c r="J1153">
        <f>0.00001*Table13[[#This Row],[budget]]</f>
        <v>90.000000000000014</v>
      </c>
      <c r="K1153" s="1">
        <f>0</f>
        <v>0</v>
      </c>
    </row>
    <row r="1154" spans="1:11" x14ac:dyDescent="0.35">
      <c r="A1154">
        <v>17804273</v>
      </c>
      <c r="B1154" t="s">
        <v>13851</v>
      </c>
      <c r="C1154">
        <v>20449</v>
      </c>
      <c r="D1154">
        <v>370</v>
      </c>
      <c r="E1154" t="s">
        <v>37</v>
      </c>
      <c r="F1154">
        <v>20000000</v>
      </c>
      <c r="G1154">
        <v>7</v>
      </c>
      <c r="H1154">
        <f>Table13[[#This Row],[budget]]-Table13[[#This Row],[gross]]</f>
        <v>2195727</v>
      </c>
      <c r="I1154">
        <v>1000</v>
      </c>
      <c r="J1154">
        <f>0.00001*Table13[[#This Row],[budget]]</f>
        <v>200.00000000000003</v>
      </c>
      <c r="K1154" s="1">
        <f>0</f>
        <v>0</v>
      </c>
    </row>
    <row r="1155" spans="1:11" x14ac:dyDescent="0.35">
      <c r="A1155">
        <v>16938179</v>
      </c>
      <c r="B1155" t="s">
        <v>13855</v>
      </c>
      <c r="C1155">
        <v>41313</v>
      </c>
      <c r="D1155">
        <v>246</v>
      </c>
      <c r="E1155" t="s">
        <v>37</v>
      </c>
      <c r="F1155">
        <v>8000000</v>
      </c>
      <c r="G1155">
        <v>7</v>
      </c>
      <c r="H1155">
        <f>Table13[[#This Row],[budget]]-Table13[[#This Row],[gross]]</f>
        <v>-8938179</v>
      </c>
      <c r="I1155">
        <v>0</v>
      </c>
      <c r="J1155">
        <f>0.00001*Table13[[#This Row],[budget]]</f>
        <v>80</v>
      </c>
      <c r="K1155" s="1">
        <f>0</f>
        <v>0</v>
      </c>
    </row>
    <row r="1156" spans="1:11" x14ac:dyDescent="0.35">
      <c r="A1156">
        <v>4681503</v>
      </c>
      <c r="B1156" t="s">
        <v>13874</v>
      </c>
      <c r="C1156">
        <v>29058</v>
      </c>
      <c r="D1156">
        <v>238</v>
      </c>
      <c r="E1156" t="s">
        <v>37</v>
      </c>
      <c r="F1156">
        <v>9000000</v>
      </c>
      <c r="G1156">
        <v>7</v>
      </c>
      <c r="H1156">
        <f>Table13[[#This Row],[budget]]-Table13[[#This Row],[gross]]</f>
        <v>4318497</v>
      </c>
      <c r="I1156">
        <v>838</v>
      </c>
      <c r="J1156">
        <f>0.00001*Table13[[#This Row],[budget]]</f>
        <v>90.000000000000014</v>
      </c>
      <c r="K1156" s="1">
        <f>0</f>
        <v>0</v>
      </c>
    </row>
    <row r="1157" spans="1:11" x14ac:dyDescent="0.35">
      <c r="A1157">
        <v>4440055</v>
      </c>
      <c r="B1157" t="s">
        <v>13978</v>
      </c>
      <c r="C1157">
        <v>21360</v>
      </c>
      <c r="D1157">
        <v>110</v>
      </c>
      <c r="E1157" t="s">
        <v>37</v>
      </c>
      <c r="F1157">
        <v>8500000</v>
      </c>
      <c r="G1157">
        <v>7</v>
      </c>
      <c r="H1157">
        <f>Table13[[#This Row],[budget]]-Table13[[#This Row],[gross]]</f>
        <v>4059945</v>
      </c>
      <c r="I1157">
        <v>0</v>
      </c>
      <c r="J1157">
        <f>0.00001*Table13[[#This Row],[budget]]</f>
        <v>85</v>
      </c>
      <c r="K1157" s="1">
        <f>0</f>
        <v>0</v>
      </c>
    </row>
    <row r="1158" spans="1:11" x14ac:dyDescent="0.35">
      <c r="A1158">
        <v>50815288</v>
      </c>
      <c r="B1158" t="s">
        <v>4963</v>
      </c>
      <c r="C1158">
        <v>109191</v>
      </c>
      <c r="D1158">
        <v>625</v>
      </c>
      <c r="E1158" t="s">
        <v>37</v>
      </c>
      <c r="F1158">
        <v>50000000</v>
      </c>
      <c r="G1158">
        <v>7</v>
      </c>
      <c r="H1158">
        <f>Table13[[#This Row],[budget]]-Table13[[#This Row],[gross]]</f>
        <v>-815288</v>
      </c>
      <c r="I1158">
        <v>0</v>
      </c>
      <c r="J1158">
        <f>0.00001*Table13[[#This Row],[budget]]</f>
        <v>500.00000000000006</v>
      </c>
      <c r="K1158" s="1">
        <f>0</f>
        <v>0</v>
      </c>
    </row>
    <row r="1159" spans="1:11" x14ac:dyDescent="0.35">
      <c r="A1159">
        <v>1330827</v>
      </c>
      <c r="B1159" t="s">
        <v>14315</v>
      </c>
      <c r="C1159">
        <v>9866</v>
      </c>
      <c r="D1159">
        <v>73</v>
      </c>
      <c r="E1159" t="s">
        <v>37</v>
      </c>
      <c r="F1159">
        <v>7000000</v>
      </c>
      <c r="G1159">
        <v>7</v>
      </c>
      <c r="H1159">
        <f>Table13[[#This Row],[budget]]-Table13[[#This Row],[gross]]</f>
        <v>5669173</v>
      </c>
      <c r="I1159">
        <v>0</v>
      </c>
      <c r="J1159">
        <f>0.00001*Table13[[#This Row],[budget]]</f>
        <v>70</v>
      </c>
      <c r="K1159" s="1">
        <f>0</f>
        <v>0</v>
      </c>
    </row>
    <row r="1160" spans="1:11" x14ac:dyDescent="0.35">
      <c r="A1160">
        <v>34099640</v>
      </c>
      <c r="B1160" t="s">
        <v>14365</v>
      </c>
      <c r="C1160">
        <v>16651</v>
      </c>
      <c r="D1160">
        <v>149</v>
      </c>
      <c r="E1160" t="s">
        <v>37</v>
      </c>
      <c r="F1160">
        <v>5000000</v>
      </c>
      <c r="G1160">
        <v>7</v>
      </c>
      <c r="H1160">
        <f>Table13[[#This Row],[budget]]-Table13[[#This Row],[gross]]</f>
        <v>-29099640</v>
      </c>
      <c r="I1160">
        <v>0</v>
      </c>
      <c r="J1160">
        <f>0.00001*Table13[[#This Row],[budget]]</f>
        <v>50.000000000000007</v>
      </c>
      <c r="K1160" s="1">
        <f>0</f>
        <v>0</v>
      </c>
    </row>
    <row r="1161" spans="1:11" x14ac:dyDescent="0.35">
      <c r="A1161">
        <v>9190525</v>
      </c>
      <c r="B1161" t="s">
        <v>14429</v>
      </c>
      <c r="C1161">
        <v>102125</v>
      </c>
      <c r="D1161">
        <v>324</v>
      </c>
      <c r="E1161" t="s">
        <v>37</v>
      </c>
      <c r="F1161">
        <v>7000000</v>
      </c>
      <c r="G1161">
        <v>7</v>
      </c>
      <c r="H1161">
        <f>Table13[[#This Row],[budget]]-Table13[[#This Row],[gross]]</f>
        <v>-2190525</v>
      </c>
      <c r="I1161">
        <v>10000</v>
      </c>
      <c r="J1161">
        <f>0.00001*Table13[[#This Row],[budget]]</f>
        <v>70</v>
      </c>
      <c r="K1161" s="1">
        <f>0</f>
        <v>0</v>
      </c>
    </row>
    <row r="1162" spans="1:11" x14ac:dyDescent="0.35">
      <c r="A1162">
        <v>49526</v>
      </c>
      <c r="B1162" t="s">
        <v>14564</v>
      </c>
      <c r="C1162">
        <v>16299</v>
      </c>
      <c r="D1162">
        <v>129</v>
      </c>
      <c r="E1162" t="s">
        <v>37</v>
      </c>
      <c r="F1162">
        <v>6800000</v>
      </c>
      <c r="G1162">
        <v>7</v>
      </c>
      <c r="H1162">
        <f>Table13[[#This Row],[budget]]-Table13[[#This Row],[gross]]</f>
        <v>6750474</v>
      </c>
      <c r="I1162">
        <v>1000</v>
      </c>
      <c r="J1162">
        <f>0.00001*Table13[[#This Row],[budget]]</f>
        <v>68</v>
      </c>
      <c r="K1162" s="1">
        <f>0</f>
        <v>0</v>
      </c>
    </row>
    <row r="1163" spans="1:11" x14ac:dyDescent="0.35">
      <c r="A1163">
        <v>8596914</v>
      </c>
      <c r="B1163" t="s">
        <v>14808</v>
      </c>
      <c r="C1163">
        <v>23023</v>
      </c>
      <c r="D1163">
        <v>148</v>
      </c>
      <c r="E1163" t="s">
        <v>37</v>
      </c>
      <c r="F1163">
        <v>6000000</v>
      </c>
      <c r="G1163">
        <v>7</v>
      </c>
      <c r="H1163">
        <f>Table13[[#This Row],[budget]]-Table13[[#This Row],[gross]]</f>
        <v>-2596914</v>
      </c>
      <c r="I1163">
        <v>0</v>
      </c>
      <c r="J1163">
        <f>0.00001*Table13[[#This Row],[budget]]</f>
        <v>60.000000000000007</v>
      </c>
      <c r="K1163" s="1">
        <f>0</f>
        <v>0</v>
      </c>
    </row>
    <row r="1164" spans="1:11" x14ac:dyDescent="0.35">
      <c r="A1164">
        <v>2077046</v>
      </c>
      <c r="B1164" t="s">
        <v>14882</v>
      </c>
      <c r="C1164">
        <v>27266</v>
      </c>
      <c r="D1164">
        <v>75</v>
      </c>
      <c r="E1164" t="s">
        <v>37</v>
      </c>
      <c r="F1164">
        <v>6000000</v>
      </c>
      <c r="G1164">
        <v>7</v>
      </c>
      <c r="H1164">
        <f>Table13[[#This Row],[budget]]-Table13[[#This Row],[gross]]</f>
        <v>3922954</v>
      </c>
      <c r="I1164">
        <v>0</v>
      </c>
      <c r="J1164">
        <f>0.00001*Table13[[#This Row],[budget]]</f>
        <v>60.000000000000007</v>
      </c>
      <c r="K1164" s="1">
        <f>0</f>
        <v>0</v>
      </c>
    </row>
    <row r="1165" spans="1:11" x14ac:dyDescent="0.35">
      <c r="A1165">
        <v>6157157</v>
      </c>
      <c r="B1165" t="s">
        <v>15286</v>
      </c>
      <c r="C1165">
        <v>21416</v>
      </c>
      <c r="D1165">
        <v>198</v>
      </c>
      <c r="E1165" t="s">
        <v>37</v>
      </c>
      <c r="F1165">
        <v>5000000</v>
      </c>
      <c r="G1165">
        <v>7</v>
      </c>
      <c r="H1165">
        <f>Table13[[#This Row],[budget]]-Table13[[#This Row],[gross]]</f>
        <v>-1157157</v>
      </c>
      <c r="I1165">
        <v>0</v>
      </c>
      <c r="J1165">
        <f>0.00001*Table13[[#This Row],[budget]]</f>
        <v>50.000000000000007</v>
      </c>
      <c r="K1165" s="1">
        <f>0</f>
        <v>0</v>
      </c>
    </row>
    <row r="1166" spans="1:11" x14ac:dyDescent="0.35">
      <c r="A1166">
        <v>1980338</v>
      </c>
      <c r="B1166" t="s">
        <v>15331</v>
      </c>
      <c r="C1166">
        <v>12366</v>
      </c>
      <c r="D1166">
        <v>151</v>
      </c>
      <c r="E1166" t="s">
        <v>37</v>
      </c>
      <c r="F1166">
        <v>5000000</v>
      </c>
      <c r="G1166">
        <v>7</v>
      </c>
      <c r="H1166">
        <f>Table13[[#This Row],[budget]]-Table13[[#This Row],[gross]]</f>
        <v>3019662</v>
      </c>
      <c r="I1166">
        <v>507</v>
      </c>
      <c r="J1166">
        <f>0.00001*Table13[[#This Row],[budget]]</f>
        <v>50.000000000000007</v>
      </c>
      <c r="K1166" s="1">
        <f>0</f>
        <v>0</v>
      </c>
    </row>
    <row r="1167" spans="1:11" x14ac:dyDescent="0.35">
      <c r="A1167">
        <v>2445646</v>
      </c>
      <c r="B1167" t="s">
        <v>15342</v>
      </c>
      <c r="C1167">
        <v>32382</v>
      </c>
      <c r="D1167">
        <v>99</v>
      </c>
      <c r="E1167" t="s">
        <v>37</v>
      </c>
      <c r="F1167">
        <v>5000000</v>
      </c>
      <c r="G1167">
        <v>7</v>
      </c>
      <c r="H1167">
        <f>Table13[[#This Row],[budget]]-Table13[[#This Row],[gross]]</f>
        <v>2554354</v>
      </c>
      <c r="I1167">
        <v>13000</v>
      </c>
      <c r="J1167">
        <f>0.00001*Table13[[#This Row],[budget]]</f>
        <v>50.000000000000007</v>
      </c>
      <c r="K1167" s="1">
        <f>0</f>
        <v>0</v>
      </c>
    </row>
    <row r="1168" spans="1:11" x14ac:dyDescent="0.35">
      <c r="A1168">
        <v>2221809</v>
      </c>
      <c r="B1168" t="s">
        <v>15345</v>
      </c>
      <c r="C1168">
        <v>40618</v>
      </c>
      <c r="D1168">
        <v>144</v>
      </c>
      <c r="E1168" t="s">
        <v>37</v>
      </c>
      <c r="F1168">
        <v>5000000</v>
      </c>
      <c r="G1168">
        <v>7</v>
      </c>
      <c r="H1168">
        <f>Table13[[#This Row],[budget]]-Table13[[#This Row],[gross]]</f>
        <v>2778191</v>
      </c>
      <c r="I1168">
        <v>0</v>
      </c>
      <c r="J1168">
        <f>0.00001*Table13[[#This Row],[budget]]</f>
        <v>50.000000000000007</v>
      </c>
      <c r="K1168" s="1">
        <f>0</f>
        <v>0</v>
      </c>
    </row>
    <row r="1169" spans="1:11" hidden="1" x14ac:dyDescent="0.35">
      <c r="A1169">
        <v>50859889</v>
      </c>
      <c r="B1169" t="s">
        <v>6151</v>
      </c>
      <c r="C1169">
        <v>236000</v>
      </c>
      <c r="D1169">
        <v>1043</v>
      </c>
      <c r="E1169" t="s">
        <v>6155</v>
      </c>
      <c r="F1169">
        <v>40000000</v>
      </c>
      <c r="G1169">
        <v>7.8</v>
      </c>
      <c r="H1169">
        <f>Table13[[#This Row],[budget]]-Table13[[#This Row],[gross]]</f>
        <v>-10859889</v>
      </c>
      <c r="I1169">
        <v>14000</v>
      </c>
      <c r="J1169">
        <f>0.00001*Table13[[#This Row],[budget]]</f>
        <v>400.00000000000006</v>
      </c>
      <c r="K1169" s="1">
        <f>0</f>
        <v>0</v>
      </c>
    </row>
    <row r="1170" spans="1:11" x14ac:dyDescent="0.35">
      <c r="A1170">
        <v>8243880</v>
      </c>
      <c r="B1170" t="s">
        <v>15601</v>
      </c>
      <c r="C1170">
        <v>28714</v>
      </c>
      <c r="D1170">
        <v>215</v>
      </c>
      <c r="E1170" t="s">
        <v>37</v>
      </c>
      <c r="F1170">
        <v>3200000</v>
      </c>
      <c r="G1170">
        <v>7</v>
      </c>
      <c r="H1170">
        <f>Table13[[#This Row],[budget]]-Table13[[#This Row],[gross]]</f>
        <v>-5043880</v>
      </c>
      <c r="I1170">
        <v>762</v>
      </c>
      <c r="J1170">
        <f>0.00001*Table13[[#This Row],[budget]]</f>
        <v>32</v>
      </c>
      <c r="K1170" s="1">
        <f>0</f>
        <v>0</v>
      </c>
    </row>
    <row r="1171" spans="1:11" x14ac:dyDescent="0.35">
      <c r="A1171">
        <v>562059</v>
      </c>
      <c r="B1171" t="s">
        <v>15670</v>
      </c>
      <c r="C1171">
        <v>8535</v>
      </c>
      <c r="D1171">
        <v>113</v>
      </c>
      <c r="E1171" t="s">
        <v>37</v>
      </c>
      <c r="F1171">
        <v>4000000</v>
      </c>
      <c r="G1171">
        <v>7</v>
      </c>
      <c r="H1171">
        <f>Table13[[#This Row],[budget]]-Table13[[#This Row],[gross]]</f>
        <v>3437941</v>
      </c>
      <c r="I1171">
        <v>872</v>
      </c>
      <c r="J1171">
        <f>0.00001*Table13[[#This Row],[budget]]</f>
        <v>40</v>
      </c>
      <c r="K1171" s="1">
        <f>0</f>
        <v>0</v>
      </c>
    </row>
    <row r="1172" spans="1:11" x14ac:dyDescent="0.35">
      <c r="A1172">
        <v>58214</v>
      </c>
      <c r="B1172" t="s">
        <v>15700</v>
      </c>
      <c r="C1172">
        <v>34224</v>
      </c>
      <c r="D1172">
        <v>137</v>
      </c>
      <c r="E1172" t="s">
        <v>37</v>
      </c>
      <c r="F1172">
        <v>9500000</v>
      </c>
      <c r="G1172">
        <v>7</v>
      </c>
      <c r="H1172">
        <f>Table13[[#This Row],[budget]]-Table13[[#This Row],[gross]]</f>
        <v>9441786</v>
      </c>
      <c r="I1172">
        <v>10000</v>
      </c>
      <c r="J1172">
        <f>0.00001*Table13[[#This Row],[budget]]</f>
        <v>95.000000000000014</v>
      </c>
      <c r="K1172" s="1">
        <f>0</f>
        <v>0</v>
      </c>
    </row>
    <row r="1173" spans="1:11" x14ac:dyDescent="0.35">
      <c r="A1173">
        <v>8000000</v>
      </c>
      <c r="B1173" t="s">
        <v>15764</v>
      </c>
      <c r="C1173">
        <v>3167</v>
      </c>
      <c r="D1173">
        <v>90</v>
      </c>
      <c r="E1173" t="s">
        <v>37</v>
      </c>
      <c r="F1173">
        <v>3768785</v>
      </c>
      <c r="G1173">
        <v>7</v>
      </c>
      <c r="H1173">
        <f>Table13[[#This Row],[budget]]-Table13[[#This Row],[gross]]</f>
        <v>-4231215</v>
      </c>
      <c r="I1173">
        <v>456</v>
      </c>
      <c r="J1173">
        <f>0.00001*Table13[[#This Row],[budget]]</f>
        <v>37.687850000000005</v>
      </c>
      <c r="K1173" s="1">
        <f>0</f>
        <v>0</v>
      </c>
    </row>
    <row r="1174" spans="1:11" x14ac:dyDescent="0.35">
      <c r="A1174">
        <v>5844929</v>
      </c>
      <c r="B1174" t="s">
        <v>16038</v>
      </c>
      <c r="C1174">
        <v>6000</v>
      </c>
      <c r="D1174">
        <v>109</v>
      </c>
      <c r="E1174" t="s">
        <v>37</v>
      </c>
      <c r="F1174">
        <v>3000000</v>
      </c>
      <c r="G1174">
        <v>7</v>
      </c>
      <c r="H1174">
        <f>Table13[[#This Row],[budget]]-Table13[[#This Row],[gross]]</f>
        <v>-2844929</v>
      </c>
      <c r="I1174">
        <v>595</v>
      </c>
      <c r="J1174">
        <f>0.00001*Table13[[#This Row],[budget]]</f>
        <v>30.000000000000004</v>
      </c>
      <c r="K1174" s="1">
        <f>0</f>
        <v>0</v>
      </c>
    </row>
    <row r="1175" spans="1:11" x14ac:dyDescent="0.35">
      <c r="A1175">
        <v>201148159</v>
      </c>
      <c r="B1175" t="s">
        <v>1934</v>
      </c>
      <c r="C1175">
        <v>103749</v>
      </c>
      <c r="D1175">
        <v>323</v>
      </c>
      <c r="E1175" t="s">
        <v>37</v>
      </c>
      <c r="F1175">
        <v>95000000</v>
      </c>
      <c r="G1175">
        <v>7</v>
      </c>
      <c r="H1175">
        <f>Table13[[#This Row],[budget]]-Table13[[#This Row],[gross]]</f>
        <v>-106148159</v>
      </c>
      <c r="I1175">
        <v>56000</v>
      </c>
      <c r="J1175">
        <f>0.00001*Table13[[#This Row],[budget]]</f>
        <v>950.00000000000011</v>
      </c>
      <c r="K1175" s="1">
        <f>0</f>
        <v>0</v>
      </c>
    </row>
    <row r="1176" spans="1:11" x14ac:dyDescent="0.35">
      <c r="B1176" t="s">
        <v>16219</v>
      </c>
      <c r="C1176">
        <v>1553</v>
      </c>
      <c r="D1176">
        <v>27</v>
      </c>
      <c r="E1176" t="s">
        <v>37</v>
      </c>
      <c r="F1176">
        <v>2627000</v>
      </c>
      <c r="G1176">
        <v>7</v>
      </c>
      <c r="H1176">
        <f>Table13[[#This Row],[budget]]-Table13[[#This Row],[gross]]</f>
        <v>2627000</v>
      </c>
      <c r="I1176">
        <v>116</v>
      </c>
      <c r="J1176">
        <f>0.00001*Table13[[#This Row],[budget]]</f>
        <v>26.270000000000003</v>
      </c>
      <c r="K1176" s="1">
        <f>0</f>
        <v>0</v>
      </c>
    </row>
    <row r="1177" spans="1:11" x14ac:dyDescent="0.35">
      <c r="A1177">
        <v>1282084</v>
      </c>
      <c r="B1177" t="s">
        <v>16281</v>
      </c>
      <c r="C1177">
        <v>6221</v>
      </c>
      <c r="D1177">
        <v>87</v>
      </c>
      <c r="E1177" t="s">
        <v>37</v>
      </c>
      <c r="F1177">
        <v>2500000</v>
      </c>
      <c r="G1177">
        <v>7</v>
      </c>
      <c r="H1177">
        <f>Table13[[#This Row],[budget]]-Table13[[#This Row],[gross]]</f>
        <v>1217916</v>
      </c>
      <c r="I1177">
        <v>500</v>
      </c>
      <c r="J1177">
        <f>0.00001*Table13[[#This Row],[budget]]</f>
        <v>25.000000000000004</v>
      </c>
      <c r="K1177" s="1">
        <f>0</f>
        <v>0</v>
      </c>
    </row>
    <row r="1178" spans="1:11" x14ac:dyDescent="0.35">
      <c r="A1178">
        <v>34522221</v>
      </c>
      <c r="B1178" t="s">
        <v>16444</v>
      </c>
      <c r="C1178">
        <v>15401</v>
      </c>
      <c r="D1178">
        <v>175</v>
      </c>
      <c r="E1178" t="s">
        <v>37</v>
      </c>
      <c r="F1178">
        <v>2000000</v>
      </c>
      <c r="G1178">
        <v>7</v>
      </c>
      <c r="H1178">
        <f>Table13[[#This Row],[budget]]-Table13[[#This Row],[gross]]</f>
        <v>-32522221</v>
      </c>
      <c r="I1178">
        <v>10000</v>
      </c>
      <c r="J1178">
        <f>0.00001*Table13[[#This Row],[budget]]</f>
        <v>20</v>
      </c>
      <c r="K1178" s="1">
        <f>0</f>
        <v>0</v>
      </c>
    </row>
    <row r="1179" spans="1:11" x14ac:dyDescent="0.35">
      <c r="A1179">
        <v>3335839</v>
      </c>
      <c r="B1179" t="s">
        <v>16491</v>
      </c>
      <c r="C1179">
        <v>54657</v>
      </c>
      <c r="D1179">
        <v>222</v>
      </c>
      <c r="E1179" t="s">
        <v>37</v>
      </c>
      <c r="F1179">
        <v>2000000</v>
      </c>
      <c r="G1179">
        <v>7</v>
      </c>
      <c r="H1179">
        <f>Table13[[#This Row],[budget]]-Table13[[#This Row],[gross]]</f>
        <v>-1335839</v>
      </c>
      <c r="I1179">
        <v>0</v>
      </c>
      <c r="J1179">
        <f>0.00001*Table13[[#This Row],[budget]]</f>
        <v>20</v>
      </c>
      <c r="K1179" s="1">
        <f>0</f>
        <v>0</v>
      </c>
    </row>
    <row r="1180" spans="1:11" x14ac:dyDescent="0.35">
      <c r="A1180">
        <v>371081</v>
      </c>
      <c r="B1180" t="s">
        <v>16556</v>
      </c>
      <c r="C1180">
        <v>7479</v>
      </c>
      <c r="D1180">
        <v>86</v>
      </c>
      <c r="E1180" t="s">
        <v>37</v>
      </c>
      <c r="F1180">
        <v>6000000</v>
      </c>
      <c r="G1180">
        <v>7</v>
      </c>
      <c r="H1180">
        <f>Table13[[#This Row],[budget]]-Table13[[#This Row],[gross]]</f>
        <v>5628919</v>
      </c>
      <c r="I1180">
        <v>857</v>
      </c>
      <c r="J1180">
        <f>0.00001*Table13[[#This Row],[budget]]</f>
        <v>60.000000000000007</v>
      </c>
      <c r="K1180" s="1">
        <f>0</f>
        <v>0</v>
      </c>
    </row>
    <row r="1181" spans="1:11" x14ac:dyDescent="0.35">
      <c r="B1181" t="s">
        <v>16620</v>
      </c>
      <c r="C1181">
        <v>6804</v>
      </c>
      <c r="D1181">
        <v>72</v>
      </c>
      <c r="E1181" t="s">
        <v>37</v>
      </c>
      <c r="F1181">
        <v>2000000</v>
      </c>
      <c r="G1181">
        <v>7</v>
      </c>
      <c r="H1181">
        <f>Table13[[#This Row],[budget]]-Table13[[#This Row],[gross]]</f>
        <v>2000000</v>
      </c>
      <c r="I1181">
        <v>805</v>
      </c>
      <c r="J1181">
        <f>0.00001*Table13[[#This Row],[budget]]</f>
        <v>20</v>
      </c>
      <c r="K1181" s="1">
        <f>0</f>
        <v>0</v>
      </c>
    </row>
    <row r="1182" spans="1:11" x14ac:dyDescent="0.35">
      <c r="A1182">
        <v>1028658</v>
      </c>
      <c r="B1182" t="s">
        <v>16651</v>
      </c>
      <c r="C1182">
        <v>118684</v>
      </c>
      <c r="D1182">
        <v>447</v>
      </c>
      <c r="E1182" t="s">
        <v>37</v>
      </c>
      <c r="F1182">
        <v>3000000</v>
      </c>
      <c r="G1182">
        <v>7</v>
      </c>
      <c r="H1182">
        <f>Table13[[#This Row],[budget]]-Table13[[#This Row],[gross]]</f>
        <v>1971342</v>
      </c>
      <c r="I1182">
        <v>24000</v>
      </c>
      <c r="J1182">
        <f>0.00001*Table13[[#This Row],[budget]]</f>
        <v>30.000000000000004</v>
      </c>
      <c r="K1182" s="1">
        <f>0</f>
        <v>0</v>
      </c>
    </row>
    <row r="1183" spans="1:11" x14ac:dyDescent="0.35">
      <c r="A1183">
        <v>80033643</v>
      </c>
      <c r="B1183" t="s">
        <v>3895</v>
      </c>
      <c r="C1183">
        <v>226583</v>
      </c>
      <c r="D1183">
        <v>448</v>
      </c>
      <c r="E1183" t="s">
        <v>37</v>
      </c>
      <c r="F1183">
        <v>60000000</v>
      </c>
      <c r="G1183">
        <v>7</v>
      </c>
      <c r="H1183">
        <f>Table13[[#This Row],[budget]]-Table13[[#This Row],[gross]]</f>
        <v>-20033643</v>
      </c>
      <c r="I1183">
        <v>38000</v>
      </c>
      <c r="J1183">
        <f>0.00001*Table13[[#This Row],[budget]]</f>
        <v>600</v>
      </c>
      <c r="K1183" s="1">
        <f>0</f>
        <v>0</v>
      </c>
    </row>
    <row r="1184" spans="1:11" x14ac:dyDescent="0.35">
      <c r="A1184">
        <v>14564027</v>
      </c>
      <c r="B1184" t="s">
        <v>17055</v>
      </c>
      <c r="C1184">
        <v>76407</v>
      </c>
      <c r="D1184">
        <v>335</v>
      </c>
      <c r="E1184" t="s">
        <v>37</v>
      </c>
      <c r="F1184">
        <v>1000000</v>
      </c>
      <c r="G1184">
        <v>7</v>
      </c>
      <c r="H1184">
        <f>Table13[[#This Row],[budget]]-Table13[[#This Row],[gross]]</f>
        <v>-13564027</v>
      </c>
      <c r="I1184">
        <v>0</v>
      </c>
      <c r="J1184">
        <f>0.00001*Table13[[#This Row],[budget]]</f>
        <v>10</v>
      </c>
      <c r="K1184" s="1">
        <f>0</f>
        <v>0</v>
      </c>
    </row>
    <row r="1185" spans="1:11" x14ac:dyDescent="0.35">
      <c r="A1185">
        <v>1744858</v>
      </c>
      <c r="B1185" t="s">
        <v>17135</v>
      </c>
      <c r="C1185">
        <v>6084</v>
      </c>
      <c r="D1185">
        <v>120</v>
      </c>
      <c r="E1185" t="s">
        <v>37</v>
      </c>
      <c r="F1185">
        <v>1000000</v>
      </c>
      <c r="G1185">
        <v>7</v>
      </c>
      <c r="H1185">
        <f>Table13[[#This Row],[budget]]-Table13[[#This Row],[gross]]</f>
        <v>-744858</v>
      </c>
      <c r="I1185">
        <v>671</v>
      </c>
      <c r="J1185">
        <f>0.00001*Table13[[#This Row],[budget]]</f>
        <v>10</v>
      </c>
      <c r="K1185" s="1">
        <f>0</f>
        <v>0</v>
      </c>
    </row>
    <row r="1186" spans="1:11" x14ac:dyDescent="0.35">
      <c r="A1186">
        <v>464655</v>
      </c>
      <c r="B1186" t="s">
        <v>17159</v>
      </c>
      <c r="C1186">
        <v>1524</v>
      </c>
      <c r="D1186">
        <v>29</v>
      </c>
      <c r="E1186" t="s">
        <v>37</v>
      </c>
      <c r="F1186">
        <v>1000000</v>
      </c>
      <c r="G1186">
        <v>7</v>
      </c>
      <c r="H1186">
        <f>Table13[[#This Row],[budget]]-Table13[[#This Row],[gross]]</f>
        <v>535345</v>
      </c>
      <c r="I1186">
        <v>166</v>
      </c>
      <c r="J1186">
        <f>0.00001*Table13[[#This Row],[budget]]</f>
        <v>10</v>
      </c>
      <c r="K1186" s="1">
        <f>0</f>
        <v>0</v>
      </c>
    </row>
    <row r="1187" spans="1:11" x14ac:dyDescent="0.35">
      <c r="A1187">
        <v>2319187</v>
      </c>
      <c r="B1187" t="s">
        <v>11460</v>
      </c>
      <c r="C1187">
        <v>92640</v>
      </c>
      <c r="D1187">
        <v>212</v>
      </c>
      <c r="E1187" t="s">
        <v>37</v>
      </c>
      <c r="F1187">
        <v>20000000</v>
      </c>
      <c r="G1187">
        <v>7</v>
      </c>
      <c r="H1187">
        <f>Table13[[#This Row],[budget]]-Table13[[#This Row],[gross]]</f>
        <v>17680813</v>
      </c>
      <c r="I1187">
        <v>23000</v>
      </c>
      <c r="J1187">
        <f>0.00001*Table13[[#This Row],[budget]]</f>
        <v>200.00000000000003</v>
      </c>
      <c r="K1187" s="1">
        <f>0</f>
        <v>0</v>
      </c>
    </row>
    <row r="1188" spans="1:11" x14ac:dyDescent="0.35">
      <c r="A1188">
        <v>4007792</v>
      </c>
      <c r="B1188" t="s">
        <v>17385</v>
      </c>
      <c r="C1188">
        <v>101287</v>
      </c>
      <c r="D1188">
        <v>260</v>
      </c>
      <c r="E1188" t="s">
        <v>37</v>
      </c>
      <c r="F1188">
        <v>750000</v>
      </c>
      <c r="G1188">
        <v>7</v>
      </c>
      <c r="H1188">
        <f>Table13[[#This Row],[budget]]-Table13[[#This Row],[gross]]</f>
        <v>-3257792</v>
      </c>
      <c r="I1188">
        <v>31000</v>
      </c>
      <c r="J1188">
        <f>0.00001*Table13[[#This Row],[budget]]</f>
        <v>7.5000000000000009</v>
      </c>
      <c r="K1188" s="1">
        <f>0</f>
        <v>0</v>
      </c>
    </row>
    <row r="1189" spans="1:11" x14ac:dyDescent="0.35">
      <c r="A1189">
        <v>203134</v>
      </c>
      <c r="B1189" t="s">
        <v>17779</v>
      </c>
      <c r="C1189">
        <v>1428</v>
      </c>
      <c r="D1189">
        <v>21</v>
      </c>
      <c r="E1189" t="s">
        <v>37</v>
      </c>
      <c r="F1189">
        <v>250000</v>
      </c>
      <c r="G1189">
        <v>7</v>
      </c>
      <c r="H1189">
        <f>Table13[[#This Row],[budget]]-Table13[[#This Row],[gross]]</f>
        <v>46866</v>
      </c>
      <c r="I1189">
        <v>178</v>
      </c>
      <c r="J1189">
        <f>0.00001*Table13[[#This Row],[budget]]</f>
        <v>2.5</v>
      </c>
      <c r="K1189" s="1">
        <f>0</f>
        <v>0</v>
      </c>
    </row>
    <row r="1190" spans="1:11" x14ac:dyDescent="0.35">
      <c r="A1190">
        <v>1027119</v>
      </c>
      <c r="B1190" t="s">
        <v>17817</v>
      </c>
      <c r="C1190">
        <v>2742</v>
      </c>
      <c r="D1190">
        <v>73</v>
      </c>
      <c r="E1190" t="s">
        <v>37</v>
      </c>
      <c r="F1190">
        <v>225000</v>
      </c>
      <c r="G1190">
        <v>7</v>
      </c>
      <c r="H1190">
        <f>Table13[[#This Row],[budget]]-Table13[[#This Row],[gross]]</f>
        <v>-802119</v>
      </c>
      <c r="I1190">
        <v>72</v>
      </c>
      <c r="J1190">
        <f>0.00001*Table13[[#This Row],[budget]]</f>
        <v>2.25</v>
      </c>
      <c r="K1190" s="1">
        <f>0</f>
        <v>0</v>
      </c>
    </row>
    <row r="1191" spans="1:11" x14ac:dyDescent="0.35">
      <c r="A1191">
        <v>1316074</v>
      </c>
      <c r="B1191" t="s">
        <v>17876</v>
      </c>
      <c r="C1191">
        <v>71387</v>
      </c>
      <c r="D1191">
        <v>228</v>
      </c>
      <c r="E1191" t="s">
        <v>37</v>
      </c>
      <c r="F1191">
        <v>100000</v>
      </c>
      <c r="G1191">
        <v>7</v>
      </c>
      <c r="H1191">
        <f>Table13[[#This Row],[budget]]-Table13[[#This Row],[gross]]</f>
        <v>-1216074</v>
      </c>
      <c r="I1191">
        <v>21000</v>
      </c>
      <c r="J1191">
        <f>0.00001*Table13[[#This Row],[budget]]</f>
        <v>1</v>
      </c>
      <c r="K1191" s="1">
        <f>0</f>
        <v>0</v>
      </c>
    </row>
    <row r="1192" spans="1:11" x14ac:dyDescent="0.35">
      <c r="A1192">
        <v>5228617</v>
      </c>
      <c r="B1192" t="s">
        <v>17922</v>
      </c>
      <c r="C1192">
        <v>2770</v>
      </c>
      <c r="D1192">
        <v>32</v>
      </c>
      <c r="E1192" t="s">
        <v>37</v>
      </c>
      <c r="F1192">
        <v>100000</v>
      </c>
      <c r="G1192">
        <v>7</v>
      </c>
      <c r="H1192">
        <f>Table13[[#This Row],[budget]]-Table13[[#This Row],[gross]]</f>
        <v>-5128617</v>
      </c>
      <c r="I1192">
        <v>471</v>
      </c>
      <c r="J1192">
        <f>0.00001*Table13[[#This Row],[budget]]</f>
        <v>1</v>
      </c>
      <c r="K1192" s="1">
        <f>0</f>
        <v>0</v>
      </c>
    </row>
    <row r="1193" spans="1:11" x14ac:dyDescent="0.35">
      <c r="A1193">
        <v>110536</v>
      </c>
      <c r="B1193" t="s">
        <v>17928</v>
      </c>
      <c r="C1193">
        <v>4117</v>
      </c>
      <c r="D1193">
        <v>118</v>
      </c>
      <c r="E1193" t="s">
        <v>37</v>
      </c>
      <c r="F1193">
        <v>40000</v>
      </c>
      <c r="G1193">
        <v>7</v>
      </c>
      <c r="H1193">
        <f>Table13[[#This Row],[budget]]-Table13[[#This Row],[gross]]</f>
        <v>-70536</v>
      </c>
      <c r="I1193">
        <v>0</v>
      </c>
      <c r="J1193">
        <f>0.00001*Table13[[#This Row],[budget]]</f>
        <v>0.4</v>
      </c>
      <c r="K1193" s="1">
        <f>0</f>
        <v>0</v>
      </c>
    </row>
    <row r="1194" spans="1:11" x14ac:dyDescent="0.35">
      <c r="A1194">
        <v>424760</v>
      </c>
      <c r="B1194" t="s">
        <v>18042</v>
      </c>
      <c r="C1194">
        <v>72639</v>
      </c>
      <c r="D1194">
        <v>371</v>
      </c>
      <c r="E1194" t="s">
        <v>37</v>
      </c>
      <c r="F1194">
        <v>7000</v>
      </c>
      <c r="G1194">
        <v>7</v>
      </c>
      <c r="H1194">
        <f>Table13[[#This Row],[budget]]-Table13[[#This Row],[gross]]</f>
        <v>-417760</v>
      </c>
      <c r="I1194">
        <v>19000</v>
      </c>
      <c r="J1194">
        <f>0.00001*Table13[[#This Row],[budget]]</f>
        <v>7.0000000000000007E-2</v>
      </c>
      <c r="K1194" s="1">
        <f>0</f>
        <v>0</v>
      </c>
    </row>
    <row r="1195" spans="1:11" x14ac:dyDescent="0.35">
      <c r="A1195">
        <v>330249062</v>
      </c>
      <c r="B1195" t="s">
        <v>109</v>
      </c>
      <c r="C1195">
        <v>371639</v>
      </c>
      <c r="D1195">
        <v>3018</v>
      </c>
      <c r="E1195" t="s">
        <v>37</v>
      </c>
      <c r="F1195">
        <v>250000000</v>
      </c>
      <c r="G1195">
        <v>6.9</v>
      </c>
      <c r="H1195">
        <f>Table13[[#This Row],[budget]]-Table13[[#This Row],[gross]]</f>
        <v>-80249062</v>
      </c>
      <c r="I1195">
        <v>197000</v>
      </c>
      <c r="J1195">
        <f>0.00001*Table13[[#This Row],[budget]]</f>
        <v>2500</v>
      </c>
      <c r="K1195" s="1">
        <f>0</f>
        <v>0</v>
      </c>
    </row>
    <row r="1196" spans="1:11" x14ac:dyDescent="0.35">
      <c r="A1196">
        <v>291709845</v>
      </c>
      <c r="B1196" t="s">
        <v>444</v>
      </c>
      <c r="C1196">
        <v>286506</v>
      </c>
      <c r="D1196">
        <v>1463</v>
      </c>
      <c r="E1196" t="s">
        <v>37</v>
      </c>
      <c r="F1196">
        <v>180000000</v>
      </c>
      <c r="G1196">
        <v>6.9</v>
      </c>
      <c r="H1196">
        <f>Table13[[#This Row],[budget]]-Table13[[#This Row],[gross]]</f>
        <v>-111709845</v>
      </c>
      <c r="I1196">
        <v>0</v>
      </c>
      <c r="J1196">
        <f>0.00001*Table13[[#This Row],[budget]]</f>
        <v>1800.0000000000002</v>
      </c>
      <c r="K1196" s="1">
        <f>0</f>
        <v>0</v>
      </c>
    </row>
    <row r="1197" spans="1:11" x14ac:dyDescent="0.35">
      <c r="A1197">
        <v>161087183</v>
      </c>
      <c r="B1197" t="s">
        <v>500</v>
      </c>
      <c r="C1197">
        <v>118992</v>
      </c>
      <c r="D1197">
        <v>971</v>
      </c>
      <c r="E1197" t="s">
        <v>37</v>
      </c>
      <c r="F1197">
        <v>175000000</v>
      </c>
      <c r="G1197">
        <v>6.9</v>
      </c>
      <c r="H1197">
        <f>Table13[[#This Row],[budget]]-Table13[[#This Row],[gross]]</f>
        <v>13912817</v>
      </c>
      <c r="I1197">
        <v>80000</v>
      </c>
      <c r="J1197">
        <f>0.00001*Table13[[#This Row],[budget]]</f>
        <v>1750.0000000000002</v>
      </c>
      <c r="K1197" s="1">
        <f>0</f>
        <v>0</v>
      </c>
    </row>
    <row r="1198" spans="1:11" x14ac:dyDescent="0.35">
      <c r="A1198">
        <v>114053579</v>
      </c>
      <c r="B1198" t="s">
        <v>837</v>
      </c>
      <c r="C1198">
        <v>146766</v>
      </c>
      <c r="D1198">
        <v>178</v>
      </c>
      <c r="E1198" t="s">
        <v>37</v>
      </c>
      <c r="F1198">
        <v>150000000</v>
      </c>
      <c r="G1198">
        <v>6.9</v>
      </c>
      <c r="H1198">
        <f>Table13[[#This Row],[budget]]-Table13[[#This Row],[gross]]</f>
        <v>35946421</v>
      </c>
      <c r="I1198">
        <v>0</v>
      </c>
      <c r="J1198">
        <f>0.00001*Table13[[#This Row],[budget]]</f>
        <v>1500.0000000000002</v>
      </c>
      <c r="K1198" s="1">
        <f>0</f>
        <v>0</v>
      </c>
    </row>
    <row r="1199" spans="1:11" x14ac:dyDescent="0.35">
      <c r="A1199">
        <v>133382309</v>
      </c>
      <c r="B1199" t="s">
        <v>892</v>
      </c>
      <c r="C1199">
        <v>256695</v>
      </c>
      <c r="D1199">
        <v>871</v>
      </c>
      <c r="E1199" t="s">
        <v>37</v>
      </c>
      <c r="F1199">
        <v>150000000</v>
      </c>
      <c r="G1199">
        <v>6.9</v>
      </c>
      <c r="H1199">
        <f>Table13[[#This Row],[budget]]-Table13[[#This Row],[gross]]</f>
        <v>16617691</v>
      </c>
      <c r="I1199">
        <v>0</v>
      </c>
      <c r="J1199">
        <f>0.00001*Table13[[#This Row],[budget]]</f>
        <v>1500.0000000000002</v>
      </c>
      <c r="K1199" s="1">
        <f>0</f>
        <v>0</v>
      </c>
    </row>
    <row r="1200" spans="1:11" x14ac:dyDescent="0.35">
      <c r="A1200">
        <v>111505642</v>
      </c>
      <c r="B1200" t="s">
        <v>922</v>
      </c>
      <c r="C1200">
        <v>47900</v>
      </c>
      <c r="D1200">
        <v>130</v>
      </c>
      <c r="E1200" t="s">
        <v>37</v>
      </c>
      <c r="F1200">
        <v>145000000</v>
      </c>
      <c r="G1200">
        <v>6.9</v>
      </c>
      <c r="H1200">
        <f>Table13[[#This Row],[budget]]-Table13[[#This Row],[gross]]</f>
        <v>33494358</v>
      </c>
      <c r="I1200">
        <v>11000</v>
      </c>
      <c r="J1200">
        <f>0.00001*Table13[[#This Row],[budget]]</f>
        <v>1450.0000000000002</v>
      </c>
      <c r="K1200" s="1">
        <f>0</f>
        <v>0</v>
      </c>
    </row>
    <row r="1201" spans="1:11" x14ac:dyDescent="0.35">
      <c r="A1201">
        <v>216366733</v>
      </c>
      <c r="B1201" t="s">
        <v>932</v>
      </c>
      <c r="C1201">
        <v>119213</v>
      </c>
      <c r="D1201">
        <v>154</v>
      </c>
      <c r="E1201" t="s">
        <v>37</v>
      </c>
      <c r="F1201">
        <v>145000000</v>
      </c>
      <c r="G1201">
        <v>6.9</v>
      </c>
      <c r="H1201">
        <f>Table13[[#This Row],[budget]]-Table13[[#This Row],[gross]]</f>
        <v>-71366733</v>
      </c>
      <c r="I1201">
        <v>17000</v>
      </c>
      <c r="J1201">
        <f>0.00001*Table13[[#This Row],[budget]]</f>
        <v>1450.0000000000002</v>
      </c>
      <c r="K1201" s="1">
        <f>0</f>
        <v>0</v>
      </c>
    </row>
    <row r="1202" spans="1:11" x14ac:dyDescent="0.35">
      <c r="A1202">
        <v>176636816</v>
      </c>
      <c r="B1202" t="s">
        <v>1061</v>
      </c>
      <c r="C1202">
        <v>508818</v>
      </c>
      <c r="D1202">
        <v>679</v>
      </c>
      <c r="E1202" t="s">
        <v>37</v>
      </c>
      <c r="F1202">
        <v>140000000</v>
      </c>
      <c r="G1202">
        <v>6.9</v>
      </c>
      <c r="H1202">
        <f>Table13[[#This Row],[budget]]-Table13[[#This Row],[gross]]</f>
        <v>-36636816</v>
      </c>
      <c r="I1202">
        <v>46000</v>
      </c>
      <c r="J1202">
        <f>0.00001*Table13[[#This Row],[budget]]</f>
        <v>1400.0000000000002</v>
      </c>
      <c r="K1202" s="1">
        <f>0</f>
        <v>0</v>
      </c>
    </row>
    <row r="1203" spans="1:11" x14ac:dyDescent="0.35">
      <c r="A1203">
        <v>35799026</v>
      </c>
      <c r="B1203" t="s">
        <v>1613</v>
      </c>
      <c r="C1203">
        <v>263329</v>
      </c>
      <c r="D1203">
        <v>899</v>
      </c>
      <c r="E1203" t="s">
        <v>37</v>
      </c>
      <c r="F1203">
        <v>126000000</v>
      </c>
      <c r="G1203">
        <v>6.9</v>
      </c>
      <c r="H1203">
        <f>Table13[[#This Row],[budget]]-Table13[[#This Row],[gross]]</f>
        <v>90200974</v>
      </c>
      <c r="I1203">
        <v>0</v>
      </c>
      <c r="J1203">
        <f>0.00001*Table13[[#This Row],[budget]]</f>
        <v>1260</v>
      </c>
      <c r="K1203" s="1">
        <f>0</f>
        <v>0</v>
      </c>
    </row>
    <row r="1204" spans="1:11" x14ac:dyDescent="0.35">
      <c r="A1204">
        <v>100117603</v>
      </c>
      <c r="B1204" t="s">
        <v>1709</v>
      </c>
      <c r="C1204">
        <v>102933</v>
      </c>
      <c r="D1204">
        <v>230</v>
      </c>
      <c r="E1204" t="s">
        <v>37</v>
      </c>
      <c r="F1204">
        <v>100000000</v>
      </c>
      <c r="G1204">
        <v>6.9</v>
      </c>
      <c r="H1204">
        <f>Table13[[#This Row],[budget]]-Table13[[#This Row],[gross]]</f>
        <v>-117603</v>
      </c>
      <c r="I1204">
        <v>0</v>
      </c>
      <c r="J1204">
        <f>0.00001*Table13[[#This Row],[budget]]</f>
        <v>1000.0000000000001</v>
      </c>
      <c r="K1204" s="1">
        <f>0</f>
        <v>0</v>
      </c>
    </row>
    <row r="1205" spans="1:11" x14ac:dyDescent="0.35">
      <c r="A1205">
        <v>173005002</v>
      </c>
      <c r="B1205" t="s">
        <v>1727</v>
      </c>
      <c r="C1205">
        <v>255447</v>
      </c>
      <c r="D1205">
        <v>692</v>
      </c>
      <c r="E1205" t="s">
        <v>37</v>
      </c>
      <c r="F1205">
        <v>100000000</v>
      </c>
      <c r="G1205">
        <v>6.9</v>
      </c>
      <c r="H1205">
        <f>Table13[[#This Row],[budget]]-Table13[[#This Row],[gross]]</f>
        <v>-73005002</v>
      </c>
      <c r="I1205">
        <v>0</v>
      </c>
      <c r="J1205">
        <f>0.00001*Table13[[#This Row],[budget]]</f>
        <v>1000.0000000000001</v>
      </c>
      <c r="K1205" s="1">
        <f>0</f>
        <v>0</v>
      </c>
    </row>
    <row r="1206" spans="1:11" x14ac:dyDescent="0.35">
      <c r="A1206">
        <v>35024475</v>
      </c>
      <c r="B1206" t="s">
        <v>1848</v>
      </c>
      <c r="C1206">
        <v>110364</v>
      </c>
      <c r="D1206">
        <v>261</v>
      </c>
      <c r="E1206" t="s">
        <v>37</v>
      </c>
      <c r="F1206">
        <v>100000000</v>
      </c>
      <c r="G1206">
        <v>6.9</v>
      </c>
      <c r="H1206">
        <f>Table13[[#This Row],[budget]]-Table13[[#This Row],[gross]]</f>
        <v>64975525</v>
      </c>
      <c r="I1206">
        <v>0</v>
      </c>
      <c r="J1206">
        <f>0.00001*Table13[[#This Row],[budget]]</f>
        <v>1000.0000000000001</v>
      </c>
      <c r="K1206" s="1">
        <f>0</f>
        <v>0</v>
      </c>
    </row>
    <row r="1207" spans="1:11" x14ac:dyDescent="0.35">
      <c r="A1207">
        <v>50802661</v>
      </c>
      <c r="B1207" t="s">
        <v>1924</v>
      </c>
      <c r="C1207">
        <v>58300</v>
      </c>
      <c r="D1207">
        <v>139</v>
      </c>
      <c r="E1207" t="s">
        <v>37</v>
      </c>
      <c r="F1207">
        <v>95000000</v>
      </c>
      <c r="G1207">
        <v>6.9</v>
      </c>
      <c r="H1207">
        <f>Table13[[#This Row],[budget]]-Table13[[#This Row],[gross]]</f>
        <v>44197339</v>
      </c>
      <c r="I1207">
        <v>0</v>
      </c>
      <c r="J1207">
        <f>0.00001*Table13[[#This Row],[budget]]</f>
        <v>950.00000000000011</v>
      </c>
      <c r="K1207" s="1">
        <f>0</f>
        <v>0</v>
      </c>
    </row>
    <row r="1208" spans="1:11" x14ac:dyDescent="0.35">
      <c r="A1208">
        <v>64685359</v>
      </c>
      <c r="B1208" t="s">
        <v>2168</v>
      </c>
      <c r="C1208">
        <v>40862</v>
      </c>
      <c r="D1208">
        <v>139</v>
      </c>
      <c r="E1208" t="s">
        <v>37</v>
      </c>
      <c r="F1208">
        <v>90000000</v>
      </c>
      <c r="G1208">
        <v>6.9</v>
      </c>
      <c r="H1208">
        <f>Table13[[#This Row],[budget]]-Table13[[#This Row],[gross]]</f>
        <v>25314641</v>
      </c>
      <c r="I1208">
        <v>15000</v>
      </c>
      <c r="J1208">
        <f>0.00001*Table13[[#This Row],[budget]]</f>
        <v>900.00000000000011</v>
      </c>
      <c r="K1208" s="1">
        <f>0</f>
        <v>0</v>
      </c>
    </row>
    <row r="1209" spans="1:11" x14ac:dyDescent="0.35">
      <c r="A1209">
        <v>37567440</v>
      </c>
      <c r="B1209" t="s">
        <v>2216</v>
      </c>
      <c r="C1209">
        <v>113065</v>
      </c>
      <c r="D1209">
        <v>337</v>
      </c>
      <c r="E1209" t="s">
        <v>37</v>
      </c>
      <c r="F1209">
        <v>20000000</v>
      </c>
      <c r="G1209">
        <v>6.9</v>
      </c>
      <c r="H1209">
        <f>Table13[[#This Row],[budget]]-Table13[[#This Row],[gross]]</f>
        <v>-17567440</v>
      </c>
      <c r="I1209">
        <v>0</v>
      </c>
      <c r="J1209">
        <f>0.00001*Table13[[#This Row],[budget]]</f>
        <v>200.00000000000003</v>
      </c>
      <c r="K1209" s="1">
        <f>0</f>
        <v>0</v>
      </c>
    </row>
    <row r="1210" spans="1:11" x14ac:dyDescent="0.35">
      <c r="A1210">
        <v>63224849</v>
      </c>
      <c r="B1210" t="s">
        <v>2300</v>
      </c>
      <c r="C1210">
        <v>182757</v>
      </c>
      <c r="D1210">
        <v>483</v>
      </c>
      <c r="E1210" t="s">
        <v>37</v>
      </c>
      <c r="F1210">
        <v>85000000</v>
      </c>
      <c r="G1210">
        <v>6.9</v>
      </c>
      <c r="H1210">
        <f>Table13[[#This Row],[budget]]-Table13[[#This Row],[gross]]</f>
        <v>21775151</v>
      </c>
      <c r="I1210">
        <v>19000</v>
      </c>
      <c r="J1210">
        <f>0.00001*Table13[[#This Row],[budget]]</f>
        <v>850.00000000000011</v>
      </c>
      <c r="K1210" s="1">
        <f>0</f>
        <v>0</v>
      </c>
    </row>
    <row r="1211" spans="1:11" x14ac:dyDescent="0.35">
      <c r="A1211">
        <v>117144465</v>
      </c>
      <c r="B1211" t="s">
        <v>2315</v>
      </c>
      <c r="C1211">
        <v>256928</v>
      </c>
      <c r="D1211">
        <v>288</v>
      </c>
      <c r="E1211" t="s">
        <v>37</v>
      </c>
      <c r="F1211">
        <v>85000000</v>
      </c>
      <c r="G1211">
        <v>6.9</v>
      </c>
      <c r="H1211">
        <f>Table13[[#This Row],[budget]]-Table13[[#This Row],[gross]]</f>
        <v>-32144465</v>
      </c>
      <c r="I1211">
        <v>0</v>
      </c>
      <c r="J1211">
        <f>0.00001*Table13[[#This Row],[budget]]</f>
        <v>850.00000000000011</v>
      </c>
      <c r="K1211" s="1">
        <f>0</f>
        <v>0</v>
      </c>
    </row>
    <row r="1212" spans="1:11" x14ac:dyDescent="0.35">
      <c r="A1212">
        <v>94822707</v>
      </c>
      <c r="B1212" t="s">
        <v>2566</v>
      </c>
      <c r="C1212">
        <v>227072</v>
      </c>
      <c r="D1212">
        <v>560</v>
      </c>
      <c r="E1212" t="s">
        <v>37</v>
      </c>
      <c r="F1212">
        <v>80000000</v>
      </c>
      <c r="G1212">
        <v>6.9</v>
      </c>
      <c r="H1212">
        <f>Table13[[#This Row],[budget]]-Table13[[#This Row],[gross]]</f>
        <v>-14822707</v>
      </c>
      <c r="I1212">
        <v>20000</v>
      </c>
      <c r="J1212">
        <f>0.00001*Table13[[#This Row],[budget]]</f>
        <v>800.00000000000011</v>
      </c>
      <c r="K1212" s="1">
        <f>0</f>
        <v>0</v>
      </c>
    </row>
    <row r="1213" spans="1:11" x14ac:dyDescent="0.35">
      <c r="A1213">
        <v>306124059</v>
      </c>
      <c r="B1213" t="s">
        <v>2863</v>
      </c>
      <c r="C1213">
        <v>430055</v>
      </c>
      <c r="D1213">
        <v>856</v>
      </c>
      <c r="E1213" t="s">
        <v>37</v>
      </c>
      <c r="F1213">
        <v>75000000</v>
      </c>
      <c r="G1213">
        <v>6.9</v>
      </c>
      <c r="H1213">
        <f>Table13[[#This Row],[budget]]-Table13[[#This Row],[gross]]</f>
        <v>-231124059</v>
      </c>
      <c r="I1213">
        <v>16000</v>
      </c>
      <c r="J1213">
        <f>0.00001*Table13[[#This Row],[budget]]</f>
        <v>750.00000000000011</v>
      </c>
      <c r="K1213" s="1">
        <f>0</f>
        <v>0</v>
      </c>
    </row>
    <row r="1214" spans="1:11" x14ac:dyDescent="0.35">
      <c r="A1214">
        <v>193136719</v>
      </c>
      <c r="B1214" t="s">
        <v>2873</v>
      </c>
      <c r="C1214">
        <v>266636</v>
      </c>
      <c r="D1214">
        <v>385</v>
      </c>
      <c r="E1214" t="s">
        <v>37</v>
      </c>
      <c r="F1214">
        <v>75000000</v>
      </c>
      <c r="G1214">
        <v>6.9</v>
      </c>
      <c r="H1214">
        <f>Table13[[#This Row],[budget]]-Table13[[#This Row],[gross]]</f>
        <v>-118136719</v>
      </c>
      <c r="I1214">
        <v>0</v>
      </c>
      <c r="J1214">
        <f>0.00001*Table13[[#This Row],[budget]]</f>
        <v>750.00000000000011</v>
      </c>
      <c r="K1214" s="1">
        <f>0</f>
        <v>0</v>
      </c>
    </row>
    <row r="1215" spans="1:11" x14ac:dyDescent="0.35">
      <c r="A1215">
        <v>195329763</v>
      </c>
      <c r="B1215" t="s">
        <v>2895</v>
      </c>
      <c r="C1215">
        <v>194249</v>
      </c>
      <c r="D1215">
        <v>253</v>
      </c>
      <c r="E1215" t="s">
        <v>37</v>
      </c>
      <c r="F1215">
        <v>80000000</v>
      </c>
      <c r="G1215">
        <v>6.9</v>
      </c>
      <c r="H1215">
        <f>Table13[[#This Row],[budget]]-Table13[[#This Row],[gross]]</f>
        <v>-115329763</v>
      </c>
      <c r="I1215">
        <v>0</v>
      </c>
      <c r="J1215">
        <f>0.00001*Table13[[#This Row],[budget]]</f>
        <v>800.00000000000011</v>
      </c>
      <c r="K1215" s="1">
        <f>0</f>
        <v>0</v>
      </c>
    </row>
    <row r="1216" spans="1:11" x14ac:dyDescent="0.35">
      <c r="A1216">
        <v>27796042</v>
      </c>
      <c r="B1216" t="s">
        <v>3128</v>
      </c>
      <c r="C1216">
        <v>45031</v>
      </c>
      <c r="D1216">
        <v>376</v>
      </c>
      <c r="E1216" t="s">
        <v>37</v>
      </c>
      <c r="F1216">
        <v>72000000</v>
      </c>
      <c r="G1216">
        <v>6.9</v>
      </c>
      <c r="H1216">
        <f>Table13[[#This Row],[budget]]-Table13[[#This Row],[gross]]</f>
        <v>44203958</v>
      </c>
      <c r="I1216">
        <v>0</v>
      </c>
      <c r="J1216">
        <f>0.00001*Table13[[#This Row],[budget]]</f>
        <v>720.00000000000011</v>
      </c>
      <c r="K1216" s="1">
        <f>0</f>
        <v>0</v>
      </c>
    </row>
    <row r="1217" spans="1:11" x14ac:dyDescent="0.35">
      <c r="A1217">
        <v>100614858</v>
      </c>
      <c r="B1217" t="s">
        <v>3210</v>
      </c>
      <c r="C1217">
        <v>206776</v>
      </c>
      <c r="D1217">
        <v>1248</v>
      </c>
      <c r="E1217" t="s">
        <v>37</v>
      </c>
      <c r="F1217">
        <v>68000000</v>
      </c>
      <c r="G1217">
        <v>6.9</v>
      </c>
      <c r="H1217">
        <f>Table13[[#This Row],[budget]]-Table13[[#This Row],[gross]]</f>
        <v>-32614858</v>
      </c>
      <c r="I1217">
        <v>0</v>
      </c>
      <c r="J1217">
        <f>0.00001*Table13[[#This Row],[budget]]</f>
        <v>680</v>
      </c>
      <c r="K1217" s="1">
        <f>0</f>
        <v>0</v>
      </c>
    </row>
    <row r="1218" spans="1:11" x14ac:dyDescent="0.35">
      <c r="A1218">
        <v>100468793</v>
      </c>
      <c r="B1218" t="s">
        <v>3520</v>
      </c>
      <c r="C1218">
        <v>212499</v>
      </c>
      <c r="D1218">
        <v>277</v>
      </c>
      <c r="E1218" t="s">
        <v>37</v>
      </c>
      <c r="F1218">
        <v>65000000</v>
      </c>
      <c r="G1218">
        <v>6.9</v>
      </c>
      <c r="H1218">
        <f>Table13[[#This Row],[budget]]-Table13[[#This Row],[gross]]</f>
        <v>-35468793</v>
      </c>
      <c r="I1218">
        <v>0</v>
      </c>
      <c r="J1218">
        <f>0.00001*Table13[[#This Row],[budget]]</f>
        <v>650</v>
      </c>
      <c r="K1218" s="1">
        <f>0</f>
        <v>0</v>
      </c>
    </row>
    <row r="1219" spans="1:11" x14ac:dyDescent="0.35">
      <c r="A1219">
        <v>1987287</v>
      </c>
      <c r="B1219" t="s">
        <v>3660</v>
      </c>
      <c r="C1219">
        <v>25474</v>
      </c>
      <c r="D1219">
        <v>138</v>
      </c>
      <c r="E1219" t="s">
        <v>37</v>
      </c>
      <c r="F1219">
        <v>50000000</v>
      </c>
      <c r="G1219">
        <v>6.9</v>
      </c>
      <c r="H1219">
        <f>Table13[[#This Row],[budget]]-Table13[[#This Row],[gross]]</f>
        <v>48012713</v>
      </c>
      <c r="I1219">
        <v>0</v>
      </c>
      <c r="J1219">
        <f>0.00001*Table13[[#This Row],[budget]]</f>
        <v>500.00000000000006</v>
      </c>
      <c r="K1219" s="1">
        <f>0</f>
        <v>0</v>
      </c>
    </row>
    <row r="1220" spans="1:11" x14ac:dyDescent="0.35">
      <c r="A1220">
        <v>122012710</v>
      </c>
      <c r="B1220" t="s">
        <v>3710</v>
      </c>
      <c r="C1220">
        <v>69663</v>
      </c>
      <c r="D1220">
        <v>133</v>
      </c>
      <c r="E1220" t="s">
        <v>37</v>
      </c>
      <c r="F1220">
        <v>62000000</v>
      </c>
      <c r="G1220">
        <v>6.9</v>
      </c>
      <c r="H1220">
        <f>Table13[[#This Row],[budget]]-Table13[[#This Row],[gross]]</f>
        <v>-60012710</v>
      </c>
      <c r="I1220">
        <v>0</v>
      </c>
      <c r="J1220">
        <f>0.00001*Table13[[#This Row],[budget]]</f>
        <v>620</v>
      </c>
      <c r="K1220" s="1">
        <f>0</f>
        <v>0</v>
      </c>
    </row>
    <row r="1221" spans="1:11" x14ac:dyDescent="0.35">
      <c r="A1221">
        <v>18208078</v>
      </c>
      <c r="B1221" t="s">
        <v>4175</v>
      </c>
      <c r="C1221">
        <v>57100</v>
      </c>
      <c r="D1221">
        <v>281</v>
      </c>
      <c r="E1221" t="s">
        <v>37</v>
      </c>
      <c r="F1221">
        <v>60000000</v>
      </c>
      <c r="G1221">
        <v>6.9</v>
      </c>
      <c r="H1221">
        <f>Table13[[#This Row],[budget]]-Table13[[#This Row],[gross]]</f>
        <v>41791922</v>
      </c>
      <c r="I1221">
        <v>0</v>
      </c>
      <c r="J1221">
        <f>0.00001*Table13[[#This Row],[budget]]</f>
        <v>600</v>
      </c>
      <c r="K1221" s="1">
        <f>0</f>
        <v>0</v>
      </c>
    </row>
    <row r="1222" spans="1:11" x14ac:dyDescent="0.35">
      <c r="A1222">
        <v>16264475</v>
      </c>
      <c r="B1222" t="s">
        <v>4569</v>
      </c>
      <c r="C1222">
        <v>54787</v>
      </c>
      <c r="D1222">
        <v>216</v>
      </c>
      <c r="E1222" t="s">
        <v>37</v>
      </c>
      <c r="F1222">
        <v>55000000</v>
      </c>
      <c r="G1222">
        <v>6.9</v>
      </c>
      <c r="H1222">
        <f>Table13[[#This Row],[budget]]-Table13[[#This Row],[gross]]</f>
        <v>38735525</v>
      </c>
      <c r="I1222">
        <v>0</v>
      </c>
      <c r="J1222">
        <f>0.00001*Table13[[#This Row],[budget]]</f>
        <v>550</v>
      </c>
      <c r="K1222" s="1">
        <f>0</f>
        <v>0</v>
      </c>
    </row>
    <row r="1223" spans="1:11" x14ac:dyDescent="0.35">
      <c r="A1223">
        <v>165500000</v>
      </c>
      <c r="B1223" t="s">
        <v>4791</v>
      </c>
      <c r="C1223">
        <v>145257</v>
      </c>
      <c r="D1223">
        <v>322</v>
      </c>
      <c r="E1223" t="s">
        <v>37</v>
      </c>
      <c r="F1223">
        <v>48000000</v>
      </c>
      <c r="G1223">
        <v>6.9</v>
      </c>
      <c r="H1223">
        <f>Table13[[#This Row],[budget]]-Table13[[#This Row],[gross]]</f>
        <v>-117500000</v>
      </c>
      <c r="I1223">
        <v>0</v>
      </c>
      <c r="J1223">
        <f>0.00001*Table13[[#This Row],[budget]]</f>
        <v>480.00000000000006</v>
      </c>
      <c r="K1223" s="1">
        <f>0</f>
        <v>0</v>
      </c>
    </row>
    <row r="1224" spans="1:11" x14ac:dyDescent="0.35">
      <c r="A1224">
        <v>31569268</v>
      </c>
      <c r="B1224" t="s">
        <v>5276</v>
      </c>
      <c r="C1224">
        <v>172965</v>
      </c>
      <c r="D1224">
        <v>627</v>
      </c>
      <c r="E1224" t="s">
        <v>37</v>
      </c>
      <c r="F1224">
        <v>49000000</v>
      </c>
      <c r="G1224">
        <v>6.9</v>
      </c>
      <c r="H1224">
        <f>Table13[[#This Row],[budget]]-Table13[[#This Row],[gross]]</f>
        <v>17430732</v>
      </c>
      <c r="I1224">
        <v>67000</v>
      </c>
      <c r="J1224">
        <f>0.00001*Table13[[#This Row],[budget]]</f>
        <v>490.00000000000006</v>
      </c>
      <c r="K1224" s="1">
        <f>0</f>
        <v>0</v>
      </c>
    </row>
    <row r="1225" spans="1:11" x14ac:dyDescent="0.35">
      <c r="A1225">
        <v>83287363</v>
      </c>
      <c r="B1225" t="s">
        <v>5452</v>
      </c>
      <c r="C1225">
        <v>81442</v>
      </c>
      <c r="D1225">
        <v>137</v>
      </c>
      <c r="E1225" t="s">
        <v>37</v>
      </c>
      <c r="F1225">
        <v>45000000</v>
      </c>
      <c r="G1225">
        <v>6.9</v>
      </c>
      <c r="H1225">
        <f>Table13[[#This Row],[budget]]-Table13[[#This Row],[gross]]</f>
        <v>-38287363</v>
      </c>
      <c r="I1225">
        <v>0</v>
      </c>
      <c r="J1225">
        <f>0.00001*Table13[[#This Row],[budget]]</f>
        <v>450.00000000000006</v>
      </c>
      <c r="K1225" s="1">
        <f>0</f>
        <v>0</v>
      </c>
    </row>
    <row r="1226" spans="1:11" x14ac:dyDescent="0.35">
      <c r="A1226">
        <v>56083966</v>
      </c>
      <c r="B1226" t="s">
        <v>5903</v>
      </c>
      <c r="C1226">
        <v>137003</v>
      </c>
      <c r="D1226">
        <v>658</v>
      </c>
      <c r="E1226" t="s">
        <v>37</v>
      </c>
      <c r="F1226">
        <v>65000000</v>
      </c>
      <c r="G1226">
        <v>6.9</v>
      </c>
      <c r="H1226">
        <f>Table13[[#This Row],[budget]]-Table13[[#This Row],[gross]]</f>
        <v>8916034</v>
      </c>
      <c r="I1226">
        <v>0</v>
      </c>
      <c r="J1226">
        <f>0.00001*Table13[[#This Row],[budget]]</f>
        <v>650</v>
      </c>
      <c r="K1226" s="1">
        <f>0</f>
        <v>0</v>
      </c>
    </row>
    <row r="1227" spans="1:11" x14ac:dyDescent="0.35">
      <c r="A1227">
        <v>61094903</v>
      </c>
      <c r="B1227" t="s">
        <v>6132</v>
      </c>
      <c r="C1227">
        <v>210542</v>
      </c>
      <c r="D1227">
        <v>332</v>
      </c>
      <c r="E1227" t="s">
        <v>37</v>
      </c>
      <c r="F1227">
        <v>30000000</v>
      </c>
      <c r="G1227">
        <v>6.9</v>
      </c>
      <c r="H1227">
        <f>Table13[[#This Row],[budget]]-Table13[[#This Row],[gross]]</f>
        <v>-31094903</v>
      </c>
      <c r="I1227">
        <v>29000</v>
      </c>
      <c r="J1227">
        <f>0.00001*Table13[[#This Row],[budget]]</f>
        <v>300</v>
      </c>
      <c r="K1227" s="1">
        <f>0</f>
        <v>0</v>
      </c>
    </row>
    <row r="1228" spans="1:11" x14ac:dyDescent="0.35">
      <c r="A1228">
        <v>47034272</v>
      </c>
      <c r="B1228" t="s">
        <v>6196</v>
      </c>
      <c r="C1228">
        <v>25465</v>
      </c>
      <c r="D1228">
        <v>190</v>
      </c>
      <c r="E1228" t="s">
        <v>37</v>
      </c>
      <c r="F1228">
        <v>40000000</v>
      </c>
      <c r="G1228">
        <v>6.9</v>
      </c>
      <c r="H1228">
        <f>Table13[[#This Row],[budget]]-Table13[[#This Row],[gross]]</f>
        <v>-7034272</v>
      </c>
      <c r="I1228">
        <v>16000</v>
      </c>
      <c r="J1228">
        <f>0.00001*Table13[[#This Row],[budget]]</f>
        <v>400.00000000000006</v>
      </c>
      <c r="K1228" s="1">
        <f>0</f>
        <v>0</v>
      </c>
    </row>
    <row r="1229" spans="1:11" hidden="1" x14ac:dyDescent="0.35">
      <c r="A1229">
        <v>33201661</v>
      </c>
      <c r="B1229" t="s">
        <v>6440</v>
      </c>
      <c r="C1229">
        <v>534262</v>
      </c>
      <c r="D1229">
        <v>1314</v>
      </c>
      <c r="E1229" t="s">
        <v>1417</v>
      </c>
      <c r="F1229">
        <v>77000000</v>
      </c>
      <c r="G1229">
        <v>8.4</v>
      </c>
      <c r="H1229">
        <f>Table13[[#This Row],[budget]]-Table13[[#This Row],[gross]]</f>
        <v>43798339</v>
      </c>
      <c r="I1229">
        <v>39000</v>
      </c>
      <c r="J1229">
        <f>0.00001*Table13[[#This Row],[budget]]</f>
        <v>770.00000000000011</v>
      </c>
      <c r="K1229" s="1">
        <f>0</f>
        <v>0</v>
      </c>
    </row>
    <row r="1230" spans="1:11" x14ac:dyDescent="0.35">
      <c r="A1230">
        <v>31836745</v>
      </c>
      <c r="B1230" t="s">
        <v>6300</v>
      </c>
      <c r="C1230">
        <v>81298</v>
      </c>
      <c r="D1230">
        <v>341</v>
      </c>
      <c r="E1230" t="s">
        <v>37</v>
      </c>
      <c r="F1230">
        <v>40000000</v>
      </c>
      <c r="G1230">
        <v>6.9</v>
      </c>
      <c r="H1230">
        <f>Table13[[#This Row],[budget]]-Table13[[#This Row],[gross]]</f>
        <v>8163255</v>
      </c>
      <c r="I1230">
        <v>39000</v>
      </c>
      <c r="J1230">
        <f>0.00001*Table13[[#This Row],[budget]]</f>
        <v>400.00000000000006</v>
      </c>
      <c r="K1230" s="1">
        <f>0</f>
        <v>0</v>
      </c>
    </row>
    <row r="1231" spans="1:11" x14ac:dyDescent="0.35">
      <c r="A1231">
        <v>80050171</v>
      </c>
      <c r="B1231" t="s">
        <v>6536</v>
      </c>
      <c r="C1231">
        <v>186982</v>
      </c>
      <c r="D1231">
        <v>491</v>
      </c>
      <c r="E1231" t="s">
        <v>37</v>
      </c>
      <c r="F1231">
        <v>20000000</v>
      </c>
      <c r="G1231">
        <v>6.9</v>
      </c>
      <c r="H1231">
        <f>Table13[[#This Row],[budget]]-Table13[[#This Row],[gross]]</f>
        <v>-60050171</v>
      </c>
      <c r="I1231">
        <v>0</v>
      </c>
      <c r="J1231">
        <f>0.00001*Table13[[#This Row],[budget]]</f>
        <v>200.00000000000003</v>
      </c>
      <c r="K1231" s="1">
        <f>0</f>
        <v>0</v>
      </c>
    </row>
    <row r="1232" spans="1:11" x14ac:dyDescent="0.35">
      <c r="A1232">
        <v>876671</v>
      </c>
      <c r="B1232" t="s">
        <v>6546</v>
      </c>
      <c r="C1232">
        <v>22010</v>
      </c>
      <c r="D1232">
        <v>90</v>
      </c>
      <c r="E1232" t="s">
        <v>37</v>
      </c>
      <c r="F1232">
        <v>25000000</v>
      </c>
      <c r="G1232">
        <v>6.9</v>
      </c>
      <c r="H1232">
        <f>Table13[[#This Row],[budget]]-Table13[[#This Row],[gross]]</f>
        <v>24123329</v>
      </c>
      <c r="I1232">
        <v>0</v>
      </c>
      <c r="J1232">
        <f>0.00001*Table13[[#This Row],[budget]]</f>
        <v>250.00000000000003</v>
      </c>
      <c r="K1232" s="1">
        <f>0</f>
        <v>0</v>
      </c>
    </row>
    <row r="1233" spans="1:11" x14ac:dyDescent="0.35">
      <c r="A1233">
        <v>58700247</v>
      </c>
      <c r="B1233" t="s">
        <v>6637</v>
      </c>
      <c r="C1233">
        <v>95367</v>
      </c>
      <c r="D1233">
        <v>260</v>
      </c>
      <c r="E1233" t="s">
        <v>37</v>
      </c>
      <c r="F1233">
        <v>38000000</v>
      </c>
      <c r="G1233">
        <v>6.9</v>
      </c>
      <c r="H1233">
        <f>Table13[[#This Row],[budget]]-Table13[[#This Row],[gross]]</f>
        <v>-20700247</v>
      </c>
      <c r="I1233">
        <v>33000</v>
      </c>
      <c r="J1233">
        <f>0.00001*Table13[[#This Row],[budget]]</f>
        <v>380.00000000000006</v>
      </c>
      <c r="K1233" s="1">
        <f>0</f>
        <v>0</v>
      </c>
    </row>
    <row r="1234" spans="1:11" x14ac:dyDescent="0.35">
      <c r="A1234">
        <v>72279690</v>
      </c>
      <c r="B1234" t="s">
        <v>6782</v>
      </c>
      <c r="C1234">
        <v>17948</v>
      </c>
      <c r="D1234">
        <v>86</v>
      </c>
      <c r="E1234" t="s">
        <v>37</v>
      </c>
      <c r="F1234">
        <v>37000000</v>
      </c>
      <c r="G1234">
        <v>6.9</v>
      </c>
      <c r="H1234">
        <f>Table13[[#This Row],[budget]]-Table13[[#This Row],[gross]]</f>
        <v>-35279690</v>
      </c>
      <c r="I1234">
        <v>0</v>
      </c>
      <c r="J1234">
        <f>0.00001*Table13[[#This Row],[budget]]</f>
        <v>370.00000000000006</v>
      </c>
      <c r="K1234" s="1">
        <f>0</f>
        <v>0</v>
      </c>
    </row>
    <row r="1235" spans="1:11" x14ac:dyDescent="0.35">
      <c r="A1235">
        <v>50129186</v>
      </c>
      <c r="B1235" t="s">
        <v>6802</v>
      </c>
      <c r="C1235">
        <v>38399</v>
      </c>
      <c r="D1235">
        <v>218</v>
      </c>
      <c r="E1235" t="s">
        <v>37</v>
      </c>
      <c r="F1235">
        <v>36000000</v>
      </c>
      <c r="G1235">
        <v>6.9</v>
      </c>
      <c r="H1235">
        <f>Table13[[#This Row],[budget]]-Table13[[#This Row],[gross]]</f>
        <v>-14129186</v>
      </c>
      <c r="I1235">
        <v>0</v>
      </c>
      <c r="J1235">
        <f>0.00001*Table13[[#This Row],[budget]]</f>
        <v>360.00000000000006</v>
      </c>
      <c r="K1235" s="1">
        <f>0</f>
        <v>0</v>
      </c>
    </row>
    <row r="1236" spans="1:11" x14ac:dyDescent="0.35">
      <c r="A1236">
        <v>117528646</v>
      </c>
      <c r="B1236" t="s">
        <v>6898</v>
      </c>
      <c r="C1236">
        <v>353442</v>
      </c>
      <c r="D1236">
        <v>387</v>
      </c>
      <c r="E1236" t="s">
        <v>37</v>
      </c>
      <c r="F1236">
        <v>35000000</v>
      </c>
      <c r="G1236">
        <v>6.9</v>
      </c>
      <c r="H1236">
        <f>Table13[[#This Row],[budget]]-Table13[[#This Row],[gross]]</f>
        <v>-82528646</v>
      </c>
      <c r="I1236">
        <v>31000</v>
      </c>
      <c r="J1236">
        <f>0.00001*Table13[[#This Row],[budget]]</f>
        <v>350.00000000000006</v>
      </c>
      <c r="K1236" s="1">
        <f>0</f>
        <v>0</v>
      </c>
    </row>
    <row r="1237" spans="1:11" x14ac:dyDescent="0.35">
      <c r="A1237">
        <v>52277485</v>
      </c>
      <c r="B1237" t="s">
        <v>6982</v>
      </c>
      <c r="C1237">
        <v>32370</v>
      </c>
      <c r="D1237">
        <v>196</v>
      </c>
      <c r="E1237" t="s">
        <v>37</v>
      </c>
      <c r="F1237">
        <v>35000000</v>
      </c>
      <c r="G1237">
        <v>6.9</v>
      </c>
      <c r="H1237">
        <f>Table13[[#This Row],[budget]]-Table13[[#This Row],[gross]]</f>
        <v>-17277485</v>
      </c>
      <c r="I1237">
        <v>0</v>
      </c>
      <c r="J1237">
        <f>0.00001*Table13[[#This Row],[budget]]</f>
        <v>350.00000000000006</v>
      </c>
      <c r="K1237" s="1">
        <f>0</f>
        <v>0</v>
      </c>
    </row>
    <row r="1238" spans="1:11" x14ac:dyDescent="0.35">
      <c r="A1238">
        <v>7458269</v>
      </c>
      <c r="B1238" t="s">
        <v>7295</v>
      </c>
      <c r="C1238">
        <v>70698</v>
      </c>
      <c r="D1238">
        <v>196</v>
      </c>
      <c r="E1238" t="s">
        <v>37</v>
      </c>
      <c r="F1238">
        <v>35000000</v>
      </c>
      <c r="G1238">
        <v>6.9</v>
      </c>
      <c r="H1238">
        <f>Table13[[#This Row],[budget]]-Table13[[#This Row],[gross]]</f>
        <v>27541731</v>
      </c>
      <c r="I1238">
        <v>9000</v>
      </c>
      <c r="J1238">
        <f>0.00001*Table13[[#This Row],[budget]]</f>
        <v>350.00000000000006</v>
      </c>
      <c r="K1238" s="1">
        <f>0</f>
        <v>0</v>
      </c>
    </row>
    <row r="1239" spans="1:11" x14ac:dyDescent="0.35">
      <c r="A1239">
        <v>4651977</v>
      </c>
      <c r="B1239" t="s">
        <v>7298</v>
      </c>
      <c r="C1239">
        <v>10410</v>
      </c>
      <c r="D1239">
        <v>71</v>
      </c>
      <c r="E1239" t="s">
        <v>37</v>
      </c>
      <c r="F1239">
        <v>35000000</v>
      </c>
      <c r="G1239">
        <v>6.9</v>
      </c>
      <c r="H1239">
        <f>Table13[[#This Row],[budget]]-Table13[[#This Row],[gross]]</f>
        <v>30348023</v>
      </c>
      <c r="I1239">
        <v>892</v>
      </c>
      <c r="J1239">
        <f>0.00001*Table13[[#This Row],[budget]]</f>
        <v>350.00000000000006</v>
      </c>
      <c r="K1239" s="1">
        <f>0</f>
        <v>0</v>
      </c>
    </row>
    <row r="1240" spans="1:11" x14ac:dyDescent="0.35">
      <c r="A1240">
        <v>173381405</v>
      </c>
      <c r="B1240" t="s">
        <v>7452</v>
      </c>
      <c r="C1240">
        <v>147597</v>
      </c>
      <c r="D1240">
        <v>395</v>
      </c>
      <c r="E1240" t="s">
        <v>37</v>
      </c>
      <c r="F1240">
        <v>33000000</v>
      </c>
      <c r="G1240">
        <v>6.9</v>
      </c>
      <c r="H1240">
        <f>Table13[[#This Row],[budget]]-Table13[[#This Row],[gross]]</f>
        <v>-140381405</v>
      </c>
      <c r="I1240">
        <v>21000</v>
      </c>
      <c r="J1240">
        <f>0.00001*Table13[[#This Row],[budget]]</f>
        <v>330</v>
      </c>
      <c r="K1240" s="1">
        <f>0</f>
        <v>0</v>
      </c>
    </row>
    <row r="1241" spans="1:11" x14ac:dyDescent="0.35">
      <c r="A1241">
        <v>32701088</v>
      </c>
      <c r="B1241" t="s">
        <v>7525</v>
      </c>
      <c r="C1241">
        <v>10018</v>
      </c>
      <c r="D1241">
        <v>108</v>
      </c>
      <c r="E1241" t="s">
        <v>37</v>
      </c>
      <c r="F1241">
        <v>32000000</v>
      </c>
      <c r="G1241">
        <v>6.9</v>
      </c>
      <c r="H1241">
        <f>Table13[[#This Row],[budget]]-Table13[[#This Row],[gross]]</f>
        <v>-701088</v>
      </c>
      <c r="I1241">
        <v>0</v>
      </c>
      <c r="J1241">
        <f>0.00001*Table13[[#This Row],[budget]]</f>
        <v>320</v>
      </c>
      <c r="K1241" s="1">
        <f>0</f>
        <v>0</v>
      </c>
    </row>
    <row r="1242" spans="1:11" x14ac:dyDescent="0.35">
      <c r="A1242">
        <v>3562749</v>
      </c>
      <c r="B1242" t="s">
        <v>7572</v>
      </c>
      <c r="C1242">
        <v>5600</v>
      </c>
      <c r="D1242">
        <v>49</v>
      </c>
      <c r="E1242" t="s">
        <v>37</v>
      </c>
      <c r="F1242">
        <v>32000000</v>
      </c>
      <c r="G1242">
        <v>6.9</v>
      </c>
      <c r="H1242">
        <f>Table13[[#This Row],[budget]]-Table13[[#This Row],[gross]]</f>
        <v>28437251</v>
      </c>
      <c r="I1242">
        <v>643</v>
      </c>
      <c r="J1242">
        <f>0.00001*Table13[[#This Row],[budget]]</f>
        <v>320</v>
      </c>
      <c r="K1242" s="1">
        <f>0</f>
        <v>0</v>
      </c>
    </row>
    <row r="1243" spans="1:11" x14ac:dyDescent="0.35">
      <c r="A1243">
        <v>2899970</v>
      </c>
      <c r="B1243" t="s">
        <v>7576</v>
      </c>
      <c r="C1243">
        <v>8039</v>
      </c>
      <c r="D1243">
        <v>161</v>
      </c>
      <c r="E1243" t="s">
        <v>37</v>
      </c>
      <c r="F1243">
        <v>32000000</v>
      </c>
      <c r="G1243">
        <v>6.9</v>
      </c>
      <c r="H1243">
        <f>Table13[[#This Row],[budget]]-Table13[[#This Row],[gross]]</f>
        <v>29100030</v>
      </c>
      <c r="I1243">
        <v>625</v>
      </c>
      <c r="J1243">
        <f>0.00001*Table13[[#This Row],[budget]]</f>
        <v>320</v>
      </c>
      <c r="K1243" s="1">
        <f>0</f>
        <v>0</v>
      </c>
    </row>
    <row r="1244" spans="1:11" x14ac:dyDescent="0.35">
      <c r="A1244">
        <v>24185781</v>
      </c>
      <c r="B1244" t="s">
        <v>7615</v>
      </c>
      <c r="C1244">
        <v>30339</v>
      </c>
      <c r="D1244">
        <v>268</v>
      </c>
      <c r="E1244" t="s">
        <v>37</v>
      </c>
      <c r="F1244">
        <v>31000000</v>
      </c>
      <c r="G1244">
        <v>6.9</v>
      </c>
      <c r="H1244">
        <f>Table13[[#This Row],[budget]]-Table13[[#This Row],[gross]]</f>
        <v>6814219</v>
      </c>
      <c r="I1244">
        <v>0</v>
      </c>
      <c r="J1244">
        <f>0.00001*Table13[[#This Row],[budget]]</f>
        <v>310</v>
      </c>
      <c r="K1244" s="1">
        <f>0</f>
        <v>0</v>
      </c>
    </row>
    <row r="1245" spans="1:11" x14ac:dyDescent="0.35">
      <c r="A1245">
        <v>72077000</v>
      </c>
      <c r="B1245" t="s">
        <v>7633</v>
      </c>
      <c r="C1245">
        <v>62986</v>
      </c>
      <c r="D1245">
        <v>150</v>
      </c>
      <c r="E1245" t="s">
        <v>37</v>
      </c>
      <c r="F1245">
        <v>30250000</v>
      </c>
      <c r="G1245">
        <v>6.9</v>
      </c>
      <c r="H1245">
        <f>Table13[[#This Row],[budget]]-Table13[[#This Row],[gross]]</f>
        <v>-41827000</v>
      </c>
      <c r="I1245">
        <v>0</v>
      </c>
      <c r="J1245">
        <f>0.00001*Table13[[#This Row],[budget]]</f>
        <v>302.5</v>
      </c>
      <c r="K1245" s="1">
        <f>0</f>
        <v>0</v>
      </c>
    </row>
    <row r="1246" spans="1:11" x14ac:dyDescent="0.35">
      <c r="A1246">
        <v>66359959</v>
      </c>
      <c r="B1246" t="s">
        <v>7755</v>
      </c>
      <c r="C1246">
        <v>184641</v>
      </c>
      <c r="D1246">
        <v>326</v>
      </c>
      <c r="E1246" t="s">
        <v>37</v>
      </c>
      <c r="F1246">
        <v>35000000</v>
      </c>
      <c r="G1246">
        <v>6.9</v>
      </c>
      <c r="H1246">
        <f>Table13[[#This Row],[budget]]-Table13[[#This Row],[gross]]</f>
        <v>-31359959</v>
      </c>
      <c r="I1246">
        <v>81000</v>
      </c>
      <c r="J1246">
        <f>0.00001*Table13[[#This Row],[budget]]</f>
        <v>350.00000000000006</v>
      </c>
      <c r="K1246" s="1">
        <f>0</f>
        <v>0</v>
      </c>
    </row>
    <row r="1247" spans="1:11" x14ac:dyDescent="0.35">
      <c r="A1247">
        <v>74484168</v>
      </c>
      <c r="B1247" t="s">
        <v>7782</v>
      </c>
      <c r="C1247">
        <v>109894</v>
      </c>
      <c r="D1247">
        <v>340</v>
      </c>
      <c r="E1247" t="s">
        <v>37</v>
      </c>
      <c r="F1247">
        <v>45000000</v>
      </c>
      <c r="G1247">
        <v>6.9</v>
      </c>
      <c r="H1247">
        <f>Table13[[#This Row],[budget]]-Table13[[#This Row],[gross]]</f>
        <v>-29484168</v>
      </c>
      <c r="I1247">
        <v>0</v>
      </c>
      <c r="J1247">
        <f>0.00001*Table13[[#This Row],[budget]]</f>
        <v>450.00000000000006</v>
      </c>
      <c r="K1247" s="1">
        <f>0</f>
        <v>0</v>
      </c>
    </row>
    <row r="1248" spans="1:11" x14ac:dyDescent="0.35">
      <c r="A1248">
        <v>38747385</v>
      </c>
      <c r="B1248" t="s">
        <v>7936</v>
      </c>
      <c r="C1248">
        <v>49349</v>
      </c>
      <c r="D1248">
        <v>165</v>
      </c>
      <c r="E1248" t="s">
        <v>37</v>
      </c>
      <c r="F1248">
        <v>25000000</v>
      </c>
      <c r="G1248">
        <v>6.9</v>
      </c>
      <c r="H1248">
        <f>Table13[[#This Row],[budget]]-Table13[[#This Row],[gross]]</f>
        <v>-13747385</v>
      </c>
      <c r="I1248">
        <v>0</v>
      </c>
      <c r="J1248">
        <f>0.00001*Table13[[#This Row],[budget]]</f>
        <v>250.00000000000003</v>
      </c>
      <c r="K1248" s="1">
        <f>0</f>
        <v>0</v>
      </c>
    </row>
    <row r="1249" spans="1:11" x14ac:dyDescent="0.35">
      <c r="A1249">
        <v>38432823</v>
      </c>
      <c r="B1249" t="s">
        <v>7966</v>
      </c>
      <c r="C1249">
        <v>33067</v>
      </c>
      <c r="D1249">
        <v>134</v>
      </c>
      <c r="E1249" t="s">
        <v>37</v>
      </c>
      <c r="F1249">
        <v>30000000</v>
      </c>
      <c r="G1249">
        <v>6.9</v>
      </c>
      <c r="H1249">
        <f>Table13[[#This Row],[budget]]-Table13[[#This Row],[gross]]</f>
        <v>-8432823</v>
      </c>
      <c r="I1249">
        <v>0</v>
      </c>
      <c r="J1249">
        <f>0.00001*Table13[[#This Row],[budget]]</f>
        <v>300</v>
      </c>
      <c r="K1249" s="1">
        <f>0</f>
        <v>0</v>
      </c>
    </row>
    <row r="1250" spans="1:11" x14ac:dyDescent="0.35">
      <c r="A1250">
        <v>30513940</v>
      </c>
      <c r="B1250" t="s">
        <v>8001</v>
      </c>
      <c r="C1250">
        <v>15843</v>
      </c>
      <c r="D1250">
        <v>104</v>
      </c>
      <c r="E1250" t="s">
        <v>37</v>
      </c>
      <c r="F1250">
        <v>30000000</v>
      </c>
      <c r="G1250">
        <v>6.9</v>
      </c>
      <c r="H1250">
        <f>Table13[[#This Row],[budget]]-Table13[[#This Row],[gross]]</f>
        <v>-513940</v>
      </c>
      <c r="I1250">
        <v>11000</v>
      </c>
      <c r="J1250">
        <f>0.00001*Table13[[#This Row],[budget]]</f>
        <v>300</v>
      </c>
      <c r="K1250" s="1">
        <f>0</f>
        <v>0</v>
      </c>
    </row>
    <row r="1251" spans="1:11" x14ac:dyDescent="0.35">
      <c r="A1251">
        <v>4554569</v>
      </c>
      <c r="B1251" t="s">
        <v>8269</v>
      </c>
      <c r="C1251">
        <v>8134</v>
      </c>
      <c r="D1251">
        <v>123</v>
      </c>
      <c r="E1251" t="s">
        <v>37</v>
      </c>
      <c r="F1251">
        <v>28000000</v>
      </c>
      <c r="G1251">
        <v>6.9</v>
      </c>
      <c r="H1251">
        <f>Table13[[#This Row],[budget]]-Table13[[#This Row],[gross]]</f>
        <v>23445431</v>
      </c>
      <c r="I1251">
        <v>209</v>
      </c>
      <c r="J1251">
        <f>0.00001*Table13[[#This Row],[budget]]</f>
        <v>280</v>
      </c>
      <c r="K1251" s="1">
        <f>0</f>
        <v>0</v>
      </c>
    </row>
    <row r="1252" spans="1:11" x14ac:dyDescent="0.35">
      <c r="A1252">
        <v>67266300</v>
      </c>
      <c r="B1252" t="s">
        <v>8314</v>
      </c>
      <c r="C1252">
        <v>195255</v>
      </c>
      <c r="D1252">
        <v>170</v>
      </c>
      <c r="E1252" t="s">
        <v>37</v>
      </c>
      <c r="F1252">
        <v>28000000</v>
      </c>
      <c r="G1252">
        <v>6.9</v>
      </c>
      <c r="H1252">
        <f>Table13[[#This Row],[budget]]-Table13[[#This Row],[gross]]</f>
        <v>-39266300</v>
      </c>
      <c r="I1252">
        <v>0</v>
      </c>
      <c r="J1252">
        <f>0.00001*Table13[[#This Row],[budget]]</f>
        <v>280</v>
      </c>
      <c r="K1252" s="1">
        <f>0</f>
        <v>0</v>
      </c>
    </row>
    <row r="1253" spans="1:11" hidden="1" x14ac:dyDescent="0.35">
      <c r="A1253">
        <v>128978</v>
      </c>
      <c r="B1253" t="s">
        <v>6556</v>
      </c>
      <c r="C1253">
        <v>22897</v>
      </c>
      <c r="D1253">
        <v>61</v>
      </c>
      <c r="E1253" t="s">
        <v>1883</v>
      </c>
      <c r="F1253">
        <v>40000000</v>
      </c>
      <c r="G1253">
        <v>7.1</v>
      </c>
      <c r="H1253">
        <f>Table13[[#This Row],[budget]]-Table13[[#This Row],[gross]]</f>
        <v>39871022</v>
      </c>
      <c r="I1253">
        <v>0</v>
      </c>
      <c r="J1253">
        <f>0.00001*Table13[[#This Row],[budget]]</f>
        <v>400.00000000000006</v>
      </c>
      <c r="K1253" s="1">
        <f>0</f>
        <v>0</v>
      </c>
    </row>
    <row r="1254" spans="1:11" hidden="1" x14ac:dyDescent="0.35">
      <c r="A1254">
        <v>77231</v>
      </c>
      <c r="B1254" t="s">
        <v>6561</v>
      </c>
      <c r="C1254">
        <v>3322</v>
      </c>
      <c r="D1254">
        <v>32</v>
      </c>
      <c r="E1254" t="s">
        <v>6564</v>
      </c>
      <c r="F1254">
        <v>25000000</v>
      </c>
      <c r="G1254">
        <v>6</v>
      </c>
      <c r="H1254">
        <f>Table13[[#This Row],[budget]]-Table13[[#This Row],[gross]]</f>
        <v>24922769</v>
      </c>
      <c r="I1254">
        <v>265</v>
      </c>
      <c r="J1254">
        <f>0.00001*Table13[[#This Row],[budget]]</f>
        <v>250.00000000000003</v>
      </c>
      <c r="K1254" s="1">
        <f>0</f>
        <v>0</v>
      </c>
    </row>
    <row r="1255" spans="1:11" x14ac:dyDescent="0.35">
      <c r="A1255">
        <v>49968653</v>
      </c>
      <c r="B1255" t="s">
        <v>8353</v>
      </c>
      <c r="C1255">
        <v>85423</v>
      </c>
      <c r="D1255">
        <v>374</v>
      </c>
      <c r="E1255" t="s">
        <v>37</v>
      </c>
      <c r="F1255">
        <v>28000000</v>
      </c>
      <c r="G1255">
        <v>6.9</v>
      </c>
      <c r="H1255">
        <f>Table13[[#This Row],[budget]]-Table13[[#This Row],[gross]]</f>
        <v>-21968653</v>
      </c>
      <c r="I1255">
        <v>12000</v>
      </c>
      <c r="J1255">
        <f>0.00001*Table13[[#This Row],[budget]]</f>
        <v>280</v>
      </c>
      <c r="K1255" s="1">
        <f>0</f>
        <v>0</v>
      </c>
    </row>
    <row r="1256" spans="1:11" x14ac:dyDescent="0.35">
      <c r="A1256">
        <v>31600000</v>
      </c>
      <c r="B1256" t="s">
        <v>8409</v>
      </c>
      <c r="C1256">
        <v>34427</v>
      </c>
      <c r="D1256">
        <v>126</v>
      </c>
      <c r="E1256" t="s">
        <v>37</v>
      </c>
      <c r="F1256">
        <v>28000000</v>
      </c>
      <c r="G1256">
        <v>6.9</v>
      </c>
      <c r="H1256">
        <f>Table13[[#This Row],[budget]]-Table13[[#This Row],[gross]]</f>
        <v>-3600000</v>
      </c>
      <c r="I1256">
        <v>0</v>
      </c>
      <c r="J1256">
        <f>0.00001*Table13[[#This Row],[budget]]</f>
        <v>280</v>
      </c>
      <c r="K1256" s="1">
        <f>0</f>
        <v>0</v>
      </c>
    </row>
    <row r="1257" spans="1:11" x14ac:dyDescent="0.35">
      <c r="A1257">
        <v>28563179</v>
      </c>
      <c r="B1257" t="s">
        <v>8419</v>
      </c>
      <c r="C1257">
        <v>72693</v>
      </c>
      <c r="D1257">
        <v>199</v>
      </c>
      <c r="E1257" t="s">
        <v>37</v>
      </c>
      <c r="F1257">
        <v>21000000</v>
      </c>
      <c r="G1257">
        <v>6.9</v>
      </c>
      <c r="H1257">
        <f>Table13[[#This Row],[budget]]-Table13[[#This Row],[gross]]</f>
        <v>-7563179</v>
      </c>
      <c r="I1257">
        <v>0</v>
      </c>
      <c r="J1257">
        <f>0.00001*Table13[[#This Row],[budget]]</f>
        <v>210.00000000000003</v>
      </c>
      <c r="K1257" s="1">
        <f>0</f>
        <v>0</v>
      </c>
    </row>
    <row r="1258" spans="1:11" x14ac:dyDescent="0.35">
      <c r="A1258">
        <v>4463292</v>
      </c>
      <c r="B1258" t="s">
        <v>8558</v>
      </c>
      <c r="C1258">
        <v>34488</v>
      </c>
      <c r="D1258">
        <v>136</v>
      </c>
      <c r="E1258" t="s">
        <v>37</v>
      </c>
      <c r="F1258">
        <v>30000000</v>
      </c>
      <c r="G1258">
        <v>6.9</v>
      </c>
      <c r="H1258">
        <f>Table13[[#This Row],[budget]]-Table13[[#This Row],[gross]]</f>
        <v>25536708</v>
      </c>
      <c r="I1258">
        <v>15000</v>
      </c>
      <c r="J1258">
        <f>0.00001*Table13[[#This Row],[budget]]</f>
        <v>300</v>
      </c>
      <c r="K1258" s="1">
        <f>0</f>
        <v>0</v>
      </c>
    </row>
    <row r="1259" spans="1:11" x14ac:dyDescent="0.35">
      <c r="A1259">
        <v>13823741</v>
      </c>
      <c r="B1259" t="s">
        <v>8567</v>
      </c>
      <c r="C1259">
        <v>61777</v>
      </c>
      <c r="D1259">
        <v>140</v>
      </c>
      <c r="E1259" t="s">
        <v>37</v>
      </c>
      <c r="F1259">
        <v>13500000</v>
      </c>
      <c r="G1259">
        <v>6.9</v>
      </c>
      <c r="H1259">
        <f>Table13[[#This Row],[budget]]-Table13[[#This Row],[gross]]</f>
        <v>-323741</v>
      </c>
      <c r="I1259">
        <v>0</v>
      </c>
      <c r="J1259">
        <f>0.00001*Table13[[#This Row],[budget]]</f>
        <v>135</v>
      </c>
      <c r="K1259" s="1">
        <f>0</f>
        <v>0</v>
      </c>
    </row>
    <row r="1260" spans="1:11" x14ac:dyDescent="0.35">
      <c r="A1260">
        <v>219200000</v>
      </c>
      <c r="B1260" t="s">
        <v>8763</v>
      </c>
      <c r="C1260">
        <v>181380</v>
      </c>
      <c r="D1260">
        <v>223</v>
      </c>
      <c r="E1260" t="s">
        <v>37</v>
      </c>
      <c r="F1260">
        <v>25000000</v>
      </c>
      <c r="G1260">
        <v>6.9</v>
      </c>
      <c r="H1260">
        <f>Table13[[#This Row],[budget]]-Table13[[#This Row],[gross]]</f>
        <v>-194200000</v>
      </c>
      <c r="I1260">
        <v>0</v>
      </c>
      <c r="J1260">
        <f>0.00001*Table13[[#This Row],[budget]]</f>
        <v>250.00000000000003</v>
      </c>
      <c r="K1260" s="1">
        <f>0</f>
        <v>0</v>
      </c>
    </row>
    <row r="1261" spans="1:11" x14ac:dyDescent="0.35">
      <c r="A1261">
        <v>24944213</v>
      </c>
      <c r="B1261" t="s">
        <v>9069</v>
      </c>
      <c r="C1261">
        <v>63459</v>
      </c>
      <c r="D1261">
        <v>185</v>
      </c>
      <c r="E1261" t="s">
        <v>37</v>
      </c>
      <c r="F1261">
        <v>27000000</v>
      </c>
      <c r="G1261">
        <v>6.9</v>
      </c>
      <c r="H1261">
        <f>Table13[[#This Row],[budget]]-Table13[[#This Row],[gross]]</f>
        <v>2055787</v>
      </c>
      <c r="I1261">
        <v>3000</v>
      </c>
      <c r="J1261">
        <f>0.00001*Table13[[#This Row],[budget]]</f>
        <v>270</v>
      </c>
      <c r="K1261" s="1">
        <f>0</f>
        <v>0</v>
      </c>
    </row>
    <row r="1262" spans="1:11" x14ac:dyDescent="0.35">
      <c r="A1262">
        <v>21554585</v>
      </c>
      <c r="B1262" t="s">
        <v>9092</v>
      </c>
      <c r="C1262">
        <v>36108</v>
      </c>
      <c r="D1262">
        <v>109</v>
      </c>
      <c r="E1262" t="s">
        <v>37</v>
      </c>
      <c r="F1262">
        <v>25000000</v>
      </c>
      <c r="G1262">
        <v>6.9</v>
      </c>
      <c r="H1262">
        <f>Table13[[#This Row],[budget]]-Table13[[#This Row],[gross]]</f>
        <v>3445415</v>
      </c>
      <c r="I1262">
        <v>0</v>
      </c>
      <c r="J1262">
        <f>0.00001*Table13[[#This Row],[budget]]</f>
        <v>250.00000000000003</v>
      </c>
      <c r="K1262" s="1">
        <f>0</f>
        <v>0</v>
      </c>
    </row>
    <row r="1263" spans="1:11" x14ac:dyDescent="0.35">
      <c r="A1263">
        <v>12188642</v>
      </c>
      <c r="B1263" t="s">
        <v>9213</v>
      </c>
      <c r="C1263">
        <v>21098</v>
      </c>
      <c r="D1263">
        <v>56</v>
      </c>
      <c r="E1263" t="s">
        <v>37</v>
      </c>
      <c r="F1263">
        <v>26000000</v>
      </c>
      <c r="G1263">
        <v>6.9</v>
      </c>
      <c r="H1263">
        <f>Table13[[#This Row],[budget]]-Table13[[#This Row],[gross]]</f>
        <v>13811358</v>
      </c>
      <c r="I1263">
        <v>0</v>
      </c>
      <c r="J1263">
        <f>0.00001*Table13[[#This Row],[budget]]</f>
        <v>260</v>
      </c>
      <c r="K1263" s="1">
        <f>0</f>
        <v>0</v>
      </c>
    </row>
    <row r="1264" spans="1:11" hidden="1" x14ac:dyDescent="0.35">
      <c r="A1264">
        <v>626809</v>
      </c>
      <c r="B1264" t="s">
        <v>6604</v>
      </c>
      <c r="C1264">
        <v>36894</v>
      </c>
      <c r="D1264">
        <v>105</v>
      </c>
      <c r="E1264" t="s">
        <v>1883</v>
      </c>
      <c r="F1264">
        <v>553632000</v>
      </c>
      <c r="G1264">
        <v>7.4</v>
      </c>
      <c r="H1264">
        <f>Table13[[#This Row],[budget]]-Table13[[#This Row],[gross]]</f>
        <v>553005191</v>
      </c>
      <c r="I1264">
        <v>0</v>
      </c>
      <c r="J1264">
        <f>0.00001*Table13[[#This Row],[budget]]</f>
        <v>5536.3200000000006</v>
      </c>
      <c r="K1264" s="1">
        <f>0</f>
        <v>0</v>
      </c>
    </row>
    <row r="1265" spans="1:11" x14ac:dyDescent="0.35">
      <c r="A1265">
        <v>32662299</v>
      </c>
      <c r="B1265" t="s">
        <v>9391</v>
      </c>
      <c r="C1265">
        <v>16469</v>
      </c>
      <c r="D1265">
        <v>275</v>
      </c>
      <c r="E1265" t="s">
        <v>37</v>
      </c>
      <c r="F1265">
        <v>24000000</v>
      </c>
      <c r="G1265">
        <v>6.9</v>
      </c>
      <c r="H1265">
        <f>Table13[[#This Row],[budget]]-Table13[[#This Row],[gross]]</f>
        <v>-8662299</v>
      </c>
      <c r="I1265">
        <v>0</v>
      </c>
      <c r="J1265">
        <f>0.00001*Table13[[#This Row],[budget]]</f>
        <v>240.00000000000003</v>
      </c>
      <c r="K1265" s="1">
        <f>0</f>
        <v>0</v>
      </c>
    </row>
    <row r="1266" spans="1:11" x14ac:dyDescent="0.35">
      <c r="A1266">
        <v>30059386</v>
      </c>
      <c r="B1266" t="s">
        <v>9681</v>
      </c>
      <c r="C1266">
        <v>128593</v>
      </c>
      <c r="D1266">
        <v>867</v>
      </c>
      <c r="E1266" t="s">
        <v>37</v>
      </c>
      <c r="F1266">
        <v>22000000</v>
      </c>
      <c r="G1266">
        <v>6.9</v>
      </c>
      <c r="H1266">
        <f>Table13[[#This Row],[budget]]-Table13[[#This Row],[gross]]</f>
        <v>-8059386</v>
      </c>
      <c r="I1266">
        <v>0</v>
      </c>
      <c r="J1266">
        <f>0.00001*Table13[[#This Row],[budget]]</f>
        <v>220.00000000000003</v>
      </c>
      <c r="K1266" s="1">
        <f>0</f>
        <v>0</v>
      </c>
    </row>
    <row r="1267" spans="1:11" x14ac:dyDescent="0.35">
      <c r="A1267">
        <v>35799026</v>
      </c>
      <c r="B1267" t="s">
        <v>1613</v>
      </c>
      <c r="C1267">
        <v>263336</v>
      </c>
      <c r="D1267">
        <v>899</v>
      </c>
      <c r="E1267" t="s">
        <v>37</v>
      </c>
      <c r="F1267">
        <v>126000000</v>
      </c>
      <c r="G1267">
        <v>6.9</v>
      </c>
      <c r="H1267">
        <f>Table13[[#This Row],[budget]]-Table13[[#This Row],[gross]]</f>
        <v>90200974</v>
      </c>
      <c r="I1267">
        <v>0</v>
      </c>
      <c r="J1267">
        <f>0.00001*Table13[[#This Row],[budget]]</f>
        <v>1260</v>
      </c>
      <c r="K1267" s="1">
        <f>0</f>
        <v>0</v>
      </c>
    </row>
    <row r="1268" spans="1:11" x14ac:dyDescent="0.35">
      <c r="A1268">
        <v>80050171</v>
      </c>
      <c r="B1268" t="s">
        <v>6536</v>
      </c>
      <c r="C1268">
        <v>186984</v>
      </c>
      <c r="D1268">
        <v>491</v>
      </c>
      <c r="E1268" t="s">
        <v>37</v>
      </c>
      <c r="F1268">
        <v>20000000</v>
      </c>
      <c r="G1268">
        <v>6.9</v>
      </c>
      <c r="H1268">
        <f>Table13[[#This Row],[budget]]-Table13[[#This Row],[gross]]</f>
        <v>-60050171</v>
      </c>
      <c r="I1268">
        <v>0</v>
      </c>
      <c r="J1268">
        <f>0.00001*Table13[[#This Row],[budget]]</f>
        <v>200.00000000000003</v>
      </c>
      <c r="K1268" s="1">
        <f>0</f>
        <v>0</v>
      </c>
    </row>
    <row r="1269" spans="1:11" x14ac:dyDescent="0.35">
      <c r="A1269">
        <v>37567440</v>
      </c>
      <c r="B1269" t="s">
        <v>2216</v>
      </c>
      <c r="C1269">
        <v>113068</v>
      </c>
      <c r="D1269">
        <v>337</v>
      </c>
      <c r="E1269" t="s">
        <v>37</v>
      </c>
      <c r="F1269">
        <v>20000000</v>
      </c>
      <c r="G1269">
        <v>6.9</v>
      </c>
      <c r="H1269">
        <f>Table13[[#This Row],[budget]]-Table13[[#This Row],[gross]]</f>
        <v>-17567440</v>
      </c>
      <c r="I1269">
        <v>0</v>
      </c>
      <c r="J1269">
        <f>0.00001*Table13[[#This Row],[budget]]</f>
        <v>200.00000000000003</v>
      </c>
      <c r="K1269" s="1">
        <f>0</f>
        <v>0</v>
      </c>
    </row>
    <row r="1270" spans="1:11" hidden="1" x14ac:dyDescent="0.35">
      <c r="A1270">
        <v>6594136</v>
      </c>
      <c r="B1270" t="s">
        <v>6633</v>
      </c>
      <c r="C1270">
        <v>24557</v>
      </c>
      <c r="D1270">
        <v>111</v>
      </c>
      <c r="E1270" t="s">
        <v>1883</v>
      </c>
      <c r="F1270">
        <v>38600000</v>
      </c>
      <c r="G1270">
        <v>6.5</v>
      </c>
      <c r="H1270">
        <f>Table13[[#This Row],[budget]]-Table13[[#This Row],[gross]]</f>
        <v>32005864</v>
      </c>
      <c r="I1270">
        <v>13000</v>
      </c>
      <c r="J1270">
        <f>0.00001*Table13[[#This Row],[budget]]</f>
        <v>386.00000000000006</v>
      </c>
      <c r="K1270" s="1">
        <f>0</f>
        <v>0</v>
      </c>
    </row>
    <row r="1271" spans="1:11" x14ac:dyDescent="0.35">
      <c r="A1271">
        <v>31146570</v>
      </c>
      <c r="B1271" t="s">
        <v>10120</v>
      </c>
      <c r="C1271">
        <v>55441</v>
      </c>
      <c r="D1271">
        <v>165</v>
      </c>
      <c r="E1271" t="s">
        <v>37</v>
      </c>
      <c r="F1271">
        <v>20000000</v>
      </c>
      <c r="G1271">
        <v>6.9</v>
      </c>
      <c r="H1271">
        <f>Table13[[#This Row],[budget]]-Table13[[#This Row],[gross]]</f>
        <v>-11146570</v>
      </c>
      <c r="I1271">
        <v>0</v>
      </c>
      <c r="J1271">
        <f>0.00001*Table13[[#This Row],[budget]]</f>
        <v>200.00000000000003</v>
      </c>
      <c r="K1271" s="1">
        <f>0</f>
        <v>0</v>
      </c>
    </row>
    <row r="1272" spans="1:11" x14ac:dyDescent="0.35">
      <c r="A1272">
        <v>18252684</v>
      </c>
      <c r="B1272" t="s">
        <v>10235</v>
      </c>
      <c r="C1272">
        <v>18366</v>
      </c>
      <c r="D1272">
        <v>219</v>
      </c>
      <c r="E1272" t="s">
        <v>37</v>
      </c>
      <c r="F1272">
        <v>30000000</v>
      </c>
      <c r="G1272">
        <v>6.9</v>
      </c>
      <c r="H1272">
        <f>Table13[[#This Row],[budget]]-Table13[[#This Row],[gross]]</f>
        <v>11747316</v>
      </c>
      <c r="I1272">
        <v>0</v>
      </c>
      <c r="J1272">
        <f>0.00001*Table13[[#This Row],[budget]]</f>
        <v>300</v>
      </c>
      <c r="K1272" s="1">
        <f>0</f>
        <v>0</v>
      </c>
    </row>
    <row r="1273" spans="1:11" x14ac:dyDescent="0.35">
      <c r="A1273">
        <v>3519627</v>
      </c>
      <c r="B1273" t="s">
        <v>10533</v>
      </c>
      <c r="C1273">
        <v>41737</v>
      </c>
      <c r="D1273">
        <v>105</v>
      </c>
      <c r="E1273" t="s">
        <v>37</v>
      </c>
      <c r="F1273">
        <v>20000000</v>
      </c>
      <c r="G1273">
        <v>6.9</v>
      </c>
      <c r="H1273">
        <f>Table13[[#This Row],[budget]]-Table13[[#This Row],[gross]]</f>
        <v>16480373</v>
      </c>
      <c r="I1273">
        <v>0</v>
      </c>
      <c r="J1273">
        <f>0.00001*Table13[[#This Row],[budget]]</f>
        <v>200.00000000000003</v>
      </c>
      <c r="K1273" s="1">
        <f>0</f>
        <v>0</v>
      </c>
    </row>
    <row r="1274" spans="1:11" x14ac:dyDescent="0.35">
      <c r="A1274">
        <v>119938730</v>
      </c>
      <c r="B1274" t="s">
        <v>10747</v>
      </c>
      <c r="C1274">
        <v>265818</v>
      </c>
      <c r="D1274">
        <v>213</v>
      </c>
      <c r="E1274" t="s">
        <v>37</v>
      </c>
      <c r="F1274">
        <v>18000000</v>
      </c>
      <c r="G1274">
        <v>6.9</v>
      </c>
      <c r="H1274">
        <f>Table13[[#This Row],[budget]]-Table13[[#This Row],[gross]]</f>
        <v>-101938730</v>
      </c>
      <c r="I1274">
        <v>0</v>
      </c>
      <c r="J1274">
        <f>0.00001*Table13[[#This Row],[budget]]</f>
        <v>180.00000000000003</v>
      </c>
      <c r="K1274" s="1">
        <f>0</f>
        <v>0</v>
      </c>
    </row>
    <row r="1275" spans="1:11" x14ac:dyDescent="0.35">
      <c r="A1275">
        <v>13362308</v>
      </c>
      <c r="B1275" t="s">
        <v>10986</v>
      </c>
      <c r="C1275">
        <v>31898</v>
      </c>
      <c r="D1275">
        <v>111</v>
      </c>
      <c r="E1275" t="s">
        <v>37</v>
      </c>
      <c r="F1275">
        <v>18000000</v>
      </c>
      <c r="G1275">
        <v>6.9</v>
      </c>
      <c r="H1275">
        <f>Table13[[#This Row],[budget]]-Table13[[#This Row],[gross]]</f>
        <v>4637692</v>
      </c>
      <c r="I1275">
        <v>0</v>
      </c>
      <c r="J1275">
        <f>0.00001*Table13[[#This Row],[budget]]</f>
        <v>180.00000000000003</v>
      </c>
      <c r="K1275" s="1">
        <f>0</f>
        <v>0</v>
      </c>
    </row>
    <row r="1276" spans="1:11" x14ac:dyDescent="0.35">
      <c r="A1276">
        <v>1569918</v>
      </c>
      <c r="B1276" t="s">
        <v>11239</v>
      </c>
      <c r="C1276">
        <v>16234</v>
      </c>
      <c r="D1276">
        <v>113</v>
      </c>
      <c r="E1276" t="s">
        <v>37</v>
      </c>
      <c r="F1276">
        <v>17000000</v>
      </c>
      <c r="G1276">
        <v>6.9</v>
      </c>
      <c r="H1276">
        <f>Table13[[#This Row],[budget]]-Table13[[#This Row],[gross]]</f>
        <v>15430082</v>
      </c>
      <c r="I1276">
        <v>0</v>
      </c>
      <c r="J1276">
        <f>0.00001*Table13[[#This Row],[budget]]</f>
        <v>170</v>
      </c>
      <c r="K1276" s="1">
        <f>0</f>
        <v>0</v>
      </c>
    </row>
    <row r="1277" spans="1:11" x14ac:dyDescent="0.35">
      <c r="A1277">
        <v>176781728</v>
      </c>
      <c r="B1277" t="s">
        <v>11522</v>
      </c>
      <c r="C1277">
        <v>219171</v>
      </c>
      <c r="D1277">
        <v>388</v>
      </c>
      <c r="E1277" t="s">
        <v>37</v>
      </c>
      <c r="F1277">
        <v>15000000</v>
      </c>
      <c r="G1277">
        <v>6.9</v>
      </c>
      <c r="H1277">
        <f>Table13[[#This Row],[budget]]-Table13[[#This Row],[gross]]</f>
        <v>-161781728</v>
      </c>
      <c r="I1277">
        <v>19000</v>
      </c>
      <c r="J1277">
        <f>0.00001*Table13[[#This Row],[budget]]</f>
        <v>150</v>
      </c>
      <c r="K1277" s="1">
        <f>0</f>
        <v>0</v>
      </c>
    </row>
    <row r="1278" spans="1:11" x14ac:dyDescent="0.35">
      <c r="A1278">
        <v>44886089</v>
      </c>
      <c r="B1278" t="s">
        <v>11633</v>
      </c>
      <c r="C1278">
        <v>69576</v>
      </c>
      <c r="D1278">
        <v>207</v>
      </c>
      <c r="E1278" t="s">
        <v>37</v>
      </c>
      <c r="F1278">
        <v>10000000</v>
      </c>
      <c r="G1278">
        <v>6.9</v>
      </c>
      <c r="H1278">
        <f>Table13[[#This Row],[budget]]-Table13[[#This Row],[gross]]</f>
        <v>-34886089</v>
      </c>
      <c r="I1278">
        <v>2000</v>
      </c>
      <c r="J1278">
        <f>0.00001*Table13[[#This Row],[budget]]</f>
        <v>100.00000000000001</v>
      </c>
      <c r="K1278" s="1">
        <f>0</f>
        <v>0</v>
      </c>
    </row>
    <row r="1279" spans="1:11" x14ac:dyDescent="0.35">
      <c r="A1279">
        <v>13034417</v>
      </c>
      <c r="B1279" t="s">
        <v>11857</v>
      </c>
      <c r="C1279">
        <v>55665</v>
      </c>
      <c r="D1279">
        <v>118</v>
      </c>
      <c r="E1279" t="s">
        <v>37</v>
      </c>
      <c r="F1279">
        <v>15000000</v>
      </c>
      <c r="G1279">
        <v>6.9</v>
      </c>
      <c r="H1279">
        <f>Table13[[#This Row],[budget]]-Table13[[#This Row],[gross]]</f>
        <v>1965583</v>
      </c>
      <c r="I1279">
        <v>10000</v>
      </c>
      <c r="J1279">
        <f>0.00001*Table13[[#This Row],[budget]]</f>
        <v>150</v>
      </c>
      <c r="K1279" s="1">
        <f>0</f>
        <v>0</v>
      </c>
    </row>
    <row r="1280" spans="1:11" x14ac:dyDescent="0.35">
      <c r="A1280">
        <v>8378141</v>
      </c>
      <c r="B1280" t="s">
        <v>11928</v>
      </c>
      <c r="C1280">
        <v>18966</v>
      </c>
      <c r="D1280">
        <v>141</v>
      </c>
      <c r="E1280" t="s">
        <v>37</v>
      </c>
      <c r="F1280">
        <v>15000000</v>
      </c>
      <c r="G1280">
        <v>6.9</v>
      </c>
      <c r="H1280">
        <f>Table13[[#This Row],[budget]]-Table13[[#This Row],[gross]]</f>
        <v>6621859</v>
      </c>
      <c r="I1280">
        <v>0</v>
      </c>
      <c r="J1280">
        <f>0.00001*Table13[[#This Row],[budget]]</f>
        <v>150</v>
      </c>
      <c r="K1280" s="1">
        <f>0</f>
        <v>0</v>
      </c>
    </row>
    <row r="1281" spans="1:11" x14ac:dyDescent="0.35">
      <c r="A1281">
        <v>353743</v>
      </c>
      <c r="B1281" t="s">
        <v>12030</v>
      </c>
      <c r="C1281">
        <v>20730</v>
      </c>
      <c r="D1281">
        <v>111</v>
      </c>
      <c r="E1281" t="s">
        <v>37</v>
      </c>
      <c r="F1281">
        <v>15000000</v>
      </c>
      <c r="G1281">
        <v>6.9</v>
      </c>
      <c r="H1281">
        <f>Table13[[#This Row],[budget]]-Table13[[#This Row],[gross]]</f>
        <v>14646257</v>
      </c>
      <c r="I1281">
        <v>664</v>
      </c>
      <c r="J1281">
        <f>0.00001*Table13[[#This Row],[budget]]</f>
        <v>150</v>
      </c>
      <c r="K1281" s="1">
        <f>0</f>
        <v>0</v>
      </c>
    </row>
    <row r="1282" spans="1:11" x14ac:dyDescent="0.35">
      <c r="A1282">
        <v>156645693</v>
      </c>
      <c r="B1282" t="s">
        <v>12095</v>
      </c>
      <c r="C1282">
        <v>55101</v>
      </c>
      <c r="D1282">
        <v>201</v>
      </c>
      <c r="E1282" t="s">
        <v>37</v>
      </c>
      <c r="F1282">
        <v>14000000</v>
      </c>
      <c r="G1282">
        <v>6.9</v>
      </c>
      <c r="H1282">
        <f>Table13[[#This Row],[budget]]-Table13[[#This Row],[gross]]</f>
        <v>-142645693</v>
      </c>
      <c r="I1282">
        <v>3000</v>
      </c>
      <c r="J1282">
        <f>0.00001*Table13[[#This Row],[budget]]</f>
        <v>140</v>
      </c>
      <c r="K1282" s="1">
        <f>0</f>
        <v>0</v>
      </c>
    </row>
    <row r="1283" spans="1:11" x14ac:dyDescent="0.35">
      <c r="A1283">
        <v>178406268</v>
      </c>
      <c r="B1283" t="s">
        <v>12098</v>
      </c>
      <c r="C1283">
        <v>213476</v>
      </c>
      <c r="D1283">
        <v>271</v>
      </c>
      <c r="E1283" t="s">
        <v>37</v>
      </c>
      <c r="F1283">
        <v>14000000</v>
      </c>
      <c r="G1283">
        <v>6.9</v>
      </c>
      <c r="H1283">
        <f>Table13[[#This Row],[budget]]-Table13[[#This Row],[gross]]</f>
        <v>-164406268</v>
      </c>
      <c r="I1283">
        <v>11000</v>
      </c>
      <c r="J1283">
        <f>0.00001*Table13[[#This Row],[budget]]</f>
        <v>140</v>
      </c>
      <c r="K1283" s="1">
        <f>0</f>
        <v>0</v>
      </c>
    </row>
    <row r="1284" spans="1:11" x14ac:dyDescent="0.35">
      <c r="A1284">
        <v>68856263</v>
      </c>
      <c r="B1284" t="s">
        <v>12109</v>
      </c>
      <c r="C1284">
        <v>69733</v>
      </c>
      <c r="D1284">
        <v>97</v>
      </c>
      <c r="E1284" t="s">
        <v>37</v>
      </c>
      <c r="F1284">
        <v>15000000</v>
      </c>
      <c r="G1284">
        <v>6.9</v>
      </c>
      <c r="H1284">
        <f>Table13[[#This Row],[budget]]-Table13[[#This Row],[gross]]</f>
        <v>-53856263</v>
      </c>
      <c r="I1284">
        <v>0</v>
      </c>
      <c r="J1284">
        <f>0.00001*Table13[[#This Row],[budget]]</f>
        <v>150</v>
      </c>
      <c r="K1284" s="1">
        <f>0</f>
        <v>0</v>
      </c>
    </row>
    <row r="1285" spans="1:11" x14ac:dyDescent="0.35">
      <c r="A1285">
        <v>14348123</v>
      </c>
      <c r="B1285" t="s">
        <v>12179</v>
      </c>
      <c r="C1285">
        <v>9323</v>
      </c>
      <c r="D1285">
        <v>157</v>
      </c>
      <c r="E1285" t="s">
        <v>37</v>
      </c>
      <c r="F1285">
        <v>12000000</v>
      </c>
      <c r="G1285">
        <v>6.9</v>
      </c>
      <c r="H1285">
        <f>Table13[[#This Row],[budget]]-Table13[[#This Row],[gross]]</f>
        <v>-2348123</v>
      </c>
      <c r="I1285">
        <v>970</v>
      </c>
      <c r="J1285">
        <f>0.00001*Table13[[#This Row],[budget]]</f>
        <v>120.00000000000001</v>
      </c>
      <c r="K1285" s="1">
        <f>0</f>
        <v>0</v>
      </c>
    </row>
    <row r="1286" spans="1:11" x14ac:dyDescent="0.35">
      <c r="A1286">
        <v>13640000</v>
      </c>
      <c r="B1286" t="s">
        <v>12188</v>
      </c>
      <c r="C1286">
        <v>6011</v>
      </c>
      <c r="D1286">
        <v>39</v>
      </c>
      <c r="E1286" t="s">
        <v>37</v>
      </c>
      <c r="F1286">
        <v>14000000</v>
      </c>
      <c r="G1286">
        <v>6.9</v>
      </c>
      <c r="H1286">
        <f>Table13[[#This Row],[budget]]-Table13[[#This Row],[gross]]</f>
        <v>360000</v>
      </c>
      <c r="I1286">
        <v>905</v>
      </c>
      <c r="J1286">
        <f>0.00001*Table13[[#This Row],[budget]]</f>
        <v>140</v>
      </c>
      <c r="K1286" s="1">
        <f>0</f>
        <v>0</v>
      </c>
    </row>
    <row r="1287" spans="1:11" x14ac:dyDescent="0.35">
      <c r="A1287">
        <v>14060950</v>
      </c>
      <c r="B1287" t="s">
        <v>12569</v>
      </c>
      <c r="C1287">
        <v>14354</v>
      </c>
      <c r="D1287">
        <v>139</v>
      </c>
      <c r="E1287" t="s">
        <v>37</v>
      </c>
      <c r="F1287">
        <v>12500000</v>
      </c>
      <c r="G1287">
        <v>6.9</v>
      </c>
      <c r="H1287">
        <f>Table13[[#This Row],[budget]]-Table13[[#This Row],[gross]]</f>
        <v>-1560950</v>
      </c>
      <c r="I1287">
        <v>0</v>
      </c>
      <c r="J1287">
        <f>0.00001*Table13[[#This Row],[budget]]</f>
        <v>125.00000000000001</v>
      </c>
      <c r="K1287" s="1">
        <f>0</f>
        <v>0</v>
      </c>
    </row>
    <row r="1288" spans="1:11" x14ac:dyDescent="0.35">
      <c r="A1288">
        <v>72217000</v>
      </c>
      <c r="B1288" t="s">
        <v>12671</v>
      </c>
      <c r="C1288">
        <v>216486</v>
      </c>
      <c r="D1288">
        <v>242</v>
      </c>
      <c r="E1288" t="s">
        <v>37</v>
      </c>
      <c r="F1288">
        <v>12000000</v>
      </c>
      <c r="G1288">
        <v>6.9</v>
      </c>
      <c r="H1288">
        <f>Table13[[#This Row],[budget]]-Table13[[#This Row],[gross]]</f>
        <v>-60217000</v>
      </c>
      <c r="I1288">
        <v>0</v>
      </c>
      <c r="J1288">
        <f>0.00001*Table13[[#This Row],[budget]]</f>
        <v>120.00000000000001</v>
      </c>
      <c r="K1288" s="1">
        <f>0</f>
        <v>0</v>
      </c>
    </row>
    <row r="1289" spans="1:11" x14ac:dyDescent="0.35">
      <c r="A1289">
        <v>18761993</v>
      </c>
      <c r="B1289" t="s">
        <v>12790</v>
      </c>
      <c r="C1289">
        <v>19007</v>
      </c>
      <c r="D1289">
        <v>219</v>
      </c>
      <c r="E1289" t="s">
        <v>37</v>
      </c>
      <c r="F1289">
        <v>9000000</v>
      </c>
      <c r="G1289">
        <v>6.9</v>
      </c>
      <c r="H1289">
        <f>Table13[[#This Row],[budget]]-Table13[[#This Row],[gross]]</f>
        <v>-9761993</v>
      </c>
      <c r="I1289">
        <v>549</v>
      </c>
      <c r="J1289">
        <f>0.00001*Table13[[#This Row],[budget]]</f>
        <v>90.000000000000014</v>
      </c>
      <c r="K1289" s="1">
        <f>0</f>
        <v>0</v>
      </c>
    </row>
    <row r="1290" spans="1:11" x14ac:dyDescent="0.35">
      <c r="A1290">
        <v>38201895</v>
      </c>
      <c r="B1290" t="s">
        <v>13057</v>
      </c>
      <c r="C1290">
        <v>149222</v>
      </c>
      <c r="D1290">
        <v>749</v>
      </c>
      <c r="E1290" t="s">
        <v>37</v>
      </c>
      <c r="F1290">
        <v>10500000</v>
      </c>
      <c r="G1290">
        <v>6.9</v>
      </c>
      <c r="H1290">
        <f>Table13[[#This Row],[budget]]-Table13[[#This Row],[gross]]</f>
        <v>-27701895</v>
      </c>
      <c r="I1290">
        <v>0</v>
      </c>
      <c r="J1290">
        <f>0.00001*Table13[[#This Row],[budget]]</f>
        <v>105.00000000000001</v>
      </c>
      <c r="K1290" s="1">
        <f>0</f>
        <v>0</v>
      </c>
    </row>
    <row r="1291" spans="1:11" x14ac:dyDescent="0.35">
      <c r="A1291">
        <v>18535191</v>
      </c>
      <c r="B1291" t="s">
        <v>13187</v>
      </c>
      <c r="C1291">
        <v>12980</v>
      </c>
      <c r="D1291">
        <v>132</v>
      </c>
      <c r="E1291" t="s">
        <v>37</v>
      </c>
      <c r="F1291">
        <v>14000000</v>
      </c>
      <c r="G1291">
        <v>6.9</v>
      </c>
      <c r="H1291">
        <f>Table13[[#This Row],[budget]]-Table13[[#This Row],[gross]]</f>
        <v>-4535191</v>
      </c>
      <c r="I1291">
        <v>646</v>
      </c>
      <c r="J1291">
        <f>0.00001*Table13[[#This Row],[budget]]</f>
        <v>140</v>
      </c>
      <c r="K1291" s="1">
        <f>0</f>
        <v>0</v>
      </c>
    </row>
    <row r="1292" spans="1:11" x14ac:dyDescent="0.35">
      <c r="A1292">
        <v>85300000</v>
      </c>
      <c r="B1292" t="s">
        <v>13228</v>
      </c>
      <c r="C1292">
        <v>48629</v>
      </c>
      <c r="D1292">
        <v>134</v>
      </c>
      <c r="E1292" t="s">
        <v>37</v>
      </c>
      <c r="F1292">
        <v>10000000</v>
      </c>
      <c r="G1292">
        <v>6.9</v>
      </c>
      <c r="H1292">
        <f>Table13[[#This Row],[budget]]-Table13[[#This Row],[gross]]</f>
        <v>-75300000</v>
      </c>
      <c r="I1292">
        <v>0</v>
      </c>
      <c r="J1292">
        <f>0.00001*Table13[[#This Row],[budget]]</f>
        <v>100.00000000000001</v>
      </c>
      <c r="K1292" s="1">
        <f>0</f>
        <v>0</v>
      </c>
    </row>
    <row r="1293" spans="1:11" x14ac:dyDescent="0.35">
      <c r="A1293">
        <v>40485039</v>
      </c>
      <c r="B1293" t="s">
        <v>13271</v>
      </c>
      <c r="C1293">
        <v>85362</v>
      </c>
      <c r="D1293">
        <v>181</v>
      </c>
      <c r="E1293" t="s">
        <v>37</v>
      </c>
      <c r="F1293">
        <v>10000000</v>
      </c>
      <c r="G1293">
        <v>6.9</v>
      </c>
      <c r="H1293">
        <f>Table13[[#This Row],[budget]]-Table13[[#This Row],[gross]]</f>
        <v>-30485039</v>
      </c>
      <c r="I1293">
        <v>0</v>
      </c>
      <c r="J1293">
        <f>0.00001*Table13[[#This Row],[budget]]</f>
        <v>100.00000000000001</v>
      </c>
      <c r="K1293" s="1">
        <f>0</f>
        <v>0</v>
      </c>
    </row>
    <row r="1294" spans="1:11" x14ac:dyDescent="0.35">
      <c r="A1294">
        <v>33000000</v>
      </c>
      <c r="B1294" t="s">
        <v>13315</v>
      </c>
      <c r="C1294">
        <v>9424</v>
      </c>
      <c r="D1294">
        <v>109</v>
      </c>
      <c r="E1294" t="s">
        <v>37</v>
      </c>
      <c r="F1294">
        <v>10000000</v>
      </c>
      <c r="G1294">
        <v>6.9</v>
      </c>
      <c r="H1294">
        <f>Table13[[#This Row],[budget]]-Table13[[#This Row],[gross]]</f>
        <v>-23000000</v>
      </c>
      <c r="I1294">
        <v>0</v>
      </c>
      <c r="J1294">
        <f>0.00001*Table13[[#This Row],[budget]]</f>
        <v>100.00000000000001</v>
      </c>
      <c r="K1294" s="1">
        <f>0</f>
        <v>0</v>
      </c>
    </row>
    <row r="1295" spans="1:11" x14ac:dyDescent="0.35">
      <c r="A1295">
        <v>1939441</v>
      </c>
      <c r="B1295" t="s">
        <v>13640</v>
      </c>
      <c r="C1295">
        <v>55567</v>
      </c>
      <c r="D1295">
        <v>144</v>
      </c>
      <c r="E1295" t="s">
        <v>37</v>
      </c>
      <c r="F1295">
        <v>10000000</v>
      </c>
      <c r="G1295">
        <v>6.9</v>
      </c>
      <c r="H1295">
        <f>Table13[[#This Row],[budget]]-Table13[[#This Row],[gross]]</f>
        <v>8060559</v>
      </c>
      <c r="I1295">
        <v>20000</v>
      </c>
      <c r="J1295">
        <f>0.00001*Table13[[#This Row],[budget]]</f>
        <v>100.00000000000001</v>
      </c>
      <c r="K1295" s="1">
        <f>0</f>
        <v>0</v>
      </c>
    </row>
    <row r="1296" spans="1:11" x14ac:dyDescent="0.35">
      <c r="A1296">
        <v>43100000</v>
      </c>
      <c r="B1296" t="s">
        <v>13770</v>
      </c>
      <c r="C1296">
        <v>75280</v>
      </c>
      <c r="D1296">
        <v>267</v>
      </c>
      <c r="E1296" t="s">
        <v>37</v>
      </c>
      <c r="F1296">
        <v>9500000</v>
      </c>
      <c r="G1296">
        <v>6.9</v>
      </c>
      <c r="H1296">
        <f>Table13[[#This Row],[budget]]-Table13[[#This Row],[gross]]</f>
        <v>-33600000</v>
      </c>
      <c r="I1296">
        <v>0</v>
      </c>
      <c r="J1296">
        <f>0.00001*Table13[[#This Row],[budget]]</f>
        <v>95.000000000000014</v>
      </c>
      <c r="K1296" s="1">
        <f>0</f>
        <v>0</v>
      </c>
    </row>
    <row r="1297" spans="1:11" x14ac:dyDescent="0.35">
      <c r="A1297">
        <v>29200000</v>
      </c>
      <c r="B1297" t="s">
        <v>13956</v>
      </c>
      <c r="C1297">
        <v>6142</v>
      </c>
      <c r="D1297">
        <v>52</v>
      </c>
      <c r="E1297" t="s">
        <v>37</v>
      </c>
      <c r="F1297">
        <v>8500000</v>
      </c>
      <c r="G1297">
        <v>6.9</v>
      </c>
      <c r="H1297">
        <f>Table13[[#This Row],[budget]]-Table13[[#This Row],[gross]]</f>
        <v>-20700000</v>
      </c>
      <c r="I1297">
        <v>1000</v>
      </c>
      <c r="J1297">
        <f>0.00001*Table13[[#This Row],[budget]]</f>
        <v>85</v>
      </c>
      <c r="K1297" s="1">
        <f>0</f>
        <v>0</v>
      </c>
    </row>
    <row r="1298" spans="1:11" x14ac:dyDescent="0.35">
      <c r="A1298">
        <v>8279017</v>
      </c>
      <c r="B1298" t="s">
        <v>14125</v>
      </c>
      <c r="C1298">
        <v>34191</v>
      </c>
      <c r="D1298">
        <v>339</v>
      </c>
      <c r="E1298" t="s">
        <v>37</v>
      </c>
      <c r="F1298">
        <v>8000000</v>
      </c>
      <c r="G1298">
        <v>6.9</v>
      </c>
      <c r="H1298">
        <f>Table13[[#This Row],[budget]]-Table13[[#This Row],[gross]]</f>
        <v>-279017</v>
      </c>
      <c r="I1298">
        <v>0</v>
      </c>
      <c r="J1298">
        <f>0.00001*Table13[[#This Row],[budget]]</f>
        <v>80</v>
      </c>
      <c r="K1298" s="1">
        <f>0</f>
        <v>0</v>
      </c>
    </row>
    <row r="1299" spans="1:11" x14ac:dyDescent="0.35">
      <c r="A1299">
        <v>1071240</v>
      </c>
      <c r="B1299" t="s">
        <v>14169</v>
      </c>
      <c r="C1299">
        <v>3571</v>
      </c>
      <c r="D1299">
        <v>34</v>
      </c>
      <c r="E1299" t="s">
        <v>37</v>
      </c>
      <c r="F1299">
        <v>8000000</v>
      </c>
      <c r="G1299">
        <v>6.9</v>
      </c>
      <c r="H1299">
        <f>Table13[[#This Row],[budget]]-Table13[[#This Row],[gross]]</f>
        <v>6928760</v>
      </c>
      <c r="I1299">
        <v>429</v>
      </c>
      <c r="J1299">
        <f>0.00001*Table13[[#This Row],[budget]]</f>
        <v>80</v>
      </c>
      <c r="K1299" s="1">
        <f>0</f>
        <v>0</v>
      </c>
    </row>
    <row r="1300" spans="1:11" x14ac:dyDescent="0.35">
      <c r="A1300">
        <v>117190</v>
      </c>
      <c r="B1300" t="s">
        <v>14216</v>
      </c>
      <c r="C1300">
        <v>29994</v>
      </c>
      <c r="D1300">
        <v>86</v>
      </c>
      <c r="E1300" t="s">
        <v>37</v>
      </c>
      <c r="F1300">
        <v>8000000</v>
      </c>
      <c r="G1300">
        <v>6.9</v>
      </c>
      <c r="H1300">
        <f>Table13[[#This Row],[budget]]-Table13[[#This Row],[gross]]</f>
        <v>7882810</v>
      </c>
      <c r="I1300">
        <v>0</v>
      </c>
      <c r="J1300">
        <f>0.00001*Table13[[#This Row],[budget]]</f>
        <v>80</v>
      </c>
      <c r="K1300" s="1">
        <f>0</f>
        <v>0</v>
      </c>
    </row>
    <row r="1301" spans="1:11" x14ac:dyDescent="0.35">
      <c r="A1301">
        <v>671240</v>
      </c>
      <c r="B1301" t="s">
        <v>14241</v>
      </c>
      <c r="C1301">
        <v>23023</v>
      </c>
      <c r="D1301">
        <v>149</v>
      </c>
      <c r="E1301" t="s">
        <v>37</v>
      </c>
      <c r="F1301">
        <v>7900000</v>
      </c>
      <c r="G1301">
        <v>6.9</v>
      </c>
      <c r="H1301">
        <f>Table13[[#This Row],[budget]]-Table13[[#This Row],[gross]]</f>
        <v>7228760</v>
      </c>
      <c r="I1301">
        <v>0</v>
      </c>
      <c r="J1301">
        <f>0.00001*Table13[[#This Row],[budget]]</f>
        <v>79</v>
      </c>
      <c r="K1301" s="1">
        <f>0</f>
        <v>0</v>
      </c>
    </row>
    <row r="1302" spans="1:11" x14ac:dyDescent="0.35">
      <c r="A1302">
        <v>43490057</v>
      </c>
      <c r="B1302" t="s">
        <v>14256</v>
      </c>
      <c r="C1302">
        <v>5275</v>
      </c>
      <c r="D1302">
        <v>30</v>
      </c>
      <c r="E1302" t="s">
        <v>37</v>
      </c>
      <c r="F1302">
        <v>7500000</v>
      </c>
      <c r="G1302">
        <v>6.9</v>
      </c>
      <c r="H1302">
        <f>Table13[[#This Row],[budget]]-Table13[[#This Row],[gross]]</f>
        <v>-35990057</v>
      </c>
      <c r="I1302">
        <v>508</v>
      </c>
      <c r="J1302">
        <f>0.00001*Table13[[#This Row],[budget]]</f>
        <v>75</v>
      </c>
      <c r="K1302" s="1">
        <f>0</f>
        <v>0</v>
      </c>
    </row>
    <row r="1303" spans="1:11" x14ac:dyDescent="0.35">
      <c r="A1303">
        <v>16901126</v>
      </c>
      <c r="B1303" t="s">
        <v>14413</v>
      </c>
      <c r="C1303">
        <v>76267</v>
      </c>
      <c r="D1303">
        <v>687</v>
      </c>
      <c r="E1303" t="s">
        <v>37</v>
      </c>
      <c r="F1303">
        <v>7000000</v>
      </c>
      <c r="G1303">
        <v>6.9</v>
      </c>
      <c r="H1303">
        <f>Table13[[#This Row],[budget]]-Table13[[#This Row],[gross]]</f>
        <v>-9901126</v>
      </c>
      <c r="I1303">
        <v>0</v>
      </c>
      <c r="J1303">
        <f>0.00001*Table13[[#This Row],[budget]]</f>
        <v>70</v>
      </c>
      <c r="K1303" s="1">
        <f>0</f>
        <v>0</v>
      </c>
    </row>
    <row r="1304" spans="1:11" x14ac:dyDescent="0.35">
      <c r="A1304">
        <v>233103</v>
      </c>
      <c r="B1304" t="s">
        <v>14552</v>
      </c>
      <c r="C1304">
        <v>2670</v>
      </c>
      <c r="D1304">
        <v>50</v>
      </c>
      <c r="E1304" t="s">
        <v>37</v>
      </c>
      <c r="F1304">
        <v>7000000</v>
      </c>
      <c r="G1304">
        <v>6.9</v>
      </c>
      <c r="H1304">
        <f>Table13[[#This Row],[budget]]-Table13[[#This Row],[gross]]</f>
        <v>6766897</v>
      </c>
      <c r="I1304">
        <v>311</v>
      </c>
      <c r="J1304">
        <f>0.00001*Table13[[#This Row],[budget]]</f>
        <v>70</v>
      </c>
      <c r="K1304" s="1">
        <f>0</f>
        <v>0</v>
      </c>
    </row>
    <row r="1305" spans="1:11" x14ac:dyDescent="0.35">
      <c r="A1305">
        <v>2268296</v>
      </c>
      <c r="B1305" t="s">
        <v>14660</v>
      </c>
      <c r="C1305">
        <v>41856</v>
      </c>
      <c r="D1305">
        <v>119</v>
      </c>
      <c r="E1305" t="s">
        <v>37</v>
      </c>
      <c r="F1305">
        <v>6500000</v>
      </c>
      <c r="G1305">
        <v>6.9</v>
      </c>
      <c r="H1305">
        <f>Table13[[#This Row],[budget]]-Table13[[#This Row],[gross]]</f>
        <v>4231704</v>
      </c>
      <c r="I1305">
        <v>12000</v>
      </c>
      <c r="J1305">
        <f>0.00001*Table13[[#This Row],[budget]]</f>
        <v>65</v>
      </c>
      <c r="K1305" s="1">
        <f>0</f>
        <v>0</v>
      </c>
    </row>
    <row r="1306" spans="1:11" x14ac:dyDescent="0.35">
      <c r="A1306">
        <v>25047631</v>
      </c>
      <c r="B1306" t="s">
        <v>14739</v>
      </c>
      <c r="C1306">
        <v>6585</v>
      </c>
      <c r="D1306">
        <v>50</v>
      </c>
      <c r="E1306" t="s">
        <v>37</v>
      </c>
      <c r="F1306">
        <v>6000000</v>
      </c>
      <c r="G1306">
        <v>6.9</v>
      </c>
      <c r="H1306">
        <f>Table13[[#This Row],[budget]]-Table13[[#This Row],[gross]]</f>
        <v>-19047631</v>
      </c>
      <c r="I1306">
        <v>990</v>
      </c>
      <c r="J1306">
        <f>0.00001*Table13[[#This Row],[budget]]</f>
        <v>60.000000000000007</v>
      </c>
      <c r="K1306" s="1">
        <f>0</f>
        <v>0</v>
      </c>
    </row>
    <row r="1307" spans="1:11" x14ac:dyDescent="0.35">
      <c r="A1307">
        <v>20400000</v>
      </c>
      <c r="B1307" t="s">
        <v>14763</v>
      </c>
      <c r="C1307">
        <v>6304</v>
      </c>
      <c r="D1307">
        <v>87</v>
      </c>
      <c r="E1307" t="s">
        <v>37</v>
      </c>
      <c r="F1307">
        <v>8000000</v>
      </c>
      <c r="G1307">
        <v>6.9</v>
      </c>
      <c r="H1307">
        <f>Table13[[#This Row],[budget]]-Table13[[#This Row],[gross]]</f>
        <v>-12400000</v>
      </c>
      <c r="I1307">
        <v>403</v>
      </c>
      <c r="J1307">
        <f>0.00001*Table13[[#This Row],[budget]]</f>
        <v>80</v>
      </c>
      <c r="K1307" s="1">
        <f>0</f>
        <v>0</v>
      </c>
    </row>
    <row r="1308" spans="1:11" x14ac:dyDescent="0.35">
      <c r="A1308">
        <v>3064356</v>
      </c>
      <c r="B1308" t="s">
        <v>14942</v>
      </c>
      <c r="C1308">
        <v>3433</v>
      </c>
      <c r="D1308">
        <v>81</v>
      </c>
      <c r="E1308" t="s">
        <v>37</v>
      </c>
      <c r="F1308">
        <v>5600000</v>
      </c>
      <c r="G1308">
        <v>6.9</v>
      </c>
      <c r="H1308">
        <f>Table13[[#This Row],[budget]]-Table13[[#This Row],[gross]]</f>
        <v>2535644</v>
      </c>
      <c r="I1308">
        <v>160</v>
      </c>
      <c r="J1308">
        <f>0.00001*Table13[[#This Row],[budget]]</f>
        <v>56.000000000000007</v>
      </c>
      <c r="K1308" s="1">
        <f>0</f>
        <v>0</v>
      </c>
    </row>
    <row r="1309" spans="1:11" x14ac:dyDescent="0.35">
      <c r="A1309">
        <v>56536016</v>
      </c>
      <c r="B1309" t="s">
        <v>15064</v>
      </c>
      <c r="C1309">
        <v>13523</v>
      </c>
      <c r="D1309">
        <v>95</v>
      </c>
      <c r="E1309" t="s">
        <v>37</v>
      </c>
      <c r="F1309">
        <v>4900000</v>
      </c>
      <c r="G1309">
        <v>6.9</v>
      </c>
      <c r="H1309">
        <f>Table13[[#This Row],[budget]]-Table13[[#This Row],[gross]]</f>
        <v>-51636016</v>
      </c>
      <c r="I1309">
        <v>0</v>
      </c>
      <c r="J1309">
        <f>0.00001*Table13[[#This Row],[budget]]</f>
        <v>49.000000000000007</v>
      </c>
      <c r="K1309" s="1">
        <f>0</f>
        <v>0</v>
      </c>
    </row>
    <row r="1310" spans="1:11" x14ac:dyDescent="0.35">
      <c r="A1310">
        <v>12055108</v>
      </c>
      <c r="B1310" t="s">
        <v>15249</v>
      </c>
      <c r="C1310">
        <v>61151</v>
      </c>
      <c r="D1310">
        <v>134</v>
      </c>
      <c r="E1310" t="s">
        <v>37</v>
      </c>
      <c r="F1310">
        <v>8000000</v>
      </c>
      <c r="G1310">
        <v>6.9</v>
      </c>
      <c r="H1310">
        <f>Table13[[#This Row],[budget]]-Table13[[#This Row],[gross]]</f>
        <v>-4055108</v>
      </c>
      <c r="I1310">
        <v>0</v>
      </c>
      <c r="J1310">
        <f>0.00001*Table13[[#This Row],[budget]]</f>
        <v>80</v>
      </c>
      <c r="K1310" s="1">
        <f>0</f>
        <v>0</v>
      </c>
    </row>
    <row r="1311" spans="1:11" x14ac:dyDescent="0.35">
      <c r="A1311">
        <v>8786715</v>
      </c>
      <c r="B1311" t="s">
        <v>15272</v>
      </c>
      <c r="C1311">
        <v>40274</v>
      </c>
      <c r="D1311">
        <v>324</v>
      </c>
      <c r="E1311" t="s">
        <v>37</v>
      </c>
      <c r="F1311">
        <v>5000000</v>
      </c>
      <c r="G1311">
        <v>6.9</v>
      </c>
      <c r="H1311">
        <f>Table13[[#This Row],[budget]]-Table13[[#This Row],[gross]]</f>
        <v>-3786715</v>
      </c>
      <c r="I1311">
        <v>0</v>
      </c>
      <c r="J1311">
        <f>0.00001*Table13[[#This Row],[budget]]</f>
        <v>50.000000000000007</v>
      </c>
      <c r="K1311" s="1">
        <f>0</f>
        <v>0</v>
      </c>
    </row>
    <row r="1312" spans="1:11" x14ac:dyDescent="0.35">
      <c r="A1312">
        <v>864959</v>
      </c>
      <c r="B1312" t="s">
        <v>15653</v>
      </c>
      <c r="C1312">
        <v>20275</v>
      </c>
      <c r="D1312">
        <v>151</v>
      </c>
      <c r="E1312" t="s">
        <v>37</v>
      </c>
      <c r="F1312">
        <v>4000000</v>
      </c>
      <c r="G1312">
        <v>6.9</v>
      </c>
      <c r="H1312">
        <f>Table13[[#This Row],[budget]]-Table13[[#This Row],[gross]]</f>
        <v>3135041</v>
      </c>
      <c r="I1312">
        <v>0</v>
      </c>
      <c r="J1312">
        <f>0.00001*Table13[[#This Row],[budget]]</f>
        <v>40</v>
      </c>
      <c r="K1312" s="1">
        <f>0</f>
        <v>0</v>
      </c>
    </row>
    <row r="1313" spans="1:11" x14ac:dyDescent="0.35">
      <c r="A1313">
        <v>371897</v>
      </c>
      <c r="B1313" t="s">
        <v>15676</v>
      </c>
      <c r="C1313">
        <v>36494</v>
      </c>
      <c r="D1313">
        <v>118</v>
      </c>
      <c r="E1313" t="s">
        <v>37</v>
      </c>
      <c r="F1313">
        <v>4000000</v>
      </c>
      <c r="G1313">
        <v>6.9</v>
      </c>
      <c r="H1313">
        <f>Table13[[#This Row],[budget]]-Table13[[#This Row],[gross]]</f>
        <v>3628103</v>
      </c>
      <c r="I1313">
        <v>11000</v>
      </c>
      <c r="J1313">
        <f>0.00001*Table13[[#This Row],[budget]]</f>
        <v>40</v>
      </c>
      <c r="K1313" s="1">
        <f>0</f>
        <v>0</v>
      </c>
    </row>
    <row r="1314" spans="1:11" x14ac:dyDescent="0.35">
      <c r="A1314">
        <v>19959</v>
      </c>
      <c r="B1314" t="s">
        <v>15784</v>
      </c>
      <c r="C1314">
        <v>3579</v>
      </c>
      <c r="D1314">
        <v>14</v>
      </c>
      <c r="E1314" t="s">
        <v>37</v>
      </c>
      <c r="F1314">
        <v>3800000</v>
      </c>
      <c r="G1314">
        <v>6.9</v>
      </c>
      <c r="H1314">
        <f>Table13[[#This Row],[budget]]-Table13[[#This Row],[gross]]</f>
        <v>3780041</v>
      </c>
      <c r="I1314">
        <v>0</v>
      </c>
      <c r="J1314">
        <f>0.00001*Table13[[#This Row],[budget]]</f>
        <v>38</v>
      </c>
      <c r="K1314" s="1">
        <f>0</f>
        <v>0</v>
      </c>
    </row>
    <row r="1315" spans="1:11" x14ac:dyDescent="0.35">
      <c r="A1315">
        <v>2706659</v>
      </c>
      <c r="B1315" t="s">
        <v>15787</v>
      </c>
      <c r="C1315">
        <v>17770</v>
      </c>
      <c r="D1315">
        <v>172</v>
      </c>
      <c r="E1315" t="s">
        <v>37</v>
      </c>
      <c r="F1315">
        <v>2000000</v>
      </c>
      <c r="G1315">
        <v>6.9</v>
      </c>
      <c r="H1315">
        <f>Table13[[#This Row],[budget]]-Table13[[#This Row],[gross]]</f>
        <v>-706659</v>
      </c>
      <c r="I1315">
        <v>0</v>
      </c>
      <c r="J1315">
        <f>0.00001*Table13[[#This Row],[budget]]</f>
        <v>20</v>
      </c>
      <c r="K1315" s="1">
        <f>0</f>
        <v>0</v>
      </c>
    </row>
    <row r="1316" spans="1:11" x14ac:dyDescent="0.35">
      <c r="A1316">
        <v>61094903</v>
      </c>
      <c r="B1316" t="s">
        <v>6132</v>
      </c>
      <c r="C1316">
        <v>210548</v>
      </c>
      <c r="D1316">
        <v>332</v>
      </c>
      <c r="E1316" t="s">
        <v>37</v>
      </c>
      <c r="F1316">
        <v>30000000</v>
      </c>
      <c r="G1316">
        <v>6.9</v>
      </c>
      <c r="H1316">
        <f>Table13[[#This Row],[budget]]-Table13[[#This Row],[gross]]</f>
        <v>-31094903</v>
      </c>
      <c r="I1316">
        <v>29000</v>
      </c>
      <c r="J1316">
        <f>0.00001*Table13[[#This Row],[budget]]</f>
        <v>300</v>
      </c>
      <c r="K1316" s="1">
        <f>0</f>
        <v>0</v>
      </c>
    </row>
    <row r="1317" spans="1:11" x14ac:dyDescent="0.35">
      <c r="A1317">
        <v>4170647</v>
      </c>
      <c r="B1317" t="s">
        <v>16042</v>
      </c>
      <c r="C1317">
        <v>14548</v>
      </c>
      <c r="D1317">
        <v>161</v>
      </c>
      <c r="E1317" t="s">
        <v>37</v>
      </c>
      <c r="F1317">
        <v>1900000</v>
      </c>
      <c r="G1317">
        <v>6.9</v>
      </c>
      <c r="H1317">
        <f>Table13[[#This Row],[budget]]-Table13[[#This Row],[gross]]</f>
        <v>-2270647</v>
      </c>
      <c r="I1317">
        <v>1000</v>
      </c>
      <c r="J1317">
        <f>0.00001*Table13[[#This Row],[budget]]</f>
        <v>19</v>
      </c>
      <c r="K1317" s="1">
        <f>0</f>
        <v>0</v>
      </c>
    </row>
    <row r="1318" spans="1:11" x14ac:dyDescent="0.35">
      <c r="A1318">
        <v>2961991</v>
      </c>
      <c r="B1318" t="s">
        <v>16074</v>
      </c>
      <c r="C1318">
        <v>15885</v>
      </c>
      <c r="D1318">
        <v>78</v>
      </c>
      <c r="E1318" t="s">
        <v>37</v>
      </c>
      <c r="F1318">
        <v>3300000</v>
      </c>
      <c r="G1318">
        <v>6.9</v>
      </c>
      <c r="H1318">
        <f>Table13[[#This Row],[budget]]-Table13[[#This Row],[gross]]</f>
        <v>338009</v>
      </c>
      <c r="I1318">
        <v>0</v>
      </c>
      <c r="J1318">
        <f>0.00001*Table13[[#This Row],[budget]]</f>
        <v>33</v>
      </c>
      <c r="K1318" s="1">
        <f>0</f>
        <v>0</v>
      </c>
    </row>
    <row r="1319" spans="1:11" x14ac:dyDescent="0.35">
      <c r="B1319" t="s">
        <v>16214</v>
      </c>
      <c r="C1319">
        <v>5786</v>
      </c>
      <c r="D1319">
        <v>65</v>
      </c>
      <c r="E1319" t="s">
        <v>37</v>
      </c>
      <c r="F1319">
        <v>2686585</v>
      </c>
      <c r="G1319">
        <v>6.9</v>
      </c>
      <c r="H1319">
        <f>Table13[[#This Row],[budget]]-Table13[[#This Row],[gross]]</f>
        <v>2686585</v>
      </c>
      <c r="I1319">
        <v>573</v>
      </c>
      <c r="J1319">
        <f>0.00001*Table13[[#This Row],[budget]]</f>
        <v>26.865850000000002</v>
      </c>
      <c r="K1319" s="1">
        <f>0</f>
        <v>0</v>
      </c>
    </row>
    <row r="1320" spans="1:11" hidden="1" x14ac:dyDescent="0.35">
      <c r="A1320">
        <v>2126511</v>
      </c>
      <c r="B1320" t="s">
        <v>6868</v>
      </c>
      <c r="C1320">
        <v>21912</v>
      </c>
      <c r="D1320">
        <v>45</v>
      </c>
      <c r="E1320" t="s">
        <v>6872</v>
      </c>
      <c r="F1320">
        <v>36000000</v>
      </c>
      <c r="G1320">
        <v>7.2</v>
      </c>
      <c r="H1320">
        <f>Table13[[#This Row],[budget]]-Table13[[#This Row],[gross]]</f>
        <v>33873489</v>
      </c>
      <c r="I1320">
        <v>12000</v>
      </c>
      <c r="J1320">
        <f>0.00001*Table13[[#This Row],[budget]]</f>
        <v>360.00000000000006</v>
      </c>
      <c r="K1320" s="1">
        <f>0</f>
        <v>0</v>
      </c>
    </row>
    <row r="1321" spans="1:11" x14ac:dyDescent="0.35">
      <c r="A1321">
        <v>25809813</v>
      </c>
      <c r="B1321" t="s">
        <v>16251</v>
      </c>
      <c r="C1321">
        <v>50311</v>
      </c>
      <c r="D1321">
        <v>212</v>
      </c>
      <c r="E1321" t="s">
        <v>37</v>
      </c>
      <c r="F1321">
        <v>26000000</v>
      </c>
      <c r="G1321">
        <v>6.9</v>
      </c>
      <c r="H1321">
        <f>Table13[[#This Row],[budget]]-Table13[[#This Row],[gross]]</f>
        <v>190187</v>
      </c>
      <c r="I1321">
        <v>0</v>
      </c>
      <c r="J1321">
        <f>0.00001*Table13[[#This Row],[budget]]</f>
        <v>260</v>
      </c>
      <c r="K1321" s="1">
        <f>0</f>
        <v>0</v>
      </c>
    </row>
    <row r="1322" spans="1:11" x14ac:dyDescent="0.35">
      <c r="A1322">
        <v>14673301</v>
      </c>
      <c r="B1322" t="s">
        <v>16415</v>
      </c>
      <c r="C1322">
        <v>112899</v>
      </c>
      <c r="D1322">
        <v>631</v>
      </c>
      <c r="E1322" t="s">
        <v>37</v>
      </c>
      <c r="F1322">
        <v>2000000</v>
      </c>
      <c r="G1322">
        <v>6.9</v>
      </c>
      <c r="H1322">
        <f>Table13[[#This Row],[budget]]-Table13[[#This Row],[gross]]</f>
        <v>-12673301</v>
      </c>
      <c r="I1322">
        <v>45000</v>
      </c>
      <c r="J1322">
        <f>0.00001*Table13[[#This Row],[budget]]</f>
        <v>20</v>
      </c>
      <c r="K1322" s="1">
        <f>0</f>
        <v>0</v>
      </c>
    </row>
    <row r="1323" spans="1:11" x14ac:dyDescent="0.35">
      <c r="A1323">
        <v>1477002</v>
      </c>
      <c r="B1323" t="s">
        <v>16529</v>
      </c>
      <c r="C1323">
        <v>16645</v>
      </c>
      <c r="D1323">
        <v>72</v>
      </c>
      <c r="E1323" t="s">
        <v>37</v>
      </c>
      <c r="F1323">
        <v>2000000</v>
      </c>
      <c r="G1323">
        <v>6.9</v>
      </c>
      <c r="H1323">
        <f>Table13[[#This Row],[budget]]-Table13[[#This Row],[gross]]</f>
        <v>522998</v>
      </c>
      <c r="I1323">
        <v>0</v>
      </c>
      <c r="J1323">
        <f>0.00001*Table13[[#This Row],[budget]]</f>
        <v>20</v>
      </c>
      <c r="K1323" s="1">
        <f>0</f>
        <v>0</v>
      </c>
    </row>
    <row r="1324" spans="1:11" x14ac:dyDescent="0.35">
      <c r="A1324">
        <v>396035</v>
      </c>
      <c r="B1324" t="s">
        <v>16738</v>
      </c>
      <c r="C1324">
        <v>2725</v>
      </c>
      <c r="D1324">
        <v>48</v>
      </c>
      <c r="E1324" t="s">
        <v>37</v>
      </c>
      <c r="F1324">
        <v>1000000</v>
      </c>
      <c r="G1324">
        <v>6.9</v>
      </c>
      <c r="H1324">
        <f>Table13[[#This Row],[budget]]-Table13[[#This Row],[gross]]</f>
        <v>603965</v>
      </c>
      <c r="I1324">
        <v>305</v>
      </c>
      <c r="J1324">
        <f>0.00001*Table13[[#This Row],[budget]]</f>
        <v>10</v>
      </c>
      <c r="K1324" s="1">
        <f>0</f>
        <v>0</v>
      </c>
    </row>
    <row r="1325" spans="1:11" x14ac:dyDescent="0.35">
      <c r="A1325">
        <v>548712</v>
      </c>
      <c r="B1325" t="s">
        <v>17155</v>
      </c>
      <c r="C1325">
        <v>9233</v>
      </c>
      <c r="D1325">
        <v>126</v>
      </c>
      <c r="E1325" t="s">
        <v>37</v>
      </c>
      <c r="F1325">
        <v>2500000</v>
      </c>
      <c r="G1325">
        <v>6.9</v>
      </c>
      <c r="H1325">
        <f>Table13[[#This Row],[budget]]-Table13[[#This Row],[gross]]</f>
        <v>1951288</v>
      </c>
      <c r="I1325">
        <v>571</v>
      </c>
      <c r="J1325">
        <f>0.00001*Table13[[#This Row],[budget]]</f>
        <v>25.000000000000004</v>
      </c>
      <c r="K1325" s="1">
        <f>0</f>
        <v>0</v>
      </c>
    </row>
    <row r="1326" spans="1:11" x14ac:dyDescent="0.35">
      <c r="A1326">
        <v>6387</v>
      </c>
      <c r="B1326" t="s">
        <v>17235</v>
      </c>
      <c r="C1326">
        <v>4862</v>
      </c>
      <c r="D1326">
        <v>37</v>
      </c>
      <c r="E1326" t="s">
        <v>37</v>
      </c>
      <c r="F1326">
        <v>1000000</v>
      </c>
      <c r="G1326">
        <v>6.9</v>
      </c>
      <c r="H1326">
        <f>Table13[[#This Row],[budget]]-Table13[[#This Row],[gross]]</f>
        <v>993613</v>
      </c>
      <c r="I1326">
        <v>0</v>
      </c>
      <c r="J1326">
        <f>0.00001*Table13[[#This Row],[budget]]</f>
        <v>10</v>
      </c>
      <c r="K1326" s="1">
        <f>0</f>
        <v>0</v>
      </c>
    </row>
    <row r="1327" spans="1:11" x14ac:dyDescent="0.35">
      <c r="A1327">
        <v>5518918</v>
      </c>
      <c r="B1327" t="s">
        <v>17382</v>
      </c>
      <c r="C1327">
        <v>12160</v>
      </c>
      <c r="D1327">
        <v>73</v>
      </c>
      <c r="E1327" t="s">
        <v>37</v>
      </c>
      <c r="F1327">
        <v>750000</v>
      </c>
      <c r="G1327">
        <v>6.9</v>
      </c>
      <c r="H1327">
        <f>Table13[[#This Row],[budget]]-Table13[[#This Row],[gross]]</f>
        <v>-4768918</v>
      </c>
      <c r="I1327">
        <v>307</v>
      </c>
      <c r="J1327">
        <f>0.00001*Table13[[#This Row],[budget]]</f>
        <v>7.5000000000000009</v>
      </c>
      <c r="K1327" s="1">
        <f>0</f>
        <v>0</v>
      </c>
    </row>
    <row r="1328" spans="1:11" x14ac:dyDescent="0.35">
      <c r="A1328">
        <v>44540956</v>
      </c>
      <c r="B1328" t="s">
        <v>17638</v>
      </c>
      <c r="C1328">
        <v>161448</v>
      </c>
      <c r="D1328">
        <v>1473</v>
      </c>
      <c r="E1328" t="s">
        <v>37</v>
      </c>
      <c r="F1328">
        <v>400000</v>
      </c>
      <c r="G1328">
        <v>6.9</v>
      </c>
      <c r="H1328">
        <f>Table13[[#This Row],[budget]]-Table13[[#This Row],[gross]]</f>
        <v>-44140956</v>
      </c>
      <c r="I1328">
        <v>0</v>
      </c>
      <c r="J1328">
        <f>0.00001*Table13[[#This Row],[budget]]</f>
        <v>4</v>
      </c>
      <c r="K1328" s="1">
        <f>0</f>
        <v>0</v>
      </c>
    </row>
    <row r="1329" spans="1:11" x14ac:dyDescent="0.35">
      <c r="A1329">
        <v>4186931</v>
      </c>
      <c r="B1329" t="s">
        <v>17747</v>
      </c>
      <c r="C1329">
        <v>6041</v>
      </c>
      <c r="D1329">
        <v>85</v>
      </c>
      <c r="E1329" t="s">
        <v>37</v>
      </c>
      <c r="F1329">
        <v>250000</v>
      </c>
      <c r="G1329">
        <v>6.9</v>
      </c>
      <c r="H1329">
        <f>Table13[[#This Row],[budget]]-Table13[[#This Row],[gross]]</f>
        <v>-3936931</v>
      </c>
      <c r="I1329">
        <v>169</v>
      </c>
      <c r="J1329">
        <f>0.00001*Table13[[#This Row],[budget]]</f>
        <v>2.5</v>
      </c>
      <c r="K1329" s="1">
        <f>0</f>
        <v>0</v>
      </c>
    </row>
    <row r="1330" spans="1:11" x14ac:dyDescent="0.35">
      <c r="A1330">
        <v>200074175</v>
      </c>
      <c r="B1330" t="s">
        <v>52</v>
      </c>
      <c r="C1330">
        <v>275868</v>
      </c>
      <c r="D1330">
        <v>994</v>
      </c>
      <c r="E1330" t="s">
        <v>37</v>
      </c>
      <c r="F1330">
        <v>245000000</v>
      </c>
      <c r="G1330">
        <v>6.8</v>
      </c>
      <c r="H1330">
        <f>Table13[[#This Row],[budget]]-Table13[[#This Row],[gross]]</f>
        <v>44925825</v>
      </c>
      <c r="I1330">
        <v>85000</v>
      </c>
      <c r="J1330">
        <f>0.00001*Table13[[#This Row],[budget]]</f>
        <v>2450</v>
      </c>
      <c r="K1330" s="1">
        <f>0</f>
        <v>0</v>
      </c>
    </row>
    <row r="1331" spans="1:11" x14ac:dyDescent="0.35">
      <c r="A1331">
        <v>179020854</v>
      </c>
      <c r="B1331" t="s">
        <v>162</v>
      </c>
      <c r="C1331">
        <v>268154</v>
      </c>
      <c r="D1331">
        <v>341</v>
      </c>
      <c r="E1331" t="s">
        <v>37</v>
      </c>
      <c r="F1331">
        <v>225000000</v>
      </c>
      <c r="G1331">
        <v>6.8</v>
      </c>
      <c r="H1331">
        <f>Table13[[#This Row],[budget]]-Table13[[#This Row],[gross]]</f>
        <v>45979146</v>
      </c>
      <c r="I1331">
        <v>40000</v>
      </c>
      <c r="J1331">
        <f>0.00001*Table13[[#This Row],[budget]]</f>
        <v>2250</v>
      </c>
      <c r="K1331" s="1">
        <f>0</f>
        <v>0</v>
      </c>
    </row>
    <row r="1332" spans="1:11" x14ac:dyDescent="0.35">
      <c r="A1332">
        <v>234360014</v>
      </c>
      <c r="B1332" t="s">
        <v>259</v>
      </c>
      <c r="C1332">
        <v>383427</v>
      </c>
      <c r="D1332">
        <v>1912</v>
      </c>
      <c r="E1332" t="s">
        <v>37</v>
      </c>
      <c r="F1332">
        <v>210000000</v>
      </c>
      <c r="G1332">
        <v>6.8</v>
      </c>
      <c r="H1332">
        <f>Table13[[#This Row],[budget]]-Table13[[#This Row],[gross]]</f>
        <v>-24360014</v>
      </c>
      <c r="I1332">
        <v>0</v>
      </c>
      <c r="J1332">
        <f>0.00001*Table13[[#This Row],[budget]]</f>
        <v>2100</v>
      </c>
      <c r="K1332" s="1">
        <f>0</f>
        <v>0</v>
      </c>
    </row>
    <row r="1333" spans="1:11" x14ac:dyDescent="0.35">
      <c r="A1333">
        <v>172051787</v>
      </c>
      <c r="B1333" t="s">
        <v>297</v>
      </c>
      <c r="C1333">
        <v>264183</v>
      </c>
      <c r="D1333">
        <v>665</v>
      </c>
      <c r="E1333" t="s">
        <v>37</v>
      </c>
      <c r="F1333">
        <v>170000000</v>
      </c>
      <c r="G1333">
        <v>6.8</v>
      </c>
      <c r="H1333">
        <f>Table13[[#This Row],[budget]]-Table13[[#This Row],[gross]]</f>
        <v>-2051787</v>
      </c>
      <c r="I1333">
        <v>30000</v>
      </c>
      <c r="J1333">
        <f>0.00001*Table13[[#This Row],[budget]]</f>
        <v>1700.0000000000002</v>
      </c>
      <c r="K1333" s="1">
        <f>0</f>
        <v>0</v>
      </c>
    </row>
    <row r="1334" spans="1:11" x14ac:dyDescent="0.35">
      <c r="A1334">
        <v>137850096</v>
      </c>
      <c r="B1334" t="s">
        <v>429</v>
      </c>
      <c r="C1334">
        <v>72809</v>
      </c>
      <c r="D1334">
        <v>249</v>
      </c>
      <c r="E1334" t="s">
        <v>37</v>
      </c>
      <c r="F1334">
        <v>200000000</v>
      </c>
      <c r="G1334">
        <v>6.8</v>
      </c>
      <c r="H1334">
        <f>Table13[[#This Row],[budget]]-Table13[[#This Row],[gross]]</f>
        <v>62149904</v>
      </c>
      <c r="I1334">
        <v>0</v>
      </c>
      <c r="J1334">
        <f>0.00001*Table13[[#This Row],[budget]]</f>
        <v>2000.0000000000002</v>
      </c>
      <c r="K1334" s="1">
        <f>0</f>
        <v>0</v>
      </c>
    </row>
    <row r="1335" spans="1:11" x14ac:dyDescent="0.35">
      <c r="A1335">
        <v>134518390</v>
      </c>
      <c r="B1335" t="s">
        <v>1089</v>
      </c>
      <c r="C1335">
        <v>326286</v>
      </c>
      <c r="D1335">
        <v>643</v>
      </c>
      <c r="E1335" t="s">
        <v>37</v>
      </c>
      <c r="F1335">
        <v>150000000</v>
      </c>
      <c r="G1335">
        <v>6.8</v>
      </c>
      <c r="H1335">
        <f>Table13[[#This Row],[budget]]-Table13[[#This Row],[gross]]</f>
        <v>15481610</v>
      </c>
      <c r="I1335">
        <v>0</v>
      </c>
      <c r="J1335">
        <f>0.00001*Table13[[#This Row],[budget]]</f>
        <v>1500.0000000000002</v>
      </c>
      <c r="K1335" s="1">
        <f>0</f>
        <v>0</v>
      </c>
    </row>
    <row r="1336" spans="1:11" x14ac:dyDescent="0.35">
      <c r="A1336">
        <v>52792307</v>
      </c>
      <c r="B1336" t="s">
        <v>1096</v>
      </c>
      <c r="C1336">
        <v>12572</v>
      </c>
      <c r="D1336">
        <v>106</v>
      </c>
      <c r="E1336" t="s">
        <v>37</v>
      </c>
      <c r="F1336">
        <v>140000000</v>
      </c>
      <c r="G1336">
        <v>6.8</v>
      </c>
      <c r="H1336">
        <f>Table13[[#This Row],[budget]]-Table13[[#This Row],[gross]]</f>
        <v>87207693</v>
      </c>
      <c r="I1336">
        <v>27000</v>
      </c>
      <c r="J1336">
        <f>0.00001*Table13[[#This Row],[budget]]</f>
        <v>1400.0000000000002</v>
      </c>
      <c r="K1336" s="1">
        <f>0</f>
        <v>0</v>
      </c>
    </row>
    <row r="1337" spans="1:11" x14ac:dyDescent="0.35">
      <c r="A1337">
        <v>58183966</v>
      </c>
      <c r="B1337" t="s">
        <v>1576</v>
      </c>
      <c r="C1337">
        <v>79186</v>
      </c>
      <c r="D1337">
        <v>386</v>
      </c>
      <c r="E1337" t="s">
        <v>37</v>
      </c>
      <c r="F1337">
        <v>107000000</v>
      </c>
      <c r="G1337">
        <v>6.8</v>
      </c>
      <c r="H1337">
        <f>Table13[[#This Row],[budget]]-Table13[[#This Row],[gross]]</f>
        <v>48816034</v>
      </c>
      <c r="I1337">
        <v>0</v>
      </c>
      <c r="J1337">
        <f>0.00001*Table13[[#This Row],[budget]]</f>
        <v>1070</v>
      </c>
      <c r="K1337" s="1">
        <f>0</f>
        <v>0</v>
      </c>
    </row>
    <row r="1338" spans="1:11" x14ac:dyDescent="0.35">
      <c r="A1338">
        <v>77222184</v>
      </c>
      <c r="B1338" t="s">
        <v>1740</v>
      </c>
      <c r="C1338">
        <v>87677</v>
      </c>
      <c r="D1338">
        <v>388</v>
      </c>
      <c r="E1338" t="s">
        <v>37</v>
      </c>
      <c r="F1338">
        <v>100000000</v>
      </c>
      <c r="G1338">
        <v>6.8</v>
      </c>
      <c r="H1338">
        <f>Table13[[#This Row],[budget]]-Table13[[#This Row],[gross]]</f>
        <v>22777816</v>
      </c>
      <c r="I1338">
        <v>11000</v>
      </c>
      <c r="J1338">
        <f>0.00001*Table13[[#This Row],[budget]]</f>
        <v>1000.0000000000001</v>
      </c>
      <c r="K1338" s="1">
        <f>0</f>
        <v>0</v>
      </c>
    </row>
    <row r="1339" spans="1:11" x14ac:dyDescent="0.35">
      <c r="A1339">
        <v>58867694</v>
      </c>
      <c r="B1339" t="s">
        <v>1887</v>
      </c>
      <c r="C1339">
        <v>54077</v>
      </c>
      <c r="D1339">
        <v>112</v>
      </c>
      <c r="E1339" t="s">
        <v>37</v>
      </c>
      <c r="F1339">
        <v>100000000</v>
      </c>
      <c r="G1339">
        <v>6.8</v>
      </c>
      <c r="H1339">
        <f>Table13[[#This Row],[budget]]-Table13[[#This Row],[gross]]</f>
        <v>41132306</v>
      </c>
      <c r="I1339">
        <v>0</v>
      </c>
      <c r="J1339">
        <f>0.00001*Table13[[#This Row],[budget]]</f>
        <v>1000.0000000000001</v>
      </c>
      <c r="K1339" s="1">
        <f>0</f>
        <v>0</v>
      </c>
    </row>
    <row r="1340" spans="1:11" x14ac:dyDescent="0.35">
      <c r="A1340">
        <v>81557479</v>
      </c>
      <c r="B1340" t="s">
        <v>2020</v>
      </c>
      <c r="C1340">
        <v>149947</v>
      </c>
      <c r="D1340">
        <v>326</v>
      </c>
      <c r="E1340" t="s">
        <v>37</v>
      </c>
      <c r="F1340">
        <v>100000000</v>
      </c>
      <c r="G1340">
        <v>6.8</v>
      </c>
      <c r="H1340">
        <f>Table13[[#This Row],[budget]]-Table13[[#This Row],[gross]]</f>
        <v>18442521</v>
      </c>
      <c r="I1340">
        <v>18000</v>
      </c>
      <c r="J1340">
        <f>0.00001*Table13[[#This Row],[budget]]</f>
        <v>1000.0000000000001</v>
      </c>
      <c r="K1340" s="1">
        <f>0</f>
        <v>0</v>
      </c>
    </row>
    <row r="1341" spans="1:11" x14ac:dyDescent="0.35">
      <c r="A1341">
        <v>84037039</v>
      </c>
      <c r="B1341" t="s">
        <v>2099</v>
      </c>
      <c r="C1341">
        <v>72591</v>
      </c>
      <c r="D1341">
        <v>289</v>
      </c>
      <c r="E1341" t="s">
        <v>37</v>
      </c>
      <c r="F1341">
        <v>120000000</v>
      </c>
      <c r="G1341">
        <v>6.8</v>
      </c>
      <c r="H1341">
        <f>Table13[[#This Row],[budget]]-Table13[[#This Row],[gross]]</f>
        <v>35962961</v>
      </c>
      <c r="I1341">
        <v>0</v>
      </c>
      <c r="J1341">
        <f>0.00001*Table13[[#This Row],[budget]]</f>
        <v>1200</v>
      </c>
      <c r="K1341" s="1">
        <f>0</f>
        <v>0</v>
      </c>
    </row>
    <row r="1342" spans="1:11" x14ac:dyDescent="0.35">
      <c r="A1342">
        <v>58220776</v>
      </c>
      <c r="B1342" t="s">
        <v>2194</v>
      </c>
      <c r="C1342">
        <v>87785</v>
      </c>
      <c r="D1342">
        <v>362</v>
      </c>
      <c r="E1342" t="s">
        <v>37</v>
      </c>
      <c r="F1342">
        <v>100000000</v>
      </c>
      <c r="G1342">
        <v>6.8</v>
      </c>
      <c r="H1342">
        <f>Table13[[#This Row],[budget]]-Table13[[#This Row],[gross]]</f>
        <v>41779224</v>
      </c>
      <c r="I1342">
        <v>0</v>
      </c>
      <c r="J1342">
        <f>0.00001*Table13[[#This Row],[budget]]</f>
        <v>1000.0000000000001</v>
      </c>
      <c r="K1342" s="1">
        <f>0</f>
        <v>0</v>
      </c>
    </row>
    <row r="1343" spans="1:11" x14ac:dyDescent="0.35">
      <c r="A1343">
        <v>126149655</v>
      </c>
      <c r="B1343" t="s">
        <v>2287</v>
      </c>
      <c r="C1343">
        <v>166693</v>
      </c>
      <c r="D1343">
        <v>276</v>
      </c>
      <c r="E1343" t="s">
        <v>37</v>
      </c>
      <c r="F1343">
        <v>85000000</v>
      </c>
      <c r="G1343">
        <v>6.8</v>
      </c>
      <c r="H1343">
        <f>Table13[[#This Row],[budget]]-Table13[[#This Row],[gross]]</f>
        <v>-41149655</v>
      </c>
      <c r="I1343">
        <v>19000</v>
      </c>
      <c r="J1343">
        <f>0.00001*Table13[[#This Row],[budget]]</f>
        <v>850.00000000000011</v>
      </c>
      <c r="K1343" s="1">
        <f>0</f>
        <v>0</v>
      </c>
    </row>
    <row r="1344" spans="1:11" x14ac:dyDescent="0.35">
      <c r="A1344">
        <v>155019340</v>
      </c>
      <c r="B1344" t="s">
        <v>2475</v>
      </c>
      <c r="C1344">
        <v>127345</v>
      </c>
      <c r="D1344">
        <v>250</v>
      </c>
      <c r="E1344" t="s">
        <v>37</v>
      </c>
      <c r="F1344">
        <v>80000000</v>
      </c>
      <c r="G1344">
        <v>6.8</v>
      </c>
      <c r="H1344">
        <f>Table13[[#This Row],[budget]]-Table13[[#This Row],[gross]]</f>
        <v>-75019340</v>
      </c>
      <c r="I1344">
        <v>0</v>
      </c>
      <c r="J1344">
        <f>0.00001*Table13[[#This Row],[budget]]</f>
        <v>800.00000000000011</v>
      </c>
      <c r="K1344" s="1">
        <f>0</f>
        <v>0</v>
      </c>
    </row>
    <row r="1345" spans="1:11" x14ac:dyDescent="0.35">
      <c r="A1345">
        <v>101087161</v>
      </c>
      <c r="B1345" t="s">
        <v>2550</v>
      </c>
      <c r="C1345">
        <v>225282</v>
      </c>
      <c r="D1345">
        <v>339</v>
      </c>
      <c r="E1345" t="s">
        <v>37</v>
      </c>
      <c r="F1345">
        <v>75000000</v>
      </c>
      <c r="G1345">
        <v>6.8</v>
      </c>
      <c r="H1345">
        <f>Table13[[#This Row],[budget]]-Table13[[#This Row],[gross]]</f>
        <v>-26087161</v>
      </c>
      <c r="I1345">
        <v>0</v>
      </c>
      <c r="J1345">
        <f>0.00001*Table13[[#This Row],[budget]]</f>
        <v>750.00000000000011</v>
      </c>
      <c r="K1345" s="1">
        <f>0</f>
        <v>0</v>
      </c>
    </row>
    <row r="1346" spans="1:11" x14ac:dyDescent="0.35">
      <c r="A1346">
        <v>323505540</v>
      </c>
      <c r="B1346" t="s">
        <v>2849</v>
      </c>
      <c r="C1346">
        <v>24407</v>
      </c>
      <c r="D1346">
        <v>155</v>
      </c>
      <c r="E1346" t="s">
        <v>37</v>
      </c>
      <c r="F1346">
        <v>75000000</v>
      </c>
      <c r="G1346">
        <v>6.8</v>
      </c>
      <c r="H1346">
        <f>Table13[[#This Row],[budget]]-Table13[[#This Row],[gross]]</f>
        <v>-248505540</v>
      </c>
      <c r="I1346">
        <v>36000</v>
      </c>
      <c r="J1346">
        <f>0.00001*Table13[[#This Row],[budget]]</f>
        <v>750.00000000000011</v>
      </c>
      <c r="K1346" s="1">
        <f>0</f>
        <v>0</v>
      </c>
    </row>
    <row r="1347" spans="1:11" x14ac:dyDescent="0.35">
      <c r="A1347">
        <v>120776832</v>
      </c>
      <c r="B1347" t="s">
        <v>2900</v>
      </c>
      <c r="C1347">
        <v>266103</v>
      </c>
      <c r="D1347">
        <v>456</v>
      </c>
      <c r="E1347" t="s">
        <v>37</v>
      </c>
      <c r="F1347">
        <v>75000000</v>
      </c>
      <c r="G1347">
        <v>6.8</v>
      </c>
      <c r="H1347">
        <f>Table13[[#This Row],[budget]]-Table13[[#This Row],[gross]]</f>
        <v>-45776832</v>
      </c>
      <c r="I1347">
        <v>11000</v>
      </c>
      <c r="J1347">
        <f>0.00001*Table13[[#This Row],[budget]]</f>
        <v>750.00000000000011</v>
      </c>
      <c r="K1347" s="1">
        <f>0</f>
        <v>0</v>
      </c>
    </row>
    <row r="1348" spans="1:11" x14ac:dyDescent="0.35">
      <c r="A1348">
        <v>71069884</v>
      </c>
      <c r="B1348" t="s">
        <v>3402</v>
      </c>
      <c r="C1348">
        <v>101899</v>
      </c>
      <c r="D1348">
        <v>445</v>
      </c>
      <c r="E1348" t="s">
        <v>37</v>
      </c>
      <c r="F1348">
        <v>68000000</v>
      </c>
      <c r="G1348">
        <v>6.8</v>
      </c>
      <c r="H1348">
        <f>Table13[[#This Row],[budget]]-Table13[[#This Row],[gross]]</f>
        <v>-3069884</v>
      </c>
      <c r="I1348">
        <v>0</v>
      </c>
      <c r="J1348">
        <f>0.00001*Table13[[#This Row],[budget]]</f>
        <v>680</v>
      </c>
      <c r="K1348" s="1">
        <f>0</f>
        <v>0</v>
      </c>
    </row>
    <row r="1349" spans="1:11" x14ac:dyDescent="0.35">
      <c r="A1349">
        <v>65000000</v>
      </c>
      <c r="B1349" t="s">
        <v>3733</v>
      </c>
      <c r="C1349">
        <v>43027</v>
      </c>
      <c r="D1349">
        <v>214</v>
      </c>
      <c r="E1349" t="s">
        <v>37</v>
      </c>
      <c r="F1349">
        <v>62000000</v>
      </c>
      <c r="G1349">
        <v>6.8</v>
      </c>
      <c r="H1349">
        <f>Table13[[#This Row],[budget]]-Table13[[#This Row],[gross]]</f>
        <v>-3000000</v>
      </c>
      <c r="I1349">
        <v>0</v>
      </c>
      <c r="J1349">
        <f>0.00001*Table13[[#This Row],[budget]]</f>
        <v>620</v>
      </c>
      <c r="K1349" s="1">
        <f>0</f>
        <v>0</v>
      </c>
    </row>
    <row r="1350" spans="1:11" x14ac:dyDescent="0.35">
      <c r="A1350">
        <v>75530832</v>
      </c>
      <c r="B1350" t="s">
        <v>3874</v>
      </c>
      <c r="C1350">
        <v>97047</v>
      </c>
      <c r="D1350">
        <v>452</v>
      </c>
      <c r="E1350" t="s">
        <v>37</v>
      </c>
      <c r="F1350">
        <v>55000000</v>
      </c>
      <c r="G1350">
        <v>6.8</v>
      </c>
      <c r="H1350">
        <f>Table13[[#This Row],[budget]]-Table13[[#This Row],[gross]]</f>
        <v>-20530832</v>
      </c>
      <c r="I1350">
        <v>0</v>
      </c>
      <c r="J1350">
        <f>0.00001*Table13[[#This Row],[budget]]</f>
        <v>550</v>
      </c>
      <c r="K1350" s="1">
        <f>0</f>
        <v>0</v>
      </c>
    </row>
    <row r="1351" spans="1:11" x14ac:dyDescent="0.35">
      <c r="A1351">
        <v>59035104</v>
      </c>
      <c r="B1351" t="s">
        <v>3951</v>
      </c>
      <c r="C1351">
        <v>244566</v>
      </c>
      <c r="D1351">
        <v>597</v>
      </c>
      <c r="E1351" t="s">
        <v>37</v>
      </c>
      <c r="F1351">
        <v>66000000</v>
      </c>
      <c r="G1351">
        <v>6.8</v>
      </c>
      <c r="H1351">
        <f>Table13[[#This Row],[budget]]-Table13[[#This Row],[gross]]</f>
        <v>6964896</v>
      </c>
      <c r="I1351">
        <v>0</v>
      </c>
      <c r="J1351">
        <f>0.00001*Table13[[#This Row],[budget]]</f>
        <v>660</v>
      </c>
      <c r="K1351" s="1">
        <f>0</f>
        <v>0</v>
      </c>
    </row>
    <row r="1352" spans="1:11" x14ac:dyDescent="0.35">
      <c r="A1352">
        <v>50807639</v>
      </c>
      <c r="B1352" t="s">
        <v>4023</v>
      </c>
      <c r="C1352">
        <v>40883</v>
      </c>
      <c r="D1352">
        <v>122</v>
      </c>
      <c r="E1352" t="s">
        <v>37</v>
      </c>
      <c r="F1352">
        <v>60000000</v>
      </c>
      <c r="G1352">
        <v>6.8</v>
      </c>
      <c r="H1352">
        <f>Table13[[#This Row],[budget]]-Table13[[#This Row],[gross]]</f>
        <v>9192361</v>
      </c>
      <c r="I1352">
        <v>11000</v>
      </c>
      <c r="J1352">
        <f>0.00001*Table13[[#This Row],[budget]]</f>
        <v>600</v>
      </c>
      <c r="K1352" s="1">
        <f>0</f>
        <v>0</v>
      </c>
    </row>
    <row r="1353" spans="1:11" x14ac:dyDescent="0.35">
      <c r="A1353">
        <v>38553833</v>
      </c>
      <c r="B1353" t="s">
        <v>4513</v>
      </c>
      <c r="C1353">
        <v>46239</v>
      </c>
      <c r="D1353">
        <v>155</v>
      </c>
      <c r="E1353" t="s">
        <v>37</v>
      </c>
      <c r="F1353">
        <v>55000000</v>
      </c>
      <c r="G1353">
        <v>6.8</v>
      </c>
      <c r="H1353">
        <f>Table13[[#This Row],[budget]]-Table13[[#This Row],[gross]]</f>
        <v>16446167</v>
      </c>
      <c r="I1353">
        <v>0</v>
      </c>
      <c r="J1353">
        <f>0.00001*Table13[[#This Row],[budget]]</f>
        <v>550</v>
      </c>
      <c r="K1353" s="1">
        <f>0</f>
        <v>0</v>
      </c>
    </row>
    <row r="1354" spans="1:11" x14ac:dyDescent="0.35">
      <c r="A1354">
        <v>108200000</v>
      </c>
      <c r="B1354" t="s">
        <v>4652</v>
      </c>
      <c r="C1354">
        <v>76331</v>
      </c>
      <c r="D1354">
        <v>269</v>
      </c>
      <c r="E1354" t="s">
        <v>37</v>
      </c>
      <c r="F1354">
        <v>54000000</v>
      </c>
      <c r="G1354">
        <v>6.8</v>
      </c>
      <c r="H1354">
        <f>Table13[[#This Row],[budget]]-Table13[[#This Row],[gross]]</f>
        <v>-54200000</v>
      </c>
      <c r="I1354">
        <v>0</v>
      </c>
      <c r="J1354">
        <f>0.00001*Table13[[#This Row],[budget]]</f>
        <v>540</v>
      </c>
      <c r="K1354" s="1">
        <f>0</f>
        <v>0</v>
      </c>
    </row>
    <row r="1355" spans="1:11" x14ac:dyDescent="0.35">
      <c r="A1355">
        <v>97680195</v>
      </c>
      <c r="B1355" t="s">
        <v>4839</v>
      </c>
      <c r="C1355">
        <v>271691</v>
      </c>
      <c r="D1355">
        <v>243</v>
      </c>
      <c r="E1355" t="s">
        <v>37</v>
      </c>
      <c r="F1355">
        <v>70000000</v>
      </c>
      <c r="G1355">
        <v>6.8</v>
      </c>
      <c r="H1355">
        <f>Table13[[#This Row],[budget]]-Table13[[#This Row],[gross]]</f>
        <v>-27680195</v>
      </c>
      <c r="I1355">
        <v>0</v>
      </c>
      <c r="J1355">
        <f>0.00001*Table13[[#This Row],[budget]]</f>
        <v>700.00000000000011</v>
      </c>
      <c r="K1355" s="1">
        <f>0</f>
        <v>0</v>
      </c>
    </row>
    <row r="1356" spans="1:11" x14ac:dyDescent="0.35">
      <c r="A1356">
        <v>9528092</v>
      </c>
      <c r="B1356" t="s">
        <v>5204</v>
      </c>
      <c r="C1356">
        <v>38513</v>
      </c>
      <c r="D1356">
        <v>127</v>
      </c>
      <c r="E1356" t="s">
        <v>37</v>
      </c>
      <c r="F1356">
        <v>22000000</v>
      </c>
      <c r="G1356">
        <v>6.8</v>
      </c>
      <c r="H1356">
        <f>Table13[[#This Row],[budget]]-Table13[[#This Row],[gross]]</f>
        <v>12471908</v>
      </c>
      <c r="I1356">
        <v>9000</v>
      </c>
      <c r="J1356">
        <f>0.00001*Table13[[#This Row],[budget]]</f>
        <v>220.00000000000003</v>
      </c>
      <c r="K1356" s="1">
        <f>0</f>
        <v>0</v>
      </c>
    </row>
    <row r="1357" spans="1:11" x14ac:dyDescent="0.35">
      <c r="A1357">
        <v>95308367</v>
      </c>
      <c r="B1357" t="s">
        <v>5284</v>
      </c>
      <c r="C1357">
        <v>206104</v>
      </c>
      <c r="D1357">
        <v>850</v>
      </c>
      <c r="E1357" t="s">
        <v>37</v>
      </c>
      <c r="F1357">
        <v>48000000</v>
      </c>
      <c r="G1357">
        <v>6.8</v>
      </c>
      <c r="H1357">
        <f>Table13[[#This Row],[budget]]-Table13[[#This Row],[gross]]</f>
        <v>-47308367</v>
      </c>
      <c r="I1357">
        <v>0</v>
      </c>
      <c r="J1357">
        <f>0.00001*Table13[[#This Row],[budget]]</f>
        <v>480.00000000000006</v>
      </c>
      <c r="K1357" s="1">
        <f>0</f>
        <v>0</v>
      </c>
    </row>
    <row r="1358" spans="1:11" x14ac:dyDescent="0.35">
      <c r="A1358">
        <v>69304264</v>
      </c>
      <c r="B1358" t="s">
        <v>5355</v>
      </c>
      <c r="C1358">
        <v>73068</v>
      </c>
      <c r="D1358">
        <v>419</v>
      </c>
      <c r="E1358" t="s">
        <v>37</v>
      </c>
      <c r="F1358">
        <v>48000000</v>
      </c>
      <c r="G1358">
        <v>6.8</v>
      </c>
      <c r="H1358">
        <f>Table13[[#This Row],[budget]]-Table13[[#This Row],[gross]]</f>
        <v>-21304264</v>
      </c>
      <c r="I1358">
        <v>0</v>
      </c>
      <c r="J1358">
        <f>0.00001*Table13[[#This Row],[budget]]</f>
        <v>480.00000000000006</v>
      </c>
      <c r="K1358" s="1">
        <f>0</f>
        <v>0</v>
      </c>
    </row>
    <row r="1359" spans="1:11" x14ac:dyDescent="0.35">
      <c r="A1359">
        <v>181395380</v>
      </c>
      <c r="B1359" t="s">
        <v>5401</v>
      </c>
      <c r="C1359">
        <v>220392</v>
      </c>
      <c r="D1359">
        <v>243</v>
      </c>
      <c r="E1359" t="s">
        <v>37</v>
      </c>
      <c r="F1359">
        <v>45000000</v>
      </c>
      <c r="G1359">
        <v>6.8</v>
      </c>
      <c r="H1359">
        <f>Table13[[#This Row],[budget]]-Table13[[#This Row],[gross]]</f>
        <v>-136395380</v>
      </c>
      <c r="I1359">
        <v>0</v>
      </c>
      <c r="J1359">
        <f>0.00001*Table13[[#This Row],[budget]]</f>
        <v>450.00000000000006</v>
      </c>
      <c r="K1359" s="1">
        <f>0</f>
        <v>0</v>
      </c>
    </row>
    <row r="1360" spans="1:11" x14ac:dyDescent="0.35">
      <c r="A1360">
        <v>31598308</v>
      </c>
      <c r="B1360" t="s">
        <v>5518</v>
      </c>
      <c r="C1360">
        <v>124765</v>
      </c>
      <c r="D1360">
        <v>541</v>
      </c>
      <c r="E1360" t="s">
        <v>37</v>
      </c>
      <c r="F1360">
        <v>35000000</v>
      </c>
      <c r="G1360">
        <v>6.8</v>
      </c>
      <c r="H1360">
        <f>Table13[[#This Row],[budget]]-Table13[[#This Row],[gross]]</f>
        <v>3401692</v>
      </c>
      <c r="I1360">
        <v>0</v>
      </c>
      <c r="J1360">
        <f>0.00001*Table13[[#This Row],[budget]]</f>
        <v>350.00000000000006</v>
      </c>
      <c r="K1360" s="1">
        <f>0</f>
        <v>0</v>
      </c>
    </row>
    <row r="1361" spans="1:11" x14ac:dyDescent="0.35">
      <c r="A1361">
        <v>51019112</v>
      </c>
      <c r="B1361" t="s">
        <v>5538</v>
      </c>
      <c r="C1361">
        <v>155745</v>
      </c>
      <c r="D1361">
        <v>1053</v>
      </c>
      <c r="E1361" t="s">
        <v>37</v>
      </c>
      <c r="F1361">
        <v>50000000</v>
      </c>
      <c r="G1361">
        <v>6.8</v>
      </c>
      <c r="H1361">
        <f>Table13[[#This Row],[budget]]-Table13[[#This Row],[gross]]</f>
        <v>-1019112</v>
      </c>
      <c r="I1361">
        <v>10000</v>
      </c>
      <c r="J1361">
        <f>0.00001*Table13[[#This Row],[budget]]</f>
        <v>500.00000000000006</v>
      </c>
      <c r="K1361" s="1">
        <f>0</f>
        <v>0</v>
      </c>
    </row>
    <row r="1362" spans="1:11" x14ac:dyDescent="0.35">
      <c r="A1362">
        <v>19719930</v>
      </c>
      <c r="B1362" t="s">
        <v>5633</v>
      </c>
      <c r="C1362">
        <v>42621</v>
      </c>
      <c r="D1362">
        <v>531</v>
      </c>
      <c r="E1362" t="s">
        <v>37</v>
      </c>
      <c r="F1362">
        <v>45000000</v>
      </c>
      <c r="G1362">
        <v>6.8</v>
      </c>
      <c r="H1362">
        <f>Table13[[#This Row],[budget]]-Table13[[#This Row],[gross]]</f>
        <v>25280070</v>
      </c>
      <c r="I1362">
        <v>0</v>
      </c>
      <c r="J1362">
        <f>0.00001*Table13[[#This Row],[budget]]</f>
        <v>450.00000000000006</v>
      </c>
      <c r="K1362" s="1">
        <f>0</f>
        <v>0</v>
      </c>
    </row>
    <row r="1363" spans="1:11" x14ac:dyDescent="0.35">
      <c r="A1363">
        <v>1500000</v>
      </c>
      <c r="B1363" t="s">
        <v>5741</v>
      </c>
      <c r="C1363">
        <v>9830</v>
      </c>
      <c r="D1363">
        <v>189</v>
      </c>
      <c r="E1363" t="s">
        <v>37</v>
      </c>
      <c r="F1363">
        <v>44000000</v>
      </c>
      <c r="G1363">
        <v>6.8</v>
      </c>
      <c r="H1363">
        <f>Table13[[#This Row],[budget]]-Table13[[#This Row],[gross]]</f>
        <v>42500000</v>
      </c>
      <c r="I1363">
        <v>1000</v>
      </c>
      <c r="J1363">
        <f>0.00001*Table13[[#This Row],[budget]]</f>
        <v>440.00000000000006</v>
      </c>
      <c r="K1363" s="1">
        <f>0</f>
        <v>0</v>
      </c>
    </row>
    <row r="1364" spans="1:11" x14ac:dyDescent="0.35">
      <c r="A1364">
        <v>62318875</v>
      </c>
      <c r="B1364" t="s">
        <v>5745</v>
      </c>
      <c r="C1364">
        <v>156225</v>
      </c>
      <c r="D1364">
        <v>502</v>
      </c>
      <c r="E1364" t="s">
        <v>37</v>
      </c>
      <c r="F1364">
        <v>50000000</v>
      </c>
      <c r="G1364">
        <v>6.8</v>
      </c>
      <c r="H1364">
        <f>Table13[[#This Row],[budget]]-Table13[[#This Row],[gross]]</f>
        <v>-12318875</v>
      </c>
      <c r="I1364">
        <v>0</v>
      </c>
      <c r="J1364">
        <f>0.00001*Table13[[#This Row],[budget]]</f>
        <v>500.00000000000006</v>
      </c>
      <c r="K1364" s="1">
        <f>0</f>
        <v>0</v>
      </c>
    </row>
    <row r="1365" spans="1:11" x14ac:dyDescent="0.35">
      <c r="A1365">
        <v>158348400</v>
      </c>
      <c r="B1365" t="s">
        <v>5772</v>
      </c>
      <c r="C1365">
        <v>88844</v>
      </c>
      <c r="D1365">
        <v>142</v>
      </c>
      <c r="E1365" t="s">
        <v>37</v>
      </c>
      <c r="F1365">
        <v>42000000</v>
      </c>
      <c r="G1365">
        <v>6.8</v>
      </c>
      <c r="H1365">
        <f>Table13[[#This Row],[budget]]-Table13[[#This Row],[gross]]</f>
        <v>-116348400</v>
      </c>
      <c r="I1365">
        <v>0</v>
      </c>
      <c r="J1365">
        <f>0.00001*Table13[[#This Row],[budget]]</f>
        <v>420.00000000000006</v>
      </c>
      <c r="K1365" s="1">
        <f>0</f>
        <v>0</v>
      </c>
    </row>
    <row r="1366" spans="1:11" x14ac:dyDescent="0.35">
      <c r="A1366">
        <v>52320979</v>
      </c>
      <c r="B1366" t="s">
        <v>6173</v>
      </c>
      <c r="C1366">
        <v>114321</v>
      </c>
      <c r="D1366">
        <v>548</v>
      </c>
      <c r="E1366" t="s">
        <v>37</v>
      </c>
      <c r="F1366">
        <v>40000000</v>
      </c>
      <c r="G1366">
        <v>6.8</v>
      </c>
      <c r="H1366">
        <f>Table13[[#This Row],[budget]]-Table13[[#This Row],[gross]]</f>
        <v>-12320979</v>
      </c>
      <c r="I1366">
        <v>0</v>
      </c>
      <c r="J1366">
        <f>0.00001*Table13[[#This Row],[budget]]</f>
        <v>400.00000000000006</v>
      </c>
      <c r="K1366" s="1">
        <f>0</f>
        <v>0</v>
      </c>
    </row>
    <row r="1367" spans="1:11" x14ac:dyDescent="0.35">
      <c r="A1367">
        <v>10326062</v>
      </c>
      <c r="B1367" t="s">
        <v>6489</v>
      </c>
      <c r="C1367">
        <v>121432</v>
      </c>
      <c r="D1367">
        <v>310</v>
      </c>
      <c r="E1367" t="s">
        <v>37</v>
      </c>
      <c r="F1367">
        <v>33000000</v>
      </c>
      <c r="G1367">
        <v>6.8</v>
      </c>
      <c r="H1367">
        <f>Table13[[#This Row],[budget]]-Table13[[#This Row],[gross]]</f>
        <v>22673938</v>
      </c>
      <c r="I1367">
        <v>10000</v>
      </c>
      <c r="J1367">
        <f>0.00001*Table13[[#This Row],[budget]]</f>
        <v>330</v>
      </c>
      <c r="K1367" s="1">
        <f>0</f>
        <v>0</v>
      </c>
    </row>
    <row r="1368" spans="1:11" x14ac:dyDescent="0.35">
      <c r="A1368">
        <v>14378353</v>
      </c>
      <c r="B1368" t="s">
        <v>6837</v>
      </c>
      <c r="C1368">
        <v>12375</v>
      </c>
      <c r="D1368">
        <v>194</v>
      </c>
      <c r="E1368" t="s">
        <v>37</v>
      </c>
      <c r="F1368">
        <v>36000000</v>
      </c>
      <c r="G1368">
        <v>6.8</v>
      </c>
      <c r="H1368">
        <f>Table13[[#This Row],[budget]]-Table13[[#This Row],[gross]]</f>
        <v>21621647</v>
      </c>
      <c r="I1368">
        <v>846</v>
      </c>
      <c r="J1368">
        <f>0.00001*Table13[[#This Row],[budget]]</f>
        <v>360.00000000000006</v>
      </c>
      <c r="K1368" s="1">
        <f>0</f>
        <v>0</v>
      </c>
    </row>
    <row r="1369" spans="1:11" x14ac:dyDescent="0.35">
      <c r="A1369">
        <v>124732962</v>
      </c>
      <c r="B1369" t="s">
        <v>6906</v>
      </c>
      <c r="C1369">
        <v>286178</v>
      </c>
      <c r="D1369">
        <v>631</v>
      </c>
      <c r="E1369" t="s">
        <v>37</v>
      </c>
      <c r="F1369">
        <v>35000000</v>
      </c>
      <c r="G1369">
        <v>6.8</v>
      </c>
      <c r="H1369">
        <f>Table13[[#This Row],[budget]]-Table13[[#This Row],[gross]]</f>
        <v>-89732962</v>
      </c>
      <c r="I1369">
        <v>0</v>
      </c>
      <c r="J1369">
        <f>0.00001*Table13[[#This Row],[budget]]</f>
        <v>350.00000000000006</v>
      </c>
      <c r="K1369" s="1">
        <f>0</f>
        <v>0</v>
      </c>
    </row>
    <row r="1370" spans="1:11" x14ac:dyDescent="0.35">
      <c r="A1370">
        <v>81159365</v>
      </c>
      <c r="B1370" t="s">
        <v>6923</v>
      </c>
      <c r="C1370">
        <v>191470</v>
      </c>
      <c r="D1370">
        <v>278</v>
      </c>
      <c r="E1370" t="s">
        <v>37</v>
      </c>
      <c r="F1370">
        <v>35000000</v>
      </c>
      <c r="G1370">
        <v>6.8</v>
      </c>
      <c r="H1370">
        <f>Table13[[#This Row],[budget]]-Table13[[#This Row],[gross]]</f>
        <v>-46159365</v>
      </c>
      <c r="I1370">
        <v>0</v>
      </c>
      <c r="J1370">
        <f>0.00001*Table13[[#This Row],[budget]]</f>
        <v>350.00000000000006</v>
      </c>
      <c r="K1370" s="1">
        <f>0</f>
        <v>0</v>
      </c>
    </row>
    <row r="1371" spans="1:11" x14ac:dyDescent="0.35">
      <c r="A1371">
        <v>31598308</v>
      </c>
      <c r="B1371" t="s">
        <v>5518</v>
      </c>
      <c r="C1371">
        <v>124765</v>
      </c>
      <c r="D1371">
        <v>541</v>
      </c>
      <c r="E1371" t="s">
        <v>37</v>
      </c>
      <c r="F1371">
        <v>35000000</v>
      </c>
      <c r="G1371">
        <v>6.8</v>
      </c>
      <c r="H1371">
        <f>Table13[[#This Row],[budget]]-Table13[[#This Row],[gross]]</f>
        <v>3401692</v>
      </c>
      <c r="I1371">
        <v>0</v>
      </c>
      <c r="J1371">
        <f>0.00001*Table13[[#This Row],[budget]]</f>
        <v>350.00000000000006</v>
      </c>
      <c r="K1371" s="1">
        <f>0</f>
        <v>0</v>
      </c>
    </row>
    <row r="1372" spans="1:11" x14ac:dyDescent="0.35">
      <c r="A1372">
        <v>37617947</v>
      </c>
      <c r="B1372" t="s">
        <v>7085</v>
      </c>
      <c r="C1372">
        <v>8143</v>
      </c>
      <c r="D1372">
        <v>203</v>
      </c>
      <c r="E1372" t="s">
        <v>37</v>
      </c>
      <c r="F1372">
        <v>30000000</v>
      </c>
      <c r="G1372">
        <v>6.8</v>
      </c>
      <c r="H1372">
        <f>Table13[[#This Row],[budget]]-Table13[[#This Row],[gross]]</f>
        <v>-7617947</v>
      </c>
      <c r="I1372">
        <v>0</v>
      </c>
      <c r="J1372">
        <f>0.00001*Table13[[#This Row],[budget]]</f>
        <v>300</v>
      </c>
      <c r="K1372" s="1">
        <f>0</f>
        <v>0</v>
      </c>
    </row>
    <row r="1373" spans="1:11" x14ac:dyDescent="0.35">
      <c r="A1373">
        <v>11405825</v>
      </c>
      <c r="B1373" t="s">
        <v>7237</v>
      </c>
      <c r="C1373">
        <v>28542</v>
      </c>
      <c r="D1373">
        <v>208</v>
      </c>
      <c r="E1373" t="s">
        <v>37</v>
      </c>
      <c r="F1373">
        <v>35000000</v>
      </c>
      <c r="G1373">
        <v>6.8</v>
      </c>
      <c r="H1373">
        <f>Table13[[#This Row],[budget]]-Table13[[#This Row],[gross]]</f>
        <v>23594175</v>
      </c>
      <c r="I1373">
        <v>0</v>
      </c>
      <c r="J1373">
        <f>0.00001*Table13[[#This Row],[budget]]</f>
        <v>350.00000000000006</v>
      </c>
      <c r="K1373" s="1">
        <f>0</f>
        <v>0</v>
      </c>
    </row>
    <row r="1374" spans="1:11" x14ac:dyDescent="0.35">
      <c r="A1374">
        <v>630779</v>
      </c>
      <c r="B1374" t="s">
        <v>7317</v>
      </c>
      <c r="C1374">
        <v>11101</v>
      </c>
      <c r="D1374">
        <v>159</v>
      </c>
      <c r="E1374" t="s">
        <v>37</v>
      </c>
      <c r="F1374">
        <v>35000000</v>
      </c>
      <c r="G1374">
        <v>6.8</v>
      </c>
      <c r="H1374">
        <f>Table13[[#This Row],[budget]]-Table13[[#This Row],[gross]]</f>
        <v>34369221</v>
      </c>
      <c r="I1374">
        <v>633</v>
      </c>
      <c r="J1374">
        <f>0.00001*Table13[[#This Row],[budget]]</f>
        <v>350.00000000000006</v>
      </c>
      <c r="K1374" s="1">
        <f>0</f>
        <v>0</v>
      </c>
    </row>
    <row r="1375" spans="1:11" x14ac:dyDescent="0.35">
      <c r="A1375">
        <v>102413606</v>
      </c>
      <c r="B1375" t="s">
        <v>7325</v>
      </c>
      <c r="C1375">
        <v>310903</v>
      </c>
      <c r="D1375">
        <v>524</v>
      </c>
      <c r="E1375" t="s">
        <v>37</v>
      </c>
      <c r="F1375">
        <v>34000000</v>
      </c>
      <c r="G1375">
        <v>6.8</v>
      </c>
      <c r="H1375">
        <f>Table13[[#This Row],[budget]]-Table13[[#This Row],[gross]]</f>
        <v>-68413606</v>
      </c>
      <c r="I1375">
        <v>38000</v>
      </c>
      <c r="J1375">
        <f>0.00001*Table13[[#This Row],[budget]]</f>
        <v>340</v>
      </c>
      <c r="K1375" s="1">
        <f>0</f>
        <v>0</v>
      </c>
    </row>
    <row r="1376" spans="1:11" x14ac:dyDescent="0.35">
      <c r="A1376">
        <v>4280577</v>
      </c>
      <c r="B1376" t="s">
        <v>7425</v>
      </c>
      <c r="C1376">
        <v>50919</v>
      </c>
      <c r="D1376">
        <v>114</v>
      </c>
      <c r="E1376" t="s">
        <v>37</v>
      </c>
      <c r="F1376">
        <v>10000000</v>
      </c>
      <c r="G1376">
        <v>6.8</v>
      </c>
      <c r="H1376">
        <f>Table13[[#This Row],[budget]]-Table13[[#This Row],[gross]]</f>
        <v>5719423</v>
      </c>
      <c r="I1376">
        <v>0</v>
      </c>
      <c r="J1376">
        <f>0.00001*Table13[[#This Row],[budget]]</f>
        <v>100.00000000000001</v>
      </c>
      <c r="K1376" s="1">
        <f>0</f>
        <v>0</v>
      </c>
    </row>
    <row r="1377" spans="1:11" x14ac:dyDescent="0.35">
      <c r="A1377">
        <v>169076745</v>
      </c>
      <c r="B1377" t="s">
        <v>7475</v>
      </c>
      <c r="C1377">
        <v>218711</v>
      </c>
      <c r="D1377">
        <v>485</v>
      </c>
      <c r="E1377" t="s">
        <v>37</v>
      </c>
      <c r="F1377">
        <v>32500000</v>
      </c>
      <c r="G1377">
        <v>6.8</v>
      </c>
      <c r="H1377">
        <f>Table13[[#This Row],[budget]]-Table13[[#This Row],[gross]]</f>
        <v>-136576745</v>
      </c>
      <c r="I1377">
        <v>27000</v>
      </c>
      <c r="J1377">
        <f>0.00001*Table13[[#This Row],[budget]]</f>
        <v>325</v>
      </c>
      <c r="K1377" s="1">
        <f>0</f>
        <v>0</v>
      </c>
    </row>
    <row r="1378" spans="1:11" x14ac:dyDescent="0.35">
      <c r="A1378">
        <v>16640210</v>
      </c>
      <c r="B1378" t="s">
        <v>7549</v>
      </c>
      <c r="C1378">
        <v>53028</v>
      </c>
      <c r="D1378">
        <v>382</v>
      </c>
      <c r="E1378" t="s">
        <v>37</v>
      </c>
      <c r="F1378">
        <v>55000000</v>
      </c>
      <c r="G1378">
        <v>6.8</v>
      </c>
      <c r="H1378">
        <f>Table13[[#This Row],[budget]]-Table13[[#This Row],[gross]]</f>
        <v>38359790</v>
      </c>
      <c r="I1378">
        <v>0</v>
      </c>
      <c r="J1378">
        <f>0.00001*Table13[[#This Row],[budget]]</f>
        <v>550</v>
      </c>
      <c r="K1378" s="1">
        <f>0</f>
        <v>0</v>
      </c>
    </row>
    <row r="1379" spans="1:11" x14ac:dyDescent="0.35">
      <c r="A1379">
        <v>125014030</v>
      </c>
      <c r="B1379" t="s">
        <v>7658</v>
      </c>
      <c r="C1379">
        <v>145852</v>
      </c>
      <c r="D1379">
        <v>164</v>
      </c>
      <c r="E1379" t="s">
        <v>37</v>
      </c>
      <c r="F1379">
        <v>30000000</v>
      </c>
      <c r="G1379">
        <v>6.8</v>
      </c>
      <c r="H1379">
        <f>Table13[[#This Row],[budget]]-Table13[[#This Row],[gross]]</f>
        <v>-95014030</v>
      </c>
      <c r="I1379">
        <v>32000</v>
      </c>
      <c r="J1379">
        <f>0.00001*Table13[[#This Row],[budget]]</f>
        <v>300</v>
      </c>
      <c r="K1379" s="1">
        <f>0</f>
        <v>0</v>
      </c>
    </row>
    <row r="1380" spans="1:11" x14ac:dyDescent="0.35">
      <c r="A1380">
        <v>113502246</v>
      </c>
      <c r="B1380" t="s">
        <v>7678</v>
      </c>
      <c r="C1380">
        <v>96607</v>
      </c>
      <c r="D1380">
        <v>125</v>
      </c>
      <c r="E1380" t="s">
        <v>37</v>
      </c>
      <c r="F1380">
        <v>38000000</v>
      </c>
      <c r="G1380">
        <v>6.8</v>
      </c>
      <c r="H1380">
        <f>Table13[[#This Row],[budget]]-Table13[[#This Row],[gross]]</f>
        <v>-75502246</v>
      </c>
      <c r="I1380">
        <v>5000</v>
      </c>
      <c r="J1380">
        <f>0.00001*Table13[[#This Row],[budget]]</f>
        <v>380.00000000000006</v>
      </c>
      <c r="K1380" s="1">
        <f>0</f>
        <v>0</v>
      </c>
    </row>
    <row r="1381" spans="1:11" x14ac:dyDescent="0.35">
      <c r="A1381">
        <v>66600000</v>
      </c>
      <c r="B1381" t="s">
        <v>7769</v>
      </c>
      <c r="C1381">
        <v>94435</v>
      </c>
      <c r="D1381">
        <v>182</v>
      </c>
      <c r="E1381" t="s">
        <v>37</v>
      </c>
      <c r="F1381">
        <v>30000000</v>
      </c>
      <c r="G1381">
        <v>6.8</v>
      </c>
      <c r="H1381">
        <f>Table13[[#This Row],[budget]]-Table13[[#This Row],[gross]]</f>
        <v>-36600000</v>
      </c>
      <c r="I1381">
        <v>5000</v>
      </c>
      <c r="J1381">
        <f>0.00001*Table13[[#This Row],[budget]]</f>
        <v>300</v>
      </c>
      <c r="K1381" s="1">
        <f>0</f>
        <v>0</v>
      </c>
    </row>
    <row r="1382" spans="1:11" x14ac:dyDescent="0.35">
      <c r="A1382">
        <v>40247512</v>
      </c>
      <c r="B1382" t="s">
        <v>7942</v>
      </c>
      <c r="C1382">
        <v>159198</v>
      </c>
      <c r="D1382">
        <v>438</v>
      </c>
      <c r="E1382" t="s">
        <v>37</v>
      </c>
      <c r="F1382">
        <v>30000000</v>
      </c>
      <c r="G1382">
        <v>6.8</v>
      </c>
      <c r="H1382">
        <f>Table13[[#This Row],[budget]]-Table13[[#This Row],[gross]]</f>
        <v>-10247512</v>
      </c>
      <c r="I1382">
        <v>38000</v>
      </c>
      <c r="J1382">
        <f>0.00001*Table13[[#This Row],[budget]]</f>
        <v>300</v>
      </c>
      <c r="K1382" s="1">
        <f>0</f>
        <v>0</v>
      </c>
    </row>
    <row r="1383" spans="1:11" x14ac:dyDescent="0.35">
      <c r="A1383">
        <v>26525834</v>
      </c>
      <c r="B1383" t="s">
        <v>7995</v>
      </c>
      <c r="C1383">
        <v>21998</v>
      </c>
      <c r="D1383">
        <v>227</v>
      </c>
      <c r="E1383" t="s">
        <v>37</v>
      </c>
      <c r="F1383">
        <v>30000000</v>
      </c>
      <c r="G1383">
        <v>6.8</v>
      </c>
      <c r="H1383">
        <f>Table13[[#This Row],[budget]]-Table13[[#This Row],[gross]]</f>
        <v>3474166</v>
      </c>
      <c r="I1383">
        <v>0</v>
      </c>
      <c r="J1383">
        <f>0.00001*Table13[[#This Row],[budget]]</f>
        <v>300</v>
      </c>
      <c r="K1383" s="1">
        <f>0</f>
        <v>0</v>
      </c>
    </row>
    <row r="1384" spans="1:11" x14ac:dyDescent="0.35">
      <c r="A1384">
        <v>7689458</v>
      </c>
      <c r="B1384" t="s">
        <v>8162</v>
      </c>
      <c r="C1384">
        <v>126307</v>
      </c>
      <c r="D1384">
        <v>210</v>
      </c>
      <c r="E1384" t="s">
        <v>37</v>
      </c>
      <c r="F1384">
        <v>40000000</v>
      </c>
      <c r="G1384">
        <v>6.8</v>
      </c>
      <c r="H1384">
        <f>Table13[[#This Row],[budget]]-Table13[[#This Row],[gross]]</f>
        <v>32310542</v>
      </c>
      <c r="I1384">
        <v>19000</v>
      </c>
      <c r="J1384">
        <f>0.00001*Table13[[#This Row],[budget]]</f>
        <v>400.00000000000006</v>
      </c>
      <c r="K1384" s="1">
        <f>0</f>
        <v>0</v>
      </c>
    </row>
    <row r="1385" spans="1:11" x14ac:dyDescent="0.35">
      <c r="A1385">
        <v>537580</v>
      </c>
      <c r="B1385" t="s">
        <v>8226</v>
      </c>
      <c r="C1385">
        <v>52972</v>
      </c>
      <c r="D1385">
        <v>124</v>
      </c>
      <c r="E1385" t="s">
        <v>37</v>
      </c>
      <c r="F1385">
        <v>30000000</v>
      </c>
      <c r="G1385">
        <v>6.8</v>
      </c>
      <c r="H1385">
        <f>Table13[[#This Row],[budget]]-Table13[[#This Row],[gross]]</f>
        <v>29462420</v>
      </c>
      <c r="I1385">
        <v>21000</v>
      </c>
      <c r="J1385">
        <f>0.00001*Table13[[#This Row],[budget]]</f>
        <v>300</v>
      </c>
      <c r="K1385" s="1">
        <f>0</f>
        <v>0</v>
      </c>
    </row>
    <row r="1386" spans="1:11" x14ac:dyDescent="0.35">
      <c r="A1386">
        <v>62300000</v>
      </c>
      <c r="B1386" t="s">
        <v>8348</v>
      </c>
      <c r="C1386">
        <v>72085</v>
      </c>
      <c r="D1386">
        <v>263</v>
      </c>
      <c r="E1386" t="s">
        <v>37</v>
      </c>
      <c r="F1386">
        <v>28000000</v>
      </c>
      <c r="G1386">
        <v>6.8</v>
      </c>
      <c r="H1386">
        <f>Table13[[#This Row],[budget]]-Table13[[#This Row],[gross]]</f>
        <v>-34300000</v>
      </c>
      <c r="I1386">
        <v>2000</v>
      </c>
      <c r="J1386">
        <f>0.00001*Table13[[#This Row],[budget]]</f>
        <v>280</v>
      </c>
      <c r="K1386" s="1">
        <f>0</f>
        <v>0</v>
      </c>
    </row>
    <row r="1387" spans="1:11" x14ac:dyDescent="0.35">
      <c r="A1387">
        <v>9664316</v>
      </c>
      <c r="B1387" t="s">
        <v>8513</v>
      </c>
      <c r="C1387">
        <v>47203</v>
      </c>
      <c r="D1387">
        <v>197</v>
      </c>
      <c r="E1387" t="s">
        <v>37</v>
      </c>
      <c r="F1387">
        <v>27500000</v>
      </c>
      <c r="G1387">
        <v>6.8</v>
      </c>
      <c r="H1387">
        <f>Table13[[#This Row],[budget]]-Table13[[#This Row],[gross]]</f>
        <v>17835684</v>
      </c>
      <c r="I1387">
        <v>0</v>
      </c>
      <c r="J1387">
        <f>0.00001*Table13[[#This Row],[budget]]</f>
        <v>275</v>
      </c>
      <c r="K1387" s="1">
        <f>0</f>
        <v>0</v>
      </c>
    </row>
    <row r="1388" spans="1:11" x14ac:dyDescent="0.35">
      <c r="A1388">
        <v>7486906</v>
      </c>
      <c r="B1388" t="s">
        <v>8586</v>
      </c>
      <c r="C1388">
        <v>17436</v>
      </c>
      <c r="D1388">
        <v>71</v>
      </c>
      <c r="E1388" t="s">
        <v>37</v>
      </c>
      <c r="F1388">
        <v>27000000</v>
      </c>
      <c r="G1388">
        <v>6.8</v>
      </c>
      <c r="H1388">
        <f>Table13[[#This Row],[budget]]-Table13[[#This Row],[gross]]</f>
        <v>19513094</v>
      </c>
      <c r="I1388">
        <v>0</v>
      </c>
      <c r="J1388">
        <f>0.00001*Table13[[#This Row],[budget]]</f>
        <v>270</v>
      </c>
      <c r="K1388" s="1">
        <f>0</f>
        <v>0</v>
      </c>
    </row>
    <row r="1389" spans="1:11" x14ac:dyDescent="0.35">
      <c r="A1389">
        <v>7496522</v>
      </c>
      <c r="B1389" t="s">
        <v>8736</v>
      </c>
      <c r="C1389">
        <v>31798</v>
      </c>
      <c r="D1389">
        <v>178</v>
      </c>
      <c r="E1389" t="s">
        <v>37</v>
      </c>
      <c r="F1389">
        <v>26000000</v>
      </c>
      <c r="G1389">
        <v>6.8</v>
      </c>
      <c r="H1389">
        <f>Table13[[#This Row],[budget]]-Table13[[#This Row],[gross]]</f>
        <v>18503478</v>
      </c>
      <c r="I1389">
        <v>826</v>
      </c>
      <c r="J1389">
        <f>0.00001*Table13[[#This Row],[budget]]</f>
        <v>260</v>
      </c>
      <c r="K1389" s="1">
        <f>0</f>
        <v>0</v>
      </c>
    </row>
    <row r="1390" spans="1:11" x14ac:dyDescent="0.35">
      <c r="A1390">
        <v>51533608</v>
      </c>
      <c r="B1390" t="s">
        <v>8896</v>
      </c>
      <c r="C1390">
        <v>203111</v>
      </c>
      <c r="D1390">
        <v>755</v>
      </c>
      <c r="E1390" t="s">
        <v>37</v>
      </c>
      <c r="F1390">
        <v>25000000</v>
      </c>
      <c r="G1390">
        <v>6.8</v>
      </c>
      <c r="H1390">
        <f>Table13[[#This Row],[budget]]-Table13[[#This Row],[gross]]</f>
        <v>-26533608</v>
      </c>
      <c r="I1390">
        <v>32000</v>
      </c>
      <c r="J1390">
        <f>0.00001*Table13[[#This Row],[budget]]</f>
        <v>250.00000000000003</v>
      </c>
      <c r="K1390" s="1">
        <f>0</f>
        <v>0</v>
      </c>
    </row>
    <row r="1391" spans="1:11" x14ac:dyDescent="0.35">
      <c r="A1391">
        <v>22200000</v>
      </c>
      <c r="B1391" t="s">
        <v>9096</v>
      </c>
      <c r="C1391">
        <v>41310</v>
      </c>
      <c r="D1391">
        <v>117</v>
      </c>
      <c r="E1391" t="s">
        <v>37</v>
      </c>
      <c r="F1391">
        <v>25000000</v>
      </c>
      <c r="G1391">
        <v>6.8</v>
      </c>
      <c r="H1391">
        <f>Table13[[#This Row],[budget]]-Table13[[#This Row],[gross]]</f>
        <v>2800000</v>
      </c>
      <c r="I1391">
        <v>0</v>
      </c>
      <c r="J1391">
        <f>0.00001*Table13[[#This Row],[budget]]</f>
        <v>250.00000000000003</v>
      </c>
      <c r="K1391" s="1">
        <f>0</f>
        <v>0</v>
      </c>
    </row>
    <row r="1392" spans="1:11" x14ac:dyDescent="0.35">
      <c r="A1392">
        <v>14589444</v>
      </c>
      <c r="B1392" t="s">
        <v>9171</v>
      </c>
      <c r="C1392">
        <v>171151</v>
      </c>
      <c r="D1392">
        <v>513</v>
      </c>
      <c r="E1392" t="s">
        <v>37</v>
      </c>
      <c r="F1392">
        <v>25000000</v>
      </c>
      <c r="G1392">
        <v>6.8</v>
      </c>
      <c r="H1392">
        <f>Table13[[#This Row],[budget]]-Table13[[#This Row],[gross]]</f>
        <v>10410556</v>
      </c>
      <c r="I1392">
        <v>0</v>
      </c>
      <c r="J1392">
        <f>0.00001*Table13[[#This Row],[budget]]</f>
        <v>250.00000000000003</v>
      </c>
      <c r="K1392" s="1">
        <f>0</f>
        <v>0</v>
      </c>
    </row>
    <row r="1393" spans="1:11" x14ac:dyDescent="0.35">
      <c r="A1393">
        <v>28831145</v>
      </c>
      <c r="B1393" t="s">
        <v>9199</v>
      </c>
      <c r="C1393">
        <v>39357</v>
      </c>
      <c r="D1393">
        <v>113</v>
      </c>
      <c r="E1393" t="s">
        <v>37</v>
      </c>
      <c r="F1393">
        <v>25000000</v>
      </c>
      <c r="G1393">
        <v>6.8</v>
      </c>
      <c r="H1393">
        <f>Table13[[#This Row],[budget]]-Table13[[#This Row],[gross]]</f>
        <v>-3831145</v>
      </c>
      <c r="I1393">
        <v>14000</v>
      </c>
      <c r="J1393">
        <f>0.00001*Table13[[#This Row],[budget]]</f>
        <v>250.00000000000003</v>
      </c>
      <c r="K1393" s="1">
        <f>0</f>
        <v>0</v>
      </c>
    </row>
    <row r="1394" spans="1:11" x14ac:dyDescent="0.35">
      <c r="A1394">
        <v>1186957</v>
      </c>
      <c r="B1394" t="s">
        <v>9318</v>
      </c>
      <c r="C1394">
        <v>9264</v>
      </c>
      <c r="D1394">
        <v>69</v>
      </c>
      <c r="E1394" t="s">
        <v>37</v>
      </c>
      <c r="F1394">
        <v>25000000</v>
      </c>
      <c r="G1394">
        <v>6.8</v>
      </c>
      <c r="H1394">
        <f>Table13[[#This Row],[budget]]-Table13[[#This Row],[gross]]</f>
        <v>23813043</v>
      </c>
      <c r="I1394">
        <v>0</v>
      </c>
      <c r="J1394">
        <f>0.00001*Table13[[#This Row],[budget]]</f>
        <v>250.00000000000003</v>
      </c>
      <c r="K1394" s="1">
        <f>0</f>
        <v>0</v>
      </c>
    </row>
    <row r="1395" spans="1:11" x14ac:dyDescent="0.35">
      <c r="A1395">
        <v>65807024</v>
      </c>
      <c r="B1395" t="s">
        <v>9479</v>
      </c>
      <c r="C1395">
        <v>172405</v>
      </c>
      <c r="D1395">
        <v>203</v>
      </c>
      <c r="E1395" t="s">
        <v>37</v>
      </c>
      <c r="F1395">
        <v>19000000</v>
      </c>
      <c r="G1395">
        <v>6.8</v>
      </c>
      <c r="H1395">
        <f>Table13[[#This Row],[budget]]-Table13[[#This Row],[gross]]</f>
        <v>-46807024</v>
      </c>
      <c r="I1395">
        <v>0</v>
      </c>
      <c r="J1395">
        <f>0.00001*Table13[[#This Row],[budget]]</f>
        <v>190.00000000000003</v>
      </c>
      <c r="K1395" s="1">
        <f>0</f>
        <v>0</v>
      </c>
    </row>
    <row r="1396" spans="1:11" x14ac:dyDescent="0.35">
      <c r="A1396">
        <v>86930411</v>
      </c>
      <c r="B1396" t="s">
        <v>9483</v>
      </c>
      <c r="C1396">
        <v>83269</v>
      </c>
      <c r="D1396">
        <v>87</v>
      </c>
      <c r="E1396" t="s">
        <v>37</v>
      </c>
      <c r="F1396">
        <v>23000000</v>
      </c>
      <c r="G1396">
        <v>6.8</v>
      </c>
      <c r="H1396">
        <f>Table13[[#This Row],[budget]]-Table13[[#This Row],[gross]]</f>
        <v>-63930411</v>
      </c>
      <c r="I1396">
        <v>0</v>
      </c>
      <c r="J1396">
        <f>0.00001*Table13[[#This Row],[budget]]</f>
        <v>230.00000000000003</v>
      </c>
      <c r="K1396" s="1">
        <f>0</f>
        <v>0</v>
      </c>
    </row>
    <row r="1397" spans="1:11" x14ac:dyDescent="0.35">
      <c r="A1397">
        <v>71975611</v>
      </c>
      <c r="B1397" t="s">
        <v>9579</v>
      </c>
      <c r="C1397">
        <v>209396</v>
      </c>
      <c r="D1397">
        <v>580</v>
      </c>
      <c r="E1397" t="s">
        <v>37</v>
      </c>
      <c r="F1397">
        <v>25000000</v>
      </c>
      <c r="G1397">
        <v>6.8</v>
      </c>
      <c r="H1397">
        <f>Table13[[#This Row],[budget]]-Table13[[#This Row],[gross]]</f>
        <v>-46975611</v>
      </c>
      <c r="I1397">
        <v>11000</v>
      </c>
      <c r="J1397">
        <f>0.00001*Table13[[#This Row],[budget]]</f>
        <v>250.00000000000003</v>
      </c>
      <c r="K1397" s="1">
        <f>0</f>
        <v>0</v>
      </c>
    </row>
    <row r="1398" spans="1:11" x14ac:dyDescent="0.35">
      <c r="A1398">
        <v>11326836</v>
      </c>
      <c r="B1398" t="s">
        <v>9768</v>
      </c>
      <c r="C1398">
        <v>83171</v>
      </c>
      <c r="D1398">
        <v>231</v>
      </c>
      <c r="E1398" t="s">
        <v>37</v>
      </c>
      <c r="F1398">
        <v>22000000</v>
      </c>
      <c r="G1398">
        <v>6.8</v>
      </c>
      <c r="H1398">
        <f>Table13[[#This Row],[budget]]-Table13[[#This Row],[gross]]</f>
        <v>10673164</v>
      </c>
      <c r="I1398">
        <v>17000</v>
      </c>
      <c r="J1398">
        <f>0.00001*Table13[[#This Row],[budget]]</f>
        <v>220.00000000000003</v>
      </c>
      <c r="K1398" s="1">
        <f>0</f>
        <v>0</v>
      </c>
    </row>
    <row r="1399" spans="1:11" x14ac:dyDescent="0.35">
      <c r="A1399">
        <v>25296447</v>
      </c>
      <c r="B1399" t="s">
        <v>9816</v>
      </c>
      <c r="C1399">
        <v>237248</v>
      </c>
      <c r="D1399">
        <v>460</v>
      </c>
      <c r="E1399" t="s">
        <v>37</v>
      </c>
      <c r="F1399">
        <v>21000000</v>
      </c>
      <c r="G1399">
        <v>6.8</v>
      </c>
      <c r="H1399">
        <f>Table13[[#This Row],[budget]]-Table13[[#This Row],[gross]]</f>
        <v>-4296447</v>
      </c>
      <c r="I1399">
        <v>0</v>
      </c>
      <c r="J1399">
        <f>0.00001*Table13[[#This Row],[budget]]</f>
        <v>210.00000000000003</v>
      </c>
      <c r="K1399" s="1">
        <f>0</f>
        <v>0</v>
      </c>
    </row>
    <row r="1400" spans="1:11" x14ac:dyDescent="0.35">
      <c r="A1400">
        <v>2840417</v>
      </c>
      <c r="B1400" t="s">
        <v>9858</v>
      </c>
      <c r="C1400">
        <v>77493</v>
      </c>
      <c r="D1400">
        <v>527</v>
      </c>
      <c r="E1400" t="s">
        <v>37</v>
      </c>
      <c r="F1400">
        <v>31000000</v>
      </c>
      <c r="G1400">
        <v>6.8</v>
      </c>
      <c r="H1400">
        <f>Table13[[#This Row],[budget]]-Table13[[#This Row],[gross]]</f>
        <v>28159583</v>
      </c>
      <c r="I1400">
        <v>6000</v>
      </c>
      <c r="J1400">
        <f>0.00001*Table13[[#This Row],[budget]]</f>
        <v>310</v>
      </c>
      <c r="K1400" s="1">
        <f>0</f>
        <v>0</v>
      </c>
    </row>
    <row r="1401" spans="1:11" x14ac:dyDescent="0.35">
      <c r="A1401">
        <v>42652003</v>
      </c>
      <c r="B1401" t="s">
        <v>10012</v>
      </c>
      <c r="C1401">
        <v>18915</v>
      </c>
      <c r="D1401">
        <v>87</v>
      </c>
      <c r="E1401" t="s">
        <v>37</v>
      </c>
      <c r="F1401">
        <v>20000000</v>
      </c>
      <c r="G1401">
        <v>6.8</v>
      </c>
      <c r="H1401">
        <f>Table13[[#This Row],[budget]]-Table13[[#This Row],[gross]]</f>
        <v>-22652003</v>
      </c>
      <c r="I1401">
        <v>33000</v>
      </c>
      <c r="J1401">
        <f>0.00001*Table13[[#This Row],[budget]]</f>
        <v>200.00000000000003</v>
      </c>
      <c r="K1401" s="1">
        <f>0</f>
        <v>0</v>
      </c>
    </row>
    <row r="1402" spans="1:11" x14ac:dyDescent="0.35">
      <c r="A1402">
        <v>26415649</v>
      </c>
      <c r="B1402" t="s">
        <v>10147</v>
      </c>
      <c r="C1402">
        <v>94892</v>
      </c>
      <c r="D1402">
        <v>189</v>
      </c>
      <c r="E1402" t="s">
        <v>37</v>
      </c>
      <c r="F1402">
        <v>20000000</v>
      </c>
      <c r="G1402">
        <v>6.8</v>
      </c>
      <c r="H1402">
        <f>Table13[[#This Row],[budget]]-Table13[[#This Row],[gross]]</f>
        <v>-6415649</v>
      </c>
      <c r="I1402">
        <v>0</v>
      </c>
      <c r="J1402">
        <f>0.00001*Table13[[#This Row],[budget]]</f>
        <v>200.00000000000003</v>
      </c>
      <c r="K1402" s="1">
        <f>0</f>
        <v>0</v>
      </c>
    </row>
    <row r="1403" spans="1:11" x14ac:dyDescent="0.35">
      <c r="A1403">
        <v>21413105</v>
      </c>
      <c r="B1403" t="s">
        <v>10184</v>
      </c>
      <c r="C1403">
        <v>15230</v>
      </c>
      <c r="D1403">
        <v>97</v>
      </c>
      <c r="E1403" t="s">
        <v>37</v>
      </c>
      <c r="F1403">
        <v>20000000</v>
      </c>
      <c r="G1403">
        <v>6.8</v>
      </c>
      <c r="H1403">
        <f>Table13[[#This Row],[budget]]-Table13[[#This Row],[gross]]</f>
        <v>-1413105</v>
      </c>
      <c r="I1403">
        <v>0</v>
      </c>
      <c r="J1403">
        <f>0.00001*Table13[[#This Row],[budget]]</f>
        <v>200.00000000000003</v>
      </c>
      <c r="K1403" s="1">
        <f>0</f>
        <v>0</v>
      </c>
    </row>
    <row r="1404" spans="1:11" x14ac:dyDescent="0.35">
      <c r="A1404">
        <v>21200000</v>
      </c>
      <c r="B1404" t="s">
        <v>10200</v>
      </c>
      <c r="C1404">
        <v>34774</v>
      </c>
      <c r="D1404">
        <v>162</v>
      </c>
      <c r="E1404" t="s">
        <v>37</v>
      </c>
      <c r="F1404">
        <v>20000000</v>
      </c>
      <c r="G1404">
        <v>6.8</v>
      </c>
      <c r="H1404">
        <f>Table13[[#This Row],[budget]]-Table13[[#This Row],[gross]]</f>
        <v>-1200000</v>
      </c>
      <c r="I1404">
        <v>1000</v>
      </c>
      <c r="J1404">
        <f>0.00001*Table13[[#This Row],[budget]]</f>
        <v>200.00000000000003</v>
      </c>
      <c r="K1404" s="1">
        <f>0</f>
        <v>0</v>
      </c>
    </row>
    <row r="1405" spans="1:11" x14ac:dyDescent="0.35">
      <c r="A1405">
        <v>9714482</v>
      </c>
      <c r="B1405" t="s">
        <v>10412</v>
      </c>
      <c r="C1405">
        <v>30083</v>
      </c>
      <c r="D1405">
        <v>140</v>
      </c>
      <c r="E1405" t="s">
        <v>37</v>
      </c>
      <c r="F1405">
        <v>20000000</v>
      </c>
      <c r="G1405">
        <v>6.8</v>
      </c>
      <c r="H1405">
        <f>Table13[[#This Row],[budget]]-Table13[[#This Row],[gross]]</f>
        <v>10285518</v>
      </c>
      <c r="I1405">
        <v>0</v>
      </c>
      <c r="J1405">
        <f>0.00001*Table13[[#This Row],[budget]]</f>
        <v>200.00000000000003</v>
      </c>
      <c r="K1405" s="1">
        <f>0</f>
        <v>0</v>
      </c>
    </row>
    <row r="1406" spans="1:11" x14ac:dyDescent="0.35">
      <c r="A1406">
        <v>9525276</v>
      </c>
      <c r="B1406" t="s">
        <v>10416</v>
      </c>
      <c r="C1406">
        <v>60156</v>
      </c>
      <c r="D1406">
        <v>299</v>
      </c>
      <c r="E1406" t="s">
        <v>37</v>
      </c>
      <c r="F1406">
        <v>20000000</v>
      </c>
      <c r="G1406">
        <v>6.8</v>
      </c>
      <c r="H1406">
        <f>Table13[[#This Row],[budget]]-Table13[[#This Row],[gross]]</f>
        <v>10474724</v>
      </c>
      <c r="I1406">
        <v>0</v>
      </c>
      <c r="J1406">
        <f>0.00001*Table13[[#This Row],[budget]]</f>
        <v>200.00000000000003</v>
      </c>
      <c r="K1406" s="1">
        <f>0</f>
        <v>0</v>
      </c>
    </row>
    <row r="1407" spans="1:11" x14ac:dyDescent="0.35">
      <c r="A1407">
        <v>58571513</v>
      </c>
      <c r="B1407" t="s">
        <v>10629</v>
      </c>
      <c r="C1407">
        <v>30213</v>
      </c>
      <c r="D1407">
        <v>112</v>
      </c>
      <c r="E1407" t="s">
        <v>37</v>
      </c>
      <c r="F1407">
        <v>19000000</v>
      </c>
      <c r="G1407">
        <v>6.8</v>
      </c>
      <c r="H1407">
        <f>Table13[[#This Row],[budget]]-Table13[[#This Row],[gross]]</f>
        <v>-39571513</v>
      </c>
      <c r="I1407">
        <v>0</v>
      </c>
      <c r="J1407">
        <f>0.00001*Table13[[#This Row],[budget]]</f>
        <v>190.00000000000003</v>
      </c>
      <c r="K1407" s="1">
        <f>0</f>
        <v>0</v>
      </c>
    </row>
    <row r="1408" spans="1:11" x14ac:dyDescent="0.35">
      <c r="A1408">
        <v>21378000</v>
      </c>
      <c r="B1408" t="s">
        <v>10855</v>
      </c>
      <c r="C1408">
        <v>46492</v>
      </c>
      <c r="D1408">
        <v>335</v>
      </c>
      <c r="E1408" t="s">
        <v>37</v>
      </c>
      <c r="F1408">
        <v>1000000</v>
      </c>
      <c r="G1408">
        <v>6.8</v>
      </c>
      <c r="H1408">
        <f>Table13[[#This Row],[budget]]-Table13[[#This Row],[gross]]</f>
        <v>-20378000</v>
      </c>
      <c r="I1408">
        <v>7000</v>
      </c>
      <c r="J1408">
        <f>0.00001*Table13[[#This Row],[budget]]</f>
        <v>10</v>
      </c>
      <c r="K1408" s="1">
        <f>0</f>
        <v>0</v>
      </c>
    </row>
    <row r="1409" spans="1:11" x14ac:dyDescent="0.35">
      <c r="A1409">
        <v>4250320</v>
      </c>
      <c r="B1409" t="s">
        <v>10886</v>
      </c>
      <c r="C1409">
        <v>14870</v>
      </c>
      <c r="D1409">
        <v>86</v>
      </c>
      <c r="E1409" t="s">
        <v>37</v>
      </c>
      <c r="F1409">
        <v>18000000</v>
      </c>
      <c r="G1409">
        <v>6.8</v>
      </c>
      <c r="H1409">
        <f>Table13[[#This Row],[budget]]-Table13[[#This Row],[gross]]</f>
        <v>13749680</v>
      </c>
      <c r="I1409">
        <v>0</v>
      </c>
      <c r="J1409">
        <f>0.00001*Table13[[#This Row],[budget]]</f>
        <v>180.00000000000003</v>
      </c>
      <c r="K1409" s="1">
        <f>0</f>
        <v>0</v>
      </c>
    </row>
    <row r="1410" spans="1:11" x14ac:dyDescent="0.35">
      <c r="A1410">
        <v>172051787</v>
      </c>
      <c r="B1410" t="s">
        <v>297</v>
      </c>
      <c r="C1410">
        <v>264186</v>
      </c>
      <c r="D1410">
        <v>665</v>
      </c>
      <c r="E1410" t="s">
        <v>37</v>
      </c>
      <c r="F1410">
        <v>170000000</v>
      </c>
      <c r="G1410">
        <v>6.8</v>
      </c>
      <c r="H1410">
        <f>Table13[[#This Row],[budget]]-Table13[[#This Row],[gross]]</f>
        <v>-2051787</v>
      </c>
      <c r="I1410">
        <v>30000</v>
      </c>
      <c r="J1410">
        <f>0.00001*Table13[[#This Row],[budget]]</f>
        <v>1700.0000000000002</v>
      </c>
      <c r="K1410" s="1">
        <f>0</f>
        <v>0</v>
      </c>
    </row>
    <row r="1411" spans="1:11" x14ac:dyDescent="0.35">
      <c r="A1411">
        <v>59847242</v>
      </c>
      <c r="B1411" t="s">
        <v>11258</v>
      </c>
      <c r="C1411">
        <v>55895</v>
      </c>
      <c r="D1411">
        <v>115</v>
      </c>
      <c r="E1411" t="s">
        <v>37</v>
      </c>
      <c r="F1411">
        <v>16500000</v>
      </c>
      <c r="G1411">
        <v>6.8</v>
      </c>
      <c r="H1411">
        <f>Table13[[#This Row],[budget]]-Table13[[#This Row],[gross]]</f>
        <v>-43347242</v>
      </c>
      <c r="I1411">
        <v>0</v>
      </c>
      <c r="J1411">
        <f>0.00001*Table13[[#This Row],[budget]]</f>
        <v>165</v>
      </c>
      <c r="K1411" s="1">
        <f>0</f>
        <v>0</v>
      </c>
    </row>
    <row r="1412" spans="1:11" x14ac:dyDescent="0.35">
      <c r="A1412">
        <v>4193025</v>
      </c>
      <c r="B1412" t="s">
        <v>11433</v>
      </c>
      <c r="C1412">
        <v>30682</v>
      </c>
      <c r="D1412">
        <v>194</v>
      </c>
      <c r="E1412" t="s">
        <v>37</v>
      </c>
      <c r="F1412">
        <v>15000000</v>
      </c>
      <c r="G1412">
        <v>6.8</v>
      </c>
      <c r="H1412">
        <f>Table13[[#This Row],[budget]]-Table13[[#This Row],[gross]]</f>
        <v>10806975</v>
      </c>
      <c r="I1412">
        <v>0</v>
      </c>
      <c r="J1412">
        <f>0.00001*Table13[[#This Row],[budget]]</f>
        <v>150</v>
      </c>
      <c r="K1412" s="1">
        <f>0</f>
        <v>0</v>
      </c>
    </row>
    <row r="1413" spans="1:11" x14ac:dyDescent="0.35">
      <c r="A1413">
        <v>317040</v>
      </c>
      <c r="B1413" t="s">
        <v>11545</v>
      </c>
      <c r="C1413">
        <v>6723</v>
      </c>
      <c r="D1413">
        <v>36</v>
      </c>
      <c r="E1413" t="s">
        <v>37</v>
      </c>
      <c r="F1413">
        <v>15500000</v>
      </c>
      <c r="G1413">
        <v>6.8</v>
      </c>
      <c r="H1413">
        <f>Table13[[#This Row],[budget]]-Table13[[#This Row],[gross]]</f>
        <v>15182960</v>
      </c>
      <c r="I1413">
        <v>1000</v>
      </c>
      <c r="J1413">
        <f>0.00001*Table13[[#This Row],[budget]]</f>
        <v>155</v>
      </c>
      <c r="K1413" s="1">
        <f>0</f>
        <v>0</v>
      </c>
    </row>
    <row r="1414" spans="1:11" x14ac:dyDescent="0.35">
      <c r="A1414">
        <v>33771174</v>
      </c>
      <c r="B1414" t="s">
        <v>11656</v>
      </c>
      <c r="C1414">
        <v>27044</v>
      </c>
      <c r="D1414">
        <v>240</v>
      </c>
      <c r="E1414" t="s">
        <v>37</v>
      </c>
      <c r="F1414">
        <v>15000000</v>
      </c>
      <c r="G1414">
        <v>6.8</v>
      </c>
      <c r="H1414">
        <f>Table13[[#This Row],[budget]]-Table13[[#This Row],[gross]]</f>
        <v>-18771174</v>
      </c>
      <c r="I1414">
        <v>0</v>
      </c>
      <c r="J1414">
        <f>0.00001*Table13[[#This Row],[budget]]</f>
        <v>150</v>
      </c>
      <c r="K1414" s="1">
        <f>0</f>
        <v>0</v>
      </c>
    </row>
    <row r="1415" spans="1:11" x14ac:dyDescent="0.35">
      <c r="A1415">
        <v>17237244</v>
      </c>
      <c r="B1415" t="s">
        <v>11826</v>
      </c>
      <c r="C1415">
        <v>57210</v>
      </c>
      <c r="D1415">
        <v>158</v>
      </c>
      <c r="E1415" t="s">
        <v>37</v>
      </c>
      <c r="F1415">
        <v>15000000</v>
      </c>
      <c r="G1415">
        <v>6.8</v>
      </c>
      <c r="H1415">
        <f>Table13[[#This Row],[budget]]-Table13[[#This Row],[gross]]</f>
        <v>-2237244</v>
      </c>
      <c r="I1415">
        <v>13000</v>
      </c>
      <c r="J1415">
        <f>0.00001*Table13[[#This Row],[budget]]</f>
        <v>150</v>
      </c>
      <c r="K1415" s="1">
        <f>0</f>
        <v>0</v>
      </c>
    </row>
    <row r="1416" spans="1:11" x14ac:dyDescent="0.35">
      <c r="A1416">
        <v>529766</v>
      </c>
      <c r="B1416" t="s">
        <v>12021</v>
      </c>
      <c r="C1416">
        <v>22345</v>
      </c>
      <c r="D1416">
        <v>144</v>
      </c>
      <c r="E1416" t="s">
        <v>37</v>
      </c>
      <c r="F1416">
        <v>7000000</v>
      </c>
      <c r="G1416">
        <v>6.8</v>
      </c>
      <c r="H1416">
        <f>Table13[[#This Row],[budget]]-Table13[[#This Row],[gross]]</f>
        <v>6470234</v>
      </c>
      <c r="I1416">
        <v>0</v>
      </c>
      <c r="J1416">
        <f>0.00001*Table13[[#This Row],[budget]]</f>
        <v>70</v>
      </c>
      <c r="K1416" s="1">
        <f>0</f>
        <v>0</v>
      </c>
    </row>
    <row r="1417" spans="1:11" x14ac:dyDescent="0.35">
      <c r="A1417">
        <v>46338728</v>
      </c>
      <c r="B1417" t="s">
        <v>12070</v>
      </c>
      <c r="C1417">
        <v>167750</v>
      </c>
      <c r="D1417">
        <v>506</v>
      </c>
      <c r="E1417" t="s">
        <v>37</v>
      </c>
      <c r="F1417">
        <v>14500000</v>
      </c>
      <c r="G1417">
        <v>6.8</v>
      </c>
      <c r="H1417">
        <f>Table13[[#This Row],[budget]]-Table13[[#This Row],[gross]]</f>
        <v>-31838728</v>
      </c>
      <c r="I1417">
        <v>10000</v>
      </c>
      <c r="J1417">
        <f>0.00001*Table13[[#This Row],[budget]]</f>
        <v>145</v>
      </c>
      <c r="K1417" s="1">
        <f>0</f>
        <v>0</v>
      </c>
    </row>
    <row r="1418" spans="1:11" x14ac:dyDescent="0.35">
      <c r="A1418">
        <v>3958500</v>
      </c>
      <c r="B1418" t="s">
        <v>12249</v>
      </c>
      <c r="C1418">
        <v>17933</v>
      </c>
      <c r="D1418">
        <v>165</v>
      </c>
      <c r="E1418" t="s">
        <v>37</v>
      </c>
      <c r="F1418">
        <v>8200000</v>
      </c>
      <c r="G1418">
        <v>6.8</v>
      </c>
      <c r="H1418">
        <f>Table13[[#This Row],[budget]]-Table13[[#This Row],[gross]]</f>
        <v>4241500</v>
      </c>
      <c r="I1418">
        <v>0</v>
      </c>
      <c r="J1418">
        <f>0.00001*Table13[[#This Row],[budget]]</f>
        <v>82</v>
      </c>
      <c r="K1418" s="1">
        <f>0</f>
        <v>0</v>
      </c>
    </row>
    <row r="1419" spans="1:11" x14ac:dyDescent="0.35">
      <c r="A1419">
        <v>56631572</v>
      </c>
      <c r="B1419" t="s">
        <v>12274</v>
      </c>
      <c r="C1419">
        <v>123390</v>
      </c>
      <c r="D1419">
        <v>248</v>
      </c>
      <c r="E1419" t="s">
        <v>37</v>
      </c>
      <c r="F1419">
        <v>12000000</v>
      </c>
      <c r="G1419">
        <v>6.8</v>
      </c>
      <c r="H1419">
        <f>Table13[[#This Row],[budget]]-Table13[[#This Row],[gross]]</f>
        <v>-44631572</v>
      </c>
      <c r="I1419">
        <v>0</v>
      </c>
      <c r="J1419">
        <f>0.00001*Table13[[#This Row],[budget]]</f>
        <v>120.00000000000001</v>
      </c>
      <c r="K1419" s="1">
        <f>0</f>
        <v>0</v>
      </c>
    </row>
    <row r="1420" spans="1:11" x14ac:dyDescent="0.35">
      <c r="A1420">
        <v>61693523</v>
      </c>
      <c r="B1420" t="s">
        <v>12333</v>
      </c>
      <c r="C1420">
        <v>6276</v>
      </c>
      <c r="D1420">
        <v>55</v>
      </c>
      <c r="E1420" t="s">
        <v>37</v>
      </c>
      <c r="F1420">
        <v>13000000</v>
      </c>
      <c r="G1420">
        <v>6.8</v>
      </c>
      <c r="H1420">
        <f>Table13[[#This Row],[budget]]-Table13[[#This Row],[gross]]</f>
        <v>-48693523</v>
      </c>
      <c r="I1420">
        <v>16000</v>
      </c>
      <c r="J1420">
        <f>0.00001*Table13[[#This Row],[budget]]</f>
        <v>130</v>
      </c>
      <c r="K1420" s="1">
        <f>0</f>
        <v>0</v>
      </c>
    </row>
    <row r="1421" spans="1:11" x14ac:dyDescent="0.35">
      <c r="A1421">
        <v>44726644</v>
      </c>
      <c r="B1421" t="s">
        <v>12342</v>
      </c>
      <c r="C1421">
        <v>42614</v>
      </c>
      <c r="D1421">
        <v>120</v>
      </c>
      <c r="E1421" t="s">
        <v>37</v>
      </c>
      <c r="F1421">
        <v>13000000</v>
      </c>
      <c r="G1421">
        <v>6.8</v>
      </c>
      <c r="H1421">
        <f>Table13[[#This Row],[budget]]-Table13[[#This Row],[gross]]</f>
        <v>-31726644</v>
      </c>
      <c r="I1421">
        <v>0</v>
      </c>
      <c r="J1421">
        <f>0.00001*Table13[[#This Row],[budget]]</f>
        <v>130</v>
      </c>
      <c r="K1421" s="1">
        <f>0</f>
        <v>0</v>
      </c>
    </row>
    <row r="1422" spans="1:11" x14ac:dyDescent="0.35">
      <c r="A1422">
        <v>54257433</v>
      </c>
      <c r="B1422" t="s">
        <v>12365</v>
      </c>
      <c r="C1422">
        <v>12983</v>
      </c>
      <c r="D1422">
        <v>139</v>
      </c>
      <c r="E1422" t="s">
        <v>37</v>
      </c>
      <c r="F1422">
        <v>17000000</v>
      </c>
      <c r="G1422">
        <v>6.8</v>
      </c>
      <c r="H1422">
        <f>Table13[[#This Row],[budget]]-Table13[[#This Row],[gross]]</f>
        <v>-37257433</v>
      </c>
      <c r="I1422">
        <v>0</v>
      </c>
      <c r="J1422">
        <f>0.00001*Table13[[#This Row],[budget]]</f>
        <v>170</v>
      </c>
      <c r="K1422" s="1">
        <f>0</f>
        <v>0</v>
      </c>
    </row>
    <row r="1423" spans="1:11" x14ac:dyDescent="0.35">
      <c r="A1423">
        <v>3169424</v>
      </c>
      <c r="B1423" t="s">
        <v>12489</v>
      </c>
      <c r="C1423">
        <v>18442</v>
      </c>
      <c r="D1423">
        <v>59</v>
      </c>
      <c r="E1423" t="s">
        <v>37</v>
      </c>
      <c r="F1423">
        <v>13000000</v>
      </c>
      <c r="G1423">
        <v>6.8</v>
      </c>
      <c r="H1423">
        <f>Table13[[#This Row],[budget]]-Table13[[#This Row],[gross]]</f>
        <v>9830576</v>
      </c>
      <c r="I1423">
        <v>689</v>
      </c>
      <c r="J1423">
        <f>0.00001*Table13[[#This Row],[budget]]</f>
        <v>130</v>
      </c>
      <c r="K1423" s="1">
        <f>0</f>
        <v>0</v>
      </c>
    </row>
    <row r="1424" spans="1:11" x14ac:dyDescent="0.35">
      <c r="A1424">
        <v>63071133</v>
      </c>
      <c r="B1424" t="s">
        <v>12697</v>
      </c>
      <c r="C1424">
        <v>42892</v>
      </c>
      <c r="D1424">
        <v>154</v>
      </c>
      <c r="E1424" t="s">
        <v>37</v>
      </c>
      <c r="F1424">
        <v>12000000</v>
      </c>
      <c r="G1424">
        <v>6.8</v>
      </c>
      <c r="H1424">
        <f>Table13[[#This Row],[budget]]-Table13[[#This Row],[gross]]</f>
        <v>-51071133</v>
      </c>
      <c r="I1424">
        <v>0</v>
      </c>
      <c r="J1424">
        <f>0.00001*Table13[[#This Row],[budget]]</f>
        <v>120.00000000000001</v>
      </c>
      <c r="K1424" s="1">
        <f>0</f>
        <v>0</v>
      </c>
    </row>
    <row r="1425" spans="1:11" hidden="1" x14ac:dyDescent="0.35">
      <c r="A1425">
        <v>15081783</v>
      </c>
      <c r="B1425" t="s">
        <v>7356</v>
      </c>
      <c r="C1425">
        <v>85589</v>
      </c>
      <c r="D1425">
        <v>144</v>
      </c>
      <c r="E1425" t="s">
        <v>652</v>
      </c>
      <c r="F1425">
        <v>34000000</v>
      </c>
      <c r="G1425">
        <v>7.7</v>
      </c>
      <c r="H1425">
        <f>Table13[[#This Row],[budget]]-Table13[[#This Row],[gross]]</f>
        <v>18918217</v>
      </c>
      <c r="I1425">
        <v>0</v>
      </c>
      <c r="J1425">
        <f>0.00001*Table13[[#This Row],[budget]]</f>
        <v>340</v>
      </c>
      <c r="K1425" s="1">
        <f>0</f>
        <v>0</v>
      </c>
    </row>
    <row r="1426" spans="1:11" x14ac:dyDescent="0.35">
      <c r="A1426">
        <v>31597131</v>
      </c>
      <c r="B1426" t="s">
        <v>12735</v>
      </c>
      <c r="C1426">
        <v>97938</v>
      </c>
      <c r="D1426">
        <v>605</v>
      </c>
      <c r="E1426" t="s">
        <v>37</v>
      </c>
      <c r="F1426">
        <v>12000000</v>
      </c>
      <c r="G1426">
        <v>6.8</v>
      </c>
      <c r="H1426">
        <f>Table13[[#This Row],[budget]]-Table13[[#This Row],[gross]]</f>
        <v>-19597131</v>
      </c>
      <c r="I1426">
        <v>0</v>
      </c>
      <c r="J1426">
        <f>0.00001*Table13[[#This Row],[budget]]</f>
        <v>120.00000000000001</v>
      </c>
      <c r="K1426" s="1">
        <f>0</f>
        <v>0</v>
      </c>
    </row>
    <row r="1427" spans="1:11" x14ac:dyDescent="0.35">
      <c r="A1427">
        <v>1702277</v>
      </c>
      <c r="B1427" t="s">
        <v>12930</v>
      </c>
      <c r="C1427">
        <v>84620</v>
      </c>
      <c r="D1427">
        <v>235</v>
      </c>
      <c r="E1427" t="s">
        <v>37</v>
      </c>
      <c r="F1427">
        <v>12000000</v>
      </c>
      <c r="G1427">
        <v>6.8</v>
      </c>
      <c r="H1427">
        <f>Table13[[#This Row],[budget]]-Table13[[#This Row],[gross]]</f>
        <v>10297723</v>
      </c>
      <c r="I1427">
        <v>27000</v>
      </c>
      <c r="J1427">
        <f>0.00001*Table13[[#This Row],[budget]]</f>
        <v>120.00000000000001</v>
      </c>
      <c r="K1427" s="1">
        <f>0</f>
        <v>0</v>
      </c>
    </row>
    <row r="1428" spans="1:11" x14ac:dyDescent="0.35">
      <c r="A1428">
        <v>548934</v>
      </c>
      <c r="B1428" t="s">
        <v>12949</v>
      </c>
      <c r="C1428">
        <v>16863</v>
      </c>
      <c r="D1428">
        <v>57</v>
      </c>
      <c r="E1428" t="s">
        <v>37</v>
      </c>
      <c r="F1428">
        <v>12000000</v>
      </c>
      <c r="G1428">
        <v>6.8</v>
      </c>
      <c r="H1428">
        <f>Table13[[#This Row],[budget]]-Table13[[#This Row],[gross]]</f>
        <v>11451066</v>
      </c>
      <c r="I1428">
        <v>0</v>
      </c>
      <c r="J1428">
        <f>0.00001*Table13[[#This Row],[budget]]</f>
        <v>120.00000000000001</v>
      </c>
      <c r="K1428" s="1">
        <f>0</f>
        <v>0</v>
      </c>
    </row>
    <row r="1429" spans="1:11" x14ac:dyDescent="0.35">
      <c r="A1429">
        <v>50461335</v>
      </c>
      <c r="B1429" t="s">
        <v>13038</v>
      </c>
      <c r="C1429">
        <v>83893</v>
      </c>
      <c r="D1429">
        <v>132</v>
      </c>
      <c r="E1429" t="s">
        <v>37</v>
      </c>
      <c r="F1429">
        <v>11000000</v>
      </c>
      <c r="G1429">
        <v>6.8</v>
      </c>
      <c r="H1429">
        <f>Table13[[#This Row],[budget]]-Table13[[#This Row],[gross]]</f>
        <v>-39461335</v>
      </c>
      <c r="I1429">
        <v>15000</v>
      </c>
      <c r="J1429">
        <f>0.00001*Table13[[#This Row],[budget]]</f>
        <v>110.00000000000001</v>
      </c>
      <c r="K1429" s="1">
        <f>0</f>
        <v>0</v>
      </c>
    </row>
    <row r="1430" spans="1:11" x14ac:dyDescent="0.35">
      <c r="A1430">
        <v>18381787</v>
      </c>
      <c r="B1430" t="s">
        <v>13100</v>
      </c>
      <c r="C1430">
        <v>15684</v>
      </c>
      <c r="D1430">
        <v>126</v>
      </c>
      <c r="E1430" t="s">
        <v>37</v>
      </c>
      <c r="F1430">
        <v>11000000</v>
      </c>
      <c r="G1430">
        <v>6.8</v>
      </c>
      <c r="H1430">
        <f>Table13[[#This Row],[budget]]-Table13[[#This Row],[gross]]</f>
        <v>-7381787</v>
      </c>
      <c r="I1430">
        <v>13000</v>
      </c>
      <c r="J1430">
        <f>0.00001*Table13[[#This Row],[budget]]</f>
        <v>110.00000000000001</v>
      </c>
      <c r="K1430" s="1">
        <f>0</f>
        <v>0</v>
      </c>
    </row>
    <row r="1431" spans="1:11" x14ac:dyDescent="0.35">
      <c r="A1431">
        <v>352786</v>
      </c>
      <c r="B1431" t="s">
        <v>13163</v>
      </c>
      <c r="C1431">
        <v>11132</v>
      </c>
      <c r="D1431">
        <v>86</v>
      </c>
      <c r="E1431" t="s">
        <v>37</v>
      </c>
      <c r="F1431">
        <v>11000000</v>
      </c>
      <c r="G1431">
        <v>6.8</v>
      </c>
      <c r="H1431">
        <f>Table13[[#This Row],[budget]]-Table13[[#This Row],[gross]]</f>
        <v>10647214</v>
      </c>
      <c r="I1431">
        <v>0</v>
      </c>
      <c r="J1431">
        <f>0.00001*Table13[[#This Row],[budget]]</f>
        <v>110.00000000000001</v>
      </c>
      <c r="K1431" s="1">
        <f>0</f>
        <v>0</v>
      </c>
    </row>
    <row r="1432" spans="1:11" x14ac:dyDescent="0.35">
      <c r="A1432">
        <v>20338609</v>
      </c>
      <c r="B1432" t="s">
        <v>13378</v>
      </c>
      <c r="C1432">
        <v>19655</v>
      </c>
      <c r="D1432">
        <v>280</v>
      </c>
      <c r="E1432" t="s">
        <v>37</v>
      </c>
      <c r="F1432">
        <v>10000000</v>
      </c>
      <c r="G1432">
        <v>6.8</v>
      </c>
      <c r="H1432">
        <f>Table13[[#This Row],[budget]]-Table13[[#This Row],[gross]]</f>
        <v>-10338609</v>
      </c>
      <c r="I1432">
        <v>683</v>
      </c>
      <c r="J1432">
        <f>0.00001*Table13[[#This Row],[budget]]</f>
        <v>100.00000000000001</v>
      </c>
      <c r="K1432" s="1">
        <f>0</f>
        <v>0</v>
      </c>
    </row>
    <row r="1433" spans="1:11" x14ac:dyDescent="0.35">
      <c r="A1433">
        <v>12570442</v>
      </c>
      <c r="B1433" t="s">
        <v>13452</v>
      </c>
      <c r="C1433">
        <v>40514</v>
      </c>
      <c r="D1433">
        <v>234</v>
      </c>
      <c r="E1433" t="s">
        <v>37</v>
      </c>
      <c r="F1433">
        <v>10000000</v>
      </c>
      <c r="G1433">
        <v>6.8</v>
      </c>
      <c r="H1433">
        <f>Table13[[#This Row],[budget]]-Table13[[#This Row],[gross]]</f>
        <v>-2570442</v>
      </c>
      <c r="I1433">
        <v>808</v>
      </c>
      <c r="J1433">
        <f>0.00001*Table13[[#This Row],[budget]]</f>
        <v>100.00000000000001</v>
      </c>
      <c r="K1433" s="1">
        <f>0</f>
        <v>0</v>
      </c>
    </row>
    <row r="1434" spans="1:11" x14ac:dyDescent="0.35">
      <c r="A1434">
        <v>1641788</v>
      </c>
      <c r="B1434" t="s">
        <v>13630</v>
      </c>
      <c r="C1434">
        <v>30096</v>
      </c>
      <c r="D1434">
        <v>213</v>
      </c>
      <c r="E1434" t="s">
        <v>37</v>
      </c>
      <c r="F1434">
        <v>8000000</v>
      </c>
      <c r="G1434">
        <v>6.8</v>
      </c>
      <c r="H1434">
        <f>Table13[[#This Row],[budget]]-Table13[[#This Row],[gross]]</f>
        <v>6358212</v>
      </c>
      <c r="I1434">
        <v>0</v>
      </c>
      <c r="J1434">
        <f>0.00001*Table13[[#This Row],[budget]]</f>
        <v>80</v>
      </c>
      <c r="K1434" s="1">
        <f>0</f>
        <v>0</v>
      </c>
    </row>
    <row r="1435" spans="1:11" x14ac:dyDescent="0.35">
      <c r="A1435">
        <v>36049108</v>
      </c>
      <c r="B1435" t="s">
        <v>13822</v>
      </c>
      <c r="C1435">
        <v>10139</v>
      </c>
      <c r="D1435">
        <v>70</v>
      </c>
      <c r="E1435" t="s">
        <v>37</v>
      </c>
      <c r="F1435">
        <v>9000000</v>
      </c>
      <c r="G1435">
        <v>6.8</v>
      </c>
      <c r="H1435">
        <f>Table13[[#This Row],[budget]]-Table13[[#This Row],[gross]]</f>
        <v>-27049108</v>
      </c>
      <c r="I1435">
        <v>0</v>
      </c>
      <c r="J1435">
        <f>0.00001*Table13[[#This Row],[budget]]</f>
        <v>90.000000000000014</v>
      </c>
      <c r="K1435" s="1">
        <f>0</f>
        <v>0</v>
      </c>
    </row>
    <row r="1436" spans="1:11" x14ac:dyDescent="0.35">
      <c r="A1436">
        <v>22800000</v>
      </c>
      <c r="B1436" t="s">
        <v>14082</v>
      </c>
      <c r="C1436">
        <v>59941</v>
      </c>
      <c r="D1436">
        <v>452</v>
      </c>
      <c r="E1436" t="s">
        <v>37</v>
      </c>
      <c r="F1436">
        <v>7000000</v>
      </c>
      <c r="G1436">
        <v>6.8</v>
      </c>
      <c r="H1436">
        <f>Table13[[#This Row],[budget]]-Table13[[#This Row],[gross]]</f>
        <v>-15800000</v>
      </c>
      <c r="I1436">
        <v>0</v>
      </c>
      <c r="J1436">
        <f>0.00001*Table13[[#This Row],[budget]]</f>
        <v>70</v>
      </c>
      <c r="K1436" s="1">
        <f>0</f>
        <v>0</v>
      </c>
    </row>
    <row r="1437" spans="1:11" x14ac:dyDescent="0.35">
      <c r="A1437">
        <v>532190</v>
      </c>
      <c r="B1437" t="s">
        <v>14175</v>
      </c>
      <c r="C1437">
        <v>5673</v>
      </c>
      <c r="D1437">
        <v>37</v>
      </c>
      <c r="E1437" t="s">
        <v>37</v>
      </c>
      <c r="F1437">
        <v>8000000</v>
      </c>
      <c r="G1437">
        <v>6.8</v>
      </c>
      <c r="H1437">
        <f>Table13[[#This Row],[budget]]-Table13[[#This Row],[gross]]</f>
        <v>7467810</v>
      </c>
      <c r="I1437">
        <v>0</v>
      </c>
      <c r="J1437">
        <f>0.00001*Table13[[#This Row],[budget]]</f>
        <v>80</v>
      </c>
      <c r="K1437" s="1">
        <f>0</f>
        <v>0</v>
      </c>
    </row>
    <row r="1438" spans="1:11" x14ac:dyDescent="0.35">
      <c r="A1438">
        <v>298110</v>
      </c>
      <c r="B1438" t="s">
        <v>14209</v>
      </c>
      <c r="C1438">
        <v>25055</v>
      </c>
      <c r="D1438">
        <v>98</v>
      </c>
      <c r="E1438" t="s">
        <v>37</v>
      </c>
      <c r="F1438">
        <v>8000000</v>
      </c>
      <c r="G1438">
        <v>6.8</v>
      </c>
      <c r="H1438">
        <f>Table13[[#This Row],[budget]]-Table13[[#This Row],[gross]]</f>
        <v>7701890</v>
      </c>
      <c r="I1438">
        <v>0</v>
      </c>
      <c r="J1438">
        <f>0.00001*Table13[[#This Row],[budget]]</f>
        <v>80</v>
      </c>
      <c r="K1438" s="1">
        <f>0</f>
        <v>0</v>
      </c>
    </row>
    <row r="1439" spans="1:11" x14ac:dyDescent="0.35">
      <c r="A1439">
        <v>35400000</v>
      </c>
      <c r="B1439" t="s">
        <v>14361</v>
      </c>
      <c r="C1439">
        <v>74957</v>
      </c>
      <c r="D1439">
        <v>251</v>
      </c>
      <c r="E1439" t="s">
        <v>37</v>
      </c>
      <c r="F1439">
        <v>7000000</v>
      </c>
      <c r="G1439">
        <v>6.8</v>
      </c>
      <c r="H1439">
        <f>Table13[[#This Row],[budget]]-Table13[[#This Row],[gross]]</f>
        <v>-28400000</v>
      </c>
      <c r="I1439">
        <v>0</v>
      </c>
      <c r="J1439">
        <f>0.00001*Table13[[#This Row],[budget]]</f>
        <v>70</v>
      </c>
      <c r="K1439" s="1">
        <f>0</f>
        <v>0</v>
      </c>
    </row>
    <row r="1440" spans="1:11" x14ac:dyDescent="0.35">
      <c r="A1440">
        <v>25000000</v>
      </c>
      <c r="B1440" t="s">
        <v>14384</v>
      </c>
      <c r="C1440">
        <v>39847</v>
      </c>
      <c r="D1440">
        <v>242</v>
      </c>
      <c r="E1440" t="s">
        <v>37</v>
      </c>
      <c r="F1440">
        <v>9000000</v>
      </c>
      <c r="G1440">
        <v>6.8</v>
      </c>
      <c r="H1440">
        <f>Table13[[#This Row],[budget]]-Table13[[#This Row],[gross]]</f>
        <v>-16000000</v>
      </c>
      <c r="I1440">
        <v>0</v>
      </c>
      <c r="J1440">
        <f>0.00001*Table13[[#This Row],[budget]]</f>
        <v>90.000000000000014</v>
      </c>
      <c r="K1440" s="1">
        <f>0</f>
        <v>0</v>
      </c>
    </row>
    <row r="1441" spans="1:11" x14ac:dyDescent="0.35">
      <c r="A1441">
        <v>21000000</v>
      </c>
      <c r="B1441" t="s">
        <v>14388</v>
      </c>
      <c r="C1441">
        <v>73950</v>
      </c>
      <c r="D1441">
        <v>258</v>
      </c>
      <c r="E1441" t="s">
        <v>37</v>
      </c>
      <c r="F1441">
        <v>13000000</v>
      </c>
      <c r="G1441">
        <v>6.8</v>
      </c>
      <c r="H1441">
        <f>Table13[[#This Row],[budget]]-Table13[[#This Row],[gross]]</f>
        <v>-8000000</v>
      </c>
      <c r="I1441">
        <v>2000</v>
      </c>
      <c r="J1441">
        <f>0.00001*Table13[[#This Row],[budget]]</f>
        <v>130</v>
      </c>
      <c r="K1441" s="1">
        <f>0</f>
        <v>0</v>
      </c>
    </row>
    <row r="1442" spans="1:11" x14ac:dyDescent="0.35">
      <c r="A1442">
        <v>14891000</v>
      </c>
      <c r="B1442" t="s">
        <v>14408</v>
      </c>
      <c r="C1442">
        <v>15088</v>
      </c>
      <c r="D1442">
        <v>105</v>
      </c>
      <c r="E1442" t="s">
        <v>37</v>
      </c>
      <c r="F1442">
        <v>7000000</v>
      </c>
      <c r="G1442">
        <v>6.8</v>
      </c>
      <c r="H1442">
        <f>Table13[[#This Row],[budget]]-Table13[[#This Row],[gross]]</f>
        <v>-7891000</v>
      </c>
      <c r="I1442">
        <v>824</v>
      </c>
      <c r="J1442">
        <f>0.00001*Table13[[#This Row],[budget]]</f>
        <v>70</v>
      </c>
      <c r="K1442" s="1">
        <f>0</f>
        <v>0</v>
      </c>
    </row>
    <row r="1443" spans="1:11" x14ac:dyDescent="0.35">
      <c r="A1443">
        <v>2344847</v>
      </c>
      <c r="B1443" t="s">
        <v>14482</v>
      </c>
      <c r="C1443">
        <v>18561</v>
      </c>
      <c r="D1443">
        <v>119</v>
      </c>
      <c r="E1443" t="s">
        <v>37</v>
      </c>
      <c r="F1443">
        <v>7000000</v>
      </c>
      <c r="G1443">
        <v>6.8</v>
      </c>
      <c r="H1443">
        <f>Table13[[#This Row],[budget]]-Table13[[#This Row],[gross]]</f>
        <v>4655153</v>
      </c>
      <c r="I1443">
        <v>0</v>
      </c>
      <c r="J1443">
        <f>0.00001*Table13[[#This Row],[budget]]</f>
        <v>70</v>
      </c>
      <c r="K1443" s="1">
        <f>0</f>
        <v>0</v>
      </c>
    </row>
    <row r="1444" spans="1:11" x14ac:dyDescent="0.35">
      <c r="A1444">
        <v>54215416</v>
      </c>
      <c r="B1444" t="s">
        <v>14616</v>
      </c>
      <c r="C1444">
        <v>21409</v>
      </c>
      <c r="D1444">
        <v>63</v>
      </c>
      <c r="E1444" t="s">
        <v>37</v>
      </c>
      <c r="F1444">
        <v>6500000</v>
      </c>
      <c r="G1444">
        <v>6.8</v>
      </c>
      <c r="H1444">
        <f>Table13[[#This Row],[budget]]-Table13[[#This Row],[gross]]</f>
        <v>-47715416</v>
      </c>
      <c r="I1444">
        <v>0</v>
      </c>
      <c r="J1444">
        <f>0.00001*Table13[[#This Row],[budget]]</f>
        <v>65</v>
      </c>
      <c r="K1444" s="1">
        <f>0</f>
        <v>0</v>
      </c>
    </row>
    <row r="1445" spans="1:11" x14ac:dyDescent="0.35">
      <c r="A1445">
        <v>1029017</v>
      </c>
      <c r="B1445" t="s">
        <v>14663</v>
      </c>
      <c r="C1445">
        <v>12049</v>
      </c>
      <c r="D1445">
        <v>135</v>
      </c>
      <c r="E1445" t="s">
        <v>37</v>
      </c>
      <c r="F1445">
        <v>6500000</v>
      </c>
      <c r="G1445">
        <v>6.8</v>
      </c>
      <c r="H1445">
        <f>Table13[[#This Row],[budget]]-Table13[[#This Row],[gross]]</f>
        <v>5470983</v>
      </c>
      <c r="I1445">
        <v>1000</v>
      </c>
      <c r="J1445">
        <f>0.00001*Table13[[#This Row],[budget]]</f>
        <v>65</v>
      </c>
      <c r="K1445" s="1">
        <f>0</f>
        <v>0</v>
      </c>
    </row>
    <row r="1446" spans="1:11" x14ac:dyDescent="0.35">
      <c r="A1446">
        <v>11883495</v>
      </c>
      <c r="B1446" t="s">
        <v>14785</v>
      </c>
      <c r="C1446">
        <v>52805</v>
      </c>
      <c r="D1446">
        <v>278</v>
      </c>
      <c r="E1446" t="s">
        <v>37</v>
      </c>
      <c r="F1446">
        <v>9000000</v>
      </c>
      <c r="G1446">
        <v>6.8</v>
      </c>
      <c r="H1446">
        <f>Table13[[#This Row],[budget]]-Table13[[#This Row],[gross]]</f>
        <v>-2883495</v>
      </c>
      <c r="I1446">
        <v>0</v>
      </c>
      <c r="J1446">
        <f>0.00001*Table13[[#This Row],[budget]]</f>
        <v>90.000000000000014</v>
      </c>
      <c r="K1446" s="1">
        <f>0</f>
        <v>0</v>
      </c>
    </row>
    <row r="1447" spans="1:11" x14ac:dyDescent="0.35">
      <c r="A1447">
        <v>9203192</v>
      </c>
      <c r="B1447" t="s">
        <v>14804</v>
      </c>
      <c r="C1447">
        <v>45396</v>
      </c>
      <c r="D1447">
        <v>136</v>
      </c>
      <c r="E1447" t="s">
        <v>37</v>
      </c>
      <c r="F1447">
        <v>5000000</v>
      </c>
      <c r="G1447">
        <v>6.8</v>
      </c>
      <c r="H1447">
        <f>Table13[[#This Row],[budget]]-Table13[[#This Row],[gross]]</f>
        <v>-4203192</v>
      </c>
      <c r="I1447">
        <v>15000</v>
      </c>
      <c r="J1447">
        <f>0.00001*Table13[[#This Row],[budget]]</f>
        <v>50.000000000000007</v>
      </c>
      <c r="K1447" s="1">
        <f>0</f>
        <v>0</v>
      </c>
    </row>
    <row r="1448" spans="1:11" x14ac:dyDescent="0.35">
      <c r="A1448">
        <v>36000000</v>
      </c>
      <c r="B1448" t="s">
        <v>15095</v>
      </c>
      <c r="C1448">
        <v>6359</v>
      </c>
      <c r="D1448">
        <v>69</v>
      </c>
      <c r="E1448" t="s">
        <v>37</v>
      </c>
      <c r="F1448">
        <v>5000000</v>
      </c>
      <c r="G1448">
        <v>6.8</v>
      </c>
      <c r="H1448">
        <f>Table13[[#This Row],[budget]]-Table13[[#This Row],[gross]]</f>
        <v>-31000000</v>
      </c>
      <c r="I1448">
        <v>0</v>
      </c>
      <c r="J1448">
        <f>0.00001*Table13[[#This Row],[budget]]</f>
        <v>50.000000000000007</v>
      </c>
      <c r="K1448" s="1">
        <f>0</f>
        <v>0</v>
      </c>
    </row>
    <row r="1449" spans="1:11" x14ac:dyDescent="0.35">
      <c r="A1449">
        <v>27285953</v>
      </c>
      <c r="B1449" t="s">
        <v>15254</v>
      </c>
      <c r="C1449">
        <v>48675</v>
      </c>
      <c r="D1449">
        <v>214</v>
      </c>
      <c r="E1449" t="s">
        <v>37</v>
      </c>
      <c r="F1449">
        <v>5000000</v>
      </c>
      <c r="G1449">
        <v>6.8</v>
      </c>
      <c r="H1449">
        <f>Table13[[#This Row],[budget]]-Table13[[#This Row],[gross]]</f>
        <v>-22285953</v>
      </c>
      <c r="I1449">
        <v>16000</v>
      </c>
      <c r="J1449">
        <f>0.00001*Table13[[#This Row],[budget]]</f>
        <v>50.000000000000007</v>
      </c>
      <c r="K1449" s="1">
        <f>0</f>
        <v>0</v>
      </c>
    </row>
    <row r="1450" spans="1:11" x14ac:dyDescent="0.35">
      <c r="A1450">
        <v>4040588</v>
      </c>
      <c r="B1450" t="s">
        <v>15313</v>
      </c>
      <c r="C1450">
        <v>12233</v>
      </c>
      <c r="D1450">
        <v>89</v>
      </c>
      <c r="E1450" t="s">
        <v>37</v>
      </c>
      <c r="F1450">
        <v>5000000</v>
      </c>
      <c r="G1450">
        <v>6.8</v>
      </c>
      <c r="H1450">
        <f>Table13[[#This Row],[budget]]-Table13[[#This Row],[gross]]</f>
        <v>959412</v>
      </c>
      <c r="I1450">
        <v>0</v>
      </c>
      <c r="J1450">
        <f>0.00001*Table13[[#This Row],[budget]]</f>
        <v>50.000000000000007</v>
      </c>
      <c r="K1450" s="1">
        <f>0</f>
        <v>0</v>
      </c>
    </row>
    <row r="1451" spans="1:11" x14ac:dyDescent="0.35">
      <c r="A1451">
        <v>1100000</v>
      </c>
      <c r="B1451" t="s">
        <v>15337</v>
      </c>
      <c r="C1451">
        <v>3665</v>
      </c>
      <c r="D1451">
        <v>39</v>
      </c>
      <c r="E1451" t="s">
        <v>37</v>
      </c>
      <c r="F1451">
        <v>5000000</v>
      </c>
      <c r="G1451">
        <v>6.8</v>
      </c>
      <c r="H1451">
        <f>Table13[[#This Row],[budget]]-Table13[[#This Row],[gross]]</f>
        <v>3900000</v>
      </c>
      <c r="I1451">
        <v>247</v>
      </c>
      <c r="J1451">
        <f>0.00001*Table13[[#This Row],[budget]]</f>
        <v>50.000000000000007</v>
      </c>
      <c r="K1451" s="1">
        <f>0</f>
        <v>0</v>
      </c>
    </row>
    <row r="1452" spans="1:11" x14ac:dyDescent="0.35">
      <c r="A1452">
        <v>1247453</v>
      </c>
      <c r="B1452" t="s">
        <v>15409</v>
      </c>
      <c r="C1452">
        <v>11202</v>
      </c>
      <c r="D1452">
        <v>123</v>
      </c>
      <c r="E1452" t="s">
        <v>37</v>
      </c>
      <c r="F1452">
        <v>2800000</v>
      </c>
      <c r="G1452">
        <v>6.8</v>
      </c>
      <c r="H1452">
        <f>Table13[[#This Row],[budget]]-Table13[[#This Row],[gross]]</f>
        <v>1552547</v>
      </c>
      <c r="I1452">
        <v>750</v>
      </c>
      <c r="J1452">
        <f>0.00001*Table13[[#This Row],[budget]]</f>
        <v>28.000000000000004</v>
      </c>
      <c r="K1452" s="1">
        <f>0</f>
        <v>0</v>
      </c>
    </row>
    <row r="1453" spans="1:11" x14ac:dyDescent="0.35">
      <c r="A1453">
        <v>410241</v>
      </c>
      <c r="B1453" t="s">
        <v>15484</v>
      </c>
      <c r="C1453">
        <v>32357</v>
      </c>
      <c r="D1453">
        <v>199</v>
      </c>
      <c r="E1453" t="s">
        <v>37</v>
      </c>
      <c r="F1453">
        <v>2000000</v>
      </c>
      <c r="G1453">
        <v>6.8</v>
      </c>
      <c r="H1453">
        <f>Table13[[#This Row],[budget]]-Table13[[#This Row],[gross]]</f>
        <v>1589759</v>
      </c>
      <c r="I1453">
        <v>3000</v>
      </c>
      <c r="J1453">
        <f>0.00001*Table13[[#This Row],[budget]]</f>
        <v>20</v>
      </c>
      <c r="K1453" s="1">
        <f>0</f>
        <v>0</v>
      </c>
    </row>
    <row r="1454" spans="1:11" x14ac:dyDescent="0.35">
      <c r="A1454">
        <v>14873</v>
      </c>
      <c r="B1454" t="s">
        <v>15757</v>
      </c>
      <c r="C1454">
        <v>5294</v>
      </c>
      <c r="D1454">
        <v>67</v>
      </c>
      <c r="E1454" t="s">
        <v>37</v>
      </c>
      <c r="F1454">
        <v>3800000</v>
      </c>
      <c r="G1454">
        <v>6.8</v>
      </c>
      <c r="H1454">
        <f>Table13[[#This Row],[budget]]-Table13[[#This Row],[gross]]</f>
        <v>3785127</v>
      </c>
      <c r="I1454">
        <v>251</v>
      </c>
      <c r="J1454">
        <f>0.00001*Table13[[#This Row],[budget]]</f>
        <v>38</v>
      </c>
      <c r="K1454" s="1">
        <f>0</f>
        <v>0</v>
      </c>
    </row>
    <row r="1455" spans="1:11" x14ac:dyDescent="0.35">
      <c r="A1455">
        <v>37606</v>
      </c>
      <c r="B1455" t="s">
        <v>15771</v>
      </c>
      <c r="C1455">
        <v>31836</v>
      </c>
      <c r="D1455">
        <v>90</v>
      </c>
      <c r="E1455" t="s">
        <v>37</v>
      </c>
      <c r="F1455">
        <v>3500000</v>
      </c>
      <c r="G1455">
        <v>6.8</v>
      </c>
      <c r="H1455">
        <f>Table13[[#This Row],[budget]]-Table13[[#This Row],[gross]]</f>
        <v>3462394</v>
      </c>
      <c r="I1455">
        <v>0</v>
      </c>
      <c r="J1455">
        <f>0.00001*Table13[[#This Row],[budget]]</f>
        <v>35</v>
      </c>
      <c r="K1455" s="1">
        <f>0</f>
        <v>0</v>
      </c>
    </row>
    <row r="1456" spans="1:11" x14ac:dyDescent="0.35">
      <c r="A1456">
        <v>25138292</v>
      </c>
      <c r="B1456" t="s">
        <v>15814</v>
      </c>
      <c r="C1456">
        <v>66483</v>
      </c>
      <c r="D1456">
        <v>452</v>
      </c>
      <c r="E1456" t="s">
        <v>37</v>
      </c>
      <c r="F1456">
        <v>3500000</v>
      </c>
      <c r="G1456">
        <v>6.8</v>
      </c>
      <c r="H1456">
        <f>Table13[[#This Row],[budget]]-Table13[[#This Row],[gross]]</f>
        <v>-21638292</v>
      </c>
      <c r="I1456">
        <v>43000</v>
      </c>
      <c r="J1456">
        <f>0.00001*Table13[[#This Row],[budget]]</f>
        <v>35</v>
      </c>
      <c r="K1456" s="1">
        <f>0</f>
        <v>0</v>
      </c>
    </row>
    <row r="1457" spans="1:11" x14ac:dyDescent="0.35">
      <c r="A1457">
        <v>48056940</v>
      </c>
      <c r="B1457" t="s">
        <v>15972</v>
      </c>
      <c r="C1457">
        <v>155153</v>
      </c>
      <c r="D1457">
        <v>524</v>
      </c>
      <c r="E1457" t="s">
        <v>37</v>
      </c>
      <c r="F1457">
        <v>3000000</v>
      </c>
      <c r="G1457">
        <v>6.8</v>
      </c>
      <c r="H1457">
        <f>Table13[[#This Row],[budget]]-Table13[[#This Row],[gross]]</f>
        <v>-45056940</v>
      </c>
      <c r="I1457">
        <v>58000</v>
      </c>
      <c r="J1457">
        <f>0.00001*Table13[[#This Row],[budget]]</f>
        <v>30.000000000000004</v>
      </c>
      <c r="K1457" s="1">
        <f>0</f>
        <v>0</v>
      </c>
    </row>
    <row r="1458" spans="1:11" x14ac:dyDescent="0.35">
      <c r="A1458">
        <v>322157</v>
      </c>
      <c r="B1458" t="s">
        <v>16339</v>
      </c>
      <c r="C1458">
        <v>61787</v>
      </c>
      <c r="D1458">
        <v>203</v>
      </c>
      <c r="E1458" t="s">
        <v>37</v>
      </c>
      <c r="F1458">
        <v>2500000</v>
      </c>
      <c r="G1458">
        <v>6.8</v>
      </c>
      <c r="H1458">
        <f>Table13[[#This Row],[budget]]-Table13[[#This Row],[gross]]</f>
        <v>2177843</v>
      </c>
      <c r="I1458">
        <v>19000</v>
      </c>
      <c r="J1458">
        <f>0.00001*Table13[[#This Row],[budget]]</f>
        <v>25.000000000000004</v>
      </c>
      <c r="K1458" s="1">
        <f>0</f>
        <v>0</v>
      </c>
    </row>
    <row r="1459" spans="1:11" x14ac:dyDescent="0.35">
      <c r="A1459">
        <v>5731103</v>
      </c>
      <c r="B1459" t="s">
        <v>16343</v>
      </c>
      <c r="C1459">
        <v>4100</v>
      </c>
      <c r="D1459">
        <v>35</v>
      </c>
      <c r="E1459" t="s">
        <v>37</v>
      </c>
      <c r="F1459">
        <v>2400000</v>
      </c>
      <c r="G1459">
        <v>6.8</v>
      </c>
      <c r="H1459">
        <f>Table13[[#This Row],[budget]]-Table13[[#This Row],[gross]]</f>
        <v>-3331103</v>
      </c>
      <c r="I1459">
        <v>352</v>
      </c>
      <c r="J1459">
        <f>0.00001*Table13[[#This Row],[budget]]</f>
        <v>24.000000000000004</v>
      </c>
      <c r="K1459" s="1">
        <f>0</f>
        <v>0</v>
      </c>
    </row>
    <row r="1460" spans="1:11" x14ac:dyDescent="0.35">
      <c r="A1460">
        <v>4599680</v>
      </c>
      <c r="B1460" t="s">
        <v>16471</v>
      </c>
      <c r="C1460">
        <v>68222</v>
      </c>
      <c r="D1460">
        <v>545</v>
      </c>
      <c r="E1460" t="s">
        <v>37</v>
      </c>
      <c r="F1460">
        <v>1500000</v>
      </c>
      <c r="G1460">
        <v>6.8</v>
      </c>
      <c r="H1460">
        <f>Table13[[#This Row],[budget]]-Table13[[#This Row],[gross]]</f>
        <v>-3099680</v>
      </c>
      <c r="I1460">
        <v>0</v>
      </c>
      <c r="J1460">
        <f>0.00001*Table13[[#This Row],[budget]]</f>
        <v>15.000000000000002</v>
      </c>
      <c r="K1460" s="1">
        <f>0</f>
        <v>0</v>
      </c>
    </row>
    <row r="1461" spans="1:11" x14ac:dyDescent="0.35">
      <c r="A1461">
        <v>653621</v>
      </c>
      <c r="B1461" t="s">
        <v>16543</v>
      </c>
      <c r="C1461">
        <v>5615</v>
      </c>
      <c r="D1461">
        <v>64</v>
      </c>
      <c r="E1461" t="s">
        <v>37</v>
      </c>
      <c r="F1461">
        <v>2000000</v>
      </c>
      <c r="G1461">
        <v>6.8</v>
      </c>
      <c r="H1461">
        <f>Table13[[#This Row],[budget]]-Table13[[#This Row],[gross]]</f>
        <v>1346379</v>
      </c>
      <c r="I1461">
        <v>592</v>
      </c>
      <c r="J1461">
        <f>0.00001*Table13[[#This Row],[budget]]</f>
        <v>20</v>
      </c>
      <c r="K1461" s="1">
        <f>0</f>
        <v>0</v>
      </c>
    </row>
    <row r="1462" spans="1:11" x14ac:dyDescent="0.35">
      <c r="A1462">
        <v>992238</v>
      </c>
      <c r="B1462" t="s">
        <v>16728</v>
      </c>
      <c r="C1462">
        <v>16349</v>
      </c>
      <c r="D1462">
        <v>103</v>
      </c>
      <c r="E1462" t="s">
        <v>37</v>
      </c>
      <c r="F1462">
        <v>1700000</v>
      </c>
      <c r="G1462">
        <v>6.8</v>
      </c>
      <c r="H1462">
        <f>Table13[[#This Row],[budget]]-Table13[[#This Row],[gross]]</f>
        <v>707762</v>
      </c>
      <c r="I1462">
        <v>869</v>
      </c>
      <c r="J1462">
        <f>0.00001*Table13[[#This Row],[budget]]</f>
        <v>17</v>
      </c>
      <c r="K1462" s="1">
        <f>0</f>
        <v>0</v>
      </c>
    </row>
    <row r="1463" spans="1:11" x14ac:dyDescent="0.35">
      <c r="A1463">
        <v>11806119</v>
      </c>
      <c r="B1463" t="s">
        <v>16763</v>
      </c>
      <c r="C1463">
        <v>57578</v>
      </c>
      <c r="D1463">
        <v>210</v>
      </c>
      <c r="E1463" t="s">
        <v>37</v>
      </c>
      <c r="F1463">
        <v>1100000</v>
      </c>
      <c r="G1463">
        <v>6.8</v>
      </c>
      <c r="H1463">
        <f>Table13[[#This Row],[budget]]-Table13[[#This Row],[gross]]</f>
        <v>-10706119</v>
      </c>
      <c r="I1463">
        <v>0</v>
      </c>
      <c r="J1463">
        <f>0.00001*Table13[[#This Row],[budget]]</f>
        <v>11.000000000000002</v>
      </c>
      <c r="K1463" s="1">
        <f>0</f>
        <v>0</v>
      </c>
    </row>
    <row r="1464" spans="1:11" x14ac:dyDescent="0.35">
      <c r="A1464">
        <v>53991137</v>
      </c>
      <c r="B1464" t="s">
        <v>16786</v>
      </c>
      <c r="C1464">
        <v>202800</v>
      </c>
      <c r="D1464">
        <v>752</v>
      </c>
      <c r="E1464" t="s">
        <v>37</v>
      </c>
      <c r="F1464">
        <v>1500000</v>
      </c>
      <c r="G1464">
        <v>6.8</v>
      </c>
      <c r="H1464">
        <f>Table13[[#This Row],[budget]]-Table13[[#This Row],[gross]]</f>
        <v>-52491137</v>
      </c>
      <c r="I1464">
        <v>60000</v>
      </c>
      <c r="J1464">
        <f>0.00001*Table13[[#This Row],[budget]]</f>
        <v>15.000000000000002</v>
      </c>
      <c r="K1464" s="1">
        <f>0</f>
        <v>0</v>
      </c>
    </row>
    <row r="1465" spans="1:11" x14ac:dyDescent="0.35">
      <c r="A1465">
        <v>16101109</v>
      </c>
      <c r="B1465" t="s">
        <v>16991</v>
      </c>
      <c r="C1465">
        <v>76467</v>
      </c>
      <c r="D1465">
        <v>236</v>
      </c>
      <c r="E1465" t="s">
        <v>37</v>
      </c>
      <c r="F1465">
        <v>3000000</v>
      </c>
      <c r="G1465">
        <v>6.8</v>
      </c>
      <c r="H1465">
        <f>Table13[[#This Row],[budget]]-Table13[[#This Row],[gross]]</f>
        <v>-13101109</v>
      </c>
      <c r="I1465">
        <v>0</v>
      </c>
      <c r="J1465">
        <f>0.00001*Table13[[#This Row],[budget]]</f>
        <v>30.000000000000004</v>
      </c>
      <c r="K1465" s="1">
        <f>0</f>
        <v>0</v>
      </c>
    </row>
    <row r="1466" spans="1:11" x14ac:dyDescent="0.35">
      <c r="A1466">
        <v>21378000</v>
      </c>
      <c r="B1466" t="s">
        <v>10855</v>
      </c>
      <c r="C1466">
        <v>46493</v>
      </c>
      <c r="D1466">
        <v>335</v>
      </c>
      <c r="E1466" t="s">
        <v>37</v>
      </c>
      <c r="F1466">
        <v>1000000</v>
      </c>
      <c r="G1466">
        <v>6.8</v>
      </c>
      <c r="H1466">
        <f>Table13[[#This Row],[budget]]-Table13[[#This Row],[gross]]</f>
        <v>-20378000</v>
      </c>
      <c r="I1466">
        <v>7000</v>
      </c>
      <c r="J1466">
        <f>0.00001*Table13[[#This Row],[budget]]</f>
        <v>10</v>
      </c>
      <c r="K1466" s="1">
        <f>0</f>
        <v>0</v>
      </c>
    </row>
    <row r="1467" spans="1:11" x14ac:dyDescent="0.35">
      <c r="A1467">
        <v>1277257</v>
      </c>
      <c r="B1467" t="s">
        <v>17125</v>
      </c>
      <c r="C1467">
        <v>2629</v>
      </c>
      <c r="D1467">
        <v>32</v>
      </c>
      <c r="E1467" t="s">
        <v>37</v>
      </c>
      <c r="F1467">
        <v>1000000</v>
      </c>
      <c r="G1467">
        <v>6.8</v>
      </c>
      <c r="H1467">
        <f>Table13[[#This Row],[budget]]-Table13[[#This Row],[gross]]</f>
        <v>-277257</v>
      </c>
      <c r="I1467">
        <v>227</v>
      </c>
      <c r="J1467">
        <f>0.00001*Table13[[#This Row],[budget]]</f>
        <v>10</v>
      </c>
      <c r="K1467" s="1">
        <f>0</f>
        <v>0</v>
      </c>
    </row>
    <row r="1468" spans="1:11" x14ac:dyDescent="0.35">
      <c r="A1468">
        <v>48430</v>
      </c>
      <c r="B1468" t="s">
        <v>17212</v>
      </c>
      <c r="C1468">
        <v>20176</v>
      </c>
      <c r="D1468">
        <v>73</v>
      </c>
      <c r="E1468" t="s">
        <v>37</v>
      </c>
      <c r="F1468">
        <v>500000</v>
      </c>
      <c r="G1468">
        <v>6.8</v>
      </c>
      <c r="H1468">
        <f>Table13[[#This Row],[budget]]-Table13[[#This Row],[gross]]</f>
        <v>451570</v>
      </c>
      <c r="I1468">
        <v>0</v>
      </c>
      <c r="J1468">
        <f>0.00001*Table13[[#This Row],[budget]]</f>
        <v>5</v>
      </c>
      <c r="K1468" s="1">
        <f>0</f>
        <v>0</v>
      </c>
    </row>
    <row r="1469" spans="1:11" x14ac:dyDescent="0.35">
      <c r="A1469">
        <v>906666</v>
      </c>
      <c r="B1469" t="s">
        <v>17519</v>
      </c>
      <c r="C1469">
        <v>154</v>
      </c>
      <c r="D1469">
        <v>5</v>
      </c>
      <c r="E1469" t="s">
        <v>37</v>
      </c>
      <c r="F1469">
        <v>500000</v>
      </c>
      <c r="G1469">
        <v>6.8</v>
      </c>
      <c r="H1469">
        <f>Table13[[#This Row],[budget]]-Table13[[#This Row],[gross]]</f>
        <v>-406666</v>
      </c>
      <c r="I1469">
        <v>287</v>
      </c>
      <c r="J1469">
        <f>0.00001*Table13[[#This Row],[budget]]</f>
        <v>5</v>
      </c>
      <c r="K1469" s="1">
        <f>0</f>
        <v>0</v>
      </c>
    </row>
    <row r="1470" spans="1:11" x14ac:dyDescent="0.35">
      <c r="A1470">
        <v>59379</v>
      </c>
      <c r="B1470" t="s">
        <v>17933</v>
      </c>
      <c r="C1470">
        <v>12796</v>
      </c>
      <c r="D1470">
        <v>52</v>
      </c>
      <c r="E1470" t="s">
        <v>37</v>
      </c>
      <c r="F1470">
        <v>200000</v>
      </c>
      <c r="G1470">
        <v>6.8</v>
      </c>
      <c r="H1470">
        <f>Table13[[#This Row],[budget]]-Table13[[#This Row],[gross]]</f>
        <v>140621</v>
      </c>
      <c r="I1470">
        <v>0</v>
      </c>
      <c r="J1470">
        <f>0.00001*Table13[[#This Row],[budget]]</f>
        <v>2</v>
      </c>
      <c r="K1470" s="1">
        <f>0</f>
        <v>0</v>
      </c>
    </row>
    <row r="1471" spans="1:11" x14ac:dyDescent="0.35">
      <c r="A1471">
        <v>168368427</v>
      </c>
      <c r="B1471" t="s">
        <v>124</v>
      </c>
      <c r="C1471">
        <v>330784</v>
      </c>
      <c r="D1471">
        <v>1243</v>
      </c>
      <c r="E1471" t="s">
        <v>37</v>
      </c>
      <c r="F1471">
        <v>200000000</v>
      </c>
      <c r="G1471">
        <v>6.7</v>
      </c>
      <c r="H1471">
        <f>Table13[[#This Row],[budget]]-Table13[[#This Row],[gross]]</f>
        <v>31631573</v>
      </c>
      <c r="I1471">
        <v>0</v>
      </c>
      <c r="J1471">
        <f>0.00001*Table13[[#This Row],[budget]]</f>
        <v>2000.0000000000002</v>
      </c>
      <c r="K1471" s="1">
        <f>0</f>
        <v>0</v>
      </c>
    </row>
    <row r="1472" spans="1:11" x14ac:dyDescent="0.35">
      <c r="A1472">
        <v>241063875</v>
      </c>
      <c r="B1472" t="s">
        <v>154</v>
      </c>
      <c r="C1472">
        <v>370704</v>
      </c>
      <c r="D1472">
        <v>484</v>
      </c>
      <c r="E1472" t="s">
        <v>37</v>
      </c>
      <c r="F1472">
        <v>250000000</v>
      </c>
      <c r="G1472">
        <v>6.7</v>
      </c>
      <c r="H1472">
        <f>Table13[[#This Row],[budget]]-Table13[[#This Row],[gross]]</f>
        <v>8936125</v>
      </c>
      <c r="I1472">
        <v>58000</v>
      </c>
      <c r="J1472">
        <f>0.00001*Table13[[#This Row],[budget]]</f>
        <v>2500</v>
      </c>
      <c r="K1472" s="1">
        <f>0</f>
        <v>0</v>
      </c>
    </row>
    <row r="1473" spans="1:11" x14ac:dyDescent="0.35">
      <c r="A1473">
        <v>105219735</v>
      </c>
      <c r="B1473" t="s">
        <v>186</v>
      </c>
      <c r="C1473">
        <v>211765</v>
      </c>
      <c r="D1473">
        <v>546</v>
      </c>
      <c r="E1473" t="s">
        <v>37</v>
      </c>
      <c r="F1473">
        <v>200000000</v>
      </c>
      <c r="G1473">
        <v>6.7</v>
      </c>
      <c r="H1473">
        <f>Table13[[#This Row],[budget]]-Table13[[#This Row],[gross]]</f>
        <v>94780265</v>
      </c>
      <c r="I1473">
        <v>17000</v>
      </c>
      <c r="J1473">
        <f>0.00001*Table13[[#This Row],[budget]]</f>
        <v>2000.0000000000002</v>
      </c>
      <c r="K1473" s="1">
        <f>0</f>
        <v>0</v>
      </c>
    </row>
    <row r="1474" spans="1:11" x14ac:dyDescent="0.35">
      <c r="A1474">
        <v>202853933</v>
      </c>
      <c r="B1474" t="s">
        <v>290</v>
      </c>
      <c r="C1474">
        <v>321227</v>
      </c>
      <c r="D1474">
        <v>1067</v>
      </c>
      <c r="E1474" t="s">
        <v>37</v>
      </c>
      <c r="F1474">
        <v>200000000</v>
      </c>
      <c r="G1474">
        <v>6.7</v>
      </c>
      <c r="H1474">
        <f>Table13[[#This Row],[budget]]-Table13[[#This Row],[gross]]</f>
        <v>-2853933</v>
      </c>
      <c r="I1474">
        <v>41000</v>
      </c>
      <c r="J1474">
        <f>0.00001*Table13[[#This Row],[budget]]</f>
        <v>2000.0000000000002</v>
      </c>
      <c r="K1474" s="1">
        <f>0</f>
        <v>0</v>
      </c>
    </row>
    <row r="1475" spans="1:11" x14ac:dyDescent="0.35">
      <c r="A1475">
        <v>144512310</v>
      </c>
      <c r="B1475" t="s">
        <v>654</v>
      </c>
      <c r="C1475">
        <v>272223</v>
      </c>
      <c r="D1475">
        <v>988</v>
      </c>
      <c r="E1475" t="s">
        <v>37</v>
      </c>
      <c r="F1475">
        <v>38000000</v>
      </c>
      <c r="G1475">
        <v>6.7</v>
      </c>
      <c r="H1475">
        <f>Table13[[#This Row],[budget]]-Table13[[#This Row],[gross]]</f>
        <v>-106512310</v>
      </c>
      <c r="I1475">
        <v>14000</v>
      </c>
      <c r="J1475">
        <f>0.00001*Table13[[#This Row],[budget]]</f>
        <v>380.00000000000006</v>
      </c>
      <c r="K1475" s="1">
        <f>0</f>
        <v>0</v>
      </c>
    </row>
    <row r="1476" spans="1:11" x14ac:dyDescent="0.35">
      <c r="A1476">
        <v>206456431</v>
      </c>
      <c r="B1476" t="s">
        <v>761</v>
      </c>
      <c r="C1476">
        <v>320284</v>
      </c>
      <c r="D1476">
        <v>1361</v>
      </c>
      <c r="E1476" t="s">
        <v>37</v>
      </c>
      <c r="F1476">
        <v>150000000</v>
      </c>
      <c r="G1476">
        <v>6.7</v>
      </c>
      <c r="H1476">
        <f>Table13[[#This Row],[budget]]-Table13[[#This Row],[gross]]</f>
        <v>-56456431</v>
      </c>
      <c r="I1476">
        <v>0</v>
      </c>
      <c r="J1476">
        <f>0.00001*Table13[[#This Row],[budget]]</f>
        <v>1500.0000000000002</v>
      </c>
      <c r="K1476" s="1">
        <f>0</f>
        <v>0</v>
      </c>
    </row>
    <row r="1477" spans="1:11" x14ac:dyDescent="0.35">
      <c r="A1477">
        <v>179982968</v>
      </c>
      <c r="B1477" t="s">
        <v>778</v>
      </c>
      <c r="C1477">
        <v>146019</v>
      </c>
      <c r="D1477">
        <v>119</v>
      </c>
      <c r="E1477" t="s">
        <v>37</v>
      </c>
      <c r="F1477">
        <v>150000000</v>
      </c>
      <c r="G1477">
        <v>6.7</v>
      </c>
      <c r="H1477">
        <f>Table13[[#This Row],[budget]]-Table13[[#This Row],[gross]]</f>
        <v>-29982968</v>
      </c>
      <c r="I1477">
        <v>0</v>
      </c>
      <c r="J1477">
        <f>0.00001*Table13[[#This Row],[budget]]</f>
        <v>1500.0000000000002</v>
      </c>
      <c r="K1477" s="1">
        <f>0</f>
        <v>0</v>
      </c>
    </row>
    <row r="1478" spans="1:11" x14ac:dyDescent="0.35">
      <c r="A1478">
        <v>179883016</v>
      </c>
      <c r="B1478" t="s">
        <v>790</v>
      </c>
      <c r="C1478">
        <v>361924</v>
      </c>
      <c r="D1478">
        <v>641</v>
      </c>
      <c r="E1478" t="s">
        <v>37</v>
      </c>
      <c r="F1478">
        <v>150000000</v>
      </c>
      <c r="G1478">
        <v>6.7</v>
      </c>
      <c r="H1478">
        <f>Table13[[#This Row],[budget]]-Table13[[#This Row],[gross]]</f>
        <v>-29883016</v>
      </c>
      <c r="I1478">
        <v>0</v>
      </c>
      <c r="J1478">
        <f>0.00001*Table13[[#This Row],[budget]]</f>
        <v>1500.0000000000002</v>
      </c>
      <c r="K1478" s="1">
        <f>0</f>
        <v>0</v>
      </c>
    </row>
    <row r="1479" spans="1:11" x14ac:dyDescent="0.35">
      <c r="A1479">
        <v>139259759</v>
      </c>
      <c r="B1479" t="s">
        <v>796</v>
      </c>
      <c r="C1479">
        <v>364948</v>
      </c>
      <c r="D1479">
        <v>2121</v>
      </c>
      <c r="E1479" t="s">
        <v>37</v>
      </c>
      <c r="F1479">
        <v>150000000</v>
      </c>
      <c r="G1479">
        <v>6.7</v>
      </c>
      <c r="H1479">
        <f>Table13[[#This Row],[budget]]-Table13[[#This Row],[gross]]</f>
        <v>10740241</v>
      </c>
      <c r="I1479">
        <v>0</v>
      </c>
      <c r="J1479">
        <f>0.00001*Table13[[#This Row],[budget]]</f>
        <v>1500.0000000000002</v>
      </c>
      <c r="K1479" s="1">
        <f>0</f>
        <v>0</v>
      </c>
    </row>
    <row r="1480" spans="1:11" x14ac:dyDescent="0.35">
      <c r="A1480">
        <v>133375846</v>
      </c>
      <c r="B1480" t="s">
        <v>826</v>
      </c>
      <c r="C1480">
        <v>207839</v>
      </c>
      <c r="D1480">
        <v>435</v>
      </c>
      <c r="E1480" t="s">
        <v>37</v>
      </c>
      <c r="F1480">
        <v>150000000</v>
      </c>
      <c r="G1480">
        <v>6.7</v>
      </c>
      <c r="H1480">
        <f>Table13[[#This Row],[budget]]-Table13[[#This Row],[gross]]</f>
        <v>16624154</v>
      </c>
      <c r="I1480">
        <v>0</v>
      </c>
      <c r="J1480">
        <f>0.00001*Table13[[#This Row],[budget]]</f>
        <v>1500.0000000000002</v>
      </c>
      <c r="K1480" s="1">
        <f>0</f>
        <v>0</v>
      </c>
    </row>
    <row r="1481" spans="1:11" x14ac:dyDescent="0.35">
      <c r="A1481">
        <v>64459316</v>
      </c>
      <c r="B1481" t="s">
        <v>909</v>
      </c>
      <c r="C1481">
        <v>85086</v>
      </c>
      <c r="D1481">
        <v>122</v>
      </c>
      <c r="E1481" t="s">
        <v>37</v>
      </c>
      <c r="F1481">
        <v>149000000</v>
      </c>
      <c r="G1481">
        <v>6.7</v>
      </c>
      <c r="H1481">
        <f>Table13[[#This Row],[budget]]-Table13[[#This Row],[gross]]</f>
        <v>84540684</v>
      </c>
      <c r="I1481">
        <v>0</v>
      </c>
      <c r="J1481">
        <f>0.00001*Table13[[#This Row],[budget]]</f>
        <v>1490.0000000000002</v>
      </c>
      <c r="K1481" s="1">
        <f>0</f>
        <v>0</v>
      </c>
    </row>
    <row r="1482" spans="1:11" x14ac:dyDescent="0.35">
      <c r="A1482">
        <v>83348920</v>
      </c>
      <c r="B1482" t="s">
        <v>1118</v>
      </c>
      <c r="C1482">
        <v>60230</v>
      </c>
      <c r="D1482">
        <v>118</v>
      </c>
      <c r="E1482" t="s">
        <v>37</v>
      </c>
      <c r="F1482">
        <v>132000000</v>
      </c>
      <c r="G1482">
        <v>6.7</v>
      </c>
      <c r="H1482">
        <f>Table13[[#This Row],[budget]]-Table13[[#This Row],[gross]]</f>
        <v>48651080</v>
      </c>
      <c r="I1482">
        <v>11000</v>
      </c>
      <c r="J1482">
        <f>0.00001*Table13[[#This Row],[budget]]</f>
        <v>1320</v>
      </c>
      <c r="K1482" s="1">
        <f>0</f>
        <v>0</v>
      </c>
    </row>
    <row r="1483" spans="1:11" x14ac:dyDescent="0.35">
      <c r="A1483">
        <v>177343675</v>
      </c>
      <c r="B1483" t="s">
        <v>1146</v>
      </c>
      <c r="C1483">
        <v>70121</v>
      </c>
      <c r="D1483">
        <v>214</v>
      </c>
      <c r="E1483" t="s">
        <v>37</v>
      </c>
      <c r="F1483">
        <v>135000000</v>
      </c>
      <c r="G1483">
        <v>6.7</v>
      </c>
      <c r="H1483">
        <f>Table13[[#This Row],[budget]]-Table13[[#This Row],[gross]]</f>
        <v>-42343675</v>
      </c>
      <c r="I1483">
        <v>26000</v>
      </c>
      <c r="J1483">
        <f>0.00001*Table13[[#This Row],[budget]]</f>
        <v>1350</v>
      </c>
      <c r="K1483" s="1">
        <f>0</f>
        <v>0</v>
      </c>
    </row>
    <row r="1484" spans="1:11" x14ac:dyDescent="0.35">
      <c r="A1484">
        <v>149234747</v>
      </c>
      <c r="B1484" t="s">
        <v>1161</v>
      </c>
      <c r="C1484">
        <v>114287</v>
      </c>
      <c r="D1484">
        <v>137</v>
      </c>
      <c r="E1484" t="s">
        <v>37</v>
      </c>
      <c r="F1484">
        <v>130000000</v>
      </c>
      <c r="G1484">
        <v>6.7</v>
      </c>
      <c r="H1484">
        <f>Table13[[#This Row],[budget]]-Table13[[#This Row],[gross]]</f>
        <v>-19234747</v>
      </c>
      <c r="I1484">
        <v>16000</v>
      </c>
      <c r="J1484">
        <f>0.00001*Table13[[#This Row],[budget]]</f>
        <v>1300</v>
      </c>
      <c r="K1484" s="1">
        <f>0</f>
        <v>0</v>
      </c>
    </row>
    <row r="1485" spans="1:11" x14ac:dyDescent="0.35">
      <c r="A1485">
        <v>337103873</v>
      </c>
      <c r="B1485" t="s">
        <v>1230</v>
      </c>
      <c r="C1485">
        <v>305008</v>
      </c>
      <c r="D1485">
        <v>591</v>
      </c>
      <c r="E1485" t="s">
        <v>37</v>
      </c>
      <c r="F1485">
        <v>125000000</v>
      </c>
      <c r="G1485">
        <v>6.7</v>
      </c>
      <c r="H1485">
        <f>Table13[[#This Row],[budget]]-Table13[[#This Row],[gross]]</f>
        <v>-212103873</v>
      </c>
      <c r="I1485">
        <v>52000</v>
      </c>
      <c r="J1485">
        <f>0.00001*Table13[[#This Row],[budget]]</f>
        <v>1250</v>
      </c>
      <c r="K1485" s="1">
        <f>0</f>
        <v>0</v>
      </c>
    </row>
    <row r="1486" spans="1:11" x14ac:dyDescent="0.35">
      <c r="A1486">
        <v>113165635</v>
      </c>
      <c r="B1486" t="s">
        <v>1280</v>
      </c>
      <c r="C1486">
        <v>229823</v>
      </c>
      <c r="D1486">
        <v>504</v>
      </c>
      <c r="E1486" t="s">
        <v>37</v>
      </c>
      <c r="F1486">
        <v>125000000</v>
      </c>
      <c r="G1486">
        <v>6.7</v>
      </c>
      <c r="H1486">
        <f>Table13[[#This Row],[budget]]-Table13[[#This Row],[gross]]</f>
        <v>11834365</v>
      </c>
      <c r="I1486">
        <v>31000</v>
      </c>
      <c r="J1486">
        <f>0.00001*Table13[[#This Row],[budget]]</f>
        <v>1250</v>
      </c>
      <c r="K1486" s="1">
        <f>0</f>
        <v>0</v>
      </c>
    </row>
    <row r="1487" spans="1:11" x14ac:dyDescent="0.35">
      <c r="A1487">
        <v>57637485</v>
      </c>
      <c r="B1487" t="s">
        <v>1355</v>
      </c>
      <c r="C1487">
        <v>183909</v>
      </c>
      <c r="D1487">
        <v>666</v>
      </c>
      <c r="E1487" t="s">
        <v>37</v>
      </c>
      <c r="F1487">
        <v>105000000</v>
      </c>
      <c r="G1487">
        <v>6.7</v>
      </c>
      <c r="H1487">
        <f>Table13[[#This Row],[budget]]-Table13[[#This Row],[gross]]</f>
        <v>47362515</v>
      </c>
      <c r="I1487">
        <v>0</v>
      </c>
      <c r="J1487">
        <f>0.00001*Table13[[#This Row],[budget]]</f>
        <v>1050</v>
      </c>
      <c r="K1487" s="1">
        <f>0</f>
        <v>0</v>
      </c>
    </row>
    <row r="1488" spans="1:11" x14ac:dyDescent="0.35">
      <c r="A1488">
        <v>310675583</v>
      </c>
      <c r="B1488" t="s">
        <v>1397</v>
      </c>
      <c r="C1488">
        <v>464310</v>
      </c>
      <c r="D1488">
        <v>3516</v>
      </c>
      <c r="E1488" t="s">
        <v>37</v>
      </c>
      <c r="F1488">
        <v>115000000</v>
      </c>
      <c r="G1488">
        <v>6.7</v>
      </c>
      <c r="H1488">
        <f>Table13[[#This Row],[budget]]-Table13[[#This Row],[gross]]</f>
        <v>-195675583</v>
      </c>
      <c r="I1488">
        <v>0</v>
      </c>
      <c r="J1488">
        <f>0.00001*Table13[[#This Row],[budget]]</f>
        <v>1150</v>
      </c>
      <c r="K1488" s="1">
        <f>0</f>
        <v>0</v>
      </c>
    </row>
    <row r="1489" spans="1:11" x14ac:dyDescent="0.35">
      <c r="A1489">
        <v>132550960</v>
      </c>
      <c r="B1489" t="s">
        <v>1405</v>
      </c>
      <c r="C1489">
        <v>328067</v>
      </c>
      <c r="D1489">
        <v>533</v>
      </c>
      <c r="E1489" t="s">
        <v>37</v>
      </c>
      <c r="F1489">
        <v>120000000</v>
      </c>
      <c r="G1489">
        <v>6.7</v>
      </c>
      <c r="H1489">
        <f>Table13[[#This Row],[budget]]-Table13[[#This Row],[gross]]</f>
        <v>-12550960</v>
      </c>
      <c r="I1489">
        <v>68000</v>
      </c>
      <c r="J1489">
        <f>0.00001*Table13[[#This Row],[budget]]</f>
        <v>1200</v>
      </c>
      <c r="K1489" s="1">
        <f>0</f>
        <v>0</v>
      </c>
    </row>
    <row r="1490" spans="1:11" x14ac:dyDescent="0.35">
      <c r="A1490">
        <v>61656849</v>
      </c>
      <c r="B1490" t="s">
        <v>1554</v>
      </c>
      <c r="C1490">
        <v>184561</v>
      </c>
      <c r="D1490">
        <v>554</v>
      </c>
      <c r="E1490" t="s">
        <v>37</v>
      </c>
      <c r="F1490">
        <v>110000000</v>
      </c>
      <c r="G1490">
        <v>6.7</v>
      </c>
      <c r="H1490">
        <f>Table13[[#This Row],[budget]]-Table13[[#This Row],[gross]]</f>
        <v>48343151</v>
      </c>
      <c r="I1490">
        <v>123000</v>
      </c>
      <c r="J1490">
        <f>0.00001*Table13[[#This Row],[budget]]</f>
        <v>1100</v>
      </c>
      <c r="K1490" s="1">
        <f>0</f>
        <v>0</v>
      </c>
    </row>
    <row r="1491" spans="1:11" x14ac:dyDescent="0.35">
      <c r="A1491">
        <v>119219978</v>
      </c>
      <c r="B1491" t="s">
        <v>1690</v>
      </c>
      <c r="C1491">
        <v>189806</v>
      </c>
      <c r="D1491">
        <v>316</v>
      </c>
      <c r="E1491" t="s">
        <v>37</v>
      </c>
      <c r="F1491">
        <v>100000000</v>
      </c>
      <c r="G1491">
        <v>6.7</v>
      </c>
      <c r="H1491">
        <f>Table13[[#This Row],[budget]]-Table13[[#This Row],[gross]]</f>
        <v>-19219978</v>
      </c>
      <c r="I1491">
        <v>16000</v>
      </c>
      <c r="J1491">
        <f>0.00001*Table13[[#This Row],[budget]]</f>
        <v>1000.0000000000001</v>
      </c>
      <c r="K1491" s="1">
        <f>0</f>
        <v>0</v>
      </c>
    </row>
    <row r="1492" spans="1:11" x14ac:dyDescent="0.35">
      <c r="A1492">
        <v>85017401</v>
      </c>
      <c r="B1492" t="s">
        <v>1722</v>
      </c>
      <c r="C1492">
        <v>246803</v>
      </c>
      <c r="D1492">
        <v>474</v>
      </c>
      <c r="E1492" t="s">
        <v>37</v>
      </c>
      <c r="F1492">
        <v>92000000</v>
      </c>
      <c r="G1492">
        <v>6.7</v>
      </c>
      <c r="H1492">
        <f>Table13[[#This Row],[budget]]-Table13[[#This Row],[gross]]</f>
        <v>6982599</v>
      </c>
      <c r="I1492">
        <v>108000</v>
      </c>
      <c r="J1492">
        <f>0.00001*Table13[[#This Row],[budget]]</f>
        <v>920.00000000000011</v>
      </c>
      <c r="K1492" s="1">
        <f>0</f>
        <v>0</v>
      </c>
    </row>
    <row r="1493" spans="1:11" x14ac:dyDescent="0.35">
      <c r="A1493">
        <v>107515297</v>
      </c>
      <c r="B1493" t="s">
        <v>1746</v>
      </c>
      <c r="C1493">
        <v>85833</v>
      </c>
      <c r="D1493">
        <v>113</v>
      </c>
      <c r="E1493" t="s">
        <v>37</v>
      </c>
      <c r="F1493">
        <v>100000000</v>
      </c>
      <c r="G1493">
        <v>6.7</v>
      </c>
      <c r="H1493">
        <f>Table13[[#This Row],[budget]]-Table13[[#This Row],[gross]]</f>
        <v>-7515297</v>
      </c>
      <c r="I1493">
        <v>17000</v>
      </c>
      <c r="J1493">
        <f>0.00001*Table13[[#This Row],[budget]]</f>
        <v>1000.0000000000001</v>
      </c>
      <c r="K1493" s="1">
        <f>0</f>
        <v>0</v>
      </c>
    </row>
    <row r="1494" spans="1:11" x14ac:dyDescent="0.35">
      <c r="A1494">
        <v>43982842</v>
      </c>
      <c r="B1494" t="s">
        <v>1940</v>
      </c>
      <c r="C1494">
        <v>125109</v>
      </c>
      <c r="D1494">
        <v>593</v>
      </c>
      <c r="E1494" t="s">
        <v>37</v>
      </c>
      <c r="F1494">
        <v>65000000</v>
      </c>
      <c r="G1494">
        <v>6.7</v>
      </c>
      <c r="H1494">
        <f>Table13[[#This Row],[budget]]-Table13[[#This Row],[gross]]</f>
        <v>21017158</v>
      </c>
      <c r="I1494">
        <v>16000</v>
      </c>
      <c r="J1494">
        <f>0.00001*Table13[[#This Row],[budget]]</f>
        <v>650</v>
      </c>
      <c r="K1494" s="1">
        <f>0</f>
        <v>0</v>
      </c>
    </row>
    <row r="1495" spans="1:11" x14ac:dyDescent="0.35">
      <c r="A1495">
        <v>35168677</v>
      </c>
      <c r="B1495" t="s">
        <v>2210</v>
      </c>
      <c r="C1495">
        <v>49311</v>
      </c>
      <c r="D1495">
        <v>278</v>
      </c>
      <c r="E1495" t="s">
        <v>37</v>
      </c>
      <c r="F1495">
        <v>100000000</v>
      </c>
      <c r="G1495">
        <v>6.7</v>
      </c>
      <c r="H1495">
        <f>Table13[[#This Row],[budget]]-Table13[[#This Row],[gross]]</f>
        <v>64831323</v>
      </c>
      <c r="I1495">
        <v>0</v>
      </c>
      <c r="J1495">
        <f>0.00001*Table13[[#This Row],[budget]]</f>
        <v>1000.0000000000001</v>
      </c>
      <c r="K1495" s="1">
        <f>0</f>
        <v>0</v>
      </c>
    </row>
    <row r="1496" spans="1:11" x14ac:dyDescent="0.35">
      <c r="A1496">
        <v>144512310</v>
      </c>
      <c r="B1496" t="s">
        <v>654</v>
      </c>
      <c r="C1496">
        <v>272223</v>
      </c>
      <c r="D1496">
        <v>988</v>
      </c>
      <c r="E1496" t="s">
        <v>37</v>
      </c>
      <c r="F1496">
        <v>38000000</v>
      </c>
      <c r="G1496">
        <v>6.7</v>
      </c>
      <c r="H1496">
        <f>Table13[[#This Row],[budget]]-Table13[[#This Row],[gross]]</f>
        <v>-106512310</v>
      </c>
      <c r="I1496">
        <v>14000</v>
      </c>
      <c r="J1496">
        <f>0.00001*Table13[[#This Row],[budget]]</f>
        <v>380.00000000000006</v>
      </c>
      <c r="K1496" s="1">
        <f>0</f>
        <v>0</v>
      </c>
    </row>
    <row r="1497" spans="1:11" x14ac:dyDescent="0.35">
      <c r="A1497">
        <v>150832203</v>
      </c>
      <c r="B1497" t="s">
        <v>2325</v>
      </c>
      <c r="C1497">
        <v>341058</v>
      </c>
      <c r="D1497">
        <v>713</v>
      </c>
      <c r="E1497" t="s">
        <v>37</v>
      </c>
      <c r="F1497">
        <v>85000000</v>
      </c>
      <c r="G1497">
        <v>6.7</v>
      </c>
      <c r="H1497">
        <f>Table13[[#This Row],[budget]]-Table13[[#This Row],[gross]]</f>
        <v>-65832203</v>
      </c>
      <c r="I1497">
        <v>49000</v>
      </c>
      <c r="J1497">
        <f>0.00001*Table13[[#This Row],[budget]]</f>
        <v>850.00000000000011</v>
      </c>
      <c r="K1497" s="1">
        <f>0</f>
        <v>0</v>
      </c>
    </row>
    <row r="1498" spans="1:11" x14ac:dyDescent="0.35">
      <c r="A1498">
        <v>47592825</v>
      </c>
      <c r="B1498" t="s">
        <v>2335</v>
      </c>
      <c r="C1498">
        <v>82731</v>
      </c>
      <c r="D1498">
        <v>255</v>
      </c>
      <c r="E1498" t="s">
        <v>37</v>
      </c>
      <c r="F1498">
        <v>85000000</v>
      </c>
      <c r="G1498">
        <v>6.7</v>
      </c>
      <c r="H1498">
        <f>Table13[[#This Row],[budget]]-Table13[[#This Row],[gross]]</f>
        <v>37407175</v>
      </c>
      <c r="I1498">
        <v>0</v>
      </c>
      <c r="J1498">
        <f>0.00001*Table13[[#This Row],[budget]]</f>
        <v>850.00000000000011</v>
      </c>
      <c r="K1498" s="1">
        <f>0</f>
        <v>0</v>
      </c>
    </row>
    <row r="1499" spans="1:11" x14ac:dyDescent="0.35">
      <c r="A1499">
        <v>242589580</v>
      </c>
      <c r="B1499" t="s">
        <v>2451</v>
      </c>
      <c r="C1499">
        <v>296904</v>
      </c>
      <c r="D1499">
        <v>604</v>
      </c>
      <c r="E1499" t="s">
        <v>37</v>
      </c>
      <c r="F1499">
        <v>81000000</v>
      </c>
      <c r="G1499">
        <v>6.7</v>
      </c>
      <c r="H1499">
        <f>Table13[[#This Row],[budget]]-Table13[[#This Row],[gross]]</f>
        <v>-161589580</v>
      </c>
      <c r="I1499">
        <v>0</v>
      </c>
      <c r="J1499">
        <f>0.00001*Table13[[#This Row],[budget]]</f>
        <v>810.00000000000011</v>
      </c>
      <c r="K1499" s="1">
        <f>0</f>
        <v>0</v>
      </c>
    </row>
    <row r="1500" spans="1:11" x14ac:dyDescent="0.35">
      <c r="A1500">
        <v>53215979</v>
      </c>
      <c r="B1500" t="s">
        <v>2490</v>
      </c>
      <c r="C1500">
        <v>125036</v>
      </c>
      <c r="D1500">
        <v>205</v>
      </c>
      <c r="E1500" t="s">
        <v>37</v>
      </c>
      <c r="F1500">
        <v>84000000</v>
      </c>
      <c r="G1500">
        <v>6.7</v>
      </c>
      <c r="H1500">
        <f>Table13[[#This Row],[budget]]-Table13[[#This Row],[gross]]</f>
        <v>30784021</v>
      </c>
      <c r="I1500">
        <v>22000</v>
      </c>
      <c r="J1500">
        <f>0.00001*Table13[[#This Row],[budget]]</f>
        <v>840.00000000000011</v>
      </c>
      <c r="K1500" s="1">
        <f>0</f>
        <v>0</v>
      </c>
    </row>
    <row r="1501" spans="1:11" x14ac:dyDescent="0.35">
      <c r="A1501">
        <v>124590960</v>
      </c>
      <c r="B1501" t="s">
        <v>2510</v>
      </c>
      <c r="C1501">
        <v>91092</v>
      </c>
      <c r="D1501">
        <v>402</v>
      </c>
      <c r="E1501" t="s">
        <v>37</v>
      </c>
      <c r="F1501">
        <v>80000000</v>
      </c>
      <c r="G1501">
        <v>6.7</v>
      </c>
      <c r="H1501">
        <f>Table13[[#This Row],[budget]]-Table13[[#This Row],[gross]]</f>
        <v>-44590960</v>
      </c>
      <c r="I1501">
        <v>0</v>
      </c>
      <c r="J1501">
        <f>0.00001*Table13[[#This Row],[budget]]</f>
        <v>800.00000000000011</v>
      </c>
      <c r="K1501" s="1">
        <f>0</f>
        <v>0</v>
      </c>
    </row>
    <row r="1502" spans="1:11" x14ac:dyDescent="0.35">
      <c r="A1502">
        <v>76081498</v>
      </c>
      <c r="B1502" t="s">
        <v>2603</v>
      </c>
      <c r="C1502">
        <v>76099</v>
      </c>
      <c r="D1502">
        <v>162</v>
      </c>
      <c r="E1502" t="s">
        <v>37</v>
      </c>
      <c r="F1502">
        <v>75000000</v>
      </c>
      <c r="G1502">
        <v>6.7</v>
      </c>
      <c r="H1502">
        <f>Table13[[#This Row],[budget]]-Table13[[#This Row],[gross]]</f>
        <v>-1081498</v>
      </c>
      <c r="I1502">
        <v>0</v>
      </c>
      <c r="J1502">
        <f>0.00001*Table13[[#This Row],[budget]]</f>
        <v>750.00000000000011</v>
      </c>
      <c r="K1502" s="1">
        <f>0</f>
        <v>0</v>
      </c>
    </row>
    <row r="1503" spans="1:11" x14ac:dyDescent="0.35">
      <c r="A1503">
        <v>169692572</v>
      </c>
      <c r="B1503" t="s">
        <v>2647</v>
      </c>
      <c r="C1503">
        <v>56501</v>
      </c>
      <c r="D1503">
        <v>97</v>
      </c>
      <c r="E1503" t="s">
        <v>37</v>
      </c>
      <c r="F1503">
        <v>80000000</v>
      </c>
      <c r="G1503">
        <v>6.7</v>
      </c>
      <c r="H1503">
        <f>Table13[[#This Row],[budget]]-Table13[[#This Row],[gross]]</f>
        <v>-89692572</v>
      </c>
      <c r="I1503">
        <v>16000</v>
      </c>
      <c r="J1503">
        <f>0.00001*Table13[[#This Row],[budget]]</f>
        <v>800.00000000000011</v>
      </c>
      <c r="K1503" s="1">
        <f>0</f>
        <v>0</v>
      </c>
    </row>
    <row r="1504" spans="1:11" x14ac:dyDescent="0.35">
      <c r="A1504">
        <v>67286731</v>
      </c>
      <c r="B1504" t="s">
        <v>2818</v>
      </c>
      <c r="C1504">
        <v>67856</v>
      </c>
      <c r="D1504">
        <v>345</v>
      </c>
      <c r="E1504" t="s">
        <v>37</v>
      </c>
      <c r="F1504">
        <v>100000000</v>
      </c>
      <c r="G1504">
        <v>6.7</v>
      </c>
      <c r="H1504">
        <f>Table13[[#This Row],[budget]]-Table13[[#This Row],[gross]]</f>
        <v>32713269</v>
      </c>
      <c r="I1504">
        <v>0</v>
      </c>
      <c r="J1504">
        <f>0.00001*Table13[[#This Row],[budget]]</f>
        <v>1000.0000000000001</v>
      </c>
      <c r="K1504" s="1">
        <f>0</f>
        <v>0</v>
      </c>
    </row>
    <row r="1505" spans="1:11" x14ac:dyDescent="0.35">
      <c r="A1505">
        <v>134568845</v>
      </c>
      <c r="B1505" t="s">
        <v>2886</v>
      </c>
      <c r="C1505">
        <v>299852</v>
      </c>
      <c r="D1505">
        <v>713</v>
      </c>
      <c r="E1505" t="s">
        <v>37</v>
      </c>
      <c r="F1505">
        <v>75000000</v>
      </c>
      <c r="G1505">
        <v>6.7</v>
      </c>
      <c r="H1505">
        <f>Table13[[#This Row],[budget]]-Table13[[#This Row],[gross]]</f>
        <v>-59568845</v>
      </c>
      <c r="I1505">
        <v>0</v>
      </c>
      <c r="J1505">
        <f>0.00001*Table13[[#This Row],[budget]]</f>
        <v>750.00000000000011</v>
      </c>
      <c r="K1505" s="1">
        <f>0</f>
        <v>0</v>
      </c>
    </row>
    <row r="1506" spans="1:11" x14ac:dyDescent="0.35">
      <c r="A1506">
        <v>118823091</v>
      </c>
      <c r="B1506" t="s">
        <v>2907</v>
      </c>
      <c r="C1506">
        <v>98693</v>
      </c>
      <c r="D1506">
        <v>401</v>
      </c>
      <c r="E1506" t="s">
        <v>37</v>
      </c>
      <c r="F1506">
        <v>75000000</v>
      </c>
      <c r="G1506">
        <v>6.7</v>
      </c>
      <c r="H1506">
        <f>Table13[[#This Row],[budget]]-Table13[[#This Row],[gross]]</f>
        <v>-43823091</v>
      </c>
      <c r="I1506">
        <v>0</v>
      </c>
      <c r="J1506">
        <f>0.00001*Table13[[#This Row],[budget]]</f>
        <v>750.00000000000011</v>
      </c>
      <c r="K1506" s="1">
        <f>0</f>
        <v>0</v>
      </c>
    </row>
    <row r="1507" spans="1:11" x14ac:dyDescent="0.35">
      <c r="A1507">
        <v>39251128</v>
      </c>
      <c r="B1507" t="s">
        <v>3011</v>
      </c>
      <c r="C1507">
        <v>31080</v>
      </c>
      <c r="D1507">
        <v>217</v>
      </c>
      <c r="E1507" t="s">
        <v>37</v>
      </c>
      <c r="F1507">
        <v>75000000</v>
      </c>
      <c r="G1507">
        <v>6.7</v>
      </c>
      <c r="H1507">
        <f>Table13[[#This Row],[budget]]-Table13[[#This Row],[gross]]</f>
        <v>35748872</v>
      </c>
      <c r="I1507">
        <v>0</v>
      </c>
      <c r="J1507">
        <f>0.00001*Table13[[#This Row],[budget]]</f>
        <v>750.00000000000011</v>
      </c>
      <c r="K1507" s="1">
        <f>0</f>
        <v>0</v>
      </c>
    </row>
    <row r="1508" spans="1:11" x14ac:dyDescent="0.35">
      <c r="A1508">
        <v>227965690</v>
      </c>
      <c r="B1508" t="s">
        <v>3155</v>
      </c>
      <c r="C1508">
        <v>271592</v>
      </c>
      <c r="D1508">
        <v>2335</v>
      </c>
      <c r="E1508" t="s">
        <v>37</v>
      </c>
      <c r="F1508">
        <v>72000000</v>
      </c>
      <c r="G1508">
        <v>6.7</v>
      </c>
      <c r="H1508">
        <f>Table13[[#This Row],[budget]]-Table13[[#This Row],[gross]]</f>
        <v>-155965690</v>
      </c>
      <c r="I1508">
        <v>0</v>
      </c>
      <c r="J1508">
        <f>0.00001*Table13[[#This Row],[budget]]</f>
        <v>720.00000000000011</v>
      </c>
      <c r="K1508" s="1">
        <f>0</f>
        <v>0</v>
      </c>
    </row>
    <row r="1509" spans="1:11" x14ac:dyDescent="0.35">
      <c r="A1509">
        <v>119654900</v>
      </c>
      <c r="B1509" t="s">
        <v>3193</v>
      </c>
      <c r="C1509">
        <v>182802</v>
      </c>
      <c r="D1509">
        <v>363</v>
      </c>
      <c r="E1509" t="s">
        <v>37</v>
      </c>
      <c r="F1509">
        <v>70000000</v>
      </c>
      <c r="G1509">
        <v>6.7</v>
      </c>
      <c r="H1509">
        <f>Table13[[#This Row],[budget]]-Table13[[#This Row],[gross]]</f>
        <v>-49654900</v>
      </c>
      <c r="I1509">
        <v>13000</v>
      </c>
      <c r="J1509">
        <f>0.00001*Table13[[#This Row],[budget]]</f>
        <v>700.00000000000011</v>
      </c>
      <c r="K1509" s="1">
        <f>0</f>
        <v>0</v>
      </c>
    </row>
    <row r="1510" spans="1:11" x14ac:dyDescent="0.35">
      <c r="A1510">
        <v>25121291</v>
      </c>
      <c r="B1510" t="s">
        <v>3383</v>
      </c>
      <c r="C1510">
        <v>177653</v>
      </c>
      <c r="D1510">
        <v>279</v>
      </c>
      <c r="E1510" t="s">
        <v>37</v>
      </c>
      <c r="F1510">
        <v>50000000</v>
      </c>
      <c r="G1510">
        <v>6.7</v>
      </c>
      <c r="H1510">
        <f>Table13[[#This Row],[budget]]-Table13[[#This Row],[gross]]</f>
        <v>24878709</v>
      </c>
      <c r="I1510">
        <v>34000</v>
      </c>
      <c r="J1510">
        <f>0.00001*Table13[[#This Row],[budget]]</f>
        <v>500.00000000000006</v>
      </c>
      <c r="K1510" s="1">
        <f>0</f>
        <v>0</v>
      </c>
    </row>
    <row r="1511" spans="1:11" x14ac:dyDescent="0.35">
      <c r="A1511">
        <v>93771072</v>
      </c>
      <c r="B1511" t="s">
        <v>3526</v>
      </c>
      <c r="C1511">
        <v>135404</v>
      </c>
      <c r="D1511">
        <v>318</v>
      </c>
      <c r="E1511" t="s">
        <v>37</v>
      </c>
      <c r="F1511">
        <v>65000000</v>
      </c>
      <c r="G1511">
        <v>6.7</v>
      </c>
      <c r="H1511">
        <f>Table13[[#This Row],[budget]]-Table13[[#This Row],[gross]]</f>
        <v>-28771072</v>
      </c>
      <c r="I1511">
        <v>0</v>
      </c>
      <c r="J1511">
        <f>0.00001*Table13[[#This Row],[budget]]</f>
        <v>650</v>
      </c>
      <c r="K1511" s="1">
        <f>0</f>
        <v>0</v>
      </c>
    </row>
    <row r="1512" spans="1:11" x14ac:dyDescent="0.35">
      <c r="A1512">
        <v>38966057</v>
      </c>
      <c r="B1512" t="s">
        <v>3605</v>
      </c>
      <c r="C1512">
        <v>23940</v>
      </c>
      <c r="D1512">
        <v>157</v>
      </c>
      <c r="E1512" t="s">
        <v>37</v>
      </c>
      <c r="F1512">
        <v>65000000</v>
      </c>
      <c r="G1512">
        <v>6.7</v>
      </c>
      <c r="H1512">
        <f>Table13[[#This Row],[budget]]-Table13[[#This Row],[gross]]</f>
        <v>26033943</v>
      </c>
      <c r="I1512">
        <v>688</v>
      </c>
      <c r="J1512">
        <f>0.00001*Table13[[#This Row],[budget]]</f>
        <v>650</v>
      </c>
      <c r="K1512" s="1">
        <f>0</f>
        <v>0</v>
      </c>
    </row>
    <row r="1513" spans="1:11" x14ac:dyDescent="0.35">
      <c r="A1513">
        <v>33328051</v>
      </c>
      <c r="B1513" t="s">
        <v>3617</v>
      </c>
      <c r="C1513">
        <v>60508</v>
      </c>
      <c r="D1513">
        <v>285</v>
      </c>
      <c r="E1513" t="s">
        <v>37</v>
      </c>
      <c r="F1513">
        <v>65000000</v>
      </c>
      <c r="G1513">
        <v>6.7</v>
      </c>
      <c r="H1513">
        <f>Table13[[#This Row],[budget]]-Table13[[#This Row],[gross]]</f>
        <v>31671949</v>
      </c>
      <c r="I1513">
        <v>4000</v>
      </c>
      <c r="J1513">
        <f>0.00001*Table13[[#This Row],[budget]]</f>
        <v>650</v>
      </c>
      <c r="K1513" s="1">
        <f>0</f>
        <v>0</v>
      </c>
    </row>
    <row r="1514" spans="1:11" x14ac:dyDescent="0.35">
      <c r="A1514">
        <v>75573300</v>
      </c>
      <c r="B1514" t="s">
        <v>3821</v>
      </c>
      <c r="C1514">
        <v>156898</v>
      </c>
      <c r="D1514">
        <v>172</v>
      </c>
      <c r="E1514" t="s">
        <v>37</v>
      </c>
      <c r="F1514">
        <v>61000000</v>
      </c>
      <c r="G1514">
        <v>6.7</v>
      </c>
      <c r="H1514">
        <f>Table13[[#This Row],[budget]]-Table13[[#This Row],[gross]]</f>
        <v>-14573300</v>
      </c>
      <c r="I1514">
        <v>22000</v>
      </c>
      <c r="J1514">
        <f>0.00001*Table13[[#This Row],[budget]]</f>
        <v>610</v>
      </c>
      <c r="K1514" s="1">
        <f>0</f>
        <v>0</v>
      </c>
    </row>
    <row r="1515" spans="1:11" x14ac:dyDescent="0.35">
      <c r="A1515">
        <v>75764085</v>
      </c>
      <c r="B1515" t="s">
        <v>3867</v>
      </c>
      <c r="C1515">
        <v>85844</v>
      </c>
      <c r="D1515">
        <v>322</v>
      </c>
      <c r="E1515" t="s">
        <v>37</v>
      </c>
      <c r="F1515">
        <v>60000000</v>
      </c>
      <c r="G1515">
        <v>6.7</v>
      </c>
      <c r="H1515">
        <f>Table13[[#This Row],[budget]]-Table13[[#This Row],[gross]]</f>
        <v>-15764085</v>
      </c>
      <c r="I1515">
        <v>0</v>
      </c>
      <c r="J1515">
        <f>0.00001*Table13[[#This Row],[budget]]</f>
        <v>600</v>
      </c>
      <c r="K1515" s="1">
        <f>0</f>
        <v>0</v>
      </c>
    </row>
    <row r="1516" spans="1:11" x14ac:dyDescent="0.35">
      <c r="A1516">
        <v>45996718</v>
      </c>
      <c r="B1516" t="s">
        <v>4047</v>
      </c>
      <c r="C1516">
        <v>173530</v>
      </c>
      <c r="D1516">
        <v>264</v>
      </c>
      <c r="E1516" t="s">
        <v>37</v>
      </c>
      <c r="F1516">
        <v>60000000</v>
      </c>
      <c r="G1516">
        <v>6.7</v>
      </c>
      <c r="H1516">
        <f>Table13[[#This Row],[budget]]-Table13[[#This Row],[gross]]</f>
        <v>14003282</v>
      </c>
      <c r="I1516">
        <v>40000</v>
      </c>
      <c r="J1516">
        <f>0.00001*Table13[[#This Row],[budget]]</f>
        <v>600</v>
      </c>
      <c r="K1516" s="1">
        <f>0</f>
        <v>0</v>
      </c>
    </row>
    <row r="1517" spans="1:11" x14ac:dyDescent="0.35">
      <c r="A1517">
        <v>31670931</v>
      </c>
      <c r="B1517" t="s">
        <v>4123</v>
      </c>
      <c r="C1517">
        <v>44099</v>
      </c>
      <c r="D1517">
        <v>143</v>
      </c>
      <c r="E1517" t="s">
        <v>37</v>
      </c>
      <c r="F1517">
        <v>60000000</v>
      </c>
      <c r="G1517">
        <v>6.7</v>
      </c>
      <c r="H1517">
        <f>Table13[[#This Row],[budget]]-Table13[[#This Row],[gross]]</f>
        <v>28329069</v>
      </c>
      <c r="I1517">
        <v>0</v>
      </c>
      <c r="J1517">
        <f>0.00001*Table13[[#This Row],[budget]]</f>
        <v>600</v>
      </c>
      <c r="K1517" s="1">
        <f>0</f>
        <v>0</v>
      </c>
    </row>
    <row r="1518" spans="1:11" x14ac:dyDescent="0.35">
      <c r="A1518">
        <v>30695227</v>
      </c>
      <c r="B1518" t="s">
        <v>4127</v>
      </c>
      <c r="C1518">
        <v>45296</v>
      </c>
      <c r="D1518">
        <v>267</v>
      </c>
      <c r="E1518" t="s">
        <v>37</v>
      </c>
      <c r="F1518">
        <v>60000000</v>
      </c>
      <c r="G1518">
        <v>6.7</v>
      </c>
      <c r="H1518">
        <f>Table13[[#This Row],[budget]]-Table13[[#This Row],[gross]]</f>
        <v>29304773</v>
      </c>
      <c r="I1518">
        <v>0</v>
      </c>
      <c r="J1518">
        <f>0.00001*Table13[[#This Row],[budget]]</f>
        <v>600</v>
      </c>
      <c r="K1518" s="1">
        <f>0</f>
        <v>0</v>
      </c>
    </row>
    <row r="1519" spans="1:11" x14ac:dyDescent="0.35">
      <c r="A1519">
        <v>26288320</v>
      </c>
      <c r="B1519" t="s">
        <v>4151</v>
      </c>
      <c r="C1519">
        <v>36144</v>
      </c>
      <c r="D1519">
        <v>91</v>
      </c>
      <c r="E1519" t="s">
        <v>37</v>
      </c>
      <c r="F1519">
        <v>60000000</v>
      </c>
      <c r="G1519">
        <v>6.7</v>
      </c>
      <c r="H1519">
        <f>Table13[[#This Row],[budget]]-Table13[[#This Row],[gross]]</f>
        <v>33711680</v>
      </c>
      <c r="I1519">
        <v>880</v>
      </c>
      <c r="J1519">
        <f>0.00001*Table13[[#This Row],[budget]]</f>
        <v>600</v>
      </c>
      <c r="K1519" s="1">
        <f>0</f>
        <v>0</v>
      </c>
    </row>
    <row r="1520" spans="1:11" x14ac:dyDescent="0.35">
      <c r="A1520">
        <v>26616590</v>
      </c>
      <c r="B1520" t="s">
        <v>4156</v>
      </c>
      <c r="C1520">
        <v>120416</v>
      </c>
      <c r="D1520">
        <v>857</v>
      </c>
      <c r="E1520" t="s">
        <v>37</v>
      </c>
      <c r="F1520">
        <v>60000000</v>
      </c>
      <c r="G1520">
        <v>6.7</v>
      </c>
      <c r="H1520">
        <f>Table13[[#This Row],[budget]]-Table13[[#This Row],[gross]]</f>
        <v>33383410</v>
      </c>
      <c r="I1520">
        <v>10000</v>
      </c>
      <c r="J1520">
        <f>0.00001*Table13[[#This Row],[budget]]</f>
        <v>600</v>
      </c>
      <c r="K1520" s="1">
        <f>0</f>
        <v>0</v>
      </c>
    </row>
    <row r="1521" spans="1:11" x14ac:dyDescent="0.35">
      <c r="A1521">
        <v>48291624</v>
      </c>
      <c r="B1521" t="s">
        <v>4273</v>
      </c>
      <c r="C1521">
        <v>82819</v>
      </c>
      <c r="D1521">
        <v>263</v>
      </c>
      <c r="E1521" t="s">
        <v>37</v>
      </c>
      <c r="F1521">
        <v>58000000</v>
      </c>
      <c r="G1521">
        <v>6.7</v>
      </c>
      <c r="H1521">
        <f>Table13[[#This Row],[budget]]-Table13[[#This Row],[gross]]</f>
        <v>9708376</v>
      </c>
      <c r="I1521">
        <v>0</v>
      </c>
      <c r="J1521">
        <f>0.00001*Table13[[#This Row],[budget]]</f>
        <v>580</v>
      </c>
      <c r="K1521" s="1">
        <f>0</f>
        <v>0</v>
      </c>
    </row>
    <row r="1522" spans="1:11" x14ac:dyDescent="0.35">
      <c r="A1522">
        <v>78745923</v>
      </c>
      <c r="B1522" t="s">
        <v>4444</v>
      </c>
      <c r="C1522">
        <v>94407</v>
      </c>
      <c r="D1522">
        <v>322</v>
      </c>
      <c r="E1522" t="s">
        <v>37</v>
      </c>
      <c r="F1522">
        <v>55000000</v>
      </c>
      <c r="G1522">
        <v>6.7</v>
      </c>
      <c r="H1522">
        <f>Table13[[#This Row],[budget]]-Table13[[#This Row],[gross]]</f>
        <v>-23745923</v>
      </c>
      <c r="I1522">
        <v>0</v>
      </c>
      <c r="J1522">
        <f>0.00001*Table13[[#This Row],[budget]]</f>
        <v>550</v>
      </c>
      <c r="K1522" s="1">
        <f>0</f>
        <v>0</v>
      </c>
    </row>
    <row r="1523" spans="1:11" x14ac:dyDescent="0.35">
      <c r="A1523">
        <v>31051126</v>
      </c>
      <c r="B1523" t="s">
        <v>4549</v>
      </c>
      <c r="C1523">
        <v>36877</v>
      </c>
      <c r="D1523">
        <v>101</v>
      </c>
      <c r="E1523" t="s">
        <v>37</v>
      </c>
      <c r="F1523">
        <v>55000000</v>
      </c>
      <c r="G1523">
        <v>6.7</v>
      </c>
      <c r="H1523">
        <f>Table13[[#This Row],[budget]]-Table13[[#This Row],[gross]]</f>
        <v>23948874</v>
      </c>
      <c r="I1523">
        <v>0</v>
      </c>
      <c r="J1523">
        <f>0.00001*Table13[[#This Row],[budget]]</f>
        <v>550</v>
      </c>
      <c r="K1523" s="1">
        <f>0</f>
        <v>0</v>
      </c>
    </row>
    <row r="1524" spans="1:11" x14ac:dyDescent="0.35">
      <c r="A1524">
        <v>81645152</v>
      </c>
      <c r="B1524" t="s">
        <v>4626</v>
      </c>
      <c r="C1524">
        <v>158267</v>
      </c>
      <c r="D1524">
        <v>559</v>
      </c>
      <c r="E1524" t="s">
        <v>37</v>
      </c>
      <c r="F1524">
        <v>54000000</v>
      </c>
      <c r="G1524">
        <v>6.7</v>
      </c>
      <c r="H1524">
        <f>Table13[[#This Row],[budget]]-Table13[[#This Row],[gross]]</f>
        <v>-27645152</v>
      </c>
      <c r="I1524">
        <v>0</v>
      </c>
      <c r="J1524">
        <f>0.00001*Table13[[#This Row],[budget]]</f>
        <v>540</v>
      </c>
      <c r="K1524" s="1">
        <f>0</f>
        <v>0</v>
      </c>
    </row>
    <row r="1525" spans="1:11" x14ac:dyDescent="0.35">
      <c r="A1525">
        <v>135014968</v>
      </c>
      <c r="B1525" t="s">
        <v>4807</v>
      </c>
      <c r="C1525">
        <v>80580</v>
      </c>
      <c r="D1525">
        <v>375</v>
      </c>
      <c r="E1525" t="s">
        <v>37</v>
      </c>
      <c r="F1525">
        <v>50000000</v>
      </c>
      <c r="G1525">
        <v>6.7</v>
      </c>
      <c r="H1525">
        <f>Table13[[#This Row],[budget]]-Table13[[#This Row],[gross]]</f>
        <v>-85014968</v>
      </c>
      <c r="I1525">
        <v>0</v>
      </c>
      <c r="J1525">
        <f>0.00001*Table13[[#This Row],[budget]]</f>
        <v>500.00000000000006</v>
      </c>
      <c r="K1525" s="1">
        <f>0</f>
        <v>0</v>
      </c>
    </row>
    <row r="1526" spans="1:11" x14ac:dyDescent="0.35">
      <c r="A1526">
        <v>91030827</v>
      </c>
      <c r="B1526" t="s">
        <v>4848</v>
      </c>
      <c r="C1526">
        <v>46482</v>
      </c>
      <c r="D1526">
        <v>252</v>
      </c>
      <c r="E1526" t="s">
        <v>37</v>
      </c>
      <c r="F1526">
        <v>50000000</v>
      </c>
      <c r="G1526">
        <v>6.7</v>
      </c>
      <c r="H1526">
        <f>Table13[[#This Row],[budget]]-Table13[[#This Row],[gross]]</f>
        <v>-41030827</v>
      </c>
      <c r="I1526">
        <v>0</v>
      </c>
      <c r="J1526">
        <f>0.00001*Table13[[#This Row],[budget]]</f>
        <v>500.00000000000006</v>
      </c>
      <c r="K1526" s="1">
        <f>0</f>
        <v>0</v>
      </c>
    </row>
    <row r="1527" spans="1:11" x14ac:dyDescent="0.35">
      <c r="A1527">
        <v>52752475</v>
      </c>
      <c r="B1527" t="s">
        <v>4951</v>
      </c>
      <c r="C1527">
        <v>63067</v>
      </c>
      <c r="D1527">
        <v>533</v>
      </c>
      <c r="E1527" t="s">
        <v>37</v>
      </c>
      <c r="F1527">
        <v>50000000</v>
      </c>
      <c r="G1527">
        <v>6.7</v>
      </c>
      <c r="H1527">
        <f>Table13[[#This Row],[budget]]-Table13[[#This Row],[gross]]</f>
        <v>-2752475</v>
      </c>
      <c r="I1527">
        <v>0</v>
      </c>
      <c r="J1527">
        <f>0.00001*Table13[[#This Row],[budget]]</f>
        <v>500.00000000000006</v>
      </c>
      <c r="K1527" s="1">
        <f>0</f>
        <v>0</v>
      </c>
    </row>
    <row r="1528" spans="1:11" x14ac:dyDescent="0.35">
      <c r="A1528">
        <v>50007168</v>
      </c>
      <c r="B1528" t="s">
        <v>4982</v>
      </c>
      <c r="C1528">
        <v>39529</v>
      </c>
      <c r="D1528">
        <v>142</v>
      </c>
      <c r="E1528" t="s">
        <v>37</v>
      </c>
      <c r="F1528">
        <v>50000000</v>
      </c>
      <c r="G1528">
        <v>6.7</v>
      </c>
      <c r="H1528">
        <f>Table13[[#This Row],[budget]]-Table13[[#This Row],[gross]]</f>
        <v>-7168</v>
      </c>
      <c r="I1528">
        <v>1000</v>
      </c>
      <c r="J1528">
        <f>0.00001*Table13[[#This Row],[budget]]</f>
        <v>500.00000000000006</v>
      </c>
      <c r="K1528" s="1">
        <f>0</f>
        <v>0</v>
      </c>
    </row>
    <row r="1529" spans="1:11" x14ac:dyDescent="0.35">
      <c r="A1529">
        <v>56724080</v>
      </c>
      <c r="B1529" t="s">
        <v>5005</v>
      </c>
      <c r="C1529">
        <v>172112</v>
      </c>
      <c r="D1529">
        <v>181</v>
      </c>
      <c r="E1529" t="s">
        <v>37</v>
      </c>
      <c r="F1529">
        <v>50000000</v>
      </c>
      <c r="G1529">
        <v>6.7</v>
      </c>
      <c r="H1529">
        <f>Table13[[#This Row],[budget]]-Table13[[#This Row],[gross]]</f>
        <v>-6724080</v>
      </c>
      <c r="I1529">
        <v>39000</v>
      </c>
      <c r="J1529">
        <f>0.00001*Table13[[#This Row],[budget]]</f>
        <v>500.00000000000006</v>
      </c>
      <c r="K1529" s="1">
        <f>0</f>
        <v>0</v>
      </c>
    </row>
    <row r="1530" spans="1:11" x14ac:dyDescent="0.35">
      <c r="A1530">
        <v>20389967</v>
      </c>
      <c r="B1530" t="s">
        <v>5151</v>
      </c>
      <c r="C1530">
        <v>3077</v>
      </c>
      <c r="D1530">
        <v>47</v>
      </c>
      <c r="E1530" t="s">
        <v>37</v>
      </c>
      <c r="F1530">
        <v>50000000</v>
      </c>
      <c r="G1530">
        <v>6.7</v>
      </c>
      <c r="H1530">
        <f>Table13[[#This Row],[budget]]-Table13[[#This Row],[gross]]</f>
        <v>29610033</v>
      </c>
      <c r="I1530">
        <v>10000</v>
      </c>
      <c r="J1530">
        <f>0.00001*Table13[[#This Row],[budget]]</f>
        <v>500.00000000000006</v>
      </c>
      <c r="K1530" s="1">
        <f>0</f>
        <v>0</v>
      </c>
    </row>
    <row r="1531" spans="1:11" x14ac:dyDescent="0.35">
      <c r="A1531">
        <v>66488090</v>
      </c>
      <c r="B1531" t="s">
        <v>5279</v>
      </c>
      <c r="C1531">
        <v>120202</v>
      </c>
      <c r="D1531">
        <v>397</v>
      </c>
      <c r="E1531" t="s">
        <v>37</v>
      </c>
      <c r="F1531">
        <v>48000000</v>
      </c>
      <c r="G1531">
        <v>6.7</v>
      </c>
      <c r="H1531">
        <f>Table13[[#This Row],[budget]]-Table13[[#This Row],[gross]]</f>
        <v>-18488090</v>
      </c>
      <c r="I1531">
        <v>0</v>
      </c>
      <c r="J1531">
        <f>0.00001*Table13[[#This Row],[budget]]</f>
        <v>480.00000000000006</v>
      </c>
      <c r="K1531" s="1">
        <f>0</f>
        <v>0</v>
      </c>
    </row>
    <row r="1532" spans="1:11" x14ac:dyDescent="0.35">
      <c r="A1532">
        <v>92115211</v>
      </c>
      <c r="B1532" t="s">
        <v>5444</v>
      </c>
      <c r="C1532">
        <v>45798</v>
      </c>
      <c r="D1532">
        <v>94</v>
      </c>
      <c r="E1532" t="s">
        <v>37</v>
      </c>
      <c r="F1532">
        <v>45000000</v>
      </c>
      <c r="G1532">
        <v>6.7</v>
      </c>
      <c r="H1532">
        <f>Table13[[#This Row],[budget]]-Table13[[#This Row],[gross]]</f>
        <v>-47115211</v>
      </c>
      <c r="I1532">
        <v>1000</v>
      </c>
      <c r="J1532">
        <f>0.00001*Table13[[#This Row],[budget]]</f>
        <v>450.00000000000006</v>
      </c>
      <c r="K1532" s="1">
        <f>0</f>
        <v>0</v>
      </c>
    </row>
    <row r="1533" spans="1:11" x14ac:dyDescent="0.35">
      <c r="A1533">
        <v>163947053</v>
      </c>
      <c r="B1533" t="s">
        <v>5938</v>
      </c>
      <c r="C1533">
        <v>227824</v>
      </c>
      <c r="D1533">
        <v>273</v>
      </c>
      <c r="E1533" t="s">
        <v>37</v>
      </c>
      <c r="F1533">
        <v>40000000</v>
      </c>
      <c r="G1533">
        <v>6.7</v>
      </c>
      <c r="H1533">
        <f>Table13[[#This Row],[budget]]-Table13[[#This Row],[gross]]</f>
        <v>-123947053</v>
      </c>
      <c r="I1533">
        <v>10000</v>
      </c>
      <c r="J1533">
        <f>0.00001*Table13[[#This Row],[budget]]</f>
        <v>400.00000000000006</v>
      </c>
      <c r="K1533" s="1">
        <f>0</f>
        <v>0</v>
      </c>
    </row>
    <row r="1534" spans="1:11" x14ac:dyDescent="0.35">
      <c r="A1534">
        <v>51185897</v>
      </c>
      <c r="B1534" t="s">
        <v>6156</v>
      </c>
      <c r="C1534">
        <v>69457</v>
      </c>
      <c r="D1534">
        <v>271</v>
      </c>
      <c r="E1534" t="s">
        <v>37</v>
      </c>
      <c r="F1534">
        <v>30000000</v>
      </c>
      <c r="G1534">
        <v>6.7</v>
      </c>
      <c r="H1534">
        <f>Table13[[#This Row],[budget]]-Table13[[#This Row],[gross]]</f>
        <v>-21185897</v>
      </c>
      <c r="I1534">
        <v>0</v>
      </c>
      <c r="J1534">
        <f>0.00001*Table13[[#This Row],[budget]]</f>
        <v>300</v>
      </c>
      <c r="K1534" s="1">
        <f>0</f>
        <v>0</v>
      </c>
    </row>
    <row r="1535" spans="1:11" x14ac:dyDescent="0.35">
      <c r="A1535">
        <v>26814957</v>
      </c>
      <c r="B1535" t="s">
        <v>6345</v>
      </c>
      <c r="C1535">
        <v>84357</v>
      </c>
      <c r="D1535">
        <v>252</v>
      </c>
      <c r="E1535" t="s">
        <v>37</v>
      </c>
      <c r="F1535">
        <v>35000000</v>
      </c>
      <c r="G1535">
        <v>6.7</v>
      </c>
      <c r="H1535">
        <f>Table13[[#This Row],[budget]]-Table13[[#This Row],[gross]]</f>
        <v>8185043</v>
      </c>
      <c r="I1535">
        <v>0</v>
      </c>
      <c r="J1535">
        <f>0.00001*Table13[[#This Row],[budget]]</f>
        <v>350.00000000000006</v>
      </c>
      <c r="K1535" s="1">
        <f>0</f>
        <v>0</v>
      </c>
    </row>
    <row r="1536" spans="1:11" x14ac:dyDescent="0.35">
      <c r="A1536">
        <v>25178165</v>
      </c>
      <c r="B1536" t="s">
        <v>6349</v>
      </c>
      <c r="C1536">
        <v>70292</v>
      </c>
      <c r="D1536">
        <v>274</v>
      </c>
      <c r="E1536" t="s">
        <v>37</v>
      </c>
      <c r="F1536">
        <v>40000000</v>
      </c>
      <c r="G1536">
        <v>6.7</v>
      </c>
      <c r="H1536">
        <f>Table13[[#This Row],[budget]]-Table13[[#This Row],[gross]]</f>
        <v>14821835</v>
      </c>
      <c r="I1536">
        <v>8000</v>
      </c>
      <c r="J1536">
        <f>0.00001*Table13[[#This Row],[budget]]</f>
        <v>400.00000000000006</v>
      </c>
      <c r="K1536" s="1">
        <f>0</f>
        <v>0</v>
      </c>
    </row>
    <row r="1537" spans="1:11" x14ac:dyDescent="0.35">
      <c r="A1537">
        <v>144512310</v>
      </c>
      <c r="B1537" t="s">
        <v>654</v>
      </c>
      <c r="C1537">
        <v>272227</v>
      </c>
      <c r="D1537">
        <v>988</v>
      </c>
      <c r="E1537" t="s">
        <v>37</v>
      </c>
      <c r="F1537">
        <v>38000000</v>
      </c>
      <c r="G1537">
        <v>6.7</v>
      </c>
      <c r="H1537">
        <f>Table13[[#This Row],[budget]]-Table13[[#This Row],[gross]]</f>
        <v>-106512310</v>
      </c>
      <c r="I1537">
        <v>14000</v>
      </c>
      <c r="J1537">
        <f>0.00001*Table13[[#This Row],[budget]]</f>
        <v>380.00000000000006</v>
      </c>
      <c r="K1537" s="1">
        <f>0</f>
        <v>0</v>
      </c>
    </row>
    <row r="1538" spans="1:11" x14ac:dyDescent="0.35">
      <c r="A1538">
        <v>18653746</v>
      </c>
      <c r="B1538" t="s">
        <v>6668</v>
      </c>
      <c r="C1538">
        <v>137722</v>
      </c>
      <c r="D1538">
        <v>638</v>
      </c>
      <c r="E1538" t="s">
        <v>37</v>
      </c>
      <c r="F1538">
        <v>38000000</v>
      </c>
      <c r="G1538">
        <v>6.7</v>
      </c>
      <c r="H1538">
        <f>Table13[[#This Row],[budget]]-Table13[[#This Row],[gross]]</f>
        <v>19346254</v>
      </c>
      <c r="I1538">
        <v>0</v>
      </c>
      <c r="J1538">
        <f>0.00001*Table13[[#This Row],[budget]]</f>
        <v>380.00000000000006</v>
      </c>
      <c r="K1538" s="1">
        <f>0</f>
        <v>0</v>
      </c>
    </row>
    <row r="1539" spans="1:11" x14ac:dyDescent="0.35">
      <c r="A1539">
        <v>13052741</v>
      </c>
      <c r="B1539" t="s">
        <v>6832</v>
      </c>
      <c r="C1539">
        <v>8531</v>
      </c>
      <c r="D1539">
        <v>57</v>
      </c>
      <c r="E1539" t="s">
        <v>37</v>
      </c>
      <c r="F1539">
        <v>36000000</v>
      </c>
      <c r="G1539">
        <v>6.7</v>
      </c>
      <c r="H1539">
        <f>Table13[[#This Row],[budget]]-Table13[[#This Row],[gross]]</f>
        <v>22947259</v>
      </c>
      <c r="I1539">
        <v>591</v>
      </c>
      <c r="J1539">
        <f>0.00001*Table13[[#This Row],[budget]]</f>
        <v>360.00000000000006</v>
      </c>
      <c r="K1539" s="1">
        <f>0</f>
        <v>0</v>
      </c>
    </row>
    <row r="1540" spans="1:11" x14ac:dyDescent="0.35">
      <c r="A1540">
        <v>144731527</v>
      </c>
      <c r="B1540" t="s">
        <v>6885</v>
      </c>
      <c r="C1540">
        <v>128010</v>
      </c>
      <c r="D1540">
        <v>136</v>
      </c>
      <c r="E1540" t="s">
        <v>37</v>
      </c>
      <c r="F1540">
        <v>35000000</v>
      </c>
      <c r="G1540">
        <v>6.7</v>
      </c>
      <c r="H1540">
        <f>Table13[[#This Row],[budget]]-Table13[[#This Row],[gross]]</f>
        <v>-109731527</v>
      </c>
      <c r="I1540">
        <v>0</v>
      </c>
      <c r="J1540">
        <f>0.00001*Table13[[#This Row],[budget]]</f>
        <v>350.00000000000006</v>
      </c>
      <c r="K1540" s="1">
        <f>0</f>
        <v>0</v>
      </c>
    </row>
    <row r="1541" spans="1:11" x14ac:dyDescent="0.35">
      <c r="A1541">
        <v>39532308</v>
      </c>
      <c r="B1541" t="s">
        <v>7030</v>
      </c>
      <c r="C1541">
        <v>198701</v>
      </c>
      <c r="D1541">
        <v>1138</v>
      </c>
      <c r="E1541" t="s">
        <v>37</v>
      </c>
      <c r="F1541">
        <v>33000000</v>
      </c>
      <c r="G1541">
        <v>6.7</v>
      </c>
      <c r="H1541">
        <f>Table13[[#This Row],[budget]]-Table13[[#This Row],[gross]]</f>
        <v>-6532308</v>
      </c>
      <c r="I1541">
        <v>0</v>
      </c>
      <c r="J1541">
        <f>0.00001*Table13[[#This Row],[budget]]</f>
        <v>330</v>
      </c>
      <c r="K1541" s="1">
        <f>0</f>
        <v>0</v>
      </c>
    </row>
    <row r="1542" spans="1:11" x14ac:dyDescent="0.35">
      <c r="A1542">
        <v>37553932</v>
      </c>
      <c r="B1542" t="s">
        <v>7048</v>
      </c>
      <c r="C1542">
        <v>304318</v>
      </c>
      <c r="D1542">
        <v>463</v>
      </c>
      <c r="E1542" t="s">
        <v>37</v>
      </c>
      <c r="F1542">
        <v>40000000</v>
      </c>
      <c r="G1542">
        <v>6.7</v>
      </c>
      <c r="H1542">
        <f>Table13[[#This Row],[budget]]-Table13[[#This Row],[gross]]</f>
        <v>2446068</v>
      </c>
      <c r="I1542">
        <v>52000</v>
      </c>
      <c r="J1542">
        <f>0.00001*Table13[[#This Row],[budget]]</f>
        <v>400.00000000000006</v>
      </c>
      <c r="K1542" s="1">
        <f>0</f>
        <v>0</v>
      </c>
    </row>
    <row r="1543" spans="1:11" x14ac:dyDescent="0.35">
      <c r="A1543">
        <v>18317151</v>
      </c>
      <c r="B1543" t="s">
        <v>7233</v>
      </c>
      <c r="C1543">
        <v>55630</v>
      </c>
      <c r="D1543">
        <v>200</v>
      </c>
      <c r="E1543" t="s">
        <v>37</v>
      </c>
      <c r="F1543">
        <v>35000000</v>
      </c>
      <c r="G1543">
        <v>6.7</v>
      </c>
      <c r="H1543">
        <f>Table13[[#This Row],[budget]]-Table13[[#This Row],[gross]]</f>
        <v>16682849</v>
      </c>
      <c r="I1543">
        <v>0</v>
      </c>
      <c r="J1543">
        <f>0.00001*Table13[[#This Row],[budget]]</f>
        <v>350.00000000000006</v>
      </c>
      <c r="K1543" s="1">
        <f>0</f>
        <v>0</v>
      </c>
    </row>
    <row r="1544" spans="1:11" x14ac:dyDescent="0.35">
      <c r="A1544">
        <v>13303319</v>
      </c>
      <c r="B1544" t="s">
        <v>7255</v>
      </c>
      <c r="C1544">
        <v>136367</v>
      </c>
      <c r="D1544">
        <v>975</v>
      </c>
      <c r="E1544" t="s">
        <v>37</v>
      </c>
      <c r="F1544">
        <v>32000000</v>
      </c>
      <c r="G1544">
        <v>6.7</v>
      </c>
      <c r="H1544">
        <f>Table13[[#This Row],[budget]]-Table13[[#This Row],[gross]]</f>
        <v>18696681</v>
      </c>
      <c r="I1544">
        <v>39000</v>
      </c>
      <c r="J1544">
        <f>0.00001*Table13[[#This Row],[budget]]</f>
        <v>320</v>
      </c>
      <c r="K1544" s="1">
        <f>0</f>
        <v>0</v>
      </c>
    </row>
    <row r="1545" spans="1:11" x14ac:dyDescent="0.35">
      <c r="A1545">
        <v>101470202</v>
      </c>
      <c r="B1545" t="s">
        <v>7479</v>
      </c>
      <c r="C1545">
        <v>310540</v>
      </c>
      <c r="D1545">
        <v>669</v>
      </c>
      <c r="E1545" t="s">
        <v>37</v>
      </c>
      <c r="F1545">
        <v>32000000</v>
      </c>
      <c r="G1545">
        <v>6.7</v>
      </c>
      <c r="H1545">
        <f>Table13[[#This Row],[budget]]-Table13[[#This Row],[gross]]</f>
        <v>-69470202</v>
      </c>
      <c r="I1545">
        <v>97000</v>
      </c>
      <c r="J1545">
        <f>0.00001*Table13[[#This Row],[budget]]</f>
        <v>320</v>
      </c>
      <c r="K1545" s="1">
        <f>0</f>
        <v>0</v>
      </c>
    </row>
    <row r="1546" spans="1:11" x14ac:dyDescent="0.35">
      <c r="A1546">
        <v>114324072</v>
      </c>
      <c r="B1546" t="s">
        <v>7675</v>
      </c>
      <c r="C1546">
        <v>185338</v>
      </c>
      <c r="D1546">
        <v>392</v>
      </c>
      <c r="E1546" t="s">
        <v>37</v>
      </c>
      <c r="F1546">
        <v>20000000</v>
      </c>
      <c r="G1546">
        <v>6.7</v>
      </c>
      <c r="H1546">
        <f>Table13[[#This Row],[budget]]-Table13[[#This Row],[gross]]</f>
        <v>-94324072</v>
      </c>
      <c r="I1546">
        <v>0</v>
      </c>
      <c r="J1546">
        <f>0.00001*Table13[[#This Row],[budget]]</f>
        <v>200.00000000000003</v>
      </c>
      <c r="K1546" s="1">
        <f>0</f>
        <v>0</v>
      </c>
    </row>
    <row r="1547" spans="1:11" x14ac:dyDescent="0.35">
      <c r="A1547">
        <v>106694016</v>
      </c>
      <c r="B1547" t="s">
        <v>7713</v>
      </c>
      <c r="C1547">
        <v>123940</v>
      </c>
      <c r="D1547">
        <v>337</v>
      </c>
      <c r="E1547" t="s">
        <v>37</v>
      </c>
      <c r="F1547">
        <v>30000000</v>
      </c>
      <c r="G1547">
        <v>6.7</v>
      </c>
      <c r="H1547">
        <f>Table13[[#This Row],[budget]]-Table13[[#This Row],[gross]]</f>
        <v>-76694016</v>
      </c>
      <c r="I1547">
        <v>0</v>
      </c>
      <c r="J1547">
        <f>0.00001*Table13[[#This Row],[budget]]</f>
        <v>300</v>
      </c>
      <c r="K1547" s="1">
        <f>0</f>
        <v>0</v>
      </c>
    </row>
    <row r="1548" spans="1:11" x14ac:dyDescent="0.35">
      <c r="A1548">
        <v>34703228</v>
      </c>
      <c r="B1548" t="s">
        <v>7959</v>
      </c>
      <c r="C1548">
        <v>21767</v>
      </c>
      <c r="D1548">
        <v>127</v>
      </c>
      <c r="E1548" t="s">
        <v>37</v>
      </c>
      <c r="F1548">
        <v>30000000</v>
      </c>
      <c r="G1548">
        <v>6.7</v>
      </c>
      <c r="H1548">
        <f>Table13[[#This Row],[budget]]-Table13[[#This Row],[gross]]</f>
        <v>-4703228</v>
      </c>
      <c r="I1548">
        <v>0</v>
      </c>
      <c r="J1548">
        <f>0.00001*Table13[[#This Row],[budget]]</f>
        <v>300</v>
      </c>
      <c r="K1548" s="1">
        <f>0</f>
        <v>0</v>
      </c>
    </row>
    <row r="1549" spans="1:11" x14ac:dyDescent="0.35">
      <c r="A1549">
        <v>32357532</v>
      </c>
      <c r="B1549" t="s">
        <v>8068</v>
      </c>
      <c r="C1549">
        <v>143368</v>
      </c>
      <c r="D1549">
        <v>215</v>
      </c>
      <c r="E1549" t="s">
        <v>37</v>
      </c>
      <c r="F1549">
        <v>30000000</v>
      </c>
      <c r="G1549">
        <v>6.7</v>
      </c>
      <c r="H1549">
        <f>Table13[[#This Row],[budget]]-Table13[[#This Row],[gross]]</f>
        <v>-2357532</v>
      </c>
      <c r="I1549">
        <v>24000</v>
      </c>
      <c r="J1549">
        <f>0.00001*Table13[[#This Row],[budget]]</f>
        <v>300</v>
      </c>
      <c r="K1549" s="1">
        <f>0</f>
        <v>0</v>
      </c>
    </row>
    <row r="1550" spans="1:11" x14ac:dyDescent="0.35">
      <c r="A1550">
        <v>15709385</v>
      </c>
      <c r="B1550" t="s">
        <v>8094</v>
      </c>
      <c r="C1550">
        <v>53053</v>
      </c>
      <c r="D1550">
        <v>132</v>
      </c>
      <c r="E1550" t="s">
        <v>37</v>
      </c>
      <c r="F1550">
        <v>30000000</v>
      </c>
      <c r="G1550">
        <v>6.7</v>
      </c>
      <c r="H1550">
        <f>Table13[[#This Row],[budget]]-Table13[[#This Row],[gross]]</f>
        <v>14290615</v>
      </c>
      <c r="I1550">
        <v>0</v>
      </c>
      <c r="J1550">
        <f>0.00001*Table13[[#This Row],[budget]]</f>
        <v>300</v>
      </c>
      <c r="K1550" s="1">
        <f>0</f>
        <v>0</v>
      </c>
    </row>
    <row r="1551" spans="1:11" x14ac:dyDescent="0.35">
      <c r="A1551">
        <v>12712093</v>
      </c>
      <c r="B1551" t="s">
        <v>8121</v>
      </c>
      <c r="C1551">
        <v>70771</v>
      </c>
      <c r="D1551">
        <v>671</v>
      </c>
      <c r="E1551" t="s">
        <v>37</v>
      </c>
      <c r="F1551">
        <v>30000000</v>
      </c>
      <c r="G1551">
        <v>6.7</v>
      </c>
      <c r="H1551">
        <f>Table13[[#This Row],[budget]]-Table13[[#This Row],[gross]]</f>
        <v>17287907</v>
      </c>
      <c r="I1551">
        <v>0</v>
      </c>
      <c r="J1551">
        <f>0.00001*Table13[[#This Row],[budget]]</f>
        <v>300</v>
      </c>
      <c r="K1551" s="1">
        <f>0</f>
        <v>0</v>
      </c>
    </row>
    <row r="1552" spans="1:11" x14ac:dyDescent="0.35">
      <c r="A1552">
        <v>7443007</v>
      </c>
      <c r="B1552" t="s">
        <v>8321</v>
      </c>
      <c r="C1552">
        <v>24663</v>
      </c>
      <c r="D1552">
        <v>71</v>
      </c>
      <c r="E1552" t="s">
        <v>37</v>
      </c>
      <c r="F1552">
        <v>30000000</v>
      </c>
      <c r="G1552">
        <v>6.7</v>
      </c>
      <c r="H1552">
        <f>Table13[[#This Row],[budget]]-Table13[[#This Row],[gross]]</f>
        <v>22556993</v>
      </c>
      <c r="I1552">
        <v>0</v>
      </c>
      <c r="J1552">
        <f>0.00001*Table13[[#This Row],[budget]]</f>
        <v>300</v>
      </c>
      <c r="K1552" s="1">
        <f>0</f>
        <v>0</v>
      </c>
    </row>
    <row r="1553" spans="1:11" x14ac:dyDescent="0.35">
      <c r="A1553">
        <v>71346930</v>
      </c>
      <c r="B1553" t="s">
        <v>8368</v>
      </c>
      <c r="C1553">
        <v>78008</v>
      </c>
      <c r="D1553">
        <v>160</v>
      </c>
      <c r="E1553" t="s">
        <v>37</v>
      </c>
      <c r="F1553">
        <v>28000000</v>
      </c>
      <c r="G1553">
        <v>6.7</v>
      </c>
      <c r="H1553">
        <f>Table13[[#This Row],[budget]]-Table13[[#This Row],[gross]]</f>
        <v>-43346930</v>
      </c>
      <c r="I1553">
        <v>23000</v>
      </c>
      <c r="J1553">
        <f>0.00001*Table13[[#This Row],[budget]]</f>
        <v>280</v>
      </c>
      <c r="K1553" s="1">
        <f>0</f>
        <v>0</v>
      </c>
    </row>
    <row r="1554" spans="1:11" x14ac:dyDescent="0.35">
      <c r="A1554">
        <v>39514713</v>
      </c>
      <c r="B1554" t="s">
        <v>8373</v>
      </c>
      <c r="C1554">
        <v>60494</v>
      </c>
      <c r="D1554">
        <v>132</v>
      </c>
      <c r="E1554" t="s">
        <v>37</v>
      </c>
      <c r="F1554">
        <v>28000000</v>
      </c>
      <c r="G1554">
        <v>6.7</v>
      </c>
      <c r="H1554">
        <f>Table13[[#This Row],[budget]]-Table13[[#This Row],[gross]]</f>
        <v>-11514713</v>
      </c>
      <c r="I1554">
        <v>16000</v>
      </c>
      <c r="J1554">
        <f>0.00001*Table13[[#This Row],[budget]]</f>
        <v>280</v>
      </c>
      <c r="K1554" s="1">
        <f>0</f>
        <v>0</v>
      </c>
    </row>
    <row r="1555" spans="1:11" x14ac:dyDescent="0.35">
      <c r="A1555">
        <v>8888143</v>
      </c>
      <c r="B1555" t="s">
        <v>8434</v>
      </c>
      <c r="C1555">
        <v>22250</v>
      </c>
      <c r="D1555">
        <v>123</v>
      </c>
      <c r="E1555" t="s">
        <v>37</v>
      </c>
      <c r="F1555">
        <v>28000000</v>
      </c>
      <c r="G1555">
        <v>6.7</v>
      </c>
      <c r="H1555">
        <f>Table13[[#This Row],[budget]]-Table13[[#This Row],[gross]]</f>
        <v>19111857</v>
      </c>
      <c r="I1555">
        <v>913</v>
      </c>
      <c r="J1555">
        <f>0.00001*Table13[[#This Row],[budget]]</f>
        <v>280</v>
      </c>
      <c r="K1555" s="1">
        <f>0</f>
        <v>0</v>
      </c>
    </row>
    <row r="1556" spans="1:11" x14ac:dyDescent="0.35">
      <c r="A1556">
        <v>41008532</v>
      </c>
      <c r="B1556" t="s">
        <v>8593</v>
      </c>
      <c r="C1556">
        <v>19611</v>
      </c>
      <c r="D1556">
        <v>103</v>
      </c>
      <c r="E1556" t="s">
        <v>37</v>
      </c>
      <c r="F1556">
        <v>27000000</v>
      </c>
      <c r="G1556">
        <v>6.7</v>
      </c>
      <c r="H1556">
        <f>Table13[[#This Row],[budget]]-Table13[[#This Row],[gross]]</f>
        <v>-14008532</v>
      </c>
      <c r="I1556">
        <v>0</v>
      </c>
      <c r="J1556">
        <f>0.00001*Table13[[#This Row],[budget]]</f>
        <v>270</v>
      </c>
      <c r="K1556" s="1">
        <f>0</f>
        <v>0</v>
      </c>
    </row>
    <row r="1557" spans="1:11" x14ac:dyDescent="0.35">
      <c r="A1557">
        <v>26761283</v>
      </c>
      <c r="B1557" t="s">
        <v>8783</v>
      </c>
      <c r="C1557">
        <v>43084</v>
      </c>
      <c r="D1557">
        <v>99</v>
      </c>
      <c r="E1557" t="s">
        <v>37</v>
      </c>
      <c r="F1557">
        <v>26000000</v>
      </c>
      <c r="G1557">
        <v>6.7</v>
      </c>
      <c r="H1557">
        <f>Table13[[#This Row],[budget]]-Table13[[#This Row],[gross]]</f>
        <v>-761283</v>
      </c>
      <c r="I1557">
        <v>19000</v>
      </c>
      <c r="J1557">
        <f>0.00001*Table13[[#This Row],[budget]]</f>
        <v>260</v>
      </c>
      <c r="K1557" s="1">
        <f>0</f>
        <v>0</v>
      </c>
    </row>
    <row r="1558" spans="1:11" x14ac:dyDescent="0.35">
      <c r="A1558">
        <v>71500556</v>
      </c>
      <c r="B1558" t="s">
        <v>8841</v>
      </c>
      <c r="C1558">
        <v>171568</v>
      </c>
      <c r="D1558">
        <v>571</v>
      </c>
      <c r="E1558" t="s">
        <v>37</v>
      </c>
      <c r="F1558">
        <v>26000000</v>
      </c>
      <c r="G1558">
        <v>6.7</v>
      </c>
      <c r="H1558">
        <f>Table13[[#This Row],[budget]]-Table13[[#This Row],[gross]]</f>
        <v>-45500556</v>
      </c>
      <c r="I1558">
        <v>0</v>
      </c>
      <c r="J1558">
        <f>0.00001*Table13[[#This Row],[budget]]</f>
        <v>260</v>
      </c>
      <c r="K1558" s="1">
        <f>0</f>
        <v>0</v>
      </c>
    </row>
    <row r="1559" spans="1:11" x14ac:dyDescent="0.35">
      <c r="A1559">
        <v>44455658</v>
      </c>
      <c r="B1559" t="s">
        <v>8921</v>
      </c>
      <c r="C1559">
        <v>36253</v>
      </c>
      <c r="D1559">
        <v>92</v>
      </c>
      <c r="E1559" t="s">
        <v>37</v>
      </c>
      <c r="F1559">
        <v>25000000</v>
      </c>
      <c r="G1559">
        <v>6.7</v>
      </c>
      <c r="H1559">
        <f>Table13[[#This Row],[budget]]-Table13[[#This Row],[gross]]</f>
        <v>-19455658</v>
      </c>
      <c r="I1559">
        <v>0</v>
      </c>
      <c r="J1559">
        <f>0.00001*Table13[[#This Row],[budget]]</f>
        <v>250.00000000000003</v>
      </c>
      <c r="K1559" s="1">
        <f>0</f>
        <v>0</v>
      </c>
    </row>
    <row r="1560" spans="1:11" x14ac:dyDescent="0.35">
      <c r="A1560">
        <v>7156933</v>
      </c>
      <c r="B1560" t="s">
        <v>9264</v>
      </c>
      <c r="C1560">
        <v>14581</v>
      </c>
      <c r="D1560">
        <v>74</v>
      </c>
      <c r="E1560" t="s">
        <v>37</v>
      </c>
      <c r="F1560">
        <v>25000000</v>
      </c>
      <c r="G1560">
        <v>6.7</v>
      </c>
      <c r="H1560">
        <f>Table13[[#This Row],[budget]]-Table13[[#This Row],[gross]]</f>
        <v>17843067</v>
      </c>
      <c r="I1560">
        <v>348</v>
      </c>
      <c r="J1560">
        <f>0.00001*Table13[[#This Row],[budget]]</f>
        <v>250.00000000000003</v>
      </c>
      <c r="K1560" s="1">
        <f>0</f>
        <v>0</v>
      </c>
    </row>
    <row r="1561" spans="1:11" x14ac:dyDescent="0.35">
      <c r="A1561">
        <v>1697956</v>
      </c>
      <c r="B1561" t="s">
        <v>9330</v>
      </c>
      <c r="C1561">
        <v>64944</v>
      </c>
      <c r="D1561">
        <v>212</v>
      </c>
      <c r="E1561" t="s">
        <v>37</v>
      </c>
      <c r="F1561">
        <v>20000000</v>
      </c>
      <c r="G1561">
        <v>6.7</v>
      </c>
      <c r="H1561">
        <f>Table13[[#This Row],[budget]]-Table13[[#This Row],[gross]]</f>
        <v>18302044</v>
      </c>
      <c r="I1561">
        <v>6000</v>
      </c>
      <c r="J1561">
        <f>0.00001*Table13[[#This Row],[budget]]</f>
        <v>200.00000000000003</v>
      </c>
      <c r="K1561" s="1">
        <f>0</f>
        <v>0</v>
      </c>
    </row>
    <row r="1562" spans="1:11" x14ac:dyDescent="0.35">
      <c r="A1562">
        <v>57262492</v>
      </c>
      <c r="B1562" t="s">
        <v>9372</v>
      </c>
      <c r="C1562">
        <v>90374</v>
      </c>
      <c r="D1562">
        <v>318</v>
      </c>
      <c r="E1562" t="s">
        <v>37</v>
      </c>
      <c r="F1562">
        <v>24000000</v>
      </c>
      <c r="G1562">
        <v>6.7</v>
      </c>
      <c r="H1562">
        <f>Table13[[#This Row],[budget]]-Table13[[#This Row],[gross]]</f>
        <v>-33262492</v>
      </c>
      <c r="I1562">
        <v>0</v>
      </c>
      <c r="J1562">
        <f>0.00001*Table13[[#This Row],[budget]]</f>
        <v>240.00000000000003</v>
      </c>
      <c r="K1562" s="1">
        <f>0</f>
        <v>0</v>
      </c>
    </row>
    <row r="1563" spans="1:11" x14ac:dyDescent="0.35">
      <c r="A1563">
        <v>6144806</v>
      </c>
      <c r="B1563" t="s">
        <v>9446</v>
      </c>
      <c r="C1563">
        <v>12821</v>
      </c>
      <c r="D1563">
        <v>248</v>
      </c>
      <c r="E1563" t="s">
        <v>37</v>
      </c>
      <c r="F1563">
        <v>23000000</v>
      </c>
      <c r="G1563">
        <v>6.7</v>
      </c>
      <c r="H1563">
        <f>Table13[[#This Row],[budget]]-Table13[[#This Row],[gross]]</f>
        <v>16855194</v>
      </c>
      <c r="I1563">
        <v>0</v>
      </c>
      <c r="J1563">
        <f>0.00001*Table13[[#This Row],[budget]]</f>
        <v>230.00000000000003</v>
      </c>
      <c r="K1563" s="1">
        <f>0</f>
        <v>0</v>
      </c>
    </row>
    <row r="1564" spans="1:11" x14ac:dyDescent="0.35">
      <c r="A1564">
        <v>53302314</v>
      </c>
      <c r="B1564" t="s">
        <v>9488</v>
      </c>
      <c r="C1564">
        <v>181058</v>
      </c>
      <c r="D1564">
        <v>674</v>
      </c>
      <c r="E1564" t="s">
        <v>37</v>
      </c>
      <c r="F1564">
        <v>23000000</v>
      </c>
      <c r="G1564">
        <v>6.7</v>
      </c>
      <c r="H1564">
        <f>Table13[[#This Row],[budget]]-Table13[[#This Row],[gross]]</f>
        <v>-30302314</v>
      </c>
      <c r="I1564">
        <v>0</v>
      </c>
      <c r="J1564">
        <f>0.00001*Table13[[#This Row],[budget]]</f>
        <v>230.00000000000003</v>
      </c>
      <c r="K1564" s="1">
        <f>0</f>
        <v>0</v>
      </c>
    </row>
    <row r="1565" spans="1:11" x14ac:dyDescent="0.35">
      <c r="A1565">
        <v>12782508</v>
      </c>
      <c r="B1565" t="s">
        <v>9539</v>
      </c>
      <c r="C1565">
        <v>20163</v>
      </c>
      <c r="D1565">
        <v>71</v>
      </c>
      <c r="E1565" t="s">
        <v>37</v>
      </c>
      <c r="F1565">
        <v>23000000</v>
      </c>
      <c r="G1565">
        <v>6.7</v>
      </c>
      <c r="H1565">
        <f>Table13[[#This Row],[budget]]-Table13[[#This Row],[gross]]</f>
        <v>10217492</v>
      </c>
      <c r="I1565">
        <v>1000</v>
      </c>
      <c r="J1565">
        <f>0.00001*Table13[[#This Row],[budget]]</f>
        <v>230.00000000000003</v>
      </c>
      <c r="K1565" s="1">
        <f>0</f>
        <v>0</v>
      </c>
    </row>
    <row r="1566" spans="1:11" x14ac:dyDescent="0.35">
      <c r="A1566">
        <v>12784713</v>
      </c>
      <c r="B1566" t="s">
        <v>9707</v>
      </c>
      <c r="C1566">
        <v>56813</v>
      </c>
      <c r="D1566">
        <v>381</v>
      </c>
      <c r="E1566" t="s">
        <v>37</v>
      </c>
      <c r="F1566">
        <v>22000000</v>
      </c>
      <c r="G1566">
        <v>6.7</v>
      </c>
      <c r="H1566">
        <f>Table13[[#This Row],[budget]]-Table13[[#This Row],[gross]]</f>
        <v>9215287</v>
      </c>
      <c r="I1566">
        <v>0</v>
      </c>
      <c r="J1566">
        <f>0.00001*Table13[[#This Row],[budget]]</f>
        <v>220.00000000000003</v>
      </c>
      <c r="K1566" s="1">
        <f>0</f>
        <v>0</v>
      </c>
    </row>
    <row r="1567" spans="1:11" x14ac:dyDescent="0.35">
      <c r="A1567">
        <v>6830957</v>
      </c>
      <c r="B1567" t="s">
        <v>9837</v>
      </c>
      <c r="C1567">
        <v>11983</v>
      </c>
      <c r="D1567">
        <v>147</v>
      </c>
      <c r="E1567" t="s">
        <v>37</v>
      </c>
      <c r="F1567">
        <v>21000000</v>
      </c>
      <c r="G1567">
        <v>6.7</v>
      </c>
      <c r="H1567">
        <f>Table13[[#This Row],[budget]]-Table13[[#This Row],[gross]]</f>
        <v>14169043</v>
      </c>
      <c r="I1567">
        <v>365</v>
      </c>
      <c r="J1567">
        <f>0.00001*Table13[[#This Row],[budget]]</f>
        <v>210.00000000000003</v>
      </c>
      <c r="K1567" s="1">
        <f>0</f>
        <v>0</v>
      </c>
    </row>
    <row r="1568" spans="1:11" x14ac:dyDescent="0.35">
      <c r="A1568">
        <v>958319</v>
      </c>
      <c r="B1568" t="s">
        <v>9850</v>
      </c>
      <c r="C1568">
        <v>39764</v>
      </c>
      <c r="D1568">
        <v>148</v>
      </c>
      <c r="E1568" t="s">
        <v>37</v>
      </c>
      <c r="F1568">
        <v>21000000</v>
      </c>
      <c r="G1568">
        <v>6.7</v>
      </c>
      <c r="H1568">
        <f>Table13[[#This Row],[budget]]-Table13[[#This Row],[gross]]</f>
        <v>20041681</v>
      </c>
      <c r="I1568">
        <v>17000</v>
      </c>
      <c r="J1568">
        <f>0.00001*Table13[[#This Row],[budget]]</f>
        <v>210.00000000000003</v>
      </c>
      <c r="K1568" s="1">
        <f>0</f>
        <v>0</v>
      </c>
    </row>
    <row r="1569" spans="1:11" x14ac:dyDescent="0.35">
      <c r="A1569">
        <v>35422828</v>
      </c>
      <c r="B1569" t="s">
        <v>10053</v>
      </c>
      <c r="C1569">
        <v>19126</v>
      </c>
      <c r="D1569">
        <v>155</v>
      </c>
      <c r="E1569" t="s">
        <v>37</v>
      </c>
      <c r="F1569">
        <v>20000000</v>
      </c>
      <c r="G1569">
        <v>6.7</v>
      </c>
      <c r="H1569">
        <f>Table13[[#This Row],[budget]]-Table13[[#This Row],[gross]]</f>
        <v>-15422828</v>
      </c>
      <c r="I1569">
        <v>0</v>
      </c>
      <c r="J1569">
        <f>0.00001*Table13[[#This Row],[budget]]</f>
        <v>200.00000000000003</v>
      </c>
      <c r="K1569" s="1">
        <f>0</f>
        <v>0</v>
      </c>
    </row>
    <row r="1570" spans="1:11" x14ac:dyDescent="0.35">
      <c r="A1570">
        <v>13214030</v>
      </c>
      <c r="B1570" t="s">
        <v>10363</v>
      </c>
      <c r="C1570">
        <v>60516</v>
      </c>
      <c r="D1570">
        <v>147</v>
      </c>
      <c r="E1570" t="s">
        <v>37</v>
      </c>
      <c r="F1570">
        <v>20000000</v>
      </c>
      <c r="G1570">
        <v>6.7</v>
      </c>
      <c r="H1570">
        <f>Table13[[#This Row],[budget]]-Table13[[#This Row],[gross]]</f>
        <v>6785970</v>
      </c>
      <c r="I1570">
        <v>0</v>
      </c>
      <c r="J1570">
        <f>0.00001*Table13[[#This Row],[budget]]</f>
        <v>200.00000000000003</v>
      </c>
      <c r="K1570" s="1">
        <f>0</f>
        <v>0</v>
      </c>
    </row>
    <row r="1571" spans="1:11" x14ac:dyDescent="0.35">
      <c r="A1571">
        <v>8093318</v>
      </c>
      <c r="B1571" t="s">
        <v>10446</v>
      </c>
      <c r="C1571">
        <v>61935</v>
      </c>
      <c r="D1571">
        <v>242</v>
      </c>
      <c r="E1571" t="s">
        <v>37</v>
      </c>
      <c r="F1571">
        <v>20000000</v>
      </c>
      <c r="G1571">
        <v>6.7</v>
      </c>
      <c r="H1571">
        <f>Table13[[#This Row],[budget]]-Table13[[#This Row],[gross]]</f>
        <v>11906682</v>
      </c>
      <c r="I1571">
        <v>18000</v>
      </c>
      <c r="J1571">
        <f>0.00001*Table13[[#This Row],[budget]]</f>
        <v>200.00000000000003</v>
      </c>
      <c r="K1571" s="1">
        <f>0</f>
        <v>0</v>
      </c>
    </row>
    <row r="1572" spans="1:11" x14ac:dyDescent="0.35">
      <c r="A1572">
        <v>75072454</v>
      </c>
      <c r="B1572" t="s">
        <v>10767</v>
      </c>
      <c r="C1572">
        <v>96569</v>
      </c>
      <c r="D1572">
        <v>522</v>
      </c>
      <c r="E1572" t="s">
        <v>37</v>
      </c>
      <c r="F1572">
        <v>20000000</v>
      </c>
      <c r="G1572">
        <v>6.7</v>
      </c>
      <c r="H1572">
        <f>Table13[[#This Row],[budget]]-Table13[[#This Row],[gross]]</f>
        <v>-55072454</v>
      </c>
      <c r="I1572">
        <v>0</v>
      </c>
      <c r="J1572">
        <f>0.00001*Table13[[#This Row],[budget]]</f>
        <v>200.00000000000003</v>
      </c>
      <c r="K1572" s="1">
        <f>0</f>
        <v>0</v>
      </c>
    </row>
    <row r="1573" spans="1:11" x14ac:dyDescent="0.35">
      <c r="A1573">
        <v>43601508</v>
      </c>
      <c r="B1573" t="s">
        <v>10821</v>
      </c>
      <c r="C1573">
        <v>35718</v>
      </c>
      <c r="D1573">
        <v>317</v>
      </c>
      <c r="E1573" t="s">
        <v>37</v>
      </c>
      <c r="F1573">
        <v>18000000</v>
      </c>
      <c r="G1573">
        <v>6.7</v>
      </c>
      <c r="H1573">
        <f>Table13[[#This Row],[budget]]-Table13[[#This Row],[gross]]</f>
        <v>-25601508</v>
      </c>
      <c r="I1573">
        <v>0</v>
      </c>
      <c r="J1573">
        <f>0.00001*Table13[[#This Row],[budget]]</f>
        <v>180.00000000000003</v>
      </c>
      <c r="K1573" s="1">
        <f>0</f>
        <v>0</v>
      </c>
    </row>
    <row r="1574" spans="1:11" x14ac:dyDescent="0.35">
      <c r="A1574">
        <v>17071230</v>
      </c>
      <c r="B1574" t="s">
        <v>10897</v>
      </c>
      <c r="C1574">
        <v>31169</v>
      </c>
      <c r="D1574">
        <v>192</v>
      </c>
      <c r="E1574" t="s">
        <v>37</v>
      </c>
      <c r="F1574">
        <v>18000000</v>
      </c>
      <c r="G1574">
        <v>6.7</v>
      </c>
      <c r="H1574">
        <f>Table13[[#This Row],[budget]]-Table13[[#This Row],[gross]]</f>
        <v>928770</v>
      </c>
      <c r="I1574">
        <v>812</v>
      </c>
      <c r="J1574">
        <f>0.00001*Table13[[#This Row],[budget]]</f>
        <v>180.00000000000003</v>
      </c>
      <c r="K1574" s="1">
        <f>0</f>
        <v>0</v>
      </c>
    </row>
    <row r="1575" spans="1:11" x14ac:dyDescent="0.35">
      <c r="A1575">
        <v>17174870</v>
      </c>
      <c r="B1575" t="s">
        <v>10902</v>
      </c>
      <c r="C1575">
        <v>15817</v>
      </c>
      <c r="D1575">
        <v>210</v>
      </c>
      <c r="E1575" t="s">
        <v>37</v>
      </c>
      <c r="F1575">
        <v>18000000</v>
      </c>
      <c r="G1575">
        <v>6.7</v>
      </c>
      <c r="H1575">
        <f>Table13[[#This Row],[budget]]-Table13[[#This Row],[gross]]</f>
        <v>825130</v>
      </c>
      <c r="I1575">
        <v>0</v>
      </c>
      <c r="J1575">
        <f>0.00001*Table13[[#This Row],[budget]]</f>
        <v>180.00000000000003</v>
      </c>
      <c r="K1575" s="1">
        <f>0</f>
        <v>0</v>
      </c>
    </row>
    <row r="1576" spans="1:11" x14ac:dyDescent="0.35">
      <c r="A1576">
        <v>6000000</v>
      </c>
      <c r="B1576" t="s">
        <v>10974</v>
      </c>
      <c r="C1576">
        <v>10832</v>
      </c>
      <c r="D1576">
        <v>102</v>
      </c>
      <c r="E1576" t="s">
        <v>37</v>
      </c>
      <c r="F1576">
        <v>18000000</v>
      </c>
      <c r="G1576">
        <v>6.7</v>
      </c>
      <c r="H1576">
        <f>Table13[[#This Row],[budget]]-Table13[[#This Row],[gross]]</f>
        <v>12000000</v>
      </c>
      <c r="I1576">
        <v>0</v>
      </c>
      <c r="J1576">
        <f>0.00001*Table13[[#This Row],[budget]]</f>
        <v>180.00000000000003</v>
      </c>
      <c r="K1576" s="1">
        <f>0</f>
        <v>0</v>
      </c>
    </row>
    <row r="1577" spans="1:11" x14ac:dyDescent="0.35">
      <c r="A1577">
        <v>3707794</v>
      </c>
      <c r="B1577" t="s">
        <v>11010</v>
      </c>
      <c r="C1577">
        <v>31359</v>
      </c>
      <c r="D1577">
        <v>156</v>
      </c>
      <c r="E1577" t="s">
        <v>37</v>
      </c>
      <c r="F1577">
        <v>18000000</v>
      </c>
      <c r="G1577">
        <v>6.7</v>
      </c>
      <c r="H1577">
        <f>Table13[[#This Row],[budget]]-Table13[[#This Row],[gross]]</f>
        <v>14292206</v>
      </c>
      <c r="I1577">
        <v>0</v>
      </c>
      <c r="J1577">
        <f>0.00001*Table13[[#This Row],[budget]]</f>
        <v>180.00000000000003</v>
      </c>
      <c r="K1577" s="1">
        <f>0</f>
        <v>0</v>
      </c>
    </row>
    <row r="1578" spans="1:11" x14ac:dyDescent="0.35">
      <c r="A1578">
        <v>63260</v>
      </c>
      <c r="B1578" t="s">
        <v>11050</v>
      </c>
      <c r="C1578">
        <v>14325</v>
      </c>
      <c r="D1578">
        <v>90</v>
      </c>
      <c r="E1578" t="s">
        <v>37</v>
      </c>
      <c r="F1578">
        <v>14000000</v>
      </c>
      <c r="G1578">
        <v>6.7</v>
      </c>
      <c r="H1578">
        <f>Table13[[#This Row],[budget]]-Table13[[#This Row],[gross]]</f>
        <v>13936740</v>
      </c>
      <c r="I1578">
        <v>0</v>
      </c>
      <c r="J1578">
        <f>0.00001*Table13[[#This Row],[budget]]</f>
        <v>140</v>
      </c>
      <c r="K1578" s="1">
        <f>0</f>
        <v>0</v>
      </c>
    </row>
    <row r="1579" spans="1:11" x14ac:dyDescent="0.35">
      <c r="A1579">
        <v>70492685</v>
      </c>
      <c r="B1579" t="s">
        <v>11133</v>
      </c>
      <c r="C1579">
        <v>11600</v>
      </c>
      <c r="D1579">
        <v>64</v>
      </c>
      <c r="E1579" t="s">
        <v>37</v>
      </c>
      <c r="F1579">
        <v>17000000</v>
      </c>
      <c r="G1579">
        <v>6.7</v>
      </c>
      <c r="H1579">
        <f>Table13[[#This Row],[budget]]-Table13[[#This Row],[gross]]</f>
        <v>-53492685</v>
      </c>
      <c r="I1579">
        <v>7000</v>
      </c>
      <c r="J1579">
        <f>0.00001*Table13[[#This Row],[budget]]</f>
        <v>170</v>
      </c>
      <c r="K1579" s="1">
        <f>0</f>
        <v>0</v>
      </c>
    </row>
    <row r="1580" spans="1:11" x14ac:dyDescent="0.35">
      <c r="A1580">
        <v>35635046</v>
      </c>
      <c r="B1580" t="s">
        <v>11136</v>
      </c>
      <c r="C1580">
        <v>121058</v>
      </c>
      <c r="D1580">
        <v>482</v>
      </c>
      <c r="E1580" t="s">
        <v>37</v>
      </c>
      <c r="F1580">
        <v>17000000</v>
      </c>
      <c r="G1580">
        <v>6.7</v>
      </c>
      <c r="H1580">
        <f>Table13[[#This Row],[budget]]-Table13[[#This Row],[gross]]</f>
        <v>-18635046</v>
      </c>
      <c r="I1580">
        <v>3000</v>
      </c>
      <c r="J1580">
        <f>0.00001*Table13[[#This Row],[budget]]</f>
        <v>170</v>
      </c>
      <c r="K1580" s="1">
        <f>0</f>
        <v>0</v>
      </c>
    </row>
    <row r="1581" spans="1:11" x14ac:dyDescent="0.35">
      <c r="A1581">
        <v>27154426</v>
      </c>
      <c r="B1581" t="s">
        <v>11196</v>
      </c>
      <c r="C1581">
        <v>52852</v>
      </c>
      <c r="D1581">
        <v>138</v>
      </c>
      <c r="E1581" t="s">
        <v>37</v>
      </c>
      <c r="F1581">
        <v>17000000</v>
      </c>
      <c r="G1581">
        <v>6.7</v>
      </c>
      <c r="H1581">
        <f>Table13[[#This Row],[budget]]-Table13[[#This Row],[gross]]</f>
        <v>-10154426</v>
      </c>
      <c r="I1581">
        <v>4000</v>
      </c>
      <c r="J1581">
        <f>0.00001*Table13[[#This Row],[budget]]</f>
        <v>170</v>
      </c>
      <c r="K1581" s="1">
        <f>0</f>
        <v>0</v>
      </c>
    </row>
    <row r="1582" spans="1:11" x14ac:dyDescent="0.35">
      <c r="A1582">
        <v>1666262</v>
      </c>
      <c r="B1582" t="s">
        <v>11456</v>
      </c>
      <c r="C1582">
        <v>5321</v>
      </c>
      <c r="D1582">
        <v>78</v>
      </c>
      <c r="E1582" t="s">
        <v>37</v>
      </c>
      <c r="F1582">
        <v>16000000</v>
      </c>
      <c r="G1582">
        <v>6.7</v>
      </c>
      <c r="H1582">
        <f>Table13[[#This Row],[budget]]-Table13[[#This Row],[gross]]</f>
        <v>14333738</v>
      </c>
      <c r="I1582">
        <v>356</v>
      </c>
      <c r="J1582">
        <f>0.00001*Table13[[#This Row],[budget]]</f>
        <v>160</v>
      </c>
      <c r="K1582" s="1">
        <f>0</f>
        <v>0</v>
      </c>
    </row>
    <row r="1583" spans="1:11" x14ac:dyDescent="0.35">
      <c r="A1583">
        <v>30127963</v>
      </c>
      <c r="B1583" t="s">
        <v>11709</v>
      </c>
      <c r="C1583">
        <v>12596</v>
      </c>
      <c r="D1583">
        <v>64</v>
      </c>
      <c r="E1583" t="s">
        <v>37</v>
      </c>
      <c r="F1583">
        <v>15000000</v>
      </c>
      <c r="G1583">
        <v>6.7</v>
      </c>
      <c r="H1583">
        <f>Table13[[#This Row],[budget]]-Table13[[#This Row],[gross]]</f>
        <v>-15127963</v>
      </c>
      <c r="I1583">
        <v>0</v>
      </c>
      <c r="J1583">
        <f>0.00001*Table13[[#This Row],[budget]]</f>
        <v>150</v>
      </c>
      <c r="K1583" s="1">
        <f>0</f>
        <v>0</v>
      </c>
    </row>
    <row r="1584" spans="1:11" x14ac:dyDescent="0.35">
      <c r="A1584">
        <v>26161406</v>
      </c>
      <c r="B1584" t="s">
        <v>11748</v>
      </c>
      <c r="C1584">
        <v>13874</v>
      </c>
      <c r="D1584">
        <v>52</v>
      </c>
      <c r="E1584" t="s">
        <v>37</v>
      </c>
      <c r="F1584">
        <v>15000000</v>
      </c>
      <c r="G1584">
        <v>6.7</v>
      </c>
      <c r="H1584">
        <f>Table13[[#This Row],[budget]]-Table13[[#This Row],[gross]]</f>
        <v>-11161406</v>
      </c>
      <c r="I1584">
        <v>0</v>
      </c>
      <c r="J1584">
        <f>0.00001*Table13[[#This Row],[budget]]</f>
        <v>150</v>
      </c>
      <c r="K1584" s="1">
        <f>0</f>
        <v>0</v>
      </c>
    </row>
    <row r="1585" spans="1:11" x14ac:dyDescent="0.35">
      <c r="A1585">
        <v>19158074</v>
      </c>
      <c r="B1585" t="s">
        <v>11778</v>
      </c>
      <c r="C1585">
        <v>17983</v>
      </c>
      <c r="D1585">
        <v>127</v>
      </c>
      <c r="E1585" t="s">
        <v>37</v>
      </c>
      <c r="F1585">
        <v>15000000</v>
      </c>
      <c r="G1585">
        <v>6.7</v>
      </c>
      <c r="H1585">
        <f>Table13[[#This Row],[budget]]-Table13[[#This Row],[gross]]</f>
        <v>-4158074</v>
      </c>
      <c r="I1585">
        <v>0</v>
      </c>
      <c r="J1585">
        <f>0.00001*Table13[[#This Row],[budget]]</f>
        <v>150</v>
      </c>
      <c r="K1585" s="1">
        <f>0</f>
        <v>0</v>
      </c>
    </row>
    <row r="1586" spans="1:11" x14ac:dyDescent="0.35">
      <c r="A1586">
        <v>12212417</v>
      </c>
      <c r="B1586" t="s">
        <v>11863</v>
      </c>
      <c r="C1586">
        <v>30643</v>
      </c>
      <c r="D1586">
        <v>144</v>
      </c>
      <c r="E1586" t="s">
        <v>37</v>
      </c>
      <c r="F1586">
        <v>15000000</v>
      </c>
      <c r="G1586">
        <v>6.7</v>
      </c>
      <c r="H1586">
        <f>Table13[[#This Row],[budget]]-Table13[[#This Row],[gross]]</f>
        <v>2787583</v>
      </c>
      <c r="I1586">
        <v>622</v>
      </c>
      <c r="J1586">
        <f>0.00001*Table13[[#This Row],[budget]]</f>
        <v>150</v>
      </c>
      <c r="K1586" s="1">
        <f>0</f>
        <v>0</v>
      </c>
    </row>
    <row r="1587" spans="1:11" x14ac:dyDescent="0.35">
      <c r="A1587">
        <v>9172810</v>
      </c>
      <c r="B1587" t="s">
        <v>11915</v>
      </c>
      <c r="C1587">
        <v>24150</v>
      </c>
      <c r="D1587">
        <v>118</v>
      </c>
      <c r="E1587" t="s">
        <v>37</v>
      </c>
      <c r="F1587">
        <v>16000000</v>
      </c>
      <c r="G1587">
        <v>6.7</v>
      </c>
      <c r="H1587">
        <f>Table13[[#This Row],[budget]]-Table13[[#This Row],[gross]]</f>
        <v>6827190</v>
      </c>
      <c r="I1587">
        <v>923</v>
      </c>
      <c r="J1587">
        <f>0.00001*Table13[[#This Row],[budget]]</f>
        <v>160</v>
      </c>
      <c r="K1587" s="1">
        <f>0</f>
        <v>0</v>
      </c>
    </row>
    <row r="1588" spans="1:11" x14ac:dyDescent="0.35">
      <c r="A1588">
        <v>2203641</v>
      </c>
      <c r="B1588" t="s">
        <v>11994</v>
      </c>
      <c r="C1588">
        <v>42792</v>
      </c>
      <c r="D1588">
        <v>162</v>
      </c>
      <c r="E1588" t="s">
        <v>37</v>
      </c>
      <c r="F1588">
        <v>15000000</v>
      </c>
      <c r="G1588">
        <v>6.7</v>
      </c>
      <c r="H1588">
        <f>Table13[[#This Row],[budget]]-Table13[[#This Row],[gross]]</f>
        <v>12796359</v>
      </c>
      <c r="I1588">
        <v>0</v>
      </c>
      <c r="J1588">
        <f>0.00001*Table13[[#This Row],[budget]]</f>
        <v>150</v>
      </c>
      <c r="K1588" s="1">
        <f>0</f>
        <v>0</v>
      </c>
    </row>
    <row r="1589" spans="1:11" x14ac:dyDescent="0.35">
      <c r="A1589">
        <v>34793160</v>
      </c>
      <c r="B1589" t="s">
        <v>12130</v>
      </c>
      <c r="C1589">
        <v>15730</v>
      </c>
      <c r="D1589">
        <v>31</v>
      </c>
      <c r="E1589" t="s">
        <v>37</v>
      </c>
      <c r="F1589">
        <v>14000000</v>
      </c>
      <c r="G1589">
        <v>6.7</v>
      </c>
      <c r="H1589">
        <f>Table13[[#This Row],[budget]]-Table13[[#This Row],[gross]]</f>
        <v>-20793160</v>
      </c>
      <c r="I1589">
        <v>0</v>
      </c>
      <c r="J1589">
        <f>0.00001*Table13[[#This Row],[budget]]</f>
        <v>140</v>
      </c>
      <c r="K1589" s="1">
        <f>0</f>
        <v>0</v>
      </c>
    </row>
    <row r="1590" spans="1:11" x14ac:dyDescent="0.35">
      <c r="A1590">
        <v>4291965</v>
      </c>
      <c r="B1590" t="s">
        <v>12226</v>
      </c>
      <c r="C1590">
        <v>9334</v>
      </c>
      <c r="D1590">
        <v>59</v>
      </c>
      <c r="E1590" t="s">
        <v>37</v>
      </c>
      <c r="F1590">
        <v>14000000</v>
      </c>
      <c r="G1590">
        <v>6.7</v>
      </c>
      <c r="H1590">
        <f>Table13[[#This Row],[budget]]-Table13[[#This Row],[gross]]</f>
        <v>9708035</v>
      </c>
      <c r="I1590">
        <v>447</v>
      </c>
      <c r="J1590">
        <f>0.00001*Table13[[#This Row],[budget]]</f>
        <v>140</v>
      </c>
      <c r="K1590" s="1">
        <f>0</f>
        <v>0</v>
      </c>
    </row>
    <row r="1591" spans="1:11" x14ac:dyDescent="0.35">
      <c r="A1591">
        <v>7881335</v>
      </c>
      <c r="B1591" t="s">
        <v>12454</v>
      </c>
      <c r="C1591">
        <v>21212</v>
      </c>
      <c r="D1591">
        <v>107</v>
      </c>
      <c r="E1591" t="s">
        <v>37</v>
      </c>
      <c r="F1591">
        <v>13000000</v>
      </c>
      <c r="G1591">
        <v>6.7</v>
      </c>
      <c r="H1591">
        <f>Table13[[#This Row],[budget]]-Table13[[#This Row],[gross]]</f>
        <v>5118665</v>
      </c>
      <c r="I1591">
        <v>3000</v>
      </c>
      <c r="J1591">
        <f>0.00001*Table13[[#This Row],[budget]]</f>
        <v>130</v>
      </c>
      <c r="K1591" s="1">
        <f>0</f>
        <v>0</v>
      </c>
    </row>
    <row r="1592" spans="1:11" x14ac:dyDescent="0.35">
      <c r="A1592">
        <v>51872378</v>
      </c>
      <c r="B1592" t="s">
        <v>12547</v>
      </c>
      <c r="C1592">
        <v>88241</v>
      </c>
      <c r="D1592">
        <v>266</v>
      </c>
      <c r="E1592" t="s">
        <v>37</v>
      </c>
      <c r="F1592">
        <v>13000000</v>
      </c>
      <c r="G1592">
        <v>6.7</v>
      </c>
      <c r="H1592">
        <f>Table13[[#This Row],[budget]]-Table13[[#This Row],[gross]]</f>
        <v>-38872378</v>
      </c>
      <c r="I1592">
        <v>23000</v>
      </c>
      <c r="J1592">
        <f>0.00001*Table13[[#This Row],[budget]]</f>
        <v>130</v>
      </c>
      <c r="K1592" s="1">
        <f>0</f>
        <v>0</v>
      </c>
    </row>
    <row r="1593" spans="1:11" x14ac:dyDescent="0.35">
      <c r="A1593">
        <v>1508689</v>
      </c>
      <c r="B1593" t="s">
        <v>12605</v>
      </c>
      <c r="C1593">
        <v>5648</v>
      </c>
      <c r="D1593">
        <v>50</v>
      </c>
      <c r="E1593" t="s">
        <v>37</v>
      </c>
      <c r="F1593">
        <v>16000000</v>
      </c>
      <c r="G1593">
        <v>6.7</v>
      </c>
      <c r="H1593">
        <f>Table13[[#This Row],[budget]]-Table13[[#This Row],[gross]]</f>
        <v>14491311</v>
      </c>
      <c r="I1593">
        <v>329</v>
      </c>
      <c r="J1593">
        <f>0.00001*Table13[[#This Row],[budget]]</f>
        <v>160</v>
      </c>
      <c r="K1593" s="1">
        <f>0</f>
        <v>0</v>
      </c>
    </row>
    <row r="1594" spans="1:11" x14ac:dyDescent="0.35">
      <c r="A1594">
        <v>26589953</v>
      </c>
      <c r="B1594" t="s">
        <v>12617</v>
      </c>
      <c r="C1594">
        <v>165792</v>
      </c>
      <c r="D1594">
        <v>392</v>
      </c>
      <c r="E1594" t="s">
        <v>37</v>
      </c>
      <c r="F1594">
        <v>10500000</v>
      </c>
      <c r="G1594">
        <v>6.7</v>
      </c>
      <c r="H1594">
        <f>Table13[[#This Row],[budget]]-Table13[[#This Row],[gross]]</f>
        <v>-16089953</v>
      </c>
      <c r="I1594">
        <v>44000</v>
      </c>
      <c r="J1594">
        <f>0.00001*Table13[[#This Row],[budget]]</f>
        <v>105.00000000000001</v>
      </c>
      <c r="K1594" s="1">
        <f>0</f>
        <v>0</v>
      </c>
    </row>
    <row r="1595" spans="1:11" x14ac:dyDescent="0.35">
      <c r="A1595">
        <v>54724272</v>
      </c>
      <c r="B1595" t="s">
        <v>12729</v>
      </c>
      <c r="C1595">
        <v>157051</v>
      </c>
      <c r="D1595">
        <v>261</v>
      </c>
      <c r="E1595" t="s">
        <v>37</v>
      </c>
      <c r="F1595">
        <v>12000000</v>
      </c>
      <c r="G1595">
        <v>6.7</v>
      </c>
      <c r="H1595">
        <f>Table13[[#This Row],[budget]]-Table13[[#This Row],[gross]]</f>
        <v>-42724272</v>
      </c>
      <c r="I1595">
        <v>29000</v>
      </c>
      <c r="J1595">
        <f>0.00001*Table13[[#This Row],[budget]]</f>
        <v>120.00000000000001</v>
      </c>
      <c r="K1595" s="1">
        <f>0</f>
        <v>0</v>
      </c>
    </row>
    <row r="1596" spans="1:11" x14ac:dyDescent="0.35">
      <c r="A1596">
        <v>21088568</v>
      </c>
      <c r="B1596" t="s">
        <v>12808</v>
      </c>
      <c r="C1596">
        <v>16646</v>
      </c>
      <c r="D1596">
        <v>104</v>
      </c>
      <c r="E1596" t="s">
        <v>37</v>
      </c>
      <c r="F1596">
        <v>13000000</v>
      </c>
      <c r="G1596">
        <v>6.7</v>
      </c>
      <c r="H1596">
        <f>Table13[[#This Row],[budget]]-Table13[[#This Row],[gross]]</f>
        <v>-8088568</v>
      </c>
      <c r="I1596">
        <v>0</v>
      </c>
      <c r="J1596">
        <f>0.00001*Table13[[#This Row],[budget]]</f>
        <v>130</v>
      </c>
      <c r="K1596" s="1">
        <f>0</f>
        <v>0</v>
      </c>
    </row>
    <row r="1597" spans="1:11" x14ac:dyDescent="0.35">
      <c r="A1597">
        <v>177343675</v>
      </c>
      <c r="B1597" t="s">
        <v>1146</v>
      </c>
      <c r="C1597">
        <v>70133</v>
      </c>
      <c r="D1597">
        <v>214</v>
      </c>
      <c r="E1597" t="s">
        <v>37</v>
      </c>
      <c r="F1597">
        <v>135000000</v>
      </c>
      <c r="G1597">
        <v>6.7</v>
      </c>
      <c r="H1597">
        <f>Table13[[#This Row],[budget]]-Table13[[#This Row],[gross]]</f>
        <v>-42343675</v>
      </c>
      <c r="I1597">
        <v>26000</v>
      </c>
      <c r="J1597">
        <f>0.00001*Table13[[#This Row],[budget]]</f>
        <v>1350</v>
      </c>
      <c r="K1597" s="1">
        <f>0</f>
        <v>0</v>
      </c>
    </row>
    <row r="1598" spans="1:11" x14ac:dyDescent="0.35">
      <c r="A1598">
        <v>31487293</v>
      </c>
      <c r="B1598" t="s">
        <v>13324</v>
      </c>
      <c r="C1598">
        <v>74887</v>
      </c>
      <c r="D1598">
        <v>129</v>
      </c>
      <c r="E1598" t="s">
        <v>37</v>
      </c>
      <c r="F1598">
        <v>9000000</v>
      </c>
      <c r="G1598">
        <v>6.7</v>
      </c>
      <c r="H1598">
        <f>Table13[[#This Row],[budget]]-Table13[[#This Row],[gross]]</f>
        <v>-22487293</v>
      </c>
      <c r="I1598">
        <v>0</v>
      </c>
      <c r="J1598">
        <f>0.00001*Table13[[#This Row],[budget]]</f>
        <v>90.000000000000014</v>
      </c>
      <c r="K1598" s="1">
        <f>0</f>
        <v>0</v>
      </c>
    </row>
    <row r="1599" spans="1:11" x14ac:dyDescent="0.35">
      <c r="A1599">
        <v>17655201</v>
      </c>
      <c r="B1599" t="s">
        <v>13400</v>
      </c>
      <c r="C1599">
        <v>4719</v>
      </c>
      <c r="D1599">
        <v>24</v>
      </c>
      <c r="E1599" t="s">
        <v>37</v>
      </c>
      <c r="F1599">
        <v>10000000</v>
      </c>
      <c r="G1599">
        <v>6.7</v>
      </c>
      <c r="H1599">
        <f>Table13[[#This Row],[budget]]-Table13[[#This Row],[gross]]</f>
        <v>-7655201</v>
      </c>
      <c r="I1599">
        <v>851</v>
      </c>
      <c r="J1599">
        <f>0.00001*Table13[[#This Row],[budget]]</f>
        <v>100.00000000000001</v>
      </c>
      <c r="K1599" s="1">
        <f>0</f>
        <v>0</v>
      </c>
    </row>
    <row r="1600" spans="1:11" x14ac:dyDescent="0.35">
      <c r="A1600">
        <v>6619173</v>
      </c>
      <c r="B1600" t="s">
        <v>13507</v>
      </c>
      <c r="C1600">
        <v>87203</v>
      </c>
      <c r="D1600">
        <v>221</v>
      </c>
      <c r="E1600" t="s">
        <v>37</v>
      </c>
      <c r="F1600">
        <v>10000000</v>
      </c>
      <c r="G1600">
        <v>6.7</v>
      </c>
      <c r="H1600">
        <f>Table13[[#This Row],[budget]]-Table13[[#This Row],[gross]]</f>
        <v>3380827</v>
      </c>
      <c r="I1600">
        <v>25000</v>
      </c>
      <c r="J1600">
        <f>0.00001*Table13[[#This Row],[budget]]</f>
        <v>100.00000000000001</v>
      </c>
      <c r="K1600" s="1">
        <f>0</f>
        <v>0</v>
      </c>
    </row>
    <row r="1601" spans="1:11" x14ac:dyDescent="0.35">
      <c r="A1601">
        <v>7764027</v>
      </c>
      <c r="B1601" t="s">
        <v>13542</v>
      </c>
      <c r="C1601">
        <v>38459</v>
      </c>
      <c r="D1601">
        <v>119</v>
      </c>
      <c r="E1601" t="s">
        <v>37</v>
      </c>
      <c r="F1601">
        <v>10000000</v>
      </c>
      <c r="G1601">
        <v>6.7</v>
      </c>
      <c r="H1601">
        <f>Table13[[#This Row],[budget]]-Table13[[#This Row],[gross]]</f>
        <v>2235973</v>
      </c>
      <c r="I1601">
        <v>0</v>
      </c>
      <c r="J1601">
        <f>0.00001*Table13[[#This Row],[budget]]</f>
        <v>100.00000000000001</v>
      </c>
      <c r="K1601" s="1">
        <f>0</f>
        <v>0</v>
      </c>
    </row>
    <row r="1602" spans="1:11" x14ac:dyDescent="0.35">
      <c r="A1602">
        <v>1987762</v>
      </c>
      <c r="B1602" t="s">
        <v>13649</v>
      </c>
      <c r="C1602">
        <v>59297</v>
      </c>
      <c r="D1602">
        <v>216</v>
      </c>
      <c r="E1602" t="s">
        <v>37</v>
      </c>
      <c r="F1602">
        <v>11000000</v>
      </c>
      <c r="G1602">
        <v>6.7</v>
      </c>
      <c r="H1602">
        <f>Table13[[#This Row],[budget]]-Table13[[#This Row],[gross]]</f>
        <v>9012238</v>
      </c>
      <c r="I1602">
        <v>12000</v>
      </c>
      <c r="J1602">
        <f>0.00001*Table13[[#This Row],[budget]]</f>
        <v>110.00000000000001</v>
      </c>
      <c r="K1602" s="1">
        <f>0</f>
        <v>0</v>
      </c>
    </row>
    <row r="1603" spans="1:11" x14ac:dyDescent="0.35">
      <c r="A1603">
        <v>866778</v>
      </c>
      <c r="B1603" t="s">
        <v>13667</v>
      </c>
      <c r="C1603">
        <v>44208</v>
      </c>
      <c r="D1603">
        <v>117</v>
      </c>
      <c r="E1603" t="s">
        <v>37</v>
      </c>
      <c r="F1603">
        <v>10000000</v>
      </c>
      <c r="G1603">
        <v>6.7</v>
      </c>
      <c r="H1603">
        <f>Table13[[#This Row],[budget]]-Table13[[#This Row],[gross]]</f>
        <v>9133222</v>
      </c>
      <c r="I1603">
        <v>0</v>
      </c>
      <c r="J1603">
        <f>0.00001*Table13[[#This Row],[budget]]</f>
        <v>100.00000000000001</v>
      </c>
      <c r="K1603" s="1">
        <f>0</f>
        <v>0</v>
      </c>
    </row>
    <row r="1604" spans="1:11" x14ac:dyDescent="0.35">
      <c r="A1604">
        <v>70527</v>
      </c>
      <c r="B1604" t="s">
        <v>13751</v>
      </c>
      <c r="C1604">
        <v>7690</v>
      </c>
      <c r="D1604">
        <v>68</v>
      </c>
      <c r="E1604" t="s">
        <v>37</v>
      </c>
      <c r="F1604">
        <v>6500000</v>
      </c>
      <c r="G1604">
        <v>6.7</v>
      </c>
      <c r="H1604">
        <f>Table13[[#This Row],[budget]]-Table13[[#This Row],[gross]]</f>
        <v>6429473</v>
      </c>
      <c r="I1604">
        <v>376</v>
      </c>
      <c r="J1604">
        <f>0.00001*Table13[[#This Row],[budget]]</f>
        <v>65</v>
      </c>
      <c r="K1604" s="1">
        <f>0</f>
        <v>0</v>
      </c>
    </row>
    <row r="1605" spans="1:11" x14ac:dyDescent="0.35">
      <c r="A1605">
        <v>2483955</v>
      </c>
      <c r="B1605" t="s">
        <v>13762</v>
      </c>
      <c r="C1605">
        <v>8369</v>
      </c>
      <c r="D1605">
        <v>165</v>
      </c>
      <c r="E1605" t="s">
        <v>37</v>
      </c>
      <c r="F1605">
        <v>9600000</v>
      </c>
      <c r="G1605">
        <v>6.7</v>
      </c>
      <c r="H1605">
        <f>Table13[[#This Row],[budget]]-Table13[[#This Row],[gross]]</f>
        <v>7116045</v>
      </c>
      <c r="I1605">
        <v>957</v>
      </c>
      <c r="J1605">
        <f>0.00001*Table13[[#This Row],[budget]]</f>
        <v>96.000000000000014</v>
      </c>
      <c r="K1605" s="1">
        <f>0</f>
        <v>0</v>
      </c>
    </row>
    <row r="1606" spans="1:11" x14ac:dyDescent="0.35">
      <c r="A1606">
        <v>34074895</v>
      </c>
      <c r="B1606" t="s">
        <v>13825</v>
      </c>
      <c r="C1606">
        <v>6525</v>
      </c>
      <c r="D1606">
        <v>79</v>
      </c>
      <c r="E1606" t="s">
        <v>37</v>
      </c>
      <c r="F1606">
        <v>9000000</v>
      </c>
      <c r="G1606">
        <v>6.7</v>
      </c>
      <c r="H1606">
        <f>Table13[[#This Row],[budget]]-Table13[[#This Row],[gross]]</f>
        <v>-25074895</v>
      </c>
      <c r="I1606">
        <v>0</v>
      </c>
      <c r="J1606">
        <f>0.00001*Table13[[#This Row],[budget]]</f>
        <v>90.000000000000014</v>
      </c>
      <c r="K1606" s="1">
        <f>0</f>
        <v>0</v>
      </c>
    </row>
    <row r="1607" spans="1:11" x14ac:dyDescent="0.35">
      <c r="A1607">
        <v>6047856</v>
      </c>
      <c r="B1607" t="s">
        <v>13870</v>
      </c>
      <c r="C1607">
        <v>27536</v>
      </c>
      <c r="D1607">
        <v>327</v>
      </c>
      <c r="E1607" t="s">
        <v>37</v>
      </c>
      <c r="F1607">
        <v>8500000</v>
      </c>
      <c r="G1607">
        <v>6.7</v>
      </c>
      <c r="H1607">
        <f>Table13[[#This Row],[budget]]-Table13[[#This Row],[gross]]</f>
        <v>2452144</v>
      </c>
      <c r="I1607">
        <v>1000</v>
      </c>
      <c r="J1607">
        <f>0.00001*Table13[[#This Row],[budget]]</f>
        <v>85</v>
      </c>
      <c r="K1607" s="1">
        <f>0</f>
        <v>0</v>
      </c>
    </row>
    <row r="1608" spans="1:11" x14ac:dyDescent="0.35">
      <c r="A1608">
        <v>140244</v>
      </c>
      <c r="B1608" t="s">
        <v>13996</v>
      </c>
      <c r="C1608">
        <v>20419</v>
      </c>
      <c r="D1608">
        <v>259</v>
      </c>
      <c r="E1608" t="s">
        <v>37</v>
      </c>
      <c r="F1608">
        <v>8500000</v>
      </c>
      <c r="G1608">
        <v>6.7</v>
      </c>
      <c r="H1608">
        <f>Table13[[#This Row],[budget]]-Table13[[#This Row],[gross]]</f>
        <v>8359756</v>
      </c>
      <c r="I1608">
        <v>8000</v>
      </c>
      <c r="J1608">
        <f>0.00001*Table13[[#This Row],[budget]]</f>
        <v>85</v>
      </c>
      <c r="K1608" s="1">
        <f>0</f>
        <v>0</v>
      </c>
    </row>
    <row r="1609" spans="1:11" x14ac:dyDescent="0.35">
      <c r="A1609">
        <v>17278980</v>
      </c>
      <c r="B1609" t="s">
        <v>14096</v>
      </c>
      <c r="C1609">
        <v>48225</v>
      </c>
      <c r="D1609">
        <v>164</v>
      </c>
      <c r="E1609" t="s">
        <v>37</v>
      </c>
      <c r="F1609">
        <v>8000000</v>
      </c>
      <c r="G1609">
        <v>6.7</v>
      </c>
      <c r="H1609">
        <f>Table13[[#This Row],[budget]]-Table13[[#This Row],[gross]]</f>
        <v>-9278980</v>
      </c>
      <c r="I1609">
        <v>0</v>
      </c>
      <c r="J1609">
        <f>0.00001*Table13[[#This Row],[budget]]</f>
        <v>80</v>
      </c>
      <c r="K1609" s="1">
        <f>0</f>
        <v>0</v>
      </c>
    </row>
    <row r="1610" spans="1:11" x14ac:dyDescent="0.35">
      <c r="A1610">
        <v>3014541</v>
      </c>
      <c r="B1610" t="s">
        <v>14306</v>
      </c>
      <c r="C1610">
        <v>19616</v>
      </c>
      <c r="D1610">
        <v>98</v>
      </c>
      <c r="E1610" t="s">
        <v>37</v>
      </c>
      <c r="F1610">
        <v>8000000</v>
      </c>
      <c r="G1610">
        <v>6.7</v>
      </c>
      <c r="H1610">
        <f>Table13[[#This Row],[budget]]-Table13[[#This Row],[gross]]</f>
        <v>4985459</v>
      </c>
      <c r="I1610">
        <v>0</v>
      </c>
      <c r="J1610">
        <f>0.00001*Table13[[#This Row],[budget]]</f>
        <v>80</v>
      </c>
      <c r="K1610" s="1">
        <f>0</f>
        <v>0</v>
      </c>
    </row>
    <row r="1611" spans="1:11" x14ac:dyDescent="0.35">
      <c r="A1611">
        <v>43800000</v>
      </c>
      <c r="B1611" t="s">
        <v>14333</v>
      </c>
      <c r="C1611">
        <v>74249</v>
      </c>
      <c r="D1611">
        <v>276</v>
      </c>
      <c r="E1611" t="s">
        <v>37</v>
      </c>
      <c r="F1611">
        <v>7200000</v>
      </c>
      <c r="G1611">
        <v>6.7</v>
      </c>
      <c r="H1611">
        <f>Table13[[#This Row],[budget]]-Table13[[#This Row],[gross]]</f>
        <v>-36600000</v>
      </c>
      <c r="I1611">
        <v>0</v>
      </c>
      <c r="J1611">
        <f>0.00001*Table13[[#This Row],[budget]]</f>
        <v>72</v>
      </c>
      <c r="K1611" s="1">
        <f>0</f>
        <v>0</v>
      </c>
    </row>
    <row r="1612" spans="1:11" x14ac:dyDescent="0.35">
      <c r="A1612">
        <v>196067</v>
      </c>
      <c r="B1612" t="s">
        <v>14537</v>
      </c>
      <c r="C1612">
        <v>1966</v>
      </c>
      <c r="D1612">
        <v>25</v>
      </c>
      <c r="E1612" t="s">
        <v>37</v>
      </c>
      <c r="F1612">
        <v>7000000</v>
      </c>
      <c r="G1612">
        <v>6.7</v>
      </c>
      <c r="H1612">
        <f>Table13[[#This Row],[budget]]-Table13[[#This Row],[gross]]</f>
        <v>6803933</v>
      </c>
      <c r="I1612">
        <v>97</v>
      </c>
      <c r="J1612">
        <f>0.00001*Table13[[#This Row],[budget]]</f>
        <v>70</v>
      </c>
      <c r="K1612" s="1">
        <f>0</f>
        <v>0</v>
      </c>
    </row>
    <row r="1613" spans="1:11" hidden="1" x14ac:dyDescent="0.35">
      <c r="A1613">
        <v>668171</v>
      </c>
      <c r="B1613" t="s">
        <v>8204</v>
      </c>
      <c r="C1613">
        <v>8215</v>
      </c>
      <c r="D1613">
        <v>132</v>
      </c>
      <c r="E1613" t="s">
        <v>1883</v>
      </c>
      <c r="F1613">
        <v>60000000</v>
      </c>
      <c r="G1613">
        <v>5.6</v>
      </c>
      <c r="H1613">
        <f>Table13[[#This Row],[budget]]-Table13[[#This Row],[gross]]</f>
        <v>59331829</v>
      </c>
      <c r="I1613">
        <v>445</v>
      </c>
      <c r="J1613">
        <f>0.00001*Table13[[#This Row],[budget]]</f>
        <v>600</v>
      </c>
      <c r="K1613" s="1">
        <f>0</f>
        <v>0</v>
      </c>
    </row>
    <row r="1614" spans="1:11" x14ac:dyDescent="0.35">
      <c r="A1614">
        <v>3588432</v>
      </c>
      <c r="B1614" t="s">
        <v>14850</v>
      </c>
      <c r="C1614">
        <v>29341</v>
      </c>
      <c r="D1614">
        <v>93</v>
      </c>
      <c r="E1614" t="s">
        <v>37</v>
      </c>
      <c r="F1614">
        <v>6000000</v>
      </c>
      <c r="G1614">
        <v>6.7</v>
      </c>
      <c r="H1614">
        <f>Table13[[#This Row],[budget]]-Table13[[#This Row],[gross]]</f>
        <v>2411568</v>
      </c>
      <c r="I1614">
        <v>0</v>
      </c>
      <c r="J1614">
        <f>0.00001*Table13[[#This Row],[budget]]</f>
        <v>60.000000000000007</v>
      </c>
      <c r="K1614" s="1">
        <f>0</f>
        <v>0</v>
      </c>
    </row>
    <row r="1615" spans="1:11" x14ac:dyDescent="0.35">
      <c r="A1615">
        <v>3273588</v>
      </c>
      <c r="B1615" t="s">
        <v>14864</v>
      </c>
      <c r="C1615">
        <v>4195</v>
      </c>
      <c r="D1615">
        <v>50</v>
      </c>
      <c r="E1615" t="s">
        <v>37</v>
      </c>
      <c r="F1615">
        <v>6000000</v>
      </c>
      <c r="G1615">
        <v>6.7</v>
      </c>
      <c r="H1615">
        <f>Table13[[#This Row],[budget]]-Table13[[#This Row],[gross]]</f>
        <v>2726412</v>
      </c>
      <c r="I1615">
        <v>0</v>
      </c>
      <c r="J1615">
        <f>0.00001*Table13[[#This Row],[budget]]</f>
        <v>60.000000000000007</v>
      </c>
      <c r="K1615" s="1">
        <f>0</f>
        <v>0</v>
      </c>
    </row>
    <row r="1616" spans="1:11" hidden="1" x14ac:dyDescent="0.35">
      <c r="A1616">
        <v>127437</v>
      </c>
      <c r="B1616" t="s">
        <v>8220</v>
      </c>
      <c r="C1616">
        <v>4670</v>
      </c>
      <c r="D1616">
        <v>27</v>
      </c>
      <c r="E1616" t="s">
        <v>1883</v>
      </c>
      <c r="F1616">
        <v>18000000</v>
      </c>
      <c r="G1616">
        <v>6</v>
      </c>
      <c r="H1616">
        <f>Table13[[#This Row],[budget]]-Table13[[#This Row],[gross]]</f>
        <v>17872563</v>
      </c>
      <c r="I1616">
        <v>0</v>
      </c>
      <c r="J1616">
        <f>0.00001*Table13[[#This Row],[budget]]</f>
        <v>180.00000000000003</v>
      </c>
      <c r="K1616" s="1">
        <f>0</f>
        <v>0</v>
      </c>
    </row>
    <row r="1617" spans="1:11" x14ac:dyDescent="0.35">
      <c r="A1617">
        <v>115862</v>
      </c>
      <c r="B1617" t="s">
        <v>14897</v>
      </c>
      <c r="C1617">
        <v>7394</v>
      </c>
      <c r="D1617">
        <v>50</v>
      </c>
      <c r="E1617" t="s">
        <v>37</v>
      </c>
      <c r="F1617">
        <v>6000000</v>
      </c>
      <c r="G1617">
        <v>6.7</v>
      </c>
      <c r="H1617">
        <f>Table13[[#This Row],[budget]]-Table13[[#This Row],[gross]]</f>
        <v>5884138</v>
      </c>
      <c r="I1617">
        <v>0</v>
      </c>
      <c r="J1617">
        <f>0.00001*Table13[[#This Row],[budget]]</f>
        <v>60.000000000000007</v>
      </c>
      <c r="K1617" s="1">
        <f>0</f>
        <v>0</v>
      </c>
    </row>
    <row r="1618" spans="1:11" x14ac:dyDescent="0.35">
      <c r="A1618">
        <v>32541719</v>
      </c>
      <c r="B1618" t="s">
        <v>14938</v>
      </c>
      <c r="C1618">
        <v>89806</v>
      </c>
      <c r="D1618">
        <v>438</v>
      </c>
      <c r="E1618" t="s">
        <v>37</v>
      </c>
      <c r="F1618">
        <v>3500159</v>
      </c>
      <c r="G1618">
        <v>6.7</v>
      </c>
      <c r="H1618">
        <f>Table13[[#This Row],[budget]]-Table13[[#This Row],[gross]]</f>
        <v>-29041560</v>
      </c>
      <c r="I1618">
        <v>0</v>
      </c>
      <c r="J1618">
        <f>0.00001*Table13[[#This Row],[budget]]</f>
        <v>35.00159</v>
      </c>
      <c r="K1618" s="1">
        <f>0</f>
        <v>0</v>
      </c>
    </row>
    <row r="1619" spans="1:11" x14ac:dyDescent="0.35">
      <c r="A1619">
        <v>6239558</v>
      </c>
      <c r="B1619" t="s">
        <v>14991</v>
      </c>
      <c r="C1619">
        <v>5548</v>
      </c>
      <c r="D1619">
        <v>67</v>
      </c>
      <c r="E1619" t="s">
        <v>37</v>
      </c>
      <c r="F1619">
        <v>5000000</v>
      </c>
      <c r="G1619">
        <v>6.7</v>
      </c>
      <c r="H1619">
        <f>Table13[[#This Row],[budget]]-Table13[[#This Row],[gross]]</f>
        <v>-1239558</v>
      </c>
      <c r="I1619">
        <v>352</v>
      </c>
      <c r="J1619">
        <f>0.00001*Table13[[#This Row],[budget]]</f>
        <v>50.000000000000007</v>
      </c>
      <c r="K1619" s="1">
        <f>0</f>
        <v>0</v>
      </c>
    </row>
    <row r="1620" spans="1:11" x14ac:dyDescent="0.35">
      <c r="A1620">
        <v>1705139</v>
      </c>
      <c r="B1620" t="s">
        <v>15417</v>
      </c>
      <c r="C1620">
        <v>4695</v>
      </c>
      <c r="D1620">
        <v>69</v>
      </c>
      <c r="E1620" t="s">
        <v>37</v>
      </c>
      <c r="F1620">
        <v>4700000</v>
      </c>
      <c r="G1620">
        <v>6.7</v>
      </c>
      <c r="H1620">
        <f>Table13[[#This Row],[budget]]-Table13[[#This Row],[gross]]</f>
        <v>2994861</v>
      </c>
      <c r="I1620">
        <v>0</v>
      </c>
      <c r="J1620">
        <f>0.00001*Table13[[#This Row],[budget]]</f>
        <v>47.000000000000007</v>
      </c>
      <c r="K1620" s="1">
        <f>0</f>
        <v>0</v>
      </c>
    </row>
    <row r="1621" spans="1:11" x14ac:dyDescent="0.35">
      <c r="A1621">
        <v>81200000</v>
      </c>
      <c r="B1621" t="s">
        <v>15442</v>
      </c>
      <c r="C1621">
        <v>87739</v>
      </c>
      <c r="D1621">
        <v>133</v>
      </c>
      <c r="E1621" t="s">
        <v>37</v>
      </c>
      <c r="F1621">
        <v>4500000</v>
      </c>
      <c r="G1621">
        <v>6.7</v>
      </c>
      <c r="H1621">
        <f>Table13[[#This Row],[budget]]-Table13[[#This Row],[gross]]</f>
        <v>-76700000</v>
      </c>
      <c r="I1621">
        <v>0</v>
      </c>
      <c r="J1621">
        <f>0.00001*Table13[[#This Row],[budget]]</f>
        <v>45.000000000000007</v>
      </c>
      <c r="K1621" s="1">
        <f>0</f>
        <v>0</v>
      </c>
    </row>
    <row r="1622" spans="1:11" x14ac:dyDescent="0.35">
      <c r="A1622">
        <v>36000000</v>
      </c>
      <c r="B1622" t="s">
        <v>15547</v>
      </c>
      <c r="C1622">
        <v>9456</v>
      </c>
      <c r="D1622">
        <v>107</v>
      </c>
      <c r="E1622" t="s">
        <v>37</v>
      </c>
      <c r="F1622">
        <v>4000000</v>
      </c>
      <c r="G1622">
        <v>6.7</v>
      </c>
      <c r="H1622">
        <f>Table13[[#This Row],[budget]]-Table13[[#This Row],[gross]]</f>
        <v>-32000000</v>
      </c>
      <c r="I1622">
        <v>625</v>
      </c>
      <c r="J1622">
        <f>0.00001*Table13[[#This Row],[budget]]</f>
        <v>40</v>
      </c>
      <c r="K1622" s="1">
        <f>0</f>
        <v>0</v>
      </c>
    </row>
    <row r="1623" spans="1:11" x14ac:dyDescent="0.35">
      <c r="A1623">
        <v>10515579</v>
      </c>
      <c r="B1623" t="s">
        <v>15589</v>
      </c>
      <c r="C1623">
        <v>66840</v>
      </c>
      <c r="D1623">
        <v>248</v>
      </c>
      <c r="E1623" t="s">
        <v>37</v>
      </c>
      <c r="F1623">
        <v>4000000</v>
      </c>
      <c r="G1623">
        <v>6.7</v>
      </c>
      <c r="H1623">
        <f>Table13[[#This Row],[budget]]-Table13[[#This Row],[gross]]</f>
        <v>-6515579</v>
      </c>
      <c r="I1623">
        <v>0</v>
      </c>
      <c r="J1623">
        <f>0.00001*Table13[[#This Row],[budget]]</f>
        <v>40</v>
      </c>
      <c r="K1623" s="1">
        <f>0</f>
        <v>0</v>
      </c>
    </row>
    <row r="1624" spans="1:11" x14ac:dyDescent="0.35">
      <c r="A1624">
        <v>6525762</v>
      </c>
      <c r="B1624" t="s">
        <v>15618</v>
      </c>
      <c r="C1624">
        <v>44339</v>
      </c>
      <c r="D1624">
        <v>425</v>
      </c>
      <c r="E1624" t="s">
        <v>37</v>
      </c>
      <c r="F1624">
        <v>4000000</v>
      </c>
      <c r="G1624">
        <v>6.7</v>
      </c>
      <c r="H1624">
        <f>Table13[[#This Row],[budget]]-Table13[[#This Row],[gross]]</f>
        <v>-2525762</v>
      </c>
      <c r="I1624">
        <v>0</v>
      </c>
      <c r="J1624">
        <f>0.00001*Table13[[#This Row],[budget]]</f>
        <v>40</v>
      </c>
      <c r="K1624" s="1">
        <f>0</f>
        <v>0</v>
      </c>
    </row>
    <row r="1625" spans="1:11" x14ac:dyDescent="0.35">
      <c r="A1625">
        <v>4301331</v>
      </c>
      <c r="B1625" t="s">
        <v>15622</v>
      </c>
      <c r="C1625">
        <v>78241</v>
      </c>
      <c r="D1625">
        <v>177</v>
      </c>
      <c r="E1625" t="s">
        <v>37</v>
      </c>
      <c r="F1625">
        <v>4000000</v>
      </c>
      <c r="G1625">
        <v>6.7</v>
      </c>
      <c r="H1625">
        <f>Table13[[#This Row],[budget]]-Table13[[#This Row],[gross]]</f>
        <v>-301331</v>
      </c>
      <c r="I1625">
        <v>0</v>
      </c>
      <c r="J1625">
        <f>0.00001*Table13[[#This Row],[budget]]</f>
        <v>40</v>
      </c>
      <c r="K1625" s="1">
        <f>0</f>
        <v>0</v>
      </c>
    </row>
    <row r="1626" spans="1:11" x14ac:dyDescent="0.35">
      <c r="B1626" t="s">
        <v>15881</v>
      </c>
      <c r="C1626">
        <v>15115</v>
      </c>
      <c r="D1626">
        <v>102</v>
      </c>
      <c r="E1626" t="s">
        <v>37</v>
      </c>
      <c r="F1626">
        <v>3400000</v>
      </c>
      <c r="G1626">
        <v>6.7</v>
      </c>
      <c r="H1626">
        <f>Table13[[#This Row],[budget]]-Table13[[#This Row],[gross]]</f>
        <v>3400000</v>
      </c>
      <c r="I1626">
        <v>0</v>
      </c>
      <c r="J1626">
        <f>0.00001*Table13[[#This Row],[budget]]</f>
        <v>34</v>
      </c>
      <c r="K1626" s="1">
        <f>0</f>
        <v>0</v>
      </c>
    </row>
    <row r="1627" spans="1:11" x14ac:dyDescent="0.35">
      <c r="A1627">
        <v>39852</v>
      </c>
      <c r="B1627" t="s">
        <v>16132</v>
      </c>
      <c r="C1627">
        <v>1238</v>
      </c>
      <c r="D1627">
        <v>25</v>
      </c>
      <c r="E1627" t="s">
        <v>37</v>
      </c>
      <c r="F1627">
        <v>3000000</v>
      </c>
      <c r="G1627">
        <v>6.7</v>
      </c>
      <c r="H1627">
        <f>Table13[[#This Row],[budget]]-Table13[[#This Row],[gross]]</f>
        <v>2960148</v>
      </c>
      <c r="I1627">
        <v>117</v>
      </c>
      <c r="J1627">
        <f>0.00001*Table13[[#This Row],[budget]]</f>
        <v>30.000000000000004</v>
      </c>
      <c r="K1627" s="1">
        <f>0</f>
        <v>0</v>
      </c>
    </row>
    <row r="1628" spans="1:11" x14ac:dyDescent="0.35">
      <c r="A1628">
        <v>32230907</v>
      </c>
      <c r="B1628" t="s">
        <v>16262</v>
      </c>
      <c r="C1628">
        <v>6062</v>
      </c>
      <c r="D1628">
        <v>30</v>
      </c>
      <c r="E1628" t="s">
        <v>37</v>
      </c>
      <c r="F1628">
        <v>2500000</v>
      </c>
      <c r="G1628">
        <v>6.7</v>
      </c>
      <c r="H1628">
        <f>Table13[[#This Row],[budget]]-Table13[[#This Row],[gross]]</f>
        <v>-29730907</v>
      </c>
      <c r="I1628">
        <v>0</v>
      </c>
      <c r="J1628">
        <f>0.00001*Table13[[#This Row],[budget]]</f>
        <v>25.000000000000004</v>
      </c>
      <c r="K1628" s="1">
        <f>0</f>
        <v>0</v>
      </c>
    </row>
    <row r="1629" spans="1:11" x14ac:dyDescent="0.35">
      <c r="A1629">
        <v>114324072</v>
      </c>
      <c r="B1629" t="s">
        <v>7675</v>
      </c>
      <c r="C1629">
        <v>185345</v>
      </c>
      <c r="D1629">
        <v>392</v>
      </c>
      <c r="E1629" t="s">
        <v>37</v>
      </c>
      <c r="F1629">
        <v>20000000</v>
      </c>
      <c r="G1629">
        <v>6.7</v>
      </c>
      <c r="H1629">
        <f>Table13[[#This Row],[budget]]-Table13[[#This Row],[gross]]</f>
        <v>-94324072</v>
      </c>
      <c r="I1629">
        <v>0</v>
      </c>
      <c r="J1629">
        <f>0.00001*Table13[[#This Row],[budget]]</f>
        <v>200.00000000000003</v>
      </c>
      <c r="K1629" s="1">
        <f>0</f>
        <v>0</v>
      </c>
    </row>
    <row r="1630" spans="1:11" x14ac:dyDescent="0.35">
      <c r="A1630">
        <v>124494</v>
      </c>
      <c r="B1630" t="s">
        <v>16563</v>
      </c>
      <c r="C1630">
        <v>5613</v>
      </c>
      <c r="D1630">
        <v>102</v>
      </c>
      <c r="E1630" t="s">
        <v>37</v>
      </c>
      <c r="F1630">
        <v>2000000</v>
      </c>
      <c r="G1630">
        <v>6.7</v>
      </c>
      <c r="H1630">
        <f>Table13[[#This Row],[budget]]-Table13[[#This Row],[gross]]</f>
        <v>1875506</v>
      </c>
      <c r="I1630">
        <v>0</v>
      </c>
      <c r="J1630">
        <f>0.00001*Table13[[#This Row],[budget]]</f>
        <v>20</v>
      </c>
      <c r="K1630" s="1">
        <f>0</f>
        <v>0</v>
      </c>
    </row>
    <row r="1631" spans="1:11" x14ac:dyDescent="0.35">
      <c r="A1631">
        <v>145540</v>
      </c>
      <c r="B1631" t="s">
        <v>16710</v>
      </c>
      <c r="C1631">
        <v>26773</v>
      </c>
      <c r="D1631">
        <v>277</v>
      </c>
      <c r="E1631" t="s">
        <v>37</v>
      </c>
      <c r="F1631">
        <v>500000</v>
      </c>
      <c r="G1631">
        <v>6.7</v>
      </c>
      <c r="H1631">
        <f>Table13[[#This Row],[budget]]-Table13[[#This Row],[gross]]</f>
        <v>354460</v>
      </c>
      <c r="I1631">
        <v>0</v>
      </c>
      <c r="J1631">
        <f>0.00001*Table13[[#This Row],[budget]]</f>
        <v>5</v>
      </c>
      <c r="K1631" s="1">
        <f>0</f>
        <v>0</v>
      </c>
    </row>
    <row r="1632" spans="1:11" x14ac:dyDescent="0.35">
      <c r="A1632">
        <v>7022940</v>
      </c>
      <c r="B1632" t="s">
        <v>16775</v>
      </c>
      <c r="C1632">
        <v>14018</v>
      </c>
      <c r="D1632">
        <v>190</v>
      </c>
      <c r="E1632" t="s">
        <v>37</v>
      </c>
      <c r="F1632">
        <v>1000000</v>
      </c>
      <c r="G1632">
        <v>6.7</v>
      </c>
      <c r="H1632">
        <f>Table13[[#This Row],[budget]]-Table13[[#This Row],[gross]]</f>
        <v>-6022940</v>
      </c>
      <c r="I1632">
        <v>682</v>
      </c>
      <c r="J1632">
        <f>0.00001*Table13[[#This Row],[budget]]</f>
        <v>10</v>
      </c>
      <c r="K1632" s="1">
        <f>0</f>
        <v>0</v>
      </c>
    </row>
    <row r="1633" spans="1:11" x14ac:dyDescent="0.35">
      <c r="A1633">
        <v>712294</v>
      </c>
      <c r="B1633" t="s">
        <v>16797</v>
      </c>
      <c r="C1633">
        <v>9408</v>
      </c>
      <c r="D1633">
        <v>68</v>
      </c>
      <c r="E1633" t="s">
        <v>37</v>
      </c>
      <c r="F1633">
        <v>1500000</v>
      </c>
      <c r="G1633">
        <v>6.7</v>
      </c>
      <c r="H1633">
        <f>Table13[[#This Row],[budget]]-Table13[[#This Row],[gross]]</f>
        <v>787706</v>
      </c>
      <c r="I1633">
        <v>608</v>
      </c>
      <c r="J1633">
        <f>0.00001*Table13[[#This Row],[budget]]</f>
        <v>15.000000000000002</v>
      </c>
      <c r="K1633" s="1">
        <f>0</f>
        <v>0</v>
      </c>
    </row>
    <row r="1634" spans="1:11" x14ac:dyDescent="0.35">
      <c r="A1634">
        <v>3478</v>
      </c>
      <c r="B1634" t="s">
        <v>16839</v>
      </c>
      <c r="C1634">
        <v>22212</v>
      </c>
      <c r="D1634">
        <v>142</v>
      </c>
      <c r="E1634" t="s">
        <v>37</v>
      </c>
      <c r="F1634">
        <v>1500000</v>
      </c>
      <c r="G1634">
        <v>6.7</v>
      </c>
      <c r="H1634">
        <f>Table13[[#This Row],[budget]]-Table13[[#This Row],[gross]]</f>
        <v>1496522</v>
      </c>
      <c r="I1634">
        <v>0</v>
      </c>
      <c r="J1634">
        <f>0.00001*Table13[[#This Row],[budget]]</f>
        <v>15.000000000000002</v>
      </c>
      <c r="K1634" s="1">
        <f>0</f>
        <v>0</v>
      </c>
    </row>
    <row r="1635" spans="1:11" x14ac:dyDescent="0.35">
      <c r="A1635">
        <v>52166</v>
      </c>
      <c r="B1635" t="s">
        <v>16844</v>
      </c>
      <c r="C1635">
        <v>2792</v>
      </c>
      <c r="D1635">
        <v>22</v>
      </c>
      <c r="E1635" t="s">
        <v>37</v>
      </c>
      <c r="F1635">
        <v>2000000</v>
      </c>
      <c r="G1635">
        <v>6.7</v>
      </c>
      <c r="H1635">
        <f>Table13[[#This Row],[budget]]-Table13[[#This Row],[gross]]</f>
        <v>1947834</v>
      </c>
      <c r="I1635">
        <v>371</v>
      </c>
      <c r="J1635">
        <f>0.00001*Table13[[#This Row],[budget]]</f>
        <v>20</v>
      </c>
      <c r="K1635" s="1">
        <f>0</f>
        <v>0</v>
      </c>
    </row>
    <row r="1636" spans="1:11" x14ac:dyDescent="0.35">
      <c r="B1636" t="s">
        <v>17027</v>
      </c>
      <c r="C1636">
        <v>20678</v>
      </c>
      <c r="D1636">
        <v>199</v>
      </c>
      <c r="E1636" t="s">
        <v>37</v>
      </c>
      <c r="F1636">
        <v>1000000</v>
      </c>
      <c r="G1636">
        <v>6.7</v>
      </c>
      <c r="H1636">
        <f>Table13[[#This Row],[budget]]-Table13[[#This Row],[gross]]</f>
        <v>1000000</v>
      </c>
      <c r="I1636">
        <v>0</v>
      </c>
      <c r="J1636">
        <f>0.00001*Table13[[#This Row],[budget]]</f>
        <v>10</v>
      </c>
      <c r="K1636" s="1">
        <f>0</f>
        <v>0</v>
      </c>
    </row>
    <row r="1637" spans="1:11" x14ac:dyDescent="0.35">
      <c r="A1637">
        <v>3386698</v>
      </c>
      <c r="B1637" t="s">
        <v>17105</v>
      </c>
      <c r="C1637">
        <v>4195</v>
      </c>
      <c r="D1637">
        <v>86</v>
      </c>
      <c r="E1637" t="s">
        <v>37</v>
      </c>
      <c r="F1637">
        <v>1000000</v>
      </c>
      <c r="G1637">
        <v>6.7</v>
      </c>
      <c r="H1637">
        <f>Table13[[#This Row],[budget]]-Table13[[#This Row],[gross]]</f>
        <v>-2386698</v>
      </c>
      <c r="I1637">
        <v>392</v>
      </c>
      <c r="J1637">
        <f>0.00001*Table13[[#This Row],[budget]]</f>
        <v>10</v>
      </c>
      <c r="K1637" s="1">
        <f>0</f>
        <v>0</v>
      </c>
    </row>
    <row r="1638" spans="1:11" x14ac:dyDescent="0.35">
      <c r="A1638">
        <v>464126</v>
      </c>
      <c r="B1638" t="s">
        <v>17162</v>
      </c>
      <c r="C1638">
        <v>3142</v>
      </c>
      <c r="D1638">
        <v>68</v>
      </c>
      <c r="E1638" t="s">
        <v>37</v>
      </c>
      <c r="F1638">
        <v>1000000</v>
      </c>
      <c r="G1638">
        <v>6.7</v>
      </c>
      <c r="H1638">
        <f>Table13[[#This Row],[budget]]-Table13[[#This Row],[gross]]</f>
        <v>535874</v>
      </c>
      <c r="I1638">
        <v>115</v>
      </c>
      <c r="J1638">
        <f>0.00001*Table13[[#This Row],[budget]]</f>
        <v>10</v>
      </c>
      <c r="K1638" s="1">
        <f>0</f>
        <v>0</v>
      </c>
    </row>
    <row r="1639" spans="1:11" x14ac:dyDescent="0.35">
      <c r="A1639">
        <v>43982842</v>
      </c>
      <c r="B1639" t="s">
        <v>1940</v>
      </c>
      <c r="C1639">
        <v>125114</v>
      </c>
      <c r="D1639">
        <v>593</v>
      </c>
      <c r="E1639" t="s">
        <v>37</v>
      </c>
      <c r="F1639">
        <v>65000000</v>
      </c>
      <c r="G1639">
        <v>6.7</v>
      </c>
      <c r="H1639">
        <f>Table13[[#This Row],[budget]]-Table13[[#This Row],[gross]]</f>
        <v>21017158</v>
      </c>
      <c r="I1639">
        <v>16000</v>
      </c>
      <c r="J1639">
        <f>0.00001*Table13[[#This Row],[budget]]</f>
        <v>650</v>
      </c>
      <c r="K1639" s="1">
        <f>0</f>
        <v>0</v>
      </c>
    </row>
    <row r="1640" spans="1:11" x14ac:dyDescent="0.35">
      <c r="B1640" t="s">
        <v>17250</v>
      </c>
      <c r="C1640">
        <v>9190</v>
      </c>
      <c r="D1640">
        <v>75</v>
      </c>
      <c r="E1640" t="s">
        <v>37</v>
      </c>
      <c r="F1640">
        <v>1000000</v>
      </c>
      <c r="G1640">
        <v>6.7</v>
      </c>
      <c r="H1640">
        <f>Table13[[#This Row],[budget]]-Table13[[#This Row],[gross]]</f>
        <v>1000000</v>
      </c>
      <c r="I1640">
        <v>501</v>
      </c>
      <c r="J1640">
        <f>0.00001*Table13[[#This Row],[budget]]</f>
        <v>10</v>
      </c>
      <c r="K1640" s="1">
        <f>0</f>
        <v>0</v>
      </c>
    </row>
    <row r="1641" spans="1:11" x14ac:dyDescent="0.35">
      <c r="A1641">
        <v>177343675</v>
      </c>
      <c r="B1641" t="s">
        <v>1146</v>
      </c>
      <c r="C1641">
        <v>70136</v>
      </c>
      <c r="D1641">
        <v>214</v>
      </c>
      <c r="E1641" t="s">
        <v>37</v>
      </c>
      <c r="F1641">
        <v>135000000</v>
      </c>
      <c r="G1641">
        <v>6.7</v>
      </c>
      <c r="H1641">
        <f>Table13[[#This Row],[budget]]-Table13[[#This Row],[gross]]</f>
        <v>-42343675</v>
      </c>
      <c r="I1641">
        <v>26000</v>
      </c>
      <c r="J1641">
        <f>0.00001*Table13[[#This Row],[budget]]</f>
        <v>1350</v>
      </c>
      <c r="K1641" s="1">
        <f>0</f>
        <v>0</v>
      </c>
    </row>
    <row r="1642" spans="1:11" x14ac:dyDescent="0.35">
      <c r="A1642">
        <v>1281176</v>
      </c>
      <c r="B1642" t="s">
        <v>17704</v>
      </c>
      <c r="C1642">
        <v>2932</v>
      </c>
      <c r="D1642">
        <v>73</v>
      </c>
      <c r="E1642" t="s">
        <v>37</v>
      </c>
      <c r="F1642">
        <v>312000</v>
      </c>
      <c r="G1642">
        <v>6.7</v>
      </c>
      <c r="H1642">
        <f>Table13[[#This Row],[budget]]-Table13[[#This Row],[gross]]</f>
        <v>-969176</v>
      </c>
      <c r="I1642">
        <v>121</v>
      </c>
      <c r="J1642">
        <f>0.00001*Table13[[#This Row],[budget]]</f>
        <v>3.12</v>
      </c>
      <c r="K1642" s="1">
        <f>0</f>
        <v>0</v>
      </c>
    </row>
    <row r="1643" spans="1:11" x14ac:dyDescent="0.35">
      <c r="A1643">
        <v>255352</v>
      </c>
      <c r="B1643" t="s">
        <v>17722</v>
      </c>
      <c r="C1643">
        <v>4423</v>
      </c>
      <c r="D1643">
        <v>57</v>
      </c>
      <c r="E1643" t="s">
        <v>37</v>
      </c>
      <c r="F1643">
        <v>300000</v>
      </c>
      <c r="G1643">
        <v>6.7</v>
      </c>
      <c r="H1643">
        <f>Table13[[#This Row],[budget]]-Table13[[#This Row],[gross]]</f>
        <v>44648</v>
      </c>
      <c r="I1643">
        <v>594</v>
      </c>
      <c r="J1643">
        <f>0.00001*Table13[[#This Row],[budget]]</f>
        <v>3.0000000000000004</v>
      </c>
      <c r="K1643" s="1">
        <f>0</f>
        <v>0</v>
      </c>
    </row>
    <row r="1644" spans="1:11" x14ac:dyDescent="0.35">
      <c r="A1644">
        <v>902835</v>
      </c>
      <c r="B1644" t="s">
        <v>17768</v>
      </c>
      <c r="C1644">
        <v>1489</v>
      </c>
      <c r="D1644">
        <v>40</v>
      </c>
      <c r="E1644" t="s">
        <v>37</v>
      </c>
      <c r="F1644">
        <v>250000</v>
      </c>
      <c r="G1644">
        <v>6.7</v>
      </c>
      <c r="H1644">
        <f>Table13[[#This Row],[budget]]-Table13[[#This Row],[gross]]</f>
        <v>-652835</v>
      </c>
      <c r="I1644">
        <v>133</v>
      </c>
      <c r="J1644">
        <f>0.00001*Table13[[#This Row],[budget]]</f>
        <v>2.5</v>
      </c>
      <c r="K1644" s="1">
        <f>0</f>
        <v>0</v>
      </c>
    </row>
    <row r="1645" spans="1:11" x14ac:dyDescent="0.35">
      <c r="A1645">
        <v>3388210</v>
      </c>
      <c r="B1645" t="s">
        <v>17789</v>
      </c>
      <c r="C1645">
        <v>46813</v>
      </c>
      <c r="D1645">
        <v>150</v>
      </c>
      <c r="E1645" t="s">
        <v>37</v>
      </c>
      <c r="F1645">
        <v>250000</v>
      </c>
      <c r="G1645">
        <v>6.7</v>
      </c>
      <c r="H1645">
        <f>Table13[[#This Row],[budget]]-Table13[[#This Row],[gross]]</f>
        <v>-3138210</v>
      </c>
      <c r="I1645">
        <v>12000</v>
      </c>
      <c r="J1645">
        <f>0.00001*Table13[[#This Row],[budget]]</f>
        <v>2.5</v>
      </c>
      <c r="K1645" s="1">
        <f>0</f>
        <v>0</v>
      </c>
    </row>
    <row r="1646" spans="1:11" x14ac:dyDescent="0.35">
      <c r="A1646">
        <v>5000000</v>
      </c>
      <c r="B1646" t="s">
        <v>17825</v>
      </c>
      <c r="C1646">
        <v>4812</v>
      </c>
      <c r="D1646">
        <v>88</v>
      </c>
      <c r="E1646" t="s">
        <v>37</v>
      </c>
      <c r="F1646">
        <v>210000</v>
      </c>
      <c r="G1646">
        <v>6.7</v>
      </c>
      <c r="H1646">
        <f>Table13[[#This Row],[budget]]-Table13[[#This Row],[gross]]</f>
        <v>-4790000</v>
      </c>
      <c r="I1646">
        <v>465</v>
      </c>
      <c r="J1646">
        <f>0.00001*Table13[[#This Row],[budget]]</f>
        <v>2.1</v>
      </c>
      <c r="K1646" s="1">
        <f>0</f>
        <v>0</v>
      </c>
    </row>
    <row r="1647" spans="1:11" x14ac:dyDescent="0.35">
      <c r="A1647">
        <v>10174663</v>
      </c>
      <c r="B1647" t="s">
        <v>17911</v>
      </c>
      <c r="C1647">
        <v>12399</v>
      </c>
      <c r="D1647">
        <v>382</v>
      </c>
      <c r="E1647" t="s">
        <v>37</v>
      </c>
      <c r="F1647">
        <v>100000</v>
      </c>
      <c r="G1647">
        <v>6.7</v>
      </c>
      <c r="H1647">
        <f>Table13[[#This Row],[budget]]-Table13[[#This Row],[gross]]</f>
        <v>-10074663</v>
      </c>
      <c r="I1647">
        <v>0</v>
      </c>
      <c r="J1647">
        <f>0.00001*Table13[[#This Row],[budget]]</f>
        <v>1</v>
      </c>
      <c r="K1647" s="1">
        <f>0</f>
        <v>0</v>
      </c>
    </row>
    <row r="1648" spans="1:11" x14ac:dyDescent="0.35">
      <c r="A1648">
        <v>73058679</v>
      </c>
      <c r="B1648" t="s">
        <v>70</v>
      </c>
      <c r="C1648">
        <v>212204</v>
      </c>
      <c r="D1648">
        <v>738</v>
      </c>
      <c r="E1648" t="s">
        <v>37</v>
      </c>
      <c r="F1648">
        <v>263700000</v>
      </c>
      <c r="G1648">
        <v>6.6</v>
      </c>
      <c r="H1648">
        <f>Table13[[#This Row],[budget]]-Table13[[#This Row],[gross]]</f>
        <v>190641321</v>
      </c>
      <c r="I1648">
        <v>24000</v>
      </c>
      <c r="J1648">
        <f>0.00001*Table13[[#This Row],[budget]]</f>
        <v>2637</v>
      </c>
      <c r="K1648" s="1">
        <f>0</f>
        <v>0</v>
      </c>
    </row>
    <row r="1649" spans="1:11" x14ac:dyDescent="0.35">
      <c r="A1649">
        <v>141614023</v>
      </c>
      <c r="B1649" t="s">
        <v>145</v>
      </c>
      <c r="C1649">
        <v>149922</v>
      </c>
      <c r="D1649">
        <v>438</v>
      </c>
      <c r="E1649" t="s">
        <v>37</v>
      </c>
      <c r="F1649">
        <v>225000000</v>
      </c>
      <c r="G1649">
        <v>6.6</v>
      </c>
      <c r="H1649">
        <f>Table13[[#This Row],[budget]]-Table13[[#This Row],[gross]]</f>
        <v>83385977</v>
      </c>
      <c r="I1649">
        <v>0</v>
      </c>
      <c r="J1649">
        <f>0.00001*Table13[[#This Row],[budget]]</f>
        <v>2250</v>
      </c>
      <c r="K1649" s="1">
        <f>0</f>
        <v>0</v>
      </c>
    </row>
    <row r="1650" spans="1:11" x14ac:dyDescent="0.35">
      <c r="A1650">
        <v>125320003</v>
      </c>
      <c r="B1650" t="s">
        <v>323</v>
      </c>
      <c r="C1650">
        <v>286095</v>
      </c>
      <c r="D1650">
        <v>974</v>
      </c>
      <c r="E1650" t="s">
        <v>37</v>
      </c>
      <c r="F1650">
        <v>200000000</v>
      </c>
      <c r="G1650">
        <v>6.6</v>
      </c>
      <c r="H1650">
        <f>Table13[[#This Row],[budget]]-Table13[[#This Row],[gross]]</f>
        <v>74679997</v>
      </c>
      <c r="I1650">
        <v>0</v>
      </c>
      <c r="J1650">
        <f>0.00001*Table13[[#This Row],[budget]]</f>
        <v>2000.0000000000002</v>
      </c>
      <c r="K1650" s="1">
        <f>0</f>
        <v>0</v>
      </c>
    </row>
    <row r="1651" spans="1:11" x14ac:dyDescent="0.35">
      <c r="A1651">
        <v>90755643</v>
      </c>
      <c r="B1651" t="s">
        <v>369</v>
      </c>
      <c r="C1651">
        <v>222403</v>
      </c>
      <c r="D1651">
        <v>453</v>
      </c>
      <c r="E1651" t="s">
        <v>37</v>
      </c>
      <c r="F1651">
        <v>200000000</v>
      </c>
      <c r="G1651">
        <v>6.6</v>
      </c>
      <c r="H1651">
        <f>Table13[[#This Row],[budget]]-Table13[[#This Row],[gross]]</f>
        <v>109244357</v>
      </c>
      <c r="I1651">
        <v>23000</v>
      </c>
      <c r="J1651">
        <f>0.00001*Table13[[#This Row],[budget]]</f>
        <v>2000.0000000000002</v>
      </c>
      <c r="K1651" s="1">
        <f>0</f>
        <v>0</v>
      </c>
    </row>
    <row r="1652" spans="1:11" x14ac:dyDescent="0.35">
      <c r="A1652">
        <v>124051759</v>
      </c>
      <c r="B1652" t="s">
        <v>439</v>
      </c>
      <c r="C1652">
        <v>42372</v>
      </c>
      <c r="D1652">
        <v>239</v>
      </c>
      <c r="E1652" t="s">
        <v>37</v>
      </c>
      <c r="F1652">
        <v>180000000</v>
      </c>
      <c r="G1652">
        <v>6.6</v>
      </c>
      <c r="H1652">
        <f>Table13[[#This Row],[budget]]-Table13[[#This Row],[gross]]</f>
        <v>55948241</v>
      </c>
      <c r="I1652">
        <v>29000</v>
      </c>
      <c r="J1652">
        <f>0.00001*Table13[[#This Row],[budget]]</f>
        <v>1800.0000000000002</v>
      </c>
      <c r="K1652" s="1">
        <f>0</f>
        <v>0</v>
      </c>
    </row>
    <row r="1653" spans="1:11" x14ac:dyDescent="0.35">
      <c r="A1653">
        <v>665426</v>
      </c>
      <c r="B1653" t="s">
        <v>613</v>
      </c>
      <c r="C1653">
        <v>120798</v>
      </c>
      <c r="D1653">
        <v>444</v>
      </c>
      <c r="E1653" t="s">
        <v>37</v>
      </c>
      <c r="F1653">
        <v>165000000</v>
      </c>
      <c r="G1653">
        <v>6.6</v>
      </c>
      <c r="H1653">
        <f>Table13[[#This Row],[budget]]-Table13[[#This Row],[gross]]</f>
        <v>164334574</v>
      </c>
      <c r="I1653">
        <v>10000</v>
      </c>
      <c r="J1653">
        <f>0.00001*Table13[[#This Row],[budget]]</f>
        <v>1650.0000000000002</v>
      </c>
      <c r="K1653" s="1">
        <f>0</f>
        <v>0</v>
      </c>
    </row>
    <row r="1654" spans="1:11" x14ac:dyDescent="0.35">
      <c r="A1654">
        <v>281666058</v>
      </c>
      <c r="B1654" t="s">
        <v>672</v>
      </c>
      <c r="C1654">
        <v>166137</v>
      </c>
      <c r="D1654">
        <v>383</v>
      </c>
      <c r="E1654" t="s">
        <v>37</v>
      </c>
      <c r="F1654">
        <v>160000000</v>
      </c>
      <c r="G1654">
        <v>6.6</v>
      </c>
      <c r="H1654">
        <f>Table13[[#This Row],[budget]]-Table13[[#This Row],[gross]]</f>
        <v>-121666058</v>
      </c>
      <c r="I1654">
        <v>38000</v>
      </c>
      <c r="J1654">
        <f>0.00001*Table13[[#This Row],[budget]]</f>
        <v>1600.0000000000002</v>
      </c>
      <c r="K1654" s="1">
        <f>0</f>
        <v>0</v>
      </c>
    </row>
    <row r="1655" spans="1:11" x14ac:dyDescent="0.35">
      <c r="A1655">
        <v>89732035</v>
      </c>
      <c r="B1655" t="s">
        <v>710</v>
      </c>
      <c r="C1655">
        <v>188457</v>
      </c>
      <c r="D1655">
        <v>867</v>
      </c>
      <c r="E1655" t="s">
        <v>37</v>
      </c>
      <c r="F1655">
        <v>155000000</v>
      </c>
      <c r="G1655">
        <v>6.6</v>
      </c>
      <c r="H1655">
        <f>Table13[[#This Row],[budget]]-Table13[[#This Row],[gross]]</f>
        <v>65267965</v>
      </c>
      <c r="I1655">
        <v>82000</v>
      </c>
      <c r="J1655">
        <f>0.00001*Table13[[#This Row],[budget]]</f>
        <v>1550.0000000000002</v>
      </c>
      <c r="K1655" s="1">
        <f>0</f>
        <v>0</v>
      </c>
    </row>
    <row r="1656" spans="1:11" x14ac:dyDescent="0.35">
      <c r="A1656">
        <v>124051759</v>
      </c>
      <c r="B1656" t="s">
        <v>439</v>
      </c>
      <c r="C1656">
        <v>42372</v>
      </c>
      <c r="D1656">
        <v>239</v>
      </c>
      <c r="E1656" t="s">
        <v>37</v>
      </c>
      <c r="F1656">
        <v>180000000</v>
      </c>
      <c r="G1656">
        <v>6.6</v>
      </c>
      <c r="H1656">
        <f>Table13[[#This Row],[budget]]-Table13[[#This Row],[gross]]</f>
        <v>55948241</v>
      </c>
      <c r="I1656">
        <v>29000</v>
      </c>
      <c r="J1656">
        <f>0.00001*Table13[[#This Row],[budget]]</f>
        <v>1800.0000000000002</v>
      </c>
      <c r="K1656" s="1">
        <f>0</f>
        <v>0</v>
      </c>
    </row>
    <row r="1657" spans="1:11" x14ac:dyDescent="0.35">
      <c r="A1657">
        <v>201573391</v>
      </c>
      <c r="B1657" t="s">
        <v>951</v>
      </c>
      <c r="C1657">
        <v>322395</v>
      </c>
      <c r="D1657">
        <v>1171</v>
      </c>
      <c r="E1657" t="s">
        <v>37</v>
      </c>
      <c r="F1657">
        <v>140000000</v>
      </c>
      <c r="G1657">
        <v>6.6</v>
      </c>
      <c r="H1657">
        <f>Table13[[#This Row],[budget]]-Table13[[#This Row],[gross]]</f>
        <v>-61573391</v>
      </c>
      <c r="I1657">
        <v>11000</v>
      </c>
      <c r="J1657">
        <f>0.00001*Table13[[#This Row],[budget]]</f>
        <v>1400.0000000000002</v>
      </c>
      <c r="K1657" s="1">
        <f>0</f>
        <v>0</v>
      </c>
    </row>
    <row r="1658" spans="1:11" x14ac:dyDescent="0.35">
      <c r="A1658">
        <v>129734803</v>
      </c>
      <c r="B1658" t="s">
        <v>1033</v>
      </c>
      <c r="C1658">
        <v>127497</v>
      </c>
      <c r="D1658">
        <v>287</v>
      </c>
      <c r="E1658" t="s">
        <v>37</v>
      </c>
      <c r="F1658">
        <v>140000000</v>
      </c>
      <c r="G1658">
        <v>6.6</v>
      </c>
      <c r="H1658">
        <f>Table13[[#This Row],[budget]]-Table13[[#This Row],[gross]]</f>
        <v>10265197</v>
      </c>
      <c r="I1658">
        <v>0</v>
      </c>
      <c r="J1658">
        <f>0.00001*Table13[[#This Row],[budget]]</f>
        <v>1400.0000000000002</v>
      </c>
      <c r="K1658" s="1">
        <f>0</f>
        <v>0</v>
      </c>
    </row>
    <row r="1659" spans="1:11" x14ac:dyDescent="0.35">
      <c r="A1659">
        <v>138396624</v>
      </c>
      <c r="B1659" t="s">
        <v>1156</v>
      </c>
      <c r="C1659">
        <v>178126</v>
      </c>
      <c r="D1659">
        <v>511</v>
      </c>
      <c r="E1659" t="s">
        <v>37</v>
      </c>
      <c r="F1659">
        <v>130000000</v>
      </c>
      <c r="G1659">
        <v>6.6</v>
      </c>
      <c r="H1659">
        <f>Table13[[#This Row],[budget]]-Table13[[#This Row],[gross]]</f>
        <v>-8396624</v>
      </c>
      <c r="I1659">
        <v>0</v>
      </c>
      <c r="J1659">
        <f>0.00001*Table13[[#This Row],[budget]]</f>
        <v>1300</v>
      </c>
      <c r="K1659" s="1">
        <f>0</f>
        <v>0</v>
      </c>
    </row>
    <row r="1660" spans="1:11" x14ac:dyDescent="0.35">
      <c r="A1660">
        <v>49551662</v>
      </c>
      <c r="B1660" t="s">
        <v>1189</v>
      </c>
      <c r="C1660">
        <v>102338</v>
      </c>
      <c r="D1660">
        <v>450</v>
      </c>
      <c r="E1660" t="s">
        <v>37</v>
      </c>
      <c r="F1660">
        <v>130000000</v>
      </c>
      <c r="G1660">
        <v>6.6</v>
      </c>
      <c r="H1660">
        <f>Table13[[#This Row],[budget]]-Table13[[#This Row],[gross]]</f>
        <v>80448338</v>
      </c>
      <c r="I1660">
        <v>0</v>
      </c>
      <c r="J1660">
        <f>0.00001*Table13[[#This Row],[budget]]</f>
        <v>1300</v>
      </c>
      <c r="K1660" s="1">
        <f>0</f>
        <v>0</v>
      </c>
    </row>
    <row r="1661" spans="1:11" x14ac:dyDescent="0.35">
      <c r="A1661">
        <v>217536138</v>
      </c>
      <c r="B1661" t="s">
        <v>1234</v>
      </c>
      <c r="C1661">
        <v>314253</v>
      </c>
      <c r="D1661">
        <v>1966</v>
      </c>
      <c r="E1661" t="s">
        <v>37</v>
      </c>
      <c r="F1661">
        <v>125000000</v>
      </c>
      <c r="G1661">
        <v>6.6</v>
      </c>
      <c r="H1661">
        <f>Table13[[#This Row],[budget]]-Table13[[#This Row],[gross]]</f>
        <v>-92536138</v>
      </c>
      <c r="I1661">
        <v>0</v>
      </c>
      <c r="J1661">
        <f>0.00001*Table13[[#This Row],[budget]]</f>
        <v>1250</v>
      </c>
      <c r="K1661" s="1">
        <f>0</f>
        <v>0</v>
      </c>
    </row>
    <row r="1662" spans="1:11" x14ac:dyDescent="0.35">
      <c r="A1662">
        <v>32694788</v>
      </c>
      <c r="B1662" t="s">
        <v>1274</v>
      </c>
      <c r="C1662">
        <v>101411</v>
      </c>
      <c r="D1662">
        <v>546</v>
      </c>
      <c r="E1662" t="s">
        <v>37</v>
      </c>
      <c r="F1662">
        <v>85000000</v>
      </c>
      <c r="G1662">
        <v>6.6</v>
      </c>
      <c r="H1662">
        <f>Table13[[#This Row],[budget]]-Table13[[#This Row],[gross]]</f>
        <v>52305212</v>
      </c>
      <c r="I1662">
        <v>0</v>
      </c>
      <c r="J1662">
        <f>0.00001*Table13[[#This Row],[budget]]</f>
        <v>850.00000000000011</v>
      </c>
      <c r="K1662" s="1">
        <f>0</f>
        <v>0</v>
      </c>
    </row>
    <row r="1663" spans="1:11" x14ac:dyDescent="0.35">
      <c r="A1663">
        <v>93050117</v>
      </c>
      <c r="B1663" t="s">
        <v>1351</v>
      </c>
      <c r="C1663">
        <v>338087</v>
      </c>
      <c r="D1663">
        <v>814</v>
      </c>
      <c r="E1663" t="s">
        <v>37</v>
      </c>
      <c r="F1663">
        <v>115000000</v>
      </c>
      <c r="G1663">
        <v>6.6</v>
      </c>
      <c r="H1663">
        <f>Table13[[#This Row],[budget]]-Table13[[#This Row],[gross]]</f>
        <v>21949883</v>
      </c>
      <c r="I1663">
        <v>61000</v>
      </c>
      <c r="J1663">
        <f>0.00001*Table13[[#This Row],[budget]]</f>
        <v>1150</v>
      </c>
      <c r="K1663" s="1">
        <f>0</f>
        <v>0</v>
      </c>
    </row>
    <row r="1664" spans="1:11" x14ac:dyDescent="0.35">
      <c r="A1664">
        <v>161317423</v>
      </c>
      <c r="B1664" t="s">
        <v>1928</v>
      </c>
      <c r="C1664">
        <v>145321</v>
      </c>
      <c r="D1664">
        <v>139</v>
      </c>
      <c r="E1664" t="s">
        <v>37</v>
      </c>
      <c r="F1664">
        <v>95000000</v>
      </c>
      <c r="G1664">
        <v>6.6</v>
      </c>
      <c r="H1664">
        <f>Table13[[#This Row],[budget]]-Table13[[#This Row],[gross]]</f>
        <v>-66317423</v>
      </c>
      <c r="I1664">
        <v>14000</v>
      </c>
      <c r="J1664">
        <f>0.00001*Table13[[#This Row],[budget]]</f>
        <v>950.00000000000011</v>
      </c>
      <c r="K1664" s="1">
        <f>0</f>
        <v>0</v>
      </c>
    </row>
    <row r="1665" spans="1:11" x14ac:dyDescent="0.35">
      <c r="A1665">
        <v>71148699</v>
      </c>
      <c r="B1665" t="s">
        <v>1981</v>
      </c>
      <c r="C1665">
        <v>68935</v>
      </c>
      <c r="D1665">
        <v>125</v>
      </c>
      <c r="E1665" t="s">
        <v>37</v>
      </c>
      <c r="F1665">
        <v>90000000</v>
      </c>
      <c r="G1665">
        <v>6.6</v>
      </c>
      <c r="H1665">
        <f>Table13[[#This Row],[budget]]-Table13[[#This Row],[gross]]</f>
        <v>18851301</v>
      </c>
      <c r="I1665">
        <v>0</v>
      </c>
      <c r="J1665">
        <f>0.00001*Table13[[#This Row],[budget]]</f>
        <v>900.00000000000011</v>
      </c>
      <c r="K1665" s="1">
        <f>0</f>
        <v>0</v>
      </c>
    </row>
    <row r="1666" spans="1:11" x14ac:dyDescent="0.35">
      <c r="A1666">
        <v>226138454</v>
      </c>
      <c r="B1666" t="s">
        <v>2026</v>
      </c>
      <c r="C1666">
        <v>160440</v>
      </c>
      <c r="D1666">
        <v>394</v>
      </c>
      <c r="E1666" t="s">
        <v>37</v>
      </c>
      <c r="F1666">
        <v>90000000</v>
      </c>
      <c r="G1666">
        <v>6.6</v>
      </c>
      <c r="H1666">
        <f>Table13[[#This Row],[budget]]-Table13[[#This Row],[gross]]</f>
        <v>-136138454</v>
      </c>
      <c r="I1666">
        <v>0</v>
      </c>
      <c r="J1666">
        <f>0.00001*Table13[[#This Row],[budget]]</f>
        <v>900.00000000000011</v>
      </c>
      <c r="K1666" s="1">
        <f>0</f>
        <v>0</v>
      </c>
    </row>
    <row r="1667" spans="1:11" x14ac:dyDescent="0.35">
      <c r="A1667">
        <v>155370362</v>
      </c>
      <c r="B1667" t="s">
        <v>2032</v>
      </c>
      <c r="C1667">
        <v>98403</v>
      </c>
      <c r="D1667">
        <v>683</v>
      </c>
      <c r="E1667" t="s">
        <v>37</v>
      </c>
      <c r="F1667">
        <v>100000000</v>
      </c>
      <c r="G1667">
        <v>6.6</v>
      </c>
      <c r="H1667">
        <f>Table13[[#This Row],[budget]]-Table13[[#This Row],[gross]]</f>
        <v>-55370362</v>
      </c>
      <c r="I1667">
        <v>0</v>
      </c>
      <c r="J1667">
        <f>0.00001*Table13[[#This Row],[budget]]</f>
        <v>1000.0000000000001</v>
      </c>
      <c r="K1667" s="1">
        <f>0</f>
        <v>0</v>
      </c>
    </row>
    <row r="1668" spans="1:11" x14ac:dyDescent="0.35">
      <c r="A1668">
        <v>112703470</v>
      </c>
      <c r="B1668" t="s">
        <v>2310</v>
      </c>
      <c r="C1668">
        <v>69860</v>
      </c>
      <c r="D1668">
        <v>214</v>
      </c>
      <c r="E1668" t="s">
        <v>37</v>
      </c>
      <c r="F1668">
        <v>85000000</v>
      </c>
      <c r="G1668">
        <v>6.6</v>
      </c>
      <c r="H1668">
        <f>Table13[[#This Row],[budget]]-Table13[[#This Row],[gross]]</f>
        <v>-27703470</v>
      </c>
      <c r="I1668">
        <v>0</v>
      </c>
      <c r="J1668">
        <f>0.00001*Table13[[#This Row],[budget]]</f>
        <v>850.00000000000011</v>
      </c>
      <c r="K1668" s="1">
        <f>0</f>
        <v>0</v>
      </c>
    </row>
    <row r="1669" spans="1:11" x14ac:dyDescent="0.35">
      <c r="A1669">
        <v>101111837</v>
      </c>
      <c r="B1669" t="s">
        <v>2556</v>
      </c>
      <c r="C1669">
        <v>150764</v>
      </c>
      <c r="D1669">
        <v>318</v>
      </c>
      <c r="E1669" t="s">
        <v>37</v>
      </c>
      <c r="F1669">
        <v>80000000</v>
      </c>
      <c r="G1669">
        <v>6.6</v>
      </c>
      <c r="H1669">
        <f>Table13[[#This Row],[budget]]-Table13[[#This Row],[gross]]</f>
        <v>-21111837</v>
      </c>
      <c r="I1669">
        <v>0</v>
      </c>
      <c r="J1669">
        <f>0.00001*Table13[[#This Row],[budget]]</f>
        <v>800.00000000000011</v>
      </c>
      <c r="K1669" s="1">
        <f>0</f>
        <v>0</v>
      </c>
    </row>
    <row r="1670" spans="1:11" x14ac:dyDescent="0.35">
      <c r="A1670">
        <v>65948711</v>
      </c>
      <c r="B1670" t="s">
        <v>2643</v>
      </c>
      <c r="C1670">
        <v>86422</v>
      </c>
      <c r="D1670">
        <v>363</v>
      </c>
      <c r="E1670" t="s">
        <v>37</v>
      </c>
      <c r="F1670">
        <v>80000000</v>
      </c>
      <c r="G1670">
        <v>6.6</v>
      </c>
      <c r="H1670">
        <f>Table13[[#This Row],[budget]]-Table13[[#This Row],[gross]]</f>
        <v>14051289</v>
      </c>
      <c r="I1670">
        <v>0</v>
      </c>
      <c r="J1670">
        <f>0.00001*Table13[[#This Row],[budget]]</f>
        <v>800.00000000000011</v>
      </c>
      <c r="K1670" s="1">
        <f>0</f>
        <v>0</v>
      </c>
    </row>
    <row r="1671" spans="1:11" x14ac:dyDescent="0.35">
      <c r="A1671">
        <v>43426961</v>
      </c>
      <c r="B1671" t="s">
        <v>2971</v>
      </c>
      <c r="C1671">
        <v>93494</v>
      </c>
      <c r="D1671">
        <v>394</v>
      </c>
      <c r="E1671" t="s">
        <v>37</v>
      </c>
      <c r="F1671">
        <v>70000000</v>
      </c>
      <c r="G1671">
        <v>6.6</v>
      </c>
      <c r="H1671">
        <f>Table13[[#This Row],[budget]]-Table13[[#This Row],[gross]]</f>
        <v>26573039</v>
      </c>
      <c r="I1671">
        <v>0</v>
      </c>
      <c r="J1671">
        <f>0.00001*Table13[[#This Row],[budget]]</f>
        <v>700.00000000000011</v>
      </c>
      <c r="K1671" s="1">
        <f>0</f>
        <v>0</v>
      </c>
    </row>
    <row r="1672" spans="1:11" x14ac:dyDescent="0.35">
      <c r="A1672">
        <v>73661010</v>
      </c>
      <c r="B1672" t="s">
        <v>2991</v>
      </c>
      <c r="C1672">
        <v>71137</v>
      </c>
      <c r="D1672">
        <v>229</v>
      </c>
      <c r="E1672" t="s">
        <v>37</v>
      </c>
      <c r="F1672">
        <v>75000000</v>
      </c>
      <c r="G1672">
        <v>6.6</v>
      </c>
      <c r="H1672">
        <f>Table13[[#This Row],[budget]]-Table13[[#This Row],[gross]]</f>
        <v>1338990</v>
      </c>
      <c r="I1672">
        <v>0</v>
      </c>
      <c r="J1672">
        <f>0.00001*Table13[[#This Row],[budget]]</f>
        <v>750.00000000000011</v>
      </c>
      <c r="K1672" s="1">
        <f>0</f>
        <v>0</v>
      </c>
    </row>
    <row r="1673" spans="1:11" x14ac:dyDescent="0.35">
      <c r="A1673">
        <v>41523271</v>
      </c>
      <c r="B1673" t="s">
        <v>2997</v>
      </c>
      <c r="C1673">
        <v>57038</v>
      </c>
      <c r="D1673">
        <v>261</v>
      </c>
      <c r="E1673" t="s">
        <v>37</v>
      </c>
      <c r="F1673">
        <v>80000000</v>
      </c>
      <c r="G1673">
        <v>6.6</v>
      </c>
      <c r="H1673">
        <f>Table13[[#This Row],[budget]]-Table13[[#This Row],[gross]]</f>
        <v>38476729</v>
      </c>
      <c r="I1673">
        <v>0</v>
      </c>
      <c r="J1673">
        <f>0.00001*Table13[[#This Row],[budget]]</f>
        <v>800.00000000000011</v>
      </c>
      <c r="K1673" s="1">
        <f>0</f>
        <v>0</v>
      </c>
    </row>
    <row r="1674" spans="1:11" x14ac:dyDescent="0.35">
      <c r="A1674">
        <v>34636443</v>
      </c>
      <c r="B1674" t="s">
        <v>3022</v>
      </c>
      <c r="C1674">
        <v>93790</v>
      </c>
      <c r="D1674">
        <v>288</v>
      </c>
      <c r="E1674" t="s">
        <v>37</v>
      </c>
      <c r="F1674">
        <v>52000000</v>
      </c>
      <c r="G1674">
        <v>6.6</v>
      </c>
      <c r="H1674">
        <f>Table13[[#This Row],[budget]]-Table13[[#This Row],[gross]]</f>
        <v>17363557</v>
      </c>
      <c r="I1674">
        <v>0</v>
      </c>
      <c r="J1674">
        <f>0.00001*Table13[[#This Row],[budget]]</f>
        <v>520</v>
      </c>
      <c r="K1674" s="1">
        <f>0</f>
        <v>0</v>
      </c>
    </row>
    <row r="1675" spans="1:11" x14ac:dyDescent="0.35">
      <c r="A1675">
        <v>22751979</v>
      </c>
      <c r="B1675" t="s">
        <v>3028</v>
      </c>
      <c r="C1675">
        <v>52244</v>
      </c>
      <c r="D1675">
        <v>377</v>
      </c>
      <c r="E1675" t="s">
        <v>37</v>
      </c>
      <c r="F1675">
        <v>75000000</v>
      </c>
      <c r="G1675">
        <v>6.6</v>
      </c>
      <c r="H1675">
        <f>Table13[[#This Row],[budget]]-Table13[[#This Row],[gross]]</f>
        <v>52248021</v>
      </c>
      <c r="I1675">
        <v>0</v>
      </c>
      <c r="J1675">
        <f>0.00001*Table13[[#This Row],[budget]]</f>
        <v>750.00000000000011</v>
      </c>
      <c r="K1675" s="1">
        <f>0</f>
        <v>0</v>
      </c>
    </row>
    <row r="1676" spans="1:11" x14ac:dyDescent="0.35">
      <c r="A1676">
        <v>148213377</v>
      </c>
      <c r="B1676" t="s">
        <v>3096</v>
      </c>
      <c r="C1676">
        <v>130776</v>
      </c>
      <c r="D1676">
        <v>437</v>
      </c>
      <c r="E1676" t="s">
        <v>37</v>
      </c>
      <c r="F1676">
        <v>73000000</v>
      </c>
      <c r="G1676">
        <v>6.6</v>
      </c>
      <c r="H1676">
        <f>Table13[[#This Row],[budget]]-Table13[[#This Row],[gross]]</f>
        <v>-75213377</v>
      </c>
      <c r="I1676">
        <v>0</v>
      </c>
      <c r="J1676">
        <f>0.00001*Table13[[#This Row],[budget]]</f>
        <v>730.00000000000011</v>
      </c>
      <c r="K1676" s="1">
        <f>0</f>
        <v>0</v>
      </c>
    </row>
    <row r="1677" spans="1:11" x14ac:dyDescent="0.35">
      <c r="A1677">
        <v>136448821</v>
      </c>
      <c r="B1677" t="s">
        <v>3186</v>
      </c>
      <c r="C1677">
        <v>98989</v>
      </c>
      <c r="D1677">
        <v>158</v>
      </c>
      <c r="E1677" t="s">
        <v>37</v>
      </c>
      <c r="F1677">
        <v>80000000</v>
      </c>
      <c r="G1677">
        <v>6.6</v>
      </c>
      <c r="H1677">
        <f>Table13[[#This Row],[budget]]-Table13[[#This Row],[gross]]</f>
        <v>-56448821</v>
      </c>
      <c r="I1677">
        <v>1000</v>
      </c>
      <c r="J1677">
        <f>0.00001*Table13[[#This Row],[budget]]</f>
        <v>800.00000000000011</v>
      </c>
      <c r="K1677" s="1">
        <f>0</f>
        <v>0</v>
      </c>
    </row>
    <row r="1678" spans="1:11" x14ac:dyDescent="0.35">
      <c r="A1678">
        <v>100448498</v>
      </c>
      <c r="B1678" t="s">
        <v>3530</v>
      </c>
      <c r="C1678">
        <v>272789</v>
      </c>
      <c r="D1678">
        <v>285</v>
      </c>
      <c r="E1678" t="s">
        <v>37</v>
      </c>
      <c r="F1678">
        <v>65000000</v>
      </c>
      <c r="G1678">
        <v>6.6</v>
      </c>
      <c r="H1678">
        <f>Table13[[#This Row],[budget]]-Table13[[#This Row],[gross]]</f>
        <v>-35448498</v>
      </c>
      <c r="I1678">
        <v>25000</v>
      </c>
      <c r="J1678">
        <f>0.00001*Table13[[#This Row],[budget]]</f>
        <v>650</v>
      </c>
      <c r="K1678" s="1">
        <f>0</f>
        <v>0</v>
      </c>
    </row>
    <row r="1679" spans="1:11" x14ac:dyDescent="0.35">
      <c r="A1679">
        <v>53846915</v>
      </c>
      <c r="B1679" t="s">
        <v>3587</v>
      </c>
      <c r="C1679">
        <v>149337</v>
      </c>
      <c r="D1679">
        <v>221</v>
      </c>
      <c r="E1679" t="s">
        <v>37</v>
      </c>
      <c r="F1679">
        <v>50100000</v>
      </c>
      <c r="G1679">
        <v>6.6</v>
      </c>
      <c r="H1679">
        <f>Table13[[#This Row],[budget]]-Table13[[#This Row],[gross]]</f>
        <v>-3746915</v>
      </c>
      <c r="I1679">
        <v>23000</v>
      </c>
      <c r="J1679">
        <f>0.00001*Table13[[#This Row],[budget]]</f>
        <v>501.00000000000006</v>
      </c>
      <c r="K1679" s="1">
        <f>0</f>
        <v>0</v>
      </c>
    </row>
    <row r="1680" spans="1:11" x14ac:dyDescent="0.35">
      <c r="A1680">
        <v>25052000</v>
      </c>
      <c r="B1680" t="s">
        <v>3705</v>
      </c>
      <c r="C1680">
        <v>35314</v>
      </c>
      <c r="D1680">
        <v>145</v>
      </c>
      <c r="E1680" t="s">
        <v>37</v>
      </c>
      <c r="F1680">
        <v>63000000</v>
      </c>
      <c r="G1680">
        <v>6.6</v>
      </c>
      <c r="H1680">
        <f>Table13[[#This Row],[budget]]-Table13[[#This Row],[gross]]</f>
        <v>37948000</v>
      </c>
      <c r="I1680">
        <v>0</v>
      </c>
      <c r="J1680">
        <f>0.00001*Table13[[#This Row],[budget]]</f>
        <v>630</v>
      </c>
      <c r="K1680" s="1">
        <f>0</f>
        <v>0</v>
      </c>
    </row>
    <row r="1681" spans="1:11" x14ac:dyDescent="0.35">
      <c r="A1681">
        <v>77086030</v>
      </c>
      <c r="B1681" t="s">
        <v>3727</v>
      </c>
      <c r="C1681">
        <v>65297</v>
      </c>
      <c r="D1681">
        <v>602</v>
      </c>
      <c r="E1681" t="s">
        <v>37</v>
      </c>
      <c r="F1681">
        <v>62000000</v>
      </c>
      <c r="G1681">
        <v>6.6</v>
      </c>
      <c r="H1681">
        <f>Table13[[#This Row],[budget]]-Table13[[#This Row],[gross]]</f>
        <v>-15086030</v>
      </c>
      <c r="I1681">
        <v>0</v>
      </c>
      <c r="J1681">
        <f>0.00001*Table13[[#This Row],[budget]]</f>
        <v>620</v>
      </c>
      <c r="K1681" s="1">
        <f>0</f>
        <v>0</v>
      </c>
    </row>
    <row r="1682" spans="1:11" x14ac:dyDescent="0.35">
      <c r="A1682">
        <v>90646554</v>
      </c>
      <c r="B1682" t="s">
        <v>3840</v>
      </c>
      <c r="C1682">
        <v>124641</v>
      </c>
      <c r="D1682">
        <v>289</v>
      </c>
      <c r="E1682" t="s">
        <v>37</v>
      </c>
      <c r="F1682">
        <v>105000000</v>
      </c>
      <c r="G1682">
        <v>6.6</v>
      </c>
      <c r="H1682">
        <f>Table13[[#This Row],[budget]]-Table13[[#This Row],[gross]]</f>
        <v>14353446</v>
      </c>
      <c r="I1682">
        <v>0</v>
      </c>
      <c r="J1682">
        <f>0.00001*Table13[[#This Row],[budget]]</f>
        <v>1050</v>
      </c>
      <c r="K1682" s="1">
        <f>0</f>
        <v>0</v>
      </c>
    </row>
    <row r="1683" spans="1:11" x14ac:dyDescent="0.35">
      <c r="A1683">
        <v>75638743</v>
      </c>
      <c r="B1683" t="s">
        <v>3912</v>
      </c>
      <c r="C1683">
        <v>180479</v>
      </c>
      <c r="D1683">
        <v>411</v>
      </c>
      <c r="E1683" t="s">
        <v>37</v>
      </c>
      <c r="F1683">
        <v>60000000</v>
      </c>
      <c r="G1683">
        <v>6.6</v>
      </c>
      <c r="H1683">
        <f>Table13[[#This Row],[budget]]-Table13[[#This Row],[gross]]</f>
        <v>-15638743</v>
      </c>
      <c r="I1683">
        <v>42000</v>
      </c>
      <c r="J1683">
        <f>0.00001*Table13[[#This Row],[budget]]</f>
        <v>600</v>
      </c>
      <c r="K1683" s="1">
        <f>0</f>
        <v>0</v>
      </c>
    </row>
    <row r="1684" spans="1:11" x14ac:dyDescent="0.35">
      <c r="A1684">
        <v>56443482</v>
      </c>
      <c r="B1684" t="s">
        <v>4001</v>
      </c>
      <c r="C1684">
        <v>75329</v>
      </c>
      <c r="D1684">
        <v>256</v>
      </c>
      <c r="E1684" t="s">
        <v>37</v>
      </c>
      <c r="F1684">
        <v>60000000</v>
      </c>
      <c r="G1684">
        <v>6.6</v>
      </c>
      <c r="H1684">
        <f>Table13[[#This Row],[budget]]-Table13[[#This Row],[gross]]</f>
        <v>3556518</v>
      </c>
      <c r="I1684">
        <v>24000</v>
      </c>
      <c r="J1684">
        <f>0.00001*Table13[[#This Row],[budget]]</f>
        <v>600</v>
      </c>
      <c r="K1684" s="1">
        <f>0</f>
        <v>0</v>
      </c>
    </row>
    <row r="1685" spans="1:11" x14ac:dyDescent="0.35">
      <c r="A1685">
        <v>43290977</v>
      </c>
      <c r="B1685" t="s">
        <v>4099</v>
      </c>
      <c r="C1685">
        <v>75201</v>
      </c>
      <c r="D1685">
        <v>256</v>
      </c>
      <c r="E1685" t="s">
        <v>37</v>
      </c>
      <c r="F1685">
        <v>80000000</v>
      </c>
      <c r="G1685">
        <v>6.6</v>
      </c>
      <c r="H1685">
        <f>Table13[[#This Row],[budget]]-Table13[[#This Row],[gross]]</f>
        <v>36709023</v>
      </c>
      <c r="I1685">
        <v>0</v>
      </c>
      <c r="J1685">
        <f>0.00001*Table13[[#This Row],[budget]]</f>
        <v>800.00000000000011</v>
      </c>
      <c r="K1685" s="1">
        <f>0</f>
        <v>0</v>
      </c>
    </row>
    <row r="1686" spans="1:11" x14ac:dyDescent="0.35">
      <c r="A1686">
        <v>13082288</v>
      </c>
      <c r="B1686" t="s">
        <v>4170</v>
      </c>
      <c r="C1686">
        <v>35565</v>
      </c>
      <c r="D1686">
        <v>247</v>
      </c>
      <c r="E1686" t="s">
        <v>37</v>
      </c>
      <c r="F1686">
        <v>60000000</v>
      </c>
      <c r="G1686">
        <v>6.6</v>
      </c>
      <c r="H1686">
        <f>Table13[[#This Row],[budget]]-Table13[[#This Row],[gross]]</f>
        <v>46917712</v>
      </c>
      <c r="I1686">
        <v>2000</v>
      </c>
      <c r="J1686">
        <f>0.00001*Table13[[#This Row],[budget]]</f>
        <v>600</v>
      </c>
      <c r="K1686" s="1">
        <f>0</f>
        <v>0</v>
      </c>
    </row>
    <row r="1687" spans="1:11" x14ac:dyDescent="0.35">
      <c r="A1687">
        <v>141600000</v>
      </c>
      <c r="B1687" t="s">
        <v>4377</v>
      </c>
      <c r="C1687">
        <v>119675</v>
      </c>
      <c r="D1687">
        <v>216</v>
      </c>
      <c r="E1687" t="s">
        <v>37</v>
      </c>
      <c r="F1687">
        <v>55000000</v>
      </c>
      <c r="G1687">
        <v>6.6</v>
      </c>
      <c r="H1687">
        <f>Table13[[#This Row],[budget]]-Table13[[#This Row],[gross]]</f>
        <v>-86600000</v>
      </c>
      <c r="I1687">
        <v>0</v>
      </c>
      <c r="J1687">
        <f>0.00001*Table13[[#This Row],[budget]]</f>
        <v>550</v>
      </c>
      <c r="K1687" s="1">
        <f>0</f>
        <v>0</v>
      </c>
    </row>
    <row r="1688" spans="1:11" x14ac:dyDescent="0.35">
      <c r="A1688">
        <v>177575142</v>
      </c>
      <c r="B1688" t="s">
        <v>4389</v>
      </c>
      <c r="C1688">
        <v>244840</v>
      </c>
      <c r="D1688">
        <v>372</v>
      </c>
      <c r="E1688" t="s">
        <v>37</v>
      </c>
      <c r="F1688">
        <v>70000000</v>
      </c>
      <c r="G1688">
        <v>6.6</v>
      </c>
      <c r="H1688">
        <f>Table13[[#This Row],[budget]]-Table13[[#This Row],[gross]]</f>
        <v>-107575142</v>
      </c>
      <c r="I1688">
        <v>0</v>
      </c>
      <c r="J1688">
        <f>0.00001*Table13[[#This Row],[budget]]</f>
        <v>700.00000000000011</v>
      </c>
      <c r="K1688" s="1">
        <f>0</f>
        <v>0</v>
      </c>
    </row>
    <row r="1689" spans="1:11" x14ac:dyDescent="0.35">
      <c r="A1689">
        <v>56932305</v>
      </c>
      <c r="B1689" t="s">
        <v>4471</v>
      </c>
      <c r="C1689">
        <v>96690</v>
      </c>
      <c r="D1689">
        <v>293</v>
      </c>
      <c r="E1689" t="s">
        <v>37</v>
      </c>
      <c r="F1689">
        <v>55000000</v>
      </c>
      <c r="G1689">
        <v>6.6</v>
      </c>
      <c r="H1689">
        <f>Table13[[#This Row],[budget]]-Table13[[#This Row],[gross]]</f>
        <v>-1932305</v>
      </c>
      <c r="I1689">
        <v>0</v>
      </c>
      <c r="J1689">
        <f>0.00001*Table13[[#This Row],[budget]]</f>
        <v>550</v>
      </c>
      <c r="K1689" s="1">
        <f>0</f>
        <v>0</v>
      </c>
    </row>
    <row r="1690" spans="1:11" x14ac:dyDescent="0.35">
      <c r="A1690">
        <v>25040293</v>
      </c>
      <c r="B1690" t="s">
        <v>4485</v>
      </c>
      <c r="C1690">
        <v>88049</v>
      </c>
      <c r="D1690">
        <v>279</v>
      </c>
      <c r="E1690" t="s">
        <v>37</v>
      </c>
      <c r="F1690">
        <v>55000000</v>
      </c>
      <c r="G1690">
        <v>6.6</v>
      </c>
      <c r="H1690">
        <f>Table13[[#This Row],[budget]]-Table13[[#This Row],[gross]]</f>
        <v>29959707</v>
      </c>
      <c r="I1690">
        <v>0</v>
      </c>
      <c r="J1690">
        <f>0.00001*Table13[[#This Row],[budget]]</f>
        <v>550</v>
      </c>
      <c r="K1690" s="1">
        <f>0</f>
        <v>0</v>
      </c>
    </row>
    <row r="1691" spans="1:11" x14ac:dyDescent="0.35">
      <c r="A1691">
        <v>126088877</v>
      </c>
      <c r="B1691" t="s">
        <v>4844</v>
      </c>
      <c r="C1691">
        <v>33354</v>
      </c>
      <c r="D1691">
        <v>110</v>
      </c>
      <c r="E1691" t="s">
        <v>37</v>
      </c>
      <c r="F1691">
        <v>50000000</v>
      </c>
      <c r="G1691">
        <v>6.6</v>
      </c>
      <c r="H1691">
        <f>Table13[[#This Row],[budget]]-Table13[[#This Row],[gross]]</f>
        <v>-76088877</v>
      </c>
      <c r="I1691">
        <v>10000</v>
      </c>
      <c r="J1691">
        <f>0.00001*Table13[[#This Row],[budget]]</f>
        <v>500.00000000000006</v>
      </c>
      <c r="K1691" s="1">
        <f>0</f>
        <v>0</v>
      </c>
    </row>
    <row r="1692" spans="1:11" x14ac:dyDescent="0.35">
      <c r="A1692">
        <v>67823573</v>
      </c>
      <c r="B1692" t="s">
        <v>4902</v>
      </c>
      <c r="C1692">
        <v>91176</v>
      </c>
      <c r="D1692">
        <v>130</v>
      </c>
      <c r="E1692" t="s">
        <v>37</v>
      </c>
      <c r="F1692">
        <v>50000000</v>
      </c>
      <c r="G1692">
        <v>6.6</v>
      </c>
      <c r="H1692">
        <f>Table13[[#This Row],[budget]]-Table13[[#This Row],[gross]]</f>
        <v>-17823573</v>
      </c>
      <c r="I1692">
        <v>0</v>
      </c>
      <c r="J1692">
        <f>0.00001*Table13[[#This Row],[budget]]</f>
        <v>500.00000000000006</v>
      </c>
      <c r="K1692" s="1">
        <f>0</f>
        <v>0</v>
      </c>
    </row>
    <row r="1693" spans="1:11" x14ac:dyDescent="0.35">
      <c r="A1693">
        <v>58336565</v>
      </c>
      <c r="B1693" t="s">
        <v>4928</v>
      </c>
      <c r="C1693">
        <v>12845</v>
      </c>
      <c r="D1693">
        <v>118</v>
      </c>
      <c r="E1693" t="s">
        <v>37</v>
      </c>
      <c r="F1693">
        <v>50000000</v>
      </c>
      <c r="G1693">
        <v>6.6</v>
      </c>
      <c r="H1693">
        <f>Table13[[#This Row],[budget]]-Table13[[#This Row],[gross]]</f>
        <v>-8336565</v>
      </c>
      <c r="I1693">
        <v>624</v>
      </c>
      <c r="J1693">
        <f>0.00001*Table13[[#This Row],[budget]]</f>
        <v>500.00000000000006</v>
      </c>
      <c r="K1693" s="1">
        <f>0</f>
        <v>0</v>
      </c>
    </row>
    <row r="1694" spans="1:11" x14ac:dyDescent="0.35">
      <c r="A1694">
        <v>46982632</v>
      </c>
      <c r="B1694" t="s">
        <v>4994</v>
      </c>
      <c r="C1694">
        <v>172792</v>
      </c>
      <c r="D1694">
        <v>1740</v>
      </c>
      <c r="E1694" t="s">
        <v>37</v>
      </c>
      <c r="F1694">
        <v>50000000</v>
      </c>
      <c r="G1694">
        <v>6.6</v>
      </c>
      <c r="H1694">
        <f>Table13[[#This Row],[budget]]-Table13[[#This Row],[gross]]</f>
        <v>3017368</v>
      </c>
      <c r="I1694">
        <v>0</v>
      </c>
      <c r="J1694">
        <f>0.00001*Table13[[#This Row],[budget]]</f>
        <v>500.00000000000006</v>
      </c>
      <c r="K1694" s="1">
        <f>0</f>
        <v>0</v>
      </c>
    </row>
    <row r="1695" spans="1:11" x14ac:dyDescent="0.35">
      <c r="A1695">
        <v>39778599</v>
      </c>
      <c r="B1695" t="s">
        <v>5064</v>
      </c>
      <c r="C1695">
        <v>176169</v>
      </c>
      <c r="D1695">
        <v>548</v>
      </c>
      <c r="E1695" t="s">
        <v>37</v>
      </c>
      <c r="F1695">
        <v>50000000</v>
      </c>
      <c r="G1695">
        <v>6.6</v>
      </c>
      <c r="H1695">
        <f>Table13[[#This Row],[budget]]-Table13[[#This Row],[gross]]</f>
        <v>10221401</v>
      </c>
      <c r="I1695">
        <v>0</v>
      </c>
      <c r="J1695">
        <f>0.00001*Table13[[#This Row],[budget]]</f>
        <v>500.00000000000006</v>
      </c>
      <c r="K1695" s="1">
        <f>0</f>
        <v>0</v>
      </c>
    </row>
    <row r="1696" spans="1:11" x14ac:dyDescent="0.35">
      <c r="A1696">
        <v>26442251</v>
      </c>
      <c r="B1696" t="s">
        <v>5162</v>
      </c>
      <c r="C1696">
        <v>76010</v>
      </c>
      <c r="D1696">
        <v>205</v>
      </c>
      <c r="E1696" t="s">
        <v>37</v>
      </c>
      <c r="F1696">
        <v>50000000</v>
      </c>
      <c r="G1696">
        <v>6.6</v>
      </c>
      <c r="H1696">
        <f>Table13[[#This Row],[budget]]-Table13[[#This Row],[gross]]</f>
        <v>23557749</v>
      </c>
      <c r="I1696">
        <v>15000</v>
      </c>
      <c r="J1696">
        <f>0.00001*Table13[[#This Row],[budget]]</f>
        <v>500.00000000000006</v>
      </c>
      <c r="K1696" s="1">
        <f>0</f>
        <v>0</v>
      </c>
    </row>
    <row r="1697" spans="1:11" x14ac:dyDescent="0.35">
      <c r="A1697">
        <v>58918501</v>
      </c>
      <c r="B1697" t="s">
        <v>5397</v>
      </c>
      <c r="C1697">
        <v>40126</v>
      </c>
      <c r="D1697">
        <v>107</v>
      </c>
      <c r="E1697" t="s">
        <v>37</v>
      </c>
      <c r="F1697">
        <v>46000000</v>
      </c>
      <c r="G1697">
        <v>6.6</v>
      </c>
      <c r="H1697">
        <f>Table13[[#This Row],[budget]]-Table13[[#This Row],[gross]]</f>
        <v>-12918501</v>
      </c>
      <c r="I1697">
        <v>975</v>
      </c>
      <c r="J1697">
        <f>0.00001*Table13[[#This Row],[budget]]</f>
        <v>460.00000000000006</v>
      </c>
      <c r="K1697" s="1">
        <f>0</f>
        <v>0</v>
      </c>
    </row>
    <row r="1698" spans="1:11" x14ac:dyDescent="0.35">
      <c r="A1698">
        <v>27400000</v>
      </c>
      <c r="B1698" t="s">
        <v>5590</v>
      </c>
      <c r="C1698">
        <v>97087</v>
      </c>
      <c r="D1698">
        <v>569</v>
      </c>
      <c r="E1698" t="s">
        <v>37</v>
      </c>
      <c r="F1698">
        <v>40000000</v>
      </c>
      <c r="G1698">
        <v>6.6</v>
      </c>
      <c r="H1698">
        <f>Table13[[#This Row],[budget]]-Table13[[#This Row],[gross]]</f>
        <v>12600000</v>
      </c>
      <c r="I1698">
        <v>11000</v>
      </c>
      <c r="J1698">
        <f>0.00001*Table13[[#This Row],[budget]]</f>
        <v>400.00000000000006</v>
      </c>
      <c r="K1698" s="1">
        <f>0</f>
        <v>0</v>
      </c>
    </row>
    <row r="1699" spans="1:11" x14ac:dyDescent="0.35">
      <c r="A1699">
        <v>36883539</v>
      </c>
      <c r="B1699" t="s">
        <v>5605</v>
      </c>
      <c r="C1699">
        <v>112769</v>
      </c>
      <c r="D1699">
        <v>305</v>
      </c>
      <c r="E1699" t="s">
        <v>37</v>
      </c>
      <c r="F1699">
        <v>52000000</v>
      </c>
      <c r="G1699">
        <v>6.6</v>
      </c>
      <c r="H1699">
        <f>Table13[[#This Row],[budget]]-Table13[[#This Row],[gross]]</f>
        <v>15116461</v>
      </c>
      <c r="I1699">
        <v>0</v>
      </c>
      <c r="J1699">
        <f>0.00001*Table13[[#This Row],[budget]]</f>
        <v>520</v>
      </c>
      <c r="K1699" s="1">
        <f>0</f>
        <v>0</v>
      </c>
    </row>
    <row r="1700" spans="1:11" x14ac:dyDescent="0.35">
      <c r="A1700">
        <v>29113588</v>
      </c>
      <c r="B1700" t="s">
        <v>5783</v>
      </c>
      <c r="C1700">
        <v>117999</v>
      </c>
      <c r="D1700">
        <v>181</v>
      </c>
      <c r="E1700" t="s">
        <v>37</v>
      </c>
      <c r="F1700">
        <v>40000000</v>
      </c>
      <c r="G1700">
        <v>6.6</v>
      </c>
      <c r="H1700">
        <f>Table13[[#This Row],[budget]]-Table13[[#This Row],[gross]]</f>
        <v>10886412</v>
      </c>
      <c r="I1700">
        <v>16000</v>
      </c>
      <c r="J1700">
        <f>0.00001*Table13[[#This Row],[budget]]</f>
        <v>400.00000000000006</v>
      </c>
      <c r="K1700" s="1">
        <f>0</f>
        <v>0</v>
      </c>
    </row>
    <row r="1701" spans="1:11" x14ac:dyDescent="0.35">
      <c r="A1701">
        <v>159578352</v>
      </c>
      <c r="B1701" t="s">
        <v>5810</v>
      </c>
      <c r="C1701">
        <v>133177</v>
      </c>
      <c r="D1701">
        <v>380</v>
      </c>
      <c r="E1701" t="s">
        <v>37</v>
      </c>
      <c r="F1701">
        <v>43000000</v>
      </c>
      <c r="G1701">
        <v>6.6</v>
      </c>
      <c r="H1701">
        <f>Table13[[#This Row],[budget]]-Table13[[#This Row],[gross]]</f>
        <v>-116578352</v>
      </c>
      <c r="I1701">
        <v>24000</v>
      </c>
      <c r="J1701">
        <f>0.00001*Table13[[#This Row],[budget]]</f>
        <v>430.00000000000006</v>
      </c>
      <c r="K1701" s="1">
        <f>0</f>
        <v>0</v>
      </c>
    </row>
    <row r="1702" spans="1:11" x14ac:dyDescent="0.35">
      <c r="A1702">
        <v>34667015</v>
      </c>
      <c r="B1702" t="s">
        <v>5846</v>
      </c>
      <c r="C1702">
        <v>74009</v>
      </c>
      <c r="D1702">
        <v>317</v>
      </c>
      <c r="E1702" t="s">
        <v>37</v>
      </c>
      <c r="F1702">
        <v>32000000</v>
      </c>
      <c r="G1702">
        <v>6.6</v>
      </c>
      <c r="H1702">
        <f>Table13[[#This Row],[budget]]-Table13[[#This Row],[gross]]</f>
        <v>-2667015</v>
      </c>
      <c r="I1702">
        <v>0</v>
      </c>
      <c r="J1702">
        <f>0.00001*Table13[[#This Row],[budget]]</f>
        <v>320</v>
      </c>
      <c r="K1702" s="1">
        <f>0</f>
        <v>0</v>
      </c>
    </row>
    <row r="1703" spans="1:11" x14ac:dyDescent="0.35">
      <c r="A1703">
        <v>6105175</v>
      </c>
      <c r="B1703" t="s">
        <v>5880</v>
      </c>
      <c r="C1703">
        <v>247020</v>
      </c>
      <c r="D1703">
        <v>835</v>
      </c>
      <c r="E1703" t="s">
        <v>37</v>
      </c>
      <c r="F1703">
        <v>44000000</v>
      </c>
      <c r="G1703">
        <v>6.6</v>
      </c>
      <c r="H1703">
        <f>Table13[[#This Row],[budget]]-Table13[[#This Row],[gross]]</f>
        <v>37894825</v>
      </c>
      <c r="I1703">
        <v>50000</v>
      </c>
      <c r="J1703">
        <f>0.00001*Table13[[#This Row],[budget]]</f>
        <v>440.00000000000006</v>
      </c>
      <c r="K1703" s="1">
        <f>0</f>
        <v>0</v>
      </c>
    </row>
    <row r="1704" spans="1:11" x14ac:dyDescent="0.35">
      <c r="A1704">
        <v>18600911</v>
      </c>
      <c r="B1704" t="s">
        <v>5919</v>
      </c>
      <c r="C1704">
        <v>125198</v>
      </c>
      <c r="D1704">
        <v>153</v>
      </c>
      <c r="E1704" t="s">
        <v>37</v>
      </c>
      <c r="F1704">
        <v>42000000</v>
      </c>
      <c r="G1704">
        <v>6.6</v>
      </c>
      <c r="H1704">
        <f>Table13[[#This Row],[budget]]-Table13[[#This Row],[gross]]</f>
        <v>23399089</v>
      </c>
      <c r="I1704">
        <v>11000</v>
      </c>
      <c r="J1704">
        <f>0.00001*Table13[[#This Row],[budget]]</f>
        <v>420.00000000000006</v>
      </c>
      <c r="K1704" s="1">
        <f>0</f>
        <v>0</v>
      </c>
    </row>
    <row r="1705" spans="1:11" x14ac:dyDescent="0.35">
      <c r="A1705">
        <v>72266306</v>
      </c>
      <c r="B1705" t="s">
        <v>6058</v>
      </c>
      <c r="C1705">
        <v>127528</v>
      </c>
      <c r="D1705">
        <v>422</v>
      </c>
      <c r="E1705" t="s">
        <v>37</v>
      </c>
      <c r="F1705">
        <v>40000000</v>
      </c>
      <c r="G1705">
        <v>6.6</v>
      </c>
      <c r="H1705">
        <f>Table13[[#This Row],[budget]]-Table13[[#This Row],[gross]]</f>
        <v>-32266306</v>
      </c>
      <c r="I1705">
        <v>0</v>
      </c>
      <c r="J1705">
        <f>0.00001*Table13[[#This Row],[budget]]</f>
        <v>400.00000000000006</v>
      </c>
      <c r="K1705" s="1">
        <f>0</f>
        <v>0</v>
      </c>
    </row>
    <row r="1706" spans="1:11" x14ac:dyDescent="0.35">
      <c r="A1706">
        <v>47781388</v>
      </c>
      <c r="B1706" t="s">
        <v>6169</v>
      </c>
      <c r="C1706">
        <v>147504</v>
      </c>
      <c r="D1706">
        <v>531</v>
      </c>
      <c r="E1706" t="s">
        <v>37</v>
      </c>
      <c r="F1706">
        <v>40000000</v>
      </c>
      <c r="G1706">
        <v>6.6</v>
      </c>
      <c r="H1706">
        <f>Table13[[#This Row],[budget]]-Table13[[#This Row],[gross]]</f>
        <v>-7781388</v>
      </c>
      <c r="I1706">
        <v>0</v>
      </c>
      <c r="J1706">
        <f>0.00001*Table13[[#This Row],[budget]]</f>
        <v>400.00000000000006</v>
      </c>
      <c r="K1706" s="1">
        <f>0</f>
        <v>0</v>
      </c>
    </row>
    <row r="1707" spans="1:11" x14ac:dyDescent="0.35">
      <c r="A1707">
        <v>51853450</v>
      </c>
      <c r="B1707" t="s">
        <v>6184</v>
      </c>
      <c r="C1707">
        <v>37398</v>
      </c>
      <c r="D1707">
        <v>110</v>
      </c>
      <c r="E1707" t="s">
        <v>37</v>
      </c>
      <c r="F1707">
        <v>25000000</v>
      </c>
      <c r="G1707">
        <v>6.6</v>
      </c>
      <c r="H1707">
        <f>Table13[[#This Row],[budget]]-Table13[[#This Row],[gross]]</f>
        <v>-26853450</v>
      </c>
      <c r="I1707">
        <v>11000</v>
      </c>
      <c r="J1707">
        <f>0.00001*Table13[[#This Row],[budget]]</f>
        <v>250.00000000000003</v>
      </c>
      <c r="K1707" s="1">
        <f>0</f>
        <v>0</v>
      </c>
    </row>
    <row r="1708" spans="1:11" x14ac:dyDescent="0.35">
      <c r="A1708">
        <v>75668868</v>
      </c>
      <c r="B1708" t="s">
        <v>6627</v>
      </c>
      <c r="C1708">
        <v>60504</v>
      </c>
      <c r="D1708">
        <v>249</v>
      </c>
      <c r="E1708" t="s">
        <v>37</v>
      </c>
      <c r="F1708">
        <v>35000000</v>
      </c>
      <c r="G1708">
        <v>6.6</v>
      </c>
      <c r="H1708">
        <f>Table13[[#This Row],[budget]]-Table13[[#This Row],[gross]]</f>
        <v>-40668868</v>
      </c>
      <c r="I1708">
        <v>0</v>
      </c>
      <c r="J1708">
        <f>0.00001*Table13[[#This Row],[budget]]</f>
        <v>350.00000000000006</v>
      </c>
      <c r="K1708" s="1">
        <f>0</f>
        <v>0</v>
      </c>
    </row>
    <row r="1709" spans="1:11" x14ac:dyDescent="0.35">
      <c r="A1709">
        <v>10300000</v>
      </c>
      <c r="B1709" t="s">
        <v>6688</v>
      </c>
      <c r="C1709">
        <v>17859</v>
      </c>
      <c r="D1709">
        <v>89</v>
      </c>
      <c r="E1709" t="s">
        <v>37</v>
      </c>
      <c r="F1709">
        <v>38000000</v>
      </c>
      <c r="G1709">
        <v>6.6</v>
      </c>
      <c r="H1709">
        <f>Table13[[#This Row],[budget]]-Table13[[#This Row],[gross]]</f>
        <v>27700000</v>
      </c>
      <c r="I1709">
        <v>911</v>
      </c>
      <c r="J1709">
        <f>0.00001*Table13[[#This Row],[budget]]</f>
        <v>380.00000000000006</v>
      </c>
      <c r="K1709" s="1">
        <f>0</f>
        <v>0</v>
      </c>
    </row>
    <row r="1710" spans="1:11" x14ac:dyDescent="0.35">
      <c r="A1710">
        <v>205399422</v>
      </c>
      <c r="B1710" t="s">
        <v>6873</v>
      </c>
      <c r="C1710">
        <v>181225</v>
      </c>
      <c r="D1710">
        <v>784</v>
      </c>
      <c r="E1710" t="s">
        <v>37</v>
      </c>
      <c r="F1710">
        <v>33000000</v>
      </c>
      <c r="G1710">
        <v>6.6</v>
      </c>
      <c r="H1710">
        <f>Table13[[#This Row],[budget]]-Table13[[#This Row],[gross]]</f>
        <v>-172399422</v>
      </c>
      <c r="I1710">
        <v>0</v>
      </c>
      <c r="J1710">
        <f>0.00001*Table13[[#This Row],[budget]]</f>
        <v>330</v>
      </c>
      <c r="K1710" s="1">
        <f>0</f>
        <v>0</v>
      </c>
    </row>
    <row r="1711" spans="1:11" x14ac:dyDescent="0.35">
      <c r="A1711">
        <v>55802754</v>
      </c>
      <c r="B1711" t="s">
        <v>6985</v>
      </c>
      <c r="C1711">
        <v>270228</v>
      </c>
      <c r="D1711">
        <v>194</v>
      </c>
      <c r="E1711" t="s">
        <v>37</v>
      </c>
      <c r="F1711">
        <v>35000000</v>
      </c>
      <c r="G1711">
        <v>6.6</v>
      </c>
      <c r="H1711">
        <f>Table13[[#This Row],[budget]]-Table13[[#This Row],[gross]]</f>
        <v>-20802754</v>
      </c>
      <c r="I1711">
        <v>41000</v>
      </c>
      <c r="J1711">
        <f>0.00001*Table13[[#This Row],[budget]]</f>
        <v>350.00000000000006</v>
      </c>
      <c r="K1711" s="1">
        <f>0</f>
        <v>0</v>
      </c>
    </row>
    <row r="1712" spans="1:11" x14ac:dyDescent="0.35">
      <c r="A1712">
        <v>45802315</v>
      </c>
      <c r="B1712" t="s">
        <v>7010</v>
      </c>
      <c r="C1712">
        <v>119974</v>
      </c>
      <c r="D1712">
        <v>169</v>
      </c>
      <c r="E1712" t="s">
        <v>37</v>
      </c>
      <c r="F1712">
        <v>35000000</v>
      </c>
      <c r="G1712">
        <v>6.6</v>
      </c>
      <c r="H1712">
        <f>Table13[[#This Row],[budget]]-Table13[[#This Row],[gross]]</f>
        <v>-10802315</v>
      </c>
      <c r="I1712">
        <v>0</v>
      </c>
      <c r="J1712">
        <f>0.00001*Table13[[#This Row],[budget]]</f>
        <v>350.00000000000006</v>
      </c>
      <c r="K1712" s="1">
        <f>0</f>
        <v>0</v>
      </c>
    </row>
    <row r="1713" spans="1:11" x14ac:dyDescent="0.35">
      <c r="A1713">
        <v>37304950</v>
      </c>
      <c r="B1713" t="s">
        <v>7098</v>
      </c>
      <c r="C1713">
        <v>102728</v>
      </c>
      <c r="D1713">
        <v>279</v>
      </c>
      <c r="E1713" t="s">
        <v>37</v>
      </c>
      <c r="F1713">
        <v>35000000</v>
      </c>
      <c r="G1713">
        <v>6.6</v>
      </c>
      <c r="H1713">
        <f>Table13[[#This Row],[budget]]-Table13[[#This Row],[gross]]</f>
        <v>-2304950</v>
      </c>
      <c r="I1713">
        <v>16000</v>
      </c>
      <c r="J1713">
        <f>0.00001*Table13[[#This Row],[budget]]</f>
        <v>350.00000000000006</v>
      </c>
      <c r="K1713" s="1">
        <f>0</f>
        <v>0</v>
      </c>
    </row>
    <row r="1714" spans="1:11" x14ac:dyDescent="0.35">
      <c r="A1714">
        <v>26494611</v>
      </c>
      <c r="B1714" t="s">
        <v>7121</v>
      </c>
      <c r="C1714">
        <v>48621</v>
      </c>
      <c r="D1714">
        <v>239</v>
      </c>
      <c r="E1714" t="s">
        <v>37</v>
      </c>
      <c r="F1714">
        <v>35000000</v>
      </c>
      <c r="G1714">
        <v>6.6</v>
      </c>
      <c r="H1714">
        <f>Table13[[#This Row],[budget]]-Table13[[#This Row],[gross]]</f>
        <v>8505389</v>
      </c>
      <c r="I1714">
        <v>0</v>
      </c>
      <c r="J1714">
        <f>0.00001*Table13[[#This Row],[budget]]</f>
        <v>350.00000000000006</v>
      </c>
      <c r="K1714" s="1">
        <f>0</f>
        <v>0</v>
      </c>
    </row>
    <row r="1715" spans="1:11" x14ac:dyDescent="0.35">
      <c r="A1715">
        <v>25078937</v>
      </c>
      <c r="B1715" t="s">
        <v>7133</v>
      </c>
      <c r="C1715">
        <v>31751</v>
      </c>
      <c r="D1715">
        <v>216</v>
      </c>
      <c r="E1715" t="s">
        <v>37</v>
      </c>
      <c r="F1715">
        <v>30000000</v>
      </c>
      <c r="G1715">
        <v>6.6</v>
      </c>
      <c r="H1715">
        <f>Table13[[#This Row],[budget]]-Table13[[#This Row],[gross]]</f>
        <v>4921063</v>
      </c>
      <c r="I1715">
        <v>0</v>
      </c>
      <c r="J1715">
        <f>0.00001*Table13[[#This Row],[budget]]</f>
        <v>300</v>
      </c>
      <c r="K1715" s="1">
        <f>0</f>
        <v>0</v>
      </c>
    </row>
    <row r="1716" spans="1:11" x14ac:dyDescent="0.35">
      <c r="A1716">
        <v>24276500</v>
      </c>
      <c r="B1716" t="s">
        <v>7144</v>
      </c>
      <c r="C1716">
        <v>17124</v>
      </c>
      <c r="D1716">
        <v>68</v>
      </c>
      <c r="E1716" t="s">
        <v>37</v>
      </c>
      <c r="F1716">
        <v>35000000</v>
      </c>
      <c r="G1716">
        <v>6.6</v>
      </c>
      <c r="H1716">
        <f>Table13[[#This Row],[budget]]-Table13[[#This Row],[gross]]</f>
        <v>10723500</v>
      </c>
      <c r="I1716">
        <v>949</v>
      </c>
      <c r="J1716">
        <f>0.00001*Table13[[#This Row],[budget]]</f>
        <v>350.00000000000006</v>
      </c>
      <c r="K1716" s="1">
        <f>0</f>
        <v>0</v>
      </c>
    </row>
    <row r="1717" spans="1:11" x14ac:dyDescent="0.35">
      <c r="A1717">
        <v>74787599</v>
      </c>
      <c r="B1717" t="s">
        <v>7733</v>
      </c>
      <c r="C1717">
        <v>12549</v>
      </c>
      <c r="D1717">
        <v>109</v>
      </c>
      <c r="E1717" t="s">
        <v>37</v>
      </c>
      <c r="F1717">
        <v>30000000</v>
      </c>
      <c r="G1717">
        <v>6.6</v>
      </c>
      <c r="H1717">
        <f>Table13[[#This Row],[budget]]-Table13[[#This Row],[gross]]</f>
        <v>-44787599</v>
      </c>
      <c r="I1717">
        <v>883</v>
      </c>
      <c r="J1717">
        <f>0.00001*Table13[[#This Row],[budget]]</f>
        <v>300</v>
      </c>
      <c r="K1717" s="1">
        <f>0</f>
        <v>0</v>
      </c>
    </row>
    <row r="1718" spans="1:11" x14ac:dyDescent="0.35">
      <c r="A1718">
        <v>45645204</v>
      </c>
      <c r="B1718" t="s">
        <v>7868</v>
      </c>
      <c r="C1718">
        <v>39306</v>
      </c>
      <c r="D1718">
        <v>119</v>
      </c>
      <c r="E1718" t="s">
        <v>37</v>
      </c>
      <c r="F1718">
        <v>30000000</v>
      </c>
      <c r="G1718">
        <v>6.6</v>
      </c>
      <c r="H1718">
        <f>Table13[[#This Row],[budget]]-Table13[[#This Row],[gross]]</f>
        <v>-15645204</v>
      </c>
      <c r="I1718">
        <v>0</v>
      </c>
      <c r="J1718">
        <f>0.00001*Table13[[#This Row],[budget]]</f>
        <v>300</v>
      </c>
      <c r="K1718" s="1">
        <f>0</f>
        <v>0</v>
      </c>
    </row>
    <row r="1719" spans="1:11" x14ac:dyDescent="0.35">
      <c r="A1719">
        <v>42057340</v>
      </c>
      <c r="B1719" t="s">
        <v>7887</v>
      </c>
      <c r="C1719">
        <v>158354</v>
      </c>
      <c r="D1719">
        <v>691</v>
      </c>
      <c r="E1719" t="s">
        <v>37</v>
      </c>
      <c r="F1719">
        <v>30000000</v>
      </c>
      <c r="G1719">
        <v>6.6</v>
      </c>
      <c r="H1719">
        <f>Table13[[#This Row],[budget]]-Table13[[#This Row],[gross]]</f>
        <v>-12057340</v>
      </c>
      <c r="I1719">
        <v>11000</v>
      </c>
      <c r="J1719">
        <f>0.00001*Table13[[#This Row],[budget]]</f>
        <v>300</v>
      </c>
      <c r="K1719" s="1">
        <f>0</f>
        <v>0</v>
      </c>
    </row>
    <row r="1720" spans="1:11" x14ac:dyDescent="0.35">
      <c r="A1720">
        <v>39568996</v>
      </c>
      <c r="B1720" t="s">
        <v>7913</v>
      </c>
      <c r="C1720">
        <v>138435</v>
      </c>
      <c r="D1720">
        <v>527</v>
      </c>
      <c r="E1720" t="s">
        <v>37</v>
      </c>
      <c r="F1720">
        <v>32000000</v>
      </c>
      <c r="G1720">
        <v>6.6</v>
      </c>
      <c r="H1720">
        <f>Table13[[#This Row],[budget]]-Table13[[#This Row],[gross]]</f>
        <v>-7568996</v>
      </c>
      <c r="I1720">
        <v>0</v>
      </c>
      <c r="J1720">
        <f>0.00001*Table13[[#This Row],[budget]]</f>
        <v>320</v>
      </c>
      <c r="K1720" s="1">
        <f>0</f>
        <v>0</v>
      </c>
    </row>
    <row r="1721" spans="1:11" x14ac:dyDescent="0.35">
      <c r="A1721">
        <v>38122105</v>
      </c>
      <c r="B1721" t="s">
        <v>7931</v>
      </c>
      <c r="C1721">
        <v>112669</v>
      </c>
      <c r="D1721">
        <v>226</v>
      </c>
      <c r="E1721" t="s">
        <v>37</v>
      </c>
      <c r="F1721">
        <v>27000000</v>
      </c>
      <c r="G1721">
        <v>6.6</v>
      </c>
      <c r="H1721">
        <f>Table13[[#This Row],[budget]]-Table13[[#This Row],[gross]]</f>
        <v>-11122105</v>
      </c>
      <c r="I1721">
        <v>0</v>
      </c>
      <c r="J1721">
        <f>0.00001*Table13[[#This Row],[budget]]</f>
        <v>270</v>
      </c>
      <c r="K1721" s="1">
        <f>0</f>
        <v>0</v>
      </c>
    </row>
    <row r="1722" spans="1:11" x14ac:dyDescent="0.35">
      <c r="A1722">
        <v>3517797</v>
      </c>
      <c r="B1722" t="s">
        <v>8194</v>
      </c>
      <c r="C1722">
        <v>9004</v>
      </c>
      <c r="D1722">
        <v>103</v>
      </c>
      <c r="E1722" t="s">
        <v>37</v>
      </c>
      <c r="F1722">
        <v>25000000</v>
      </c>
      <c r="G1722">
        <v>6.6</v>
      </c>
      <c r="H1722">
        <f>Table13[[#This Row],[budget]]-Table13[[#This Row],[gross]]</f>
        <v>21482203</v>
      </c>
      <c r="I1722">
        <v>287</v>
      </c>
      <c r="J1722">
        <f>0.00001*Table13[[#This Row],[budget]]</f>
        <v>250.00000000000003</v>
      </c>
      <c r="K1722" s="1">
        <f>0</f>
        <v>0</v>
      </c>
    </row>
    <row r="1723" spans="1:11" x14ac:dyDescent="0.35">
      <c r="A1723">
        <v>63910583</v>
      </c>
      <c r="B1723" t="s">
        <v>8344</v>
      </c>
      <c r="C1723">
        <v>106755</v>
      </c>
      <c r="D1723">
        <v>173</v>
      </c>
      <c r="E1723" t="s">
        <v>37</v>
      </c>
      <c r="F1723">
        <v>28000000</v>
      </c>
      <c r="G1723">
        <v>6.6</v>
      </c>
      <c r="H1723">
        <f>Table13[[#This Row],[budget]]-Table13[[#This Row],[gross]]</f>
        <v>-35910583</v>
      </c>
      <c r="I1723">
        <v>27000</v>
      </c>
      <c r="J1723">
        <f>0.00001*Table13[[#This Row],[budget]]</f>
        <v>280</v>
      </c>
      <c r="K1723" s="1">
        <f>0</f>
        <v>0</v>
      </c>
    </row>
    <row r="1724" spans="1:11" x14ac:dyDescent="0.35">
      <c r="A1724">
        <v>45162741</v>
      </c>
      <c r="B1724" t="s">
        <v>8362</v>
      </c>
      <c r="C1724">
        <v>201084</v>
      </c>
      <c r="D1724">
        <v>523</v>
      </c>
      <c r="E1724" t="s">
        <v>37</v>
      </c>
      <c r="F1724">
        <v>28000000</v>
      </c>
      <c r="G1724">
        <v>6.6</v>
      </c>
      <c r="H1724">
        <f>Table13[[#This Row],[budget]]-Table13[[#This Row],[gross]]</f>
        <v>-17162741</v>
      </c>
      <c r="I1724">
        <v>0</v>
      </c>
      <c r="J1724">
        <f>0.00001*Table13[[#This Row],[budget]]</f>
        <v>280</v>
      </c>
      <c r="K1724" s="1">
        <f>0</f>
        <v>0</v>
      </c>
    </row>
    <row r="1725" spans="1:11" x14ac:dyDescent="0.35">
      <c r="A1725">
        <v>28751715</v>
      </c>
      <c r="B1725" t="s">
        <v>8474</v>
      </c>
      <c r="C1725">
        <v>202967</v>
      </c>
      <c r="D1725">
        <v>378</v>
      </c>
      <c r="E1725" t="s">
        <v>37</v>
      </c>
      <c r="F1725">
        <v>28000000</v>
      </c>
      <c r="G1725">
        <v>6.6</v>
      </c>
      <c r="H1725">
        <f>Table13[[#This Row],[budget]]-Table13[[#This Row],[gross]]</f>
        <v>-751715</v>
      </c>
      <c r="I1725">
        <v>36000</v>
      </c>
      <c r="J1725">
        <f>0.00001*Table13[[#This Row],[budget]]</f>
        <v>280</v>
      </c>
      <c r="K1725" s="1">
        <f>0</f>
        <v>0</v>
      </c>
    </row>
    <row r="1726" spans="1:11" x14ac:dyDescent="0.35">
      <c r="A1726">
        <v>67900000</v>
      </c>
      <c r="B1726" t="s">
        <v>8485</v>
      </c>
      <c r="C1726">
        <v>74374</v>
      </c>
      <c r="D1726">
        <v>225</v>
      </c>
      <c r="E1726" t="s">
        <v>37</v>
      </c>
      <c r="F1726">
        <v>27500000</v>
      </c>
      <c r="G1726">
        <v>6.6</v>
      </c>
      <c r="H1726">
        <f>Table13[[#This Row],[budget]]-Table13[[#This Row],[gross]]</f>
        <v>-40400000</v>
      </c>
      <c r="I1726">
        <v>0</v>
      </c>
      <c r="J1726">
        <f>0.00001*Table13[[#This Row],[budget]]</f>
        <v>275</v>
      </c>
      <c r="K1726" s="1">
        <f>0</f>
        <v>0</v>
      </c>
    </row>
    <row r="1727" spans="1:11" x14ac:dyDescent="0.35">
      <c r="A1727">
        <v>60491560</v>
      </c>
      <c r="B1727" t="s">
        <v>8525</v>
      </c>
      <c r="C1727">
        <v>50653</v>
      </c>
      <c r="D1727">
        <v>143</v>
      </c>
      <c r="E1727" t="s">
        <v>37</v>
      </c>
      <c r="F1727">
        <v>27000000</v>
      </c>
      <c r="G1727">
        <v>6.6</v>
      </c>
      <c r="H1727">
        <f>Table13[[#This Row],[budget]]-Table13[[#This Row],[gross]]</f>
        <v>-33491560</v>
      </c>
      <c r="I1727">
        <v>0</v>
      </c>
      <c r="J1727">
        <f>0.00001*Table13[[#This Row],[budget]]</f>
        <v>270</v>
      </c>
      <c r="K1727" s="1">
        <f>0</f>
        <v>0</v>
      </c>
    </row>
    <row r="1728" spans="1:11" x14ac:dyDescent="0.35">
      <c r="A1728">
        <v>61490000</v>
      </c>
      <c r="B1728" t="s">
        <v>8651</v>
      </c>
      <c r="C1728">
        <v>62037</v>
      </c>
      <c r="D1728">
        <v>148</v>
      </c>
      <c r="E1728" t="s">
        <v>37</v>
      </c>
      <c r="F1728">
        <v>26000000</v>
      </c>
      <c r="G1728">
        <v>6.6</v>
      </c>
      <c r="H1728">
        <f>Table13[[#This Row],[budget]]-Table13[[#This Row],[gross]]</f>
        <v>-35490000</v>
      </c>
      <c r="I1728">
        <v>0</v>
      </c>
      <c r="J1728">
        <f>0.00001*Table13[[#This Row],[budget]]</f>
        <v>260</v>
      </c>
      <c r="K1728" s="1">
        <f>0</f>
        <v>0</v>
      </c>
    </row>
    <row r="1729" spans="1:11" x14ac:dyDescent="0.35">
      <c r="A1729">
        <v>47124400</v>
      </c>
      <c r="B1729" t="s">
        <v>8915</v>
      </c>
      <c r="C1729">
        <v>49676</v>
      </c>
      <c r="D1729">
        <v>181</v>
      </c>
      <c r="E1729" t="s">
        <v>37</v>
      </c>
      <c r="F1729">
        <v>25000000</v>
      </c>
      <c r="G1729">
        <v>6.6</v>
      </c>
      <c r="H1729">
        <f>Table13[[#This Row],[budget]]-Table13[[#This Row],[gross]]</f>
        <v>-22124400</v>
      </c>
      <c r="I1729">
        <v>0</v>
      </c>
      <c r="J1729">
        <f>0.00001*Table13[[#This Row],[budget]]</f>
        <v>250.00000000000003</v>
      </c>
      <c r="K1729" s="1">
        <f>0</f>
        <v>0</v>
      </c>
    </row>
    <row r="1730" spans="1:11" x14ac:dyDescent="0.35">
      <c r="A1730">
        <v>39008741</v>
      </c>
      <c r="B1730" t="s">
        <v>8955</v>
      </c>
      <c r="C1730">
        <v>44838</v>
      </c>
      <c r="D1730">
        <v>223</v>
      </c>
      <c r="E1730" t="s">
        <v>37</v>
      </c>
      <c r="F1730">
        <v>25000000</v>
      </c>
      <c r="G1730">
        <v>6.6</v>
      </c>
      <c r="H1730">
        <f>Table13[[#This Row],[budget]]-Table13[[#This Row],[gross]]</f>
        <v>-14008741</v>
      </c>
      <c r="I1730">
        <v>0</v>
      </c>
      <c r="J1730">
        <f>0.00001*Table13[[#This Row],[budget]]</f>
        <v>250.00000000000003</v>
      </c>
      <c r="K1730" s="1">
        <f>0</f>
        <v>0</v>
      </c>
    </row>
    <row r="1731" spans="1:11" x14ac:dyDescent="0.35">
      <c r="A1731">
        <v>36833473</v>
      </c>
      <c r="B1731" t="s">
        <v>8959</v>
      </c>
      <c r="C1731">
        <v>53126</v>
      </c>
      <c r="D1731">
        <v>254</v>
      </c>
      <c r="E1731" t="s">
        <v>37</v>
      </c>
      <c r="F1731">
        <v>25000000</v>
      </c>
      <c r="G1731">
        <v>6.6</v>
      </c>
      <c r="H1731">
        <f>Table13[[#This Row],[budget]]-Table13[[#This Row],[gross]]</f>
        <v>-11833473</v>
      </c>
      <c r="I1731">
        <v>0</v>
      </c>
      <c r="J1731">
        <f>0.00001*Table13[[#This Row],[budget]]</f>
        <v>250.00000000000003</v>
      </c>
      <c r="K1731" s="1">
        <f>0</f>
        <v>0</v>
      </c>
    </row>
    <row r="1732" spans="1:11" x14ac:dyDescent="0.35">
      <c r="A1732">
        <v>21835784</v>
      </c>
      <c r="B1732" t="s">
        <v>9083</v>
      </c>
      <c r="C1732">
        <v>58297</v>
      </c>
      <c r="D1732">
        <v>161</v>
      </c>
      <c r="E1732" t="s">
        <v>37</v>
      </c>
      <c r="F1732">
        <v>30000000</v>
      </c>
      <c r="G1732">
        <v>6.6</v>
      </c>
      <c r="H1732">
        <f>Table13[[#This Row],[budget]]-Table13[[#This Row],[gross]]</f>
        <v>8164216</v>
      </c>
      <c r="I1732">
        <v>0</v>
      </c>
      <c r="J1732">
        <f>0.00001*Table13[[#This Row],[budget]]</f>
        <v>300</v>
      </c>
      <c r="K1732" s="1">
        <f>0</f>
        <v>0</v>
      </c>
    </row>
    <row r="1733" spans="1:11" x14ac:dyDescent="0.35">
      <c r="A1733">
        <v>17718223</v>
      </c>
      <c r="B1733" t="s">
        <v>9120</v>
      </c>
      <c r="C1733">
        <v>162067</v>
      </c>
      <c r="D1733">
        <v>316</v>
      </c>
      <c r="E1733" t="s">
        <v>37</v>
      </c>
      <c r="F1733">
        <v>25000000</v>
      </c>
      <c r="G1733">
        <v>6.6</v>
      </c>
      <c r="H1733">
        <f>Table13[[#This Row],[budget]]-Table13[[#This Row],[gross]]</f>
        <v>7281777</v>
      </c>
      <c r="I1733">
        <v>0</v>
      </c>
      <c r="J1733">
        <f>0.00001*Table13[[#This Row],[budget]]</f>
        <v>250.00000000000003</v>
      </c>
      <c r="K1733" s="1">
        <f>0</f>
        <v>0</v>
      </c>
    </row>
    <row r="1734" spans="1:11" x14ac:dyDescent="0.35">
      <c r="A1734">
        <v>3073392</v>
      </c>
      <c r="B1734" t="s">
        <v>9301</v>
      </c>
      <c r="C1734">
        <v>59462</v>
      </c>
      <c r="D1734">
        <v>300</v>
      </c>
      <c r="E1734" t="s">
        <v>37</v>
      </c>
      <c r="F1734">
        <v>25000000</v>
      </c>
      <c r="G1734">
        <v>6.6</v>
      </c>
      <c r="H1734">
        <f>Table13[[#This Row],[budget]]-Table13[[#This Row],[gross]]</f>
        <v>21926608</v>
      </c>
      <c r="I1734">
        <v>0</v>
      </c>
      <c r="J1734">
        <f>0.00001*Table13[[#This Row],[budget]]</f>
        <v>250.00000000000003</v>
      </c>
      <c r="K1734" s="1">
        <f>0</f>
        <v>0</v>
      </c>
    </row>
    <row r="1735" spans="1:11" hidden="1" x14ac:dyDescent="0.35">
      <c r="A1735">
        <v>499263</v>
      </c>
      <c r="B1735" t="s">
        <v>8758</v>
      </c>
      <c r="C1735">
        <v>179235</v>
      </c>
      <c r="D1735">
        <v>2814</v>
      </c>
      <c r="E1735" t="s">
        <v>8762</v>
      </c>
      <c r="F1735">
        <v>30000000</v>
      </c>
      <c r="G1735">
        <v>7.1</v>
      </c>
      <c r="H1735">
        <f>Table13[[#This Row],[budget]]-Table13[[#This Row],[gross]]</f>
        <v>29500737</v>
      </c>
      <c r="I1735">
        <v>13000</v>
      </c>
      <c r="J1735">
        <f>0.00001*Table13[[#This Row],[budget]]</f>
        <v>300</v>
      </c>
      <c r="K1735" s="1">
        <f>0</f>
        <v>0</v>
      </c>
    </row>
    <row r="1736" spans="1:11" x14ac:dyDescent="0.35">
      <c r="A1736">
        <v>31452765</v>
      </c>
      <c r="B1736" t="s">
        <v>9395</v>
      </c>
      <c r="C1736">
        <v>149835</v>
      </c>
      <c r="D1736">
        <v>243</v>
      </c>
      <c r="E1736" t="s">
        <v>37</v>
      </c>
      <c r="F1736">
        <v>24000000</v>
      </c>
      <c r="G1736">
        <v>6.6</v>
      </c>
      <c r="H1736">
        <f>Table13[[#This Row],[budget]]-Table13[[#This Row],[gross]]</f>
        <v>-7452765</v>
      </c>
      <c r="I1736">
        <v>0</v>
      </c>
      <c r="J1736">
        <f>0.00001*Table13[[#This Row],[budget]]</f>
        <v>240.00000000000003</v>
      </c>
      <c r="K1736" s="1">
        <f>0</f>
        <v>0</v>
      </c>
    </row>
    <row r="1737" spans="1:11" x14ac:dyDescent="0.35">
      <c r="A1737">
        <v>21973182</v>
      </c>
      <c r="B1737" t="s">
        <v>9509</v>
      </c>
      <c r="C1737">
        <v>53415</v>
      </c>
      <c r="D1737">
        <v>339</v>
      </c>
      <c r="E1737" t="s">
        <v>37</v>
      </c>
      <c r="F1737">
        <v>23000000</v>
      </c>
      <c r="G1737">
        <v>6.6</v>
      </c>
      <c r="H1737">
        <f>Table13[[#This Row],[budget]]-Table13[[#This Row],[gross]]</f>
        <v>1026818</v>
      </c>
      <c r="I1737">
        <v>0</v>
      </c>
      <c r="J1737">
        <f>0.00001*Table13[[#This Row],[budget]]</f>
        <v>230.00000000000003</v>
      </c>
      <c r="K1737" s="1">
        <f>0</f>
        <v>0</v>
      </c>
    </row>
    <row r="1738" spans="1:11" x14ac:dyDescent="0.35">
      <c r="A1738">
        <v>36020063</v>
      </c>
      <c r="B1738" t="s">
        <v>9646</v>
      </c>
      <c r="C1738">
        <v>62584</v>
      </c>
      <c r="D1738">
        <v>375</v>
      </c>
      <c r="E1738" t="s">
        <v>37</v>
      </c>
      <c r="F1738">
        <v>22000000</v>
      </c>
      <c r="G1738">
        <v>6.6</v>
      </c>
      <c r="H1738">
        <f>Table13[[#This Row],[budget]]-Table13[[#This Row],[gross]]</f>
        <v>-14020063</v>
      </c>
      <c r="I1738">
        <v>0</v>
      </c>
      <c r="J1738">
        <f>0.00001*Table13[[#This Row],[budget]]</f>
        <v>220.00000000000003</v>
      </c>
      <c r="K1738" s="1">
        <f>0</f>
        <v>0</v>
      </c>
    </row>
    <row r="1739" spans="1:11" x14ac:dyDescent="0.35">
      <c r="A1739">
        <v>19283782</v>
      </c>
      <c r="B1739" t="s">
        <v>9678</v>
      </c>
      <c r="C1739">
        <v>31227</v>
      </c>
      <c r="D1739">
        <v>354</v>
      </c>
      <c r="E1739" t="s">
        <v>37</v>
      </c>
      <c r="F1739">
        <v>22000000</v>
      </c>
      <c r="G1739">
        <v>6.6</v>
      </c>
      <c r="H1739">
        <f>Table13[[#This Row],[budget]]-Table13[[#This Row],[gross]]</f>
        <v>2716218</v>
      </c>
      <c r="I1739">
        <v>0</v>
      </c>
      <c r="J1739">
        <f>0.00001*Table13[[#This Row],[budget]]</f>
        <v>220.00000000000003</v>
      </c>
      <c r="K1739" s="1">
        <f>0</f>
        <v>0</v>
      </c>
    </row>
    <row r="1740" spans="1:11" x14ac:dyDescent="0.35">
      <c r="A1740">
        <v>24848292</v>
      </c>
      <c r="B1740" t="s">
        <v>9820</v>
      </c>
      <c r="C1740">
        <v>80556</v>
      </c>
      <c r="D1740">
        <v>184</v>
      </c>
      <c r="E1740" t="s">
        <v>37</v>
      </c>
      <c r="F1740">
        <v>20000000</v>
      </c>
      <c r="G1740">
        <v>6.6</v>
      </c>
      <c r="H1740">
        <f>Table13[[#This Row],[budget]]-Table13[[#This Row],[gross]]</f>
        <v>-4848292</v>
      </c>
      <c r="I1740">
        <v>0</v>
      </c>
      <c r="J1740">
        <f>0.00001*Table13[[#This Row],[budget]]</f>
        <v>200.00000000000003</v>
      </c>
      <c r="K1740" s="1">
        <f>0</f>
        <v>0</v>
      </c>
    </row>
    <row r="1741" spans="1:11" x14ac:dyDescent="0.35">
      <c r="A1741">
        <v>173585516</v>
      </c>
      <c r="B1741" t="s">
        <v>9864</v>
      </c>
      <c r="C1741">
        <v>200077</v>
      </c>
      <c r="D1741">
        <v>189</v>
      </c>
      <c r="E1741" t="s">
        <v>37</v>
      </c>
      <c r="F1741">
        <v>18000000</v>
      </c>
      <c r="G1741">
        <v>6.6</v>
      </c>
      <c r="H1741">
        <f>Table13[[#This Row],[budget]]-Table13[[#This Row],[gross]]</f>
        <v>-155585516</v>
      </c>
      <c r="I1741">
        <v>0</v>
      </c>
      <c r="J1741">
        <f>0.00001*Table13[[#This Row],[budget]]</f>
        <v>180.00000000000003</v>
      </c>
      <c r="K1741" s="1">
        <f>0</f>
        <v>0</v>
      </c>
    </row>
    <row r="1742" spans="1:11" x14ac:dyDescent="0.35">
      <c r="A1742">
        <v>34290142</v>
      </c>
      <c r="B1742" t="s">
        <v>10066</v>
      </c>
      <c r="C1742">
        <v>54242</v>
      </c>
      <c r="D1742">
        <v>145</v>
      </c>
      <c r="E1742" t="s">
        <v>37</v>
      </c>
      <c r="F1742">
        <v>19800000</v>
      </c>
      <c r="G1742">
        <v>6.6</v>
      </c>
      <c r="H1742">
        <f>Table13[[#This Row],[budget]]-Table13[[#This Row],[gross]]</f>
        <v>-14490142</v>
      </c>
      <c r="I1742">
        <v>14000</v>
      </c>
      <c r="J1742">
        <f>0.00001*Table13[[#This Row],[budget]]</f>
        <v>198.00000000000003</v>
      </c>
      <c r="K1742" s="1">
        <f>0</f>
        <v>0</v>
      </c>
    </row>
    <row r="1743" spans="1:11" x14ac:dyDescent="0.35">
      <c r="A1743">
        <v>32051917</v>
      </c>
      <c r="B1743" t="s">
        <v>10084</v>
      </c>
      <c r="C1743">
        <v>42315</v>
      </c>
      <c r="D1743">
        <v>140</v>
      </c>
      <c r="E1743" t="s">
        <v>37</v>
      </c>
      <c r="F1743">
        <v>20000000</v>
      </c>
      <c r="G1743">
        <v>6.6</v>
      </c>
      <c r="H1743">
        <f>Table13[[#This Row],[budget]]-Table13[[#This Row],[gross]]</f>
        <v>-12051917</v>
      </c>
      <c r="I1743">
        <v>0</v>
      </c>
      <c r="J1743">
        <f>0.00001*Table13[[#This Row],[budget]]</f>
        <v>200.00000000000003</v>
      </c>
      <c r="K1743" s="1">
        <f>0</f>
        <v>0</v>
      </c>
    </row>
    <row r="1744" spans="1:11" x14ac:dyDescent="0.35">
      <c r="A1744">
        <v>17518220</v>
      </c>
      <c r="B1744" t="s">
        <v>10263</v>
      </c>
      <c r="C1744">
        <v>9105</v>
      </c>
      <c r="D1744">
        <v>76</v>
      </c>
      <c r="E1744" t="s">
        <v>37</v>
      </c>
      <c r="F1744">
        <v>20000000</v>
      </c>
      <c r="G1744">
        <v>6.6</v>
      </c>
      <c r="H1744">
        <f>Table13[[#This Row],[budget]]-Table13[[#This Row],[gross]]</f>
        <v>2481780</v>
      </c>
      <c r="I1744">
        <v>0</v>
      </c>
      <c r="J1744">
        <f>0.00001*Table13[[#This Row],[budget]]</f>
        <v>200.00000000000003</v>
      </c>
      <c r="K1744" s="1">
        <f>0</f>
        <v>0</v>
      </c>
    </row>
    <row r="1745" spans="1:11" x14ac:dyDescent="0.35">
      <c r="A1745">
        <v>8000000</v>
      </c>
      <c r="B1745" t="s">
        <v>10309</v>
      </c>
      <c r="C1745">
        <v>6484</v>
      </c>
      <c r="D1745">
        <v>100</v>
      </c>
      <c r="E1745" t="s">
        <v>37</v>
      </c>
      <c r="F1745">
        <v>20000000</v>
      </c>
      <c r="G1745">
        <v>6.6</v>
      </c>
      <c r="H1745">
        <f>Table13[[#This Row],[budget]]-Table13[[#This Row],[gross]]</f>
        <v>12000000</v>
      </c>
      <c r="I1745">
        <v>1000</v>
      </c>
      <c r="J1745">
        <f>0.00001*Table13[[#This Row],[budget]]</f>
        <v>200.00000000000003</v>
      </c>
      <c r="K1745" s="1">
        <f>0</f>
        <v>0</v>
      </c>
    </row>
    <row r="1746" spans="1:11" x14ac:dyDescent="0.35">
      <c r="A1746">
        <v>13801755</v>
      </c>
      <c r="B1746" t="s">
        <v>10321</v>
      </c>
      <c r="C1746">
        <v>23928</v>
      </c>
      <c r="D1746">
        <v>100</v>
      </c>
      <c r="E1746" t="s">
        <v>37</v>
      </c>
      <c r="F1746">
        <v>20000000</v>
      </c>
      <c r="G1746">
        <v>6.6</v>
      </c>
      <c r="H1746">
        <f>Table13[[#This Row],[budget]]-Table13[[#This Row],[gross]]</f>
        <v>6198245</v>
      </c>
      <c r="I1746">
        <v>0</v>
      </c>
      <c r="J1746">
        <f>0.00001*Table13[[#This Row],[budget]]</f>
        <v>200.00000000000003</v>
      </c>
      <c r="K1746" s="1">
        <f>0</f>
        <v>0</v>
      </c>
    </row>
    <row r="1747" spans="1:11" x14ac:dyDescent="0.35">
      <c r="A1747">
        <v>12469811</v>
      </c>
      <c r="B1747" t="s">
        <v>10355</v>
      </c>
      <c r="C1747">
        <v>69172</v>
      </c>
      <c r="D1747">
        <v>316</v>
      </c>
      <c r="E1747" t="s">
        <v>37</v>
      </c>
      <c r="F1747">
        <v>22000000</v>
      </c>
      <c r="G1747">
        <v>6.6</v>
      </c>
      <c r="H1747">
        <f>Table13[[#This Row],[budget]]-Table13[[#This Row],[gross]]</f>
        <v>9530189</v>
      </c>
      <c r="I1747">
        <v>0</v>
      </c>
      <c r="J1747">
        <f>0.00001*Table13[[#This Row],[budget]]</f>
        <v>220.00000000000003</v>
      </c>
      <c r="K1747" s="1">
        <f>0</f>
        <v>0</v>
      </c>
    </row>
    <row r="1748" spans="1:11" x14ac:dyDescent="0.35">
      <c r="A1748">
        <v>13650738</v>
      </c>
      <c r="B1748" t="s">
        <v>10403</v>
      </c>
      <c r="C1748">
        <v>61360</v>
      </c>
      <c r="D1748">
        <v>129</v>
      </c>
      <c r="E1748" t="s">
        <v>37</v>
      </c>
      <c r="F1748">
        <v>20000000</v>
      </c>
      <c r="G1748">
        <v>6.6</v>
      </c>
      <c r="H1748">
        <f>Table13[[#This Row],[budget]]-Table13[[#This Row],[gross]]</f>
        <v>6349262</v>
      </c>
      <c r="I1748">
        <v>25000</v>
      </c>
      <c r="J1748">
        <f>0.00001*Table13[[#This Row],[budget]]</f>
        <v>200.00000000000003</v>
      </c>
      <c r="K1748" s="1">
        <f>0</f>
        <v>0</v>
      </c>
    </row>
    <row r="1749" spans="1:11" x14ac:dyDescent="0.35">
      <c r="A1749">
        <v>76400000</v>
      </c>
      <c r="B1749" t="s">
        <v>10764</v>
      </c>
      <c r="C1749">
        <v>58743</v>
      </c>
      <c r="D1749">
        <v>192</v>
      </c>
      <c r="E1749" t="s">
        <v>37</v>
      </c>
      <c r="F1749">
        <v>17000000</v>
      </c>
      <c r="G1749">
        <v>6.6</v>
      </c>
      <c r="H1749">
        <f>Table13[[#This Row],[budget]]-Table13[[#This Row],[gross]]</f>
        <v>-59400000</v>
      </c>
      <c r="I1749">
        <v>0</v>
      </c>
      <c r="J1749">
        <f>0.00001*Table13[[#This Row],[budget]]</f>
        <v>170</v>
      </c>
      <c r="K1749" s="1">
        <f>0</f>
        <v>0</v>
      </c>
    </row>
    <row r="1750" spans="1:11" x14ac:dyDescent="0.35">
      <c r="A1750">
        <v>52691009</v>
      </c>
      <c r="B1750" t="s">
        <v>10800</v>
      </c>
      <c r="C1750">
        <v>18727</v>
      </c>
      <c r="D1750">
        <v>45</v>
      </c>
      <c r="E1750" t="s">
        <v>37</v>
      </c>
      <c r="F1750">
        <v>21000000</v>
      </c>
      <c r="G1750">
        <v>6.6</v>
      </c>
      <c r="H1750">
        <f>Table13[[#This Row],[budget]]-Table13[[#This Row],[gross]]</f>
        <v>-31691009</v>
      </c>
      <c r="I1750">
        <v>0</v>
      </c>
      <c r="J1750">
        <f>0.00001*Table13[[#This Row],[budget]]</f>
        <v>210.00000000000003</v>
      </c>
      <c r="K1750" s="1">
        <f>0</f>
        <v>0</v>
      </c>
    </row>
    <row r="1751" spans="1:11" x14ac:dyDescent="0.35">
      <c r="A1751">
        <v>4839383</v>
      </c>
      <c r="B1751" t="s">
        <v>11429</v>
      </c>
      <c r="C1751">
        <v>21613</v>
      </c>
      <c r="D1751">
        <v>148</v>
      </c>
      <c r="E1751" t="s">
        <v>37</v>
      </c>
      <c r="F1751">
        <v>16000000</v>
      </c>
      <c r="G1751">
        <v>6.6</v>
      </c>
      <c r="H1751">
        <f>Table13[[#This Row],[budget]]-Table13[[#This Row],[gross]]</f>
        <v>11160617</v>
      </c>
      <c r="I1751">
        <v>762</v>
      </c>
      <c r="J1751">
        <f>0.00001*Table13[[#This Row],[budget]]</f>
        <v>160</v>
      </c>
      <c r="K1751" s="1">
        <f>0</f>
        <v>0</v>
      </c>
    </row>
    <row r="1752" spans="1:11" x14ac:dyDescent="0.35">
      <c r="A1752">
        <v>1984743</v>
      </c>
      <c r="B1752" t="s">
        <v>11451</v>
      </c>
      <c r="C1752">
        <v>20616</v>
      </c>
      <c r="D1752">
        <v>70</v>
      </c>
      <c r="E1752" t="s">
        <v>37</v>
      </c>
      <c r="F1752">
        <v>16000000</v>
      </c>
      <c r="G1752">
        <v>6.6</v>
      </c>
      <c r="H1752">
        <f>Table13[[#This Row],[budget]]-Table13[[#This Row],[gross]]</f>
        <v>14015257</v>
      </c>
      <c r="I1752">
        <v>0</v>
      </c>
      <c r="J1752">
        <f>0.00001*Table13[[#This Row],[budget]]</f>
        <v>160</v>
      </c>
      <c r="K1752" s="1">
        <f>0</f>
        <v>0</v>
      </c>
    </row>
    <row r="1753" spans="1:11" x14ac:dyDescent="0.35">
      <c r="A1753">
        <v>2428883</v>
      </c>
      <c r="B1753" t="s">
        <v>11485</v>
      </c>
      <c r="C1753">
        <v>21370</v>
      </c>
      <c r="D1753">
        <v>132</v>
      </c>
      <c r="E1753" t="s">
        <v>37</v>
      </c>
      <c r="F1753">
        <v>16000000</v>
      </c>
      <c r="G1753">
        <v>6.6</v>
      </c>
      <c r="H1753">
        <f>Table13[[#This Row],[budget]]-Table13[[#This Row],[gross]]</f>
        <v>13571117</v>
      </c>
      <c r="I1753">
        <v>0</v>
      </c>
      <c r="J1753">
        <f>0.00001*Table13[[#This Row],[budget]]</f>
        <v>160</v>
      </c>
      <c r="K1753" s="1">
        <f>0</f>
        <v>0</v>
      </c>
    </row>
    <row r="1754" spans="1:11" x14ac:dyDescent="0.35">
      <c r="A1754">
        <v>101978840</v>
      </c>
      <c r="B1754" t="s">
        <v>11578</v>
      </c>
      <c r="C1754">
        <v>77724</v>
      </c>
      <c r="D1754">
        <v>162</v>
      </c>
      <c r="E1754" t="s">
        <v>37</v>
      </c>
      <c r="F1754">
        <v>15000000</v>
      </c>
      <c r="G1754">
        <v>6.6</v>
      </c>
      <c r="H1754">
        <f>Table13[[#This Row],[budget]]-Table13[[#This Row],[gross]]</f>
        <v>-86978840</v>
      </c>
      <c r="I1754">
        <v>26000</v>
      </c>
      <c r="J1754">
        <f>0.00001*Table13[[#This Row],[budget]]</f>
        <v>150</v>
      </c>
      <c r="K1754" s="1">
        <f>0</f>
        <v>0</v>
      </c>
    </row>
    <row r="1755" spans="1:11" x14ac:dyDescent="0.35">
      <c r="A1755">
        <v>32721635</v>
      </c>
      <c r="B1755" t="s">
        <v>11671</v>
      </c>
      <c r="C1755">
        <v>67822</v>
      </c>
      <c r="D1755">
        <v>279</v>
      </c>
      <c r="E1755" t="s">
        <v>37</v>
      </c>
      <c r="F1755">
        <v>15000000</v>
      </c>
      <c r="G1755">
        <v>6.6</v>
      </c>
      <c r="H1755">
        <f>Table13[[#This Row],[budget]]-Table13[[#This Row],[gross]]</f>
        <v>-17721635</v>
      </c>
      <c r="I1755">
        <v>0</v>
      </c>
      <c r="J1755">
        <f>0.00001*Table13[[#This Row],[budget]]</f>
        <v>150</v>
      </c>
      <c r="K1755" s="1">
        <f>0</f>
        <v>0</v>
      </c>
    </row>
    <row r="1756" spans="1:11" x14ac:dyDescent="0.35">
      <c r="A1756">
        <v>13337299</v>
      </c>
      <c r="B1756" t="s">
        <v>11870</v>
      </c>
      <c r="C1756">
        <v>9649</v>
      </c>
      <c r="D1756">
        <v>226</v>
      </c>
      <c r="E1756" t="s">
        <v>37</v>
      </c>
      <c r="F1756">
        <v>20000000</v>
      </c>
      <c r="G1756">
        <v>6.6</v>
      </c>
      <c r="H1756">
        <f>Table13[[#This Row],[budget]]-Table13[[#This Row],[gross]]</f>
        <v>6662701</v>
      </c>
      <c r="I1756">
        <v>1000</v>
      </c>
      <c r="J1756">
        <f>0.00001*Table13[[#This Row],[budget]]</f>
        <v>200.00000000000003</v>
      </c>
      <c r="K1756" s="1">
        <f>0</f>
        <v>0</v>
      </c>
    </row>
    <row r="1757" spans="1:11" x14ac:dyDescent="0.35">
      <c r="A1757">
        <v>9059588</v>
      </c>
      <c r="B1757" t="s">
        <v>11910</v>
      </c>
      <c r="C1757">
        <v>17261</v>
      </c>
      <c r="D1757">
        <v>125</v>
      </c>
      <c r="E1757" t="s">
        <v>37</v>
      </c>
      <c r="F1757">
        <v>15000000</v>
      </c>
      <c r="G1757">
        <v>6.6</v>
      </c>
      <c r="H1757">
        <f>Table13[[#This Row],[budget]]-Table13[[#This Row],[gross]]</f>
        <v>5940412</v>
      </c>
      <c r="I1757">
        <v>455</v>
      </c>
      <c r="J1757">
        <f>0.00001*Table13[[#This Row],[budget]]</f>
        <v>150</v>
      </c>
      <c r="K1757" s="1">
        <f>0</f>
        <v>0</v>
      </c>
    </row>
    <row r="1758" spans="1:11" x14ac:dyDescent="0.35">
      <c r="A1758">
        <v>7556708</v>
      </c>
      <c r="B1758" t="s">
        <v>11955</v>
      </c>
      <c r="C1758">
        <v>30284</v>
      </c>
      <c r="D1758">
        <v>102</v>
      </c>
      <c r="E1758" t="s">
        <v>37</v>
      </c>
      <c r="F1758">
        <v>15000000</v>
      </c>
      <c r="G1758">
        <v>6.6</v>
      </c>
      <c r="H1758">
        <f>Table13[[#This Row],[budget]]-Table13[[#This Row],[gross]]</f>
        <v>7443292</v>
      </c>
      <c r="I1758">
        <v>10000</v>
      </c>
      <c r="J1758">
        <f>0.00001*Table13[[#This Row],[budget]]</f>
        <v>150</v>
      </c>
      <c r="K1758" s="1">
        <f>0</f>
        <v>0</v>
      </c>
    </row>
    <row r="1759" spans="1:11" x14ac:dyDescent="0.35">
      <c r="A1759">
        <v>25571351</v>
      </c>
      <c r="B1759" t="s">
        <v>12141</v>
      </c>
      <c r="C1759">
        <v>3135</v>
      </c>
      <c r="D1759">
        <v>78</v>
      </c>
      <c r="E1759" t="s">
        <v>37</v>
      </c>
      <c r="F1759">
        <v>14000000</v>
      </c>
      <c r="G1759">
        <v>6.6</v>
      </c>
      <c r="H1759">
        <f>Table13[[#This Row],[budget]]-Table13[[#This Row],[gross]]</f>
        <v>-11571351</v>
      </c>
      <c r="I1759">
        <v>184</v>
      </c>
      <c r="J1759">
        <f>0.00001*Table13[[#This Row],[budget]]</f>
        <v>140</v>
      </c>
      <c r="K1759" s="1">
        <f>0</f>
        <v>0</v>
      </c>
    </row>
    <row r="1760" spans="1:11" x14ac:dyDescent="0.35">
      <c r="A1760">
        <v>4741987</v>
      </c>
      <c r="B1760" t="s">
        <v>12222</v>
      </c>
      <c r="C1760">
        <v>6782</v>
      </c>
      <c r="D1760">
        <v>114</v>
      </c>
      <c r="E1760" t="s">
        <v>37</v>
      </c>
      <c r="F1760">
        <v>14000000</v>
      </c>
      <c r="G1760">
        <v>6.6</v>
      </c>
      <c r="H1760">
        <f>Table13[[#This Row],[budget]]-Table13[[#This Row],[gross]]</f>
        <v>9258013</v>
      </c>
      <c r="I1760">
        <v>860</v>
      </c>
      <c r="J1760">
        <f>0.00001*Table13[[#This Row],[budget]]</f>
        <v>140</v>
      </c>
      <c r="K1760" s="1">
        <f>0</f>
        <v>0</v>
      </c>
    </row>
    <row r="1761" spans="1:11" x14ac:dyDescent="0.35">
      <c r="A1761">
        <v>1024175</v>
      </c>
      <c r="B1761" t="s">
        <v>12536</v>
      </c>
      <c r="C1761">
        <v>82331</v>
      </c>
      <c r="D1761">
        <v>297</v>
      </c>
      <c r="E1761" t="s">
        <v>37</v>
      </c>
      <c r="F1761">
        <v>13000000</v>
      </c>
      <c r="G1761">
        <v>6.6</v>
      </c>
      <c r="H1761">
        <f>Table13[[#This Row],[budget]]-Table13[[#This Row],[gross]]</f>
        <v>11975825</v>
      </c>
      <c r="I1761">
        <v>18000</v>
      </c>
      <c r="J1761">
        <f>0.00001*Table13[[#This Row],[budget]]</f>
        <v>130</v>
      </c>
      <c r="K1761" s="1">
        <f>0</f>
        <v>0</v>
      </c>
    </row>
    <row r="1762" spans="1:11" x14ac:dyDescent="0.35">
      <c r="A1762">
        <v>2035566</v>
      </c>
      <c r="B1762" t="s">
        <v>12559</v>
      </c>
      <c r="C1762">
        <v>77305</v>
      </c>
      <c r="D1762">
        <v>162</v>
      </c>
      <c r="E1762" t="s">
        <v>37</v>
      </c>
      <c r="F1762">
        <v>13000000</v>
      </c>
      <c r="G1762">
        <v>6.6</v>
      </c>
      <c r="H1762">
        <f>Table13[[#This Row],[budget]]-Table13[[#This Row],[gross]]</f>
        <v>10964434</v>
      </c>
      <c r="I1762">
        <v>11000</v>
      </c>
      <c r="J1762">
        <f>0.00001*Table13[[#This Row],[budget]]</f>
        <v>130</v>
      </c>
      <c r="K1762" s="1">
        <f>0</f>
        <v>0</v>
      </c>
    </row>
    <row r="1763" spans="1:11" x14ac:dyDescent="0.35">
      <c r="A1763">
        <v>1227324</v>
      </c>
      <c r="B1763" t="s">
        <v>12610</v>
      </c>
      <c r="C1763">
        <v>6921</v>
      </c>
      <c r="D1763">
        <v>48</v>
      </c>
      <c r="E1763" t="s">
        <v>37</v>
      </c>
      <c r="F1763">
        <v>12500000</v>
      </c>
      <c r="G1763">
        <v>6.6</v>
      </c>
      <c r="H1763">
        <f>Table13[[#This Row],[budget]]-Table13[[#This Row],[gross]]</f>
        <v>11272676</v>
      </c>
      <c r="I1763">
        <v>344</v>
      </c>
      <c r="J1763">
        <f>0.00001*Table13[[#This Row],[budget]]</f>
        <v>125.00000000000001</v>
      </c>
      <c r="K1763" s="1">
        <f>0</f>
        <v>0</v>
      </c>
    </row>
    <row r="1764" spans="1:11" x14ac:dyDescent="0.35">
      <c r="A1764">
        <v>91547205</v>
      </c>
      <c r="B1764" t="s">
        <v>12662</v>
      </c>
      <c r="C1764">
        <v>34579</v>
      </c>
      <c r="D1764">
        <v>62</v>
      </c>
      <c r="E1764" t="s">
        <v>37</v>
      </c>
      <c r="F1764">
        <v>12000000</v>
      </c>
      <c r="G1764">
        <v>6.6</v>
      </c>
      <c r="H1764">
        <f>Table13[[#This Row],[budget]]-Table13[[#This Row],[gross]]</f>
        <v>-79547205</v>
      </c>
      <c r="I1764">
        <v>0</v>
      </c>
      <c r="J1764">
        <f>0.00001*Table13[[#This Row],[budget]]</f>
        <v>120.00000000000001</v>
      </c>
      <c r="K1764" s="1">
        <f>0</f>
        <v>0</v>
      </c>
    </row>
    <row r="1765" spans="1:11" x14ac:dyDescent="0.35">
      <c r="A1765">
        <v>38087366</v>
      </c>
      <c r="B1765" t="s">
        <v>12704</v>
      </c>
      <c r="C1765">
        <v>113918</v>
      </c>
      <c r="D1765">
        <v>165</v>
      </c>
      <c r="E1765" t="s">
        <v>37</v>
      </c>
      <c r="F1765">
        <v>12000000</v>
      </c>
      <c r="G1765">
        <v>6.6</v>
      </c>
      <c r="H1765">
        <f>Table13[[#This Row],[budget]]-Table13[[#This Row],[gross]]</f>
        <v>-26087366</v>
      </c>
      <c r="I1765">
        <v>0</v>
      </c>
      <c r="J1765">
        <f>0.00001*Table13[[#This Row],[budget]]</f>
        <v>120.00000000000001</v>
      </c>
      <c r="K1765" s="1">
        <f>0</f>
        <v>0</v>
      </c>
    </row>
    <row r="1766" spans="1:11" x14ac:dyDescent="0.35">
      <c r="A1766">
        <v>30400000</v>
      </c>
      <c r="B1766" t="s">
        <v>12712</v>
      </c>
      <c r="C1766">
        <v>9503</v>
      </c>
      <c r="D1766">
        <v>68</v>
      </c>
      <c r="E1766" t="s">
        <v>37</v>
      </c>
      <c r="F1766">
        <v>12000000</v>
      </c>
      <c r="G1766">
        <v>6.6</v>
      </c>
      <c r="H1766">
        <f>Table13[[#This Row],[budget]]-Table13[[#This Row],[gross]]</f>
        <v>-18400000</v>
      </c>
      <c r="I1766">
        <v>0</v>
      </c>
      <c r="J1766">
        <f>0.00001*Table13[[#This Row],[budget]]</f>
        <v>120.00000000000001</v>
      </c>
      <c r="K1766" s="1">
        <f>0</f>
        <v>0</v>
      </c>
    </row>
    <row r="1767" spans="1:11" x14ac:dyDescent="0.35">
      <c r="A1767">
        <v>12902790</v>
      </c>
      <c r="B1767" t="s">
        <v>12821</v>
      </c>
      <c r="C1767">
        <v>4052</v>
      </c>
      <c r="D1767">
        <v>88</v>
      </c>
      <c r="E1767" t="s">
        <v>37</v>
      </c>
      <c r="F1767">
        <v>12000000</v>
      </c>
      <c r="G1767">
        <v>6.6</v>
      </c>
      <c r="H1767">
        <f>Table13[[#This Row],[budget]]-Table13[[#This Row],[gross]]</f>
        <v>-902790</v>
      </c>
      <c r="I1767">
        <v>242</v>
      </c>
      <c r="J1767">
        <f>0.00001*Table13[[#This Row],[budget]]</f>
        <v>120.00000000000001</v>
      </c>
      <c r="K1767" s="1">
        <f>0</f>
        <v>0</v>
      </c>
    </row>
    <row r="1768" spans="1:11" x14ac:dyDescent="0.35">
      <c r="A1768">
        <v>7918283</v>
      </c>
      <c r="B1768" t="s">
        <v>12844</v>
      </c>
      <c r="C1768">
        <v>41574</v>
      </c>
      <c r="D1768">
        <v>145</v>
      </c>
      <c r="E1768" t="s">
        <v>37</v>
      </c>
      <c r="F1768">
        <v>12000000</v>
      </c>
      <c r="G1768">
        <v>6.6</v>
      </c>
      <c r="H1768">
        <f>Table13[[#This Row],[budget]]-Table13[[#This Row],[gross]]</f>
        <v>4081717</v>
      </c>
      <c r="I1768">
        <v>0</v>
      </c>
      <c r="J1768">
        <f>0.00001*Table13[[#This Row],[budget]]</f>
        <v>120.00000000000001</v>
      </c>
      <c r="K1768" s="1">
        <f>0</f>
        <v>0</v>
      </c>
    </row>
    <row r="1769" spans="1:11" x14ac:dyDescent="0.35">
      <c r="A1769">
        <v>57469179</v>
      </c>
      <c r="B1769" t="s">
        <v>13000</v>
      </c>
      <c r="C1769">
        <v>63855</v>
      </c>
      <c r="D1769">
        <v>248</v>
      </c>
      <c r="E1769" t="s">
        <v>37</v>
      </c>
      <c r="F1769">
        <v>11500000</v>
      </c>
      <c r="G1769">
        <v>6.6</v>
      </c>
      <c r="H1769">
        <f>Table13[[#This Row],[budget]]-Table13[[#This Row],[gross]]</f>
        <v>-45969179</v>
      </c>
      <c r="I1769">
        <v>0</v>
      </c>
      <c r="J1769">
        <f>0.00001*Table13[[#This Row],[budget]]</f>
        <v>115.00000000000001</v>
      </c>
      <c r="K1769" s="1">
        <f>0</f>
        <v>0</v>
      </c>
    </row>
    <row r="1770" spans="1:11" x14ac:dyDescent="0.35">
      <c r="A1770">
        <v>33071558</v>
      </c>
      <c r="B1770" t="s">
        <v>13395</v>
      </c>
      <c r="C1770">
        <v>22369</v>
      </c>
      <c r="D1770">
        <v>100</v>
      </c>
      <c r="E1770" t="s">
        <v>37</v>
      </c>
      <c r="F1770">
        <v>10000000</v>
      </c>
      <c r="G1770">
        <v>6.6</v>
      </c>
      <c r="H1770">
        <f>Table13[[#This Row],[budget]]-Table13[[#This Row],[gross]]</f>
        <v>-23071558</v>
      </c>
      <c r="I1770">
        <v>21000</v>
      </c>
      <c r="J1770">
        <f>0.00001*Table13[[#This Row],[budget]]</f>
        <v>100.00000000000001</v>
      </c>
      <c r="K1770" s="1">
        <f>0</f>
        <v>0</v>
      </c>
    </row>
    <row r="1771" spans="1:11" x14ac:dyDescent="0.35">
      <c r="A1771">
        <v>21569041</v>
      </c>
      <c r="B1771" t="s">
        <v>13547</v>
      </c>
      <c r="C1771">
        <v>8058</v>
      </c>
      <c r="D1771">
        <v>57</v>
      </c>
      <c r="E1771" t="s">
        <v>37</v>
      </c>
      <c r="F1771">
        <v>9000000</v>
      </c>
      <c r="G1771">
        <v>6.6</v>
      </c>
      <c r="H1771">
        <f>Table13[[#This Row],[budget]]-Table13[[#This Row],[gross]]</f>
        <v>-12569041</v>
      </c>
      <c r="I1771">
        <v>0</v>
      </c>
      <c r="J1771">
        <f>0.00001*Table13[[#This Row],[budget]]</f>
        <v>90.000000000000014</v>
      </c>
      <c r="K1771" s="1">
        <f>0</f>
        <v>0</v>
      </c>
    </row>
    <row r="1772" spans="1:11" x14ac:dyDescent="0.35">
      <c r="A1772">
        <v>3275585</v>
      </c>
      <c r="B1772" t="s">
        <v>13578</v>
      </c>
      <c r="C1772">
        <v>10735</v>
      </c>
      <c r="D1772">
        <v>88</v>
      </c>
      <c r="E1772" t="s">
        <v>37</v>
      </c>
      <c r="F1772">
        <v>11500000</v>
      </c>
      <c r="G1772">
        <v>6.6</v>
      </c>
      <c r="H1772">
        <f>Table13[[#This Row],[budget]]-Table13[[#This Row],[gross]]</f>
        <v>8224415</v>
      </c>
      <c r="I1772">
        <v>561</v>
      </c>
      <c r="J1772">
        <f>0.00001*Table13[[#This Row],[budget]]</f>
        <v>115.00000000000001</v>
      </c>
      <c r="K1772" s="1">
        <f>0</f>
        <v>0</v>
      </c>
    </row>
    <row r="1773" spans="1:11" x14ac:dyDescent="0.35">
      <c r="A1773">
        <v>3093491</v>
      </c>
      <c r="B1773" t="s">
        <v>13690</v>
      </c>
      <c r="C1773">
        <v>8307</v>
      </c>
      <c r="D1773">
        <v>37</v>
      </c>
      <c r="E1773" t="s">
        <v>37</v>
      </c>
      <c r="F1773">
        <v>5000000</v>
      </c>
      <c r="G1773">
        <v>6.6</v>
      </c>
      <c r="H1773">
        <f>Table13[[#This Row],[budget]]-Table13[[#This Row],[gross]]</f>
        <v>1906509</v>
      </c>
      <c r="I1773">
        <v>5000</v>
      </c>
      <c r="J1773">
        <f>0.00001*Table13[[#This Row],[budget]]</f>
        <v>50.000000000000007</v>
      </c>
      <c r="K1773" s="1">
        <f>0</f>
        <v>0</v>
      </c>
    </row>
    <row r="1774" spans="1:11" x14ac:dyDescent="0.35">
      <c r="A1774">
        <v>136432</v>
      </c>
      <c r="B1774" t="s">
        <v>13708</v>
      </c>
      <c r="C1774">
        <v>31890</v>
      </c>
      <c r="D1774">
        <v>194</v>
      </c>
      <c r="E1774" t="s">
        <v>37</v>
      </c>
      <c r="F1774">
        <v>5000000</v>
      </c>
      <c r="G1774">
        <v>6.6</v>
      </c>
      <c r="H1774">
        <f>Table13[[#This Row],[budget]]-Table13[[#This Row],[gross]]</f>
        <v>4863568</v>
      </c>
      <c r="I1774">
        <v>0</v>
      </c>
      <c r="J1774">
        <f>0.00001*Table13[[#This Row],[budget]]</f>
        <v>50.000000000000007</v>
      </c>
      <c r="K1774" s="1">
        <f>0</f>
        <v>0</v>
      </c>
    </row>
    <row r="1775" spans="1:11" x14ac:dyDescent="0.35">
      <c r="A1775">
        <v>3571735</v>
      </c>
      <c r="B1775" t="s">
        <v>13810</v>
      </c>
      <c r="C1775">
        <v>39260</v>
      </c>
      <c r="D1775">
        <v>129</v>
      </c>
      <c r="E1775" t="s">
        <v>37</v>
      </c>
      <c r="F1775">
        <v>10000000</v>
      </c>
      <c r="G1775">
        <v>6.6</v>
      </c>
      <c r="H1775">
        <f>Table13[[#This Row],[budget]]-Table13[[#This Row],[gross]]</f>
        <v>6428265</v>
      </c>
      <c r="I1775">
        <v>0</v>
      </c>
      <c r="J1775">
        <f>0.00001*Table13[[#This Row],[budget]]</f>
        <v>100.00000000000001</v>
      </c>
      <c r="K1775" s="1">
        <f>0</f>
        <v>0</v>
      </c>
    </row>
    <row r="1776" spans="1:11" x14ac:dyDescent="0.35">
      <c r="A1776">
        <v>13751</v>
      </c>
      <c r="B1776" t="s">
        <v>13919</v>
      </c>
      <c r="C1776">
        <v>813</v>
      </c>
      <c r="D1776">
        <v>6</v>
      </c>
      <c r="E1776" t="s">
        <v>37</v>
      </c>
      <c r="F1776">
        <v>11400000</v>
      </c>
      <c r="G1776">
        <v>6.6</v>
      </c>
      <c r="H1776">
        <f>Table13[[#This Row],[budget]]-Table13[[#This Row],[gross]]</f>
        <v>11386249</v>
      </c>
      <c r="I1776">
        <v>135</v>
      </c>
      <c r="J1776">
        <f>0.00001*Table13[[#This Row],[budget]]</f>
        <v>114.00000000000001</v>
      </c>
      <c r="K1776" s="1">
        <f>0</f>
        <v>0</v>
      </c>
    </row>
    <row r="1777" spans="1:11" x14ac:dyDescent="0.35">
      <c r="A1777">
        <v>1789892</v>
      </c>
      <c r="B1777" t="s">
        <v>14157</v>
      </c>
      <c r="C1777">
        <v>9494</v>
      </c>
      <c r="D1777">
        <v>109</v>
      </c>
      <c r="E1777" t="s">
        <v>37</v>
      </c>
      <c r="F1777">
        <v>8000000</v>
      </c>
      <c r="G1777">
        <v>6.6</v>
      </c>
      <c r="H1777">
        <f>Table13[[#This Row],[budget]]-Table13[[#This Row],[gross]]</f>
        <v>6210108</v>
      </c>
      <c r="I1777">
        <v>515</v>
      </c>
      <c r="J1777">
        <f>0.00001*Table13[[#This Row],[budget]]</f>
        <v>80</v>
      </c>
      <c r="K1777" s="1">
        <f>0</f>
        <v>0</v>
      </c>
    </row>
    <row r="1778" spans="1:11" x14ac:dyDescent="0.35">
      <c r="A1778">
        <v>23106</v>
      </c>
      <c r="B1778" t="s">
        <v>14230</v>
      </c>
      <c r="C1778">
        <v>9003</v>
      </c>
      <c r="D1778">
        <v>58</v>
      </c>
      <c r="E1778" t="s">
        <v>37</v>
      </c>
      <c r="F1778">
        <v>50000000</v>
      </c>
      <c r="G1778">
        <v>6.6</v>
      </c>
      <c r="H1778">
        <f>Table13[[#This Row],[budget]]-Table13[[#This Row],[gross]]</f>
        <v>49976894</v>
      </c>
      <c r="I1778">
        <v>532</v>
      </c>
      <c r="J1778">
        <f>0.00001*Table13[[#This Row],[budget]]</f>
        <v>500.00000000000006</v>
      </c>
      <c r="K1778" s="1">
        <f>0</f>
        <v>0</v>
      </c>
    </row>
    <row r="1779" spans="1:11" x14ac:dyDescent="0.35">
      <c r="A1779">
        <v>2062066</v>
      </c>
      <c r="B1779" t="s">
        <v>14494</v>
      </c>
      <c r="C1779">
        <v>11387</v>
      </c>
      <c r="D1779">
        <v>147</v>
      </c>
      <c r="E1779" t="s">
        <v>37</v>
      </c>
      <c r="F1779">
        <v>7000000</v>
      </c>
      <c r="G1779">
        <v>6.6</v>
      </c>
      <c r="H1779">
        <f>Table13[[#This Row],[budget]]-Table13[[#This Row],[gross]]</f>
        <v>4937934</v>
      </c>
      <c r="I1779">
        <v>357</v>
      </c>
      <c r="J1779">
        <f>0.00001*Table13[[#This Row],[budget]]</f>
        <v>70</v>
      </c>
      <c r="K1779" s="1">
        <f>0</f>
        <v>0</v>
      </c>
    </row>
    <row r="1780" spans="1:11" x14ac:dyDescent="0.35">
      <c r="A1780">
        <v>2024854</v>
      </c>
      <c r="B1780" t="s">
        <v>14656</v>
      </c>
      <c r="C1780">
        <v>564</v>
      </c>
      <c r="D1780">
        <v>21</v>
      </c>
      <c r="E1780" t="s">
        <v>37</v>
      </c>
      <c r="F1780">
        <v>6500000</v>
      </c>
      <c r="G1780">
        <v>6.6</v>
      </c>
      <c r="H1780">
        <f>Table13[[#This Row],[budget]]-Table13[[#This Row],[gross]]</f>
        <v>4475146</v>
      </c>
      <c r="I1780">
        <v>19</v>
      </c>
      <c r="J1780">
        <f>0.00001*Table13[[#This Row],[budget]]</f>
        <v>65</v>
      </c>
      <c r="K1780" s="1">
        <f>0</f>
        <v>0</v>
      </c>
    </row>
    <row r="1781" spans="1:11" x14ac:dyDescent="0.35">
      <c r="A1781">
        <v>24475193</v>
      </c>
      <c r="B1781" t="s">
        <v>14972</v>
      </c>
      <c r="C1781">
        <v>190494</v>
      </c>
      <c r="D1781">
        <v>314</v>
      </c>
      <c r="E1781" t="s">
        <v>37</v>
      </c>
      <c r="F1781">
        <v>3000000</v>
      </c>
      <c r="G1781">
        <v>6.6</v>
      </c>
      <c r="H1781">
        <f>Table13[[#This Row],[budget]]-Table13[[#This Row],[gross]]</f>
        <v>-21475193</v>
      </c>
      <c r="I1781">
        <v>33000</v>
      </c>
      <c r="J1781">
        <f>0.00001*Table13[[#This Row],[budget]]</f>
        <v>30.000000000000004</v>
      </c>
      <c r="K1781" s="1">
        <f>0</f>
        <v>0</v>
      </c>
    </row>
    <row r="1782" spans="1:11" x14ac:dyDescent="0.35">
      <c r="A1782">
        <v>1056102</v>
      </c>
      <c r="B1782" t="s">
        <v>14996</v>
      </c>
      <c r="C1782">
        <v>18792</v>
      </c>
      <c r="D1782">
        <v>153</v>
      </c>
      <c r="E1782" t="s">
        <v>37</v>
      </c>
      <c r="F1782">
        <v>5000000</v>
      </c>
      <c r="G1782">
        <v>6.6</v>
      </c>
      <c r="H1782">
        <f>Table13[[#This Row],[budget]]-Table13[[#This Row],[gross]]</f>
        <v>3943898</v>
      </c>
      <c r="I1782">
        <v>1000</v>
      </c>
      <c r="J1782">
        <f>0.00001*Table13[[#This Row],[budget]]</f>
        <v>50.000000000000007</v>
      </c>
      <c r="K1782" s="1">
        <f>0</f>
        <v>0</v>
      </c>
    </row>
    <row r="1783" spans="1:11" x14ac:dyDescent="0.35">
      <c r="A1783">
        <v>83574831</v>
      </c>
      <c r="B1783" t="s">
        <v>15046</v>
      </c>
      <c r="C1783">
        <v>109214</v>
      </c>
      <c r="D1783">
        <v>269</v>
      </c>
      <c r="E1783" t="s">
        <v>37</v>
      </c>
      <c r="F1783">
        <v>5000000</v>
      </c>
      <c r="G1783">
        <v>6.6</v>
      </c>
      <c r="H1783">
        <f>Table13[[#This Row],[budget]]-Table13[[#This Row],[gross]]</f>
        <v>-78574831</v>
      </c>
      <c r="I1783">
        <v>35000</v>
      </c>
      <c r="J1783">
        <f>0.00001*Table13[[#This Row],[budget]]</f>
        <v>50.000000000000007</v>
      </c>
      <c r="K1783" s="1">
        <f>0</f>
        <v>0</v>
      </c>
    </row>
    <row r="1784" spans="1:11" x14ac:dyDescent="0.35">
      <c r="A1784">
        <v>87025093</v>
      </c>
      <c r="B1784" t="s">
        <v>15049</v>
      </c>
      <c r="C1784">
        <v>188679</v>
      </c>
      <c r="D1784">
        <v>864</v>
      </c>
      <c r="E1784" t="s">
        <v>37</v>
      </c>
      <c r="F1784">
        <v>4000000</v>
      </c>
      <c r="G1784">
        <v>6.6</v>
      </c>
      <c r="H1784">
        <f>Table13[[#This Row],[budget]]-Table13[[#This Row],[gross]]</f>
        <v>-83025093</v>
      </c>
      <c r="I1784">
        <v>0</v>
      </c>
      <c r="J1784">
        <f>0.00001*Table13[[#This Row],[budget]]</f>
        <v>40</v>
      </c>
      <c r="K1784" s="1">
        <f>0</f>
        <v>0</v>
      </c>
    </row>
    <row r="1785" spans="1:11" x14ac:dyDescent="0.35">
      <c r="A1785">
        <v>64267897</v>
      </c>
      <c r="B1785" t="s">
        <v>15059</v>
      </c>
      <c r="C1785">
        <v>67992</v>
      </c>
      <c r="D1785">
        <v>327</v>
      </c>
      <c r="E1785" t="s">
        <v>37</v>
      </c>
      <c r="F1785">
        <v>5000000</v>
      </c>
      <c r="G1785">
        <v>6.6</v>
      </c>
      <c r="H1785">
        <f>Table13[[#This Row],[budget]]-Table13[[#This Row],[gross]]</f>
        <v>-59267897</v>
      </c>
      <c r="I1785">
        <v>0</v>
      </c>
      <c r="J1785">
        <f>0.00001*Table13[[#This Row],[budget]]</f>
        <v>50.000000000000007</v>
      </c>
      <c r="K1785" s="1">
        <f>0</f>
        <v>0</v>
      </c>
    </row>
    <row r="1786" spans="1:11" x14ac:dyDescent="0.35">
      <c r="A1786">
        <v>44793200</v>
      </c>
      <c r="B1786" t="s">
        <v>15078</v>
      </c>
      <c r="C1786">
        <v>49820</v>
      </c>
      <c r="D1786">
        <v>311</v>
      </c>
      <c r="E1786" t="s">
        <v>37</v>
      </c>
      <c r="F1786">
        <v>4500000</v>
      </c>
      <c r="G1786">
        <v>6.6</v>
      </c>
      <c r="H1786">
        <f>Table13[[#This Row],[budget]]-Table13[[#This Row],[gross]]</f>
        <v>-40293200</v>
      </c>
      <c r="I1786">
        <v>0</v>
      </c>
      <c r="J1786">
        <f>0.00001*Table13[[#This Row],[budget]]</f>
        <v>45.000000000000007</v>
      </c>
      <c r="K1786" s="1">
        <f>0</f>
        <v>0</v>
      </c>
    </row>
    <row r="1787" spans="1:11" x14ac:dyDescent="0.35">
      <c r="A1787">
        <v>241437427</v>
      </c>
      <c r="B1787" t="s">
        <v>15192</v>
      </c>
      <c r="C1787">
        <v>102071</v>
      </c>
      <c r="D1787">
        <v>756</v>
      </c>
      <c r="E1787" t="s">
        <v>37</v>
      </c>
      <c r="F1787">
        <v>5000000</v>
      </c>
      <c r="G1787">
        <v>6.6</v>
      </c>
      <c r="H1787">
        <f>Table13[[#This Row],[budget]]-Table13[[#This Row],[gross]]</f>
        <v>-236437427</v>
      </c>
      <c r="I1787">
        <v>5000</v>
      </c>
      <c r="J1787">
        <f>0.00001*Table13[[#This Row],[budget]]</f>
        <v>50.000000000000007</v>
      </c>
      <c r="K1787" s="1">
        <f>0</f>
        <v>0</v>
      </c>
    </row>
    <row r="1788" spans="1:11" x14ac:dyDescent="0.35">
      <c r="A1788">
        <v>5480318</v>
      </c>
      <c r="B1788" t="s">
        <v>15290</v>
      </c>
      <c r="C1788">
        <v>9427</v>
      </c>
      <c r="D1788">
        <v>79</v>
      </c>
      <c r="E1788" t="s">
        <v>37</v>
      </c>
      <c r="F1788">
        <v>5000000</v>
      </c>
      <c r="G1788">
        <v>6.6</v>
      </c>
      <c r="H1788">
        <f>Table13[[#This Row],[budget]]-Table13[[#This Row],[gross]]</f>
        <v>-480318</v>
      </c>
      <c r="I1788">
        <v>462</v>
      </c>
      <c r="J1788">
        <f>0.00001*Table13[[#This Row],[budget]]</f>
        <v>50.000000000000007</v>
      </c>
      <c r="K1788" s="1">
        <f>0</f>
        <v>0</v>
      </c>
    </row>
    <row r="1789" spans="1:11" x14ac:dyDescent="0.35">
      <c r="A1789">
        <v>1325073</v>
      </c>
      <c r="B1789" t="s">
        <v>15648</v>
      </c>
      <c r="C1789">
        <v>18762</v>
      </c>
      <c r="D1789">
        <v>91</v>
      </c>
      <c r="E1789" t="s">
        <v>37</v>
      </c>
      <c r="F1789">
        <v>4000000</v>
      </c>
      <c r="G1789">
        <v>6.6</v>
      </c>
      <c r="H1789">
        <f>Table13[[#This Row],[budget]]-Table13[[#This Row],[gross]]</f>
        <v>2674927</v>
      </c>
      <c r="I1789">
        <v>708</v>
      </c>
      <c r="J1789">
        <f>0.00001*Table13[[#This Row],[budget]]</f>
        <v>40</v>
      </c>
      <c r="K1789" s="1">
        <f>0</f>
        <v>0</v>
      </c>
    </row>
    <row r="1790" spans="1:11" x14ac:dyDescent="0.35">
      <c r="A1790">
        <v>302204</v>
      </c>
      <c r="B1790" t="s">
        <v>15681</v>
      </c>
      <c r="C1790">
        <v>6705</v>
      </c>
      <c r="D1790">
        <v>53</v>
      </c>
      <c r="E1790" t="s">
        <v>37</v>
      </c>
      <c r="F1790">
        <v>3000000</v>
      </c>
      <c r="G1790">
        <v>6.6</v>
      </c>
      <c r="H1790">
        <f>Table13[[#This Row],[budget]]-Table13[[#This Row],[gross]]</f>
        <v>2697796</v>
      </c>
      <c r="I1790">
        <v>167</v>
      </c>
      <c r="J1790">
        <f>0.00001*Table13[[#This Row],[budget]]</f>
        <v>30.000000000000004</v>
      </c>
      <c r="K1790" s="1">
        <f>0</f>
        <v>0</v>
      </c>
    </row>
    <row r="1791" spans="1:11" x14ac:dyDescent="0.35">
      <c r="A1791">
        <v>38168022</v>
      </c>
      <c r="B1791" t="s">
        <v>15943</v>
      </c>
      <c r="C1791">
        <v>4687</v>
      </c>
      <c r="D1791">
        <v>83</v>
      </c>
      <c r="E1791" t="s">
        <v>37</v>
      </c>
      <c r="F1791">
        <v>3000000</v>
      </c>
      <c r="G1791">
        <v>6.6</v>
      </c>
      <c r="H1791">
        <f>Table13[[#This Row],[budget]]-Table13[[#This Row],[gross]]</f>
        <v>-35168022</v>
      </c>
      <c r="I1791">
        <v>290</v>
      </c>
      <c r="J1791">
        <f>0.00001*Table13[[#This Row],[budget]]</f>
        <v>30.000000000000004</v>
      </c>
      <c r="K1791" s="1">
        <f>0</f>
        <v>0</v>
      </c>
    </row>
    <row r="1792" spans="1:11" x14ac:dyDescent="0.35">
      <c r="A1792">
        <v>2223990</v>
      </c>
      <c r="B1792" t="s">
        <v>16085</v>
      </c>
      <c r="C1792">
        <v>761</v>
      </c>
      <c r="D1792">
        <v>14</v>
      </c>
      <c r="E1792" t="s">
        <v>37</v>
      </c>
      <c r="F1792">
        <v>3000000</v>
      </c>
      <c r="G1792">
        <v>6.6</v>
      </c>
      <c r="H1792">
        <f>Table13[[#This Row],[budget]]-Table13[[#This Row],[gross]]</f>
        <v>776010</v>
      </c>
      <c r="I1792">
        <v>26</v>
      </c>
      <c r="J1792">
        <f>0.00001*Table13[[#This Row],[budget]]</f>
        <v>30.000000000000004</v>
      </c>
      <c r="K1792" s="1">
        <f>0</f>
        <v>0</v>
      </c>
    </row>
    <row r="1793" spans="1:11" x14ac:dyDescent="0.35">
      <c r="A1793">
        <v>12667</v>
      </c>
      <c r="B1793" t="s">
        <v>16579</v>
      </c>
      <c r="C1793">
        <v>19336</v>
      </c>
      <c r="D1793">
        <v>90</v>
      </c>
      <c r="E1793" t="s">
        <v>37</v>
      </c>
      <c r="F1793">
        <v>14000</v>
      </c>
      <c r="G1793">
        <v>6.6</v>
      </c>
      <c r="H1793">
        <f>Table13[[#This Row],[budget]]-Table13[[#This Row],[gross]]</f>
        <v>1333</v>
      </c>
      <c r="I1793">
        <v>0</v>
      </c>
      <c r="J1793">
        <f>0.00001*Table13[[#This Row],[budget]]</f>
        <v>0.14000000000000001</v>
      </c>
      <c r="K1793" s="1">
        <f>0</f>
        <v>0</v>
      </c>
    </row>
    <row r="1794" spans="1:11" x14ac:dyDescent="0.35">
      <c r="A1794">
        <v>198407</v>
      </c>
      <c r="B1794" t="s">
        <v>16583</v>
      </c>
      <c r="C1794">
        <v>10282</v>
      </c>
      <c r="D1794">
        <v>78</v>
      </c>
      <c r="E1794" t="s">
        <v>37</v>
      </c>
      <c r="F1794">
        <v>2000000</v>
      </c>
      <c r="G1794">
        <v>6.6</v>
      </c>
      <c r="H1794">
        <f>Table13[[#This Row],[budget]]-Table13[[#This Row],[gross]]</f>
        <v>1801593</v>
      </c>
      <c r="I1794">
        <v>474</v>
      </c>
      <c r="J1794">
        <f>0.00001*Table13[[#This Row],[budget]]</f>
        <v>20</v>
      </c>
      <c r="K1794" s="1">
        <f>0</f>
        <v>0</v>
      </c>
    </row>
    <row r="1795" spans="1:11" x14ac:dyDescent="0.35">
      <c r="A1795">
        <v>36830</v>
      </c>
      <c r="B1795" t="s">
        <v>16876</v>
      </c>
      <c r="C1795">
        <v>3291</v>
      </c>
      <c r="D1795">
        <v>63</v>
      </c>
      <c r="E1795" t="s">
        <v>37</v>
      </c>
      <c r="F1795">
        <v>1400000</v>
      </c>
      <c r="G1795">
        <v>6.6</v>
      </c>
      <c r="H1795">
        <f>Table13[[#This Row],[budget]]-Table13[[#This Row],[gross]]</f>
        <v>1363170</v>
      </c>
      <c r="I1795">
        <v>400</v>
      </c>
      <c r="J1795">
        <f>0.00001*Table13[[#This Row],[budget]]</f>
        <v>14.000000000000002</v>
      </c>
      <c r="K1795" s="1">
        <f>0</f>
        <v>0</v>
      </c>
    </row>
    <row r="1796" spans="1:11" x14ac:dyDescent="0.35">
      <c r="A1796">
        <v>2199853</v>
      </c>
      <c r="B1796" t="s">
        <v>16942</v>
      </c>
      <c r="C1796">
        <v>19986</v>
      </c>
      <c r="D1796">
        <v>186</v>
      </c>
      <c r="E1796" t="s">
        <v>37</v>
      </c>
      <c r="F1796">
        <v>1200000</v>
      </c>
      <c r="G1796">
        <v>6.6</v>
      </c>
      <c r="H1796">
        <f>Table13[[#This Row],[budget]]-Table13[[#This Row],[gross]]</f>
        <v>-999853</v>
      </c>
      <c r="I1796">
        <v>0</v>
      </c>
      <c r="J1796">
        <f>0.00001*Table13[[#This Row],[budget]]</f>
        <v>12.000000000000002</v>
      </c>
      <c r="K1796" s="1">
        <f>0</f>
        <v>0</v>
      </c>
    </row>
    <row r="1797" spans="1:11" x14ac:dyDescent="0.35">
      <c r="A1797">
        <v>17986000</v>
      </c>
      <c r="B1797" t="s">
        <v>17040</v>
      </c>
      <c r="C1797">
        <v>22773</v>
      </c>
      <c r="D1797">
        <v>195</v>
      </c>
      <c r="E1797" t="s">
        <v>37</v>
      </c>
      <c r="F1797">
        <v>1000000</v>
      </c>
      <c r="G1797">
        <v>6.6</v>
      </c>
      <c r="H1797">
        <f>Table13[[#This Row],[budget]]-Table13[[#This Row],[gross]]</f>
        <v>-16986000</v>
      </c>
      <c r="I1797">
        <v>0</v>
      </c>
      <c r="J1797">
        <f>0.00001*Table13[[#This Row],[budget]]</f>
        <v>10</v>
      </c>
      <c r="K1797" s="1">
        <f>0</f>
        <v>0</v>
      </c>
    </row>
    <row r="1798" spans="1:11" x14ac:dyDescent="0.35">
      <c r="A1798">
        <v>47329</v>
      </c>
      <c r="B1798" t="s">
        <v>17399</v>
      </c>
      <c r="C1798">
        <v>1661</v>
      </c>
      <c r="D1798">
        <v>31</v>
      </c>
      <c r="E1798" t="s">
        <v>37</v>
      </c>
      <c r="F1798">
        <v>750000</v>
      </c>
      <c r="G1798">
        <v>6.6</v>
      </c>
      <c r="H1798">
        <f>Table13[[#This Row],[budget]]-Table13[[#This Row],[gross]]</f>
        <v>702671</v>
      </c>
      <c r="I1798">
        <v>163</v>
      </c>
      <c r="J1798">
        <f>0.00001*Table13[[#This Row],[budget]]</f>
        <v>7.5000000000000009</v>
      </c>
      <c r="K1798" s="1">
        <f>0</f>
        <v>0</v>
      </c>
    </row>
    <row r="1799" spans="1:11" x14ac:dyDescent="0.35">
      <c r="A1799">
        <v>13493</v>
      </c>
      <c r="B1799" t="s">
        <v>17453</v>
      </c>
      <c r="C1799">
        <v>531</v>
      </c>
      <c r="D1799">
        <v>19</v>
      </c>
      <c r="E1799" t="s">
        <v>37</v>
      </c>
      <c r="F1799">
        <v>600000</v>
      </c>
      <c r="G1799">
        <v>6.6</v>
      </c>
      <c r="H1799">
        <f>Table13[[#This Row],[budget]]-Table13[[#This Row],[gross]]</f>
        <v>586507</v>
      </c>
      <c r="I1799">
        <v>51</v>
      </c>
      <c r="J1799">
        <f>0.00001*Table13[[#This Row],[budget]]</f>
        <v>6.0000000000000009</v>
      </c>
      <c r="K1799" s="1">
        <f>0</f>
        <v>0</v>
      </c>
    </row>
    <row r="1800" spans="1:11" x14ac:dyDescent="0.35">
      <c r="A1800">
        <v>154077</v>
      </c>
      <c r="B1800" t="s">
        <v>17548</v>
      </c>
      <c r="C1800">
        <v>6884</v>
      </c>
      <c r="D1800">
        <v>53</v>
      </c>
      <c r="E1800" t="s">
        <v>37</v>
      </c>
      <c r="F1800">
        <v>500000</v>
      </c>
      <c r="G1800">
        <v>6.6</v>
      </c>
      <c r="H1800">
        <f>Table13[[#This Row],[budget]]-Table13[[#This Row],[gross]]</f>
        <v>345923</v>
      </c>
      <c r="I1800">
        <v>238</v>
      </c>
      <c r="J1800">
        <f>0.00001*Table13[[#This Row],[budget]]</f>
        <v>5</v>
      </c>
      <c r="K1800" s="1">
        <f>0</f>
        <v>0</v>
      </c>
    </row>
    <row r="1801" spans="1:11" x14ac:dyDescent="0.35">
      <c r="A1801">
        <v>16115878</v>
      </c>
      <c r="B1801" t="s">
        <v>17709</v>
      </c>
      <c r="C1801">
        <v>24438</v>
      </c>
      <c r="D1801">
        <v>194</v>
      </c>
      <c r="E1801" t="s">
        <v>37</v>
      </c>
      <c r="F1801">
        <v>8000000</v>
      </c>
      <c r="G1801">
        <v>6.6</v>
      </c>
      <c r="H1801">
        <f>Table13[[#This Row],[budget]]-Table13[[#This Row],[gross]]</f>
        <v>-8115878</v>
      </c>
      <c r="I1801">
        <v>0</v>
      </c>
      <c r="J1801">
        <f>0.00001*Table13[[#This Row],[budget]]</f>
        <v>80</v>
      </c>
      <c r="K1801" s="1">
        <f>0</f>
        <v>0</v>
      </c>
    </row>
    <row r="1802" spans="1:11" x14ac:dyDescent="0.35">
      <c r="A1802">
        <v>5199</v>
      </c>
      <c r="B1802" t="s">
        <v>17731</v>
      </c>
      <c r="C1802">
        <v>720</v>
      </c>
      <c r="D1802">
        <v>23</v>
      </c>
      <c r="E1802" t="s">
        <v>37</v>
      </c>
      <c r="F1802">
        <v>200000</v>
      </c>
      <c r="G1802">
        <v>6.6</v>
      </c>
      <c r="H1802">
        <f>Table13[[#This Row],[budget]]-Table13[[#This Row],[gross]]</f>
        <v>194801</v>
      </c>
      <c r="I1802">
        <v>30</v>
      </c>
      <c r="J1802">
        <f>0.00001*Table13[[#This Row],[budget]]</f>
        <v>2</v>
      </c>
      <c r="K1802" s="1">
        <f>0</f>
        <v>0</v>
      </c>
    </row>
    <row r="1803" spans="1:11" x14ac:dyDescent="0.35">
      <c r="A1803">
        <v>1050600</v>
      </c>
      <c r="B1803" t="s">
        <v>17762</v>
      </c>
      <c r="C1803">
        <v>4662</v>
      </c>
      <c r="D1803">
        <v>136</v>
      </c>
      <c r="E1803" t="s">
        <v>37</v>
      </c>
      <c r="F1803">
        <v>250000</v>
      </c>
      <c r="G1803">
        <v>6.6</v>
      </c>
      <c r="H1803">
        <f>Table13[[#This Row],[budget]]-Table13[[#This Row],[gross]]</f>
        <v>-800600</v>
      </c>
      <c r="I1803">
        <v>170</v>
      </c>
      <c r="J1803">
        <f>0.00001*Table13[[#This Row],[budget]]</f>
        <v>2.5</v>
      </c>
      <c r="K1803" s="1">
        <f>0</f>
        <v>0</v>
      </c>
    </row>
    <row r="1804" spans="1:11" x14ac:dyDescent="0.35">
      <c r="A1804">
        <v>32721635</v>
      </c>
      <c r="B1804" t="s">
        <v>11671</v>
      </c>
      <c r="C1804">
        <v>67824</v>
      </c>
      <c r="D1804">
        <v>279</v>
      </c>
      <c r="E1804" t="s">
        <v>37</v>
      </c>
      <c r="F1804">
        <v>15000000</v>
      </c>
      <c r="G1804">
        <v>6.6</v>
      </c>
      <c r="H1804">
        <f>Table13[[#This Row],[budget]]-Table13[[#This Row],[gross]]</f>
        <v>-17721635</v>
      </c>
      <c r="I1804">
        <v>0</v>
      </c>
      <c r="J1804">
        <f>0.00001*Table13[[#This Row],[budget]]</f>
        <v>150</v>
      </c>
      <c r="K1804" s="1">
        <f>0</f>
        <v>0</v>
      </c>
    </row>
    <row r="1805" spans="1:11" x14ac:dyDescent="0.35">
      <c r="A1805">
        <v>10246600</v>
      </c>
      <c r="B1805" t="s">
        <v>17978</v>
      </c>
      <c r="C1805">
        <v>6375</v>
      </c>
      <c r="D1805">
        <v>36</v>
      </c>
      <c r="E1805" t="s">
        <v>37</v>
      </c>
      <c r="F1805">
        <v>25000</v>
      </c>
      <c r="G1805">
        <v>6.6</v>
      </c>
      <c r="H1805">
        <f>Table13[[#This Row],[budget]]-Table13[[#This Row],[gross]]</f>
        <v>-10221600</v>
      </c>
      <c r="I1805">
        <v>265</v>
      </c>
      <c r="J1805">
        <f>0.00001*Table13[[#This Row],[budget]]</f>
        <v>0.25</v>
      </c>
      <c r="K1805" s="1">
        <f>0</f>
        <v>0</v>
      </c>
    </row>
    <row r="1806" spans="1:11" x14ac:dyDescent="0.35">
      <c r="B1806" t="s">
        <v>17995</v>
      </c>
      <c r="C1806">
        <v>733</v>
      </c>
      <c r="D1806">
        <v>7</v>
      </c>
      <c r="E1806" t="s">
        <v>37</v>
      </c>
      <c r="F1806">
        <v>42000</v>
      </c>
      <c r="G1806">
        <v>6.6</v>
      </c>
      <c r="H1806">
        <f>Table13[[#This Row],[budget]]-Table13[[#This Row],[gross]]</f>
        <v>42000</v>
      </c>
      <c r="I1806">
        <v>234</v>
      </c>
      <c r="J1806">
        <f>0.00001*Table13[[#This Row],[budget]]</f>
        <v>0.42000000000000004</v>
      </c>
      <c r="K1806" s="1">
        <f>0</f>
        <v>0</v>
      </c>
    </row>
    <row r="1807" spans="1:11" x14ac:dyDescent="0.35">
      <c r="A1807">
        <v>85222</v>
      </c>
      <c r="B1807" t="s">
        <v>18054</v>
      </c>
      <c r="C1807">
        <v>4285</v>
      </c>
      <c r="D1807">
        <v>84</v>
      </c>
      <c r="E1807" t="s">
        <v>37</v>
      </c>
      <c r="F1807">
        <v>1100</v>
      </c>
      <c r="G1807">
        <v>6.6</v>
      </c>
      <c r="H1807">
        <f>Table13[[#This Row],[budget]]-Table13[[#This Row],[gross]]</f>
        <v>-84122</v>
      </c>
      <c r="I1807">
        <v>456</v>
      </c>
      <c r="J1807">
        <f>0.00001*Table13[[#This Row],[budget]]</f>
        <v>1.1000000000000001E-2</v>
      </c>
      <c r="K1807" s="1">
        <f>0</f>
        <v>0</v>
      </c>
    </row>
    <row r="1808" spans="1:11" x14ac:dyDescent="0.35">
      <c r="A1808">
        <v>89289910</v>
      </c>
      <c r="B1808" t="s">
        <v>132</v>
      </c>
      <c r="C1808">
        <v>181792</v>
      </c>
      <c r="D1808">
        <v>711</v>
      </c>
      <c r="E1808" t="s">
        <v>37</v>
      </c>
      <c r="F1808">
        <v>215000000</v>
      </c>
      <c r="G1808">
        <v>6.5</v>
      </c>
      <c r="H1808">
        <f>Table13[[#This Row],[budget]]-Table13[[#This Row],[gross]]</f>
        <v>125710090</v>
      </c>
      <c r="I1808">
        <v>48000</v>
      </c>
      <c r="J1808">
        <f>0.00001*Table13[[#This Row],[budget]]</f>
        <v>2150</v>
      </c>
      <c r="K1808" s="1">
        <f>0</f>
        <v>0</v>
      </c>
    </row>
    <row r="1809" spans="1:11" x14ac:dyDescent="0.35">
      <c r="A1809">
        <v>334185206</v>
      </c>
      <c r="B1809" t="s">
        <v>251</v>
      </c>
      <c r="C1809">
        <v>306320</v>
      </c>
      <c r="D1809">
        <v>736</v>
      </c>
      <c r="E1809" t="s">
        <v>37</v>
      </c>
      <c r="F1809">
        <v>200000000</v>
      </c>
      <c r="G1809">
        <v>6.5</v>
      </c>
      <c r="H1809">
        <f>Table13[[#This Row],[budget]]-Table13[[#This Row],[gross]]</f>
        <v>-134185206</v>
      </c>
      <c r="I1809">
        <v>24000</v>
      </c>
      <c r="J1809">
        <f>0.00001*Table13[[#This Row],[budget]]</f>
        <v>2000.0000000000002</v>
      </c>
      <c r="K1809" s="1">
        <f>0</f>
        <v>0</v>
      </c>
    </row>
    <row r="1810" spans="1:11" x14ac:dyDescent="0.35">
      <c r="A1810">
        <v>198332128</v>
      </c>
      <c r="B1810" t="s">
        <v>470</v>
      </c>
      <c r="C1810">
        <v>114553</v>
      </c>
      <c r="D1810">
        <v>187</v>
      </c>
      <c r="E1810" t="s">
        <v>37</v>
      </c>
      <c r="F1810">
        <v>175000000</v>
      </c>
      <c r="G1810">
        <v>6.5</v>
      </c>
      <c r="H1810">
        <f>Table13[[#This Row],[budget]]-Table13[[#This Row],[gross]]</f>
        <v>-23332128</v>
      </c>
      <c r="I1810">
        <v>0</v>
      </c>
      <c r="J1810">
        <f>0.00001*Table13[[#This Row],[budget]]</f>
        <v>1750.0000000000002</v>
      </c>
      <c r="K1810" s="1">
        <f>0</f>
        <v>0</v>
      </c>
    </row>
    <row r="1811" spans="1:11" x14ac:dyDescent="0.35">
      <c r="A1811">
        <v>93417865</v>
      </c>
      <c r="B1811" t="s">
        <v>591</v>
      </c>
      <c r="C1811">
        <v>128306</v>
      </c>
      <c r="D1811">
        <v>497</v>
      </c>
      <c r="E1811" t="s">
        <v>37</v>
      </c>
      <c r="F1811">
        <v>190000000</v>
      </c>
      <c r="G1811">
        <v>6.5</v>
      </c>
      <c r="H1811">
        <f>Table13[[#This Row],[budget]]-Table13[[#This Row],[gross]]</f>
        <v>96582135</v>
      </c>
      <c r="I1811">
        <v>37000</v>
      </c>
      <c r="J1811">
        <f>0.00001*Table13[[#This Row],[budget]]</f>
        <v>1900.0000000000002</v>
      </c>
      <c r="K1811" s="1">
        <f>0</f>
        <v>0</v>
      </c>
    </row>
    <row r="1812" spans="1:11" x14ac:dyDescent="0.35">
      <c r="A1812">
        <v>83024900</v>
      </c>
      <c r="B1812" t="s">
        <v>1108</v>
      </c>
      <c r="C1812">
        <v>62424</v>
      </c>
      <c r="D1812">
        <v>90</v>
      </c>
      <c r="E1812" t="s">
        <v>37</v>
      </c>
      <c r="F1812">
        <v>135000000</v>
      </c>
      <c r="G1812">
        <v>6.5</v>
      </c>
      <c r="H1812">
        <f>Table13[[#This Row],[budget]]-Table13[[#This Row],[gross]]</f>
        <v>51975100</v>
      </c>
      <c r="I1812">
        <v>13000</v>
      </c>
      <c r="J1812">
        <f>0.00001*Table13[[#This Row],[budget]]</f>
        <v>1350</v>
      </c>
      <c r="K1812" s="1">
        <f>0</f>
        <v>0</v>
      </c>
    </row>
    <row r="1813" spans="1:11" x14ac:dyDescent="0.35">
      <c r="A1813">
        <v>234277056</v>
      </c>
      <c r="B1813" t="s">
        <v>1151</v>
      </c>
      <c r="C1813">
        <v>334345</v>
      </c>
      <c r="D1813">
        <v>2741</v>
      </c>
      <c r="E1813" t="s">
        <v>37</v>
      </c>
      <c r="F1813">
        <v>132000000</v>
      </c>
      <c r="G1813">
        <v>6.5</v>
      </c>
      <c r="H1813">
        <f>Table13[[#This Row],[budget]]-Table13[[#This Row],[gross]]</f>
        <v>-102277056</v>
      </c>
      <c r="I1813">
        <v>0</v>
      </c>
      <c r="J1813">
        <f>0.00001*Table13[[#This Row],[budget]]</f>
        <v>1320</v>
      </c>
      <c r="K1813" s="1">
        <f>0</f>
        <v>0</v>
      </c>
    </row>
    <row r="1814" spans="1:11" x14ac:dyDescent="0.35">
      <c r="A1814">
        <v>137748063</v>
      </c>
      <c r="B1814" t="s">
        <v>1200</v>
      </c>
      <c r="C1814">
        <v>38438</v>
      </c>
      <c r="D1814">
        <v>241</v>
      </c>
      <c r="E1814" t="s">
        <v>37</v>
      </c>
      <c r="F1814">
        <v>127500000</v>
      </c>
      <c r="G1814">
        <v>6.5</v>
      </c>
      <c r="H1814">
        <f>Table13[[#This Row],[budget]]-Table13[[#This Row],[gross]]</f>
        <v>-10248063</v>
      </c>
      <c r="I1814">
        <v>0</v>
      </c>
      <c r="J1814">
        <f>0.00001*Table13[[#This Row],[budget]]</f>
        <v>1275</v>
      </c>
      <c r="K1814" s="1">
        <f>0</f>
        <v>0</v>
      </c>
    </row>
    <row r="1815" spans="1:11" x14ac:dyDescent="0.35">
      <c r="A1815">
        <v>474544677</v>
      </c>
      <c r="B1815" t="s">
        <v>1409</v>
      </c>
      <c r="C1815">
        <v>534658</v>
      </c>
      <c r="D1815">
        <v>3597</v>
      </c>
      <c r="E1815" t="s">
        <v>37</v>
      </c>
      <c r="F1815">
        <v>115000000</v>
      </c>
      <c r="G1815">
        <v>6.5</v>
      </c>
      <c r="H1815">
        <f>Table13[[#This Row],[budget]]-Table13[[#This Row],[gross]]</f>
        <v>-359544677</v>
      </c>
      <c r="I1815">
        <v>13000</v>
      </c>
      <c r="J1815">
        <f>0.00001*Table13[[#This Row],[budget]]</f>
        <v>1150</v>
      </c>
      <c r="K1815" s="1">
        <f>0</f>
        <v>0</v>
      </c>
    </row>
    <row r="1816" spans="1:11" x14ac:dyDescent="0.35">
      <c r="A1816">
        <v>125332007</v>
      </c>
      <c r="B1816" t="s">
        <v>1467</v>
      </c>
      <c r="C1816">
        <v>149680</v>
      </c>
      <c r="D1816">
        <v>328</v>
      </c>
      <c r="E1816" t="s">
        <v>37</v>
      </c>
      <c r="F1816">
        <v>110000000</v>
      </c>
      <c r="G1816">
        <v>6.5</v>
      </c>
      <c r="H1816">
        <f>Table13[[#This Row],[budget]]-Table13[[#This Row],[gross]]</f>
        <v>-15332007</v>
      </c>
      <c r="I1816">
        <v>0</v>
      </c>
      <c r="J1816">
        <f>0.00001*Table13[[#This Row],[budget]]</f>
        <v>1100</v>
      </c>
      <c r="K1816" s="1">
        <f>0</f>
        <v>0</v>
      </c>
    </row>
    <row r="1817" spans="1:11" x14ac:dyDescent="0.35">
      <c r="A1817">
        <v>186336103</v>
      </c>
      <c r="B1817" t="s">
        <v>1483</v>
      </c>
      <c r="C1817">
        <v>348861</v>
      </c>
      <c r="D1817">
        <v>798</v>
      </c>
      <c r="E1817" t="s">
        <v>37</v>
      </c>
      <c r="F1817">
        <v>120000000</v>
      </c>
      <c r="G1817">
        <v>6.5</v>
      </c>
      <c r="H1817">
        <f>Table13[[#This Row],[budget]]-Table13[[#This Row],[gross]]</f>
        <v>-66336103</v>
      </c>
      <c r="I1817">
        <v>0</v>
      </c>
      <c r="J1817">
        <f>0.00001*Table13[[#This Row],[budget]]</f>
        <v>1200</v>
      </c>
      <c r="K1817" s="1">
        <f>0</f>
        <v>0</v>
      </c>
    </row>
    <row r="1818" spans="1:11" hidden="1" x14ac:dyDescent="0.35">
      <c r="A1818">
        <v>15091542</v>
      </c>
      <c r="B1818" t="s">
        <v>9142</v>
      </c>
      <c r="C1818">
        <v>4086</v>
      </c>
      <c r="D1818">
        <v>22</v>
      </c>
      <c r="E1818" t="s">
        <v>9146</v>
      </c>
      <c r="F1818">
        <v>25000000</v>
      </c>
      <c r="G1818">
        <v>5.3</v>
      </c>
      <c r="H1818">
        <f>Table13[[#This Row],[budget]]-Table13[[#This Row],[gross]]</f>
        <v>9908458</v>
      </c>
      <c r="I1818">
        <v>246</v>
      </c>
      <c r="J1818">
        <f>0.00001*Table13[[#This Row],[budget]]</f>
        <v>250.00000000000003</v>
      </c>
      <c r="K1818" s="1">
        <f>0</f>
        <v>0</v>
      </c>
    </row>
    <row r="1819" spans="1:11" x14ac:dyDescent="0.35">
      <c r="A1819">
        <v>101643008</v>
      </c>
      <c r="B1819" t="s">
        <v>1625</v>
      </c>
      <c r="C1819">
        <v>218341</v>
      </c>
      <c r="D1819">
        <v>498</v>
      </c>
      <c r="E1819" t="s">
        <v>37</v>
      </c>
      <c r="F1819">
        <v>90000000</v>
      </c>
      <c r="G1819">
        <v>6.5</v>
      </c>
      <c r="H1819">
        <f>Table13[[#This Row],[budget]]-Table13[[#This Row],[gross]]</f>
        <v>-11643008</v>
      </c>
      <c r="I1819">
        <v>0</v>
      </c>
      <c r="J1819">
        <f>0.00001*Table13[[#This Row],[budget]]</f>
        <v>900.00000000000011</v>
      </c>
      <c r="K1819" s="1">
        <f>0</f>
        <v>0</v>
      </c>
    </row>
    <row r="1820" spans="1:11" x14ac:dyDescent="0.35">
      <c r="A1820">
        <v>197992827</v>
      </c>
      <c r="B1820" t="s">
        <v>2251</v>
      </c>
      <c r="C1820">
        <v>132501</v>
      </c>
      <c r="D1820">
        <v>548</v>
      </c>
      <c r="E1820" t="s">
        <v>37</v>
      </c>
      <c r="F1820">
        <v>100000000</v>
      </c>
      <c r="G1820">
        <v>6.5</v>
      </c>
      <c r="H1820">
        <f>Table13[[#This Row],[budget]]-Table13[[#This Row],[gross]]</f>
        <v>-97992827</v>
      </c>
      <c r="I1820">
        <v>0</v>
      </c>
      <c r="J1820">
        <f>0.00001*Table13[[#This Row],[budget]]</f>
        <v>1000.0000000000001</v>
      </c>
      <c r="K1820" s="1">
        <f>0</f>
        <v>0</v>
      </c>
    </row>
    <row r="1821" spans="1:11" x14ac:dyDescent="0.35">
      <c r="A1821">
        <v>102981571</v>
      </c>
      <c r="B1821" t="s">
        <v>2454</v>
      </c>
      <c r="C1821">
        <v>270226</v>
      </c>
      <c r="D1821">
        <v>741</v>
      </c>
      <c r="E1821" t="s">
        <v>37</v>
      </c>
      <c r="F1821">
        <v>80000000</v>
      </c>
      <c r="G1821">
        <v>6.5</v>
      </c>
      <c r="H1821">
        <f>Table13[[#This Row],[budget]]-Table13[[#This Row],[gross]]</f>
        <v>-22981571</v>
      </c>
      <c r="I1821">
        <v>57000</v>
      </c>
      <c r="J1821">
        <f>0.00001*Table13[[#This Row],[budget]]</f>
        <v>800.00000000000011</v>
      </c>
      <c r="K1821" s="1">
        <f>0</f>
        <v>0</v>
      </c>
    </row>
    <row r="1822" spans="1:11" x14ac:dyDescent="0.35">
      <c r="A1822">
        <v>254455986</v>
      </c>
      <c r="B1822" t="s">
        <v>2467</v>
      </c>
      <c r="C1822">
        <v>375879</v>
      </c>
      <c r="D1822">
        <v>402</v>
      </c>
      <c r="E1822" t="s">
        <v>37</v>
      </c>
      <c r="F1822">
        <v>80000000</v>
      </c>
      <c r="G1822">
        <v>6.5</v>
      </c>
      <c r="H1822">
        <f>Table13[[#This Row],[budget]]-Table13[[#This Row],[gross]]</f>
        <v>-174455986</v>
      </c>
      <c r="I1822">
        <v>56000</v>
      </c>
      <c r="J1822">
        <f>0.00001*Table13[[#This Row],[budget]]</f>
        <v>800.00000000000011</v>
      </c>
      <c r="K1822" s="1">
        <f>0</f>
        <v>0</v>
      </c>
    </row>
    <row r="1823" spans="1:11" x14ac:dyDescent="0.35">
      <c r="A1823">
        <v>130313314</v>
      </c>
      <c r="B1823" t="s">
        <v>2507</v>
      </c>
      <c r="C1823">
        <v>168172</v>
      </c>
      <c r="D1823">
        <v>380</v>
      </c>
      <c r="E1823" t="s">
        <v>37</v>
      </c>
      <c r="F1823">
        <v>80000000</v>
      </c>
      <c r="G1823">
        <v>6.5</v>
      </c>
      <c r="H1823">
        <f>Table13[[#This Row],[budget]]-Table13[[#This Row],[gross]]</f>
        <v>-50313314</v>
      </c>
      <c r="I1823">
        <v>0</v>
      </c>
      <c r="J1823">
        <f>0.00001*Table13[[#This Row],[budget]]</f>
        <v>800.00000000000011</v>
      </c>
      <c r="K1823" s="1">
        <f>0</f>
        <v>0</v>
      </c>
    </row>
    <row r="1824" spans="1:11" x14ac:dyDescent="0.35">
      <c r="A1824">
        <v>69772969</v>
      </c>
      <c r="B1824" t="s">
        <v>2670</v>
      </c>
      <c r="C1824">
        <v>155532</v>
      </c>
      <c r="D1824">
        <v>543</v>
      </c>
      <c r="E1824" t="s">
        <v>37</v>
      </c>
      <c r="F1824">
        <v>80000000</v>
      </c>
      <c r="G1824">
        <v>6.5</v>
      </c>
      <c r="H1824">
        <f>Table13[[#This Row],[budget]]-Table13[[#This Row],[gross]]</f>
        <v>10227031</v>
      </c>
      <c r="I1824">
        <v>0</v>
      </c>
      <c r="J1824">
        <f>0.00001*Table13[[#This Row],[budget]]</f>
        <v>800.00000000000011</v>
      </c>
      <c r="K1824" s="1">
        <f>0</f>
        <v>0</v>
      </c>
    </row>
    <row r="1825" spans="1:11" x14ac:dyDescent="0.35">
      <c r="A1825">
        <v>119793567</v>
      </c>
      <c r="B1825" t="s">
        <v>2810</v>
      </c>
      <c r="C1825">
        <v>64387</v>
      </c>
      <c r="D1825">
        <v>85</v>
      </c>
      <c r="E1825" t="s">
        <v>37</v>
      </c>
      <c r="F1825">
        <v>78000000</v>
      </c>
      <c r="G1825">
        <v>6.5</v>
      </c>
      <c r="H1825">
        <f>Table13[[#This Row],[budget]]-Table13[[#This Row],[gross]]</f>
        <v>-41793567</v>
      </c>
      <c r="I1825">
        <v>15000</v>
      </c>
      <c r="J1825">
        <f>0.00001*Table13[[#This Row],[budget]]</f>
        <v>780.00000000000011</v>
      </c>
      <c r="K1825" s="1">
        <f>0</f>
        <v>0</v>
      </c>
    </row>
    <row r="1826" spans="1:11" x14ac:dyDescent="0.35">
      <c r="A1826">
        <v>229074524</v>
      </c>
      <c r="B1826" t="s">
        <v>2869</v>
      </c>
      <c r="C1826">
        <v>278362</v>
      </c>
      <c r="D1826">
        <v>552</v>
      </c>
      <c r="E1826" t="s">
        <v>37</v>
      </c>
      <c r="F1826">
        <v>73000000</v>
      </c>
      <c r="G1826">
        <v>6.5</v>
      </c>
      <c r="H1826">
        <f>Table13[[#This Row],[budget]]-Table13[[#This Row],[gross]]</f>
        <v>-156074524</v>
      </c>
      <c r="I1826">
        <v>0</v>
      </c>
      <c r="J1826">
        <f>0.00001*Table13[[#This Row],[budget]]</f>
        <v>730.00000000000011</v>
      </c>
      <c r="K1826" s="1">
        <f>0</f>
        <v>0</v>
      </c>
    </row>
    <row r="1827" spans="1:11" x14ac:dyDescent="0.35">
      <c r="A1827">
        <v>103338338</v>
      </c>
      <c r="B1827" t="s">
        <v>2955</v>
      </c>
      <c r="C1827">
        <v>55901</v>
      </c>
      <c r="D1827">
        <v>503</v>
      </c>
      <c r="E1827" t="s">
        <v>37</v>
      </c>
      <c r="F1827">
        <v>70000000</v>
      </c>
      <c r="G1827">
        <v>6.5</v>
      </c>
      <c r="H1827">
        <f>Table13[[#This Row],[budget]]-Table13[[#This Row],[gross]]</f>
        <v>-33338338</v>
      </c>
      <c r="I1827">
        <v>0</v>
      </c>
      <c r="J1827">
        <f>0.00001*Table13[[#This Row],[budget]]</f>
        <v>700.00000000000011</v>
      </c>
      <c r="K1827" s="1">
        <f>0</f>
        <v>0</v>
      </c>
    </row>
    <row r="1828" spans="1:11" x14ac:dyDescent="0.35">
      <c r="A1828">
        <v>42044321</v>
      </c>
      <c r="B1828" t="s">
        <v>2985</v>
      </c>
      <c r="C1828">
        <v>65668</v>
      </c>
      <c r="D1828">
        <v>342</v>
      </c>
      <c r="E1828" t="s">
        <v>37</v>
      </c>
      <c r="F1828">
        <v>80000000</v>
      </c>
      <c r="G1828">
        <v>6.5</v>
      </c>
      <c r="H1828">
        <f>Table13[[#This Row],[budget]]-Table13[[#This Row],[gross]]</f>
        <v>37955679</v>
      </c>
      <c r="I1828">
        <v>0</v>
      </c>
      <c r="J1828">
        <f>0.00001*Table13[[#This Row],[budget]]</f>
        <v>800.00000000000011</v>
      </c>
      <c r="K1828" s="1">
        <f>0</f>
        <v>0</v>
      </c>
    </row>
    <row r="1829" spans="1:11" x14ac:dyDescent="0.35">
      <c r="A1829">
        <v>114195633</v>
      </c>
      <c r="B1829" t="s">
        <v>3145</v>
      </c>
      <c r="C1829">
        <v>193770</v>
      </c>
      <c r="D1829">
        <v>2003</v>
      </c>
      <c r="E1829" t="s">
        <v>37</v>
      </c>
      <c r="F1829">
        <v>60000000</v>
      </c>
      <c r="G1829">
        <v>6.5</v>
      </c>
      <c r="H1829">
        <f>Table13[[#This Row],[budget]]-Table13[[#This Row],[gross]]</f>
        <v>-54195633</v>
      </c>
      <c r="I1829">
        <v>0</v>
      </c>
      <c r="J1829">
        <f>0.00001*Table13[[#This Row],[budget]]</f>
        <v>600</v>
      </c>
      <c r="K1829" s="1">
        <f>0</f>
        <v>0</v>
      </c>
    </row>
    <row r="1830" spans="1:11" x14ac:dyDescent="0.35">
      <c r="A1830">
        <v>98895417</v>
      </c>
      <c r="B1830" t="s">
        <v>3233</v>
      </c>
      <c r="C1830">
        <v>203154</v>
      </c>
      <c r="D1830">
        <v>698</v>
      </c>
      <c r="E1830" t="s">
        <v>37</v>
      </c>
      <c r="F1830">
        <v>70000000</v>
      </c>
      <c r="G1830">
        <v>6.5</v>
      </c>
      <c r="H1830">
        <f>Table13[[#This Row],[budget]]-Table13[[#This Row],[gross]]</f>
        <v>-28895417</v>
      </c>
      <c r="I1830">
        <v>45000</v>
      </c>
      <c r="J1830">
        <f>0.00001*Table13[[#This Row],[budget]]</f>
        <v>700.00000000000011</v>
      </c>
      <c r="K1830" s="1">
        <f>0</f>
        <v>0</v>
      </c>
    </row>
    <row r="1831" spans="1:11" x14ac:dyDescent="0.35">
      <c r="A1831">
        <v>25093607</v>
      </c>
      <c r="B1831" t="s">
        <v>3337</v>
      </c>
      <c r="C1831">
        <v>105556</v>
      </c>
      <c r="D1831">
        <v>157</v>
      </c>
      <c r="E1831" t="s">
        <v>37</v>
      </c>
      <c r="F1831">
        <v>35000000</v>
      </c>
      <c r="G1831">
        <v>6.5</v>
      </c>
      <c r="H1831">
        <f>Table13[[#This Row],[budget]]-Table13[[#This Row],[gross]]</f>
        <v>9906393</v>
      </c>
      <c r="I1831">
        <v>17000</v>
      </c>
      <c r="J1831">
        <f>0.00001*Table13[[#This Row],[budget]]</f>
        <v>350.00000000000006</v>
      </c>
      <c r="K1831" s="1">
        <f>0</f>
        <v>0</v>
      </c>
    </row>
    <row r="1832" spans="1:11" x14ac:dyDescent="0.35">
      <c r="A1832">
        <v>43568507</v>
      </c>
      <c r="B1832" t="s">
        <v>3475</v>
      </c>
      <c r="C1832">
        <v>136954</v>
      </c>
      <c r="D1832">
        <v>346</v>
      </c>
      <c r="E1832" t="s">
        <v>37</v>
      </c>
      <c r="F1832">
        <v>66000000</v>
      </c>
      <c r="G1832">
        <v>6.5</v>
      </c>
      <c r="H1832">
        <f>Table13[[#This Row],[budget]]-Table13[[#This Row],[gross]]</f>
        <v>22431493</v>
      </c>
      <c r="I1832">
        <v>32000</v>
      </c>
      <c r="J1832">
        <f>0.00001*Table13[[#This Row],[budget]]</f>
        <v>660</v>
      </c>
      <c r="K1832" s="1">
        <f>0</f>
        <v>0</v>
      </c>
    </row>
    <row r="1833" spans="1:11" x14ac:dyDescent="0.35">
      <c r="A1833">
        <v>115731542</v>
      </c>
      <c r="B1833" t="s">
        <v>3517</v>
      </c>
      <c r="C1833">
        <v>151812</v>
      </c>
      <c r="D1833">
        <v>556</v>
      </c>
      <c r="E1833" t="s">
        <v>37</v>
      </c>
      <c r="F1833">
        <v>65000000</v>
      </c>
      <c r="G1833">
        <v>6.5</v>
      </c>
      <c r="H1833">
        <f>Table13[[#This Row],[budget]]-Table13[[#This Row],[gross]]</f>
        <v>-50731542</v>
      </c>
      <c r="I1833">
        <v>0</v>
      </c>
      <c r="J1833">
        <f>0.00001*Table13[[#This Row],[budget]]</f>
        <v>650</v>
      </c>
      <c r="K1833" s="1">
        <f>0</f>
        <v>0</v>
      </c>
    </row>
    <row r="1834" spans="1:11" x14ac:dyDescent="0.35">
      <c r="A1834">
        <v>13750556</v>
      </c>
      <c r="B1834" t="s">
        <v>3668</v>
      </c>
      <c r="C1834">
        <v>111102</v>
      </c>
      <c r="D1834">
        <v>239</v>
      </c>
      <c r="E1834" t="s">
        <v>37</v>
      </c>
      <c r="F1834">
        <v>65000000</v>
      </c>
      <c r="G1834">
        <v>6.5</v>
      </c>
      <c r="H1834">
        <f>Table13[[#This Row],[budget]]-Table13[[#This Row],[gross]]</f>
        <v>51249444</v>
      </c>
      <c r="I1834">
        <v>32000</v>
      </c>
      <c r="J1834">
        <f>0.00001*Table13[[#This Row],[budget]]</f>
        <v>650</v>
      </c>
      <c r="K1834" s="1">
        <f>0</f>
        <v>0</v>
      </c>
    </row>
    <row r="1835" spans="1:11" x14ac:dyDescent="0.35">
      <c r="A1835">
        <v>75370763</v>
      </c>
      <c r="B1835" t="s">
        <v>3879</v>
      </c>
      <c r="C1835">
        <v>32353</v>
      </c>
      <c r="D1835">
        <v>263</v>
      </c>
      <c r="E1835" t="s">
        <v>37</v>
      </c>
      <c r="F1835">
        <v>60000000</v>
      </c>
      <c r="G1835">
        <v>6.5</v>
      </c>
      <c r="H1835">
        <f>Table13[[#This Row],[budget]]-Table13[[#This Row],[gross]]</f>
        <v>-15370763</v>
      </c>
      <c r="I1835">
        <v>0</v>
      </c>
      <c r="J1835">
        <f>0.00001*Table13[[#This Row],[budget]]</f>
        <v>600</v>
      </c>
      <c r="K1835" s="1">
        <f>0</f>
        <v>0</v>
      </c>
    </row>
    <row r="1836" spans="1:11" x14ac:dyDescent="0.35">
      <c r="A1836">
        <v>74540762</v>
      </c>
      <c r="B1836" t="s">
        <v>3891</v>
      </c>
      <c r="C1836">
        <v>48753</v>
      </c>
      <c r="D1836">
        <v>323</v>
      </c>
      <c r="E1836" t="s">
        <v>37</v>
      </c>
      <c r="F1836">
        <v>55000000</v>
      </c>
      <c r="G1836">
        <v>6.5</v>
      </c>
      <c r="H1836">
        <f>Table13[[#This Row],[budget]]-Table13[[#This Row],[gross]]</f>
        <v>-19540762</v>
      </c>
      <c r="I1836">
        <v>0</v>
      </c>
      <c r="J1836">
        <f>0.00001*Table13[[#This Row],[budget]]</f>
        <v>550</v>
      </c>
      <c r="K1836" s="1">
        <f>0</f>
        <v>0</v>
      </c>
    </row>
    <row r="1837" spans="1:11" x14ac:dyDescent="0.35">
      <c r="A1837">
        <v>56702901</v>
      </c>
      <c r="B1837" t="s">
        <v>3955</v>
      </c>
      <c r="C1837">
        <v>23302</v>
      </c>
      <c r="D1837">
        <v>181</v>
      </c>
      <c r="E1837" t="s">
        <v>37</v>
      </c>
      <c r="F1837">
        <v>60000000</v>
      </c>
      <c r="G1837">
        <v>6.5</v>
      </c>
      <c r="H1837">
        <f>Table13[[#This Row],[budget]]-Table13[[#This Row],[gross]]</f>
        <v>3297099</v>
      </c>
      <c r="I1837">
        <v>1000</v>
      </c>
      <c r="J1837">
        <f>0.00001*Table13[[#This Row],[budget]]</f>
        <v>600</v>
      </c>
      <c r="K1837" s="1">
        <f>0</f>
        <v>0</v>
      </c>
    </row>
    <row r="1838" spans="1:11" x14ac:dyDescent="0.35">
      <c r="A1838">
        <v>4426297</v>
      </c>
      <c r="B1838" t="s">
        <v>4237</v>
      </c>
      <c r="C1838">
        <v>22570</v>
      </c>
      <c r="D1838">
        <v>156</v>
      </c>
      <c r="E1838" t="s">
        <v>37</v>
      </c>
      <c r="F1838">
        <v>35000000</v>
      </c>
      <c r="G1838">
        <v>6.5</v>
      </c>
      <c r="H1838">
        <f>Table13[[#This Row],[budget]]-Table13[[#This Row],[gross]]</f>
        <v>30573703</v>
      </c>
      <c r="I1838">
        <v>0</v>
      </c>
      <c r="J1838">
        <f>0.00001*Table13[[#This Row],[budget]]</f>
        <v>350.00000000000006</v>
      </c>
      <c r="K1838" s="1">
        <f>0</f>
        <v>0</v>
      </c>
    </row>
    <row r="1839" spans="1:11" x14ac:dyDescent="0.35">
      <c r="A1839">
        <v>34098563</v>
      </c>
      <c r="B1839" t="s">
        <v>4534</v>
      </c>
      <c r="C1839">
        <v>27191</v>
      </c>
      <c r="D1839">
        <v>232</v>
      </c>
      <c r="E1839" t="s">
        <v>37</v>
      </c>
      <c r="F1839">
        <v>55000000</v>
      </c>
      <c r="G1839">
        <v>6.5</v>
      </c>
      <c r="H1839">
        <f>Table13[[#This Row],[budget]]-Table13[[#This Row],[gross]]</f>
        <v>20901437</v>
      </c>
      <c r="I1839">
        <v>0</v>
      </c>
      <c r="J1839">
        <f>0.00001*Table13[[#This Row],[budget]]</f>
        <v>550</v>
      </c>
      <c r="K1839" s="1">
        <f>0</f>
        <v>0</v>
      </c>
    </row>
    <row r="1840" spans="1:11" x14ac:dyDescent="0.35">
      <c r="A1840">
        <v>23324666</v>
      </c>
      <c r="B1840" t="s">
        <v>4756</v>
      </c>
      <c r="C1840">
        <v>97775</v>
      </c>
      <c r="D1840">
        <v>211</v>
      </c>
      <c r="E1840" t="s">
        <v>37</v>
      </c>
      <c r="F1840">
        <v>52000000</v>
      </c>
      <c r="G1840">
        <v>6.5</v>
      </c>
      <c r="H1840">
        <f>Table13[[#This Row],[budget]]-Table13[[#This Row],[gross]]</f>
        <v>28675334</v>
      </c>
      <c r="I1840">
        <v>0</v>
      </c>
      <c r="J1840">
        <f>0.00001*Table13[[#This Row],[budget]]</f>
        <v>520</v>
      </c>
      <c r="K1840" s="1">
        <f>0</f>
        <v>0</v>
      </c>
    </row>
    <row r="1841" spans="1:11" x14ac:dyDescent="0.35">
      <c r="A1841">
        <v>90567722</v>
      </c>
      <c r="B1841" t="s">
        <v>4766</v>
      </c>
      <c r="C1841">
        <v>185878</v>
      </c>
      <c r="D1841">
        <v>481</v>
      </c>
      <c r="E1841" t="s">
        <v>37</v>
      </c>
      <c r="F1841">
        <v>51000000</v>
      </c>
      <c r="G1841">
        <v>6.5</v>
      </c>
      <c r="H1841">
        <f>Table13[[#This Row],[budget]]-Table13[[#This Row],[gross]]</f>
        <v>-39567722</v>
      </c>
      <c r="I1841">
        <v>0</v>
      </c>
      <c r="J1841">
        <f>0.00001*Table13[[#This Row],[budget]]</f>
        <v>510.00000000000006</v>
      </c>
      <c r="K1841" s="1">
        <f>0</f>
        <v>0</v>
      </c>
    </row>
    <row r="1842" spans="1:11" x14ac:dyDescent="0.35">
      <c r="A1842">
        <v>44737059</v>
      </c>
      <c r="B1842" t="s">
        <v>4999</v>
      </c>
      <c r="C1842">
        <v>48322</v>
      </c>
      <c r="D1842">
        <v>261</v>
      </c>
      <c r="E1842" t="s">
        <v>37</v>
      </c>
      <c r="F1842">
        <v>50000000</v>
      </c>
      <c r="G1842">
        <v>6.5</v>
      </c>
      <c r="H1842">
        <f>Table13[[#This Row],[budget]]-Table13[[#This Row],[gross]]</f>
        <v>5262941</v>
      </c>
      <c r="I1842">
        <v>0</v>
      </c>
      <c r="J1842">
        <f>0.00001*Table13[[#This Row],[budget]]</f>
        <v>500.00000000000006</v>
      </c>
      <c r="K1842" s="1">
        <f>0</f>
        <v>0</v>
      </c>
    </row>
    <row r="1843" spans="1:11" x14ac:dyDescent="0.35">
      <c r="A1843">
        <v>40905277</v>
      </c>
      <c r="B1843" t="s">
        <v>5048</v>
      </c>
      <c r="C1843">
        <v>45895</v>
      </c>
      <c r="D1843">
        <v>157</v>
      </c>
      <c r="E1843" t="s">
        <v>37</v>
      </c>
      <c r="F1843">
        <v>50000000</v>
      </c>
      <c r="G1843">
        <v>6.5</v>
      </c>
      <c r="H1843">
        <f>Table13[[#This Row],[budget]]-Table13[[#This Row],[gross]]</f>
        <v>9094723</v>
      </c>
      <c r="I1843">
        <v>1000</v>
      </c>
      <c r="J1843">
        <f>0.00001*Table13[[#This Row],[budget]]</f>
        <v>500.00000000000006</v>
      </c>
      <c r="K1843" s="1">
        <f>0</f>
        <v>0</v>
      </c>
    </row>
    <row r="1844" spans="1:11" x14ac:dyDescent="0.35">
      <c r="A1844">
        <v>35168395</v>
      </c>
      <c r="B1844" t="s">
        <v>5077</v>
      </c>
      <c r="C1844">
        <v>26034</v>
      </c>
      <c r="D1844">
        <v>226</v>
      </c>
      <c r="E1844" t="s">
        <v>37</v>
      </c>
      <c r="F1844">
        <v>50000000</v>
      </c>
      <c r="G1844">
        <v>6.5</v>
      </c>
      <c r="H1844">
        <f>Table13[[#This Row],[budget]]-Table13[[#This Row],[gross]]</f>
        <v>14831605</v>
      </c>
      <c r="I1844">
        <v>0</v>
      </c>
      <c r="J1844">
        <f>0.00001*Table13[[#This Row],[budget]]</f>
        <v>500.00000000000006</v>
      </c>
      <c r="K1844" s="1">
        <f>0</f>
        <v>0</v>
      </c>
    </row>
    <row r="1845" spans="1:11" x14ac:dyDescent="0.35">
      <c r="A1845">
        <v>32741596</v>
      </c>
      <c r="B1845" t="s">
        <v>5092</v>
      </c>
      <c r="C1845">
        <v>80140</v>
      </c>
      <c r="D1845">
        <v>323</v>
      </c>
      <c r="E1845" t="s">
        <v>37</v>
      </c>
      <c r="F1845">
        <v>50000000</v>
      </c>
      <c r="G1845">
        <v>6.5</v>
      </c>
      <c r="H1845">
        <f>Table13[[#This Row],[budget]]-Table13[[#This Row],[gross]]</f>
        <v>17258404</v>
      </c>
      <c r="I1845">
        <v>16000</v>
      </c>
      <c r="J1845">
        <f>0.00001*Table13[[#This Row],[budget]]</f>
        <v>500.00000000000006</v>
      </c>
      <c r="K1845" s="1">
        <f>0</f>
        <v>0</v>
      </c>
    </row>
    <row r="1846" spans="1:11" x14ac:dyDescent="0.35">
      <c r="A1846">
        <v>26536120</v>
      </c>
      <c r="B1846" t="s">
        <v>5123</v>
      </c>
      <c r="C1846">
        <v>49926</v>
      </c>
      <c r="D1846">
        <v>286</v>
      </c>
      <c r="E1846" t="s">
        <v>37</v>
      </c>
      <c r="F1846">
        <v>50000000</v>
      </c>
      <c r="G1846">
        <v>6.5</v>
      </c>
      <c r="H1846">
        <f>Table13[[#This Row],[budget]]-Table13[[#This Row],[gross]]</f>
        <v>23463880</v>
      </c>
      <c r="I1846">
        <v>0</v>
      </c>
      <c r="J1846">
        <f>0.00001*Table13[[#This Row],[budget]]</f>
        <v>500.00000000000006</v>
      </c>
      <c r="K1846" s="1">
        <f>0</f>
        <v>0</v>
      </c>
    </row>
    <row r="1847" spans="1:11" x14ac:dyDescent="0.35">
      <c r="A1847">
        <v>25450527</v>
      </c>
      <c r="B1847" t="s">
        <v>5131</v>
      </c>
      <c r="C1847">
        <v>80196</v>
      </c>
      <c r="D1847">
        <v>190</v>
      </c>
      <c r="E1847" t="s">
        <v>37</v>
      </c>
      <c r="F1847">
        <v>50000000</v>
      </c>
      <c r="G1847">
        <v>6.5</v>
      </c>
      <c r="H1847">
        <f>Table13[[#This Row],[budget]]-Table13[[#This Row],[gross]]</f>
        <v>24549473</v>
      </c>
      <c r="I1847">
        <v>0</v>
      </c>
      <c r="J1847">
        <f>0.00001*Table13[[#This Row],[budget]]</f>
        <v>500.00000000000006</v>
      </c>
      <c r="K1847" s="1">
        <f>0</f>
        <v>0</v>
      </c>
    </row>
    <row r="1848" spans="1:11" x14ac:dyDescent="0.35">
      <c r="A1848">
        <v>25900000</v>
      </c>
      <c r="B1848" t="s">
        <v>5321</v>
      </c>
      <c r="C1848">
        <v>12771</v>
      </c>
      <c r="D1848">
        <v>84</v>
      </c>
      <c r="E1848" t="s">
        <v>37</v>
      </c>
      <c r="F1848">
        <v>58000000</v>
      </c>
      <c r="G1848">
        <v>6.5</v>
      </c>
      <c r="H1848">
        <f>Table13[[#This Row],[budget]]-Table13[[#This Row],[gross]]</f>
        <v>32100000</v>
      </c>
      <c r="I1848">
        <v>828</v>
      </c>
      <c r="J1848">
        <f>0.00001*Table13[[#This Row],[budget]]</f>
        <v>580</v>
      </c>
      <c r="K1848" s="1">
        <f>0</f>
        <v>0</v>
      </c>
    </row>
    <row r="1849" spans="1:11" x14ac:dyDescent="0.35">
      <c r="A1849">
        <v>100768056</v>
      </c>
      <c r="B1849" t="s">
        <v>5441</v>
      </c>
      <c r="C1849">
        <v>59569</v>
      </c>
      <c r="D1849">
        <v>89</v>
      </c>
      <c r="E1849" t="s">
        <v>37</v>
      </c>
      <c r="F1849">
        <v>45000000</v>
      </c>
      <c r="G1849">
        <v>6.5</v>
      </c>
      <c r="H1849">
        <f>Table13[[#This Row],[budget]]-Table13[[#This Row],[gross]]</f>
        <v>-55768056</v>
      </c>
      <c r="I1849">
        <v>0</v>
      </c>
      <c r="J1849">
        <f>0.00001*Table13[[#This Row],[budget]]</f>
        <v>450.00000000000006</v>
      </c>
      <c r="K1849" s="1">
        <f>0</f>
        <v>0</v>
      </c>
    </row>
    <row r="1850" spans="1:11" x14ac:dyDescent="0.35">
      <c r="A1850">
        <v>66790248</v>
      </c>
      <c r="B1850" t="s">
        <v>5493</v>
      </c>
      <c r="C1850">
        <v>57281</v>
      </c>
      <c r="D1850">
        <v>350</v>
      </c>
      <c r="E1850" t="s">
        <v>37</v>
      </c>
      <c r="F1850">
        <v>45000000</v>
      </c>
      <c r="G1850">
        <v>6.5</v>
      </c>
      <c r="H1850">
        <f>Table13[[#This Row],[budget]]-Table13[[#This Row],[gross]]</f>
        <v>-21790248</v>
      </c>
      <c r="I1850">
        <v>0</v>
      </c>
      <c r="J1850">
        <f>0.00001*Table13[[#This Row],[budget]]</f>
        <v>450.00000000000006</v>
      </c>
      <c r="K1850" s="1">
        <f>0</f>
        <v>0</v>
      </c>
    </row>
    <row r="1851" spans="1:11" x14ac:dyDescent="0.35">
      <c r="A1851">
        <v>46280507</v>
      </c>
      <c r="B1851" t="s">
        <v>5551</v>
      </c>
      <c r="C1851">
        <v>87165</v>
      </c>
      <c r="D1851">
        <v>184</v>
      </c>
      <c r="E1851" t="s">
        <v>37</v>
      </c>
      <c r="F1851">
        <v>40000000</v>
      </c>
      <c r="G1851">
        <v>6.5</v>
      </c>
      <c r="H1851">
        <f>Table13[[#This Row],[budget]]-Table13[[#This Row],[gross]]</f>
        <v>-6280507</v>
      </c>
      <c r="I1851">
        <v>12000</v>
      </c>
      <c r="J1851">
        <f>0.00001*Table13[[#This Row],[budget]]</f>
        <v>400.00000000000006</v>
      </c>
      <c r="K1851" s="1">
        <f>0</f>
        <v>0</v>
      </c>
    </row>
    <row r="1852" spans="1:11" x14ac:dyDescent="0.35">
      <c r="A1852">
        <v>47307550</v>
      </c>
      <c r="B1852" t="s">
        <v>5569</v>
      </c>
      <c r="C1852">
        <v>104301</v>
      </c>
      <c r="D1852">
        <v>269</v>
      </c>
      <c r="E1852" t="s">
        <v>37</v>
      </c>
      <c r="F1852">
        <v>45000000</v>
      </c>
      <c r="G1852">
        <v>6.5</v>
      </c>
      <c r="H1852">
        <f>Table13[[#This Row],[budget]]-Table13[[#This Row],[gross]]</f>
        <v>-2307550</v>
      </c>
      <c r="I1852">
        <v>28000</v>
      </c>
      <c r="J1852">
        <f>0.00001*Table13[[#This Row],[budget]]</f>
        <v>450.00000000000006</v>
      </c>
      <c r="K1852" s="1">
        <f>0</f>
        <v>0</v>
      </c>
    </row>
    <row r="1853" spans="1:11" x14ac:dyDescent="0.35">
      <c r="A1853">
        <v>32003620</v>
      </c>
      <c r="B1853" t="s">
        <v>5575</v>
      </c>
      <c r="C1853">
        <v>79141</v>
      </c>
      <c r="D1853">
        <v>355</v>
      </c>
      <c r="E1853" t="s">
        <v>37</v>
      </c>
      <c r="F1853">
        <v>25000000</v>
      </c>
      <c r="G1853">
        <v>6.5</v>
      </c>
      <c r="H1853">
        <f>Table13[[#This Row],[budget]]-Table13[[#This Row],[gross]]</f>
        <v>-7003620</v>
      </c>
      <c r="I1853">
        <v>2000</v>
      </c>
      <c r="J1853">
        <f>0.00001*Table13[[#This Row],[budget]]</f>
        <v>250.00000000000003</v>
      </c>
      <c r="K1853" s="1">
        <f>0</f>
        <v>0</v>
      </c>
    </row>
    <row r="1854" spans="1:11" x14ac:dyDescent="0.35">
      <c r="A1854">
        <v>7262288</v>
      </c>
      <c r="B1854" t="s">
        <v>5680</v>
      </c>
      <c r="C1854">
        <v>17307</v>
      </c>
      <c r="D1854">
        <v>186</v>
      </c>
      <c r="E1854" t="s">
        <v>37</v>
      </c>
      <c r="F1854">
        <v>40000000</v>
      </c>
      <c r="G1854">
        <v>6.5</v>
      </c>
      <c r="H1854">
        <f>Table13[[#This Row],[budget]]-Table13[[#This Row],[gross]]</f>
        <v>32737712</v>
      </c>
      <c r="I1854">
        <v>892</v>
      </c>
      <c r="J1854">
        <f>0.00001*Table13[[#This Row],[budget]]</f>
        <v>400.00000000000006</v>
      </c>
      <c r="K1854" s="1">
        <f>0</f>
        <v>0</v>
      </c>
    </row>
    <row r="1855" spans="1:11" x14ac:dyDescent="0.35">
      <c r="A1855">
        <v>31136950</v>
      </c>
      <c r="B1855" t="s">
        <v>5779</v>
      </c>
      <c r="C1855">
        <v>47364</v>
      </c>
      <c r="D1855">
        <v>75</v>
      </c>
      <c r="E1855" t="s">
        <v>37</v>
      </c>
      <c r="F1855">
        <v>44000000</v>
      </c>
      <c r="G1855">
        <v>6.5</v>
      </c>
      <c r="H1855">
        <f>Table13[[#This Row],[budget]]-Table13[[#This Row],[gross]]</f>
        <v>12863050</v>
      </c>
      <c r="I1855">
        <v>0</v>
      </c>
      <c r="J1855">
        <f>0.00001*Table13[[#This Row],[budget]]</f>
        <v>440.00000000000006</v>
      </c>
      <c r="K1855" s="1">
        <f>0</f>
        <v>0</v>
      </c>
    </row>
    <row r="1856" spans="1:11" x14ac:dyDescent="0.35">
      <c r="A1856">
        <v>45290318</v>
      </c>
      <c r="B1856" t="s">
        <v>5821</v>
      </c>
      <c r="C1856">
        <v>74169</v>
      </c>
      <c r="D1856">
        <v>112</v>
      </c>
      <c r="E1856" t="s">
        <v>37</v>
      </c>
      <c r="F1856">
        <v>42000000</v>
      </c>
      <c r="G1856">
        <v>6.5</v>
      </c>
      <c r="H1856">
        <f>Table13[[#This Row],[budget]]-Table13[[#This Row],[gross]]</f>
        <v>-3290318</v>
      </c>
      <c r="I1856">
        <v>17000</v>
      </c>
      <c r="J1856">
        <f>0.00001*Table13[[#This Row],[budget]]</f>
        <v>420.00000000000006</v>
      </c>
      <c r="K1856" s="1">
        <f>0</f>
        <v>0</v>
      </c>
    </row>
    <row r="1857" spans="1:11" x14ac:dyDescent="0.35">
      <c r="A1857">
        <v>41252428</v>
      </c>
      <c r="B1857" t="s">
        <v>5829</v>
      </c>
      <c r="C1857">
        <v>11453</v>
      </c>
      <c r="D1857">
        <v>71</v>
      </c>
      <c r="E1857" t="s">
        <v>37</v>
      </c>
      <c r="F1857">
        <v>42000000</v>
      </c>
      <c r="G1857">
        <v>6.5</v>
      </c>
      <c r="H1857">
        <f>Table13[[#This Row],[budget]]-Table13[[#This Row],[gross]]</f>
        <v>747572</v>
      </c>
      <c r="I1857">
        <v>0</v>
      </c>
      <c r="J1857">
        <f>0.00001*Table13[[#This Row],[budget]]</f>
        <v>420.00000000000006</v>
      </c>
      <c r="K1857" s="1">
        <f>0</f>
        <v>0</v>
      </c>
    </row>
    <row r="1858" spans="1:11" x14ac:dyDescent="0.35">
      <c r="A1858">
        <v>35228696</v>
      </c>
      <c r="B1858" t="s">
        <v>5835</v>
      </c>
      <c r="C1858">
        <v>63677</v>
      </c>
      <c r="D1858">
        <v>460</v>
      </c>
      <c r="E1858" t="s">
        <v>37</v>
      </c>
      <c r="F1858">
        <v>32000000</v>
      </c>
      <c r="G1858">
        <v>6.5</v>
      </c>
      <c r="H1858">
        <f>Table13[[#This Row],[budget]]-Table13[[#This Row],[gross]]</f>
        <v>-3228696</v>
      </c>
      <c r="I1858">
        <v>0</v>
      </c>
      <c r="J1858">
        <f>0.00001*Table13[[#This Row],[budget]]</f>
        <v>320</v>
      </c>
      <c r="K1858" s="1">
        <f>0</f>
        <v>0</v>
      </c>
    </row>
    <row r="1859" spans="1:11" hidden="1" x14ac:dyDescent="0.35">
      <c r="A1859">
        <v>183662</v>
      </c>
      <c r="B1859" t="s">
        <v>9335</v>
      </c>
      <c r="C1859">
        <v>18395</v>
      </c>
      <c r="D1859">
        <v>48</v>
      </c>
      <c r="E1859" t="s">
        <v>1417</v>
      </c>
      <c r="F1859">
        <v>25000000</v>
      </c>
      <c r="G1859">
        <v>7.1</v>
      </c>
      <c r="H1859">
        <f>Table13[[#This Row],[budget]]-Table13[[#This Row],[gross]]</f>
        <v>24816338</v>
      </c>
      <c r="I1859">
        <v>0</v>
      </c>
      <c r="J1859">
        <f>0.00001*Table13[[#This Row],[budget]]</f>
        <v>250.00000000000003</v>
      </c>
      <c r="K1859" s="1">
        <f>0</f>
        <v>0</v>
      </c>
    </row>
    <row r="1860" spans="1:11" x14ac:dyDescent="0.35">
      <c r="A1860">
        <v>47806295</v>
      </c>
      <c r="B1860" t="s">
        <v>6179</v>
      </c>
      <c r="C1860">
        <v>87447</v>
      </c>
      <c r="D1860">
        <v>371</v>
      </c>
      <c r="E1860" t="s">
        <v>37</v>
      </c>
      <c r="F1860">
        <v>43000000</v>
      </c>
      <c r="G1860">
        <v>6.5</v>
      </c>
      <c r="H1860">
        <f>Table13[[#This Row],[budget]]-Table13[[#This Row],[gross]]</f>
        <v>-4806295</v>
      </c>
      <c r="I1860">
        <v>0</v>
      </c>
      <c r="J1860">
        <f>0.00001*Table13[[#This Row],[budget]]</f>
        <v>430.00000000000006</v>
      </c>
      <c r="K1860" s="1">
        <f>0</f>
        <v>0</v>
      </c>
    </row>
    <row r="1861" spans="1:11" x14ac:dyDescent="0.35">
      <c r="A1861">
        <v>36283504</v>
      </c>
      <c r="B1861" t="s">
        <v>6250</v>
      </c>
      <c r="C1861">
        <v>104564</v>
      </c>
      <c r="D1861">
        <v>587</v>
      </c>
      <c r="E1861" t="s">
        <v>37</v>
      </c>
      <c r="F1861">
        <v>40000000</v>
      </c>
      <c r="G1861">
        <v>6.5</v>
      </c>
      <c r="H1861">
        <f>Table13[[#This Row],[budget]]-Table13[[#This Row],[gross]]</f>
        <v>3716496</v>
      </c>
      <c r="I1861">
        <v>0</v>
      </c>
      <c r="J1861">
        <f>0.00001*Table13[[#This Row],[budget]]</f>
        <v>400.00000000000006</v>
      </c>
      <c r="K1861" s="1">
        <f>0</f>
        <v>0</v>
      </c>
    </row>
    <row r="1862" spans="1:11" x14ac:dyDescent="0.35">
      <c r="A1862">
        <v>30993544</v>
      </c>
      <c r="B1862" t="s">
        <v>6306</v>
      </c>
      <c r="C1862">
        <v>58871</v>
      </c>
      <c r="D1862">
        <v>156</v>
      </c>
      <c r="E1862" t="s">
        <v>37</v>
      </c>
      <c r="F1862">
        <v>40000000</v>
      </c>
      <c r="G1862">
        <v>6.5</v>
      </c>
      <c r="H1862">
        <f>Table13[[#This Row],[budget]]-Table13[[#This Row],[gross]]</f>
        <v>9006456</v>
      </c>
      <c r="I1862">
        <v>0</v>
      </c>
      <c r="J1862">
        <f>0.00001*Table13[[#This Row],[budget]]</f>
        <v>400.00000000000006</v>
      </c>
      <c r="K1862" s="1">
        <f>0</f>
        <v>0</v>
      </c>
    </row>
    <row r="1863" spans="1:11" x14ac:dyDescent="0.35">
      <c r="A1863">
        <v>20113965</v>
      </c>
      <c r="B1863" t="s">
        <v>6456</v>
      </c>
      <c r="C1863">
        <v>15231</v>
      </c>
      <c r="D1863">
        <v>66</v>
      </c>
      <c r="E1863" t="s">
        <v>37</v>
      </c>
      <c r="F1863">
        <v>40000000</v>
      </c>
      <c r="G1863">
        <v>6.5</v>
      </c>
      <c r="H1863">
        <f>Table13[[#This Row],[budget]]-Table13[[#This Row],[gross]]</f>
        <v>19886035</v>
      </c>
      <c r="I1863">
        <v>0</v>
      </c>
      <c r="J1863">
        <f>0.00001*Table13[[#This Row],[budget]]</f>
        <v>400.00000000000006</v>
      </c>
      <c r="K1863" s="1">
        <f>0</f>
        <v>0</v>
      </c>
    </row>
    <row r="1864" spans="1:11" x14ac:dyDescent="0.35">
      <c r="A1864">
        <v>88915214</v>
      </c>
      <c r="B1864" t="s">
        <v>6612</v>
      </c>
      <c r="C1864">
        <v>163665</v>
      </c>
      <c r="D1864">
        <v>169</v>
      </c>
      <c r="E1864" t="s">
        <v>37</v>
      </c>
      <c r="F1864">
        <v>38000000</v>
      </c>
      <c r="G1864">
        <v>6.5</v>
      </c>
      <c r="H1864">
        <f>Table13[[#This Row],[budget]]-Table13[[#This Row],[gross]]</f>
        <v>-50915214</v>
      </c>
      <c r="I1864">
        <v>9000</v>
      </c>
      <c r="J1864">
        <f>0.00001*Table13[[#This Row],[budget]]</f>
        <v>380.00000000000006</v>
      </c>
      <c r="K1864" s="1">
        <f>0</f>
        <v>0</v>
      </c>
    </row>
    <row r="1865" spans="1:11" x14ac:dyDescent="0.35">
      <c r="A1865">
        <v>7871693</v>
      </c>
      <c r="B1865" t="s">
        <v>6716</v>
      </c>
      <c r="C1865">
        <v>52908</v>
      </c>
      <c r="D1865">
        <v>102</v>
      </c>
      <c r="E1865" t="s">
        <v>37</v>
      </c>
      <c r="F1865">
        <v>55000000</v>
      </c>
      <c r="G1865">
        <v>6.5</v>
      </c>
      <c r="H1865">
        <f>Table13[[#This Row],[budget]]-Table13[[#This Row],[gross]]</f>
        <v>47128307</v>
      </c>
      <c r="I1865">
        <v>0</v>
      </c>
      <c r="J1865">
        <f>0.00001*Table13[[#This Row],[budget]]</f>
        <v>550</v>
      </c>
      <c r="K1865" s="1">
        <f>0</f>
        <v>0</v>
      </c>
    </row>
    <row r="1866" spans="1:11" x14ac:dyDescent="0.35">
      <c r="A1866">
        <v>20275446</v>
      </c>
      <c r="B1866" t="s">
        <v>7196</v>
      </c>
      <c r="C1866">
        <v>95274</v>
      </c>
      <c r="D1866">
        <v>178</v>
      </c>
      <c r="E1866" t="s">
        <v>37</v>
      </c>
      <c r="F1866">
        <v>35000000</v>
      </c>
      <c r="G1866">
        <v>6.5</v>
      </c>
      <c r="H1866">
        <f>Table13[[#This Row],[budget]]-Table13[[#This Row],[gross]]</f>
        <v>14724554</v>
      </c>
      <c r="I1866">
        <v>20000</v>
      </c>
      <c r="J1866">
        <f>0.00001*Table13[[#This Row],[budget]]</f>
        <v>350.00000000000006</v>
      </c>
      <c r="K1866" s="1">
        <f>0</f>
        <v>0</v>
      </c>
    </row>
    <row r="1867" spans="1:11" x14ac:dyDescent="0.35">
      <c r="A1867">
        <v>18306166</v>
      </c>
      <c r="B1867" t="s">
        <v>7206</v>
      </c>
      <c r="C1867">
        <v>28130</v>
      </c>
      <c r="D1867">
        <v>215</v>
      </c>
      <c r="E1867" t="s">
        <v>37</v>
      </c>
      <c r="F1867">
        <v>35000000</v>
      </c>
      <c r="G1867">
        <v>6.5</v>
      </c>
      <c r="H1867">
        <f>Table13[[#This Row],[budget]]-Table13[[#This Row],[gross]]</f>
        <v>16693834</v>
      </c>
      <c r="I1867">
        <v>0</v>
      </c>
      <c r="J1867">
        <f>0.00001*Table13[[#This Row],[budget]]</f>
        <v>350.00000000000006</v>
      </c>
      <c r="K1867" s="1">
        <f>0</f>
        <v>0</v>
      </c>
    </row>
    <row r="1868" spans="1:11" x14ac:dyDescent="0.35">
      <c r="A1868">
        <v>35057332</v>
      </c>
      <c r="B1868" t="s">
        <v>7405</v>
      </c>
      <c r="C1868">
        <v>45394</v>
      </c>
      <c r="D1868">
        <v>72</v>
      </c>
      <c r="E1868" t="s">
        <v>37</v>
      </c>
      <c r="F1868">
        <v>33000000</v>
      </c>
      <c r="G1868">
        <v>6.5</v>
      </c>
      <c r="H1868">
        <f>Table13[[#This Row],[budget]]-Table13[[#This Row],[gross]]</f>
        <v>-2057332</v>
      </c>
      <c r="I1868">
        <v>19000</v>
      </c>
      <c r="J1868">
        <f>0.00001*Table13[[#This Row],[budget]]</f>
        <v>330</v>
      </c>
      <c r="K1868" s="1">
        <f>0</f>
        <v>0</v>
      </c>
    </row>
    <row r="1869" spans="1:11" x14ac:dyDescent="0.35">
      <c r="A1869">
        <v>33682273</v>
      </c>
      <c r="B1869" t="s">
        <v>7420</v>
      </c>
      <c r="C1869">
        <v>124242</v>
      </c>
      <c r="D1869">
        <v>622</v>
      </c>
      <c r="E1869" t="s">
        <v>37</v>
      </c>
      <c r="F1869">
        <v>33000000</v>
      </c>
      <c r="G1869">
        <v>6.5</v>
      </c>
      <c r="H1869">
        <f>Table13[[#This Row],[budget]]-Table13[[#This Row],[gross]]</f>
        <v>-682273</v>
      </c>
      <c r="I1869">
        <v>4000</v>
      </c>
      <c r="J1869">
        <f>0.00001*Table13[[#This Row],[budget]]</f>
        <v>330</v>
      </c>
      <c r="K1869" s="1">
        <f>0</f>
        <v>0</v>
      </c>
    </row>
    <row r="1870" spans="1:11" x14ac:dyDescent="0.35">
      <c r="A1870">
        <v>17120019</v>
      </c>
      <c r="B1870" t="s">
        <v>7429</v>
      </c>
      <c r="C1870">
        <v>83097</v>
      </c>
      <c r="D1870">
        <v>134</v>
      </c>
      <c r="E1870" t="s">
        <v>37</v>
      </c>
      <c r="F1870">
        <v>30000000</v>
      </c>
      <c r="G1870">
        <v>6.5</v>
      </c>
      <c r="H1870">
        <f>Table13[[#This Row],[budget]]-Table13[[#This Row],[gross]]</f>
        <v>12879981</v>
      </c>
      <c r="I1870">
        <v>12000</v>
      </c>
      <c r="J1870">
        <f>0.00001*Table13[[#This Row],[budget]]</f>
        <v>300</v>
      </c>
      <c r="K1870" s="1">
        <f>0</f>
        <v>0</v>
      </c>
    </row>
    <row r="1871" spans="1:11" x14ac:dyDescent="0.35">
      <c r="A1871">
        <v>11854694</v>
      </c>
      <c r="B1871" t="s">
        <v>7663</v>
      </c>
      <c r="C1871">
        <v>14281</v>
      </c>
      <c r="D1871">
        <v>64</v>
      </c>
      <c r="E1871" t="s">
        <v>37</v>
      </c>
      <c r="F1871">
        <v>31000000</v>
      </c>
      <c r="G1871">
        <v>6.5</v>
      </c>
      <c r="H1871">
        <f>Table13[[#This Row],[budget]]-Table13[[#This Row],[gross]]</f>
        <v>19145306</v>
      </c>
      <c r="I1871">
        <v>0</v>
      </c>
      <c r="J1871">
        <f>0.00001*Table13[[#This Row],[budget]]</f>
        <v>310</v>
      </c>
      <c r="K1871" s="1">
        <f>0</f>
        <v>0</v>
      </c>
    </row>
    <row r="1872" spans="1:11" x14ac:dyDescent="0.35">
      <c r="A1872">
        <v>53021560</v>
      </c>
      <c r="B1872" t="s">
        <v>7863</v>
      </c>
      <c r="C1872">
        <v>74630</v>
      </c>
      <c r="D1872">
        <v>156</v>
      </c>
      <c r="E1872" t="s">
        <v>37</v>
      </c>
      <c r="F1872">
        <v>30000000</v>
      </c>
      <c r="G1872">
        <v>6.5</v>
      </c>
      <c r="H1872">
        <f>Table13[[#This Row],[budget]]-Table13[[#This Row],[gross]]</f>
        <v>-23021560</v>
      </c>
      <c r="I1872">
        <v>13000</v>
      </c>
      <c r="J1872">
        <f>0.00001*Table13[[#This Row],[budget]]</f>
        <v>300</v>
      </c>
      <c r="K1872" s="1">
        <f>0</f>
        <v>0</v>
      </c>
    </row>
    <row r="1873" spans="1:11" x14ac:dyDescent="0.35">
      <c r="A1873">
        <v>10880926</v>
      </c>
      <c r="B1873" t="s">
        <v>8184</v>
      </c>
      <c r="C1873">
        <v>54147</v>
      </c>
      <c r="D1873">
        <v>127</v>
      </c>
      <c r="E1873" t="s">
        <v>37</v>
      </c>
      <c r="F1873">
        <v>30000000</v>
      </c>
      <c r="G1873">
        <v>6.5</v>
      </c>
      <c r="H1873">
        <f>Table13[[#This Row],[budget]]-Table13[[#This Row],[gross]]</f>
        <v>19119074</v>
      </c>
      <c r="I1873">
        <v>0</v>
      </c>
      <c r="J1873">
        <f>0.00001*Table13[[#This Row],[budget]]</f>
        <v>300</v>
      </c>
      <c r="K1873" s="1">
        <f>0</f>
        <v>0</v>
      </c>
    </row>
    <row r="1874" spans="1:11" x14ac:dyDescent="0.35">
      <c r="A1874">
        <v>183436380</v>
      </c>
      <c r="B1874" t="s">
        <v>8235</v>
      </c>
      <c r="C1874">
        <v>97697</v>
      </c>
      <c r="D1874">
        <v>185</v>
      </c>
      <c r="E1874" t="s">
        <v>37</v>
      </c>
      <c r="F1874">
        <v>29000000</v>
      </c>
      <c r="G1874">
        <v>6.5</v>
      </c>
      <c r="H1874">
        <f>Table13[[#This Row],[budget]]-Table13[[#This Row],[gross]]</f>
        <v>-154436380</v>
      </c>
      <c r="I1874">
        <v>40000</v>
      </c>
      <c r="J1874">
        <f>0.00001*Table13[[#This Row],[budget]]</f>
        <v>290</v>
      </c>
      <c r="K1874" s="1">
        <f>0</f>
        <v>0</v>
      </c>
    </row>
    <row r="1875" spans="1:11" x14ac:dyDescent="0.35">
      <c r="A1875">
        <v>2775593</v>
      </c>
      <c r="B1875" t="s">
        <v>8468</v>
      </c>
      <c r="C1875">
        <v>61269</v>
      </c>
      <c r="D1875">
        <v>98</v>
      </c>
      <c r="E1875" t="s">
        <v>37</v>
      </c>
      <c r="F1875">
        <v>27000000</v>
      </c>
      <c r="G1875">
        <v>6.5</v>
      </c>
      <c r="H1875">
        <f>Table13[[#This Row],[budget]]-Table13[[#This Row],[gross]]</f>
        <v>24224407</v>
      </c>
      <c r="I1875">
        <v>0</v>
      </c>
      <c r="J1875">
        <f>0.00001*Table13[[#This Row],[budget]]</f>
        <v>270</v>
      </c>
      <c r="K1875" s="1">
        <f>0</f>
        <v>0</v>
      </c>
    </row>
    <row r="1876" spans="1:11" x14ac:dyDescent="0.35">
      <c r="A1876">
        <v>25977365</v>
      </c>
      <c r="B1876" t="s">
        <v>8634</v>
      </c>
      <c r="C1876">
        <v>87950</v>
      </c>
      <c r="D1876">
        <v>207</v>
      </c>
      <c r="E1876" t="s">
        <v>37</v>
      </c>
      <c r="F1876">
        <v>28000000</v>
      </c>
      <c r="G1876">
        <v>6.5</v>
      </c>
      <c r="H1876">
        <f>Table13[[#This Row],[budget]]-Table13[[#This Row],[gross]]</f>
        <v>2022635</v>
      </c>
      <c r="I1876">
        <v>15000</v>
      </c>
      <c r="J1876">
        <f>0.00001*Table13[[#This Row],[budget]]</f>
        <v>280</v>
      </c>
      <c r="K1876" s="1">
        <f>0</f>
        <v>0</v>
      </c>
    </row>
    <row r="1877" spans="1:11" x14ac:dyDescent="0.35">
      <c r="A1877">
        <v>57859105</v>
      </c>
      <c r="B1877" t="s">
        <v>8664</v>
      </c>
      <c r="C1877">
        <v>94108</v>
      </c>
      <c r="D1877">
        <v>673</v>
      </c>
      <c r="E1877" t="s">
        <v>37</v>
      </c>
      <c r="F1877">
        <v>26000000</v>
      </c>
      <c r="G1877">
        <v>6.5</v>
      </c>
      <c r="H1877">
        <f>Table13[[#This Row],[budget]]-Table13[[#This Row],[gross]]</f>
        <v>-31859105</v>
      </c>
      <c r="I1877">
        <v>0</v>
      </c>
      <c r="J1877">
        <f>0.00001*Table13[[#This Row],[budget]]</f>
        <v>260</v>
      </c>
      <c r="K1877" s="1">
        <f>0</f>
        <v>0</v>
      </c>
    </row>
    <row r="1878" spans="1:11" x14ac:dyDescent="0.35">
      <c r="A1878">
        <v>49874933</v>
      </c>
      <c r="B1878" t="s">
        <v>8682</v>
      </c>
      <c r="C1878">
        <v>161168</v>
      </c>
      <c r="D1878">
        <v>287</v>
      </c>
      <c r="E1878" t="s">
        <v>37</v>
      </c>
      <c r="F1878">
        <v>26000000</v>
      </c>
      <c r="G1878">
        <v>6.5</v>
      </c>
      <c r="H1878">
        <f>Table13[[#This Row],[budget]]-Table13[[#This Row],[gross]]</f>
        <v>-23874933</v>
      </c>
      <c r="I1878">
        <v>43000</v>
      </c>
      <c r="J1878">
        <f>0.00001*Table13[[#This Row],[budget]]</f>
        <v>260</v>
      </c>
      <c r="K1878" s="1">
        <f>0</f>
        <v>0</v>
      </c>
    </row>
    <row r="1879" spans="1:11" x14ac:dyDescent="0.35">
      <c r="A1879">
        <v>45489752</v>
      </c>
      <c r="B1879" t="s">
        <v>8685</v>
      </c>
      <c r="C1879">
        <v>48973</v>
      </c>
      <c r="D1879">
        <v>214</v>
      </c>
      <c r="E1879" t="s">
        <v>37</v>
      </c>
      <c r="F1879">
        <v>26000000</v>
      </c>
      <c r="G1879">
        <v>6.5</v>
      </c>
      <c r="H1879">
        <f>Table13[[#This Row],[budget]]-Table13[[#This Row],[gross]]</f>
        <v>-19489752</v>
      </c>
      <c r="I1879">
        <v>736</v>
      </c>
      <c r="J1879">
        <f>0.00001*Table13[[#This Row],[budget]]</f>
        <v>260</v>
      </c>
      <c r="K1879" s="1">
        <f>0</f>
        <v>0</v>
      </c>
    </row>
    <row r="1880" spans="1:11" x14ac:dyDescent="0.35">
      <c r="A1880">
        <v>12276810</v>
      </c>
      <c r="B1880" t="s">
        <v>8748</v>
      </c>
      <c r="C1880">
        <v>57674</v>
      </c>
      <c r="D1880">
        <v>126</v>
      </c>
      <c r="E1880" t="s">
        <v>37</v>
      </c>
      <c r="F1880">
        <v>26000000</v>
      </c>
      <c r="G1880">
        <v>6.5</v>
      </c>
      <c r="H1880">
        <f>Table13[[#This Row],[budget]]-Table13[[#This Row],[gross]]</f>
        <v>13723190</v>
      </c>
      <c r="I1880">
        <v>11000</v>
      </c>
      <c r="J1880">
        <f>0.00001*Table13[[#This Row],[budget]]</f>
        <v>260</v>
      </c>
      <c r="K1880" s="1">
        <f>0</f>
        <v>0</v>
      </c>
    </row>
    <row r="1881" spans="1:11" x14ac:dyDescent="0.35">
      <c r="A1881">
        <v>60443237</v>
      </c>
      <c r="B1881" t="s">
        <v>8878</v>
      </c>
      <c r="C1881">
        <v>76882</v>
      </c>
      <c r="D1881">
        <v>106</v>
      </c>
      <c r="E1881" t="s">
        <v>37</v>
      </c>
      <c r="F1881">
        <v>25000000</v>
      </c>
      <c r="G1881">
        <v>6.5</v>
      </c>
      <c r="H1881">
        <f>Table13[[#This Row],[budget]]-Table13[[#This Row],[gross]]</f>
        <v>-35443237</v>
      </c>
      <c r="I1881">
        <v>29000</v>
      </c>
      <c r="J1881">
        <f>0.00001*Table13[[#This Row],[budget]]</f>
        <v>250.00000000000003</v>
      </c>
      <c r="K1881" s="1">
        <f>0</f>
        <v>0</v>
      </c>
    </row>
    <row r="1882" spans="1:11" x14ac:dyDescent="0.35">
      <c r="A1882">
        <v>66489425</v>
      </c>
      <c r="B1882" t="s">
        <v>8930</v>
      </c>
      <c r="C1882">
        <v>101977</v>
      </c>
      <c r="D1882">
        <v>161</v>
      </c>
      <c r="E1882" t="s">
        <v>37</v>
      </c>
      <c r="F1882">
        <v>25000000</v>
      </c>
      <c r="G1882">
        <v>6.5</v>
      </c>
      <c r="H1882">
        <f>Table13[[#This Row],[budget]]-Table13[[#This Row],[gross]]</f>
        <v>-41489425</v>
      </c>
      <c r="I1882">
        <v>0</v>
      </c>
      <c r="J1882">
        <f>0.00001*Table13[[#This Row],[budget]]</f>
        <v>250.00000000000003</v>
      </c>
      <c r="K1882" s="1">
        <f>0</f>
        <v>0</v>
      </c>
    </row>
    <row r="1883" spans="1:11" x14ac:dyDescent="0.35">
      <c r="A1883">
        <v>45089048</v>
      </c>
      <c r="B1883" t="s">
        <v>8974</v>
      </c>
      <c r="C1883">
        <v>86251</v>
      </c>
      <c r="D1883">
        <v>260</v>
      </c>
      <c r="E1883" t="s">
        <v>37</v>
      </c>
      <c r="F1883">
        <v>25000000</v>
      </c>
      <c r="G1883">
        <v>6.5</v>
      </c>
      <c r="H1883">
        <f>Table13[[#This Row],[budget]]-Table13[[#This Row],[gross]]</f>
        <v>-20089048</v>
      </c>
      <c r="I1883">
        <v>58000</v>
      </c>
      <c r="J1883">
        <f>0.00001*Table13[[#This Row],[budget]]</f>
        <v>250.00000000000003</v>
      </c>
      <c r="K1883" s="1">
        <f>0</f>
        <v>0</v>
      </c>
    </row>
    <row r="1884" spans="1:11" x14ac:dyDescent="0.35">
      <c r="A1884">
        <v>41229</v>
      </c>
      <c r="B1884" t="s">
        <v>9018</v>
      </c>
      <c r="C1884">
        <v>14612</v>
      </c>
      <c r="D1884">
        <v>41</v>
      </c>
      <c r="E1884" t="s">
        <v>37</v>
      </c>
      <c r="F1884">
        <v>25500000</v>
      </c>
      <c r="G1884">
        <v>6.5</v>
      </c>
      <c r="H1884">
        <f>Table13[[#This Row],[budget]]-Table13[[#This Row],[gross]]</f>
        <v>25458771</v>
      </c>
      <c r="I1884">
        <v>0</v>
      </c>
      <c r="J1884">
        <f>0.00001*Table13[[#This Row],[budget]]</f>
        <v>255.00000000000003</v>
      </c>
      <c r="K1884" s="1">
        <f>0</f>
        <v>0</v>
      </c>
    </row>
    <row r="1885" spans="1:11" x14ac:dyDescent="0.35">
      <c r="A1885">
        <v>10911750</v>
      </c>
      <c r="B1885" t="s">
        <v>9234</v>
      </c>
      <c r="C1885">
        <v>17757</v>
      </c>
      <c r="D1885">
        <v>99</v>
      </c>
      <c r="E1885" t="s">
        <v>37</v>
      </c>
      <c r="F1885">
        <v>25000000</v>
      </c>
      <c r="G1885">
        <v>6.5</v>
      </c>
      <c r="H1885">
        <f>Table13[[#This Row],[budget]]-Table13[[#This Row],[gross]]</f>
        <v>14088250</v>
      </c>
      <c r="I1885">
        <v>982</v>
      </c>
      <c r="J1885">
        <f>0.00001*Table13[[#This Row],[budget]]</f>
        <v>250.00000000000003</v>
      </c>
      <c r="K1885" s="1">
        <f>0</f>
        <v>0</v>
      </c>
    </row>
    <row r="1886" spans="1:11" x14ac:dyDescent="0.35">
      <c r="A1886">
        <v>871527</v>
      </c>
      <c r="B1886" t="s">
        <v>9310</v>
      </c>
      <c r="C1886">
        <v>14982</v>
      </c>
      <c r="D1886">
        <v>128</v>
      </c>
      <c r="E1886" t="s">
        <v>37</v>
      </c>
      <c r="F1886">
        <v>25000000</v>
      </c>
      <c r="G1886">
        <v>6.5</v>
      </c>
      <c r="H1886">
        <f>Table13[[#This Row],[budget]]-Table13[[#This Row],[gross]]</f>
        <v>24128473</v>
      </c>
      <c r="I1886">
        <v>507</v>
      </c>
      <c r="J1886">
        <f>0.00001*Table13[[#This Row],[budget]]</f>
        <v>250.00000000000003</v>
      </c>
      <c r="K1886" s="1">
        <f>0</f>
        <v>0</v>
      </c>
    </row>
    <row r="1887" spans="1:11" x14ac:dyDescent="0.35">
      <c r="A1887">
        <v>80000000</v>
      </c>
      <c r="B1887" t="s">
        <v>9376</v>
      </c>
      <c r="C1887">
        <v>51459</v>
      </c>
      <c r="D1887">
        <v>113</v>
      </c>
      <c r="E1887" t="s">
        <v>37</v>
      </c>
      <c r="F1887">
        <v>8200000</v>
      </c>
      <c r="G1887">
        <v>6.5</v>
      </c>
      <c r="H1887">
        <f>Table13[[#This Row],[budget]]-Table13[[#This Row],[gross]]</f>
        <v>-71800000</v>
      </c>
      <c r="I1887">
        <v>0</v>
      </c>
      <c r="J1887">
        <f>0.00001*Table13[[#This Row],[budget]]</f>
        <v>82</v>
      </c>
      <c r="K1887" s="1">
        <f>0</f>
        <v>0</v>
      </c>
    </row>
    <row r="1888" spans="1:11" x14ac:dyDescent="0.35">
      <c r="A1888">
        <v>23225911</v>
      </c>
      <c r="B1888" t="s">
        <v>9461</v>
      </c>
      <c r="C1888">
        <v>80574</v>
      </c>
      <c r="D1888">
        <v>157</v>
      </c>
      <c r="E1888" t="s">
        <v>37</v>
      </c>
      <c r="F1888">
        <v>24000000</v>
      </c>
      <c r="G1888">
        <v>6.5</v>
      </c>
      <c r="H1888">
        <f>Table13[[#This Row],[budget]]-Table13[[#This Row],[gross]]</f>
        <v>774089</v>
      </c>
      <c r="I1888">
        <v>12000</v>
      </c>
      <c r="J1888">
        <f>0.00001*Table13[[#This Row],[budget]]</f>
        <v>240.00000000000003</v>
      </c>
      <c r="K1888" s="1">
        <f>0</f>
        <v>0</v>
      </c>
    </row>
    <row r="1889" spans="1:11" x14ac:dyDescent="0.35">
      <c r="A1889">
        <v>33313582</v>
      </c>
      <c r="B1889" t="s">
        <v>9649</v>
      </c>
      <c r="C1889">
        <v>52888</v>
      </c>
      <c r="D1889">
        <v>175</v>
      </c>
      <c r="E1889" t="s">
        <v>37</v>
      </c>
      <c r="F1889">
        <v>21000000</v>
      </c>
      <c r="G1889">
        <v>6.5</v>
      </c>
      <c r="H1889">
        <f>Table13[[#This Row],[budget]]-Table13[[#This Row],[gross]]</f>
        <v>-12313582</v>
      </c>
      <c r="I1889">
        <v>0</v>
      </c>
      <c r="J1889">
        <f>0.00001*Table13[[#This Row],[budget]]</f>
        <v>210.00000000000003</v>
      </c>
      <c r="K1889" s="1">
        <f>0</f>
        <v>0</v>
      </c>
    </row>
    <row r="1890" spans="1:11" x14ac:dyDescent="0.35">
      <c r="A1890">
        <v>19783777</v>
      </c>
      <c r="B1890" t="s">
        <v>9700</v>
      </c>
      <c r="C1890">
        <v>82804</v>
      </c>
      <c r="D1890">
        <v>154</v>
      </c>
      <c r="E1890" t="s">
        <v>37</v>
      </c>
      <c r="F1890">
        <v>22000000</v>
      </c>
      <c r="G1890">
        <v>6.5</v>
      </c>
      <c r="H1890">
        <f>Table13[[#This Row],[budget]]-Table13[[#This Row],[gross]]</f>
        <v>2216223</v>
      </c>
      <c r="I1890">
        <v>15000</v>
      </c>
      <c r="J1890">
        <f>0.00001*Table13[[#This Row],[budget]]</f>
        <v>220.00000000000003</v>
      </c>
      <c r="K1890" s="1">
        <f>0</f>
        <v>0</v>
      </c>
    </row>
    <row r="1891" spans="1:11" x14ac:dyDescent="0.35">
      <c r="A1891">
        <v>22294341</v>
      </c>
      <c r="B1891" t="s">
        <v>9775</v>
      </c>
      <c r="C1891">
        <v>12278</v>
      </c>
      <c r="D1891">
        <v>71</v>
      </c>
      <c r="E1891" t="s">
        <v>37</v>
      </c>
      <c r="F1891">
        <v>21500000</v>
      </c>
      <c r="G1891">
        <v>6.5</v>
      </c>
      <c r="H1891">
        <f>Table13[[#This Row],[budget]]-Table13[[#This Row],[gross]]</f>
        <v>-794341</v>
      </c>
      <c r="I1891">
        <v>758</v>
      </c>
      <c r="J1891">
        <f>0.00001*Table13[[#This Row],[budget]]</f>
        <v>215.00000000000003</v>
      </c>
      <c r="K1891" s="1">
        <f>0</f>
        <v>0</v>
      </c>
    </row>
    <row r="1892" spans="1:11" hidden="1" x14ac:dyDescent="0.35">
      <c r="A1892">
        <v>4710455</v>
      </c>
      <c r="B1892" t="s">
        <v>9464</v>
      </c>
      <c r="C1892">
        <v>214091</v>
      </c>
      <c r="D1892">
        <v>330</v>
      </c>
      <c r="E1892" t="s">
        <v>652</v>
      </c>
      <c r="F1892">
        <v>24000000</v>
      </c>
      <c r="G1892">
        <v>8.1999999999999993</v>
      </c>
      <c r="H1892">
        <f>Table13[[#This Row],[budget]]-Table13[[#This Row],[gross]]</f>
        <v>19289545</v>
      </c>
      <c r="I1892">
        <v>13000</v>
      </c>
      <c r="J1892">
        <f>0.00001*Table13[[#This Row],[budget]]</f>
        <v>240.00000000000003</v>
      </c>
      <c r="K1892" s="1">
        <f>0</f>
        <v>0</v>
      </c>
    </row>
    <row r="1893" spans="1:11" x14ac:dyDescent="0.35">
      <c r="A1893">
        <v>29753944</v>
      </c>
      <c r="B1893" t="s">
        <v>10113</v>
      </c>
      <c r="C1893">
        <v>90677</v>
      </c>
      <c r="D1893">
        <v>389</v>
      </c>
      <c r="E1893" t="s">
        <v>37</v>
      </c>
      <c r="F1893">
        <v>20000000</v>
      </c>
      <c r="G1893">
        <v>6.5</v>
      </c>
      <c r="H1893">
        <f>Table13[[#This Row],[budget]]-Table13[[#This Row],[gross]]</f>
        <v>-9753944</v>
      </c>
      <c r="I1893">
        <v>0</v>
      </c>
      <c r="J1893">
        <f>0.00001*Table13[[#This Row],[budget]]</f>
        <v>200.00000000000003</v>
      </c>
      <c r="K1893" s="1">
        <f>0</f>
        <v>0</v>
      </c>
    </row>
    <row r="1894" spans="1:11" x14ac:dyDescent="0.35">
      <c r="A1894">
        <v>29975979</v>
      </c>
      <c r="B1894" t="s">
        <v>10164</v>
      </c>
      <c r="C1894">
        <v>105797</v>
      </c>
      <c r="D1894">
        <v>281</v>
      </c>
      <c r="E1894" t="s">
        <v>37</v>
      </c>
      <c r="F1894">
        <v>20000000</v>
      </c>
      <c r="G1894">
        <v>6.5</v>
      </c>
      <c r="H1894">
        <f>Table13[[#This Row],[budget]]-Table13[[#This Row],[gross]]</f>
        <v>-9975979</v>
      </c>
      <c r="I1894">
        <v>0</v>
      </c>
      <c r="J1894">
        <f>0.00001*Table13[[#This Row],[budget]]</f>
        <v>200.00000000000003</v>
      </c>
      <c r="K1894" s="1">
        <f>0</f>
        <v>0</v>
      </c>
    </row>
    <row r="1895" spans="1:11" x14ac:dyDescent="0.35">
      <c r="A1895">
        <v>5702083</v>
      </c>
      <c r="B1895" t="s">
        <v>10487</v>
      </c>
      <c r="C1895">
        <v>80617</v>
      </c>
      <c r="D1895">
        <v>190</v>
      </c>
      <c r="E1895" t="s">
        <v>37</v>
      </c>
      <c r="F1895">
        <v>15000000</v>
      </c>
      <c r="G1895">
        <v>6.5</v>
      </c>
      <c r="H1895">
        <f>Table13[[#This Row],[budget]]-Table13[[#This Row],[gross]]</f>
        <v>9297917</v>
      </c>
      <c r="I1895">
        <v>36000</v>
      </c>
      <c r="J1895">
        <f>0.00001*Table13[[#This Row],[budget]]</f>
        <v>150</v>
      </c>
      <c r="K1895" s="1">
        <f>0</f>
        <v>0</v>
      </c>
    </row>
    <row r="1896" spans="1:11" x14ac:dyDescent="0.35">
      <c r="A1896">
        <v>39103378</v>
      </c>
      <c r="B1896" t="s">
        <v>10677</v>
      </c>
      <c r="C1896">
        <v>93272</v>
      </c>
      <c r="D1896">
        <v>251</v>
      </c>
      <c r="E1896" t="s">
        <v>37</v>
      </c>
      <c r="F1896">
        <v>20000000</v>
      </c>
      <c r="G1896">
        <v>6.5</v>
      </c>
      <c r="H1896">
        <f>Table13[[#This Row],[budget]]-Table13[[#This Row],[gross]]</f>
        <v>-19103378</v>
      </c>
      <c r="I1896">
        <v>0</v>
      </c>
      <c r="J1896">
        <f>0.00001*Table13[[#This Row],[budget]]</f>
        <v>200.00000000000003</v>
      </c>
      <c r="K1896" s="1">
        <f>0</f>
        <v>0</v>
      </c>
    </row>
    <row r="1897" spans="1:11" x14ac:dyDescent="0.35">
      <c r="A1897">
        <v>8396942</v>
      </c>
      <c r="B1897" t="s">
        <v>10697</v>
      </c>
      <c r="C1897">
        <v>72715</v>
      </c>
      <c r="D1897">
        <v>103</v>
      </c>
      <c r="E1897" t="s">
        <v>37</v>
      </c>
      <c r="F1897">
        <v>19000000</v>
      </c>
      <c r="G1897">
        <v>6.5</v>
      </c>
      <c r="H1897">
        <f>Table13[[#This Row],[budget]]-Table13[[#This Row],[gross]]</f>
        <v>10603058</v>
      </c>
      <c r="I1897">
        <v>0</v>
      </c>
      <c r="J1897">
        <f>0.00001*Table13[[#This Row],[budget]]</f>
        <v>190.00000000000003</v>
      </c>
      <c r="K1897" s="1">
        <f>0</f>
        <v>0</v>
      </c>
    </row>
    <row r="1898" spans="1:11" x14ac:dyDescent="0.35">
      <c r="A1898">
        <v>15281286</v>
      </c>
      <c r="B1898" t="s">
        <v>10926</v>
      </c>
      <c r="C1898">
        <v>64646</v>
      </c>
      <c r="D1898">
        <v>105</v>
      </c>
      <c r="E1898" t="s">
        <v>37</v>
      </c>
      <c r="F1898">
        <v>18000000</v>
      </c>
      <c r="G1898">
        <v>6.5</v>
      </c>
      <c r="H1898">
        <f>Table13[[#This Row],[budget]]-Table13[[#This Row],[gross]]</f>
        <v>2718714</v>
      </c>
      <c r="I1898">
        <v>0</v>
      </c>
      <c r="J1898">
        <f>0.00001*Table13[[#This Row],[budget]]</f>
        <v>180.00000000000003</v>
      </c>
      <c r="K1898" s="1">
        <f>0</f>
        <v>0</v>
      </c>
    </row>
    <row r="1899" spans="1:11" x14ac:dyDescent="0.35">
      <c r="A1899">
        <v>51053787</v>
      </c>
      <c r="B1899" t="s">
        <v>11066</v>
      </c>
      <c r="C1899">
        <v>45900</v>
      </c>
      <c r="D1899">
        <v>247</v>
      </c>
      <c r="E1899" t="s">
        <v>37</v>
      </c>
      <c r="F1899">
        <v>17500000</v>
      </c>
      <c r="G1899">
        <v>6.5</v>
      </c>
      <c r="H1899">
        <f>Table13[[#This Row],[budget]]-Table13[[#This Row],[gross]]</f>
        <v>-33553787</v>
      </c>
      <c r="I1899">
        <v>0</v>
      </c>
      <c r="J1899">
        <f>0.00001*Table13[[#This Row],[budget]]</f>
        <v>175.00000000000003</v>
      </c>
      <c r="K1899" s="1">
        <f>0</f>
        <v>0</v>
      </c>
    </row>
    <row r="1900" spans="1:11" x14ac:dyDescent="0.35">
      <c r="A1900">
        <v>82389560</v>
      </c>
      <c r="B1900" t="s">
        <v>11113</v>
      </c>
      <c r="C1900">
        <v>106820</v>
      </c>
      <c r="D1900">
        <v>147</v>
      </c>
      <c r="E1900" t="s">
        <v>37</v>
      </c>
      <c r="F1900">
        <v>17000000</v>
      </c>
      <c r="G1900">
        <v>6.5</v>
      </c>
      <c r="H1900">
        <f>Table13[[#This Row],[budget]]-Table13[[#This Row],[gross]]</f>
        <v>-65389560</v>
      </c>
      <c r="I1900">
        <v>14000</v>
      </c>
      <c r="J1900">
        <f>0.00001*Table13[[#This Row],[budget]]</f>
        <v>170</v>
      </c>
      <c r="K1900" s="1">
        <f>0</f>
        <v>0</v>
      </c>
    </row>
    <row r="1901" spans="1:11" x14ac:dyDescent="0.35">
      <c r="A1901">
        <v>54239856</v>
      </c>
      <c r="B1901" t="s">
        <v>11201</v>
      </c>
      <c r="C1901">
        <v>125016</v>
      </c>
      <c r="D1901">
        <v>789</v>
      </c>
      <c r="E1901" t="s">
        <v>37</v>
      </c>
      <c r="F1901">
        <v>17000000</v>
      </c>
      <c r="G1901">
        <v>6.5</v>
      </c>
      <c r="H1901">
        <f>Table13[[#This Row],[budget]]-Table13[[#This Row],[gross]]</f>
        <v>-37239856</v>
      </c>
      <c r="I1901">
        <v>70000</v>
      </c>
      <c r="J1901">
        <f>0.00001*Table13[[#This Row],[budget]]</f>
        <v>170</v>
      </c>
      <c r="K1901" s="1">
        <f>0</f>
        <v>0</v>
      </c>
    </row>
    <row r="1902" spans="1:11" x14ac:dyDescent="0.35">
      <c r="A1902">
        <v>220914</v>
      </c>
      <c r="B1902" t="s">
        <v>11262</v>
      </c>
      <c r="C1902">
        <v>13239</v>
      </c>
      <c r="D1902">
        <v>97</v>
      </c>
      <c r="E1902" t="s">
        <v>37</v>
      </c>
      <c r="F1902">
        <v>16800000</v>
      </c>
      <c r="G1902">
        <v>6.5</v>
      </c>
      <c r="H1902">
        <f>Table13[[#This Row],[budget]]-Table13[[#This Row],[gross]]</f>
        <v>16579086</v>
      </c>
      <c r="I1902">
        <v>0</v>
      </c>
      <c r="J1902">
        <f>0.00001*Table13[[#This Row],[budget]]</f>
        <v>168</v>
      </c>
      <c r="K1902" s="1">
        <f>0</f>
        <v>0</v>
      </c>
    </row>
    <row r="1903" spans="1:11" x14ac:dyDescent="0.35">
      <c r="A1903">
        <v>68525609</v>
      </c>
      <c r="B1903" t="s">
        <v>11305</v>
      </c>
      <c r="C1903">
        <v>132963</v>
      </c>
      <c r="D1903">
        <v>302</v>
      </c>
      <c r="E1903" t="s">
        <v>37</v>
      </c>
      <c r="F1903">
        <v>15600000</v>
      </c>
      <c r="G1903">
        <v>6.5</v>
      </c>
      <c r="H1903">
        <f>Table13[[#This Row],[budget]]-Table13[[#This Row],[gross]]</f>
        <v>-52925609</v>
      </c>
      <c r="I1903">
        <v>0</v>
      </c>
      <c r="J1903">
        <f>0.00001*Table13[[#This Row],[budget]]</f>
        <v>156</v>
      </c>
      <c r="K1903" s="1">
        <f>0</f>
        <v>0</v>
      </c>
    </row>
    <row r="1904" spans="1:11" x14ac:dyDescent="0.35">
      <c r="A1904">
        <v>7774730</v>
      </c>
      <c r="B1904" t="s">
        <v>11507</v>
      </c>
      <c r="C1904">
        <v>61912</v>
      </c>
      <c r="D1904">
        <v>352</v>
      </c>
      <c r="E1904" t="s">
        <v>37</v>
      </c>
      <c r="F1904">
        <v>15500000</v>
      </c>
      <c r="G1904">
        <v>6.5</v>
      </c>
      <c r="H1904">
        <f>Table13[[#This Row],[budget]]-Table13[[#This Row],[gross]]</f>
        <v>7725270</v>
      </c>
      <c r="I1904">
        <v>0</v>
      </c>
      <c r="J1904">
        <f>0.00001*Table13[[#This Row],[budget]]</f>
        <v>155</v>
      </c>
      <c r="K1904" s="1">
        <f>0</f>
        <v>0</v>
      </c>
    </row>
    <row r="1905" spans="1:11" x14ac:dyDescent="0.35">
      <c r="A1905">
        <v>42919096</v>
      </c>
      <c r="B1905" t="s">
        <v>11622</v>
      </c>
      <c r="C1905">
        <v>64747</v>
      </c>
      <c r="D1905">
        <v>122</v>
      </c>
      <c r="E1905" t="s">
        <v>37</v>
      </c>
      <c r="F1905">
        <v>15000000</v>
      </c>
      <c r="G1905">
        <v>6.5</v>
      </c>
      <c r="H1905">
        <f>Table13[[#This Row],[budget]]-Table13[[#This Row],[gross]]</f>
        <v>-27919096</v>
      </c>
      <c r="I1905">
        <v>12000</v>
      </c>
      <c r="J1905">
        <f>0.00001*Table13[[#This Row],[budget]]</f>
        <v>150</v>
      </c>
      <c r="K1905" s="1">
        <f>0</f>
        <v>0</v>
      </c>
    </row>
    <row r="1906" spans="1:11" x14ac:dyDescent="0.35">
      <c r="A1906">
        <v>4956401</v>
      </c>
      <c r="B1906" t="s">
        <v>11972</v>
      </c>
      <c r="C1906">
        <v>12601</v>
      </c>
      <c r="D1906">
        <v>89</v>
      </c>
      <c r="E1906" t="s">
        <v>37</v>
      </c>
      <c r="F1906">
        <v>15000000</v>
      </c>
      <c r="G1906">
        <v>6.5</v>
      </c>
      <c r="H1906">
        <f>Table13[[#This Row],[budget]]-Table13[[#This Row],[gross]]</f>
        <v>10043599</v>
      </c>
      <c r="I1906">
        <v>0</v>
      </c>
      <c r="J1906">
        <f>0.00001*Table13[[#This Row],[budget]]</f>
        <v>150</v>
      </c>
      <c r="K1906" s="1">
        <f>0</f>
        <v>0</v>
      </c>
    </row>
    <row r="1907" spans="1:11" x14ac:dyDescent="0.35">
      <c r="A1907">
        <v>1294640</v>
      </c>
      <c r="B1907" t="s">
        <v>12007</v>
      </c>
      <c r="C1907">
        <v>69569</v>
      </c>
      <c r="D1907">
        <v>436</v>
      </c>
      <c r="E1907" t="s">
        <v>37</v>
      </c>
      <c r="F1907">
        <v>15000000</v>
      </c>
      <c r="G1907">
        <v>6.5</v>
      </c>
      <c r="H1907">
        <f>Table13[[#This Row],[budget]]-Table13[[#This Row],[gross]]</f>
        <v>13705360</v>
      </c>
      <c r="I1907">
        <v>0</v>
      </c>
      <c r="J1907">
        <f>0.00001*Table13[[#This Row],[budget]]</f>
        <v>150</v>
      </c>
      <c r="K1907" s="1">
        <f>0</f>
        <v>0</v>
      </c>
    </row>
    <row r="1908" spans="1:11" x14ac:dyDescent="0.35">
      <c r="A1908">
        <v>15483540</v>
      </c>
      <c r="B1908" t="s">
        <v>12166</v>
      </c>
      <c r="C1908">
        <v>56338</v>
      </c>
      <c r="D1908">
        <v>215</v>
      </c>
      <c r="E1908" t="s">
        <v>37</v>
      </c>
      <c r="F1908">
        <v>14000000</v>
      </c>
      <c r="G1908">
        <v>6.5</v>
      </c>
      <c r="H1908">
        <f>Table13[[#This Row],[budget]]-Table13[[#This Row],[gross]]</f>
        <v>-1483540</v>
      </c>
      <c r="I1908">
        <v>4000</v>
      </c>
      <c r="J1908">
        <f>0.00001*Table13[[#This Row],[budget]]</f>
        <v>140</v>
      </c>
      <c r="K1908" s="1">
        <f>0</f>
        <v>0</v>
      </c>
    </row>
    <row r="1909" spans="1:11" x14ac:dyDescent="0.35">
      <c r="A1909">
        <v>1000000</v>
      </c>
      <c r="B1909" t="s">
        <v>12243</v>
      </c>
      <c r="C1909">
        <v>524</v>
      </c>
      <c r="D1909">
        <v>8</v>
      </c>
      <c r="E1909" t="s">
        <v>37</v>
      </c>
      <c r="F1909">
        <v>14000000</v>
      </c>
      <c r="G1909">
        <v>6.5</v>
      </c>
      <c r="H1909">
        <f>Table13[[#This Row],[budget]]-Table13[[#This Row],[gross]]</f>
        <v>13000000</v>
      </c>
      <c r="I1909">
        <v>76</v>
      </c>
      <c r="J1909">
        <f>0.00001*Table13[[#This Row],[budget]]</f>
        <v>140</v>
      </c>
      <c r="K1909" s="1">
        <f>0</f>
        <v>0</v>
      </c>
    </row>
    <row r="1910" spans="1:11" x14ac:dyDescent="0.35">
      <c r="A1910">
        <v>46495</v>
      </c>
      <c r="B1910" t="s">
        <v>12264</v>
      </c>
      <c r="C1910">
        <v>12053</v>
      </c>
      <c r="D1910">
        <v>119</v>
      </c>
      <c r="E1910" t="s">
        <v>37</v>
      </c>
      <c r="F1910">
        <v>14000000</v>
      </c>
      <c r="G1910">
        <v>6.5</v>
      </c>
      <c r="H1910">
        <f>Table13[[#This Row],[budget]]-Table13[[#This Row],[gross]]</f>
        <v>13953505</v>
      </c>
      <c r="I1910">
        <v>0</v>
      </c>
      <c r="J1910">
        <f>0.00001*Table13[[#This Row],[budget]]</f>
        <v>140</v>
      </c>
      <c r="K1910" s="1">
        <f>0</f>
        <v>0</v>
      </c>
    </row>
    <row r="1911" spans="1:11" x14ac:dyDescent="0.35">
      <c r="A1911">
        <v>16929123</v>
      </c>
      <c r="B1911" t="s">
        <v>12431</v>
      </c>
      <c r="C1911">
        <v>21406</v>
      </c>
      <c r="D1911">
        <v>169</v>
      </c>
      <c r="E1911" t="s">
        <v>37</v>
      </c>
      <c r="F1911">
        <v>14000000</v>
      </c>
      <c r="G1911">
        <v>6.5</v>
      </c>
      <c r="H1911">
        <f>Table13[[#This Row],[budget]]-Table13[[#This Row],[gross]]</f>
        <v>-2929123</v>
      </c>
      <c r="I1911">
        <v>0</v>
      </c>
      <c r="J1911">
        <f>0.00001*Table13[[#This Row],[budget]]</f>
        <v>140</v>
      </c>
      <c r="K1911" s="1">
        <f>0</f>
        <v>0</v>
      </c>
    </row>
    <row r="1912" spans="1:11" x14ac:dyDescent="0.35">
      <c r="A1912">
        <v>403932</v>
      </c>
      <c r="B1912" t="s">
        <v>12528</v>
      </c>
      <c r="C1912">
        <v>5254</v>
      </c>
      <c r="D1912">
        <v>92</v>
      </c>
      <c r="E1912" t="s">
        <v>37</v>
      </c>
      <c r="F1912">
        <v>20000000</v>
      </c>
      <c r="G1912">
        <v>6.5</v>
      </c>
      <c r="H1912">
        <f>Table13[[#This Row],[budget]]-Table13[[#This Row],[gross]]</f>
        <v>19596068</v>
      </c>
      <c r="I1912">
        <v>141</v>
      </c>
      <c r="J1912">
        <f>0.00001*Table13[[#This Row],[budget]]</f>
        <v>200.00000000000003</v>
      </c>
      <c r="K1912" s="1">
        <f>0</f>
        <v>0</v>
      </c>
    </row>
    <row r="1913" spans="1:11" x14ac:dyDescent="0.35">
      <c r="A1913">
        <v>70011073</v>
      </c>
      <c r="B1913" t="s">
        <v>12686</v>
      </c>
      <c r="C1913">
        <v>57996</v>
      </c>
      <c r="D1913">
        <v>349</v>
      </c>
      <c r="E1913" t="s">
        <v>37</v>
      </c>
      <c r="F1913">
        <v>12000000</v>
      </c>
      <c r="G1913">
        <v>6.5</v>
      </c>
      <c r="H1913">
        <f>Table13[[#This Row],[budget]]-Table13[[#This Row],[gross]]</f>
        <v>-58011073</v>
      </c>
      <c r="I1913">
        <v>15000</v>
      </c>
      <c r="J1913">
        <f>0.00001*Table13[[#This Row],[budget]]</f>
        <v>120.00000000000001</v>
      </c>
      <c r="K1913" s="1">
        <f>0</f>
        <v>0</v>
      </c>
    </row>
    <row r="1914" spans="1:11" x14ac:dyDescent="0.35">
      <c r="A1914">
        <v>65269010</v>
      </c>
      <c r="B1914" t="s">
        <v>12691</v>
      </c>
      <c r="C1914">
        <v>90938</v>
      </c>
      <c r="D1914">
        <v>271</v>
      </c>
      <c r="E1914" t="s">
        <v>37</v>
      </c>
      <c r="F1914">
        <v>12000000</v>
      </c>
      <c r="G1914">
        <v>6.5</v>
      </c>
      <c r="H1914">
        <f>Table13[[#This Row],[budget]]-Table13[[#This Row],[gross]]</f>
        <v>-53269010</v>
      </c>
      <c r="I1914">
        <v>0</v>
      </c>
      <c r="J1914">
        <f>0.00001*Table13[[#This Row],[budget]]</f>
        <v>120.00000000000001</v>
      </c>
      <c r="K1914" s="1">
        <f>0</f>
        <v>0</v>
      </c>
    </row>
    <row r="1915" spans="1:11" x14ac:dyDescent="0.35">
      <c r="A1915">
        <v>25277561</v>
      </c>
      <c r="B1915" t="s">
        <v>12777</v>
      </c>
      <c r="C1915">
        <v>21672</v>
      </c>
      <c r="D1915">
        <v>93</v>
      </c>
      <c r="E1915" t="s">
        <v>37</v>
      </c>
      <c r="F1915">
        <v>12000000</v>
      </c>
      <c r="G1915">
        <v>6.5</v>
      </c>
      <c r="H1915">
        <f>Table13[[#This Row],[budget]]-Table13[[#This Row],[gross]]</f>
        <v>-13277561</v>
      </c>
      <c r="I1915">
        <v>0</v>
      </c>
      <c r="J1915">
        <f>0.00001*Table13[[#This Row],[budget]]</f>
        <v>120.00000000000001</v>
      </c>
      <c r="K1915" s="1">
        <f>0</f>
        <v>0</v>
      </c>
    </row>
    <row r="1916" spans="1:11" hidden="1" x14ac:dyDescent="0.35">
      <c r="A1916">
        <v>6109075</v>
      </c>
      <c r="B1916" t="s">
        <v>9559</v>
      </c>
      <c r="C1916">
        <v>32003</v>
      </c>
      <c r="D1916">
        <v>65</v>
      </c>
      <c r="E1916" t="s">
        <v>1417</v>
      </c>
      <c r="F1916">
        <v>19430000</v>
      </c>
      <c r="G1916">
        <v>6.7</v>
      </c>
      <c r="H1916">
        <f>Table13[[#This Row],[budget]]-Table13[[#This Row],[gross]]</f>
        <v>13320925</v>
      </c>
      <c r="I1916">
        <v>0</v>
      </c>
      <c r="J1916">
        <f>0.00001*Table13[[#This Row],[budget]]</f>
        <v>194.3</v>
      </c>
      <c r="K1916" s="1">
        <f>0</f>
        <v>0</v>
      </c>
    </row>
    <row r="1917" spans="1:11" x14ac:dyDescent="0.35">
      <c r="A1917">
        <v>11043445</v>
      </c>
      <c r="B1917" t="s">
        <v>13212</v>
      </c>
      <c r="C1917">
        <v>27689</v>
      </c>
      <c r="D1917">
        <v>74</v>
      </c>
      <c r="E1917" t="s">
        <v>37</v>
      </c>
      <c r="F1917">
        <v>10000000</v>
      </c>
      <c r="G1917">
        <v>6.5</v>
      </c>
      <c r="H1917">
        <f>Table13[[#This Row],[budget]]-Table13[[#This Row],[gross]]</f>
        <v>-1043445</v>
      </c>
      <c r="I1917">
        <v>1000</v>
      </c>
      <c r="J1917">
        <f>0.00001*Table13[[#This Row],[budget]]</f>
        <v>100.00000000000001</v>
      </c>
      <c r="K1917" s="1">
        <f>0</f>
        <v>0</v>
      </c>
    </row>
    <row r="1918" spans="1:11" x14ac:dyDescent="0.35">
      <c r="A1918">
        <v>36696761</v>
      </c>
      <c r="B1918" t="s">
        <v>13287</v>
      </c>
      <c r="C1918">
        <v>6808</v>
      </c>
      <c r="D1918">
        <v>38</v>
      </c>
      <c r="E1918" t="s">
        <v>37</v>
      </c>
      <c r="F1918">
        <v>23000000</v>
      </c>
      <c r="G1918">
        <v>6.5</v>
      </c>
      <c r="H1918">
        <f>Table13[[#This Row],[budget]]-Table13[[#This Row],[gross]]</f>
        <v>-13696761</v>
      </c>
      <c r="I1918">
        <v>227</v>
      </c>
      <c r="J1918">
        <f>0.00001*Table13[[#This Row],[budget]]</f>
        <v>230.00000000000003</v>
      </c>
      <c r="K1918" s="1">
        <f>0</f>
        <v>0</v>
      </c>
    </row>
    <row r="1919" spans="1:11" x14ac:dyDescent="0.35">
      <c r="A1919">
        <v>29500000</v>
      </c>
      <c r="B1919" t="s">
        <v>13336</v>
      </c>
      <c r="C1919">
        <v>25613</v>
      </c>
      <c r="D1919">
        <v>121</v>
      </c>
      <c r="E1919" t="s">
        <v>37</v>
      </c>
      <c r="F1919">
        <v>10000000</v>
      </c>
      <c r="G1919">
        <v>6.5</v>
      </c>
      <c r="H1919">
        <f>Table13[[#This Row],[budget]]-Table13[[#This Row],[gross]]</f>
        <v>-19500000</v>
      </c>
      <c r="I1919">
        <v>0</v>
      </c>
      <c r="J1919">
        <f>0.00001*Table13[[#This Row],[budget]]</f>
        <v>100.00000000000001</v>
      </c>
      <c r="K1919" s="1">
        <f>0</f>
        <v>0</v>
      </c>
    </row>
    <row r="1920" spans="1:11" x14ac:dyDescent="0.35">
      <c r="A1920">
        <v>30050028</v>
      </c>
      <c r="B1920" t="s">
        <v>13339</v>
      </c>
      <c r="C1920">
        <v>42987</v>
      </c>
      <c r="D1920">
        <v>201</v>
      </c>
      <c r="E1920" t="s">
        <v>37</v>
      </c>
      <c r="F1920">
        <v>17000000</v>
      </c>
      <c r="G1920">
        <v>6.5</v>
      </c>
      <c r="H1920">
        <f>Table13[[#This Row],[budget]]-Table13[[#This Row],[gross]]</f>
        <v>-13050028</v>
      </c>
      <c r="I1920">
        <v>0</v>
      </c>
      <c r="J1920">
        <f>0.00001*Table13[[#This Row],[budget]]</f>
        <v>170</v>
      </c>
      <c r="K1920" s="1">
        <f>0</f>
        <v>0</v>
      </c>
    </row>
    <row r="1921" spans="1:11" x14ac:dyDescent="0.35">
      <c r="A1921">
        <v>25339117</v>
      </c>
      <c r="B1921" t="s">
        <v>13353</v>
      </c>
      <c r="C1921">
        <v>37885</v>
      </c>
      <c r="D1921">
        <v>247</v>
      </c>
      <c r="E1921" t="s">
        <v>37</v>
      </c>
      <c r="F1921">
        <v>10000000</v>
      </c>
      <c r="G1921">
        <v>6.5</v>
      </c>
      <c r="H1921">
        <f>Table13[[#This Row],[budget]]-Table13[[#This Row],[gross]]</f>
        <v>-15339117</v>
      </c>
      <c r="I1921">
        <v>0</v>
      </c>
      <c r="J1921">
        <f>0.00001*Table13[[#This Row],[budget]]</f>
        <v>100.00000000000001</v>
      </c>
      <c r="K1921" s="1">
        <f>0</f>
        <v>0</v>
      </c>
    </row>
    <row r="1922" spans="1:11" x14ac:dyDescent="0.35">
      <c r="A1922">
        <v>16153600</v>
      </c>
      <c r="B1922" t="s">
        <v>13406</v>
      </c>
      <c r="C1922">
        <v>8295</v>
      </c>
      <c r="D1922">
        <v>30</v>
      </c>
      <c r="E1922" t="s">
        <v>37</v>
      </c>
      <c r="F1922">
        <v>10000000</v>
      </c>
      <c r="G1922">
        <v>6.5</v>
      </c>
      <c r="H1922">
        <f>Table13[[#This Row],[budget]]-Table13[[#This Row],[gross]]</f>
        <v>-6153600</v>
      </c>
      <c r="I1922">
        <v>720</v>
      </c>
      <c r="J1922">
        <f>0.00001*Table13[[#This Row],[budget]]</f>
        <v>100.00000000000001</v>
      </c>
      <c r="K1922" s="1">
        <f>0</f>
        <v>0</v>
      </c>
    </row>
    <row r="1923" spans="1:11" x14ac:dyDescent="0.35">
      <c r="A1923">
        <v>10561238</v>
      </c>
      <c r="B1923" t="s">
        <v>13478</v>
      </c>
      <c r="C1923">
        <v>27265</v>
      </c>
      <c r="D1923">
        <v>321</v>
      </c>
      <c r="E1923" t="s">
        <v>37</v>
      </c>
      <c r="F1923">
        <v>10000000</v>
      </c>
      <c r="G1923">
        <v>6.5</v>
      </c>
      <c r="H1923">
        <f>Table13[[#This Row],[budget]]-Table13[[#This Row],[gross]]</f>
        <v>-561238</v>
      </c>
      <c r="I1923">
        <v>0</v>
      </c>
      <c r="J1923">
        <f>0.00001*Table13[[#This Row],[budget]]</f>
        <v>100.00000000000001</v>
      </c>
      <c r="K1923" s="1">
        <f>0</f>
        <v>0</v>
      </c>
    </row>
    <row r="1924" spans="1:11" x14ac:dyDescent="0.35">
      <c r="A1924">
        <v>4244155</v>
      </c>
      <c r="B1924" t="s">
        <v>13563</v>
      </c>
      <c r="C1924">
        <v>56005</v>
      </c>
      <c r="D1924">
        <v>112</v>
      </c>
      <c r="E1924" t="s">
        <v>37</v>
      </c>
      <c r="F1924">
        <v>10000000</v>
      </c>
      <c r="G1924">
        <v>6.5</v>
      </c>
      <c r="H1924">
        <f>Table13[[#This Row],[budget]]-Table13[[#This Row],[gross]]</f>
        <v>5755845</v>
      </c>
      <c r="I1924">
        <v>0</v>
      </c>
      <c r="J1924">
        <f>0.00001*Table13[[#This Row],[budget]]</f>
        <v>100.00000000000001</v>
      </c>
      <c r="K1924" s="1">
        <f>0</f>
        <v>0</v>
      </c>
    </row>
    <row r="1925" spans="1:11" x14ac:dyDescent="0.35">
      <c r="A1925">
        <v>2185266</v>
      </c>
      <c r="B1925" t="s">
        <v>13606</v>
      </c>
      <c r="C1925">
        <v>8720</v>
      </c>
      <c r="D1925">
        <v>186</v>
      </c>
      <c r="E1925" t="s">
        <v>37</v>
      </c>
      <c r="F1925">
        <v>10000000</v>
      </c>
      <c r="G1925">
        <v>6.5</v>
      </c>
      <c r="H1925">
        <f>Table13[[#This Row],[budget]]-Table13[[#This Row],[gross]]</f>
        <v>7814734</v>
      </c>
      <c r="I1925">
        <v>1000</v>
      </c>
      <c r="J1925">
        <f>0.00001*Table13[[#This Row],[budget]]</f>
        <v>100.00000000000001</v>
      </c>
      <c r="K1925" s="1">
        <f>0</f>
        <v>0</v>
      </c>
    </row>
    <row r="1926" spans="1:11" x14ac:dyDescent="0.35">
      <c r="A1926">
        <v>1474508</v>
      </c>
      <c r="B1926" t="s">
        <v>13654</v>
      </c>
      <c r="C1926">
        <v>33473</v>
      </c>
      <c r="D1926">
        <v>88</v>
      </c>
      <c r="E1926" t="s">
        <v>37</v>
      </c>
      <c r="F1926">
        <v>5000000</v>
      </c>
      <c r="G1926">
        <v>6.5</v>
      </c>
      <c r="H1926">
        <f>Table13[[#This Row],[budget]]-Table13[[#This Row],[gross]]</f>
        <v>3525492</v>
      </c>
      <c r="I1926">
        <v>0</v>
      </c>
      <c r="J1926">
        <f>0.00001*Table13[[#This Row],[budget]]</f>
        <v>50.000000000000007</v>
      </c>
      <c r="K1926" s="1">
        <f>0</f>
        <v>0</v>
      </c>
    </row>
    <row r="1927" spans="1:11" x14ac:dyDescent="0.35">
      <c r="A1927">
        <v>33244684</v>
      </c>
      <c r="B1927" t="s">
        <v>13831</v>
      </c>
      <c r="C1927">
        <v>62038</v>
      </c>
      <c r="D1927">
        <v>281</v>
      </c>
      <c r="E1927" t="s">
        <v>37</v>
      </c>
      <c r="F1927">
        <v>9000000</v>
      </c>
      <c r="G1927">
        <v>6.5</v>
      </c>
      <c r="H1927">
        <f>Table13[[#This Row],[budget]]-Table13[[#This Row],[gross]]</f>
        <v>-24244684</v>
      </c>
      <c r="I1927">
        <v>0</v>
      </c>
      <c r="J1927">
        <f>0.00001*Table13[[#This Row],[budget]]</f>
        <v>90.000000000000014</v>
      </c>
      <c r="K1927" s="1">
        <f>0</f>
        <v>0</v>
      </c>
    </row>
    <row r="1928" spans="1:11" x14ac:dyDescent="0.35">
      <c r="A1928">
        <v>71519230</v>
      </c>
      <c r="B1928" t="s">
        <v>13840</v>
      </c>
      <c r="C1928">
        <v>92364</v>
      </c>
      <c r="D1928">
        <v>244</v>
      </c>
      <c r="E1928" t="s">
        <v>37</v>
      </c>
      <c r="F1928">
        <v>9000000</v>
      </c>
      <c r="G1928">
        <v>6.5</v>
      </c>
      <c r="H1928">
        <f>Table13[[#This Row],[budget]]-Table13[[#This Row],[gross]]</f>
        <v>-62519230</v>
      </c>
      <c r="I1928">
        <v>15000</v>
      </c>
      <c r="J1928">
        <f>0.00001*Table13[[#This Row],[budget]]</f>
        <v>90.000000000000014</v>
      </c>
      <c r="K1928" s="1">
        <f>0</f>
        <v>0</v>
      </c>
    </row>
    <row r="1929" spans="1:11" x14ac:dyDescent="0.35">
      <c r="A1929">
        <v>4350774</v>
      </c>
      <c r="B1929" t="s">
        <v>13878</v>
      </c>
      <c r="C1929">
        <v>10476</v>
      </c>
      <c r="D1929">
        <v>52</v>
      </c>
      <c r="E1929" t="s">
        <v>37</v>
      </c>
      <c r="F1929">
        <v>8000000</v>
      </c>
      <c r="G1929">
        <v>6.5</v>
      </c>
      <c r="H1929">
        <f>Table13[[#This Row],[budget]]-Table13[[#This Row],[gross]]</f>
        <v>3649226</v>
      </c>
      <c r="I1929">
        <v>0</v>
      </c>
      <c r="J1929">
        <f>0.00001*Table13[[#This Row],[budget]]</f>
        <v>80</v>
      </c>
      <c r="K1929" s="1">
        <f>0</f>
        <v>0</v>
      </c>
    </row>
    <row r="1930" spans="1:11" x14ac:dyDescent="0.35">
      <c r="A1930">
        <v>174635000</v>
      </c>
      <c r="B1930" t="s">
        <v>13936</v>
      </c>
      <c r="C1930">
        <v>74743</v>
      </c>
      <c r="D1930">
        <v>93</v>
      </c>
      <c r="E1930" t="s">
        <v>37</v>
      </c>
      <c r="F1930">
        <v>8800000</v>
      </c>
      <c r="G1930">
        <v>6.5</v>
      </c>
      <c r="H1930">
        <f>Table13[[#This Row],[budget]]-Table13[[#This Row],[gross]]</f>
        <v>-165835000</v>
      </c>
      <c r="I1930">
        <v>0</v>
      </c>
      <c r="J1930">
        <f>0.00001*Table13[[#This Row],[budget]]</f>
        <v>88.000000000000014</v>
      </c>
      <c r="K1930" s="1">
        <f>0</f>
        <v>0</v>
      </c>
    </row>
    <row r="1931" spans="1:11" x14ac:dyDescent="0.35">
      <c r="A1931">
        <v>14373825</v>
      </c>
      <c r="B1931" t="s">
        <v>13942</v>
      </c>
      <c r="C1931">
        <v>63216</v>
      </c>
      <c r="D1931">
        <v>196</v>
      </c>
      <c r="E1931" t="s">
        <v>37</v>
      </c>
      <c r="F1931">
        <v>8600000</v>
      </c>
      <c r="G1931">
        <v>6.5</v>
      </c>
      <c r="H1931">
        <f>Table13[[#This Row],[budget]]-Table13[[#This Row],[gross]]</f>
        <v>-5773825</v>
      </c>
      <c r="I1931">
        <v>0</v>
      </c>
      <c r="J1931">
        <f>0.00001*Table13[[#This Row],[budget]]</f>
        <v>86</v>
      </c>
      <c r="K1931" s="1">
        <f>0</f>
        <v>0</v>
      </c>
    </row>
    <row r="1932" spans="1:11" x14ac:dyDescent="0.35">
      <c r="A1932">
        <v>34017854</v>
      </c>
      <c r="B1932" t="s">
        <v>13970</v>
      </c>
      <c r="C1932">
        <v>51326</v>
      </c>
      <c r="D1932">
        <v>116</v>
      </c>
      <c r="E1932" t="s">
        <v>37</v>
      </c>
      <c r="F1932">
        <v>8500000</v>
      </c>
      <c r="G1932">
        <v>6.5</v>
      </c>
      <c r="H1932">
        <f>Table13[[#This Row],[budget]]-Table13[[#This Row],[gross]]</f>
        <v>-25517854</v>
      </c>
      <c r="I1932">
        <v>8000</v>
      </c>
      <c r="J1932">
        <f>0.00001*Table13[[#This Row],[budget]]</f>
        <v>85</v>
      </c>
      <c r="K1932" s="1">
        <f>0</f>
        <v>0</v>
      </c>
    </row>
    <row r="1933" spans="1:11" x14ac:dyDescent="0.35">
      <c r="A1933">
        <v>80000000</v>
      </c>
      <c r="B1933" t="s">
        <v>9376</v>
      </c>
      <c r="C1933">
        <v>51459</v>
      </c>
      <c r="D1933">
        <v>113</v>
      </c>
      <c r="E1933" t="s">
        <v>37</v>
      </c>
      <c r="F1933">
        <v>8200000</v>
      </c>
      <c r="G1933">
        <v>6.5</v>
      </c>
      <c r="H1933">
        <f>Table13[[#This Row],[budget]]-Table13[[#This Row],[gross]]</f>
        <v>-71800000</v>
      </c>
      <c r="I1933">
        <v>0</v>
      </c>
      <c r="J1933">
        <f>0.00001*Table13[[#This Row],[budget]]</f>
        <v>82</v>
      </c>
      <c r="K1933" s="1">
        <f>0</f>
        <v>0</v>
      </c>
    </row>
    <row r="1934" spans="1:11" x14ac:dyDescent="0.35">
      <c r="A1934">
        <v>27362712</v>
      </c>
      <c r="B1934" t="s">
        <v>14051</v>
      </c>
      <c r="C1934">
        <v>5971</v>
      </c>
      <c r="D1934">
        <v>60</v>
      </c>
      <c r="E1934" t="s">
        <v>37</v>
      </c>
      <c r="F1934">
        <v>8000000</v>
      </c>
      <c r="G1934">
        <v>6.5</v>
      </c>
      <c r="H1934">
        <f>Table13[[#This Row],[budget]]-Table13[[#This Row],[gross]]</f>
        <v>-19362712</v>
      </c>
      <c r="I1934">
        <v>0</v>
      </c>
      <c r="J1934">
        <f>0.00001*Table13[[#This Row],[budget]]</f>
        <v>80</v>
      </c>
      <c r="K1934" s="1">
        <f>0</f>
        <v>0</v>
      </c>
    </row>
    <row r="1935" spans="1:11" x14ac:dyDescent="0.35">
      <c r="A1935">
        <v>14015786</v>
      </c>
      <c r="B1935" t="s">
        <v>14107</v>
      </c>
      <c r="C1935">
        <v>37952</v>
      </c>
      <c r="D1935">
        <v>298</v>
      </c>
      <c r="E1935" t="s">
        <v>37</v>
      </c>
      <c r="F1935">
        <v>5000000</v>
      </c>
      <c r="G1935">
        <v>6.5</v>
      </c>
      <c r="H1935">
        <f>Table13[[#This Row],[budget]]-Table13[[#This Row],[gross]]</f>
        <v>-9015786</v>
      </c>
      <c r="I1935">
        <v>938</v>
      </c>
      <c r="J1935">
        <f>0.00001*Table13[[#This Row],[budget]]</f>
        <v>50.000000000000007</v>
      </c>
      <c r="K1935" s="1">
        <f>0</f>
        <v>0</v>
      </c>
    </row>
    <row r="1936" spans="1:11" x14ac:dyDescent="0.35">
      <c r="A1936">
        <v>568695</v>
      </c>
      <c r="B1936" t="s">
        <v>14193</v>
      </c>
      <c r="C1936">
        <v>16617</v>
      </c>
      <c r="D1936">
        <v>110</v>
      </c>
      <c r="E1936" t="s">
        <v>37</v>
      </c>
      <c r="F1936">
        <v>8000000</v>
      </c>
      <c r="G1936">
        <v>6.5</v>
      </c>
      <c r="H1936">
        <f>Table13[[#This Row],[budget]]-Table13[[#This Row],[gross]]</f>
        <v>7431305</v>
      </c>
      <c r="I1936">
        <v>412</v>
      </c>
      <c r="J1936">
        <f>0.00001*Table13[[#This Row],[budget]]</f>
        <v>80</v>
      </c>
      <c r="K1936" s="1">
        <f>0</f>
        <v>0</v>
      </c>
    </row>
    <row r="1937" spans="1:11" x14ac:dyDescent="0.35">
      <c r="A1937">
        <v>882290</v>
      </c>
      <c r="B1937" t="s">
        <v>14246</v>
      </c>
      <c r="C1937">
        <v>4792</v>
      </c>
      <c r="D1937">
        <v>43</v>
      </c>
      <c r="E1937" t="s">
        <v>37</v>
      </c>
      <c r="F1937">
        <v>10000000</v>
      </c>
      <c r="G1937">
        <v>6.5</v>
      </c>
      <c r="H1937">
        <f>Table13[[#This Row],[budget]]-Table13[[#This Row],[gross]]</f>
        <v>9117710</v>
      </c>
      <c r="I1937">
        <v>999</v>
      </c>
      <c r="J1937">
        <f>0.00001*Table13[[#This Row],[budget]]</f>
        <v>100.00000000000001</v>
      </c>
      <c r="K1937" s="1">
        <f>0</f>
        <v>0</v>
      </c>
    </row>
    <row r="1938" spans="1:11" x14ac:dyDescent="0.35">
      <c r="A1938">
        <v>403932</v>
      </c>
      <c r="B1938" t="s">
        <v>12528</v>
      </c>
      <c r="C1938">
        <v>5254</v>
      </c>
      <c r="D1938">
        <v>92</v>
      </c>
      <c r="E1938" t="s">
        <v>37</v>
      </c>
      <c r="F1938">
        <v>20000000</v>
      </c>
      <c r="G1938">
        <v>6.5</v>
      </c>
      <c r="H1938">
        <f>Table13[[#This Row],[budget]]-Table13[[#This Row],[gross]]</f>
        <v>19596068</v>
      </c>
      <c r="I1938">
        <v>141</v>
      </c>
      <c r="J1938">
        <f>0.00001*Table13[[#This Row],[budget]]</f>
        <v>200.00000000000003</v>
      </c>
      <c r="K1938" s="1">
        <f>0</f>
        <v>0</v>
      </c>
    </row>
    <row r="1939" spans="1:11" x14ac:dyDescent="0.35">
      <c r="A1939">
        <v>4720371</v>
      </c>
      <c r="B1939" t="s">
        <v>14477</v>
      </c>
      <c r="C1939">
        <v>3203</v>
      </c>
      <c r="D1939">
        <v>85</v>
      </c>
      <c r="E1939" t="s">
        <v>37</v>
      </c>
      <c r="F1939">
        <v>7000000</v>
      </c>
      <c r="G1939">
        <v>6.5</v>
      </c>
      <c r="H1939">
        <f>Table13[[#This Row],[budget]]-Table13[[#This Row],[gross]]</f>
        <v>2279629</v>
      </c>
      <c r="I1939">
        <v>650</v>
      </c>
      <c r="J1939">
        <f>0.00001*Table13[[#This Row],[budget]]</f>
        <v>70</v>
      </c>
      <c r="K1939" s="1">
        <f>0</f>
        <v>0</v>
      </c>
    </row>
    <row r="1940" spans="1:11" x14ac:dyDescent="0.35">
      <c r="A1940">
        <v>1889522</v>
      </c>
      <c r="B1940" t="s">
        <v>14506</v>
      </c>
      <c r="C1940">
        <v>1119</v>
      </c>
      <c r="D1940">
        <v>12</v>
      </c>
      <c r="E1940" t="s">
        <v>37</v>
      </c>
      <c r="F1940">
        <v>7000000</v>
      </c>
      <c r="G1940">
        <v>6.5</v>
      </c>
      <c r="H1940">
        <f>Table13[[#This Row],[budget]]-Table13[[#This Row],[gross]]</f>
        <v>5110478</v>
      </c>
      <c r="I1940">
        <v>797</v>
      </c>
      <c r="J1940">
        <f>0.00001*Table13[[#This Row],[budget]]</f>
        <v>70</v>
      </c>
      <c r="K1940" s="1">
        <f>0</f>
        <v>0</v>
      </c>
    </row>
    <row r="1941" spans="1:11" x14ac:dyDescent="0.35">
      <c r="A1941">
        <v>532988</v>
      </c>
      <c r="B1941" t="s">
        <v>14541</v>
      </c>
      <c r="C1941">
        <v>5863</v>
      </c>
      <c r="D1941">
        <v>25</v>
      </c>
      <c r="E1941" t="s">
        <v>37</v>
      </c>
      <c r="F1941">
        <v>7000000</v>
      </c>
      <c r="G1941">
        <v>6.5</v>
      </c>
      <c r="H1941">
        <f>Table13[[#This Row],[budget]]-Table13[[#This Row],[gross]]</f>
        <v>6467012</v>
      </c>
      <c r="I1941">
        <v>0</v>
      </c>
      <c r="J1941">
        <f>0.00001*Table13[[#This Row],[budget]]</f>
        <v>70</v>
      </c>
      <c r="K1941" s="1">
        <f>0</f>
        <v>0</v>
      </c>
    </row>
    <row r="1942" spans="1:11" x14ac:dyDescent="0.35">
      <c r="A1942">
        <v>27689474</v>
      </c>
      <c r="B1942" t="s">
        <v>15126</v>
      </c>
      <c r="C1942">
        <v>85688</v>
      </c>
      <c r="D1942">
        <v>339</v>
      </c>
      <c r="E1942" t="s">
        <v>37</v>
      </c>
      <c r="F1942">
        <v>5000000</v>
      </c>
      <c r="G1942">
        <v>6.5</v>
      </c>
      <c r="H1942">
        <f>Table13[[#This Row],[budget]]-Table13[[#This Row],[gross]]</f>
        <v>-22689474</v>
      </c>
      <c r="I1942">
        <v>23000</v>
      </c>
      <c r="J1942">
        <f>0.00001*Table13[[#This Row],[budget]]</f>
        <v>50.000000000000007</v>
      </c>
      <c r="K1942" s="1">
        <f>0</f>
        <v>0</v>
      </c>
    </row>
    <row r="1943" spans="1:11" x14ac:dyDescent="0.35">
      <c r="A1943">
        <v>92191</v>
      </c>
      <c r="B1943" t="s">
        <v>15494</v>
      </c>
      <c r="C1943">
        <v>29463</v>
      </c>
      <c r="D1943">
        <v>84</v>
      </c>
      <c r="E1943" t="s">
        <v>37</v>
      </c>
      <c r="F1943">
        <v>2500000</v>
      </c>
      <c r="G1943">
        <v>6.5</v>
      </c>
      <c r="H1943">
        <f>Table13[[#This Row],[budget]]-Table13[[#This Row],[gross]]</f>
        <v>2407809</v>
      </c>
      <c r="I1943">
        <v>0</v>
      </c>
      <c r="J1943">
        <f>0.00001*Table13[[#This Row],[budget]]</f>
        <v>25.000000000000004</v>
      </c>
      <c r="K1943" s="1">
        <f>0</f>
        <v>0</v>
      </c>
    </row>
    <row r="1944" spans="1:11" x14ac:dyDescent="0.35">
      <c r="A1944">
        <v>2426851</v>
      </c>
      <c r="B1944" t="s">
        <v>15644</v>
      </c>
      <c r="C1944">
        <v>16224</v>
      </c>
      <c r="D1944">
        <v>76</v>
      </c>
      <c r="E1944" t="s">
        <v>37</v>
      </c>
      <c r="F1944">
        <v>4000000</v>
      </c>
      <c r="G1944">
        <v>6.5</v>
      </c>
      <c r="H1944">
        <f>Table13[[#This Row],[budget]]-Table13[[#This Row],[gross]]</f>
        <v>1573149</v>
      </c>
      <c r="I1944">
        <v>830</v>
      </c>
      <c r="J1944">
        <f>0.00001*Table13[[#This Row],[budget]]</f>
        <v>40</v>
      </c>
      <c r="K1944" s="1">
        <f>0</f>
        <v>0</v>
      </c>
    </row>
    <row r="1945" spans="1:11" x14ac:dyDescent="0.35">
      <c r="A1945">
        <v>18469</v>
      </c>
      <c r="B1945" t="s">
        <v>15719</v>
      </c>
      <c r="C1945">
        <v>34263</v>
      </c>
      <c r="D1945">
        <v>141</v>
      </c>
      <c r="E1945" t="s">
        <v>37</v>
      </c>
      <c r="F1945">
        <v>650000</v>
      </c>
      <c r="G1945">
        <v>6.5</v>
      </c>
      <c r="H1945">
        <f>Table13[[#This Row],[budget]]-Table13[[#This Row],[gross]]</f>
        <v>631531</v>
      </c>
      <c r="I1945">
        <v>0</v>
      </c>
      <c r="J1945">
        <f>0.00001*Table13[[#This Row],[budget]]</f>
        <v>6.5000000000000009</v>
      </c>
      <c r="K1945" s="1">
        <f>0</f>
        <v>0</v>
      </c>
    </row>
    <row r="1946" spans="1:11" x14ac:dyDescent="0.35">
      <c r="A1946">
        <v>220234</v>
      </c>
      <c r="B1946" t="s">
        <v>15864</v>
      </c>
      <c r="C1946">
        <v>1950</v>
      </c>
      <c r="D1946">
        <v>24</v>
      </c>
      <c r="E1946" t="s">
        <v>37</v>
      </c>
      <c r="F1946">
        <v>3500000</v>
      </c>
      <c r="G1946">
        <v>6.5</v>
      </c>
      <c r="H1946">
        <f>Table13[[#This Row],[budget]]-Table13[[#This Row],[gross]]</f>
        <v>3279766</v>
      </c>
      <c r="I1946">
        <v>360</v>
      </c>
      <c r="J1946">
        <f>0.00001*Table13[[#This Row],[budget]]</f>
        <v>35</v>
      </c>
      <c r="K1946" s="1">
        <f>0</f>
        <v>0</v>
      </c>
    </row>
    <row r="1947" spans="1:11" x14ac:dyDescent="0.35">
      <c r="A1947">
        <v>2926565</v>
      </c>
      <c r="B1947" t="s">
        <v>15893</v>
      </c>
      <c r="C1947">
        <v>28573</v>
      </c>
      <c r="D1947">
        <v>72</v>
      </c>
      <c r="E1947" t="s">
        <v>37</v>
      </c>
      <c r="F1947">
        <v>3000000</v>
      </c>
      <c r="G1947">
        <v>6.5</v>
      </c>
      <c r="H1947">
        <f>Table13[[#This Row],[budget]]-Table13[[#This Row],[gross]]</f>
        <v>73435</v>
      </c>
      <c r="I1947">
        <v>0</v>
      </c>
      <c r="J1947">
        <f>0.00001*Table13[[#This Row],[budget]]</f>
        <v>30.000000000000004</v>
      </c>
      <c r="K1947" s="1">
        <f>0</f>
        <v>0</v>
      </c>
    </row>
    <row r="1948" spans="1:11" x14ac:dyDescent="0.35">
      <c r="A1948">
        <v>7282851</v>
      </c>
      <c r="B1948" t="s">
        <v>16032</v>
      </c>
      <c r="C1948">
        <v>9502</v>
      </c>
      <c r="D1948">
        <v>100</v>
      </c>
      <c r="E1948" t="s">
        <v>37</v>
      </c>
      <c r="F1948">
        <v>3000000</v>
      </c>
      <c r="G1948">
        <v>6.5</v>
      </c>
      <c r="H1948">
        <f>Table13[[#This Row],[budget]]-Table13[[#This Row],[gross]]</f>
        <v>-4282851</v>
      </c>
      <c r="I1948">
        <v>812</v>
      </c>
      <c r="J1948">
        <f>0.00001*Table13[[#This Row],[budget]]</f>
        <v>30.000000000000004</v>
      </c>
      <c r="K1948" s="1">
        <f>0</f>
        <v>0</v>
      </c>
    </row>
    <row r="1949" spans="1:11" x14ac:dyDescent="0.35">
      <c r="A1949">
        <v>334185206</v>
      </c>
      <c r="B1949" t="s">
        <v>251</v>
      </c>
      <c r="C1949">
        <v>306336</v>
      </c>
      <c r="D1949">
        <v>736</v>
      </c>
      <c r="E1949" t="s">
        <v>37</v>
      </c>
      <c r="F1949">
        <v>200000000</v>
      </c>
      <c r="G1949">
        <v>6.5</v>
      </c>
      <c r="H1949">
        <f>Table13[[#This Row],[budget]]-Table13[[#This Row],[gross]]</f>
        <v>-134185206</v>
      </c>
      <c r="I1949">
        <v>24000</v>
      </c>
      <c r="J1949">
        <f>0.00001*Table13[[#This Row],[budget]]</f>
        <v>2000.0000000000002</v>
      </c>
      <c r="K1949" s="1">
        <f>0</f>
        <v>0</v>
      </c>
    </row>
    <row r="1950" spans="1:11" x14ac:dyDescent="0.35">
      <c r="A1950">
        <v>3123749</v>
      </c>
      <c r="B1950" t="s">
        <v>16169</v>
      </c>
      <c r="C1950">
        <v>746</v>
      </c>
      <c r="D1950">
        <v>27</v>
      </c>
      <c r="E1950" t="s">
        <v>37</v>
      </c>
      <c r="F1950">
        <v>1500000</v>
      </c>
      <c r="G1950">
        <v>6.5</v>
      </c>
      <c r="H1950">
        <f>Table13[[#This Row],[budget]]-Table13[[#This Row],[gross]]</f>
        <v>-1623749</v>
      </c>
      <c r="I1950">
        <v>88</v>
      </c>
      <c r="J1950">
        <f>0.00001*Table13[[#This Row],[budget]]</f>
        <v>15.000000000000002</v>
      </c>
      <c r="K1950" s="1">
        <f>0</f>
        <v>0</v>
      </c>
    </row>
    <row r="1951" spans="1:11" x14ac:dyDescent="0.35">
      <c r="A1951">
        <v>1984378</v>
      </c>
      <c r="B1951" t="s">
        <v>16509</v>
      </c>
      <c r="C1951">
        <v>27346</v>
      </c>
      <c r="D1951">
        <v>206</v>
      </c>
      <c r="E1951" t="s">
        <v>37</v>
      </c>
      <c r="F1951">
        <v>2000000</v>
      </c>
      <c r="G1951">
        <v>6.5</v>
      </c>
      <c r="H1951">
        <f>Table13[[#This Row],[budget]]-Table13[[#This Row],[gross]]</f>
        <v>15622</v>
      </c>
      <c r="I1951">
        <v>0</v>
      </c>
      <c r="J1951">
        <f>0.00001*Table13[[#This Row],[budget]]</f>
        <v>20</v>
      </c>
      <c r="K1951" s="1">
        <f>0</f>
        <v>0</v>
      </c>
    </row>
    <row r="1952" spans="1:11" x14ac:dyDescent="0.35">
      <c r="A1952">
        <v>418953</v>
      </c>
      <c r="B1952" t="s">
        <v>16806</v>
      </c>
      <c r="C1952">
        <v>17322</v>
      </c>
      <c r="D1952">
        <v>93</v>
      </c>
      <c r="E1952" t="s">
        <v>37</v>
      </c>
      <c r="F1952">
        <v>1500000</v>
      </c>
      <c r="G1952">
        <v>6.5</v>
      </c>
      <c r="H1952">
        <f>Table13[[#This Row],[budget]]-Table13[[#This Row],[gross]]</f>
        <v>1081047</v>
      </c>
      <c r="I1952">
        <v>853</v>
      </c>
      <c r="J1952">
        <f>0.00001*Table13[[#This Row],[budget]]</f>
        <v>15.000000000000002</v>
      </c>
      <c r="K1952" s="1">
        <f>0</f>
        <v>0</v>
      </c>
    </row>
    <row r="1953" spans="1:11" x14ac:dyDescent="0.35">
      <c r="A1953">
        <v>373967</v>
      </c>
      <c r="B1953" t="s">
        <v>16815</v>
      </c>
      <c r="C1953">
        <v>43839</v>
      </c>
      <c r="D1953">
        <v>481</v>
      </c>
      <c r="E1953" t="s">
        <v>37</v>
      </c>
      <c r="F1953">
        <v>1500000</v>
      </c>
      <c r="G1953">
        <v>6.5</v>
      </c>
      <c r="H1953">
        <f>Table13[[#This Row],[budget]]-Table13[[#This Row],[gross]]</f>
        <v>1126033</v>
      </c>
      <c r="I1953">
        <v>0</v>
      </c>
      <c r="J1953">
        <f>0.00001*Table13[[#This Row],[budget]]</f>
        <v>15.000000000000002</v>
      </c>
      <c r="K1953" s="1">
        <f>0</f>
        <v>0</v>
      </c>
    </row>
    <row r="1954" spans="1:11" x14ac:dyDescent="0.35">
      <c r="A1954">
        <v>119841</v>
      </c>
      <c r="B1954" t="s">
        <v>16830</v>
      </c>
      <c r="C1954">
        <v>2419</v>
      </c>
      <c r="D1954">
        <v>55</v>
      </c>
      <c r="E1954" t="s">
        <v>37</v>
      </c>
      <c r="F1954">
        <v>1500000</v>
      </c>
      <c r="G1954">
        <v>6.5</v>
      </c>
      <c r="H1954">
        <f>Table13[[#This Row],[budget]]-Table13[[#This Row],[gross]]</f>
        <v>1380159</v>
      </c>
      <c r="I1954">
        <v>304</v>
      </c>
      <c r="J1954">
        <f>0.00001*Table13[[#This Row],[budget]]</f>
        <v>15.000000000000002</v>
      </c>
      <c r="K1954" s="1">
        <f>0</f>
        <v>0</v>
      </c>
    </row>
    <row r="1955" spans="1:11" x14ac:dyDescent="0.35">
      <c r="A1955">
        <v>609042</v>
      </c>
      <c r="B1955" t="s">
        <v>16901</v>
      </c>
      <c r="C1955">
        <v>449</v>
      </c>
      <c r="D1955">
        <v>38</v>
      </c>
      <c r="E1955" t="s">
        <v>37</v>
      </c>
      <c r="F1955">
        <v>1300000</v>
      </c>
      <c r="G1955">
        <v>6.5</v>
      </c>
      <c r="H1955">
        <f>Table13[[#This Row],[budget]]-Table13[[#This Row],[gross]]</f>
        <v>690958</v>
      </c>
      <c r="I1955">
        <v>117</v>
      </c>
      <c r="J1955">
        <f>0.00001*Table13[[#This Row],[budget]]</f>
        <v>13.000000000000002</v>
      </c>
      <c r="K1955" s="1">
        <f>0</f>
        <v>0</v>
      </c>
    </row>
    <row r="1956" spans="1:11" hidden="1" x14ac:dyDescent="0.35">
      <c r="A1956">
        <v>4398392</v>
      </c>
      <c r="B1956" t="s">
        <v>9733</v>
      </c>
      <c r="C1956">
        <v>59507</v>
      </c>
      <c r="D1956">
        <v>232</v>
      </c>
      <c r="E1956" t="s">
        <v>9736</v>
      </c>
      <c r="F1956">
        <v>21000000</v>
      </c>
      <c r="G1956">
        <v>7.8</v>
      </c>
      <c r="H1956">
        <f>Table13[[#This Row],[budget]]-Table13[[#This Row],[gross]]</f>
        <v>16601608</v>
      </c>
      <c r="I1956">
        <v>0</v>
      </c>
      <c r="J1956">
        <f>0.00001*Table13[[#This Row],[budget]]</f>
        <v>210.00000000000003</v>
      </c>
      <c r="K1956" s="1">
        <f>0</f>
        <v>0</v>
      </c>
    </row>
    <row r="1957" spans="1:11" hidden="1" x14ac:dyDescent="0.35">
      <c r="A1957">
        <v>1050445</v>
      </c>
      <c r="B1957" t="s">
        <v>9740</v>
      </c>
      <c r="C1957">
        <v>21394</v>
      </c>
      <c r="D1957">
        <v>147</v>
      </c>
      <c r="E1957" t="s">
        <v>1417</v>
      </c>
      <c r="F1957">
        <v>22000000</v>
      </c>
      <c r="G1957">
        <v>7.8</v>
      </c>
      <c r="H1957">
        <f>Table13[[#This Row],[budget]]-Table13[[#This Row],[gross]]</f>
        <v>20949555</v>
      </c>
      <c r="I1957">
        <v>11000</v>
      </c>
      <c r="J1957">
        <f>0.00001*Table13[[#This Row],[budget]]</f>
        <v>220.00000000000003</v>
      </c>
      <c r="K1957" s="1">
        <f>0</f>
        <v>0</v>
      </c>
    </row>
    <row r="1958" spans="1:11" x14ac:dyDescent="0.35">
      <c r="A1958">
        <v>42919096</v>
      </c>
      <c r="B1958" t="s">
        <v>11622</v>
      </c>
      <c r="C1958">
        <v>64748</v>
      </c>
      <c r="D1958">
        <v>122</v>
      </c>
      <c r="E1958" t="s">
        <v>37</v>
      </c>
      <c r="F1958">
        <v>15000000</v>
      </c>
      <c r="G1958">
        <v>6.5</v>
      </c>
      <c r="H1958">
        <f>Table13[[#This Row],[budget]]-Table13[[#This Row],[gross]]</f>
        <v>-27919096</v>
      </c>
      <c r="I1958">
        <v>12000</v>
      </c>
      <c r="J1958">
        <f>0.00001*Table13[[#This Row],[budget]]</f>
        <v>150</v>
      </c>
      <c r="K1958" s="1">
        <f>0</f>
        <v>0</v>
      </c>
    </row>
    <row r="1959" spans="1:11" x14ac:dyDescent="0.35">
      <c r="A1959">
        <v>144583</v>
      </c>
      <c r="B1959" t="s">
        <v>17368</v>
      </c>
      <c r="C1959">
        <v>2256</v>
      </c>
      <c r="D1959">
        <v>79</v>
      </c>
      <c r="E1959" t="s">
        <v>37</v>
      </c>
      <c r="F1959">
        <v>800000</v>
      </c>
      <c r="G1959">
        <v>6.5</v>
      </c>
      <c r="H1959">
        <f>Table13[[#This Row],[budget]]-Table13[[#This Row],[gross]]</f>
        <v>655417</v>
      </c>
      <c r="I1959">
        <v>130</v>
      </c>
      <c r="J1959">
        <f>0.00001*Table13[[#This Row],[budget]]</f>
        <v>8</v>
      </c>
      <c r="K1959" s="1">
        <f>0</f>
        <v>0</v>
      </c>
    </row>
    <row r="1960" spans="1:11" x14ac:dyDescent="0.35">
      <c r="A1960">
        <v>33451479</v>
      </c>
      <c r="B1960" t="s">
        <v>17469</v>
      </c>
      <c r="C1960">
        <v>17068</v>
      </c>
      <c r="D1960">
        <v>215</v>
      </c>
      <c r="E1960" t="s">
        <v>37</v>
      </c>
      <c r="F1960">
        <v>500000</v>
      </c>
      <c r="G1960">
        <v>6.5</v>
      </c>
      <c r="H1960">
        <f>Table13[[#This Row],[budget]]-Table13[[#This Row],[gross]]</f>
        <v>-32951479</v>
      </c>
      <c r="I1960">
        <v>0</v>
      </c>
      <c r="J1960">
        <f>0.00001*Table13[[#This Row],[budget]]</f>
        <v>5</v>
      </c>
      <c r="K1960" s="1">
        <f>0</f>
        <v>0</v>
      </c>
    </row>
    <row r="1961" spans="1:11" x14ac:dyDescent="0.35">
      <c r="A1961">
        <v>1114943</v>
      </c>
      <c r="B1961" t="s">
        <v>17525</v>
      </c>
      <c r="C1961">
        <v>3562</v>
      </c>
      <c r="D1961">
        <v>74</v>
      </c>
      <c r="E1961" t="s">
        <v>37</v>
      </c>
      <c r="F1961">
        <v>500000</v>
      </c>
      <c r="G1961">
        <v>6.5</v>
      </c>
      <c r="H1961">
        <f>Table13[[#This Row],[budget]]-Table13[[#This Row],[gross]]</f>
        <v>-614943</v>
      </c>
      <c r="I1961">
        <v>0</v>
      </c>
      <c r="J1961">
        <f>0.00001*Table13[[#This Row],[budget]]</f>
        <v>5</v>
      </c>
      <c r="K1961" s="1">
        <f>0</f>
        <v>0</v>
      </c>
    </row>
    <row r="1962" spans="1:11" hidden="1" x14ac:dyDescent="0.35">
      <c r="A1962">
        <v>634277</v>
      </c>
      <c r="B1962" t="s">
        <v>9764</v>
      </c>
      <c r="C1962">
        <v>5166</v>
      </c>
      <c r="D1962">
        <v>27</v>
      </c>
      <c r="E1962" t="s">
        <v>1417</v>
      </c>
      <c r="F1962">
        <v>16000000</v>
      </c>
      <c r="G1962">
        <v>7.3</v>
      </c>
      <c r="H1962">
        <f>Table13[[#This Row],[budget]]-Table13[[#This Row],[gross]]</f>
        <v>15365723</v>
      </c>
      <c r="I1962">
        <v>815</v>
      </c>
      <c r="J1962">
        <f>0.00001*Table13[[#This Row],[budget]]</f>
        <v>160</v>
      </c>
      <c r="K1962" s="1">
        <f>0</f>
        <v>0</v>
      </c>
    </row>
    <row r="1963" spans="1:11" x14ac:dyDescent="0.35">
      <c r="A1963">
        <v>334041</v>
      </c>
      <c r="B1963" t="s">
        <v>17537</v>
      </c>
      <c r="C1963">
        <v>1038</v>
      </c>
      <c r="D1963">
        <v>21</v>
      </c>
      <c r="E1963" t="s">
        <v>37</v>
      </c>
      <c r="F1963">
        <v>500000</v>
      </c>
      <c r="G1963">
        <v>6.5</v>
      </c>
      <c r="H1963">
        <f>Table13[[#This Row],[budget]]-Table13[[#This Row],[gross]]</f>
        <v>165959</v>
      </c>
      <c r="I1963">
        <v>51</v>
      </c>
      <c r="J1963">
        <f>0.00001*Table13[[#This Row],[budget]]</f>
        <v>5</v>
      </c>
      <c r="K1963" s="1">
        <f>0</f>
        <v>0</v>
      </c>
    </row>
    <row r="1964" spans="1:11" x14ac:dyDescent="0.35">
      <c r="A1964">
        <v>1977544</v>
      </c>
      <c r="B1964" t="s">
        <v>17758</v>
      </c>
      <c r="C1964">
        <v>3513</v>
      </c>
      <c r="D1964">
        <v>36</v>
      </c>
      <c r="E1964" t="s">
        <v>37</v>
      </c>
      <c r="F1964">
        <v>250000</v>
      </c>
      <c r="G1964">
        <v>6.5</v>
      </c>
      <c r="H1964">
        <f>Table13[[#This Row],[budget]]-Table13[[#This Row],[gross]]</f>
        <v>-1727544</v>
      </c>
      <c r="I1964">
        <v>423</v>
      </c>
      <c r="J1964">
        <f>0.00001*Table13[[#This Row],[budget]]</f>
        <v>2.5</v>
      </c>
      <c r="K1964" s="1">
        <f>0</f>
        <v>0</v>
      </c>
    </row>
    <row r="1965" spans="1:11" x14ac:dyDescent="0.35">
      <c r="A1965">
        <v>7137502</v>
      </c>
      <c r="B1965" t="s">
        <v>17871</v>
      </c>
      <c r="C1965">
        <v>4769</v>
      </c>
      <c r="D1965">
        <v>26</v>
      </c>
      <c r="E1965" t="s">
        <v>37</v>
      </c>
      <c r="F1965">
        <v>175000</v>
      </c>
      <c r="G1965">
        <v>6.5</v>
      </c>
      <c r="H1965">
        <f>Table13[[#This Row],[budget]]-Table13[[#This Row],[gross]]</f>
        <v>-6962502</v>
      </c>
      <c r="I1965">
        <v>406</v>
      </c>
      <c r="J1965">
        <f>0.00001*Table13[[#This Row],[budget]]</f>
        <v>1.7500000000000002</v>
      </c>
      <c r="K1965" s="1">
        <f>0</f>
        <v>0</v>
      </c>
    </row>
    <row r="1966" spans="1:11" x14ac:dyDescent="0.35">
      <c r="A1966">
        <v>234903076</v>
      </c>
      <c r="B1966" t="s">
        <v>287</v>
      </c>
      <c r="C1966">
        <v>175409</v>
      </c>
      <c r="D1966">
        <v>511</v>
      </c>
      <c r="E1966" t="s">
        <v>37</v>
      </c>
      <c r="F1966">
        <v>215000000</v>
      </c>
      <c r="G1966">
        <v>6.4</v>
      </c>
      <c r="H1966">
        <f>Table13[[#This Row],[budget]]-Table13[[#This Row],[gross]]</f>
        <v>-19903076</v>
      </c>
      <c r="I1966">
        <v>60000</v>
      </c>
      <c r="J1966">
        <f>0.00001*Table13[[#This Row],[budget]]</f>
        <v>2150</v>
      </c>
      <c r="K1966" s="1">
        <f>0</f>
        <v>0</v>
      </c>
    </row>
    <row r="1967" spans="1:11" x14ac:dyDescent="0.35">
      <c r="A1967">
        <v>238371987</v>
      </c>
      <c r="B1967" t="s">
        <v>584</v>
      </c>
      <c r="C1967">
        <v>138661</v>
      </c>
      <c r="D1967">
        <v>173</v>
      </c>
      <c r="E1967" t="s">
        <v>37</v>
      </c>
      <c r="F1967">
        <v>165000000</v>
      </c>
      <c r="G1967">
        <v>6.4</v>
      </c>
      <c r="H1967">
        <f>Table13[[#This Row],[budget]]-Table13[[#This Row],[gross]]</f>
        <v>-73371987</v>
      </c>
      <c r="I1967">
        <v>0</v>
      </c>
      <c r="J1967">
        <f>0.00001*Table13[[#This Row],[budget]]</f>
        <v>1650.0000000000002</v>
      </c>
      <c r="K1967" s="1">
        <f>0</f>
        <v>0</v>
      </c>
    </row>
    <row r="1968" spans="1:11" x14ac:dyDescent="0.35">
      <c r="A1968">
        <v>150350192</v>
      </c>
      <c r="B1968" t="s">
        <v>633</v>
      </c>
      <c r="C1968">
        <v>305340</v>
      </c>
      <c r="D1968">
        <v>1676</v>
      </c>
      <c r="E1968" t="s">
        <v>37</v>
      </c>
      <c r="F1968">
        <v>200000000</v>
      </c>
      <c r="G1968">
        <v>6.4</v>
      </c>
      <c r="H1968">
        <f>Table13[[#This Row],[budget]]-Table13[[#This Row],[gross]]</f>
        <v>49649808</v>
      </c>
      <c r="I1968">
        <v>0</v>
      </c>
      <c r="J1968">
        <f>0.00001*Table13[[#This Row],[budget]]</f>
        <v>2000.0000000000002</v>
      </c>
      <c r="K1968" s="1">
        <f>0</f>
        <v>0</v>
      </c>
    </row>
    <row r="1969" spans="1:11" x14ac:dyDescent="0.35">
      <c r="A1969">
        <v>76846624</v>
      </c>
      <c r="B1969" t="s">
        <v>691</v>
      </c>
      <c r="C1969">
        <v>21352</v>
      </c>
      <c r="D1969">
        <v>131</v>
      </c>
      <c r="E1969" t="s">
        <v>37</v>
      </c>
      <c r="F1969">
        <v>170000000</v>
      </c>
      <c r="G1969">
        <v>6.4</v>
      </c>
      <c r="H1969">
        <f>Table13[[#This Row],[budget]]-Table13[[#This Row],[gross]]</f>
        <v>93153376</v>
      </c>
      <c r="I1969">
        <v>30000</v>
      </c>
      <c r="J1969">
        <f>0.00001*Table13[[#This Row],[budget]]</f>
        <v>1700.0000000000002</v>
      </c>
      <c r="K1969" s="1">
        <f>0</f>
        <v>0</v>
      </c>
    </row>
    <row r="1970" spans="1:11" x14ac:dyDescent="0.35">
      <c r="A1970">
        <v>227946274</v>
      </c>
      <c r="B1970" t="s">
        <v>751</v>
      </c>
      <c r="C1970">
        <v>343648</v>
      </c>
      <c r="D1970">
        <v>590</v>
      </c>
      <c r="E1970" t="s">
        <v>37</v>
      </c>
      <c r="F1970">
        <v>150000000</v>
      </c>
      <c r="G1970">
        <v>6.4</v>
      </c>
      <c r="H1970">
        <f>Table13[[#This Row],[budget]]-Table13[[#This Row],[gross]]</f>
        <v>-77946274</v>
      </c>
      <c r="I1970">
        <v>0</v>
      </c>
      <c r="J1970">
        <f>0.00001*Table13[[#This Row],[budget]]</f>
        <v>1500.0000000000002</v>
      </c>
      <c r="K1970" s="1">
        <f>0</f>
        <v>0</v>
      </c>
    </row>
    <row r="1971" spans="1:11" x14ac:dyDescent="0.35">
      <c r="A1971">
        <v>73103784</v>
      </c>
      <c r="B1971" t="s">
        <v>897</v>
      </c>
      <c r="C1971">
        <v>164238</v>
      </c>
      <c r="D1971">
        <v>434</v>
      </c>
      <c r="E1971" t="s">
        <v>37</v>
      </c>
      <c r="F1971">
        <v>150000000</v>
      </c>
      <c r="G1971">
        <v>6.4</v>
      </c>
      <c r="H1971">
        <f>Table13[[#This Row],[budget]]-Table13[[#This Row],[gross]]</f>
        <v>76896216</v>
      </c>
      <c r="I1971">
        <v>33000</v>
      </c>
      <c r="J1971">
        <f>0.00001*Table13[[#This Row],[budget]]</f>
        <v>1500.0000000000002</v>
      </c>
      <c r="K1971" s="1">
        <f>0</f>
        <v>0</v>
      </c>
    </row>
    <row r="1972" spans="1:11" x14ac:dyDescent="0.35">
      <c r="A1972">
        <v>32131830</v>
      </c>
      <c r="B1972" t="s">
        <v>1057</v>
      </c>
      <c r="C1972">
        <v>72259</v>
      </c>
      <c r="D1972">
        <v>788</v>
      </c>
      <c r="E1972" t="s">
        <v>37</v>
      </c>
      <c r="F1972">
        <v>137000000</v>
      </c>
      <c r="G1972">
        <v>6.4</v>
      </c>
      <c r="H1972">
        <f>Table13[[#This Row],[budget]]-Table13[[#This Row],[gross]]</f>
        <v>104868170</v>
      </c>
      <c r="I1972">
        <v>0</v>
      </c>
      <c r="J1972">
        <f>0.00001*Table13[[#This Row],[budget]]</f>
        <v>1370</v>
      </c>
      <c r="K1972" s="1">
        <f>0</f>
        <v>0</v>
      </c>
    </row>
    <row r="1973" spans="1:11" x14ac:dyDescent="0.35">
      <c r="A1973">
        <v>126930660</v>
      </c>
      <c r="B1973" t="s">
        <v>1065</v>
      </c>
      <c r="C1973">
        <v>157519</v>
      </c>
      <c r="D1973">
        <v>683</v>
      </c>
      <c r="E1973" t="s">
        <v>37</v>
      </c>
      <c r="F1973">
        <v>135000000</v>
      </c>
      <c r="G1973">
        <v>6.4</v>
      </c>
      <c r="H1973">
        <f>Table13[[#This Row],[budget]]-Table13[[#This Row],[gross]]</f>
        <v>8069340</v>
      </c>
      <c r="I1973">
        <v>2000</v>
      </c>
      <c r="J1973">
        <f>0.00001*Table13[[#This Row],[budget]]</f>
        <v>1350</v>
      </c>
      <c r="K1973" s="1">
        <f>0</f>
        <v>0</v>
      </c>
    </row>
    <row r="1974" spans="1:11" x14ac:dyDescent="0.35">
      <c r="A1974">
        <v>118311368</v>
      </c>
      <c r="B1974" t="s">
        <v>1167</v>
      </c>
      <c r="C1974">
        <v>245621</v>
      </c>
      <c r="D1974">
        <v>514</v>
      </c>
      <c r="E1974" t="s">
        <v>37</v>
      </c>
      <c r="F1974">
        <v>110000000</v>
      </c>
      <c r="G1974">
        <v>6.4</v>
      </c>
      <c r="H1974">
        <f>Table13[[#This Row],[budget]]-Table13[[#This Row],[gross]]</f>
        <v>-8311368</v>
      </c>
      <c r="I1974">
        <v>23000</v>
      </c>
      <c r="J1974">
        <f>0.00001*Table13[[#This Row],[budget]]</f>
        <v>1100</v>
      </c>
      <c r="K1974" s="1">
        <f>0</f>
        <v>0</v>
      </c>
    </row>
    <row r="1975" spans="1:11" x14ac:dyDescent="0.35">
      <c r="A1975">
        <v>131536019</v>
      </c>
      <c r="B1975" t="s">
        <v>1242</v>
      </c>
      <c r="C1975">
        <v>58498</v>
      </c>
      <c r="D1975">
        <v>99</v>
      </c>
      <c r="E1975" t="s">
        <v>37</v>
      </c>
      <c r="F1975">
        <v>103000000</v>
      </c>
      <c r="G1975">
        <v>6.4</v>
      </c>
      <c r="H1975">
        <f>Table13[[#This Row],[budget]]-Table13[[#This Row],[gross]]</f>
        <v>-28536019</v>
      </c>
      <c r="I1975">
        <v>0</v>
      </c>
      <c r="J1975">
        <f>0.00001*Table13[[#This Row],[budget]]</f>
        <v>1030</v>
      </c>
      <c r="K1975" s="1">
        <f>0</f>
        <v>0</v>
      </c>
    </row>
    <row r="1976" spans="1:11" x14ac:dyDescent="0.35">
      <c r="A1976">
        <v>186739919</v>
      </c>
      <c r="B1976" t="s">
        <v>1297</v>
      </c>
      <c r="C1976">
        <v>333248</v>
      </c>
      <c r="D1976">
        <v>1159</v>
      </c>
      <c r="E1976" t="s">
        <v>37</v>
      </c>
      <c r="F1976">
        <v>125000000</v>
      </c>
      <c r="G1976">
        <v>6.4</v>
      </c>
      <c r="H1976">
        <f>Table13[[#This Row],[budget]]-Table13[[#This Row],[gross]]</f>
        <v>-61739919</v>
      </c>
      <c r="I1976">
        <v>19000</v>
      </c>
      <c r="J1976">
        <f>0.00001*Table13[[#This Row],[budget]]</f>
        <v>1250</v>
      </c>
      <c r="K1976" s="1">
        <f>0</f>
        <v>0</v>
      </c>
    </row>
    <row r="1977" spans="1:11" x14ac:dyDescent="0.35">
      <c r="A1977">
        <v>182618434</v>
      </c>
      <c r="B1977" t="s">
        <v>1307</v>
      </c>
      <c r="C1977">
        <v>133076</v>
      </c>
      <c r="D1977">
        <v>779</v>
      </c>
      <c r="E1977" t="s">
        <v>37</v>
      </c>
      <c r="F1977">
        <v>140000000</v>
      </c>
      <c r="G1977">
        <v>6.4</v>
      </c>
      <c r="H1977">
        <f>Table13[[#This Row],[budget]]-Table13[[#This Row],[gross]]</f>
        <v>-42618434</v>
      </c>
      <c r="I1977">
        <v>0</v>
      </c>
      <c r="J1977">
        <f>0.00001*Table13[[#This Row],[budget]]</f>
        <v>1400.0000000000002</v>
      </c>
      <c r="K1977" s="1">
        <f>0</f>
        <v>0</v>
      </c>
    </row>
    <row r="1978" spans="1:11" x14ac:dyDescent="0.35">
      <c r="A1978">
        <v>250863268</v>
      </c>
      <c r="B1978" t="s">
        <v>1457</v>
      </c>
      <c r="C1978">
        <v>234480</v>
      </c>
      <c r="D1978">
        <v>444</v>
      </c>
      <c r="E1978" t="s">
        <v>37</v>
      </c>
      <c r="F1978">
        <v>110000000</v>
      </c>
      <c r="G1978">
        <v>6.4</v>
      </c>
      <c r="H1978">
        <f>Table13[[#This Row],[budget]]-Table13[[#This Row],[gross]]</f>
        <v>-140863268</v>
      </c>
      <c r="I1978">
        <v>3000</v>
      </c>
      <c r="J1978">
        <f>0.00001*Table13[[#This Row],[budget]]</f>
        <v>1100</v>
      </c>
      <c r="K1978" s="1">
        <f>0</f>
        <v>0</v>
      </c>
    </row>
    <row r="1979" spans="1:11" x14ac:dyDescent="0.35">
      <c r="A1979">
        <v>125531634</v>
      </c>
      <c r="B1979" t="s">
        <v>1478</v>
      </c>
      <c r="C1979">
        <v>284852</v>
      </c>
      <c r="D1979">
        <v>627</v>
      </c>
      <c r="E1979" t="s">
        <v>37</v>
      </c>
      <c r="F1979">
        <v>110000000</v>
      </c>
      <c r="G1979">
        <v>6.4</v>
      </c>
      <c r="H1979">
        <f>Table13[[#This Row],[budget]]-Table13[[#This Row],[gross]]</f>
        <v>-15531634</v>
      </c>
      <c r="I1979">
        <v>0</v>
      </c>
      <c r="J1979">
        <f>0.00001*Table13[[#This Row],[budget]]</f>
        <v>1100</v>
      </c>
      <c r="K1979" s="1">
        <f>0</f>
        <v>0</v>
      </c>
    </row>
    <row r="1980" spans="1:11" x14ac:dyDescent="0.35">
      <c r="A1980">
        <v>65452312</v>
      </c>
      <c r="B1980" t="s">
        <v>1677</v>
      </c>
      <c r="C1980">
        <v>149998</v>
      </c>
      <c r="D1980">
        <v>285</v>
      </c>
      <c r="E1980" t="s">
        <v>37</v>
      </c>
      <c r="F1980">
        <v>100000000</v>
      </c>
      <c r="G1980">
        <v>6.4</v>
      </c>
      <c r="H1980">
        <f>Table13[[#This Row],[budget]]-Table13[[#This Row],[gross]]</f>
        <v>34547688</v>
      </c>
      <c r="I1980">
        <v>0</v>
      </c>
      <c r="J1980">
        <f>0.00001*Table13[[#This Row],[budget]]</f>
        <v>1000.0000000000001</v>
      </c>
      <c r="K1980" s="1">
        <f>0</f>
        <v>0</v>
      </c>
    </row>
    <row r="1981" spans="1:11" x14ac:dyDescent="0.35">
      <c r="A1981">
        <v>172620724</v>
      </c>
      <c r="B1981" t="s">
        <v>2260</v>
      </c>
      <c r="C1981">
        <v>146134</v>
      </c>
      <c r="D1981">
        <v>393</v>
      </c>
      <c r="E1981" t="s">
        <v>37</v>
      </c>
      <c r="F1981">
        <v>85000000</v>
      </c>
      <c r="G1981">
        <v>6.4</v>
      </c>
      <c r="H1981">
        <f>Table13[[#This Row],[budget]]-Table13[[#This Row],[gross]]</f>
        <v>-87620724</v>
      </c>
      <c r="I1981">
        <v>0</v>
      </c>
      <c r="J1981">
        <f>0.00001*Table13[[#This Row],[budget]]</f>
        <v>850.00000000000011</v>
      </c>
      <c r="K1981" s="1">
        <f>0</f>
        <v>0</v>
      </c>
    </row>
    <row r="1982" spans="1:11" x14ac:dyDescent="0.35">
      <c r="A1982">
        <v>137340146</v>
      </c>
      <c r="B1982" t="s">
        <v>2417</v>
      </c>
      <c r="C1982">
        <v>246492</v>
      </c>
      <c r="D1982">
        <v>685</v>
      </c>
      <c r="E1982" t="s">
        <v>37</v>
      </c>
      <c r="F1982">
        <v>70000000</v>
      </c>
      <c r="G1982">
        <v>6.4</v>
      </c>
      <c r="H1982">
        <f>Table13[[#This Row],[budget]]-Table13[[#This Row],[gross]]</f>
        <v>-67340146</v>
      </c>
      <c r="I1982">
        <v>7000</v>
      </c>
      <c r="J1982">
        <f>0.00001*Table13[[#This Row],[budget]]</f>
        <v>700.00000000000011</v>
      </c>
      <c r="K1982" s="1">
        <f>0</f>
        <v>0</v>
      </c>
    </row>
    <row r="1983" spans="1:11" x14ac:dyDescent="0.35">
      <c r="A1983">
        <v>158115031</v>
      </c>
      <c r="B1983" t="s">
        <v>2496</v>
      </c>
      <c r="C1983">
        <v>130070</v>
      </c>
      <c r="D1983">
        <v>316</v>
      </c>
      <c r="E1983" t="s">
        <v>37</v>
      </c>
      <c r="F1983">
        <v>82000000</v>
      </c>
      <c r="G1983">
        <v>6.4</v>
      </c>
      <c r="H1983">
        <f>Table13[[#This Row],[budget]]-Table13[[#This Row],[gross]]</f>
        <v>-76115031</v>
      </c>
      <c r="I1983">
        <v>0</v>
      </c>
      <c r="J1983">
        <f>0.00001*Table13[[#This Row],[budget]]</f>
        <v>820.00000000000011</v>
      </c>
      <c r="K1983" s="1">
        <f>0</f>
        <v>0</v>
      </c>
    </row>
    <row r="1984" spans="1:11" x14ac:dyDescent="0.35">
      <c r="A1984">
        <v>103028109</v>
      </c>
      <c r="B1984" t="s">
        <v>2545</v>
      </c>
      <c r="C1984">
        <v>172878</v>
      </c>
      <c r="D1984">
        <v>203</v>
      </c>
      <c r="E1984" t="s">
        <v>37</v>
      </c>
      <c r="F1984">
        <v>80000000</v>
      </c>
      <c r="G1984">
        <v>6.4</v>
      </c>
      <c r="H1984">
        <f>Table13[[#This Row],[budget]]-Table13[[#This Row],[gross]]</f>
        <v>-23028109</v>
      </c>
      <c r="I1984">
        <v>19000</v>
      </c>
      <c r="J1984">
        <f>0.00001*Table13[[#This Row],[budget]]</f>
        <v>800.00000000000011</v>
      </c>
      <c r="K1984" s="1">
        <f>0</f>
        <v>0</v>
      </c>
    </row>
    <row r="1985" spans="1:11" x14ac:dyDescent="0.35">
      <c r="A1985">
        <v>336029560</v>
      </c>
      <c r="B1985" t="s">
        <v>3057</v>
      </c>
      <c r="C1985">
        <v>142403</v>
      </c>
      <c r="D1985">
        <v>275</v>
      </c>
      <c r="E1985" t="s">
        <v>37</v>
      </c>
      <c r="F1985">
        <v>74000000</v>
      </c>
      <c r="G1985">
        <v>6.4</v>
      </c>
      <c r="H1985">
        <f>Table13[[#This Row],[budget]]-Table13[[#This Row],[gross]]</f>
        <v>-262029560</v>
      </c>
      <c r="I1985">
        <v>70000</v>
      </c>
      <c r="J1985">
        <f>0.00001*Table13[[#This Row],[budget]]</f>
        <v>740.00000000000011</v>
      </c>
      <c r="K1985" s="1">
        <f>0</f>
        <v>0</v>
      </c>
    </row>
    <row r="1986" spans="1:11" x14ac:dyDescent="0.35">
      <c r="A1986">
        <v>51814190</v>
      </c>
      <c r="B1986" t="s">
        <v>3086</v>
      </c>
      <c r="C1986">
        <v>100837</v>
      </c>
      <c r="D1986">
        <v>301</v>
      </c>
      <c r="E1986" t="s">
        <v>37</v>
      </c>
      <c r="F1986">
        <v>75000000</v>
      </c>
      <c r="G1986">
        <v>6.4</v>
      </c>
      <c r="H1986">
        <f>Table13[[#This Row],[budget]]-Table13[[#This Row],[gross]]</f>
        <v>23185810</v>
      </c>
      <c r="I1986">
        <v>0</v>
      </c>
      <c r="J1986">
        <f>0.00001*Table13[[#This Row],[budget]]</f>
        <v>750.00000000000011</v>
      </c>
      <c r="K1986" s="1">
        <f>0</f>
        <v>0</v>
      </c>
    </row>
    <row r="1987" spans="1:11" x14ac:dyDescent="0.35">
      <c r="A1987">
        <v>70117571</v>
      </c>
      <c r="B1987" t="s">
        <v>3239</v>
      </c>
      <c r="C1987">
        <v>56741</v>
      </c>
      <c r="D1987">
        <v>515</v>
      </c>
      <c r="E1987" t="s">
        <v>37</v>
      </c>
      <c r="F1987">
        <v>58000000</v>
      </c>
      <c r="G1987">
        <v>6.4</v>
      </c>
      <c r="H1987">
        <f>Table13[[#This Row],[budget]]-Table13[[#This Row],[gross]]</f>
        <v>-12117571</v>
      </c>
      <c r="I1987">
        <v>1000</v>
      </c>
      <c r="J1987">
        <f>0.00001*Table13[[#This Row],[budget]]</f>
        <v>580</v>
      </c>
      <c r="K1987" s="1">
        <f>0</f>
        <v>0</v>
      </c>
    </row>
    <row r="1988" spans="1:11" x14ac:dyDescent="0.35">
      <c r="A1988">
        <v>62321039</v>
      </c>
      <c r="B1988" t="s">
        <v>3320</v>
      </c>
      <c r="C1988">
        <v>117096</v>
      </c>
      <c r="D1988">
        <v>271</v>
      </c>
      <c r="E1988" t="s">
        <v>37</v>
      </c>
      <c r="F1988">
        <v>70000000</v>
      </c>
      <c r="G1988">
        <v>6.4</v>
      </c>
      <c r="H1988">
        <f>Table13[[#This Row],[budget]]-Table13[[#This Row],[gross]]</f>
        <v>7678961</v>
      </c>
      <c r="I1988">
        <v>24000</v>
      </c>
      <c r="J1988">
        <f>0.00001*Table13[[#This Row],[budget]]</f>
        <v>700.00000000000011</v>
      </c>
      <c r="K1988" s="1">
        <f>0</f>
        <v>0</v>
      </c>
    </row>
    <row r="1989" spans="1:11" x14ac:dyDescent="0.35">
      <c r="A1989">
        <v>118471320</v>
      </c>
      <c r="B1989" t="s">
        <v>3394</v>
      </c>
      <c r="C1989">
        <v>86504</v>
      </c>
      <c r="D1989">
        <v>568</v>
      </c>
      <c r="E1989" t="s">
        <v>37</v>
      </c>
      <c r="F1989">
        <v>68000000</v>
      </c>
      <c r="G1989">
        <v>6.4</v>
      </c>
      <c r="H1989">
        <f>Table13[[#This Row],[budget]]-Table13[[#This Row],[gross]]</f>
        <v>-50471320</v>
      </c>
      <c r="I1989">
        <v>0</v>
      </c>
      <c r="J1989">
        <f>0.00001*Table13[[#This Row],[budget]]</f>
        <v>680</v>
      </c>
      <c r="K1989" s="1">
        <f>0</f>
        <v>0</v>
      </c>
    </row>
    <row r="1990" spans="1:11" x14ac:dyDescent="0.35">
      <c r="A1990">
        <v>81257500</v>
      </c>
      <c r="B1990" t="s">
        <v>3417</v>
      </c>
      <c r="C1990">
        <v>117739</v>
      </c>
      <c r="D1990">
        <v>229</v>
      </c>
      <c r="E1990" t="s">
        <v>37</v>
      </c>
      <c r="F1990">
        <v>68000000</v>
      </c>
      <c r="G1990">
        <v>6.4</v>
      </c>
      <c r="H1990">
        <f>Table13[[#This Row],[budget]]-Table13[[#This Row],[gross]]</f>
        <v>-13257500</v>
      </c>
      <c r="I1990">
        <v>30000</v>
      </c>
      <c r="J1990">
        <f>0.00001*Table13[[#This Row],[budget]]</f>
        <v>680</v>
      </c>
      <c r="K1990" s="1">
        <f>0</f>
        <v>0</v>
      </c>
    </row>
    <row r="1991" spans="1:11" x14ac:dyDescent="0.35">
      <c r="A1991">
        <v>182805123</v>
      </c>
      <c r="B1991" t="s">
        <v>3480</v>
      </c>
      <c r="C1991">
        <v>158864</v>
      </c>
      <c r="D1991">
        <v>395</v>
      </c>
      <c r="E1991" t="s">
        <v>37</v>
      </c>
      <c r="F1991">
        <v>70000000</v>
      </c>
      <c r="G1991">
        <v>6.4</v>
      </c>
      <c r="H1991">
        <f>Table13[[#This Row],[budget]]-Table13[[#This Row],[gross]]</f>
        <v>-112805123</v>
      </c>
      <c r="I1991">
        <v>0</v>
      </c>
      <c r="J1991">
        <f>0.00001*Table13[[#This Row],[budget]]</f>
        <v>700.00000000000011</v>
      </c>
      <c r="K1991" s="1">
        <f>0</f>
        <v>0</v>
      </c>
    </row>
    <row r="1992" spans="1:11" x14ac:dyDescent="0.35">
      <c r="A1992">
        <v>90454043</v>
      </c>
      <c r="B1992" t="s">
        <v>3543</v>
      </c>
      <c r="C1992">
        <v>60165</v>
      </c>
      <c r="D1992">
        <v>326</v>
      </c>
      <c r="E1992" t="s">
        <v>37</v>
      </c>
      <c r="F1992">
        <v>65000000</v>
      </c>
      <c r="G1992">
        <v>6.4</v>
      </c>
      <c r="H1992">
        <f>Table13[[#This Row],[budget]]-Table13[[#This Row],[gross]]</f>
        <v>-25454043</v>
      </c>
      <c r="I1992">
        <v>0</v>
      </c>
      <c r="J1992">
        <f>0.00001*Table13[[#This Row],[budget]]</f>
        <v>650</v>
      </c>
      <c r="K1992" s="1">
        <f>0</f>
        <v>0</v>
      </c>
    </row>
    <row r="1993" spans="1:11" x14ac:dyDescent="0.35">
      <c r="A1993">
        <v>84049211</v>
      </c>
      <c r="B1993" t="s">
        <v>3548</v>
      </c>
      <c r="C1993">
        <v>96096</v>
      </c>
      <c r="D1993">
        <v>172</v>
      </c>
      <c r="E1993" t="s">
        <v>37</v>
      </c>
      <c r="F1993">
        <v>70000000</v>
      </c>
      <c r="G1993">
        <v>6.4</v>
      </c>
      <c r="H1993">
        <f>Table13[[#This Row],[budget]]-Table13[[#This Row],[gross]]</f>
        <v>-14049211</v>
      </c>
      <c r="I1993">
        <v>0</v>
      </c>
      <c r="J1993">
        <f>0.00001*Table13[[#This Row],[budget]]</f>
        <v>700.00000000000011</v>
      </c>
      <c r="K1993" s="1">
        <f>0</f>
        <v>0</v>
      </c>
    </row>
    <row r="1994" spans="1:11" x14ac:dyDescent="0.35">
      <c r="A1994">
        <v>63695760</v>
      </c>
      <c r="B1994" t="s">
        <v>3565</v>
      </c>
      <c r="C1994">
        <v>61490</v>
      </c>
      <c r="D1994">
        <v>264</v>
      </c>
      <c r="E1994" t="s">
        <v>37</v>
      </c>
      <c r="F1994">
        <v>65000000</v>
      </c>
      <c r="G1994">
        <v>6.4</v>
      </c>
      <c r="H1994">
        <f>Table13[[#This Row],[budget]]-Table13[[#This Row],[gross]]</f>
        <v>1304240</v>
      </c>
      <c r="I1994">
        <v>0</v>
      </c>
      <c r="J1994">
        <f>0.00001*Table13[[#This Row],[budget]]</f>
        <v>650</v>
      </c>
      <c r="K1994" s="1">
        <f>0</f>
        <v>0</v>
      </c>
    </row>
    <row r="1995" spans="1:11" x14ac:dyDescent="0.35">
      <c r="A1995">
        <v>59617068</v>
      </c>
      <c r="B1995" t="s">
        <v>3570</v>
      </c>
      <c r="C1995">
        <v>213863</v>
      </c>
      <c r="D1995">
        <v>310</v>
      </c>
      <c r="E1995" t="s">
        <v>37</v>
      </c>
      <c r="F1995">
        <v>65000000</v>
      </c>
      <c r="G1995">
        <v>6.4</v>
      </c>
      <c r="H1995">
        <f>Table13[[#This Row],[budget]]-Table13[[#This Row],[gross]]</f>
        <v>5382932</v>
      </c>
      <c r="I1995">
        <v>59000</v>
      </c>
      <c r="J1995">
        <f>0.00001*Table13[[#This Row],[budget]]</f>
        <v>650</v>
      </c>
      <c r="K1995" s="1">
        <f>0</f>
        <v>0</v>
      </c>
    </row>
    <row r="1996" spans="1:11" x14ac:dyDescent="0.35">
      <c r="A1996">
        <v>36064910</v>
      </c>
      <c r="B1996" t="s">
        <v>3612</v>
      </c>
      <c r="C1996">
        <v>166610</v>
      </c>
      <c r="D1996">
        <v>211</v>
      </c>
      <c r="E1996" t="s">
        <v>37</v>
      </c>
      <c r="F1996">
        <v>45000000</v>
      </c>
      <c r="G1996">
        <v>6.4</v>
      </c>
      <c r="H1996">
        <f>Table13[[#This Row],[budget]]-Table13[[#This Row],[gross]]</f>
        <v>8935090</v>
      </c>
      <c r="I1996">
        <v>0</v>
      </c>
      <c r="J1996">
        <f>0.00001*Table13[[#This Row],[budget]]</f>
        <v>450.00000000000006</v>
      </c>
      <c r="K1996" s="1">
        <f>0</f>
        <v>0</v>
      </c>
    </row>
    <row r="1997" spans="1:11" x14ac:dyDescent="0.35">
      <c r="A1997">
        <v>81687587</v>
      </c>
      <c r="B1997" t="s">
        <v>3859</v>
      </c>
      <c r="C1997">
        <v>138246</v>
      </c>
      <c r="D1997">
        <v>360</v>
      </c>
      <c r="E1997" t="s">
        <v>37</v>
      </c>
      <c r="F1997">
        <v>61000000</v>
      </c>
      <c r="G1997">
        <v>6.4</v>
      </c>
      <c r="H1997">
        <f>Table13[[#This Row],[budget]]-Table13[[#This Row],[gross]]</f>
        <v>-20687587</v>
      </c>
      <c r="I1997">
        <v>24000</v>
      </c>
      <c r="J1997">
        <f>0.00001*Table13[[#This Row],[budget]]</f>
        <v>610</v>
      </c>
      <c r="K1997" s="1">
        <f>0</f>
        <v>0</v>
      </c>
    </row>
    <row r="1998" spans="1:11" x14ac:dyDescent="0.35">
      <c r="A1998">
        <v>43119879</v>
      </c>
      <c r="B1998" t="s">
        <v>4087</v>
      </c>
      <c r="C1998">
        <v>58450</v>
      </c>
      <c r="D1998">
        <v>842</v>
      </c>
      <c r="E1998" t="s">
        <v>37</v>
      </c>
      <c r="F1998">
        <v>60000000</v>
      </c>
      <c r="G1998">
        <v>6.4</v>
      </c>
      <c r="H1998">
        <f>Table13[[#This Row],[budget]]-Table13[[#This Row],[gross]]</f>
        <v>16880121</v>
      </c>
      <c r="I1998">
        <v>0</v>
      </c>
      <c r="J1998">
        <f>0.00001*Table13[[#This Row],[budget]]</f>
        <v>600</v>
      </c>
      <c r="K1998" s="1">
        <f>0</f>
        <v>0</v>
      </c>
    </row>
    <row r="1999" spans="1:11" x14ac:dyDescent="0.35">
      <c r="A1999">
        <v>80021740</v>
      </c>
      <c r="B1999" t="s">
        <v>4269</v>
      </c>
      <c r="C1999">
        <v>47968</v>
      </c>
      <c r="D1999">
        <v>154</v>
      </c>
      <c r="E1999" t="s">
        <v>37</v>
      </c>
      <c r="F1999">
        <v>58000000</v>
      </c>
      <c r="G1999">
        <v>6.4</v>
      </c>
      <c r="H1999">
        <f>Table13[[#This Row],[budget]]-Table13[[#This Row],[gross]]</f>
        <v>-22021740</v>
      </c>
      <c r="I1999">
        <v>35000</v>
      </c>
      <c r="J1999">
        <f>0.00001*Table13[[#This Row],[budget]]</f>
        <v>580</v>
      </c>
      <c r="K1999" s="1">
        <f>0</f>
        <v>0</v>
      </c>
    </row>
    <row r="2000" spans="1:11" x14ac:dyDescent="0.35">
      <c r="A2000">
        <v>51317350</v>
      </c>
      <c r="B2000" t="s">
        <v>4327</v>
      </c>
      <c r="C2000">
        <v>78343</v>
      </c>
      <c r="D2000">
        <v>139</v>
      </c>
      <c r="E2000" t="s">
        <v>37</v>
      </c>
      <c r="F2000">
        <v>57000000</v>
      </c>
      <c r="G2000">
        <v>6.4</v>
      </c>
      <c r="H2000">
        <f>Table13[[#This Row],[budget]]-Table13[[#This Row],[gross]]</f>
        <v>5682650</v>
      </c>
      <c r="I2000">
        <v>0</v>
      </c>
      <c r="J2000">
        <f>0.00001*Table13[[#This Row],[budget]]</f>
        <v>570</v>
      </c>
      <c r="K2000" s="1">
        <f>0</f>
        <v>0</v>
      </c>
    </row>
    <row r="2001" spans="1:11" x14ac:dyDescent="0.35">
      <c r="A2001">
        <v>66365290</v>
      </c>
      <c r="B2001" t="s">
        <v>4453</v>
      </c>
      <c r="C2001">
        <v>56874</v>
      </c>
      <c r="D2001">
        <v>358</v>
      </c>
      <c r="E2001" t="s">
        <v>37</v>
      </c>
      <c r="F2001">
        <v>55000000</v>
      </c>
      <c r="G2001">
        <v>6.4</v>
      </c>
      <c r="H2001">
        <f>Table13[[#This Row],[budget]]-Table13[[#This Row],[gross]]</f>
        <v>-11365290</v>
      </c>
      <c r="I2001">
        <v>0</v>
      </c>
      <c r="J2001">
        <f>0.00001*Table13[[#This Row],[budget]]</f>
        <v>550</v>
      </c>
      <c r="K2001" s="1">
        <f>0</f>
        <v>0</v>
      </c>
    </row>
    <row r="2002" spans="1:11" x14ac:dyDescent="0.35">
      <c r="A2002">
        <v>58422650</v>
      </c>
      <c r="B2002" t="s">
        <v>4465</v>
      </c>
      <c r="C2002">
        <v>78974</v>
      </c>
      <c r="D2002">
        <v>173</v>
      </c>
      <c r="E2002" t="s">
        <v>37</v>
      </c>
      <c r="F2002">
        <v>55000000</v>
      </c>
      <c r="G2002">
        <v>6.4</v>
      </c>
      <c r="H2002">
        <f>Table13[[#This Row],[budget]]-Table13[[#This Row],[gross]]</f>
        <v>-3422650</v>
      </c>
      <c r="I2002">
        <v>8000</v>
      </c>
      <c r="J2002">
        <f>0.00001*Table13[[#This Row],[budget]]</f>
        <v>550</v>
      </c>
      <c r="K2002" s="1">
        <f>0</f>
        <v>0</v>
      </c>
    </row>
    <row r="2003" spans="1:11" x14ac:dyDescent="0.35">
      <c r="A2003">
        <v>68750000</v>
      </c>
      <c r="B2003" t="s">
        <v>4475</v>
      </c>
      <c r="C2003">
        <v>40858</v>
      </c>
      <c r="D2003">
        <v>144</v>
      </c>
      <c r="E2003" t="s">
        <v>37</v>
      </c>
      <c r="F2003">
        <v>55000000</v>
      </c>
      <c r="G2003">
        <v>6.4</v>
      </c>
      <c r="H2003">
        <f>Table13[[#This Row],[budget]]-Table13[[#This Row],[gross]]</f>
        <v>-13750000</v>
      </c>
      <c r="I2003">
        <v>0</v>
      </c>
      <c r="J2003">
        <f>0.00001*Table13[[#This Row],[budget]]</f>
        <v>550</v>
      </c>
      <c r="K2003" s="1">
        <f>0</f>
        <v>0</v>
      </c>
    </row>
    <row r="2004" spans="1:11" x14ac:dyDescent="0.35">
      <c r="A2004">
        <v>55473600</v>
      </c>
      <c r="B2004" t="s">
        <v>4495</v>
      </c>
      <c r="C2004">
        <v>207686</v>
      </c>
      <c r="D2004">
        <v>776</v>
      </c>
      <c r="E2004" t="s">
        <v>37</v>
      </c>
      <c r="F2004">
        <v>50000000</v>
      </c>
      <c r="G2004">
        <v>6.4</v>
      </c>
      <c r="H2004">
        <f>Table13[[#This Row],[budget]]-Table13[[#This Row],[gross]]</f>
        <v>-5473600</v>
      </c>
      <c r="I2004">
        <v>0</v>
      </c>
      <c r="J2004">
        <f>0.00001*Table13[[#This Row],[budget]]</f>
        <v>500.00000000000006</v>
      </c>
      <c r="K2004" s="1">
        <f>0</f>
        <v>0</v>
      </c>
    </row>
    <row r="2005" spans="1:11" x14ac:dyDescent="0.35">
      <c r="A2005">
        <v>51178893</v>
      </c>
      <c r="B2005" t="s">
        <v>4596</v>
      </c>
      <c r="C2005">
        <v>24285</v>
      </c>
      <c r="D2005">
        <v>110</v>
      </c>
      <c r="E2005" t="s">
        <v>37</v>
      </c>
      <c r="F2005">
        <v>50000000</v>
      </c>
      <c r="G2005">
        <v>6.4</v>
      </c>
      <c r="H2005">
        <f>Table13[[#This Row],[budget]]-Table13[[#This Row],[gross]]</f>
        <v>-1178893</v>
      </c>
      <c r="I2005">
        <v>10000</v>
      </c>
      <c r="J2005">
        <f>0.00001*Table13[[#This Row],[budget]]</f>
        <v>500.00000000000006</v>
      </c>
      <c r="K2005" s="1">
        <f>0</f>
        <v>0</v>
      </c>
    </row>
    <row r="2006" spans="1:11" x14ac:dyDescent="0.35">
      <c r="A2006">
        <v>39440655</v>
      </c>
      <c r="B2006" t="s">
        <v>4607</v>
      </c>
      <c r="C2006">
        <v>61680</v>
      </c>
      <c r="D2006">
        <v>222</v>
      </c>
      <c r="E2006" t="s">
        <v>37</v>
      </c>
      <c r="F2006">
        <v>55000000</v>
      </c>
      <c r="G2006">
        <v>6.4</v>
      </c>
      <c r="H2006">
        <f>Table13[[#This Row],[budget]]-Table13[[#This Row],[gross]]</f>
        <v>15559345</v>
      </c>
      <c r="I2006">
        <v>19000</v>
      </c>
      <c r="J2006">
        <f>0.00001*Table13[[#This Row],[budget]]</f>
        <v>550</v>
      </c>
      <c r="K2006" s="1">
        <f>0</f>
        <v>0</v>
      </c>
    </row>
    <row r="2007" spans="1:11" x14ac:dyDescent="0.35">
      <c r="A2007">
        <v>26838389</v>
      </c>
      <c r="B2007" t="s">
        <v>4642</v>
      </c>
      <c r="C2007">
        <v>58658</v>
      </c>
      <c r="D2007">
        <v>495</v>
      </c>
      <c r="E2007" t="s">
        <v>37</v>
      </c>
      <c r="F2007">
        <v>57000000</v>
      </c>
      <c r="G2007">
        <v>6.4</v>
      </c>
      <c r="H2007">
        <f>Table13[[#This Row],[budget]]-Table13[[#This Row],[gross]]</f>
        <v>30161611</v>
      </c>
      <c r="I2007">
        <v>0</v>
      </c>
      <c r="J2007">
        <f>0.00001*Table13[[#This Row],[budget]]</f>
        <v>570</v>
      </c>
      <c r="K2007" s="1">
        <f>0</f>
        <v>0</v>
      </c>
    </row>
    <row r="2008" spans="1:11" x14ac:dyDescent="0.35">
      <c r="A2008">
        <v>37035845</v>
      </c>
      <c r="B2008" t="s">
        <v>4739</v>
      </c>
      <c r="C2008">
        <v>136680</v>
      </c>
      <c r="D2008">
        <v>149</v>
      </c>
      <c r="E2008" t="s">
        <v>37</v>
      </c>
      <c r="F2008">
        <v>52000000</v>
      </c>
      <c r="G2008">
        <v>6.4</v>
      </c>
      <c r="H2008">
        <f>Table13[[#This Row],[budget]]-Table13[[#This Row],[gross]]</f>
        <v>14964155</v>
      </c>
      <c r="I2008">
        <v>13000</v>
      </c>
      <c r="J2008">
        <f>0.00001*Table13[[#This Row],[budget]]</f>
        <v>520</v>
      </c>
      <c r="K2008" s="1">
        <f>0</f>
        <v>0</v>
      </c>
    </row>
    <row r="2009" spans="1:11" x14ac:dyDescent="0.35">
      <c r="A2009">
        <v>105807520</v>
      </c>
      <c r="B2009" t="s">
        <v>4826</v>
      </c>
      <c r="C2009">
        <v>156717</v>
      </c>
      <c r="D2009">
        <v>357</v>
      </c>
      <c r="E2009" t="s">
        <v>37</v>
      </c>
      <c r="F2009">
        <v>50000000</v>
      </c>
      <c r="G2009">
        <v>6.4</v>
      </c>
      <c r="H2009">
        <f>Table13[[#This Row],[budget]]-Table13[[#This Row],[gross]]</f>
        <v>-55807520</v>
      </c>
      <c r="I2009">
        <v>0</v>
      </c>
      <c r="J2009">
        <f>0.00001*Table13[[#This Row],[budget]]</f>
        <v>500.00000000000006</v>
      </c>
      <c r="K2009" s="1">
        <f>0</f>
        <v>0</v>
      </c>
    </row>
    <row r="2010" spans="1:11" x14ac:dyDescent="0.35">
      <c r="A2010">
        <v>38105077</v>
      </c>
      <c r="B2010" t="s">
        <v>5073</v>
      </c>
      <c r="C2010">
        <v>58349</v>
      </c>
      <c r="D2010">
        <v>194</v>
      </c>
      <c r="E2010" t="s">
        <v>37</v>
      </c>
      <c r="F2010">
        <v>40000000</v>
      </c>
      <c r="G2010">
        <v>6.4</v>
      </c>
      <c r="H2010">
        <f>Table13[[#This Row],[budget]]-Table13[[#This Row],[gross]]</f>
        <v>1894923</v>
      </c>
      <c r="I2010">
        <v>0</v>
      </c>
      <c r="J2010">
        <f>0.00001*Table13[[#This Row],[budget]]</f>
        <v>400.00000000000006</v>
      </c>
      <c r="K2010" s="1">
        <f>0</f>
        <v>0</v>
      </c>
    </row>
    <row r="2011" spans="1:11" x14ac:dyDescent="0.35">
      <c r="A2011">
        <v>26199517</v>
      </c>
      <c r="B2011" t="s">
        <v>5127</v>
      </c>
      <c r="C2011">
        <v>34356</v>
      </c>
      <c r="D2011">
        <v>260</v>
      </c>
      <c r="E2011" t="s">
        <v>37</v>
      </c>
      <c r="F2011">
        <v>50000000</v>
      </c>
      <c r="G2011">
        <v>6.4</v>
      </c>
      <c r="H2011">
        <f>Table13[[#This Row],[budget]]-Table13[[#This Row],[gross]]</f>
        <v>23800483</v>
      </c>
      <c r="I2011">
        <v>705</v>
      </c>
      <c r="J2011">
        <f>0.00001*Table13[[#This Row],[budget]]</f>
        <v>500.00000000000006</v>
      </c>
      <c r="K2011" s="1">
        <f>0</f>
        <v>0</v>
      </c>
    </row>
    <row r="2012" spans="1:11" x14ac:dyDescent="0.35">
      <c r="A2012">
        <v>14131298</v>
      </c>
      <c r="B2012" t="s">
        <v>5176</v>
      </c>
      <c r="C2012">
        <v>55889</v>
      </c>
      <c r="D2012">
        <v>390</v>
      </c>
      <c r="E2012" t="s">
        <v>37</v>
      </c>
      <c r="F2012">
        <v>390000000</v>
      </c>
      <c r="G2012">
        <v>6.4</v>
      </c>
      <c r="H2012">
        <f>Table13[[#This Row],[budget]]-Table13[[#This Row],[gross]]</f>
        <v>375868702</v>
      </c>
      <c r="I2012">
        <v>0</v>
      </c>
      <c r="J2012">
        <f>0.00001*Table13[[#This Row],[budget]]</f>
        <v>3900.0000000000005</v>
      </c>
      <c r="K2012" s="1">
        <f>0</f>
        <v>0</v>
      </c>
    </row>
    <row r="2013" spans="1:11" x14ac:dyDescent="0.35">
      <c r="A2013">
        <v>8355815</v>
      </c>
      <c r="B2013" t="s">
        <v>5228</v>
      </c>
      <c r="C2013">
        <v>34730</v>
      </c>
      <c r="D2013">
        <v>341</v>
      </c>
      <c r="E2013" t="s">
        <v>37</v>
      </c>
      <c r="F2013">
        <v>55000000</v>
      </c>
      <c r="G2013">
        <v>6.4</v>
      </c>
      <c r="H2013">
        <f>Table13[[#This Row],[budget]]-Table13[[#This Row],[gross]]</f>
        <v>46644185</v>
      </c>
      <c r="I2013">
        <v>0</v>
      </c>
      <c r="J2013">
        <f>0.00001*Table13[[#This Row],[budget]]</f>
        <v>550</v>
      </c>
      <c r="K2013" s="1">
        <f>0</f>
        <v>0</v>
      </c>
    </row>
    <row r="2014" spans="1:11" x14ac:dyDescent="0.35">
      <c r="A2014">
        <v>1206135</v>
      </c>
      <c r="B2014" t="s">
        <v>5297</v>
      </c>
      <c r="C2014">
        <v>40568</v>
      </c>
      <c r="D2014">
        <v>185</v>
      </c>
      <c r="E2014" t="s">
        <v>37</v>
      </c>
      <c r="F2014">
        <v>50000000</v>
      </c>
      <c r="G2014">
        <v>6.4</v>
      </c>
      <c r="H2014">
        <f>Table13[[#This Row],[budget]]-Table13[[#This Row],[gross]]</f>
        <v>48793865</v>
      </c>
      <c r="I2014">
        <v>18000</v>
      </c>
      <c r="J2014">
        <f>0.00001*Table13[[#This Row],[budget]]</f>
        <v>500.00000000000006</v>
      </c>
      <c r="K2014" s="1">
        <f>0</f>
        <v>0</v>
      </c>
    </row>
    <row r="2015" spans="1:11" x14ac:dyDescent="0.35">
      <c r="A2015">
        <v>56607223</v>
      </c>
      <c r="B2015" t="s">
        <v>5304</v>
      </c>
      <c r="C2015">
        <v>93367</v>
      </c>
      <c r="D2015">
        <v>497</v>
      </c>
      <c r="E2015" t="s">
        <v>37</v>
      </c>
      <c r="F2015">
        <v>48000000</v>
      </c>
      <c r="G2015">
        <v>6.4</v>
      </c>
      <c r="H2015">
        <f>Table13[[#This Row],[budget]]-Table13[[#This Row],[gross]]</f>
        <v>-8607223</v>
      </c>
      <c r="I2015">
        <v>0</v>
      </c>
      <c r="J2015">
        <f>0.00001*Table13[[#This Row],[budget]]</f>
        <v>480.00000000000006</v>
      </c>
      <c r="K2015" s="1">
        <f>0</f>
        <v>0</v>
      </c>
    </row>
    <row r="2016" spans="1:11" x14ac:dyDescent="0.35">
      <c r="A2016">
        <v>47095453</v>
      </c>
      <c r="B2016" t="s">
        <v>5312</v>
      </c>
      <c r="C2016">
        <v>64595</v>
      </c>
      <c r="D2016">
        <v>316</v>
      </c>
      <c r="E2016" t="s">
        <v>37</v>
      </c>
      <c r="F2016">
        <v>48000000</v>
      </c>
      <c r="G2016">
        <v>6.4</v>
      </c>
      <c r="H2016">
        <f>Table13[[#This Row],[budget]]-Table13[[#This Row],[gross]]</f>
        <v>904547</v>
      </c>
      <c r="I2016">
        <v>0</v>
      </c>
      <c r="J2016">
        <f>0.00001*Table13[[#This Row],[budget]]</f>
        <v>480.00000000000006</v>
      </c>
      <c r="K2016" s="1">
        <f>0</f>
        <v>0</v>
      </c>
    </row>
    <row r="2017" spans="1:11" x14ac:dyDescent="0.35">
      <c r="A2017">
        <v>29781453</v>
      </c>
      <c r="B2017" t="s">
        <v>5360</v>
      </c>
      <c r="C2017">
        <v>22447</v>
      </c>
      <c r="D2017">
        <v>210</v>
      </c>
      <c r="E2017" t="s">
        <v>37</v>
      </c>
      <c r="F2017">
        <v>48000000</v>
      </c>
      <c r="G2017">
        <v>6.4</v>
      </c>
      <c r="H2017">
        <f>Table13[[#This Row],[budget]]-Table13[[#This Row],[gross]]</f>
        <v>18218547</v>
      </c>
      <c r="I2017">
        <v>0</v>
      </c>
      <c r="J2017">
        <f>0.00001*Table13[[#This Row],[budget]]</f>
        <v>480.00000000000006</v>
      </c>
      <c r="K2017" s="1">
        <f>0</f>
        <v>0</v>
      </c>
    </row>
    <row r="2018" spans="1:11" x14ac:dyDescent="0.35">
      <c r="A2018">
        <v>38360195</v>
      </c>
      <c r="B2018" t="s">
        <v>5555</v>
      </c>
      <c r="C2018">
        <v>21215</v>
      </c>
      <c r="D2018">
        <v>116</v>
      </c>
      <c r="E2018" t="s">
        <v>37</v>
      </c>
      <c r="F2018">
        <v>45000000</v>
      </c>
      <c r="G2018">
        <v>6.4</v>
      </c>
      <c r="H2018">
        <f>Table13[[#This Row],[budget]]-Table13[[#This Row],[gross]]</f>
        <v>6639805</v>
      </c>
      <c r="I2018">
        <v>0</v>
      </c>
      <c r="J2018">
        <f>0.00001*Table13[[#This Row],[budget]]</f>
        <v>450.00000000000006</v>
      </c>
      <c r="K2018" s="1">
        <f>0</f>
        <v>0</v>
      </c>
    </row>
    <row r="2019" spans="1:11" x14ac:dyDescent="0.35">
      <c r="A2019">
        <v>19377727</v>
      </c>
      <c r="B2019" t="s">
        <v>5639</v>
      </c>
      <c r="C2019">
        <v>35140</v>
      </c>
      <c r="D2019">
        <v>409</v>
      </c>
      <c r="E2019" t="s">
        <v>37</v>
      </c>
      <c r="F2019">
        <v>45000000</v>
      </c>
      <c r="G2019">
        <v>6.4</v>
      </c>
      <c r="H2019">
        <f>Table13[[#This Row],[budget]]-Table13[[#This Row],[gross]]</f>
        <v>25622273</v>
      </c>
      <c r="I2019">
        <v>0</v>
      </c>
      <c r="J2019">
        <f>0.00001*Table13[[#This Row],[budget]]</f>
        <v>450.00000000000006</v>
      </c>
      <c r="K2019" s="1">
        <f>0</f>
        <v>0</v>
      </c>
    </row>
    <row r="2020" spans="1:11" x14ac:dyDescent="0.35">
      <c r="A2020">
        <v>4584886</v>
      </c>
      <c r="B2020" t="s">
        <v>5686</v>
      </c>
      <c r="C2020">
        <v>19114</v>
      </c>
      <c r="D2020">
        <v>115</v>
      </c>
      <c r="E2020" t="s">
        <v>37</v>
      </c>
      <c r="F2020">
        <v>45000000</v>
      </c>
      <c r="G2020">
        <v>6.4</v>
      </c>
      <c r="H2020">
        <f>Table13[[#This Row],[budget]]-Table13[[#This Row],[gross]]</f>
        <v>40415114</v>
      </c>
      <c r="I2020">
        <v>0</v>
      </c>
      <c r="J2020">
        <f>0.00001*Table13[[#This Row],[budget]]</f>
        <v>450.00000000000006</v>
      </c>
      <c r="K2020" s="1">
        <f>0</f>
        <v>0</v>
      </c>
    </row>
    <row r="2021" spans="1:11" x14ac:dyDescent="0.35">
      <c r="A2021">
        <v>150415432</v>
      </c>
      <c r="B2021" t="s">
        <v>5722</v>
      </c>
      <c r="C2021">
        <v>117606</v>
      </c>
      <c r="D2021">
        <v>217</v>
      </c>
      <c r="E2021" t="s">
        <v>37</v>
      </c>
      <c r="F2021">
        <v>44000000</v>
      </c>
      <c r="G2021">
        <v>6.4</v>
      </c>
      <c r="H2021">
        <f>Table13[[#This Row],[budget]]-Table13[[#This Row],[gross]]</f>
        <v>-106415432</v>
      </c>
      <c r="I2021">
        <v>0</v>
      </c>
      <c r="J2021">
        <f>0.00001*Table13[[#This Row],[budget]]</f>
        <v>440.00000000000006</v>
      </c>
      <c r="K2021" s="1">
        <f>0</f>
        <v>0</v>
      </c>
    </row>
    <row r="2022" spans="1:11" x14ac:dyDescent="0.35">
      <c r="A2022">
        <v>116735231</v>
      </c>
      <c r="B2022" t="s">
        <v>5943</v>
      </c>
      <c r="C2022">
        <v>56646</v>
      </c>
      <c r="D2022">
        <v>336</v>
      </c>
      <c r="E2022" t="s">
        <v>37</v>
      </c>
      <c r="F2022">
        <v>70000000</v>
      </c>
      <c r="G2022">
        <v>6.4</v>
      </c>
      <c r="H2022">
        <f>Table13[[#This Row],[budget]]-Table13[[#This Row],[gross]]</f>
        <v>-46735231</v>
      </c>
      <c r="I2022">
        <v>0</v>
      </c>
      <c r="J2022">
        <f>0.00001*Table13[[#This Row],[budget]]</f>
        <v>700.00000000000011</v>
      </c>
      <c r="K2022" s="1">
        <f>0</f>
        <v>0</v>
      </c>
    </row>
    <row r="2023" spans="1:11" x14ac:dyDescent="0.35">
      <c r="A2023">
        <v>126546825</v>
      </c>
      <c r="B2023" t="s">
        <v>5952</v>
      </c>
      <c r="C2023">
        <v>327367</v>
      </c>
      <c r="D2023">
        <v>918</v>
      </c>
      <c r="E2023" t="s">
        <v>37</v>
      </c>
      <c r="F2023">
        <v>40000000</v>
      </c>
      <c r="G2023">
        <v>6.4</v>
      </c>
      <c r="H2023">
        <f>Table13[[#This Row],[budget]]-Table13[[#This Row],[gross]]</f>
        <v>-86546825</v>
      </c>
      <c r="I2023">
        <v>83000</v>
      </c>
      <c r="J2023">
        <f>0.00001*Table13[[#This Row],[budget]]</f>
        <v>400.00000000000006</v>
      </c>
      <c r="K2023" s="1">
        <f>0</f>
        <v>0</v>
      </c>
    </row>
    <row r="2024" spans="1:11" x14ac:dyDescent="0.35">
      <c r="A2024">
        <v>93952276</v>
      </c>
      <c r="B2024" t="s">
        <v>5993</v>
      </c>
      <c r="C2024">
        <v>132048</v>
      </c>
      <c r="D2024">
        <v>203</v>
      </c>
      <c r="E2024" t="s">
        <v>37</v>
      </c>
      <c r="F2024">
        <v>40000000</v>
      </c>
      <c r="G2024">
        <v>6.4</v>
      </c>
      <c r="H2024">
        <f>Table13[[#This Row],[budget]]-Table13[[#This Row],[gross]]</f>
        <v>-53952276</v>
      </c>
      <c r="I2024">
        <v>12000</v>
      </c>
      <c r="J2024">
        <f>0.00001*Table13[[#This Row],[budget]]</f>
        <v>400.00000000000006</v>
      </c>
      <c r="K2024" s="1">
        <f>0</f>
        <v>0</v>
      </c>
    </row>
    <row r="2025" spans="1:11" x14ac:dyDescent="0.35">
      <c r="A2025">
        <v>64149837</v>
      </c>
      <c r="B2025" t="s">
        <v>6086</v>
      </c>
      <c r="C2025">
        <v>146899</v>
      </c>
      <c r="D2025">
        <v>185</v>
      </c>
      <c r="E2025" t="s">
        <v>37</v>
      </c>
      <c r="F2025">
        <v>20000000</v>
      </c>
      <c r="G2025">
        <v>6.4</v>
      </c>
      <c r="H2025">
        <f>Table13[[#This Row],[budget]]-Table13[[#This Row],[gross]]</f>
        <v>-44149837</v>
      </c>
      <c r="I2025">
        <v>0</v>
      </c>
      <c r="J2025">
        <f>0.00001*Table13[[#This Row],[budget]]</f>
        <v>200.00000000000003</v>
      </c>
      <c r="K2025" s="1">
        <f>0</f>
        <v>0</v>
      </c>
    </row>
    <row r="2026" spans="1:11" x14ac:dyDescent="0.35">
      <c r="A2026">
        <v>59068786</v>
      </c>
      <c r="B2026" t="s">
        <v>6106</v>
      </c>
      <c r="C2026">
        <v>86902</v>
      </c>
      <c r="D2026">
        <v>411</v>
      </c>
      <c r="E2026" t="s">
        <v>37</v>
      </c>
      <c r="F2026">
        <v>40000000</v>
      </c>
      <c r="G2026">
        <v>6.4</v>
      </c>
      <c r="H2026">
        <f>Table13[[#This Row],[budget]]-Table13[[#This Row],[gross]]</f>
        <v>-19068786</v>
      </c>
      <c r="I2026">
        <v>0</v>
      </c>
      <c r="J2026">
        <f>0.00001*Table13[[#This Row],[budget]]</f>
        <v>400.00000000000006</v>
      </c>
      <c r="K2026" s="1">
        <f>0</f>
        <v>0</v>
      </c>
    </row>
    <row r="2027" spans="1:11" x14ac:dyDescent="0.35">
      <c r="A2027">
        <v>52000688</v>
      </c>
      <c r="B2027" t="s">
        <v>6161</v>
      </c>
      <c r="C2027">
        <v>171418</v>
      </c>
      <c r="D2027">
        <v>619</v>
      </c>
      <c r="E2027" t="s">
        <v>37</v>
      </c>
      <c r="F2027">
        <v>40000000</v>
      </c>
      <c r="G2027">
        <v>6.4</v>
      </c>
      <c r="H2027">
        <f>Table13[[#This Row],[budget]]-Table13[[#This Row],[gross]]</f>
        <v>-12000688</v>
      </c>
      <c r="I2027">
        <v>17000</v>
      </c>
      <c r="J2027">
        <f>0.00001*Table13[[#This Row],[budget]]</f>
        <v>400.00000000000006</v>
      </c>
      <c r="K2027" s="1">
        <f>0</f>
        <v>0</v>
      </c>
    </row>
    <row r="2028" spans="1:11" x14ac:dyDescent="0.35">
      <c r="A2028">
        <v>36665854</v>
      </c>
      <c r="B2028" t="s">
        <v>6367</v>
      </c>
      <c r="C2028">
        <v>76498</v>
      </c>
      <c r="D2028">
        <v>203</v>
      </c>
      <c r="E2028" t="s">
        <v>37</v>
      </c>
      <c r="F2028">
        <v>40000000</v>
      </c>
      <c r="G2028">
        <v>6.4</v>
      </c>
      <c r="H2028">
        <f>Table13[[#This Row],[budget]]-Table13[[#This Row],[gross]]</f>
        <v>3334146</v>
      </c>
      <c r="I2028">
        <v>15000</v>
      </c>
      <c r="J2028">
        <f>0.00001*Table13[[#This Row],[budget]]</f>
        <v>400.00000000000006</v>
      </c>
      <c r="K2028" s="1">
        <f>0</f>
        <v>0</v>
      </c>
    </row>
    <row r="2029" spans="1:11" x14ac:dyDescent="0.35">
      <c r="A2029">
        <v>15962471</v>
      </c>
      <c r="B2029" t="s">
        <v>6402</v>
      </c>
      <c r="C2029">
        <v>79892</v>
      </c>
      <c r="D2029">
        <v>619</v>
      </c>
      <c r="E2029" t="s">
        <v>37</v>
      </c>
      <c r="F2029">
        <v>40000000</v>
      </c>
      <c r="G2029">
        <v>6.4</v>
      </c>
      <c r="H2029">
        <f>Table13[[#This Row],[budget]]-Table13[[#This Row],[gross]]</f>
        <v>24037529</v>
      </c>
      <c r="I2029">
        <v>0</v>
      </c>
      <c r="J2029">
        <f>0.00001*Table13[[#This Row],[budget]]</f>
        <v>400.00000000000006</v>
      </c>
      <c r="K2029" s="1">
        <f>0</f>
        <v>0</v>
      </c>
    </row>
    <row r="2030" spans="1:11" x14ac:dyDescent="0.35">
      <c r="A2030">
        <v>29802761</v>
      </c>
      <c r="B2030" t="s">
        <v>6600</v>
      </c>
      <c r="C2030">
        <v>46480</v>
      </c>
      <c r="D2030">
        <v>115</v>
      </c>
      <c r="E2030" t="s">
        <v>37</v>
      </c>
      <c r="F2030">
        <v>40000000</v>
      </c>
      <c r="G2030">
        <v>6.4</v>
      </c>
      <c r="H2030">
        <f>Table13[[#This Row],[budget]]-Table13[[#This Row],[gross]]</f>
        <v>10197239</v>
      </c>
      <c r="I2030">
        <v>12000</v>
      </c>
      <c r="J2030">
        <f>0.00001*Table13[[#This Row],[budget]]</f>
        <v>400.00000000000006</v>
      </c>
      <c r="K2030" s="1">
        <f>0</f>
        <v>0</v>
      </c>
    </row>
    <row r="2031" spans="1:11" x14ac:dyDescent="0.35">
      <c r="A2031">
        <v>41997790</v>
      </c>
      <c r="B2031" t="s">
        <v>6698</v>
      </c>
      <c r="C2031">
        <v>125305</v>
      </c>
      <c r="D2031">
        <v>343</v>
      </c>
      <c r="E2031" t="s">
        <v>37</v>
      </c>
      <c r="F2031">
        <v>38000000</v>
      </c>
      <c r="G2031">
        <v>6.4</v>
      </c>
      <c r="H2031">
        <f>Table13[[#This Row],[budget]]-Table13[[#This Row],[gross]]</f>
        <v>-3997790</v>
      </c>
      <c r="I2031">
        <v>39000</v>
      </c>
      <c r="J2031">
        <f>0.00001*Table13[[#This Row],[budget]]</f>
        <v>380.00000000000006</v>
      </c>
      <c r="K2031" s="1">
        <f>0</f>
        <v>0</v>
      </c>
    </row>
    <row r="2032" spans="1:11" x14ac:dyDescent="0.35">
      <c r="A2032">
        <v>6482195</v>
      </c>
      <c r="B2032" t="s">
        <v>6704</v>
      </c>
      <c r="C2032">
        <v>9740</v>
      </c>
      <c r="D2032">
        <v>81</v>
      </c>
      <c r="E2032" t="s">
        <v>37</v>
      </c>
      <c r="F2032">
        <v>37000000</v>
      </c>
      <c r="G2032">
        <v>6.4</v>
      </c>
      <c r="H2032">
        <f>Table13[[#This Row],[budget]]-Table13[[#This Row],[gross]]</f>
        <v>30517805</v>
      </c>
      <c r="I2032">
        <v>389</v>
      </c>
      <c r="J2032">
        <f>0.00001*Table13[[#This Row],[budget]]</f>
        <v>370.00000000000006</v>
      </c>
      <c r="K2032" s="1">
        <f>0</f>
        <v>0</v>
      </c>
    </row>
    <row r="2033" spans="1:11" x14ac:dyDescent="0.35">
      <c r="A2033">
        <v>50213619</v>
      </c>
      <c r="B2033" t="s">
        <v>6815</v>
      </c>
      <c r="C2033">
        <v>139184</v>
      </c>
      <c r="D2033">
        <v>243</v>
      </c>
      <c r="E2033" t="s">
        <v>37</v>
      </c>
      <c r="F2033">
        <v>36000000</v>
      </c>
      <c r="G2033">
        <v>6.4</v>
      </c>
      <c r="H2033">
        <f>Table13[[#This Row],[budget]]-Table13[[#This Row],[gross]]</f>
        <v>-14213619</v>
      </c>
      <c r="I2033">
        <v>12000</v>
      </c>
      <c r="J2033">
        <f>0.00001*Table13[[#This Row],[budget]]</f>
        <v>360.00000000000006</v>
      </c>
      <c r="K2033" s="1">
        <f>0</f>
        <v>0</v>
      </c>
    </row>
    <row r="2034" spans="1:11" x14ac:dyDescent="0.35">
      <c r="A2034">
        <v>42019483</v>
      </c>
      <c r="B2034" t="s">
        <v>6819</v>
      </c>
      <c r="C2034">
        <v>6069</v>
      </c>
      <c r="D2034">
        <v>33</v>
      </c>
      <c r="E2034" t="s">
        <v>37</v>
      </c>
      <c r="F2034">
        <v>36000000</v>
      </c>
      <c r="G2034">
        <v>6.4</v>
      </c>
      <c r="H2034">
        <f>Table13[[#This Row],[budget]]-Table13[[#This Row],[gross]]</f>
        <v>-6019483</v>
      </c>
      <c r="I2034">
        <v>0</v>
      </c>
      <c r="J2034">
        <f>0.00001*Table13[[#This Row],[budget]]</f>
        <v>360.00000000000006</v>
      </c>
      <c r="K2034" s="1">
        <f>0</f>
        <v>0</v>
      </c>
    </row>
    <row r="2035" spans="1:11" x14ac:dyDescent="0.35">
      <c r="A2035">
        <v>82300000</v>
      </c>
      <c r="B2035" t="s">
        <v>6912</v>
      </c>
      <c r="C2035">
        <v>63330</v>
      </c>
      <c r="D2035">
        <v>405</v>
      </c>
      <c r="E2035" t="s">
        <v>37</v>
      </c>
      <c r="F2035">
        <v>35000000</v>
      </c>
      <c r="G2035">
        <v>6.4</v>
      </c>
      <c r="H2035">
        <f>Table13[[#This Row],[budget]]-Table13[[#This Row],[gross]]</f>
        <v>-47300000</v>
      </c>
      <c r="I2035">
        <v>0</v>
      </c>
      <c r="J2035">
        <f>0.00001*Table13[[#This Row],[budget]]</f>
        <v>350.00000000000006</v>
      </c>
      <c r="K2035" s="1">
        <f>0</f>
        <v>0</v>
      </c>
    </row>
    <row r="2036" spans="1:11" x14ac:dyDescent="0.35">
      <c r="A2036">
        <v>56876365</v>
      </c>
      <c r="B2036" t="s">
        <v>6968</v>
      </c>
      <c r="C2036">
        <v>125219</v>
      </c>
      <c r="D2036">
        <v>244</v>
      </c>
      <c r="E2036" t="s">
        <v>37</v>
      </c>
      <c r="F2036">
        <v>35000000</v>
      </c>
      <c r="G2036">
        <v>6.4</v>
      </c>
      <c r="H2036">
        <f>Table13[[#This Row],[budget]]-Table13[[#This Row],[gross]]</f>
        <v>-21876365</v>
      </c>
      <c r="I2036">
        <v>0</v>
      </c>
      <c r="J2036">
        <f>0.00001*Table13[[#This Row],[budget]]</f>
        <v>350.00000000000006</v>
      </c>
      <c r="K2036" s="1">
        <f>0</f>
        <v>0</v>
      </c>
    </row>
    <row r="2037" spans="1:11" x14ac:dyDescent="0.35">
      <c r="A2037">
        <v>2221994</v>
      </c>
      <c r="B2037" t="s">
        <v>7305</v>
      </c>
      <c r="C2037">
        <v>11747</v>
      </c>
      <c r="D2037">
        <v>99</v>
      </c>
      <c r="E2037" t="s">
        <v>37</v>
      </c>
      <c r="F2037">
        <v>35000000</v>
      </c>
      <c r="G2037">
        <v>6.4</v>
      </c>
      <c r="H2037">
        <f>Table13[[#This Row],[budget]]-Table13[[#This Row],[gross]]</f>
        <v>32778006</v>
      </c>
      <c r="I2037">
        <v>561</v>
      </c>
      <c r="J2037">
        <f>0.00001*Table13[[#This Row],[budget]]</f>
        <v>350.00000000000006</v>
      </c>
      <c r="K2037" s="1">
        <f>0</f>
        <v>0</v>
      </c>
    </row>
    <row r="2038" spans="1:11" x14ac:dyDescent="0.35">
      <c r="A2038">
        <v>104632573</v>
      </c>
      <c r="B2038" t="s">
        <v>7456</v>
      </c>
      <c r="C2038">
        <v>63839</v>
      </c>
      <c r="D2038">
        <v>118</v>
      </c>
      <c r="E2038" t="s">
        <v>37</v>
      </c>
      <c r="F2038">
        <v>32000000</v>
      </c>
      <c r="G2038">
        <v>6.4</v>
      </c>
      <c r="H2038">
        <f>Table13[[#This Row],[budget]]-Table13[[#This Row],[gross]]</f>
        <v>-72632573</v>
      </c>
      <c r="I2038">
        <v>0</v>
      </c>
      <c r="J2038">
        <f>0.00001*Table13[[#This Row],[budget]]</f>
        <v>320</v>
      </c>
      <c r="K2038" s="1">
        <f>0</f>
        <v>0</v>
      </c>
    </row>
    <row r="2039" spans="1:11" x14ac:dyDescent="0.35">
      <c r="A2039">
        <v>35063732</v>
      </c>
      <c r="B2039" t="s">
        <v>7512</v>
      </c>
      <c r="C2039">
        <v>164608</v>
      </c>
      <c r="D2039">
        <v>383</v>
      </c>
      <c r="E2039" t="s">
        <v>37</v>
      </c>
      <c r="F2039">
        <v>32000000</v>
      </c>
      <c r="G2039">
        <v>6.4</v>
      </c>
      <c r="H2039">
        <f>Table13[[#This Row],[budget]]-Table13[[#This Row],[gross]]</f>
        <v>-3063732</v>
      </c>
      <c r="I2039">
        <v>10000</v>
      </c>
      <c r="J2039">
        <f>0.00001*Table13[[#This Row],[budget]]</f>
        <v>320</v>
      </c>
      <c r="K2039" s="1">
        <f>0</f>
        <v>0</v>
      </c>
    </row>
    <row r="2040" spans="1:11" x14ac:dyDescent="0.35">
      <c r="A2040">
        <v>18636537</v>
      </c>
      <c r="B2040" t="s">
        <v>7538</v>
      </c>
      <c r="C2040">
        <v>69197</v>
      </c>
      <c r="D2040">
        <v>216</v>
      </c>
      <c r="E2040" t="s">
        <v>37</v>
      </c>
      <c r="F2040">
        <v>32000000</v>
      </c>
      <c r="G2040">
        <v>6.4</v>
      </c>
      <c r="H2040">
        <f>Table13[[#This Row],[budget]]-Table13[[#This Row],[gross]]</f>
        <v>13363463</v>
      </c>
      <c r="I2040">
        <v>0</v>
      </c>
      <c r="J2040">
        <f>0.00001*Table13[[#This Row],[budget]]</f>
        <v>320</v>
      </c>
      <c r="K2040" s="1">
        <f>0</f>
        <v>0</v>
      </c>
    </row>
    <row r="2041" spans="1:11" x14ac:dyDescent="0.35">
      <c r="A2041">
        <v>163479795</v>
      </c>
      <c r="B2041" t="s">
        <v>7642</v>
      </c>
      <c r="C2041">
        <v>161858</v>
      </c>
      <c r="D2041">
        <v>289</v>
      </c>
      <c r="E2041" t="s">
        <v>37</v>
      </c>
      <c r="F2041">
        <v>34200000</v>
      </c>
      <c r="G2041">
        <v>6.4</v>
      </c>
      <c r="H2041">
        <f>Table13[[#This Row],[budget]]-Table13[[#This Row],[gross]]</f>
        <v>-129279795</v>
      </c>
      <c r="I2041">
        <v>0</v>
      </c>
      <c r="J2041">
        <f>0.00001*Table13[[#This Row],[budget]]</f>
        <v>342</v>
      </c>
      <c r="K2041" s="1">
        <f>0</f>
        <v>0</v>
      </c>
    </row>
    <row r="2042" spans="1:11" x14ac:dyDescent="0.35">
      <c r="A2042">
        <v>145096820</v>
      </c>
      <c r="B2042" t="s">
        <v>7647</v>
      </c>
      <c r="C2042">
        <v>200260</v>
      </c>
      <c r="D2042">
        <v>431</v>
      </c>
      <c r="E2042" t="s">
        <v>37</v>
      </c>
      <c r="F2042">
        <v>30000000</v>
      </c>
      <c r="G2042">
        <v>6.4</v>
      </c>
      <c r="H2042">
        <f>Table13[[#This Row],[budget]]-Table13[[#This Row],[gross]]</f>
        <v>-115096820</v>
      </c>
      <c r="I2042">
        <v>0</v>
      </c>
      <c r="J2042">
        <f>0.00001*Table13[[#This Row],[budget]]</f>
        <v>300</v>
      </c>
      <c r="K2042" s="1">
        <f>0</f>
        <v>0</v>
      </c>
    </row>
    <row r="2043" spans="1:11" x14ac:dyDescent="0.35">
      <c r="A2043">
        <v>51109400</v>
      </c>
      <c r="B2043" t="s">
        <v>7835</v>
      </c>
      <c r="C2043">
        <v>76850</v>
      </c>
      <c r="D2043">
        <v>85</v>
      </c>
      <c r="E2043" t="s">
        <v>37</v>
      </c>
      <c r="F2043">
        <v>30000000</v>
      </c>
      <c r="G2043">
        <v>6.4</v>
      </c>
      <c r="H2043">
        <f>Table13[[#This Row],[budget]]-Table13[[#This Row],[gross]]</f>
        <v>-21109400</v>
      </c>
      <c r="I2043">
        <v>1000</v>
      </c>
      <c r="J2043">
        <f>0.00001*Table13[[#This Row],[budget]]</f>
        <v>300</v>
      </c>
      <c r="K2043" s="1">
        <f>0</f>
        <v>0</v>
      </c>
    </row>
    <row r="2044" spans="1:11" x14ac:dyDescent="0.35">
      <c r="A2044">
        <v>18298649</v>
      </c>
      <c r="B2044" t="s">
        <v>8116</v>
      </c>
      <c r="C2044">
        <v>85024</v>
      </c>
      <c r="D2044">
        <v>242</v>
      </c>
      <c r="E2044" t="s">
        <v>37</v>
      </c>
      <c r="F2044">
        <v>30000000</v>
      </c>
      <c r="G2044">
        <v>6.4</v>
      </c>
      <c r="H2044">
        <f>Table13[[#This Row],[budget]]-Table13[[#This Row],[gross]]</f>
        <v>11701351</v>
      </c>
      <c r="I2044">
        <v>23000</v>
      </c>
      <c r="J2044">
        <f>0.00001*Table13[[#This Row],[budget]]</f>
        <v>300</v>
      </c>
      <c r="K2044" s="1">
        <f>0</f>
        <v>0</v>
      </c>
    </row>
    <row r="2045" spans="1:11" x14ac:dyDescent="0.35">
      <c r="A2045">
        <v>12026670</v>
      </c>
      <c r="B2045" t="s">
        <v>8137</v>
      </c>
      <c r="C2045">
        <v>114241</v>
      </c>
      <c r="D2045">
        <v>258</v>
      </c>
      <c r="E2045" t="s">
        <v>37</v>
      </c>
      <c r="F2045">
        <v>45000000</v>
      </c>
      <c r="G2045">
        <v>6.4</v>
      </c>
      <c r="H2045">
        <f>Table13[[#This Row],[budget]]-Table13[[#This Row],[gross]]</f>
        <v>32973330</v>
      </c>
      <c r="I2045">
        <v>24000</v>
      </c>
      <c r="J2045">
        <f>0.00001*Table13[[#This Row],[budget]]</f>
        <v>450.00000000000006</v>
      </c>
      <c r="K2045" s="1">
        <f>0</f>
        <v>0</v>
      </c>
    </row>
    <row r="2046" spans="1:11" x14ac:dyDescent="0.35">
      <c r="A2046">
        <v>37036404</v>
      </c>
      <c r="B2046" t="s">
        <v>8247</v>
      </c>
      <c r="C2046">
        <v>44816</v>
      </c>
      <c r="D2046">
        <v>259</v>
      </c>
      <c r="E2046" t="s">
        <v>37</v>
      </c>
      <c r="F2046">
        <v>30000000</v>
      </c>
      <c r="G2046">
        <v>6.4</v>
      </c>
      <c r="H2046">
        <f>Table13[[#This Row],[budget]]-Table13[[#This Row],[gross]]</f>
        <v>-7036404</v>
      </c>
      <c r="I2046">
        <v>0</v>
      </c>
      <c r="J2046">
        <f>0.00001*Table13[[#This Row],[budget]]</f>
        <v>300</v>
      </c>
      <c r="K2046" s="1">
        <f>0</f>
        <v>0</v>
      </c>
    </row>
    <row r="2047" spans="1:11" x14ac:dyDescent="0.35">
      <c r="A2047">
        <v>55845943</v>
      </c>
      <c r="B2047" t="s">
        <v>8306</v>
      </c>
      <c r="C2047">
        <v>130094</v>
      </c>
      <c r="D2047">
        <v>471</v>
      </c>
      <c r="E2047" t="s">
        <v>37</v>
      </c>
      <c r="F2047">
        <v>29000000</v>
      </c>
      <c r="G2047">
        <v>6.4</v>
      </c>
      <c r="H2047">
        <f>Table13[[#This Row],[budget]]-Table13[[#This Row],[gross]]</f>
        <v>-26845943</v>
      </c>
      <c r="I2047">
        <v>0</v>
      </c>
      <c r="J2047">
        <f>0.00001*Table13[[#This Row],[budget]]</f>
        <v>290</v>
      </c>
      <c r="K2047" s="1">
        <f>0</f>
        <v>0</v>
      </c>
    </row>
    <row r="2048" spans="1:11" x14ac:dyDescent="0.35">
      <c r="A2048">
        <v>4485485</v>
      </c>
      <c r="B2048" t="s">
        <v>8602</v>
      </c>
      <c r="C2048">
        <v>14612</v>
      </c>
      <c r="D2048">
        <v>105</v>
      </c>
      <c r="E2048" t="s">
        <v>37</v>
      </c>
      <c r="F2048">
        <v>15000000</v>
      </c>
      <c r="G2048">
        <v>6.4</v>
      </c>
      <c r="H2048">
        <f>Table13[[#This Row],[budget]]-Table13[[#This Row],[gross]]</f>
        <v>10514515</v>
      </c>
      <c r="I2048">
        <v>0</v>
      </c>
      <c r="J2048">
        <f>0.00001*Table13[[#This Row],[budget]]</f>
        <v>150</v>
      </c>
      <c r="K2048" s="1">
        <f>0</f>
        <v>0</v>
      </c>
    </row>
    <row r="2049" spans="1:11" x14ac:dyDescent="0.35">
      <c r="A2049">
        <v>4476235</v>
      </c>
      <c r="B2049" t="s">
        <v>8605</v>
      </c>
      <c r="C2049">
        <v>49405</v>
      </c>
      <c r="D2049">
        <v>226</v>
      </c>
      <c r="E2049" t="s">
        <v>37</v>
      </c>
      <c r="F2049">
        <v>27000000</v>
      </c>
      <c r="G2049">
        <v>6.4</v>
      </c>
      <c r="H2049">
        <f>Table13[[#This Row],[budget]]-Table13[[#This Row],[gross]]</f>
        <v>22523765</v>
      </c>
      <c r="I2049">
        <v>2000</v>
      </c>
      <c r="J2049">
        <f>0.00001*Table13[[#This Row],[budget]]</f>
        <v>270</v>
      </c>
      <c r="K2049" s="1">
        <f>0</f>
        <v>0</v>
      </c>
    </row>
    <row r="2050" spans="1:11" x14ac:dyDescent="0.35">
      <c r="A2050">
        <v>16005978</v>
      </c>
      <c r="B2050" t="s">
        <v>8719</v>
      </c>
      <c r="C2050">
        <v>72886</v>
      </c>
      <c r="D2050">
        <v>190</v>
      </c>
      <c r="E2050" t="s">
        <v>37</v>
      </c>
      <c r="F2050">
        <v>26000000</v>
      </c>
      <c r="G2050">
        <v>6.4</v>
      </c>
      <c r="H2050">
        <f>Table13[[#This Row],[budget]]-Table13[[#This Row],[gross]]</f>
        <v>9994022</v>
      </c>
      <c r="I2050">
        <v>35000</v>
      </c>
      <c r="J2050">
        <f>0.00001*Table13[[#This Row],[budget]]</f>
        <v>260</v>
      </c>
      <c r="K2050" s="1">
        <f>0</f>
        <v>0</v>
      </c>
    </row>
    <row r="2051" spans="1:11" x14ac:dyDescent="0.35">
      <c r="A2051">
        <v>25517500</v>
      </c>
      <c r="B2051" t="s">
        <v>8775</v>
      </c>
      <c r="C2051">
        <v>40941</v>
      </c>
      <c r="D2051">
        <v>320</v>
      </c>
      <c r="E2051" t="s">
        <v>37</v>
      </c>
      <c r="F2051">
        <v>25100000</v>
      </c>
      <c r="G2051">
        <v>6.4</v>
      </c>
      <c r="H2051">
        <f>Table13[[#This Row],[budget]]-Table13[[#This Row],[gross]]</f>
        <v>-417500</v>
      </c>
      <c r="I2051">
        <v>0</v>
      </c>
      <c r="J2051">
        <f>0.00001*Table13[[#This Row],[budget]]</f>
        <v>251.00000000000003</v>
      </c>
      <c r="K2051" s="1">
        <f>0</f>
        <v>0</v>
      </c>
    </row>
    <row r="2052" spans="1:11" x14ac:dyDescent="0.35">
      <c r="A2052">
        <v>33687630</v>
      </c>
      <c r="B2052" t="s">
        <v>8999</v>
      </c>
      <c r="C2052">
        <v>116762</v>
      </c>
      <c r="D2052">
        <v>261</v>
      </c>
      <c r="E2052" t="s">
        <v>37</v>
      </c>
      <c r="F2052">
        <v>20000000</v>
      </c>
      <c r="G2052">
        <v>6.4</v>
      </c>
      <c r="H2052">
        <f>Table13[[#This Row],[budget]]-Table13[[#This Row],[gross]]</f>
        <v>-13687630</v>
      </c>
      <c r="I2052">
        <v>0</v>
      </c>
      <c r="J2052">
        <f>0.00001*Table13[[#This Row],[budget]]</f>
        <v>200.00000000000003</v>
      </c>
      <c r="K2052" s="1">
        <f>0</f>
        <v>0</v>
      </c>
    </row>
    <row r="2053" spans="1:11" x14ac:dyDescent="0.35">
      <c r="A2053">
        <v>23527955</v>
      </c>
      <c r="B2053" t="s">
        <v>9100</v>
      </c>
      <c r="C2053">
        <v>74691</v>
      </c>
      <c r="D2053">
        <v>165</v>
      </c>
      <c r="E2053" t="s">
        <v>37</v>
      </c>
      <c r="F2053">
        <v>25000000</v>
      </c>
      <c r="G2053">
        <v>6.4</v>
      </c>
      <c r="H2053">
        <f>Table13[[#This Row],[budget]]-Table13[[#This Row],[gross]]</f>
        <v>1472045</v>
      </c>
      <c r="I2053">
        <v>0</v>
      </c>
      <c r="J2053">
        <f>0.00001*Table13[[#This Row],[budget]]</f>
        <v>250.00000000000003</v>
      </c>
      <c r="K2053" s="1">
        <f>0</f>
        <v>0</v>
      </c>
    </row>
    <row r="2054" spans="1:11" x14ac:dyDescent="0.35">
      <c r="A2054">
        <v>10114315</v>
      </c>
      <c r="B2054" t="s">
        <v>9244</v>
      </c>
      <c r="C2054">
        <v>18693</v>
      </c>
      <c r="D2054">
        <v>187</v>
      </c>
      <c r="E2054" t="s">
        <v>37</v>
      </c>
      <c r="F2054">
        <v>25000000</v>
      </c>
      <c r="G2054">
        <v>6.4</v>
      </c>
      <c r="H2054">
        <f>Table13[[#This Row],[budget]]-Table13[[#This Row],[gross]]</f>
        <v>14885685</v>
      </c>
      <c r="I2054">
        <v>0</v>
      </c>
      <c r="J2054">
        <f>0.00001*Table13[[#This Row],[budget]]</f>
        <v>250.00000000000003</v>
      </c>
      <c r="K2054" s="1">
        <f>0</f>
        <v>0</v>
      </c>
    </row>
    <row r="2055" spans="1:11" x14ac:dyDescent="0.35">
      <c r="A2055">
        <v>144833357</v>
      </c>
      <c r="B2055" t="s">
        <v>9603</v>
      </c>
      <c r="C2055">
        <v>64742</v>
      </c>
      <c r="D2055">
        <v>111</v>
      </c>
      <c r="E2055" t="s">
        <v>37</v>
      </c>
      <c r="F2055">
        <v>22000000</v>
      </c>
      <c r="G2055">
        <v>6.4</v>
      </c>
      <c r="H2055">
        <f>Table13[[#This Row],[budget]]-Table13[[#This Row],[gross]]</f>
        <v>-122833357</v>
      </c>
      <c r="I2055">
        <v>0</v>
      </c>
      <c r="J2055">
        <f>0.00001*Table13[[#This Row],[budget]]</f>
        <v>220.00000000000003</v>
      </c>
      <c r="K2055" s="1">
        <f>0</f>
        <v>0</v>
      </c>
    </row>
    <row r="2056" spans="1:11" x14ac:dyDescent="0.35">
      <c r="A2056">
        <v>30659817</v>
      </c>
      <c r="B2056" t="s">
        <v>9663</v>
      </c>
      <c r="C2056">
        <v>59805</v>
      </c>
      <c r="D2056">
        <v>95</v>
      </c>
      <c r="E2056" t="s">
        <v>37</v>
      </c>
      <c r="F2056">
        <v>26000000</v>
      </c>
      <c r="G2056">
        <v>6.4</v>
      </c>
      <c r="H2056">
        <f>Table13[[#This Row],[budget]]-Table13[[#This Row],[gross]]</f>
        <v>-4659817</v>
      </c>
      <c r="I2056">
        <v>0</v>
      </c>
      <c r="J2056">
        <f>0.00001*Table13[[#This Row],[budget]]</f>
        <v>260</v>
      </c>
      <c r="K2056" s="1">
        <f>0</f>
        <v>0</v>
      </c>
    </row>
    <row r="2057" spans="1:11" x14ac:dyDescent="0.35">
      <c r="A2057">
        <v>49002815</v>
      </c>
      <c r="B2057" t="s">
        <v>9675</v>
      </c>
      <c r="C2057">
        <v>15665</v>
      </c>
      <c r="D2057">
        <v>35</v>
      </c>
      <c r="E2057" t="s">
        <v>37</v>
      </c>
      <c r="F2057">
        <v>22000000</v>
      </c>
      <c r="G2057">
        <v>6.4</v>
      </c>
      <c r="H2057">
        <f>Table13[[#This Row],[budget]]-Table13[[#This Row],[gross]]</f>
        <v>-27002815</v>
      </c>
      <c r="I2057">
        <v>0</v>
      </c>
      <c r="J2057">
        <f>0.00001*Table13[[#This Row],[budget]]</f>
        <v>220.00000000000003</v>
      </c>
      <c r="K2057" s="1">
        <f>0</f>
        <v>0</v>
      </c>
    </row>
    <row r="2058" spans="1:11" x14ac:dyDescent="0.35">
      <c r="A2058">
        <v>29997095</v>
      </c>
      <c r="B2058" t="s">
        <v>9691</v>
      </c>
      <c r="C2058">
        <v>60926</v>
      </c>
      <c r="D2058">
        <v>302</v>
      </c>
      <c r="E2058" t="s">
        <v>37</v>
      </c>
      <c r="F2058">
        <v>22000000</v>
      </c>
      <c r="G2058">
        <v>6.4</v>
      </c>
      <c r="H2058">
        <f>Table13[[#This Row],[budget]]-Table13[[#This Row],[gross]]</f>
        <v>-7997095</v>
      </c>
      <c r="I2058">
        <v>23000</v>
      </c>
      <c r="J2058">
        <f>0.00001*Table13[[#This Row],[budget]]</f>
        <v>220.00000000000003</v>
      </c>
      <c r="K2058" s="1">
        <f>0</f>
        <v>0</v>
      </c>
    </row>
    <row r="2059" spans="1:11" x14ac:dyDescent="0.35">
      <c r="A2059">
        <v>153665036</v>
      </c>
      <c r="B2059" t="s">
        <v>9876</v>
      </c>
      <c r="C2059">
        <v>84824</v>
      </c>
      <c r="D2059">
        <v>95</v>
      </c>
      <c r="E2059" t="s">
        <v>37</v>
      </c>
      <c r="F2059">
        <v>28000000</v>
      </c>
      <c r="G2059">
        <v>6.4</v>
      </c>
      <c r="H2059">
        <f>Table13[[#This Row],[budget]]-Table13[[#This Row],[gross]]</f>
        <v>-125665036</v>
      </c>
      <c r="I2059">
        <v>0</v>
      </c>
      <c r="J2059">
        <f>0.00001*Table13[[#This Row],[budget]]</f>
        <v>280</v>
      </c>
      <c r="K2059" s="1">
        <f>0</f>
        <v>0</v>
      </c>
    </row>
    <row r="2060" spans="1:11" x14ac:dyDescent="0.35">
      <c r="A2060">
        <v>31584722</v>
      </c>
      <c r="B2060" t="s">
        <v>10169</v>
      </c>
      <c r="C2060">
        <v>101730</v>
      </c>
      <c r="D2060">
        <v>131</v>
      </c>
      <c r="E2060" t="s">
        <v>37</v>
      </c>
      <c r="F2060">
        <v>20000000</v>
      </c>
      <c r="G2060">
        <v>6.4</v>
      </c>
      <c r="H2060">
        <f>Table13[[#This Row],[budget]]-Table13[[#This Row],[gross]]</f>
        <v>-11584722</v>
      </c>
      <c r="I2060">
        <v>0</v>
      </c>
      <c r="J2060">
        <f>0.00001*Table13[[#This Row],[budget]]</f>
        <v>200.00000000000003</v>
      </c>
      <c r="K2060" s="1">
        <f>0</f>
        <v>0</v>
      </c>
    </row>
    <row r="2061" spans="1:11" x14ac:dyDescent="0.35">
      <c r="A2061">
        <v>18081626</v>
      </c>
      <c r="B2061" t="s">
        <v>10260</v>
      </c>
      <c r="C2061">
        <v>4180</v>
      </c>
      <c r="D2061">
        <v>32</v>
      </c>
      <c r="E2061" t="s">
        <v>37</v>
      </c>
      <c r="F2061">
        <v>20000000</v>
      </c>
      <c r="G2061">
        <v>6.4</v>
      </c>
      <c r="H2061">
        <f>Table13[[#This Row],[budget]]-Table13[[#This Row],[gross]]</f>
        <v>1918374</v>
      </c>
      <c r="I2061">
        <v>264</v>
      </c>
      <c r="J2061">
        <f>0.00001*Table13[[#This Row],[budget]]</f>
        <v>200.00000000000003</v>
      </c>
      <c r="K2061" s="1">
        <f>0</f>
        <v>0</v>
      </c>
    </row>
    <row r="2062" spans="1:11" x14ac:dyDescent="0.35">
      <c r="A2062">
        <v>11169531</v>
      </c>
      <c r="B2062" t="s">
        <v>10381</v>
      </c>
      <c r="C2062">
        <v>79855</v>
      </c>
      <c r="D2062">
        <v>235</v>
      </c>
      <c r="E2062" t="s">
        <v>37</v>
      </c>
      <c r="F2062">
        <v>20000000</v>
      </c>
      <c r="G2062">
        <v>6.4</v>
      </c>
      <c r="H2062">
        <f>Table13[[#This Row],[budget]]-Table13[[#This Row],[gross]]</f>
        <v>8830469</v>
      </c>
      <c r="I2062">
        <v>0</v>
      </c>
      <c r="J2062">
        <f>0.00001*Table13[[#This Row],[budget]]</f>
        <v>200.00000000000003</v>
      </c>
      <c r="K2062" s="1">
        <f>0</f>
        <v>0</v>
      </c>
    </row>
    <row r="2063" spans="1:11" x14ac:dyDescent="0.35">
      <c r="A2063">
        <v>5205343</v>
      </c>
      <c r="B2063" t="s">
        <v>10504</v>
      </c>
      <c r="C2063">
        <v>11958</v>
      </c>
      <c r="D2063">
        <v>39</v>
      </c>
      <c r="E2063" t="s">
        <v>37</v>
      </c>
      <c r="F2063">
        <v>20000000</v>
      </c>
      <c r="G2063">
        <v>6.4</v>
      </c>
      <c r="H2063">
        <f>Table13[[#This Row],[budget]]-Table13[[#This Row],[gross]]</f>
        <v>14794657</v>
      </c>
      <c r="I2063">
        <v>1000</v>
      </c>
      <c r="J2063">
        <f>0.00001*Table13[[#This Row],[budget]]</f>
        <v>200.00000000000003</v>
      </c>
      <c r="K2063" s="1">
        <f>0</f>
        <v>0</v>
      </c>
    </row>
    <row r="2064" spans="1:11" x14ac:dyDescent="0.35">
      <c r="A2064">
        <v>882710</v>
      </c>
      <c r="B2064" t="s">
        <v>10576</v>
      </c>
      <c r="C2064">
        <v>16215</v>
      </c>
      <c r="D2064">
        <v>138</v>
      </c>
      <c r="E2064" t="s">
        <v>37</v>
      </c>
      <c r="F2064">
        <v>24000000</v>
      </c>
      <c r="G2064">
        <v>6.4</v>
      </c>
      <c r="H2064">
        <f>Table13[[#This Row],[budget]]-Table13[[#This Row],[gross]]</f>
        <v>23117290</v>
      </c>
      <c r="I2064">
        <v>401</v>
      </c>
      <c r="J2064">
        <f>0.00001*Table13[[#This Row],[budget]]</f>
        <v>240.00000000000003</v>
      </c>
      <c r="K2064" s="1">
        <f>0</f>
        <v>0</v>
      </c>
    </row>
    <row r="2065" spans="1:11" x14ac:dyDescent="0.35">
      <c r="A2065">
        <v>305070</v>
      </c>
      <c r="B2065" t="s">
        <v>10595</v>
      </c>
      <c r="C2065">
        <v>3843</v>
      </c>
      <c r="D2065">
        <v>25</v>
      </c>
      <c r="E2065" t="s">
        <v>37</v>
      </c>
      <c r="F2065">
        <v>20000000</v>
      </c>
      <c r="G2065">
        <v>6.4</v>
      </c>
      <c r="H2065">
        <f>Table13[[#This Row],[budget]]-Table13[[#This Row],[gross]]</f>
        <v>19694930</v>
      </c>
      <c r="I2065">
        <v>399</v>
      </c>
      <c r="J2065">
        <f>0.00001*Table13[[#This Row],[budget]]</f>
        <v>200.00000000000003</v>
      </c>
      <c r="K2065" s="1">
        <f>0</f>
        <v>0</v>
      </c>
    </row>
    <row r="2066" spans="1:11" x14ac:dyDescent="0.35">
      <c r="A2066">
        <v>12561</v>
      </c>
      <c r="B2066" t="s">
        <v>10701</v>
      </c>
      <c r="C2066">
        <v>71276</v>
      </c>
      <c r="D2066">
        <v>181</v>
      </c>
      <c r="E2066" t="s">
        <v>37</v>
      </c>
      <c r="F2066">
        <v>19000000</v>
      </c>
      <c r="G2066">
        <v>6.4</v>
      </c>
      <c r="H2066">
        <f>Table13[[#This Row],[budget]]-Table13[[#This Row],[gross]]</f>
        <v>18987439</v>
      </c>
      <c r="I2066">
        <v>13000</v>
      </c>
      <c r="J2066">
        <f>0.00001*Table13[[#This Row],[budget]]</f>
        <v>190.00000000000003</v>
      </c>
      <c r="K2066" s="1">
        <f>0</f>
        <v>0</v>
      </c>
    </row>
    <row r="2067" spans="1:11" x14ac:dyDescent="0.35">
      <c r="A2067">
        <v>18439082</v>
      </c>
      <c r="B2067" t="s">
        <v>10739</v>
      </c>
      <c r="C2067">
        <v>94292</v>
      </c>
      <c r="D2067">
        <v>287</v>
      </c>
      <c r="E2067" t="s">
        <v>37</v>
      </c>
      <c r="F2067">
        <v>18500000</v>
      </c>
      <c r="G2067">
        <v>6.4</v>
      </c>
      <c r="H2067">
        <f>Table13[[#This Row],[budget]]-Table13[[#This Row],[gross]]</f>
        <v>60918</v>
      </c>
      <c r="I2067">
        <v>13000</v>
      </c>
      <c r="J2067">
        <f>0.00001*Table13[[#This Row],[budget]]</f>
        <v>185.00000000000003</v>
      </c>
      <c r="K2067" s="1">
        <f>0</f>
        <v>0</v>
      </c>
    </row>
    <row r="2068" spans="1:11" x14ac:dyDescent="0.35">
      <c r="A2068">
        <v>150056505</v>
      </c>
      <c r="B2068" t="s">
        <v>10743</v>
      </c>
      <c r="C2068">
        <v>216581</v>
      </c>
      <c r="D2068">
        <v>397</v>
      </c>
      <c r="E2068" t="s">
        <v>37</v>
      </c>
      <c r="F2068">
        <v>18000000</v>
      </c>
      <c r="G2068">
        <v>6.4</v>
      </c>
      <c r="H2068">
        <f>Table13[[#This Row],[budget]]-Table13[[#This Row],[gross]]</f>
        <v>-132056505</v>
      </c>
      <c r="I2068">
        <v>21000</v>
      </c>
      <c r="J2068">
        <f>0.00001*Table13[[#This Row],[budget]]</f>
        <v>180.00000000000003</v>
      </c>
      <c r="K2068" s="1">
        <f>0</f>
        <v>0</v>
      </c>
    </row>
    <row r="2069" spans="1:11" x14ac:dyDescent="0.35">
      <c r="A2069">
        <v>3203044</v>
      </c>
      <c r="B2069" t="s">
        <v>11015</v>
      </c>
      <c r="C2069">
        <v>25165</v>
      </c>
      <c r="D2069">
        <v>155</v>
      </c>
      <c r="E2069" t="s">
        <v>37</v>
      </c>
      <c r="F2069">
        <v>18000000</v>
      </c>
      <c r="G2069">
        <v>6.4</v>
      </c>
      <c r="H2069">
        <f>Table13[[#This Row],[budget]]-Table13[[#This Row],[gross]]</f>
        <v>14796956</v>
      </c>
      <c r="I2069">
        <v>827</v>
      </c>
      <c r="J2069">
        <f>0.00001*Table13[[#This Row],[budget]]</f>
        <v>180.00000000000003</v>
      </c>
      <c r="K2069" s="1">
        <f>0</f>
        <v>0</v>
      </c>
    </row>
    <row r="2070" spans="1:11" x14ac:dyDescent="0.35">
      <c r="A2070">
        <v>41777564</v>
      </c>
      <c r="B2070" t="s">
        <v>11156</v>
      </c>
      <c r="C2070">
        <v>129719</v>
      </c>
      <c r="D2070">
        <v>855</v>
      </c>
      <c r="E2070" t="s">
        <v>37</v>
      </c>
      <c r="F2070">
        <v>15000000</v>
      </c>
      <c r="G2070">
        <v>6.4</v>
      </c>
      <c r="H2070">
        <f>Table13[[#This Row],[budget]]-Table13[[#This Row],[gross]]</f>
        <v>-26777564</v>
      </c>
      <c r="I2070">
        <v>0</v>
      </c>
      <c r="J2070">
        <f>0.00001*Table13[[#This Row],[budget]]</f>
        <v>150</v>
      </c>
      <c r="K2070" s="1">
        <f>0</f>
        <v>0</v>
      </c>
    </row>
    <row r="2071" spans="1:11" x14ac:dyDescent="0.35">
      <c r="A2071">
        <v>2000000</v>
      </c>
      <c r="B2071" t="s">
        <v>11234</v>
      </c>
      <c r="C2071">
        <v>1275</v>
      </c>
      <c r="D2071">
        <v>27</v>
      </c>
      <c r="E2071" t="s">
        <v>37</v>
      </c>
      <c r="F2071">
        <v>17000000</v>
      </c>
      <c r="G2071">
        <v>6.4</v>
      </c>
      <c r="H2071">
        <f>Table13[[#This Row],[budget]]-Table13[[#This Row],[gross]]</f>
        <v>15000000</v>
      </c>
      <c r="I2071">
        <v>0</v>
      </c>
      <c r="J2071">
        <f>0.00001*Table13[[#This Row],[budget]]</f>
        <v>170</v>
      </c>
      <c r="K2071" s="1">
        <f>0</f>
        <v>0</v>
      </c>
    </row>
    <row r="2072" spans="1:11" x14ac:dyDescent="0.35">
      <c r="A2072">
        <v>52885587</v>
      </c>
      <c r="B2072" t="s">
        <v>11309</v>
      </c>
      <c r="C2072">
        <v>35312</v>
      </c>
      <c r="D2072">
        <v>267</v>
      </c>
      <c r="E2072" t="s">
        <v>37</v>
      </c>
      <c r="F2072">
        <v>16000000</v>
      </c>
      <c r="G2072">
        <v>6.4</v>
      </c>
      <c r="H2072">
        <f>Table13[[#This Row],[budget]]-Table13[[#This Row],[gross]]</f>
        <v>-36885587</v>
      </c>
      <c r="I2072">
        <v>0</v>
      </c>
      <c r="J2072">
        <f>0.00001*Table13[[#This Row],[budget]]</f>
        <v>160</v>
      </c>
      <c r="K2072" s="1">
        <f>0</f>
        <v>0</v>
      </c>
    </row>
    <row r="2073" spans="1:11" x14ac:dyDescent="0.35">
      <c r="A2073">
        <v>28734552</v>
      </c>
      <c r="B2073" t="s">
        <v>11347</v>
      </c>
      <c r="C2073">
        <v>9566</v>
      </c>
      <c r="D2073">
        <v>81</v>
      </c>
      <c r="E2073" t="s">
        <v>37</v>
      </c>
      <c r="F2073">
        <v>16000000</v>
      </c>
      <c r="G2073">
        <v>6.4</v>
      </c>
      <c r="H2073">
        <f>Table13[[#This Row],[budget]]-Table13[[#This Row],[gross]]</f>
        <v>-12734552</v>
      </c>
      <c r="I2073">
        <v>1000</v>
      </c>
      <c r="J2073">
        <f>0.00001*Table13[[#This Row],[budget]]</f>
        <v>160</v>
      </c>
      <c r="K2073" s="1">
        <f>0</f>
        <v>0</v>
      </c>
    </row>
    <row r="2074" spans="1:11" x14ac:dyDescent="0.35">
      <c r="A2074">
        <v>54322273</v>
      </c>
      <c r="B2074" t="s">
        <v>11599</v>
      </c>
      <c r="C2074">
        <v>139749</v>
      </c>
      <c r="D2074">
        <v>509</v>
      </c>
      <c r="E2074" t="s">
        <v>37</v>
      </c>
      <c r="F2074">
        <v>17000000</v>
      </c>
      <c r="G2074">
        <v>6.4</v>
      </c>
      <c r="H2074">
        <f>Table13[[#This Row],[budget]]-Table13[[#This Row],[gross]]</f>
        <v>-37322273</v>
      </c>
      <c r="I2074">
        <v>29000</v>
      </c>
      <c r="J2074">
        <f>0.00001*Table13[[#This Row],[budget]]</f>
        <v>170</v>
      </c>
      <c r="K2074" s="1">
        <f>0</f>
        <v>0</v>
      </c>
    </row>
    <row r="2075" spans="1:11" x14ac:dyDescent="0.35">
      <c r="A2075">
        <v>40064955</v>
      </c>
      <c r="B2075" t="s">
        <v>11630</v>
      </c>
      <c r="C2075">
        <v>92074</v>
      </c>
      <c r="D2075">
        <v>502</v>
      </c>
      <c r="E2075" t="s">
        <v>37</v>
      </c>
      <c r="F2075">
        <v>15000000</v>
      </c>
      <c r="G2075">
        <v>6.4</v>
      </c>
      <c r="H2075">
        <f>Table13[[#This Row],[budget]]-Table13[[#This Row],[gross]]</f>
        <v>-25064955</v>
      </c>
      <c r="I2075">
        <v>0</v>
      </c>
      <c r="J2075">
        <f>0.00001*Table13[[#This Row],[budget]]</f>
        <v>150</v>
      </c>
      <c r="K2075" s="1">
        <f>0</f>
        <v>0</v>
      </c>
    </row>
    <row r="2076" spans="1:11" x14ac:dyDescent="0.35">
      <c r="A2076">
        <v>32645546</v>
      </c>
      <c r="B2076" t="s">
        <v>11714</v>
      </c>
      <c r="C2076">
        <v>8427</v>
      </c>
      <c r="D2076">
        <v>88</v>
      </c>
      <c r="E2076" t="s">
        <v>37</v>
      </c>
      <c r="F2076">
        <v>14000000</v>
      </c>
      <c r="G2076">
        <v>6.4</v>
      </c>
      <c r="H2076">
        <f>Table13[[#This Row],[budget]]-Table13[[#This Row],[gross]]</f>
        <v>-18645546</v>
      </c>
      <c r="I2076">
        <v>1000</v>
      </c>
      <c r="J2076">
        <f>0.00001*Table13[[#This Row],[budget]]</f>
        <v>140</v>
      </c>
      <c r="K2076" s="1">
        <f>0</f>
        <v>0</v>
      </c>
    </row>
    <row r="2077" spans="1:11" x14ac:dyDescent="0.35">
      <c r="A2077">
        <v>20566327</v>
      </c>
      <c r="B2077" t="s">
        <v>11787</v>
      </c>
      <c r="C2077">
        <v>15385</v>
      </c>
      <c r="D2077">
        <v>84</v>
      </c>
      <c r="E2077" t="s">
        <v>37</v>
      </c>
      <c r="F2077">
        <v>15000000</v>
      </c>
      <c r="G2077">
        <v>6.4</v>
      </c>
      <c r="H2077">
        <f>Table13[[#This Row],[budget]]-Table13[[#This Row],[gross]]</f>
        <v>-5566327</v>
      </c>
      <c r="I2077">
        <v>0</v>
      </c>
      <c r="J2077">
        <f>0.00001*Table13[[#This Row],[budget]]</f>
        <v>150</v>
      </c>
      <c r="K2077" s="1">
        <f>0</f>
        <v>0</v>
      </c>
    </row>
    <row r="2078" spans="1:11" hidden="1" x14ac:dyDescent="0.35">
      <c r="A2078">
        <v>17104669</v>
      </c>
      <c r="B2078" t="s">
        <v>10271</v>
      </c>
      <c r="C2078">
        <v>99353</v>
      </c>
      <c r="D2078">
        <v>354</v>
      </c>
      <c r="E2078" t="s">
        <v>6872</v>
      </c>
      <c r="F2078">
        <v>20000000</v>
      </c>
      <c r="G2078">
        <v>7.8</v>
      </c>
      <c r="H2078">
        <f>Table13[[#This Row],[budget]]-Table13[[#This Row],[gross]]</f>
        <v>2895331</v>
      </c>
      <c r="I2078">
        <v>0</v>
      </c>
      <c r="J2078">
        <f>0.00001*Table13[[#This Row],[budget]]</f>
        <v>200.00000000000003</v>
      </c>
      <c r="K2078" s="1">
        <f>0</f>
        <v>0</v>
      </c>
    </row>
    <row r="2079" spans="1:11" x14ac:dyDescent="0.35">
      <c r="A2079">
        <v>10763469</v>
      </c>
      <c r="B2079" t="s">
        <v>11874</v>
      </c>
      <c r="C2079">
        <v>13692</v>
      </c>
      <c r="D2079">
        <v>55</v>
      </c>
      <c r="E2079" t="s">
        <v>37</v>
      </c>
      <c r="F2079">
        <v>15000000</v>
      </c>
      <c r="G2079">
        <v>6.4</v>
      </c>
      <c r="H2079">
        <f>Table13[[#This Row],[budget]]-Table13[[#This Row],[gross]]</f>
        <v>4236531</v>
      </c>
      <c r="I2079">
        <v>877</v>
      </c>
      <c r="J2079">
        <f>0.00001*Table13[[#This Row],[budget]]</f>
        <v>150</v>
      </c>
      <c r="K2079" s="1">
        <f>0</f>
        <v>0</v>
      </c>
    </row>
    <row r="2080" spans="1:11" hidden="1" x14ac:dyDescent="0.35">
      <c r="A2080">
        <v>15797907</v>
      </c>
      <c r="B2080" t="s">
        <v>10283</v>
      </c>
      <c r="C2080">
        <v>68119</v>
      </c>
      <c r="D2080">
        <v>230</v>
      </c>
      <c r="E2080" t="s">
        <v>10287</v>
      </c>
      <c r="F2080">
        <v>20000000</v>
      </c>
      <c r="G2080">
        <v>7.6</v>
      </c>
      <c r="H2080">
        <f>Table13[[#This Row],[budget]]-Table13[[#This Row],[gross]]</f>
        <v>4202093</v>
      </c>
      <c r="I2080">
        <v>0</v>
      </c>
      <c r="J2080">
        <f>0.00001*Table13[[#This Row],[budget]]</f>
        <v>200.00000000000003</v>
      </c>
      <c r="K2080" s="1">
        <f>0</f>
        <v>0</v>
      </c>
    </row>
    <row r="2081" spans="1:11" x14ac:dyDescent="0.35">
      <c r="A2081">
        <v>29959436</v>
      </c>
      <c r="B2081" t="s">
        <v>12137</v>
      </c>
      <c r="C2081">
        <v>82327</v>
      </c>
      <c r="D2081">
        <v>350</v>
      </c>
      <c r="E2081" t="s">
        <v>37</v>
      </c>
      <c r="F2081">
        <v>13000000</v>
      </c>
      <c r="G2081">
        <v>6.4</v>
      </c>
      <c r="H2081">
        <f>Table13[[#This Row],[budget]]-Table13[[#This Row],[gross]]</f>
        <v>-16959436</v>
      </c>
      <c r="I2081">
        <v>18000</v>
      </c>
      <c r="J2081">
        <f>0.00001*Table13[[#This Row],[budget]]</f>
        <v>130</v>
      </c>
      <c r="K2081" s="1">
        <f>0</f>
        <v>0</v>
      </c>
    </row>
    <row r="2082" spans="1:11" x14ac:dyDescent="0.35">
      <c r="A2082">
        <v>9975684</v>
      </c>
      <c r="B2082" t="s">
        <v>12450</v>
      </c>
      <c r="C2082">
        <v>20033</v>
      </c>
      <c r="D2082">
        <v>117</v>
      </c>
      <c r="E2082" t="s">
        <v>37</v>
      </c>
      <c r="F2082">
        <v>13000000</v>
      </c>
      <c r="G2082">
        <v>6.4</v>
      </c>
      <c r="H2082">
        <f>Table13[[#This Row],[budget]]-Table13[[#This Row],[gross]]</f>
        <v>3024316</v>
      </c>
      <c r="I2082">
        <v>679</v>
      </c>
      <c r="J2082">
        <f>0.00001*Table13[[#This Row],[budget]]</f>
        <v>130</v>
      </c>
      <c r="K2082" s="1">
        <f>0</f>
        <v>0</v>
      </c>
    </row>
    <row r="2083" spans="1:11" x14ac:dyDescent="0.35">
      <c r="A2083">
        <v>4360548</v>
      </c>
      <c r="B2083" t="s">
        <v>12613</v>
      </c>
      <c r="C2083">
        <v>13371</v>
      </c>
      <c r="D2083">
        <v>60</v>
      </c>
      <c r="E2083" t="s">
        <v>37</v>
      </c>
      <c r="F2083">
        <v>15000000</v>
      </c>
      <c r="G2083">
        <v>6.4</v>
      </c>
      <c r="H2083">
        <f>Table13[[#This Row],[budget]]-Table13[[#This Row],[gross]]</f>
        <v>10639452</v>
      </c>
      <c r="I2083">
        <v>0</v>
      </c>
      <c r="J2083">
        <f>0.00001*Table13[[#This Row],[budget]]</f>
        <v>150</v>
      </c>
      <c r="K2083" s="1">
        <f>0</f>
        <v>0</v>
      </c>
    </row>
    <row r="2084" spans="1:11" x14ac:dyDescent="0.35">
      <c r="A2084">
        <v>31990064</v>
      </c>
      <c r="B2084" t="s">
        <v>12800</v>
      </c>
      <c r="C2084">
        <v>63390</v>
      </c>
      <c r="D2084">
        <v>160</v>
      </c>
      <c r="E2084" t="s">
        <v>37</v>
      </c>
      <c r="F2084">
        <v>12000000</v>
      </c>
      <c r="G2084">
        <v>6.4</v>
      </c>
      <c r="H2084">
        <f>Table13[[#This Row],[budget]]-Table13[[#This Row],[gross]]</f>
        <v>-19990064</v>
      </c>
      <c r="I2084">
        <v>0</v>
      </c>
      <c r="J2084">
        <f>0.00001*Table13[[#This Row],[budget]]</f>
        <v>120.00000000000001</v>
      </c>
      <c r="K2084" s="1">
        <f>0</f>
        <v>0</v>
      </c>
    </row>
    <row r="2085" spans="1:11" x14ac:dyDescent="0.35">
      <c r="A2085">
        <v>22331028</v>
      </c>
      <c r="B2085" t="s">
        <v>12850</v>
      </c>
      <c r="C2085">
        <v>57349</v>
      </c>
      <c r="D2085">
        <v>177</v>
      </c>
      <c r="E2085" t="s">
        <v>37</v>
      </c>
      <c r="F2085">
        <v>12000000</v>
      </c>
      <c r="G2085">
        <v>6.4</v>
      </c>
      <c r="H2085">
        <f>Table13[[#This Row],[budget]]-Table13[[#This Row],[gross]]</f>
        <v>-10331028</v>
      </c>
      <c r="I2085">
        <v>0</v>
      </c>
      <c r="J2085">
        <f>0.00001*Table13[[#This Row],[budget]]</f>
        <v>120.00000000000001</v>
      </c>
      <c r="K2085" s="1">
        <f>0</f>
        <v>0</v>
      </c>
    </row>
    <row r="2086" spans="1:11" x14ac:dyDescent="0.35">
      <c r="A2086">
        <v>333976</v>
      </c>
      <c r="B2086" t="s">
        <v>12958</v>
      </c>
      <c r="C2086">
        <v>12559</v>
      </c>
      <c r="D2086">
        <v>90</v>
      </c>
      <c r="E2086" t="s">
        <v>37</v>
      </c>
      <c r="F2086">
        <v>12000000</v>
      </c>
      <c r="G2086">
        <v>6.4</v>
      </c>
      <c r="H2086">
        <f>Table13[[#This Row],[budget]]-Table13[[#This Row],[gross]]</f>
        <v>11666024</v>
      </c>
      <c r="I2086">
        <v>423</v>
      </c>
      <c r="J2086">
        <f>0.00001*Table13[[#This Row],[budget]]</f>
        <v>120.00000000000001</v>
      </c>
      <c r="K2086" s="1">
        <f>0</f>
        <v>0</v>
      </c>
    </row>
    <row r="2087" spans="1:11" x14ac:dyDescent="0.35">
      <c r="A2087">
        <v>303439</v>
      </c>
      <c r="B2087" t="s">
        <v>12965</v>
      </c>
      <c r="C2087">
        <v>12125</v>
      </c>
      <c r="D2087">
        <v>78</v>
      </c>
      <c r="E2087" t="s">
        <v>37</v>
      </c>
      <c r="F2087">
        <v>8000000</v>
      </c>
      <c r="G2087">
        <v>6.4</v>
      </c>
      <c r="H2087">
        <f>Table13[[#This Row],[budget]]-Table13[[#This Row],[gross]]</f>
        <v>7696561</v>
      </c>
      <c r="I2087">
        <v>1000</v>
      </c>
      <c r="J2087">
        <f>0.00001*Table13[[#This Row],[budget]]</f>
        <v>80</v>
      </c>
      <c r="K2087" s="1">
        <f>0</f>
        <v>0</v>
      </c>
    </row>
    <row r="2088" spans="1:11" x14ac:dyDescent="0.35">
      <c r="A2088">
        <v>399879</v>
      </c>
      <c r="B2088" t="s">
        <v>13176</v>
      </c>
      <c r="C2088">
        <v>5772</v>
      </c>
      <c r="D2088">
        <v>115</v>
      </c>
      <c r="E2088" t="s">
        <v>37</v>
      </c>
      <c r="F2088">
        <v>15000000</v>
      </c>
      <c r="G2088">
        <v>6.4</v>
      </c>
      <c r="H2088">
        <f>Table13[[#This Row],[budget]]-Table13[[#This Row],[gross]]</f>
        <v>14600121</v>
      </c>
      <c r="I2088">
        <v>302</v>
      </c>
      <c r="J2088">
        <f>0.00001*Table13[[#This Row],[budget]]</f>
        <v>150</v>
      </c>
      <c r="K2088" s="1">
        <f>0</f>
        <v>0</v>
      </c>
    </row>
    <row r="2089" spans="1:11" x14ac:dyDescent="0.35">
      <c r="A2089">
        <v>50752337</v>
      </c>
      <c r="B2089" t="s">
        <v>13255</v>
      </c>
      <c r="C2089">
        <v>44502</v>
      </c>
      <c r="D2089">
        <v>46</v>
      </c>
      <c r="E2089" t="s">
        <v>37</v>
      </c>
      <c r="F2089">
        <v>10000000</v>
      </c>
      <c r="G2089">
        <v>6.4</v>
      </c>
      <c r="H2089">
        <f>Table13[[#This Row],[budget]]-Table13[[#This Row],[gross]]</f>
        <v>-40752337</v>
      </c>
      <c r="I2089">
        <v>0</v>
      </c>
      <c r="J2089">
        <f>0.00001*Table13[[#This Row],[budget]]</f>
        <v>100.00000000000001</v>
      </c>
      <c r="K2089" s="1">
        <f>0</f>
        <v>0</v>
      </c>
    </row>
    <row r="2090" spans="1:11" x14ac:dyDescent="0.35">
      <c r="A2090">
        <v>4881867</v>
      </c>
      <c r="B2090" t="s">
        <v>13889</v>
      </c>
      <c r="C2090">
        <v>15200</v>
      </c>
      <c r="D2090">
        <v>76</v>
      </c>
      <c r="E2090" t="s">
        <v>37</v>
      </c>
      <c r="F2090">
        <v>9000000</v>
      </c>
      <c r="G2090">
        <v>6.4</v>
      </c>
      <c r="H2090">
        <f>Table13[[#This Row],[budget]]-Table13[[#This Row],[gross]]</f>
        <v>4118133</v>
      </c>
      <c r="I2090">
        <v>1000</v>
      </c>
      <c r="J2090">
        <f>0.00001*Table13[[#This Row],[budget]]</f>
        <v>90.000000000000014</v>
      </c>
      <c r="K2090" s="1">
        <f>0</f>
        <v>0</v>
      </c>
    </row>
    <row r="2091" spans="1:11" x14ac:dyDescent="0.35">
      <c r="A2091">
        <v>18090181</v>
      </c>
      <c r="B2091" t="s">
        <v>14087</v>
      </c>
      <c r="C2091">
        <v>38191</v>
      </c>
      <c r="D2091">
        <v>271</v>
      </c>
      <c r="E2091" t="s">
        <v>37</v>
      </c>
      <c r="F2091">
        <v>8000000</v>
      </c>
      <c r="G2091">
        <v>6.4</v>
      </c>
      <c r="H2091">
        <f>Table13[[#This Row],[budget]]-Table13[[#This Row],[gross]]</f>
        <v>-10090181</v>
      </c>
      <c r="I2091">
        <v>0</v>
      </c>
      <c r="J2091">
        <f>0.00001*Table13[[#This Row],[budget]]</f>
        <v>80</v>
      </c>
      <c r="K2091" s="1">
        <f>0</f>
        <v>0</v>
      </c>
    </row>
    <row r="2092" spans="1:11" x14ac:dyDescent="0.35">
      <c r="A2092">
        <v>398420</v>
      </c>
      <c r="B2092" t="s">
        <v>14198</v>
      </c>
      <c r="C2092">
        <v>5049</v>
      </c>
      <c r="D2092">
        <v>48</v>
      </c>
      <c r="E2092" t="s">
        <v>37</v>
      </c>
      <c r="F2092">
        <v>8000000</v>
      </c>
      <c r="G2092">
        <v>6.4</v>
      </c>
      <c r="H2092">
        <f>Table13[[#This Row],[budget]]-Table13[[#This Row],[gross]]</f>
        <v>7601580</v>
      </c>
      <c r="I2092">
        <v>226</v>
      </c>
      <c r="J2092">
        <f>0.00001*Table13[[#This Row],[budget]]</f>
        <v>80</v>
      </c>
      <c r="K2092" s="1">
        <f>0</f>
        <v>0</v>
      </c>
    </row>
    <row r="2093" spans="1:11" x14ac:dyDescent="0.35">
      <c r="A2093">
        <v>53481</v>
      </c>
      <c r="B2093" t="s">
        <v>14225</v>
      </c>
      <c r="C2093">
        <v>5557</v>
      </c>
      <c r="D2093">
        <v>34</v>
      </c>
      <c r="E2093" t="s">
        <v>37</v>
      </c>
      <c r="F2093">
        <v>8000000</v>
      </c>
      <c r="G2093">
        <v>6.4</v>
      </c>
      <c r="H2093">
        <f>Table13[[#This Row],[budget]]-Table13[[#This Row],[gross]]</f>
        <v>7946519</v>
      </c>
      <c r="I2093">
        <v>294</v>
      </c>
      <c r="J2093">
        <f>0.00001*Table13[[#This Row],[budget]]</f>
        <v>80</v>
      </c>
      <c r="K2093" s="1">
        <f>0</f>
        <v>0</v>
      </c>
    </row>
    <row r="2094" spans="1:11" x14ac:dyDescent="0.35">
      <c r="A2094">
        <v>7292175</v>
      </c>
      <c r="B2094" t="s">
        <v>14451</v>
      </c>
      <c r="C2094">
        <v>7736</v>
      </c>
      <c r="D2094">
        <v>100</v>
      </c>
      <c r="E2094" t="s">
        <v>37</v>
      </c>
      <c r="F2094">
        <v>7000000</v>
      </c>
      <c r="G2094">
        <v>6.4</v>
      </c>
      <c r="H2094">
        <f>Table13[[#This Row],[budget]]-Table13[[#This Row],[gross]]</f>
        <v>-292175</v>
      </c>
      <c r="I2094">
        <v>0</v>
      </c>
      <c r="J2094">
        <f>0.00001*Table13[[#This Row],[budget]]</f>
        <v>70</v>
      </c>
      <c r="K2094" s="1">
        <f>0</f>
        <v>0</v>
      </c>
    </row>
    <row r="2095" spans="1:11" x14ac:dyDescent="0.35">
      <c r="A2095">
        <v>1654367</v>
      </c>
      <c r="B2095" t="s">
        <v>14497</v>
      </c>
      <c r="C2095">
        <v>18355</v>
      </c>
      <c r="D2095">
        <v>106</v>
      </c>
      <c r="E2095" t="s">
        <v>37</v>
      </c>
      <c r="F2095">
        <v>7000000</v>
      </c>
      <c r="G2095">
        <v>6.4</v>
      </c>
      <c r="H2095">
        <f>Table13[[#This Row],[budget]]-Table13[[#This Row],[gross]]</f>
        <v>5345633</v>
      </c>
      <c r="I2095">
        <v>3000</v>
      </c>
      <c r="J2095">
        <f>0.00001*Table13[[#This Row],[budget]]</f>
        <v>70</v>
      </c>
      <c r="K2095" s="1">
        <f>0</f>
        <v>0</v>
      </c>
    </row>
    <row r="2096" spans="1:11" x14ac:dyDescent="0.35">
      <c r="A2096">
        <v>10696</v>
      </c>
      <c r="B2096" t="s">
        <v>14569</v>
      </c>
      <c r="C2096">
        <v>10771</v>
      </c>
      <c r="D2096">
        <v>65</v>
      </c>
      <c r="E2096" t="s">
        <v>37</v>
      </c>
      <c r="F2096">
        <v>6800000</v>
      </c>
      <c r="G2096">
        <v>6.4</v>
      </c>
      <c r="H2096">
        <f>Table13[[#This Row],[budget]]-Table13[[#This Row],[gross]]</f>
        <v>6789304</v>
      </c>
      <c r="I2096">
        <v>413</v>
      </c>
      <c r="J2096">
        <f>0.00001*Table13[[#This Row],[budget]]</f>
        <v>68</v>
      </c>
      <c r="K2096" s="1">
        <f>0</f>
        <v>0</v>
      </c>
    </row>
    <row r="2097" spans="1:11" x14ac:dyDescent="0.35">
      <c r="A2097">
        <v>21005329</v>
      </c>
      <c r="B2097" t="s">
        <v>14752</v>
      </c>
      <c r="C2097">
        <v>89128</v>
      </c>
      <c r="D2097">
        <v>258</v>
      </c>
      <c r="E2097" t="s">
        <v>37</v>
      </c>
      <c r="F2097">
        <v>6000000</v>
      </c>
      <c r="G2097">
        <v>6.4</v>
      </c>
      <c r="H2097">
        <f>Table13[[#This Row],[budget]]-Table13[[#This Row],[gross]]</f>
        <v>-15005329</v>
      </c>
      <c r="I2097">
        <v>0</v>
      </c>
      <c r="J2097">
        <f>0.00001*Table13[[#This Row],[budget]]</f>
        <v>60.000000000000007</v>
      </c>
      <c r="K2097" s="1">
        <f>0</f>
        <v>0</v>
      </c>
    </row>
    <row r="2098" spans="1:11" x14ac:dyDescent="0.35">
      <c r="A2098">
        <v>24809547</v>
      </c>
      <c r="B2098" t="s">
        <v>15159</v>
      </c>
      <c r="C2098">
        <v>74875</v>
      </c>
      <c r="D2098">
        <v>115</v>
      </c>
      <c r="E2098" t="s">
        <v>37</v>
      </c>
      <c r="F2098">
        <v>5000000</v>
      </c>
      <c r="G2098">
        <v>6.4</v>
      </c>
      <c r="H2098">
        <f>Table13[[#This Row],[budget]]-Table13[[#This Row],[gross]]</f>
        <v>-19809547</v>
      </c>
      <c r="I2098">
        <v>11000</v>
      </c>
      <c r="J2098">
        <f>0.00001*Table13[[#This Row],[budget]]</f>
        <v>50.000000000000007</v>
      </c>
      <c r="K2098" s="1">
        <f>0</f>
        <v>0</v>
      </c>
    </row>
    <row r="2099" spans="1:11" x14ac:dyDescent="0.35">
      <c r="A2099">
        <v>5308707</v>
      </c>
      <c r="B2099" t="s">
        <v>15295</v>
      </c>
      <c r="C2099">
        <v>15053</v>
      </c>
      <c r="D2099">
        <v>165</v>
      </c>
      <c r="E2099" t="s">
        <v>37</v>
      </c>
      <c r="F2099">
        <v>5000000</v>
      </c>
      <c r="G2099">
        <v>6.4</v>
      </c>
      <c r="H2099">
        <f>Table13[[#This Row],[budget]]-Table13[[#This Row],[gross]]</f>
        <v>-308707</v>
      </c>
      <c r="I2099">
        <v>393</v>
      </c>
      <c r="J2099">
        <f>0.00001*Table13[[#This Row],[budget]]</f>
        <v>50.000000000000007</v>
      </c>
      <c r="K2099" s="1">
        <f>0</f>
        <v>0</v>
      </c>
    </row>
    <row r="2100" spans="1:11" x14ac:dyDescent="0.35">
      <c r="A2100">
        <v>2711210</v>
      </c>
      <c r="B2100" t="s">
        <v>15327</v>
      </c>
      <c r="C2100">
        <v>40305</v>
      </c>
      <c r="D2100">
        <v>86</v>
      </c>
      <c r="E2100" t="s">
        <v>37</v>
      </c>
      <c r="F2100">
        <v>5000000</v>
      </c>
      <c r="G2100">
        <v>6.4</v>
      </c>
      <c r="H2100">
        <f>Table13[[#This Row],[budget]]-Table13[[#This Row],[gross]]</f>
        <v>2288790</v>
      </c>
      <c r="I2100">
        <v>0</v>
      </c>
      <c r="J2100">
        <f>0.00001*Table13[[#This Row],[budget]]</f>
        <v>50.000000000000007</v>
      </c>
      <c r="K2100" s="1">
        <f>0</f>
        <v>0</v>
      </c>
    </row>
    <row r="2101" spans="1:11" x14ac:dyDescent="0.35">
      <c r="A2101">
        <v>101228</v>
      </c>
      <c r="B2101" t="s">
        <v>15868</v>
      </c>
      <c r="C2101">
        <v>7228</v>
      </c>
      <c r="D2101">
        <v>53</v>
      </c>
      <c r="E2101" t="s">
        <v>37</v>
      </c>
      <c r="F2101">
        <v>3500000</v>
      </c>
      <c r="G2101">
        <v>6.4</v>
      </c>
      <c r="H2101">
        <f>Table13[[#This Row],[budget]]-Table13[[#This Row],[gross]]</f>
        <v>3398772</v>
      </c>
      <c r="I2101">
        <v>414</v>
      </c>
      <c r="J2101">
        <f>0.00001*Table13[[#This Row],[budget]]</f>
        <v>35</v>
      </c>
      <c r="K2101" s="1">
        <f>0</f>
        <v>0</v>
      </c>
    </row>
    <row r="2102" spans="1:11" x14ac:dyDescent="0.35">
      <c r="A2102">
        <v>1420578</v>
      </c>
      <c r="B2102" t="s">
        <v>16648</v>
      </c>
      <c r="C2102">
        <v>4894</v>
      </c>
      <c r="D2102">
        <v>122</v>
      </c>
      <c r="E2102" t="s">
        <v>37</v>
      </c>
      <c r="F2102">
        <v>1900000</v>
      </c>
      <c r="G2102">
        <v>6.4</v>
      </c>
      <c r="H2102">
        <f>Table13[[#This Row],[budget]]-Table13[[#This Row],[gross]]</f>
        <v>479422</v>
      </c>
      <c r="I2102">
        <v>298</v>
      </c>
      <c r="J2102">
        <f>0.00001*Table13[[#This Row],[budget]]</f>
        <v>19</v>
      </c>
      <c r="K2102" s="1">
        <f>0</f>
        <v>0</v>
      </c>
    </row>
    <row r="2103" spans="1:11" x14ac:dyDescent="0.35">
      <c r="A2103">
        <v>80021740</v>
      </c>
      <c r="B2103" t="s">
        <v>4269</v>
      </c>
      <c r="C2103">
        <v>47988</v>
      </c>
      <c r="D2103">
        <v>154</v>
      </c>
      <c r="E2103" t="s">
        <v>37</v>
      </c>
      <c r="F2103">
        <v>58000000</v>
      </c>
      <c r="G2103">
        <v>6.4</v>
      </c>
      <c r="H2103">
        <f>Table13[[#This Row],[budget]]-Table13[[#This Row],[gross]]</f>
        <v>-22021740</v>
      </c>
      <c r="I2103">
        <v>35000</v>
      </c>
      <c r="J2103">
        <f>0.00001*Table13[[#This Row],[budget]]</f>
        <v>580</v>
      </c>
      <c r="K2103" s="1">
        <f>0</f>
        <v>0</v>
      </c>
    </row>
    <row r="2104" spans="1:11" x14ac:dyDescent="0.35">
      <c r="A2104">
        <v>100659</v>
      </c>
      <c r="B2104" t="s">
        <v>17208</v>
      </c>
      <c r="C2104">
        <v>30160</v>
      </c>
      <c r="D2104">
        <v>193</v>
      </c>
      <c r="E2104" t="s">
        <v>37</v>
      </c>
      <c r="F2104">
        <v>900000</v>
      </c>
      <c r="G2104">
        <v>6.4</v>
      </c>
      <c r="H2104">
        <f>Table13[[#This Row],[budget]]-Table13[[#This Row],[gross]]</f>
        <v>799341</v>
      </c>
      <c r="I2104">
        <v>0</v>
      </c>
      <c r="J2104">
        <f>0.00001*Table13[[#This Row],[budget]]</f>
        <v>9</v>
      </c>
      <c r="K2104" s="1">
        <f>0</f>
        <v>0</v>
      </c>
    </row>
    <row r="2105" spans="1:11" x14ac:dyDescent="0.35">
      <c r="A2105">
        <v>381186</v>
      </c>
      <c r="B2105" t="s">
        <v>17317</v>
      </c>
      <c r="C2105">
        <v>13485</v>
      </c>
      <c r="D2105">
        <v>90</v>
      </c>
      <c r="E2105" t="s">
        <v>37</v>
      </c>
      <c r="F2105">
        <v>900000</v>
      </c>
      <c r="G2105">
        <v>6.4</v>
      </c>
      <c r="H2105">
        <f>Table13[[#This Row],[budget]]-Table13[[#This Row],[gross]]</f>
        <v>518814</v>
      </c>
      <c r="I2105">
        <v>698</v>
      </c>
      <c r="J2105">
        <f>0.00001*Table13[[#This Row],[budget]]</f>
        <v>9</v>
      </c>
      <c r="K2105" s="1">
        <f>0</f>
        <v>0</v>
      </c>
    </row>
    <row r="2106" spans="1:11" x14ac:dyDescent="0.35">
      <c r="A2106">
        <v>6643</v>
      </c>
      <c r="B2106" t="s">
        <v>17328</v>
      </c>
      <c r="C2106">
        <v>11965</v>
      </c>
      <c r="D2106">
        <v>39</v>
      </c>
      <c r="E2106" t="s">
        <v>37</v>
      </c>
      <c r="F2106">
        <v>900000</v>
      </c>
      <c r="G2106">
        <v>6.4</v>
      </c>
      <c r="H2106">
        <f>Table13[[#This Row],[budget]]-Table13[[#This Row],[gross]]</f>
        <v>893357</v>
      </c>
      <c r="I2106">
        <v>0</v>
      </c>
      <c r="J2106">
        <f>0.00001*Table13[[#This Row],[budget]]</f>
        <v>9</v>
      </c>
      <c r="K2106" s="1">
        <f>0</f>
        <v>0</v>
      </c>
    </row>
    <row r="2107" spans="1:11" x14ac:dyDescent="0.35">
      <c r="A2107">
        <v>140530114</v>
      </c>
      <c r="B2107" t="s">
        <v>17435</v>
      </c>
      <c r="C2107">
        <v>186786</v>
      </c>
      <c r="D2107">
        <v>3400</v>
      </c>
      <c r="E2107" t="s">
        <v>37</v>
      </c>
      <c r="F2107">
        <v>60000</v>
      </c>
      <c r="G2107">
        <v>6.4</v>
      </c>
      <c r="H2107">
        <f>Table13[[#This Row],[budget]]-Table13[[#This Row],[gross]]</f>
        <v>-140470114</v>
      </c>
      <c r="I2107">
        <v>0</v>
      </c>
      <c r="J2107">
        <f>0.00001*Table13[[#This Row],[budget]]</f>
        <v>0.60000000000000009</v>
      </c>
      <c r="K2107" s="1">
        <f>0</f>
        <v>0</v>
      </c>
    </row>
    <row r="2108" spans="1:11" x14ac:dyDescent="0.35">
      <c r="A2108">
        <v>237301</v>
      </c>
      <c r="B2108" t="s">
        <v>17580</v>
      </c>
      <c r="C2108">
        <v>75669</v>
      </c>
      <c r="D2108">
        <v>451</v>
      </c>
      <c r="E2108" t="s">
        <v>37</v>
      </c>
      <c r="F2108">
        <v>500000</v>
      </c>
      <c r="G2108">
        <v>6.4</v>
      </c>
      <c r="H2108">
        <f>Table13[[#This Row],[budget]]-Table13[[#This Row],[gross]]</f>
        <v>262699</v>
      </c>
      <c r="I2108">
        <v>19000</v>
      </c>
      <c r="J2108">
        <f>0.00001*Table13[[#This Row],[budget]]</f>
        <v>5</v>
      </c>
      <c r="K2108" s="1">
        <f>0</f>
        <v>0</v>
      </c>
    </row>
    <row r="2109" spans="1:11" x14ac:dyDescent="0.35">
      <c r="A2109">
        <v>234903076</v>
      </c>
      <c r="B2109" t="s">
        <v>287</v>
      </c>
      <c r="C2109">
        <v>175413</v>
      </c>
      <c r="D2109">
        <v>511</v>
      </c>
      <c r="E2109" t="s">
        <v>37</v>
      </c>
      <c r="F2109">
        <v>215000000</v>
      </c>
      <c r="G2109">
        <v>6.4</v>
      </c>
      <c r="H2109">
        <f>Table13[[#This Row],[budget]]-Table13[[#This Row],[gross]]</f>
        <v>-19903076</v>
      </c>
      <c r="I2109">
        <v>60000</v>
      </c>
      <c r="J2109">
        <f>0.00001*Table13[[#This Row],[budget]]</f>
        <v>2150</v>
      </c>
      <c r="K2109" s="1">
        <f>0</f>
        <v>0</v>
      </c>
    </row>
    <row r="2110" spans="1:11" x14ac:dyDescent="0.35">
      <c r="A2110">
        <v>318622</v>
      </c>
      <c r="B2110" t="s">
        <v>17740</v>
      </c>
      <c r="C2110">
        <v>24668</v>
      </c>
      <c r="D2110">
        <v>175</v>
      </c>
      <c r="E2110" t="s">
        <v>37</v>
      </c>
      <c r="F2110">
        <v>270000</v>
      </c>
      <c r="G2110">
        <v>6.4</v>
      </c>
      <c r="H2110">
        <f>Table13[[#This Row],[budget]]-Table13[[#This Row],[gross]]</f>
        <v>-48622</v>
      </c>
      <c r="I2110">
        <v>0</v>
      </c>
      <c r="J2110">
        <f>0.00001*Table13[[#This Row],[budget]]</f>
        <v>2.7</v>
      </c>
      <c r="K2110" s="1">
        <f>0</f>
        <v>0</v>
      </c>
    </row>
    <row r="2111" spans="1:11" x14ac:dyDescent="0.35">
      <c r="A2111">
        <v>191450875</v>
      </c>
      <c r="B2111" t="s">
        <v>304</v>
      </c>
      <c r="C2111">
        <v>101178</v>
      </c>
      <c r="D2111">
        <v>283</v>
      </c>
      <c r="E2111" t="s">
        <v>37</v>
      </c>
      <c r="F2111">
        <v>200000000</v>
      </c>
      <c r="G2111">
        <v>6.3</v>
      </c>
      <c r="H2111">
        <f>Table13[[#This Row],[budget]]-Table13[[#This Row],[gross]]</f>
        <v>8549125</v>
      </c>
      <c r="I2111">
        <v>10000</v>
      </c>
      <c r="J2111">
        <f>0.00001*Table13[[#This Row],[budget]]</f>
        <v>2000.0000000000002</v>
      </c>
      <c r="K2111" s="1">
        <f>0</f>
        <v>0</v>
      </c>
    </row>
    <row r="2112" spans="1:11" x14ac:dyDescent="0.35">
      <c r="A2112">
        <v>65171860</v>
      </c>
      <c r="B2112" t="s">
        <v>355</v>
      </c>
      <c r="C2112">
        <v>106416</v>
      </c>
      <c r="D2112">
        <v>205</v>
      </c>
      <c r="E2112" t="s">
        <v>37</v>
      </c>
      <c r="F2112">
        <v>195000000</v>
      </c>
      <c r="G2112">
        <v>6.3</v>
      </c>
      <c r="H2112">
        <f>Table13[[#This Row],[budget]]-Table13[[#This Row],[gross]]</f>
        <v>129828140</v>
      </c>
      <c r="I2112">
        <v>22000</v>
      </c>
      <c r="J2112">
        <f>0.00001*Table13[[#This Row],[budget]]</f>
        <v>1950.0000000000002</v>
      </c>
      <c r="K2112" s="1">
        <f>0</f>
        <v>0</v>
      </c>
    </row>
    <row r="2113" spans="1:11" x14ac:dyDescent="0.35">
      <c r="A2113">
        <v>352358779</v>
      </c>
      <c r="B2113" t="s">
        <v>381</v>
      </c>
      <c r="C2113">
        <v>326180</v>
      </c>
      <c r="D2113">
        <v>899</v>
      </c>
      <c r="E2113" t="s">
        <v>37</v>
      </c>
      <c r="F2113">
        <v>195000000</v>
      </c>
      <c r="G2113">
        <v>6.3</v>
      </c>
      <c r="H2113">
        <f>Table13[[#This Row],[budget]]-Table13[[#This Row],[gross]]</f>
        <v>-157358779</v>
      </c>
      <c r="I2113">
        <v>46000</v>
      </c>
      <c r="J2113">
        <f>0.00001*Table13[[#This Row],[budget]]</f>
        <v>1950.0000000000002</v>
      </c>
      <c r="K2113" s="1">
        <f>0</f>
        <v>0</v>
      </c>
    </row>
    <row r="2114" spans="1:11" x14ac:dyDescent="0.35">
      <c r="A2114">
        <v>38297305</v>
      </c>
      <c r="B2114" t="s">
        <v>573</v>
      </c>
      <c r="C2114">
        <v>116994</v>
      </c>
      <c r="D2114">
        <v>324</v>
      </c>
      <c r="E2114" t="s">
        <v>37</v>
      </c>
      <c r="F2114">
        <v>175000000</v>
      </c>
      <c r="G2114">
        <v>6.3</v>
      </c>
      <c r="H2114">
        <f>Table13[[#This Row],[budget]]-Table13[[#This Row],[gross]]</f>
        <v>136702695</v>
      </c>
      <c r="I2114">
        <v>35000</v>
      </c>
      <c r="J2114">
        <f>0.00001*Table13[[#This Row],[budget]]</f>
        <v>1750.0000000000002</v>
      </c>
      <c r="K2114" s="1">
        <f>0</f>
        <v>0</v>
      </c>
    </row>
    <row r="2115" spans="1:11" x14ac:dyDescent="0.35">
      <c r="A2115">
        <v>104383624</v>
      </c>
      <c r="B2115" t="s">
        <v>716</v>
      </c>
      <c r="C2115">
        <v>106446</v>
      </c>
      <c r="D2115">
        <v>227</v>
      </c>
      <c r="E2115" t="s">
        <v>37</v>
      </c>
      <c r="F2115">
        <v>155000000</v>
      </c>
      <c r="G2115">
        <v>6.3</v>
      </c>
      <c r="H2115">
        <f>Table13[[#This Row],[budget]]-Table13[[#This Row],[gross]]</f>
        <v>50616376</v>
      </c>
      <c r="I2115">
        <v>11000</v>
      </c>
      <c r="J2115">
        <f>0.00001*Table13[[#This Row],[budget]]</f>
        <v>1550.0000000000002</v>
      </c>
      <c r="K2115" s="1">
        <f>0</f>
        <v>0</v>
      </c>
    </row>
    <row r="2116" spans="1:11" x14ac:dyDescent="0.35">
      <c r="A2116">
        <v>82161969</v>
      </c>
      <c r="B2116" t="s">
        <v>961</v>
      </c>
      <c r="C2116">
        <v>142440</v>
      </c>
      <c r="D2116">
        <v>505</v>
      </c>
      <c r="E2116" t="s">
        <v>37</v>
      </c>
      <c r="F2116">
        <v>150000000</v>
      </c>
      <c r="G2116">
        <v>6.3</v>
      </c>
      <c r="H2116">
        <f>Table13[[#This Row],[budget]]-Table13[[#This Row],[gross]]</f>
        <v>67838031</v>
      </c>
      <c r="I2116">
        <v>3000</v>
      </c>
      <c r="J2116">
        <f>0.00001*Table13[[#This Row],[budget]]</f>
        <v>1500.0000000000002</v>
      </c>
      <c r="K2116" s="1">
        <f>0</f>
        <v>0</v>
      </c>
    </row>
    <row r="2117" spans="1:11" x14ac:dyDescent="0.35">
      <c r="A2117">
        <v>76418654</v>
      </c>
      <c r="B2117" t="s">
        <v>1384</v>
      </c>
      <c r="C2117">
        <v>148280</v>
      </c>
      <c r="D2117">
        <v>348</v>
      </c>
      <c r="E2117" t="s">
        <v>37</v>
      </c>
      <c r="F2117">
        <v>117000000</v>
      </c>
      <c r="G2117">
        <v>6.3</v>
      </c>
      <c r="H2117">
        <f>Table13[[#This Row],[budget]]-Table13[[#This Row],[gross]]</f>
        <v>40581346</v>
      </c>
      <c r="I2117">
        <v>11000</v>
      </c>
      <c r="J2117">
        <f>0.00001*Table13[[#This Row],[budget]]</f>
        <v>1170</v>
      </c>
      <c r="K2117" s="1">
        <f>0</f>
        <v>0</v>
      </c>
    </row>
    <row r="2118" spans="1:11" x14ac:dyDescent="0.35">
      <c r="A2118">
        <v>129995817</v>
      </c>
      <c r="B2118" t="s">
        <v>1488</v>
      </c>
      <c r="C2118">
        <v>154621</v>
      </c>
      <c r="D2118">
        <v>258</v>
      </c>
      <c r="E2118" t="s">
        <v>37</v>
      </c>
      <c r="F2118">
        <v>110000000</v>
      </c>
      <c r="G2118">
        <v>6.3</v>
      </c>
      <c r="H2118">
        <f>Table13[[#This Row],[budget]]-Table13[[#This Row],[gross]]</f>
        <v>-19995817</v>
      </c>
      <c r="I2118">
        <v>27000</v>
      </c>
      <c r="J2118">
        <f>0.00001*Table13[[#This Row],[budget]]</f>
        <v>1100</v>
      </c>
      <c r="K2118" s="1">
        <f>0</f>
        <v>0</v>
      </c>
    </row>
    <row r="2119" spans="1:11" x14ac:dyDescent="0.35">
      <c r="A2119">
        <v>202007640</v>
      </c>
      <c r="B2119" t="s">
        <v>1868</v>
      </c>
      <c r="C2119">
        <v>248045</v>
      </c>
      <c r="D2119">
        <v>890</v>
      </c>
      <c r="E2119" t="s">
        <v>37</v>
      </c>
      <c r="F2119">
        <v>98000000</v>
      </c>
      <c r="G2119">
        <v>6.3</v>
      </c>
      <c r="H2119">
        <f>Table13[[#This Row],[budget]]-Table13[[#This Row],[gross]]</f>
        <v>-104007640</v>
      </c>
      <c r="I2119">
        <v>0</v>
      </c>
      <c r="J2119">
        <f>0.00001*Table13[[#This Row],[budget]]</f>
        <v>980.00000000000011</v>
      </c>
      <c r="K2119" s="1">
        <f>0</f>
        <v>0</v>
      </c>
    </row>
    <row r="2120" spans="1:11" x14ac:dyDescent="0.35">
      <c r="A2120">
        <v>23014504</v>
      </c>
      <c r="B2120" t="s">
        <v>1965</v>
      </c>
      <c r="C2120">
        <v>172707</v>
      </c>
      <c r="D2120">
        <v>462</v>
      </c>
      <c r="E2120" t="s">
        <v>37</v>
      </c>
      <c r="F2120">
        <v>100000000</v>
      </c>
      <c r="G2120">
        <v>6.3</v>
      </c>
      <c r="H2120">
        <f>Table13[[#This Row],[budget]]-Table13[[#This Row],[gross]]</f>
        <v>76985496</v>
      </c>
      <c r="I2120">
        <v>37000</v>
      </c>
      <c r="J2120">
        <f>0.00001*Table13[[#This Row],[budget]]</f>
        <v>1000.0000000000001</v>
      </c>
      <c r="K2120" s="1">
        <f>0</f>
        <v>0</v>
      </c>
    </row>
    <row r="2121" spans="1:11" x14ac:dyDescent="0.35">
      <c r="A2121">
        <v>241688385</v>
      </c>
      <c r="B2121" t="s">
        <v>2240</v>
      </c>
      <c r="C2121">
        <v>144053</v>
      </c>
      <c r="D2121">
        <v>395</v>
      </c>
      <c r="E2121" t="s">
        <v>37</v>
      </c>
      <c r="F2121">
        <v>92000000</v>
      </c>
      <c r="G2121">
        <v>6.3</v>
      </c>
      <c r="H2121">
        <f>Table13[[#This Row],[budget]]-Table13[[#This Row],[gross]]</f>
        <v>-149688385</v>
      </c>
      <c r="I2121">
        <v>0</v>
      </c>
      <c r="J2121">
        <f>0.00001*Table13[[#This Row],[budget]]</f>
        <v>920.00000000000011</v>
      </c>
      <c r="K2121" s="1">
        <f>0</f>
        <v>0</v>
      </c>
    </row>
    <row r="2122" spans="1:11" x14ac:dyDescent="0.35">
      <c r="A2122">
        <v>128200012</v>
      </c>
      <c r="B2122" t="s">
        <v>2525</v>
      </c>
      <c r="C2122">
        <v>103022</v>
      </c>
      <c r="D2122">
        <v>269</v>
      </c>
      <c r="E2122" t="s">
        <v>37</v>
      </c>
      <c r="F2122">
        <v>75000000</v>
      </c>
      <c r="G2122">
        <v>6.3</v>
      </c>
      <c r="H2122">
        <f>Table13[[#This Row],[budget]]-Table13[[#This Row],[gross]]</f>
        <v>-53200012</v>
      </c>
      <c r="I2122">
        <v>0</v>
      </c>
      <c r="J2122">
        <f>0.00001*Table13[[#This Row],[budget]]</f>
        <v>750.00000000000011</v>
      </c>
      <c r="K2122" s="1">
        <f>0</f>
        <v>0</v>
      </c>
    </row>
    <row r="2123" spans="1:11" x14ac:dyDescent="0.35">
      <c r="A2123">
        <v>90443603</v>
      </c>
      <c r="B2123" t="s">
        <v>2584</v>
      </c>
      <c r="C2123">
        <v>112167</v>
      </c>
      <c r="D2123">
        <v>123</v>
      </c>
      <c r="E2123" t="s">
        <v>37</v>
      </c>
      <c r="F2123">
        <v>80000000</v>
      </c>
      <c r="G2123">
        <v>6.3</v>
      </c>
      <c r="H2123">
        <f>Table13[[#This Row],[budget]]-Table13[[#This Row],[gross]]</f>
        <v>-10443603</v>
      </c>
      <c r="I2123">
        <v>0</v>
      </c>
      <c r="J2123">
        <f>0.00001*Table13[[#This Row],[budget]]</f>
        <v>800.00000000000011</v>
      </c>
      <c r="K2123" s="1">
        <f>0</f>
        <v>0</v>
      </c>
    </row>
    <row r="2124" spans="1:11" x14ac:dyDescent="0.35">
      <c r="A2124">
        <v>37754208</v>
      </c>
      <c r="B2124" t="s">
        <v>2697</v>
      </c>
      <c r="C2124">
        <v>172217</v>
      </c>
      <c r="D2124">
        <v>405</v>
      </c>
      <c r="E2124" t="s">
        <v>37</v>
      </c>
      <c r="F2124">
        <v>70000000</v>
      </c>
      <c r="G2124">
        <v>6.3</v>
      </c>
      <c r="H2124">
        <f>Table13[[#This Row],[budget]]-Table13[[#This Row],[gross]]</f>
        <v>32245792</v>
      </c>
      <c r="I2124">
        <v>0</v>
      </c>
      <c r="J2124">
        <f>0.00001*Table13[[#This Row],[budget]]</f>
        <v>700.00000000000011</v>
      </c>
      <c r="K2124" s="1">
        <f>0</f>
        <v>0</v>
      </c>
    </row>
    <row r="2125" spans="1:11" x14ac:dyDescent="0.35">
      <c r="A2125">
        <v>38542418</v>
      </c>
      <c r="B2125" t="s">
        <v>2703</v>
      </c>
      <c r="C2125">
        <v>151424</v>
      </c>
      <c r="D2125">
        <v>252</v>
      </c>
      <c r="E2125" t="s">
        <v>37</v>
      </c>
      <c r="F2125">
        <v>80000000</v>
      </c>
      <c r="G2125">
        <v>6.3</v>
      </c>
      <c r="H2125">
        <f>Table13[[#This Row],[budget]]-Table13[[#This Row],[gross]]</f>
        <v>41457582</v>
      </c>
      <c r="I2125">
        <v>0</v>
      </c>
      <c r="J2125">
        <f>0.00001*Table13[[#This Row],[budget]]</f>
        <v>800.00000000000011</v>
      </c>
      <c r="K2125" s="1">
        <f>0</f>
        <v>0</v>
      </c>
    </row>
    <row r="2126" spans="1:11" x14ac:dyDescent="0.35">
      <c r="A2126">
        <v>107225164</v>
      </c>
      <c r="B2126" t="s">
        <v>3076</v>
      </c>
      <c r="C2126">
        <v>27130</v>
      </c>
      <c r="D2126">
        <v>126</v>
      </c>
      <c r="E2126" t="s">
        <v>37</v>
      </c>
      <c r="F2126">
        <v>73000000</v>
      </c>
      <c r="G2126">
        <v>6.3</v>
      </c>
      <c r="H2126">
        <f>Table13[[#This Row],[budget]]-Table13[[#This Row],[gross]]</f>
        <v>-34225164</v>
      </c>
      <c r="I2126">
        <v>14000</v>
      </c>
      <c r="J2126">
        <f>0.00001*Table13[[#This Row],[budget]]</f>
        <v>730.00000000000011</v>
      </c>
      <c r="K2126" s="1">
        <f>0</f>
        <v>0</v>
      </c>
    </row>
    <row r="2127" spans="1:11" x14ac:dyDescent="0.35">
      <c r="A2127">
        <v>52474616</v>
      </c>
      <c r="B2127" t="s">
        <v>3271</v>
      </c>
      <c r="C2127">
        <v>84118</v>
      </c>
      <c r="D2127">
        <v>245</v>
      </c>
      <c r="E2127" t="s">
        <v>37</v>
      </c>
      <c r="F2127">
        <v>70000000</v>
      </c>
      <c r="G2127">
        <v>6.3</v>
      </c>
      <c r="H2127">
        <f>Table13[[#This Row],[budget]]-Table13[[#This Row],[gross]]</f>
        <v>17525384</v>
      </c>
      <c r="I2127">
        <v>13000</v>
      </c>
      <c r="J2127">
        <f>0.00001*Table13[[#This Row],[budget]]</f>
        <v>700.00000000000011</v>
      </c>
      <c r="K2127" s="1">
        <f>0</f>
        <v>0</v>
      </c>
    </row>
    <row r="2128" spans="1:11" x14ac:dyDescent="0.35">
      <c r="A2128">
        <v>55942830</v>
      </c>
      <c r="B2128" t="s">
        <v>3278</v>
      </c>
      <c r="C2128">
        <v>138582</v>
      </c>
      <c r="D2128">
        <v>423</v>
      </c>
      <c r="E2128" t="s">
        <v>37</v>
      </c>
      <c r="F2128">
        <v>70000000</v>
      </c>
      <c r="G2128">
        <v>6.3</v>
      </c>
      <c r="H2128">
        <f>Table13[[#This Row],[budget]]-Table13[[#This Row],[gross]]</f>
        <v>14057170</v>
      </c>
      <c r="I2128">
        <v>37000</v>
      </c>
      <c r="J2128">
        <f>0.00001*Table13[[#This Row],[budget]]</f>
        <v>700.00000000000011</v>
      </c>
      <c r="K2128" s="1">
        <f>0</f>
        <v>0</v>
      </c>
    </row>
    <row r="2129" spans="1:11" x14ac:dyDescent="0.35">
      <c r="A2129">
        <v>40932372</v>
      </c>
      <c r="B2129" t="s">
        <v>3282</v>
      </c>
      <c r="C2129">
        <v>58023</v>
      </c>
      <c r="D2129">
        <v>281</v>
      </c>
      <c r="E2129" t="s">
        <v>37</v>
      </c>
      <c r="F2129">
        <v>70000000</v>
      </c>
      <c r="G2129">
        <v>6.3</v>
      </c>
      <c r="H2129">
        <f>Table13[[#This Row],[budget]]-Table13[[#This Row],[gross]]</f>
        <v>29067628</v>
      </c>
      <c r="I2129">
        <v>0</v>
      </c>
      <c r="J2129">
        <f>0.00001*Table13[[#This Row],[budget]]</f>
        <v>700.00000000000011</v>
      </c>
      <c r="K2129" s="1">
        <f>0</f>
        <v>0</v>
      </c>
    </row>
    <row r="2130" spans="1:11" x14ac:dyDescent="0.35">
      <c r="A2130">
        <v>19076815</v>
      </c>
      <c r="B2130" t="s">
        <v>3332</v>
      </c>
      <c r="C2130">
        <v>43651</v>
      </c>
      <c r="D2130">
        <v>196</v>
      </c>
      <c r="E2130" t="s">
        <v>37</v>
      </c>
      <c r="F2130">
        <v>60000000</v>
      </c>
      <c r="G2130">
        <v>6.3</v>
      </c>
      <c r="H2130">
        <f>Table13[[#This Row],[budget]]-Table13[[#This Row],[gross]]</f>
        <v>40923185</v>
      </c>
      <c r="I2130">
        <v>997</v>
      </c>
      <c r="J2130">
        <f>0.00001*Table13[[#This Row],[budget]]</f>
        <v>600</v>
      </c>
      <c r="K2130" s="1">
        <f>0</f>
        <v>0</v>
      </c>
    </row>
    <row r="2131" spans="1:11" x14ac:dyDescent="0.35">
      <c r="A2131">
        <v>54758461</v>
      </c>
      <c r="B2131" t="s">
        <v>3592</v>
      </c>
      <c r="C2131">
        <v>147641</v>
      </c>
      <c r="D2131">
        <v>238</v>
      </c>
      <c r="E2131" t="s">
        <v>37</v>
      </c>
      <c r="F2131">
        <v>65000000</v>
      </c>
      <c r="G2131">
        <v>6.3</v>
      </c>
      <c r="H2131">
        <f>Table13[[#This Row],[budget]]-Table13[[#This Row],[gross]]</f>
        <v>10241539</v>
      </c>
      <c r="I2131">
        <v>18000</v>
      </c>
      <c r="J2131">
        <f>0.00001*Table13[[#This Row],[budget]]</f>
        <v>650</v>
      </c>
      <c r="K2131" s="1">
        <f>0</f>
        <v>0</v>
      </c>
    </row>
    <row r="2132" spans="1:11" x14ac:dyDescent="0.35">
      <c r="A2132">
        <v>19548064</v>
      </c>
      <c r="B2132" t="s">
        <v>3695</v>
      </c>
      <c r="C2132">
        <v>25681</v>
      </c>
      <c r="D2132">
        <v>77</v>
      </c>
      <c r="E2132" t="s">
        <v>37</v>
      </c>
      <c r="F2132">
        <v>65000000</v>
      </c>
      <c r="G2132">
        <v>6.3</v>
      </c>
      <c r="H2132">
        <f>Table13[[#This Row],[budget]]-Table13[[#This Row],[gross]]</f>
        <v>45451936</v>
      </c>
      <c r="I2132">
        <v>0</v>
      </c>
      <c r="J2132">
        <f>0.00001*Table13[[#This Row],[budget]]</f>
        <v>650</v>
      </c>
      <c r="K2132" s="1">
        <f>0</f>
        <v>0</v>
      </c>
    </row>
    <row r="2133" spans="1:11" x14ac:dyDescent="0.35">
      <c r="A2133">
        <v>118153533</v>
      </c>
      <c r="B2133" t="s">
        <v>3754</v>
      </c>
      <c r="C2133">
        <v>129995</v>
      </c>
      <c r="D2133">
        <v>246</v>
      </c>
      <c r="E2133" t="s">
        <v>37</v>
      </c>
      <c r="F2133">
        <v>61000000</v>
      </c>
      <c r="G2133">
        <v>6.3</v>
      </c>
      <c r="H2133">
        <f>Table13[[#This Row],[budget]]-Table13[[#This Row],[gross]]</f>
        <v>-57153533</v>
      </c>
      <c r="I2133">
        <v>0</v>
      </c>
      <c r="J2133">
        <f>0.00001*Table13[[#This Row],[budget]]</f>
        <v>610</v>
      </c>
      <c r="K2133" s="1">
        <f>0</f>
        <v>0</v>
      </c>
    </row>
    <row r="2134" spans="1:11" x14ac:dyDescent="0.35">
      <c r="A2134">
        <v>279167575</v>
      </c>
      <c r="B2134" t="s">
        <v>3767</v>
      </c>
      <c r="C2134">
        <v>211296</v>
      </c>
      <c r="D2134">
        <v>428</v>
      </c>
      <c r="E2134" t="s">
        <v>37</v>
      </c>
      <c r="F2134">
        <v>80000000</v>
      </c>
      <c r="G2134">
        <v>6.3</v>
      </c>
      <c r="H2134">
        <f>Table13[[#This Row],[budget]]-Table13[[#This Row],[gross]]</f>
        <v>-199167575</v>
      </c>
      <c r="I2134">
        <v>0</v>
      </c>
      <c r="J2134">
        <f>0.00001*Table13[[#This Row],[budget]]</f>
        <v>800.00000000000011</v>
      </c>
      <c r="K2134" s="1">
        <f>0</f>
        <v>0</v>
      </c>
    </row>
    <row r="2135" spans="1:11" x14ac:dyDescent="0.35">
      <c r="A2135">
        <v>102678089</v>
      </c>
      <c r="B2135" t="s">
        <v>3801</v>
      </c>
      <c r="C2135">
        <v>42705</v>
      </c>
      <c r="D2135">
        <v>274</v>
      </c>
      <c r="E2135" t="s">
        <v>37</v>
      </c>
      <c r="F2135">
        <v>95000000</v>
      </c>
      <c r="G2135">
        <v>6.3</v>
      </c>
      <c r="H2135">
        <f>Table13[[#This Row],[budget]]-Table13[[#This Row],[gross]]</f>
        <v>-7678089</v>
      </c>
      <c r="I2135">
        <v>885</v>
      </c>
      <c r="J2135">
        <f>0.00001*Table13[[#This Row],[budget]]</f>
        <v>950.00000000000011</v>
      </c>
      <c r="K2135" s="1">
        <f>0</f>
        <v>0</v>
      </c>
    </row>
    <row r="2136" spans="1:11" x14ac:dyDescent="0.35">
      <c r="A2136">
        <v>54910560</v>
      </c>
      <c r="B2136" t="s">
        <v>3963</v>
      </c>
      <c r="C2136">
        <v>88225</v>
      </c>
      <c r="D2136">
        <v>227</v>
      </c>
      <c r="E2136" t="s">
        <v>37</v>
      </c>
      <c r="F2136">
        <v>60000000</v>
      </c>
      <c r="G2136">
        <v>6.3</v>
      </c>
      <c r="H2136">
        <f>Table13[[#This Row],[budget]]-Table13[[#This Row],[gross]]</f>
        <v>5089440</v>
      </c>
      <c r="I2136">
        <v>0</v>
      </c>
      <c r="J2136">
        <f>0.00001*Table13[[#This Row],[budget]]</f>
        <v>600</v>
      </c>
      <c r="K2136" s="1">
        <f>0</f>
        <v>0</v>
      </c>
    </row>
    <row r="2137" spans="1:11" x14ac:dyDescent="0.35">
      <c r="A2137">
        <v>53789313</v>
      </c>
      <c r="B2137" t="s">
        <v>3967</v>
      </c>
      <c r="C2137">
        <v>89816</v>
      </c>
      <c r="D2137">
        <v>347</v>
      </c>
      <c r="E2137" t="s">
        <v>37</v>
      </c>
      <c r="F2137">
        <v>60000000</v>
      </c>
      <c r="G2137">
        <v>6.3</v>
      </c>
      <c r="H2137">
        <f>Table13[[#This Row],[budget]]-Table13[[#This Row],[gross]]</f>
        <v>6210687</v>
      </c>
      <c r="I2137">
        <v>0</v>
      </c>
      <c r="J2137">
        <f>0.00001*Table13[[#This Row],[budget]]</f>
        <v>600</v>
      </c>
      <c r="K2137" s="1">
        <f>0</f>
        <v>0</v>
      </c>
    </row>
    <row r="2138" spans="1:11" hidden="1" x14ac:dyDescent="0.35">
      <c r="A2138">
        <v>2298191</v>
      </c>
      <c r="B2138" t="s">
        <v>10541</v>
      </c>
      <c r="C2138">
        <v>221552</v>
      </c>
      <c r="D2138">
        <v>570</v>
      </c>
      <c r="E2138" t="s">
        <v>652</v>
      </c>
      <c r="F2138">
        <v>2400000000</v>
      </c>
      <c r="G2138">
        <v>8.4</v>
      </c>
      <c r="H2138">
        <f>Table13[[#This Row],[budget]]-Table13[[#This Row],[gross]]</f>
        <v>2397701809</v>
      </c>
      <c r="I2138">
        <v>11000</v>
      </c>
      <c r="J2138">
        <f>0.00001*Table13[[#This Row],[budget]]</f>
        <v>24000.000000000004</v>
      </c>
      <c r="K2138" s="1">
        <f>0</f>
        <v>0</v>
      </c>
    </row>
    <row r="2139" spans="1:11" hidden="1" x14ac:dyDescent="0.35">
      <c r="A2139">
        <v>2353728</v>
      </c>
      <c r="B2139" t="s">
        <v>10545</v>
      </c>
      <c r="C2139">
        <v>4293</v>
      </c>
      <c r="D2139">
        <v>53</v>
      </c>
      <c r="E2139" t="s">
        <v>1417</v>
      </c>
      <c r="F2139">
        <v>20000000</v>
      </c>
      <c r="G2139">
        <v>6.9</v>
      </c>
      <c r="H2139">
        <f>Table13[[#This Row],[budget]]-Table13[[#This Row],[gross]]</f>
        <v>17646272</v>
      </c>
      <c r="I2139">
        <v>235</v>
      </c>
      <c r="J2139">
        <f>0.00001*Table13[[#This Row],[budget]]</f>
        <v>200.00000000000003</v>
      </c>
      <c r="K2139" s="1">
        <f>0</f>
        <v>0</v>
      </c>
    </row>
    <row r="2140" spans="1:11" x14ac:dyDescent="0.35">
      <c r="A2140">
        <v>47748610</v>
      </c>
      <c r="B2140" t="s">
        <v>4012</v>
      </c>
      <c r="C2140">
        <v>170179</v>
      </c>
      <c r="D2140">
        <v>656</v>
      </c>
      <c r="E2140" t="s">
        <v>37</v>
      </c>
      <c r="F2140">
        <v>75000000</v>
      </c>
      <c r="G2140">
        <v>6.3</v>
      </c>
      <c r="H2140">
        <f>Table13[[#This Row],[budget]]-Table13[[#This Row],[gross]]</f>
        <v>27251390</v>
      </c>
      <c r="I2140">
        <v>0</v>
      </c>
      <c r="J2140">
        <f>0.00001*Table13[[#This Row],[budget]]</f>
        <v>750.00000000000011</v>
      </c>
      <c r="K2140" s="1">
        <f>0</f>
        <v>0</v>
      </c>
    </row>
    <row r="2141" spans="1:11" x14ac:dyDescent="0.35">
      <c r="A2141">
        <v>35096190</v>
      </c>
      <c r="B2141" t="s">
        <v>4093</v>
      </c>
      <c r="C2141">
        <v>76560</v>
      </c>
      <c r="D2141">
        <v>322</v>
      </c>
      <c r="E2141" t="s">
        <v>37</v>
      </c>
      <c r="F2141">
        <v>60000000</v>
      </c>
      <c r="G2141">
        <v>6.3</v>
      </c>
      <c r="H2141">
        <f>Table13[[#This Row],[budget]]-Table13[[#This Row],[gross]]</f>
        <v>24903810</v>
      </c>
      <c r="I2141">
        <v>0</v>
      </c>
      <c r="J2141">
        <f>0.00001*Table13[[#This Row],[budget]]</f>
        <v>600</v>
      </c>
      <c r="K2141" s="1">
        <f>0</f>
        <v>0</v>
      </c>
    </row>
    <row r="2142" spans="1:11" x14ac:dyDescent="0.35">
      <c r="A2142">
        <v>44665963</v>
      </c>
      <c r="B2142" t="s">
        <v>4303</v>
      </c>
      <c r="C2142">
        <v>159931</v>
      </c>
      <c r="D2142">
        <v>281</v>
      </c>
      <c r="E2142" t="s">
        <v>37</v>
      </c>
      <c r="F2142">
        <v>58000000</v>
      </c>
      <c r="G2142">
        <v>6.3</v>
      </c>
      <c r="H2142">
        <f>Table13[[#This Row],[budget]]-Table13[[#This Row],[gross]]</f>
        <v>13334037</v>
      </c>
      <c r="I2142">
        <v>22000</v>
      </c>
      <c r="J2142">
        <f>0.00001*Table13[[#This Row],[budget]]</f>
        <v>580</v>
      </c>
      <c r="K2142" s="1">
        <f>0</f>
        <v>0</v>
      </c>
    </row>
    <row r="2143" spans="1:11" x14ac:dyDescent="0.35">
      <c r="A2143">
        <v>28328132</v>
      </c>
      <c r="B2143" t="s">
        <v>4332</v>
      </c>
      <c r="C2143">
        <v>38298</v>
      </c>
      <c r="D2143">
        <v>147</v>
      </c>
      <c r="E2143" t="s">
        <v>37</v>
      </c>
      <c r="F2143">
        <v>58000000</v>
      </c>
      <c r="G2143">
        <v>6.3</v>
      </c>
      <c r="H2143">
        <f>Table13[[#This Row],[budget]]-Table13[[#This Row],[gross]]</f>
        <v>29671868</v>
      </c>
      <c r="I2143">
        <v>782</v>
      </c>
      <c r="J2143">
        <f>0.00001*Table13[[#This Row],[budget]]</f>
        <v>580</v>
      </c>
      <c r="K2143" s="1">
        <f>0</f>
        <v>0</v>
      </c>
    </row>
    <row r="2144" spans="1:11" x14ac:dyDescent="0.35">
      <c r="A2144">
        <v>104354205</v>
      </c>
      <c r="B2144" t="s">
        <v>4401</v>
      </c>
      <c r="C2144">
        <v>162331</v>
      </c>
      <c r="D2144">
        <v>332</v>
      </c>
      <c r="E2144" t="s">
        <v>37</v>
      </c>
      <c r="F2144">
        <v>55000000</v>
      </c>
      <c r="G2144">
        <v>6.3</v>
      </c>
      <c r="H2144">
        <f>Table13[[#This Row],[budget]]-Table13[[#This Row],[gross]]</f>
        <v>-49354205</v>
      </c>
      <c r="I2144">
        <v>0</v>
      </c>
      <c r="J2144">
        <f>0.00001*Table13[[#This Row],[budget]]</f>
        <v>550</v>
      </c>
      <c r="K2144" s="1">
        <f>0</f>
        <v>0</v>
      </c>
    </row>
    <row r="2145" spans="1:11" x14ac:dyDescent="0.35">
      <c r="A2145">
        <v>98711404</v>
      </c>
      <c r="B2145" t="s">
        <v>4409</v>
      </c>
      <c r="C2145">
        <v>127571</v>
      </c>
      <c r="D2145">
        <v>207</v>
      </c>
      <c r="E2145" t="s">
        <v>37</v>
      </c>
      <c r="F2145">
        <v>55000000</v>
      </c>
      <c r="G2145">
        <v>6.3</v>
      </c>
      <c r="H2145">
        <f>Table13[[#This Row],[budget]]-Table13[[#This Row],[gross]]</f>
        <v>-43711404</v>
      </c>
      <c r="I2145">
        <v>0</v>
      </c>
      <c r="J2145">
        <f>0.00001*Table13[[#This Row],[budget]]</f>
        <v>550</v>
      </c>
      <c r="K2145" s="1">
        <f>0</f>
        <v>0</v>
      </c>
    </row>
    <row r="2146" spans="1:11" x14ac:dyDescent="0.35">
      <c r="A2146">
        <v>63408614</v>
      </c>
      <c r="B2146" t="s">
        <v>4461</v>
      </c>
      <c r="C2146">
        <v>75365</v>
      </c>
      <c r="D2146">
        <v>149</v>
      </c>
      <c r="E2146" t="s">
        <v>37</v>
      </c>
      <c r="F2146">
        <v>55000000</v>
      </c>
      <c r="G2146">
        <v>6.3</v>
      </c>
      <c r="H2146">
        <f>Table13[[#This Row],[budget]]-Table13[[#This Row],[gross]]</f>
        <v>-8408614</v>
      </c>
      <c r="I2146">
        <v>0</v>
      </c>
      <c r="J2146">
        <f>0.00001*Table13[[#This Row],[budget]]</f>
        <v>550</v>
      </c>
      <c r="K2146" s="1">
        <f>0</f>
        <v>0</v>
      </c>
    </row>
    <row r="2147" spans="1:11" x14ac:dyDescent="0.35">
      <c r="A2147">
        <v>49994804</v>
      </c>
      <c r="B2147" t="s">
        <v>4503</v>
      </c>
      <c r="C2147">
        <v>29205</v>
      </c>
      <c r="D2147">
        <v>194</v>
      </c>
      <c r="E2147" t="s">
        <v>37</v>
      </c>
      <c r="F2147">
        <v>55000000</v>
      </c>
      <c r="G2147">
        <v>6.3</v>
      </c>
      <c r="H2147">
        <f>Table13[[#This Row],[budget]]-Table13[[#This Row],[gross]]</f>
        <v>5005196</v>
      </c>
      <c r="I2147">
        <v>0</v>
      </c>
      <c r="J2147">
        <f>0.00001*Table13[[#This Row],[budget]]</f>
        <v>550</v>
      </c>
      <c r="K2147" s="1">
        <f>0</f>
        <v>0</v>
      </c>
    </row>
    <row r="2148" spans="1:11" hidden="1" x14ac:dyDescent="0.35">
      <c r="A2148">
        <v>410388</v>
      </c>
      <c r="B2148" t="s">
        <v>10585</v>
      </c>
      <c r="C2148">
        <v>13727</v>
      </c>
      <c r="D2148">
        <v>79</v>
      </c>
      <c r="E2148" t="s">
        <v>652</v>
      </c>
      <c r="F2148">
        <v>2127519898</v>
      </c>
      <c r="G2148">
        <v>6.9</v>
      </c>
      <c r="H2148">
        <f>Table13[[#This Row],[budget]]-Table13[[#This Row],[gross]]</f>
        <v>2127109510</v>
      </c>
      <c r="I2148">
        <v>973</v>
      </c>
      <c r="J2148">
        <f>0.00001*Table13[[#This Row],[budget]]</f>
        <v>21275.198980000001</v>
      </c>
      <c r="K2148" s="1">
        <f>0</f>
        <v>0</v>
      </c>
    </row>
    <row r="2149" spans="1:11" x14ac:dyDescent="0.35">
      <c r="A2149">
        <v>12870569</v>
      </c>
      <c r="B2149" t="s">
        <v>4580</v>
      </c>
      <c r="C2149">
        <v>13215</v>
      </c>
      <c r="D2149">
        <v>497</v>
      </c>
      <c r="E2149" t="s">
        <v>37</v>
      </c>
      <c r="F2149">
        <v>56000000</v>
      </c>
      <c r="G2149">
        <v>6.3</v>
      </c>
      <c r="H2149">
        <f>Table13[[#This Row],[budget]]-Table13[[#This Row],[gross]]</f>
        <v>43129431</v>
      </c>
      <c r="I2149">
        <v>953</v>
      </c>
      <c r="J2149">
        <f>0.00001*Table13[[#This Row],[budget]]</f>
        <v>560</v>
      </c>
      <c r="K2149" s="1">
        <f>0</f>
        <v>0</v>
      </c>
    </row>
    <row r="2150" spans="1:11" x14ac:dyDescent="0.35">
      <c r="A2150">
        <v>143704210</v>
      </c>
      <c r="B2150" t="s">
        <v>4721</v>
      </c>
      <c r="C2150">
        <v>145974</v>
      </c>
      <c r="D2150">
        <v>611</v>
      </c>
      <c r="E2150" t="s">
        <v>37</v>
      </c>
      <c r="F2150">
        <v>52000000</v>
      </c>
      <c r="G2150">
        <v>6.3</v>
      </c>
      <c r="H2150">
        <f>Table13[[#This Row],[budget]]-Table13[[#This Row],[gross]]</f>
        <v>-91704210</v>
      </c>
      <c r="I2150">
        <v>10000</v>
      </c>
      <c r="J2150">
        <f>0.00001*Table13[[#This Row],[budget]]</f>
        <v>520</v>
      </c>
      <c r="K2150" s="1">
        <f>0</f>
        <v>0</v>
      </c>
    </row>
    <row r="2151" spans="1:11" x14ac:dyDescent="0.35">
      <c r="A2151">
        <v>2175312</v>
      </c>
      <c r="B2151" t="s">
        <v>4810</v>
      </c>
      <c r="C2151">
        <v>131227</v>
      </c>
      <c r="D2151">
        <v>346</v>
      </c>
      <c r="E2151" t="s">
        <v>37</v>
      </c>
      <c r="F2151">
        <v>50000000</v>
      </c>
      <c r="G2151">
        <v>6.3</v>
      </c>
      <c r="H2151">
        <f>Table13[[#This Row],[budget]]-Table13[[#This Row],[gross]]</f>
        <v>47824688</v>
      </c>
      <c r="I2151">
        <v>41000</v>
      </c>
      <c r="J2151">
        <f>0.00001*Table13[[#This Row],[budget]]</f>
        <v>500.00000000000006</v>
      </c>
      <c r="K2151" s="1">
        <f>0</f>
        <v>0</v>
      </c>
    </row>
    <row r="2152" spans="1:11" x14ac:dyDescent="0.35">
      <c r="A2152">
        <v>54997476</v>
      </c>
      <c r="B2152" t="s">
        <v>4939</v>
      </c>
      <c r="C2152">
        <v>40362</v>
      </c>
      <c r="D2152">
        <v>248</v>
      </c>
      <c r="E2152" t="s">
        <v>37</v>
      </c>
      <c r="F2152">
        <v>50000000</v>
      </c>
      <c r="G2152">
        <v>6.3</v>
      </c>
      <c r="H2152">
        <f>Table13[[#This Row],[budget]]-Table13[[#This Row],[gross]]</f>
        <v>-4997476</v>
      </c>
      <c r="I2152">
        <v>970</v>
      </c>
      <c r="J2152">
        <f>0.00001*Table13[[#This Row],[budget]]</f>
        <v>500.00000000000006</v>
      </c>
      <c r="K2152" s="1">
        <f>0</f>
        <v>0</v>
      </c>
    </row>
    <row r="2153" spans="1:11" x14ac:dyDescent="0.35">
      <c r="A2153">
        <v>41482207</v>
      </c>
      <c r="B2153" t="s">
        <v>5025</v>
      </c>
      <c r="C2153">
        <v>68428</v>
      </c>
      <c r="D2153">
        <v>148</v>
      </c>
      <c r="E2153" t="s">
        <v>37</v>
      </c>
      <c r="F2153">
        <v>50000000</v>
      </c>
      <c r="G2153">
        <v>6.3</v>
      </c>
      <c r="H2153">
        <f>Table13[[#This Row],[budget]]-Table13[[#This Row],[gross]]</f>
        <v>8517793</v>
      </c>
      <c r="I2153">
        <v>0</v>
      </c>
      <c r="J2153">
        <f>0.00001*Table13[[#This Row],[budget]]</f>
        <v>500.00000000000006</v>
      </c>
      <c r="K2153" s="1">
        <f>0</f>
        <v>0</v>
      </c>
    </row>
    <row r="2154" spans="1:11" hidden="1" x14ac:dyDescent="0.35">
      <c r="A2154">
        <v>8047690</v>
      </c>
      <c r="B2154" t="s">
        <v>10614</v>
      </c>
      <c r="C2154">
        <v>77656</v>
      </c>
      <c r="D2154">
        <v>220</v>
      </c>
      <c r="E2154" t="s">
        <v>1883</v>
      </c>
      <c r="F2154">
        <v>19400000</v>
      </c>
      <c r="G2154">
        <v>7.5</v>
      </c>
      <c r="H2154">
        <f>Table13[[#This Row],[budget]]-Table13[[#This Row],[gross]]</f>
        <v>11352310</v>
      </c>
      <c r="I2154">
        <v>0</v>
      </c>
      <c r="J2154">
        <f>0.00001*Table13[[#This Row],[budget]]</f>
        <v>194.00000000000003</v>
      </c>
      <c r="K2154" s="1">
        <f>0</f>
        <v>0</v>
      </c>
    </row>
    <row r="2155" spans="1:11" hidden="1" x14ac:dyDescent="0.35">
      <c r="A2155">
        <v>476270</v>
      </c>
      <c r="B2155" t="s">
        <v>10618</v>
      </c>
      <c r="C2155">
        <v>29602</v>
      </c>
      <c r="D2155">
        <v>110</v>
      </c>
      <c r="E2155" t="s">
        <v>8230</v>
      </c>
      <c r="F2155">
        <v>20000000</v>
      </c>
      <c r="G2155">
        <v>7.4</v>
      </c>
      <c r="H2155">
        <f>Table13[[#This Row],[budget]]-Table13[[#This Row],[gross]]</f>
        <v>19523730</v>
      </c>
      <c r="I2155">
        <v>0</v>
      </c>
      <c r="J2155">
        <f>0.00001*Table13[[#This Row],[budget]]</f>
        <v>200.00000000000003</v>
      </c>
      <c r="K2155" s="1">
        <f>0</f>
        <v>0</v>
      </c>
    </row>
    <row r="2156" spans="1:11" x14ac:dyDescent="0.35">
      <c r="A2156">
        <v>30306268</v>
      </c>
      <c r="B2156" t="s">
        <v>5101</v>
      </c>
      <c r="C2156">
        <v>62981</v>
      </c>
      <c r="D2156">
        <v>84</v>
      </c>
      <c r="E2156" t="s">
        <v>37</v>
      </c>
      <c r="F2156">
        <v>50000000</v>
      </c>
      <c r="G2156">
        <v>6.3</v>
      </c>
      <c r="H2156">
        <f>Table13[[#This Row],[budget]]-Table13[[#This Row],[gross]]</f>
        <v>19693732</v>
      </c>
      <c r="I2156">
        <v>0</v>
      </c>
      <c r="J2156">
        <f>0.00001*Table13[[#This Row],[budget]]</f>
        <v>500.00000000000006</v>
      </c>
      <c r="K2156" s="1">
        <f>0</f>
        <v>0</v>
      </c>
    </row>
    <row r="2157" spans="1:11" x14ac:dyDescent="0.35">
      <c r="A2157">
        <v>21413502</v>
      </c>
      <c r="B2157" t="s">
        <v>5260</v>
      </c>
      <c r="C2157">
        <v>14429</v>
      </c>
      <c r="D2157">
        <v>113</v>
      </c>
      <c r="E2157" t="s">
        <v>37</v>
      </c>
      <c r="F2157">
        <v>40000000</v>
      </c>
      <c r="G2157">
        <v>6.3</v>
      </c>
      <c r="H2157">
        <f>Table13[[#This Row],[budget]]-Table13[[#This Row],[gross]]</f>
        <v>18586498</v>
      </c>
      <c r="I2157">
        <v>2000</v>
      </c>
      <c r="J2157">
        <f>0.00001*Table13[[#This Row],[budget]]</f>
        <v>400.00000000000006</v>
      </c>
      <c r="K2157" s="1">
        <f>0</f>
        <v>0</v>
      </c>
    </row>
    <row r="2158" spans="1:11" x14ac:dyDescent="0.35">
      <c r="A2158">
        <v>126805112</v>
      </c>
      <c r="B2158" t="s">
        <v>5376</v>
      </c>
      <c r="C2158">
        <v>98199</v>
      </c>
      <c r="D2158">
        <v>169</v>
      </c>
      <c r="E2158" t="s">
        <v>37</v>
      </c>
      <c r="F2158">
        <v>46000000</v>
      </c>
      <c r="G2158">
        <v>6.3</v>
      </c>
      <c r="H2158">
        <f>Table13[[#This Row],[budget]]-Table13[[#This Row],[gross]]</f>
        <v>-80805112</v>
      </c>
      <c r="I2158">
        <v>0</v>
      </c>
      <c r="J2158">
        <f>0.00001*Table13[[#This Row],[budget]]</f>
        <v>460.00000000000006</v>
      </c>
      <c r="K2158" s="1">
        <f>0</f>
        <v>0</v>
      </c>
    </row>
    <row r="2159" spans="1:11" x14ac:dyDescent="0.35">
      <c r="A2159">
        <v>139852971</v>
      </c>
      <c r="B2159" t="s">
        <v>5416</v>
      </c>
      <c r="C2159">
        <v>238671</v>
      </c>
      <c r="D2159">
        <v>461</v>
      </c>
      <c r="E2159" t="s">
        <v>37</v>
      </c>
      <c r="F2159">
        <v>45000000</v>
      </c>
      <c r="G2159">
        <v>6.3</v>
      </c>
      <c r="H2159">
        <f>Table13[[#This Row],[budget]]-Table13[[#This Row],[gross]]</f>
        <v>-94852971</v>
      </c>
      <c r="I2159">
        <v>63000</v>
      </c>
      <c r="J2159">
        <f>0.00001*Table13[[#This Row],[budget]]</f>
        <v>450.00000000000006</v>
      </c>
      <c r="K2159" s="1">
        <f>0</f>
        <v>0</v>
      </c>
    </row>
    <row r="2160" spans="1:11" x14ac:dyDescent="0.35">
      <c r="A2160">
        <v>53854588</v>
      </c>
      <c r="B2160" t="s">
        <v>5529</v>
      </c>
      <c r="C2160">
        <v>37911</v>
      </c>
      <c r="D2160">
        <v>73</v>
      </c>
      <c r="E2160" t="s">
        <v>37</v>
      </c>
      <c r="F2160">
        <v>45000000</v>
      </c>
      <c r="G2160">
        <v>6.3</v>
      </c>
      <c r="H2160">
        <f>Table13[[#This Row],[budget]]-Table13[[#This Row],[gross]]</f>
        <v>-8854588</v>
      </c>
      <c r="I2160">
        <v>1000</v>
      </c>
      <c r="J2160">
        <f>0.00001*Table13[[#This Row],[budget]]</f>
        <v>450.00000000000006</v>
      </c>
      <c r="K2160" s="1">
        <f>0</f>
        <v>0</v>
      </c>
    </row>
    <row r="2161" spans="1:11" x14ac:dyDescent="0.35">
      <c r="A2161">
        <v>50648679</v>
      </c>
      <c r="B2161" t="s">
        <v>5547</v>
      </c>
      <c r="C2161">
        <v>149549</v>
      </c>
      <c r="D2161">
        <v>348</v>
      </c>
      <c r="E2161" t="s">
        <v>37</v>
      </c>
      <c r="F2161">
        <v>45000000</v>
      </c>
      <c r="G2161">
        <v>6.3</v>
      </c>
      <c r="H2161">
        <f>Table13[[#This Row],[budget]]-Table13[[#This Row],[gross]]</f>
        <v>-5648679</v>
      </c>
      <c r="I2161">
        <v>0</v>
      </c>
      <c r="J2161">
        <f>0.00001*Table13[[#This Row],[budget]]</f>
        <v>450.00000000000006</v>
      </c>
      <c r="K2161" s="1">
        <f>0</f>
        <v>0</v>
      </c>
    </row>
    <row r="2162" spans="1:11" x14ac:dyDescent="0.35">
      <c r="A2162">
        <v>46815748</v>
      </c>
      <c r="B2162" t="s">
        <v>5558</v>
      </c>
      <c r="C2162">
        <v>32544</v>
      </c>
      <c r="D2162">
        <v>69</v>
      </c>
      <c r="E2162" t="s">
        <v>37</v>
      </c>
      <c r="F2162">
        <v>45000000</v>
      </c>
      <c r="G2162">
        <v>6.3</v>
      </c>
      <c r="H2162">
        <f>Table13[[#This Row],[budget]]-Table13[[#This Row],[gross]]</f>
        <v>-1815748</v>
      </c>
      <c r="I2162">
        <v>0</v>
      </c>
      <c r="J2162">
        <f>0.00001*Table13[[#This Row],[budget]]</f>
        <v>450.00000000000006</v>
      </c>
      <c r="K2162" s="1">
        <f>0</f>
        <v>0</v>
      </c>
    </row>
    <row r="2163" spans="1:11" x14ac:dyDescent="0.35">
      <c r="A2163">
        <v>8129455</v>
      </c>
      <c r="B2163" t="s">
        <v>5700</v>
      </c>
      <c r="C2163">
        <v>89568</v>
      </c>
      <c r="D2163">
        <v>142</v>
      </c>
      <c r="E2163" t="s">
        <v>37</v>
      </c>
      <c r="F2163">
        <v>45000000</v>
      </c>
      <c r="G2163">
        <v>6.3</v>
      </c>
      <c r="H2163">
        <f>Table13[[#This Row],[budget]]-Table13[[#This Row],[gross]]</f>
        <v>36870545</v>
      </c>
      <c r="I2163">
        <v>17000</v>
      </c>
      <c r="J2163">
        <f>0.00001*Table13[[#This Row],[budget]]</f>
        <v>450.00000000000006</v>
      </c>
      <c r="K2163" s="1">
        <f>0</f>
        <v>0</v>
      </c>
    </row>
    <row r="2164" spans="1:11" x14ac:dyDescent="0.35">
      <c r="A2164">
        <v>41543207</v>
      </c>
      <c r="B2164" t="s">
        <v>5825</v>
      </c>
      <c r="C2164">
        <v>30077</v>
      </c>
      <c r="D2164">
        <v>175</v>
      </c>
      <c r="E2164" t="s">
        <v>37</v>
      </c>
      <c r="F2164">
        <v>42000000</v>
      </c>
      <c r="G2164">
        <v>6.3</v>
      </c>
      <c r="H2164">
        <f>Table13[[#This Row],[budget]]-Table13[[#This Row],[gross]]</f>
        <v>456793</v>
      </c>
      <c r="I2164">
        <v>893</v>
      </c>
      <c r="J2164">
        <f>0.00001*Table13[[#This Row],[budget]]</f>
        <v>420.00000000000006</v>
      </c>
      <c r="K2164" s="1">
        <f>0</f>
        <v>0</v>
      </c>
    </row>
    <row r="2165" spans="1:11" x14ac:dyDescent="0.35">
      <c r="A2165">
        <v>5664251</v>
      </c>
      <c r="B2165" t="s">
        <v>5887</v>
      </c>
      <c r="C2165">
        <v>22309</v>
      </c>
      <c r="D2165">
        <v>102</v>
      </c>
      <c r="E2165" t="s">
        <v>37</v>
      </c>
      <c r="F2165">
        <v>45000000</v>
      </c>
      <c r="G2165">
        <v>6.3</v>
      </c>
      <c r="H2165">
        <f>Table13[[#This Row],[budget]]-Table13[[#This Row],[gross]]</f>
        <v>39335749</v>
      </c>
      <c r="I2165">
        <v>0</v>
      </c>
      <c r="J2165">
        <f>0.00001*Table13[[#This Row],[budget]]</f>
        <v>450.00000000000006</v>
      </c>
      <c r="K2165" s="1">
        <f>0</f>
        <v>0</v>
      </c>
    </row>
    <row r="2166" spans="1:11" x14ac:dyDescent="0.35">
      <c r="A2166">
        <v>54414716</v>
      </c>
      <c r="B2166" t="s">
        <v>6139</v>
      </c>
      <c r="C2166">
        <v>114294</v>
      </c>
      <c r="D2166">
        <v>187</v>
      </c>
      <c r="E2166" t="s">
        <v>37</v>
      </c>
      <c r="F2166">
        <v>42000000</v>
      </c>
      <c r="G2166">
        <v>6.3</v>
      </c>
      <c r="H2166">
        <f>Table13[[#This Row],[budget]]-Table13[[#This Row],[gross]]</f>
        <v>-12414716</v>
      </c>
      <c r="I2166">
        <v>12000</v>
      </c>
      <c r="J2166">
        <f>0.00001*Table13[[#This Row],[budget]]</f>
        <v>420.00000000000006</v>
      </c>
      <c r="K2166" s="1">
        <f>0</f>
        <v>0</v>
      </c>
    </row>
    <row r="2167" spans="1:11" x14ac:dyDescent="0.35">
      <c r="A2167">
        <v>13376506</v>
      </c>
      <c r="B2167" t="s">
        <v>6461</v>
      </c>
      <c r="C2167">
        <v>10413</v>
      </c>
      <c r="D2167">
        <v>111</v>
      </c>
      <c r="E2167" t="s">
        <v>37</v>
      </c>
      <c r="F2167">
        <v>40000000</v>
      </c>
      <c r="G2167">
        <v>6.3</v>
      </c>
      <c r="H2167">
        <f>Table13[[#This Row],[budget]]-Table13[[#This Row],[gross]]</f>
        <v>26623494</v>
      </c>
      <c r="I2167">
        <v>579</v>
      </c>
      <c r="J2167">
        <f>0.00001*Table13[[#This Row],[budget]]</f>
        <v>400.00000000000006</v>
      </c>
      <c r="K2167" s="1">
        <f>0</f>
        <v>0</v>
      </c>
    </row>
    <row r="2168" spans="1:11" x14ac:dyDescent="0.35">
      <c r="A2168">
        <v>68208190</v>
      </c>
      <c r="B2168" t="s">
        <v>6792</v>
      </c>
      <c r="C2168">
        <v>60572</v>
      </c>
      <c r="D2168">
        <v>144</v>
      </c>
      <c r="E2168" t="s">
        <v>37</v>
      </c>
      <c r="F2168">
        <v>65000000</v>
      </c>
      <c r="G2168">
        <v>6.3</v>
      </c>
      <c r="H2168">
        <f>Table13[[#This Row],[budget]]-Table13[[#This Row],[gross]]</f>
        <v>-3208190</v>
      </c>
      <c r="I2168">
        <v>0</v>
      </c>
      <c r="J2168">
        <f>0.00001*Table13[[#This Row],[budget]]</f>
        <v>650</v>
      </c>
      <c r="K2168" s="1">
        <f>0</f>
        <v>0</v>
      </c>
    </row>
    <row r="2169" spans="1:11" x14ac:dyDescent="0.35">
      <c r="A2169">
        <v>110008260</v>
      </c>
      <c r="B2169" t="s">
        <v>6927</v>
      </c>
      <c r="C2169">
        <v>94241</v>
      </c>
      <c r="D2169">
        <v>309</v>
      </c>
      <c r="E2169" t="s">
        <v>37</v>
      </c>
      <c r="F2169">
        <v>35000000</v>
      </c>
      <c r="G2169">
        <v>6.3</v>
      </c>
      <c r="H2169">
        <f>Table13[[#This Row],[budget]]-Table13[[#This Row],[gross]]</f>
        <v>-75008260</v>
      </c>
      <c r="I2169">
        <v>25000</v>
      </c>
      <c r="J2169">
        <f>0.00001*Table13[[#This Row],[budget]]</f>
        <v>350.00000000000006</v>
      </c>
      <c r="K2169" s="1">
        <f>0</f>
        <v>0</v>
      </c>
    </row>
    <row r="2170" spans="1:11" hidden="1" x14ac:dyDescent="0.35">
      <c r="A2170">
        <v>10049886</v>
      </c>
      <c r="B2170" t="s">
        <v>10682</v>
      </c>
      <c r="C2170">
        <v>417971</v>
      </c>
      <c r="D2170">
        <v>902</v>
      </c>
      <c r="E2170" t="s">
        <v>652</v>
      </c>
      <c r="F2170">
        <v>19000000</v>
      </c>
      <c r="G2170">
        <v>8.6</v>
      </c>
      <c r="H2170">
        <f>Table13[[#This Row],[budget]]-Table13[[#This Row],[gross]]</f>
        <v>8950114</v>
      </c>
      <c r="I2170">
        <v>28000</v>
      </c>
      <c r="J2170">
        <f>0.00001*Table13[[#This Row],[budget]]</f>
        <v>190.00000000000003</v>
      </c>
      <c r="K2170" s="1">
        <f>0</f>
        <v>0</v>
      </c>
    </row>
    <row r="2171" spans="1:11" x14ac:dyDescent="0.35">
      <c r="A2171">
        <v>63826569</v>
      </c>
      <c r="B2171" t="s">
        <v>6948</v>
      </c>
      <c r="C2171">
        <v>32416</v>
      </c>
      <c r="D2171">
        <v>138</v>
      </c>
      <c r="E2171" t="s">
        <v>37</v>
      </c>
      <c r="F2171">
        <v>35000000</v>
      </c>
      <c r="G2171">
        <v>6.3</v>
      </c>
      <c r="H2171">
        <f>Table13[[#This Row],[budget]]-Table13[[#This Row],[gross]]</f>
        <v>-28826569</v>
      </c>
      <c r="I2171">
        <v>0</v>
      </c>
      <c r="J2171">
        <f>0.00001*Table13[[#This Row],[budget]]</f>
        <v>350.00000000000006</v>
      </c>
      <c r="K2171" s="1">
        <f>0</f>
        <v>0</v>
      </c>
    </row>
    <row r="2172" spans="1:11" x14ac:dyDescent="0.35">
      <c r="A2172">
        <v>61280963</v>
      </c>
      <c r="B2172" t="s">
        <v>6964</v>
      </c>
      <c r="C2172">
        <v>79877</v>
      </c>
      <c r="D2172">
        <v>677</v>
      </c>
      <c r="E2172" t="s">
        <v>37</v>
      </c>
      <c r="F2172">
        <v>33000000</v>
      </c>
      <c r="G2172">
        <v>6.3</v>
      </c>
      <c r="H2172">
        <f>Table13[[#This Row],[budget]]-Table13[[#This Row],[gross]]</f>
        <v>-28280963</v>
      </c>
      <c r="I2172">
        <v>0</v>
      </c>
      <c r="J2172">
        <f>0.00001*Table13[[#This Row],[budget]]</f>
        <v>330</v>
      </c>
      <c r="K2172" s="1">
        <f>0</f>
        <v>0</v>
      </c>
    </row>
    <row r="2173" spans="1:11" x14ac:dyDescent="0.35">
      <c r="A2173">
        <v>54132596</v>
      </c>
      <c r="B2173" t="s">
        <v>6978</v>
      </c>
      <c r="C2173">
        <v>53786</v>
      </c>
      <c r="D2173">
        <v>211</v>
      </c>
      <c r="E2173" t="s">
        <v>37</v>
      </c>
      <c r="F2173">
        <v>34000000</v>
      </c>
      <c r="G2173">
        <v>6.3</v>
      </c>
      <c r="H2173">
        <f>Table13[[#This Row],[budget]]-Table13[[#This Row],[gross]]</f>
        <v>-20132596</v>
      </c>
      <c r="I2173">
        <v>0</v>
      </c>
      <c r="J2173">
        <f>0.00001*Table13[[#This Row],[budget]]</f>
        <v>340</v>
      </c>
      <c r="K2173" s="1">
        <f>0</f>
        <v>0</v>
      </c>
    </row>
    <row r="2174" spans="1:11" x14ac:dyDescent="0.35">
      <c r="A2174">
        <v>22913677</v>
      </c>
      <c r="B2174" t="s">
        <v>7153</v>
      </c>
      <c r="C2174">
        <v>47800</v>
      </c>
      <c r="D2174">
        <v>244</v>
      </c>
      <c r="E2174" t="s">
        <v>37</v>
      </c>
      <c r="F2174">
        <v>35000000</v>
      </c>
      <c r="G2174">
        <v>6.3</v>
      </c>
      <c r="H2174">
        <f>Table13[[#This Row],[budget]]-Table13[[#This Row],[gross]]</f>
        <v>12086323</v>
      </c>
      <c r="I2174">
        <v>0</v>
      </c>
      <c r="J2174">
        <f>0.00001*Table13[[#This Row],[budget]]</f>
        <v>350.00000000000006</v>
      </c>
      <c r="K2174" s="1">
        <f>0</f>
        <v>0</v>
      </c>
    </row>
    <row r="2175" spans="1:11" x14ac:dyDescent="0.35">
      <c r="A2175">
        <v>16831505</v>
      </c>
      <c r="B2175" t="s">
        <v>7214</v>
      </c>
      <c r="C2175">
        <v>51842</v>
      </c>
      <c r="D2175">
        <v>173</v>
      </c>
      <c r="E2175" t="s">
        <v>37</v>
      </c>
      <c r="F2175">
        <v>31000000</v>
      </c>
      <c r="G2175">
        <v>6.3</v>
      </c>
      <c r="H2175">
        <f>Table13[[#This Row],[budget]]-Table13[[#This Row],[gross]]</f>
        <v>14168495</v>
      </c>
      <c r="I2175">
        <v>0</v>
      </c>
      <c r="J2175">
        <f>0.00001*Table13[[#This Row],[budget]]</f>
        <v>310</v>
      </c>
      <c r="K2175" s="1">
        <f>0</f>
        <v>0</v>
      </c>
    </row>
    <row r="2176" spans="1:11" x14ac:dyDescent="0.35">
      <c r="A2176">
        <v>6592103</v>
      </c>
      <c r="B2176" t="s">
        <v>7309</v>
      </c>
      <c r="C2176">
        <v>28584</v>
      </c>
      <c r="D2176">
        <v>232</v>
      </c>
      <c r="E2176" t="s">
        <v>37</v>
      </c>
      <c r="F2176">
        <v>35000000</v>
      </c>
      <c r="G2176">
        <v>6.3</v>
      </c>
      <c r="H2176">
        <f>Table13[[#This Row],[budget]]-Table13[[#This Row],[gross]]</f>
        <v>28407897</v>
      </c>
      <c r="I2176">
        <v>675</v>
      </c>
      <c r="J2176">
        <f>0.00001*Table13[[#This Row],[budget]]</f>
        <v>350.00000000000006</v>
      </c>
      <c r="K2176" s="1">
        <f>0</f>
        <v>0</v>
      </c>
    </row>
    <row r="2177" spans="1:11" x14ac:dyDescent="0.35">
      <c r="A2177">
        <v>43095600</v>
      </c>
      <c r="B2177" t="s">
        <v>7533</v>
      </c>
      <c r="C2177">
        <v>156267</v>
      </c>
      <c r="D2177">
        <v>340</v>
      </c>
      <c r="E2177" t="s">
        <v>37</v>
      </c>
      <c r="F2177">
        <v>32000000</v>
      </c>
      <c r="G2177">
        <v>6.3</v>
      </c>
      <c r="H2177">
        <f>Table13[[#This Row],[budget]]-Table13[[#This Row],[gross]]</f>
        <v>-11095600</v>
      </c>
      <c r="I2177">
        <v>0</v>
      </c>
      <c r="J2177">
        <f>0.00001*Table13[[#This Row],[budget]]</f>
        <v>320</v>
      </c>
      <c r="K2177" s="1">
        <f>0</f>
        <v>0</v>
      </c>
    </row>
    <row r="2178" spans="1:11" x14ac:dyDescent="0.35">
      <c r="A2178">
        <v>13763130</v>
      </c>
      <c r="B2178" t="s">
        <v>7554</v>
      </c>
      <c r="C2178">
        <v>87768</v>
      </c>
      <c r="D2178">
        <v>187</v>
      </c>
      <c r="E2178" t="s">
        <v>37</v>
      </c>
      <c r="F2178">
        <v>32000000</v>
      </c>
      <c r="G2178">
        <v>6.3</v>
      </c>
      <c r="H2178">
        <f>Table13[[#This Row],[budget]]-Table13[[#This Row],[gross]]</f>
        <v>18236870</v>
      </c>
      <c r="I2178">
        <v>12000</v>
      </c>
      <c r="J2178">
        <f>0.00001*Table13[[#This Row],[budget]]</f>
        <v>320</v>
      </c>
      <c r="K2178" s="1">
        <f>0</f>
        <v>0</v>
      </c>
    </row>
    <row r="2179" spans="1:11" x14ac:dyDescent="0.35">
      <c r="A2179">
        <v>17797316</v>
      </c>
      <c r="B2179" t="s">
        <v>7587</v>
      </c>
      <c r="C2179">
        <v>50523</v>
      </c>
      <c r="D2179">
        <v>113</v>
      </c>
      <c r="E2179" t="s">
        <v>37</v>
      </c>
      <c r="F2179">
        <v>32000000</v>
      </c>
      <c r="G2179">
        <v>6.3</v>
      </c>
      <c r="H2179">
        <f>Table13[[#This Row],[budget]]-Table13[[#This Row],[gross]]</f>
        <v>14202684</v>
      </c>
      <c r="I2179">
        <v>0</v>
      </c>
      <c r="J2179">
        <f>0.00001*Table13[[#This Row],[budget]]</f>
        <v>320</v>
      </c>
      <c r="K2179" s="1">
        <f>0</f>
        <v>0</v>
      </c>
    </row>
    <row r="2180" spans="1:11" x14ac:dyDescent="0.35">
      <c r="A2180">
        <v>14268533</v>
      </c>
      <c r="B2180" t="s">
        <v>7596</v>
      </c>
      <c r="C2180">
        <v>17319</v>
      </c>
      <c r="D2180">
        <v>100</v>
      </c>
      <c r="E2180" t="s">
        <v>37</v>
      </c>
      <c r="F2180">
        <v>31500000</v>
      </c>
      <c r="G2180">
        <v>6.3</v>
      </c>
      <c r="H2180">
        <f>Table13[[#This Row],[budget]]-Table13[[#This Row],[gross]]</f>
        <v>17231467</v>
      </c>
      <c r="I2180">
        <v>0</v>
      </c>
      <c r="J2180">
        <f>0.00001*Table13[[#This Row],[budget]]</f>
        <v>315</v>
      </c>
      <c r="K2180" s="1">
        <f>0</f>
        <v>0</v>
      </c>
    </row>
    <row r="2181" spans="1:11" x14ac:dyDescent="0.35">
      <c r="A2181">
        <v>62700000</v>
      </c>
      <c r="B2181" t="s">
        <v>7607</v>
      </c>
      <c r="C2181">
        <v>69534</v>
      </c>
      <c r="D2181">
        <v>294</v>
      </c>
      <c r="E2181" t="s">
        <v>37</v>
      </c>
      <c r="F2181">
        <v>34000000</v>
      </c>
      <c r="G2181">
        <v>6.3</v>
      </c>
      <c r="H2181">
        <f>Table13[[#This Row],[budget]]-Table13[[#This Row],[gross]]</f>
        <v>-28700000</v>
      </c>
      <c r="I2181">
        <v>0</v>
      </c>
      <c r="J2181">
        <f>0.00001*Table13[[#This Row],[budget]]</f>
        <v>340</v>
      </c>
      <c r="K2181" s="1">
        <f>0</f>
        <v>0</v>
      </c>
    </row>
    <row r="2182" spans="1:11" x14ac:dyDescent="0.35">
      <c r="A2182">
        <v>53133888</v>
      </c>
      <c r="B2182" t="s">
        <v>7621</v>
      </c>
      <c r="C2182">
        <v>50389</v>
      </c>
      <c r="D2182">
        <v>136</v>
      </c>
      <c r="E2182" t="s">
        <v>37</v>
      </c>
      <c r="F2182">
        <v>31000000</v>
      </c>
      <c r="G2182">
        <v>6.3</v>
      </c>
      <c r="H2182">
        <f>Table13[[#This Row],[budget]]-Table13[[#This Row],[gross]]</f>
        <v>-22133888</v>
      </c>
      <c r="I2182">
        <v>0</v>
      </c>
      <c r="J2182">
        <f>0.00001*Table13[[#This Row],[budget]]</f>
        <v>310</v>
      </c>
      <c r="K2182" s="1">
        <f>0</f>
        <v>0</v>
      </c>
    </row>
    <row r="2183" spans="1:11" x14ac:dyDescent="0.35">
      <c r="A2183">
        <v>108360000</v>
      </c>
      <c r="B2183" t="s">
        <v>7682</v>
      </c>
      <c r="C2183">
        <v>160321</v>
      </c>
      <c r="D2183">
        <v>178</v>
      </c>
      <c r="E2183" t="s">
        <v>37</v>
      </c>
      <c r="F2183">
        <v>30000000</v>
      </c>
      <c r="G2183">
        <v>6.3</v>
      </c>
      <c r="H2183">
        <f>Table13[[#This Row],[budget]]-Table13[[#This Row],[gross]]</f>
        <v>-78360000</v>
      </c>
      <c r="I2183">
        <v>0</v>
      </c>
      <c r="J2183">
        <f>0.00001*Table13[[#This Row],[budget]]</f>
        <v>300</v>
      </c>
      <c r="K2183" s="1">
        <f>0</f>
        <v>0</v>
      </c>
    </row>
    <row r="2184" spans="1:11" x14ac:dyDescent="0.35">
      <c r="A2184">
        <v>63536011</v>
      </c>
      <c r="B2184" t="s">
        <v>7772</v>
      </c>
      <c r="C2184">
        <v>34258</v>
      </c>
      <c r="D2184">
        <v>178</v>
      </c>
      <c r="E2184" t="s">
        <v>37</v>
      </c>
      <c r="F2184">
        <v>30000000</v>
      </c>
      <c r="G2184">
        <v>6.3</v>
      </c>
      <c r="H2184">
        <f>Table13[[#This Row],[budget]]-Table13[[#This Row],[gross]]</f>
        <v>-33536011</v>
      </c>
      <c r="I2184">
        <v>0</v>
      </c>
      <c r="J2184">
        <f>0.00001*Table13[[#This Row],[budget]]</f>
        <v>300</v>
      </c>
      <c r="K2184" s="1">
        <f>0</f>
        <v>0</v>
      </c>
    </row>
    <row r="2185" spans="1:11" x14ac:dyDescent="0.35">
      <c r="A2185">
        <v>50300000</v>
      </c>
      <c r="B2185" t="s">
        <v>7840</v>
      </c>
      <c r="C2185">
        <v>68565</v>
      </c>
      <c r="D2185">
        <v>300</v>
      </c>
      <c r="E2185" t="s">
        <v>37</v>
      </c>
      <c r="F2185">
        <v>30000000</v>
      </c>
      <c r="G2185">
        <v>6.3</v>
      </c>
      <c r="H2185">
        <f>Table13[[#This Row],[budget]]-Table13[[#This Row],[gross]]</f>
        <v>-20300000</v>
      </c>
      <c r="I2185">
        <v>0</v>
      </c>
      <c r="J2185">
        <f>0.00001*Table13[[#This Row],[budget]]</f>
        <v>300</v>
      </c>
      <c r="K2185" s="1">
        <f>0</f>
        <v>0</v>
      </c>
    </row>
    <row r="2186" spans="1:11" x14ac:dyDescent="0.35">
      <c r="A2186">
        <v>19976073</v>
      </c>
      <c r="B2186" t="s">
        <v>8049</v>
      </c>
      <c r="C2186">
        <v>65979</v>
      </c>
      <c r="D2186">
        <v>220</v>
      </c>
      <c r="E2186" t="s">
        <v>37</v>
      </c>
      <c r="F2186">
        <v>20000000</v>
      </c>
      <c r="G2186">
        <v>6.3</v>
      </c>
      <c r="H2186">
        <f>Table13[[#This Row],[budget]]-Table13[[#This Row],[gross]]</f>
        <v>23927</v>
      </c>
      <c r="I2186">
        <v>999</v>
      </c>
      <c r="J2186">
        <f>0.00001*Table13[[#This Row],[budget]]</f>
        <v>200.00000000000003</v>
      </c>
      <c r="K2186" s="1">
        <f>0</f>
        <v>0</v>
      </c>
    </row>
    <row r="2187" spans="1:11" x14ac:dyDescent="0.35">
      <c r="A2187">
        <v>74058698</v>
      </c>
      <c r="B2187" t="s">
        <v>8303</v>
      </c>
      <c r="C2187">
        <v>59232</v>
      </c>
      <c r="D2187">
        <v>317</v>
      </c>
      <c r="E2187" t="s">
        <v>37</v>
      </c>
      <c r="F2187">
        <v>60000000</v>
      </c>
      <c r="G2187">
        <v>6.3</v>
      </c>
      <c r="H2187">
        <f>Table13[[#This Row],[budget]]-Table13[[#This Row],[gross]]</f>
        <v>-14058698</v>
      </c>
      <c r="I2187">
        <v>0</v>
      </c>
      <c r="J2187">
        <f>0.00001*Table13[[#This Row],[budget]]</f>
        <v>600</v>
      </c>
      <c r="K2187" s="1">
        <f>0</f>
        <v>0</v>
      </c>
    </row>
    <row r="2188" spans="1:11" x14ac:dyDescent="0.35">
      <c r="A2188">
        <v>43097652</v>
      </c>
      <c r="B2188" t="s">
        <v>8378</v>
      </c>
      <c r="C2188">
        <v>59068</v>
      </c>
      <c r="D2188">
        <v>128</v>
      </c>
      <c r="E2188" t="s">
        <v>37</v>
      </c>
      <c r="F2188">
        <v>28000000</v>
      </c>
      <c r="G2188">
        <v>6.3</v>
      </c>
      <c r="H2188">
        <f>Table13[[#This Row],[budget]]-Table13[[#This Row],[gross]]</f>
        <v>-15097652</v>
      </c>
      <c r="I2188">
        <v>0</v>
      </c>
      <c r="J2188">
        <f>0.00001*Table13[[#This Row],[budget]]</f>
        <v>280</v>
      </c>
      <c r="K2188" s="1">
        <f>0</f>
        <v>0</v>
      </c>
    </row>
    <row r="2189" spans="1:11" x14ac:dyDescent="0.35">
      <c r="A2189">
        <v>5204007</v>
      </c>
      <c r="B2189" t="s">
        <v>8597</v>
      </c>
      <c r="C2189">
        <v>42876</v>
      </c>
      <c r="D2189">
        <v>167</v>
      </c>
      <c r="E2189" t="s">
        <v>37</v>
      </c>
      <c r="F2189">
        <v>28000000</v>
      </c>
      <c r="G2189">
        <v>6.3</v>
      </c>
      <c r="H2189">
        <f>Table13[[#This Row],[budget]]-Table13[[#This Row],[gross]]</f>
        <v>22795993</v>
      </c>
      <c r="I2189">
        <v>0</v>
      </c>
      <c r="J2189">
        <f>0.00001*Table13[[#This Row],[budget]]</f>
        <v>280</v>
      </c>
      <c r="K2189" s="1">
        <f>0</f>
        <v>0</v>
      </c>
    </row>
    <row r="2190" spans="1:11" x14ac:dyDescent="0.35">
      <c r="A2190">
        <v>32553210</v>
      </c>
      <c r="B2190" t="s">
        <v>9006</v>
      </c>
      <c r="C2190">
        <v>88714</v>
      </c>
      <c r="D2190">
        <v>235</v>
      </c>
      <c r="E2190" t="s">
        <v>37</v>
      </c>
      <c r="F2190">
        <v>25000000</v>
      </c>
      <c r="G2190">
        <v>6.3</v>
      </c>
      <c r="H2190">
        <f>Table13[[#This Row],[budget]]-Table13[[#This Row],[gross]]</f>
        <v>-7553210</v>
      </c>
      <c r="I2190">
        <v>0</v>
      </c>
      <c r="J2190">
        <f>0.00001*Table13[[#This Row],[budget]]</f>
        <v>250.00000000000003</v>
      </c>
      <c r="K2190" s="1">
        <f>0</f>
        <v>0</v>
      </c>
    </row>
    <row r="2191" spans="1:11" x14ac:dyDescent="0.35">
      <c r="A2191">
        <v>22466994</v>
      </c>
      <c r="B2191" t="s">
        <v>9110</v>
      </c>
      <c r="C2191">
        <v>72673</v>
      </c>
      <c r="D2191">
        <v>166</v>
      </c>
      <c r="E2191" t="s">
        <v>37</v>
      </c>
      <c r="F2191">
        <v>25000000</v>
      </c>
      <c r="G2191">
        <v>6.3</v>
      </c>
      <c r="H2191">
        <f>Table13[[#This Row],[budget]]-Table13[[#This Row],[gross]]</f>
        <v>2533006</v>
      </c>
      <c r="I2191">
        <v>0</v>
      </c>
      <c r="J2191">
        <f>0.00001*Table13[[#This Row],[budget]]</f>
        <v>250.00000000000003</v>
      </c>
      <c r="K2191" s="1">
        <f>0</f>
        <v>0</v>
      </c>
    </row>
    <row r="2192" spans="1:11" x14ac:dyDescent="0.35">
      <c r="A2192">
        <v>25167270</v>
      </c>
      <c r="B2192" t="s">
        <v>9400</v>
      </c>
      <c r="C2192">
        <v>30119</v>
      </c>
      <c r="D2192">
        <v>263</v>
      </c>
      <c r="E2192" t="s">
        <v>37</v>
      </c>
      <c r="F2192">
        <v>24000000</v>
      </c>
      <c r="G2192">
        <v>6.3</v>
      </c>
      <c r="H2192">
        <f>Table13[[#This Row],[budget]]-Table13[[#This Row],[gross]]</f>
        <v>-1167270</v>
      </c>
      <c r="I2192">
        <v>455</v>
      </c>
      <c r="J2192">
        <f>0.00001*Table13[[#This Row],[budget]]</f>
        <v>240.00000000000003</v>
      </c>
      <c r="K2192" s="1">
        <f>0</f>
        <v>0</v>
      </c>
    </row>
    <row r="2193" spans="1:11" x14ac:dyDescent="0.35">
      <c r="A2193">
        <v>2963012</v>
      </c>
      <c r="B2193" t="s">
        <v>9753</v>
      </c>
      <c r="C2193">
        <v>48873</v>
      </c>
      <c r="D2193">
        <v>105</v>
      </c>
      <c r="E2193" t="s">
        <v>37</v>
      </c>
      <c r="F2193">
        <v>22000000</v>
      </c>
      <c r="G2193">
        <v>6.3</v>
      </c>
      <c r="H2193">
        <f>Table13[[#This Row],[budget]]-Table13[[#This Row],[gross]]</f>
        <v>19036988</v>
      </c>
      <c r="I2193">
        <v>11000</v>
      </c>
      <c r="J2193">
        <f>0.00001*Table13[[#This Row],[budget]]</f>
        <v>220.00000000000003</v>
      </c>
      <c r="K2193" s="1">
        <f>0</f>
        <v>0</v>
      </c>
    </row>
    <row r="2194" spans="1:11" x14ac:dyDescent="0.35">
      <c r="A2194">
        <v>16684352</v>
      </c>
      <c r="B2194" t="s">
        <v>9783</v>
      </c>
      <c r="C2194">
        <v>67893</v>
      </c>
      <c r="D2194">
        <v>163</v>
      </c>
      <c r="E2194" t="s">
        <v>37</v>
      </c>
      <c r="F2194">
        <v>17000000</v>
      </c>
      <c r="G2194">
        <v>6.3</v>
      </c>
      <c r="H2194">
        <f>Table13[[#This Row],[budget]]-Table13[[#This Row],[gross]]</f>
        <v>315648</v>
      </c>
      <c r="I2194">
        <v>18000</v>
      </c>
      <c r="J2194">
        <f>0.00001*Table13[[#This Row],[budget]]</f>
        <v>170</v>
      </c>
      <c r="K2194" s="1">
        <f>0</f>
        <v>0</v>
      </c>
    </row>
    <row r="2195" spans="1:11" x14ac:dyDescent="0.35">
      <c r="A2195">
        <v>40219708</v>
      </c>
      <c r="B2195" t="s">
        <v>9805</v>
      </c>
      <c r="C2195">
        <v>22649</v>
      </c>
      <c r="D2195">
        <v>131</v>
      </c>
      <c r="E2195" t="s">
        <v>37</v>
      </c>
      <c r="F2195">
        <v>21000000</v>
      </c>
      <c r="G2195">
        <v>6.3</v>
      </c>
      <c r="H2195">
        <f>Table13[[#This Row],[budget]]-Table13[[#This Row],[gross]]</f>
        <v>-19219708</v>
      </c>
      <c r="I2195">
        <v>0</v>
      </c>
      <c r="J2195">
        <f>0.00001*Table13[[#This Row],[budget]]</f>
        <v>210.00000000000003</v>
      </c>
      <c r="K2195" s="1">
        <f>0</f>
        <v>0</v>
      </c>
    </row>
    <row r="2196" spans="1:11" x14ac:dyDescent="0.35">
      <c r="A2196">
        <v>45542421</v>
      </c>
      <c r="B2196" t="s">
        <v>10007</v>
      </c>
      <c r="C2196">
        <v>13319</v>
      </c>
      <c r="D2196">
        <v>53</v>
      </c>
      <c r="E2196" t="s">
        <v>37</v>
      </c>
      <c r="F2196">
        <v>30000000</v>
      </c>
      <c r="G2196">
        <v>6.3</v>
      </c>
      <c r="H2196">
        <f>Table13[[#This Row],[budget]]-Table13[[#This Row],[gross]]</f>
        <v>-15542421</v>
      </c>
      <c r="I2196">
        <v>347</v>
      </c>
      <c r="J2196">
        <f>0.00001*Table13[[#This Row],[budget]]</f>
        <v>300</v>
      </c>
      <c r="K2196" s="1">
        <f>0</f>
        <v>0</v>
      </c>
    </row>
    <row r="2197" spans="1:11" x14ac:dyDescent="0.35">
      <c r="A2197">
        <v>35596227</v>
      </c>
      <c r="B2197" t="s">
        <v>10048</v>
      </c>
      <c r="C2197">
        <v>79461</v>
      </c>
      <c r="D2197">
        <v>463</v>
      </c>
      <c r="E2197" t="s">
        <v>37</v>
      </c>
      <c r="F2197">
        <v>20000000</v>
      </c>
      <c r="G2197">
        <v>6.3</v>
      </c>
      <c r="H2197">
        <f>Table13[[#This Row],[budget]]-Table13[[#This Row],[gross]]</f>
        <v>-15596227</v>
      </c>
      <c r="I2197">
        <v>10000</v>
      </c>
      <c r="J2197">
        <f>0.00001*Table13[[#This Row],[budget]]</f>
        <v>200.00000000000003</v>
      </c>
      <c r="K2197" s="1">
        <f>0</f>
        <v>0</v>
      </c>
    </row>
    <row r="2198" spans="1:11" x14ac:dyDescent="0.35">
      <c r="A2198">
        <v>36874745</v>
      </c>
      <c r="B2198" t="s">
        <v>10098</v>
      </c>
      <c r="C2198">
        <v>12276</v>
      </c>
      <c r="D2198">
        <v>117</v>
      </c>
      <c r="E2198" t="s">
        <v>37</v>
      </c>
      <c r="F2198">
        <v>20000000</v>
      </c>
      <c r="G2198">
        <v>6.3</v>
      </c>
      <c r="H2198">
        <f>Table13[[#This Row],[budget]]-Table13[[#This Row],[gross]]</f>
        <v>-16874745</v>
      </c>
      <c r="I2198">
        <v>21000</v>
      </c>
      <c r="J2198">
        <f>0.00001*Table13[[#This Row],[budget]]</f>
        <v>200.00000000000003</v>
      </c>
      <c r="K2198" s="1">
        <f>0</f>
        <v>0</v>
      </c>
    </row>
    <row r="2199" spans="1:11" x14ac:dyDescent="0.35">
      <c r="A2199">
        <v>35033759</v>
      </c>
      <c r="B2199" t="s">
        <v>10109</v>
      </c>
      <c r="C2199">
        <v>55008</v>
      </c>
      <c r="D2199">
        <v>93</v>
      </c>
      <c r="E2199" t="s">
        <v>37</v>
      </c>
      <c r="F2199">
        <v>19000000</v>
      </c>
      <c r="G2199">
        <v>6.3</v>
      </c>
      <c r="H2199">
        <f>Table13[[#This Row],[budget]]-Table13[[#This Row],[gross]]</f>
        <v>-16033759</v>
      </c>
      <c r="I2199">
        <v>21000</v>
      </c>
      <c r="J2199">
        <f>0.00001*Table13[[#This Row],[budget]]</f>
        <v>190.00000000000003</v>
      </c>
      <c r="K2199" s="1">
        <f>0</f>
        <v>0</v>
      </c>
    </row>
    <row r="2200" spans="1:11" x14ac:dyDescent="0.35">
      <c r="A2200">
        <v>23393765</v>
      </c>
      <c r="B2200" t="s">
        <v>10222</v>
      </c>
      <c r="C2200">
        <v>31323</v>
      </c>
      <c r="D2200">
        <v>76</v>
      </c>
      <c r="E2200" t="s">
        <v>37</v>
      </c>
      <c r="F2200">
        <v>20000000</v>
      </c>
      <c r="G2200">
        <v>6.3</v>
      </c>
      <c r="H2200">
        <f>Table13[[#This Row],[budget]]-Table13[[#This Row],[gross]]</f>
        <v>-3393765</v>
      </c>
      <c r="I2200">
        <v>0</v>
      </c>
      <c r="J2200">
        <f>0.00001*Table13[[#This Row],[budget]]</f>
        <v>200.00000000000003</v>
      </c>
      <c r="K2200" s="1">
        <f>0</f>
        <v>0</v>
      </c>
    </row>
    <row r="2201" spans="1:11" x14ac:dyDescent="0.35">
      <c r="A2201">
        <v>13391174</v>
      </c>
      <c r="B2201" t="s">
        <v>10347</v>
      </c>
      <c r="C2201">
        <v>5796</v>
      </c>
      <c r="D2201">
        <v>177</v>
      </c>
      <c r="E2201" t="s">
        <v>37</v>
      </c>
      <c r="F2201">
        <v>20000000</v>
      </c>
      <c r="G2201">
        <v>6.3</v>
      </c>
      <c r="H2201">
        <f>Table13[[#This Row],[budget]]-Table13[[#This Row],[gross]]</f>
        <v>6608826</v>
      </c>
      <c r="I2201">
        <v>0</v>
      </c>
      <c r="J2201">
        <f>0.00001*Table13[[#This Row],[budget]]</f>
        <v>200.00000000000003</v>
      </c>
      <c r="K2201" s="1">
        <f>0</f>
        <v>0</v>
      </c>
    </row>
    <row r="2202" spans="1:11" x14ac:dyDescent="0.35">
      <c r="A2202">
        <v>12626905</v>
      </c>
      <c r="B2202" t="s">
        <v>10391</v>
      </c>
      <c r="C2202">
        <v>32567</v>
      </c>
      <c r="D2202">
        <v>106</v>
      </c>
      <c r="E2202" t="s">
        <v>37</v>
      </c>
      <c r="F2202">
        <v>20000000</v>
      </c>
      <c r="G2202">
        <v>6.3</v>
      </c>
      <c r="H2202">
        <f>Table13[[#This Row],[budget]]-Table13[[#This Row],[gross]]</f>
        <v>7373095</v>
      </c>
      <c r="I2202">
        <v>0</v>
      </c>
      <c r="J2202">
        <f>0.00001*Table13[[#This Row],[budget]]</f>
        <v>200.00000000000003</v>
      </c>
      <c r="K2202" s="1">
        <f>0</f>
        <v>0</v>
      </c>
    </row>
    <row r="2203" spans="1:11" x14ac:dyDescent="0.35">
      <c r="A2203">
        <v>8054280</v>
      </c>
      <c r="B2203" t="s">
        <v>10440</v>
      </c>
      <c r="C2203">
        <v>6838</v>
      </c>
      <c r="D2203">
        <v>117</v>
      </c>
      <c r="E2203" t="s">
        <v>37</v>
      </c>
      <c r="F2203">
        <v>20000000</v>
      </c>
      <c r="G2203">
        <v>6.3</v>
      </c>
      <c r="H2203">
        <f>Table13[[#This Row],[budget]]-Table13[[#This Row],[gross]]</f>
        <v>11945720</v>
      </c>
      <c r="I2203">
        <v>924</v>
      </c>
      <c r="J2203">
        <f>0.00001*Table13[[#This Row],[budget]]</f>
        <v>200.00000000000003</v>
      </c>
      <c r="K2203" s="1">
        <f>0</f>
        <v>0</v>
      </c>
    </row>
    <row r="2204" spans="1:11" x14ac:dyDescent="0.35">
      <c r="A2204">
        <v>6923891</v>
      </c>
      <c r="B2204" t="s">
        <v>10706</v>
      </c>
      <c r="C2204">
        <v>43867</v>
      </c>
      <c r="D2204">
        <v>83</v>
      </c>
      <c r="E2204" t="s">
        <v>37</v>
      </c>
      <c r="F2204">
        <v>23000000</v>
      </c>
      <c r="G2204">
        <v>6.3</v>
      </c>
      <c r="H2204">
        <f>Table13[[#This Row],[budget]]-Table13[[#This Row],[gross]]</f>
        <v>16076109</v>
      </c>
      <c r="I2204">
        <v>0</v>
      </c>
      <c r="J2204">
        <f>0.00001*Table13[[#This Row],[budget]]</f>
        <v>230.00000000000003</v>
      </c>
      <c r="K2204" s="1">
        <f>0</f>
        <v>0</v>
      </c>
    </row>
    <row r="2205" spans="1:11" x14ac:dyDescent="0.35">
      <c r="A2205">
        <v>1292527</v>
      </c>
      <c r="B2205" t="s">
        <v>10720</v>
      </c>
      <c r="C2205">
        <v>3536</v>
      </c>
      <c r="D2205">
        <v>44</v>
      </c>
      <c r="E2205" t="s">
        <v>37</v>
      </c>
      <c r="F2205">
        <v>19000000</v>
      </c>
      <c r="G2205">
        <v>6.3</v>
      </c>
      <c r="H2205">
        <f>Table13[[#This Row],[budget]]-Table13[[#This Row],[gross]]</f>
        <v>17707473</v>
      </c>
      <c r="I2205">
        <v>228</v>
      </c>
      <c r="J2205">
        <f>0.00001*Table13[[#This Row],[budget]]</f>
        <v>190.00000000000003</v>
      </c>
      <c r="K2205" s="1">
        <f>0</f>
        <v>0</v>
      </c>
    </row>
    <row r="2206" spans="1:11" x14ac:dyDescent="0.35">
      <c r="A2206">
        <v>6061759</v>
      </c>
      <c r="B2206" t="s">
        <v>10781</v>
      </c>
      <c r="C2206">
        <v>49077</v>
      </c>
      <c r="D2206">
        <v>475</v>
      </c>
      <c r="E2206" t="s">
        <v>37</v>
      </c>
      <c r="F2206">
        <v>17000000</v>
      </c>
      <c r="G2206">
        <v>6.3</v>
      </c>
      <c r="H2206">
        <f>Table13[[#This Row],[budget]]-Table13[[#This Row],[gross]]</f>
        <v>10938241</v>
      </c>
      <c r="I2206">
        <v>0</v>
      </c>
      <c r="J2206">
        <f>0.00001*Table13[[#This Row],[budget]]</f>
        <v>170</v>
      </c>
      <c r="K2206" s="1">
        <f>0</f>
        <v>0</v>
      </c>
    </row>
    <row r="2207" spans="1:11" x14ac:dyDescent="0.35">
      <c r="A2207">
        <v>41382841</v>
      </c>
      <c r="B2207" t="s">
        <v>10828</v>
      </c>
      <c r="C2207">
        <v>27149</v>
      </c>
      <c r="D2207">
        <v>96</v>
      </c>
      <c r="E2207" t="s">
        <v>37</v>
      </c>
      <c r="F2207">
        <v>18000000</v>
      </c>
      <c r="G2207">
        <v>6.3</v>
      </c>
      <c r="H2207">
        <f>Table13[[#This Row],[budget]]-Table13[[#This Row],[gross]]</f>
        <v>-23382841</v>
      </c>
      <c r="I2207">
        <v>0</v>
      </c>
      <c r="J2207">
        <f>0.00001*Table13[[#This Row],[budget]]</f>
        <v>180.00000000000003</v>
      </c>
      <c r="K2207" s="1">
        <f>0</f>
        <v>0</v>
      </c>
    </row>
    <row r="2208" spans="1:11" x14ac:dyDescent="0.35">
      <c r="A2208">
        <v>39687528</v>
      </c>
      <c r="B2208" t="s">
        <v>11076</v>
      </c>
      <c r="C2208">
        <v>140780</v>
      </c>
      <c r="D2208">
        <v>376</v>
      </c>
      <c r="E2208" t="s">
        <v>37</v>
      </c>
      <c r="F2208">
        <v>24000000</v>
      </c>
      <c r="G2208">
        <v>6.3</v>
      </c>
      <c r="H2208">
        <f>Table13[[#This Row],[budget]]-Table13[[#This Row],[gross]]</f>
        <v>-15687528</v>
      </c>
      <c r="I2208">
        <v>0</v>
      </c>
      <c r="J2208">
        <f>0.00001*Table13[[#This Row],[budget]]</f>
        <v>240.00000000000003</v>
      </c>
      <c r="K2208" s="1">
        <f>0</f>
        <v>0</v>
      </c>
    </row>
    <row r="2209" spans="1:11" x14ac:dyDescent="0.35">
      <c r="A2209">
        <v>19179969</v>
      </c>
      <c r="B2209" t="s">
        <v>11122</v>
      </c>
      <c r="C2209">
        <v>54710</v>
      </c>
      <c r="D2209">
        <v>177</v>
      </c>
      <c r="E2209" t="s">
        <v>37</v>
      </c>
      <c r="F2209">
        <v>17500000</v>
      </c>
      <c r="G2209">
        <v>6.3</v>
      </c>
      <c r="H2209">
        <f>Table13[[#This Row],[budget]]-Table13[[#This Row],[gross]]</f>
        <v>-1679969</v>
      </c>
      <c r="I2209">
        <v>0</v>
      </c>
      <c r="J2209">
        <f>0.00001*Table13[[#This Row],[budget]]</f>
        <v>175.00000000000003</v>
      </c>
      <c r="K2209" s="1">
        <f>0</f>
        <v>0</v>
      </c>
    </row>
    <row r="2210" spans="1:11" x14ac:dyDescent="0.35">
      <c r="A2210">
        <v>11702090</v>
      </c>
      <c r="B2210" t="s">
        <v>11280</v>
      </c>
      <c r="C2210">
        <v>37700</v>
      </c>
      <c r="D2210">
        <v>50</v>
      </c>
      <c r="E2210" t="s">
        <v>37</v>
      </c>
      <c r="F2210">
        <v>16500000</v>
      </c>
      <c r="G2210">
        <v>6.3</v>
      </c>
      <c r="H2210">
        <f>Table13[[#This Row],[budget]]-Table13[[#This Row],[gross]]</f>
        <v>4797910</v>
      </c>
      <c r="I2210">
        <v>0</v>
      </c>
      <c r="J2210">
        <f>0.00001*Table13[[#This Row],[budget]]</f>
        <v>165</v>
      </c>
      <c r="K2210" s="1">
        <f>0</f>
        <v>0</v>
      </c>
    </row>
    <row r="2211" spans="1:11" x14ac:dyDescent="0.35">
      <c r="A2211">
        <v>20218921</v>
      </c>
      <c r="B2211" t="s">
        <v>11791</v>
      </c>
      <c r="C2211">
        <v>14814</v>
      </c>
      <c r="D2211">
        <v>114</v>
      </c>
      <c r="E2211" t="s">
        <v>37</v>
      </c>
      <c r="F2211">
        <v>15000000</v>
      </c>
      <c r="G2211">
        <v>6.3</v>
      </c>
      <c r="H2211">
        <f>Table13[[#This Row],[budget]]-Table13[[#This Row],[gross]]</f>
        <v>-5218921</v>
      </c>
      <c r="I2211">
        <v>0</v>
      </c>
      <c r="J2211">
        <f>0.00001*Table13[[#This Row],[budget]]</f>
        <v>150</v>
      </c>
      <c r="K2211" s="1">
        <f>0</f>
        <v>0</v>
      </c>
    </row>
    <row r="2212" spans="1:11" x14ac:dyDescent="0.35">
      <c r="A2212">
        <v>24984868</v>
      </c>
      <c r="B2212" t="s">
        <v>11805</v>
      </c>
      <c r="C2212">
        <v>50056</v>
      </c>
      <c r="D2212">
        <v>152</v>
      </c>
      <c r="E2212" t="s">
        <v>37</v>
      </c>
      <c r="F2212">
        <v>15000000</v>
      </c>
      <c r="G2212">
        <v>6.3</v>
      </c>
      <c r="H2212">
        <f>Table13[[#This Row],[budget]]-Table13[[#This Row],[gross]]</f>
        <v>-9984868</v>
      </c>
      <c r="I2212">
        <v>0</v>
      </c>
      <c r="J2212">
        <f>0.00001*Table13[[#This Row],[budget]]</f>
        <v>150</v>
      </c>
      <c r="K2212" s="1">
        <f>0</f>
        <v>0</v>
      </c>
    </row>
    <row r="2213" spans="1:11" x14ac:dyDescent="0.35">
      <c r="A2213">
        <v>3247816</v>
      </c>
      <c r="B2213" t="s">
        <v>11986</v>
      </c>
      <c r="C2213">
        <v>36145</v>
      </c>
      <c r="D2213">
        <v>108</v>
      </c>
      <c r="E2213" t="s">
        <v>37</v>
      </c>
      <c r="F2213">
        <v>22000000</v>
      </c>
      <c r="G2213">
        <v>6.3</v>
      </c>
      <c r="H2213">
        <f>Table13[[#This Row],[budget]]-Table13[[#This Row],[gross]]</f>
        <v>18752184</v>
      </c>
      <c r="I2213">
        <v>0</v>
      </c>
      <c r="J2213">
        <f>0.00001*Table13[[#This Row],[budget]]</f>
        <v>220.00000000000003</v>
      </c>
      <c r="K2213" s="1">
        <f>0</f>
        <v>0</v>
      </c>
    </row>
    <row r="2214" spans="1:11" x14ac:dyDescent="0.35">
      <c r="A2214">
        <v>1954202</v>
      </c>
      <c r="B2214" t="s">
        <v>12004</v>
      </c>
      <c r="C2214">
        <v>5917</v>
      </c>
      <c r="D2214">
        <v>71</v>
      </c>
      <c r="E2214" t="s">
        <v>37</v>
      </c>
      <c r="F2214">
        <v>15000000</v>
      </c>
      <c r="G2214">
        <v>6.3</v>
      </c>
      <c r="H2214">
        <f>Table13[[#This Row],[budget]]-Table13[[#This Row],[gross]]</f>
        <v>13045798</v>
      </c>
      <c r="I2214">
        <v>391</v>
      </c>
      <c r="J2214">
        <f>0.00001*Table13[[#This Row],[budget]]</f>
        <v>150</v>
      </c>
      <c r="K2214" s="1">
        <f>0</f>
        <v>0</v>
      </c>
    </row>
    <row r="2215" spans="1:11" x14ac:dyDescent="0.35">
      <c r="A2215">
        <v>10996440</v>
      </c>
      <c r="B2215" t="s">
        <v>12442</v>
      </c>
      <c r="C2215">
        <v>19707</v>
      </c>
      <c r="D2215">
        <v>128</v>
      </c>
      <c r="E2215" t="s">
        <v>37</v>
      </c>
      <c r="F2215">
        <v>13000000</v>
      </c>
      <c r="G2215">
        <v>6.3</v>
      </c>
      <c r="H2215">
        <f>Table13[[#This Row],[budget]]-Table13[[#This Row],[gross]]</f>
        <v>2003560</v>
      </c>
      <c r="I2215">
        <v>862</v>
      </c>
      <c r="J2215">
        <f>0.00001*Table13[[#This Row],[budget]]</f>
        <v>130</v>
      </c>
      <c r="K2215" s="1">
        <f>0</f>
        <v>0</v>
      </c>
    </row>
    <row r="2216" spans="1:11" x14ac:dyDescent="0.35">
      <c r="A2216">
        <v>3074838</v>
      </c>
      <c r="B2216" t="s">
        <v>12503</v>
      </c>
      <c r="C2216">
        <v>56264</v>
      </c>
      <c r="D2216">
        <v>166</v>
      </c>
      <c r="E2216" t="s">
        <v>37</v>
      </c>
      <c r="F2216">
        <v>11000000</v>
      </c>
      <c r="G2216">
        <v>6.3</v>
      </c>
      <c r="H2216">
        <f>Table13[[#This Row],[budget]]-Table13[[#This Row],[gross]]</f>
        <v>7925162</v>
      </c>
      <c r="I2216">
        <v>0</v>
      </c>
      <c r="J2216">
        <f>0.00001*Table13[[#This Row],[budget]]</f>
        <v>110.00000000000001</v>
      </c>
      <c r="K2216" s="1">
        <f>0</f>
        <v>0</v>
      </c>
    </row>
    <row r="2217" spans="1:11" x14ac:dyDescent="0.35">
      <c r="A2217">
        <v>75074950</v>
      </c>
      <c r="B2217" t="s">
        <v>12665</v>
      </c>
      <c r="C2217">
        <v>22147</v>
      </c>
      <c r="D2217">
        <v>156</v>
      </c>
      <c r="E2217" t="s">
        <v>37</v>
      </c>
      <c r="F2217">
        <v>12000000</v>
      </c>
      <c r="G2217">
        <v>6.3</v>
      </c>
      <c r="H2217">
        <f>Table13[[#This Row],[budget]]-Table13[[#This Row],[gross]]</f>
        <v>-63074950</v>
      </c>
      <c r="I2217">
        <v>770</v>
      </c>
      <c r="J2217">
        <f>0.00001*Table13[[#This Row],[budget]]</f>
        <v>120.00000000000001</v>
      </c>
      <c r="K2217" s="1">
        <f>0</f>
        <v>0</v>
      </c>
    </row>
    <row r="2218" spans="1:11" x14ac:dyDescent="0.35">
      <c r="A2218">
        <v>16300302</v>
      </c>
      <c r="B2218" t="s">
        <v>12815</v>
      </c>
      <c r="C2218">
        <v>64682</v>
      </c>
      <c r="D2218">
        <v>203</v>
      </c>
      <c r="E2218" t="s">
        <v>37</v>
      </c>
      <c r="F2218">
        <v>12000000</v>
      </c>
      <c r="G2218">
        <v>6.3</v>
      </c>
      <c r="H2218">
        <f>Table13[[#This Row],[budget]]-Table13[[#This Row],[gross]]</f>
        <v>-4300302</v>
      </c>
      <c r="I2218">
        <v>0</v>
      </c>
      <c r="J2218">
        <f>0.00001*Table13[[#This Row],[budget]]</f>
        <v>120.00000000000001</v>
      </c>
      <c r="K2218" s="1">
        <f>0</f>
        <v>0</v>
      </c>
    </row>
    <row r="2219" spans="1:11" x14ac:dyDescent="0.35">
      <c r="A2219">
        <v>5542025</v>
      </c>
      <c r="B2219" t="s">
        <v>12869</v>
      </c>
      <c r="C2219">
        <v>12197</v>
      </c>
      <c r="D2219">
        <v>150</v>
      </c>
      <c r="E2219" t="s">
        <v>37</v>
      </c>
      <c r="F2219">
        <v>12000000</v>
      </c>
      <c r="G2219">
        <v>6.3</v>
      </c>
      <c r="H2219">
        <f>Table13[[#This Row],[budget]]-Table13[[#This Row],[gross]]</f>
        <v>6457975</v>
      </c>
      <c r="I2219">
        <v>650</v>
      </c>
      <c r="J2219">
        <f>0.00001*Table13[[#This Row],[budget]]</f>
        <v>120.00000000000001</v>
      </c>
      <c r="K2219" s="1">
        <f>0</f>
        <v>0</v>
      </c>
    </row>
    <row r="2220" spans="1:11" x14ac:dyDescent="0.35">
      <c r="A2220">
        <v>5032496</v>
      </c>
      <c r="B2220" t="s">
        <v>12873</v>
      </c>
      <c r="C2220">
        <v>20576</v>
      </c>
      <c r="D2220">
        <v>161</v>
      </c>
      <c r="E2220" t="s">
        <v>37</v>
      </c>
      <c r="F2220">
        <v>12000000</v>
      </c>
      <c r="G2220">
        <v>6.3</v>
      </c>
      <c r="H2220">
        <f>Table13[[#This Row],[budget]]-Table13[[#This Row],[gross]]</f>
        <v>6967504</v>
      </c>
      <c r="I2220">
        <v>652</v>
      </c>
      <c r="J2220">
        <f>0.00001*Table13[[#This Row],[budget]]</f>
        <v>120.00000000000001</v>
      </c>
      <c r="K2220" s="1">
        <f>0</f>
        <v>0</v>
      </c>
    </row>
    <row r="2221" spans="1:11" x14ac:dyDescent="0.35">
      <c r="A2221">
        <v>1506998</v>
      </c>
      <c r="B2221" t="s">
        <v>12940</v>
      </c>
      <c r="C2221">
        <v>8014</v>
      </c>
      <c r="D2221">
        <v>50</v>
      </c>
      <c r="E2221" t="s">
        <v>37</v>
      </c>
      <c r="F2221">
        <v>12000000</v>
      </c>
      <c r="G2221">
        <v>6.3</v>
      </c>
      <c r="H2221">
        <f>Table13[[#This Row],[budget]]-Table13[[#This Row],[gross]]</f>
        <v>10493002</v>
      </c>
      <c r="I2221">
        <v>314</v>
      </c>
      <c r="J2221">
        <f>0.00001*Table13[[#This Row],[budget]]</f>
        <v>120.00000000000001</v>
      </c>
      <c r="K2221" s="1">
        <f>0</f>
        <v>0</v>
      </c>
    </row>
    <row r="2222" spans="1:11" x14ac:dyDescent="0.35">
      <c r="A2222">
        <v>13903262</v>
      </c>
      <c r="B2222" t="s">
        <v>13092</v>
      </c>
      <c r="C2222">
        <v>14656</v>
      </c>
      <c r="D2222">
        <v>90</v>
      </c>
      <c r="E2222" t="s">
        <v>37</v>
      </c>
      <c r="F2222">
        <v>11000000</v>
      </c>
      <c r="G2222">
        <v>6.3</v>
      </c>
      <c r="H2222">
        <f>Table13[[#This Row],[budget]]-Table13[[#This Row],[gross]]</f>
        <v>-2903262</v>
      </c>
      <c r="I2222">
        <v>0</v>
      </c>
      <c r="J2222">
        <f>0.00001*Table13[[#This Row],[budget]]</f>
        <v>110.00000000000001</v>
      </c>
      <c r="K2222" s="1">
        <f>0</f>
        <v>0</v>
      </c>
    </row>
    <row r="2223" spans="1:11" x14ac:dyDescent="0.35">
      <c r="A2223">
        <v>33583175</v>
      </c>
      <c r="B2223" t="s">
        <v>13301</v>
      </c>
      <c r="C2223">
        <v>104089</v>
      </c>
      <c r="D2223">
        <v>319</v>
      </c>
      <c r="E2223" t="s">
        <v>37</v>
      </c>
      <c r="F2223">
        <v>10000000</v>
      </c>
      <c r="G2223">
        <v>6.3</v>
      </c>
      <c r="H2223">
        <f>Table13[[#This Row],[budget]]-Table13[[#This Row],[gross]]</f>
        <v>-23583175</v>
      </c>
      <c r="I2223">
        <v>16000</v>
      </c>
      <c r="J2223">
        <f>0.00001*Table13[[#This Row],[budget]]</f>
        <v>100.00000000000001</v>
      </c>
      <c r="K2223" s="1">
        <f>0</f>
        <v>0</v>
      </c>
    </row>
    <row r="2224" spans="1:11" x14ac:dyDescent="0.35">
      <c r="A2224">
        <v>9801782</v>
      </c>
      <c r="B2224" t="s">
        <v>13485</v>
      </c>
      <c r="C2224">
        <v>39331</v>
      </c>
      <c r="D2224">
        <v>481</v>
      </c>
      <c r="E2224" t="s">
        <v>37</v>
      </c>
      <c r="F2224">
        <v>10000000</v>
      </c>
      <c r="G2224">
        <v>6.3</v>
      </c>
      <c r="H2224">
        <f>Table13[[#This Row],[budget]]-Table13[[#This Row],[gross]]</f>
        <v>198218</v>
      </c>
      <c r="I2224">
        <v>0</v>
      </c>
      <c r="J2224">
        <f>0.00001*Table13[[#This Row],[budget]]</f>
        <v>100.00000000000001</v>
      </c>
      <c r="K2224" s="1">
        <f>0</f>
        <v>0</v>
      </c>
    </row>
    <row r="2225" spans="1:11" x14ac:dyDescent="0.35">
      <c r="A2225">
        <v>7574066</v>
      </c>
      <c r="B2225" t="s">
        <v>13621</v>
      </c>
      <c r="C2225">
        <v>30325</v>
      </c>
      <c r="D2225">
        <v>96</v>
      </c>
      <c r="E2225" t="s">
        <v>37</v>
      </c>
      <c r="F2225">
        <v>10000000</v>
      </c>
      <c r="G2225">
        <v>6.3</v>
      </c>
      <c r="H2225">
        <f>Table13[[#This Row],[budget]]-Table13[[#This Row],[gross]]</f>
        <v>2425934</v>
      </c>
      <c r="I2225">
        <v>0</v>
      </c>
      <c r="J2225">
        <f>0.00001*Table13[[#This Row],[budget]]</f>
        <v>100.00000000000001</v>
      </c>
      <c r="K2225" s="1">
        <f>0</f>
        <v>0</v>
      </c>
    </row>
    <row r="2226" spans="1:11" x14ac:dyDescent="0.35">
      <c r="A2226">
        <v>131617</v>
      </c>
      <c r="B2226" t="s">
        <v>13713</v>
      </c>
      <c r="C2226">
        <v>9971</v>
      </c>
      <c r="D2226">
        <v>119</v>
      </c>
      <c r="E2226" t="s">
        <v>37</v>
      </c>
      <c r="F2226">
        <v>10000000</v>
      </c>
      <c r="G2226">
        <v>6.3</v>
      </c>
      <c r="H2226">
        <f>Table13[[#This Row],[budget]]-Table13[[#This Row],[gross]]</f>
        <v>9868383</v>
      </c>
      <c r="I2226">
        <v>661</v>
      </c>
      <c r="J2226">
        <f>0.00001*Table13[[#This Row],[budget]]</f>
        <v>100.00000000000001</v>
      </c>
      <c r="K2226" s="1">
        <f>0</f>
        <v>0</v>
      </c>
    </row>
    <row r="2227" spans="1:11" x14ac:dyDescent="0.35">
      <c r="A2227">
        <v>10269307</v>
      </c>
      <c r="B2227" t="s">
        <v>14111</v>
      </c>
      <c r="C2227">
        <v>53251</v>
      </c>
      <c r="D2227">
        <v>188</v>
      </c>
      <c r="E2227" t="s">
        <v>37</v>
      </c>
      <c r="F2227">
        <v>8000000</v>
      </c>
      <c r="G2227">
        <v>6.3</v>
      </c>
      <c r="H2227">
        <f>Table13[[#This Row],[budget]]-Table13[[#This Row],[gross]]</f>
        <v>-2269307</v>
      </c>
      <c r="I2227">
        <v>0</v>
      </c>
      <c r="J2227">
        <f>0.00001*Table13[[#This Row],[budget]]</f>
        <v>80</v>
      </c>
      <c r="K2227" s="1">
        <f>0</f>
        <v>0</v>
      </c>
    </row>
    <row r="2228" spans="1:11" x14ac:dyDescent="0.35">
      <c r="A2228">
        <v>197148</v>
      </c>
      <c r="B2228" t="s">
        <v>14301</v>
      </c>
      <c r="C2228">
        <v>18109</v>
      </c>
      <c r="D2228">
        <v>150</v>
      </c>
      <c r="E2228" t="s">
        <v>37</v>
      </c>
      <c r="F2228">
        <v>7500000</v>
      </c>
      <c r="G2228">
        <v>6.3</v>
      </c>
      <c r="H2228">
        <f>Table13[[#This Row],[budget]]-Table13[[#This Row],[gross]]</f>
        <v>7302852</v>
      </c>
      <c r="I2228">
        <v>0</v>
      </c>
      <c r="J2228">
        <f>0.00001*Table13[[#This Row],[budget]]</f>
        <v>75</v>
      </c>
      <c r="K2228" s="1">
        <f>0</f>
        <v>0</v>
      </c>
    </row>
    <row r="2229" spans="1:11" x14ac:dyDescent="0.35">
      <c r="A2229">
        <v>7455447</v>
      </c>
      <c r="B2229" t="s">
        <v>14485</v>
      </c>
      <c r="C2229">
        <v>29967</v>
      </c>
      <c r="D2229">
        <v>126</v>
      </c>
      <c r="E2229" t="s">
        <v>37</v>
      </c>
      <c r="F2229">
        <v>7000000</v>
      </c>
      <c r="G2229">
        <v>6.3</v>
      </c>
      <c r="H2229">
        <f>Table13[[#This Row],[budget]]-Table13[[#This Row],[gross]]</f>
        <v>-455447</v>
      </c>
      <c r="I2229">
        <v>0</v>
      </c>
      <c r="J2229">
        <f>0.00001*Table13[[#This Row],[budget]]</f>
        <v>70</v>
      </c>
      <c r="K2229" s="1">
        <f>0</f>
        <v>0</v>
      </c>
    </row>
    <row r="2230" spans="1:11" x14ac:dyDescent="0.35">
      <c r="A2230">
        <v>2148212</v>
      </c>
      <c r="B2230" t="s">
        <v>14491</v>
      </c>
      <c r="C2230">
        <v>781</v>
      </c>
      <c r="D2230">
        <v>20</v>
      </c>
      <c r="E2230" t="s">
        <v>37</v>
      </c>
      <c r="F2230">
        <v>7000000</v>
      </c>
      <c r="G2230">
        <v>6.3</v>
      </c>
      <c r="H2230">
        <f>Table13[[#This Row],[budget]]-Table13[[#This Row],[gross]]</f>
        <v>4851788</v>
      </c>
      <c r="I2230">
        <v>157</v>
      </c>
      <c r="J2230">
        <f>0.00001*Table13[[#This Row],[budget]]</f>
        <v>70</v>
      </c>
      <c r="K2230" s="1">
        <f>0</f>
        <v>0</v>
      </c>
    </row>
    <row r="2231" spans="1:11" x14ac:dyDescent="0.35">
      <c r="A2231">
        <v>1000000</v>
      </c>
      <c r="B2231" t="s">
        <v>14515</v>
      </c>
      <c r="C2231">
        <v>2215</v>
      </c>
      <c r="D2231">
        <v>26</v>
      </c>
      <c r="E2231" t="s">
        <v>37</v>
      </c>
      <c r="F2231">
        <v>9000000</v>
      </c>
      <c r="G2231">
        <v>6.3</v>
      </c>
      <c r="H2231">
        <f>Table13[[#This Row],[budget]]-Table13[[#This Row],[gross]]</f>
        <v>8000000</v>
      </c>
      <c r="I2231">
        <v>122</v>
      </c>
      <c r="J2231">
        <f>0.00001*Table13[[#This Row],[budget]]</f>
        <v>90.000000000000014</v>
      </c>
      <c r="K2231" s="1">
        <f>0</f>
        <v>0</v>
      </c>
    </row>
    <row r="2232" spans="1:11" x14ac:dyDescent="0.35">
      <c r="A2232">
        <v>1768416</v>
      </c>
      <c r="B2232" t="s">
        <v>14524</v>
      </c>
      <c r="C2232">
        <v>35848</v>
      </c>
      <c r="D2232">
        <v>198</v>
      </c>
      <c r="E2232" t="s">
        <v>37</v>
      </c>
      <c r="F2232">
        <v>7000000</v>
      </c>
      <c r="G2232">
        <v>6.3</v>
      </c>
      <c r="H2232">
        <f>Table13[[#This Row],[budget]]-Table13[[#This Row],[gross]]</f>
        <v>5231584</v>
      </c>
      <c r="I2232">
        <v>0</v>
      </c>
      <c r="J2232">
        <f>0.00001*Table13[[#This Row],[budget]]</f>
        <v>70</v>
      </c>
      <c r="K2232" s="1">
        <f>0</f>
        <v>0</v>
      </c>
    </row>
    <row r="2233" spans="1:11" x14ac:dyDescent="0.35">
      <c r="A2233">
        <v>110029</v>
      </c>
      <c r="B2233" t="s">
        <v>14604</v>
      </c>
      <c r="C2233">
        <v>1388</v>
      </c>
      <c r="D2233">
        <v>31</v>
      </c>
      <c r="E2233" t="s">
        <v>37</v>
      </c>
      <c r="F2233">
        <v>6500000</v>
      </c>
      <c r="G2233">
        <v>6.3</v>
      </c>
      <c r="H2233">
        <f>Table13[[#This Row],[budget]]-Table13[[#This Row],[gross]]</f>
        <v>6389971</v>
      </c>
      <c r="I2233">
        <v>479</v>
      </c>
      <c r="J2233">
        <f>0.00001*Table13[[#This Row],[budget]]</f>
        <v>65</v>
      </c>
      <c r="K2233" s="1">
        <f>0</f>
        <v>0</v>
      </c>
    </row>
    <row r="2234" spans="1:11" x14ac:dyDescent="0.35">
      <c r="A2234">
        <v>27457409</v>
      </c>
      <c r="B2234" t="s">
        <v>14736</v>
      </c>
      <c r="C2234">
        <v>3198</v>
      </c>
      <c r="D2234">
        <v>43</v>
      </c>
      <c r="E2234" t="s">
        <v>37</v>
      </c>
      <c r="F2234">
        <v>6000000</v>
      </c>
      <c r="G2234">
        <v>6.3</v>
      </c>
      <c r="H2234">
        <f>Table13[[#This Row],[budget]]-Table13[[#This Row],[gross]]</f>
        <v>-21457409</v>
      </c>
      <c r="I2234">
        <v>478</v>
      </c>
      <c r="J2234">
        <f>0.00001*Table13[[#This Row],[budget]]</f>
        <v>60.000000000000007</v>
      </c>
      <c r="K2234" s="1">
        <f>0</f>
        <v>0</v>
      </c>
    </row>
    <row r="2235" spans="1:11" x14ac:dyDescent="0.35">
      <c r="A2235">
        <v>65804</v>
      </c>
      <c r="B2235" t="s">
        <v>14915</v>
      </c>
      <c r="C2235">
        <v>32512</v>
      </c>
      <c r="D2235">
        <v>86</v>
      </c>
      <c r="E2235" t="s">
        <v>37</v>
      </c>
      <c r="F2235">
        <v>12000000</v>
      </c>
      <c r="G2235">
        <v>6.3</v>
      </c>
      <c r="H2235">
        <f>Table13[[#This Row],[budget]]-Table13[[#This Row],[gross]]</f>
        <v>11934196</v>
      </c>
      <c r="I2235">
        <v>0</v>
      </c>
      <c r="J2235">
        <f>0.00001*Table13[[#This Row],[budget]]</f>
        <v>120.00000000000001</v>
      </c>
      <c r="K2235" s="1">
        <f>0</f>
        <v>0</v>
      </c>
    </row>
    <row r="2236" spans="1:11" x14ac:dyDescent="0.35">
      <c r="A2236">
        <v>12200000</v>
      </c>
      <c r="B2236" t="s">
        <v>15238</v>
      </c>
      <c r="C2236">
        <v>7973</v>
      </c>
      <c r="D2236">
        <v>65</v>
      </c>
      <c r="E2236" t="s">
        <v>37</v>
      </c>
      <c r="F2236">
        <v>5000000</v>
      </c>
      <c r="G2236">
        <v>6.3</v>
      </c>
      <c r="H2236">
        <f>Table13[[#This Row],[budget]]-Table13[[#This Row],[gross]]</f>
        <v>-7200000</v>
      </c>
      <c r="I2236">
        <v>0</v>
      </c>
      <c r="J2236">
        <f>0.00001*Table13[[#This Row],[budget]]</f>
        <v>50.000000000000007</v>
      </c>
      <c r="K2236" s="1">
        <f>0</f>
        <v>0</v>
      </c>
    </row>
    <row r="2237" spans="1:11" x14ac:dyDescent="0.35">
      <c r="A2237">
        <v>296665</v>
      </c>
      <c r="B2237" t="s">
        <v>15349</v>
      </c>
      <c r="C2237">
        <v>12675</v>
      </c>
      <c r="D2237">
        <v>158</v>
      </c>
      <c r="E2237" t="s">
        <v>37</v>
      </c>
      <c r="F2237">
        <v>5000000</v>
      </c>
      <c r="G2237">
        <v>6.3</v>
      </c>
      <c r="H2237">
        <f>Table13[[#This Row],[budget]]-Table13[[#This Row],[gross]]</f>
        <v>4703335</v>
      </c>
      <c r="I2237">
        <v>0</v>
      </c>
      <c r="J2237">
        <f>0.00001*Table13[[#This Row],[budget]]</f>
        <v>50.000000000000007</v>
      </c>
      <c r="K2237" s="1">
        <f>0</f>
        <v>0</v>
      </c>
    </row>
    <row r="2238" spans="1:11" x14ac:dyDescent="0.35">
      <c r="A2238">
        <v>265107</v>
      </c>
      <c r="B2238" t="s">
        <v>15691</v>
      </c>
      <c r="C2238">
        <v>4617</v>
      </c>
      <c r="D2238">
        <v>93</v>
      </c>
      <c r="E2238" t="s">
        <v>37</v>
      </c>
      <c r="F2238">
        <v>1500000</v>
      </c>
      <c r="G2238">
        <v>6.3</v>
      </c>
      <c r="H2238">
        <f>Table13[[#This Row],[budget]]-Table13[[#This Row],[gross]]</f>
        <v>1234893</v>
      </c>
      <c r="I2238">
        <v>614</v>
      </c>
      <c r="J2238">
        <f>0.00001*Table13[[#This Row],[budget]]</f>
        <v>15.000000000000002</v>
      </c>
      <c r="K2238" s="1">
        <f>0</f>
        <v>0</v>
      </c>
    </row>
    <row r="2239" spans="1:11" x14ac:dyDescent="0.35">
      <c r="A2239">
        <v>185577</v>
      </c>
      <c r="B2239" t="s">
        <v>15695</v>
      </c>
      <c r="C2239">
        <v>2133</v>
      </c>
      <c r="D2239">
        <v>31</v>
      </c>
      <c r="E2239" t="s">
        <v>37</v>
      </c>
      <c r="F2239">
        <v>4000000</v>
      </c>
      <c r="G2239">
        <v>6.3</v>
      </c>
      <c r="H2239">
        <f>Table13[[#This Row],[budget]]-Table13[[#This Row],[gross]]</f>
        <v>3814423</v>
      </c>
      <c r="I2239">
        <v>182</v>
      </c>
      <c r="J2239">
        <f>0.00001*Table13[[#This Row],[budget]]</f>
        <v>40</v>
      </c>
      <c r="K2239" s="1">
        <f>0</f>
        <v>0</v>
      </c>
    </row>
    <row r="2240" spans="1:11" hidden="1" x14ac:dyDescent="0.35">
      <c r="A2240">
        <v>5701643</v>
      </c>
      <c r="B2240" t="s">
        <v>10990</v>
      </c>
      <c r="C2240">
        <v>37635</v>
      </c>
      <c r="D2240">
        <v>165</v>
      </c>
      <c r="E2240" t="s">
        <v>10994</v>
      </c>
      <c r="F2240">
        <v>20000000</v>
      </c>
      <c r="G2240">
        <v>7.3</v>
      </c>
      <c r="H2240">
        <f>Table13[[#This Row],[budget]]-Table13[[#This Row],[gross]]</f>
        <v>14298357</v>
      </c>
      <c r="I2240">
        <v>0</v>
      </c>
      <c r="J2240">
        <f>0.00001*Table13[[#This Row],[budget]]</f>
        <v>200.00000000000003</v>
      </c>
      <c r="K2240" s="1">
        <f>0</f>
        <v>0</v>
      </c>
    </row>
    <row r="2241" spans="1:11" x14ac:dyDescent="0.35">
      <c r="A2241">
        <v>75078</v>
      </c>
      <c r="B2241" t="s">
        <v>15704</v>
      </c>
      <c r="C2241">
        <v>1398</v>
      </c>
      <c r="D2241">
        <v>26</v>
      </c>
      <c r="E2241" t="s">
        <v>37</v>
      </c>
      <c r="F2241">
        <v>14000000</v>
      </c>
      <c r="G2241">
        <v>6.3</v>
      </c>
      <c r="H2241">
        <f>Table13[[#This Row],[budget]]-Table13[[#This Row],[gross]]</f>
        <v>13924922</v>
      </c>
      <c r="I2241">
        <v>132</v>
      </c>
      <c r="J2241">
        <f>0.00001*Table13[[#This Row],[budget]]</f>
        <v>140</v>
      </c>
      <c r="K2241" s="1">
        <f>0</f>
        <v>0</v>
      </c>
    </row>
    <row r="2242" spans="1:11" x14ac:dyDescent="0.35">
      <c r="A2242">
        <v>2848578</v>
      </c>
      <c r="B2242" t="s">
        <v>16100</v>
      </c>
      <c r="C2242">
        <v>3942</v>
      </c>
      <c r="D2242">
        <v>65</v>
      </c>
      <c r="E2242" t="s">
        <v>37</v>
      </c>
      <c r="F2242">
        <v>3500000</v>
      </c>
      <c r="G2242">
        <v>6.3</v>
      </c>
      <c r="H2242">
        <f>Table13[[#This Row],[budget]]-Table13[[#This Row],[gross]]</f>
        <v>651422</v>
      </c>
      <c r="I2242">
        <v>0</v>
      </c>
      <c r="J2242">
        <f>0.00001*Table13[[#This Row],[budget]]</f>
        <v>35</v>
      </c>
      <c r="K2242" s="1">
        <f>0</f>
        <v>0</v>
      </c>
    </row>
    <row r="2243" spans="1:11" x14ac:dyDescent="0.35">
      <c r="A2243">
        <v>92401</v>
      </c>
      <c r="B2243" t="s">
        <v>16718</v>
      </c>
      <c r="C2243">
        <v>56402</v>
      </c>
      <c r="D2243">
        <v>209</v>
      </c>
      <c r="E2243" t="s">
        <v>37</v>
      </c>
      <c r="F2243">
        <v>2000000</v>
      </c>
      <c r="G2243">
        <v>6.3</v>
      </c>
      <c r="H2243">
        <f>Table13[[#This Row],[budget]]-Table13[[#This Row],[gross]]</f>
        <v>1907599</v>
      </c>
      <c r="I2243">
        <v>17000</v>
      </c>
      <c r="J2243">
        <f>0.00001*Table13[[#This Row],[budget]]</f>
        <v>20</v>
      </c>
      <c r="K2243" s="1">
        <f>0</f>
        <v>0</v>
      </c>
    </row>
    <row r="2244" spans="1:11" x14ac:dyDescent="0.35">
      <c r="A2244">
        <v>1943649</v>
      </c>
      <c r="B2244" t="s">
        <v>16724</v>
      </c>
      <c r="C2244">
        <v>8697</v>
      </c>
      <c r="D2244">
        <v>122</v>
      </c>
      <c r="E2244" t="s">
        <v>37</v>
      </c>
      <c r="F2244">
        <v>1700000</v>
      </c>
      <c r="G2244">
        <v>6.3</v>
      </c>
      <c r="H2244">
        <f>Table13[[#This Row],[budget]]-Table13[[#This Row],[gross]]</f>
        <v>-243649</v>
      </c>
      <c r="I2244">
        <v>374</v>
      </c>
      <c r="J2244">
        <f>0.00001*Table13[[#This Row],[budget]]</f>
        <v>17</v>
      </c>
      <c r="K2244" s="1">
        <f>0</f>
        <v>0</v>
      </c>
    </row>
    <row r="2245" spans="1:11" x14ac:dyDescent="0.35">
      <c r="A2245">
        <v>173066</v>
      </c>
      <c r="B2245" t="s">
        <v>16833</v>
      </c>
      <c r="C2245">
        <v>21379</v>
      </c>
      <c r="D2245">
        <v>88</v>
      </c>
      <c r="E2245" t="s">
        <v>37</v>
      </c>
      <c r="F2245">
        <v>1500000</v>
      </c>
      <c r="G2245">
        <v>6.3</v>
      </c>
      <c r="H2245">
        <f>Table13[[#This Row],[budget]]-Table13[[#This Row],[gross]]</f>
        <v>1326934</v>
      </c>
      <c r="I2245">
        <v>0</v>
      </c>
      <c r="J2245">
        <f>0.00001*Table13[[#This Row],[budget]]</f>
        <v>15.000000000000002</v>
      </c>
      <c r="K2245" s="1">
        <f>0</f>
        <v>0</v>
      </c>
    </row>
    <row r="2246" spans="1:11" x14ac:dyDescent="0.35">
      <c r="A2246">
        <v>26297</v>
      </c>
      <c r="B2246" t="s">
        <v>17389</v>
      </c>
      <c r="C2246">
        <v>25750</v>
      </c>
      <c r="D2246">
        <v>209</v>
      </c>
      <c r="E2246" t="s">
        <v>37</v>
      </c>
      <c r="F2246">
        <v>500000</v>
      </c>
      <c r="G2246">
        <v>6.3</v>
      </c>
      <c r="H2246">
        <f>Table13[[#This Row],[budget]]-Table13[[#This Row],[gross]]</f>
        <v>473703</v>
      </c>
      <c r="I2246">
        <v>0</v>
      </c>
      <c r="J2246">
        <f>0.00001*Table13[[#This Row],[budget]]</f>
        <v>5</v>
      </c>
      <c r="K2246" s="1">
        <f>0</f>
        <v>0</v>
      </c>
    </row>
    <row r="2247" spans="1:11" hidden="1" x14ac:dyDescent="0.35">
      <c r="A2247">
        <v>2222647</v>
      </c>
      <c r="B2247" t="s">
        <v>11028</v>
      </c>
      <c r="C2247">
        <v>52958</v>
      </c>
      <c r="D2247">
        <v>193</v>
      </c>
      <c r="E2247" t="s">
        <v>8230</v>
      </c>
      <c r="F2247">
        <v>12000000</v>
      </c>
      <c r="G2247">
        <v>7.8</v>
      </c>
      <c r="H2247">
        <f>Table13[[#This Row],[budget]]-Table13[[#This Row],[gross]]</f>
        <v>9777353</v>
      </c>
      <c r="I2247">
        <v>0</v>
      </c>
      <c r="J2247">
        <f>0.00001*Table13[[#This Row],[budget]]</f>
        <v>120.00000000000001</v>
      </c>
      <c r="K2247" s="1">
        <f>0</f>
        <v>0</v>
      </c>
    </row>
    <row r="2248" spans="1:11" x14ac:dyDescent="0.35">
      <c r="A2248">
        <v>107917283</v>
      </c>
      <c r="B2248" t="s">
        <v>17647</v>
      </c>
      <c r="C2248">
        <v>184824</v>
      </c>
      <c r="D2248">
        <v>1189</v>
      </c>
      <c r="E2248" t="s">
        <v>37</v>
      </c>
      <c r="F2248">
        <v>15000</v>
      </c>
      <c r="G2248">
        <v>6.3</v>
      </c>
      <c r="H2248">
        <f>Table13[[#This Row],[budget]]-Table13[[#This Row],[gross]]</f>
        <v>-107902283</v>
      </c>
      <c r="I2248">
        <v>12000</v>
      </c>
      <c r="J2248">
        <f>0.00001*Table13[[#This Row],[budget]]</f>
        <v>0.15000000000000002</v>
      </c>
      <c r="K2248" s="1">
        <f>0</f>
        <v>0</v>
      </c>
    </row>
    <row r="2249" spans="1:11" x14ac:dyDescent="0.35">
      <c r="A2249">
        <v>2808000</v>
      </c>
      <c r="B2249" t="s">
        <v>17681</v>
      </c>
      <c r="C2249">
        <v>4546</v>
      </c>
      <c r="D2249">
        <v>71</v>
      </c>
      <c r="E2249" t="s">
        <v>37</v>
      </c>
      <c r="F2249">
        <v>379000</v>
      </c>
      <c r="G2249">
        <v>6.3</v>
      </c>
      <c r="H2249">
        <f>Table13[[#This Row],[budget]]-Table13[[#This Row],[gross]]</f>
        <v>-2429000</v>
      </c>
      <c r="I2249">
        <v>167</v>
      </c>
      <c r="J2249">
        <f>0.00001*Table13[[#This Row],[budget]]</f>
        <v>3.7900000000000005</v>
      </c>
      <c r="K2249" s="1">
        <f>0</f>
        <v>0</v>
      </c>
    </row>
    <row r="2250" spans="1:11" x14ac:dyDescent="0.35">
      <c r="A2250">
        <v>2882062</v>
      </c>
      <c r="B2250" t="s">
        <v>17884</v>
      </c>
      <c r="C2250">
        <v>5178</v>
      </c>
      <c r="D2250">
        <v>101</v>
      </c>
      <c r="E2250" t="s">
        <v>37</v>
      </c>
      <c r="F2250">
        <v>150000</v>
      </c>
      <c r="G2250">
        <v>6.3</v>
      </c>
      <c r="H2250">
        <f>Table13[[#This Row],[budget]]-Table13[[#This Row],[gross]]</f>
        <v>-2732062</v>
      </c>
      <c r="I2250">
        <v>132</v>
      </c>
      <c r="J2250">
        <f>0.00001*Table13[[#This Row],[budget]]</f>
        <v>1.5000000000000002</v>
      </c>
      <c r="K2250" s="1">
        <f>0</f>
        <v>0</v>
      </c>
    </row>
    <row r="2251" spans="1:11" x14ac:dyDescent="0.35">
      <c r="A2251">
        <v>389804</v>
      </c>
      <c r="B2251" t="s">
        <v>17982</v>
      </c>
      <c r="C2251">
        <v>11816</v>
      </c>
      <c r="D2251">
        <v>35</v>
      </c>
      <c r="E2251" t="s">
        <v>37</v>
      </c>
      <c r="F2251">
        <v>65000</v>
      </c>
      <c r="G2251">
        <v>6.3</v>
      </c>
      <c r="H2251">
        <f>Table13[[#This Row],[budget]]-Table13[[#This Row],[gross]]</f>
        <v>-324804</v>
      </c>
      <c r="I2251">
        <v>0</v>
      </c>
      <c r="J2251">
        <f>0.00001*Table13[[#This Row],[budget]]</f>
        <v>0.65</v>
      </c>
      <c r="K2251" s="1">
        <f>0</f>
        <v>0</v>
      </c>
    </row>
    <row r="2252" spans="1:11" x14ac:dyDescent="0.35">
      <c r="A2252">
        <v>336530303</v>
      </c>
      <c r="B2252" t="s">
        <v>78</v>
      </c>
      <c r="C2252">
        <v>383056</v>
      </c>
      <c r="D2252">
        <v>1902</v>
      </c>
      <c r="E2252" t="s">
        <v>37</v>
      </c>
      <c r="F2252">
        <v>258000000</v>
      </c>
      <c r="G2252">
        <v>6.2</v>
      </c>
      <c r="H2252">
        <f>Table13[[#This Row],[budget]]-Table13[[#This Row],[gross]]</f>
        <v>-78530303</v>
      </c>
      <c r="I2252">
        <v>0</v>
      </c>
      <c r="J2252">
        <f>0.00001*Table13[[#This Row],[budget]]</f>
        <v>2580</v>
      </c>
      <c r="K2252" s="1">
        <f>0</f>
        <v>0</v>
      </c>
    </row>
    <row r="2253" spans="1:11" x14ac:dyDescent="0.35">
      <c r="A2253">
        <v>317011114</v>
      </c>
      <c r="B2253" t="s">
        <v>387</v>
      </c>
      <c r="C2253">
        <v>333847</v>
      </c>
      <c r="D2253">
        <v>2054</v>
      </c>
      <c r="E2253" t="s">
        <v>37</v>
      </c>
      <c r="F2253">
        <v>185000000</v>
      </c>
      <c r="G2253">
        <v>6.2</v>
      </c>
      <c r="H2253">
        <f>Table13[[#This Row],[budget]]-Table13[[#This Row],[gross]]</f>
        <v>-132011114</v>
      </c>
      <c r="I2253">
        <v>5000</v>
      </c>
      <c r="J2253">
        <f>0.00001*Table13[[#This Row],[budget]]</f>
        <v>1850.0000000000002</v>
      </c>
      <c r="K2253" s="1">
        <f>0</f>
        <v>0</v>
      </c>
    </row>
    <row r="2254" spans="1:11" x14ac:dyDescent="0.35">
      <c r="A2254">
        <v>140080850</v>
      </c>
      <c r="B2254" t="s">
        <v>414</v>
      </c>
      <c r="C2254">
        <v>121084</v>
      </c>
      <c r="D2254">
        <v>221</v>
      </c>
      <c r="E2254" t="s">
        <v>37</v>
      </c>
      <c r="F2254">
        <v>140000000</v>
      </c>
      <c r="G2254">
        <v>6.2</v>
      </c>
      <c r="H2254">
        <f>Table13[[#This Row],[budget]]-Table13[[#This Row],[gross]]</f>
        <v>-80850</v>
      </c>
      <c r="I2254">
        <v>0</v>
      </c>
      <c r="J2254">
        <f>0.00001*Table13[[#This Row],[budget]]</f>
        <v>1400.0000000000002</v>
      </c>
      <c r="K2254" s="1">
        <f>0</f>
        <v>0</v>
      </c>
    </row>
    <row r="2255" spans="1:11" x14ac:dyDescent="0.35">
      <c r="A2255">
        <v>79711678</v>
      </c>
      <c r="B2255" t="s">
        <v>856</v>
      </c>
      <c r="C2255">
        <v>199039</v>
      </c>
      <c r="D2255">
        <v>479</v>
      </c>
      <c r="E2255" t="s">
        <v>37</v>
      </c>
      <c r="F2255">
        <v>100000000</v>
      </c>
      <c r="G2255">
        <v>6.2</v>
      </c>
      <c r="H2255">
        <f>Table13[[#This Row],[budget]]-Table13[[#This Row],[gross]]</f>
        <v>20288322</v>
      </c>
      <c r="I2255">
        <v>82000</v>
      </c>
      <c r="J2255">
        <f>0.00001*Table13[[#This Row],[budget]]</f>
        <v>1000.0000000000001</v>
      </c>
      <c r="K2255" s="1">
        <f>0</f>
        <v>0</v>
      </c>
    </row>
    <row r="2256" spans="1:11" x14ac:dyDescent="0.35">
      <c r="A2256">
        <v>126597121</v>
      </c>
      <c r="B2256" t="s">
        <v>876</v>
      </c>
      <c r="C2256">
        <v>105902</v>
      </c>
      <c r="D2256">
        <v>206</v>
      </c>
      <c r="E2256" t="s">
        <v>37</v>
      </c>
      <c r="F2256">
        <v>150000000</v>
      </c>
      <c r="G2256">
        <v>6.2</v>
      </c>
      <c r="H2256">
        <f>Table13[[#This Row],[budget]]-Table13[[#This Row],[gross]]</f>
        <v>23402879</v>
      </c>
      <c r="I2256">
        <v>0</v>
      </c>
      <c r="J2256">
        <f>0.00001*Table13[[#This Row],[budget]]</f>
        <v>1500.0000000000002</v>
      </c>
      <c r="K2256" s="1">
        <f>0</f>
        <v>0</v>
      </c>
    </row>
    <row r="2257" spans="1:11" x14ac:dyDescent="0.35">
      <c r="A2257">
        <v>113733726</v>
      </c>
      <c r="B2257" t="s">
        <v>1207</v>
      </c>
      <c r="C2257">
        <v>67223</v>
      </c>
      <c r="D2257">
        <v>126</v>
      </c>
      <c r="E2257" t="s">
        <v>37</v>
      </c>
      <c r="F2257">
        <v>127000000</v>
      </c>
      <c r="G2257">
        <v>6.2</v>
      </c>
      <c r="H2257">
        <f>Table13[[#This Row],[budget]]-Table13[[#This Row],[gross]]</f>
        <v>13266274</v>
      </c>
      <c r="I2257">
        <v>11000</v>
      </c>
      <c r="J2257">
        <f>0.00001*Table13[[#This Row],[budget]]</f>
        <v>1270</v>
      </c>
      <c r="K2257" s="1">
        <f>0</f>
        <v>0</v>
      </c>
    </row>
    <row r="2258" spans="1:11" x14ac:dyDescent="0.35">
      <c r="A2258">
        <v>58607007</v>
      </c>
      <c r="B2258" t="s">
        <v>1362</v>
      </c>
      <c r="C2258">
        <v>182899</v>
      </c>
      <c r="D2258">
        <v>630</v>
      </c>
      <c r="E2258" t="s">
        <v>37</v>
      </c>
      <c r="F2258">
        <v>100000000</v>
      </c>
      <c r="G2258">
        <v>6.2</v>
      </c>
      <c r="H2258">
        <f>Table13[[#This Row],[budget]]-Table13[[#This Row],[gross]]</f>
        <v>41392993</v>
      </c>
      <c r="I2258">
        <v>60000</v>
      </c>
      <c r="J2258">
        <f>0.00001*Table13[[#This Row],[budget]]</f>
        <v>1000.0000000000001</v>
      </c>
      <c r="K2258" s="1">
        <f>0</f>
        <v>0</v>
      </c>
    </row>
    <row r="2259" spans="1:11" x14ac:dyDescent="0.35">
      <c r="A2259">
        <v>106369117</v>
      </c>
      <c r="B2259" t="s">
        <v>1513</v>
      </c>
      <c r="C2259">
        <v>225273</v>
      </c>
      <c r="D2259">
        <v>523</v>
      </c>
      <c r="E2259" t="s">
        <v>37</v>
      </c>
      <c r="F2259">
        <v>110000000</v>
      </c>
      <c r="G2259">
        <v>6.2</v>
      </c>
      <c r="H2259">
        <f>Table13[[#This Row],[budget]]-Table13[[#This Row],[gross]]</f>
        <v>3630883</v>
      </c>
      <c r="I2259">
        <v>71000</v>
      </c>
      <c r="J2259">
        <f>0.00001*Table13[[#This Row],[budget]]</f>
        <v>1100</v>
      </c>
      <c r="K2259" s="1">
        <f>0</f>
        <v>0</v>
      </c>
    </row>
    <row r="2260" spans="1:11" x14ac:dyDescent="0.35">
      <c r="A2260">
        <v>86897182</v>
      </c>
      <c r="B2260" t="s">
        <v>1904</v>
      </c>
      <c r="C2260">
        <v>106790</v>
      </c>
      <c r="D2260">
        <v>177</v>
      </c>
      <c r="E2260" t="s">
        <v>37</v>
      </c>
      <c r="F2260">
        <v>95000000</v>
      </c>
      <c r="G2260">
        <v>6.2</v>
      </c>
      <c r="H2260">
        <f>Table13[[#This Row],[budget]]-Table13[[#This Row],[gross]]</f>
        <v>8102818</v>
      </c>
      <c r="I2260">
        <v>18000</v>
      </c>
      <c r="J2260">
        <f>0.00001*Table13[[#This Row],[budget]]</f>
        <v>950.00000000000011</v>
      </c>
      <c r="K2260" s="1">
        <f>0</f>
        <v>0</v>
      </c>
    </row>
    <row r="2261" spans="1:11" x14ac:dyDescent="0.35">
      <c r="A2261">
        <v>61355436</v>
      </c>
      <c r="B2261" t="s">
        <v>2174</v>
      </c>
      <c r="C2261">
        <v>52136</v>
      </c>
      <c r="D2261">
        <v>184</v>
      </c>
      <c r="E2261" t="s">
        <v>37</v>
      </c>
      <c r="F2261">
        <v>68000000</v>
      </c>
      <c r="G2261">
        <v>6.2</v>
      </c>
      <c r="H2261">
        <f>Table13[[#This Row],[budget]]-Table13[[#This Row],[gross]]</f>
        <v>6644564</v>
      </c>
      <c r="I2261">
        <v>0</v>
      </c>
      <c r="J2261">
        <f>0.00001*Table13[[#This Row],[budget]]</f>
        <v>680</v>
      </c>
      <c r="K2261" s="1">
        <f>0</f>
        <v>0</v>
      </c>
    </row>
    <row r="2262" spans="1:11" x14ac:dyDescent="0.35">
      <c r="A2262">
        <v>78009155</v>
      </c>
      <c r="B2262" t="s">
        <v>2296</v>
      </c>
      <c r="C2262">
        <v>110073</v>
      </c>
      <c r="D2262">
        <v>194</v>
      </c>
      <c r="E2262" t="s">
        <v>37</v>
      </c>
      <c r="F2262">
        <v>75000000</v>
      </c>
      <c r="G2262">
        <v>6.2</v>
      </c>
      <c r="H2262">
        <f>Table13[[#This Row],[budget]]-Table13[[#This Row],[gross]]</f>
        <v>-3009155</v>
      </c>
      <c r="I2262">
        <v>0</v>
      </c>
      <c r="J2262">
        <f>0.00001*Table13[[#This Row],[budget]]</f>
        <v>750.00000000000011</v>
      </c>
      <c r="K2262" s="1">
        <f>0</f>
        <v>0</v>
      </c>
    </row>
    <row r="2263" spans="1:11" x14ac:dyDescent="0.35">
      <c r="A2263">
        <v>84303558</v>
      </c>
      <c r="B2263" t="s">
        <v>2320</v>
      </c>
      <c r="C2263">
        <v>65270</v>
      </c>
      <c r="D2263">
        <v>100</v>
      </c>
      <c r="E2263" t="s">
        <v>37</v>
      </c>
      <c r="F2263">
        <v>85000000</v>
      </c>
      <c r="G2263">
        <v>6.2</v>
      </c>
      <c r="H2263">
        <f>Table13[[#This Row],[budget]]-Table13[[#This Row],[gross]]</f>
        <v>696442</v>
      </c>
      <c r="I2263">
        <v>863</v>
      </c>
      <c r="J2263">
        <f>0.00001*Table13[[#This Row],[budget]]</f>
        <v>850.00000000000011</v>
      </c>
      <c r="K2263" s="1">
        <f>0</f>
        <v>0</v>
      </c>
    </row>
    <row r="2264" spans="1:11" x14ac:dyDescent="0.35">
      <c r="A2264">
        <v>50016394</v>
      </c>
      <c r="B2264" t="s">
        <v>2341</v>
      </c>
      <c r="C2264">
        <v>106528</v>
      </c>
      <c r="D2264">
        <v>257</v>
      </c>
      <c r="E2264" t="s">
        <v>37</v>
      </c>
      <c r="F2264">
        <v>70000000</v>
      </c>
      <c r="G2264">
        <v>6.2</v>
      </c>
      <c r="H2264">
        <f>Table13[[#This Row],[budget]]-Table13[[#This Row],[gross]]</f>
        <v>19983606</v>
      </c>
      <c r="I2264">
        <v>0</v>
      </c>
      <c r="J2264">
        <f>0.00001*Table13[[#This Row],[budget]]</f>
        <v>700.00000000000011</v>
      </c>
      <c r="K2264" s="1">
        <f>0</f>
        <v>0</v>
      </c>
    </row>
    <row r="2265" spans="1:11" x14ac:dyDescent="0.35">
      <c r="A2265">
        <v>65012000</v>
      </c>
      <c r="B2265" t="s">
        <v>3253</v>
      </c>
      <c r="C2265">
        <v>43559</v>
      </c>
      <c r="D2265">
        <v>137</v>
      </c>
      <c r="E2265" t="s">
        <v>37</v>
      </c>
      <c r="F2265">
        <v>70000000</v>
      </c>
      <c r="G2265">
        <v>6.2</v>
      </c>
      <c r="H2265">
        <f>Table13[[#This Row],[budget]]-Table13[[#This Row],[gross]]</f>
        <v>4988000</v>
      </c>
      <c r="I2265">
        <v>0</v>
      </c>
      <c r="J2265">
        <f>0.00001*Table13[[#This Row],[budget]]</f>
        <v>700.00000000000011</v>
      </c>
      <c r="K2265" s="1">
        <f>0</f>
        <v>0</v>
      </c>
    </row>
    <row r="2266" spans="1:11" x14ac:dyDescent="0.35">
      <c r="A2266">
        <v>13596911</v>
      </c>
      <c r="B2266" t="s">
        <v>3358</v>
      </c>
      <c r="C2266">
        <v>25572</v>
      </c>
      <c r="D2266">
        <v>123</v>
      </c>
      <c r="E2266" t="s">
        <v>37</v>
      </c>
      <c r="F2266">
        <v>70000000</v>
      </c>
      <c r="G2266">
        <v>6.2</v>
      </c>
      <c r="H2266">
        <f>Table13[[#This Row],[budget]]-Table13[[#This Row],[gross]]</f>
        <v>56403089</v>
      </c>
      <c r="I2266">
        <v>2000</v>
      </c>
      <c r="J2266">
        <f>0.00001*Table13[[#This Row],[budget]]</f>
        <v>700.00000000000011</v>
      </c>
      <c r="K2266" s="1">
        <f>0</f>
        <v>0</v>
      </c>
    </row>
    <row r="2267" spans="1:11" hidden="1" x14ac:dyDescent="0.35">
      <c r="A2267">
        <v>84961</v>
      </c>
      <c r="B2267" t="s">
        <v>5869</v>
      </c>
      <c r="C2267">
        <v>149414</v>
      </c>
      <c r="D2267">
        <v>841</v>
      </c>
      <c r="E2267" t="s">
        <v>1883</v>
      </c>
      <c r="F2267">
        <v>31000000</v>
      </c>
      <c r="G2267">
        <v>7.9</v>
      </c>
      <c r="H2267">
        <f>Table13[[#This Row],[budget]]-Table13[[#This Row],[gross]]</f>
        <v>30915039</v>
      </c>
      <c r="I2267">
        <v>0</v>
      </c>
      <c r="J2267">
        <f>0.00001*Table13[[#This Row],[budget]]</f>
        <v>310</v>
      </c>
      <c r="K2267" s="1">
        <f>0</f>
        <v>0</v>
      </c>
    </row>
    <row r="2268" spans="1:11" x14ac:dyDescent="0.35">
      <c r="A2268">
        <v>87704396</v>
      </c>
      <c r="B2268" t="s">
        <v>3454</v>
      </c>
      <c r="C2268">
        <v>88132</v>
      </c>
      <c r="D2268">
        <v>274</v>
      </c>
      <c r="E2268" t="s">
        <v>37</v>
      </c>
      <c r="F2268">
        <v>66000000</v>
      </c>
      <c r="G2268">
        <v>6.2</v>
      </c>
      <c r="H2268">
        <f>Table13[[#This Row],[budget]]-Table13[[#This Row],[gross]]</f>
        <v>-21704396</v>
      </c>
      <c r="I2268">
        <v>0</v>
      </c>
      <c r="J2268">
        <f>0.00001*Table13[[#This Row],[budget]]</f>
        <v>660</v>
      </c>
      <c r="K2268" s="1">
        <f>0</f>
        <v>0</v>
      </c>
    </row>
    <row r="2269" spans="1:11" x14ac:dyDescent="0.35">
      <c r="A2269">
        <v>32598931</v>
      </c>
      <c r="B2269" t="s">
        <v>3623</v>
      </c>
      <c r="C2269">
        <v>49300</v>
      </c>
      <c r="D2269">
        <v>265</v>
      </c>
      <c r="E2269" t="s">
        <v>37</v>
      </c>
      <c r="F2269">
        <v>65000000</v>
      </c>
      <c r="G2269">
        <v>6.2</v>
      </c>
      <c r="H2269">
        <f>Table13[[#This Row],[budget]]-Table13[[#This Row],[gross]]</f>
        <v>32401069</v>
      </c>
      <c r="I2269">
        <v>892</v>
      </c>
      <c r="J2269">
        <f>0.00001*Table13[[#This Row],[budget]]</f>
        <v>650</v>
      </c>
      <c r="K2269" s="1">
        <f>0</f>
        <v>0</v>
      </c>
    </row>
    <row r="2270" spans="1:11" x14ac:dyDescent="0.35">
      <c r="A2270">
        <v>213079163</v>
      </c>
      <c r="B2270" t="s">
        <v>3691</v>
      </c>
      <c r="C2270">
        <v>162909</v>
      </c>
      <c r="D2270">
        <v>795</v>
      </c>
      <c r="E2270" t="s">
        <v>37</v>
      </c>
      <c r="F2270">
        <v>63000000</v>
      </c>
      <c r="G2270">
        <v>6.2</v>
      </c>
      <c r="H2270">
        <f>Table13[[#This Row],[budget]]-Table13[[#This Row],[gross]]</f>
        <v>-150079163</v>
      </c>
      <c r="I2270">
        <v>0</v>
      </c>
      <c r="J2270">
        <f>0.00001*Table13[[#This Row],[budget]]</f>
        <v>630</v>
      </c>
      <c r="K2270" s="1">
        <f>0</f>
        <v>0</v>
      </c>
    </row>
    <row r="2271" spans="1:11" x14ac:dyDescent="0.35">
      <c r="A2271">
        <v>50549107</v>
      </c>
      <c r="B2271" t="s">
        <v>3995</v>
      </c>
      <c r="C2271">
        <v>99035</v>
      </c>
      <c r="D2271">
        <v>289</v>
      </c>
      <c r="E2271" t="s">
        <v>37</v>
      </c>
      <c r="F2271">
        <v>60000000</v>
      </c>
      <c r="G2271">
        <v>6.2</v>
      </c>
      <c r="H2271">
        <f>Table13[[#This Row],[budget]]-Table13[[#This Row],[gross]]</f>
        <v>9450893</v>
      </c>
      <c r="I2271">
        <v>17000</v>
      </c>
      <c r="J2271">
        <f>0.00001*Table13[[#This Row],[budget]]</f>
        <v>600</v>
      </c>
      <c r="K2271" s="1">
        <f>0</f>
        <v>0</v>
      </c>
    </row>
    <row r="2272" spans="1:11" x14ac:dyDescent="0.35">
      <c r="A2272">
        <v>43060566</v>
      </c>
      <c r="B2272" t="s">
        <v>4042</v>
      </c>
      <c r="C2272">
        <v>107859</v>
      </c>
      <c r="D2272">
        <v>569</v>
      </c>
      <c r="E2272" t="s">
        <v>37</v>
      </c>
      <c r="F2272">
        <v>60000000</v>
      </c>
      <c r="G2272">
        <v>6.2</v>
      </c>
      <c r="H2272">
        <f>Table13[[#This Row],[budget]]-Table13[[#This Row],[gross]]</f>
        <v>16939434</v>
      </c>
      <c r="I2272">
        <v>0</v>
      </c>
      <c r="J2272">
        <f>0.00001*Table13[[#This Row],[budget]]</f>
        <v>600</v>
      </c>
      <c r="K2272" s="1">
        <f>0</f>
        <v>0</v>
      </c>
    </row>
    <row r="2273" spans="1:11" x14ac:dyDescent="0.35">
      <c r="A2273">
        <v>40559930</v>
      </c>
      <c r="B2273" t="s">
        <v>4065</v>
      </c>
      <c r="C2273">
        <v>41727</v>
      </c>
      <c r="D2273">
        <v>184</v>
      </c>
      <c r="E2273" t="s">
        <v>37</v>
      </c>
      <c r="F2273">
        <v>60000000</v>
      </c>
      <c r="G2273">
        <v>6.2</v>
      </c>
      <c r="H2273">
        <f>Table13[[#This Row],[budget]]-Table13[[#This Row],[gross]]</f>
        <v>19440070</v>
      </c>
      <c r="I2273">
        <v>0</v>
      </c>
      <c r="J2273">
        <f>0.00001*Table13[[#This Row],[budget]]</f>
        <v>600</v>
      </c>
      <c r="K2273" s="1">
        <f>0</f>
        <v>0</v>
      </c>
    </row>
    <row r="2274" spans="1:11" x14ac:dyDescent="0.35">
      <c r="A2274">
        <v>22451</v>
      </c>
      <c r="B2274" t="s">
        <v>4189</v>
      </c>
      <c r="C2274">
        <v>41288</v>
      </c>
      <c r="D2274">
        <v>126</v>
      </c>
      <c r="E2274" t="s">
        <v>37</v>
      </c>
      <c r="F2274">
        <v>60000000</v>
      </c>
      <c r="G2274">
        <v>6.2</v>
      </c>
      <c r="H2274">
        <f>Table13[[#This Row],[budget]]-Table13[[#This Row],[gross]]</f>
        <v>59977549</v>
      </c>
      <c r="I2274">
        <v>17000</v>
      </c>
      <c r="J2274">
        <f>0.00001*Table13[[#This Row],[budget]]</f>
        <v>600</v>
      </c>
      <c r="K2274" s="1">
        <f>0</f>
        <v>0</v>
      </c>
    </row>
    <row r="2275" spans="1:11" x14ac:dyDescent="0.35">
      <c r="A2275">
        <v>45860039</v>
      </c>
      <c r="B2275" t="s">
        <v>4358</v>
      </c>
      <c r="C2275">
        <v>53118</v>
      </c>
      <c r="D2275">
        <v>221</v>
      </c>
      <c r="E2275" t="s">
        <v>37</v>
      </c>
      <c r="F2275">
        <v>56000000</v>
      </c>
      <c r="G2275">
        <v>6.2</v>
      </c>
      <c r="H2275">
        <f>Table13[[#This Row],[budget]]-Table13[[#This Row],[gross]]</f>
        <v>10139961</v>
      </c>
      <c r="I2275">
        <v>0</v>
      </c>
      <c r="J2275">
        <f>0.00001*Table13[[#This Row],[budget]]</f>
        <v>560</v>
      </c>
      <c r="K2275" s="1">
        <f>0</f>
        <v>0</v>
      </c>
    </row>
    <row r="2276" spans="1:11" x14ac:dyDescent="0.35">
      <c r="A2276">
        <v>89706988</v>
      </c>
      <c r="B2276" t="s">
        <v>4436</v>
      </c>
      <c r="C2276">
        <v>126746</v>
      </c>
      <c r="D2276">
        <v>600</v>
      </c>
      <c r="E2276" t="s">
        <v>37</v>
      </c>
      <c r="F2276">
        <v>55000000</v>
      </c>
      <c r="G2276">
        <v>6.2</v>
      </c>
      <c r="H2276">
        <f>Table13[[#This Row],[budget]]-Table13[[#This Row],[gross]]</f>
        <v>-34706988</v>
      </c>
      <c r="I2276">
        <v>0</v>
      </c>
      <c r="J2276">
        <f>0.00001*Table13[[#This Row],[budget]]</f>
        <v>550</v>
      </c>
      <c r="K2276" s="1">
        <f>0</f>
        <v>0</v>
      </c>
    </row>
    <row r="2277" spans="1:11" x14ac:dyDescent="0.35">
      <c r="A2277">
        <v>7221458</v>
      </c>
      <c r="B2277" t="s">
        <v>4662</v>
      </c>
      <c r="C2277">
        <v>20740</v>
      </c>
      <c r="D2277">
        <v>178</v>
      </c>
      <c r="E2277" t="s">
        <v>37</v>
      </c>
      <c r="F2277">
        <v>55000000</v>
      </c>
      <c r="G2277">
        <v>6.2</v>
      </c>
      <c r="H2277">
        <f>Table13[[#This Row],[budget]]-Table13[[#This Row],[gross]]</f>
        <v>47778542</v>
      </c>
      <c r="I2277">
        <v>0</v>
      </c>
      <c r="J2277">
        <f>0.00001*Table13[[#This Row],[budget]]</f>
        <v>550</v>
      </c>
      <c r="K2277" s="1">
        <f>0</f>
        <v>0</v>
      </c>
    </row>
    <row r="2278" spans="1:11" x14ac:dyDescent="0.35">
      <c r="A2278">
        <v>79948113</v>
      </c>
      <c r="B2278" t="s">
        <v>4876</v>
      </c>
      <c r="C2278">
        <v>186879</v>
      </c>
      <c r="D2278">
        <v>791</v>
      </c>
      <c r="E2278" t="s">
        <v>37</v>
      </c>
      <c r="F2278">
        <v>50000000</v>
      </c>
      <c r="G2278">
        <v>6.2</v>
      </c>
      <c r="H2278">
        <f>Table13[[#This Row],[budget]]-Table13[[#This Row],[gross]]</f>
        <v>-29948113</v>
      </c>
      <c r="I2278">
        <v>0</v>
      </c>
      <c r="J2278">
        <f>0.00001*Table13[[#This Row],[budget]]</f>
        <v>500.00000000000006</v>
      </c>
      <c r="K2278" s="1">
        <f>0</f>
        <v>0</v>
      </c>
    </row>
    <row r="2279" spans="1:11" x14ac:dyDescent="0.35">
      <c r="A2279">
        <v>60470220</v>
      </c>
      <c r="B2279" t="s">
        <v>4923</v>
      </c>
      <c r="C2279">
        <v>81444</v>
      </c>
      <c r="D2279">
        <v>192</v>
      </c>
      <c r="E2279" t="s">
        <v>37</v>
      </c>
      <c r="F2279">
        <v>50000000</v>
      </c>
      <c r="G2279">
        <v>6.2</v>
      </c>
      <c r="H2279">
        <f>Table13[[#This Row],[budget]]-Table13[[#This Row],[gross]]</f>
        <v>-10470220</v>
      </c>
      <c r="I2279">
        <v>955</v>
      </c>
      <c r="J2279">
        <f>0.00001*Table13[[#This Row],[budget]]</f>
        <v>500.00000000000006</v>
      </c>
      <c r="K2279" s="1">
        <f>0</f>
        <v>0</v>
      </c>
    </row>
    <row r="2280" spans="1:11" x14ac:dyDescent="0.35">
      <c r="A2280">
        <v>50740078</v>
      </c>
      <c r="B2280" t="s">
        <v>5037</v>
      </c>
      <c r="C2280">
        <v>151580</v>
      </c>
      <c r="D2280">
        <v>672</v>
      </c>
      <c r="E2280" t="s">
        <v>37</v>
      </c>
      <c r="F2280">
        <v>45000000</v>
      </c>
      <c r="G2280">
        <v>6.2</v>
      </c>
      <c r="H2280">
        <f>Table13[[#This Row],[budget]]-Table13[[#This Row],[gross]]</f>
        <v>-5740078</v>
      </c>
      <c r="I2280">
        <v>0</v>
      </c>
      <c r="J2280">
        <f>0.00001*Table13[[#This Row],[budget]]</f>
        <v>450.00000000000006</v>
      </c>
      <c r="K2280" s="1">
        <f>0</f>
        <v>0</v>
      </c>
    </row>
    <row r="2281" spans="1:11" x14ac:dyDescent="0.35">
      <c r="A2281">
        <v>27667947</v>
      </c>
      <c r="B2281" t="s">
        <v>5107</v>
      </c>
      <c r="C2281">
        <v>86374</v>
      </c>
      <c r="D2281">
        <v>392</v>
      </c>
      <c r="E2281" t="s">
        <v>37</v>
      </c>
      <c r="F2281">
        <v>50000000</v>
      </c>
      <c r="G2281">
        <v>6.2</v>
      </c>
      <c r="H2281">
        <f>Table13[[#This Row],[budget]]-Table13[[#This Row],[gross]]</f>
        <v>22332053</v>
      </c>
      <c r="I2281">
        <v>3000</v>
      </c>
      <c r="J2281">
        <f>0.00001*Table13[[#This Row],[budget]]</f>
        <v>500.00000000000006</v>
      </c>
      <c r="K2281" s="1">
        <f>0</f>
        <v>0</v>
      </c>
    </row>
    <row r="2282" spans="1:11" x14ac:dyDescent="0.35">
      <c r="A2282">
        <v>10556196</v>
      </c>
      <c r="B2282" t="s">
        <v>5191</v>
      </c>
      <c r="C2282">
        <v>16562</v>
      </c>
      <c r="D2282">
        <v>73</v>
      </c>
      <c r="E2282" t="s">
        <v>37</v>
      </c>
      <c r="F2282">
        <v>50000000</v>
      </c>
      <c r="G2282">
        <v>6.2</v>
      </c>
      <c r="H2282">
        <f>Table13[[#This Row],[budget]]-Table13[[#This Row],[gross]]</f>
        <v>39443804</v>
      </c>
      <c r="I2282">
        <v>697</v>
      </c>
      <c r="J2282">
        <f>0.00001*Table13[[#This Row],[budget]]</f>
        <v>500.00000000000006</v>
      </c>
      <c r="K2282" s="1">
        <f>0</f>
        <v>0</v>
      </c>
    </row>
    <row r="2283" spans="1:11" x14ac:dyDescent="0.35">
      <c r="A2283">
        <v>19445217</v>
      </c>
      <c r="B2283" t="s">
        <v>5223</v>
      </c>
      <c r="C2283">
        <v>67796</v>
      </c>
      <c r="D2283">
        <v>258</v>
      </c>
      <c r="E2283" t="s">
        <v>37</v>
      </c>
      <c r="F2283">
        <v>60000000</v>
      </c>
      <c r="G2283">
        <v>6.2</v>
      </c>
      <c r="H2283">
        <f>Table13[[#This Row],[budget]]-Table13[[#This Row],[gross]]</f>
        <v>40554783</v>
      </c>
      <c r="I2283">
        <v>14000</v>
      </c>
      <c r="J2283">
        <f>0.00001*Table13[[#This Row],[budget]]</f>
        <v>600</v>
      </c>
      <c r="K2283" s="1">
        <f>0</f>
        <v>0</v>
      </c>
    </row>
    <row r="2284" spans="1:11" x14ac:dyDescent="0.35">
      <c r="A2284">
        <v>106807667</v>
      </c>
      <c r="B2284" t="s">
        <v>5429</v>
      </c>
      <c r="C2284">
        <v>137377</v>
      </c>
      <c r="D2284">
        <v>370</v>
      </c>
      <c r="E2284" t="s">
        <v>37</v>
      </c>
      <c r="F2284">
        <v>45000000</v>
      </c>
      <c r="G2284">
        <v>6.2</v>
      </c>
      <c r="H2284">
        <f>Table13[[#This Row],[budget]]-Table13[[#This Row],[gross]]</f>
        <v>-61807667</v>
      </c>
      <c r="I2284">
        <v>0</v>
      </c>
      <c r="J2284">
        <f>0.00001*Table13[[#This Row],[budget]]</f>
        <v>450.00000000000006</v>
      </c>
      <c r="K2284" s="1">
        <f>0</f>
        <v>0</v>
      </c>
    </row>
    <row r="2285" spans="1:11" x14ac:dyDescent="0.35">
      <c r="A2285">
        <v>7204138</v>
      </c>
      <c r="B2285" t="s">
        <v>5923</v>
      </c>
      <c r="C2285">
        <v>34809</v>
      </c>
      <c r="D2285">
        <v>125</v>
      </c>
      <c r="E2285" t="s">
        <v>37</v>
      </c>
      <c r="F2285">
        <v>41000000</v>
      </c>
      <c r="G2285">
        <v>6.2</v>
      </c>
      <c r="H2285">
        <f>Table13[[#This Row],[budget]]-Table13[[#This Row],[gross]]</f>
        <v>33795862</v>
      </c>
      <c r="I2285">
        <v>11000</v>
      </c>
      <c r="J2285">
        <f>0.00001*Table13[[#This Row],[budget]]</f>
        <v>410.00000000000006</v>
      </c>
      <c r="K2285" s="1">
        <f>0</f>
        <v>0</v>
      </c>
    </row>
    <row r="2286" spans="1:11" x14ac:dyDescent="0.35">
      <c r="A2286">
        <v>38176892</v>
      </c>
      <c r="B2286" t="s">
        <v>6246</v>
      </c>
      <c r="C2286">
        <v>104119</v>
      </c>
      <c r="D2286">
        <v>518</v>
      </c>
      <c r="E2286" t="s">
        <v>37</v>
      </c>
      <c r="F2286">
        <v>40000000</v>
      </c>
      <c r="G2286">
        <v>6.2</v>
      </c>
      <c r="H2286">
        <f>Table13[[#This Row],[budget]]-Table13[[#This Row],[gross]]</f>
        <v>1823108</v>
      </c>
      <c r="I2286">
        <v>26000</v>
      </c>
      <c r="J2286">
        <f>0.00001*Table13[[#This Row],[budget]]</f>
        <v>400.00000000000006</v>
      </c>
      <c r="K2286" s="1">
        <f>0</f>
        <v>0</v>
      </c>
    </row>
    <row r="2287" spans="1:11" x14ac:dyDescent="0.35">
      <c r="A2287">
        <v>42071069</v>
      </c>
      <c r="B2287" t="s">
        <v>6282</v>
      </c>
      <c r="C2287">
        <v>36223</v>
      </c>
      <c r="D2287">
        <v>208</v>
      </c>
      <c r="E2287" t="s">
        <v>37</v>
      </c>
      <c r="F2287">
        <v>30000000</v>
      </c>
      <c r="G2287">
        <v>6.2</v>
      </c>
      <c r="H2287">
        <f>Table13[[#This Row],[budget]]-Table13[[#This Row],[gross]]</f>
        <v>-12071069</v>
      </c>
      <c r="I2287">
        <v>0</v>
      </c>
      <c r="J2287">
        <f>0.00001*Table13[[#This Row],[budget]]</f>
        <v>300</v>
      </c>
      <c r="K2287" s="1">
        <f>0</f>
        <v>0</v>
      </c>
    </row>
    <row r="2288" spans="1:11" x14ac:dyDescent="0.35">
      <c r="A2288">
        <v>22717758</v>
      </c>
      <c r="B2288" t="s">
        <v>6374</v>
      </c>
      <c r="C2288">
        <v>11156</v>
      </c>
      <c r="D2288">
        <v>67</v>
      </c>
      <c r="E2288" t="s">
        <v>37</v>
      </c>
      <c r="F2288">
        <v>40000000</v>
      </c>
      <c r="G2288">
        <v>6.2</v>
      </c>
      <c r="H2288">
        <f>Table13[[#This Row],[budget]]-Table13[[#This Row],[gross]]</f>
        <v>17282242</v>
      </c>
      <c r="I2288">
        <v>0</v>
      </c>
      <c r="J2288">
        <f>0.00001*Table13[[#This Row],[budget]]</f>
        <v>400.00000000000006</v>
      </c>
      <c r="K2288" s="1">
        <f>0</f>
        <v>0</v>
      </c>
    </row>
    <row r="2289" spans="1:11" x14ac:dyDescent="0.35">
      <c r="A2289">
        <v>22433915</v>
      </c>
      <c r="B2289" t="s">
        <v>6377</v>
      </c>
      <c r="C2289">
        <v>21319</v>
      </c>
      <c r="D2289">
        <v>166</v>
      </c>
      <c r="E2289" t="s">
        <v>37</v>
      </c>
      <c r="F2289">
        <v>60000000</v>
      </c>
      <c r="G2289">
        <v>6.2</v>
      </c>
      <c r="H2289">
        <f>Table13[[#This Row],[budget]]-Table13[[#This Row],[gross]]</f>
        <v>37566085</v>
      </c>
      <c r="I2289">
        <v>416</v>
      </c>
      <c r="J2289">
        <f>0.00001*Table13[[#This Row],[budget]]</f>
        <v>600</v>
      </c>
      <c r="K2289" s="1">
        <f>0</f>
        <v>0</v>
      </c>
    </row>
    <row r="2290" spans="1:11" x14ac:dyDescent="0.35">
      <c r="A2290">
        <v>20300000</v>
      </c>
      <c r="B2290" t="s">
        <v>6392</v>
      </c>
      <c r="C2290">
        <v>16741</v>
      </c>
      <c r="D2290">
        <v>60</v>
      </c>
      <c r="E2290" t="s">
        <v>37</v>
      </c>
      <c r="F2290">
        <v>40000000</v>
      </c>
      <c r="G2290">
        <v>6.2</v>
      </c>
      <c r="H2290">
        <f>Table13[[#This Row],[budget]]-Table13[[#This Row],[gross]]</f>
        <v>19700000</v>
      </c>
      <c r="I2290">
        <v>309</v>
      </c>
      <c r="J2290">
        <f>0.00001*Table13[[#This Row],[budget]]</f>
        <v>400.00000000000006</v>
      </c>
      <c r="K2290" s="1">
        <f>0</f>
        <v>0</v>
      </c>
    </row>
    <row r="2291" spans="1:11" x14ac:dyDescent="0.35">
      <c r="A2291">
        <v>13395939</v>
      </c>
      <c r="B2291" t="s">
        <v>6453</v>
      </c>
      <c r="C2291">
        <v>43442</v>
      </c>
      <c r="D2291">
        <v>146</v>
      </c>
      <c r="E2291" t="s">
        <v>37</v>
      </c>
      <c r="F2291">
        <v>60000000</v>
      </c>
      <c r="G2291">
        <v>6.2</v>
      </c>
      <c r="H2291">
        <f>Table13[[#This Row],[budget]]-Table13[[#This Row],[gross]]</f>
        <v>46604061</v>
      </c>
      <c r="I2291">
        <v>0</v>
      </c>
      <c r="J2291">
        <f>0.00001*Table13[[#This Row],[budget]]</f>
        <v>600</v>
      </c>
      <c r="K2291" s="1">
        <f>0</f>
        <v>0</v>
      </c>
    </row>
    <row r="2292" spans="1:11" x14ac:dyDescent="0.35">
      <c r="A2292">
        <v>6114237</v>
      </c>
      <c r="B2292" t="s">
        <v>6493</v>
      </c>
      <c r="C2292">
        <v>19986</v>
      </c>
      <c r="D2292">
        <v>207</v>
      </c>
      <c r="E2292" t="s">
        <v>37</v>
      </c>
      <c r="F2292">
        <v>40000000</v>
      </c>
      <c r="G2292">
        <v>6.2</v>
      </c>
      <c r="H2292">
        <f>Table13[[#This Row],[budget]]-Table13[[#This Row],[gross]]</f>
        <v>33885763</v>
      </c>
      <c r="I2292">
        <v>892</v>
      </c>
      <c r="J2292">
        <f>0.00001*Table13[[#This Row],[budget]]</f>
        <v>400.00000000000006</v>
      </c>
      <c r="K2292" s="1">
        <f>0</f>
        <v>0</v>
      </c>
    </row>
    <row r="2293" spans="1:11" x14ac:dyDescent="0.35">
      <c r="A2293">
        <v>7564000</v>
      </c>
      <c r="B2293" t="s">
        <v>6539</v>
      </c>
      <c r="C2293">
        <v>54650</v>
      </c>
      <c r="D2293">
        <v>223</v>
      </c>
      <c r="E2293" t="s">
        <v>37</v>
      </c>
      <c r="F2293">
        <v>20000000</v>
      </c>
      <c r="G2293">
        <v>6.2</v>
      </c>
      <c r="H2293">
        <f>Table13[[#This Row],[budget]]-Table13[[#This Row],[gross]]</f>
        <v>12436000</v>
      </c>
      <c r="I2293">
        <v>12000</v>
      </c>
      <c r="J2293">
        <f>0.00001*Table13[[#This Row],[budget]]</f>
        <v>200.00000000000003</v>
      </c>
      <c r="K2293" s="1">
        <f>0</f>
        <v>0</v>
      </c>
    </row>
    <row r="2294" spans="1:11" x14ac:dyDescent="0.35">
      <c r="A2294">
        <v>40334024</v>
      </c>
      <c r="B2294" t="s">
        <v>6650</v>
      </c>
      <c r="C2294">
        <v>44168</v>
      </c>
      <c r="D2294">
        <v>216</v>
      </c>
      <c r="E2294" t="s">
        <v>37</v>
      </c>
      <c r="F2294">
        <v>35000000</v>
      </c>
      <c r="G2294">
        <v>6.2</v>
      </c>
      <c r="H2294">
        <f>Table13[[#This Row],[budget]]-Table13[[#This Row],[gross]]</f>
        <v>-5334024</v>
      </c>
      <c r="I2294">
        <v>989</v>
      </c>
      <c r="J2294">
        <f>0.00001*Table13[[#This Row],[budget]]</f>
        <v>350.00000000000006</v>
      </c>
      <c r="K2294" s="1">
        <f>0</f>
        <v>0</v>
      </c>
    </row>
    <row r="2295" spans="1:11" x14ac:dyDescent="0.35">
      <c r="A2295">
        <v>16991902</v>
      </c>
      <c r="B2295" t="s">
        <v>6677</v>
      </c>
      <c r="C2295">
        <v>34592</v>
      </c>
      <c r="D2295">
        <v>191</v>
      </c>
      <c r="E2295" t="s">
        <v>37</v>
      </c>
      <c r="F2295">
        <v>57000000</v>
      </c>
      <c r="G2295">
        <v>6.2</v>
      </c>
      <c r="H2295">
        <f>Table13[[#This Row],[budget]]-Table13[[#This Row],[gross]]</f>
        <v>40008098</v>
      </c>
      <c r="I2295">
        <v>0</v>
      </c>
      <c r="J2295">
        <f>0.00001*Table13[[#This Row],[budget]]</f>
        <v>570</v>
      </c>
      <c r="K2295" s="1">
        <f>0</f>
        <v>0</v>
      </c>
    </row>
    <row r="2296" spans="1:11" x14ac:dyDescent="0.35">
      <c r="A2296">
        <v>55500000</v>
      </c>
      <c r="B2296" t="s">
        <v>6808</v>
      </c>
      <c r="C2296">
        <v>48636</v>
      </c>
      <c r="D2296">
        <v>214</v>
      </c>
      <c r="E2296" t="s">
        <v>37</v>
      </c>
      <c r="F2296">
        <v>36000000</v>
      </c>
      <c r="G2296">
        <v>6.2</v>
      </c>
      <c r="H2296">
        <f>Table13[[#This Row],[budget]]-Table13[[#This Row],[gross]]</f>
        <v>-19500000</v>
      </c>
      <c r="I2296">
        <v>0</v>
      </c>
      <c r="J2296">
        <f>0.00001*Table13[[#This Row],[budget]]</f>
        <v>360.00000000000006</v>
      </c>
      <c r="K2296" s="1">
        <f>0</f>
        <v>0</v>
      </c>
    </row>
    <row r="2297" spans="1:11" x14ac:dyDescent="0.35">
      <c r="A2297">
        <v>63939454</v>
      </c>
      <c r="B2297" t="s">
        <v>6945</v>
      </c>
      <c r="C2297">
        <v>61321</v>
      </c>
      <c r="D2297">
        <v>217</v>
      </c>
      <c r="E2297" t="s">
        <v>37</v>
      </c>
      <c r="F2297">
        <v>35000000</v>
      </c>
      <c r="G2297">
        <v>6.2</v>
      </c>
      <c r="H2297">
        <f>Table13[[#This Row],[budget]]-Table13[[#This Row],[gross]]</f>
        <v>-28939454</v>
      </c>
      <c r="I2297">
        <v>0</v>
      </c>
      <c r="J2297">
        <f>0.00001*Table13[[#This Row],[budget]]</f>
        <v>350.00000000000006</v>
      </c>
      <c r="K2297" s="1">
        <f>0</f>
        <v>0</v>
      </c>
    </row>
    <row r="2298" spans="1:11" x14ac:dyDescent="0.35">
      <c r="A2298">
        <v>67523385</v>
      </c>
      <c r="B2298" t="s">
        <v>7001</v>
      </c>
      <c r="C2298">
        <v>104005</v>
      </c>
      <c r="D2298">
        <v>248</v>
      </c>
      <c r="E2298" t="s">
        <v>37</v>
      </c>
      <c r="F2298">
        <v>35000000</v>
      </c>
      <c r="G2298">
        <v>6.2</v>
      </c>
      <c r="H2298">
        <f>Table13[[#This Row],[budget]]-Table13[[#This Row],[gross]]</f>
        <v>-32523385</v>
      </c>
      <c r="I2298">
        <v>18000</v>
      </c>
      <c r="J2298">
        <f>0.00001*Table13[[#This Row],[budget]]</f>
        <v>350.00000000000006</v>
      </c>
      <c r="K2298" s="1">
        <f>0</f>
        <v>0</v>
      </c>
    </row>
    <row r="2299" spans="1:11" x14ac:dyDescent="0.35">
      <c r="A2299">
        <v>39692139</v>
      </c>
      <c r="B2299" t="s">
        <v>7040</v>
      </c>
      <c r="C2299">
        <v>84131</v>
      </c>
      <c r="D2299">
        <v>400</v>
      </c>
      <c r="E2299" t="s">
        <v>37</v>
      </c>
      <c r="F2299">
        <v>35000000</v>
      </c>
      <c r="G2299">
        <v>6.2</v>
      </c>
      <c r="H2299">
        <f>Table13[[#This Row],[budget]]-Table13[[#This Row],[gross]]</f>
        <v>-4692139</v>
      </c>
      <c r="I2299">
        <v>0</v>
      </c>
      <c r="J2299">
        <f>0.00001*Table13[[#This Row],[budget]]</f>
        <v>350.00000000000006</v>
      </c>
      <c r="K2299" s="1">
        <f>0</f>
        <v>0</v>
      </c>
    </row>
    <row r="2300" spans="1:11" x14ac:dyDescent="0.35">
      <c r="A2300">
        <v>30691439</v>
      </c>
      <c r="B2300" t="s">
        <v>7102</v>
      </c>
      <c r="C2300">
        <v>86205</v>
      </c>
      <c r="D2300">
        <v>232</v>
      </c>
      <c r="E2300" t="s">
        <v>37</v>
      </c>
      <c r="F2300">
        <v>35000000</v>
      </c>
      <c r="G2300">
        <v>6.2</v>
      </c>
      <c r="H2300">
        <f>Table13[[#This Row],[budget]]-Table13[[#This Row],[gross]]</f>
        <v>4308561</v>
      </c>
      <c r="I2300">
        <v>5000</v>
      </c>
      <c r="J2300">
        <f>0.00001*Table13[[#This Row],[budget]]</f>
        <v>350.00000000000006</v>
      </c>
      <c r="K2300" s="1">
        <f>0</f>
        <v>0</v>
      </c>
    </row>
    <row r="2301" spans="1:11" x14ac:dyDescent="0.35">
      <c r="A2301">
        <v>30669413</v>
      </c>
      <c r="B2301" t="s">
        <v>7110</v>
      </c>
      <c r="C2301">
        <v>105478</v>
      </c>
      <c r="D2301">
        <v>291</v>
      </c>
      <c r="E2301" t="s">
        <v>37</v>
      </c>
      <c r="F2301">
        <v>35000000</v>
      </c>
      <c r="G2301">
        <v>6.2</v>
      </c>
      <c r="H2301">
        <f>Table13[[#This Row],[budget]]-Table13[[#This Row],[gross]]</f>
        <v>4330587</v>
      </c>
      <c r="I2301">
        <v>0</v>
      </c>
      <c r="J2301">
        <f>0.00001*Table13[[#This Row],[budget]]</f>
        <v>350.00000000000006</v>
      </c>
      <c r="K2301" s="1">
        <f>0</f>
        <v>0</v>
      </c>
    </row>
    <row r="2302" spans="1:11" x14ac:dyDescent="0.35">
      <c r="A2302">
        <v>28687835</v>
      </c>
      <c r="B2302" t="s">
        <v>7115</v>
      </c>
      <c r="C2302">
        <v>40964</v>
      </c>
      <c r="D2302">
        <v>245</v>
      </c>
      <c r="E2302" t="s">
        <v>37</v>
      </c>
      <c r="F2302">
        <v>35000000</v>
      </c>
      <c r="G2302">
        <v>6.2</v>
      </c>
      <c r="H2302">
        <f>Table13[[#This Row],[budget]]-Table13[[#This Row],[gross]]</f>
        <v>6312165</v>
      </c>
      <c r="I2302">
        <v>0</v>
      </c>
      <c r="J2302">
        <f>0.00001*Table13[[#This Row],[budget]]</f>
        <v>350.00000000000006</v>
      </c>
      <c r="K2302" s="1">
        <f>0</f>
        <v>0</v>
      </c>
    </row>
    <row r="2303" spans="1:11" x14ac:dyDescent="0.35">
      <c r="A2303">
        <v>25266129</v>
      </c>
      <c r="B2303" t="s">
        <v>7125</v>
      </c>
      <c r="C2303">
        <v>54346</v>
      </c>
      <c r="D2303">
        <v>358</v>
      </c>
      <c r="E2303" t="s">
        <v>37</v>
      </c>
      <c r="F2303">
        <v>35000000</v>
      </c>
      <c r="G2303">
        <v>6.2</v>
      </c>
      <c r="H2303">
        <f>Table13[[#This Row],[budget]]-Table13[[#This Row],[gross]]</f>
        <v>9733871</v>
      </c>
      <c r="I2303">
        <v>0</v>
      </c>
      <c r="J2303">
        <f>0.00001*Table13[[#This Row],[budget]]</f>
        <v>350.00000000000006</v>
      </c>
      <c r="K2303" s="1">
        <f>0</f>
        <v>0</v>
      </c>
    </row>
    <row r="2304" spans="1:11" x14ac:dyDescent="0.35">
      <c r="A2304">
        <v>19692608</v>
      </c>
      <c r="B2304" t="s">
        <v>7186</v>
      </c>
      <c r="C2304">
        <v>63548</v>
      </c>
      <c r="D2304">
        <v>134</v>
      </c>
      <c r="E2304" t="s">
        <v>37</v>
      </c>
      <c r="F2304">
        <v>35000000</v>
      </c>
      <c r="G2304">
        <v>6.2</v>
      </c>
      <c r="H2304">
        <f>Table13[[#This Row],[budget]]-Table13[[#This Row],[gross]]</f>
        <v>15307392</v>
      </c>
      <c r="I2304">
        <v>0</v>
      </c>
      <c r="J2304">
        <f>0.00001*Table13[[#This Row],[budget]]</f>
        <v>350.00000000000006</v>
      </c>
      <c r="K2304" s="1">
        <f>0</f>
        <v>0</v>
      </c>
    </row>
    <row r="2305" spans="1:11" x14ac:dyDescent="0.35">
      <c r="A2305">
        <v>17609982</v>
      </c>
      <c r="B2305" t="s">
        <v>7210</v>
      </c>
      <c r="C2305">
        <v>90046</v>
      </c>
      <c r="D2305">
        <v>141</v>
      </c>
      <c r="E2305" t="s">
        <v>37</v>
      </c>
      <c r="F2305">
        <v>35000000</v>
      </c>
      <c r="G2305">
        <v>6.2</v>
      </c>
      <c r="H2305">
        <f>Table13[[#This Row],[budget]]-Table13[[#This Row],[gross]]</f>
        <v>17390018</v>
      </c>
      <c r="I2305">
        <v>17000</v>
      </c>
      <c r="J2305">
        <f>0.00001*Table13[[#This Row],[budget]]</f>
        <v>350.00000000000006</v>
      </c>
      <c r="K2305" s="1">
        <f>0</f>
        <v>0</v>
      </c>
    </row>
    <row r="2306" spans="1:11" x14ac:dyDescent="0.35">
      <c r="A2306">
        <v>14998070</v>
      </c>
      <c r="B2306" t="s">
        <v>7224</v>
      </c>
      <c r="C2306">
        <v>41170</v>
      </c>
      <c r="D2306">
        <v>298</v>
      </c>
      <c r="E2306" t="s">
        <v>37</v>
      </c>
      <c r="F2306">
        <v>35000000</v>
      </c>
      <c r="G2306">
        <v>6.2</v>
      </c>
      <c r="H2306">
        <f>Table13[[#This Row],[budget]]-Table13[[#This Row],[gross]]</f>
        <v>20001930</v>
      </c>
      <c r="I2306">
        <v>0</v>
      </c>
      <c r="J2306">
        <f>0.00001*Table13[[#This Row],[budget]]</f>
        <v>350.00000000000006</v>
      </c>
      <c r="K2306" s="1">
        <f>0</f>
        <v>0</v>
      </c>
    </row>
    <row r="2307" spans="1:11" x14ac:dyDescent="0.35">
      <c r="A2307">
        <v>50041732</v>
      </c>
      <c r="B2307" t="s">
        <v>7483</v>
      </c>
      <c r="C2307">
        <v>54390</v>
      </c>
      <c r="D2307">
        <v>398</v>
      </c>
      <c r="E2307" t="s">
        <v>37</v>
      </c>
      <c r="F2307">
        <v>29000000</v>
      </c>
      <c r="G2307">
        <v>6.2</v>
      </c>
      <c r="H2307">
        <f>Table13[[#This Row],[budget]]-Table13[[#This Row],[gross]]</f>
        <v>-21041732</v>
      </c>
      <c r="I2307">
        <v>0</v>
      </c>
      <c r="J2307">
        <f>0.00001*Table13[[#This Row],[budget]]</f>
        <v>290</v>
      </c>
      <c r="K2307" s="1">
        <f>0</f>
        <v>0</v>
      </c>
    </row>
    <row r="2308" spans="1:11" x14ac:dyDescent="0.35">
      <c r="A2308">
        <v>57744720</v>
      </c>
      <c r="B2308" t="s">
        <v>7490</v>
      </c>
      <c r="C2308">
        <v>46961</v>
      </c>
      <c r="D2308">
        <v>132</v>
      </c>
      <c r="E2308" t="s">
        <v>37</v>
      </c>
      <c r="F2308">
        <v>20000000</v>
      </c>
      <c r="G2308">
        <v>6.2</v>
      </c>
      <c r="H2308">
        <f>Table13[[#This Row],[budget]]-Table13[[#This Row],[gross]]</f>
        <v>-37744720</v>
      </c>
      <c r="I2308">
        <v>0</v>
      </c>
      <c r="J2308">
        <f>0.00001*Table13[[#This Row],[budget]]</f>
        <v>200.00000000000003</v>
      </c>
      <c r="K2308" s="1">
        <f>0</f>
        <v>0</v>
      </c>
    </row>
    <row r="2309" spans="1:11" x14ac:dyDescent="0.35">
      <c r="A2309">
        <v>108244774</v>
      </c>
      <c r="B2309" t="s">
        <v>7685</v>
      </c>
      <c r="C2309">
        <v>94049</v>
      </c>
      <c r="D2309">
        <v>301</v>
      </c>
      <c r="E2309" t="s">
        <v>37</v>
      </c>
      <c r="F2309">
        <v>37000000</v>
      </c>
      <c r="G2309">
        <v>6.2</v>
      </c>
      <c r="H2309">
        <f>Table13[[#This Row],[budget]]-Table13[[#This Row],[gross]]</f>
        <v>-71244774</v>
      </c>
      <c r="I2309">
        <v>0</v>
      </c>
      <c r="J2309">
        <f>0.00001*Table13[[#This Row],[budget]]</f>
        <v>370.00000000000006</v>
      </c>
      <c r="K2309" s="1">
        <f>0</f>
        <v>0</v>
      </c>
    </row>
    <row r="2310" spans="1:11" x14ac:dyDescent="0.35">
      <c r="A2310">
        <v>105444419</v>
      </c>
      <c r="B2310" t="s">
        <v>7689</v>
      </c>
      <c r="C2310">
        <v>31817</v>
      </c>
      <c r="D2310">
        <v>117</v>
      </c>
      <c r="E2310" t="s">
        <v>37</v>
      </c>
      <c r="F2310">
        <v>26000000</v>
      </c>
      <c r="G2310">
        <v>6.2</v>
      </c>
      <c r="H2310">
        <f>Table13[[#This Row],[budget]]-Table13[[#This Row],[gross]]</f>
        <v>-79444419</v>
      </c>
      <c r="I2310">
        <v>0</v>
      </c>
      <c r="J2310">
        <f>0.00001*Table13[[#This Row],[budget]]</f>
        <v>260</v>
      </c>
      <c r="K2310" s="1">
        <f>0</f>
        <v>0</v>
      </c>
    </row>
    <row r="2311" spans="1:11" x14ac:dyDescent="0.35">
      <c r="A2311">
        <v>42385520</v>
      </c>
      <c r="B2311" t="s">
        <v>7899</v>
      </c>
      <c r="C2311">
        <v>47297</v>
      </c>
      <c r="D2311">
        <v>86</v>
      </c>
      <c r="E2311" t="s">
        <v>37</v>
      </c>
      <c r="F2311">
        <v>30000000</v>
      </c>
      <c r="G2311">
        <v>6.2</v>
      </c>
      <c r="H2311">
        <f>Table13[[#This Row],[budget]]-Table13[[#This Row],[gross]]</f>
        <v>-12385520</v>
      </c>
      <c r="I2311">
        <v>16000</v>
      </c>
      <c r="J2311">
        <f>0.00001*Table13[[#This Row],[budget]]</f>
        <v>300</v>
      </c>
      <c r="K2311" s="1">
        <f>0</f>
        <v>0</v>
      </c>
    </row>
    <row r="2312" spans="1:11" x14ac:dyDescent="0.35">
      <c r="A2312">
        <v>30523568</v>
      </c>
      <c r="B2312" t="s">
        <v>8015</v>
      </c>
      <c r="C2312">
        <v>54447</v>
      </c>
      <c r="D2312">
        <v>201</v>
      </c>
      <c r="E2312" t="s">
        <v>37</v>
      </c>
      <c r="F2312">
        <v>30000000</v>
      </c>
      <c r="G2312">
        <v>6.2</v>
      </c>
      <c r="H2312">
        <f>Table13[[#This Row],[budget]]-Table13[[#This Row],[gross]]</f>
        <v>-523568</v>
      </c>
      <c r="I2312">
        <v>18000</v>
      </c>
      <c r="J2312">
        <f>0.00001*Table13[[#This Row],[budget]]</f>
        <v>300</v>
      </c>
      <c r="K2312" s="1">
        <f>0</f>
        <v>0</v>
      </c>
    </row>
    <row r="2313" spans="1:11" x14ac:dyDescent="0.35">
      <c r="A2313">
        <v>28644770</v>
      </c>
      <c r="B2313" t="s">
        <v>8029</v>
      </c>
      <c r="C2313">
        <v>78974</v>
      </c>
      <c r="D2313">
        <v>141</v>
      </c>
      <c r="E2313" t="s">
        <v>37</v>
      </c>
      <c r="F2313">
        <v>30000000</v>
      </c>
      <c r="G2313">
        <v>6.2</v>
      </c>
      <c r="H2313">
        <f>Table13[[#This Row],[budget]]-Table13[[#This Row],[gross]]</f>
        <v>1355230</v>
      </c>
      <c r="I2313">
        <v>11000</v>
      </c>
      <c r="J2313">
        <f>0.00001*Table13[[#This Row],[budget]]</f>
        <v>300</v>
      </c>
      <c r="K2313" s="1">
        <f>0</f>
        <v>0</v>
      </c>
    </row>
    <row r="2314" spans="1:11" x14ac:dyDescent="0.35">
      <c r="A2314">
        <v>66950483</v>
      </c>
      <c r="B2314" t="s">
        <v>8396</v>
      </c>
      <c r="C2314">
        <v>29738</v>
      </c>
      <c r="D2314">
        <v>85</v>
      </c>
      <c r="E2314" t="s">
        <v>37</v>
      </c>
      <c r="F2314">
        <v>28000000</v>
      </c>
      <c r="G2314">
        <v>6.2</v>
      </c>
      <c r="H2314">
        <f>Table13[[#This Row],[budget]]-Table13[[#This Row],[gross]]</f>
        <v>-38950483</v>
      </c>
      <c r="I2314">
        <v>12000</v>
      </c>
      <c r="J2314">
        <f>0.00001*Table13[[#This Row],[budget]]</f>
        <v>280</v>
      </c>
      <c r="K2314" s="1">
        <f>0</f>
        <v>0</v>
      </c>
    </row>
    <row r="2315" spans="1:11" x14ac:dyDescent="0.35">
      <c r="A2315">
        <v>30688364</v>
      </c>
      <c r="B2315" t="s">
        <v>8413</v>
      </c>
      <c r="C2315">
        <v>69355</v>
      </c>
      <c r="D2315">
        <v>211</v>
      </c>
      <c r="E2315" t="s">
        <v>37</v>
      </c>
      <c r="F2315">
        <v>28000000</v>
      </c>
      <c r="G2315">
        <v>6.2</v>
      </c>
      <c r="H2315">
        <f>Table13[[#This Row],[budget]]-Table13[[#This Row],[gross]]</f>
        <v>-2688364</v>
      </c>
      <c r="I2315">
        <v>10000</v>
      </c>
      <c r="J2315">
        <f>0.00001*Table13[[#This Row],[budget]]</f>
        <v>280</v>
      </c>
      <c r="K2315" s="1">
        <f>0</f>
        <v>0</v>
      </c>
    </row>
    <row r="2316" spans="1:11" x14ac:dyDescent="0.35">
      <c r="A2316">
        <v>13248477</v>
      </c>
      <c r="B2316" t="s">
        <v>8576</v>
      </c>
      <c r="C2316">
        <v>60555</v>
      </c>
      <c r="D2316">
        <v>174</v>
      </c>
      <c r="E2316" t="s">
        <v>37</v>
      </c>
      <c r="F2316">
        <v>27000000</v>
      </c>
      <c r="G2316">
        <v>6.2</v>
      </c>
      <c r="H2316">
        <f>Table13[[#This Row],[budget]]-Table13[[#This Row],[gross]]</f>
        <v>13751523</v>
      </c>
      <c r="I2316">
        <v>0</v>
      </c>
      <c r="J2316">
        <f>0.00001*Table13[[#This Row],[budget]]</f>
        <v>270</v>
      </c>
      <c r="K2316" s="1">
        <f>0</f>
        <v>0</v>
      </c>
    </row>
    <row r="2317" spans="1:11" hidden="1" x14ac:dyDescent="0.35">
      <c r="A2317">
        <v>37623143</v>
      </c>
      <c r="B2317" t="s">
        <v>11339</v>
      </c>
      <c r="C2317">
        <v>467234</v>
      </c>
      <c r="D2317">
        <v>1083</v>
      </c>
      <c r="E2317" t="s">
        <v>2679</v>
      </c>
      <c r="F2317">
        <v>13500000</v>
      </c>
      <c r="G2317">
        <v>8.1999999999999993</v>
      </c>
      <c r="H2317">
        <f>Table13[[#This Row],[budget]]-Table13[[#This Row],[gross]]</f>
        <v>-24123143</v>
      </c>
      <c r="I2317">
        <v>27000</v>
      </c>
      <c r="J2317">
        <f>0.00001*Table13[[#This Row],[budget]]</f>
        <v>135</v>
      </c>
      <c r="K2317" s="1">
        <f>0</f>
        <v>0</v>
      </c>
    </row>
    <row r="2318" spans="1:11" x14ac:dyDescent="0.35">
      <c r="A2318">
        <v>763044</v>
      </c>
      <c r="B2318" t="s">
        <v>8612</v>
      </c>
      <c r="C2318">
        <v>4257</v>
      </c>
      <c r="D2318">
        <v>52</v>
      </c>
      <c r="E2318" t="s">
        <v>37</v>
      </c>
      <c r="F2318">
        <v>23000000</v>
      </c>
      <c r="G2318">
        <v>6.2</v>
      </c>
      <c r="H2318">
        <f>Table13[[#This Row],[budget]]-Table13[[#This Row],[gross]]</f>
        <v>22236956</v>
      </c>
      <c r="I2318">
        <v>188</v>
      </c>
      <c r="J2318">
        <f>0.00001*Table13[[#This Row],[budget]]</f>
        <v>230.00000000000003</v>
      </c>
      <c r="K2318" s="1">
        <f>0</f>
        <v>0</v>
      </c>
    </row>
    <row r="2319" spans="1:11" x14ac:dyDescent="0.35">
      <c r="A2319">
        <v>46455802</v>
      </c>
      <c r="B2319" t="s">
        <v>8669</v>
      </c>
      <c r="C2319">
        <v>120786</v>
      </c>
      <c r="D2319">
        <v>472</v>
      </c>
      <c r="E2319" t="s">
        <v>37</v>
      </c>
      <c r="F2319">
        <v>26000000</v>
      </c>
      <c r="G2319">
        <v>6.2</v>
      </c>
      <c r="H2319">
        <f>Table13[[#This Row],[budget]]-Table13[[#This Row],[gross]]</f>
        <v>-20455802</v>
      </c>
      <c r="I2319">
        <v>0</v>
      </c>
      <c r="J2319">
        <f>0.00001*Table13[[#This Row],[budget]]</f>
        <v>260</v>
      </c>
      <c r="K2319" s="1">
        <f>0</f>
        <v>0</v>
      </c>
    </row>
    <row r="2320" spans="1:11" x14ac:dyDescent="0.35">
      <c r="A2320">
        <v>3254172</v>
      </c>
      <c r="B2320" t="s">
        <v>8799</v>
      </c>
      <c r="C2320">
        <v>29282</v>
      </c>
      <c r="D2320">
        <v>105</v>
      </c>
      <c r="E2320" t="s">
        <v>37</v>
      </c>
      <c r="F2320">
        <v>28000000</v>
      </c>
      <c r="G2320">
        <v>6.2</v>
      </c>
      <c r="H2320">
        <f>Table13[[#This Row],[budget]]-Table13[[#This Row],[gross]]</f>
        <v>24745828</v>
      </c>
      <c r="I2320">
        <v>11000</v>
      </c>
      <c r="J2320">
        <f>0.00001*Table13[[#This Row],[budget]]</f>
        <v>280</v>
      </c>
      <c r="K2320" s="1">
        <f>0</f>
        <v>0</v>
      </c>
    </row>
    <row r="2321" spans="1:11" x14ac:dyDescent="0.35">
      <c r="A2321">
        <v>134141530</v>
      </c>
      <c r="B2321" t="s">
        <v>8836</v>
      </c>
      <c r="C2321">
        <v>75903</v>
      </c>
      <c r="D2321">
        <v>109</v>
      </c>
      <c r="E2321" t="s">
        <v>37</v>
      </c>
      <c r="F2321">
        <v>25000000</v>
      </c>
      <c r="G2321">
        <v>6.2</v>
      </c>
      <c r="H2321">
        <f>Table13[[#This Row],[budget]]-Table13[[#This Row],[gross]]</f>
        <v>-109141530</v>
      </c>
      <c r="I2321">
        <v>0</v>
      </c>
      <c r="J2321">
        <f>0.00001*Table13[[#This Row],[budget]]</f>
        <v>250.00000000000003</v>
      </c>
      <c r="K2321" s="1">
        <f>0</f>
        <v>0</v>
      </c>
    </row>
    <row r="2322" spans="1:11" x14ac:dyDescent="0.35">
      <c r="A2322">
        <v>70625986</v>
      </c>
      <c r="B2322" t="s">
        <v>8859</v>
      </c>
      <c r="C2322">
        <v>168717</v>
      </c>
      <c r="D2322">
        <v>178</v>
      </c>
      <c r="E2322" t="s">
        <v>37</v>
      </c>
      <c r="F2322">
        <v>25000000</v>
      </c>
      <c r="G2322">
        <v>6.2</v>
      </c>
      <c r="H2322">
        <f>Table13[[#This Row],[budget]]-Table13[[#This Row],[gross]]</f>
        <v>-45625986</v>
      </c>
      <c r="I2322">
        <v>24000</v>
      </c>
      <c r="J2322">
        <f>0.00001*Table13[[#This Row],[budget]]</f>
        <v>250.00000000000003</v>
      </c>
      <c r="K2322" s="1">
        <f>0</f>
        <v>0</v>
      </c>
    </row>
    <row r="2323" spans="1:11" x14ac:dyDescent="0.35">
      <c r="A2323">
        <v>10070000</v>
      </c>
      <c r="B2323" t="s">
        <v>9255</v>
      </c>
      <c r="C2323">
        <v>5668</v>
      </c>
      <c r="D2323">
        <v>50</v>
      </c>
      <c r="E2323" t="s">
        <v>37</v>
      </c>
      <c r="F2323">
        <v>25000000</v>
      </c>
      <c r="G2323">
        <v>6.2</v>
      </c>
      <c r="H2323">
        <f>Table13[[#This Row],[budget]]-Table13[[#This Row],[gross]]</f>
        <v>14930000</v>
      </c>
      <c r="I2323">
        <v>491</v>
      </c>
      <c r="J2323">
        <f>0.00001*Table13[[#This Row],[budget]]</f>
        <v>250.00000000000003</v>
      </c>
      <c r="K2323" s="1">
        <f>0</f>
        <v>0</v>
      </c>
    </row>
    <row r="2324" spans="1:11" x14ac:dyDescent="0.35">
      <c r="A2324">
        <v>32416109</v>
      </c>
      <c r="B2324" t="s">
        <v>9404</v>
      </c>
      <c r="C2324">
        <v>109620</v>
      </c>
      <c r="D2324">
        <v>268</v>
      </c>
      <c r="E2324" t="s">
        <v>37</v>
      </c>
      <c r="F2324">
        <v>25000000</v>
      </c>
      <c r="G2324">
        <v>6.2</v>
      </c>
      <c r="H2324">
        <f>Table13[[#This Row],[budget]]-Table13[[#This Row],[gross]]</f>
        <v>-7416109</v>
      </c>
      <c r="I2324">
        <v>15000</v>
      </c>
      <c r="J2324">
        <f>0.00001*Table13[[#This Row],[budget]]</f>
        <v>250.00000000000003</v>
      </c>
      <c r="K2324" s="1">
        <f>0</f>
        <v>0</v>
      </c>
    </row>
    <row r="2325" spans="1:11" x14ac:dyDescent="0.35">
      <c r="A2325">
        <v>16290976</v>
      </c>
      <c r="B2325" t="s">
        <v>9418</v>
      </c>
      <c r="C2325">
        <v>14637</v>
      </c>
      <c r="D2325">
        <v>100</v>
      </c>
      <c r="E2325" t="s">
        <v>37</v>
      </c>
      <c r="F2325">
        <v>24000000</v>
      </c>
      <c r="G2325">
        <v>6.2</v>
      </c>
      <c r="H2325">
        <f>Table13[[#This Row],[budget]]-Table13[[#This Row],[gross]]</f>
        <v>7709024</v>
      </c>
      <c r="I2325">
        <v>619</v>
      </c>
      <c r="J2325">
        <f>0.00001*Table13[[#This Row],[budget]]</f>
        <v>240.00000000000003</v>
      </c>
      <c r="K2325" s="1">
        <f>0</f>
        <v>0</v>
      </c>
    </row>
    <row r="2326" spans="1:11" x14ac:dyDescent="0.35">
      <c r="A2326">
        <v>2708188</v>
      </c>
      <c r="B2326" t="s">
        <v>9565</v>
      </c>
      <c r="C2326">
        <v>8924</v>
      </c>
      <c r="D2326">
        <v>43</v>
      </c>
      <c r="E2326" t="s">
        <v>37</v>
      </c>
      <c r="F2326">
        <v>23000000</v>
      </c>
      <c r="G2326">
        <v>6.2</v>
      </c>
      <c r="H2326">
        <f>Table13[[#This Row],[budget]]-Table13[[#This Row],[gross]]</f>
        <v>20291812</v>
      </c>
      <c r="I2326">
        <v>0</v>
      </c>
      <c r="J2326">
        <f>0.00001*Table13[[#This Row],[budget]]</f>
        <v>230.00000000000003</v>
      </c>
      <c r="K2326" s="1">
        <f>0</f>
        <v>0</v>
      </c>
    </row>
    <row r="2327" spans="1:11" x14ac:dyDescent="0.35">
      <c r="A2327">
        <v>16123851</v>
      </c>
      <c r="B2327" t="s">
        <v>9572</v>
      </c>
      <c r="C2327">
        <v>17373</v>
      </c>
      <c r="D2327">
        <v>148</v>
      </c>
      <c r="E2327" t="s">
        <v>37</v>
      </c>
      <c r="F2327">
        <v>23000000</v>
      </c>
      <c r="G2327">
        <v>6.2</v>
      </c>
      <c r="H2327">
        <f>Table13[[#This Row],[budget]]-Table13[[#This Row],[gross]]</f>
        <v>6876149</v>
      </c>
      <c r="I2327">
        <v>767</v>
      </c>
      <c r="J2327">
        <f>0.00001*Table13[[#This Row],[budget]]</f>
        <v>230.00000000000003</v>
      </c>
      <c r="K2327" s="1">
        <f>0</f>
        <v>0</v>
      </c>
    </row>
    <row r="2328" spans="1:11" x14ac:dyDescent="0.35">
      <c r="A2328">
        <v>90636983</v>
      </c>
      <c r="B2328" t="s">
        <v>9610</v>
      </c>
      <c r="C2328">
        <v>44021</v>
      </c>
      <c r="D2328">
        <v>83</v>
      </c>
      <c r="E2328" t="s">
        <v>37</v>
      </c>
      <c r="F2328">
        <v>22000000</v>
      </c>
      <c r="G2328">
        <v>6.2</v>
      </c>
      <c r="H2328">
        <f>Table13[[#This Row],[budget]]-Table13[[#This Row],[gross]]</f>
        <v>-68636983</v>
      </c>
      <c r="I2328">
        <v>0</v>
      </c>
      <c r="J2328">
        <f>0.00001*Table13[[#This Row],[budget]]</f>
        <v>220.00000000000003</v>
      </c>
      <c r="K2328" s="1">
        <f>0</f>
        <v>0</v>
      </c>
    </row>
    <row r="2329" spans="1:11" x14ac:dyDescent="0.35">
      <c r="A2329">
        <v>5000000</v>
      </c>
      <c r="B2329" t="s">
        <v>9722</v>
      </c>
      <c r="C2329">
        <v>1547</v>
      </c>
      <c r="D2329">
        <v>50</v>
      </c>
      <c r="E2329" t="s">
        <v>37</v>
      </c>
      <c r="F2329">
        <v>25000000</v>
      </c>
      <c r="G2329">
        <v>6.2</v>
      </c>
      <c r="H2329">
        <f>Table13[[#This Row],[budget]]-Table13[[#This Row],[gross]]</f>
        <v>20000000</v>
      </c>
      <c r="I2329">
        <v>104</v>
      </c>
      <c r="J2329">
        <f>0.00001*Table13[[#This Row],[budget]]</f>
        <v>250.00000000000003</v>
      </c>
      <c r="K2329" s="1">
        <f>0</f>
        <v>0</v>
      </c>
    </row>
    <row r="2330" spans="1:11" x14ac:dyDescent="0.35">
      <c r="A2330">
        <v>38037513</v>
      </c>
      <c r="B2330" t="s">
        <v>10037</v>
      </c>
      <c r="C2330">
        <v>49680</v>
      </c>
      <c r="D2330">
        <v>117</v>
      </c>
      <c r="E2330" t="s">
        <v>37</v>
      </c>
      <c r="F2330">
        <v>20000000</v>
      </c>
      <c r="G2330">
        <v>6.2</v>
      </c>
      <c r="H2330">
        <f>Table13[[#This Row],[budget]]-Table13[[#This Row],[gross]]</f>
        <v>-18037513</v>
      </c>
      <c r="I2330">
        <v>0</v>
      </c>
      <c r="J2330">
        <f>0.00001*Table13[[#This Row],[budget]]</f>
        <v>200.00000000000003</v>
      </c>
      <c r="K2330" s="1">
        <f>0</f>
        <v>0</v>
      </c>
    </row>
    <row r="2331" spans="1:11" x14ac:dyDescent="0.35">
      <c r="A2331">
        <v>37442180</v>
      </c>
      <c r="B2331" t="s">
        <v>10041</v>
      </c>
      <c r="C2331">
        <v>28005</v>
      </c>
      <c r="D2331">
        <v>236</v>
      </c>
      <c r="E2331" t="s">
        <v>37</v>
      </c>
      <c r="F2331">
        <v>20000000</v>
      </c>
      <c r="G2331">
        <v>6.2</v>
      </c>
      <c r="H2331">
        <f>Table13[[#This Row],[budget]]-Table13[[#This Row],[gross]]</f>
        <v>-17442180</v>
      </c>
      <c r="I2331">
        <v>0</v>
      </c>
      <c r="J2331">
        <f>0.00001*Table13[[#This Row],[budget]]</f>
        <v>200.00000000000003</v>
      </c>
      <c r="K2331" s="1">
        <f>0</f>
        <v>0</v>
      </c>
    </row>
    <row r="2332" spans="1:11" x14ac:dyDescent="0.35">
      <c r="A2332">
        <v>13630226</v>
      </c>
      <c r="B2332" t="s">
        <v>10338</v>
      </c>
      <c r="C2332">
        <v>112516</v>
      </c>
      <c r="D2332">
        <v>223</v>
      </c>
      <c r="E2332" t="s">
        <v>37</v>
      </c>
      <c r="F2332">
        <v>20000000</v>
      </c>
      <c r="G2332">
        <v>6.2</v>
      </c>
      <c r="H2332">
        <f>Table13[[#This Row],[budget]]-Table13[[#This Row],[gross]]</f>
        <v>6369774</v>
      </c>
      <c r="I2332">
        <v>0</v>
      </c>
      <c r="J2332">
        <f>0.00001*Table13[[#This Row],[budget]]</f>
        <v>200.00000000000003</v>
      </c>
      <c r="K2332" s="1">
        <f>0</f>
        <v>0</v>
      </c>
    </row>
    <row r="2333" spans="1:11" x14ac:dyDescent="0.35">
      <c r="A2333">
        <v>6852144</v>
      </c>
      <c r="B2333" t="s">
        <v>10472</v>
      </c>
      <c r="C2333">
        <v>15169</v>
      </c>
      <c r="D2333">
        <v>213</v>
      </c>
      <c r="E2333" t="s">
        <v>37</v>
      </c>
      <c r="F2333">
        <v>22000000</v>
      </c>
      <c r="G2333">
        <v>6.2</v>
      </c>
      <c r="H2333">
        <f>Table13[[#This Row],[budget]]-Table13[[#This Row],[gross]]</f>
        <v>15147856</v>
      </c>
      <c r="I2333">
        <v>0</v>
      </c>
      <c r="J2333">
        <f>0.00001*Table13[[#This Row],[budget]]</f>
        <v>220.00000000000003</v>
      </c>
      <c r="K2333" s="1">
        <f>0</f>
        <v>0</v>
      </c>
    </row>
    <row r="2334" spans="1:11" x14ac:dyDescent="0.35">
      <c r="A2334">
        <v>375474</v>
      </c>
      <c r="B2334" t="s">
        <v>10590</v>
      </c>
      <c r="C2334">
        <v>2613</v>
      </c>
      <c r="D2334">
        <v>46</v>
      </c>
      <c r="E2334" t="s">
        <v>37</v>
      </c>
      <c r="F2334">
        <v>20000000</v>
      </c>
      <c r="G2334">
        <v>6.2</v>
      </c>
      <c r="H2334">
        <f>Table13[[#This Row],[budget]]-Table13[[#This Row],[gross]]</f>
        <v>19624526</v>
      </c>
      <c r="I2334">
        <v>445</v>
      </c>
      <c r="J2334">
        <f>0.00001*Table13[[#This Row],[budget]]</f>
        <v>200.00000000000003</v>
      </c>
      <c r="K2334" s="1">
        <f>0</f>
        <v>0</v>
      </c>
    </row>
    <row r="2335" spans="1:11" x14ac:dyDescent="0.35">
      <c r="A2335">
        <v>20433940</v>
      </c>
      <c r="B2335" t="s">
        <v>10731</v>
      </c>
      <c r="C2335">
        <v>78883</v>
      </c>
      <c r="D2335">
        <v>662</v>
      </c>
      <c r="E2335" t="s">
        <v>37</v>
      </c>
      <c r="F2335">
        <v>15000000</v>
      </c>
      <c r="G2335">
        <v>6.2</v>
      </c>
      <c r="H2335">
        <f>Table13[[#This Row],[budget]]-Table13[[#This Row],[gross]]</f>
        <v>-5433940</v>
      </c>
      <c r="I2335">
        <v>0</v>
      </c>
      <c r="J2335">
        <f>0.00001*Table13[[#This Row],[budget]]</f>
        <v>150</v>
      </c>
      <c r="K2335" s="1">
        <f>0</f>
        <v>0</v>
      </c>
    </row>
    <row r="2336" spans="1:11" x14ac:dyDescent="0.35">
      <c r="A2336">
        <v>95001351</v>
      </c>
      <c r="B2336" t="s">
        <v>10760</v>
      </c>
      <c r="C2336">
        <v>131801</v>
      </c>
      <c r="D2336">
        <v>548</v>
      </c>
      <c r="E2336" t="s">
        <v>37</v>
      </c>
      <c r="F2336">
        <v>18000000</v>
      </c>
      <c r="G2336">
        <v>6.2</v>
      </c>
      <c r="H2336">
        <f>Table13[[#This Row],[budget]]-Table13[[#This Row],[gross]]</f>
        <v>-77001351</v>
      </c>
      <c r="I2336">
        <v>0</v>
      </c>
      <c r="J2336">
        <f>0.00001*Table13[[#This Row],[budget]]</f>
        <v>180.00000000000003</v>
      </c>
      <c r="K2336" s="1">
        <f>0</f>
        <v>0</v>
      </c>
    </row>
    <row r="2337" spans="1:11" x14ac:dyDescent="0.35">
      <c r="A2337">
        <v>229311</v>
      </c>
      <c r="B2337" t="s">
        <v>11043</v>
      </c>
      <c r="C2337">
        <v>899</v>
      </c>
      <c r="D2337">
        <v>42</v>
      </c>
      <c r="E2337" t="s">
        <v>37</v>
      </c>
      <c r="F2337">
        <v>11350000</v>
      </c>
      <c r="G2337">
        <v>6.2</v>
      </c>
      <c r="H2337">
        <f>Table13[[#This Row],[budget]]-Table13[[#This Row],[gross]]</f>
        <v>11120689</v>
      </c>
      <c r="I2337">
        <v>271</v>
      </c>
      <c r="J2337">
        <f>0.00001*Table13[[#This Row],[budget]]</f>
        <v>113.50000000000001</v>
      </c>
      <c r="K2337" s="1">
        <f>0</f>
        <v>0</v>
      </c>
    </row>
    <row r="2338" spans="1:11" x14ac:dyDescent="0.35">
      <c r="A2338">
        <v>58006147</v>
      </c>
      <c r="B2338" t="s">
        <v>11060</v>
      </c>
      <c r="C2338">
        <v>67653</v>
      </c>
      <c r="D2338">
        <v>108</v>
      </c>
      <c r="E2338" t="s">
        <v>37</v>
      </c>
      <c r="F2338">
        <v>23000000</v>
      </c>
      <c r="G2338">
        <v>6.2</v>
      </c>
      <c r="H2338">
        <f>Table13[[#This Row],[budget]]-Table13[[#This Row],[gross]]</f>
        <v>-35006147</v>
      </c>
      <c r="I2338">
        <v>0</v>
      </c>
      <c r="J2338">
        <f>0.00001*Table13[[#This Row],[budget]]</f>
        <v>230.00000000000003</v>
      </c>
      <c r="K2338" s="1">
        <f>0</f>
        <v>0</v>
      </c>
    </row>
    <row r="2339" spans="1:11" x14ac:dyDescent="0.35">
      <c r="A2339">
        <v>30324946</v>
      </c>
      <c r="B2339" t="s">
        <v>11149</v>
      </c>
      <c r="C2339">
        <v>48458</v>
      </c>
      <c r="D2339">
        <v>239</v>
      </c>
      <c r="E2339" t="s">
        <v>37</v>
      </c>
      <c r="F2339">
        <v>17000000</v>
      </c>
      <c r="G2339">
        <v>6.2</v>
      </c>
      <c r="H2339">
        <f>Table13[[#This Row],[budget]]-Table13[[#This Row],[gross]]</f>
        <v>-13324946</v>
      </c>
      <c r="I2339">
        <v>0</v>
      </c>
      <c r="J2339">
        <f>0.00001*Table13[[#This Row],[budget]]</f>
        <v>170</v>
      </c>
      <c r="K2339" s="1">
        <f>0</f>
        <v>0</v>
      </c>
    </row>
    <row r="2340" spans="1:11" x14ac:dyDescent="0.35">
      <c r="A2340">
        <v>23091</v>
      </c>
      <c r="B2340" t="s">
        <v>11470</v>
      </c>
      <c r="C2340">
        <v>5664</v>
      </c>
      <c r="D2340">
        <v>42</v>
      </c>
      <c r="E2340" t="s">
        <v>37</v>
      </c>
      <c r="F2340">
        <v>15000000</v>
      </c>
      <c r="G2340">
        <v>6.2</v>
      </c>
      <c r="H2340">
        <f>Table13[[#This Row],[budget]]-Table13[[#This Row],[gross]]</f>
        <v>14976909</v>
      </c>
      <c r="I2340">
        <v>921</v>
      </c>
      <c r="J2340">
        <f>0.00001*Table13[[#This Row],[budget]]</f>
        <v>150</v>
      </c>
      <c r="K2340" s="1">
        <f>0</f>
        <v>0</v>
      </c>
    </row>
    <row r="2341" spans="1:11" x14ac:dyDescent="0.35">
      <c r="A2341">
        <v>64001297</v>
      </c>
      <c r="B2341" t="s">
        <v>11564</v>
      </c>
      <c r="C2341">
        <v>32002</v>
      </c>
      <c r="D2341">
        <v>103</v>
      </c>
      <c r="E2341" t="s">
        <v>37</v>
      </c>
      <c r="F2341">
        <v>15000000</v>
      </c>
      <c r="G2341">
        <v>6.2</v>
      </c>
      <c r="H2341">
        <f>Table13[[#This Row],[budget]]-Table13[[#This Row],[gross]]</f>
        <v>-49001297</v>
      </c>
      <c r="I2341">
        <v>0</v>
      </c>
      <c r="J2341">
        <f>0.00001*Table13[[#This Row],[budget]]</f>
        <v>150</v>
      </c>
      <c r="K2341" s="1">
        <f>0</f>
        <v>0</v>
      </c>
    </row>
    <row r="2342" spans="1:11" x14ac:dyDescent="0.35">
      <c r="A2342">
        <v>71588220</v>
      </c>
      <c r="B2342" t="s">
        <v>11569</v>
      </c>
      <c r="C2342">
        <v>134869</v>
      </c>
      <c r="D2342">
        <v>304</v>
      </c>
      <c r="E2342" t="s">
        <v>37</v>
      </c>
      <c r="F2342">
        <v>20000000</v>
      </c>
      <c r="G2342">
        <v>6.2</v>
      </c>
      <c r="H2342">
        <f>Table13[[#This Row],[budget]]-Table13[[#This Row],[gross]]</f>
        <v>-51588220</v>
      </c>
      <c r="I2342">
        <v>57000</v>
      </c>
      <c r="J2342">
        <f>0.00001*Table13[[#This Row],[budget]]</f>
        <v>200.00000000000003</v>
      </c>
      <c r="K2342" s="1">
        <f>0</f>
        <v>0</v>
      </c>
    </row>
    <row r="2343" spans="1:11" x14ac:dyDescent="0.35">
      <c r="A2343">
        <v>42592530</v>
      </c>
      <c r="B2343" t="s">
        <v>11626</v>
      </c>
      <c r="C2343">
        <v>29867</v>
      </c>
      <c r="D2343">
        <v>181</v>
      </c>
      <c r="E2343" t="s">
        <v>37</v>
      </c>
      <c r="F2343">
        <v>15000000</v>
      </c>
      <c r="G2343">
        <v>6.2</v>
      </c>
      <c r="H2343">
        <f>Table13[[#This Row],[budget]]-Table13[[#This Row],[gross]]</f>
        <v>-27592530</v>
      </c>
      <c r="I2343">
        <v>27000</v>
      </c>
      <c r="J2343">
        <f>0.00001*Table13[[#This Row],[budget]]</f>
        <v>150</v>
      </c>
      <c r="K2343" s="1">
        <f>0</f>
        <v>0</v>
      </c>
    </row>
    <row r="2344" spans="1:11" x14ac:dyDescent="0.35">
      <c r="A2344">
        <v>24881000</v>
      </c>
      <c r="B2344" t="s">
        <v>11738</v>
      </c>
      <c r="C2344">
        <v>57140</v>
      </c>
      <c r="D2344">
        <v>195</v>
      </c>
      <c r="E2344" t="s">
        <v>37</v>
      </c>
      <c r="F2344">
        <v>15000000</v>
      </c>
      <c r="G2344">
        <v>6.2</v>
      </c>
      <c r="H2344">
        <f>Table13[[#This Row],[budget]]-Table13[[#This Row],[gross]]</f>
        <v>-9881000</v>
      </c>
      <c r="I2344">
        <v>6000</v>
      </c>
      <c r="J2344">
        <f>0.00001*Table13[[#This Row],[budget]]</f>
        <v>150</v>
      </c>
      <c r="K2344" s="1">
        <f>0</f>
        <v>0</v>
      </c>
    </row>
    <row r="2345" spans="1:11" x14ac:dyDescent="0.35">
      <c r="A2345">
        <v>20998709</v>
      </c>
      <c r="B2345" t="s">
        <v>11766</v>
      </c>
      <c r="C2345">
        <v>6095</v>
      </c>
      <c r="D2345">
        <v>76</v>
      </c>
      <c r="E2345" t="s">
        <v>37</v>
      </c>
      <c r="F2345">
        <v>15000000</v>
      </c>
      <c r="G2345">
        <v>6.2</v>
      </c>
      <c r="H2345">
        <f>Table13[[#This Row],[budget]]-Table13[[#This Row],[gross]]</f>
        <v>-5998709</v>
      </c>
      <c r="I2345">
        <v>1000</v>
      </c>
      <c r="J2345">
        <f>0.00001*Table13[[#This Row],[budget]]</f>
        <v>150</v>
      </c>
      <c r="K2345" s="1">
        <f>0</f>
        <v>0</v>
      </c>
    </row>
    <row r="2346" spans="1:11" x14ac:dyDescent="0.35">
      <c r="A2346">
        <v>14938570</v>
      </c>
      <c r="B2346" t="s">
        <v>11822</v>
      </c>
      <c r="C2346">
        <v>111625</v>
      </c>
      <c r="D2346">
        <v>369</v>
      </c>
      <c r="E2346" t="s">
        <v>37</v>
      </c>
      <c r="F2346">
        <v>15000000</v>
      </c>
      <c r="G2346">
        <v>6.2</v>
      </c>
      <c r="H2346">
        <f>Table13[[#This Row],[budget]]-Table13[[#This Row],[gross]]</f>
        <v>61430</v>
      </c>
      <c r="I2346">
        <v>20000</v>
      </c>
      <c r="J2346">
        <f>0.00001*Table13[[#This Row],[budget]]</f>
        <v>150</v>
      </c>
      <c r="K2346" s="1">
        <f>0</f>
        <v>0</v>
      </c>
    </row>
    <row r="2347" spans="1:11" x14ac:dyDescent="0.35">
      <c r="A2347">
        <v>12549485</v>
      </c>
      <c r="B2347" t="s">
        <v>11849</v>
      </c>
      <c r="C2347">
        <v>4603</v>
      </c>
      <c r="D2347">
        <v>91</v>
      </c>
      <c r="E2347" t="s">
        <v>37</v>
      </c>
      <c r="F2347">
        <v>15000000</v>
      </c>
      <c r="G2347">
        <v>6.2</v>
      </c>
      <c r="H2347">
        <f>Table13[[#This Row],[budget]]-Table13[[#This Row],[gross]]</f>
        <v>2450515</v>
      </c>
      <c r="I2347">
        <v>489</v>
      </c>
      <c r="J2347">
        <f>0.00001*Table13[[#This Row],[budget]]</f>
        <v>150</v>
      </c>
      <c r="K2347" s="1">
        <f>0</f>
        <v>0</v>
      </c>
    </row>
    <row r="2348" spans="1:11" x14ac:dyDescent="0.35">
      <c r="A2348">
        <v>6409206</v>
      </c>
      <c r="B2348" t="s">
        <v>11948</v>
      </c>
      <c r="C2348">
        <v>32311</v>
      </c>
      <c r="D2348">
        <v>104</v>
      </c>
      <c r="E2348" t="s">
        <v>37</v>
      </c>
      <c r="F2348">
        <v>15000000</v>
      </c>
      <c r="G2348">
        <v>6.2</v>
      </c>
      <c r="H2348">
        <f>Table13[[#This Row],[budget]]-Table13[[#This Row],[gross]]</f>
        <v>8590794</v>
      </c>
      <c r="I2348">
        <v>0</v>
      </c>
      <c r="J2348">
        <f>0.00001*Table13[[#This Row],[budget]]</f>
        <v>150</v>
      </c>
      <c r="K2348" s="1">
        <f>0</f>
        <v>0</v>
      </c>
    </row>
    <row r="2349" spans="1:11" x14ac:dyDescent="0.35">
      <c r="A2349">
        <v>4002955</v>
      </c>
      <c r="B2349" t="s">
        <v>11980</v>
      </c>
      <c r="C2349">
        <v>33745</v>
      </c>
      <c r="D2349">
        <v>198</v>
      </c>
      <c r="E2349" t="s">
        <v>37</v>
      </c>
      <c r="F2349">
        <v>20000000</v>
      </c>
      <c r="G2349">
        <v>6.2</v>
      </c>
      <c r="H2349">
        <f>Table13[[#This Row],[budget]]-Table13[[#This Row],[gross]]</f>
        <v>15997045</v>
      </c>
      <c r="I2349">
        <v>0</v>
      </c>
      <c r="J2349">
        <f>0.00001*Table13[[#This Row],[budget]]</f>
        <v>200.00000000000003</v>
      </c>
      <c r="K2349" s="1">
        <f>0</f>
        <v>0</v>
      </c>
    </row>
    <row r="2350" spans="1:11" x14ac:dyDescent="0.35">
      <c r="A2350">
        <v>58607007</v>
      </c>
      <c r="B2350" t="s">
        <v>1362</v>
      </c>
      <c r="C2350">
        <v>182910</v>
      </c>
      <c r="D2350">
        <v>630</v>
      </c>
      <c r="E2350" t="s">
        <v>37</v>
      </c>
      <c r="F2350">
        <v>100000000</v>
      </c>
      <c r="G2350">
        <v>6.2</v>
      </c>
      <c r="H2350">
        <f>Table13[[#This Row],[budget]]-Table13[[#This Row],[gross]]</f>
        <v>41392993</v>
      </c>
      <c r="I2350">
        <v>60000</v>
      </c>
      <c r="J2350">
        <f>0.00001*Table13[[#This Row],[budget]]</f>
        <v>1000.0000000000001</v>
      </c>
      <c r="K2350" s="1">
        <f>0</f>
        <v>0</v>
      </c>
    </row>
    <row r="2351" spans="1:11" x14ac:dyDescent="0.35">
      <c r="A2351">
        <v>1039869</v>
      </c>
      <c r="B2351" t="s">
        <v>12621</v>
      </c>
      <c r="C2351">
        <v>14757</v>
      </c>
      <c r="D2351">
        <v>51</v>
      </c>
      <c r="E2351" t="s">
        <v>37</v>
      </c>
      <c r="F2351">
        <v>15000000</v>
      </c>
      <c r="G2351">
        <v>6.2</v>
      </c>
      <c r="H2351">
        <f>Table13[[#This Row],[budget]]-Table13[[#This Row],[gross]]</f>
        <v>13960131</v>
      </c>
      <c r="I2351">
        <v>0</v>
      </c>
      <c r="J2351">
        <f>0.00001*Table13[[#This Row],[budget]]</f>
        <v>150</v>
      </c>
      <c r="K2351" s="1">
        <f>0</f>
        <v>0</v>
      </c>
    </row>
    <row r="2352" spans="1:11" x14ac:dyDescent="0.35">
      <c r="A2352">
        <v>31155435</v>
      </c>
      <c r="B2352" t="s">
        <v>12750</v>
      </c>
      <c r="C2352">
        <v>42644</v>
      </c>
      <c r="D2352">
        <v>102</v>
      </c>
      <c r="E2352" t="s">
        <v>37</v>
      </c>
      <c r="F2352">
        <v>12000000</v>
      </c>
      <c r="G2352">
        <v>6.2</v>
      </c>
      <c r="H2352">
        <f>Table13[[#This Row],[budget]]-Table13[[#This Row],[gross]]</f>
        <v>-19155435</v>
      </c>
      <c r="I2352">
        <v>0</v>
      </c>
      <c r="J2352">
        <f>0.00001*Table13[[#This Row],[budget]]</f>
        <v>120.00000000000001</v>
      </c>
      <c r="K2352" s="1">
        <f>0</f>
        <v>0</v>
      </c>
    </row>
    <row r="2353" spans="1:11" hidden="1" x14ac:dyDescent="0.35">
      <c r="A2353">
        <v>81525</v>
      </c>
      <c r="B2353" t="s">
        <v>11501</v>
      </c>
      <c r="C2353">
        <v>29392</v>
      </c>
      <c r="D2353">
        <v>91</v>
      </c>
      <c r="E2353" t="s">
        <v>1417</v>
      </c>
      <c r="F2353">
        <v>15300000</v>
      </c>
      <c r="G2353">
        <v>6.6</v>
      </c>
      <c r="H2353">
        <f>Table13[[#This Row],[budget]]-Table13[[#This Row],[gross]]</f>
        <v>15218475</v>
      </c>
      <c r="I2353">
        <v>0</v>
      </c>
      <c r="J2353">
        <f>0.00001*Table13[[#This Row],[budget]]</f>
        <v>153</v>
      </c>
      <c r="K2353" s="1">
        <f>0</f>
        <v>0</v>
      </c>
    </row>
    <row r="2354" spans="1:11" x14ac:dyDescent="0.35">
      <c r="A2354">
        <v>6754898</v>
      </c>
      <c r="B2354" t="s">
        <v>12877</v>
      </c>
      <c r="C2354">
        <v>20000</v>
      </c>
      <c r="D2354">
        <v>188</v>
      </c>
      <c r="E2354" t="s">
        <v>37</v>
      </c>
      <c r="F2354">
        <v>12000000</v>
      </c>
      <c r="G2354">
        <v>6.2</v>
      </c>
      <c r="H2354">
        <f>Table13[[#This Row],[budget]]-Table13[[#This Row],[gross]]</f>
        <v>5245102</v>
      </c>
      <c r="I2354">
        <v>0</v>
      </c>
      <c r="J2354">
        <f>0.00001*Table13[[#This Row],[budget]]</f>
        <v>120.00000000000001</v>
      </c>
      <c r="K2354" s="1">
        <f>0</f>
        <v>0</v>
      </c>
    </row>
    <row r="2355" spans="1:11" x14ac:dyDescent="0.35">
      <c r="A2355">
        <v>2832826</v>
      </c>
      <c r="B2355" t="s">
        <v>13144</v>
      </c>
      <c r="C2355">
        <v>1761</v>
      </c>
      <c r="D2355">
        <v>19</v>
      </c>
      <c r="E2355" t="s">
        <v>37</v>
      </c>
      <c r="F2355">
        <v>11000000</v>
      </c>
      <c r="G2355">
        <v>6.2</v>
      </c>
      <c r="H2355">
        <f>Table13[[#This Row],[budget]]-Table13[[#This Row],[gross]]</f>
        <v>8167174</v>
      </c>
      <c r="I2355">
        <v>174</v>
      </c>
      <c r="J2355">
        <f>0.00001*Table13[[#This Row],[budget]]</f>
        <v>110.00000000000001</v>
      </c>
      <c r="K2355" s="1">
        <f>0</f>
        <v>0</v>
      </c>
    </row>
    <row r="2356" spans="1:11" x14ac:dyDescent="0.35">
      <c r="A2356">
        <v>16017403</v>
      </c>
      <c r="B2356" t="s">
        <v>13151</v>
      </c>
      <c r="C2356">
        <v>17333</v>
      </c>
      <c r="D2356">
        <v>153</v>
      </c>
      <c r="E2356" t="s">
        <v>37</v>
      </c>
      <c r="F2356">
        <v>5000000</v>
      </c>
      <c r="G2356">
        <v>6.2</v>
      </c>
      <c r="H2356">
        <f>Table13[[#This Row],[budget]]-Table13[[#This Row],[gross]]</f>
        <v>-11017403</v>
      </c>
      <c r="I2356">
        <v>0</v>
      </c>
      <c r="J2356">
        <f>0.00001*Table13[[#This Row],[budget]]</f>
        <v>50.000000000000007</v>
      </c>
      <c r="K2356" s="1">
        <f>0</f>
        <v>0</v>
      </c>
    </row>
    <row r="2357" spans="1:11" x14ac:dyDescent="0.35">
      <c r="A2357">
        <v>80150343</v>
      </c>
      <c r="B2357" t="s">
        <v>13224</v>
      </c>
      <c r="C2357">
        <v>142115</v>
      </c>
      <c r="D2357">
        <v>614</v>
      </c>
      <c r="E2357" t="s">
        <v>37</v>
      </c>
      <c r="F2357">
        <v>10000000</v>
      </c>
      <c r="G2357">
        <v>6.2</v>
      </c>
      <c r="H2357">
        <f>Table13[[#This Row],[budget]]-Table13[[#This Row],[gross]]</f>
        <v>-70150343</v>
      </c>
      <c r="I2357">
        <v>0</v>
      </c>
      <c r="J2357">
        <f>0.00001*Table13[[#This Row],[budget]]</f>
        <v>100.00000000000001</v>
      </c>
      <c r="K2357" s="1">
        <f>0</f>
        <v>0</v>
      </c>
    </row>
    <row r="2358" spans="1:11" x14ac:dyDescent="0.35">
      <c r="A2358">
        <v>36200000</v>
      </c>
      <c r="B2358" t="s">
        <v>13292</v>
      </c>
      <c r="C2358">
        <v>101840</v>
      </c>
      <c r="D2358">
        <v>193</v>
      </c>
      <c r="E2358" t="s">
        <v>37</v>
      </c>
      <c r="F2358">
        <v>12305523</v>
      </c>
      <c r="G2358">
        <v>6.2</v>
      </c>
      <c r="H2358">
        <f>Table13[[#This Row],[budget]]-Table13[[#This Row],[gross]]</f>
        <v>-23894477</v>
      </c>
      <c r="I2358">
        <v>0</v>
      </c>
      <c r="J2358">
        <f>0.00001*Table13[[#This Row],[budget]]</f>
        <v>123.05523000000001</v>
      </c>
      <c r="K2358" s="1">
        <f>0</f>
        <v>0</v>
      </c>
    </row>
    <row r="2359" spans="1:11" x14ac:dyDescent="0.35">
      <c r="A2359">
        <v>16033556</v>
      </c>
      <c r="B2359" t="s">
        <v>13411</v>
      </c>
      <c r="C2359">
        <v>37901</v>
      </c>
      <c r="D2359">
        <v>518</v>
      </c>
      <c r="E2359" t="s">
        <v>37</v>
      </c>
      <c r="F2359">
        <v>10000000</v>
      </c>
      <c r="G2359">
        <v>6.2</v>
      </c>
      <c r="H2359">
        <f>Table13[[#This Row],[budget]]-Table13[[#This Row],[gross]]</f>
        <v>-6033556</v>
      </c>
      <c r="I2359">
        <v>0</v>
      </c>
      <c r="J2359">
        <f>0.00001*Table13[[#This Row],[budget]]</f>
        <v>100.00000000000001</v>
      </c>
      <c r="K2359" s="1">
        <f>0</f>
        <v>0</v>
      </c>
    </row>
    <row r="2360" spans="1:11" hidden="1" x14ac:dyDescent="0.35">
      <c r="A2360">
        <v>128067808</v>
      </c>
      <c r="B2360" t="s">
        <v>11528</v>
      </c>
      <c r="C2360">
        <v>217740</v>
      </c>
      <c r="D2360">
        <v>1641</v>
      </c>
      <c r="E2360" t="s">
        <v>1883</v>
      </c>
      <c r="F2360">
        <v>15000000</v>
      </c>
      <c r="G2360">
        <v>7.9</v>
      </c>
      <c r="H2360">
        <f>Table13[[#This Row],[budget]]-Table13[[#This Row],[gross]]</f>
        <v>-113067808</v>
      </c>
      <c r="I2360">
        <v>0</v>
      </c>
      <c r="J2360">
        <f>0.00001*Table13[[#This Row],[budget]]</f>
        <v>150</v>
      </c>
      <c r="K2360" s="1">
        <f>0</f>
        <v>0</v>
      </c>
    </row>
    <row r="2361" spans="1:11" x14ac:dyDescent="0.35">
      <c r="A2361">
        <v>1276984</v>
      </c>
      <c r="B2361" t="s">
        <v>13645</v>
      </c>
      <c r="C2361">
        <v>11403</v>
      </c>
      <c r="D2361">
        <v>150</v>
      </c>
      <c r="E2361" t="s">
        <v>37</v>
      </c>
      <c r="F2361">
        <v>10000000</v>
      </c>
      <c r="G2361">
        <v>6.2</v>
      </c>
      <c r="H2361">
        <f>Table13[[#This Row],[budget]]-Table13[[#This Row],[gross]]</f>
        <v>8723016</v>
      </c>
      <c r="I2361">
        <v>795</v>
      </c>
      <c r="J2361">
        <f>0.00001*Table13[[#This Row],[budget]]</f>
        <v>100.00000000000001</v>
      </c>
      <c r="K2361" s="1">
        <f>0</f>
        <v>0</v>
      </c>
    </row>
    <row r="2362" spans="1:11" x14ac:dyDescent="0.35">
      <c r="A2362">
        <v>226792</v>
      </c>
      <c r="B2362" t="s">
        <v>13705</v>
      </c>
      <c r="C2362">
        <v>3080</v>
      </c>
      <c r="D2362">
        <v>44</v>
      </c>
      <c r="E2362" t="s">
        <v>37</v>
      </c>
      <c r="F2362">
        <v>10000000</v>
      </c>
      <c r="G2362">
        <v>6.2</v>
      </c>
      <c r="H2362">
        <f>Table13[[#This Row],[budget]]-Table13[[#This Row],[gross]]</f>
        <v>9773208</v>
      </c>
      <c r="I2362">
        <v>117</v>
      </c>
      <c r="J2362">
        <f>0.00001*Table13[[#This Row],[budget]]</f>
        <v>100.00000000000001</v>
      </c>
      <c r="K2362" s="1">
        <f>0</f>
        <v>0</v>
      </c>
    </row>
    <row r="2363" spans="1:11" x14ac:dyDescent="0.35">
      <c r="A2363">
        <v>2955039</v>
      </c>
      <c r="B2363" t="s">
        <v>13882</v>
      </c>
      <c r="C2363">
        <v>3624</v>
      </c>
      <c r="D2363">
        <v>27</v>
      </c>
      <c r="E2363" t="s">
        <v>37</v>
      </c>
      <c r="F2363">
        <v>9000000</v>
      </c>
      <c r="G2363">
        <v>6.2</v>
      </c>
      <c r="H2363">
        <f>Table13[[#This Row],[budget]]-Table13[[#This Row],[gross]]</f>
        <v>6044961</v>
      </c>
      <c r="I2363">
        <v>313</v>
      </c>
      <c r="J2363">
        <f>0.00001*Table13[[#This Row],[budget]]</f>
        <v>90.000000000000014</v>
      </c>
      <c r="K2363" s="1">
        <f>0</f>
        <v>0</v>
      </c>
    </row>
    <row r="2364" spans="1:11" x14ac:dyDescent="0.35">
      <c r="A2364">
        <v>883887</v>
      </c>
      <c r="B2364" t="s">
        <v>13914</v>
      </c>
      <c r="C2364">
        <v>1201</v>
      </c>
      <c r="D2364">
        <v>14</v>
      </c>
      <c r="E2364" t="s">
        <v>37</v>
      </c>
      <c r="F2364">
        <v>9000000</v>
      </c>
      <c r="G2364">
        <v>6.2</v>
      </c>
      <c r="H2364">
        <f>Table13[[#This Row],[budget]]-Table13[[#This Row],[gross]]</f>
        <v>8116113</v>
      </c>
      <c r="I2364">
        <v>0</v>
      </c>
      <c r="J2364">
        <f>0.00001*Table13[[#This Row],[budget]]</f>
        <v>90.000000000000014</v>
      </c>
      <c r="K2364" s="1">
        <f>0</f>
        <v>0</v>
      </c>
    </row>
    <row r="2365" spans="1:11" x14ac:dyDescent="0.35">
      <c r="A2365">
        <v>69800000</v>
      </c>
      <c r="B2365" t="s">
        <v>14020</v>
      </c>
      <c r="C2365">
        <v>54723</v>
      </c>
      <c r="D2365">
        <v>99</v>
      </c>
      <c r="E2365" t="s">
        <v>37</v>
      </c>
      <c r="F2365">
        <v>8000000</v>
      </c>
      <c r="G2365">
        <v>6.2</v>
      </c>
      <c r="H2365">
        <f>Table13[[#This Row],[budget]]-Table13[[#This Row],[gross]]</f>
        <v>-61800000</v>
      </c>
      <c r="I2365">
        <v>0</v>
      </c>
      <c r="J2365">
        <f>0.00001*Table13[[#This Row],[budget]]</f>
        <v>80</v>
      </c>
      <c r="K2365" s="1">
        <f>0</f>
        <v>0</v>
      </c>
    </row>
    <row r="2366" spans="1:11" x14ac:dyDescent="0.35">
      <c r="A2366">
        <v>10814185</v>
      </c>
      <c r="B2366" t="s">
        <v>14297</v>
      </c>
      <c r="C2366">
        <v>37530</v>
      </c>
      <c r="D2366">
        <v>106</v>
      </c>
      <c r="E2366" t="s">
        <v>37</v>
      </c>
      <c r="F2366">
        <v>8000000</v>
      </c>
      <c r="G2366">
        <v>6.2</v>
      </c>
      <c r="H2366">
        <f>Table13[[#This Row],[budget]]-Table13[[#This Row],[gross]]</f>
        <v>-2814185</v>
      </c>
      <c r="I2366">
        <v>0</v>
      </c>
      <c r="J2366">
        <f>0.00001*Table13[[#This Row],[budget]]</f>
        <v>80</v>
      </c>
      <c r="K2366" s="1">
        <f>0</f>
        <v>0</v>
      </c>
    </row>
    <row r="2367" spans="1:11" x14ac:dyDescent="0.35">
      <c r="A2367">
        <v>336530303</v>
      </c>
      <c r="B2367" t="s">
        <v>78</v>
      </c>
      <c r="C2367">
        <v>383071</v>
      </c>
      <c r="D2367">
        <v>1902</v>
      </c>
      <c r="E2367" t="s">
        <v>37</v>
      </c>
      <c r="F2367">
        <v>258000000</v>
      </c>
      <c r="G2367">
        <v>6.2</v>
      </c>
      <c r="H2367">
        <f>Table13[[#This Row],[budget]]-Table13[[#This Row],[gross]]</f>
        <v>-78530303</v>
      </c>
      <c r="I2367">
        <v>0</v>
      </c>
      <c r="J2367">
        <f>0.00001*Table13[[#This Row],[budget]]</f>
        <v>2580</v>
      </c>
      <c r="K2367" s="1">
        <f>0</f>
        <v>0</v>
      </c>
    </row>
    <row r="2368" spans="1:11" x14ac:dyDescent="0.35">
      <c r="A2368">
        <v>9094451</v>
      </c>
      <c r="B2368" t="s">
        <v>14437</v>
      </c>
      <c r="C2368">
        <v>11668</v>
      </c>
      <c r="D2368">
        <v>79</v>
      </c>
      <c r="E2368" t="s">
        <v>37</v>
      </c>
      <c r="F2368">
        <v>7000000</v>
      </c>
      <c r="G2368">
        <v>6.2</v>
      </c>
      <c r="H2368">
        <f>Table13[[#This Row],[budget]]-Table13[[#This Row],[gross]]</f>
        <v>-2094451</v>
      </c>
      <c r="I2368">
        <v>0</v>
      </c>
      <c r="J2368">
        <f>0.00001*Table13[[#This Row],[budget]]</f>
        <v>70</v>
      </c>
      <c r="K2368" s="1">
        <f>0</f>
        <v>0</v>
      </c>
    </row>
    <row r="2369" spans="1:11" x14ac:dyDescent="0.35">
      <c r="A2369">
        <v>6601079</v>
      </c>
      <c r="B2369" t="s">
        <v>14454</v>
      </c>
      <c r="C2369">
        <v>17436</v>
      </c>
      <c r="D2369">
        <v>276</v>
      </c>
      <c r="E2369" t="s">
        <v>37</v>
      </c>
      <c r="F2369">
        <v>7000000</v>
      </c>
      <c r="G2369">
        <v>6.2</v>
      </c>
      <c r="H2369">
        <f>Table13[[#This Row],[budget]]-Table13[[#This Row],[gross]]</f>
        <v>398921</v>
      </c>
      <c r="I2369">
        <v>0</v>
      </c>
      <c r="J2369">
        <f>0.00001*Table13[[#This Row],[budget]]</f>
        <v>70</v>
      </c>
      <c r="K2369" s="1">
        <f>0</f>
        <v>0</v>
      </c>
    </row>
    <row r="2370" spans="1:11" x14ac:dyDescent="0.35">
      <c r="A2370">
        <v>5430822</v>
      </c>
      <c r="B2370" t="s">
        <v>14471</v>
      </c>
      <c r="C2370">
        <v>8391</v>
      </c>
      <c r="D2370">
        <v>75</v>
      </c>
      <c r="E2370" t="s">
        <v>37</v>
      </c>
      <c r="F2370">
        <v>7000000</v>
      </c>
      <c r="G2370">
        <v>6.2</v>
      </c>
      <c r="H2370">
        <f>Table13[[#This Row],[budget]]-Table13[[#This Row],[gross]]</f>
        <v>1569178</v>
      </c>
      <c r="I2370">
        <v>0</v>
      </c>
      <c r="J2370">
        <f>0.00001*Table13[[#This Row],[budget]]</f>
        <v>70</v>
      </c>
      <c r="K2370" s="1">
        <f>0</f>
        <v>0</v>
      </c>
    </row>
    <row r="2371" spans="1:11" x14ac:dyDescent="0.35">
      <c r="A2371">
        <v>24103594</v>
      </c>
      <c r="B2371" t="s">
        <v>14626</v>
      </c>
      <c r="C2371">
        <v>6384</v>
      </c>
      <c r="D2371">
        <v>54</v>
      </c>
      <c r="E2371" t="s">
        <v>37</v>
      </c>
      <c r="F2371">
        <v>6500000</v>
      </c>
      <c r="G2371">
        <v>6.2</v>
      </c>
      <c r="H2371">
        <f>Table13[[#This Row],[budget]]-Table13[[#This Row],[gross]]</f>
        <v>-17603594</v>
      </c>
      <c r="I2371">
        <v>391</v>
      </c>
      <c r="J2371">
        <f>0.00001*Table13[[#This Row],[budget]]</f>
        <v>65</v>
      </c>
      <c r="K2371" s="1">
        <f>0</f>
        <v>0</v>
      </c>
    </row>
    <row r="2372" spans="1:11" x14ac:dyDescent="0.35">
      <c r="A2372">
        <v>12793213</v>
      </c>
      <c r="B2372" t="s">
        <v>14782</v>
      </c>
      <c r="C2372">
        <v>18286</v>
      </c>
      <c r="D2372">
        <v>73</v>
      </c>
      <c r="E2372" t="s">
        <v>37</v>
      </c>
      <c r="F2372">
        <v>6000000</v>
      </c>
      <c r="G2372">
        <v>6.2</v>
      </c>
      <c r="H2372">
        <f>Table13[[#This Row],[budget]]-Table13[[#This Row],[gross]]</f>
        <v>-6793213</v>
      </c>
      <c r="I2372">
        <v>0</v>
      </c>
      <c r="J2372">
        <f>0.00001*Table13[[#This Row],[budget]]</f>
        <v>60.000000000000007</v>
      </c>
      <c r="K2372" s="1">
        <f>0</f>
        <v>0</v>
      </c>
    </row>
    <row r="2373" spans="1:11" x14ac:dyDescent="0.35">
      <c r="A2373">
        <v>117560</v>
      </c>
      <c r="B2373" t="s">
        <v>14902</v>
      </c>
      <c r="C2373">
        <v>2330</v>
      </c>
      <c r="D2373">
        <v>29</v>
      </c>
      <c r="E2373" t="s">
        <v>37</v>
      </c>
      <c r="F2373">
        <v>6000000</v>
      </c>
      <c r="G2373">
        <v>6.2</v>
      </c>
      <c r="H2373">
        <f>Table13[[#This Row],[budget]]-Table13[[#This Row],[gross]]</f>
        <v>5882440</v>
      </c>
      <c r="I2373">
        <v>224</v>
      </c>
      <c r="J2373">
        <f>0.00001*Table13[[#This Row],[budget]]</f>
        <v>60.000000000000007</v>
      </c>
      <c r="K2373" s="1">
        <f>0</f>
        <v>0</v>
      </c>
    </row>
    <row r="2374" spans="1:11" x14ac:dyDescent="0.35">
      <c r="A2374">
        <v>54606</v>
      </c>
      <c r="B2374" t="s">
        <v>14906</v>
      </c>
      <c r="C2374">
        <v>1940</v>
      </c>
      <c r="D2374">
        <v>34</v>
      </c>
      <c r="E2374" t="s">
        <v>37</v>
      </c>
      <c r="F2374">
        <v>6000000</v>
      </c>
      <c r="G2374">
        <v>6.2</v>
      </c>
      <c r="H2374">
        <f>Table13[[#This Row],[budget]]-Table13[[#This Row],[gross]]</f>
        <v>5945394</v>
      </c>
      <c r="I2374">
        <v>30</v>
      </c>
      <c r="J2374">
        <f>0.00001*Table13[[#This Row],[budget]]</f>
        <v>60.000000000000007</v>
      </c>
      <c r="K2374" s="1">
        <f>0</f>
        <v>0</v>
      </c>
    </row>
    <row r="2375" spans="1:11" x14ac:dyDescent="0.35">
      <c r="A2375">
        <v>16017403</v>
      </c>
      <c r="B2375" t="s">
        <v>13151</v>
      </c>
      <c r="C2375">
        <v>17333</v>
      </c>
      <c r="D2375">
        <v>153</v>
      </c>
      <c r="E2375" t="s">
        <v>37</v>
      </c>
      <c r="F2375">
        <v>5000000</v>
      </c>
      <c r="G2375">
        <v>6.2</v>
      </c>
      <c r="H2375">
        <f>Table13[[#This Row],[budget]]-Table13[[#This Row],[gross]]</f>
        <v>-11017403</v>
      </c>
      <c r="I2375">
        <v>0</v>
      </c>
      <c r="J2375">
        <f>0.00001*Table13[[#This Row],[budget]]</f>
        <v>50.000000000000007</v>
      </c>
      <c r="K2375" s="1">
        <f>0</f>
        <v>0</v>
      </c>
    </row>
    <row r="2376" spans="1:11" x14ac:dyDescent="0.35">
      <c r="A2376">
        <v>12947763</v>
      </c>
      <c r="B2376" t="s">
        <v>15229</v>
      </c>
      <c r="C2376">
        <v>10624</v>
      </c>
      <c r="D2376">
        <v>125</v>
      </c>
      <c r="E2376" t="s">
        <v>37</v>
      </c>
      <c r="F2376">
        <v>5000000</v>
      </c>
      <c r="G2376">
        <v>6.2</v>
      </c>
      <c r="H2376">
        <f>Table13[[#This Row],[budget]]-Table13[[#This Row],[gross]]</f>
        <v>-7947763</v>
      </c>
      <c r="I2376">
        <v>0</v>
      </c>
      <c r="J2376">
        <f>0.00001*Table13[[#This Row],[budget]]</f>
        <v>50.000000000000007</v>
      </c>
      <c r="K2376" s="1">
        <f>0</f>
        <v>0</v>
      </c>
    </row>
    <row r="2377" spans="1:11" x14ac:dyDescent="0.35">
      <c r="A2377">
        <v>99147</v>
      </c>
      <c r="B2377" t="s">
        <v>15372</v>
      </c>
      <c r="C2377">
        <v>1884</v>
      </c>
      <c r="D2377">
        <v>28</v>
      </c>
      <c r="E2377" t="s">
        <v>37</v>
      </c>
      <c r="F2377">
        <v>2000000</v>
      </c>
      <c r="G2377">
        <v>6.2</v>
      </c>
      <c r="H2377">
        <f>Table13[[#This Row],[budget]]-Table13[[#This Row],[gross]]</f>
        <v>1900853</v>
      </c>
      <c r="I2377">
        <v>69</v>
      </c>
      <c r="J2377">
        <f>0.00001*Table13[[#This Row],[budget]]</f>
        <v>20</v>
      </c>
      <c r="K2377" s="1">
        <f>0</f>
        <v>0</v>
      </c>
    </row>
    <row r="2378" spans="1:11" x14ac:dyDescent="0.35">
      <c r="A2378">
        <v>65087</v>
      </c>
      <c r="B2378" t="s">
        <v>15379</v>
      </c>
      <c r="C2378">
        <v>8824</v>
      </c>
      <c r="D2378">
        <v>108</v>
      </c>
      <c r="E2378" t="s">
        <v>37</v>
      </c>
      <c r="F2378">
        <v>5000000</v>
      </c>
      <c r="G2378">
        <v>6.2</v>
      </c>
      <c r="H2378">
        <f>Table13[[#This Row],[budget]]-Table13[[#This Row],[gross]]</f>
        <v>4934913</v>
      </c>
      <c r="I2378">
        <v>559</v>
      </c>
      <c r="J2378">
        <f>0.00001*Table13[[#This Row],[budget]]</f>
        <v>50.000000000000007</v>
      </c>
      <c r="K2378" s="1">
        <f>0</f>
        <v>0</v>
      </c>
    </row>
    <row r="2379" spans="1:11" x14ac:dyDescent="0.35">
      <c r="A2379">
        <v>105500000</v>
      </c>
      <c r="B2379" t="s">
        <v>15528</v>
      </c>
      <c r="C2379">
        <v>31260</v>
      </c>
      <c r="D2379">
        <v>152</v>
      </c>
      <c r="E2379" t="s">
        <v>37</v>
      </c>
      <c r="F2379">
        <v>4000000</v>
      </c>
      <c r="G2379">
        <v>6.2</v>
      </c>
      <c r="H2379">
        <f>Table13[[#This Row],[budget]]-Table13[[#This Row],[gross]]</f>
        <v>-101500000</v>
      </c>
      <c r="I2379">
        <v>0</v>
      </c>
      <c r="J2379">
        <f>0.00001*Table13[[#This Row],[budget]]</f>
        <v>40</v>
      </c>
      <c r="K2379" s="1">
        <f>0</f>
        <v>0</v>
      </c>
    </row>
    <row r="2380" spans="1:11" x14ac:dyDescent="0.35">
      <c r="A2380">
        <v>317125</v>
      </c>
      <c r="B2380" t="s">
        <v>15707</v>
      </c>
      <c r="C2380">
        <v>23334</v>
      </c>
      <c r="D2380">
        <v>87</v>
      </c>
      <c r="E2380" t="s">
        <v>37</v>
      </c>
      <c r="F2380">
        <v>16000000</v>
      </c>
      <c r="G2380">
        <v>6.2</v>
      </c>
      <c r="H2380">
        <f>Table13[[#This Row],[budget]]-Table13[[#This Row],[gross]]</f>
        <v>15682875</v>
      </c>
      <c r="I2380">
        <v>0</v>
      </c>
      <c r="J2380">
        <f>0.00001*Table13[[#This Row],[budget]]</f>
        <v>160</v>
      </c>
      <c r="K2380" s="1">
        <f>0</f>
        <v>0</v>
      </c>
    </row>
    <row r="2381" spans="1:11" x14ac:dyDescent="0.35">
      <c r="B2381" t="s">
        <v>16159</v>
      </c>
      <c r="C2381">
        <v>240</v>
      </c>
      <c r="D2381">
        <v>9</v>
      </c>
      <c r="E2381" t="s">
        <v>37</v>
      </c>
      <c r="F2381">
        <v>3000000</v>
      </c>
      <c r="G2381">
        <v>6.2</v>
      </c>
      <c r="H2381">
        <f>Table13[[#This Row],[budget]]-Table13[[#This Row],[gross]]</f>
        <v>3000000</v>
      </c>
      <c r="I2381">
        <v>37</v>
      </c>
      <c r="J2381">
        <f>0.00001*Table13[[#This Row],[budget]]</f>
        <v>30.000000000000004</v>
      </c>
      <c r="K2381" s="1">
        <f>0</f>
        <v>0</v>
      </c>
    </row>
    <row r="2382" spans="1:11" x14ac:dyDescent="0.35">
      <c r="A2382">
        <v>115504</v>
      </c>
      <c r="B2382" t="s">
        <v>16325</v>
      </c>
      <c r="C2382">
        <v>4820</v>
      </c>
      <c r="D2382">
        <v>26</v>
      </c>
      <c r="E2382" t="s">
        <v>37</v>
      </c>
      <c r="F2382">
        <v>14000000</v>
      </c>
      <c r="G2382">
        <v>6.2</v>
      </c>
      <c r="H2382">
        <f>Table13[[#This Row],[budget]]-Table13[[#This Row],[gross]]</f>
        <v>13884496</v>
      </c>
      <c r="I2382">
        <v>0</v>
      </c>
      <c r="J2382">
        <f>0.00001*Table13[[#This Row],[budget]]</f>
        <v>140</v>
      </c>
      <c r="K2382" s="1">
        <f>0</f>
        <v>0</v>
      </c>
    </row>
    <row r="2383" spans="1:11" x14ac:dyDescent="0.35">
      <c r="A2383">
        <v>194568</v>
      </c>
      <c r="B2383" t="s">
        <v>16819</v>
      </c>
      <c r="C2383">
        <v>2963</v>
      </c>
      <c r="D2383">
        <v>28</v>
      </c>
      <c r="E2383" t="s">
        <v>37</v>
      </c>
      <c r="F2383">
        <v>1500000</v>
      </c>
      <c r="G2383">
        <v>6.2</v>
      </c>
      <c r="H2383">
        <f>Table13[[#This Row],[budget]]-Table13[[#This Row],[gross]]</f>
        <v>1305432</v>
      </c>
      <c r="I2383">
        <v>0</v>
      </c>
      <c r="J2383">
        <f>0.00001*Table13[[#This Row],[budget]]</f>
        <v>15.000000000000002</v>
      </c>
      <c r="K2383" s="1">
        <f>0</f>
        <v>0</v>
      </c>
    </row>
    <row r="2384" spans="1:11" x14ac:dyDescent="0.35">
      <c r="A2384">
        <v>19539</v>
      </c>
      <c r="B2384" t="s">
        <v>16905</v>
      </c>
      <c r="C2384">
        <v>4182</v>
      </c>
      <c r="D2384">
        <v>53</v>
      </c>
      <c r="E2384" t="s">
        <v>37</v>
      </c>
      <c r="F2384">
        <v>1000000</v>
      </c>
      <c r="G2384">
        <v>6.2</v>
      </c>
      <c r="H2384">
        <f>Table13[[#This Row],[budget]]-Table13[[#This Row],[gross]]</f>
        <v>980461</v>
      </c>
      <c r="I2384">
        <v>3000</v>
      </c>
      <c r="J2384">
        <f>0.00001*Table13[[#This Row],[budget]]</f>
        <v>10</v>
      </c>
      <c r="K2384" s="1">
        <f>0</f>
        <v>0</v>
      </c>
    </row>
    <row r="2385" spans="1:11" x14ac:dyDescent="0.35">
      <c r="A2385">
        <v>2850263</v>
      </c>
      <c r="B2385" t="s">
        <v>16986</v>
      </c>
      <c r="C2385">
        <v>5061</v>
      </c>
      <c r="D2385">
        <v>70</v>
      </c>
      <c r="E2385" t="s">
        <v>37</v>
      </c>
      <c r="F2385">
        <v>2600000</v>
      </c>
      <c r="G2385">
        <v>6.2</v>
      </c>
      <c r="H2385">
        <f>Table13[[#This Row],[budget]]-Table13[[#This Row],[gross]]</f>
        <v>-250263</v>
      </c>
      <c r="I2385">
        <v>0</v>
      </c>
      <c r="J2385">
        <f>0.00001*Table13[[#This Row],[budget]]</f>
        <v>26.000000000000004</v>
      </c>
      <c r="K2385" s="1">
        <f>0</f>
        <v>0</v>
      </c>
    </row>
    <row r="2386" spans="1:11" x14ac:dyDescent="0.35">
      <c r="A2386">
        <v>9000000</v>
      </c>
      <c r="B2386" t="s">
        <v>17091</v>
      </c>
      <c r="C2386">
        <v>7584</v>
      </c>
      <c r="D2386">
        <v>137</v>
      </c>
      <c r="E2386" t="s">
        <v>37</v>
      </c>
      <c r="F2386">
        <v>900000</v>
      </c>
      <c r="G2386">
        <v>6.2</v>
      </c>
      <c r="H2386">
        <f>Table13[[#This Row],[budget]]-Table13[[#This Row],[gross]]</f>
        <v>-8100000</v>
      </c>
      <c r="I2386">
        <v>0</v>
      </c>
      <c r="J2386">
        <f>0.00001*Table13[[#This Row],[budget]]</f>
        <v>9</v>
      </c>
      <c r="K2386" s="1">
        <f>0</f>
        <v>0</v>
      </c>
    </row>
    <row r="2387" spans="1:11" x14ac:dyDescent="0.35">
      <c r="A2387">
        <v>582024</v>
      </c>
      <c r="B2387" t="s">
        <v>17151</v>
      </c>
      <c r="C2387">
        <v>30396</v>
      </c>
      <c r="D2387">
        <v>168</v>
      </c>
      <c r="E2387" t="s">
        <v>37</v>
      </c>
      <c r="F2387">
        <v>1000000</v>
      </c>
      <c r="G2387">
        <v>6.2</v>
      </c>
      <c r="H2387">
        <f>Table13[[#This Row],[budget]]-Table13[[#This Row],[gross]]</f>
        <v>417976</v>
      </c>
      <c r="I2387">
        <v>0</v>
      </c>
      <c r="J2387">
        <f>0.00001*Table13[[#This Row],[budget]]</f>
        <v>10</v>
      </c>
      <c r="K2387" s="1">
        <f>0</f>
        <v>0</v>
      </c>
    </row>
    <row r="2388" spans="1:11" x14ac:dyDescent="0.35">
      <c r="A2388">
        <v>52850</v>
      </c>
      <c r="B2388" t="s">
        <v>17559</v>
      </c>
      <c r="C2388">
        <v>1656</v>
      </c>
      <c r="D2388">
        <v>12</v>
      </c>
      <c r="E2388" t="s">
        <v>37</v>
      </c>
      <c r="F2388">
        <v>500000</v>
      </c>
      <c r="G2388">
        <v>6.2</v>
      </c>
      <c r="H2388">
        <f>Table13[[#This Row],[budget]]-Table13[[#This Row],[gross]]</f>
        <v>447150</v>
      </c>
      <c r="I2388">
        <v>155</v>
      </c>
      <c r="J2388">
        <f>0.00001*Table13[[#This Row],[budget]]</f>
        <v>5</v>
      </c>
      <c r="K2388" s="1">
        <f>0</f>
        <v>0</v>
      </c>
    </row>
    <row r="2389" spans="1:11" x14ac:dyDescent="0.35">
      <c r="A2389">
        <v>23000</v>
      </c>
      <c r="B2389" t="s">
        <v>17622</v>
      </c>
      <c r="C2389">
        <v>5931</v>
      </c>
      <c r="D2389">
        <v>58</v>
      </c>
      <c r="E2389" t="s">
        <v>37</v>
      </c>
      <c r="F2389">
        <v>500000</v>
      </c>
      <c r="G2389">
        <v>6.2</v>
      </c>
      <c r="H2389">
        <f>Table13[[#This Row],[budget]]-Table13[[#This Row],[gross]]</f>
        <v>477000</v>
      </c>
      <c r="I2389">
        <v>0</v>
      </c>
      <c r="J2389">
        <f>0.00001*Table13[[#This Row],[budget]]</f>
        <v>5</v>
      </c>
      <c r="K2389" s="1">
        <f>0</f>
        <v>0</v>
      </c>
    </row>
    <row r="2390" spans="1:11" x14ac:dyDescent="0.35">
      <c r="A2390">
        <v>200069408</v>
      </c>
      <c r="B2390" t="s">
        <v>116</v>
      </c>
      <c r="C2390">
        <v>240396</v>
      </c>
      <c r="D2390">
        <v>2367</v>
      </c>
      <c r="E2390" t="s">
        <v>37</v>
      </c>
      <c r="F2390">
        <v>209000000</v>
      </c>
      <c r="G2390">
        <v>6.1</v>
      </c>
      <c r="H2390">
        <f>Table13[[#This Row],[budget]]-Table13[[#This Row],[gross]]</f>
        <v>8930592</v>
      </c>
      <c r="I2390">
        <v>0</v>
      </c>
      <c r="J2390">
        <f>0.00001*Table13[[#This Row],[budget]]</f>
        <v>2090</v>
      </c>
      <c r="K2390" s="1">
        <f>0</f>
        <v>0</v>
      </c>
    </row>
    <row r="2391" spans="1:11" x14ac:dyDescent="0.35">
      <c r="A2391">
        <v>70083519</v>
      </c>
      <c r="B2391" t="s">
        <v>197</v>
      </c>
      <c r="C2391">
        <v>149019</v>
      </c>
      <c r="D2391">
        <v>666</v>
      </c>
      <c r="E2391" t="s">
        <v>37</v>
      </c>
      <c r="F2391">
        <v>180000000</v>
      </c>
      <c r="G2391">
        <v>6.1</v>
      </c>
      <c r="H2391">
        <f>Table13[[#This Row],[budget]]-Table13[[#This Row],[gross]]</f>
        <v>109916481</v>
      </c>
      <c r="I2391">
        <v>0</v>
      </c>
      <c r="J2391">
        <f>0.00001*Table13[[#This Row],[budget]]</f>
        <v>1800.0000000000002</v>
      </c>
      <c r="K2391" s="1">
        <f>0</f>
        <v>0</v>
      </c>
    </row>
    <row r="2392" spans="1:11" x14ac:dyDescent="0.35">
      <c r="A2392">
        <v>88246220</v>
      </c>
      <c r="B2392" t="s">
        <v>521</v>
      </c>
      <c r="C2392">
        <v>144337</v>
      </c>
      <c r="D2392">
        <v>309</v>
      </c>
      <c r="E2392" t="s">
        <v>37</v>
      </c>
      <c r="F2392">
        <v>175000000</v>
      </c>
      <c r="G2392">
        <v>6.1</v>
      </c>
      <c r="H2392">
        <f>Table13[[#This Row],[budget]]-Table13[[#This Row],[gross]]</f>
        <v>86753780</v>
      </c>
      <c r="I2392">
        <v>0</v>
      </c>
      <c r="J2392">
        <f>0.00001*Table13[[#This Row],[budget]]</f>
        <v>1750.0000000000002</v>
      </c>
      <c r="K2392" s="1">
        <f>0</f>
        <v>0</v>
      </c>
    </row>
    <row r="2393" spans="1:11" x14ac:dyDescent="0.35">
      <c r="A2393">
        <v>155111815</v>
      </c>
      <c r="B2393" t="s">
        <v>549</v>
      </c>
      <c r="C2393">
        <v>228554</v>
      </c>
      <c r="D2393">
        <v>710</v>
      </c>
      <c r="E2393" t="s">
        <v>37</v>
      </c>
      <c r="F2393">
        <v>170000000</v>
      </c>
      <c r="G2393">
        <v>6.1</v>
      </c>
      <c r="H2393">
        <f>Table13[[#This Row],[budget]]-Table13[[#This Row],[gross]]</f>
        <v>14888185</v>
      </c>
      <c r="I2393">
        <v>53000</v>
      </c>
      <c r="J2393">
        <f>0.00001*Table13[[#This Row],[budget]]</f>
        <v>1700.0000000000002</v>
      </c>
      <c r="K2393" s="1">
        <f>0</f>
        <v>0</v>
      </c>
    </row>
    <row r="2394" spans="1:11" x14ac:dyDescent="0.35">
      <c r="A2394">
        <v>63143812</v>
      </c>
      <c r="B2394" t="s">
        <v>679</v>
      </c>
      <c r="C2394">
        <v>124185</v>
      </c>
      <c r="D2394">
        <v>238</v>
      </c>
      <c r="E2394" t="s">
        <v>37</v>
      </c>
      <c r="F2394">
        <v>150000000</v>
      </c>
      <c r="G2394">
        <v>6.1</v>
      </c>
      <c r="H2394">
        <f>Table13[[#This Row],[budget]]-Table13[[#This Row],[gross]]</f>
        <v>86856188</v>
      </c>
      <c r="I2394">
        <v>11000</v>
      </c>
      <c r="J2394">
        <f>0.00001*Table13[[#This Row],[budget]]</f>
        <v>1500.0000000000002</v>
      </c>
      <c r="K2394" s="1">
        <f>0</f>
        <v>0</v>
      </c>
    </row>
    <row r="2395" spans="1:11" x14ac:dyDescent="0.35">
      <c r="A2395">
        <v>320706665</v>
      </c>
      <c r="B2395" t="s">
        <v>697</v>
      </c>
      <c r="C2395">
        <v>211971</v>
      </c>
      <c r="D2395">
        <v>326</v>
      </c>
      <c r="E2395" t="s">
        <v>37</v>
      </c>
      <c r="F2395">
        <v>160000000</v>
      </c>
      <c r="G2395">
        <v>6.1</v>
      </c>
      <c r="H2395">
        <f>Table13[[#This Row],[budget]]-Table13[[#This Row],[gross]]</f>
        <v>-160706665</v>
      </c>
      <c r="I2395">
        <v>0</v>
      </c>
      <c r="J2395">
        <f>0.00001*Table13[[#This Row],[budget]]</f>
        <v>1600.0000000000002</v>
      </c>
      <c r="K2395" s="1">
        <f>0</f>
        <v>0</v>
      </c>
    </row>
    <row r="2396" spans="1:11" x14ac:dyDescent="0.35">
      <c r="A2396">
        <v>198539855</v>
      </c>
      <c r="B2396" t="s">
        <v>724</v>
      </c>
      <c r="C2396">
        <v>254111</v>
      </c>
      <c r="D2396">
        <v>1999</v>
      </c>
      <c r="E2396" t="s">
        <v>37</v>
      </c>
      <c r="F2396">
        <v>140000000</v>
      </c>
      <c r="G2396">
        <v>6.1</v>
      </c>
      <c r="H2396">
        <f>Table13[[#This Row],[budget]]-Table13[[#This Row],[gross]]</f>
        <v>-58539855</v>
      </c>
      <c r="I2396">
        <v>0</v>
      </c>
      <c r="J2396">
        <f>0.00001*Table13[[#This Row],[budget]]</f>
        <v>1400.0000000000002</v>
      </c>
      <c r="K2396" s="1">
        <f>0</f>
        <v>0</v>
      </c>
    </row>
    <row r="2397" spans="1:11" x14ac:dyDescent="0.35">
      <c r="A2397">
        <v>160201106</v>
      </c>
      <c r="B2397" t="s">
        <v>938</v>
      </c>
      <c r="C2397">
        <v>169914</v>
      </c>
      <c r="D2397">
        <v>1185</v>
      </c>
      <c r="E2397" t="s">
        <v>37</v>
      </c>
      <c r="F2397">
        <v>142000000</v>
      </c>
      <c r="G2397">
        <v>6.1</v>
      </c>
      <c r="H2397">
        <f>Table13[[#This Row],[budget]]-Table13[[#This Row],[gross]]</f>
        <v>-18201106</v>
      </c>
      <c r="I2397">
        <v>0</v>
      </c>
      <c r="J2397">
        <f>0.00001*Table13[[#This Row],[budget]]</f>
        <v>1420.0000000000002</v>
      </c>
      <c r="K2397" s="1">
        <f>0</f>
        <v>0</v>
      </c>
    </row>
    <row r="2398" spans="1:11" x14ac:dyDescent="0.35">
      <c r="A2398">
        <v>190418803</v>
      </c>
      <c r="B2398" t="s">
        <v>957</v>
      </c>
      <c r="C2398">
        <v>270207</v>
      </c>
      <c r="D2398">
        <v>606</v>
      </c>
      <c r="E2398" t="s">
        <v>37</v>
      </c>
      <c r="F2398">
        <v>140000000</v>
      </c>
      <c r="G2398">
        <v>6.1</v>
      </c>
      <c r="H2398">
        <f>Table13[[#This Row],[budget]]-Table13[[#This Row],[gross]]</f>
        <v>-50418803</v>
      </c>
      <c r="I2398">
        <v>2000</v>
      </c>
      <c r="J2398">
        <f>0.00001*Table13[[#This Row],[budget]]</f>
        <v>1400.0000000000002</v>
      </c>
      <c r="K2398" s="1">
        <f>0</f>
        <v>0</v>
      </c>
    </row>
    <row r="2399" spans="1:11" x14ac:dyDescent="0.35">
      <c r="A2399">
        <v>110332737</v>
      </c>
      <c r="B2399" t="s">
        <v>984</v>
      </c>
      <c r="C2399">
        <v>110788</v>
      </c>
      <c r="D2399">
        <v>258</v>
      </c>
      <c r="E2399" t="s">
        <v>37</v>
      </c>
      <c r="F2399">
        <v>100000000</v>
      </c>
      <c r="G2399">
        <v>6.1</v>
      </c>
      <c r="H2399">
        <f>Table13[[#This Row],[budget]]-Table13[[#This Row],[gross]]</f>
        <v>-10332737</v>
      </c>
      <c r="I2399">
        <v>2000</v>
      </c>
      <c r="J2399">
        <f>0.00001*Table13[[#This Row],[budget]]</f>
        <v>1000.0000000000001</v>
      </c>
      <c r="K2399" s="1">
        <f>0</f>
        <v>0</v>
      </c>
    </row>
    <row r="2400" spans="1:11" x14ac:dyDescent="0.35">
      <c r="A2400">
        <v>65007045</v>
      </c>
      <c r="B2400" t="s">
        <v>997</v>
      </c>
      <c r="C2400">
        <v>128682</v>
      </c>
      <c r="D2400">
        <v>657</v>
      </c>
      <c r="E2400" t="s">
        <v>37</v>
      </c>
      <c r="F2400">
        <v>140000000</v>
      </c>
      <c r="G2400">
        <v>6.1</v>
      </c>
      <c r="H2400">
        <f>Table13[[#This Row],[budget]]-Table13[[#This Row],[gross]]</f>
        <v>74992955</v>
      </c>
      <c r="I2400">
        <v>51000</v>
      </c>
      <c r="J2400">
        <f>0.00001*Table13[[#This Row],[budget]]</f>
        <v>1400.0000000000002</v>
      </c>
      <c r="K2400" s="1">
        <f>0</f>
        <v>0</v>
      </c>
    </row>
    <row r="2401" spans="1:11" x14ac:dyDescent="0.35">
      <c r="A2401">
        <v>215397307</v>
      </c>
      <c r="B2401" t="s">
        <v>1302</v>
      </c>
      <c r="C2401">
        <v>242188</v>
      </c>
      <c r="D2401">
        <v>1426</v>
      </c>
      <c r="E2401" t="s">
        <v>37</v>
      </c>
      <c r="F2401">
        <v>125000000</v>
      </c>
      <c r="G2401">
        <v>6.1</v>
      </c>
      <c r="H2401">
        <f>Table13[[#This Row],[budget]]-Table13[[#This Row],[gross]]</f>
        <v>-90397307</v>
      </c>
      <c r="I2401">
        <v>0</v>
      </c>
      <c r="J2401">
        <f>0.00001*Table13[[#This Row],[budget]]</f>
        <v>1250</v>
      </c>
      <c r="K2401" s="1">
        <f>0</f>
        <v>0</v>
      </c>
    </row>
    <row r="2402" spans="1:11" x14ac:dyDescent="0.35">
      <c r="A2402">
        <v>43929341</v>
      </c>
      <c r="B2402" t="s">
        <v>1369</v>
      </c>
      <c r="C2402">
        <v>57873</v>
      </c>
      <c r="D2402">
        <v>414</v>
      </c>
      <c r="E2402" t="s">
        <v>37</v>
      </c>
      <c r="F2402">
        <v>120000000</v>
      </c>
      <c r="G2402">
        <v>6.1</v>
      </c>
      <c r="H2402">
        <f>Table13[[#This Row],[budget]]-Table13[[#This Row],[gross]]</f>
        <v>76070659</v>
      </c>
      <c r="I2402">
        <v>0</v>
      </c>
      <c r="J2402">
        <f>0.00001*Table13[[#This Row],[budget]]</f>
        <v>1200</v>
      </c>
      <c r="K2402" s="1">
        <f>0</f>
        <v>0</v>
      </c>
    </row>
    <row r="2403" spans="1:11" x14ac:dyDescent="0.35">
      <c r="A2403">
        <v>47952020</v>
      </c>
      <c r="B2403" t="s">
        <v>1426</v>
      </c>
      <c r="C2403">
        <v>37750</v>
      </c>
      <c r="D2403">
        <v>134</v>
      </c>
      <c r="E2403" t="s">
        <v>37</v>
      </c>
      <c r="F2403">
        <v>115000000</v>
      </c>
      <c r="G2403">
        <v>6.1</v>
      </c>
      <c r="H2403">
        <f>Table13[[#This Row],[budget]]-Table13[[#This Row],[gross]]</f>
        <v>67047980</v>
      </c>
      <c r="I2403">
        <v>16000</v>
      </c>
      <c r="J2403">
        <f>0.00001*Table13[[#This Row],[budget]]</f>
        <v>1150</v>
      </c>
      <c r="K2403" s="1">
        <f>0</f>
        <v>0</v>
      </c>
    </row>
    <row r="2404" spans="1:11" x14ac:dyDescent="0.35">
      <c r="A2404">
        <v>155181732</v>
      </c>
      <c r="B2404" t="s">
        <v>1461</v>
      </c>
      <c r="C2404">
        <v>147497</v>
      </c>
      <c r="D2404">
        <v>499</v>
      </c>
      <c r="E2404" t="s">
        <v>37</v>
      </c>
      <c r="F2404">
        <v>110000000</v>
      </c>
      <c r="G2404">
        <v>6.1</v>
      </c>
      <c r="H2404">
        <f>Table13[[#This Row],[budget]]-Table13[[#This Row],[gross]]</f>
        <v>-45181732</v>
      </c>
      <c r="I2404">
        <v>52000</v>
      </c>
      <c r="J2404">
        <f>0.00001*Table13[[#This Row],[budget]]</f>
        <v>1100</v>
      </c>
      <c r="K2404" s="1">
        <f>0</f>
        <v>0</v>
      </c>
    </row>
    <row r="2405" spans="1:11" x14ac:dyDescent="0.35">
      <c r="A2405">
        <v>101228120</v>
      </c>
      <c r="B2405" t="s">
        <v>1697</v>
      </c>
      <c r="C2405">
        <v>84424</v>
      </c>
      <c r="D2405">
        <v>131</v>
      </c>
      <c r="E2405" t="s">
        <v>37</v>
      </c>
      <c r="F2405">
        <v>100000000</v>
      </c>
      <c r="G2405">
        <v>6.1</v>
      </c>
      <c r="H2405">
        <f>Table13[[#This Row],[budget]]-Table13[[#This Row],[gross]]</f>
        <v>-1228120</v>
      </c>
      <c r="I2405">
        <v>0</v>
      </c>
      <c r="J2405">
        <f>0.00001*Table13[[#This Row],[budget]]</f>
        <v>1000.0000000000001</v>
      </c>
      <c r="K2405" s="1">
        <f>0</f>
        <v>0</v>
      </c>
    </row>
    <row r="2406" spans="1:11" x14ac:dyDescent="0.35">
      <c r="A2406">
        <v>39292022</v>
      </c>
      <c r="B2406" t="s">
        <v>1818</v>
      </c>
      <c r="C2406">
        <v>127258</v>
      </c>
      <c r="D2406">
        <v>351</v>
      </c>
      <c r="E2406" t="s">
        <v>37</v>
      </c>
      <c r="F2406">
        <v>90000000</v>
      </c>
      <c r="G2406">
        <v>6.1</v>
      </c>
      <c r="H2406">
        <f>Table13[[#This Row],[budget]]-Table13[[#This Row],[gross]]</f>
        <v>50707978</v>
      </c>
      <c r="I2406">
        <v>56000</v>
      </c>
      <c r="J2406">
        <f>0.00001*Table13[[#This Row],[budget]]</f>
        <v>900.00000000000011</v>
      </c>
      <c r="K2406" s="1">
        <f>0</f>
        <v>0</v>
      </c>
    </row>
    <row r="2407" spans="1:11" x14ac:dyDescent="0.35">
      <c r="A2407">
        <v>42877165</v>
      </c>
      <c r="B2407" t="s">
        <v>2204</v>
      </c>
      <c r="C2407">
        <v>45602</v>
      </c>
      <c r="D2407">
        <v>114</v>
      </c>
      <c r="E2407" t="s">
        <v>37</v>
      </c>
      <c r="F2407">
        <v>86000000</v>
      </c>
      <c r="G2407">
        <v>6.1</v>
      </c>
      <c r="H2407">
        <f>Table13[[#This Row],[budget]]-Table13[[#This Row],[gross]]</f>
        <v>43122835</v>
      </c>
      <c r="I2407">
        <v>979</v>
      </c>
      <c r="J2407">
        <f>0.00001*Table13[[#This Row],[budget]]</f>
        <v>860.00000000000011</v>
      </c>
      <c r="K2407" s="1">
        <f>0</f>
        <v>0</v>
      </c>
    </row>
    <row r="2408" spans="1:11" x14ac:dyDescent="0.35">
      <c r="A2408">
        <v>80170146</v>
      </c>
      <c r="B2408" t="s">
        <v>2430</v>
      </c>
      <c r="C2408">
        <v>243053</v>
      </c>
      <c r="D2408">
        <v>488</v>
      </c>
      <c r="E2408" t="s">
        <v>37</v>
      </c>
      <c r="F2408">
        <v>85000000</v>
      </c>
      <c r="G2408">
        <v>6.1</v>
      </c>
      <c r="H2408">
        <f>Table13[[#This Row],[budget]]-Table13[[#This Row],[gross]]</f>
        <v>4829854</v>
      </c>
      <c r="I2408">
        <v>0</v>
      </c>
      <c r="J2408">
        <f>0.00001*Table13[[#This Row],[budget]]</f>
        <v>850.00000000000011</v>
      </c>
      <c r="K2408" s="1">
        <f>0</f>
        <v>0</v>
      </c>
    </row>
    <row r="2409" spans="1:11" x14ac:dyDescent="0.35">
      <c r="A2409">
        <v>140459099</v>
      </c>
      <c r="B2409" t="s">
        <v>2487</v>
      </c>
      <c r="C2409">
        <v>135601</v>
      </c>
      <c r="D2409">
        <v>493</v>
      </c>
      <c r="E2409" t="s">
        <v>37</v>
      </c>
      <c r="F2409">
        <v>75000000</v>
      </c>
      <c r="G2409">
        <v>6.1</v>
      </c>
      <c r="H2409">
        <f>Table13[[#This Row],[budget]]-Table13[[#This Row],[gross]]</f>
        <v>-65459099</v>
      </c>
      <c r="I2409">
        <v>0</v>
      </c>
      <c r="J2409">
        <f>0.00001*Table13[[#This Row],[budget]]</f>
        <v>750.00000000000011</v>
      </c>
      <c r="K2409" s="1">
        <f>0</f>
        <v>0</v>
      </c>
    </row>
    <row r="2410" spans="1:11" x14ac:dyDescent="0.35">
      <c r="A2410">
        <v>109993847</v>
      </c>
      <c r="B2410" t="s">
        <v>2535</v>
      </c>
      <c r="C2410">
        <v>72326</v>
      </c>
      <c r="D2410">
        <v>116</v>
      </c>
      <c r="E2410" t="s">
        <v>37</v>
      </c>
      <c r="F2410">
        <v>80000000</v>
      </c>
      <c r="G2410">
        <v>6.1</v>
      </c>
      <c r="H2410">
        <f>Table13[[#This Row],[budget]]-Table13[[#This Row],[gross]]</f>
        <v>-29993847</v>
      </c>
      <c r="I2410">
        <v>0</v>
      </c>
      <c r="J2410">
        <f>0.00001*Table13[[#This Row],[budget]]</f>
        <v>800.00000000000011</v>
      </c>
      <c r="K2410" s="1">
        <f>0</f>
        <v>0</v>
      </c>
    </row>
    <row r="2411" spans="1:11" x14ac:dyDescent="0.35">
      <c r="A2411">
        <v>83503161</v>
      </c>
      <c r="B2411" t="s">
        <v>3017</v>
      </c>
      <c r="C2411">
        <v>138190</v>
      </c>
      <c r="D2411">
        <v>405</v>
      </c>
      <c r="E2411" t="s">
        <v>37</v>
      </c>
      <c r="F2411">
        <v>75000000</v>
      </c>
      <c r="G2411">
        <v>6.1</v>
      </c>
      <c r="H2411">
        <f>Table13[[#This Row],[budget]]-Table13[[#This Row],[gross]]</f>
        <v>-8503161</v>
      </c>
      <c r="I2411">
        <v>30000</v>
      </c>
      <c r="J2411">
        <f>0.00001*Table13[[#This Row],[budget]]</f>
        <v>750.00000000000011</v>
      </c>
      <c r="K2411" s="1">
        <f>0</f>
        <v>0</v>
      </c>
    </row>
    <row r="2412" spans="1:11" x14ac:dyDescent="0.35">
      <c r="A2412">
        <v>21009180</v>
      </c>
      <c r="B2412" t="s">
        <v>3050</v>
      </c>
      <c r="C2412">
        <v>45815</v>
      </c>
      <c r="D2412">
        <v>222</v>
      </c>
      <c r="E2412" t="s">
        <v>37</v>
      </c>
      <c r="F2412">
        <v>45000000</v>
      </c>
      <c r="G2412">
        <v>6.1</v>
      </c>
      <c r="H2412">
        <f>Table13[[#This Row],[budget]]-Table13[[#This Row],[gross]]</f>
        <v>23990820</v>
      </c>
      <c r="I2412">
        <v>1000</v>
      </c>
      <c r="J2412">
        <f>0.00001*Table13[[#This Row],[budget]]</f>
        <v>450.00000000000006</v>
      </c>
      <c r="K2412" s="1">
        <f>0</f>
        <v>0</v>
      </c>
    </row>
    <row r="2413" spans="1:11" x14ac:dyDescent="0.35">
      <c r="A2413">
        <v>36381716</v>
      </c>
      <c r="B2413" t="s">
        <v>3060</v>
      </c>
      <c r="C2413">
        <v>197584</v>
      </c>
      <c r="D2413">
        <v>918</v>
      </c>
      <c r="E2413" t="s">
        <v>37</v>
      </c>
      <c r="F2413">
        <v>82000000</v>
      </c>
      <c r="G2413">
        <v>6.1</v>
      </c>
      <c r="H2413">
        <f>Table13[[#This Row],[budget]]-Table13[[#This Row],[gross]]</f>
        <v>45618284</v>
      </c>
      <c r="I2413">
        <v>42000</v>
      </c>
      <c r="J2413">
        <f>0.00001*Table13[[#This Row],[budget]]</f>
        <v>820.00000000000011</v>
      </c>
      <c r="K2413" s="1">
        <f>0</f>
        <v>0</v>
      </c>
    </row>
    <row r="2414" spans="1:11" x14ac:dyDescent="0.35">
      <c r="A2414">
        <v>78031620</v>
      </c>
      <c r="B2414" t="s">
        <v>3263</v>
      </c>
      <c r="C2414">
        <v>102248</v>
      </c>
      <c r="D2414">
        <v>403</v>
      </c>
      <c r="E2414" t="s">
        <v>37</v>
      </c>
      <c r="F2414">
        <v>70000000</v>
      </c>
      <c r="G2414">
        <v>6.1</v>
      </c>
      <c r="H2414">
        <f>Table13[[#This Row],[budget]]-Table13[[#This Row],[gross]]</f>
        <v>-8031620</v>
      </c>
      <c r="I2414">
        <v>34000</v>
      </c>
      <c r="J2414">
        <f>0.00001*Table13[[#This Row],[budget]]</f>
        <v>700.00000000000011</v>
      </c>
      <c r="K2414" s="1">
        <f>0</f>
        <v>0</v>
      </c>
    </row>
    <row r="2415" spans="1:11" x14ac:dyDescent="0.35">
      <c r="A2415">
        <v>37760080</v>
      </c>
      <c r="B2415" t="s">
        <v>3370</v>
      </c>
      <c r="C2415">
        <v>72868</v>
      </c>
      <c r="D2415">
        <v>618</v>
      </c>
      <c r="E2415" t="s">
        <v>37</v>
      </c>
      <c r="F2415">
        <v>70000000</v>
      </c>
      <c r="G2415">
        <v>6.1</v>
      </c>
      <c r="H2415">
        <f>Table13[[#This Row],[budget]]-Table13[[#This Row],[gross]]</f>
        <v>32239920</v>
      </c>
      <c r="I2415">
        <v>0</v>
      </c>
      <c r="J2415">
        <f>0.00001*Table13[[#This Row],[budget]]</f>
        <v>700.00000000000011</v>
      </c>
      <c r="K2415" s="1">
        <f>0</f>
        <v>0</v>
      </c>
    </row>
    <row r="2416" spans="1:11" x14ac:dyDescent="0.35">
      <c r="A2416">
        <v>69688384</v>
      </c>
      <c r="B2416" t="s">
        <v>3557</v>
      </c>
      <c r="C2416">
        <v>34473</v>
      </c>
      <c r="D2416">
        <v>139</v>
      </c>
      <c r="E2416" t="s">
        <v>37</v>
      </c>
      <c r="F2416">
        <v>60000000</v>
      </c>
      <c r="G2416">
        <v>6.1</v>
      </c>
      <c r="H2416">
        <f>Table13[[#This Row],[budget]]-Table13[[#This Row],[gross]]</f>
        <v>-9688384</v>
      </c>
      <c r="I2416">
        <v>0</v>
      </c>
      <c r="J2416">
        <f>0.00001*Table13[[#This Row],[budget]]</f>
        <v>600</v>
      </c>
      <c r="K2416" s="1">
        <f>0</f>
        <v>0</v>
      </c>
    </row>
    <row r="2417" spans="1:11" x14ac:dyDescent="0.35">
      <c r="A2417">
        <v>28045540</v>
      </c>
      <c r="B2417" t="s">
        <v>3627</v>
      </c>
      <c r="C2417">
        <v>67707</v>
      </c>
      <c r="D2417">
        <v>202</v>
      </c>
      <c r="E2417" t="s">
        <v>37</v>
      </c>
      <c r="F2417">
        <v>65000000</v>
      </c>
      <c r="G2417">
        <v>6.1</v>
      </c>
      <c r="H2417">
        <f>Table13[[#This Row],[budget]]-Table13[[#This Row],[gross]]</f>
        <v>36954460</v>
      </c>
      <c r="I2417">
        <v>0</v>
      </c>
      <c r="J2417">
        <f>0.00001*Table13[[#This Row],[budget]]</f>
        <v>650</v>
      </c>
      <c r="K2417" s="1">
        <f>0</f>
        <v>0</v>
      </c>
    </row>
    <row r="2418" spans="1:11" x14ac:dyDescent="0.35">
      <c r="A2418">
        <v>93307796</v>
      </c>
      <c r="B2418" t="s">
        <v>3836</v>
      </c>
      <c r="C2418">
        <v>85673</v>
      </c>
      <c r="D2418">
        <v>269</v>
      </c>
      <c r="E2418" t="s">
        <v>37</v>
      </c>
      <c r="F2418">
        <v>60000000</v>
      </c>
      <c r="G2418">
        <v>6.1</v>
      </c>
      <c r="H2418">
        <f>Table13[[#This Row],[budget]]-Table13[[#This Row],[gross]]</f>
        <v>-33307796</v>
      </c>
      <c r="I2418">
        <v>0</v>
      </c>
      <c r="J2418">
        <f>0.00001*Table13[[#This Row],[budget]]</f>
        <v>600</v>
      </c>
      <c r="K2418" s="1">
        <f>0</f>
        <v>0</v>
      </c>
    </row>
    <row r="2419" spans="1:11" x14ac:dyDescent="0.35">
      <c r="A2419">
        <v>88200225</v>
      </c>
      <c r="B2419" t="s">
        <v>3939</v>
      </c>
      <c r="C2419">
        <v>120795</v>
      </c>
      <c r="D2419">
        <v>308</v>
      </c>
      <c r="E2419" t="s">
        <v>37</v>
      </c>
      <c r="F2419">
        <v>60000000</v>
      </c>
      <c r="G2419">
        <v>6.1</v>
      </c>
      <c r="H2419">
        <f>Table13[[#This Row],[budget]]-Table13[[#This Row],[gross]]</f>
        <v>-28200225</v>
      </c>
      <c r="I2419">
        <v>0</v>
      </c>
      <c r="J2419">
        <f>0.00001*Table13[[#This Row],[budget]]</f>
        <v>600</v>
      </c>
      <c r="K2419" s="1">
        <f>0</f>
        <v>0</v>
      </c>
    </row>
    <row r="2420" spans="1:11" x14ac:dyDescent="0.35">
      <c r="A2420">
        <v>51045801</v>
      </c>
      <c r="B2420" t="s">
        <v>3972</v>
      </c>
      <c r="C2420">
        <v>11370</v>
      </c>
      <c r="D2420">
        <v>54</v>
      </c>
      <c r="E2420" t="s">
        <v>37</v>
      </c>
      <c r="F2420">
        <v>60000000</v>
      </c>
      <c r="G2420">
        <v>6.1</v>
      </c>
      <c r="H2420">
        <f>Table13[[#This Row],[budget]]-Table13[[#This Row],[gross]]</f>
        <v>8954199</v>
      </c>
      <c r="I2420">
        <v>829</v>
      </c>
      <c r="J2420">
        <f>0.00001*Table13[[#This Row],[budget]]</f>
        <v>600</v>
      </c>
      <c r="K2420" s="1">
        <f>0</f>
        <v>0</v>
      </c>
    </row>
    <row r="2421" spans="1:11" x14ac:dyDescent="0.35">
      <c r="A2421">
        <v>50818750</v>
      </c>
      <c r="B2421" t="s">
        <v>3976</v>
      </c>
      <c r="C2421">
        <v>31209</v>
      </c>
      <c r="D2421">
        <v>106</v>
      </c>
      <c r="E2421" t="s">
        <v>37</v>
      </c>
      <c r="F2421">
        <v>60000000</v>
      </c>
      <c r="G2421">
        <v>6.1</v>
      </c>
      <c r="H2421">
        <f>Table13[[#This Row],[budget]]-Table13[[#This Row],[gross]]</f>
        <v>9181250</v>
      </c>
      <c r="I2421">
        <v>0</v>
      </c>
      <c r="J2421">
        <f>0.00001*Table13[[#This Row],[budget]]</f>
        <v>600</v>
      </c>
      <c r="K2421" s="1">
        <f>0</f>
        <v>0</v>
      </c>
    </row>
    <row r="2422" spans="1:11" x14ac:dyDescent="0.35">
      <c r="A2422">
        <v>46611204</v>
      </c>
      <c r="B2422" t="s">
        <v>4029</v>
      </c>
      <c r="C2422">
        <v>55749</v>
      </c>
      <c r="D2422">
        <v>257</v>
      </c>
      <c r="E2422" t="s">
        <v>37</v>
      </c>
      <c r="F2422">
        <v>48000000</v>
      </c>
      <c r="G2422">
        <v>6.1</v>
      </c>
      <c r="H2422">
        <f>Table13[[#This Row],[budget]]-Table13[[#This Row],[gross]]</f>
        <v>1388796</v>
      </c>
      <c r="I2422">
        <v>0</v>
      </c>
      <c r="J2422">
        <f>0.00001*Table13[[#This Row],[budget]]</f>
        <v>480.00000000000006</v>
      </c>
      <c r="K2422" s="1">
        <f>0</f>
        <v>0</v>
      </c>
    </row>
    <row r="2423" spans="1:11" x14ac:dyDescent="0.35">
      <c r="A2423">
        <v>36279230</v>
      </c>
      <c r="B2423" t="s">
        <v>4078</v>
      </c>
      <c r="C2423">
        <v>42144</v>
      </c>
      <c r="D2423">
        <v>213</v>
      </c>
      <c r="E2423" t="s">
        <v>37</v>
      </c>
      <c r="F2423">
        <v>60000000</v>
      </c>
      <c r="G2423">
        <v>6.1</v>
      </c>
      <c r="H2423">
        <f>Table13[[#This Row],[budget]]-Table13[[#This Row],[gross]]</f>
        <v>23720770</v>
      </c>
      <c r="I2423">
        <v>690</v>
      </c>
      <c r="J2423">
        <f>0.00001*Table13[[#This Row],[budget]]</f>
        <v>600</v>
      </c>
      <c r="K2423" s="1">
        <f>0</f>
        <v>0</v>
      </c>
    </row>
    <row r="2424" spans="1:11" x14ac:dyDescent="0.35">
      <c r="A2424">
        <v>42194060</v>
      </c>
      <c r="B2424" t="s">
        <v>4083</v>
      </c>
      <c r="C2424">
        <v>41259</v>
      </c>
      <c r="D2424">
        <v>72</v>
      </c>
      <c r="E2424" t="s">
        <v>37</v>
      </c>
      <c r="F2424">
        <v>70000000</v>
      </c>
      <c r="G2424">
        <v>6.1</v>
      </c>
      <c r="H2424">
        <f>Table13[[#This Row],[budget]]-Table13[[#This Row],[gross]]</f>
        <v>27805940</v>
      </c>
      <c r="I2424">
        <v>0</v>
      </c>
      <c r="J2424">
        <f>0.00001*Table13[[#This Row],[budget]]</f>
        <v>700.00000000000011</v>
      </c>
      <c r="K2424" s="1">
        <f>0</f>
        <v>0</v>
      </c>
    </row>
    <row r="2425" spans="1:11" x14ac:dyDescent="0.35">
      <c r="A2425">
        <v>32940507</v>
      </c>
      <c r="B2425" t="s">
        <v>4118</v>
      </c>
      <c r="C2425">
        <v>54314</v>
      </c>
      <c r="D2425">
        <v>127</v>
      </c>
      <c r="E2425" t="s">
        <v>37</v>
      </c>
      <c r="F2425">
        <v>60000000</v>
      </c>
      <c r="G2425">
        <v>6.1</v>
      </c>
      <c r="H2425">
        <f>Table13[[#This Row],[budget]]-Table13[[#This Row],[gross]]</f>
        <v>27059493</v>
      </c>
      <c r="I2425">
        <v>0</v>
      </c>
      <c r="J2425">
        <f>0.00001*Table13[[#This Row],[budget]]</f>
        <v>600</v>
      </c>
      <c r="K2425" s="1">
        <f>0</f>
        <v>0</v>
      </c>
    </row>
    <row r="2426" spans="1:11" x14ac:dyDescent="0.35">
      <c r="A2426">
        <v>30063805</v>
      </c>
      <c r="B2426" t="s">
        <v>4161</v>
      </c>
      <c r="C2426">
        <v>31788</v>
      </c>
      <c r="D2426">
        <v>243</v>
      </c>
      <c r="E2426" t="s">
        <v>37</v>
      </c>
      <c r="F2426">
        <v>60000000</v>
      </c>
      <c r="G2426">
        <v>6.1</v>
      </c>
      <c r="H2426">
        <f>Table13[[#This Row],[budget]]-Table13[[#This Row],[gross]]</f>
        <v>29936195</v>
      </c>
      <c r="I2426">
        <v>0</v>
      </c>
      <c r="J2426">
        <f>0.00001*Table13[[#This Row],[budget]]</f>
        <v>600</v>
      </c>
      <c r="K2426" s="1">
        <f>0</f>
        <v>0</v>
      </c>
    </row>
    <row r="2427" spans="1:11" x14ac:dyDescent="0.35">
      <c r="A2427">
        <v>22362500</v>
      </c>
      <c r="B2427" t="s">
        <v>4212</v>
      </c>
      <c r="C2427">
        <v>35599</v>
      </c>
      <c r="D2427">
        <v>195</v>
      </c>
      <c r="E2427" t="s">
        <v>37</v>
      </c>
      <c r="F2427">
        <v>55000000</v>
      </c>
      <c r="G2427">
        <v>6.1</v>
      </c>
      <c r="H2427">
        <f>Table13[[#This Row],[budget]]-Table13[[#This Row],[gross]]</f>
        <v>32637500</v>
      </c>
      <c r="I2427">
        <v>641</v>
      </c>
      <c r="J2427">
        <f>0.00001*Table13[[#This Row],[budget]]</f>
        <v>550</v>
      </c>
      <c r="K2427" s="1">
        <f>0</f>
        <v>0</v>
      </c>
    </row>
    <row r="2428" spans="1:11" x14ac:dyDescent="0.35">
      <c r="A2428">
        <v>17281832</v>
      </c>
      <c r="B2428" t="s">
        <v>4216</v>
      </c>
      <c r="C2428">
        <v>60232</v>
      </c>
      <c r="D2428">
        <v>110</v>
      </c>
      <c r="E2428" t="s">
        <v>37</v>
      </c>
      <c r="F2428">
        <v>60000000</v>
      </c>
      <c r="G2428">
        <v>6.1</v>
      </c>
      <c r="H2428">
        <f>Table13[[#This Row],[budget]]-Table13[[#This Row],[gross]]</f>
        <v>42718168</v>
      </c>
      <c r="I2428">
        <v>0</v>
      </c>
      <c r="J2428">
        <f>0.00001*Table13[[#This Row],[budget]]</f>
        <v>600</v>
      </c>
      <c r="K2428" s="1">
        <f>0</f>
        <v>0</v>
      </c>
    </row>
    <row r="2429" spans="1:11" x14ac:dyDescent="0.35">
      <c r="A2429">
        <v>150315155</v>
      </c>
      <c r="B2429" t="s">
        <v>4852</v>
      </c>
      <c r="C2429">
        <v>54010</v>
      </c>
      <c r="D2429">
        <v>130</v>
      </c>
      <c r="E2429" t="s">
        <v>37</v>
      </c>
      <c r="F2429">
        <v>50000000</v>
      </c>
      <c r="G2429">
        <v>6.1</v>
      </c>
      <c r="H2429">
        <f>Table13[[#This Row],[budget]]-Table13[[#This Row],[gross]]</f>
        <v>-100315155</v>
      </c>
      <c r="I2429">
        <v>13000</v>
      </c>
      <c r="J2429">
        <f>0.00001*Table13[[#This Row],[budget]]</f>
        <v>500.00000000000006</v>
      </c>
      <c r="K2429" s="1">
        <f>0</f>
        <v>0</v>
      </c>
    </row>
    <row r="2430" spans="1:11" x14ac:dyDescent="0.35">
      <c r="A2430">
        <v>55682070</v>
      </c>
      <c r="B2430" t="s">
        <v>4945</v>
      </c>
      <c r="C2430">
        <v>159868</v>
      </c>
      <c r="D2430">
        <v>304</v>
      </c>
      <c r="E2430" t="s">
        <v>37</v>
      </c>
      <c r="F2430">
        <v>50000000</v>
      </c>
      <c r="G2430">
        <v>6.1</v>
      </c>
      <c r="H2430">
        <f>Table13[[#This Row],[budget]]-Table13[[#This Row],[gross]]</f>
        <v>-5682070</v>
      </c>
      <c r="I2430">
        <v>45000</v>
      </c>
      <c r="J2430">
        <f>0.00001*Table13[[#This Row],[budget]]</f>
        <v>500.00000000000006</v>
      </c>
      <c r="K2430" s="1">
        <f>0</f>
        <v>0</v>
      </c>
    </row>
    <row r="2431" spans="1:11" x14ac:dyDescent="0.35">
      <c r="A2431">
        <v>55092830</v>
      </c>
      <c r="B2431" t="s">
        <v>4957</v>
      </c>
      <c r="C2431">
        <v>195043</v>
      </c>
      <c r="D2431">
        <v>329</v>
      </c>
      <c r="E2431" t="s">
        <v>37</v>
      </c>
      <c r="F2431">
        <v>60000000</v>
      </c>
      <c r="G2431">
        <v>6.1</v>
      </c>
      <c r="H2431">
        <f>Table13[[#This Row],[budget]]-Table13[[#This Row],[gross]]</f>
        <v>4907170</v>
      </c>
      <c r="I2431">
        <v>27000</v>
      </c>
      <c r="J2431">
        <f>0.00001*Table13[[#This Row],[budget]]</f>
        <v>600</v>
      </c>
      <c r="K2431" s="1">
        <f>0</f>
        <v>0</v>
      </c>
    </row>
    <row r="2432" spans="1:11" x14ac:dyDescent="0.35">
      <c r="A2432">
        <v>31874869</v>
      </c>
      <c r="B2432" t="s">
        <v>5096</v>
      </c>
      <c r="C2432">
        <v>43574</v>
      </c>
      <c r="D2432">
        <v>302</v>
      </c>
      <c r="E2432" t="s">
        <v>37</v>
      </c>
      <c r="F2432">
        <v>50000000</v>
      </c>
      <c r="G2432">
        <v>6.1</v>
      </c>
      <c r="H2432">
        <f>Table13[[#This Row],[budget]]-Table13[[#This Row],[gross]]</f>
        <v>18125131</v>
      </c>
      <c r="I2432">
        <v>0</v>
      </c>
      <c r="J2432">
        <f>0.00001*Table13[[#This Row],[budget]]</f>
        <v>500.00000000000006</v>
      </c>
      <c r="K2432" s="1">
        <f>0</f>
        <v>0</v>
      </c>
    </row>
    <row r="2433" spans="1:11" x14ac:dyDescent="0.35">
      <c r="A2433">
        <v>103738726</v>
      </c>
      <c r="B2433" t="s">
        <v>5350</v>
      </c>
      <c r="C2433">
        <v>47819</v>
      </c>
      <c r="D2433">
        <v>164</v>
      </c>
      <c r="E2433" t="s">
        <v>37</v>
      </c>
      <c r="F2433">
        <v>100000000</v>
      </c>
      <c r="G2433">
        <v>6.1</v>
      </c>
      <c r="H2433">
        <f>Table13[[#This Row],[budget]]-Table13[[#This Row],[gross]]</f>
        <v>-3738726</v>
      </c>
      <c r="I2433">
        <v>2000</v>
      </c>
      <c r="J2433">
        <f>0.00001*Table13[[#This Row],[budget]]</f>
        <v>1000.0000000000001</v>
      </c>
      <c r="K2433" s="1">
        <f>0</f>
        <v>0</v>
      </c>
    </row>
    <row r="2434" spans="1:11" x14ac:dyDescent="0.35">
      <c r="A2434">
        <v>27972410</v>
      </c>
      <c r="B2434" t="s">
        <v>5581</v>
      </c>
      <c r="C2434">
        <v>114692</v>
      </c>
      <c r="D2434">
        <v>285</v>
      </c>
      <c r="E2434" t="s">
        <v>37</v>
      </c>
      <c r="F2434">
        <v>35000000</v>
      </c>
      <c r="G2434">
        <v>6.1</v>
      </c>
      <c r="H2434">
        <f>Table13[[#This Row],[budget]]-Table13[[#This Row],[gross]]</f>
        <v>7027590</v>
      </c>
      <c r="I2434">
        <v>2000</v>
      </c>
      <c r="J2434">
        <f>0.00001*Table13[[#This Row],[budget]]</f>
        <v>350.00000000000006</v>
      </c>
      <c r="K2434" s="1">
        <f>0</f>
        <v>0</v>
      </c>
    </row>
    <row r="2435" spans="1:11" x14ac:dyDescent="0.35">
      <c r="A2435">
        <v>24375436</v>
      </c>
      <c r="B2435" t="s">
        <v>5855</v>
      </c>
      <c r="C2435">
        <v>42547</v>
      </c>
      <c r="D2435">
        <v>265</v>
      </c>
      <c r="E2435" t="s">
        <v>37</v>
      </c>
      <c r="F2435">
        <v>42000000</v>
      </c>
      <c r="G2435">
        <v>6.1</v>
      </c>
      <c r="H2435">
        <f>Table13[[#This Row],[budget]]-Table13[[#This Row],[gross]]</f>
        <v>17624564</v>
      </c>
      <c r="I2435">
        <v>748</v>
      </c>
      <c r="J2435">
        <f>0.00001*Table13[[#This Row],[budget]]</f>
        <v>420.00000000000006</v>
      </c>
      <c r="K2435" s="1">
        <f>0</f>
        <v>0</v>
      </c>
    </row>
    <row r="2436" spans="1:11" x14ac:dyDescent="0.35">
      <c r="A2436">
        <v>66808615</v>
      </c>
      <c r="B2436" t="s">
        <v>6081</v>
      </c>
      <c r="C2436">
        <v>87351</v>
      </c>
      <c r="D2436">
        <v>344</v>
      </c>
      <c r="E2436" t="s">
        <v>37</v>
      </c>
      <c r="F2436">
        <v>34000000</v>
      </c>
      <c r="G2436">
        <v>6.1</v>
      </c>
      <c r="H2436">
        <f>Table13[[#This Row],[budget]]-Table13[[#This Row],[gross]]</f>
        <v>-32808615</v>
      </c>
      <c r="I2436">
        <v>2000</v>
      </c>
      <c r="J2436">
        <f>0.00001*Table13[[#This Row],[budget]]</f>
        <v>340</v>
      </c>
      <c r="K2436" s="1">
        <f>0</f>
        <v>0</v>
      </c>
    </row>
    <row r="2437" spans="1:11" x14ac:dyDescent="0.35">
      <c r="A2437">
        <v>57887882</v>
      </c>
      <c r="B2437" t="s">
        <v>6113</v>
      </c>
      <c r="C2437">
        <v>35508</v>
      </c>
      <c r="D2437">
        <v>211</v>
      </c>
      <c r="E2437" t="s">
        <v>37</v>
      </c>
      <c r="F2437">
        <v>50000000</v>
      </c>
      <c r="G2437">
        <v>6.1</v>
      </c>
      <c r="H2437">
        <f>Table13[[#This Row],[budget]]-Table13[[#This Row],[gross]]</f>
        <v>-7887882</v>
      </c>
      <c r="I2437">
        <v>0</v>
      </c>
      <c r="J2437">
        <f>0.00001*Table13[[#This Row],[budget]]</f>
        <v>500.00000000000006</v>
      </c>
      <c r="K2437" s="1">
        <f>0</f>
        <v>0</v>
      </c>
    </row>
    <row r="2438" spans="1:11" x14ac:dyDescent="0.35">
      <c r="A2438">
        <v>53955614</v>
      </c>
      <c r="B2438" t="s">
        <v>6116</v>
      </c>
      <c r="C2438">
        <v>77415</v>
      </c>
      <c r="D2438">
        <v>139</v>
      </c>
      <c r="E2438" t="s">
        <v>37</v>
      </c>
      <c r="F2438">
        <v>40000000</v>
      </c>
      <c r="G2438">
        <v>6.1</v>
      </c>
      <c r="H2438">
        <f>Table13[[#This Row],[budget]]-Table13[[#This Row],[gross]]</f>
        <v>-13955614</v>
      </c>
      <c r="I2438">
        <v>0</v>
      </c>
      <c r="J2438">
        <f>0.00001*Table13[[#This Row],[budget]]</f>
        <v>400.00000000000006</v>
      </c>
      <c r="K2438" s="1">
        <f>0</f>
        <v>0</v>
      </c>
    </row>
    <row r="2439" spans="1:11" x14ac:dyDescent="0.35">
      <c r="A2439">
        <v>42615685</v>
      </c>
      <c r="B2439" t="s">
        <v>6290</v>
      </c>
      <c r="C2439">
        <v>136093</v>
      </c>
      <c r="D2439">
        <v>416</v>
      </c>
      <c r="E2439" t="s">
        <v>37</v>
      </c>
      <c r="F2439">
        <v>40000000</v>
      </c>
      <c r="G2439">
        <v>6.1</v>
      </c>
      <c r="H2439">
        <f>Table13[[#This Row],[budget]]-Table13[[#This Row],[gross]]</f>
        <v>-2615685</v>
      </c>
      <c r="I2439">
        <v>24000</v>
      </c>
      <c r="J2439">
        <f>0.00001*Table13[[#This Row],[budget]]</f>
        <v>400.00000000000006</v>
      </c>
      <c r="K2439" s="1">
        <f>0</f>
        <v>0</v>
      </c>
    </row>
    <row r="2440" spans="1:11" x14ac:dyDescent="0.35">
      <c r="A2440">
        <v>24332324</v>
      </c>
      <c r="B2440" t="s">
        <v>6362</v>
      </c>
      <c r="C2440">
        <v>13830</v>
      </c>
      <c r="D2440">
        <v>61</v>
      </c>
      <c r="E2440" t="s">
        <v>37</v>
      </c>
      <c r="F2440">
        <v>40000000</v>
      </c>
      <c r="G2440">
        <v>6.1</v>
      </c>
      <c r="H2440">
        <f>Table13[[#This Row],[budget]]-Table13[[#This Row],[gross]]</f>
        <v>15667676</v>
      </c>
      <c r="I2440">
        <v>680</v>
      </c>
      <c r="J2440">
        <f>0.00001*Table13[[#This Row],[budget]]</f>
        <v>400.00000000000006</v>
      </c>
      <c r="K2440" s="1">
        <f>0</f>
        <v>0</v>
      </c>
    </row>
    <row r="2441" spans="1:11" x14ac:dyDescent="0.35">
      <c r="A2441">
        <v>127214072</v>
      </c>
      <c r="B2441" t="s">
        <v>6608</v>
      </c>
      <c r="C2441">
        <v>83786</v>
      </c>
      <c r="D2441">
        <v>392</v>
      </c>
      <c r="E2441" t="s">
        <v>37</v>
      </c>
      <c r="F2441">
        <v>38000000</v>
      </c>
      <c r="G2441">
        <v>6.1</v>
      </c>
      <c r="H2441">
        <f>Table13[[#This Row],[budget]]-Table13[[#This Row],[gross]]</f>
        <v>-89214072</v>
      </c>
      <c r="I2441">
        <v>0</v>
      </c>
      <c r="J2441">
        <f>0.00001*Table13[[#This Row],[budget]]</f>
        <v>380.00000000000006</v>
      </c>
      <c r="K2441" s="1">
        <f>0</f>
        <v>0</v>
      </c>
    </row>
    <row r="2442" spans="1:11" x14ac:dyDescent="0.35">
      <c r="A2442">
        <v>17305211</v>
      </c>
      <c r="B2442" t="s">
        <v>6671</v>
      </c>
      <c r="C2442">
        <v>14066</v>
      </c>
      <c r="D2442">
        <v>75</v>
      </c>
      <c r="E2442" t="s">
        <v>37</v>
      </c>
      <c r="F2442">
        <v>38000000</v>
      </c>
      <c r="G2442">
        <v>6.1</v>
      </c>
      <c r="H2442">
        <f>Table13[[#This Row],[budget]]-Table13[[#This Row],[gross]]</f>
        <v>20694789</v>
      </c>
      <c r="I2442">
        <v>352</v>
      </c>
      <c r="J2442">
        <f>0.00001*Table13[[#This Row],[budget]]</f>
        <v>380.00000000000006</v>
      </c>
      <c r="K2442" s="1">
        <f>0</f>
        <v>0</v>
      </c>
    </row>
    <row r="2443" spans="1:11" x14ac:dyDescent="0.35">
      <c r="A2443">
        <v>46813366</v>
      </c>
      <c r="B2443" t="s">
        <v>6776</v>
      </c>
      <c r="C2443">
        <v>39440</v>
      </c>
      <c r="D2443">
        <v>83</v>
      </c>
      <c r="E2443" t="s">
        <v>37</v>
      </c>
      <c r="F2443">
        <v>38000000</v>
      </c>
      <c r="G2443">
        <v>6.1</v>
      </c>
      <c r="H2443">
        <f>Table13[[#This Row],[budget]]-Table13[[#This Row],[gross]]</f>
        <v>-8813366</v>
      </c>
      <c r="I2443">
        <v>15000</v>
      </c>
      <c r="J2443">
        <f>0.00001*Table13[[#This Row],[budget]]</f>
        <v>380.00000000000006</v>
      </c>
      <c r="K2443" s="1">
        <f>0</f>
        <v>0</v>
      </c>
    </row>
    <row r="2444" spans="1:11" x14ac:dyDescent="0.35">
      <c r="A2444">
        <v>26183197</v>
      </c>
      <c r="B2444" t="s">
        <v>6826</v>
      </c>
      <c r="C2444">
        <v>38348</v>
      </c>
      <c r="D2444">
        <v>135</v>
      </c>
      <c r="E2444" t="s">
        <v>37</v>
      </c>
      <c r="F2444">
        <v>36000000</v>
      </c>
      <c r="G2444">
        <v>6.1</v>
      </c>
      <c r="H2444">
        <f>Table13[[#This Row],[budget]]-Table13[[#This Row],[gross]]</f>
        <v>9816803</v>
      </c>
      <c r="I2444">
        <v>0</v>
      </c>
      <c r="J2444">
        <f>0.00001*Table13[[#This Row],[budget]]</f>
        <v>360.00000000000006</v>
      </c>
      <c r="K2444" s="1">
        <f>0</f>
        <v>0</v>
      </c>
    </row>
    <row r="2445" spans="1:11" x14ac:dyDescent="0.35">
      <c r="A2445">
        <v>28995450</v>
      </c>
      <c r="B2445" t="s">
        <v>7139</v>
      </c>
      <c r="C2445">
        <v>19230</v>
      </c>
      <c r="D2445">
        <v>59</v>
      </c>
      <c r="E2445" t="s">
        <v>37</v>
      </c>
      <c r="F2445">
        <v>35000000</v>
      </c>
      <c r="G2445">
        <v>6.1</v>
      </c>
      <c r="H2445">
        <f>Table13[[#This Row],[budget]]-Table13[[#This Row],[gross]]</f>
        <v>6004550</v>
      </c>
      <c r="I2445">
        <v>0</v>
      </c>
      <c r="J2445">
        <f>0.00001*Table13[[#This Row],[budget]]</f>
        <v>350.00000000000006</v>
      </c>
      <c r="K2445" s="1">
        <f>0</f>
        <v>0</v>
      </c>
    </row>
    <row r="2446" spans="1:11" x14ac:dyDescent="0.35">
      <c r="A2446">
        <v>1304837</v>
      </c>
      <c r="B2446" t="s">
        <v>7579</v>
      </c>
      <c r="C2446">
        <v>21481</v>
      </c>
      <c r="D2446">
        <v>175</v>
      </c>
      <c r="E2446" t="s">
        <v>37</v>
      </c>
      <c r="F2446">
        <v>32000000</v>
      </c>
      <c r="G2446">
        <v>6.1</v>
      </c>
      <c r="H2446">
        <f>Table13[[#This Row],[budget]]-Table13[[#This Row],[gross]]</f>
        <v>30695163</v>
      </c>
      <c r="I2446">
        <v>559</v>
      </c>
      <c r="J2446">
        <f>0.00001*Table13[[#This Row],[budget]]</f>
        <v>320</v>
      </c>
      <c r="K2446" s="1">
        <f>0</f>
        <v>0</v>
      </c>
    </row>
    <row r="2447" spans="1:11" x14ac:dyDescent="0.35">
      <c r="A2447">
        <v>58879132</v>
      </c>
      <c r="B2447" t="s">
        <v>7630</v>
      </c>
      <c r="C2447">
        <v>66123</v>
      </c>
      <c r="D2447">
        <v>219</v>
      </c>
      <c r="E2447" t="s">
        <v>37</v>
      </c>
      <c r="F2447">
        <v>31000000</v>
      </c>
      <c r="G2447">
        <v>6.1</v>
      </c>
      <c r="H2447">
        <f>Table13[[#This Row],[budget]]-Table13[[#This Row],[gross]]</f>
        <v>-27879132</v>
      </c>
      <c r="I2447">
        <v>28000</v>
      </c>
      <c r="J2447">
        <f>0.00001*Table13[[#This Row],[budget]]</f>
        <v>310</v>
      </c>
      <c r="K2447" s="1">
        <f>0</f>
        <v>0</v>
      </c>
    </row>
    <row r="2448" spans="1:11" x14ac:dyDescent="0.35">
      <c r="A2448">
        <v>76806312</v>
      </c>
      <c r="B2448" t="s">
        <v>7720</v>
      </c>
      <c r="C2448">
        <v>124501</v>
      </c>
      <c r="D2448">
        <v>154</v>
      </c>
      <c r="E2448" t="s">
        <v>37</v>
      </c>
      <c r="F2448">
        <v>30000000</v>
      </c>
      <c r="G2448">
        <v>6.1</v>
      </c>
      <c r="H2448">
        <f>Table13[[#This Row],[budget]]-Table13[[#This Row],[gross]]</f>
        <v>-46806312</v>
      </c>
      <c r="I2448">
        <v>0</v>
      </c>
      <c r="J2448">
        <f>0.00001*Table13[[#This Row],[budget]]</f>
        <v>300</v>
      </c>
      <c r="K2448" s="1">
        <f>0</f>
        <v>0</v>
      </c>
    </row>
    <row r="2449" spans="1:11" x14ac:dyDescent="0.35">
      <c r="A2449">
        <v>76501438</v>
      </c>
      <c r="B2449" t="s">
        <v>7730</v>
      </c>
      <c r="C2449">
        <v>8146</v>
      </c>
      <c r="D2449">
        <v>49</v>
      </c>
      <c r="E2449" t="s">
        <v>37</v>
      </c>
      <c r="F2449">
        <v>30000000</v>
      </c>
      <c r="G2449">
        <v>6.1</v>
      </c>
      <c r="H2449">
        <f>Table13[[#This Row],[budget]]-Table13[[#This Row],[gross]]</f>
        <v>-46501438</v>
      </c>
      <c r="I2449">
        <v>181</v>
      </c>
      <c r="J2449">
        <f>0.00001*Table13[[#This Row],[budget]]</f>
        <v>300</v>
      </c>
      <c r="K2449" s="1">
        <f>0</f>
        <v>0</v>
      </c>
    </row>
    <row r="2450" spans="1:11" x14ac:dyDescent="0.35">
      <c r="A2450">
        <v>56044241</v>
      </c>
      <c r="B2450" t="s">
        <v>7803</v>
      </c>
      <c r="C2450">
        <v>122187</v>
      </c>
      <c r="D2450">
        <v>339</v>
      </c>
      <c r="E2450" t="s">
        <v>37</v>
      </c>
      <c r="F2450">
        <v>37000000</v>
      </c>
      <c r="G2450">
        <v>6.1</v>
      </c>
      <c r="H2450">
        <f>Table13[[#This Row],[budget]]-Table13[[#This Row],[gross]]</f>
        <v>-19044241</v>
      </c>
      <c r="I2450">
        <v>0</v>
      </c>
      <c r="J2450">
        <f>0.00001*Table13[[#This Row],[budget]]</f>
        <v>370.00000000000006</v>
      </c>
      <c r="K2450" s="1">
        <f>0</f>
        <v>0</v>
      </c>
    </row>
    <row r="2451" spans="1:11" x14ac:dyDescent="0.35">
      <c r="A2451">
        <v>52799004</v>
      </c>
      <c r="B2451" t="s">
        <v>7821</v>
      </c>
      <c r="C2451">
        <v>28942</v>
      </c>
      <c r="D2451">
        <v>223</v>
      </c>
      <c r="E2451" t="s">
        <v>37</v>
      </c>
      <c r="F2451">
        <v>55000000</v>
      </c>
      <c r="G2451">
        <v>6.1</v>
      </c>
      <c r="H2451">
        <f>Table13[[#This Row],[budget]]-Table13[[#This Row],[gross]]</f>
        <v>2200996</v>
      </c>
      <c r="I2451">
        <v>0</v>
      </c>
      <c r="J2451">
        <f>0.00001*Table13[[#This Row],[budget]]</f>
        <v>550</v>
      </c>
      <c r="K2451" s="1">
        <f>0</f>
        <v>0</v>
      </c>
    </row>
    <row r="2452" spans="1:11" x14ac:dyDescent="0.35">
      <c r="A2452">
        <v>35565975</v>
      </c>
      <c r="B2452" t="s">
        <v>7950</v>
      </c>
      <c r="C2452">
        <v>49205</v>
      </c>
      <c r="D2452">
        <v>184</v>
      </c>
      <c r="E2452" t="s">
        <v>37</v>
      </c>
      <c r="F2452">
        <v>30000000</v>
      </c>
      <c r="G2452">
        <v>6.1</v>
      </c>
      <c r="H2452">
        <f>Table13[[#This Row],[budget]]-Table13[[#This Row],[gross]]</f>
        <v>-5565975</v>
      </c>
      <c r="I2452">
        <v>0</v>
      </c>
      <c r="J2452">
        <f>0.00001*Table13[[#This Row],[budget]]</f>
        <v>300</v>
      </c>
      <c r="K2452" s="1">
        <f>0</f>
        <v>0</v>
      </c>
    </row>
    <row r="2453" spans="1:11" x14ac:dyDescent="0.35">
      <c r="A2453">
        <v>18967571</v>
      </c>
      <c r="B2453" t="s">
        <v>8053</v>
      </c>
      <c r="C2453">
        <v>23345</v>
      </c>
      <c r="D2453">
        <v>167</v>
      </c>
      <c r="E2453" t="s">
        <v>37</v>
      </c>
      <c r="F2453">
        <v>30000000</v>
      </c>
      <c r="G2453">
        <v>6.1</v>
      </c>
      <c r="H2453">
        <f>Table13[[#This Row],[budget]]-Table13[[#This Row],[gross]]</f>
        <v>11032429</v>
      </c>
      <c r="I2453">
        <v>629</v>
      </c>
      <c r="J2453">
        <f>0.00001*Table13[[#This Row],[budget]]</f>
        <v>300</v>
      </c>
      <c r="K2453" s="1">
        <f>0</f>
        <v>0</v>
      </c>
    </row>
    <row r="2454" spans="1:11" x14ac:dyDescent="0.35">
      <c r="A2454">
        <v>12189514</v>
      </c>
      <c r="B2454" t="s">
        <v>8148</v>
      </c>
      <c r="C2454">
        <v>30092</v>
      </c>
      <c r="D2454">
        <v>129</v>
      </c>
      <c r="E2454" t="s">
        <v>37</v>
      </c>
      <c r="F2454">
        <v>23000000</v>
      </c>
      <c r="G2454">
        <v>6.1</v>
      </c>
      <c r="H2454">
        <f>Table13[[#This Row],[budget]]-Table13[[#This Row],[gross]]</f>
        <v>10810486</v>
      </c>
      <c r="I2454">
        <v>0</v>
      </c>
      <c r="J2454">
        <f>0.00001*Table13[[#This Row],[budget]]</f>
        <v>230.00000000000003</v>
      </c>
      <c r="K2454" s="1">
        <f>0</f>
        <v>0</v>
      </c>
    </row>
    <row r="2455" spans="1:11" x14ac:dyDescent="0.35">
      <c r="A2455">
        <v>10965209</v>
      </c>
      <c r="B2455" t="s">
        <v>8172</v>
      </c>
      <c r="C2455">
        <v>25558</v>
      </c>
      <c r="D2455">
        <v>221</v>
      </c>
      <c r="E2455" t="s">
        <v>37</v>
      </c>
      <c r="F2455">
        <v>30000000</v>
      </c>
      <c r="G2455">
        <v>6.1</v>
      </c>
      <c r="H2455">
        <f>Table13[[#This Row],[budget]]-Table13[[#This Row],[gross]]</f>
        <v>19034791</v>
      </c>
      <c r="I2455">
        <v>0</v>
      </c>
      <c r="J2455">
        <f>0.00001*Table13[[#This Row],[budget]]</f>
        <v>300</v>
      </c>
      <c r="K2455" s="1">
        <f>0</f>
        <v>0</v>
      </c>
    </row>
    <row r="2456" spans="1:11" x14ac:dyDescent="0.35">
      <c r="A2456">
        <v>37053924</v>
      </c>
      <c r="B2456" t="s">
        <v>8387</v>
      </c>
      <c r="C2456">
        <v>77935</v>
      </c>
      <c r="D2456">
        <v>122</v>
      </c>
      <c r="E2456" t="s">
        <v>37</v>
      </c>
      <c r="F2456">
        <v>28000000</v>
      </c>
      <c r="G2456">
        <v>6.1</v>
      </c>
      <c r="H2456">
        <f>Table13[[#This Row],[budget]]-Table13[[#This Row],[gross]]</f>
        <v>-9053924</v>
      </c>
      <c r="I2456">
        <v>0</v>
      </c>
      <c r="J2456">
        <f>0.00001*Table13[[#This Row],[budget]]</f>
        <v>280</v>
      </c>
      <c r="K2456" s="1">
        <f>0</f>
        <v>0</v>
      </c>
    </row>
    <row r="2457" spans="1:11" x14ac:dyDescent="0.35">
      <c r="A2457">
        <v>6998324</v>
      </c>
      <c r="B2457" t="s">
        <v>8452</v>
      </c>
      <c r="C2457">
        <v>11476</v>
      </c>
      <c r="D2457">
        <v>50</v>
      </c>
      <c r="E2457" t="s">
        <v>37</v>
      </c>
      <c r="F2457">
        <v>28000000</v>
      </c>
      <c r="G2457">
        <v>6.1</v>
      </c>
      <c r="H2457">
        <f>Table13[[#This Row],[budget]]-Table13[[#This Row],[gross]]</f>
        <v>21001676</v>
      </c>
      <c r="I2457">
        <v>0</v>
      </c>
      <c r="J2457">
        <f>0.00001*Table13[[#This Row],[budget]]</f>
        <v>280</v>
      </c>
      <c r="K2457" s="1">
        <f>0</f>
        <v>0</v>
      </c>
    </row>
    <row r="2458" spans="1:11" x14ac:dyDescent="0.35">
      <c r="A2458">
        <v>110222438</v>
      </c>
      <c r="B2458" t="s">
        <v>8621</v>
      </c>
      <c r="C2458">
        <v>96693</v>
      </c>
      <c r="D2458">
        <v>271</v>
      </c>
      <c r="E2458" t="s">
        <v>37</v>
      </c>
      <c r="F2458">
        <v>26000000</v>
      </c>
      <c r="G2458">
        <v>6.1</v>
      </c>
      <c r="H2458">
        <f>Table13[[#This Row],[budget]]-Table13[[#This Row],[gross]]</f>
        <v>-84222438</v>
      </c>
      <c r="I2458">
        <v>0</v>
      </c>
      <c r="J2458">
        <f>0.00001*Table13[[#This Row],[budget]]</f>
        <v>260</v>
      </c>
      <c r="K2458" s="1">
        <f>0</f>
        <v>0</v>
      </c>
    </row>
    <row r="2459" spans="1:11" x14ac:dyDescent="0.35">
      <c r="A2459">
        <v>1075288</v>
      </c>
      <c r="B2459" t="s">
        <v>8732</v>
      </c>
      <c r="C2459">
        <v>7772</v>
      </c>
      <c r="D2459">
        <v>55</v>
      </c>
      <c r="E2459" t="s">
        <v>37</v>
      </c>
      <c r="F2459">
        <v>22000000</v>
      </c>
      <c r="G2459">
        <v>6.1</v>
      </c>
      <c r="H2459">
        <f>Table13[[#This Row],[budget]]-Table13[[#This Row],[gross]]</f>
        <v>20924712</v>
      </c>
      <c r="I2459">
        <v>145</v>
      </c>
      <c r="J2459">
        <f>0.00001*Table13[[#This Row],[budget]]</f>
        <v>220.00000000000003</v>
      </c>
      <c r="K2459" s="1">
        <f>0</f>
        <v>0</v>
      </c>
    </row>
    <row r="2460" spans="1:11" x14ac:dyDescent="0.35">
      <c r="A2460">
        <v>121945720</v>
      </c>
      <c r="B2460" t="s">
        <v>8787</v>
      </c>
      <c r="C2460">
        <v>89972</v>
      </c>
      <c r="D2460">
        <v>126</v>
      </c>
      <c r="E2460" t="s">
        <v>37</v>
      </c>
      <c r="F2460">
        <v>25000000</v>
      </c>
      <c r="G2460">
        <v>6.1</v>
      </c>
      <c r="H2460">
        <f>Table13[[#This Row],[budget]]-Table13[[#This Row],[gross]]</f>
        <v>-96945720</v>
      </c>
      <c r="I2460">
        <v>0</v>
      </c>
      <c r="J2460">
        <f>0.00001*Table13[[#This Row],[budget]]</f>
        <v>250.00000000000003</v>
      </c>
      <c r="K2460" s="1">
        <f>0</f>
        <v>0</v>
      </c>
    </row>
    <row r="2461" spans="1:11" x14ac:dyDescent="0.35">
      <c r="A2461">
        <v>77264926</v>
      </c>
      <c r="B2461" t="s">
        <v>8855</v>
      </c>
      <c r="C2461">
        <v>21176</v>
      </c>
      <c r="D2461">
        <v>107</v>
      </c>
      <c r="E2461" t="s">
        <v>37</v>
      </c>
      <c r="F2461">
        <v>25000000</v>
      </c>
      <c r="G2461">
        <v>6.1</v>
      </c>
      <c r="H2461">
        <f>Table13[[#This Row],[budget]]-Table13[[#This Row],[gross]]</f>
        <v>-52264926</v>
      </c>
      <c r="I2461">
        <v>0</v>
      </c>
      <c r="J2461">
        <f>0.00001*Table13[[#This Row],[budget]]</f>
        <v>250.00000000000003</v>
      </c>
      <c r="K2461" s="1">
        <f>0</f>
        <v>0</v>
      </c>
    </row>
    <row r="2462" spans="1:11" x14ac:dyDescent="0.35">
      <c r="A2462">
        <v>55973336</v>
      </c>
      <c r="B2462" t="s">
        <v>8867</v>
      </c>
      <c r="C2462">
        <v>57040</v>
      </c>
      <c r="D2462">
        <v>365</v>
      </c>
      <c r="E2462" t="s">
        <v>37</v>
      </c>
      <c r="F2462">
        <v>25000000</v>
      </c>
      <c r="G2462">
        <v>6.1</v>
      </c>
      <c r="H2462">
        <f>Table13[[#This Row],[budget]]-Table13[[#This Row],[gross]]</f>
        <v>-30973336</v>
      </c>
      <c r="I2462">
        <v>0</v>
      </c>
      <c r="J2462">
        <f>0.00001*Table13[[#This Row],[budget]]</f>
        <v>250.00000000000003</v>
      </c>
      <c r="K2462" s="1">
        <f>0</f>
        <v>0</v>
      </c>
    </row>
    <row r="2463" spans="1:11" x14ac:dyDescent="0.35">
      <c r="A2463">
        <v>41067398</v>
      </c>
      <c r="B2463" t="s">
        <v>8933</v>
      </c>
      <c r="C2463">
        <v>22748</v>
      </c>
      <c r="D2463">
        <v>41</v>
      </c>
      <c r="E2463" t="s">
        <v>37</v>
      </c>
      <c r="F2463">
        <v>25000000</v>
      </c>
      <c r="G2463">
        <v>6.1</v>
      </c>
      <c r="H2463">
        <f>Table13[[#This Row],[budget]]-Table13[[#This Row],[gross]]</f>
        <v>-16067398</v>
      </c>
      <c r="I2463">
        <v>666</v>
      </c>
      <c r="J2463">
        <f>0.00001*Table13[[#This Row],[budget]]</f>
        <v>250.00000000000003</v>
      </c>
      <c r="K2463" s="1">
        <f>0</f>
        <v>0</v>
      </c>
    </row>
    <row r="2464" spans="1:11" x14ac:dyDescent="0.35">
      <c r="A2464">
        <v>717753</v>
      </c>
      <c r="B2464" t="s">
        <v>9352</v>
      </c>
      <c r="C2464">
        <v>33107</v>
      </c>
      <c r="D2464">
        <v>128</v>
      </c>
      <c r="E2464" t="s">
        <v>37</v>
      </c>
      <c r="F2464">
        <v>25000000</v>
      </c>
      <c r="G2464">
        <v>6.1</v>
      </c>
      <c r="H2464">
        <f>Table13[[#This Row],[budget]]-Table13[[#This Row],[gross]]</f>
        <v>24282247</v>
      </c>
      <c r="I2464">
        <v>27000</v>
      </c>
      <c r="J2464">
        <f>0.00001*Table13[[#This Row],[budget]]</f>
        <v>250.00000000000003</v>
      </c>
      <c r="K2464" s="1">
        <f>0</f>
        <v>0</v>
      </c>
    </row>
    <row r="2465" spans="1:11" x14ac:dyDescent="0.35">
      <c r="A2465">
        <v>101334374</v>
      </c>
      <c r="B2465" t="s">
        <v>9361</v>
      </c>
      <c r="C2465">
        <v>124941</v>
      </c>
      <c r="D2465">
        <v>488</v>
      </c>
      <c r="E2465" t="s">
        <v>37</v>
      </c>
      <c r="F2465">
        <v>24000000</v>
      </c>
      <c r="G2465">
        <v>6.1</v>
      </c>
      <c r="H2465">
        <f>Table13[[#This Row],[budget]]-Table13[[#This Row],[gross]]</f>
        <v>-77334374</v>
      </c>
      <c r="I2465">
        <v>0</v>
      </c>
      <c r="J2465">
        <f>0.00001*Table13[[#This Row],[budget]]</f>
        <v>240.00000000000003</v>
      </c>
      <c r="K2465" s="1">
        <f>0</f>
        <v>0</v>
      </c>
    </row>
    <row r="2466" spans="1:11" x14ac:dyDescent="0.35">
      <c r="A2466">
        <v>161487252</v>
      </c>
      <c r="B2466" t="s">
        <v>9472</v>
      </c>
      <c r="C2466">
        <v>119450</v>
      </c>
      <c r="D2466">
        <v>300</v>
      </c>
      <c r="E2466" t="s">
        <v>37</v>
      </c>
      <c r="F2466">
        <v>20000000</v>
      </c>
      <c r="G2466">
        <v>6.1</v>
      </c>
      <c r="H2466">
        <f>Table13[[#This Row],[budget]]-Table13[[#This Row],[gross]]</f>
        <v>-141487252</v>
      </c>
      <c r="I2466">
        <v>0</v>
      </c>
      <c r="J2466">
        <f>0.00001*Table13[[#This Row],[budget]]</f>
        <v>200.00000000000003</v>
      </c>
      <c r="K2466" s="1">
        <f>0</f>
        <v>0</v>
      </c>
    </row>
    <row r="2467" spans="1:11" x14ac:dyDescent="0.35">
      <c r="A2467">
        <v>27338033</v>
      </c>
      <c r="B2467" t="s">
        <v>9499</v>
      </c>
      <c r="C2467">
        <v>19709</v>
      </c>
      <c r="D2467">
        <v>167</v>
      </c>
      <c r="E2467" t="s">
        <v>37</v>
      </c>
      <c r="F2467">
        <v>23000000</v>
      </c>
      <c r="G2467">
        <v>6.1</v>
      </c>
      <c r="H2467">
        <f>Table13[[#This Row],[budget]]-Table13[[#This Row],[gross]]</f>
        <v>-4338033</v>
      </c>
      <c r="I2467">
        <v>0</v>
      </c>
      <c r="J2467">
        <f>0.00001*Table13[[#This Row],[budget]]</f>
        <v>230.00000000000003</v>
      </c>
      <c r="K2467" s="1">
        <f>0</f>
        <v>0</v>
      </c>
    </row>
    <row r="2468" spans="1:11" x14ac:dyDescent="0.35">
      <c r="A2468">
        <v>18653615</v>
      </c>
      <c r="B2468" t="s">
        <v>9520</v>
      </c>
      <c r="C2468">
        <v>14786</v>
      </c>
      <c r="D2468">
        <v>103</v>
      </c>
      <c r="E2468" t="s">
        <v>37</v>
      </c>
      <c r="F2468">
        <v>23000000</v>
      </c>
      <c r="G2468">
        <v>6.1</v>
      </c>
      <c r="H2468">
        <f>Table13[[#This Row],[budget]]-Table13[[#This Row],[gross]]</f>
        <v>4346385</v>
      </c>
      <c r="I2468">
        <v>638</v>
      </c>
      <c r="J2468">
        <f>0.00001*Table13[[#This Row],[budget]]</f>
        <v>230.00000000000003</v>
      </c>
      <c r="K2468" s="1">
        <f>0</f>
        <v>0</v>
      </c>
    </row>
    <row r="2469" spans="1:11" x14ac:dyDescent="0.35">
      <c r="A2469">
        <v>12189514</v>
      </c>
      <c r="B2469" t="s">
        <v>8148</v>
      </c>
      <c r="C2469">
        <v>30092</v>
      </c>
      <c r="D2469">
        <v>129</v>
      </c>
      <c r="E2469" t="s">
        <v>37</v>
      </c>
      <c r="F2469">
        <v>23000000</v>
      </c>
      <c r="G2469">
        <v>6.1</v>
      </c>
      <c r="H2469">
        <f>Table13[[#This Row],[budget]]-Table13[[#This Row],[gross]]</f>
        <v>10810486</v>
      </c>
      <c r="I2469">
        <v>0</v>
      </c>
      <c r="J2469">
        <f>0.00001*Table13[[#This Row],[budget]]</f>
        <v>230.00000000000003</v>
      </c>
      <c r="K2469" s="1">
        <f>0</f>
        <v>0</v>
      </c>
    </row>
    <row r="2470" spans="1:11" x14ac:dyDescent="0.35">
      <c r="A2470">
        <v>13746550</v>
      </c>
      <c r="B2470" t="s">
        <v>9744</v>
      </c>
      <c r="C2470">
        <v>29322</v>
      </c>
      <c r="D2470">
        <v>104</v>
      </c>
      <c r="E2470" t="s">
        <v>37</v>
      </c>
      <c r="F2470">
        <v>2000000</v>
      </c>
      <c r="G2470">
        <v>6.1</v>
      </c>
      <c r="H2470">
        <f>Table13[[#This Row],[budget]]-Table13[[#This Row],[gross]]</f>
        <v>-11746550</v>
      </c>
      <c r="I2470">
        <v>0</v>
      </c>
      <c r="J2470">
        <f>0.00001*Table13[[#This Row],[budget]]</f>
        <v>20</v>
      </c>
      <c r="K2470" s="1">
        <f>0</f>
        <v>0</v>
      </c>
    </row>
    <row r="2471" spans="1:11" x14ac:dyDescent="0.35">
      <c r="A2471">
        <v>16284360</v>
      </c>
      <c r="B2471" t="s">
        <v>9834</v>
      </c>
      <c r="C2471">
        <v>15079</v>
      </c>
      <c r="D2471">
        <v>79</v>
      </c>
      <c r="E2471" t="s">
        <v>37</v>
      </c>
      <c r="F2471">
        <v>21000000</v>
      </c>
      <c r="G2471">
        <v>6.1</v>
      </c>
      <c r="H2471">
        <f>Table13[[#This Row],[budget]]-Table13[[#This Row],[gross]]</f>
        <v>4715640</v>
      </c>
      <c r="I2471">
        <v>1000</v>
      </c>
      <c r="J2471">
        <f>0.00001*Table13[[#This Row],[budget]]</f>
        <v>210.00000000000003</v>
      </c>
      <c r="K2471" s="1">
        <f>0</f>
        <v>0</v>
      </c>
    </row>
    <row r="2472" spans="1:11" x14ac:dyDescent="0.35">
      <c r="A2472">
        <v>39263506</v>
      </c>
      <c r="B2472" t="s">
        <v>10025</v>
      </c>
      <c r="C2472">
        <v>40469</v>
      </c>
      <c r="D2472">
        <v>135</v>
      </c>
      <c r="E2472" t="s">
        <v>37</v>
      </c>
      <c r="F2472">
        <v>22000000</v>
      </c>
      <c r="G2472">
        <v>6.1</v>
      </c>
      <c r="H2472">
        <f>Table13[[#This Row],[budget]]-Table13[[#This Row],[gross]]</f>
        <v>-17263506</v>
      </c>
      <c r="I2472">
        <v>0</v>
      </c>
      <c r="J2472">
        <f>0.00001*Table13[[#This Row],[budget]]</f>
        <v>220.00000000000003</v>
      </c>
      <c r="K2472" s="1">
        <f>0</f>
        <v>0</v>
      </c>
    </row>
    <row r="2473" spans="1:11" x14ac:dyDescent="0.35">
      <c r="A2473">
        <v>53146000</v>
      </c>
      <c r="B2473" t="s">
        <v>10133</v>
      </c>
      <c r="C2473">
        <v>9845</v>
      </c>
      <c r="D2473">
        <v>77</v>
      </c>
      <c r="E2473" t="s">
        <v>37</v>
      </c>
      <c r="F2473">
        <v>20000000</v>
      </c>
      <c r="G2473">
        <v>6.1</v>
      </c>
      <c r="H2473">
        <f>Table13[[#This Row],[budget]]-Table13[[#This Row],[gross]]</f>
        <v>-33146000</v>
      </c>
      <c r="I2473">
        <v>613</v>
      </c>
      <c r="J2473">
        <f>0.00001*Table13[[#This Row],[budget]]</f>
        <v>200.00000000000003</v>
      </c>
      <c r="K2473" s="1">
        <f>0</f>
        <v>0</v>
      </c>
    </row>
    <row r="2474" spans="1:11" x14ac:dyDescent="0.35">
      <c r="A2474">
        <v>20241395</v>
      </c>
      <c r="B2474" t="s">
        <v>10207</v>
      </c>
      <c r="C2474">
        <v>42664</v>
      </c>
      <c r="D2474">
        <v>403</v>
      </c>
      <c r="E2474" t="s">
        <v>37</v>
      </c>
      <c r="F2474">
        <v>20000000</v>
      </c>
      <c r="G2474">
        <v>6.1</v>
      </c>
      <c r="H2474">
        <f>Table13[[#This Row],[budget]]-Table13[[#This Row],[gross]]</f>
        <v>-241395</v>
      </c>
      <c r="I2474">
        <v>0</v>
      </c>
      <c r="J2474">
        <f>0.00001*Table13[[#This Row],[budget]]</f>
        <v>200.00000000000003</v>
      </c>
      <c r="K2474" s="1">
        <f>0</f>
        <v>0</v>
      </c>
    </row>
    <row r="2475" spans="1:11" hidden="1" x14ac:dyDescent="0.35">
      <c r="A2475">
        <v>26435</v>
      </c>
      <c r="B2475" t="s">
        <v>12013</v>
      </c>
      <c r="C2475">
        <v>111841</v>
      </c>
      <c r="D2475">
        <v>413</v>
      </c>
      <c r="E2475" t="s">
        <v>8230</v>
      </c>
      <c r="F2475">
        <v>6000000</v>
      </c>
      <c r="G2475">
        <v>8.3000000000000007</v>
      </c>
      <c r="H2475">
        <f>Table13[[#This Row],[budget]]-Table13[[#This Row],[gross]]</f>
        <v>5973565</v>
      </c>
      <c r="I2475">
        <v>12000</v>
      </c>
      <c r="J2475">
        <f>0.00001*Table13[[#This Row],[budget]]</f>
        <v>60.000000000000007</v>
      </c>
      <c r="K2475" s="1">
        <f>0</f>
        <v>0</v>
      </c>
    </row>
    <row r="2476" spans="1:11" hidden="1" x14ac:dyDescent="0.35">
      <c r="A2476">
        <v>1197786</v>
      </c>
      <c r="B2476" t="s">
        <v>12017</v>
      </c>
      <c r="C2476">
        <v>55928</v>
      </c>
      <c r="D2476">
        <v>157</v>
      </c>
      <c r="E2476" t="s">
        <v>1417</v>
      </c>
      <c r="F2476">
        <v>12000000</v>
      </c>
      <c r="G2476">
        <v>7.2</v>
      </c>
      <c r="H2476">
        <f>Table13[[#This Row],[budget]]-Table13[[#This Row],[gross]]</f>
        <v>10802214</v>
      </c>
      <c r="I2476">
        <v>0</v>
      </c>
      <c r="J2476">
        <f>0.00001*Table13[[#This Row],[budget]]</f>
        <v>120.00000000000001</v>
      </c>
      <c r="K2476" s="1">
        <f>0</f>
        <v>0</v>
      </c>
    </row>
    <row r="2477" spans="1:11" x14ac:dyDescent="0.35">
      <c r="A2477">
        <v>14291570</v>
      </c>
      <c r="B2477" t="s">
        <v>10330</v>
      </c>
      <c r="C2477">
        <v>82082</v>
      </c>
      <c r="D2477">
        <v>236</v>
      </c>
      <c r="E2477" t="s">
        <v>37</v>
      </c>
      <c r="F2477">
        <v>20000000</v>
      </c>
      <c r="G2477">
        <v>6.1</v>
      </c>
      <c r="H2477">
        <f>Table13[[#This Row],[budget]]-Table13[[#This Row],[gross]]</f>
        <v>5708430</v>
      </c>
      <c r="I2477">
        <v>10000</v>
      </c>
      <c r="J2477">
        <f>0.00001*Table13[[#This Row],[budget]]</f>
        <v>200.00000000000003</v>
      </c>
      <c r="K2477" s="1">
        <f>0</f>
        <v>0</v>
      </c>
    </row>
    <row r="2478" spans="1:11" hidden="1" x14ac:dyDescent="0.35">
      <c r="A2478">
        <v>613556</v>
      </c>
      <c r="B2478" t="s">
        <v>12025</v>
      </c>
      <c r="C2478">
        <v>9427</v>
      </c>
      <c r="D2478">
        <v>87</v>
      </c>
      <c r="E2478" t="s">
        <v>1883</v>
      </c>
      <c r="F2478">
        <v>15000000</v>
      </c>
      <c r="G2478">
        <v>6.4</v>
      </c>
      <c r="H2478">
        <f>Table13[[#This Row],[budget]]-Table13[[#This Row],[gross]]</f>
        <v>14386444</v>
      </c>
      <c r="I2478">
        <v>0</v>
      </c>
      <c r="J2478">
        <f>0.00001*Table13[[#This Row],[budget]]</f>
        <v>150</v>
      </c>
      <c r="K2478" s="1">
        <f>0</f>
        <v>0</v>
      </c>
    </row>
    <row r="2479" spans="1:11" x14ac:dyDescent="0.35">
      <c r="A2479">
        <v>12398628</v>
      </c>
      <c r="B2479" t="s">
        <v>10359</v>
      </c>
      <c r="C2479">
        <v>21542</v>
      </c>
      <c r="D2479">
        <v>88</v>
      </c>
      <c r="E2479" t="s">
        <v>37</v>
      </c>
      <c r="F2479">
        <v>20000000</v>
      </c>
      <c r="G2479">
        <v>6.1</v>
      </c>
      <c r="H2479">
        <f>Table13[[#This Row],[budget]]-Table13[[#This Row],[gross]]</f>
        <v>7601372</v>
      </c>
      <c r="I2479">
        <v>977</v>
      </c>
      <c r="J2479">
        <f>0.00001*Table13[[#This Row],[budget]]</f>
        <v>200.00000000000003</v>
      </c>
      <c r="K2479" s="1">
        <f>0</f>
        <v>0</v>
      </c>
    </row>
    <row r="2480" spans="1:11" hidden="1" x14ac:dyDescent="0.35">
      <c r="A2480">
        <v>102055</v>
      </c>
      <c r="B2480" t="s">
        <v>12036</v>
      </c>
      <c r="C2480">
        <v>24570</v>
      </c>
      <c r="D2480">
        <v>72</v>
      </c>
      <c r="E2480" t="s">
        <v>12040</v>
      </c>
      <c r="F2480">
        <v>300000000</v>
      </c>
      <c r="G2480">
        <v>6.2</v>
      </c>
      <c r="H2480">
        <f>Table13[[#This Row],[budget]]-Table13[[#This Row],[gross]]</f>
        <v>299897945</v>
      </c>
      <c r="I2480">
        <v>0</v>
      </c>
      <c r="J2480">
        <f>0.00001*Table13[[#This Row],[budget]]</f>
        <v>3000.0000000000005</v>
      </c>
      <c r="K2480" s="1">
        <f>0</f>
        <v>0</v>
      </c>
    </row>
    <row r="2481" spans="1:11" x14ac:dyDescent="0.35">
      <c r="A2481">
        <v>10544143</v>
      </c>
      <c r="B2481" t="s">
        <v>10399</v>
      </c>
      <c r="C2481">
        <v>16372</v>
      </c>
      <c r="D2481">
        <v>121</v>
      </c>
      <c r="E2481" t="s">
        <v>37</v>
      </c>
      <c r="F2481">
        <v>20000000</v>
      </c>
      <c r="G2481">
        <v>6.1</v>
      </c>
      <c r="H2481">
        <f>Table13[[#This Row],[budget]]-Table13[[#This Row],[gross]]</f>
        <v>9455857</v>
      </c>
      <c r="I2481">
        <v>311</v>
      </c>
      <c r="J2481">
        <f>0.00001*Table13[[#This Row],[budget]]</f>
        <v>200.00000000000003</v>
      </c>
      <c r="K2481" s="1">
        <f>0</f>
        <v>0</v>
      </c>
    </row>
    <row r="2482" spans="1:11" x14ac:dyDescent="0.35">
      <c r="A2482">
        <v>5005883</v>
      </c>
      <c r="B2482" t="s">
        <v>10509</v>
      </c>
      <c r="C2482">
        <v>29649</v>
      </c>
      <c r="D2482">
        <v>361</v>
      </c>
      <c r="E2482" t="s">
        <v>37</v>
      </c>
      <c r="F2482">
        <v>20000000</v>
      </c>
      <c r="G2482">
        <v>6.1</v>
      </c>
      <c r="H2482">
        <f>Table13[[#This Row],[budget]]-Table13[[#This Row],[gross]]</f>
        <v>14994117</v>
      </c>
      <c r="I2482">
        <v>0</v>
      </c>
      <c r="J2482">
        <f>0.00001*Table13[[#This Row],[budget]]</f>
        <v>200.00000000000003</v>
      </c>
      <c r="K2482" s="1">
        <f>0</f>
        <v>0</v>
      </c>
    </row>
    <row r="2483" spans="1:11" x14ac:dyDescent="0.35">
      <c r="A2483">
        <v>27758465</v>
      </c>
      <c r="B2483" t="s">
        <v>10660</v>
      </c>
      <c r="C2483">
        <v>77987</v>
      </c>
      <c r="D2483">
        <v>120</v>
      </c>
      <c r="E2483" t="s">
        <v>37</v>
      </c>
      <c r="F2483">
        <v>19000000</v>
      </c>
      <c r="G2483">
        <v>6.1</v>
      </c>
      <c r="H2483">
        <f>Table13[[#This Row],[budget]]-Table13[[#This Row],[gross]]</f>
        <v>-8758465</v>
      </c>
      <c r="I2483">
        <v>0</v>
      </c>
      <c r="J2483">
        <f>0.00001*Table13[[#This Row],[budget]]</f>
        <v>190.00000000000003</v>
      </c>
      <c r="K2483" s="1">
        <f>0</f>
        <v>0</v>
      </c>
    </row>
    <row r="2484" spans="1:11" x14ac:dyDescent="0.35">
      <c r="A2484">
        <v>59573085</v>
      </c>
      <c r="B2484" t="s">
        <v>10796</v>
      </c>
      <c r="C2484">
        <v>13562</v>
      </c>
      <c r="D2484">
        <v>103</v>
      </c>
      <c r="E2484" t="s">
        <v>37</v>
      </c>
      <c r="F2484">
        <v>18000000</v>
      </c>
      <c r="G2484">
        <v>6.1</v>
      </c>
      <c r="H2484">
        <f>Table13[[#This Row],[budget]]-Table13[[#This Row],[gross]]</f>
        <v>-41573085</v>
      </c>
      <c r="I2484">
        <v>19000</v>
      </c>
      <c r="J2484">
        <f>0.00001*Table13[[#This Row],[budget]]</f>
        <v>180.00000000000003</v>
      </c>
      <c r="K2484" s="1">
        <f>0</f>
        <v>0</v>
      </c>
    </row>
    <row r="2485" spans="1:11" x14ac:dyDescent="0.35">
      <c r="A2485">
        <v>13491653</v>
      </c>
      <c r="B2485" t="s">
        <v>10936</v>
      </c>
      <c r="C2485">
        <v>23728</v>
      </c>
      <c r="D2485">
        <v>213</v>
      </c>
      <c r="E2485" t="s">
        <v>37</v>
      </c>
      <c r="F2485">
        <v>18000000</v>
      </c>
      <c r="G2485">
        <v>6.1</v>
      </c>
      <c r="H2485">
        <f>Table13[[#This Row],[budget]]-Table13[[#This Row],[gross]]</f>
        <v>4508347</v>
      </c>
      <c r="I2485">
        <v>813</v>
      </c>
      <c r="J2485">
        <f>0.00001*Table13[[#This Row],[budget]]</f>
        <v>180.00000000000003</v>
      </c>
      <c r="K2485" s="1">
        <f>0</f>
        <v>0</v>
      </c>
    </row>
    <row r="2486" spans="1:11" x14ac:dyDescent="0.35">
      <c r="A2486">
        <v>69800000</v>
      </c>
      <c r="B2486" t="s">
        <v>11560</v>
      </c>
      <c r="C2486">
        <v>18140</v>
      </c>
      <c r="D2486">
        <v>60</v>
      </c>
      <c r="E2486" t="s">
        <v>37</v>
      </c>
      <c r="F2486">
        <v>10000000</v>
      </c>
      <c r="G2486">
        <v>6.1</v>
      </c>
      <c r="H2486">
        <f>Table13[[#This Row],[budget]]-Table13[[#This Row],[gross]]</f>
        <v>-59800000</v>
      </c>
      <c r="I2486">
        <v>855</v>
      </c>
      <c r="J2486">
        <f>0.00001*Table13[[#This Row],[budget]]</f>
        <v>100.00000000000001</v>
      </c>
      <c r="K2486" s="1">
        <f>0</f>
        <v>0</v>
      </c>
    </row>
    <row r="2487" spans="1:11" x14ac:dyDescent="0.35">
      <c r="A2487">
        <v>31585300</v>
      </c>
      <c r="B2487" t="s">
        <v>11675</v>
      </c>
      <c r="C2487">
        <v>38248</v>
      </c>
      <c r="D2487">
        <v>250</v>
      </c>
      <c r="E2487" t="s">
        <v>37</v>
      </c>
      <c r="F2487">
        <v>15000000</v>
      </c>
      <c r="G2487">
        <v>6.1</v>
      </c>
      <c r="H2487">
        <f>Table13[[#This Row],[budget]]-Table13[[#This Row],[gross]]</f>
        <v>-16585300</v>
      </c>
      <c r="I2487">
        <v>0</v>
      </c>
      <c r="J2487">
        <f>0.00001*Table13[[#This Row],[budget]]</f>
        <v>150</v>
      </c>
      <c r="K2487" s="1">
        <f>0</f>
        <v>0</v>
      </c>
    </row>
    <row r="2488" spans="1:11" hidden="1" x14ac:dyDescent="0.35">
      <c r="A2488">
        <v>7691700</v>
      </c>
      <c r="B2488" t="s">
        <v>12074</v>
      </c>
      <c r="C2488">
        <v>12937</v>
      </c>
      <c r="D2488">
        <v>73</v>
      </c>
      <c r="E2488" t="s">
        <v>1417</v>
      </c>
      <c r="F2488">
        <v>10000000</v>
      </c>
      <c r="G2488">
        <v>7.5</v>
      </c>
      <c r="H2488">
        <f>Table13[[#This Row],[budget]]-Table13[[#This Row],[gross]]</f>
        <v>2308300</v>
      </c>
      <c r="I2488">
        <v>0</v>
      </c>
      <c r="J2488">
        <f>0.00001*Table13[[#This Row],[budget]]</f>
        <v>100.00000000000001</v>
      </c>
      <c r="K2488" s="1">
        <f>0</f>
        <v>0</v>
      </c>
    </row>
    <row r="2489" spans="1:11" x14ac:dyDescent="0.35">
      <c r="A2489">
        <v>73548</v>
      </c>
      <c r="B2489" t="s">
        <v>12044</v>
      </c>
      <c r="C2489">
        <v>47574</v>
      </c>
      <c r="D2489">
        <v>209</v>
      </c>
      <c r="E2489" t="s">
        <v>37</v>
      </c>
      <c r="F2489">
        <v>15000000</v>
      </c>
      <c r="G2489">
        <v>6.1</v>
      </c>
      <c r="H2489">
        <f>Table13[[#This Row],[budget]]-Table13[[#This Row],[gross]]</f>
        <v>14926452</v>
      </c>
      <c r="I2489">
        <v>0</v>
      </c>
      <c r="J2489">
        <f>0.00001*Table13[[#This Row],[budget]]</f>
        <v>150</v>
      </c>
      <c r="K2489" s="1">
        <f>0</f>
        <v>0</v>
      </c>
    </row>
    <row r="2490" spans="1:11" x14ac:dyDescent="0.35">
      <c r="A2490">
        <v>91038276</v>
      </c>
      <c r="B2490" t="s">
        <v>12322</v>
      </c>
      <c r="C2490">
        <v>47876</v>
      </c>
      <c r="D2490">
        <v>320</v>
      </c>
      <c r="E2490" t="s">
        <v>37</v>
      </c>
      <c r="F2490">
        <v>13000000</v>
      </c>
      <c r="G2490">
        <v>6.1</v>
      </c>
      <c r="H2490">
        <f>Table13[[#This Row],[budget]]-Table13[[#This Row],[gross]]</f>
        <v>-78038276</v>
      </c>
      <c r="I2490">
        <v>0</v>
      </c>
      <c r="J2490">
        <f>0.00001*Table13[[#This Row],[budget]]</f>
        <v>130</v>
      </c>
      <c r="K2490" s="1">
        <f>0</f>
        <v>0</v>
      </c>
    </row>
    <row r="2491" spans="1:11" x14ac:dyDescent="0.35">
      <c r="A2491">
        <v>48637684</v>
      </c>
      <c r="B2491" t="s">
        <v>12349</v>
      </c>
      <c r="C2491">
        <v>16979</v>
      </c>
      <c r="D2491">
        <v>42</v>
      </c>
      <c r="E2491" t="s">
        <v>37</v>
      </c>
      <c r="F2491">
        <v>12500000</v>
      </c>
      <c r="G2491">
        <v>6.1</v>
      </c>
      <c r="H2491">
        <f>Table13[[#This Row],[budget]]-Table13[[#This Row],[gross]]</f>
        <v>-36137684</v>
      </c>
      <c r="I2491">
        <v>0</v>
      </c>
      <c r="J2491">
        <f>0.00001*Table13[[#This Row],[budget]]</f>
        <v>125.00000000000001</v>
      </c>
      <c r="K2491" s="1">
        <f>0</f>
        <v>0</v>
      </c>
    </row>
    <row r="2492" spans="1:11" x14ac:dyDescent="0.35">
      <c r="A2492">
        <v>27979400</v>
      </c>
      <c r="B2492" t="s">
        <v>12362</v>
      </c>
      <c r="C2492">
        <v>37611</v>
      </c>
      <c r="D2492">
        <v>72</v>
      </c>
      <c r="E2492" t="s">
        <v>37</v>
      </c>
      <c r="F2492">
        <v>8200000</v>
      </c>
      <c r="G2492">
        <v>6.1</v>
      </c>
      <c r="H2492">
        <f>Table13[[#This Row],[budget]]-Table13[[#This Row],[gross]]</f>
        <v>-19779400</v>
      </c>
      <c r="I2492">
        <v>0</v>
      </c>
      <c r="J2492">
        <f>0.00001*Table13[[#This Row],[budget]]</f>
        <v>82</v>
      </c>
      <c r="K2492" s="1">
        <f>0</f>
        <v>0</v>
      </c>
    </row>
    <row r="2493" spans="1:11" x14ac:dyDescent="0.35">
      <c r="A2493">
        <v>49121934</v>
      </c>
      <c r="B2493" t="s">
        <v>12377</v>
      </c>
      <c r="C2493">
        <v>6528</v>
      </c>
      <c r="D2493">
        <v>32</v>
      </c>
      <c r="E2493" t="s">
        <v>37</v>
      </c>
      <c r="F2493">
        <v>13000000</v>
      </c>
      <c r="G2493">
        <v>6.1</v>
      </c>
      <c r="H2493">
        <f>Table13[[#This Row],[budget]]-Table13[[#This Row],[gross]]</f>
        <v>-36121934</v>
      </c>
      <c r="I2493">
        <v>0</v>
      </c>
      <c r="J2493">
        <f>0.00001*Table13[[#This Row],[budget]]</f>
        <v>130</v>
      </c>
      <c r="K2493" s="1">
        <f>0</f>
        <v>0</v>
      </c>
    </row>
    <row r="2494" spans="1:11" x14ac:dyDescent="0.35">
      <c r="A2494">
        <v>27052167</v>
      </c>
      <c r="B2494" t="s">
        <v>12385</v>
      </c>
      <c r="C2494">
        <v>24834</v>
      </c>
      <c r="D2494">
        <v>168</v>
      </c>
      <c r="E2494" t="s">
        <v>37</v>
      </c>
      <c r="F2494">
        <v>13000000</v>
      </c>
      <c r="G2494">
        <v>6.1</v>
      </c>
      <c r="H2494">
        <f>Table13[[#This Row],[budget]]-Table13[[#This Row],[gross]]</f>
        <v>-14052167</v>
      </c>
      <c r="I2494">
        <v>934</v>
      </c>
      <c r="J2494">
        <f>0.00001*Table13[[#This Row],[budget]]</f>
        <v>130</v>
      </c>
      <c r="K2494" s="1">
        <f>0</f>
        <v>0</v>
      </c>
    </row>
    <row r="2495" spans="1:11" x14ac:dyDescent="0.35">
      <c r="A2495">
        <v>22235901</v>
      </c>
      <c r="B2495" t="s">
        <v>12421</v>
      </c>
      <c r="C2495">
        <v>4339</v>
      </c>
      <c r="D2495">
        <v>31</v>
      </c>
      <c r="E2495" t="s">
        <v>37</v>
      </c>
      <c r="F2495">
        <v>6000000</v>
      </c>
      <c r="G2495">
        <v>6.1</v>
      </c>
      <c r="H2495">
        <f>Table13[[#This Row],[budget]]-Table13[[#This Row],[gross]]</f>
        <v>-16235901</v>
      </c>
      <c r="I2495">
        <v>593</v>
      </c>
      <c r="J2495">
        <f>0.00001*Table13[[#This Row],[budget]]</f>
        <v>60.000000000000007</v>
      </c>
      <c r="K2495" s="1">
        <f>0</f>
        <v>0</v>
      </c>
    </row>
    <row r="2496" spans="1:11" x14ac:dyDescent="0.35">
      <c r="A2496">
        <v>6241697</v>
      </c>
      <c r="B2496" t="s">
        <v>12457</v>
      </c>
      <c r="C2496">
        <v>16059</v>
      </c>
      <c r="D2496">
        <v>210</v>
      </c>
      <c r="E2496" t="s">
        <v>37</v>
      </c>
      <c r="F2496">
        <v>13000000</v>
      </c>
      <c r="G2496">
        <v>6.1</v>
      </c>
      <c r="H2496">
        <f>Table13[[#This Row],[budget]]-Table13[[#This Row],[gross]]</f>
        <v>6758303</v>
      </c>
      <c r="I2496">
        <v>0</v>
      </c>
      <c r="J2496">
        <f>0.00001*Table13[[#This Row],[budget]]</f>
        <v>130</v>
      </c>
      <c r="K2496" s="1">
        <f>0</f>
        <v>0</v>
      </c>
    </row>
    <row r="2497" spans="1:11" x14ac:dyDescent="0.35">
      <c r="A2497">
        <v>4919896</v>
      </c>
      <c r="B2497" t="s">
        <v>12474</v>
      </c>
      <c r="C2497">
        <v>21530</v>
      </c>
      <c r="D2497">
        <v>159</v>
      </c>
      <c r="E2497" t="s">
        <v>37</v>
      </c>
      <c r="F2497">
        <v>13000000</v>
      </c>
      <c r="G2497">
        <v>6.1</v>
      </c>
      <c r="H2497">
        <f>Table13[[#This Row],[budget]]-Table13[[#This Row],[gross]]</f>
        <v>8080104</v>
      </c>
      <c r="I2497">
        <v>618</v>
      </c>
      <c r="J2497">
        <f>0.00001*Table13[[#This Row],[budget]]</f>
        <v>130</v>
      </c>
      <c r="K2497" s="1">
        <f>0</f>
        <v>0</v>
      </c>
    </row>
    <row r="2498" spans="1:11" x14ac:dyDescent="0.35">
      <c r="A2498">
        <v>214966</v>
      </c>
      <c r="B2498" t="s">
        <v>12580</v>
      </c>
      <c r="C2498">
        <v>28483</v>
      </c>
      <c r="D2498">
        <v>176</v>
      </c>
      <c r="E2498" t="s">
        <v>37</v>
      </c>
      <c r="F2498">
        <v>13000000</v>
      </c>
      <c r="G2498">
        <v>6.1</v>
      </c>
      <c r="H2498">
        <f>Table13[[#This Row],[budget]]-Table13[[#This Row],[gross]]</f>
        <v>12785034</v>
      </c>
      <c r="I2498">
        <v>0</v>
      </c>
      <c r="J2498">
        <f>0.00001*Table13[[#This Row],[budget]]</f>
        <v>130</v>
      </c>
      <c r="K2498" s="1">
        <f>0</f>
        <v>0</v>
      </c>
    </row>
    <row r="2499" spans="1:11" x14ac:dyDescent="0.35">
      <c r="A2499">
        <v>78845130</v>
      </c>
      <c r="B2499" t="s">
        <v>13236</v>
      </c>
      <c r="C2499">
        <v>17596</v>
      </c>
      <c r="D2499">
        <v>94</v>
      </c>
      <c r="E2499" t="s">
        <v>37</v>
      </c>
      <c r="F2499">
        <v>10000000</v>
      </c>
      <c r="G2499">
        <v>6.1</v>
      </c>
      <c r="H2499">
        <f>Table13[[#This Row],[budget]]-Table13[[#This Row],[gross]]</f>
        <v>-68845130</v>
      </c>
      <c r="I2499">
        <v>0</v>
      </c>
      <c r="J2499">
        <f>0.00001*Table13[[#This Row],[budget]]</f>
        <v>100.00000000000001</v>
      </c>
      <c r="K2499" s="1">
        <f>0</f>
        <v>0</v>
      </c>
    </row>
    <row r="2500" spans="1:11" x14ac:dyDescent="0.35">
      <c r="A2500">
        <v>37470017</v>
      </c>
      <c r="B2500" t="s">
        <v>13267</v>
      </c>
      <c r="C2500">
        <v>86890</v>
      </c>
      <c r="D2500">
        <v>985</v>
      </c>
      <c r="E2500" t="s">
        <v>37</v>
      </c>
      <c r="F2500">
        <v>10000000</v>
      </c>
      <c r="G2500">
        <v>6.1</v>
      </c>
      <c r="H2500">
        <f>Table13[[#This Row],[budget]]-Table13[[#This Row],[gross]]</f>
        <v>-27470017</v>
      </c>
      <c r="I2500">
        <v>0</v>
      </c>
      <c r="J2500">
        <f>0.00001*Table13[[#This Row],[budget]]</f>
        <v>100.00000000000001</v>
      </c>
      <c r="K2500" s="1">
        <f>0</f>
        <v>0</v>
      </c>
    </row>
    <row r="2501" spans="1:11" x14ac:dyDescent="0.35">
      <c r="A2501">
        <v>52200504</v>
      </c>
      <c r="B2501" t="s">
        <v>13309</v>
      </c>
      <c r="C2501">
        <v>54190</v>
      </c>
      <c r="D2501">
        <v>183</v>
      </c>
      <c r="E2501" t="s">
        <v>37</v>
      </c>
      <c r="F2501">
        <v>10000000</v>
      </c>
      <c r="G2501">
        <v>6.1</v>
      </c>
      <c r="H2501">
        <f>Table13[[#This Row],[budget]]-Table13[[#This Row],[gross]]</f>
        <v>-42200504</v>
      </c>
      <c r="I2501">
        <v>29000</v>
      </c>
      <c r="J2501">
        <f>0.00001*Table13[[#This Row],[budget]]</f>
        <v>100.00000000000001</v>
      </c>
      <c r="K2501" s="1">
        <f>0</f>
        <v>0</v>
      </c>
    </row>
    <row r="2502" spans="1:11" x14ac:dyDescent="0.35">
      <c r="A2502">
        <v>15417771</v>
      </c>
      <c r="B2502" t="s">
        <v>13422</v>
      </c>
      <c r="C2502">
        <v>87494</v>
      </c>
      <c r="D2502">
        <v>540</v>
      </c>
      <c r="E2502" t="s">
        <v>37</v>
      </c>
      <c r="F2502">
        <v>12600000</v>
      </c>
      <c r="G2502">
        <v>6.1</v>
      </c>
      <c r="H2502">
        <f>Table13[[#This Row],[budget]]-Table13[[#This Row],[gross]]</f>
        <v>-2817771</v>
      </c>
      <c r="I2502">
        <v>0</v>
      </c>
      <c r="J2502">
        <f>0.00001*Table13[[#This Row],[budget]]</f>
        <v>126.00000000000001</v>
      </c>
      <c r="K2502" s="1">
        <f>0</f>
        <v>0</v>
      </c>
    </row>
    <row r="2503" spans="1:11" x14ac:dyDescent="0.35">
      <c r="A2503">
        <v>6842058</v>
      </c>
      <c r="B2503" t="s">
        <v>13517</v>
      </c>
      <c r="C2503">
        <v>36029</v>
      </c>
      <c r="D2503">
        <v>99</v>
      </c>
      <c r="E2503" t="s">
        <v>37</v>
      </c>
      <c r="F2503">
        <v>10000000</v>
      </c>
      <c r="G2503">
        <v>6.1</v>
      </c>
      <c r="H2503">
        <f>Table13[[#This Row],[budget]]-Table13[[#This Row],[gross]]</f>
        <v>3157942</v>
      </c>
      <c r="I2503">
        <v>14000</v>
      </c>
      <c r="J2503">
        <f>0.00001*Table13[[#This Row],[budget]]</f>
        <v>100.00000000000001</v>
      </c>
      <c r="K2503" s="1">
        <f>0</f>
        <v>0</v>
      </c>
    </row>
    <row r="2504" spans="1:11" x14ac:dyDescent="0.35">
      <c r="A2504">
        <v>3607</v>
      </c>
      <c r="B2504" t="s">
        <v>13746</v>
      </c>
      <c r="C2504">
        <v>22753</v>
      </c>
      <c r="D2504">
        <v>94</v>
      </c>
      <c r="E2504" t="s">
        <v>37</v>
      </c>
      <c r="F2504">
        <v>10000000</v>
      </c>
      <c r="G2504">
        <v>6.1</v>
      </c>
      <c r="H2504">
        <f>Table13[[#This Row],[budget]]-Table13[[#This Row],[gross]]</f>
        <v>9996393</v>
      </c>
      <c r="I2504">
        <v>0</v>
      </c>
      <c r="J2504">
        <f>0.00001*Table13[[#This Row],[budget]]</f>
        <v>100.00000000000001</v>
      </c>
      <c r="K2504" s="1">
        <f>0</f>
        <v>0</v>
      </c>
    </row>
    <row r="2505" spans="1:11" x14ac:dyDescent="0.35">
      <c r="A2505">
        <v>57176582</v>
      </c>
      <c r="B2505" t="s">
        <v>13766</v>
      </c>
      <c r="C2505">
        <v>27492</v>
      </c>
      <c r="D2505">
        <v>84</v>
      </c>
      <c r="E2505" t="s">
        <v>37</v>
      </c>
      <c r="F2505">
        <v>9500000</v>
      </c>
      <c r="G2505">
        <v>6.1</v>
      </c>
      <c r="H2505">
        <f>Table13[[#This Row],[budget]]-Table13[[#This Row],[gross]]</f>
        <v>-47676582</v>
      </c>
      <c r="I2505">
        <v>0</v>
      </c>
      <c r="J2505">
        <f>0.00001*Table13[[#This Row],[budget]]</f>
        <v>95.000000000000014</v>
      </c>
      <c r="K2505" s="1">
        <f>0</f>
        <v>0</v>
      </c>
    </row>
    <row r="2506" spans="1:11" x14ac:dyDescent="0.35">
      <c r="A2506">
        <v>349618</v>
      </c>
      <c r="B2506" t="s">
        <v>13905</v>
      </c>
      <c r="C2506">
        <v>4302</v>
      </c>
      <c r="D2506">
        <v>45</v>
      </c>
      <c r="E2506" t="s">
        <v>37</v>
      </c>
      <c r="F2506">
        <v>9000000</v>
      </c>
      <c r="G2506">
        <v>6.1</v>
      </c>
      <c r="H2506">
        <f>Table13[[#This Row],[budget]]-Table13[[#This Row],[gross]]</f>
        <v>8650382</v>
      </c>
      <c r="I2506">
        <v>375</v>
      </c>
      <c r="J2506">
        <f>0.00001*Table13[[#This Row],[budget]]</f>
        <v>90.000000000000014</v>
      </c>
      <c r="K2506" s="1">
        <f>0</f>
        <v>0</v>
      </c>
    </row>
    <row r="2507" spans="1:11" x14ac:dyDescent="0.35">
      <c r="A2507">
        <v>26049082</v>
      </c>
      <c r="B2507" t="s">
        <v>14072</v>
      </c>
      <c r="C2507">
        <v>76791</v>
      </c>
      <c r="D2507">
        <v>100</v>
      </c>
      <c r="E2507" t="s">
        <v>37</v>
      </c>
      <c r="F2507">
        <v>8000000</v>
      </c>
      <c r="G2507">
        <v>6.1</v>
      </c>
      <c r="H2507">
        <f>Table13[[#This Row],[budget]]-Table13[[#This Row],[gross]]</f>
        <v>-18049082</v>
      </c>
      <c r="I2507">
        <v>0</v>
      </c>
      <c r="J2507">
        <f>0.00001*Table13[[#This Row],[budget]]</f>
        <v>80</v>
      </c>
      <c r="K2507" s="1">
        <f>0</f>
        <v>0</v>
      </c>
    </row>
    <row r="2508" spans="1:11" x14ac:dyDescent="0.35">
      <c r="A2508">
        <v>94900000</v>
      </c>
      <c r="B2508" t="s">
        <v>14341</v>
      </c>
      <c r="C2508">
        <v>35172</v>
      </c>
      <c r="D2508">
        <v>128</v>
      </c>
      <c r="E2508" t="s">
        <v>37</v>
      </c>
      <c r="F2508">
        <v>4000000</v>
      </c>
      <c r="G2508">
        <v>6.1</v>
      </c>
      <c r="H2508">
        <f>Table13[[#This Row],[budget]]-Table13[[#This Row],[gross]]</f>
        <v>-90900000</v>
      </c>
      <c r="I2508">
        <v>0</v>
      </c>
      <c r="J2508">
        <f>0.00001*Table13[[#This Row],[budget]]</f>
        <v>40</v>
      </c>
      <c r="K2508" s="1">
        <f>0</f>
        <v>0</v>
      </c>
    </row>
    <row r="2509" spans="1:11" x14ac:dyDescent="0.35">
      <c r="A2509">
        <v>113709992</v>
      </c>
      <c r="B2509" t="s">
        <v>14353</v>
      </c>
      <c r="C2509">
        <v>108843</v>
      </c>
      <c r="D2509">
        <v>281</v>
      </c>
      <c r="E2509" t="s">
        <v>37</v>
      </c>
      <c r="F2509">
        <v>7000000</v>
      </c>
      <c r="G2509">
        <v>6.1</v>
      </c>
      <c r="H2509">
        <f>Table13[[#This Row],[budget]]-Table13[[#This Row],[gross]]</f>
        <v>-106709992</v>
      </c>
      <c r="I2509">
        <v>54000</v>
      </c>
      <c r="J2509">
        <f>0.00001*Table13[[#This Row],[budget]]</f>
        <v>70</v>
      </c>
      <c r="K2509" s="1">
        <f>0</f>
        <v>0</v>
      </c>
    </row>
    <row r="2510" spans="1:11" x14ac:dyDescent="0.35">
      <c r="A2510">
        <v>14003141</v>
      </c>
      <c r="B2510" t="s">
        <v>14420</v>
      </c>
      <c r="C2510">
        <v>4598</v>
      </c>
      <c r="D2510">
        <v>29</v>
      </c>
      <c r="E2510" t="s">
        <v>37</v>
      </c>
      <c r="F2510">
        <v>7000000</v>
      </c>
      <c r="G2510">
        <v>6.1</v>
      </c>
      <c r="H2510">
        <f>Table13[[#This Row],[budget]]-Table13[[#This Row],[gross]]</f>
        <v>-7003141</v>
      </c>
      <c r="I2510">
        <v>375</v>
      </c>
      <c r="J2510">
        <f>0.00001*Table13[[#This Row],[budget]]</f>
        <v>70</v>
      </c>
      <c r="K2510" s="1">
        <f>0</f>
        <v>0</v>
      </c>
    </row>
    <row r="2511" spans="1:11" x14ac:dyDescent="0.35">
      <c r="A2511">
        <v>11797927</v>
      </c>
      <c r="B2511" t="s">
        <v>14790</v>
      </c>
      <c r="C2511">
        <v>4582</v>
      </c>
      <c r="D2511">
        <v>52</v>
      </c>
      <c r="E2511" t="s">
        <v>37</v>
      </c>
      <c r="F2511">
        <v>6000000</v>
      </c>
      <c r="G2511">
        <v>6.1</v>
      </c>
      <c r="H2511">
        <f>Table13[[#This Row],[budget]]-Table13[[#This Row],[gross]]</f>
        <v>-5797927</v>
      </c>
      <c r="I2511">
        <v>985</v>
      </c>
      <c r="J2511">
        <f>0.00001*Table13[[#This Row],[budget]]</f>
        <v>60.000000000000007</v>
      </c>
      <c r="K2511" s="1">
        <f>0</f>
        <v>0</v>
      </c>
    </row>
    <row r="2512" spans="1:11" x14ac:dyDescent="0.35">
      <c r="A2512">
        <v>31874869</v>
      </c>
      <c r="B2512" t="s">
        <v>5096</v>
      </c>
      <c r="C2512">
        <v>43575</v>
      </c>
      <c r="D2512">
        <v>302</v>
      </c>
      <c r="E2512" t="s">
        <v>37</v>
      </c>
      <c r="F2512">
        <v>50000000</v>
      </c>
      <c r="G2512">
        <v>6.1</v>
      </c>
      <c r="H2512">
        <f>Table13[[#This Row],[budget]]-Table13[[#This Row],[gross]]</f>
        <v>18125131</v>
      </c>
      <c r="I2512">
        <v>0</v>
      </c>
      <c r="J2512">
        <f>0.00001*Table13[[#This Row],[budget]]</f>
        <v>500.00000000000006</v>
      </c>
      <c r="K2512" s="1">
        <f>0</f>
        <v>0</v>
      </c>
    </row>
    <row r="2513" spans="1:11" x14ac:dyDescent="0.35">
      <c r="A2513">
        <v>21197315</v>
      </c>
      <c r="B2513" t="s">
        <v>15169</v>
      </c>
      <c r="C2513">
        <v>49948</v>
      </c>
      <c r="D2513">
        <v>211</v>
      </c>
      <c r="E2513" t="s">
        <v>37</v>
      </c>
      <c r="F2513">
        <v>5000000</v>
      </c>
      <c r="G2513">
        <v>6.1</v>
      </c>
      <c r="H2513">
        <f>Table13[[#This Row],[budget]]-Table13[[#This Row],[gross]]</f>
        <v>-16197315</v>
      </c>
      <c r="I2513">
        <v>14000</v>
      </c>
      <c r="J2513">
        <f>0.00001*Table13[[#This Row],[budget]]</f>
        <v>50.000000000000007</v>
      </c>
      <c r="K2513" s="1">
        <f>0</f>
        <v>0</v>
      </c>
    </row>
    <row r="2514" spans="1:11" x14ac:dyDescent="0.35">
      <c r="A2514">
        <v>10572742</v>
      </c>
      <c r="B2514" t="s">
        <v>15261</v>
      </c>
      <c r="C2514">
        <v>2326</v>
      </c>
      <c r="D2514">
        <v>21</v>
      </c>
      <c r="E2514" t="s">
        <v>37</v>
      </c>
      <c r="F2514">
        <v>8000000</v>
      </c>
      <c r="G2514">
        <v>6.1</v>
      </c>
      <c r="H2514">
        <f>Table13[[#This Row],[budget]]-Table13[[#This Row],[gross]]</f>
        <v>-2572742</v>
      </c>
      <c r="I2514">
        <v>738</v>
      </c>
      <c r="J2514">
        <f>0.00001*Table13[[#This Row],[budget]]</f>
        <v>80</v>
      </c>
      <c r="K2514" s="1">
        <f>0</f>
        <v>0</v>
      </c>
    </row>
    <row r="2515" spans="1:11" x14ac:dyDescent="0.35">
      <c r="A2515">
        <v>326308</v>
      </c>
      <c r="B2515" t="s">
        <v>15363</v>
      </c>
      <c r="C2515">
        <v>6632</v>
      </c>
      <c r="D2515">
        <v>69</v>
      </c>
      <c r="E2515" t="s">
        <v>37</v>
      </c>
      <c r="F2515">
        <v>5000000</v>
      </c>
      <c r="G2515">
        <v>6.1</v>
      </c>
      <c r="H2515">
        <f>Table13[[#This Row],[budget]]-Table13[[#This Row],[gross]]</f>
        <v>4673692</v>
      </c>
      <c r="I2515">
        <v>225</v>
      </c>
      <c r="J2515">
        <f>0.00001*Table13[[#This Row],[budget]]</f>
        <v>50.000000000000007</v>
      </c>
      <c r="K2515" s="1">
        <f>0</f>
        <v>0</v>
      </c>
    </row>
    <row r="2516" spans="1:11" x14ac:dyDescent="0.35">
      <c r="A2516">
        <v>26345</v>
      </c>
      <c r="B2516" t="s">
        <v>15509</v>
      </c>
      <c r="C2516">
        <v>16445</v>
      </c>
      <c r="D2516">
        <v>99</v>
      </c>
      <c r="E2516" t="s">
        <v>37</v>
      </c>
      <c r="F2516">
        <v>3000000</v>
      </c>
      <c r="G2516">
        <v>6.1</v>
      </c>
      <c r="H2516">
        <f>Table13[[#This Row],[budget]]-Table13[[#This Row],[gross]]</f>
        <v>2973655</v>
      </c>
      <c r="I2516">
        <v>0</v>
      </c>
      <c r="J2516">
        <f>0.00001*Table13[[#This Row],[budget]]</f>
        <v>30.000000000000004</v>
      </c>
      <c r="K2516" s="1">
        <f>0</f>
        <v>0</v>
      </c>
    </row>
    <row r="2517" spans="1:11" x14ac:dyDescent="0.35">
      <c r="A2517">
        <v>65007045</v>
      </c>
      <c r="B2517" t="s">
        <v>997</v>
      </c>
      <c r="C2517">
        <v>128694</v>
      </c>
      <c r="D2517">
        <v>657</v>
      </c>
      <c r="E2517" t="s">
        <v>37</v>
      </c>
      <c r="F2517">
        <v>140000000</v>
      </c>
      <c r="G2517">
        <v>6.1</v>
      </c>
      <c r="H2517">
        <f>Table13[[#This Row],[budget]]-Table13[[#This Row],[gross]]</f>
        <v>74992955</v>
      </c>
      <c r="I2517">
        <v>51000</v>
      </c>
      <c r="J2517">
        <f>0.00001*Table13[[#This Row],[budget]]</f>
        <v>1400.0000000000002</v>
      </c>
      <c r="K2517" s="1">
        <f>0</f>
        <v>0</v>
      </c>
    </row>
    <row r="2518" spans="1:11" x14ac:dyDescent="0.35">
      <c r="A2518">
        <v>9449219</v>
      </c>
      <c r="B2518" t="s">
        <v>15824</v>
      </c>
      <c r="C2518">
        <v>13949</v>
      </c>
      <c r="D2518">
        <v>98</v>
      </c>
      <c r="E2518" t="s">
        <v>37</v>
      </c>
      <c r="F2518">
        <v>3500000</v>
      </c>
      <c r="G2518">
        <v>6.1</v>
      </c>
      <c r="H2518">
        <f>Table13[[#This Row],[budget]]-Table13[[#This Row],[gross]]</f>
        <v>-5949219</v>
      </c>
      <c r="I2518">
        <v>453</v>
      </c>
      <c r="J2518">
        <f>0.00001*Table13[[#This Row],[budget]]</f>
        <v>35</v>
      </c>
      <c r="K2518" s="1">
        <f>0</f>
        <v>0</v>
      </c>
    </row>
    <row r="2519" spans="1:11" x14ac:dyDescent="0.35">
      <c r="A2519">
        <v>703002</v>
      </c>
      <c r="B2519" t="s">
        <v>16106</v>
      </c>
      <c r="C2519">
        <v>37495</v>
      </c>
      <c r="D2519">
        <v>230</v>
      </c>
      <c r="E2519" t="s">
        <v>37</v>
      </c>
      <c r="F2519">
        <v>3000000</v>
      </c>
      <c r="G2519">
        <v>6.1</v>
      </c>
      <c r="H2519">
        <f>Table13[[#This Row],[budget]]-Table13[[#This Row],[gross]]</f>
        <v>2296998</v>
      </c>
      <c r="I2519">
        <v>37000</v>
      </c>
      <c r="J2519">
        <f>0.00001*Table13[[#This Row],[budget]]</f>
        <v>30.000000000000004</v>
      </c>
      <c r="K2519" s="1">
        <f>0</f>
        <v>0</v>
      </c>
    </row>
    <row r="2520" spans="1:11" x14ac:dyDescent="0.35">
      <c r="A2520">
        <v>3590010</v>
      </c>
      <c r="B2520" t="s">
        <v>16488</v>
      </c>
      <c r="C2520">
        <v>20885</v>
      </c>
      <c r="D2520">
        <v>60</v>
      </c>
      <c r="E2520" t="s">
        <v>37</v>
      </c>
      <c r="F2520">
        <v>2000000</v>
      </c>
      <c r="G2520">
        <v>6.1</v>
      </c>
      <c r="H2520">
        <f>Table13[[#This Row],[budget]]-Table13[[#This Row],[gross]]</f>
        <v>-1590010</v>
      </c>
      <c r="I2520">
        <v>0</v>
      </c>
      <c r="J2520">
        <f>0.00001*Table13[[#This Row],[budget]]</f>
        <v>20</v>
      </c>
      <c r="K2520" s="1">
        <f>0</f>
        <v>0</v>
      </c>
    </row>
    <row r="2521" spans="1:11" x14ac:dyDescent="0.35">
      <c r="A2521">
        <v>32940507</v>
      </c>
      <c r="B2521" t="s">
        <v>4118</v>
      </c>
      <c r="C2521">
        <v>54316</v>
      </c>
      <c r="D2521">
        <v>127</v>
      </c>
      <c r="E2521" t="s">
        <v>37</v>
      </c>
      <c r="F2521">
        <v>60000000</v>
      </c>
      <c r="G2521">
        <v>6.1</v>
      </c>
      <c r="H2521">
        <f>Table13[[#This Row],[budget]]-Table13[[#This Row],[gross]]</f>
        <v>27059493</v>
      </c>
      <c r="I2521">
        <v>0</v>
      </c>
      <c r="J2521">
        <f>0.00001*Table13[[#This Row],[budget]]</f>
        <v>600</v>
      </c>
      <c r="K2521" s="1">
        <f>0</f>
        <v>0</v>
      </c>
    </row>
    <row r="2522" spans="1:11" x14ac:dyDescent="0.35">
      <c r="A2522">
        <v>19100000</v>
      </c>
      <c r="B2522" t="s">
        <v>16915</v>
      </c>
      <c r="C2522">
        <v>39690</v>
      </c>
      <c r="D2522">
        <v>394</v>
      </c>
      <c r="E2522" t="s">
        <v>37</v>
      </c>
      <c r="F2522">
        <v>1250000</v>
      </c>
      <c r="G2522">
        <v>6.1</v>
      </c>
      <c r="H2522">
        <f>Table13[[#This Row],[budget]]-Table13[[#This Row],[gross]]</f>
        <v>-17850000</v>
      </c>
      <c r="I2522">
        <v>0</v>
      </c>
      <c r="J2522">
        <f>0.00001*Table13[[#This Row],[budget]]</f>
        <v>12.500000000000002</v>
      </c>
      <c r="K2522" s="1">
        <f>0</f>
        <v>0</v>
      </c>
    </row>
    <row r="2523" spans="1:11" x14ac:dyDescent="0.35">
      <c r="A2523">
        <v>58936</v>
      </c>
      <c r="B2523" t="s">
        <v>16973</v>
      </c>
      <c r="C2523">
        <v>91</v>
      </c>
      <c r="D2523">
        <v>4</v>
      </c>
      <c r="E2523" t="s">
        <v>37</v>
      </c>
      <c r="F2523">
        <v>1200000</v>
      </c>
      <c r="G2523">
        <v>6.1</v>
      </c>
      <c r="H2523">
        <f>Table13[[#This Row],[budget]]-Table13[[#This Row],[gross]]</f>
        <v>1141064</v>
      </c>
      <c r="I2523">
        <v>27</v>
      </c>
      <c r="J2523">
        <f>0.00001*Table13[[#This Row],[budget]]</f>
        <v>12.000000000000002</v>
      </c>
      <c r="K2523" s="1">
        <f>0</f>
        <v>0</v>
      </c>
    </row>
    <row r="2524" spans="1:11" x14ac:dyDescent="0.35">
      <c r="A2524">
        <v>56129</v>
      </c>
      <c r="B2524" t="s">
        <v>17002</v>
      </c>
      <c r="C2524">
        <v>6555</v>
      </c>
      <c r="D2524">
        <v>82</v>
      </c>
      <c r="E2524" t="s">
        <v>37</v>
      </c>
      <c r="F2524">
        <v>1100000</v>
      </c>
      <c r="G2524">
        <v>6.1</v>
      </c>
      <c r="H2524">
        <f>Table13[[#This Row],[budget]]-Table13[[#This Row],[gross]]</f>
        <v>1043871</v>
      </c>
      <c r="I2524">
        <v>0</v>
      </c>
      <c r="J2524">
        <f>0.00001*Table13[[#This Row],[budget]]</f>
        <v>11.000000000000002</v>
      </c>
      <c r="K2524" s="1">
        <f>0</f>
        <v>0</v>
      </c>
    </row>
    <row r="2525" spans="1:11" x14ac:dyDescent="0.35">
      <c r="B2525" t="s">
        <v>17022</v>
      </c>
      <c r="C2525">
        <v>9465</v>
      </c>
      <c r="D2525">
        <v>85</v>
      </c>
      <c r="E2525" t="s">
        <v>37</v>
      </c>
      <c r="F2525">
        <v>1400000</v>
      </c>
      <c r="G2525">
        <v>6.1</v>
      </c>
      <c r="H2525">
        <f>Table13[[#This Row],[budget]]-Table13[[#This Row],[gross]]</f>
        <v>1400000</v>
      </c>
      <c r="I2525">
        <v>0</v>
      </c>
      <c r="J2525">
        <f>0.00001*Table13[[#This Row],[budget]]</f>
        <v>14.000000000000002</v>
      </c>
      <c r="K2525" s="1">
        <f>0</f>
        <v>0</v>
      </c>
    </row>
    <row r="2526" spans="1:11" x14ac:dyDescent="0.35">
      <c r="A2526">
        <v>279282</v>
      </c>
      <c r="B2526" t="s">
        <v>17171</v>
      </c>
      <c r="C2526">
        <v>3806</v>
      </c>
      <c r="D2526">
        <v>49</v>
      </c>
      <c r="E2526" t="s">
        <v>37</v>
      </c>
      <c r="F2526">
        <v>1000000</v>
      </c>
      <c r="G2526">
        <v>6.1</v>
      </c>
      <c r="H2526">
        <f>Table13[[#This Row],[budget]]-Table13[[#This Row],[gross]]</f>
        <v>720718</v>
      </c>
      <c r="I2526">
        <v>150</v>
      </c>
      <c r="J2526">
        <f>0.00001*Table13[[#This Row],[budget]]</f>
        <v>10</v>
      </c>
      <c r="K2526" s="1">
        <f>0</f>
        <v>0</v>
      </c>
    </row>
    <row r="2527" spans="1:11" x14ac:dyDescent="0.35">
      <c r="A2527">
        <v>21210</v>
      </c>
      <c r="B2527" t="s">
        <v>17215</v>
      </c>
      <c r="C2527">
        <v>2735</v>
      </c>
      <c r="D2527">
        <v>52</v>
      </c>
      <c r="E2527" t="s">
        <v>37</v>
      </c>
      <c r="F2527">
        <v>1000000</v>
      </c>
      <c r="G2527">
        <v>6.1</v>
      </c>
      <c r="H2527">
        <f>Table13[[#This Row],[budget]]-Table13[[#This Row],[gross]]</f>
        <v>978790</v>
      </c>
      <c r="I2527">
        <v>157</v>
      </c>
      <c r="J2527">
        <f>0.00001*Table13[[#This Row],[budget]]</f>
        <v>10</v>
      </c>
      <c r="K2527" s="1">
        <f>0</f>
        <v>0</v>
      </c>
    </row>
    <row r="2528" spans="1:11" x14ac:dyDescent="0.35">
      <c r="A2528">
        <v>10018</v>
      </c>
      <c r="B2528" t="s">
        <v>17223</v>
      </c>
      <c r="C2528">
        <v>3228</v>
      </c>
      <c r="D2528">
        <v>31</v>
      </c>
      <c r="E2528" t="s">
        <v>37</v>
      </c>
      <c r="F2528">
        <v>1000000</v>
      </c>
      <c r="G2528">
        <v>6.1</v>
      </c>
      <c r="H2528">
        <f>Table13[[#This Row],[budget]]-Table13[[#This Row],[gross]]</f>
        <v>989982</v>
      </c>
      <c r="I2528">
        <v>244</v>
      </c>
      <c r="J2528">
        <f>0.00001*Table13[[#This Row],[budget]]</f>
        <v>10</v>
      </c>
      <c r="K2528" s="1">
        <f>0</f>
        <v>0</v>
      </c>
    </row>
    <row r="2529" spans="1:11" x14ac:dyDescent="0.35">
      <c r="A2529">
        <v>39552600</v>
      </c>
      <c r="B2529" t="s">
        <v>17477</v>
      </c>
      <c r="C2529">
        <v>3411</v>
      </c>
      <c r="D2529">
        <v>36</v>
      </c>
      <c r="E2529" t="s">
        <v>37</v>
      </c>
      <c r="F2529">
        <v>500000</v>
      </c>
      <c r="G2529">
        <v>6.1</v>
      </c>
      <c r="H2529">
        <f>Table13[[#This Row],[budget]]-Table13[[#This Row],[gross]]</f>
        <v>-39052600</v>
      </c>
      <c r="I2529">
        <v>816</v>
      </c>
      <c r="J2529">
        <f>0.00001*Table13[[#This Row],[budget]]</f>
        <v>5</v>
      </c>
      <c r="K2529" s="1">
        <f>0</f>
        <v>0</v>
      </c>
    </row>
    <row r="2530" spans="1:11" x14ac:dyDescent="0.35">
      <c r="A2530">
        <v>13134</v>
      </c>
      <c r="B2530" t="s">
        <v>17575</v>
      </c>
      <c r="C2530">
        <v>2004</v>
      </c>
      <c r="D2530">
        <v>32</v>
      </c>
      <c r="E2530" t="s">
        <v>37</v>
      </c>
      <c r="F2530">
        <v>500000</v>
      </c>
      <c r="G2530">
        <v>6.1</v>
      </c>
      <c r="H2530">
        <f>Table13[[#This Row],[budget]]-Table13[[#This Row],[gross]]</f>
        <v>486866</v>
      </c>
      <c r="I2530">
        <v>183</v>
      </c>
      <c r="J2530">
        <f>0.00001*Table13[[#This Row],[budget]]</f>
        <v>5</v>
      </c>
      <c r="K2530" s="1">
        <f>0</f>
        <v>0</v>
      </c>
    </row>
    <row r="2531" spans="1:11" x14ac:dyDescent="0.35">
      <c r="A2531">
        <v>80276912</v>
      </c>
      <c r="B2531" t="s">
        <v>17674</v>
      </c>
      <c r="C2531">
        <v>140740</v>
      </c>
      <c r="D2531">
        <v>151</v>
      </c>
      <c r="E2531" t="s">
        <v>37</v>
      </c>
      <c r="F2531">
        <v>35000000</v>
      </c>
      <c r="G2531">
        <v>6.1</v>
      </c>
      <c r="H2531">
        <f>Table13[[#This Row],[budget]]-Table13[[#This Row],[gross]]</f>
        <v>-45276912</v>
      </c>
      <c r="I2531">
        <v>0</v>
      </c>
      <c r="J2531">
        <f>0.00001*Table13[[#This Row],[budget]]</f>
        <v>350.00000000000006</v>
      </c>
      <c r="K2531" s="1">
        <f>0</f>
        <v>0</v>
      </c>
    </row>
    <row r="2532" spans="1:11" x14ac:dyDescent="0.35">
      <c r="A2532">
        <v>12843</v>
      </c>
      <c r="B2532" t="s">
        <v>17688</v>
      </c>
      <c r="C2532">
        <v>27297</v>
      </c>
      <c r="D2532">
        <v>131</v>
      </c>
      <c r="E2532" t="s">
        <v>37</v>
      </c>
      <c r="F2532">
        <v>6000000</v>
      </c>
      <c r="G2532">
        <v>6.1</v>
      </c>
      <c r="H2532">
        <f>Table13[[#This Row],[budget]]-Table13[[#This Row],[gross]]</f>
        <v>5987157</v>
      </c>
      <c r="I2532">
        <v>0</v>
      </c>
      <c r="J2532">
        <f>0.00001*Table13[[#This Row],[budget]]</f>
        <v>60.000000000000007</v>
      </c>
      <c r="K2532" s="1">
        <f>0</f>
        <v>0</v>
      </c>
    </row>
    <row r="2533" spans="1:11" x14ac:dyDescent="0.35">
      <c r="B2533" t="s">
        <v>17988</v>
      </c>
      <c r="C2533">
        <v>48236</v>
      </c>
      <c r="D2533">
        <v>180</v>
      </c>
      <c r="E2533" t="s">
        <v>37</v>
      </c>
      <c r="F2533">
        <v>4000000</v>
      </c>
      <c r="G2533">
        <v>6.1</v>
      </c>
      <c r="H2533">
        <f>Table13[[#This Row],[budget]]-Table13[[#This Row],[gross]]</f>
        <v>4000000</v>
      </c>
      <c r="I2533">
        <v>10000</v>
      </c>
      <c r="J2533">
        <f>0.00001*Table13[[#This Row],[budget]]</f>
        <v>40</v>
      </c>
      <c r="K2533" s="1">
        <f>0</f>
        <v>0</v>
      </c>
    </row>
    <row r="2534" spans="1:11" x14ac:dyDescent="0.35">
      <c r="A2534">
        <v>180483</v>
      </c>
      <c r="B2534" t="s">
        <v>18025</v>
      </c>
      <c r="C2534">
        <v>16792</v>
      </c>
      <c r="D2534">
        <v>183</v>
      </c>
      <c r="E2534" t="s">
        <v>37</v>
      </c>
      <c r="F2534">
        <v>10000</v>
      </c>
      <c r="G2534">
        <v>6.1</v>
      </c>
      <c r="H2534">
        <f>Table13[[#This Row],[budget]]-Table13[[#This Row],[gross]]</f>
        <v>-170483</v>
      </c>
      <c r="I2534">
        <v>0</v>
      </c>
      <c r="J2534">
        <f>0.00001*Table13[[#This Row],[budget]]</f>
        <v>0.1</v>
      </c>
      <c r="K2534" s="1">
        <f>0</f>
        <v>0</v>
      </c>
    </row>
    <row r="2535" spans="1:11" x14ac:dyDescent="0.35">
      <c r="A2535">
        <v>402076689</v>
      </c>
      <c r="B2535" t="s">
        <v>276</v>
      </c>
      <c r="C2535">
        <v>323207</v>
      </c>
      <c r="D2535">
        <v>1439</v>
      </c>
      <c r="E2535" t="s">
        <v>37</v>
      </c>
      <c r="F2535">
        <v>200000000</v>
      </c>
      <c r="G2535">
        <v>6</v>
      </c>
      <c r="H2535">
        <f>Table13[[#This Row],[budget]]-Table13[[#This Row],[gross]]</f>
        <v>-202076689</v>
      </c>
      <c r="I2535">
        <v>0</v>
      </c>
      <c r="J2535">
        <f>0.00001*Table13[[#This Row],[budget]]</f>
        <v>2000.0000000000002</v>
      </c>
      <c r="K2535" s="1">
        <f>0</f>
        <v>0</v>
      </c>
    </row>
    <row r="2536" spans="1:11" x14ac:dyDescent="0.35">
      <c r="A2536">
        <v>68642452</v>
      </c>
      <c r="B2536" t="s">
        <v>1051</v>
      </c>
      <c r="C2536">
        <v>77673</v>
      </c>
      <c r="D2536">
        <v>463</v>
      </c>
      <c r="E2536" t="s">
        <v>37</v>
      </c>
      <c r="F2536">
        <v>130000000</v>
      </c>
      <c r="G2536">
        <v>6</v>
      </c>
      <c r="H2536">
        <f>Table13[[#This Row],[budget]]-Table13[[#This Row],[gross]]</f>
        <v>61357548</v>
      </c>
      <c r="I2536">
        <v>0</v>
      </c>
      <c r="J2536">
        <f>0.00001*Table13[[#This Row],[budget]]</f>
        <v>1300</v>
      </c>
      <c r="K2536" s="1">
        <f>0</f>
        <v>0</v>
      </c>
    </row>
    <row r="2537" spans="1:11" x14ac:dyDescent="0.35">
      <c r="A2537">
        <v>260031035</v>
      </c>
      <c r="B2537" t="s">
        <v>1293</v>
      </c>
      <c r="C2537">
        <v>141414</v>
      </c>
      <c r="D2537">
        <v>482</v>
      </c>
      <c r="E2537" t="s">
        <v>37</v>
      </c>
      <c r="F2537">
        <v>123000000</v>
      </c>
      <c r="G2537">
        <v>6</v>
      </c>
      <c r="H2537">
        <f>Table13[[#This Row],[budget]]-Table13[[#This Row],[gross]]</f>
        <v>-137031035</v>
      </c>
      <c r="I2537">
        <v>0</v>
      </c>
      <c r="J2537">
        <f>0.00001*Table13[[#This Row],[budget]]</f>
        <v>1230</v>
      </c>
      <c r="K2537" s="1">
        <f>0</f>
        <v>0</v>
      </c>
    </row>
    <row r="2538" spans="1:11" x14ac:dyDescent="0.35">
      <c r="A2538">
        <v>40911830</v>
      </c>
      <c r="B2538" t="s">
        <v>1421</v>
      </c>
      <c r="C2538">
        <v>55994</v>
      </c>
      <c r="D2538">
        <v>454</v>
      </c>
      <c r="E2538" t="s">
        <v>37</v>
      </c>
      <c r="F2538">
        <v>115000000</v>
      </c>
      <c r="G2538">
        <v>6</v>
      </c>
      <c r="H2538">
        <f>Table13[[#This Row],[budget]]-Table13[[#This Row],[gross]]</f>
        <v>74088170</v>
      </c>
      <c r="I2538">
        <v>0</v>
      </c>
      <c r="J2538">
        <f>0.00001*Table13[[#This Row],[budget]]</f>
        <v>1150</v>
      </c>
      <c r="K2538" s="1">
        <f>0</f>
        <v>0</v>
      </c>
    </row>
    <row r="2539" spans="1:11" x14ac:dyDescent="0.35">
      <c r="A2539">
        <v>67631157</v>
      </c>
      <c r="B2539" t="s">
        <v>1752</v>
      </c>
      <c r="C2539">
        <v>176598</v>
      </c>
      <c r="D2539">
        <v>374</v>
      </c>
      <c r="E2539" t="s">
        <v>37</v>
      </c>
      <c r="F2539">
        <v>100000000</v>
      </c>
      <c r="G2539">
        <v>6</v>
      </c>
      <c r="H2539">
        <f>Table13[[#This Row],[budget]]-Table13[[#This Row],[gross]]</f>
        <v>32368843</v>
      </c>
      <c r="I2539">
        <v>25000</v>
      </c>
      <c r="J2539">
        <f>0.00001*Table13[[#This Row],[budget]]</f>
        <v>1000.0000000000001</v>
      </c>
      <c r="K2539" s="1">
        <f>0</f>
        <v>0</v>
      </c>
    </row>
    <row r="2540" spans="1:11" x14ac:dyDescent="0.35">
      <c r="A2540">
        <v>72660029</v>
      </c>
      <c r="B2540" t="s">
        <v>1802</v>
      </c>
      <c r="C2540">
        <v>115687</v>
      </c>
      <c r="D2540">
        <v>269</v>
      </c>
      <c r="E2540" t="s">
        <v>37</v>
      </c>
      <c r="F2540">
        <v>100000000</v>
      </c>
      <c r="G2540">
        <v>6</v>
      </c>
      <c r="H2540">
        <f>Table13[[#This Row],[budget]]-Table13[[#This Row],[gross]]</f>
        <v>27339971</v>
      </c>
      <c r="I2540">
        <v>21000</v>
      </c>
      <c r="J2540">
        <f>0.00001*Table13[[#This Row],[budget]]</f>
        <v>1000.0000000000001</v>
      </c>
      <c r="K2540" s="1">
        <f>0</f>
        <v>0</v>
      </c>
    </row>
    <row r="2541" spans="1:11" x14ac:dyDescent="0.35">
      <c r="A2541">
        <v>22406362</v>
      </c>
      <c r="B2541" t="s">
        <v>1993</v>
      </c>
      <c r="C2541">
        <v>16832</v>
      </c>
      <c r="D2541">
        <v>267</v>
      </c>
      <c r="E2541" t="s">
        <v>37</v>
      </c>
      <c r="F2541">
        <v>107000000</v>
      </c>
      <c r="G2541">
        <v>6</v>
      </c>
      <c r="H2541">
        <f>Table13[[#This Row],[budget]]-Table13[[#This Row],[gross]]</f>
        <v>84593638</v>
      </c>
      <c r="I2541">
        <v>701</v>
      </c>
      <c r="J2541">
        <f>0.00001*Table13[[#This Row],[budget]]</f>
        <v>1070</v>
      </c>
      <c r="K2541" s="1">
        <f>0</f>
        <v>0</v>
      </c>
    </row>
    <row r="2542" spans="1:11" hidden="1" x14ac:dyDescent="0.35">
      <c r="A2542">
        <v>5501940</v>
      </c>
      <c r="B2542" t="s">
        <v>12294</v>
      </c>
      <c r="C2542">
        <v>248354</v>
      </c>
      <c r="D2542">
        <v>564</v>
      </c>
      <c r="E2542" t="s">
        <v>8230</v>
      </c>
      <c r="F2542">
        <v>13500000</v>
      </c>
      <c r="G2542">
        <v>8.3000000000000007</v>
      </c>
      <c r="H2542">
        <f>Table13[[#This Row],[budget]]-Table13[[#This Row],[gross]]</f>
        <v>7998060</v>
      </c>
      <c r="I2542">
        <v>14000</v>
      </c>
      <c r="J2542">
        <f>0.00001*Table13[[#This Row],[budget]]</f>
        <v>135</v>
      </c>
      <c r="K2542" s="1">
        <f>0</f>
        <v>0</v>
      </c>
    </row>
    <row r="2543" spans="1:11" hidden="1" x14ac:dyDescent="0.35">
      <c r="A2543">
        <v>2086345</v>
      </c>
      <c r="B2543" t="s">
        <v>12299</v>
      </c>
      <c r="C2543">
        <v>64556</v>
      </c>
      <c r="D2543">
        <v>140</v>
      </c>
      <c r="E2543" t="s">
        <v>2679</v>
      </c>
      <c r="F2543">
        <v>10000000</v>
      </c>
      <c r="G2543">
        <v>8.1</v>
      </c>
      <c r="H2543">
        <f>Table13[[#This Row],[budget]]-Table13[[#This Row],[gross]]</f>
        <v>7913655</v>
      </c>
      <c r="I2543">
        <v>0</v>
      </c>
      <c r="J2543">
        <f>0.00001*Table13[[#This Row],[budget]]</f>
        <v>100.00000000000001</v>
      </c>
      <c r="K2543" s="1">
        <f>0</f>
        <v>0</v>
      </c>
    </row>
    <row r="2544" spans="1:11" x14ac:dyDescent="0.35">
      <c r="A2544">
        <v>62494975</v>
      </c>
      <c r="B2544" t="s">
        <v>2351</v>
      </c>
      <c r="C2544">
        <v>179500</v>
      </c>
      <c r="D2544">
        <v>378</v>
      </c>
      <c r="E2544" t="s">
        <v>37</v>
      </c>
      <c r="F2544">
        <v>85000000</v>
      </c>
      <c r="G2544">
        <v>6</v>
      </c>
      <c r="H2544">
        <f>Table13[[#This Row],[budget]]-Table13[[#This Row],[gross]]</f>
        <v>22505025</v>
      </c>
      <c r="I2544">
        <v>0</v>
      </c>
      <c r="J2544">
        <f>0.00001*Table13[[#This Row],[budget]]</f>
        <v>850.00000000000011</v>
      </c>
      <c r="K2544" s="1">
        <f>0</f>
        <v>0</v>
      </c>
    </row>
    <row r="2545" spans="1:11" x14ac:dyDescent="0.35">
      <c r="A2545">
        <v>17593391</v>
      </c>
      <c r="B2545" t="s">
        <v>2750</v>
      </c>
      <c r="C2545">
        <v>56403</v>
      </c>
      <c r="D2545">
        <v>376</v>
      </c>
      <c r="E2545" t="s">
        <v>37</v>
      </c>
      <c r="F2545">
        <v>80000000</v>
      </c>
      <c r="G2545">
        <v>6</v>
      </c>
      <c r="H2545">
        <f>Table13[[#This Row],[budget]]-Table13[[#This Row],[gross]]</f>
        <v>62406609</v>
      </c>
      <c r="I2545">
        <v>0</v>
      </c>
      <c r="J2545">
        <f>0.00001*Table13[[#This Row],[budget]]</f>
        <v>800.00000000000011</v>
      </c>
      <c r="K2545" s="1">
        <f>0</f>
        <v>0</v>
      </c>
    </row>
    <row r="2546" spans="1:11" x14ac:dyDescent="0.35">
      <c r="A2546">
        <v>27356090</v>
      </c>
      <c r="B2546" t="s">
        <v>2760</v>
      </c>
      <c r="C2546">
        <v>58752</v>
      </c>
      <c r="D2546">
        <v>117</v>
      </c>
      <c r="E2546" t="s">
        <v>37</v>
      </c>
      <c r="F2546">
        <v>90000000</v>
      </c>
      <c r="G2546">
        <v>6</v>
      </c>
      <c r="H2546">
        <f>Table13[[#This Row],[budget]]-Table13[[#This Row],[gross]]</f>
        <v>62643910</v>
      </c>
      <c r="I2546">
        <v>21000</v>
      </c>
      <c r="J2546">
        <f>0.00001*Table13[[#This Row],[budget]]</f>
        <v>900.00000000000011</v>
      </c>
      <c r="K2546" s="1">
        <f>0</f>
        <v>0</v>
      </c>
    </row>
    <row r="2547" spans="1:11" x14ac:dyDescent="0.35">
      <c r="A2547">
        <v>15131330</v>
      </c>
      <c r="B2547" t="s">
        <v>2773</v>
      </c>
      <c r="C2547">
        <v>25843</v>
      </c>
      <c r="D2547">
        <v>64</v>
      </c>
      <c r="E2547" t="s">
        <v>37</v>
      </c>
      <c r="F2547">
        <v>86000000</v>
      </c>
      <c r="G2547">
        <v>6</v>
      </c>
      <c r="H2547">
        <f>Table13[[#This Row],[budget]]-Table13[[#This Row],[gross]]</f>
        <v>70868670</v>
      </c>
      <c r="I2547">
        <v>941</v>
      </c>
      <c r="J2547">
        <f>0.00001*Table13[[#This Row],[budget]]</f>
        <v>860.00000000000011</v>
      </c>
      <c r="K2547" s="1">
        <f>0</f>
        <v>0</v>
      </c>
    </row>
    <row r="2548" spans="1:11" x14ac:dyDescent="0.35">
      <c r="A2548">
        <v>162001186</v>
      </c>
      <c r="B2548" t="s">
        <v>2926</v>
      </c>
      <c r="C2548">
        <v>181443</v>
      </c>
      <c r="D2548">
        <v>311</v>
      </c>
      <c r="E2548" t="s">
        <v>37</v>
      </c>
      <c r="F2548">
        <v>80000000</v>
      </c>
      <c r="G2548">
        <v>6</v>
      </c>
      <c r="H2548">
        <f>Table13[[#This Row],[budget]]-Table13[[#This Row],[gross]]</f>
        <v>-82001186</v>
      </c>
      <c r="I2548">
        <v>12000</v>
      </c>
      <c r="J2548">
        <f>0.00001*Table13[[#This Row],[budget]]</f>
        <v>800.00000000000011</v>
      </c>
      <c r="K2548" s="1">
        <f>0</f>
        <v>0</v>
      </c>
    </row>
    <row r="2549" spans="1:11" x14ac:dyDescent="0.35">
      <c r="A2549">
        <v>160762022</v>
      </c>
      <c r="B2549" t="s">
        <v>2949</v>
      </c>
      <c r="C2549">
        <v>132415</v>
      </c>
      <c r="D2549">
        <v>288</v>
      </c>
      <c r="E2549" t="s">
        <v>37</v>
      </c>
      <c r="F2549">
        <v>75000000</v>
      </c>
      <c r="G2549">
        <v>6</v>
      </c>
      <c r="H2549">
        <f>Table13[[#This Row],[budget]]-Table13[[#This Row],[gross]]</f>
        <v>-85762022</v>
      </c>
      <c r="I2549">
        <v>0</v>
      </c>
      <c r="J2549">
        <f>0.00001*Table13[[#This Row],[budget]]</f>
        <v>750.00000000000011</v>
      </c>
      <c r="K2549" s="1">
        <f>0</f>
        <v>0</v>
      </c>
    </row>
    <row r="2550" spans="1:11" x14ac:dyDescent="0.35">
      <c r="A2550">
        <v>14567883</v>
      </c>
      <c r="B2550" t="s">
        <v>3038</v>
      </c>
      <c r="C2550">
        <v>44248</v>
      </c>
      <c r="D2550">
        <v>373</v>
      </c>
      <c r="E2550" t="s">
        <v>37</v>
      </c>
      <c r="F2550">
        <v>75000000</v>
      </c>
      <c r="G2550">
        <v>6</v>
      </c>
      <c r="H2550">
        <f>Table13[[#This Row],[budget]]-Table13[[#This Row],[gross]]</f>
        <v>60432117</v>
      </c>
      <c r="I2550">
        <v>0</v>
      </c>
      <c r="J2550">
        <f>0.00001*Table13[[#This Row],[budget]]</f>
        <v>750.00000000000011</v>
      </c>
      <c r="K2550" s="1">
        <f>0</f>
        <v>0</v>
      </c>
    </row>
    <row r="2551" spans="1:11" x14ac:dyDescent="0.35">
      <c r="A2551">
        <v>36976367</v>
      </c>
      <c r="B2551" t="s">
        <v>3070</v>
      </c>
      <c r="C2551">
        <v>81611</v>
      </c>
      <c r="D2551">
        <v>274</v>
      </c>
      <c r="E2551" t="s">
        <v>37</v>
      </c>
      <c r="F2551">
        <v>75000000</v>
      </c>
      <c r="G2551">
        <v>6</v>
      </c>
      <c r="H2551">
        <f>Table13[[#This Row],[budget]]-Table13[[#This Row],[gross]]</f>
        <v>38023633</v>
      </c>
      <c r="I2551">
        <v>0</v>
      </c>
      <c r="J2551">
        <f>0.00001*Table13[[#This Row],[budget]]</f>
        <v>750.00000000000011</v>
      </c>
      <c r="K2551" s="1">
        <f>0</f>
        <v>0</v>
      </c>
    </row>
    <row r="2552" spans="1:11" x14ac:dyDescent="0.35">
      <c r="A2552">
        <v>162495848</v>
      </c>
      <c r="B2552" t="s">
        <v>3183</v>
      </c>
      <c r="C2552">
        <v>34359</v>
      </c>
      <c r="D2552">
        <v>133</v>
      </c>
      <c r="E2552" t="s">
        <v>37</v>
      </c>
      <c r="F2552">
        <v>74000000</v>
      </c>
      <c r="G2552">
        <v>6</v>
      </c>
      <c r="H2552">
        <f>Table13[[#This Row],[budget]]-Table13[[#This Row],[gross]]</f>
        <v>-88495848</v>
      </c>
      <c r="I2552">
        <v>16000</v>
      </c>
      <c r="J2552">
        <f>0.00001*Table13[[#This Row],[budget]]</f>
        <v>740.00000000000011</v>
      </c>
      <c r="K2552" s="1">
        <f>0</f>
        <v>0</v>
      </c>
    </row>
    <row r="2553" spans="1:11" x14ac:dyDescent="0.35">
      <c r="A2553">
        <v>72660029</v>
      </c>
      <c r="B2553" t="s">
        <v>1802</v>
      </c>
      <c r="C2553">
        <v>115687</v>
      </c>
      <c r="D2553">
        <v>269</v>
      </c>
      <c r="E2553" t="s">
        <v>37</v>
      </c>
      <c r="F2553">
        <v>100000000</v>
      </c>
      <c r="G2553">
        <v>6</v>
      </c>
      <c r="H2553">
        <f>Table13[[#This Row],[budget]]-Table13[[#This Row],[gross]]</f>
        <v>27339971</v>
      </c>
      <c r="I2553">
        <v>21000</v>
      </c>
      <c r="J2553">
        <f>0.00001*Table13[[#This Row],[budget]]</f>
        <v>1000.0000000000001</v>
      </c>
      <c r="K2553" s="1">
        <f>0</f>
        <v>0</v>
      </c>
    </row>
    <row r="2554" spans="1:11" x14ac:dyDescent="0.35">
      <c r="A2554">
        <v>116643346</v>
      </c>
      <c r="B2554" t="s">
        <v>3204</v>
      </c>
      <c r="C2554">
        <v>119807</v>
      </c>
      <c r="D2554">
        <v>340</v>
      </c>
      <c r="E2554" t="s">
        <v>37</v>
      </c>
      <c r="F2554">
        <v>80000000</v>
      </c>
      <c r="G2554">
        <v>6</v>
      </c>
      <c r="H2554">
        <f>Table13[[#This Row],[budget]]-Table13[[#This Row],[gross]]</f>
        <v>-36643346</v>
      </c>
      <c r="I2554">
        <v>0</v>
      </c>
      <c r="J2554">
        <f>0.00001*Table13[[#This Row],[budget]]</f>
        <v>800.00000000000011</v>
      </c>
      <c r="K2554" s="1">
        <f>0</f>
        <v>0</v>
      </c>
    </row>
    <row r="2555" spans="1:11" x14ac:dyDescent="0.35">
      <c r="A2555">
        <v>29655590</v>
      </c>
      <c r="B2555" t="s">
        <v>3430</v>
      </c>
      <c r="C2555">
        <v>53970</v>
      </c>
      <c r="D2555">
        <v>435</v>
      </c>
      <c r="E2555" t="s">
        <v>37</v>
      </c>
      <c r="F2555">
        <v>65000000</v>
      </c>
      <c r="G2555">
        <v>6</v>
      </c>
      <c r="H2555">
        <f>Table13[[#This Row],[budget]]-Table13[[#This Row],[gross]]</f>
        <v>35344410</v>
      </c>
      <c r="I2555">
        <v>0</v>
      </c>
      <c r="J2555">
        <f>0.00001*Table13[[#This Row],[budget]]</f>
        <v>650</v>
      </c>
      <c r="K2555" s="1">
        <f>0</f>
        <v>0</v>
      </c>
    </row>
    <row r="2556" spans="1:11" x14ac:dyDescent="0.35">
      <c r="A2556">
        <v>70450000</v>
      </c>
      <c r="B2556" t="s">
        <v>3553</v>
      </c>
      <c r="C2556">
        <v>77390</v>
      </c>
      <c r="D2556">
        <v>189</v>
      </c>
      <c r="E2556" t="s">
        <v>37</v>
      </c>
      <c r="F2556">
        <v>50000000</v>
      </c>
      <c r="G2556">
        <v>6</v>
      </c>
      <c r="H2556">
        <f>Table13[[#This Row],[budget]]-Table13[[#This Row],[gross]]</f>
        <v>-20450000</v>
      </c>
      <c r="I2556">
        <v>0</v>
      </c>
      <c r="J2556">
        <f>0.00001*Table13[[#This Row],[budget]]</f>
        <v>500.00000000000006</v>
      </c>
      <c r="K2556" s="1">
        <f>0</f>
        <v>0</v>
      </c>
    </row>
    <row r="2557" spans="1:11" x14ac:dyDescent="0.35">
      <c r="A2557">
        <v>70236496</v>
      </c>
      <c r="B2557" t="s">
        <v>3562</v>
      </c>
      <c r="C2557">
        <v>67395</v>
      </c>
      <c r="D2557">
        <v>564</v>
      </c>
      <c r="E2557" t="s">
        <v>37</v>
      </c>
      <c r="F2557">
        <v>63000000</v>
      </c>
      <c r="G2557">
        <v>6</v>
      </c>
      <c r="H2557">
        <f>Table13[[#This Row],[budget]]-Table13[[#This Row],[gross]]</f>
        <v>-7236496</v>
      </c>
      <c r="I2557">
        <v>0</v>
      </c>
      <c r="J2557">
        <f>0.00001*Table13[[#This Row],[budget]]</f>
        <v>630</v>
      </c>
      <c r="K2557" s="1">
        <f>0</f>
        <v>0</v>
      </c>
    </row>
    <row r="2558" spans="1:11" x14ac:dyDescent="0.35">
      <c r="A2558">
        <v>40076438</v>
      </c>
      <c r="B2558" t="s">
        <v>4114</v>
      </c>
      <c r="C2558">
        <v>73368</v>
      </c>
      <c r="D2558">
        <v>248</v>
      </c>
      <c r="E2558" t="s">
        <v>37</v>
      </c>
      <c r="F2558">
        <v>60000000</v>
      </c>
      <c r="G2558">
        <v>6</v>
      </c>
      <c r="H2558">
        <f>Table13[[#This Row],[budget]]-Table13[[#This Row],[gross]]</f>
        <v>19923562</v>
      </c>
      <c r="I2558">
        <v>0</v>
      </c>
      <c r="J2558">
        <f>0.00001*Table13[[#This Row],[budget]]</f>
        <v>600</v>
      </c>
      <c r="K2558" s="1">
        <f>0</f>
        <v>0</v>
      </c>
    </row>
    <row r="2559" spans="1:11" x14ac:dyDescent="0.35">
      <c r="A2559">
        <v>31165421</v>
      </c>
      <c r="B2559" t="s">
        <v>4196</v>
      </c>
      <c r="C2559">
        <v>107028</v>
      </c>
      <c r="D2559">
        <v>457</v>
      </c>
      <c r="E2559" t="s">
        <v>37</v>
      </c>
      <c r="F2559">
        <v>60000000</v>
      </c>
      <c r="G2559">
        <v>6</v>
      </c>
      <c r="H2559">
        <f>Table13[[#This Row],[budget]]-Table13[[#This Row],[gross]]</f>
        <v>28834579</v>
      </c>
      <c r="I2559">
        <v>44000</v>
      </c>
      <c r="J2559">
        <f>0.00001*Table13[[#This Row],[budget]]</f>
        <v>600</v>
      </c>
      <c r="K2559" s="1">
        <f>0</f>
        <v>0</v>
      </c>
    </row>
    <row r="2560" spans="1:11" x14ac:dyDescent="0.35">
      <c r="A2560">
        <v>31199215</v>
      </c>
      <c r="B2560" t="s">
        <v>4292</v>
      </c>
      <c r="C2560">
        <v>27664</v>
      </c>
      <c r="D2560">
        <v>120</v>
      </c>
      <c r="E2560" t="s">
        <v>37</v>
      </c>
      <c r="F2560">
        <v>58000000</v>
      </c>
      <c r="G2560">
        <v>6</v>
      </c>
      <c r="H2560">
        <f>Table13[[#This Row],[budget]]-Table13[[#This Row],[gross]]</f>
        <v>26800785</v>
      </c>
      <c r="I2560">
        <v>472</v>
      </c>
      <c r="J2560">
        <f>0.00001*Table13[[#This Row],[budget]]</f>
        <v>580</v>
      </c>
      <c r="K2560" s="1">
        <f>0</f>
        <v>0</v>
      </c>
    </row>
    <row r="2561" spans="1:11" x14ac:dyDescent="0.35">
      <c r="A2561">
        <v>100328194</v>
      </c>
      <c r="B2561" t="s">
        <v>4413</v>
      </c>
      <c r="C2561">
        <v>85903</v>
      </c>
      <c r="D2561">
        <v>92</v>
      </c>
      <c r="E2561" t="s">
        <v>37</v>
      </c>
      <c r="F2561">
        <v>50000000</v>
      </c>
      <c r="G2561">
        <v>6</v>
      </c>
      <c r="H2561">
        <f>Table13[[#This Row],[budget]]-Table13[[#This Row],[gross]]</f>
        <v>-50328194</v>
      </c>
      <c r="I2561">
        <v>0</v>
      </c>
      <c r="J2561">
        <f>0.00001*Table13[[#This Row],[budget]]</f>
        <v>500.00000000000006</v>
      </c>
      <c r="K2561" s="1">
        <f>0</f>
        <v>0</v>
      </c>
    </row>
    <row r="2562" spans="1:11" x14ac:dyDescent="0.35">
      <c r="A2562">
        <v>83000000</v>
      </c>
      <c r="B2562" t="s">
        <v>4441</v>
      </c>
      <c r="C2562">
        <v>36587</v>
      </c>
      <c r="D2562">
        <v>95</v>
      </c>
      <c r="E2562" t="s">
        <v>37</v>
      </c>
      <c r="F2562">
        <v>55000000</v>
      </c>
      <c r="G2562">
        <v>6</v>
      </c>
      <c r="H2562">
        <f>Table13[[#This Row],[budget]]-Table13[[#This Row],[gross]]</f>
        <v>-28000000</v>
      </c>
      <c r="I2562">
        <v>0</v>
      </c>
      <c r="J2562">
        <f>0.00001*Table13[[#This Row],[budget]]</f>
        <v>550</v>
      </c>
      <c r="K2562" s="1">
        <f>0</f>
        <v>0</v>
      </c>
    </row>
    <row r="2563" spans="1:11" x14ac:dyDescent="0.35">
      <c r="A2563">
        <v>68218041</v>
      </c>
      <c r="B2563" t="s">
        <v>4481</v>
      </c>
      <c r="C2563">
        <v>67191</v>
      </c>
      <c r="D2563">
        <v>108</v>
      </c>
      <c r="E2563" t="s">
        <v>37</v>
      </c>
      <c r="F2563">
        <v>55000000</v>
      </c>
      <c r="G2563">
        <v>6</v>
      </c>
      <c r="H2563">
        <f>Table13[[#This Row],[budget]]-Table13[[#This Row],[gross]]</f>
        <v>-13218041</v>
      </c>
      <c r="I2563">
        <v>14000</v>
      </c>
      <c r="J2563">
        <f>0.00001*Table13[[#This Row],[budget]]</f>
        <v>550</v>
      </c>
      <c r="K2563" s="1">
        <f>0</f>
        <v>0</v>
      </c>
    </row>
    <row r="2564" spans="1:11" x14ac:dyDescent="0.35">
      <c r="A2564">
        <v>34238611</v>
      </c>
      <c r="B2564" t="s">
        <v>4530</v>
      </c>
      <c r="C2564">
        <v>35830</v>
      </c>
      <c r="D2564">
        <v>321</v>
      </c>
      <c r="E2564" t="s">
        <v>37</v>
      </c>
      <c r="F2564">
        <v>55000000</v>
      </c>
      <c r="G2564">
        <v>6</v>
      </c>
      <c r="H2564">
        <f>Table13[[#This Row],[budget]]-Table13[[#This Row],[gross]]</f>
        <v>20761389</v>
      </c>
      <c r="I2564">
        <v>0</v>
      </c>
      <c r="J2564">
        <f>0.00001*Table13[[#This Row],[budget]]</f>
        <v>550</v>
      </c>
      <c r="K2564" s="1">
        <f>0</f>
        <v>0</v>
      </c>
    </row>
    <row r="2565" spans="1:11" x14ac:dyDescent="0.35">
      <c r="A2565">
        <v>127997349</v>
      </c>
      <c r="B2565" t="s">
        <v>4857</v>
      </c>
      <c r="C2565">
        <v>101178</v>
      </c>
      <c r="D2565">
        <v>779</v>
      </c>
      <c r="E2565" t="s">
        <v>37</v>
      </c>
      <c r="F2565">
        <v>50000000</v>
      </c>
      <c r="G2565">
        <v>6</v>
      </c>
      <c r="H2565">
        <f>Table13[[#This Row],[budget]]-Table13[[#This Row],[gross]]</f>
        <v>-77997349</v>
      </c>
      <c r="I2565">
        <v>90000</v>
      </c>
      <c r="J2565">
        <f>0.00001*Table13[[#This Row],[budget]]</f>
        <v>500.00000000000006</v>
      </c>
      <c r="K2565" s="1">
        <f>0</f>
        <v>0</v>
      </c>
    </row>
    <row r="2566" spans="1:11" x14ac:dyDescent="0.35">
      <c r="A2566">
        <v>37486138</v>
      </c>
      <c r="B2566" t="s">
        <v>5068</v>
      </c>
      <c r="C2566">
        <v>30890</v>
      </c>
      <c r="D2566">
        <v>106</v>
      </c>
      <c r="E2566" t="s">
        <v>37</v>
      </c>
      <c r="F2566">
        <v>50000000</v>
      </c>
      <c r="G2566">
        <v>6</v>
      </c>
      <c r="H2566">
        <f>Table13[[#This Row],[budget]]-Table13[[#This Row],[gross]]</f>
        <v>12513862</v>
      </c>
      <c r="I2566">
        <v>718</v>
      </c>
      <c r="J2566">
        <f>0.00001*Table13[[#This Row],[budget]]</f>
        <v>500.00000000000006</v>
      </c>
      <c r="K2566" s="1">
        <f>0</f>
        <v>0</v>
      </c>
    </row>
    <row r="2567" spans="1:11" x14ac:dyDescent="0.35">
      <c r="A2567">
        <v>21283440</v>
      </c>
      <c r="B2567" t="s">
        <v>5187</v>
      </c>
      <c r="C2567">
        <v>46239</v>
      </c>
      <c r="D2567">
        <v>137</v>
      </c>
      <c r="E2567" t="s">
        <v>37</v>
      </c>
      <c r="F2567">
        <v>55000000</v>
      </c>
      <c r="G2567">
        <v>6</v>
      </c>
      <c r="H2567">
        <f>Table13[[#This Row],[budget]]-Table13[[#This Row],[gross]]</f>
        <v>33716560</v>
      </c>
      <c r="I2567">
        <v>0</v>
      </c>
      <c r="J2567">
        <f>0.00001*Table13[[#This Row],[budget]]</f>
        <v>550</v>
      </c>
      <c r="K2567" s="1">
        <f>0</f>
        <v>0</v>
      </c>
    </row>
    <row r="2568" spans="1:11" x14ac:dyDescent="0.35">
      <c r="A2568">
        <v>10137232</v>
      </c>
      <c r="B2568" t="s">
        <v>5211</v>
      </c>
      <c r="C2568">
        <v>58015</v>
      </c>
      <c r="D2568">
        <v>374</v>
      </c>
      <c r="E2568" t="s">
        <v>37</v>
      </c>
      <c r="F2568">
        <v>50000000</v>
      </c>
      <c r="G2568">
        <v>6</v>
      </c>
      <c r="H2568">
        <f>Table13[[#This Row],[budget]]-Table13[[#This Row],[gross]]</f>
        <v>39862768</v>
      </c>
      <c r="I2568">
        <v>0</v>
      </c>
      <c r="J2568">
        <f>0.00001*Table13[[#This Row],[budget]]</f>
        <v>500.00000000000006</v>
      </c>
      <c r="K2568" s="1">
        <f>0</f>
        <v>0</v>
      </c>
    </row>
    <row r="2569" spans="1:11" x14ac:dyDescent="0.35">
      <c r="A2569">
        <v>37879996</v>
      </c>
      <c r="B2569" t="s">
        <v>5316</v>
      </c>
      <c r="C2569">
        <v>81888</v>
      </c>
      <c r="D2569">
        <v>254</v>
      </c>
      <c r="E2569" t="s">
        <v>37</v>
      </c>
      <c r="F2569">
        <v>48000000</v>
      </c>
      <c r="G2569">
        <v>6</v>
      </c>
      <c r="H2569">
        <f>Table13[[#This Row],[budget]]-Table13[[#This Row],[gross]]</f>
        <v>10120004</v>
      </c>
      <c r="I2569">
        <v>0</v>
      </c>
      <c r="J2569">
        <f>0.00001*Table13[[#This Row],[budget]]</f>
        <v>480.00000000000006</v>
      </c>
      <c r="K2569" s="1">
        <f>0</f>
        <v>0</v>
      </c>
    </row>
    <row r="2570" spans="1:11" x14ac:dyDescent="0.35">
      <c r="A2570">
        <v>89253340</v>
      </c>
      <c r="B2570" t="s">
        <v>5331</v>
      </c>
      <c r="C2570">
        <v>133436</v>
      </c>
      <c r="D2570">
        <v>323</v>
      </c>
      <c r="E2570" t="s">
        <v>37</v>
      </c>
      <c r="F2570">
        <v>48000000</v>
      </c>
      <c r="G2570">
        <v>6</v>
      </c>
      <c r="H2570">
        <f>Table13[[#This Row],[budget]]-Table13[[#This Row],[gross]]</f>
        <v>-41253340</v>
      </c>
      <c r="I2570">
        <v>38000</v>
      </c>
      <c r="J2570">
        <f>0.00001*Table13[[#This Row],[budget]]</f>
        <v>480.00000000000006</v>
      </c>
      <c r="K2570" s="1">
        <f>0</f>
        <v>0</v>
      </c>
    </row>
    <row r="2571" spans="1:11" x14ac:dyDescent="0.35">
      <c r="A2571">
        <v>60154431</v>
      </c>
      <c r="B2571" t="s">
        <v>5340</v>
      </c>
      <c r="C2571">
        <v>122347</v>
      </c>
      <c r="D2571">
        <v>345</v>
      </c>
      <c r="E2571" t="s">
        <v>37</v>
      </c>
      <c r="F2571">
        <v>47000000</v>
      </c>
      <c r="G2571">
        <v>6</v>
      </c>
      <c r="H2571">
        <f>Table13[[#This Row],[budget]]-Table13[[#This Row],[gross]]</f>
        <v>-13154431</v>
      </c>
      <c r="I2571">
        <v>0</v>
      </c>
      <c r="J2571">
        <f>0.00001*Table13[[#This Row],[budget]]</f>
        <v>470.00000000000006</v>
      </c>
      <c r="K2571" s="1">
        <f>0</f>
        <v>0</v>
      </c>
    </row>
    <row r="2572" spans="1:11" x14ac:dyDescent="0.35">
      <c r="A2572">
        <v>20101861</v>
      </c>
      <c r="B2572" t="s">
        <v>5619</v>
      </c>
      <c r="C2572">
        <v>24757</v>
      </c>
      <c r="D2572">
        <v>81</v>
      </c>
      <c r="E2572" t="s">
        <v>37</v>
      </c>
      <c r="F2572">
        <v>45000000</v>
      </c>
      <c r="G2572">
        <v>6</v>
      </c>
      <c r="H2572">
        <f>Table13[[#This Row],[budget]]-Table13[[#This Row],[gross]]</f>
        <v>24898139</v>
      </c>
      <c r="I2572">
        <v>0</v>
      </c>
      <c r="J2572">
        <f>0.00001*Table13[[#This Row],[budget]]</f>
        <v>450.00000000000006</v>
      </c>
      <c r="K2572" s="1">
        <f>0</f>
        <v>0</v>
      </c>
    </row>
    <row r="2573" spans="1:11" x14ac:dyDescent="0.35">
      <c r="A2573">
        <v>11146409</v>
      </c>
      <c r="B2573" t="s">
        <v>5659</v>
      </c>
      <c r="C2573">
        <v>26551</v>
      </c>
      <c r="D2573">
        <v>273</v>
      </c>
      <c r="E2573" t="s">
        <v>37</v>
      </c>
      <c r="F2573">
        <v>45000000</v>
      </c>
      <c r="G2573">
        <v>6</v>
      </c>
      <c r="H2573">
        <f>Table13[[#This Row],[budget]]-Table13[[#This Row],[gross]]</f>
        <v>33853591</v>
      </c>
      <c r="I2573">
        <v>0</v>
      </c>
      <c r="J2573">
        <f>0.00001*Table13[[#This Row],[budget]]</f>
        <v>450.00000000000006</v>
      </c>
      <c r="K2573" s="1">
        <f>0</f>
        <v>0</v>
      </c>
    </row>
    <row r="2574" spans="1:11" x14ac:dyDescent="0.35">
      <c r="A2574">
        <v>7916887</v>
      </c>
      <c r="B2574" t="s">
        <v>5664</v>
      </c>
      <c r="C2574">
        <v>15697</v>
      </c>
      <c r="D2574">
        <v>182</v>
      </c>
      <c r="E2574" t="s">
        <v>37</v>
      </c>
      <c r="F2574">
        <v>45000000</v>
      </c>
      <c r="G2574">
        <v>6</v>
      </c>
      <c r="H2574">
        <f>Table13[[#This Row],[budget]]-Table13[[#This Row],[gross]]</f>
        <v>37083113</v>
      </c>
      <c r="I2574">
        <v>0</v>
      </c>
      <c r="J2574">
        <f>0.00001*Table13[[#This Row],[budget]]</f>
        <v>450.00000000000006</v>
      </c>
      <c r="K2574" s="1">
        <f>0</f>
        <v>0</v>
      </c>
    </row>
    <row r="2575" spans="1:11" hidden="1" x14ac:dyDescent="0.35">
      <c r="A2575">
        <v>13753931</v>
      </c>
      <c r="B2575" t="s">
        <v>12437</v>
      </c>
      <c r="C2575">
        <v>132149</v>
      </c>
      <c r="D2575">
        <v>316</v>
      </c>
      <c r="E2575" t="s">
        <v>652</v>
      </c>
      <c r="F2575">
        <v>19000000</v>
      </c>
      <c r="G2575">
        <v>7.9</v>
      </c>
      <c r="H2575">
        <f>Table13[[#This Row],[budget]]-Table13[[#This Row],[gross]]</f>
        <v>5246069</v>
      </c>
      <c r="I2575">
        <v>5000</v>
      </c>
      <c r="J2575">
        <f>0.00001*Table13[[#This Row],[budget]]</f>
        <v>190.00000000000003</v>
      </c>
      <c r="K2575" s="1">
        <f>0</f>
        <v>0</v>
      </c>
    </row>
    <row r="2576" spans="1:11" x14ac:dyDescent="0.35">
      <c r="A2576">
        <v>5773519</v>
      </c>
      <c r="B2576" t="s">
        <v>5749</v>
      </c>
      <c r="C2576">
        <v>28618</v>
      </c>
      <c r="D2576">
        <v>91</v>
      </c>
      <c r="E2576" t="s">
        <v>37</v>
      </c>
      <c r="F2576">
        <v>40000000</v>
      </c>
      <c r="G2576">
        <v>6</v>
      </c>
      <c r="H2576">
        <f>Table13[[#This Row],[budget]]-Table13[[#This Row],[gross]]</f>
        <v>34226481</v>
      </c>
      <c r="I2576">
        <v>11000</v>
      </c>
      <c r="J2576">
        <f>0.00001*Table13[[#This Row],[budget]]</f>
        <v>400.00000000000006</v>
      </c>
      <c r="K2576" s="1">
        <f>0</f>
        <v>0</v>
      </c>
    </row>
    <row r="2577" spans="1:11" x14ac:dyDescent="0.35">
      <c r="A2577">
        <v>37035515</v>
      </c>
      <c r="B2577" t="s">
        <v>5759</v>
      </c>
      <c r="C2577">
        <v>34597</v>
      </c>
      <c r="D2577">
        <v>194</v>
      </c>
      <c r="E2577" t="s">
        <v>37</v>
      </c>
      <c r="F2577">
        <v>43000000</v>
      </c>
      <c r="G2577">
        <v>6</v>
      </c>
      <c r="H2577">
        <f>Table13[[#This Row],[budget]]-Table13[[#This Row],[gross]]</f>
        <v>5964485</v>
      </c>
      <c r="I2577">
        <v>0</v>
      </c>
      <c r="J2577">
        <f>0.00001*Table13[[#This Row],[budget]]</f>
        <v>430.00000000000006</v>
      </c>
      <c r="K2577" s="1">
        <f>0</f>
        <v>0</v>
      </c>
    </row>
    <row r="2578" spans="1:11" x14ac:dyDescent="0.35">
      <c r="A2578">
        <v>90353764</v>
      </c>
      <c r="B2578" t="s">
        <v>6012</v>
      </c>
      <c r="C2578">
        <v>85629</v>
      </c>
      <c r="D2578">
        <v>144</v>
      </c>
      <c r="E2578" t="s">
        <v>37</v>
      </c>
      <c r="F2578">
        <v>40000000</v>
      </c>
      <c r="G2578">
        <v>6</v>
      </c>
      <c r="H2578">
        <f>Table13[[#This Row],[budget]]-Table13[[#This Row],[gross]]</f>
        <v>-50353764</v>
      </c>
      <c r="I2578">
        <v>14000</v>
      </c>
      <c r="J2578">
        <f>0.00001*Table13[[#This Row],[budget]]</f>
        <v>400.00000000000006</v>
      </c>
      <c r="K2578" s="1">
        <f>0</f>
        <v>0</v>
      </c>
    </row>
    <row r="2579" spans="1:11" x14ac:dyDescent="0.35">
      <c r="A2579">
        <v>83906114</v>
      </c>
      <c r="B2579" t="s">
        <v>6091</v>
      </c>
      <c r="C2579">
        <v>104481</v>
      </c>
      <c r="D2579">
        <v>189</v>
      </c>
      <c r="E2579" t="s">
        <v>37</v>
      </c>
      <c r="F2579">
        <v>40000000</v>
      </c>
      <c r="G2579">
        <v>6</v>
      </c>
      <c r="H2579">
        <f>Table13[[#This Row],[budget]]-Table13[[#This Row],[gross]]</f>
        <v>-43906114</v>
      </c>
      <c r="I2579">
        <v>16000</v>
      </c>
      <c r="J2579">
        <f>0.00001*Table13[[#This Row],[budget]]</f>
        <v>400.00000000000006</v>
      </c>
      <c r="K2579" s="1">
        <f>0</f>
        <v>0</v>
      </c>
    </row>
    <row r="2580" spans="1:11" x14ac:dyDescent="0.35">
      <c r="A2580">
        <v>45500797</v>
      </c>
      <c r="B2580" t="s">
        <v>6212</v>
      </c>
      <c r="C2580">
        <v>17443</v>
      </c>
      <c r="D2580">
        <v>56</v>
      </c>
      <c r="E2580" t="s">
        <v>37</v>
      </c>
      <c r="F2580">
        <v>40000000</v>
      </c>
      <c r="G2580">
        <v>6</v>
      </c>
      <c r="H2580">
        <f>Table13[[#This Row],[budget]]-Table13[[#This Row],[gross]]</f>
        <v>-5500797</v>
      </c>
      <c r="I2580">
        <v>694</v>
      </c>
      <c r="J2580">
        <f>0.00001*Table13[[#This Row],[budget]]</f>
        <v>400.00000000000006</v>
      </c>
      <c r="K2580" s="1">
        <f>0</f>
        <v>0</v>
      </c>
    </row>
    <row r="2581" spans="1:11" x14ac:dyDescent="0.35">
      <c r="A2581">
        <v>32055248</v>
      </c>
      <c r="B2581" t="s">
        <v>6294</v>
      </c>
      <c r="C2581">
        <v>18723</v>
      </c>
      <c r="D2581">
        <v>146</v>
      </c>
      <c r="E2581" t="s">
        <v>37</v>
      </c>
      <c r="F2581">
        <v>25000000</v>
      </c>
      <c r="G2581">
        <v>6</v>
      </c>
      <c r="H2581">
        <f>Table13[[#This Row],[budget]]-Table13[[#This Row],[gross]]</f>
        <v>-7055248</v>
      </c>
      <c r="I2581">
        <v>0</v>
      </c>
      <c r="J2581">
        <f>0.00001*Table13[[#This Row],[budget]]</f>
        <v>250.00000000000003</v>
      </c>
      <c r="K2581" s="1">
        <f>0</f>
        <v>0</v>
      </c>
    </row>
    <row r="2582" spans="1:11" x14ac:dyDescent="0.35">
      <c r="A2582">
        <v>5773519</v>
      </c>
      <c r="B2582" t="s">
        <v>5749</v>
      </c>
      <c r="C2582">
        <v>28618</v>
      </c>
      <c r="D2582">
        <v>91</v>
      </c>
      <c r="E2582" t="s">
        <v>37</v>
      </c>
      <c r="F2582">
        <v>40000000</v>
      </c>
      <c r="G2582">
        <v>6</v>
      </c>
      <c r="H2582">
        <f>Table13[[#This Row],[budget]]-Table13[[#This Row],[gross]]</f>
        <v>34226481</v>
      </c>
      <c r="I2582">
        <v>11000</v>
      </c>
      <c r="J2582">
        <f>0.00001*Table13[[#This Row],[budget]]</f>
        <v>400.00000000000006</v>
      </c>
      <c r="K2582" s="1">
        <f>0</f>
        <v>0</v>
      </c>
    </row>
    <row r="2583" spans="1:11" x14ac:dyDescent="0.35">
      <c r="A2583">
        <v>48006503</v>
      </c>
      <c r="B2583" t="s">
        <v>6756</v>
      </c>
      <c r="C2583">
        <v>28109</v>
      </c>
      <c r="D2583">
        <v>110</v>
      </c>
      <c r="E2583" t="s">
        <v>37</v>
      </c>
      <c r="F2583">
        <v>37000000</v>
      </c>
      <c r="G2583">
        <v>6</v>
      </c>
      <c r="H2583">
        <f>Table13[[#This Row],[budget]]-Table13[[#This Row],[gross]]</f>
        <v>-11006503</v>
      </c>
      <c r="I2583">
        <v>0</v>
      </c>
      <c r="J2583">
        <f>0.00001*Table13[[#This Row],[budget]]</f>
        <v>370.00000000000006</v>
      </c>
      <c r="K2583" s="1">
        <f>0</f>
        <v>0</v>
      </c>
    </row>
    <row r="2584" spans="1:11" x14ac:dyDescent="0.35">
      <c r="A2584">
        <v>33037754</v>
      </c>
      <c r="B2584" t="s">
        <v>6841</v>
      </c>
      <c r="C2584">
        <v>75864</v>
      </c>
      <c r="D2584">
        <v>197</v>
      </c>
      <c r="E2584" t="s">
        <v>37</v>
      </c>
      <c r="F2584">
        <v>37000000</v>
      </c>
      <c r="G2584">
        <v>6</v>
      </c>
      <c r="H2584">
        <f>Table13[[#This Row],[budget]]-Table13[[#This Row],[gross]]</f>
        <v>3962246</v>
      </c>
      <c r="I2584">
        <v>23000</v>
      </c>
      <c r="J2584">
        <f>0.00001*Table13[[#This Row],[budget]]</f>
        <v>370.00000000000006</v>
      </c>
      <c r="K2584" s="1">
        <f>0</f>
        <v>0</v>
      </c>
    </row>
    <row r="2585" spans="1:11" x14ac:dyDescent="0.35">
      <c r="A2585">
        <v>55291815</v>
      </c>
      <c r="B2585" t="s">
        <v>6988</v>
      </c>
      <c r="C2585">
        <v>28041</v>
      </c>
      <c r="D2585">
        <v>111</v>
      </c>
      <c r="E2585" t="s">
        <v>37</v>
      </c>
      <c r="F2585">
        <v>35000000</v>
      </c>
      <c r="G2585">
        <v>6</v>
      </c>
      <c r="H2585">
        <f>Table13[[#This Row],[budget]]-Table13[[#This Row],[gross]]</f>
        <v>-20291815</v>
      </c>
      <c r="I2585">
        <v>0</v>
      </c>
      <c r="J2585">
        <f>0.00001*Table13[[#This Row],[budget]]</f>
        <v>350.00000000000006</v>
      </c>
      <c r="K2585" s="1">
        <f>0</f>
        <v>0</v>
      </c>
    </row>
    <row r="2586" spans="1:11" hidden="1" x14ac:dyDescent="0.35">
      <c r="A2586">
        <v>4857376</v>
      </c>
      <c r="B2586" t="s">
        <v>12484</v>
      </c>
      <c r="C2586">
        <v>63084</v>
      </c>
      <c r="D2586">
        <v>123</v>
      </c>
      <c r="E2586" t="s">
        <v>1417</v>
      </c>
      <c r="F2586">
        <v>13000000</v>
      </c>
      <c r="G2586">
        <v>7.3</v>
      </c>
      <c r="H2586">
        <f>Table13[[#This Row],[budget]]-Table13[[#This Row],[gross]]</f>
        <v>8142624</v>
      </c>
      <c r="I2586">
        <v>0</v>
      </c>
      <c r="J2586">
        <f>0.00001*Table13[[#This Row],[budget]]</f>
        <v>130</v>
      </c>
      <c r="K2586" s="1">
        <f>0</f>
        <v>0</v>
      </c>
    </row>
    <row r="2587" spans="1:11" x14ac:dyDescent="0.35">
      <c r="A2587">
        <v>13264986</v>
      </c>
      <c r="B2587" t="s">
        <v>7242</v>
      </c>
      <c r="C2587">
        <v>12077</v>
      </c>
      <c r="D2587">
        <v>162</v>
      </c>
      <c r="E2587" t="s">
        <v>37</v>
      </c>
      <c r="F2587">
        <v>35000000</v>
      </c>
      <c r="G2587">
        <v>6</v>
      </c>
      <c r="H2587">
        <f>Table13[[#This Row],[budget]]-Table13[[#This Row],[gross]]</f>
        <v>21735014</v>
      </c>
      <c r="I2587">
        <v>433</v>
      </c>
      <c r="J2587">
        <f>0.00001*Table13[[#This Row],[budget]]</f>
        <v>350.00000000000006</v>
      </c>
      <c r="K2587" s="1">
        <f>0</f>
        <v>0</v>
      </c>
    </row>
    <row r="2588" spans="1:11" x14ac:dyDescent="0.35">
      <c r="A2588">
        <v>7948159</v>
      </c>
      <c r="B2588" t="s">
        <v>7275</v>
      </c>
      <c r="C2588">
        <v>48999</v>
      </c>
      <c r="D2588">
        <v>280</v>
      </c>
      <c r="E2588" t="s">
        <v>37</v>
      </c>
      <c r="F2588">
        <v>35000000</v>
      </c>
      <c r="G2588">
        <v>6</v>
      </c>
      <c r="H2588">
        <f>Table13[[#This Row],[budget]]-Table13[[#This Row],[gross]]</f>
        <v>27051841</v>
      </c>
      <c r="I2588">
        <v>0</v>
      </c>
      <c r="J2588">
        <f>0.00001*Table13[[#This Row],[budget]]</f>
        <v>350.00000000000006</v>
      </c>
      <c r="K2588" s="1">
        <f>0</f>
        <v>0</v>
      </c>
    </row>
    <row r="2589" spans="1:11" hidden="1" x14ac:dyDescent="0.35">
      <c r="A2589">
        <v>3058380</v>
      </c>
      <c r="B2589" t="s">
        <v>12498</v>
      </c>
      <c r="C2589">
        <v>4767</v>
      </c>
      <c r="D2589">
        <v>69</v>
      </c>
      <c r="E2589" t="s">
        <v>1417</v>
      </c>
      <c r="F2589">
        <v>100000000</v>
      </c>
      <c r="G2589">
        <v>7.3</v>
      </c>
      <c r="H2589">
        <f>Table13[[#This Row],[budget]]-Table13[[#This Row],[gross]]</f>
        <v>96941620</v>
      </c>
      <c r="I2589">
        <v>186</v>
      </c>
      <c r="J2589">
        <f>0.00001*Table13[[#This Row],[budget]]</f>
        <v>1000.0000000000001</v>
      </c>
      <c r="K2589" s="1">
        <f>0</f>
        <v>0</v>
      </c>
    </row>
    <row r="2590" spans="1:11" x14ac:dyDescent="0.35">
      <c r="A2590">
        <v>8406264</v>
      </c>
      <c r="B2590" t="s">
        <v>7433</v>
      </c>
      <c r="C2590">
        <v>24826</v>
      </c>
      <c r="D2590">
        <v>175</v>
      </c>
      <c r="E2590" t="s">
        <v>37</v>
      </c>
      <c r="F2590">
        <v>38000000</v>
      </c>
      <c r="G2590">
        <v>6</v>
      </c>
      <c r="H2590">
        <f>Table13[[#This Row],[budget]]-Table13[[#This Row],[gross]]</f>
        <v>29593736</v>
      </c>
      <c r="I2590">
        <v>783</v>
      </c>
      <c r="J2590">
        <f>0.00001*Table13[[#This Row],[budget]]</f>
        <v>380.00000000000006</v>
      </c>
      <c r="K2590" s="1">
        <f>0</f>
        <v>0</v>
      </c>
    </row>
    <row r="2591" spans="1:11" x14ac:dyDescent="0.35">
      <c r="A2591">
        <v>10955425</v>
      </c>
      <c r="B2591" t="s">
        <v>7443</v>
      </c>
      <c r="C2591">
        <v>62770</v>
      </c>
      <c r="D2591">
        <v>396</v>
      </c>
      <c r="E2591" t="s">
        <v>37</v>
      </c>
      <c r="F2591">
        <v>30000000</v>
      </c>
      <c r="G2591">
        <v>6</v>
      </c>
      <c r="H2591">
        <f>Table13[[#This Row],[budget]]-Table13[[#This Row],[gross]]</f>
        <v>19044575</v>
      </c>
      <c r="I2591">
        <v>0</v>
      </c>
      <c r="J2591">
        <f>0.00001*Table13[[#This Row],[budget]]</f>
        <v>300</v>
      </c>
      <c r="K2591" s="1">
        <f>0</f>
        <v>0</v>
      </c>
    </row>
    <row r="2592" spans="1:11" x14ac:dyDescent="0.35">
      <c r="A2592">
        <v>60269340</v>
      </c>
      <c r="B2592" t="s">
        <v>7787</v>
      </c>
      <c r="C2592">
        <v>34079</v>
      </c>
      <c r="D2592">
        <v>97</v>
      </c>
      <c r="E2592" t="s">
        <v>37</v>
      </c>
      <c r="F2592">
        <v>30000000</v>
      </c>
      <c r="G2592">
        <v>6</v>
      </c>
      <c r="H2592">
        <f>Table13[[#This Row],[budget]]-Table13[[#This Row],[gross]]</f>
        <v>-30269340</v>
      </c>
      <c r="I2592">
        <v>0</v>
      </c>
      <c r="J2592">
        <f>0.00001*Table13[[#This Row],[budget]]</f>
        <v>300</v>
      </c>
      <c r="K2592" s="1">
        <f>0</f>
        <v>0</v>
      </c>
    </row>
    <row r="2593" spans="1:11" x14ac:dyDescent="0.35">
      <c r="A2593">
        <v>69586544</v>
      </c>
      <c r="B2593" t="s">
        <v>8521</v>
      </c>
      <c r="C2593">
        <v>15352</v>
      </c>
      <c r="D2593">
        <v>199</v>
      </c>
      <c r="E2593" t="s">
        <v>37</v>
      </c>
      <c r="F2593">
        <v>27000000</v>
      </c>
      <c r="G2593">
        <v>6</v>
      </c>
      <c r="H2593">
        <f>Table13[[#This Row],[budget]]-Table13[[#This Row],[gross]]</f>
        <v>-42586544</v>
      </c>
      <c r="I2593">
        <v>0</v>
      </c>
      <c r="J2593">
        <f>0.00001*Table13[[#This Row],[budget]]</f>
        <v>270</v>
      </c>
      <c r="K2593" s="1">
        <f>0</f>
        <v>0</v>
      </c>
    </row>
    <row r="2594" spans="1:11" x14ac:dyDescent="0.35">
      <c r="A2594">
        <v>10297897</v>
      </c>
      <c r="B2594" t="s">
        <v>8573</v>
      </c>
      <c r="C2594">
        <v>8309</v>
      </c>
      <c r="D2594">
        <v>39</v>
      </c>
      <c r="E2594" t="s">
        <v>37</v>
      </c>
      <c r="F2594">
        <v>27000000</v>
      </c>
      <c r="G2594">
        <v>6</v>
      </c>
      <c r="H2594">
        <f>Table13[[#This Row],[budget]]-Table13[[#This Row],[gross]]</f>
        <v>16702103</v>
      </c>
      <c r="I2594">
        <v>315</v>
      </c>
      <c r="J2594">
        <f>0.00001*Table13[[#This Row],[budget]]</f>
        <v>270</v>
      </c>
      <c r="K2594" s="1">
        <f>0</f>
        <v>0</v>
      </c>
    </row>
    <row r="2595" spans="1:11" x14ac:dyDescent="0.35">
      <c r="A2595">
        <v>91457688</v>
      </c>
      <c r="B2595" t="s">
        <v>8638</v>
      </c>
      <c r="C2595">
        <v>107801</v>
      </c>
      <c r="D2595">
        <v>109</v>
      </c>
      <c r="E2595" t="s">
        <v>37</v>
      </c>
      <c r="F2595">
        <v>26000000</v>
      </c>
      <c r="G2595">
        <v>6</v>
      </c>
      <c r="H2595">
        <f>Table13[[#This Row],[budget]]-Table13[[#This Row],[gross]]</f>
        <v>-65457688</v>
      </c>
      <c r="I2595">
        <v>0</v>
      </c>
      <c r="J2595">
        <f>0.00001*Table13[[#This Row],[budget]]</f>
        <v>260</v>
      </c>
      <c r="K2595" s="1">
        <f>0</f>
        <v>0</v>
      </c>
    </row>
    <row r="2596" spans="1:11" x14ac:dyDescent="0.35">
      <c r="A2596">
        <v>16252765</v>
      </c>
      <c r="B2596" t="s">
        <v>8714</v>
      </c>
      <c r="C2596">
        <v>44913</v>
      </c>
      <c r="D2596">
        <v>181</v>
      </c>
      <c r="E2596" t="s">
        <v>37</v>
      </c>
      <c r="F2596">
        <v>42000000</v>
      </c>
      <c r="G2596">
        <v>6</v>
      </c>
      <c r="H2596">
        <f>Table13[[#This Row],[budget]]-Table13[[#This Row],[gross]]</f>
        <v>25747235</v>
      </c>
      <c r="I2596">
        <v>3000</v>
      </c>
      <c r="J2596">
        <f>0.00001*Table13[[#This Row],[budget]]</f>
        <v>420.00000000000006</v>
      </c>
      <c r="K2596" s="1">
        <f>0</f>
        <v>0</v>
      </c>
    </row>
    <row r="2597" spans="1:11" x14ac:dyDescent="0.35">
      <c r="A2597">
        <v>80920948</v>
      </c>
      <c r="B2597" t="s">
        <v>8814</v>
      </c>
      <c r="C2597">
        <v>23943</v>
      </c>
      <c r="D2597">
        <v>118</v>
      </c>
      <c r="E2597" t="s">
        <v>37</v>
      </c>
      <c r="F2597">
        <v>30000000</v>
      </c>
      <c r="G2597">
        <v>6</v>
      </c>
      <c r="H2597">
        <f>Table13[[#This Row],[budget]]-Table13[[#This Row],[gross]]</f>
        <v>-50920948</v>
      </c>
      <c r="I2597">
        <v>425</v>
      </c>
      <c r="J2597">
        <f>0.00001*Table13[[#This Row],[budget]]</f>
        <v>300</v>
      </c>
      <c r="K2597" s="1">
        <f>0</f>
        <v>0</v>
      </c>
    </row>
    <row r="2598" spans="1:11" x14ac:dyDescent="0.35">
      <c r="A2598">
        <v>78656813</v>
      </c>
      <c r="B2598" t="s">
        <v>8825</v>
      </c>
      <c r="C2598">
        <v>42765</v>
      </c>
      <c r="D2598">
        <v>93</v>
      </c>
      <c r="E2598" t="s">
        <v>37</v>
      </c>
      <c r="F2598">
        <v>25000000</v>
      </c>
      <c r="G2598">
        <v>6</v>
      </c>
      <c r="H2598">
        <f>Table13[[#This Row],[budget]]-Table13[[#This Row],[gross]]</f>
        <v>-53656813</v>
      </c>
      <c r="I2598">
        <v>0</v>
      </c>
      <c r="J2598">
        <f>0.00001*Table13[[#This Row],[budget]]</f>
        <v>250.00000000000003</v>
      </c>
      <c r="K2598" s="1">
        <f>0</f>
        <v>0</v>
      </c>
    </row>
    <row r="2599" spans="1:11" x14ac:dyDescent="0.35">
      <c r="A2599">
        <v>33631221</v>
      </c>
      <c r="B2599" t="s">
        <v>9073</v>
      </c>
      <c r="C2599">
        <v>48559</v>
      </c>
      <c r="D2599">
        <v>145</v>
      </c>
      <c r="E2599" t="s">
        <v>37</v>
      </c>
      <c r="F2599">
        <v>25000000</v>
      </c>
      <c r="G2599">
        <v>6</v>
      </c>
      <c r="H2599">
        <f>Table13[[#This Row],[budget]]-Table13[[#This Row],[gross]]</f>
        <v>-8631221</v>
      </c>
      <c r="I2599">
        <v>0</v>
      </c>
      <c r="J2599">
        <f>0.00001*Table13[[#This Row],[budget]]</f>
        <v>250.00000000000003</v>
      </c>
      <c r="K2599" s="1">
        <f>0</f>
        <v>0</v>
      </c>
    </row>
    <row r="2600" spans="1:11" hidden="1" x14ac:dyDescent="0.35">
      <c r="A2600">
        <v>301305</v>
      </c>
      <c r="B2600" t="s">
        <v>12541</v>
      </c>
      <c r="C2600">
        <v>31414</v>
      </c>
      <c r="D2600">
        <v>180</v>
      </c>
      <c r="E2600" t="s">
        <v>12545</v>
      </c>
      <c r="F2600">
        <v>13000000</v>
      </c>
      <c r="G2600">
        <v>4.3</v>
      </c>
      <c r="H2600">
        <f>Table13[[#This Row],[budget]]-Table13[[#This Row],[gross]]</f>
        <v>12698695</v>
      </c>
      <c r="I2600">
        <v>0</v>
      </c>
      <c r="J2600">
        <f>0.00001*Table13[[#This Row],[budget]]</f>
        <v>130</v>
      </c>
      <c r="K2600" s="1">
        <f>0</f>
        <v>0</v>
      </c>
    </row>
    <row r="2601" spans="1:11" x14ac:dyDescent="0.35">
      <c r="A2601">
        <v>7434726</v>
      </c>
      <c r="B2601" t="s">
        <v>9554</v>
      </c>
      <c r="C2601">
        <v>14473</v>
      </c>
      <c r="D2601">
        <v>81</v>
      </c>
      <c r="E2601" t="s">
        <v>37</v>
      </c>
      <c r="F2601">
        <v>23000000</v>
      </c>
      <c r="G2601">
        <v>6</v>
      </c>
      <c r="H2601">
        <f>Table13[[#This Row],[budget]]-Table13[[#This Row],[gross]]</f>
        <v>15565274</v>
      </c>
      <c r="I2601">
        <v>0</v>
      </c>
      <c r="J2601">
        <f>0.00001*Table13[[#This Row],[budget]]</f>
        <v>230.00000000000003</v>
      </c>
      <c r="K2601" s="1">
        <f>0</f>
        <v>0</v>
      </c>
    </row>
    <row r="2602" spans="1:11" x14ac:dyDescent="0.35">
      <c r="A2602">
        <v>5773519</v>
      </c>
      <c r="B2602" t="s">
        <v>5749</v>
      </c>
      <c r="C2602">
        <v>28621</v>
      </c>
      <c r="D2602">
        <v>91</v>
      </c>
      <c r="E2602" t="s">
        <v>37</v>
      </c>
      <c r="F2602">
        <v>40000000</v>
      </c>
      <c r="G2602">
        <v>6</v>
      </c>
      <c r="H2602">
        <f>Table13[[#This Row],[budget]]-Table13[[#This Row],[gross]]</f>
        <v>34226481</v>
      </c>
      <c r="I2602">
        <v>11000</v>
      </c>
      <c r="J2602">
        <f>0.00001*Table13[[#This Row],[budget]]</f>
        <v>400.00000000000006</v>
      </c>
      <c r="K2602" s="1">
        <f>0</f>
        <v>0</v>
      </c>
    </row>
    <row r="2603" spans="1:11" x14ac:dyDescent="0.35">
      <c r="A2603">
        <v>13987482</v>
      </c>
      <c r="B2603" t="s">
        <v>10326</v>
      </c>
      <c r="C2603">
        <v>58957</v>
      </c>
      <c r="D2603">
        <v>91</v>
      </c>
      <c r="E2603" t="s">
        <v>37</v>
      </c>
      <c r="F2603">
        <v>20000000</v>
      </c>
      <c r="G2603">
        <v>6</v>
      </c>
      <c r="H2603">
        <f>Table13[[#This Row],[budget]]-Table13[[#This Row],[gross]]</f>
        <v>6012518</v>
      </c>
      <c r="I2603">
        <v>0</v>
      </c>
      <c r="J2603">
        <f>0.00001*Table13[[#This Row],[budget]]</f>
        <v>200.00000000000003</v>
      </c>
      <c r="K2603" s="1">
        <f>0</f>
        <v>0</v>
      </c>
    </row>
    <row r="2604" spans="1:11" x14ac:dyDescent="0.35">
      <c r="A2604">
        <v>10555348</v>
      </c>
      <c r="B2604" t="s">
        <v>10407</v>
      </c>
      <c r="C2604">
        <v>17349</v>
      </c>
      <c r="D2604">
        <v>42</v>
      </c>
      <c r="E2604" t="s">
        <v>37</v>
      </c>
      <c r="F2604">
        <v>20000000</v>
      </c>
      <c r="G2604">
        <v>6</v>
      </c>
      <c r="H2604">
        <f>Table13[[#This Row],[budget]]-Table13[[#This Row],[gross]]</f>
        <v>9444652</v>
      </c>
      <c r="I2604">
        <v>855</v>
      </c>
      <c r="J2604">
        <f>0.00001*Table13[[#This Row],[budget]]</f>
        <v>200.00000000000003</v>
      </c>
      <c r="K2604" s="1">
        <f>0</f>
        <v>0</v>
      </c>
    </row>
    <row r="2605" spans="1:11" x14ac:dyDescent="0.35">
      <c r="A2605">
        <v>64255243</v>
      </c>
      <c r="B2605" t="s">
        <v>10725</v>
      </c>
      <c r="C2605">
        <v>80903</v>
      </c>
      <c r="D2605">
        <v>518</v>
      </c>
      <c r="E2605" t="s">
        <v>37</v>
      </c>
      <c r="F2605">
        <v>19000000</v>
      </c>
      <c r="G2605">
        <v>6</v>
      </c>
      <c r="H2605">
        <f>Table13[[#This Row],[budget]]-Table13[[#This Row],[gross]]</f>
        <v>-45255243</v>
      </c>
      <c r="I2605">
        <v>0</v>
      </c>
      <c r="J2605">
        <f>0.00001*Table13[[#This Row],[budget]]</f>
        <v>190.00000000000003</v>
      </c>
      <c r="K2605" s="1">
        <f>0</f>
        <v>0</v>
      </c>
    </row>
    <row r="2606" spans="1:11" x14ac:dyDescent="0.35">
      <c r="A2606">
        <v>325491</v>
      </c>
      <c r="B2606" t="s">
        <v>11089</v>
      </c>
      <c r="C2606">
        <v>4387</v>
      </c>
      <c r="D2606">
        <v>67</v>
      </c>
      <c r="E2606" t="s">
        <v>37</v>
      </c>
      <c r="F2606">
        <v>17500000</v>
      </c>
      <c r="G2606">
        <v>6</v>
      </c>
      <c r="H2606">
        <f>Table13[[#This Row],[budget]]-Table13[[#This Row],[gross]]</f>
        <v>17174509</v>
      </c>
      <c r="I2606">
        <v>204</v>
      </c>
      <c r="J2606">
        <f>0.00001*Table13[[#This Row],[budget]]</f>
        <v>175.00000000000003</v>
      </c>
      <c r="K2606" s="1">
        <f>0</f>
        <v>0</v>
      </c>
    </row>
    <row r="2607" spans="1:11" x14ac:dyDescent="0.35">
      <c r="A2607">
        <v>4734235</v>
      </c>
      <c r="B2607" t="s">
        <v>11426</v>
      </c>
      <c r="C2607">
        <v>8217</v>
      </c>
      <c r="D2607">
        <v>123</v>
      </c>
      <c r="E2607" t="s">
        <v>37</v>
      </c>
      <c r="F2607">
        <v>15000000</v>
      </c>
      <c r="G2607">
        <v>6</v>
      </c>
      <c r="H2607">
        <f>Table13[[#This Row],[budget]]-Table13[[#This Row],[gross]]</f>
        <v>10265765</v>
      </c>
      <c r="I2607">
        <v>573</v>
      </c>
      <c r="J2607">
        <f>0.00001*Table13[[#This Row],[budget]]</f>
        <v>150</v>
      </c>
      <c r="K2607" s="1">
        <f>0</f>
        <v>0</v>
      </c>
    </row>
    <row r="2608" spans="1:11" x14ac:dyDescent="0.35">
      <c r="A2608">
        <v>111936400</v>
      </c>
      <c r="B2608" t="s">
        <v>11540</v>
      </c>
      <c r="C2608">
        <v>87538</v>
      </c>
      <c r="D2608">
        <v>79</v>
      </c>
      <c r="E2608" t="s">
        <v>37</v>
      </c>
      <c r="F2608">
        <v>15000000</v>
      </c>
      <c r="G2608">
        <v>6</v>
      </c>
      <c r="H2608">
        <f>Table13[[#This Row],[budget]]-Table13[[#This Row],[gross]]</f>
        <v>-96936400</v>
      </c>
      <c r="I2608">
        <v>0</v>
      </c>
      <c r="J2608">
        <f>0.00001*Table13[[#This Row],[budget]]</f>
        <v>150</v>
      </c>
      <c r="K2608" s="1">
        <f>0</f>
        <v>0</v>
      </c>
    </row>
    <row r="2609" spans="1:11" x14ac:dyDescent="0.35">
      <c r="A2609">
        <v>29106737</v>
      </c>
      <c r="B2609" t="s">
        <v>11700</v>
      </c>
      <c r="C2609">
        <v>15582</v>
      </c>
      <c r="D2609">
        <v>132</v>
      </c>
      <c r="E2609" t="s">
        <v>37</v>
      </c>
      <c r="F2609">
        <v>15000000</v>
      </c>
      <c r="G2609">
        <v>6</v>
      </c>
      <c r="H2609">
        <f>Table13[[#This Row],[budget]]-Table13[[#This Row],[gross]]</f>
        <v>-14106737</v>
      </c>
      <c r="I2609">
        <v>849</v>
      </c>
      <c r="J2609">
        <f>0.00001*Table13[[#This Row],[budget]]</f>
        <v>150</v>
      </c>
      <c r="K2609" s="1">
        <f>0</f>
        <v>0</v>
      </c>
    </row>
    <row r="2610" spans="1:11" x14ac:dyDescent="0.35">
      <c r="A2610">
        <v>15100000</v>
      </c>
      <c r="B2610" t="s">
        <v>11819</v>
      </c>
      <c r="C2610">
        <v>22797</v>
      </c>
      <c r="D2610">
        <v>96</v>
      </c>
      <c r="E2610" t="s">
        <v>37</v>
      </c>
      <c r="F2610">
        <v>15000000</v>
      </c>
      <c r="G2610">
        <v>6</v>
      </c>
      <c r="H2610">
        <f>Table13[[#This Row],[budget]]-Table13[[#This Row],[gross]]</f>
        <v>-100000</v>
      </c>
      <c r="I2610">
        <v>0</v>
      </c>
      <c r="J2610">
        <f>0.00001*Table13[[#This Row],[budget]]</f>
        <v>150</v>
      </c>
      <c r="K2610" s="1">
        <f>0</f>
        <v>0</v>
      </c>
    </row>
    <row r="2611" spans="1:11" x14ac:dyDescent="0.35">
      <c r="A2611">
        <v>15062898</v>
      </c>
      <c r="B2611" t="s">
        <v>12175</v>
      </c>
      <c r="C2611">
        <v>11729</v>
      </c>
      <c r="D2611">
        <v>106</v>
      </c>
      <c r="E2611" t="s">
        <v>37</v>
      </c>
      <c r="F2611">
        <v>14000000</v>
      </c>
      <c r="G2611">
        <v>6</v>
      </c>
      <c r="H2611">
        <f>Table13[[#This Row],[budget]]-Table13[[#This Row],[gross]]</f>
        <v>-1062898</v>
      </c>
      <c r="I2611">
        <v>645</v>
      </c>
      <c r="J2611">
        <f>0.00001*Table13[[#This Row],[budget]]</f>
        <v>140</v>
      </c>
      <c r="K2611" s="1">
        <f>0</f>
        <v>0</v>
      </c>
    </row>
    <row r="2612" spans="1:11" x14ac:dyDescent="0.35">
      <c r="A2612">
        <v>5871603</v>
      </c>
      <c r="B2612" t="s">
        <v>12461</v>
      </c>
      <c r="C2612">
        <v>3116</v>
      </c>
      <c r="D2612">
        <v>39</v>
      </c>
      <c r="E2612" t="s">
        <v>37</v>
      </c>
      <c r="F2612">
        <v>13000000</v>
      </c>
      <c r="G2612">
        <v>6</v>
      </c>
      <c r="H2612">
        <f>Table13[[#This Row],[budget]]-Table13[[#This Row],[gross]]</f>
        <v>7128397</v>
      </c>
      <c r="I2612">
        <v>251</v>
      </c>
      <c r="J2612">
        <f>0.00001*Table13[[#This Row],[budget]]</f>
        <v>130</v>
      </c>
      <c r="K2612" s="1">
        <f>0</f>
        <v>0</v>
      </c>
    </row>
    <row r="2613" spans="1:11" x14ac:dyDescent="0.35">
      <c r="A2613">
        <v>31691811</v>
      </c>
      <c r="B2613" t="s">
        <v>12739</v>
      </c>
      <c r="C2613">
        <v>57446</v>
      </c>
      <c r="D2613">
        <v>369</v>
      </c>
      <c r="E2613" t="s">
        <v>37</v>
      </c>
      <c r="F2613">
        <v>12000000</v>
      </c>
      <c r="G2613">
        <v>6</v>
      </c>
      <c r="H2613">
        <f>Table13[[#This Row],[budget]]-Table13[[#This Row],[gross]]</f>
        <v>-19691811</v>
      </c>
      <c r="I2613">
        <v>0</v>
      </c>
      <c r="J2613">
        <f>0.00001*Table13[[#This Row],[budget]]</f>
        <v>120.00000000000001</v>
      </c>
      <c r="K2613" s="1">
        <f>0</f>
        <v>0</v>
      </c>
    </row>
    <row r="2614" spans="1:11" x14ac:dyDescent="0.35">
      <c r="A2614">
        <v>22406362</v>
      </c>
      <c r="B2614" t="s">
        <v>1993</v>
      </c>
      <c r="C2614">
        <v>16832</v>
      </c>
      <c r="D2614">
        <v>267</v>
      </c>
      <c r="E2614" t="s">
        <v>37</v>
      </c>
      <c r="F2614">
        <v>107000000</v>
      </c>
      <c r="G2614">
        <v>6</v>
      </c>
      <c r="H2614">
        <f>Table13[[#This Row],[budget]]-Table13[[#This Row],[gross]]</f>
        <v>84593638</v>
      </c>
      <c r="I2614">
        <v>701</v>
      </c>
      <c r="J2614">
        <f>0.00001*Table13[[#This Row],[budget]]</f>
        <v>1070</v>
      </c>
      <c r="K2614" s="1">
        <f>0</f>
        <v>0</v>
      </c>
    </row>
    <row r="2615" spans="1:11" x14ac:dyDescent="0.35">
      <c r="A2615">
        <v>141853</v>
      </c>
      <c r="B2615" t="s">
        <v>12962</v>
      </c>
      <c r="C2615">
        <v>1427</v>
      </c>
      <c r="D2615">
        <v>12</v>
      </c>
      <c r="E2615" t="s">
        <v>37</v>
      </c>
      <c r="F2615">
        <v>12000000</v>
      </c>
      <c r="G2615">
        <v>6</v>
      </c>
      <c r="H2615">
        <f>Table13[[#This Row],[budget]]-Table13[[#This Row],[gross]]</f>
        <v>11858147</v>
      </c>
      <c r="I2615">
        <v>88</v>
      </c>
      <c r="J2615">
        <f>0.00001*Table13[[#This Row],[budget]]</f>
        <v>120.00000000000001</v>
      </c>
      <c r="K2615" s="1">
        <f>0</f>
        <v>0</v>
      </c>
    </row>
    <row r="2616" spans="1:11" x14ac:dyDescent="0.35">
      <c r="A2616">
        <v>35537564</v>
      </c>
      <c r="B2616" t="s">
        <v>13015</v>
      </c>
      <c r="C2616">
        <v>49671</v>
      </c>
      <c r="D2616">
        <v>166</v>
      </c>
      <c r="E2616" t="s">
        <v>37</v>
      </c>
      <c r="F2616">
        <v>11500000</v>
      </c>
      <c r="G2616">
        <v>6</v>
      </c>
      <c r="H2616">
        <f>Table13[[#This Row],[budget]]-Table13[[#This Row],[gross]]</f>
        <v>-24037564</v>
      </c>
      <c r="I2616">
        <v>11000</v>
      </c>
      <c r="J2616">
        <f>0.00001*Table13[[#This Row],[budget]]</f>
        <v>115.00000000000001</v>
      </c>
      <c r="K2616" s="1">
        <f>0</f>
        <v>0</v>
      </c>
    </row>
    <row r="2617" spans="1:11" x14ac:dyDescent="0.35">
      <c r="A2617">
        <v>27669413</v>
      </c>
      <c r="B2617" t="s">
        <v>13062</v>
      </c>
      <c r="C2617">
        <v>76207</v>
      </c>
      <c r="D2617">
        <v>194</v>
      </c>
      <c r="E2617" t="s">
        <v>37</v>
      </c>
      <c r="F2617">
        <v>11000000</v>
      </c>
      <c r="G2617">
        <v>6</v>
      </c>
      <c r="H2617">
        <f>Table13[[#This Row],[budget]]-Table13[[#This Row],[gross]]</f>
        <v>-16669413</v>
      </c>
      <c r="I2617">
        <v>0</v>
      </c>
      <c r="J2617">
        <f>0.00001*Table13[[#This Row],[budget]]</f>
        <v>110.00000000000001</v>
      </c>
      <c r="K2617" s="1">
        <f>0</f>
        <v>0</v>
      </c>
    </row>
    <row r="2618" spans="1:11" x14ac:dyDescent="0.35">
      <c r="A2618">
        <v>21370057</v>
      </c>
      <c r="B2618" t="s">
        <v>13077</v>
      </c>
      <c r="C2618">
        <v>9903</v>
      </c>
      <c r="D2618">
        <v>80</v>
      </c>
      <c r="E2618" t="s">
        <v>37</v>
      </c>
      <c r="F2618">
        <v>12000000</v>
      </c>
      <c r="G2618">
        <v>6</v>
      </c>
      <c r="H2618">
        <f>Table13[[#This Row],[budget]]-Table13[[#This Row],[gross]]</f>
        <v>-9370057</v>
      </c>
      <c r="I2618">
        <v>541</v>
      </c>
      <c r="J2618">
        <f>0.00001*Table13[[#This Row],[budget]]</f>
        <v>120.00000000000001</v>
      </c>
      <c r="K2618" s="1">
        <f>0</f>
        <v>0</v>
      </c>
    </row>
    <row r="2619" spans="1:11" hidden="1" x14ac:dyDescent="0.35">
      <c r="A2619">
        <v>1110186</v>
      </c>
      <c r="B2619" t="s">
        <v>12633</v>
      </c>
      <c r="C2619">
        <v>31943</v>
      </c>
      <c r="D2619">
        <v>224</v>
      </c>
      <c r="E2619" t="s">
        <v>11553</v>
      </c>
      <c r="F2619">
        <v>12800000</v>
      </c>
      <c r="G2619">
        <v>8.1</v>
      </c>
      <c r="H2619">
        <f>Table13[[#This Row],[budget]]-Table13[[#This Row],[gross]]</f>
        <v>11689814</v>
      </c>
      <c r="I2619">
        <v>0</v>
      </c>
      <c r="J2619">
        <f>0.00001*Table13[[#This Row],[budget]]</f>
        <v>128</v>
      </c>
      <c r="K2619" s="1">
        <f>0</f>
        <v>0</v>
      </c>
    </row>
    <row r="2620" spans="1:11" x14ac:dyDescent="0.35">
      <c r="A2620">
        <v>35794166</v>
      </c>
      <c r="B2620" t="s">
        <v>13297</v>
      </c>
      <c r="C2620">
        <v>35654</v>
      </c>
      <c r="D2620">
        <v>155</v>
      </c>
      <c r="E2620" t="s">
        <v>37</v>
      </c>
      <c r="F2620">
        <v>10000000</v>
      </c>
      <c r="G2620">
        <v>6</v>
      </c>
      <c r="H2620">
        <f>Table13[[#This Row],[budget]]-Table13[[#This Row],[gross]]</f>
        <v>-25794166</v>
      </c>
      <c r="I2620">
        <v>20000</v>
      </c>
      <c r="J2620">
        <f>0.00001*Table13[[#This Row],[budget]]</f>
        <v>100.00000000000001</v>
      </c>
      <c r="K2620" s="1">
        <f>0</f>
        <v>0</v>
      </c>
    </row>
    <row r="2621" spans="1:11" x14ac:dyDescent="0.35">
      <c r="A2621">
        <v>15156200</v>
      </c>
      <c r="B2621" t="s">
        <v>13427</v>
      </c>
      <c r="C2621">
        <v>15358</v>
      </c>
      <c r="D2621">
        <v>131</v>
      </c>
      <c r="E2621" t="s">
        <v>37</v>
      </c>
      <c r="F2621">
        <v>30000000</v>
      </c>
      <c r="G2621">
        <v>6</v>
      </c>
      <c r="H2621">
        <f>Table13[[#This Row],[budget]]-Table13[[#This Row],[gross]]</f>
        <v>14843800</v>
      </c>
      <c r="I2621">
        <v>328</v>
      </c>
      <c r="J2621">
        <f>0.00001*Table13[[#This Row],[budget]]</f>
        <v>300</v>
      </c>
      <c r="K2621" s="1">
        <f>0</f>
        <v>0</v>
      </c>
    </row>
    <row r="2622" spans="1:11" x14ac:dyDescent="0.35">
      <c r="A2622">
        <v>67631157</v>
      </c>
      <c r="B2622" t="s">
        <v>1752</v>
      </c>
      <c r="C2622">
        <v>176606</v>
      </c>
      <c r="D2622">
        <v>374</v>
      </c>
      <c r="E2622" t="s">
        <v>37</v>
      </c>
      <c r="F2622">
        <v>100000000</v>
      </c>
      <c r="G2622">
        <v>6</v>
      </c>
      <c r="H2622">
        <f>Table13[[#This Row],[budget]]-Table13[[#This Row],[gross]]</f>
        <v>32368843</v>
      </c>
      <c r="I2622">
        <v>25000</v>
      </c>
      <c r="J2622">
        <f>0.00001*Table13[[#This Row],[budget]]</f>
        <v>1000.0000000000001</v>
      </c>
      <c r="K2622" s="1">
        <f>0</f>
        <v>0</v>
      </c>
    </row>
    <row r="2623" spans="1:11" x14ac:dyDescent="0.35">
      <c r="A2623">
        <v>2275557</v>
      </c>
      <c r="B2623" t="s">
        <v>14153</v>
      </c>
      <c r="C2623">
        <v>12561</v>
      </c>
      <c r="D2623">
        <v>102</v>
      </c>
      <c r="E2623" t="s">
        <v>37</v>
      </c>
      <c r="F2623">
        <v>8000000</v>
      </c>
      <c r="G2623">
        <v>6</v>
      </c>
      <c r="H2623">
        <f>Table13[[#This Row],[budget]]-Table13[[#This Row],[gross]]</f>
        <v>5724443</v>
      </c>
      <c r="I2623">
        <v>0</v>
      </c>
      <c r="J2623">
        <f>0.00001*Table13[[#This Row],[budget]]</f>
        <v>80</v>
      </c>
      <c r="K2623" s="1">
        <f>0</f>
        <v>0</v>
      </c>
    </row>
    <row r="2624" spans="1:11" hidden="1" x14ac:dyDescent="0.35">
      <c r="A2624">
        <v>71442</v>
      </c>
      <c r="B2624" t="s">
        <v>12653</v>
      </c>
      <c r="C2624">
        <v>12029</v>
      </c>
      <c r="D2624">
        <v>32</v>
      </c>
      <c r="E2624" t="s">
        <v>1417</v>
      </c>
      <c r="F2624">
        <v>9600000</v>
      </c>
      <c r="G2624">
        <v>7.9</v>
      </c>
      <c r="H2624">
        <f>Table13[[#This Row],[budget]]-Table13[[#This Row],[gross]]</f>
        <v>9528558</v>
      </c>
      <c r="I2624">
        <v>0</v>
      </c>
      <c r="J2624">
        <f>0.00001*Table13[[#This Row],[budget]]</f>
        <v>96.000000000000014</v>
      </c>
      <c r="K2624" s="1">
        <f>0</f>
        <v>0</v>
      </c>
    </row>
    <row r="2625" spans="1:11" x14ac:dyDescent="0.35">
      <c r="A2625">
        <v>108662</v>
      </c>
      <c r="B2625" t="s">
        <v>14221</v>
      </c>
      <c r="C2625">
        <v>26849</v>
      </c>
      <c r="D2625">
        <v>107</v>
      </c>
      <c r="E2625" t="s">
        <v>37</v>
      </c>
      <c r="F2625">
        <v>8000000</v>
      </c>
      <c r="G2625">
        <v>6</v>
      </c>
      <c r="H2625">
        <f>Table13[[#This Row],[budget]]-Table13[[#This Row],[gross]]</f>
        <v>7891338</v>
      </c>
      <c r="I2625">
        <v>3000</v>
      </c>
      <c r="J2625">
        <f>0.00001*Table13[[#This Row],[budget]]</f>
        <v>80</v>
      </c>
      <c r="K2625" s="1">
        <f>0</f>
        <v>0</v>
      </c>
    </row>
    <row r="2626" spans="1:11" x14ac:dyDescent="0.35">
      <c r="A2626">
        <v>5100000</v>
      </c>
      <c r="B2626" t="s">
        <v>14280</v>
      </c>
      <c r="C2626">
        <v>6595</v>
      </c>
      <c r="D2626">
        <v>61</v>
      </c>
      <c r="E2626" t="s">
        <v>37</v>
      </c>
      <c r="F2626">
        <v>7500000</v>
      </c>
      <c r="G2626">
        <v>6</v>
      </c>
      <c r="H2626">
        <f>Table13[[#This Row],[budget]]-Table13[[#This Row],[gross]]</f>
        <v>2400000</v>
      </c>
      <c r="I2626">
        <v>345</v>
      </c>
      <c r="J2626">
        <f>0.00001*Table13[[#This Row],[budget]]</f>
        <v>75</v>
      </c>
      <c r="K2626" s="1">
        <f>0</f>
        <v>0</v>
      </c>
    </row>
    <row r="2627" spans="1:11" x14ac:dyDescent="0.35">
      <c r="A2627">
        <v>4239767</v>
      </c>
      <c r="B2627" t="s">
        <v>14288</v>
      </c>
      <c r="C2627">
        <v>3709</v>
      </c>
      <c r="D2627">
        <v>83</v>
      </c>
      <c r="E2627" t="s">
        <v>37</v>
      </c>
      <c r="F2627">
        <v>7500000</v>
      </c>
      <c r="G2627">
        <v>6</v>
      </c>
      <c r="H2627">
        <f>Table13[[#This Row],[budget]]-Table13[[#This Row],[gross]]</f>
        <v>3260233</v>
      </c>
      <c r="I2627">
        <v>0</v>
      </c>
      <c r="J2627">
        <f>0.00001*Table13[[#This Row],[budget]]</f>
        <v>75</v>
      </c>
      <c r="K2627" s="1">
        <f>0</f>
        <v>0</v>
      </c>
    </row>
    <row r="2628" spans="1:11" x14ac:dyDescent="0.35">
      <c r="A2628">
        <v>12583510</v>
      </c>
      <c r="B2628" t="s">
        <v>14424</v>
      </c>
      <c r="C2628">
        <v>60709</v>
      </c>
      <c r="D2628">
        <v>922</v>
      </c>
      <c r="E2628" t="s">
        <v>37</v>
      </c>
      <c r="F2628">
        <v>7000000</v>
      </c>
      <c r="G2628">
        <v>6</v>
      </c>
      <c r="H2628">
        <f>Table13[[#This Row],[budget]]-Table13[[#This Row],[gross]]</f>
        <v>-5583510</v>
      </c>
      <c r="I2628">
        <v>0</v>
      </c>
      <c r="J2628">
        <f>0.00001*Table13[[#This Row],[budget]]</f>
        <v>70</v>
      </c>
      <c r="K2628" s="1">
        <f>0</f>
        <v>0</v>
      </c>
    </row>
    <row r="2629" spans="1:11" x14ac:dyDescent="0.35">
      <c r="A2629">
        <v>46451</v>
      </c>
      <c r="B2629" t="s">
        <v>14549</v>
      </c>
      <c r="C2629">
        <v>7663</v>
      </c>
      <c r="D2629">
        <v>38</v>
      </c>
      <c r="E2629" t="s">
        <v>37</v>
      </c>
      <c r="F2629">
        <v>7000000</v>
      </c>
      <c r="G2629">
        <v>6</v>
      </c>
      <c r="H2629">
        <f>Table13[[#This Row],[budget]]-Table13[[#This Row],[gross]]</f>
        <v>6953549</v>
      </c>
      <c r="I2629">
        <v>694</v>
      </c>
      <c r="J2629">
        <f>0.00001*Table13[[#This Row],[budget]]</f>
        <v>70</v>
      </c>
      <c r="K2629" s="1">
        <f>0</f>
        <v>0</v>
      </c>
    </row>
    <row r="2630" spans="1:11" x14ac:dyDescent="0.35">
      <c r="B2630" t="s">
        <v>2095</v>
      </c>
      <c r="C2630">
        <v>67</v>
      </c>
      <c r="D2630">
        <v>1</v>
      </c>
      <c r="E2630" t="s">
        <v>37</v>
      </c>
      <c r="F2630">
        <v>100000000</v>
      </c>
      <c r="G2630">
        <v>6</v>
      </c>
      <c r="H2630">
        <f>Table13[[#This Row],[budget]]-Table13[[#This Row],[gross]]</f>
        <v>100000000</v>
      </c>
      <c r="I2630">
        <v>0</v>
      </c>
      <c r="J2630">
        <f>0.00001*Table13[[#This Row],[budget]]</f>
        <v>1000.0000000000001</v>
      </c>
      <c r="K2630" s="1">
        <f>0</f>
        <v>0</v>
      </c>
    </row>
    <row r="2631" spans="1:11" x14ac:dyDescent="0.35">
      <c r="A2631">
        <v>143653</v>
      </c>
      <c r="B2631" t="s">
        <v>15751</v>
      </c>
      <c r="C2631">
        <v>1177</v>
      </c>
      <c r="D2631">
        <v>10</v>
      </c>
      <c r="E2631" t="s">
        <v>37</v>
      </c>
      <c r="F2631">
        <v>4000000</v>
      </c>
      <c r="G2631">
        <v>6</v>
      </c>
      <c r="H2631">
        <f>Table13[[#This Row],[budget]]-Table13[[#This Row],[gross]]</f>
        <v>3856347</v>
      </c>
      <c r="I2631">
        <v>0</v>
      </c>
      <c r="J2631">
        <f>0.00001*Table13[[#This Row],[budget]]</f>
        <v>40</v>
      </c>
      <c r="K2631" s="1">
        <f>0</f>
        <v>0</v>
      </c>
    </row>
    <row r="2632" spans="1:11" x14ac:dyDescent="0.35">
      <c r="A2632">
        <v>14000000</v>
      </c>
      <c r="B2632" t="s">
        <v>15809</v>
      </c>
      <c r="C2632">
        <v>15956</v>
      </c>
      <c r="D2632">
        <v>118</v>
      </c>
      <c r="E2632" t="s">
        <v>37</v>
      </c>
      <c r="F2632">
        <v>3500000</v>
      </c>
      <c r="G2632">
        <v>6</v>
      </c>
      <c r="H2632">
        <f>Table13[[#This Row],[budget]]-Table13[[#This Row],[gross]]</f>
        <v>-10500000</v>
      </c>
      <c r="I2632">
        <v>1000</v>
      </c>
      <c r="J2632">
        <f>0.00001*Table13[[#This Row],[budget]]</f>
        <v>35</v>
      </c>
      <c r="K2632" s="1">
        <f>0</f>
        <v>0</v>
      </c>
    </row>
    <row r="2633" spans="1:11" x14ac:dyDescent="0.35">
      <c r="A2633">
        <v>4109095</v>
      </c>
      <c r="B2633" t="s">
        <v>16052</v>
      </c>
      <c r="C2633">
        <v>8239</v>
      </c>
      <c r="D2633">
        <v>92</v>
      </c>
      <c r="E2633" t="s">
        <v>37</v>
      </c>
      <c r="F2633">
        <v>3000000</v>
      </c>
      <c r="G2633">
        <v>6</v>
      </c>
      <c r="H2633">
        <f>Table13[[#This Row],[budget]]-Table13[[#This Row],[gross]]</f>
        <v>-1109095</v>
      </c>
      <c r="I2633">
        <v>0</v>
      </c>
      <c r="J2633">
        <f>0.00001*Table13[[#This Row],[budget]]</f>
        <v>30.000000000000004</v>
      </c>
      <c r="K2633" s="1">
        <f>0</f>
        <v>0</v>
      </c>
    </row>
    <row r="2634" spans="1:11" x14ac:dyDescent="0.35">
      <c r="A2634">
        <v>33631221</v>
      </c>
      <c r="B2634" t="s">
        <v>9073</v>
      </c>
      <c r="C2634">
        <v>48562</v>
      </c>
      <c r="D2634">
        <v>145</v>
      </c>
      <c r="E2634" t="s">
        <v>37</v>
      </c>
      <c r="F2634">
        <v>25000000</v>
      </c>
      <c r="G2634">
        <v>6</v>
      </c>
      <c r="H2634">
        <f>Table13[[#This Row],[budget]]-Table13[[#This Row],[gross]]</f>
        <v>-8631221</v>
      </c>
      <c r="I2634">
        <v>0</v>
      </c>
      <c r="J2634">
        <f>0.00001*Table13[[#This Row],[budget]]</f>
        <v>250.00000000000003</v>
      </c>
      <c r="K2634" s="1">
        <f>0</f>
        <v>0</v>
      </c>
    </row>
    <row r="2635" spans="1:11" x14ac:dyDescent="0.35">
      <c r="B2635" t="s">
        <v>16379</v>
      </c>
      <c r="C2635">
        <v>5187</v>
      </c>
      <c r="D2635">
        <v>46</v>
      </c>
      <c r="E2635" t="s">
        <v>37</v>
      </c>
      <c r="F2635">
        <v>2500000</v>
      </c>
      <c r="G2635">
        <v>6</v>
      </c>
      <c r="H2635">
        <f>Table13[[#This Row],[budget]]-Table13[[#This Row],[gross]]</f>
        <v>2500000</v>
      </c>
      <c r="I2635">
        <v>870</v>
      </c>
      <c r="J2635">
        <f>0.00001*Table13[[#This Row],[budget]]</f>
        <v>25.000000000000004</v>
      </c>
      <c r="K2635" s="1">
        <f>0</f>
        <v>0</v>
      </c>
    </row>
    <row r="2636" spans="1:11" x14ac:dyDescent="0.35">
      <c r="A2636">
        <v>2859955</v>
      </c>
      <c r="B2636" t="s">
        <v>16946</v>
      </c>
      <c r="C2636">
        <v>2417</v>
      </c>
      <c r="D2636">
        <v>32</v>
      </c>
      <c r="E2636" t="s">
        <v>37</v>
      </c>
      <c r="F2636">
        <v>1200000</v>
      </c>
      <c r="G2636">
        <v>6</v>
      </c>
      <c r="H2636">
        <f>Table13[[#This Row],[budget]]-Table13[[#This Row],[gross]]</f>
        <v>-1659955</v>
      </c>
      <c r="I2636">
        <v>0</v>
      </c>
      <c r="J2636">
        <f>0.00001*Table13[[#This Row],[budget]]</f>
        <v>12.000000000000002</v>
      </c>
      <c r="K2636" s="1">
        <f>0</f>
        <v>0</v>
      </c>
    </row>
    <row r="2637" spans="1:11" x14ac:dyDescent="0.35">
      <c r="A2637">
        <v>594904</v>
      </c>
      <c r="B2637" t="s">
        <v>16966</v>
      </c>
      <c r="C2637">
        <v>2582</v>
      </c>
      <c r="D2637">
        <v>89</v>
      </c>
      <c r="E2637" t="s">
        <v>37</v>
      </c>
      <c r="F2637">
        <v>1200000</v>
      </c>
      <c r="G2637">
        <v>6</v>
      </c>
      <c r="H2637">
        <f>Table13[[#This Row],[budget]]-Table13[[#This Row],[gross]]</f>
        <v>605096</v>
      </c>
      <c r="I2637">
        <v>0</v>
      </c>
      <c r="J2637">
        <f>0.00001*Table13[[#This Row],[budget]]</f>
        <v>12.000000000000002</v>
      </c>
      <c r="K2637" s="1">
        <f>0</f>
        <v>0</v>
      </c>
    </row>
    <row r="2638" spans="1:11" x14ac:dyDescent="0.35">
      <c r="A2638">
        <v>12996</v>
      </c>
      <c r="B2638" t="s">
        <v>17218</v>
      </c>
      <c r="C2638">
        <v>1938</v>
      </c>
      <c r="D2638">
        <v>54</v>
      </c>
      <c r="E2638" t="s">
        <v>37</v>
      </c>
      <c r="F2638">
        <v>1000000</v>
      </c>
      <c r="G2638">
        <v>6</v>
      </c>
      <c r="H2638">
        <f>Table13[[#This Row],[budget]]-Table13[[#This Row],[gross]]</f>
        <v>987004</v>
      </c>
      <c r="I2638">
        <v>210</v>
      </c>
      <c r="J2638">
        <f>0.00001*Table13[[#This Row],[budget]]</f>
        <v>10</v>
      </c>
      <c r="K2638" s="1">
        <f>0</f>
        <v>0</v>
      </c>
    </row>
    <row r="2639" spans="1:11" x14ac:dyDescent="0.35">
      <c r="A2639">
        <v>1243961</v>
      </c>
      <c r="B2639" t="s">
        <v>17336</v>
      </c>
      <c r="C2639">
        <v>13421</v>
      </c>
      <c r="D2639">
        <v>34</v>
      </c>
      <c r="E2639" t="s">
        <v>37</v>
      </c>
      <c r="F2639">
        <v>850000</v>
      </c>
      <c r="G2639">
        <v>6</v>
      </c>
      <c r="H2639">
        <f>Table13[[#This Row],[budget]]-Table13[[#This Row],[gross]]</f>
        <v>-393961</v>
      </c>
      <c r="I2639">
        <v>0</v>
      </c>
      <c r="J2639">
        <f>0.00001*Table13[[#This Row],[budget]]</f>
        <v>8.5</v>
      </c>
      <c r="K2639" s="1">
        <f>0</f>
        <v>0</v>
      </c>
    </row>
    <row r="2640" spans="1:11" x14ac:dyDescent="0.35">
      <c r="A2640">
        <v>295468</v>
      </c>
      <c r="B2640" t="s">
        <v>17541</v>
      </c>
      <c r="C2640">
        <v>709</v>
      </c>
      <c r="D2640">
        <v>34</v>
      </c>
      <c r="E2640" t="s">
        <v>37</v>
      </c>
      <c r="F2640">
        <v>500000</v>
      </c>
      <c r="G2640">
        <v>6</v>
      </c>
      <c r="H2640">
        <f>Table13[[#This Row],[budget]]-Table13[[#This Row],[gross]]</f>
        <v>204532</v>
      </c>
      <c r="I2640">
        <v>139</v>
      </c>
      <c r="J2640">
        <f>0.00001*Table13[[#This Row],[budget]]</f>
        <v>5</v>
      </c>
      <c r="K2640" s="1">
        <f>0</f>
        <v>0</v>
      </c>
    </row>
    <row r="2641" spans="1:11" x14ac:dyDescent="0.35">
      <c r="A2641">
        <v>65173160</v>
      </c>
      <c r="B2641" t="s">
        <v>224</v>
      </c>
      <c r="C2641">
        <v>202382</v>
      </c>
      <c r="D2641">
        <v>751</v>
      </c>
      <c r="E2641" t="s">
        <v>37</v>
      </c>
      <c r="F2641">
        <v>209000000</v>
      </c>
      <c r="G2641">
        <v>5.9</v>
      </c>
      <c r="H2641">
        <f>Table13[[#This Row],[budget]]-Table13[[#This Row],[gross]]</f>
        <v>143826840</v>
      </c>
      <c r="I2641">
        <v>44000</v>
      </c>
      <c r="J2641">
        <f>0.00001*Table13[[#This Row],[budget]]</f>
        <v>2090</v>
      </c>
      <c r="K2641" s="1">
        <f>0</f>
        <v>0</v>
      </c>
    </row>
    <row r="2642" spans="1:11" x14ac:dyDescent="0.35">
      <c r="A2642">
        <v>177243721</v>
      </c>
      <c r="B2642" t="s">
        <v>785</v>
      </c>
      <c r="C2642">
        <v>130272</v>
      </c>
      <c r="D2642">
        <v>209</v>
      </c>
      <c r="E2642" t="s">
        <v>37</v>
      </c>
      <c r="F2642">
        <v>150000000</v>
      </c>
      <c r="G2642">
        <v>5.9</v>
      </c>
      <c r="H2642">
        <f>Table13[[#This Row],[budget]]-Table13[[#This Row],[gross]]</f>
        <v>-27243721</v>
      </c>
      <c r="I2642">
        <v>2000</v>
      </c>
      <c r="J2642">
        <f>0.00001*Table13[[#This Row],[budget]]</f>
        <v>1500.0000000000002</v>
      </c>
      <c r="K2642" s="1">
        <f>0</f>
        <v>0</v>
      </c>
    </row>
    <row r="2643" spans="1:11" x14ac:dyDescent="0.35">
      <c r="A2643">
        <v>63992328</v>
      </c>
      <c r="B2643" t="s">
        <v>1084</v>
      </c>
      <c r="C2643">
        <v>32399</v>
      </c>
      <c r="D2643">
        <v>79</v>
      </c>
      <c r="E2643" t="s">
        <v>37</v>
      </c>
      <c r="F2643">
        <v>135000000</v>
      </c>
      <c r="G2643">
        <v>5.9</v>
      </c>
      <c r="H2643">
        <f>Table13[[#This Row],[budget]]-Table13[[#This Row],[gross]]</f>
        <v>71007672</v>
      </c>
      <c r="I2643">
        <v>0</v>
      </c>
      <c r="J2643">
        <f>0.00001*Table13[[#This Row],[budget]]</f>
        <v>1350</v>
      </c>
      <c r="K2643" s="1">
        <f>0</f>
        <v>0</v>
      </c>
    </row>
    <row r="2644" spans="1:11" x14ac:dyDescent="0.35">
      <c r="A2644">
        <v>190871240</v>
      </c>
      <c r="B2644" t="s">
        <v>1431</v>
      </c>
      <c r="C2644">
        <v>167085</v>
      </c>
      <c r="D2644">
        <v>491</v>
      </c>
      <c r="E2644" t="s">
        <v>37</v>
      </c>
      <c r="F2644">
        <v>125000000</v>
      </c>
      <c r="G2644">
        <v>5.9</v>
      </c>
      <c r="H2644">
        <f>Table13[[#This Row],[budget]]-Table13[[#This Row],[gross]]</f>
        <v>-65871240</v>
      </c>
      <c r="I2644">
        <v>62000</v>
      </c>
      <c r="J2644">
        <f>0.00001*Table13[[#This Row],[budget]]</f>
        <v>1250</v>
      </c>
      <c r="K2644" s="1">
        <f>0</f>
        <v>0</v>
      </c>
    </row>
    <row r="2645" spans="1:11" x14ac:dyDescent="0.35">
      <c r="A2645">
        <v>140015224</v>
      </c>
      <c r="B2645" t="s">
        <v>1595</v>
      </c>
      <c r="C2645">
        <v>94172</v>
      </c>
      <c r="D2645">
        <v>179</v>
      </c>
      <c r="E2645" t="s">
        <v>37</v>
      </c>
      <c r="F2645">
        <v>133000000</v>
      </c>
      <c r="G2645">
        <v>5.9</v>
      </c>
      <c r="H2645">
        <f>Table13[[#This Row],[budget]]-Table13[[#This Row],[gross]]</f>
        <v>-7015224</v>
      </c>
      <c r="I2645">
        <v>0</v>
      </c>
      <c r="J2645">
        <f>0.00001*Table13[[#This Row],[budget]]</f>
        <v>1330</v>
      </c>
      <c r="K2645" s="1">
        <f>0</f>
        <v>0</v>
      </c>
    </row>
    <row r="2646" spans="1:11" x14ac:dyDescent="0.35">
      <c r="A2646">
        <v>181166115</v>
      </c>
      <c r="B2646" t="s">
        <v>1970</v>
      </c>
      <c r="C2646">
        <v>219501</v>
      </c>
      <c r="D2646">
        <v>1236</v>
      </c>
      <c r="E2646" t="s">
        <v>37</v>
      </c>
      <c r="F2646">
        <v>93000000</v>
      </c>
      <c r="G2646">
        <v>5.9</v>
      </c>
      <c r="H2646">
        <f>Table13[[#This Row],[budget]]-Table13[[#This Row],[gross]]</f>
        <v>-88166115</v>
      </c>
      <c r="I2646">
        <v>0</v>
      </c>
      <c r="J2646">
        <f>0.00001*Table13[[#This Row],[budget]]</f>
        <v>930.00000000000011</v>
      </c>
      <c r="K2646" s="1">
        <f>0</f>
        <v>0</v>
      </c>
    </row>
    <row r="2647" spans="1:11" x14ac:dyDescent="0.35">
      <c r="A2647">
        <v>88761720</v>
      </c>
      <c r="B2647" t="s">
        <v>2009</v>
      </c>
      <c r="C2647">
        <v>141179</v>
      </c>
      <c r="D2647">
        <v>419</v>
      </c>
      <c r="E2647" t="s">
        <v>37</v>
      </c>
      <c r="F2647">
        <v>95000000</v>
      </c>
      <c r="G2647">
        <v>5.9</v>
      </c>
      <c r="H2647">
        <f>Table13[[#This Row],[budget]]-Table13[[#This Row],[gross]]</f>
        <v>6238280</v>
      </c>
      <c r="I2647">
        <v>9000</v>
      </c>
      <c r="J2647">
        <f>0.00001*Table13[[#This Row],[budget]]</f>
        <v>950.00000000000011</v>
      </c>
      <c r="K2647" s="1">
        <f>0</f>
        <v>0</v>
      </c>
    </row>
    <row r="2648" spans="1:11" x14ac:dyDescent="0.35">
      <c r="A2648">
        <v>68558662</v>
      </c>
      <c r="B2648" t="s">
        <v>2161</v>
      </c>
      <c r="C2648">
        <v>86627</v>
      </c>
      <c r="D2648">
        <v>204</v>
      </c>
      <c r="E2648" t="s">
        <v>37</v>
      </c>
      <c r="F2648">
        <v>90000000</v>
      </c>
      <c r="G2648">
        <v>5.9</v>
      </c>
      <c r="H2648">
        <f>Table13[[#This Row],[budget]]-Table13[[#This Row],[gross]]</f>
        <v>21441338</v>
      </c>
      <c r="I2648">
        <v>28000</v>
      </c>
      <c r="J2648">
        <f>0.00001*Table13[[#This Row],[budget]]</f>
        <v>900.00000000000011</v>
      </c>
      <c r="K2648" s="1">
        <f>0</f>
        <v>0</v>
      </c>
    </row>
    <row r="2649" spans="1:11" x14ac:dyDescent="0.35">
      <c r="A2649">
        <v>34543701</v>
      </c>
      <c r="B2649" t="s">
        <v>2447</v>
      </c>
      <c r="C2649">
        <v>100001</v>
      </c>
      <c r="D2649">
        <v>289</v>
      </c>
      <c r="E2649" t="s">
        <v>37</v>
      </c>
      <c r="F2649">
        <v>82000000</v>
      </c>
      <c r="G2649">
        <v>5.9</v>
      </c>
      <c r="H2649">
        <f>Table13[[#This Row],[budget]]-Table13[[#This Row],[gross]]</f>
        <v>47456299</v>
      </c>
      <c r="I2649">
        <v>0</v>
      </c>
      <c r="J2649">
        <f>0.00001*Table13[[#This Row],[budget]]</f>
        <v>820.00000000000011</v>
      </c>
      <c r="K2649" s="1">
        <f>0</f>
        <v>0</v>
      </c>
    </row>
    <row r="2650" spans="1:11" x14ac:dyDescent="0.35">
      <c r="A2650">
        <v>56684819</v>
      </c>
      <c r="B2650" t="s">
        <v>2660</v>
      </c>
      <c r="C2650">
        <v>103787</v>
      </c>
      <c r="D2650">
        <v>615</v>
      </c>
      <c r="E2650" t="s">
        <v>37</v>
      </c>
      <c r="F2650">
        <v>80000000</v>
      </c>
      <c r="G2650">
        <v>5.9</v>
      </c>
      <c r="H2650">
        <f>Table13[[#This Row],[budget]]-Table13[[#This Row],[gross]]</f>
        <v>23315181</v>
      </c>
      <c r="I2650">
        <v>3000</v>
      </c>
      <c r="J2650">
        <f>0.00001*Table13[[#This Row],[budget]]</f>
        <v>800.00000000000011</v>
      </c>
      <c r="K2650" s="1">
        <f>0</f>
        <v>0</v>
      </c>
    </row>
    <row r="2651" spans="1:11" x14ac:dyDescent="0.35">
      <c r="A2651">
        <v>37899638</v>
      </c>
      <c r="B2651" t="s">
        <v>2694</v>
      </c>
      <c r="C2651">
        <v>98472</v>
      </c>
      <c r="D2651">
        <v>492</v>
      </c>
      <c r="E2651" t="s">
        <v>37</v>
      </c>
      <c r="F2651">
        <v>88000000</v>
      </c>
      <c r="G2651">
        <v>5.9</v>
      </c>
      <c r="H2651">
        <f>Table13[[#This Row],[budget]]-Table13[[#This Row],[gross]]</f>
        <v>50100362</v>
      </c>
      <c r="I2651">
        <v>0</v>
      </c>
      <c r="J2651">
        <f>0.00001*Table13[[#This Row],[budget]]</f>
        <v>880.00000000000011</v>
      </c>
      <c r="K2651" s="1">
        <f>0</f>
        <v>0</v>
      </c>
    </row>
    <row r="2652" spans="1:11" x14ac:dyDescent="0.35">
      <c r="A2652">
        <v>127083765</v>
      </c>
      <c r="B2652" t="s">
        <v>2826</v>
      </c>
      <c r="C2652">
        <v>191912</v>
      </c>
      <c r="D2652">
        <v>370</v>
      </c>
      <c r="E2652" t="s">
        <v>37</v>
      </c>
      <c r="F2652">
        <v>76000000</v>
      </c>
      <c r="G2652">
        <v>5.9</v>
      </c>
      <c r="H2652">
        <f>Table13[[#This Row],[budget]]-Table13[[#This Row],[gross]]</f>
        <v>-51083765</v>
      </c>
      <c r="I2652">
        <v>0</v>
      </c>
      <c r="J2652">
        <f>0.00001*Table13[[#This Row],[budget]]</f>
        <v>760.00000000000011</v>
      </c>
      <c r="K2652" s="1">
        <f>0</f>
        <v>0</v>
      </c>
    </row>
    <row r="2653" spans="1:11" x14ac:dyDescent="0.35">
      <c r="A2653">
        <v>15071514</v>
      </c>
      <c r="B2653" t="s">
        <v>2837</v>
      </c>
      <c r="C2653">
        <v>65037</v>
      </c>
      <c r="D2653">
        <v>273</v>
      </c>
      <c r="E2653" t="s">
        <v>37</v>
      </c>
      <c r="F2653">
        <v>80000000</v>
      </c>
      <c r="G2653">
        <v>5.9</v>
      </c>
      <c r="H2653">
        <f>Table13[[#This Row],[budget]]-Table13[[#This Row],[gross]]</f>
        <v>64928486</v>
      </c>
      <c r="I2653">
        <v>0</v>
      </c>
      <c r="J2653">
        <f>0.00001*Table13[[#This Row],[budget]]</f>
        <v>800.00000000000011</v>
      </c>
      <c r="K2653" s="1">
        <f>0</f>
        <v>0</v>
      </c>
    </row>
    <row r="2654" spans="1:11" x14ac:dyDescent="0.35">
      <c r="A2654">
        <v>68473360</v>
      </c>
      <c r="B2654" t="s">
        <v>2940</v>
      </c>
      <c r="C2654">
        <v>49536</v>
      </c>
      <c r="D2654">
        <v>379</v>
      </c>
      <c r="E2654" t="s">
        <v>37</v>
      </c>
      <c r="F2654">
        <v>75000000</v>
      </c>
      <c r="G2654">
        <v>5.9</v>
      </c>
      <c r="H2654">
        <f>Table13[[#This Row],[budget]]-Table13[[#This Row],[gross]]</f>
        <v>6526640</v>
      </c>
      <c r="I2654">
        <v>0</v>
      </c>
      <c r="J2654">
        <f>0.00001*Table13[[#This Row],[budget]]</f>
        <v>750.00000000000011</v>
      </c>
      <c r="K2654" s="1">
        <f>0</f>
        <v>0</v>
      </c>
    </row>
    <row r="2655" spans="1:11" x14ac:dyDescent="0.35">
      <c r="A2655">
        <v>37600435</v>
      </c>
      <c r="B2655" t="s">
        <v>3004</v>
      </c>
      <c r="C2655">
        <v>55350</v>
      </c>
      <c r="D2655">
        <v>180</v>
      </c>
      <c r="E2655" t="s">
        <v>37</v>
      </c>
      <c r="F2655">
        <v>55000000</v>
      </c>
      <c r="G2655">
        <v>5.9</v>
      </c>
      <c r="H2655">
        <f>Table13[[#This Row],[budget]]-Table13[[#This Row],[gross]]</f>
        <v>17399565</v>
      </c>
      <c r="I2655">
        <v>0</v>
      </c>
      <c r="J2655">
        <f>0.00001*Table13[[#This Row],[budget]]</f>
        <v>550</v>
      </c>
      <c r="K2655" s="1">
        <f>0</f>
        <v>0</v>
      </c>
    </row>
    <row r="2656" spans="1:11" x14ac:dyDescent="0.35">
      <c r="A2656">
        <v>55585389</v>
      </c>
      <c r="B2656" t="s">
        <v>3064</v>
      </c>
      <c r="C2656">
        <v>64121</v>
      </c>
      <c r="D2656">
        <v>241</v>
      </c>
      <c r="E2656" t="s">
        <v>37</v>
      </c>
      <c r="F2656">
        <v>69000000</v>
      </c>
      <c r="G2656">
        <v>5.9</v>
      </c>
      <c r="H2656">
        <f>Table13[[#This Row],[budget]]-Table13[[#This Row],[gross]]</f>
        <v>13414611</v>
      </c>
      <c r="I2656">
        <v>880</v>
      </c>
      <c r="J2656">
        <f>0.00001*Table13[[#This Row],[budget]]</f>
        <v>690</v>
      </c>
      <c r="K2656" s="1">
        <f>0</f>
        <v>0</v>
      </c>
    </row>
    <row r="2657" spans="1:11" x14ac:dyDescent="0.35">
      <c r="A2657">
        <v>38509342</v>
      </c>
      <c r="B2657" t="s">
        <v>3327</v>
      </c>
      <c r="C2657">
        <v>61995</v>
      </c>
      <c r="D2657">
        <v>356</v>
      </c>
      <c r="E2657" t="s">
        <v>37</v>
      </c>
      <c r="F2657">
        <v>75000000</v>
      </c>
      <c r="G2657">
        <v>5.9</v>
      </c>
      <c r="H2657">
        <f>Table13[[#This Row],[budget]]-Table13[[#This Row],[gross]]</f>
        <v>36490658</v>
      </c>
      <c r="I2657">
        <v>33000</v>
      </c>
      <c r="J2657">
        <f>0.00001*Table13[[#This Row],[budget]]</f>
        <v>750.00000000000011</v>
      </c>
      <c r="K2657" s="1">
        <f>0</f>
        <v>0</v>
      </c>
    </row>
    <row r="2658" spans="1:11" x14ac:dyDescent="0.35">
      <c r="A2658">
        <v>45045037</v>
      </c>
      <c r="B2658" t="s">
        <v>3434</v>
      </c>
      <c r="C2658">
        <v>103230</v>
      </c>
      <c r="D2658">
        <v>143</v>
      </c>
      <c r="E2658" t="s">
        <v>37</v>
      </c>
      <c r="F2658">
        <v>36000000</v>
      </c>
      <c r="G2658">
        <v>5.9</v>
      </c>
      <c r="H2658">
        <f>Table13[[#This Row],[budget]]-Table13[[#This Row],[gross]]</f>
        <v>-9045037</v>
      </c>
      <c r="I2658">
        <v>10000</v>
      </c>
      <c r="J2658">
        <f>0.00001*Table13[[#This Row],[budget]]</f>
        <v>360.00000000000006</v>
      </c>
      <c r="K2658" s="1">
        <f>0</f>
        <v>0</v>
      </c>
    </row>
    <row r="2659" spans="1:11" x14ac:dyDescent="0.35">
      <c r="A2659">
        <v>37516013</v>
      </c>
      <c r="B2659" t="s">
        <v>3450</v>
      </c>
      <c r="C2659">
        <v>128629</v>
      </c>
      <c r="D2659">
        <v>348</v>
      </c>
      <c r="E2659" t="s">
        <v>37</v>
      </c>
      <c r="F2659">
        <v>69000000</v>
      </c>
      <c r="G2659">
        <v>5.9</v>
      </c>
      <c r="H2659">
        <f>Table13[[#This Row],[budget]]-Table13[[#This Row],[gross]]</f>
        <v>31483987</v>
      </c>
      <c r="I2659">
        <v>98000</v>
      </c>
      <c r="J2659">
        <f>0.00001*Table13[[#This Row],[budget]]</f>
        <v>690</v>
      </c>
      <c r="K2659" s="1">
        <f>0</f>
        <v>0</v>
      </c>
    </row>
    <row r="2660" spans="1:11" x14ac:dyDescent="0.35">
      <c r="A2660">
        <v>52397389</v>
      </c>
      <c r="B2660" t="s">
        <v>3599</v>
      </c>
      <c r="C2660">
        <v>132954</v>
      </c>
      <c r="D2660">
        <v>514</v>
      </c>
      <c r="E2660" t="s">
        <v>37</v>
      </c>
      <c r="F2660">
        <v>65000000</v>
      </c>
      <c r="G2660">
        <v>5.9</v>
      </c>
      <c r="H2660">
        <f>Table13[[#This Row],[budget]]-Table13[[#This Row],[gross]]</f>
        <v>12602611</v>
      </c>
      <c r="I2660">
        <v>0</v>
      </c>
      <c r="J2660">
        <f>0.00001*Table13[[#This Row],[budget]]</f>
        <v>650</v>
      </c>
      <c r="K2660" s="1">
        <f>0</f>
        <v>0</v>
      </c>
    </row>
    <row r="2661" spans="1:11" x14ac:dyDescent="0.35">
      <c r="A2661">
        <v>15738632</v>
      </c>
      <c r="B2661" t="s">
        <v>3743</v>
      </c>
      <c r="C2661">
        <v>38076</v>
      </c>
      <c r="D2661">
        <v>399</v>
      </c>
      <c r="E2661" t="s">
        <v>37</v>
      </c>
      <c r="F2661">
        <v>42000000</v>
      </c>
      <c r="G2661">
        <v>5.9</v>
      </c>
      <c r="H2661">
        <f>Table13[[#This Row],[budget]]-Table13[[#This Row],[gross]]</f>
        <v>26261368</v>
      </c>
      <c r="I2661">
        <v>0</v>
      </c>
      <c r="J2661">
        <f>0.00001*Table13[[#This Row],[budget]]</f>
        <v>420.00000000000006</v>
      </c>
      <c r="K2661" s="1">
        <f>0</f>
        <v>0</v>
      </c>
    </row>
    <row r="2662" spans="1:11" x14ac:dyDescent="0.35">
      <c r="A2662">
        <v>82670733</v>
      </c>
      <c r="B2662" t="s">
        <v>3849</v>
      </c>
      <c r="C2662">
        <v>60476</v>
      </c>
      <c r="D2662">
        <v>97</v>
      </c>
      <c r="E2662" t="s">
        <v>37</v>
      </c>
      <c r="F2662">
        <v>60000000</v>
      </c>
      <c r="G2662">
        <v>5.9</v>
      </c>
      <c r="H2662">
        <f>Table13[[#This Row],[budget]]-Table13[[#This Row],[gross]]</f>
        <v>-22670733</v>
      </c>
      <c r="I2662">
        <v>0</v>
      </c>
      <c r="J2662">
        <f>0.00001*Table13[[#This Row],[budget]]</f>
        <v>600</v>
      </c>
      <c r="K2662" s="1">
        <f>0</f>
        <v>0</v>
      </c>
    </row>
    <row r="2663" spans="1:11" x14ac:dyDescent="0.35">
      <c r="A2663">
        <v>62401264</v>
      </c>
      <c r="B2663" t="s">
        <v>4005</v>
      </c>
      <c r="C2663">
        <v>69484</v>
      </c>
      <c r="D2663">
        <v>323</v>
      </c>
      <c r="E2663" t="s">
        <v>37</v>
      </c>
      <c r="F2663">
        <v>60000000</v>
      </c>
      <c r="G2663">
        <v>5.9</v>
      </c>
      <c r="H2663">
        <f>Table13[[#This Row],[budget]]-Table13[[#This Row],[gross]]</f>
        <v>-2401264</v>
      </c>
      <c r="I2663">
        <v>28000</v>
      </c>
      <c r="J2663">
        <f>0.00001*Table13[[#This Row],[budget]]</f>
        <v>600</v>
      </c>
      <c r="K2663" s="1">
        <f>0</f>
        <v>0</v>
      </c>
    </row>
    <row r="2664" spans="1:11" x14ac:dyDescent="0.35">
      <c r="A2664">
        <v>32122249</v>
      </c>
      <c r="B2664" t="s">
        <v>4110</v>
      </c>
      <c r="C2664">
        <v>69319</v>
      </c>
      <c r="D2664">
        <v>138</v>
      </c>
      <c r="E2664" t="s">
        <v>37</v>
      </c>
      <c r="F2664">
        <v>60000000</v>
      </c>
      <c r="G2664">
        <v>5.9</v>
      </c>
      <c r="H2664">
        <f>Table13[[#This Row],[budget]]-Table13[[#This Row],[gross]]</f>
        <v>27877751</v>
      </c>
      <c r="I2664">
        <v>846</v>
      </c>
      <c r="J2664">
        <f>0.00001*Table13[[#This Row],[budget]]</f>
        <v>600</v>
      </c>
      <c r="K2664" s="1">
        <f>0</f>
        <v>0</v>
      </c>
    </row>
    <row r="2665" spans="1:11" hidden="1" x14ac:dyDescent="0.35">
      <c r="A2665">
        <v>11433134</v>
      </c>
      <c r="B2665" t="s">
        <v>12827</v>
      </c>
      <c r="C2665">
        <v>168203</v>
      </c>
      <c r="D2665">
        <v>426</v>
      </c>
      <c r="E2665" t="s">
        <v>8230</v>
      </c>
      <c r="F2665">
        <v>14000000</v>
      </c>
      <c r="G2665">
        <v>8.4</v>
      </c>
      <c r="H2665">
        <f>Table13[[#This Row],[budget]]-Table13[[#This Row],[gross]]</f>
        <v>2566866</v>
      </c>
      <c r="I2665">
        <v>11000</v>
      </c>
      <c r="J2665">
        <f>0.00001*Table13[[#This Row],[budget]]</f>
        <v>140</v>
      </c>
      <c r="K2665" s="1">
        <f>0</f>
        <v>0</v>
      </c>
    </row>
    <row r="2666" spans="1:11" x14ac:dyDescent="0.35">
      <c r="A2666">
        <v>60128566</v>
      </c>
      <c r="B2666" t="s">
        <v>4307</v>
      </c>
      <c r="C2666">
        <v>131447</v>
      </c>
      <c r="D2666">
        <v>410</v>
      </c>
      <c r="E2666" t="s">
        <v>37</v>
      </c>
      <c r="F2666">
        <v>60000000</v>
      </c>
      <c r="G2666">
        <v>5.9</v>
      </c>
      <c r="H2666">
        <f>Table13[[#This Row],[budget]]-Table13[[#This Row],[gross]]</f>
        <v>-128566</v>
      </c>
      <c r="I2666">
        <v>19000</v>
      </c>
      <c r="J2666">
        <f>0.00001*Table13[[#This Row],[budget]]</f>
        <v>600</v>
      </c>
      <c r="K2666" s="1">
        <f>0</f>
        <v>0</v>
      </c>
    </row>
    <row r="2667" spans="1:11" x14ac:dyDescent="0.35">
      <c r="A2667">
        <v>49875589</v>
      </c>
      <c r="B2667" t="s">
        <v>4313</v>
      </c>
      <c r="C2667">
        <v>28807</v>
      </c>
      <c r="D2667">
        <v>273</v>
      </c>
      <c r="E2667" t="s">
        <v>37</v>
      </c>
      <c r="F2667">
        <v>58000000</v>
      </c>
      <c r="G2667">
        <v>5.9</v>
      </c>
      <c r="H2667">
        <f>Table13[[#This Row],[budget]]-Table13[[#This Row],[gross]]</f>
        <v>8124411</v>
      </c>
      <c r="I2667">
        <v>0</v>
      </c>
      <c r="J2667">
        <f>0.00001*Table13[[#This Row],[budget]]</f>
        <v>580</v>
      </c>
      <c r="K2667" s="1">
        <f>0</f>
        <v>0</v>
      </c>
    </row>
    <row r="2668" spans="1:11" x14ac:dyDescent="0.35">
      <c r="A2668">
        <v>25528495</v>
      </c>
      <c r="B2668" t="s">
        <v>4345</v>
      </c>
      <c r="C2668">
        <v>28099</v>
      </c>
      <c r="D2668">
        <v>220</v>
      </c>
      <c r="E2668" t="s">
        <v>37</v>
      </c>
      <c r="F2668">
        <v>57000000</v>
      </c>
      <c r="G2668">
        <v>5.9</v>
      </c>
      <c r="H2668">
        <f>Table13[[#This Row],[budget]]-Table13[[#This Row],[gross]]</f>
        <v>31471505</v>
      </c>
      <c r="I2668">
        <v>0</v>
      </c>
      <c r="J2668">
        <f>0.00001*Table13[[#This Row],[budget]]</f>
        <v>570</v>
      </c>
      <c r="K2668" s="1">
        <f>0</f>
        <v>0</v>
      </c>
    </row>
    <row r="2669" spans="1:11" hidden="1" x14ac:dyDescent="0.35">
      <c r="A2669">
        <v>11041228</v>
      </c>
      <c r="B2669" t="s">
        <v>12839</v>
      </c>
      <c r="C2669">
        <v>92295</v>
      </c>
      <c r="D2669">
        <v>420</v>
      </c>
      <c r="E2669" t="s">
        <v>1883</v>
      </c>
      <c r="F2669">
        <v>100000000</v>
      </c>
      <c r="G2669">
        <v>7.6</v>
      </c>
      <c r="H2669">
        <f>Table13[[#This Row],[budget]]-Table13[[#This Row],[gross]]</f>
        <v>88958772</v>
      </c>
      <c r="I2669">
        <v>0</v>
      </c>
      <c r="J2669">
        <f>0.00001*Table13[[#This Row],[budget]]</f>
        <v>1000.0000000000001</v>
      </c>
      <c r="K2669" s="1">
        <f>0</f>
        <v>0</v>
      </c>
    </row>
    <row r="2670" spans="1:11" x14ac:dyDescent="0.35">
      <c r="A2670">
        <v>55747724</v>
      </c>
      <c r="B2670" t="s">
        <v>4490</v>
      </c>
      <c r="C2670">
        <v>18042</v>
      </c>
      <c r="D2670">
        <v>73</v>
      </c>
      <c r="E2670" t="s">
        <v>37</v>
      </c>
      <c r="F2670">
        <v>55000000</v>
      </c>
      <c r="G2670">
        <v>5.9</v>
      </c>
      <c r="H2670">
        <f>Table13[[#This Row],[budget]]-Table13[[#This Row],[gross]]</f>
        <v>-747724</v>
      </c>
      <c r="I2670">
        <v>0</v>
      </c>
      <c r="J2670">
        <f>0.00001*Table13[[#This Row],[budget]]</f>
        <v>550</v>
      </c>
      <c r="K2670" s="1">
        <f>0</f>
        <v>0</v>
      </c>
    </row>
    <row r="2671" spans="1:11" x14ac:dyDescent="0.35">
      <c r="A2671">
        <v>70327868</v>
      </c>
      <c r="B2671" t="s">
        <v>4665</v>
      </c>
      <c r="C2671">
        <v>58416</v>
      </c>
      <c r="D2671">
        <v>301</v>
      </c>
      <c r="E2671" t="s">
        <v>37</v>
      </c>
      <c r="F2671">
        <v>46000000</v>
      </c>
      <c r="G2671">
        <v>5.9</v>
      </c>
      <c r="H2671">
        <f>Table13[[#This Row],[budget]]-Table13[[#This Row],[gross]]</f>
        <v>-24327868</v>
      </c>
      <c r="I2671">
        <v>0</v>
      </c>
      <c r="J2671">
        <f>0.00001*Table13[[#This Row],[budget]]</f>
        <v>460.00000000000006</v>
      </c>
      <c r="K2671" s="1">
        <f>0</f>
        <v>0</v>
      </c>
    </row>
    <row r="2672" spans="1:11" x14ac:dyDescent="0.35">
      <c r="A2672">
        <v>22843047</v>
      </c>
      <c r="B2672" t="s">
        <v>4698</v>
      </c>
      <c r="C2672">
        <v>6082</v>
      </c>
      <c r="D2672">
        <v>207</v>
      </c>
      <c r="E2672" t="s">
        <v>37</v>
      </c>
      <c r="F2672">
        <v>55000000</v>
      </c>
      <c r="G2672">
        <v>5.9</v>
      </c>
      <c r="H2672">
        <f>Table13[[#This Row],[budget]]-Table13[[#This Row],[gross]]</f>
        <v>32156953</v>
      </c>
      <c r="I2672">
        <v>853</v>
      </c>
      <c r="J2672">
        <f>0.00001*Table13[[#This Row],[budget]]</f>
        <v>550</v>
      </c>
      <c r="K2672" s="1">
        <f>0</f>
        <v>0</v>
      </c>
    </row>
    <row r="2673" spans="1:11" x14ac:dyDescent="0.35">
      <c r="A2673">
        <v>5755286</v>
      </c>
      <c r="B2673" t="s">
        <v>4704</v>
      </c>
      <c r="C2673">
        <v>18310</v>
      </c>
      <c r="D2673">
        <v>63</v>
      </c>
      <c r="E2673" t="s">
        <v>37</v>
      </c>
      <c r="F2673">
        <v>55000000</v>
      </c>
      <c r="G2673">
        <v>5.9</v>
      </c>
      <c r="H2673">
        <f>Table13[[#This Row],[budget]]-Table13[[#This Row],[gross]]</f>
        <v>49244714</v>
      </c>
      <c r="I2673">
        <v>672</v>
      </c>
      <c r="J2673">
        <f>0.00001*Table13[[#This Row],[budget]]</f>
        <v>550</v>
      </c>
      <c r="K2673" s="1">
        <f>0</f>
        <v>0</v>
      </c>
    </row>
    <row r="2674" spans="1:11" x14ac:dyDescent="0.35">
      <c r="A2674">
        <v>41256277</v>
      </c>
      <c r="B2674" t="s">
        <v>5032</v>
      </c>
      <c r="C2674">
        <v>46451</v>
      </c>
      <c r="D2674">
        <v>156</v>
      </c>
      <c r="E2674" t="s">
        <v>37</v>
      </c>
      <c r="F2674">
        <v>50000000</v>
      </c>
      <c r="G2674">
        <v>5.9</v>
      </c>
      <c r="H2674">
        <f>Table13[[#This Row],[budget]]-Table13[[#This Row],[gross]]</f>
        <v>8743723</v>
      </c>
      <c r="I2674">
        <v>0</v>
      </c>
      <c r="J2674">
        <f>0.00001*Table13[[#This Row],[budget]]</f>
        <v>500.00000000000006</v>
      </c>
      <c r="K2674" s="1">
        <f>0</f>
        <v>0</v>
      </c>
    </row>
    <row r="2675" spans="1:11" x14ac:dyDescent="0.35">
      <c r="A2675">
        <v>40203020</v>
      </c>
      <c r="B2675" t="s">
        <v>5042</v>
      </c>
      <c r="C2675">
        <v>74315</v>
      </c>
      <c r="D2675">
        <v>259</v>
      </c>
      <c r="E2675" t="s">
        <v>37</v>
      </c>
      <c r="F2675">
        <v>40000000</v>
      </c>
      <c r="G2675">
        <v>5.9</v>
      </c>
      <c r="H2675">
        <f>Table13[[#This Row],[budget]]-Table13[[#This Row],[gross]]</f>
        <v>-203020</v>
      </c>
      <c r="I2675">
        <v>0</v>
      </c>
      <c r="J2675">
        <f>0.00001*Table13[[#This Row],[budget]]</f>
        <v>400.00000000000006</v>
      </c>
      <c r="K2675" s="1">
        <f>0</f>
        <v>0</v>
      </c>
    </row>
    <row r="2676" spans="1:11" x14ac:dyDescent="0.35">
      <c r="A2676">
        <v>27067160</v>
      </c>
      <c r="B2676" t="s">
        <v>5112</v>
      </c>
      <c r="C2676">
        <v>18404</v>
      </c>
      <c r="D2676">
        <v>150</v>
      </c>
      <c r="E2676" t="s">
        <v>37</v>
      </c>
      <c r="F2676">
        <v>50000000</v>
      </c>
      <c r="G2676">
        <v>5.9</v>
      </c>
      <c r="H2676">
        <f>Table13[[#This Row],[budget]]-Table13[[#This Row],[gross]]</f>
        <v>22932840</v>
      </c>
      <c r="I2676">
        <v>0</v>
      </c>
      <c r="J2676">
        <f>0.00001*Table13[[#This Row],[budget]]</f>
        <v>500.00000000000006</v>
      </c>
      <c r="K2676" s="1">
        <f>0</f>
        <v>0</v>
      </c>
    </row>
    <row r="2677" spans="1:11" x14ac:dyDescent="0.35">
      <c r="A2677">
        <v>26616999</v>
      </c>
      <c r="B2677" t="s">
        <v>5118</v>
      </c>
      <c r="C2677">
        <v>92461</v>
      </c>
      <c r="D2677">
        <v>347</v>
      </c>
      <c r="E2677" t="s">
        <v>37</v>
      </c>
      <c r="F2677">
        <v>40000000</v>
      </c>
      <c r="G2677">
        <v>5.9</v>
      </c>
      <c r="H2677">
        <f>Table13[[#This Row],[budget]]-Table13[[#This Row],[gross]]</f>
        <v>13383001</v>
      </c>
      <c r="I2677">
        <v>43000</v>
      </c>
      <c r="J2677">
        <f>0.00001*Table13[[#This Row],[budget]]</f>
        <v>400.00000000000006</v>
      </c>
      <c r="K2677" s="1">
        <f>0</f>
        <v>0</v>
      </c>
    </row>
    <row r="2678" spans="1:11" x14ac:dyDescent="0.35">
      <c r="A2678">
        <v>16671505</v>
      </c>
      <c r="B2678" t="s">
        <v>5198</v>
      </c>
      <c r="C2678">
        <v>33186</v>
      </c>
      <c r="D2678">
        <v>78</v>
      </c>
      <c r="E2678" t="s">
        <v>37</v>
      </c>
      <c r="F2678">
        <v>50000000</v>
      </c>
      <c r="G2678">
        <v>5.9</v>
      </c>
      <c r="H2678">
        <f>Table13[[#This Row],[budget]]-Table13[[#This Row],[gross]]</f>
        <v>33328495</v>
      </c>
      <c r="I2678">
        <v>0</v>
      </c>
      <c r="J2678">
        <f>0.00001*Table13[[#This Row],[budget]]</f>
        <v>500.00000000000006</v>
      </c>
      <c r="K2678" s="1">
        <f>0</f>
        <v>0</v>
      </c>
    </row>
    <row r="2679" spans="1:11" x14ac:dyDescent="0.35">
      <c r="A2679">
        <v>43905746</v>
      </c>
      <c r="B2679" t="s">
        <v>5254</v>
      </c>
      <c r="C2679">
        <v>77684</v>
      </c>
      <c r="D2679">
        <v>294</v>
      </c>
      <c r="E2679" t="s">
        <v>37</v>
      </c>
      <c r="F2679">
        <v>49000000</v>
      </c>
      <c r="G2679">
        <v>5.9</v>
      </c>
      <c r="H2679">
        <f>Table13[[#This Row],[budget]]-Table13[[#This Row],[gross]]</f>
        <v>5094254</v>
      </c>
      <c r="I2679">
        <v>0</v>
      </c>
      <c r="J2679">
        <f>0.00001*Table13[[#This Row],[budget]]</f>
        <v>490.00000000000006</v>
      </c>
      <c r="K2679" s="1">
        <f>0</f>
        <v>0</v>
      </c>
    </row>
    <row r="2680" spans="1:11" x14ac:dyDescent="0.35">
      <c r="A2680">
        <v>35617599</v>
      </c>
      <c r="B2680" t="s">
        <v>5564</v>
      </c>
      <c r="C2680">
        <v>20688</v>
      </c>
      <c r="D2680">
        <v>47</v>
      </c>
      <c r="E2680" t="s">
        <v>37</v>
      </c>
      <c r="F2680">
        <v>45000000</v>
      </c>
      <c r="G2680">
        <v>5.9</v>
      </c>
      <c r="H2680">
        <f>Table13[[#This Row],[budget]]-Table13[[#This Row],[gross]]</f>
        <v>9382401</v>
      </c>
      <c r="I2680">
        <v>0</v>
      </c>
      <c r="J2680">
        <f>0.00001*Table13[[#This Row],[budget]]</f>
        <v>450.00000000000006</v>
      </c>
      <c r="K2680" s="1">
        <f>0</f>
        <v>0</v>
      </c>
    </row>
    <row r="2681" spans="1:11" x14ac:dyDescent="0.35">
      <c r="A2681">
        <v>28133159</v>
      </c>
      <c r="B2681" t="s">
        <v>5586</v>
      </c>
      <c r="C2681">
        <v>30055</v>
      </c>
      <c r="D2681">
        <v>70</v>
      </c>
      <c r="E2681" t="s">
        <v>37</v>
      </c>
      <c r="F2681">
        <v>50000000</v>
      </c>
      <c r="G2681">
        <v>5.9</v>
      </c>
      <c r="H2681">
        <f>Table13[[#This Row],[budget]]-Table13[[#This Row],[gross]]</f>
        <v>21866841</v>
      </c>
      <c r="I2681">
        <v>593</v>
      </c>
      <c r="J2681">
        <f>0.00001*Table13[[#This Row],[budget]]</f>
        <v>500.00000000000006</v>
      </c>
      <c r="K2681" s="1">
        <f>0</f>
        <v>0</v>
      </c>
    </row>
    <row r="2682" spans="1:11" x14ac:dyDescent="0.35">
      <c r="A2682">
        <v>87856565</v>
      </c>
      <c r="B2682" t="s">
        <v>5801</v>
      </c>
      <c r="C2682">
        <v>106909</v>
      </c>
      <c r="D2682">
        <v>268</v>
      </c>
      <c r="E2682" t="s">
        <v>37</v>
      </c>
      <c r="F2682">
        <v>42000000</v>
      </c>
      <c r="G2682">
        <v>5.9</v>
      </c>
      <c r="H2682">
        <f>Table13[[#This Row],[budget]]-Table13[[#This Row],[gross]]</f>
        <v>-45856565</v>
      </c>
      <c r="I2682">
        <v>0</v>
      </c>
      <c r="J2682">
        <f>0.00001*Table13[[#This Row],[budget]]</f>
        <v>420.00000000000006</v>
      </c>
      <c r="K2682" s="1">
        <f>0</f>
        <v>0</v>
      </c>
    </row>
    <row r="2683" spans="1:11" hidden="1" x14ac:dyDescent="0.35">
      <c r="A2683">
        <v>2201412</v>
      </c>
      <c r="B2683" t="s">
        <v>5118</v>
      </c>
      <c r="C2683">
        <v>68883</v>
      </c>
      <c r="D2683">
        <v>279</v>
      </c>
      <c r="E2683" t="s">
        <v>11553</v>
      </c>
      <c r="F2683">
        <v>12215500000</v>
      </c>
      <c r="G2683">
        <v>7</v>
      </c>
      <c r="H2683">
        <f>Table13[[#This Row],[budget]]-Table13[[#This Row],[gross]]</f>
        <v>12213298588</v>
      </c>
      <c r="I2683">
        <v>7000</v>
      </c>
      <c r="J2683">
        <f>0.00001*Table13[[#This Row],[budget]]</f>
        <v>122155.00000000001</v>
      </c>
      <c r="K2683" s="1">
        <f>0</f>
        <v>0</v>
      </c>
    </row>
    <row r="2684" spans="1:11" x14ac:dyDescent="0.35">
      <c r="A2684">
        <v>90835030</v>
      </c>
      <c r="B2684" t="s">
        <v>6040</v>
      </c>
      <c r="C2684">
        <v>28621</v>
      </c>
      <c r="D2684">
        <v>58</v>
      </c>
      <c r="E2684" t="s">
        <v>37</v>
      </c>
      <c r="F2684">
        <v>40000000</v>
      </c>
      <c r="G2684">
        <v>5.9</v>
      </c>
      <c r="H2684">
        <f>Table13[[#This Row],[budget]]-Table13[[#This Row],[gross]]</f>
        <v>-50835030</v>
      </c>
      <c r="I2684">
        <v>0</v>
      </c>
      <c r="J2684">
        <f>0.00001*Table13[[#This Row],[budget]]</f>
        <v>400.00000000000006</v>
      </c>
      <c r="K2684" s="1">
        <f>0</f>
        <v>0</v>
      </c>
    </row>
    <row r="2685" spans="1:11" x14ac:dyDescent="0.35">
      <c r="A2685">
        <v>70836296</v>
      </c>
      <c r="B2685" t="s">
        <v>6065</v>
      </c>
      <c r="C2685">
        <v>109445</v>
      </c>
      <c r="D2685">
        <v>426</v>
      </c>
      <c r="E2685" t="s">
        <v>37</v>
      </c>
      <c r="F2685">
        <v>40000000</v>
      </c>
      <c r="G2685">
        <v>5.9</v>
      </c>
      <c r="H2685">
        <f>Table13[[#This Row],[budget]]-Table13[[#This Row],[gross]]</f>
        <v>-30836296</v>
      </c>
      <c r="I2685">
        <v>0</v>
      </c>
      <c r="J2685">
        <f>0.00001*Table13[[#This Row],[budget]]</f>
        <v>400.00000000000006</v>
      </c>
      <c r="K2685" s="1">
        <f>0</f>
        <v>0</v>
      </c>
    </row>
    <row r="2686" spans="1:11" hidden="1" x14ac:dyDescent="0.35">
      <c r="A2686">
        <v>2835886</v>
      </c>
      <c r="B2686" t="s">
        <v>12918</v>
      </c>
      <c r="C2686">
        <v>55516</v>
      </c>
      <c r="D2686">
        <v>124</v>
      </c>
      <c r="E2686" t="s">
        <v>9146</v>
      </c>
      <c r="F2686">
        <v>9200000</v>
      </c>
      <c r="G2686">
        <v>7.7</v>
      </c>
      <c r="H2686">
        <f>Table13[[#This Row],[budget]]-Table13[[#This Row],[gross]]</f>
        <v>6364114</v>
      </c>
      <c r="I2686">
        <v>29000</v>
      </c>
      <c r="J2686">
        <f>0.00001*Table13[[#This Row],[budget]]</f>
        <v>92.000000000000014</v>
      </c>
      <c r="K2686" s="1">
        <f>0</f>
        <v>0</v>
      </c>
    </row>
    <row r="2687" spans="1:11" x14ac:dyDescent="0.35">
      <c r="A2687">
        <v>57011847</v>
      </c>
      <c r="B2687" t="s">
        <v>6145</v>
      </c>
      <c r="C2687">
        <v>20615</v>
      </c>
      <c r="D2687">
        <v>44</v>
      </c>
      <c r="E2687" t="s">
        <v>37</v>
      </c>
      <c r="F2687">
        <v>40000000</v>
      </c>
      <c r="G2687">
        <v>5.9</v>
      </c>
      <c r="H2687">
        <f>Table13[[#This Row],[budget]]-Table13[[#This Row],[gross]]</f>
        <v>-17011847</v>
      </c>
      <c r="I2687">
        <v>0</v>
      </c>
      <c r="J2687">
        <f>0.00001*Table13[[#This Row],[budget]]</f>
        <v>400.00000000000006</v>
      </c>
      <c r="K2687" s="1">
        <f>0</f>
        <v>0</v>
      </c>
    </row>
    <row r="2688" spans="1:11" x14ac:dyDescent="0.35">
      <c r="A2688">
        <v>49851591</v>
      </c>
      <c r="B2688" t="s">
        <v>6165</v>
      </c>
      <c r="C2688">
        <v>7900</v>
      </c>
      <c r="D2688">
        <v>34</v>
      </c>
      <c r="E2688" t="s">
        <v>37</v>
      </c>
      <c r="F2688">
        <v>40000000</v>
      </c>
      <c r="G2688">
        <v>5.9</v>
      </c>
      <c r="H2688">
        <f>Table13[[#This Row],[budget]]-Table13[[#This Row],[gross]]</f>
        <v>-9851591</v>
      </c>
      <c r="I2688">
        <v>263</v>
      </c>
      <c r="J2688">
        <f>0.00001*Table13[[#This Row],[budget]]</f>
        <v>400.00000000000006</v>
      </c>
      <c r="K2688" s="1">
        <f>0</f>
        <v>0</v>
      </c>
    </row>
    <row r="2689" spans="1:11" hidden="1" x14ac:dyDescent="0.35">
      <c r="A2689">
        <v>261481</v>
      </c>
      <c r="B2689" t="s">
        <v>12934</v>
      </c>
      <c r="C2689">
        <v>41496</v>
      </c>
      <c r="D2689">
        <v>210</v>
      </c>
      <c r="E2689" t="s">
        <v>6872</v>
      </c>
      <c r="F2689">
        <v>12000000</v>
      </c>
      <c r="G2689">
        <v>7.5</v>
      </c>
      <c r="H2689">
        <f>Table13[[#This Row],[budget]]-Table13[[#This Row],[gross]]</f>
        <v>11738519</v>
      </c>
      <c r="I2689">
        <v>0</v>
      </c>
      <c r="J2689">
        <f>0.00001*Table13[[#This Row],[budget]]</f>
        <v>120.00000000000001</v>
      </c>
      <c r="K2689" s="1">
        <f>0</f>
        <v>0</v>
      </c>
    </row>
    <row r="2690" spans="1:11" x14ac:dyDescent="0.35">
      <c r="A2690">
        <v>42575718</v>
      </c>
      <c r="B2690" t="s">
        <v>6269</v>
      </c>
      <c r="C2690">
        <v>83788</v>
      </c>
      <c r="D2690">
        <v>227</v>
      </c>
      <c r="E2690" t="s">
        <v>37</v>
      </c>
      <c r="F2690">
        <v>40000000</v>
      </c>
      <c r="G2690">
        <v>5.9</v>
      </c>
      <c r="H2690">
        <f>Table13[[#This Row],[budget]]-Table13[[#This Row],[gross]]</f>
        <v>-2575718</v>
      </c>
      <c r="I2690">
        <v>20000</v>
      </c>
      <c r="J2690">
        <f>0.00001*Table13[[#This Row],[budget]]</f>
        <v>400.00000000000006</v>
      </c>
      <c r="K2690" s="1">
        <f>0</f>
        <v>0</v>
      </c>
    </row>
    <row r="2691" spans="1:11" x14ac:dyDescent="0.35">
      <c r="A2691">
        <v>22326247</v>
      </c>
      <c r="B2691" t="s">
        <v>6383</v>
      </c>
      <c r="C2691">
        <v>11232</v>
      </c>
      <c r="D2691">
        <v>106</v>
      </c>
      <c r="E2691" t="s">
        <v>37</v>
      </c>
      <c r="F2691">
        <v>60000000</v>
      </c>
      <c r="G2691">
        <v>5.9</v>
      </c>
      <c r="H2691">
        <f>Table13[[#This Row],[budget]]-Table13[[#This Row],[gross]]</f>
        <v>37673753</v>
      </c>
      <c r="I2691">
        <v>0</v>
      </c>
      <c r="J2691">
        <f>0.00001*Table13[[#This Row],[budget]]</f>
        <v>600</v>
      </c>
      <c r="K2691" s="1">
        <f>0</f>
        <v>0</v>
      </c>
    </row>
    <row r="2692" spans="1:11" x14ac:dyDescent="0.35">
      <c r="A2692">
        <v>14942422</v>
      </c>
      <c r="B2692" t="s">
        <v>6405</v>
      </c>
      <c r="C2692">
        <v>14226</v>
      </c>
      <c r="D2692">
        <v>60</v>
      </c>
      <c r="E2692" t="s">
        <v>37</v>
      </c>
      <c r="F2692">
        <v>40000000</v>
      </c>
      <c r="G2692">
        <v>5.9</v>
      </c>
      <c r="H2692">
        <f>Table13[[#This Row],[budget]]-Table13[[#This Row],[gross]]</f>
        <v>25057578</v>
      </c>
      <c r="I2692">
        <v>555</v>
      </c>
      <c r="J2692">
        <f>0.00001*Table13[[#This Row],[budget]]</f>
        <v>400.00000000000006</v>
      </c>
      <c r="K2692" s="1">
        <f>0</f>
        <v>0</v>
      </c>
    </row>
    <row r="2693" spans="1:11" x14ac:dyDescent="0.35">
      <c r="A2693">
        <v>14358033</v>
      </c>
      <c r="B2693" t="s">
        <v>6436</v>
      </c>
      <c r="C2693">
        <v>17365</v>
      </c>
      <c r="D2693">
        <v>66</v>
      </c>
      <c r="E2693" t="s">
        <v>37</v>
      </c>
      <c r="F2693">
        <v>40000000</v>
      </c>
      <c r="G2693">
        <v>5.9</v>
      </c>
      <c r="H2693">
        <f>Table13[[#This Row],[budget]]-Table13[[#This Row],[gross]]</f>
        <v>25641967</v>
      </c>
      <c r="I2693">
        <v>630</v>
      </c>
      <c r="J2693">
        <f>0.00001*Table13[[#This Row],[budget]]</f>
        <v>400.00000000000006</v>
      </c>
      <c r="K2693" s="1">
        <f>0</f>
        <v>0</v>
      </c>
    </row>
    <row r="2694" spans="1:11" x14ac:dyDescent="0.35">
      <c r="A2694">
        <v>13838130</v>
      </c>
      <c r="B2694" t="s">
        <v>6471</v>
      </c>
      <c r="C2694">
        <v>35990</v>
      </c>
      <c r="D2694">
        <v>157</v>
      </c>
      <c r="E2694" t="s">
        <v>37</v>
      </c>
      <c r="F2694">
        <v>40000000</v>
      </c>
      <c r="G2694">
        <v>5.9</v>
      </c>
      <c r="H2694">
        <f>Table13[[#This Row],[budget]]-Table13[[#This Row],[gross]]</f>
        <v>26161870</v>
      </c>
      <c r="I2694">
        <v>0</v>
      </c>
      <c r="J2694">
        <f>0.00001*Table13[[#This Row],[budget]]</f>
        <v>400.00000000000006</v>
      </c>
      <c r="K2694" s="1">
        <f>0</f>
        <v>0</v>
      </c>
    </row>
    <row r="2695" spans="1:11" x14ac:dyDescent="0.35">
      <c r="A2695">
        <v>18438149</v>
      </c>
      <c r="B2695" t="s">
        <v>6514</v>
      </c>
      <c r="C2695">
        <v>30842</v>
      </c>
      <c r="D2695">
        <v>93</v>
      </c>
      <c r="E2695" t="s">
        <v>37</v>
      </c>
      <c r="F2695">
        <v>40000000</v>
      </c>
      <c r="G2695">
        <v>5.9</v>
      </c>
      <c r="H2695">
        <f>Table13[[#This Row],[budget]]-Table13[[#This Row],[gross]]</f>
        <v>21561851</v>
      </c>
      <c r="I2695">
        <v>0</v>
      </c>
      <c r="J2695">
        <f>0.00001*Table13[[#This Row],[budget]]</f>
        <v>400.00000000000006</v>
      </c>
      <c r="K2695" s="1">
        <f>0</f>
        <v>0</v>
      </c>
    </row>
    <row r="2696" spans="1:11" x14ac:dyDescent="0.35">
      <c r="A2696">
        <v>1068392</v>
      </c>
      <c r="B2696" t="s">
        <v>6881</v>
      </c>
      <c r="C2696">
        <v>3865</v>
      </c>
      <c r="D2696">
        <v>53</v>
      </c>
      <c r="E2696" t="s">
        <v>37</v>
      </c>
      <c r="F2696">
        <v>36000000</v>
      </c>
      <c r="G2696">
        <v>5.9</v>
      </c>
      <c r="H2696">
        <f>Table13[[#This Row],[budget]]-Table13[[#This Row],[gross]]</f>
        <v>34931608</v>
      </c>
      <c r="I2696">
        <v>2000</v>
      </c>
      <c r="J2696">
        <f>0.00001*Table13[[#This Row],[budget]]</f>
        <v>360.00000000000006</v>
      </c>
      <c r="K2696" s="1">
        <f>0</f>
        <v>0</v>
      </c>
    </row>
    <row r="2697" spans="1:11" x14ac:dyDescent="0.35">
      <c r="A2697">
        <v>67962333</v>
      </c>
      <c r="B2697" t="s">
        <v>6933</v>
      </c>
      <c r="C2697">
        <v>33887</v>
      </c>
      <c r="D2697">
        <v>160</v>
      </c>
      <c r="E2697" t="s">
        <v>37</v>
      </c>
      <c r="F2697">
        <v>35000000</v>
      </c>
      <c r="G2697">
        <v>5.9</v>
      </c>
      <c r="H2697">
        <f>Table13[[#This Row],[budget]]-Table13[[#This Row],[gross]]</f>
        <v>-32962333</v>
      </c>
      <c r="I2697">
        <v>919</v>
      </c>
      <c r="J2697">
        <f>0.00001*Table13[[#This Row],[budget]]</f>
        <v>350.00000000000006</v>
      </c>
      <c r="K2697" s="1">
        <f>0</f>
        <v>0</v>
      </c>
    </row>
    <row r="2698" spans="1:11" hidden="1" x14ac:dyDescent="0.35">
      <c r="A2698">
        <v>195888</v>
      </c>
      <c r="B2698" t="s">
        <v>12975</v>
      </c>
      <c r="C2698">
        <v>5603</v>
      </c>
      <c r="D2698">
        <v>45</v>
      </c>
      <c r="E2698" t="s">
        <v>12979</v>
      </c>
      <c r="F2698">
        <v>2500000000</v>
      </c>
      <c r="G2698">
        <v>7.1</v>
      </c>
      <c r="H2698">
        <f>Table13[[#This Row],[budget]]-Table13[[#This Row],[gross]]</f>
        <v>2499804112</v>
      </c>
      <c r="I2698">
        <v>607</v>
      </c>
      <c r="J2698">
        <f>0.00001*Table13[[#This Row],[budget]]</f>
        <v>25000.000000000004</v>
      </c>
      <c r="K2698" s="1">
        <f>0</f>
        <v>0</v>
      </c>
    </row>
    <row r="2699" spans="1:11" x14ac:dyDescent="0.35">
      <c r="A2699">
        <v>43894863</v>
      </c>
      <c r="B2699" t="s">
        <v>7023</v>
      </c>
      <c r="C2699">
        <v>25883</v>
      </c>
      <c r="D2699">
        <v>262</v>
      </c>
      <c r="E2699" t="s">
        <v>37</v>
      </c>
      <c r="F2699">
        <v>30000000</v>
      </c>
      <c r="G2699">
        <v>5.9</v>
      </c>
      <c r="H2699">
        <f>Table13[[#This Row],[budget]]-Table13[[#This Row],[gross]]</f>
        <v>-13894863</v>
      </c>
      <c r="I2699">
        <v>0</v>
      </c>
      <c r="J2699">
        <f>0.00001*Table13[[#This Row],[budget]]</f>
        <v>300</v>
      </c>
      <c r="K2699" s="1">
        <f>0</f>
        <v>0</v>
      </c>
    </row>
    <row r="2700" spans="1:11" hidden="1" x14ac:dyDescent="0.35">
      <c r="A2700">
        <v>119922</v>
      </c>
      <c r="B2700" t="s">
        <v>12986</v>
      </c>
      <c r="C2700">
        <v>8429</v>
      </c>
      <c r="D2700">
        <v>62</v>
      </c>
      <c r="E2700" t="s">
        <v>1883</v>
      </c>
      <c r="F2700">
        <v>12000000</v>
      </c>
      <c r="G2700">
        <v>7.7</v>
      </c>
      <c r="H2700">
        <f>Table13[[#This Row],[budget]]-Table13[[#This Row],[gross]]</f>
        <v>11880078</v>
      </c>
      <c r="I2700">
        <v>0</v>
      </c>
      <c r="J2700">
        <f>0.00001*Table13[[#This Row],[budget]]</f>
        <v>120.00000000000001</v>
      </c>
      <c r="K2700" s="1">
        <f>0</f>
        <v>0</v>
      </c>
    </row>
    <row r="2701" spans="1:11" x14ac:dyDescent="0.35">
      <c r="A2701">
        <v>39026186</v>
      </c>
      <c r="B2701" t="s">
        <v>7059</v>
      </c>
      <c r="C2701">
        <v>48019</v>
      </c>
      <c r="D2701">
        <v>153</v>
      </c>
      <c r="E2701" t="s">
        <v>37</v>
      </c>
      <c r="F2701">
        <v>35000000</v>
      </c>
      <c r="G2701">
        <v>5.9</v>
      </c>
      <c r="H2701">
        <f>Table13[[#This Row],[budget]]-Table13[[#This Row],[gross]]</f>
        <v>-4026186</v>
      </c>
      <c r="I2701">
        <v>13000</v>
      </c>
      <c r="J2701">
        <f>0.00001*Table13[[#This Row],[budget]]</f>
        <v>350.00000000000006</v>
      </c>
      <c r="K2701" s="1">
        <f>0</f>
        <v>0</v>
      </c>
    </row>
    <row r="2702" spans="1:11" x14ac:dyDescent="0.35">
      <c r="A2702">
        <v>20981633</v>
      </c>
      <c r="B2702" t="s">
        <v>7148</v>
      </c>
      <c r="C2702">
        <v>78256</v>
      </c>
      <c r="D2702">
        <v>492</v>
      </c>
      <c r="E2702" t="s">
        <v>37</v>
      </c>
      <c r="F2702">
        <v>30000000</v>
      </c>
      <c r="G2702">
        <v>5.9</v>
      </c>
      <c r="H2702">
        <f>Table13[[#This Row],[budget]]-Table13[[#This Row],[gross]]</f>
        <v>9018367</v>
      </c>
      <c r="I2702">
        <v>0</v>
      </c>
      <c r="J2702">
        <f>0.00001*Table13[[#This Row],[budget]]</f>
        <v>300</v>
      </c>
      <c r="K2702" s="1">
        <f>0</f>
        <v>0</v>
      </c>
    </row>
    <row r="2703" spans="1:11" x14ac:dyDescent="0.35">
      <c r="A2703">
        <v>17848322</v>
      </c>
      <c r="B2703" t="s">
        <v>7543</v>
      </c>
      <c r="C2703">
        <v>18771</v>
      </c>
      <c r="D2703">
        <v>102</v>
      </c>
      <c r="E2703" t="s">
        <v>37</v>
      </c>
      <c r="F2703">
        <v>28000000</v>
      </c>
      <c r="G2703">
        <v>5.9</v>
      </c>
      <c r="H2703">
        <f>Table13[[#This Row],[budget]]-Table13[[#This Row],[gross]]</f>
        <v>10151678</v>
      </c>
      <c r="I2703">
        <v>702</v>
      </c>
      <c r="J2703">
        <f>0.00001*Table13[[#This Row],[budget]]</f>
        <v>280</v>
      </c>
      <c r="K2703" s="1">
        <f>0</f>
        <v>0</v>
      </c>
    </row>
    <row r="2704" spans="1:11" x14ac:dyDescent="0.35">
      <c r="A2704">
        <v>22525921</v>
      </c>
      <c r="B2704" t="s">
        <v>7567</v>
      </c>
      <c r="C2704">
        <v>60596</v>
      </c>
      <c r="D2704">
        <v>158</v>
      </c>
      <c r="E2704" t="s">
        <v>37</v>
      </c>
      <c r="F2704">
        <v>30000000</v>
      </c>
      <c r="G2704">
        <v>5.9</v>
      </c>
      <c r="H2704">
        <f>Table13[[#This Row],[budget]]-Table13[[#This Row],[gross]]</f>
        <v>7474079</v>
      </c>
      <c r="I2704">
        <v>13000</v>
      </c>
      <c r="J2704">
        <f>0.00001*Table13[[#This Row],[budget]]</f>
        <v>300</v>
      </c>
      <c r="K2704" s="1">
        <f>0</f>
        <v>0</v>
      </c>
    </row>
    <row r="2705" spans="1:11" x14ac:dyDescent="0.35">
      <c r="A2705">
        <v>60033780</v>
      </c>
      <c r="B2705" t="s">
        <v>7791</v>
      </c>
      <c r="C2705">
        <v>18973</v>
      </c>
      <c r="D2705">
        <v>162</v>
      </c>
      <c r="E2705" t="s">
        <v>37</v>
      </c>
      <c r="F2705">
        <v>30000000</v>
      </c>
      <c r="G2705">
        <v>5.9</v>
      </c>
      <c r="H2705">
        <f>Table13[[#This Row],[budget]]-Table13[[#This Row],[gross]]</f>
        <v>-30033780</v>
      </c>
      <c r="I2705">
        <v>0</v>
      </c>
      <c r="J2705">
        <f>0.00001*Table13[[#This Row],[budget]]</f>
        <v>300</v>
      </c>
      <c r="K2705" s="1">
        <f>0</f>
        <v>0</v>
      </c>
    </row>
    <row r="2706" spans="1:11" x14ac:dyDescent="0.35">
      <c r="A2706">
        <v>58156435</v>
      </c>
      <c r="B2706" t="s">
        <v>7799</v>
      </c>
      <c r="C2706">
        <v>37479</v>
      </c>
      <c r="D2706">
        <v>152</v>
      </c>
      <c r="E2706" t="s">
        <v>37</v>
      </c>
      <c r="F2706">
        <v>19000000</v>
      </c>
      <c r="G2706">
        <v>5.9</v>
      </c>
      <c r="H2706">
        <f>Table13[[#This Row],[budget]]-Table13[[#This Row],[gross]]</f>
        <v>-39156435</v>
      </c>
      <c r="I2706">
        <v>0</v>
      </c>
      <c r="J2706">
        <f>0.00001*Table13[[#This Row],[budget]]</f>
        <v>190.00000000000003</v>
      </c>
      <c r="K2706" s="1">
        <f>0</f>
        <v>0</v>
      </c>
    </row>
    <row r="2707" spans="1:11" x14ac:dyDescent="0.35">
      <c r="A2707">
        <v>35266619</v>
      </c>
      <c r="B2707" t="s">
        <v>7954</v>
      </c>
      <c r="C2707">
        <v>108242</v>
      </c>
      <c r="D2707">
        <v>371</v>
      </c>
      <c r="E2707" t="s">
        <v>37</v>
      </c>
      <c r="F2707">
        <v>30000000</v>
      </c>
      <c r="G2707">
        <v>5.9</v>
      </c>
      <c r="H2707">
        <f>Table13[[#This Row],[budget]]-Table13[[#This Row],[gross]]</f>
        <v>-5266619</v>
      </c>
      <c r="I2707">
        <v>39000</v>
      </c>
      <c r="J2707">
        <f>0.00001*Table13[[#This Row],[budget]]</f>
        <v>300</v>
      </c>
      <c r="K2707" s="1">
        <f>0</f>
        <v>0</v>
      </c>
    </row>
    <row r="2708" spans="1:11" x14ac:dyDescent="0.35">
      <c r="A2708">
        <v>23070045</v>
      </c>
      <c r="B2708" t="s">
        <v>8020</v>
      </c>
      <c r="C2708">
        <v>47003</v>
      </c>
      <c r="D2708">
        <v>215</v>
      </c>
      <c r="E2708" t="s">
        <v>37</v>
      </c>
      <c r="F2708">
        <v>30000000</v>
      </c>
      <c r="G2708">
        <v>5.9</v>
      </c>
      <c r="H2708">
        <f>Table13[[#This Row],[budget]]-Table13[[#This Row],[gross]]</f>
        <v>6929955</v>
      </c>
      <c r="I2708">
        <v>11000</v>
      </c>
      <c r="J2708">
        <f>0.00001*Table13[[#This Row],[budget]]</f>
        <v>300</v>
      </c>
      <c r="K2708" s="1">
        <f>0</f>
        <v>0</v>
      </c>
    </row>
    <row r="2709" spans="1:11" x14ac:dyDescent="0.35">
      <c r="A2709">
        <v>16930884</v>
      </c>
      <c r="B2709" t="s">
        <v>8071</v>
      </c>
      <c r="C2709">
        <v>65628</v>
      </c>
      <c r="D2709">
        <v>262</v>
      </c>
      <c r="E2709" t="s">
        <v>37</v>
      </c>
      <c r="F2709">
        <v>30000000</v>
      </c>
      <c r="G2709">
        <v>5.9</v>
      </c>
      <c r="H2709">
        <f>Table13[[#This Row],[budget]]-Table13[[#This Row],[gross]]</f>
        <v>13069116</v>
      </c>
      <c r="I2709">
        <v>0</v>
      </c>
      <c r="J2709">
        <f>0.00001*Table13[[#This Row],[budget]]</f>
        <v>300</v>
      </c>
      <c r="K2709" s="1">
        <f>0</f>
        <v>0</v>
      </c>
    </row>
    <row r="2710" spans="1:11" x14ac:dyDescent="0.35">
      <c r="A2710">
        <v>100491683</v>
      </c>
      <c r="B2710" t="s">
        <v>8300</v>
      </c>
      <c r="C2710">
        <v>14005</v>
      </c>
      <c r="D2710">
        <v>67</v>
      </c>
      <c r="E2710" t="s">
        <v>37</v>
      </c>
      <c r="F2710">
        <v>24000000</v>
      </c>
      <c r="G2710">
        <v>5.9</v>
      </c>
      <c r="H2710">
        <f>Table13[[#This Row],[budget]]-Table13[[#This Row],[gross]]</f>
        <v>-76491683</v>
      </c>
      <c r="I2710">
        <v>418</v>
      </c>
      <c r="J2710">
        <f>0.00001*Table13[[#This Row],[budget]]</f>
        <v>240.00000000000003</v>
      </c>
      <c r="K2710" s="1">
        <f>0</f>
        <v>0</v>
      </c>
    </row>
    <row r="2711" spans="1:11" x14ac:dyDescent="0.35">
      <c r="A2711">
        <v>8712564</v>
      </c>
      <c r="B2711" t="s">
        <v>8581</v>
      </c>
      <c r="C2711">
        <v>16555</v>
      </c>
      <c r="D2711">
        <v>139</v>
      </c>
      <c r="E2711" t="s">
        <v>37</v>
      </c>
      <c r="F2711">
        <v>27000000</v>
      </c>
      <c r="G2711">
        <v>5.9</v>
      </c>
      <c r="H2711">
        <f>Table13[[#This Row],[budget]]-Table13[[#This Row],[gross]]</f>
        <v>18287436</v>
      </c>
      <c r="I2711">
        <v>817</v>
      </c>
      <c r="J2711">
        <f>0.00001*Table13[[#This Row],[budget]]</f>
        <v>270</v>
      </c>
      <c r="K2711" s="1">
        <f>0</f>
        <v>0</v>
      </c>
    </row>
    <row r="2712" spans="1:11" x14ac:dyDescent="0.35">
      <c r="A2712">
        <v>51097664</v>
      </c>
      <c r="B2712" t="s">
        <v>8900</v>
      </c>
      <c r="C2712">
        <v>70205</v>
      </c>
      <c r="D2712">
        <v>450</v>
      </c>
      <c r="E2712" t="s">
        <v>37</v>
      </c>
      <c r="F2712">
        <v>30000000</v>
      </c>
      <c r="G2712">
        <v>5.9</v>
      </c>
      <c r="H2712">
        <f>Table13[[#This Row],[budget]]-Table13[[#This Row],[gross]]</f>
        <v>-21097664</v>
      </c>
      <c r="I2712">
        <v>0</v>
      </c>
      <c r="J2712">
        <f>0.00001*Table13[[#This Row],[budget]]</f>
        <v>300</v>
      </c>
      <c r="K2712" s="1">
        <f>0</f>
        <v>0</v>
      </c>
    </row>
    <row r="2713" spans="1:11" x14ac:dyDescent="0.35">
      <c r="A2713">
        <v>17427926</v>
      </c>
      <c r="B2713" t="s">
        <v>9156</v>
      </c>
      <c r="C2713">
        <v>60062</v>
      </c>
      <c r="D2713">
        <v>351</v>
      </c>
      <c r="E2713" t="s">
        <v>37</v>
      </c>
      <c r="F2713">
        <v>8000000</v>
      </c>
      <c r="G2713">
        <v>5.9</v>
      </c>
      <c r="H2713">
        <f>Table13[[#This Row],[budget]]-Table13[[#This Row],[gross]]</f>
        <v>-9427926</v>
      </c>
      <c r="I2713">
        <v>0</v>
      </c>
      <c r="J2713">
        <f>0.00001*Table13[[#This Row],[budget]]</f>
        <v>80</v>
      </c>
      <c r="K2713" s="1">
        <f>0</f>
        <v>0</v>
      </c>
    </row>
    <row r="2714" spans="1:11" x14ac:dyDescent="0.35">
      <c r="A2714">
        <v>49122319</v>
      </c>
      <c r="B2714" t="s">
        <v>9250</v>
      </c>
      <c r="C2714">
        <v>47169</v>
      </c>
      <c r="D2714">
        <v>162</v>
      </c>
      <c r="E2714" t="s">
        <v>37</v>
      </c>
      <c r="F2714">
        <v>14000000</v>
      </c>
      <c r="G2714">
        <v>5.9</v>
      </c>
      <c r="H2714">
        <f>Table13[[#This Row],[budget]]-Table13[[#This Row],[gross]]</f>
        <v>-35122319</v>
      </c>
      <c r="I2714">
        <v>17000</v>
      </c>
      <c r="J2714">
        <f>0.00001*Table13[[#This Row],[budget]]</f>
        <v>140</v>
      </c>
      <c r="K2714" s="1">
        <f>0</f>
        <v>0</v>
      </c>
    </row>
    <row r="2715" spans="1:11" x14ac:dyDescent="0.35">
      <c r="A2715">
        <v>9286314</v>
      </c>
      <c r="B2715" t="s">
        <v>9270</v>
      </c>
      <c r="C2715">
        <v>4972</v>
      </c>
      <c r="D2715">
        <v>62</v>
      </c>
      <c r="E2715" t="s">
        <v>37</v>
      </c>
      <c r="F2715">
        <v>17000000</v>
      </c>
      <c r="G2715">
        <v>5.9</v>
      </c>
      <c r="H2715">
        <f>Table13[[#This Row],[budget]]-Table13[[#This Row],[gross]]</f>
        <v>7713686</v>
      </c>
      <c r="I2715">
        <v>0</v>
      </c>
      <c r="J2715">
        <f>0.00001*Table13[[#This Row],[budget]]</f>
        <v>170</v>
      </c>
      <c r="K2715" s="1">
        <f>0</f>
        <v>0</v>
      </c>
    </row>
    <row r="2716" spans="1:11" x14ac:dyDescent="0.35">
      <c r="A2716">
        <v>19351569</v>
      </c>
      <c r="B2716" t="s">
        <v>9670</v>
      </c>
      <c r="C2716">
        <v>33287</v>
      </c>
      <c r="D2716">
        <v>201</v>
      </c>
      <c r="E2716" t="s">
        <v>37</v>
      </c>
      <c r="F2716">
        <v>22000000</v>
      </c>
      <c r="G2716">
        <v>5.9</v>
      </c>
      <c r="H2716">
        <f>Table13[[#This Row],[budget]]-Table13[[#This Row],[gross]]</f>
        <v>2648431</v>
      </c>
      <c r="I2716">
        <v>739</v>
      </c>
      <c r="J2716">
        <f>0.00001*Table13[[#This Row],[budget]]</f>
        <v>220.00000000000003</v>
      </c>
      <c r="K2716" s="1">
        <f>0</f>
        <v>0</v>
      </c>
    </row>
    <row r="2717" spans="1:11" x14ac:dyDescent="0.35">
      <c r="A2717">
        <v>46700000</v>
      </c>
      <c r="B2717" t="s">
        <v>9788</v>
      </c>
      <c r="C2717">
        <v>19832</v>
      </c>
      <c r="D2717">
        <v>98</v>
      </c>
      <c r="E2717" t="s">
        <v>37</v>
      </c>
      <c r="F2717">
        <v>21000000</v>
      </c>
      <c r="G2717">
        <v>5.9</v>
      </c>
      <c r="H2717">
        <f>Table13[[#This Row],[budget]]-Table13[[#This Row],[gross]]</f>
        <v>-25700000</v>
      </c>
      <c r="I2717">
        <v>0</v>
      </c>
      <c r="J2717">
        <f>0.00001*Table13[[#This Row],[budget]]</f>
        <v>210.00000000000003</v>
      </c>
      <c r="K2717" s="1">
        <f>0</f>
        <v>0</v>
      </c>
    </row>
    <row r="2718" spans="1:11" x14ac:dyDescent="0.35">
      <c r="A2718">
        <v>47852604</v>
      </c>
      <c r="B2718" t="s">
        <v>10000</v>
      </c>
      <c r="C2718">
        <v>62364</v>
      </c>
      <c r="D2718">
        <v>337</v>
      </c>
      <c r="E2718" t="s">
        <v>37</v>
      </c>
      <c r="F2718">
        <v>20000000</v>
      </c>
      <c r="G2718">
        <v>5.9</v>
      </c>
      <c r="H2718">
        <f>Table13[[#This Row],[budget]]-Table13[[#This Row],[gross]]</f>
        <v>-27852604</v>
      </c>
      <c r="I2718">
        <v>0</v>
      </c>
      <c r="J2718">
        <f>0.00001*Table13[[#This Row],[budget]]</f>
        <v>200.00000000000003</v>
      </c>
      <c r="K2718" s="1">
        <f>0</f>
        <v>0</v>
      </c>
    </row>
    <row r="2719" spans="1:11" x14ac:dyDescent="0.35">
      <c r="A2719">
        <v>25584685</v>
      </c>
      <c r="B2719" t="s">
        <v>10158</v>
      </c>
      <c r="C2719">
        <v>15877</v>
      </c>
      <c r="D2719">
        <v>102</v>
      </c>
      <c r="E2719" t="s">
        <v>37</v>
      </c>
      <c r="F2719">
        <v>20000000</v>
      </c>
      <c r="G2719">
        <v>5.9</v>
      </c>
      <c r="H2719">
        <f>Table13[[#This Row],[budget]]-Table13[[#This Row],[gross]]</f>
        <v>-5584685</v>
      </c>
      <c r="I2719">
        <v>590</v>
      </c>
      <c r="J2719">
        <f>0.00001*Table13[[#This Row],[budget]]</f>
        <v>200.00000000000003</v>
      </c>
      <c r="K2719" s="1">
        <f>0</f>
        <v>0</v>
      </c>
    </row>
    <row r="2720" spans="1:11" x14ac:dyDescent="0.35">
      <c r="A2720">
        <v>19151864</v>
      </c>
      <c r="B2720" t="s">
        <v>10217</v>
      </c>
      <c r="C2720">
        <v>36983</v>
      </c>
      <c r="D2720">
        <v>100</v>
      </c>
      <c r="E2720" t="s">
        <v>37</v>
      </c>
      <c r="F2720">
        <v>40000000</v>
      </c>
      <c r="G2720">
        <v>5.9</v>
      </c>
      <c r="H2720">
        <f>Table13[[#This Row],[budget]]-Table13[[#This Row],[gross]]</f>
        <v>20848136</v>
      </c>
      <c r="I2720">
        <v>0</v>
      </c>
      <c r="J2720">
        <f>0.00001*Table13[[#This Row],[budget]]</f>
        <v>400.00000000000006</v>
      </c>
      <c r="K2720" s="1">
        <f>0</f>
        <v>0</v>
      </c>
    </row>
    <row r="2721" spans="1:11" x14ac:dyDescent="0.35">
      <c r="A2721">
        <v>18882880</v>
      </c>
      <c r="B2721" t="s">
        <v>10225</v>
      </c>
      <c r="C2721">
        <v>20539</v>
      </c>
      <c r="D2721">
        <v>125</v>
      </c>
      <c r="E2721" t="s">
        <v>37</v>
      </c>
      <c r="F2721">
        <v>20000000</v>
      </c>
      <c r="G2721">
        <v>5.9</v>
      </c>
      <c r="H2721">
        <f>Table13[[#This Row],[budget]]-Table13[[#This Row],[gross]]</f>
        <v>1117120</v>
      </c>
      <c r="I2721">
        <v>681</v>
      </c>
      <c r="J2721">
        <f>0.00001*Table13[[#This Row],[budget]]</f>
        <v>200.00000000000003</v>
      </c>
      <c r="K2721" s="1">
        <f>0</f>
        <v>0</v>
      </c>
    </row>
    <row r="2722" spans="1:11" x14ac:dyDescent="0.35">
      <c r="A2722">
        <v>17803796</v>
      </c>
      <c r="B2722" t="s">
        <v>10246</v>
      </c>
      <c r="C2722">
        <v>26100</v>
      </c>
      <c r="D2722">
        <v>97</v>
      </c>
      <c r="E2722" t="s">
        <v>37</v>
      </c>
      <c r="F2722">
        <v>20000000</v>
      </c>
      <c r="G2722">
        <v>5.9</v>
      </c>
      <c r="H2722">
        <f>Table13[[#This Row],[budget]]-Table13[[#This Row],[gross]]</f>
        <v>2196204</v>
      </c>
      <c r="I2722">
        <v>484</v>
      </c>
      <c r="J2722">
        <f>0.00001*Table13[[#This Row],[budget]]</f>
        <v>200.00000000000003</v>
      </c>
      <c r="K2722" s="1">
        <f>0</f>
        <v>0</v>
      </c>
    </row>
    <row r="2723" spans="1:11" x14ac:dyDescent="0.35">
      <c r="A2723">
        <v>51431160</v>
      </c>
      <c r="B2723" t="s">
        <v>10634</v>
      </c>
      <c r="C2723">
        <v>62861</v>
      </c>
      <c r="D2723">
        <v>232</v>
      </c>
      <c r="E2723" t="s">
        <v>37</v>
      </c>
      <c r="F2723">
        <v>20000000</v>
      </c>
      <c r="G2723">
        <v>5.9</v>
      </c>
      <c r="H2723">
        <f>Table13[[#This Row],[budget]]-Table13[[#This Row],[gross]]</f>
        <v>-31431160</v>
      </c>
      <c r="I2723">
        <v>0</v>
      </c>
      <c r="J2723">
        <f>0.00001*Table13[[#This Row],[budget]]</f>
        <v>200.00000000000003</v>
      </c>
      <c r="K2723" s="1">
        <f>0</f>
        <v>0</v>
      </c>
    </row>
    <row r="2724" spans="1:11" x14ac:dyDescent="0.35">
      <c r="A2724">
        <v>6734844</v>
      </c>
      <c r="B2724" t="s">
        <v>10968</v>
      </c>
      <c r="C2724">
        <v>29591</v>
      </c>
      <c r="D2724">
        <v>118</v>
      </c>
      <c r="E2724" t="s">
        <v>37</v>
      </c>
      <c r="F2724">
        <v>17000000</v>
      </c>
      <c r="G2724">
        <v>5.9</v>
      </c>
      <c r="H2724">
        <f>Table13[[#This Row],[budget]]-Table13[[#This Row],[gross]]</f>
        <v>10265156</v>
      </c>
      <c r="I2724">
        <v>0</v>
      </c>
      <c r="J2724">
        <f>0.00001*Table13[[#This Row],[budget]]</f>
        <v>170</v>
      </c>
      <c r="K2724" s="1">
        <f>0</f>
        <v>0</v>
      </c>
    </row>
    <row r="2725" spans="1:11" x14ac:dyDescent="0.35">
      <c r="A2725">
        <v>3500000</v>
      </c>
      <c r="B2725" t="s">
        <v>11034</v>
      </c>
      <c r="C2725">
        <v>10082</v>
      </c>
      <c r="D2725">
        <v>100</v>
      </c>
      <c r="E2725" t="s">
        <v>37</v>
      </c>
      <c r="F2725">
        <v>2700000</v>
      </c>
      <c r="G2725">
        <v>5.9</v>
      </c>
      <c r="H2725">
        <f>Table13[[#This Row],[budget]]-Table13[[#This Row],[gross]]</f>
        <v>-800000</v>
      </c>
      <c r="I2725">
        <v>0</v>
      </c>
      <c r="J2725">
        <f>0.00001*Table13[[#This Row],[budget]]</f>
        <v>27.000000000000004</v>
      </c>
      <c r="K2725" s="1">
        <f>0</f>
        <v>0</v>
      </c>
    </row>
    <row r="2726" spans="1:11" x14ac:dyDescent="0.35">
      <c r="A2726">
        <v>8662318</v>
      </c>
      <c r="B2726" t="s">
        <v>11206</v>
      </c>
      <c r="C2726">
        <v>15033</v>
      </c>
      <c r="D2726">
        <v>75</v>
      </c>
      <c r="E2726" t="s">
        <v>37</v>
      </c>
      <c r="F2726">
        <v>17000000</v>
      </c>
      <c r="G2726">
        <v>5.9</v>
      </c>
      <c r="H2726">
        <f>Table13[[#This Row],[budget]]-Table13[[#This Row],[gross]]</f>
        <v>8337682</v>
      </c>
      <c r="I2726">
        <v>0</v>
      </c>
      <c r="J2726">
        <f>0.00001*Table13[[#This Row],[budget]]</f>
        <v>170</v>
      </c>
      <c r="K2726" s="1">
        <f>0</f>
        <v>0</v>
      </c>
    </row>
    <row r="2727" spans="1:11" x14ac:dyDescent="0.35">
      <c r="A2727">
        <v>39511038</v>
      </c>
      <c r="B2727" t="s">
        <v>11324</v>
      </c>
      <c r="C2727">
        <v>56269</v>
      </c>
      <c r="D2727">
        <v>366</v>
      </c>
      <c r="E2727" t="s">
        <v>37</v>
      </c>
      <c r="F2727">
        <v>16000000</v>
      </c>
      <c r="G2727">
        <v>5.9</v>
      </c>
      <c r="H2727">
        <f>Table13[[#This Row],[budget]]-Table13[[#This Row],[gross]]</f>
        <v>-23511038</v>
      </c>
      <c r="I2727">
        <v>0</v>
      </c>
      <c r="J2727">
        <f>0.00001*Table13[[#This Row],[budget]]</f>
        <v>160</v>
      </c>
      <c r="K2727" s="1">
        <f>0</f>
        <v>0</v>
      </c>
    </row>
    <row r="2728" spans="1:11" x14ac:dyDescent="0.35">
      <c r="A2728">
        <v>27087695</v>
      </c>
      <c r="B2728" t="s">
        <v>11355</v>
      </c>
      <c r="C2728">
        <v>41664</v>
      </c>
      <c r="D2728">
        <v>205</v>
      </c>
      <c r="E2728" t="s">
        <v>37</v>
      </c>
      <c r="F2728">
        <v>17700000</v>
      </c>
      <c r="G2728">
        <v>5.9</v>
      </c>
      <c r="H2728">
        <f>Table13[[#This Row],[budget]]-Table13[[#This Row],[gross]]</f>
        <v>-9387695</v>
      </c>
      <c r="I2728">
        <v>0</v>
      </c>
      <c r="J2728">
        <f>0.00001*Table13[[#This Row],[budget]]</f>
        <v>177.00000000000003</v>
      </c>
      <c r="K2728" s="1">
        <f>0</f>
        <v>0</v>
      </c>
    </row>
    <row r="2729" spans="1:11" x14ac:dyDescent="0.35">
      <c r="A2729">
        <v>1181197</v>
      </c>
      <c r="B2729" t="s">
        <v>11495</v>
      </c>
      <c r="C2729">
        <v>3299</v>
      </c>
      <c r="D2729">
        <v>24</v>
      </c>
      <c r="E2729" t="s">
        <v>37</v>
      </c>
      <c r="F2729">
        <v>15500000</v>
      </c>
      <c r="G2729">
        <v>5.9</v>
      </c>
      <c r="H2729">
        <f>Table13[[#This Row],[budget]]-Table13[[#This Row],[gross]]</f>
        <v>14318803</v>
      </c>
      <c r="I2729">
        <v>191</v>
      </c>
      <c r="J2729">
        <f>0.00001*Table13[[#This Row],[budget]]</f>
        <v>155</v>
      </c>
      <c r="K2729" s="1">
        <f>0</f>
        <v>0</v>
      </c>
    </row>
    <row r="2730" spans="1:11" x14ac:dyDescent="0.35">
      <c r="A2730">
        <v>167780960</v>
      </c>
      <c r="B2730" t="s">
        <v>11516</v>
      </c>
      <c r="C2730">
        <v>36918</v>
      </c>
      <c r="D2730">
        <v>42</v>
      </c>
      <c r="E2730" t="s">
        <v>37</v>
      </c>
      <c r="F2730">
        <v>11000000</v>
      </c>
      <c r="G2730">
        <v>5.9</v>
      </c>
      <c r="H2730">
        <f>Table13[[#This Row],[budget]]-Table13[[#This Row],[gross]]</f>
        <v>-156780960</v>
      </c>
      <c r="I2730">
        <v>3000</v>
      </c>
      <c r="J2730">
        <f>0.00001*Table13[[#This Row],[budget]]</f>
        <v>110.00000000000001</v>
      </c>
      <c r="K2730" s="1">
        <f>0</f>
        <v>0</v>
      </c>
    </row>
    <row r="2731" spans="1:11" x14ac:dyDescent="0.35">
      <c r="A2731">
        <v>10411980</v>
      </c>
      <c r="B2731" t="s">
        <v>11898</v>
      </c>
      <c r="C2731">
        <v>22649</v>
      </c>
      <c r="D2731">
        <v>212</v>
      </c>
      <c r="E2731" t="s">
        <v>37</v>
      </c>
      <c r="F2731">
        <v>15000000</v>
      </c>
      <c r="G2731">
        <v>5.9</v>
      </c>
      <c r="H2731">
        <f>Table13[[#This Row],[budget]]-Table13[[#This Row],[gross]]</f>
        <v>4588020</v>
      </c>
      <c r="I2731">
        <v>1000</v>
      </c>
      <c r="J2731">
        <f>0.00001*Table13[[#This Row],[budget]]</f>
        <v>150</v>
      </c>
      <c r="K2731" s="1">
        <f>0</f>
        <v>0</v>
      </c>
    </row>
    <row r="2732" spans="1:11" x14ac:dyDescent="0.35">
      <c r="A2732">
        <v>20380</v>
      </c>
      <c r="B2732" t="s">
        <v>12060</v>
      </c>
      <c r="C2732">
        <v>7519</v>
      </c>
      <c r="D2732">
        <v>39</v>
      </c>
      <c r="E2732" t="s">
        <v>37</v>
      </c>
      <c r="F2732">
        <v>15000000</v>
      </c>
      <c r="G2732">
        <v>5.9</v>
      </c>
      <c r="H2732">
        <f>Table13[[#This Row],[budget]]-Table13[[#This Row],[gross]]</f>
        <v>14979620</v>
      </c>
      <c r="I2732">
        <v>445</v>
      </c>
      <c r="J2732">
        <f>0.00001*Table13[[#This Row],[budget]]</f>
        <v>150</v>
      </c>
      <c r="K2732" s="1">
        <f>0</f>
        <v>0</v>
      </c>
    </row>
    <row r="2733" spans="1:11" x14ac:dyDescent="0.35">
      <c r="A2733">
        <v>49122319</v>
      </c>
      <c r="B2733" t="s">
        <v>9250</v>
      </c>
      <c r="C2733">
        <v>47169</v>
      </c>
      <c r="D2733">
        <v>162</v>
      </c>
      <c r="E2733" t="s">
        <v>37</v>
      </c>
      <c r="F2733">
        <v>14000000</v>
      </c>
      <c r="G2733">
        <v>5.9</v>
      </c>
      <c r="H2733">
        <f>Table13[[#This Row],[budget]]-Table13[[#This Row],[gross]]</f>
        <v>-35122319</v>
      </c>
      <c r="I2733">
        <v>17000</v>
      </c>
      <c r="J2733">
        <f>0.00001*Table13[[#This Row],[budget]]</f>
        <v>140</v>
      </c>
      <c r="K2733" s="1">
        <f>0</f>
        <v>0</v>
      </c>
    </row>
    <row r="2734" spans="1:11" x14ac:dyDescent="0.35">
      <c r="A2734">
        <v>27515786</v>
      </c>
      <c r="B2734" t="s">
        <v>12145</v>
      </c>
      <c r="C2734">
        <v>8904</v>
      </c>
      <c r="D2734">
        <v>31</v>
      </c>
      <c r="E2734" t="s">
        <v>37</v>
      </c>
      <c r="F2734">
        <v>14000000</v>
      </c>
      <c r="G2734">
        <v>5.9</v>
      </c>
      <c r="H2734">
        <f>Table13[[#This Row],[budget]]-Table13[[#This Row],[gross]]</f>
        <v>-13515786</v>
      </c>
      <c r="I2734">
        <v>0</v>
      </c>
      <c r="J2734">
        <f>0.00001*Table13[[#This Row],[budget]]</f>
        <v>140</v>
      </c>
      <c r="K2734" s="1">
        <f>0</f>
        <v>0</v>
      </c>
    </row>
    <row r="2735" spans="1:11" x14ac:dyDescent="0.35">
      <c r="A2735">
        <v>5108820</v>
      </c>
      <c r="B2735" t="s">
        <v>12218</v>
      </c>
      <c r="C2735">
        <v>12519</v>
      </c>
      <c r="D2735">
        <v>112</v>
      </c>
      <c r="E2735" t="s">
        <v>37</v>
      </c>
      <c r="F2735">
        <v>24000000</v>
      </c>
      <c r="G2735">
        <v>5.9</v>
      </c>
      <c r="H2735">
        <f>Table13[[#This Row],[budget]]-Table13[[#This Row],[gross]]</f>
        <v>18891180</v>
      </c>
      <c r="I2735">
        <v>853</v>
      </c>
      <c r="J2735">
        <f>0.00001*Table13[[#This Row],[budget]]</f>
        <v>240.00000000000003</v>
      </c>
      <c r="K2735" s="1">
        <f>0</f>
        <v>0</v>
      </c>
    </row>
    <row r="2736" spans="1:11" x14ac:dyDescent="0.35">
      <c r="A2736">
        <v>190871240</v>
      </c>
      <c r="B2736" t="s">
        <v>1431</v>
      </c>
      <c r="C2736">
        <v>167089</v>
      </c>
      <c r="D2736">
        <v>491</v>
      </c>
      <c r="E2736" t="s">
        <v>37</v>
      </c>
      <c r="F2736">
        <v>125000000</v>
      </c>
      <c r="G2736">
        <v>5.9</v>
      </c>
      <c r="H2736">
        <f>Table13[[#This Row],[budget]]-Table13[[#This Row],[gross]]</f>
        <v>-65871240</v>
      </c>
      <c r="I2736">
        <v>62000</v>
      </c>
      <c r="J2736">
        <f>0.00001*Table13[[#This Row],[budget]]</f>
        <v>1250</v>
      </c>
      <c r="K2736" s="1">
        <f>0</f>
        <v>0</v>
      </c>
    </row>
    <row r="2737" spans="1:11" x14ac:dyDescent="0.35">
      <c r="A2737">
        <v>28972187</v>
      </c>
      <c r="B2737" t="s">
        <v>12357</v>
      </c>
      <c r="C2737">
        <v>28805</v>
      </c>
      <c r="D2737">
        <v>159</v>
      </c>
      <c r="E2737" t="s">
        <v>37</v>
      </c>
      <c r="F2737">
        <v>13000000</v>
      </c>
      <c r="G2737">
        <v>5.9</v>
      </c>
      <c r="H2737">
        <f>Table13[[#This Row],[budget]]-Table13[[#This Row],[gross]]</f>
        <v>-15972187</v>
      </c>
      <c r="I2737">
        <v>1000</v>
      </c>
      <c r="J2737">
        <f>0.00001*Table13[[#This Row],[budget]]</f>
        <v>130</v>
      </c>
      <c r="K2737" s="1">
        <f>0</f>
        <v>0</v>
      </c>
    </row>
    <row r="2738" spans="1:11" x14ac:dyDescent="0.35">
      <c r="A2738">
        <v>26539321</v>
      </c>
      <c r="B2738" t="s">
        <v>12390</v>
      </c>
      <c r="C2738">
        <v>7984</v>
      </c>
      <c r="D2738">
        <v>42</v>
      </c>
      <c r="E2738" t="s">
        <v>37</v>
      </c>
      <c r="F2738">
        <v>13000000</v>
      </c>
      <c r="G2738">
        <v>5.9</v>
      </c>
      <c r="H2738">
        <f>Table13[[#This Row],[budget]]-Table13[[#This Row],[gross]]</f>
        <v>-13539321</v>
      </c>
      <c r="I2738">
        <v>833</v>
      </c>
      <c r="J2738">
        <f>0.00001*Table13[[#This Row],[budget]]</f>
        <v>130</v>
      </c>
      <c r="K2738" s="1">
        <f>0</f>
        <v>0</v>
      </c>
    </row>
    <row r="2739" spans="1:11" x14ac:dyDescent="0.35">
      <c r="A2739">
        <v>25675765</v>
      </c>
      <c r="B2739" t="s">
        <v>12479</v>
      </c>
      <c r="C2739">
        <v>60407</v>
      </c>
      <c r="D2739">
        <v>84</v>
      </c>
      <c r="E2739" t="s">
        <v>37</v>
      </c>
      <c r="F2739">
        <v>13000000</v>
      </c>
      <c r="G2739">
        <v>5.9</v>
      </c>
      <c r="H2739">
        <f>Table13[[#This Row],[budget]]-Table13[[#This Row],[gross]]</f>
        <v>-12675765</v>
      </c>
      <c r="I2739">
        <v>11000</v>
      </c>
      <c r="J2739">
        <f>0.00001*Table13[[#This Row],[budget]]</f>
        <v>130</v>
      </c>
      <c r="K2739" s="1">
        <f>0</f>
        <v>0</v>
      </c>
    </row>
    <row r="2740" spans="1:11" x14ac:dyDescent="0.35">
      <c r="A2740">
        <v>2104000</v>
      </c>
      <c r="B2740" t="s">
        <v>12508</v>
      </c>
      <c r="C2740">
        <v>1595</v>
      </c>
      <c r="D2740">
        <v>19</v>
      </c>
      <c r="E2740" t="s">
        <v>37</v>
      </c>
      <c r="F2740">
        <v>13000000</v>
      </c>
      <c r="G2740">
        <v>5.9</v>
      </c>
      <c r="H2740">
        <f>Table13[[#This Row],[budget]]-Table13[[#This Row],[gross]]</f>
        <v>10896000</v>
      </c>
      <c r="I2740">
        <v>69</v>
      </c>
      <c r="J2740">
        <f>0.00001*Table13[[#This Row],[budget]]</f>
        <v>130</v>
      </c>
      <c r="K2740" s="1">
        <f>0</f>
        <v>0</v>
      </c>
    </row>
    <row r="2741" spans="1:11" x14ac:dyDescent="0.35">
      <c r="A2741">
        <v>79817937</v>
      </c>
      <c r="B2741" t="s">
        <v>12658</v>
      </c>
      <c r="C2741">
        <v>39798</v>
      </c>
      <c r="D2741">
        <v>69</v>
      </c>
      <c r="E2741" t="s">
        <v>37</v>
      </c>
      <c r="F2741">
        <v>25000000</v>
      </c>
      <c r="G2741">
        <v>5.9</v>
      </c>
      <c r="H2741">
        <f>Table13[[#This Row],[budget]]-Table13[[#This Row],[gross]]</f>
        <v>-54817937</v>
      </c>
      <c r="I2741">
        <v>0</v>
      </c>
      <c r="J2741">
        <f>0.00001*Table13[[#This Row],[budget]]</f>
        <v>250.00000000000003</v>
      </c>
      <c r="K2741" s="1">
        <f>0</f>
        <v>0</v>
      </c>
    </row>
    <row r="2742" spans="1:11" x14ac:dyDescent="0.35">
      <c r="A2742">
        <v>25240988</v>
      </c>
      <c r="B2742" t="s">
        <v>12765</v>
      </c>
      <c r="C2742">
        <v>12383</v>
      </c>
      <c r="D2742">
        <v>50</v>
      </c>
      <c r="E2742" t="s">
        <v>37</v>
      </c>
      <c r="F2742">
        <v>12000000</v>
      </c>
      <c r="G2742">
        <v>5.9</v>
      </c>
      <c r="H2742">
        <f>Table13[[#This Row],[budget]]-Table13[[#This Row],[gross]]</f>
        <v>-13240988</v>
      </c>
      <c r="I2742">
        <v>0</v>
      </c>
      <c r="J2742">
        <f>0.00001*Table13[[#This Row],[budget]]</f>
        <v>120.00000000000001</v>
      </c>
      <c r="K2742" s="1">
        <f>0</f>
        <v>0</v>
      </c>
    </row>
    <row r="2743" spans="1:11" x14ac:dyDescent="0.35">
      <c r="A2743">
        <v>6739141</v>
      </c>
      <c r="B2743" t="s">
        <v>12866</v>
      </c>
      <c r="C2743">
        <v>23383</v>
      </c>
      <c r="D2743">
        <v>68</v>
      </c>
      <c r="E2743" t="s">
        <v>37</v>
      </c>
      <c r="F2743">
        <v>8000000</v>
      </c>
      <c r="G2743">
        <v>5.9</v>
      </c>
      <c r="H2743">
        <f>Table13[[#This Row],[budget]]-Table13[[#This Row],[gross]]</f>
        <v>1260859</v>
      </c>
      <c r="I2743">
        <v>1000</v>
      </c>
      <c r="J2743">
        <f>0.00001*Table13[[#This Row],[budget]]</f>
        <v>80</v>
      </c>
      <c r="K2743" s="1">
        <f>0</f>
        <v>0</v>
      </c>
    </row>
    <row r="2744" spans="1:11" x14ac:dyDescent="0.35">
      <c r="A2744">
        <v>68353550</v>
      </c>
      <c r="B2744" t="s">
        <v>13231</v>
      </c>
      <c r="C2744">
        <v>70141</v>
      </c>
      <c r="D2744">
        <v>385</v>
      </c>
      <c r="E2744" t="s">
        <v>37</v>
      </c>
      <c r="F2744">
        <v>10000000</v>
      </c>
      <c r="G2744">
        <v>5.9</v>
      </c>
      <c r="H2744">
        <f>Table13[[#This Row],[budget]]-Table13[[#This Row],[gross]]</f>
        <v>-58353550</v>
      </c>
      <c r="I2744">
        <v>0</v>
      </c>
      <c r="J2744">
        <f>0.00001*Table13[[#This Row],[budget]]</f>
        <v>100.00000000000001</v>
      </c>
      <c r="K2744" s="1">
        <f>0</f>
        <v>0</v>
      </c>
    </row>
    <row r="2745" spans="1:11" hidden="1" x14ac:dyDescent="0.35">
      <c r="A2745">
        <v>3275443</v>
      </c>
      <c r="B2745" t="s">
        <v>13183</v>
      </c>
      <c r="C2745">
        <v>13998</v>
      </c>
      <c r="D2745">
        <v>264</v>
      </c>
      <c r="E2745" t="s">
        <v>5345</v>
      </c>
      <c r="F2745">
        <v>700000000</v>
      </c>
      <c r="G2745">
        <v>6</v>
      </c>
      <c r="H2745">
        <f>Table13[[#This Row],[budget]]-Table13[[#This Row],[gross]]</f>
        <v>696724557</v>
      </c>
      <c r="I2745">
        <v>659</v>
      </c>
      <c r="J2745">
        <f>0.00001*Table13[[#This Row],[budget]]</f>
        <v>7000.0000000000009</v>
      </c>
      <c r="K2745" s="1">
        <f>0</f>
        <v>0</v>
      </c>
    </row>
    <row r="2746" spans="1:11" x14ac:dyDescent="0.35">
      <c r="A2746">
        <v>63270259</v>
      </c>
      <c r="B2746" t="s">
        <v>13242</v>
      </c>
      <c r="C2746">
        <v>111087</v>
      </c>
      <c r="D2746">
        <v>319</v>
      </c>
      <c r="E2746" t="s">
        <v>37</v>
      </c>
      <c r="F2746">
        <v>10000000</v>
      </c>
      <c r="G2746">
        <v>5.9</v>
      </c>
      <c r="H2746">
        <f>Table13[[#This Row],[budget]]-Table13[[#This Row],[gross]]</f>
        <v>-53270259</v>
      </c>
      <c r="I2746">
        <v>0</v>
      </c>
      <c r="J2746">
        <f>0.00001*Table13[[#This Row],[budget]]</f>
        <v>100.00000000000001</v>
      </c>
      <c r="K2746" s="1">
        <f>0</f>
        <v>0</v>
      </c>
    </row>
    <row r="2747" spans="1:11" x14ac:dyDescent="0.35">
      <c r="A2747">
        <v>110175871</v>
      </c>
      <c r="B2747" t="s">
        <v>13258</v>
      </c>
      <c r="C2747">
        <v>115050</v>
      </c>
      <c r="D2747">
        <v>911</v>
      </c>
      <c r="E2747" t="s">
        <v>37</v>
      </c>
      <c r="F2747">
        <v>10000000</v>
      </c>
      <c r="G2747">
        <v>5.9</v>
      </c>
      <c r="H2747">
        <f>Table13[[#This Row],[budget]]-Table13[[#This Row],[gross]]</f>
        <v>-100175871</v>
      </c>
      <c r="I2747">
        <v>4000</v>
      </c>
      <c r="J2747">
        <f>0.00001*Table13[[#This Row],[budget]]</f>
        <v>100.00000000000001</v>
      </c>
      <c r="K2747" s="1">
        <f>0</f>
        <v>0</v>
      </c>
    </row>
    <row r="2748" spans="1:11" x14ac:dyDescent="0.35">
      <c r="A2748">
        <v>25464480</v>
      </c>
      <c r="B2748" t="s">
        <v>13375</v>
      </c>
      <c r="C2748">
        <v>63108</v>
      </c>
      <c r="D2748">
        <v>330</v>
      </c>
      <c r="E2748" t="s">
        <v>37</v>
      </c>
      <c r="F2748">
        <v>10000000</v>
      </c>
      <c r="G2748">
        <v>5.9</v>
      </c>
      <c r="H2748">
        <f>Table13[[#This Row],[budget]]-Table13[[#This Row],[gross]]</f>
        <v>-15464480</v>
      </c>
      <c r="I2748">
        <v>15000</v>
      </c>
      <c r="J2748">
        <f>0.00001*Table13[[#This Row],[budget]]</f>
        <v>100.00000000000001</v>
      </c>
      <c r="K2748" s="1">
        <f>0</f>
        <v>0</v>
      </c>
    </row>
    <row r="2749" spans="1:11" x14ac:dyDescent="0.35">
      <c r="A2749">
        <v>18272447</v>
      </c>
      <c r="B2749" t="s">
        <v>13382</v>
      </c>
      <c r="C2749">
        <v>3119</v>
      </c>
      <c r="D2749">
        <v>35</v>
      </c>
      <c r="E2749" t="s">
        <v>37</v>
      </c>
      <c r="F2749">
        <v>10000000</v>
      </c>
      <c r="G2749">
        <v>5.9</v>
      </c>
      <c r="H2749">
        <f>Table13[[#This Row],[budget]]-Table13[[#This Row],[gross]]</f>
        <v>-8272447</v>
      </c>
      <c r="I2749">
        <v>331</v>
      </c>
      <c r="J2749">
        <f>0.00001*Table13[[#This Row],[budget]]</f>
        <v>100.00000000000001</v>
      </c>
      <c r="K2749" s="1">
        <f>0</f>
        <v>0</v>
      </c>
    </row>
    <row r="2750" spans="1:11" x14ac:dyDescent="0.35">
      <c r="A2750">
        <v>20339754</v>
      </c>
      <c r="B2750" t="s">
        <v>13434</v>
      </c>
      <c r="C2750">
        <v>23928</v>
      </c>
      <c r="D2750">
        <v>73</v>
      </c>
      <c r="E2750" t="s">
        <v>37</v>
      </c>
      <c r="F2750">
        <v>10000000</v>
      </c>
      <c r="G2750">
        <v>5.9</v>
      </c>
      <c r="H2750">
        <f>Table13[[#This Row],[budget]]-Table13[[#This Row],[gross]]</f>
        <v>-10339754</v>
      </c>
      <c r="I2750">
        <v>441</v>
      </c>
      <c r="J2750">
        <f>0.00001*Table13[[#This Row],[budget]]</f>
        <v>100.00000000000001</v>
      </c>
      <c r="K2750" s="1">
        <f>0</f>
        <v>0</v>
      </c>
    </row>
    <row r="2751" spans="1:11" x14ac:dyDescent="0.35">
      <c r="A2751">
        <v>13684949</v>
      </c>
      <c r="B2751" t="s">
        <v>13446</v>
      </c>
      <c r="C2751">
        <v>4564</v>
      </c>
      <c r="D2751">
        <v>43</v>
      </c>
      <c r="E2751" t="s">
        <v>37</v>
      </c>
      <c r="F2751">
        <v>3000000</v>
      </c>
      <c r="G2751">
        <v>5.9</v>
      </c>
      <c r="H2751">
        <f>Table13[[#This Row],[budget]]-Table13[[#This Row],[gross]]</f>
        <v>-10684949</v>
      </c>
      <c r="I2751">
        <v>227</v>
      </c>
      <c r="J2751">
        <f>0.00001*Table13[[#This Row],[budget]]</f>
        <v>30.000000000000004</v>
      </c>
      <c r="K2751" s="1">
        <f>0</f>
        <v>0</v>
      </c>
    </row>
    <row r="2752" spans="1:11" hidden="1" x14ac:dyDescent="0.35">
      <c r="A2752">
        <v>5669081</v>
      </c>
      <c r="B2752" t="s">
        <v>13217</v>
      </c>
      <c r="C2752">
        <v>3665</v>
      </c>
      <c r="D2752">
        <v>57</v>
      </c>
      <c r="E2752" t="s">
        <v>2679</v>
      </c>
      <c r="F2752">
        <v>10818775</v>
      </c>
      <c r="G2752">
        <v>6.6</v>
      </c>
      <c r="H2752">
        <f>Table13[[#This Row],[budget]]-Table13[[#This Row],[gross]]</f>
        <v>5149694</v>
      </c>
      <c r="I2752">
        <v>0</v>
      </c>
      <c r="J2752">
        <f>0.00001*Table13[[#This Row],[budget]]</f>
        <v>108.18775000000001</v>
      </c>
      <c r="K2752" s="1">
        <f>0</f>
        <v>0</v>
      </c>
    </row>
    <row r="2753" spans="1:11" x14ac:dyDescent="0.35">
      <c r="A2753">
        <v>100503</v>
      </c>
      <c r="B2753" t="s">
        <v>13730</v>
      </c>
      <c r="C2753">
        <v>7759</v>
      </c>
      <c r="D2753">
        <v>20</v>
      </c>
      <c r="E2753" t="s">
        <v>37</v>
      </c>
      <c r="F2753">
        <v>8000000</v>
      </c>
      <c r="G2753">
        <v>5.9</v>
      </c>
      <c r="H2753">
        <f>Table13[[#This Row],[budget]]-Table13[[#This Row],[gross]]</f>
        <v>7899497</v>
      </c>
      <c r="I2753">
        <v>1000</v>
      </c>
      <c r="J2753">
        <f>0.00001*Table13[[#This Row],[budget]]</f>
        <v>80</v>
      </c>
      <c r="K2753" s="1">
        <f>0</f>
        <v>0</v>
      </c>
    </row>
    <row r="2754" spans="1:11" x14ac:dyDescent="0.35">
      <c r="A2754">
        <v>453079</v>
      </c>
      <c r="B2754" t="s">
        <v>14545</v>
      </c>
      <c r="C2754">
        <v>4124</v>
      </c>
      <c r="D2754">
        <v>29</v>
      </c>
      <c r="E2754" t="s">
        <v>37</v>
      </c>
      <c r="F2754">
        <v>7000000</v>
      </c>
      <c r="G2754">
        <v>5.9</v>
      </c>
      <c r="H2754">
        <f>Table13[[#This Row],[budget]]-Table13[[#This Row],[gross]]</f>
        <v>6546921</v>
      </c>
      <c r="I2754">
        <v>916</v>
      </c>
      <c r="J2754">
        <f>0.00001*Table13[[#This Row],[budget]]</f>
        <v>70</v>
      </c>
      <c r="K2754" s="1">
        <f>0</f>
        <v>0</v>
      </c>
    </row>
    <row r="2755" spans="1:11" x14ac:dyDescent="0.35">
      <c r="A2755">
        <v>13367101</v>
      </c>
      <c r="B2755" t="s">
        <v>14633</v>
      </c>
      <c r="C2755">
        <v>19715</v>
      </c>
      <c r="D2755">
        <v>166</v>
      </c>
      <c r="E2755" t="s">
        <v>37</v>
      </c>
      <c r="F2755">
        <v>6500000</v>
      </c>
      <c r="G2755">
        <v>5.9</v>
      </c>
      <c r="H2755">
        <f>Table13[[#This Row],[budget]]-Table13[[#This Row],[gross]]</f>
        <v>-6867101</v>
      </c>
      <c r="I2755">
        <v>515</v>
      </c>
      <c r="J2755">
        <f>0.00001*Table13[[#This Row],[budget]]</f>
        <v>65</v>
      </c>
      <c r="K2755" s="1">
        <f>0</f>
        <v>0</v>
      </c>
    </row>
    <row r="2756" spans="1:11" x14ac:dyDescent="0.35">
      <c r="A2756">
        <v>6851636</v>
      </c>
      <c r="B2756" t="s">
        <v>14813</v>
      </c>
      <c r="C2756">
        <v>13010</v>
      </c>
      <c r="D2756">
        <v>182</v>
      </c>
      <c r="E2756" t="s">
        <v>37</v>
      </c>
      <c r="F2756">
        <v>6000000</v>
      </c>
      <c r="G2756">
        <v>5.9</v>
      </c>
      <c r="H2756">
        <f>Table13[[#This Row],[budget]]-Table13[[#This Row],[gross]]</f>
        <v>-851636</v>
      </c>
      <c r="I2756">
        <v>0</v>
      </c>
      <c r="J2756">
        <f>0.00001*Table13[[#This Row],[budget]]</f>
        <v>60.000000000000007</v>
      </c>
      <c r="K2756" s="1">
        <f>0</f>
        <v>0</v>
      </c>
    </row>
    <row r="2757" spans="1:11" x14ac:dyDescent="0.35">
      <c r="A2757">
        <v>17768000</v>
      </c>
      <c r="B2757" t="s">
        <v>15223</v>
      </c>
      <c r="C2757">
        <v>29629</v>
      </c>
      <c r="D2757">
        <v>374</v>
      </c>
      <c r="E2757" t="s">
        <v>37</v>
      </c>
      <c r="F2757">
        <v>5000000</v>
      </c>
      <c r="G2757">
        <v>5.9</v>
      </c>
      <c r="H2757">
        <f>Table13[[#This Row],[budget]]-Table13[[#This Row],[gross]]</f>
        <v>-12768000</v>
      </c>
      <c r="I2757">
        <v>0</v>
      </c>
      <c r="J2757">
        <f>0.00001*Table13[[#This Row],[budget]]</f>
        <v>50.000000000000007</v>
      </c>
      <c r="K2757" s="1">
        <f>0</f>
        <v>0</v>
      </c>
    </row>
    <row r="2758" spans="1:11" x14ac:dyDescent="0.35">
      <c r="A2758">
        <v>9628751</v>
      </c>
      <c r="B2758" t="s">
        <v>15267</v>
      </c>
      <c r="C2758">
        <v>5164</v>
      </c>
      <c r="D2758">
        <v>65</v>
      </c>
      <c r="E2758" t="s">
        <v>37</v>
      </c>
      <c r="F2758">
        <v>5000000</v>
      </c>
      <c r="G2758">
        <v>5.9</v>
      </c>
      <c r="H2758">
        <f>Table13[[#This Row],[budget]]-Table13[[#This Row],[gross]]</f>
        <v>-4628751</v>
      </c>
      <c r="I2758">
        <v>207</v>
      </c>
      <c r="J2758">
        <f>0.00001*Table13[[#This Row],[budget]]</f>
        <v>50.000000000000007</v>
      </c>
      <c r="K2758" s="1">
        <f>0</f>
        <v>0</v>
      </c>
    </row>
    <row r="2759" spans="1:11" x14ac:dyDescent="0.35">
      <c r="A2759">
        <v>47277326</v>
      </c>
      <c r="B2759" t="s">
        <v>15406</v>
      </c>
      <c r="C2759">
        <v>138814</v>
      </c>
      <c r="D2759">
        <v>1516</v>
      </c>
      <c r="E2759" t="s">
        <v>37</v>
      </c>
      <c r="F2759">
        <v>4800000</v>
      </c>
      <c r="G2759">
        <v>5.9</v>
      </c>
      <c r="H2759">
        <f>Table13[[#This Row],[budget]]-Table13[[#This Row],[gross]]</f>
        <v>-42477326</v>
      </c>
      <c r="I2759">
        <v>0</v>
      </c>
      <c r="J2759">
        <f>0.00001*Table13[[#This Row],[budget]]</f>
        <v>48.000000000000007</v>
      </c>
      <c r="K2759" s="1">
        <f>0</f>
        <v>0</v>
      </c>
    </row>
    <row r="2760" spans="1:11" x14ac:dyDescent="0.35">
      <c r="A2760">
        <v>434417</v>
      </c>
      <c r="B2760" t="s">
        <v>15438</v>
      </c>
      <c r="C2760">
        <v>8867</v>
      </c>
      <c r="D2760">
        <v>65</v>
      </c>
      <c r="E2760" t="s">
        <v>37</v>
      </c>
      <c r="F2760">
        <v>4600000</v>
      </c>
      <c r="G2760">
        <v>5.9</v>
      </c>
      <c r="H2760">
        <f>Table13[[#This Row],[budget]]-Table13[[#This Row],[gross]]</f>
        <v>4165583</v>
      </c>
      <c r="I2760">
        <v>0</v>
      </c>
      <c r="J2760">
        <f>0.00001*Table13[[#This Row],[budget]]</f>
        <v>46.000000000000007</v>
      </c>
      <c r="K2760" s="1">
        <f>0</f>
        <v>0</v>
      </c>
    </row>
    <row r="2761" spans="1:11" x14ac:dyDescent="0.35">
      <c r="A2761">
        <v>108229</v>
      </c>
      <c r="B2761" t="s">
        <v>15502</v>
      </c>
      <c r="C2761">
        <v>30836</v>
      </c>
      <c r="D2761">
        <v>137</v>
      </c>
      <c r="E2761" t="s">
        <v>37</v>
      </c>
      <c r="F2761">
        <v>4500000</v>
      </c>
      <c r="G2761">
        <v>5.9</v>
      </c>
      <c r="H2761">
        <f>Table13[[#This Row],[budget]]-Table13[[#This Row],[gross]]</f>
        <v>4391771</v>
      </c>
      <c r="I2761">
        <v>7000</v>
      </c>
      <c r="J2761">
        <f>0.00001*Table13[[#This Row],[budget]]</f>
        <v>45.000000000000007</v>
      </c>
      <c r="K2761" s="1">
        <f>0</f>
        <v>0</v>
      </c>
    </row>
    <row r="2762" spans="1:11" x14ac:dyDescent="0.35">
      <c r="A2762">
        <v>7825820</v>
      </c>
      <c r="B2762" t="s">
        <v>15605</v>
      </c>
      <c r="C2762">
        <v>13086</v>
      </c>
      <c r="D2762">
        <v>156</v>
      </c>
      <c r="E2762" t="s">
        <v>37</v>
      </c>
      <c r="F2762">
        <v>4000000</v>
      </c>
      <c r="G2762">
        <v>5.9</v>
      </c>
      <c r="H2762">
        <f>Table13[[#This Row],[budget]]-Table13[[#This Row],[gross]]</f>
        <v>-3825820</v>
      </c>
      <c r="I2762">
        <v>576</v>
      </c>
      <c r="J2762">
        <f>0.00001*Table13[[#This Row],[budget]]</f>
        <v>40</v>
      </c>
      <c r="K2762" s="1">
        <f>0</f>
        <v>0</v>
      </c>
    </row>
    <row r="2763" spans="1:11" x14ac:dyDescent="0.35">
      <c r="A2763">
        <v>354704</v>
      </c>
      <c r="B2763" t="s">
        <v>15684</v>
      </c>
      <c r="C2763">
        <v>2705</v>
      </c>
      <c r="D2763">
        <v>38</v>
      </c>
      <c r="E2763" t="s">
        <v>37</v>
      </c>
      <c r="F2763">
        <v>1300000</v>
      </c>
      <c r="G2763">
        <v>5.9</v>
      </c>
      <c r="H2763">
        <f>Table13[[#This Row],[budget]]-Table13[[#This Row],[gross]]</f>
        <v>945296</v>
      </c>
      <c r="I2763">
        <v>314</v>
      </c>
      <c r="J2763">
        <f>0.00001*Table13[[#This Row],[budget]]</f>
        <v>13.000000000000002</v>
      </c>
      <c r="K2763" s="1">
        <f>0</f>
        <v>0</v>
      </c>
    </row>
    <row r="2764" spans="1:11" x14ac:dyDescent="0.35">
      <c r="A2764">
        <v>19472057</v>
      </c>
      <c r="B2764" t="s">
        <v>15986</v>
      </c>
      <c r="C2764">
        <v>25332</v>
      </c>
      <c r="D2764">
        <v>307</v>
      </c>
      <c r="E2764" t="s">
        <v>37</v>
      </c>
      <c r="F2764">
        <v>3000000</v>
      </c>
      <c r="G2764">
        <v>5.9</v>
      </c>
      <c r="H2764">
        <f>Table13[[#This Row],[budget]]-Table13[[#This Row],[gross]]</f>
        <v>-16472057</v>
      </c>
      <c r="I2764">
        <v>0</v>
      </c>
      <c r="J2764">
        <f>0.00001*Table13[[#This Row],[budget]]</f>
        <v>30.000000000000004</v>
      </c>
      <c r="K2764" s="1">
        <f>0</f>
        <v>0</v>
      </c>
    </row>
    <row r="2765" spans="1:11" x14ac:dyDescent="0.35">
      <c r="A2765">
        <v>10017041</v>
      </c>
      <c r="B2765" t="s">
        <v>16010</v>
      </c>
      <c r="C2765">
        <v>8265</v>
      </c>
      <c r="D2765">
        <v>20</v>
      </c>
      <c r="E2765" t="s">
        <v>37</v>
      </c>
      <c r="F2765">
        <v>3000000</v>
      </c>
      <c r="G2765">
        <v>5.9</v>
      </c>
      <c r="H2765">
        <f>Table13[[#This Row],[budget]]-Table13[[#This Row],[gross]]</f>
        <v>-7017041</v>
      </c>
      <c r="I2765">
        <v>545</v>
      </c>
      <c r="J2765">
        <f>0.00001*Table13[[#This Row],[budget]]</f>
        <v>30.000000000000004</v>
      </c>
      <c r="K2765" s="1">
        <f>0</f>
        <v>0</v>
      </c>
    </row>
    <row r="2766" spans="1:11" x14ac:dyDescent="0.35">
      <c r="A2766">
        <v>32600000</v>
      </c>
      <c r="B2766" t="s">
        <v>16228</v>
      </c>
      <c r="C2766">
        <v>29488</v>
      </c>
      <c r="D2766">
        <v>326</v>
      </c>
      <c r="E2766" t="s">
        <v>37</v>
      </c>
      <c r="F2766">
        <v>1800000</v>
      </c>
      <c r="G2766">
        <v>5.9</v>
      </c>
      <c r="H2766">
        <f>Table13[[#This Row],[budget]]-Table13[[#This Row],[gross]]</f>
        <v>-30800000</v>
      </c>
      <c r="I2766">
        <v>0</v>
      </c>
      <c r="J2766">
        <f>0.00001*Table13[[#This Row],[budget]]</f>
        <v>18</v>
      </c>
      <c r="K2766" s="1">
        <f>0</f>
        <v>0</v>
      </c>
    </row>
    <row r="2767" spans="1:11" x14ac:dyDescent="0.35">
      <c r="A2767">
        <v>379643</v>
      </c>
      <c r="B2767" t="s">
        <v>16373</v>
      </c>
      <c r="C2767">
        <v>1573</v>
      </c>
      <c r="D2767">
        <v>29</v>
      </c>
      <c r="E2767" t="s">
        <v>37</v>
      </c>
      <c r="F2767">
        <v>2200000</v>
      </c>
      <c r="G2767">
        <v>5.9</v>
      </c>
      <c r="H2767">
        <f>Table13[[#This Row],[budget]]-Table13[[#This Row],[gross]]</f>
        <v>1820357</v>
      </c>
      <c r="I2767">
        <v>285</v>
      </c>
      <c r="J2767">
        <f>0.00001*Table13[[#This Row],[budget]]</f>
        <v>22.000000000000004</v>
      </c>
      <c r="K2767" s="1">
        <f>0</f>
        <v>0</v>
      </c>
    </row>
    <row r="2768" spans="1:11" x14ac:dyDescent="0.35">
      <c r="A2768">
        <v>137945</v>
      </c>
      <c r="B2768" t="s">
        <v>16574</v>
      </c>
      <c r="C2768">
        <v>6223</v>
      </c>
      <c r="D2768">
        <v>40</v>
      </c>
      <c r="E2768" t="s">
        <v>37</v>
      </c>
      <c r="G2768">
        <v>5.9</v>
      </c>
      <c r="H2768">
        <f>Table13[[#This Row],[budget]]-Table13[[#This Row],[gross]]</f>
        <v>-137945</v>
      </c>
      <c r="I2768">
        <v>0</v>
      </c>
      <c r="J2768">
        <f>0.00001*Table13[[#This Row],[budget]]</f>
        <v>0</v>
      </c>
      <c r="K2768" s="1">
        <f>0</f>
        <v>0</v>
      </c>
    </row>
    <row r="2769" spans="1:11" x14ac:dyDescent="0.35">
      <c r="A2769">
        <v>35266619</v>
      </c>
      <c r="B2769" t="s">
        <v>7954</v>
      </c>
      <c r="C2769">
        <v>108248</v>
      </c>
      <c r="D2769">
        <v>371</v>
      </c>
      <c r="E2769" t="s">
        <v>37</v>
      </c>
      <c r="F2769">
        <v>30000000</v>
      </c>
      <c r="G2769">
        <v>5.9</v>
      </c>
      <c r="H2769">
        <f>Table13[[#This Row],[budget]]-Table13[[#This Row],[gross]]</f>
        <v>-5266619</v>
      </c>
      <c r="I2769">
        <v>39000</v>
      </c>
      <c r="J2769">
        <f>0.00001*Table13[[#This Row],[budget]]</f>
        <v>300</v>
      </c>
      <c r="K2769" s="1">
        <f>0</f>
        <v>0</v>
      </c>
    </row>
    <row r="2770" spans="1:11" x14ac:dyDescent="0.35">
      <c r="A2770">
        <v>1400000</v>
      </c>
      <c r="B2770" t="s">
        <v>16995</v>
      </c>
      <c r="C2770">
        <v>1324</v>
      </c>
      <c r="D2770">
        <v>37</v>
      </c>
      <c r="E2770" t="s">
        <v>37</v>
      </c>
      <c r="F2770">
        <v>1100000</v>
      </c>
      <c r="G2770">
        <v>5.9</v>
      </c>
      <c r="H2770">
        <f>Table13[[#This Row],[budget]]-Table13[[#This Row],[gross]]</f>
        <v>-300000</v>
      </c>
      <c r="I2770">
        <v>241</v>
      </c>
      <c r="J2770">
        <f>0.00001*Table13[[#This Row],[budget]]</f>
        <v>11.000000000000002</v>
      </c>
      <c r="K2770" s="1">
        <f>0</f>
        <v>0</v>
      </c>
    </row>
    <row r="2771" spans="1:11" x14ac:dyDescent="0.35">
      <c r="A2771">
        <v>10042266</v>
      </c>
      <c r="B2771" t="s">
        <v>17066</v>
      </c>
      <c r="C2771">
        <v>23021</v>
      </c>
      <c r="D2771">
        <v>220</v>
      </c>
      <c r="E2771" t="s">
        <v>37</v>
      </c>
      <c r="F2771">
        <v>1000000</v>
      </c>
      <c r="G2771">
        <v>5.9</v>
      </c>
      <c r="H2771">
        <f>Table13[[#This Row],[budget]]-Table13[[#This Row],[gross]]</f>
        <v>-9042266</v>
      </c>
      <c r="I2771">
        <v>816</v>
      </c>
      <c r="J2771">
        <f>0.00001*Table13[[#This Row],[budget]]</f>
        <v>10</v>
      </c>
      <c r="K2771" s="1">
        <f>0</f>
        <v>0</v>
      </c>
    </row>
    <row r="2772" spans="1:11" x14ac:dyDescent="0.35">
      <c r="A2772">
        <v>17000000</v>
      </c>
      <c r="B2772" t="s">
        <v>17490</v>
      </c>
      <c r="C2772">
        <v>3274</v>
      </c>
      <c r="D2772">
        <v>84</v>
      </c>
      <c r="E2772" t="s">
        <v>37</v>
      </c>
      <c r="F2772">
        <v>500000</v>
      </c>
      <c r="G2772">
        <v>5.9</v>
      </c>
      <c r="H2772">
        <f>Table13[[#This Row],[budget]]-Table13[[#This Row],[gross]]</f>
        <v>-16500000</v>
      </c>
      <c r="I2772">
        <v>0</v>
      </c>
      <c r="J2772">
        <f>0.00001*Table13[[#This Row],[budget]]</f>
        <v>5</v>
      </c>
      <c r="K2772" s="1">
        <f>0</f>
        <v>0</v>
      </c>
    </row>
    <row r="2773" spans="1:11" x14ac:dyDescent="0.35">
      <c r="A2773">
        <v>2712293</v>
      </c>
      <c r="B2773" t="s">
        <v>17608</v>
      </c>
      <c r="C2773">
        <v>475</v>
      </c>
      <c r="D2773">
        <v>11</v>
      </c>
      <c r="E2773" t="s">
        <v>37</v>
      </c>
      <c r="F2773">
        <v>450000</v>
      </c>
      <c r="G2773">
        <v>5.9</v>
      </c>
      <c r="H2773">
        <f>Table13[[#This Row],[budget]]-Table13[[#This Row],[gross]]</f>
        <v>-2262293</v>
      </c>
      <c r="I2773">
        <v>123</v>
      </c>
      <c r="J2773">
        <f>0.00001*Table13[[#This Row],[budget]]</f>
        <v>4.5</v>
      </c>
      <c r="K2773" s="1">
        <f>0</f>
        <v>0</v>
      </c>
    </row>
    <row r="2774" spans="1:11" x14ac:dyDescent="0.35">
      <c r="A2774">
        <v>166112167</v>
      </c>
      <c r="B2774" t="s">
        <v>421</v>
      </c>
      <c r="C2774">
        <v>283418</v>
      </c>
      <c r="D2774">
        <v>1055</v>
      </c>
      <c r="E2774" t="s">
        <v>37</v>
      </c>
      <c r="F2774">
        <v>200000000</v>
      </c>
      <c r="G2774">
        <v>5.8</v>
      </c>
      <c r="H2774">
        <f>Table13[[#This Row],[budget]]-Table13[[#This Row],[gross]]</f>
        <v>33887833</v>
      </c>
      <c r="I2774">
        <v>13000</v>
      </c>
      <c r="J2774">
        <f>0.00001*Table13[[#This Row],[budget]]</f>
        <v>2000.0000000000002</v>
      </c>
      <c r="K2774" s="1">
        <f>0</f>
        <v>0</v>
      </c>
    </row>
    <row r="2775" spans="1:11" x14ac:dyDescent="0.35">
      <c r="A2775">
        <v>150167630</v>
      </c>
      <c r="B2775" t="s">
        <v>527</v>
      </c>
      <c r="C2775">
        <v>174578</v>
      </c>
      <c r="D2775">
        <v>534</v>
      </c>
      <c r="E2775" t="s">
        <v>37</v>
      </c>
      <c r="F2775">
        <v>175000000</v>
      </c>
      <c r="G2775">
        <v>5.8</v>
      </c>
      <c r="H2775">
        <f>Table13[[#This Row],[budget]]-Table13[[#This Row],[gross]]</f>
        <v>24832370</v>
      </c>
      <c r="I2775">
        <v>0</v>
      </c>
      <c r="J2775">
        <f>0.00001*Table13[[#This Row],[budget]]</f>
        <v>1750.0000000000002</v>
      </c>
      <c r="K2775" s="1">
        <f>0</f>
        <v>0</v>
      </c>
    </row>
    <row r="2776" spans="1:11" x14ac:dyDescent="0.35">
      <c r="A2776">
        <v>83640426</v>
      </c>
      <c r="B2776" t="s">
        <v>851</v>
      </c>
      <c r="C2776">
        <v>152826</v>
      </c>
      <c r="D2776">
        <v>253</v>
      </c>
      <c r="E2776" t="s">
        <v>37</v>
      </c>
      <c r="F2776">
        <v>150000000</v>
      </c>
      <c r="G2776">
        <v>5.8</v>
      </c>
      <c r="H2776">
        <f>Table13[[#This Row],[budget]]-Table13[[#This Row],[gross]]</f>
        <v>66359574</v>
      </c>
      <c r="I2776">
        <v>19000</v>
      </c>
      <c r="J2776">
        <f>0.00001*Table13[[#This Row],[budget]]</f>
        <v>1500.0000000000002</v>
      </c>
      <c r="K2776" s="1">
        <f>0</f>
        <v>0</v>
      </c>
    </row>
    <row r="2777" spans="1:11" x14ac:dyDescent="0.35">
      <c r="A2777">
        <v>61937495</v>
      </c>
      <c r="B2777" t="s">
        <v>869</v>
      </c>
      <c r="C2777">
        <v>89442</v>
      </c>
      <c r="D2777">
        <v>432</v>
      </c>
      <c r="E2777" t="s">
        <v>37</v>
      </c>
      <c r="F2777">
        <v>150000000</v>
      </c>
      <c r="G2777">
        <v>5.8</v>
      </c>
      <c r="H2777">
        <f>Table13[[#This Row],[budget]]-Table13[[#This Row],[gross]]</f>
        <v>88062505</v>
      </c>
      <c r="I2777">
        <v>0</v>
      </c>
      <c r="J2777">
        <f>0.00001*Table13[[#This Row],[budget]]</f>
        <v>1500.0000000000002</v>
      </c>
      <c r="K2777" s="1">
        <f>0</f>
        <v>0</v>
      </c>
    </row>
    <row r="2778" spans="1:11" x14ac:dyDescent="0.35">
      <c r="A2778">
        <v>34964818</v>
      </c>
      <c r="B2778" t="s">
        <v>915</v>
      </c>
      <c r="C2778">
        <v>39956</v>
      </c>
      <c r="D2778">
        <v>186</v>
      </c>
      <c r="E2778" t="s">
        <v>37</v>
      </c>
      <c r="F2778">
        <v>150000000</v>
      </c>
      <c r="G2778">
        <v>5.8</v>
      </c>
      <c r="H2778">
        <f>Table13[[#This Row],[budget]]-Table13[[#This Row],[gross]]</f>
        <v>115035182</v>
      </c>
      <c r="I2778">
        <v>24000</v>
      </c>
      <c r="J2778">
        <f>0.00001*Table13[[#This Row],[budget]]</f>
        <v>1500.0000000000002</v>
      </c>
      <c r="K2778" s="1">
        <f>0</f>
        <v>0</v>
      </c>
    </row>
    <row r="2779" spans="1:11" x14ac:dyDescent="0.35">
      <c r="A2779">
        <v>122512052</v>
      </c>
      <c r="B2779" t="s">
        <v>1046</v>
      </c>
      <c r="C2779">
        <v>146352</v>
      </c>
      <c r="D2779">
        <v>288</v>
      </c>
      <c r="E2779" t="s">
        <v>37</v>
      </c>
      <c r="F2779">
        <v>130000000</v>
      </c>
      <c r="G2779">
        <v>5.8</v>
      </c>
      <c r="H2779">
        <f>Table13[[#This Row],[budget]]-Table13[[#This Row],[gross]]</f>
        <v>7487948</v>
      </c>
      <c r="I2779">
        <v>42000</v>
      </c>
      <c r="J2779">
        <f>0.00001*Table13[[#This Row],[budget]]</f>
        <v>1300</v>
      </c>
      <c r="K2779" s="1">
        <f>0</f>
        <v>0</v>
      </c>
    </row>
    <row r="2780" spans="1:11" x14ac:dyDescent="0.35">
      <c r="A2780">
        <v>101160529</v>
      </c>
      <c r="B2780" t="s">
        <v>1173</v>
      </c>
      <c r="C2780">
        <v>200022</v>
      </c>
      <c r="D2780">
        <v>1240</v>
      </c>
      <c r="E2780" t="s">
        <v>37</v>
      </c>
      <c r="F2780">
        <v>125000000</v>
      </c>
      <c r="G2780">
        <v>5.8</v>
      </c>
      <c r="H2780">
        <f>Table13[[#This Row],[budget]]-Table13[[#This Row],[gross]]</f>
        <v>23839471</v>
      </c>
      <c r="I2780">
        <v>71000</v>
      </c>
      <c r="J2780">
        <f>0.00001*Table13[[#This Row],[budget]]</f>
        <v>1250</v>
      </c>
      <c r="K2780" s="1">
        <f>0</f>
        <v>0</v>
      </c>
    </row>
    <row r="2781" spans="1:11" x14ac:dyDescent="0.35">
      <c r="A2781">
        <v>163192114</v>
      </c>
      <c r="B2781" t="s">
        <v>1260</v>
      </c>
      <c r="C2781">
        <v>229679</v>
      </c>
      <c r="D2781">
        <v>637</v>
      </c>
      <c r="E2781" t="s">
        <v>37</v>
      </c>
      <c r="F2781">
        <v>125000000</v>
      </c>
      <c r="G2781">
        <v>5.8</v>
      </c>
      <c r="H2781">
        <f>Table13[[#This Row],[budget]]-Table13[[#This Row],[gross]]</f>
        <v>-38192114</v>
      </c>
      <c r="I2781">
        <v>15000</v>
      </c>
      <c r="J2781">
        <f>0.00001*Table13[[#This Row],[budget]]</f>
        <v>1250</v>
      </c>
      <c r="K2781" s="1">
        <f>0</f>
        <v>0</v>
      </c>
    </row>
    <row r="2782" spans="1:11" x14ac:dyDescent="0.35">
      <c r="A2782">
        <v>67155742</v>
      </c>
      <c r="B2782" t="s">
        <v>1445</v>
      </c>
      <c r="C2782">
        <v>62271</v>
      </c>
      <c r="D2782">
        <v>277</v>
      </c>
      <c r="E2782" t="s">
        <v>37</v>
      </c>
      <c r="F2782">
        <v>116000000</v>
      </c>
      <c r="G2782">
        <v>5.8</v>
      </c>
      <c r="H2782">
        <f>Table13[[#This Row],[budget]]-Table13[[#This Row],[gross]]</f>
        <v>48844258</v>
      </c>
      <c r="I2782">
        <v>0</v>
      </c>
      <c r="J2782">
        <f>0.00001*Table13[[#This Row],[budget]]</f>
        <v>1160</v>
      </c>
      <c r="K2782" s="1">
        <f>0</f>
        <v>0</v>
      </c>
    </row>
    <row r="2783" spans="1:11" x14ac:dyDescent="0.35">
      <c r="A2783">
        <v>98780042</v>
      </c>
      <c r="B2783" t="s">
        <v>1506</v>
      </c>
      <c r="C2783">
        <v>136019</v>
      </c>
      <c r="D2783">
        <v>443</v>
      </c>
      <c r="E2783" t="s">
        <v>37</v>
      </c>
      <c r="F2783">
        <v>120000000</v>
      </c>
      <c r="G2783">
        <v>5.8</v>
      </c>
      <c r="H2783">
        <f>Table13[[#This Row],[budget]]-Table13[[#This Row],[gross]]</f>
        <v>21219958</v>
      </c>
      <c r="I2783">
        <v>14000</v>
      </c>
      <c r="J2783">
        <f>0.00001*Table13[[#This Row],[budget]]</f>
        <v>1200</v>
      </c>
      <c r="K2783" s="1">
        <f>0</f>
        <v>0</v>
      </c>
    </row>
    <row r="2784" spans="1:11" x14ac:dyDescent="0.35">
      <c r="A2784">
        <v>66002193</v>
      </c>
      <c r="B2784" t="s">
        <v>1531</v>
      </c>
      <c r="C2784">
        <v>44296</v>
      </c>
      <c r="D2784">
        <v>144</v>
      </c>
      <c r="E2784" t="s">
        <v>37</v>
      </c>
      <c r="F2784">
        <v>110000000</v>
      </c>
      <c r="G2784">
        <v>5.8</v>
      </c>
      <c r="H2784">
        <f>Table13[[#This Row],[budget]]-Table13[[#This Row],[gross]]</f>
        <v>43997807</v>
      </c>
      <c r="I2784">
        <v>12000</v>
      </c>
      <c r="J2784">
        <f>0.00001*Table13[[#This Row],[budget]]</f>
        <v>1100</v>
      </c>
      <c r="K2784" s="1">
        <f>0</f>
        <v>0</v>
      </c>
    </row>
    <row r="2785" spans="1:11" x14ac:dyDescent="0.35">
      <c r="A2785">
        <v>24004159</v>
      </c>
      <c r="B2785" t="s">
        <v>1570</v>
      </c>
      <c r="C2785">
        <v>68720</v>
      </c>
      <c r="D2785">
        <v>191</v>
      </c>
      <c r="E2785" t="s">
        <v>37</v>
      </c>
      <c r="F2785">
        <v>110000000</v>
      </c>
      <c r="G2785">
        <v>5.8</v>
      </c>
      <c r="H2785">
        <f>Table13[[#This Row],[budget]]-Table13[[#This Row],[gross]]</f>
        <v>85995841</v>
      </c>
      <c r="I2785">
        <v>0</v>
      </c>
      <c r="J2785">
        <f>0.00001*Table13[[#This Row],[budget]]</f>
        <v>1100</v>
      </c>
      <c r="K2785" s="1">
        <f>0</f>
        <v>0</v>
      </c>
    </row>
    <row r="2786" spans="1:11" x14ac:dyDescent="0.35">
      <c r="A2786">
        <v>34964818</v>
      </c>
      <c r="B2786" t="s">
        <v>915</v>
      </c>
      <c r="C2786">
        <v>39956</v>
      </c>
      <c r="D2786">
        <v>186</v>
      </c>
      <c r="E2786" t="s">
        <v>37</v>
      </c>
      <c r="F2786">
        <v>150000000</v>
      </c>
      <c r="G2786">
        <v>5.8</v>
      </c>
      <c r="H2786">
        <f>Table13[[#This Row],[budget]]-Table13[[#This Row],[gross]]</f>
        <v>115035182</v>
      </c>
      <c r="I2786">
        <v>24000</v>
      </c>
      <c r="J2786">
        <f>0.00001*Table13[[#This Row],[budget]]</f>
        <v>1500.0000000000002</v>
      </c>
      <c r="K2786" s="1">
        <f>0</f>
        <v>0</v>
      </c>
    </row>
    <row r="2787" spans="1:11" x14ac:dyDescent="0.35">
      <c r="A2787">
        <v>20315324</v>
      </c>
      <c r="B2787" t="s">
        <v>2269</v>
      </c>
      <c r="C2787">
        <v>88542</v>
      </c>
      <c r="D2787">
        <v>254</v>
      </c>
      <c r="E2787" t="s">
        <v>37</v>
      </c>
      <c r="F2787">
        <v>75000000</v>
      </c>
      <c r="G2787">
        <v>5.8</v>
      </c>
      <c r="H2787">
        <f>Table13[[#This Row],[budget]]-Table13[[#This Row],[gross]]</f>
        <v>54684676</v>
      </c>
      <c r="I2787">
        <v>19000</v>
      </c>
      <c r="J2787">
        <f>0.00001*Table13[[#This Row],[budget]]</f>
        <v>750.00000000000011</v>
      </c>
      <c r="K2787" s="1">
        <f>0</f>
        <v>0</v>
      </c>
    </row>
    <row r="2788" spans="1:11" x14ac:dyDescent="0.35">
      <c r="A2788">
        <v>32885565</v>
      </c>
      <c r="B2788" t="s">
        <v>2714</v>
      </c>
      <c r="C2788">
        <v>53132</v>
      </c>
      <c r="D2788">
        <v>101</v>
      </c>
      <c r="E2788" t="s">
        <v>37</v>
      </c>
      <c r="F2788">
        <v>80000000</v>
      </c>
      <c r="G2788">
        <v>5.8</v>
      </c>
      <c r="H2788">
        <f>Table13[[#This Row],[budget]]-Table13[[#This Row],[gross]]</f>
        <v>47114435</v>
      </c>
      <c r="I2788">
        <v>0</v>
      </c>
      <c r="J2788">
        <f>0.00001*Table13[[#This Row],[budget]]</f>
        <v>800.00000000000011</v>
      </c>
      <c r="K2788" s="1">
        <f>0</f>
        <v>0</v>
      </c>
    </row>
    <row r="2789" spans="1:11" x14ac:dyDescent="0.35">
      <c r="A2789">
        <v>19673424</v>
      </c>
      <c r="B2789" t="s">
        <v>2741</v>
      </c>
      <c r="C2789">
        <v>37446</v>
      </c>
      <c r="D2789">
        <v>232</v>
      </c>
      <c r="E2789" t="s">
        <v>37</v>
      </c>
      <c r="F2789">
        <v>80000000</v>
      </c>
      <c r="G2789">
        <v>5.8</v>
      </c>
      <c r="H2789">
        <f>Table13[[#This Row],[budget]]-Table13[[#This Row],[gross]]</f>
        <v>60326576</v>
      </c>
      <c r="I2789">
        <v>0</v>
      </c>
      <c r="J2789">
        <f>0.00001*Table13[[#This Row],[budget]]</f>
        <v>800.00000000000011</v>
      </c>
      <c r="K2789" s="1">
        <f>0</f>
        <v>0</v>
      </c>
    </row>
    <row r="2790" spans="1:11" x14ac:dyDescent="0.35">
      <c r="A2790">
        <v>18318000</v>
      </c>
      <c r="B2790" t="s">
        <v>2755</v>
      </c>
      <c r="C2790">
        <v>24868</v>
      </c>
      <c r="D2790">
        <v>216</v>
      </c>
      <c r="E2790" t="s">
        <v>37</v>
      </c>
      <c r="F2790">
        <v>80000000</v>
      </c>
      <c r="G2790">
        <v>5.8</v>
      </c>
      <c r="H2790">
        <f>Table13[[#This Row],[budget]]-Table13[[#This Row],[gross]]</f>
        <v>61682000</v>
      </c>
      <c r="I2790">
        <v>964</v>
      </c>
      <c r="J2790">
        <f>0.00001*Table13[[#This Row],[budget]]</f>
        <v>800.00000000000011</v>
      </c>
      <c r="K2790" s="1">
        <f>0</f>
        <v>0</v>
      </c>
    </row>
    <row r="2791" spans="1:11" x14ac:dyDescent="0.35">
      <c r="A2791">
        <v>103812241</v>
      </c>
      <c r="B2791" t="s">
        <v>2805</v>
      </c>
      <c r="C2791">
        <v>67296</v>
      </c>
      <c r="D2791">
        <v>133</v>
      </c>
      <c r="E2791" t="s">
        <v>37</v>
      </c>
      <c r="F2791">
        <v>79000000</v>
      </c>
      <c r="G2791">
        <v>5.8</v>
      </c>
      <c r="H2791">
        <f>Table13[[#This Row],[budget]]-Table13[[#This Row],[gross]]</f>
        <v>-24812241</v>
      </c>
      <c r="I2791">
        <v>0</v>
      </c>
      <c r="J2791">
        <f>0.00001*Table13[[#This Row],[budget]]</f>
        <v>790.00000000000011</v>
      </c>
      <c r="K2791" s="1">
        <f>0</f>
        <v>0</v>
      </c>
    </row>
    <row r="2792" spans="1:11" x14ac:dyDescent="0.35">
      <c r="A2792">
        <v>66462600</v>
      </c>
      <c r="B2792" t="s">
        <v>2855</v>
      </c>
      <c r="C2792">
        <v>141533</v>
      </c>
      <c r="D2792">
        <v>786</v>
      </c>
      <c r="E2792" t="s">
        <v>37</v>
      </c>
      <c r="F2792">
        <v>78000000</v>
      </c>
      <c r="G2792">
        <v>5.8</v>
      </c>
      <c r="H2792">
        <f>Table13[[#This Row],[budget]]-Table13[[#This Row],[gross]]</f>
        <v>11537400</v>
      </c>
      <c r="I2792">
        <v>0</v>
      </c>
      <c r="J2792">
        <f>0.00001*Table13[[#This Row],[budget]]</f>
        <v>780.00000000000011</v>
      </c>
      <c r="K2792" s="1">
        <f>0</f>
        <v>0</v>
      </c>
    </row>
    <row r="2793" spans="1:11" x14ac:dyDescent="0.35">
      <c r="A2793">
        <v>141204016</v>
      </c>
      <c r="B2793" t="s">
        <v>3176</v>
      </c>
      <c r="C2793">
        <v>142569</v>
      </c>
      <c r="D2793">
        <v>737</v>
      </c>
      <c r="E2793" t="s">
        <v>37</v>
      </c>
      <c r="F2793">
        <v>70000000</v>
      </c>
      <c r="G2793">
        <v>5.8</v>
      </c>
      <c r="H2793">
        <f>Table13[[#This Row],[budget]]-Table13[[#This Row],[gross]]</f>
        <v>-71204016</v>
      </c>
      <c r="I2793">
        <v>10000</v>
      </c>
      <c r="J2793">
        <f>0.00001*Table13[[#This Row],[budget]]</f>
        <v>700.00000000000011</v>
      </c>
      <c r="K2793" s="1">
        <f>0</f>
        <v>0</v>
      </c>
    </row>
    <row r="2794" spans="1:11" x14ac:dyDescent="0.35">
      <c r="A2794">
        <v>83552429</v>
      </c>
      <c r="B2794" t="s">
        <v>3243</v>
      </c>
      <c r="C2794">
        <v>154955</v>
      </c>
      <c r="D2794">
        <v>800</v>
      </c>
      <c r="E2794" t="s">
        <v>37</v>
      </c>
      <c r="F2794">
        <v>70000000</v>
      </c>
      <c r="G2794">
        <v>5.8</v>
      </c>
      <c r="H2794">
        <f>Table13[[#This Row],[budget]]-Table13[[#This Row],[gross]]</f>
        <v>-13552429</v>
      </c>
      <c r="I2794">
        <v>25000</v>
      </c>
      <c r="J2794">
        <f>0.00001*Table13[[#This Row],[budget]]</f>
        <v>700.00000000000011</v>
      </c>
      <c r="K2794" s="1">
        <f>0</f>
        <v>0</v>
      </c>
    </row>
    <row r="2795" spans="1:11" x14ac:dyDescent="0.35">
      <c r="A2795">
        <v>19819494</v>
      </c>
      <c r="B2795" t="s">
        <v>3352</v>
      </c>
      <c r="C2795">
        <v>26893</v>
      </c>
      <c r="D2795">
        <v>126</v>
      </c>
      <c r="E2795" t="s">
        <v>37</v>
      </c>
      <c r="F2795">
        <v>70000000</v>
      </c>
      <c r="G2795">
        <v>5.8</v>
      </c>
      <c r="H2795">
        <f>Table13[[#This Row],[budget]]-Table13[[#This Row],[gross]]</f>
        <v>50180506</v>
      </c>
      <c r="I2795">
        <v>815</v>
      </c>
      <c r="J2795">
        <f>0.00001*Table13[[#This Row],[budget]]</f>
        <v>700.00000000000011</v>
      </c>
      <c r="K2795" s="1">
        <f>0</f>
        <v>0</v>
      </c>
    </row>
    <row r="2796" spans="1:11" x14ac:dyDescent="0.35">
      <c r="A2796">
        <v>135381507</v>
      </c>
      <c r="B2796" t="s">
        <v>3784</v>
      </c>
      <c r="C2796">
        <v>63912</v>
      </c>
      <c r="D2796">
        <v>251</v>
      </c>
      <c r="E2796" t="s">
        <v>37</v>
      </c>
      <c r="F2796">
        <v>150000000</v>
      </c>
      <c r="G2796">
        <v>5.8</v>
      </c>
      <c r="H2796">
        <f>Table13[[#This Row],[budget]]-Table13[[#This Row],[gross]]</f>
        <v>14618493</v>
      </c>
      <c r="I2796">
        <v>912</v>
      </c>
      <c r="J2796">
        <f>0.00001*Table13[[#This Row],[budget]]</f>
        <v>1500.0000000000002</v>
      </c>
      <c r="K2796" s="1">
        <f>0</f>
        <v>0</v>
      </c>
    </row>
    <row r="2797" spans="1:11" x14ac:dyDescent="0.35">
      <c r="A2797">
        <v>73648142</v>
      </c>
      <c r="B2797" t="s">
        <v>3898</v>
      </c>
      <c r="C2797">
        <v>99043</v>
      </c>
      <c r="D2797">
        <v>643</v>
      </c>
      <c r="E2797" t="s">
        <v>37</v>
      </c>
      <c r="F2797">
        <v>60000000</v>
      </c>
      <c r="G2797">
        <v>5.8</v>
      </c>
      <c r="H2797">
        <f>Table13[[#This Row],[budget]]-Table13[[#This Row],[gross]]</f>
        <v>-13648142</v>
      </c>
      <c r="I2797">
        <v>0</v>
      </c>
      <c r="J2797">
        <f>0.00001*Table13[[#This Row],[budget]]</f>
        <v>600</v>
      </c>
      <c r="K2797" s="1">
        <f>0</f>
        <v>0</v>
      </c>
    </row>
    <row r="2798" spans="1:11" x14ac:dyDescent="0.35">
      <c r="A2798">
        <v>33828318</v>
      </c>
      <c r="B2798" t="s">
        <v>4539</v>
      </c>
      <c r="C2798">
        <v>44453</v>
      </c>
      <c r="D2798">
        <v>154</v>
      </c>
      <c r="E2798" t="s">
        <v>37</v>
      </c>
      <c r="F2798">
        <v>55000000</v>
      </c>
      <c r="G2798">
        <v>5.8</v>
      </c>
      <c r="H2798">
        <f>Table13[[#This Row],[budget]]-Table13[[#This Row],[gross]]</f>
        <v>21171682</v>
      </c>
      <c r="I2798">
        <v>0</v>
      </c>
      <c r="J2798">
        <f>0.00001*Table13[[#This Row],[budget]]</f>
        <v>550</v>
      </c>
      <c r="K2798" s="1">
        <f>0</f>
        <v>0</v>
      </c>
    </row>
    <row r="2799" spans="1:11" x14ac:dyDescent="0.35">
      <c r="A2799">
        <v>33472850</v>
      </c>
      <c r="B2799" t="s">
        <v>4544</v>
      </c>
      <c r="C2799">
        <v>67005</v>
      </c>
      <c r="D2799">
        <v>119</v>
      </c>
      <c r="E2799" t="s">
        <v>37</v>
      </c>
      <c r="F2799">
        <v>55000000</v>
      </c>
      <c r="G2799">
        <v>5.8</v>
      </c>
      <c r="H2799">
        <f>Table13[[#This Row],[budget]]-Table13[[#This Row],[gross]]</f>
        <v>21527150</v>
      </c>
      <c r="I2799">
        <v>0</v>
      </c>
      <c r="J2799">
        <f>0.00001*Table13[[#This Row],[budget]]</f>
        <v>550</v>
      </c>
      <c r="K2799" s="1">
        <f>0</f>
        <v>0</v>
      </c>
    </row>
    <row r="2800" spans="1:11" x14ac:dyDescent="0.35">
      <c r="A2800">
        <v>18573791</v>
      </c>
      <c r="B2800" t="s">
        <v>4559</v>
      </c>
      <c r="C2800">
        <v>38533</v>
      </c>
      <c r="D2800">
        <v>89</v>
      </c>
      <c r="E2800" t="s">
        <v>37</v>
      </c>
      <c r="F2800">
        <v>55000000</v>
      </c>
      <c r="G2800">
        <v>5.8</v>
      </c>
      <c r="H2800">
        <f>Table13[[#This Row],[budget]]-Table13[[#This Row],[gross]]</f>
        <v>36426209</v>
      </c>
      <c r="I2800">
        <v>0</v>
      </c>
      <c r="J2800">
        <f>0.00001*Table13[[#This Row],[budget]]</f>
        <v>550</v>
      </c>
      <c r="K2800" s="1">
        <f>0</f>
        <v>0</v>
      </c>
    </row>
    <row r="2801" spans="1:11" x14ac:dyDescent="0.35">
      <c r="A2801">
        <v>118683135</v>
      </c>
      <c r="B2801" t="s">
        <v>4715</v>
      </c>
      <c r="C2801">
        <v>102167</v>
      </c>
      <c r="D2801">
        <v>483</v>
      </c>
      <c r="E2801" t="s">
        <v>37</v>
      </c>
      <c r="F2801">
        <v>52000000</v>
      </c>
      <c r="G2801">
        <v>5.8</v>
      </c>
      <c r="H2801">
        <f>Table13[[#This Row],[budget]]-Table13[[#This Row],[gross]]</f>
        <v>-66683135</v>
      </c>
      <c r="I2801">
        <v>0</v>
      </c>
      <c r="J2801">
        <f>0.00001*Table13[[#This Row],[budget]]</f>
        <v>520</v>
      </c>
      <c r="K2801" s="1">
        <f>0</f>
        <v>0</v>
      </c>
    </row>
    <row r="2802" spans="1:11" x14ac:dyDescent="0.35">
      <c r="A2802">
        <v>126203320</v>
      </c>
      <c r="B2802" t="s">
        <v>4813</v>
      </c>
      <c r="C2802">
        <v>110432</v>
      </c>
      <c r="D2802">
        <v>309</v>
      </c>
      <c r="E2802" t="s">
        <v>37</v>
      </c>
      <c r="F2802">
        <v>50000000</v>
      </c>
      <c r="G2802">
        <v>5.8</v>
      </c>
      <c r="H2802">
        <f>Table13[[#This Row],[budget]]-Table13[[#This Row],[gross]]</f>
        <v>-76203320</v>
      </c>
      <c r="I2802">
        <v>0</v>
      </c>
      <c r="J2802">
        <f>0.00001*Table13[[#This Row],[budget]]</f>
        <v>500.00000000000006</v>
      </c>
      <c r="K2802" s="1">
        <f>0</f>
        <v>0</v>
      </c>
    </row>
    <row r="2803" spans="1:11" x14ac:dyDescent="0.35">
      <c r="A2803">
        <v>48745150</v>
      </c>
      <c r="B2803" t="s">
        <v>4978</v>
      </c>
      <c r="C2803">
        <v>50170</v>
      </c>
      <c r="D2803">
        <v>306</v>
      </c>
      <c r="E2803" t="s">
        <v>37</v>
      </c>
      <c r="F2803">
        <v>50000000</v>
      </c>
      <c r="G2803">
        <v>5.8</v>
      </c>
      <c r="H2803">
        <f>Table13[[#This Row],[budget]]-Table13[[#This Row],[gross]]</f>
        <v>1254850</v>
      </c>
      <c r="I2803">
        <v>773</v>
      </c>
      <c r="J2803">
        <f>0.00001*Table13[[#This Row],[budget]]</f>
        <v>500.00000000000006</v>
      </c>
      <c r="K2803" s="1">
        <f>0</f>
        <v>0</v>
      </c>
    </row>
    <row r="2804" spans="1:11" x14ac:dyDescent="0.35">
      <c r="A2804">
        <v>48154732</v>
      </c>
      <c r="B2804" t="s">
        <v>4985</v>
      </c>
      <c r="C2804">
        <v>60326</v>
      </c>
      <c r="D2804">
        <v>142</v>
      </c>
      <c r="E2804" t="s">
        <v>37</v>
      </c>
      <c r="F2804">
        <v>50000000</v>
      </c>
      <c r="G2804">
        <v>5.8</v>
      </c>
      <c r="H2804">
        <f>Table13[[#This Row],[budget]]-Table13[[#This Row],[gross]]</f>
        <v>1845268</v>
      </c>
      <c r="I2804">
        <v>2000</v>
      </c>
      <c r="J2804">
        <f>0.00001*Table13[[#This Row],[budget]]</f>
        <v>500.00000000000006</v>
      </c>
      <c r="K2804" s="1">
        <f>0</f>
        <v>0</v>
      </c>
    </row>
    <row r="2805" spans="1:11" x14ac:dyDescent="0.35">
      <c r="A2805">
        <v>47553512</v>
      </c>
      <c r="B2805" t="s">
        <v>5014</v>
      </c>
      <c r="C2805">
        <v>54101</v>
      </c>
      <c r="D2805">
        <v>210</v>
      </c>
      <c r="E2805" t="s">
        <v>37</v>
      </c>
      <c r="F2805">
        <v>50000000</v>
      </c>
      <c r="G2805">
        <v>5.8</v>
      </c>
      <c r="H2805">
        <f>Table13[[#This Row],[budget]]-Table13[[#This Row],[gross]]</f>
        <v>2446488</v>
      </c>
      <c r="I2805">
        <v>15000</v>
      </c>
      <c r="J2805">
        <f>0.00001*Table13[[#This Row],[budget]]</f>
        <v>500.00000000000006</v>
      </c>
      <c r="K2805" s="1">
        <f>0</f>
        <v>0</v>
      </c>
    </row>
    <row r="2806" spans="1:11" x14ac:dyDescent="0.35">
      <c r="A2806">
        <v>18472363</v>
      </c>
      <c r="B2806" t="s">
        <v>5171</v>
      </c>
      <c r="C2806">
        <v>63599</v>
      </c>
      <c r="D2806">
        <v>208</v>
      </c>
      <c r="E2806" t="s">
        <v>37</v>
      </c>
      <c r="F2806">
        <v>50000000</v>
      </c>
      <c r="G2806">
        <v>5.8</v>
      </c>
      <c r="H2806">
        <f>Table13[[#This Row],[budget]]-Table13[[#This Row],[gross]]</f>
        <v>31527637</v>
      </c>
      <c r="I2806">
        <v>0</v>
      </c>
      <c r="J2806">
        <f>0.00001*Table13[[#This Row],[budget]]</f>
        <v>500.00000000000006</v>
      </c>
      <c r="K2806" s="1">
        <f>0</f>
        <v>0</v>
      </c>
    </row>
    <row r="2807" spans="1:11" x14ac:dyDescent="0.35">
      <c r="A2807">
        <v>20488579</v>
      </c>
      <c r="B2807" t="s">
        <v>5217</v>
      </c>
      <c r="C2807">
        <v>113483</v>
      </c>
      <c r="D2807">
        <v>245</v>
      </c>
      <c r="E2807" t="s">
        <v>37</v>
      </c>
      <c r="F2807">
        <v>50000000</v>
      </c>
      <c r="G2807">
        <v>5.8</v>
      </c>
      <c r="H2807">
        <f>Table13[[#This Row],[budget]]-Table13[[#This Row],[gross]]</f>
        <v>29511421</v>
      </c>
      <c r="I2807">
        <v>0</v>
      </c>
      <c r="J2807">
        <f>0.00001*Table13[[#This Row],[budget]]</f>
        <v>500.00000000000006</v>
      </c>
      <c r="K2807" s="1">
        <f>0</f>
        <v>0</v>
      </c>
    </row>
    <row r="2808" spans="1:11" x14ac:dyDescent="0.35">
      <c r="A2808">
        <v>5600000</v>
      </c>
      <c r="B2808" t="s">
        <v>5371</v>
      </c>
      <c r="C2808">
        <v>11913</v>
      </c>
      <c r="D2808">
        <v>97</v>
      </c>
      <c r="E2808" t="s">
        <v>37</v>
      </c>
      <c r="F2808">
        <v>47000000</v>
      </c>
      <c r="G2808">
        <v>5.8</v>
      </c>
      <c r="H2808">
        <f>Table13[[#This Row],[budget]]-Table13[[#This Row],[gross]]</f>
        <v>41400000</v>
      </c>
      <c r="I2808">
        <v>616</v>
      </c>
      <c r="J2808">
        <f>0.00001*Table13[[#This Row],[budget]]</f>
        <v>470.00000000000006</v>
      </c>
      <c r="K2808" s="1">
        <f>0</f>
        <v>0</v>
      </c>
    </row>
    <row r="2809" spans="1:11" x14ac:dyDescent="0.35">
      <c r="A2809">
        <v>101702060</v>
      </c>
      <c r="B2809" t="s">
        <v>5434</v>
      </c>
      <c r="C2809">
        <v>85323</v>
      </c>
      <c r="D2809">
        <v>212</v>
      </c>
      <c r="E2809" t="s">
        <v>37</v>
      </c>
      <c r="F2809">
        <v>45000000</v>
      </c>
      <c r="G2809">
        <v>5.8</v>
      </c>
      <c r="H2809">
        <f>Table13[[#This Row],[budget]]-Table13[[#This Row],[gross]]</f>
        <v>-56702060</v>
      </c>
      <c r="I2809">
        <v>0</v>
      </c>
      <c r="J2809">
        <f>0.00001*Table13[[#This Row],[budget]]</f>
        <v>450.00000000000006</v>
      </c>
      <c r="K2809" s="1">
        <f>0</f>
        <v>0</v>
      </c>
    </row>
    <row r="2810" spans="1:11" x14ac:dyDescent="0.35">
      <c r="A2810">
        <v>15527125</v>
      </c>
      <c r="B2810" t="s">
        <v>5649</v>
      </c>
      <c r="C2810">
        <v>11388</v>
      </c>
      <c r="D2810">
        <v>183</v>
      </c>
      <c r="E2810" t="s">
        <v>37</v>
      </c>
      <c r="F2810">
        <v>57000000</v>
      </c>
      <c r="G2810">
        <v>5.8</v>
      </c>
      <c r="H2810">
        <f>Table13[[#This Row],[budget]]-Table13[[#This Row],[gross]]</f>
        <v>41472875</v>
      </c>
      <c r="I2810">
        <v>652</v>
      </c>
      <c r="J2810">
        <f>0.00001*Table13[[#This Row],[budget]]</f>
        <v>570</v>
      </c>
      <c r="K2810" s="1">
        <f>0</f>
        <v>0</v>
      </c>
    </row>
    <row r="2811" spans="1:11" x14ac:dyDescent="0.35">
      <c r="A2811">
        <v>59992760</v>
      </c>
      <c r="B2811" t="s">
        <v>5840</v>
      </c>
      <c r="C2811">
        <v>119622</v>
      </c>
      <c r="D2811">
        <v>396</v>
      </c>
      <c r="E2811" t="s">
        <v>37</v>
      </c>
      <c r="F2811">
        <v>42000000</v>
      </c>
      <c r="G2811">
        <v>5.8</v>
      </c>
      <c r="H2811">
        <f>Table13[[#This Row],[budget]]-Table13[[#This Row],[gross]]</f>
        <v>-17992760</v>
      </c>
      <c r="I2811">
        <v>0</v>
      </c>
      <c r="J2811">
        <f>0.00001*Table13[[#This Row],[budget]]</f>
        <v>420.00000000000006</v>
      </c>
      <c r="K2811" s="1">
        <f>0</f>
        <v>0</v>
      </c>
    </row>
    <row r="2812" spans="1:11" x14ac:dyDescent="0.35">
      <c r="A2812">
        <v>138614544</v>
      </c>
      <c r="B2812" t="s">
        <v>5965</v>
      </c>
      <c r="C2812">
        <v>75152</v>
      </c>
      <c r="D2812">
        <v>288</v>
      </c>
      <c r="E2812" t="s">
        <v>37</v>
      </c>
      <c r="F2812">
        <v>40000000</v>
      </c>
      <c r="G2812">
        <v>5.8</v>
      </c>
      <c r="H2812">
        <f>Table13[[#This Row],[budget]]-Table13[[#This Row],[gross]]</f>
        <v>-98614544</v>
      </c>
      <c r="I2812">
        <v>0</v>
      </c>
      <c r="J2812">
        <f>0.00001*Table13[[#This Row],[budget]]</f>
        <v>400.00000000000006</v>
      </c>
      <c r="K2812" s="1">
        <f>0</f>
        <v>0</v>
      </c>
    </row>
    <row r="2813" spans="1:11" x14ac:dyDescent="0.35">
      <c r="A2813">
        <v>46012734</v>
      </c>
      <c r="B2813" t="s">
        <v>6190</v>
      </c>
      <c r="C2813">
        <v>54421</v>
      </c>
      <c r="D2813">
        <v>101</v>
      </c>
      <c r="E2813" t="s">
        <v>37</v>
      </c>
      <c r="F2813">
        <v>40000000</v>
      </c>
      <c r="G2813">
        <v>5.8</v>
      </c>
      <c r="H2813">
        <f>Table13[[#This Row],[budget]]-Table13[[#This Row],[gross]]</f>
        <v>-6012734</v>
      </c>
      <c r="I2813">
        <v>3000</v>
      </c>
      <c r="J2813">
        <f>0.00001*Table13[[#This Row],[budget]]</f>
        <v>400.00000000000006</v>
      </c>
      <c r="K2813" s="1">
        <f>0</f>
        <v>0</v>
      </c>
    </row>
    <row r="2814" spans="1:11" x14ac:dyDescent="0.35">
      <c r="A2814">
        <v>59588068</v>
      </c>
      <c r="B2814" t="s">
        <v>6203</v>
      </c>
      <c r="C2814">
        <v>89557</v>
      </c>
      <c r="D2814">
        <v>376</v>
      </c>
      <c r="E2814" t="s">
        <v>37</v>
      </c>
      <c r="F2814">
        <v>40000000</v>
      </c>
      <c r="G2814">
        <v>5.8</v>
      </c>
      <c r="H2814">
        <f>Table13[[#This Row],[budget]]-Table13[[#This Row],[gross]]</f>
        <v>-19588068</v>
      </c>
      <c r="I2814">
        <v>0</v>
      </c>
      <c r="J2814">
        <f>0.00001*Table13[[#This Row],[budget]]</f>
        <v>400.00000000000006</v>
      </c>
      <c r="K2814" s="1">
        <f>0</f>
        <v>0</v>
      </c>
    </row>
    <row r="2815" spans="1:11" x14ac:dyDescent="0.35">
      <c r="A2815">
        <v>37101011</v>
      </c>
      <c r="B2815" t="s">
        <v>6241</v>
      </c>
      <c r="C2815">
        <v>30394</v>
      </c>
      <c r="D2815">
        <v>103</v>
      </c>
      <c r="E2815" t="s">
        <v>37</v>
      </c>
      <c r="F2815">
        <v>40000000</v>
      </c>
      <c r="G2815">
        <v>5.8</v>
      </c>
      <c r="H2815">
        <f>Table13[[#This Row],[budget]]-Table13[[#This Row],[gross]]</f>
        <v>2898989</v>
      </c>
      <c r="I2815">
        <v>0</v>
      </c>
      <c r="J2815">
        <f>0.00001*Table13[[#This Row],[budget]]</f>
        <v>400.00000000000006</v>
      </c>
      <c r="K2815" s="1">
        <f>0</f>
        <v>0</v>
      </c>
    </row>
    <row r="2816" spans="1:11" x14ac:dyDescent="0.35">
      <c r="A2816">
        <v>33864342</v>
      </c>
      <c r="B2816" t="s">
        <v>6273</v>
      </c>
      <c r="C2816">
        <v>29968</v>
      </c>
      <c r="D2816">
        <v>117</v>
      </c>
      <c r="E2816" t="s">
        <v>37</v>
      </c>
      <c r="F2816">
        <v>40000000</v>
      </c>
      <c r="G2816">
        <v>5.8</v>
      </c>
      <c r="H2816">
        <f>Table13[[#This Row],[budget]]-Table13[[#This Row],[gross]]</f>
        <v>6135658</v>
      </c>
      <c r="I2816">
        <v>445</v>
      </c>
      <c r="J2816">
        <f>0.00001*Table13[[#This Row],[budget]]</f>
        <v>400.00000000000006</v>
      </c>
      <c r="K2816" s="1">
        <f>0</f>
        <v>0</v>
      </c>
    </row>
    <row r="2817" spans="1:11" x14ac:dyDescent="0.35">
      <c r="A2817">
        <v>14448589</v>
      </c>
      <c r="B2817" t="s">
        <v>6430</v>
      </c>
      <c r="C2817">
        <v>19364</v>
      </c>
      <c r="D2817">
        <v>128</v>
      </c>
      <c r="E2817" t="s">
        <v>37</v>
      </c>
      <c r="F2817">
        <v>40000000</v>
      </c>
      <c r="G2817">
        <v>5.8</v>
      </c>
      <c r="H2817">
        <f>Table13[[#This Row],[budget]]-Table13[[#This Row],[gross]]</f>
        <v>25551411</v>
      </c>
      <c r="I2817">
        <v>835</v>
      </c>
      <c r="J2817">
        <f>0.00001*Table13[[#This Row],[budget]]</f>
        <v>400.00000000000006</v>
      </c>
      <c r="K2817" s="1">
        <f>0</f>
        <v>0</v>
      </c>
    </row>
    <row r="2818" spans="1:11" x14ac:dyDescent="0.35">
      <c r="A2818">
        <v>9652000</v>
      </c>
      <c r="B2818" t="s">
        <v>6474</v>
      </c>
      <c r="C2818">
        <v>46205</v>
      </c>
      <c r="D2818">
        <v>147</v>
      </c>
      <c r="E2818" t="s">
        <v>37</v>
      </c>
      <c r="F2818">
        <v>40000000</v>
      </c>
      <c r="G2818">
        <v>5.8</v>
      </c>
      <c r="H2818">
        <f>Table13[[#This Row],[budget]]-Table13[[#This Row],[gross]]</f>
        <v>30348000</v>
      </c>
      <c r="I2818">
        <v>0</v>
      </c>
      <c r="J2818">
        <f>0.00001*Table13[[#This Row],[budget]]</f>
        <v>400.00000000000006</v>
      </c>
      <c r="K2818" s="1">
        <f>0</f>
        <v>0</v>
      </c>
    </row>
    <row r="2819" spans="1:11" x14ac:dyDescent="0.35">
      <c r="A2819">
        <v>4777007</v>
      </c>
      <c r="B2819" t="s">
        <v>6504</v>
      </c>
      <c r="C2819">
        <v>15130</v>
      </c>
      <c r="D2819">
        <v>98</v>
      </c>
      <c r="E2819" t="s">
        <v>37</v>
      </c>
      <c r="F2819">
        <v>40000000</v>
      </c>
      <c r="G2819">
        <v>5.8</v>
      </c>
      <c r="H2819">
        <f>Table13[[#This Row],[budget]]-Table13[[#This Row],[gross]]</f>
        <v>35222993</v>
      </c>
      <c r="I2819">
        <v>565</v>
      </c>
      <c r="J2819">
        <f>0.00001*Table13[[#This Row],[budget]]</f>
        <v>400.00000000000006</v>
      </c>
      <c r="K2819" s="1">
        <f>0</f>
        <v>0</v>
      </c>
    </row>
    <row r="2820" spans="1:11" x14ac:dyDescent="0.35">
      <c r="A2820">
        <v>10640645</v>
      </c>
      <c r="B2820" t="s">
        <v>6524</v>
      </c>
      <c r="C2820">
        <v>28429</v>
      </c>
      <c r="D2820">
        <v>110</v>
      </c>
      <c r="E2820" t="s">
        <v>37</v>
      </c>
      <c r="F2820">
        <v>40000000</v>
      </c>
      <c r="G2820">
        <v>5.8</v>
      </c>
      <c r="H2820">
        <f>Table13[[#This Row],[budget]]-Table13[[#This Row],[gross]]</f>
        <v>29359355</v>
      </c>
      <c r="I2820">
        <v>0</v>
      </c>
      <c r="J2820">
        <f>0.00001*Table13[[#This Row],[budget]]</f>
        <v>400.00000000000006</v>
      </c>
      <c r="K2820" s="1">
        <f>0</f>
        <v>0</v>
      </c>
    </row>
    <row r="2821" spans="1:11" x14ac:dyDescent="0.35">
      <c r="A2821">
        <v>60054449</v>
      </c>
      <c r="B2821" t="s">
        <v>6954</v>
      </c>
      <c r="C2821">
        <v>61018</v>
      </c>
      <c r="D2821">
        <v>140</v>
      </c>
      <c r="E2821" t="s">
        <v>37</v>
      </c>
      <c r="F2821">
        <v>35000000</v>
      </c>
      <c r="G2821">
        <v>5.8</v>
      </c>
      <c r="H2821">
        <f>Table13[[#This Row],[budget]]-Table13[[#This Row],[gross]]</f>
        <v>-25054449</v>
      </c>
      <c r="I2821">
        <v>0</v>
      </c>
      <c r="J2821">
        <f>0.00001*Table13[[#This Row],[budget]]</f>
        <v>350.00000000000006</v>
      </c>
      <c r="K2821" s="1">
        <f>0</f>
        <v>0</v>
      </c>
    </row>
    <row r="2822" spans="1:11" x14ac:dyDescent="0.35">
      <c r="A2822">
        <v>64238770</v>
      </c>
      <c r="B2822" t="s">
        <v>7813</v>
      </c>
      <c r="C2822">
        <v>19547</v>
      </c>
      <c r="D2822">
        <v>64</v>
      </c>
      <c r="E2822" t="s">
        <v>37</v>
      </c>
      <c r="F2822">
        <v>42000000</v>
      </c>
      <c r="G2822">
        <v>5.8</v>
      </c>
      <c r="H2822">
        <f>Table13[[#This Row],[budget]]-Table13[[#This Row],[gross]]</f>
        <v>-22238770</v>
      </c>
      <c r="I2822">
        <v>0</v>
      </c>
      <c r="J2822">
        <f>0.00001*Table13[[#This Row],[budget]]</f>
        <v>420.00000000000006</v>
      </c>
      <c r="K2822" s="1">
        <f>0</f>
        <v>0</v>
      </c>
    </row>
    <row r="2823" spans="1:11" x14ac:dyDescent="0.35">
      <c r="A2823">
        <v>16999046</v>
      </c>
      <c r="B2823" t="s">
        <v>8084</v>
      </c>
      <c r="C2823">
        <v>79517</v>
      </c>
      <c r="D2823">
        <v>354</v>
      </c>
      <c r="E2823" t="s">
        <v>37</v>
      </c>
      <c r="F2823">
        <v>26000000</v>
      </c>
      <c r="G2823">
        <v>5.8</v>
      </c>
      <c r="H2823">
        <f>Table13[[#This Row],[budget]]-Table13[[#This Row],[gross]]</f>
        <v>9000954</v>
      </c>
      <c r="I2823">
        <v>12000</v>
      </c>
      <c r="J2823">
        <f>0.00001*Table13[[#This Row],[budget]]</f>
        <v>260</v>
      </c>
      <c r="K2823" s="1">
        <f>0</f>
        <v>0</v>
      </c>
    </row>
    <row r="2824" spans="1:11" x14ac:dyDescent="0.35">
      <c r="A2824">
        <v>22359293</v>
      </c>
      <c r="B2824" t="s">
        <v>8251</v>
      </c>
      <c r="C2824">
        <v>16222</v>
      </c>
      <c r="D2824">
        <v>39</v>
      </c>
      <c r="E2824" t="s">
        <v>37</v>
      </c>
      <c r="F2824">
        <v>29000000</v>
      </c>
      <c r="G2824">
        <v>5.8</v>
      </c>
      <c r="H2824">
        <f>Table13[[#This Row],[budget]]-Table13[[#This Row],[gross]]</f>
        <v>6640707</v>
      </c>
      <c r="I2824">
        <v>0</v>
      </c>
      <c r="J2824">
        <f>0.00001*Table13[[#This Row],[budget]]</f>
        <v>290</v>
      </c>
      <c r="K2824" s="1">
        <f>0</f>
        <v>0</v>
      </c>
    </row>
    <row r="2825" spans="1:11" x14ac:dyDescent="0.35">
      <c r="A2825">
        <v>44450000</v>
      </c>
      <c r="B2825" t="s">
        <v>8358</v>
      </c>
      <c r="C2825">
        <v>44394</v>
      </c>
      <c r="D2825">
        <v>115</v>
      </c>
      <c r="E2825" t="s">
        <v>37</v>
      </c>
      <c r="F2825">
        <v>27000000</v>
      </c>
      <c r="G2825">
        <v>5.8</v>
      </c>
      <c r="H2825">
        <f>Table13[[#This Row],[budget]]-Table13[[#This Row],[gross]]</f>
        <v>-17450000</v>
      </c>
      <c r="I2825">
        <v>0</v>
      </c>
      <c r="J2825">
        <f>0.00001*Table13[[#This Row],[budget]]</f>
        <v>270</v>
      </c>
      <c r="K2825" s="1">
        <f>0</f>
        <v>0</v>
      </c>
    </row>
    <row r="2826" spans="1:11" x14ac:dyDescent="0.35">
      <c r="A2826">
        <v>10907291</v>
      </c>
      <c r="B2826" t="s">
        <v>8457</v>
      </c>
      <c r="C2826">
        <v>23775</v>
      </c>
      <c r="D2826">
        <v>134</v>
      </c>
      <c r="E2826" t="s">
        <v>37</v>
      </c>
      <c r="F2826">
        <v>28000000</v>
      </c>
      <c r="G2826">
        <v>5.8</v>
      </c>
      <c r="H2826">
        <f>Table13[[#This Row],[budget]]-Table13[[#This Row],[gross]]</f>
        <v>17092709</v>
      </c>
      <c r="I2826">
        <v>73000</v>
      </c>
      <c r="J2826">
        <f>0.00001*Table13[[#This Row],[budget]]</f>
        <v>280</v>
      </c>
      <c r="K2826" s="1">
        <f>0</f>
        <v>0</v>
      </c>
    </row>
    <row r="2827" spans="1:11" x14ac:dyDescent="0.35">
      <c r="A2827">
        <v>82163317</v>
      </c>
      <c r="B2827" t="s">
        <v>8810</v>
      </c>
      <c r="C2827">
        <v>89101</v>
      </c>
      <c r="D2827">
        <v>885</v>
      </c>
      <c r="E2827" t="s">
        <v>37</v>
      </c>
      <c r="F2827">
        <v>30000000</v>
      </c>
      <c r="G2827">
        <v>5.8</v>
      </c>
      <c r="H2827">
        <f>Table13[[#This Row],[budget]]-Table13[[#This Row],[gross]]</f>
        <v>-52163317</v>
      </c>
      <c r="I2827">
        <v>3000</v>
      </c>
      <c r="J2827">
        <f>0.00001*Table13[[#This Row],[budget]]</f>
        <v>300</v>
      </c>
      <c r="K2827" s="1">
        <f>0</f>
        <v>0</v>
      </c>
    </row>
    <row r="2828" spans="1:11" x14ac:dyDescent="0.35">
      <c r="A2828">
        <v>54098051</v>
      </c>
      <c r="B2828" t="s">
        <v>8874</v>
      </c>
      <c r="C2828">
        <v>102861</v>
      </c>
      <c r="D2828">
        <v>571</v>
      </c>
      <c r="E2828" t="s">
        <v>37</v>
      </c>
      <c r="F2828">
        <v>25000000</v>
      </c>
      <c r="G2828">
        <v>5.8</v>
      </c>
      <c r="H2828">
        <f>Table13[[#This Row],[budget]]-Table13[[#This Row],[gross]]</f>
        <v>-29098051</v>
      </c>
      <c r="I2828">
        <v>0</v>
      </c>
      <c r="J2828">
        <f>0.00001*Table13[[#This Row],[budget]]</f>
        <v>250.00000000000003</v>
      </c>
      <c r="K2828" s="1">
        <f>0</f>
        <v>0</v>
      </c>
    </row>
    <row r="2829" spans="1:11" x14ac:dyDescent="0.35">
      <c r="A2829">
        <v>38230435</v>
      </c>
      <c r="B2829" t="s">
        <v>8952</v>
      </c>
      <c r="C2829">
        <v>29661</v>
      </c>
      <c r="D2829">
        <v>179</v>
      </c>
      <c r="E2829" t="s">
        <v>37</v>
      </c>
      <c r="F2829">
        <v>25000000</v>
      </c>
      <c r="G2829">
        <v>5.8</v>
      </c>
      <c r="H2829">
        <f>Table13[[#This Row],[budget]]-Table13[[#This Row],[gross]]</f>
        <v>-13230435</v>
      </c>
      <c r="I2829">
        <v>0</v>
      </c>
      <c r="J2829">
        <f>0.00001*Table13[[#This Row],[budget]]</f>
        <v>250.00000000000003</v>
      </c>
      <c r="K2829" s="1">
        <f>0</f>
        <v>0</v>
      </c>
    </row>
    <row r="2830" spans="1:11" hidden="1" x14ac:dyDescent="0.35">
      <c r="A2830">
        <v>9473382</v>
      </c>
      <c r="B2830" t="s">
        <v>13529</v>
      </c>
      <c r="C2830">
        <v>26832</v>
      </c>
      <c r="D2830">
        <v>247</v>
      </c>
      <c r="E2830" t="s">
        <v>1417</v>
      </c>
      <c r="F2830">
        <v>10000000</v>
      </c>
      <c r="G2830">
        <v>7.7</v>
      </c>
      <c r="H2830">
        <f>Table13[[#This Row],[budget]]-Table13[[#This Row],[gross]]</f>
        <v>526618</v>
      </c>
      <c r="I2830">
        <v>0</v>
      </c>
      <c r="J2830">
        <f>0.00001*Table13[[#This Row],[budget]]</f>
        <v>100.00000000000001</v>
      </c>
      <c r="K2830" s="1">
        <f>0</f>
        <v>0</v>
      </c>
    </row>
    <row r="2831" spans="1:11" x14ac:dyDescent="0.35">
      <c r="A2831">
        <v>35990505</v>
      </c>
      <c r="B2831" t="s">
        <v>8978</v>
      </c>
      <c r="C2831">
        <v>48095</v>
      </c>
      <c r="D2831">
        <v>194</v>
      </c>
      <c r="E2831" t="s">
        <v>37</v>
      </c>
      <c r="F2831">
        <v>20000000</v>
      </c>
      <c r="G2831">
        <v>5.8</v>
      </c>
      <c r="H2831">
        <f>Table13[[#This Row],[budget]]-Table13[[#This Row],[gross]]</f>
        <v>-15990505</v>
      </c>
      <c r="I2831">
        <v>0</v>
      </c>
      <c r="J2831">
        <f>0.00001*Table13[[#This Row],[budget]]</f>
        <v>200.00000000000003</v>
      </c>
      <c r="K2831" s="1">
        <f>0</f>
        <v>0</v>
      </c>
    </row>
    <row r="2832" spans="1:11" x14ac:dyDescent="0.35">
      <c r="A2832">
        <v>34604054</v>
      </c>
      <c r="B2832" t="s">
        <v>8991</v>
      </c>
      <c r="C2832">
        <v>34942</v>
      </c>
      <c r="D2832">
        <v>185</v>
      </c>
      <c r="E2832" t="s">
        <v>37</v>
      </c>
      <c r="F2832">
        <v>30000000</v>
      </c>
      <c r="G2832">
        <v>5.8</v>
      </c>
      <c r="H2832">
        <f>Table13[[#This Row],[budget]]-Table13[[#This Row],[gross]]</f>
        <v>-4604054</v>
      </c>
      <c r="I2832">
        <v>1000</v>
      </c>
      <c r="J2832">
        <f>0.00001*Table13[[#This Row],[budget]]</f>
        <v>300</v>
      </c>
      <c r="K2832" s="1">
        <f>0</f>
        <v>0</v>
      </c>
    </row>
    <row r="2833" spans="1:11" x14ac:dyDescent="0.35">
      <c r="A2833">
        <v>10324441</v>
      </c>
      <c r="B2833" t="s">
        <v>9259</v>
      </c>
      <c r="C2833">
        <v>27117</v>
      </c>
      <c r="D2833">
        <v>140</v>
      </c>
      <c r="E2833" t="s">
        <v>37</v>
      </c>
      <c r="F2833">
        <v>25000000</v>
      </c>
      <c r="G2833">
        <v>5.8</v>
      </c>
      <c r="H2833">
        <f>Table13[[#This Row],[budget]]-Table13[[#This Row],[gross]]</f>
        <v>14675559</v>
      </c>
      <c r="I2833">
        <v>7000</v>
      </c>
      <c r="J2833">
        <f>0.00001*Table13[[#This Row],[budget]]</f>
        <v>250.00000000000003</v>
      </c>
      <c r="K2833" s="1">
        <f>0</f>
        <v>0</v>
      </c>
    </row>
    <row r="2834" spans="1:11" x14ac:dyDescent="0.35">
      <c r="A2834">
        <v>1512815</v>
      </c>
      <c r="B2834" t="s">
        <v>9366</v>
      </c>
      <c r="C2834">
        <v>8885</v>
      </c>
      <c r="D2834">
        <v>56</v>
      </c>
      <c r="E2834" t="s">
        <v>37</v>
      </c>
      <c r="F2834">
        <v>25000000</v>
      </c>
      <c r="G2834">
        <v>5.8</v>
      </c>
      <c r="H2834">
        <f>Table13[[#This Row],[budget]]-Table13[[#This Row],[gross]]</f>
        <v>23487185</v>
      </c>
      <c r="I2834">
        <v>0</v>
      </c>
      <c r="J2834">
        <f>0.00001*Table13[[#This Row],[budget]]</f>
        <v>250.00000000000003</v>
      </c>
      <c r="K2834" s="1">
        <f>0</f>
        <v>0</v>
      </c>
    </row>
    <row r="2835" spans="1:11" x14ac:dyDescent="0.35">
      <c r="A2835">
        <v>18934858</v>
      </c>
      <c r="B2835" t="s">
        <v>9529</v>
      </c>
      <c r="C2835">
        <v>72646</v>
      </c>
      <c r="D2835">
        <v>397</v>
      </c>
      <c r="E2835" t="s">
        <v>37</v>
      </c>
      <c r="F2835">
        <v>23000000</v>
      </c>
      <c r="G2835">
        <v>5.8</v>
      </c>
      <c r="H2835">
        <f>Table13[[#This Row],[budget]]-Table13[[#This Row],[gross]]</f>
        <v>4065142</v>
      </c>
      <c r="I2835">
        <v>0</v>
      </c>
      <c r="J2835">
        <f>0.00001*Table13[[#This Row],[budget]]</f>
        <v>230.00000000000003</v>
      </c>
      <c r="K2835" s="1">
        <f>0</f>
        <v>0</v>
      </c>
    </row>
    <row r="2836" spans="1:11" x14ac:dyDescent="0.35">
      <c r="A2836">
        <v>50728000</v>
      </c>
      <c r="B2836" t="s">
        <v>9628</v>
      </c>
      <c r="C2836">
        <v>48909</v>
      </c>
      <c r="D2836">
        <v>166</v>
      </c>
      <c r="E2836" t="s">
        <v>37</v>
      </c>
      <c r="F2836">
        <v>22000000</v>
      </c>
      <c r="G2836">
        <v>5.8</v>
      </c>
      <c r="H2836">
        <f>Table13[[#This Row],[budget]]-Table13[[#This Row],[gross]]</f>
        <v>-28728000</v>
      </c>
      <c r="I2836">
        <v>0</v>
      </c>
      <c r="J2836">
        <f>0.00001*Table13[[#This Row],[budget]]</f>
        <v>220.00000000000003</v>
      </c>
      <c r="K2836" s="1">
        <f>0</f>
        <v>0</v>
      </c>
    </row>
    <row r="2837" spans="1:11" x14ac:dyDescent="0.35">
      <c r="A2837">
        <v>17951431</v>
      </c>
      <c r="B2837" t="s">
        <v>9687</v>
      </c>
      <c r="C2837">
        <v>25462</v>
      </c>
      <c r="D2837">
        <v>200</v>
      </c>
      <c r="E2837" t="s">
        <v>37</v>
      </c>
      <c r="F2837">
        <v>30000000</v>
      </c>
      <c r="G2837">
        <v>5.8</v>
      </c>
      <c r="H2837">
        <f>Table13[[#This Row],[budget]]-Table13[[#This Row],[gross]]</f>
        <v>12048569</v>
      </c>
      <c r="I2837">
        <v>804</v>
      </c>
      <c r="J2837">
        <f>0.00001*Table13[[#This Row],[budget]]</f>
        <v>300</v>
      </c>
      <c r="K2837" s="1">
        <f>0</f>
        <v>0</v>
      </c>
    </row>
    <row r="2838" spans="1:11" hidden="1" x14ac:dyDescent="0.35">
      <c r="A2838">
        <v>5004648</v>
      </c>
      <c r="B2838" t="s">
        <v>13569</v>
      </c>
      <c r="C2838">
        <v>14031</v>
      </c>
      <c r="D2838">
        <v>114</v>
      </c>
      <c r="E2838" t="s">
        <v>9146</v>
      </c>
      <c r="F2838">
        <v>10000000</v>
      </c>
      <c r="G2838">
        <v>7</v>
      </c>
      <c r="H2838">
        <f>Table13[[#This Row],[budget]]-Table13[[#This Row],[gross]]</f>
        <v>4995352</v>
      </c>
      <c r="I2838">
        <v>0</v>
      </c>
      <c r="J2838">
        <f>0.00001*Table13[[#This Row],[budget]]</f>
        <v>100.00000000000001</v>
      </c>
      <c r="K2838" s="1">
        <f>0</f>
        <v>0</v>
      </c>
    </row>
    <row r="2839" spans="1:11" x14ac:dyDescent="0.35">
      <c r="A2839">
        <v>20668843</v>
      </c>
      <c r="B2839" t="s">
        <v>9747</v>
      </c>
      <c r="C2839">
        <v>16831</v>
      </c>
      <c r="D2839">
        <v>54</v>
      </c>
      <c r="E2839" t="s">
        <v>37</v>
      </c>
      <c r="F2839">
        <v>22000000</v>
      </c>
      <c r="G2839">
        <v>5.8</v>
      </c>
      <c r="H2839">
        <f>Table13[[#This Row],[budget]]-Table13[[#This Row],[gross]]</f>
        <v>1331157</v>
      </c>
      <c r="I2839">
        <v>687</v>
      </c>
      <c r="J2839">
        <f>0.00001*Table13[[#This Row],[budget]]</f>
        <v>220.00000000000003</v>
      </c>
      <c r="K2839" s="1">
        <f>0</f>
        <v>0</v>
      </c>
    </row>
    <row r="2840" spans="1:11" x14ac:dyDescent="0.35">
      <c r="A2840">
        <v>15593</v>
      </c>
      <c r="B2840" t="s">
        <v>9846</v>
      </c>
      <c r="C2840">
        <v>2295</v>
      </c>
      <c r="D2840">
        <v>40</v>
      </c>
      <c r="E2840" t="s">
        <v>37</v>
      </c>
      <c r="F2840">
        <v>21000000</v>
      </c>
      <c r="G2840">
        <v>5.8</v>
      </c>
      <c r="H2840">
        <f>Table13[[#This Row],[budget]]-Table13[[#This Row],[gross]]</f>
        <v>20984407</v>
      </c>
      <c r="I2840">
        <v>284</v>
      </c>
      <c r="J2840">
        <f>0.00001*Table13[[#This Row],[budget]]</f>
        <v>210.00000000000003</v>
      </c>
      <c r="K2840" s="1">
        <f>0</f>
        <v>0</v>
      </c>
    </row>
    <row r="2841" spans="1:11" x14ac:dyDescent="0.35">
      <c r="A2841">
        <v>69700000</v>
      </c>
      <c r="B2841" t="s">
        <v>9854</v>
      </c>
      <c r="C2841">
        <v>7748</v>
      </c>
      <c r="D2841">
        <v>48</v>
      </c>
      <c r="E2841" t="s">
        <v>37</v>
      </c>
      <c r="F2841">
        <v>35000000</v>
      </c>
      <c r="G2841">
        <v>5.8</v>
      </c>
      <c r="H2841">
        <f>Table13[[#This Row],[budget]]-Table13[[#This Row],[gross]]</f>
        <v>-34700000</v>
      </c>
      <c r="I2841">
        <v>0</v>
      </c>
      <c r="J2841">
        <f>0.00001*Table13[[#This Row],[budget]]</f>
        <v>350.00000000000006</v>
      </c>
      <c r="K2841" s="1">
        <f>0</f>
        <v>0</v>
      </c>
    </row>
    <row r="2842" spans="1:11" x14ac:dyDescent="0.35">
      <c r="A2842">
        <v>70360285</v>
      </c>
      <c r="B2842" t="s">
        <v>9925</v>
      </c>
      <c r="C2842">
        <v>81783</v>
      </c>
      <c r="D2842">
        <v>283</v>
      </c>
      <c r="E2842" t="s">
        <v>37</v>
      </c>
      <c r="F2842">
        <v>18000000</v>
      </c>
      <c r="G2842">
        <v>5.8</v>
      </c>
      <c r="H2842">
        <f>Table13[[#This Row],[budget]]-Table13[[#This Row],[gross]]</f>
        <v>-52360285</v>
      </c>
      <c r="I2842">
        <v>0</v>
      </c>
      <c r="J2842">
        <f>0.00001*Table13[[#This Row],[budget]]</f>
        <v>180.00000000000003</v>
      </c>
      <c r="K2842" s="1">
        <f>0</f>
        <v>0</v>
      </c>
    </row>
    <row r="2843" spans="1:11" x14ac:dyDescent="0.35">
      <c r="A2843">
        <v>62933793</v>
      </c>
      <c r="B2843" t="s">
        <v>9944</v>
      </c>
      <c r="C2843">
        <v>62421</v>
      </c>
      <c r="D2843">
        <v>185</v>
      </c>
      <c r="E2843" t="s">
        <v>37</v>
      </c>
      <c r="F2843">
        <v>20000000</v>
      </c>
      <c r="G2843">
        <v>5.8</v>
      </c>
      <c r="H2843">
        <f>Table13[[#This Row],[budget]]-Table13[[#This Row],[gross]]</f>
        <v>-42933793</v>
      </c>
      <c r="I2843">
        <v>10000</v>
      </c>
      <c r="J2843">
        <f>0.00001*Table13[[#This Row],[budget]]</f>
        <v>200.00000000000003</v>
      </c>
      <c r="K2843" s="1">
        <f>0</f>
        <v>0</v>
      </c>
    </row>
    <row r="2844" spans="1:11" x14ac:dyDescent="0.35">
      <c r="A2844">
        <v>48423368</v>
      </c>
      <c r="B2844" t="s">
        <v>9979</v>
      </c>
      <c r="C2844">
        <v>13324</v>
      </c>
      <c r="D2844">
        <v>79</v>
      </c>
      <c r="E2844" t="s">
        <v>37</v>
      </c>
      <c r="F2844">
        <v>20000000</v>
      </c>
      <c r="G2844">
        <v>5.8</v>
      </c>
      <c r="H2844">
        <f>Table13[[#This Row],[budget]]-Table13[[#This Row],[gross]]</f>
        <v>-28423368</v>
      </c>
      <c r="I2844">
        <v>302</v>
      </c>
      <c r="J2844">
        <f>0.00001*Table13[[#This Row],[budget]]</f>
        <v>200.00000000000003</v>
      </c>
      <c r="K2844" s="1">
        <f>0</f>
        <v>0</v>
      </c>
    </row>
    <row r="2845" spans="1:11" x14ac:dyDescent="0.35">
      <c r="A2845">
        <v>25677801</v>
      </c>
      <c r="B2845" t="s">
        <v>10143</v>
      </c>
      <c r="C2845">
        <v>41273</v>
      </c>
      <c r="D2845">
        <v>136</v>
      </c>
      <c r="E2845" t="s">
        <v>37</v>
      </c>
      <c r="F2845">
        <v>20000000</v>
      </c>
      <c r="G2845">
        <v>5.8</v>
      </c>
      <c r="H2845">
        <f>Table13[[#This Row],[budget]]-Table13[[#This Row],[gross]]</f>
        <v>-5677801</v>
      </c>
      <c r="I2845">
        <v>0</v>
      </c>
      <c r="J2845">
        <f>0.00001*Table13[[#This Row],[budget]]</f>
        <v>200.00000000000003</v>
      </c>
      <c r="K2845" s="1">
        <f>0</f>
        <v>0</v>
      </c>
    </row>
    <row r="2846" spans="1:11" x14ac:dyDescent="0.35">
      <c r="A2846">
        <v>23179303</v>
      </c>
      <c r="B2846" t="s">
        <v>10174</v>
      </c>
      <c r="C2846">
        <v>32951</v>
      </c>
      <c r="D2846">
        <v>44</v>
      </c>
      <c r="E2846" t="s">
        <v>37</v>
      </c>
      <c r="F2846">
        <v>20000000</v>
      </c>
      <c r="G2846">
        <v>5.8</v>
      </c>
      <c r="H2846">
        <f>Table13[[#This Row],[budget]]-Table13[[#This Row],[gross]]</f>
        <v>-3179303</v>
      </c>
      <c r="I2846">
        <v>6000</v>
      </c>
      <c r="J2846">
        <f>0.00001*Table13[[#This Row],[budget]]</f>
        <v>200.00000000000003</v>
      </c>
      <c r="K2846" s="1">
        <f>0</f>
        <v>0</v>
      </c>
    </row>
    <row r="2847" spans="1:11" x14ac:dyDescent="0.35">
      <c r="A2847">
        <v>15712072</v>
      </c>
      <c r="B2847" t="s">
        <v>10293</v>
      </c>
      <c r="C2847">
        <v>13210</v>
      </c>
      <c r="D2847">
        <v>138</v>
      </c>
      <c r="E2847" t="s">
        <v>37</v>
      </c>
      <c r="F2847">
        <v>20000000</v>
      </c>
      <c r="G2847">
        <v>5.8</v>
      </c>
      <c r="H2847">
        <f>Table13[[#This Row],[budget]]-Table13[[#This Row],[gross]]</f>
        <v>4287928</v>
      </c>
      <c r="I2847">
        <v>269</v>
      </c>
      <c r="J2847">
        <f>0.00001*Table13[[#This Row],[budget]]</f>
        <v>200.00000000000003</v>
      </c>
      <c r="K2847" s="1">
        <f>0</f>
        <v>0</v>
      </c>
    </row>
    <row r="2848" spans="1:11" x14ac:dyDescent="0.35">
      <c r="A2848">
        <v>23993605</v>
      </c>
      <c r="B2848" t="s">
        <v>10866</v>
      </c>
      <c r="C2848">
        <v>52467</v>
      </c>
      <c r="D2848">
        <v>248</v>
      </c>
      <c r="E2848" t="s">
        <v>37</v>
      </c>
      <c r="F2848">
        <v>18000000</v>
      </c>
      <c r="G2848">
        <v>5.8</v>
      </c>
      <c r="H2848">
        <f>Table13[[#This Row],[budget]]-Table13[[#This Row],[gross]]</f>
        <v>-5993605</v>
      </c>
      <c r="I2848">
        <v>0</v>
      </c>
      <c r="J2848">
        <f>0.00001*Table13[[#This Row],[budget]]</f>
        <v>180.00000000000003</v>
      </c>
      <c r="K2848" s="1">
        <f>0</f>
        <v>0</v>
      </c>
    </row>
    <row r="2849" spans="1:11" x14ac:dyDescent="0.35">
      <c r="A2849">
        <v>26400000</v>
      </c>
      <c r="B2849" t="s">
        <v>10871</v>
      </c>
      <c r="C2849">
        <v>62009</v>
      </c>
      <c r="D2849">
        <v>109</v>
      </c>
      <c r="E2849" t="s">
        <v>37</v>
      </c>
      <c r="F2849">
        <v>18000000</v>
      </c>
      <c r="G2849">
        <v>5.8</v>
      </c>
      <c r="H2849">
        <f>Table13[[#This Row],[budget]]-Table13[[#This Row],[gross]]</f>
        <v>-8400000</v>
      </c>
      <c r="I2849">
        <v>2000</v>
      </c>
      <c r="J2849">
        <f>0.00001*Table13[[#This Row],[budget]]</f>
        <v>180.00000000000003</v>
      </c>
      <c r="K2849" s="1">
        <f>0</f>
        <v>0</v>
      </c>
    </row>
    <row r="2850" spans="1:11" x14ac:dyDescent="0.35">
      <c r="A2850">
        <v>11634458</v>
      </c>
      <c r="B2850" t="s">
        <v>11192</v>
      </c>
      <c r="C2850">
        <v>2045</v>
      </c>
      <c r="D2850">
        <v>37</v>
      </c>
      <c r="E2850" t="s">
        <v>37</v>
      </c>
      <c r="F2850">
        <v>17000000</v>
      </c>
      <c r="G2850">
        <v>5.8</v>
      </c>
      <c r="H2850">
        <f>Table13[[#This Row],[budget]]-Table13[[#This Row],[gross]]</f>
        <v>5365542</v>
      </c>
      <c r="I2850">
        <v>339</v>
      </c>
      <c r="J2850">
        <f>0.00001*Table13[[#This Row],[budget]]</f>
        <v>170</v>
      </c>
      <c r="K2850" s="1">
        <f>0</f>
        <v>0</v>
      </c>
    </row>
    <row r="2851" spans="1:11" x14ac:dyDescent="0.35">
      <c r="A2851">
        <v>163192114</v>
      </c>
      <c r="B2851" t="s">
        <v>1260</v>
      </c>
      <c r="C2851">
        <v>229687</v>
      </c>
      <c r="D2851">
        <v>637</v>
      </c>
      <c r="E2851" t="s">
        <v>37</v>
      </c>
      <c r="F2851">
        <v>125000000</v>
      </c>
      <c r="G2851">
        <v>5.8</v>
      </c>
      <c r="H2851">
        <f>Table13[[#This Row],[budget]]-Table13[[#This Row],[gross]]</f>
        <v>-38192114</v>
      </c>
      <c r="I2851">
        <v>15000</v>
      </c>
      <c r="J2851">
        <f>0.00001*Table13[[#This Row],[budget]]</f>
        <v>1250</v>
      </c>
      <c r="K2851" s="1">
        <f>0</f>
        <v>0</v>
      </c>
    </row>
    <row r="2852" spans="1:11" x14ac:dyDescent="0.35">
      <c r="A2852">
        <v>38916903</v>
      </c>
      <c r="B2852" t="s">
        <v>12427</v>
      </c>
      <c r="C2852">
        <v>15664</v>
      </c>
      <c r="D2852">
        <v>149</v>
      </c>
      <c r="E2852" t="s">
        <v>37</v>
      </c>
      <c r="F2852">
        <v>13000000</v>
      </c>
      <c r="G2852">
        <v>5.8</v>
      </c>
      <c r="H2852">
        <f>Table13[[#This Row],[budget]]-Table13[[#This Row],[gross]]</f>
        <v>-25916903</v>
      </c>
      <c r="I2852">
        <v>0</v>
      </c>
      <c r="J2852">
        <f>0.00001*Table13[[#This Row],[budget]]</f>
        <v>130</v>
      </c>
      <c r="K2852" s="1">
        <f>0</f>
        <v>0</v>
      </c>
    </row>
    <row r="2853" spans="1:11" x14ac:dyDescent="0.35">
      <c r="A2853">
        <v>16574731</v>
      </c>
      <c r="B2853" t="s">
        <v>12465</v>
      </c>
      <c r="C2853">
        <v>27675</v>
      </c>
      <c r="D2853">
        <v>181</v>
      </c>
      <c r="E2853" t="s">
        <v>37</v>
      </c>
      <c r="F2853">
        <v>13000000</v>
      </c>
      <c r="G2853">
        <v>5.8</v>
      </c>
      <c r="H2853">
        <f>Table13[[#This Row],[budget]]-Table13[[#This Row],[gross]]</f>
        <v>-3574731</v>
      </c>
      <c r="I2853">
        <v>0</v>
      </c>
      <c r="J2853">
        <f>0.00001*Table13[[#This Row],[budget]]</f>
        <v>130</v>
      </c>
      <c r="K2853" s="1">
        <f>0</f>
        <v>0</v>
      </c>
    </row>
    <row r="2854" spans="1:11" x14ac:dyDescent="0.35">
      <c r="A2854">
        <v>56729973</v>
      </c>
      <c r="B2854" t="s">
        <v>13169</v>
      </c>
      <c r="C2854">
        <v>88529</v>
      </c>
      <c r="D2854">
        <v>262</v>
      </c>
      <c r="E2854" t="s">
        <v>37</v>
      </c>
      <c r="F2854">
        <v>10800000</v>
      </c>
      <c r="G2854">
        <v>5.8</v>
      </c>
      <c r="H2854">
        <f>Table13[[#This Row],[budget]]-Table13[[#This Row],[gross]]</f>
        <v>-45929973</v>
      </c>
      <c r="I2854">
        <v>0</v>
      </c>
      <c r="J2854">
        <f>0.00001*Table13[[#This Row],[budget]]</f>
        <v>108.00000000000001</v>
      </c>
      <c r="K2854" s="1">
        <f>0</f>
        <v>0</v>
      </c>
    </row>
    <row r="2855" spans="1:11" x14ac:dyDescent="0.35">
      <c r="A2855">
        <v>63319509</v>
      </c>
      <c r="B2855" t="s">
        <v>13239</v>
      </c>
      <c r="C2855">
        <v>67115</v>
      </c>
      <c r="D2855">
        <v>389</v>
      </c>
      <c r="E2855" t="s">
        <v>37</v>
      </c>
      <c r="F2855">
        <v>10000000</v>
      </c>
      <c r="G2855">
        <v>5.8</v>
      </c>
      <c r="H2855">
        <f>Table13[[#This Row],[budget]]-Table13[[#This Row],[gross]]</f>
        <v>-53319509</v>
      </c>
      <c r="I2855">
        <v>0</v>
      </c>
      <c r="J2855">
        <f>0.00001*Table13[[#This Row],[budget]]</f>
        <v>100.00000000000001</v>
      </c>
      <c r="K2855" s="1">
        <f>0</f>
        <v>0</v>
      </c>
    </row>
    <row r="2856" spans="1:11" x14ac:dyDescent="0.35">
      <c r="A2856">
        <v>32983713</v>
      </c>
      <c r="B2856" t="s">
        <v>13305</v>
      </c>
      <c r="C2856">
        <v>19284</v>
      </c>
      <c r="D2856">
        <v>66</v>
      </c>
      <c r="E2856" t="s">
        <v>37</v>
      </c>
      <c r="F2856">
        <v>20000000</v>
      </c>
      <c r="G2856">
        <v>5.8</v>
      </c>
      <c r="H2856">
        <f>Table13[[#This Row],[budget]]-Table13[[#This Row],[gross]]</f>
        <v>-12983713</v>
      </c>
      <c r="I2856">
        <v>981</v>
      </c>
      <c r="J2856">
        <f>0.00001*Table13[[#This Row],[budget]]</f>
        <v>200.00000000000003</v>
      </c>
      <c r="K2856" s="1">
        <f>0</f>
        <v>0</v>
      </c>
    </row>
    <row r="2857" spans="1:11" x14ac:dyDescent="0.35">
      <c r="A2857">
        <v>29392418</v>
      </c>
      <c r="B2857" t="s">
        <v>13342</v>
      </c>
      <c r="C2857">
        <v>3924</v>
      </c>
      <c r="D2857">
        <v>26</v>
      </c>
      <c r="E2857" t="s">
        <v>37</v>
      </c>
      <c r="F2857">
        <v>10000000</v>
      </c>
      <c r="G2857">
        <v>5.8</v>
      </c>
      <c r="H2857">
        <f>Table13[[#This Row],[budget]]-Table13[[#This Row],[gross]]</f>
        <v>-19392418</v>
      </c>
      <c r="I2857">
        <v>368</v>
      </c>
      <c r="J2857">
        <f>0.00001*Table13[[#This Row],[budget]]</f>
        <v>100.00000000000001</v>
      </c>
      <c r="K2857" s="1">
        <f>0</f>
        <v>0</v>
      </c>
    </row>
    <row r="2858" spans="1:11" x14ac:dyDescent="0.35">
      <c r="A2858">
        <v>11560259</v>
      </c>
      <c r="B2858" t="s">
        <v>13470</v>
      </c>
      <c r="C2858">
        <v>15617</v>
      </c>
      <c r="D2858">
        <v>180</v>
      </c>
      <c r="E2858" t="s">
        <v>37</v>
      </c>
      <c r="F2858">
        <v>22000000</v>
      </c>
      <c r="G2858">
        <v>5.8</v>
      </c>
      <c r="H2858">
        <f>Table13[[#This Row],[budget]]-Table13[[#This Row],[gross]]</f>
        <v>10439741</v>
      </c>
      <c r="I2858">
        <v>0</v>
      </c>
      <c r="J2858">
        <f>0.00001*Table13[[#This Row],[budget]]</f>
        <v>220.00000000000003</v>
      </c>
      <c r="K2858" s="1">
        <f>0</f>
        <v>0</v>
      </c>
    </row>
    <row r="2859" spans="1:11" x14ac:dyDescent="0.35">
      <c r="A2859">
        <v>6491350</v>
      </c>
      <c r="B2859" t="s">
        <v>13522</v>
      </c>
      <c r="C2859">
        <v>1231</v>
      </c>
      <c r="D2859">
        <v>26</v>
      </c>
      <c r="E2859" t="s">
        <v>37</v>
      </c>
      <c r="F2859">
        <v>10000000</v>
      </c>
      <c r="G2859">
        <v>5.8</v>
      </c>
      <c r="H2859">
        <f>Table13[[#This Row],[budget]]-Table13[[#This Row],[gross]]</f>
        <v>3508650</v>
      </c>
      <c r="I2859">
        <v>49</v>
      </c>
      <c r="J2859">
        <f>0.00001*Table13[[#This Row],[budget]]</f>
        <v>100.00000000000001</v>
      </c>
      <c r="K2859" s="1">
        <f>0</f>
        <v>0</v>
      </c>
    </row>
    <row r="2860" spans="1:11" x14ac:dyDescent="0.35">
      <c r="A2860">
        <v>24004159</v>
      </c>
      <c r="B2860" t="s">
        <v>1570</v>
      </c>
      <c r="C2860">
        <v>68722</v>
      </c>
      <c r="D2860">
        <v>191</v>
      </c>
      <c r="E2860" t="s">
        <v>37</v>
      </c>
      <c r="F2860">
        <v>110000000</v>
      </c>
      <c r="G2860">
        <v>5.8</v>
      </c>
      <c r="H2860">
        <f>Table13[[#This Row],[budget]]-Table13[[#This Row],[gross]]</f>
        <v>85995841</v>
      </c>
      <c r="I2860">
        <v>0</v>
      </c>
      <c r="J2860">
        <f>0.00001*Table13[[#This Row],[budget]]</f>
        <v>1100</v>
      </c>
      <c r="K2860" s="1">
        <f>0</f>
        <v>0</v>
      </c>
    </row>
    <row r="2861" spans="1:11" x14ac:dyDescent="0.35">
      <c r="A2861">
        <v>14545844</v>
      </c>
      <c r="B2861" t="s">
        <v>14775</v>
      </c>
      <c r="C2861">
        <v>4756</v>
      </c>
      <c r="D2861">
        <v>38</v>
      </c>
      <c r="E2861" t="s">
        <v>37</v>
      </c>
      <c r="F2861">
        <v>6500000</v>
      </c>
      <c r="G2861">
        <v>5.8</v>
      </c>
      <c r="H2861">
        <f>Table13[[#This Row],[budget]]-Table13[[#This Row],[gross]]</f>
        <v>-8045844</v>
      </c>
      <c r="I2861">
        <v>624</v>
      </c>
      <c r="J2861">
        <f>0.00001*Table13[[#This Row],[budget]]</f>
        <v>65</v>
      </c>
      <c r="K2861" s="1">
        <f>0</f>
        <v>0</v>
      </c>
    </row>
    <row r="2862" spans="1:11" x14ac:dyDescent="0.35">
      <c r="A2862">
        <v>2025238</v>
      </c>
      <c r="B2862" t="s">
        <v>14874</v>
      </c>
      <c r="C2862">
        <v>9589</v>
      </c>
      <c r="D2862">
        <v>105</v>
      </c>
      <c r="E2862" t="s">
        <v>37</v>
      </c>
      <c r="F2862">
        <v>6000000</v>
      </c>
      <c r="G2862">
        <v>5.8</v>
      </c>
      <c r="H2862">
        <f>Table13[[#This Row],[budget]]-Table13[[#This Row],[gross]]</f>
        <v>3974762</v>
      </c>
      <c r="I2862">
        <v>289</v>
      </c>
      <c r="J2862">
        <f>0.00001*Table13[[#This Row],[budget]]</f>
        <v>60.000000000000007</v>
      </c>
      <c r="K2862" s="1">
        <f>0</f>
        <v>0</v>
      </c>
    </row>
    <row r="2863" spans="1:11" x14ac:dyDescent="0.35">
      <c r="A2863">
        <v>104007828</v>
      </c>
      <c r="B2863" t="s">
        <v>15068</v>
      </c>
      <c r="C2863">
        <v>76828</v>
      </c>
      <c r="D2863">
        <v>314</v>
      </c>
      <c r="E2863" t="s">
        <v>37</v>
      </c>
      <c r="F2863">
        <v>5000000</v>
      </c>
      <c r="G2863">
        <v>5.8</v>
      </c>
      <c r="H2863">
        <f>Table13[[#This Row],[budget]]-Table13[[#This Row],[gross]]</f>
        <v>-99007828</v>
      </c>
      <c r="I2863">
        <v>24000</v>
      </c>
      <c r="J2863">
        <f>0.00001*Table13[[#This Row],[budget]]</f>
        <v>50.000000000000007</v>
      </c>
      <c r="K2863" s="1">
        <f>0</f>
        <v>0</v>
      </c>
    </row>
    <row r="2864" spans="1:11" hidden="1" x14ac:dyDescent="0.35">
      <c r="A2864">
        <v>488872</v>
      </c>
      <c r="B2864" t="s">
        <v>13680</v>
      </c>
      <c r="C2864">
        <v>56923</v>
      </c>
      <c r="D2864">
        <v>243</v>
      </c>
      <c r="E2864" t="s">
        <v>6872</v>
      </c>
      <c r="F2864">
        <v>10000000</v>
      </c>
      <c r="G2864">
        <v>7.3</v>
      </c>
      <c r="H2864">
        <f>Table13[[#This Row],[budget]]-Table13[[#This Row],[gross]]</f>
        <v>9511128</v>
      </c>
      <c r="I2864">
        <v>0</v>
      </c>
      <c r="J2864">
        <f>0.00001*Table13[[#This Row],[budget]]</f>
        <v>100.00000000000001</v>
      </c>
      <c r="K2864" s="1">
        <f>0</f>
        <v>0</v>
      </c>
    </row>
    <row r="2865" spans="1:11" x14ac:dyDescent="0.35">
      <c r="A2865">
        <v>34964818</v>
      </c>
      <c r="B2865" t="s">
        <v>915</v>
      </c>
      <c r="C2865">
        <v>39975</v>
      </c>
      <c r="D2865">
        <v>186</v>
      </c>
      <c r="E2865" t="s">
        <v>37</v>
      </c>
      <c r="F2865">
        <v>150000000</v>
      </c>
      <c r="G2865">
        <v>5.8</v>
      </c>
      <c r="H2865">
        <f>Table13[[#This Row],[budget]]-Table13[[#This Row],[gross]]</f>
        <v>115035182</v>
      </c>
      <c r="I2865">
        <v>24000</v>
      </c>
      <c r="J2865">
        <f>0.00001*Table13[[#This Row],[budget]]</f>
        <v>1500.0000000000002</v>
      </c>
      <c r="K2865" s="1">
        <f>0</f>
        <v>0</v>
      </c>
    </row>
    <row r="2866" spans="1:11" x14ac:dyDescent="0.35">
      <c r="A2866">
        <v>2800000</v>
      </c>
      <c r="B2866" t="s">
        <v>15640</v>
      </c>
      <c r="C2866">
        <v>4377</v>
      </c>
      <c r="D2866">
        <v>85</v>
      </c>
      <c r="E2866" t="s">
        <v>37</v>
      </c>
      <c r="F2866">
        <v>4000000</v>
      </c>
      <c r="G2866">
        <v>5.8</v>
      </c>
      <c r="H2866">
        <f>Table13[[#This Row],[budget]]-Table13[[#This Row],[gross]]</f>
        <v>1200000</v>
      </c>
      <c r="I2866">
        <v>309</v>
      </c>
      <c r="J2866">
        <f>0.00001*Table13[[#This Row],[budget]]</f>
        <v>40</v>
      </c>
      <c r="K2866" s="1">
        <f>0</f>
        <v>0</v>
      </c>
    </row>
    <row r="2867" spans="1:11" x14ac:dyDescent="0.35">
      <c r="A2867">
        <v>12836</v>
      </c>
      <c r="B2867" t="s">
        <v>15722</v>
      </c>
      <c r="C2867">
        <v>1686</v>
      </c>
      <c r="D2867">
        <v>28</v>
      </c>
      <c r="E2867" t="s">
        <v>37</v>
      </c>
      <c r="F2867">
        <v>4000000</v>
      </c>
      <c r="G2867">
        <v>5.8</v>
      </c>
      <c r="H2867">
        <f>Table13[[#This Row],[budget]]-Table13[[#This Row],[gross]]</f>
        <v>3987164</v>
      </c>
      <c r="I2867">
        <v>161</v>
      </c>
      <c r="J2867">
        <f>0.00001*Table13[[#This Row],[budget]]</f>
        <v>40</v>
      </c>
      <c r="K2867" s="1">
        <f>0</f>
        <v>0</v>
      </c>
    </row>
    <row r="2868" spans="1:11" x14ac:dyDescent="0.35">
      <c r="A2868">
        <v>22000</v>
      </c>
      <c r="B2868" t="s">
        <v>16136</v>
      </c>
      <c r="C2868">
        <v>30511</v>
      </c>
      <c r="D2868">
        <v>226</v>
      </c>
      <c r="E2868" t="s">
        <v>37</v>
      </c>
      <c r="F2868">
        <v>3000000</v>
      </c>
      <c r="G2868">
        <v>5.8</v>
      </c>
      <c r="H2868">
        <f>Table13[[#This Row],[budget]]-Table13[[#This Row],[gross]]</f>
        <v>2978000</v>
      </c>
      <c r="I2868">
        <v>0</v>
      </c>
      <c r="J2868">
        <f>0.00001*Table13[[#This Row],[budget]]</f>
        <v>30.000000000000004</v>
      </c>
      <c r="K2868" s="1">
        <f>0</f>
        <v>0</v>
      </c>
    </row>
    <row r="2869" spans="1:11" x14ac:dyDescent="0.35">
      <c r="B2869" t="s">
        <v>16147</v>
      </c>
      <c r="C2869">
        <v>13599</v>
      </c>
      <c r="D2869">
        <v>30</v>
      </c>
      <c r="E2869" t="s">
        <v>37</v>
      </c>
      <c r="F2869">
        <v>3000000</v>
      </c>
      <c r="G2869">
        <v>5.8</v>
      </c>
      <c r="H2869">
        <f>Table13[[#This Row],[budget]]-Table13[[#This Row],[gross]]</f>
        <v>3000000</v>
      </c>
      <c r="I2869">
        <v>6000</v>
      </c>
      <c r="J2869">
        <f>0.00001*Table13[[#This Row],[budget]]</f>
        <v>30.000000000000004</v>
      </c>
      <c r="K2869" s="1">
        <f>0</f>
        <v>0</v>
      </c>
    </row>
    <row r="2870" spans="1:11" x14ac:dyDescent="0.35">
      <c r="A2870">
        <v>100669</v>
      </c>
      <c r="B2870" t="s">
        <v>16568</v>
      </c>
      <c r="C2870">
        <v>2522</v>
      </c>
      <c r="D2870">
        <v>11</v>
      </c>
      <c r="E2870" t="s">
        <v>37</v>
      </c>
      <c r="F2870">
        <v>3800000</v>
      </c>
      <c r="G2870">
        <v>5.8</v>
      </c>
      <c r="H2870">
        <f>Table13[[#This Row],[budget]]-Table13[[#This Row],[gross]]</f>
        <v>3699331</v>
      </c>
      <c r="I2870">
        <v>407</v>
      </c>
      <c r="J2870">
        <f>0.00001*Table13[[#This Row],[budget]]</f>
        <v>38</v>
      </c>
      <c r="K2870" s="1">
        <f>0</f>
        <v>0</v>
      </c>
    </row>
    <row r="2871" spans="1:11" x14ac:dyDescent="0.35">
      <c r="A2871">
        <v>3447339</v>
      </c>
      <c r="B2871" t="s">
        <v>16802</v>
      </c>
      <c r="C2871">
        <v>29517</v>
      </c>
      <c r="D2871">
        <v>79</v>
      </c>
      <c r="E2871" t="s">
        <v>37</v>
      </c>
      <c r="F2871">
        <v>1500000</v>
      </c>
      <c r="G2871">
        <v>5.8</v>
      </c>
      <c r="H2871">
        <f>Table13[[#This Row],[budget]]-Table13[[#This Row],[gross]]</f>
        <v>-1947339</v>
      </c>
      <c r="I2871">
        <v>0</v>
      </c>
      <c r="J2871">
        <f>0.00001*Table13[[#This Row],[budget]]</f>
        <v>15.000000000000002</v>
      </c>
      <c r="K2871" s="1">
        <f>0</f>
        <v>0</v>
      </c>
    </row>
    <row r="2872" spans="1:11" x14ac:dyDescent="0.35">
      <c r="A2872">
        <v>98017</v>
      </c>
      <c r="B2872" t="s">
        <v>17564</v>
      </c>
      <c r="C2872">
        <v>26185</v>
      </c>
      <c r="D2872">
        <v>170</v>
      </c>
      <c r="E2872" t="s">
        <v>37</v>
      </c>
      <c r="F2872">
        <v>500000</v>
      </c>
      <c r="G2872">
        <v>5.8</v>
      </c>
      <c r="H2872">
        <f>Table13[[#This Row],[budget]]-Table13[[#This Row],[gross]]</f>
        <v>401983</v>
      </c>
      <c r="I2872">
        <v>46000</v>
      </c>
      <c r="J2872">
        <f>0.00001*Table13[[#This Row],[budget]]</f>
        <v>5</v>
      </c>
      <c r="K2872" s="1">
        <f>0</f>
        <v>0</v>
      </c>
    </row>
    <row r="2873" spans="1:11" x14ac:dyDescent="0.35">
      <c r="B2873" t="s">
        <v>17973</v>
      </c>
      <c r="C2873">
        <v>13065</v>
      </c>
      <c r="D2873">
        <v>136</v>
      </c>
      <c r="E2873" t="s">
        <v>37</v>
      </c>
      <c r="F2873">
        <v>70000</v>
      </c>
      <c r="G2873">
        <v>5.8</v>
      </c>
      <c r="H2873">
        <f>Table13[[#This Row],[budget]]-Table13[[#This Row],[gross]]</f>
        <v>70000</v>
      </c>
      <c r="I2873">
        <v>3000</v>
      </c>
      <c r="J2873">
        <f>0.00001*Table13[[#This Row],[budget]]</f>
        <v>0.70000000000000007</v>
      </c>
      <c r="K2873" s="1">
        <f>0</f>
        <v>0</v>
      </c>
    </row>
    <row r="2874" spans="1:11" x14ac:dyDescent="0.35">
      <c r="A2874">
        <v>245428137</v>
      </c>
      <c r="B2874" t="s">
        <v>282</v>
      </c>
      <c r="C2874">
        <v>242420</v>
      </c>
      <c r="D2874">
        <v>918</v>
      </c>
      <c r="E2874" t="s">
        <v>37</v>
      </c>
      <c r="F2874">
        <v>210000000</v>
      </c>
      <c r="G2874">
        <v>5.7</v>
      </c>
      <c r="H2874">
        <f>Table13[[#This Row],[budget]]-Table13[[#This Row],[gross]]</f>
        <v>-35428137</v>
      </c>
      <c r="I2874">
        <v>56000</v>
      </c>
      <c r="J2874">
        <f>0.00001*Table13[[#This Row],[budget]]</f>
        <v>2100</v>
      </c>
      <c r="K2874" s="1">
        <f>0</f>
        <v>0</v>
      </c>
    </row>
    <row r="2875" spans="1:11" x14ac:dyDescent="0.35">
      <c r="A2875">
        <v>132122995</v>
      </c>
      <c r="B2875" t="s">
        <v>1040</v>
      </c>
      <c r="C2875">
        <v>212106</v>
      </c>
      <c r="D2875">
        <v>1445</v>
      </c>
      <c r="E2875" t="s">
        <v>37</v>
      </c>
      <c r="F2875">
        <v>137000000</v>
      </c>
      <c r="G2875">
        <v>5.7</v>
      </c>
      <c r="H2875">
        <f>Table13[[#This Row],[budget]]-Table13[[#This Row],[gross]]</f>
        <v>4877005</v>
      </c>
      <c r="I2875">
        <v>0</v>
      </c>
      <c r="J2875">
        <f>0.00001*Table13[[#This Row],[budget]]</f>
        <v>1370</v>
      </c>
      <c r="K2875" s="1">
        <f>0</f>
        <v>0</v>
      </c>
    </row>
    <row r="2876" spans="1:11" x14ac:dyDescent="0.35">
      <c r="A2876">
        <v>180011740</v>
      </c>
      <c r="B2876" t="s">
        <v>1649</v>
      </c>
      <c r="C2876">
        <v>177725</v>
      </c>
      <c r="D2876">
        <v>1368</v>
      </c>
      <c r="E2876" t="s">
        <v>37</v>
      </c>
      <c r="F2876">
        <v>100000000</v>
      </c>
      <c r="G2876">
        <v>5.7</v>
      </c>
      <c r="H2876">
        <f>Table13[[#This Row],[budget]]-Table13[[#This Row],[gross]]</f>
        <v>-80011740</v>
      </c>
      <c r="I2876">
        <v>0</v>
      </c>
      <c r="J2876">
        <f>0.00001*Table13[[#This Row],[budget]]</f>
        <v>1000.0000000000001</v>
      </c>
      <c r="K2876" s="1">
        <f>0</f>
        <v>0</v>
      </c>
    </row>
    <row r="2877" spans="1:11" x14ac:dyDescent="0.35">
      <c r="A2877">
        <v>66862068</v>
      </c>
      <c r="B2877" t="s">
        <v>1759</v>
      </c>
      <c r="C2877">
        <v>89509</v>
      </c>
      <c r="D2877">
        <v>524</v>
      </c>
      <c r="E2877" t="s">
        <v>37</v>
      </c>
      <c r="F2877">
        <v>83000000</v>
      </c>
      <c r="G2877">
        <v>5.7</v>
      </c>
      <c r="H2877">
        <f>Table13[[#This Row],[budget]]-Table13[[#This Row],[gross]]</f>
        <v>16137932</v>
      </c>
      <c r="I2877">
        <v>2000</v>
      </c>
      <c r="J2877">
        <f>0.00001*Table13[[#This Row],[budget]]</f>
        <v>830.00000000000011</v>
      </c>
      <c r="K2877" s="1">
        <f>0</f>
        <v>0</v>
      </c>
    </row>
    <row r="2878" spans="1:11" x14ac:dyDescent="0.35">
      <c r="A2878">
        <v>131144183</v>
      </c>
      <c r="B2878" t="s">
        <v>1959</v>
      </c>
      <c r="C2878">
        <v>157016</v>
      </c>
      <c r="D2878">
        <v>824</v>
      </c>
      <c r="E2878" t="s">
        <v>37</v>
      </c>
      <c r="F2878">
        <v>115000000</v>
      </c>
      <c r="G2878">
        <v>5.7</v>
      </c>
      <c r="H2878">
        <f>Table13[[#This Row],[budget]]-Table13[[#This Row],[gross]]</f>
        <v>-16144183</v>
      </c>
      <c r="I2878">
        <v>0</v>
      </c>
      <c r="J2878">
        <f>0.00001*Table13[[#This Row],[budget]]</f>
        <v>1150</v>
      </c>
      <c r="K2878" s="1">
        <f>0</f>
        <v>0</v>
      </c>
    </row>
    <row r="2879" spans="1:11" hidden="1" x14ac:dyDescent="0.35">
      <c r="A2879">
        <v>128486</v>
      </c>
      <c r="B2879" t="s">
        <v>13756</v>
      </c>
      <c r="C2879">
        <v>26156</v>
      </c>
      <c r="D2879">
        <v>74</v>
      </c>
      <c r="E2879" t="s">
        <v>11553</v>
      </c>
      <c r="F2879">
        <v>10000000</v>
      </c>
      <c r="G2879">
        <v>7.3</v>
      </c>
      <c r="H2879">
        <f>Table13[[#This Row],[budget]]-Table13[[#This Row],[gross]]</f>
        <v>9871514</v>
      </c>
      <c r="I2879">
        <v>0</v>
      </c>
      <c r="J2879">
        <f>0.00001*Table13[[#This Row],[budget]]</f>
        <v>100.00000000000001</v>
      </c>
      <c r="K2879" s="1">
        <f>0</f>
        <v>0</v>
      </c>
    </row>
    <row r="2880" spans="1:11" x14ac:dyDescent="0.35">
      <c r="A2880">
        <v>73209340</v>
      </c>
      <c r="B2880" t="s">
        <v>2147</v>
      </c>
      <c r="C2880">
        <v>101834</v>
      </c>
      <c r="D2880">
        <v>628</v>
      </c>
      <c r="E2880" t="s">
        <v>37</v>
      </c>
      <c r="F2880">
        <v>95000000</v>
      </c>
      <c r="G2880">
        <v>5.7</v>
      </c>
      <c r="H2880">
        <f>Table13[[#This Row],[budget]]-Table13[[#This Row],[gross]]</f>
        <v>21790660</v>
      </c>
      <c r="I2880">
        <v>0</v>
      </c>
      <c r="J2880">
        <f>0.00001*Table13[[#This Row],[budget]]</f>
        <v>950.00000000000011</v>
      </c>
      <c r="K2880" s="1">
        <f>0</f>
        <v>0</v>
      </c>
    </row>
    <row r="2881" spans="1:11" x14ac:dyDescent="0.35">
      <c r="A2881">
        <v>74329966</v>
      </c>
      <c r="B2881" t="s">
        <v>2613</v>
      </c>
      <c r="C2881">
        <v>60910</v>
      </c>
      <c r="D2881">
        <v>164</v>
      </c>
      <c r="E2881" t="s">
        <v>37</v>
      </c>
      <c r="F2881">
        <v>70000000</v>
      </c>
      <c r="G2881">
        <v>5.7</v>
      </c>
      <c r="H2881">
        <f>Table13[[#This Row],[budget]]-Table13[[#This Row],[gross]]</f>
        <v>-4329966</v>
      </c>
      <c r="I2881">
        <v>0</v>
      </c>
      <c r="J2881">
        <f>0.00001*Table13[[#This Row],[budget]]</f>
        <v>700.00000000000011</v>
      </c>
      <c r="K2881" s="1">
        <f>0</f>
        <v>0</v>
      </c>
    </row>
    <row r="2882" spans="1:11" x14ac:dyDescent="0.35">
      <c r="A2882">
        <v>20950820</v>
      </c>
      <c r="B2882" t="s">
        <v>2734</v>
      </c>
      <c r="C2882">
        <v>24183</v>
      </c>
      <c r="D2882">
        <v>160</v>
      </c>
      <c r="E2882" t="s">
        <v>37</v>
      </c>
      <c r="F2882">
        <v>80000000</v>
      </c>
      <c r="G2882">
        <v>5.7</v>
      </c>
      <c r="H2882">
        <f>Table13[[#This Row],[budget]]-Table13[[#This Row],[gross]]</f>
        <v>59049180</v>
      </c>
      <c r="I2882">
        <v>665</v>
      </c>
      <c r="J2882">
        <f>0.00001*Table13[[#This Row],[budget]]</f>
        <v>800.00000000000011</v>
      </c>
      <c r="K2882" s="1">
        <f>0</f>
        <v>0</v>
      </c>
    </row>
    <row r="2883" spans="1:11" hidden="1" x14ac:dyDescent="0.35">
      <c r="A2883">
        <v>225377</v>
      </c>
      <c r="B2883" t="s">
        <v>13774</v>
      </c>
      <c r="C2883">
        <v>70382</v>
      </c>
      <c r="D2883">
        <v>190</v>
      </c>
      <c r="E2883" t="s">
        <v>1417</v>
      </c>
      <c r="F2883">
        <v>8900000</v>
      </c>
      <c r="G2883">
        <v>7.9</v>
      </c>
      <c r="H2883">
        <f>Table13[[#This Row],[budget]]-Table13[[#This Row],[gross]]</f>
        <v>8674623</v>
      </c>
      <c r="I2883">
        <v>33000</v>
      </c>
      <c r="J2883">
        <f>0.00001*Table13[[#This Row],[budget]]</f>
        <v>89.000000000000014</v>
      </c>
      <c r="K2883" s="1">
        <f>0</f>
        <v>0</v>
      </c>
    </row>
    <row r="2884" spans="1:11" x14ac:dyDescent="0.35">
      <c r="A2884">
        <v>17473245</v>
      </c>
      <c r="B2884" t="s">
        <v>2767</v>
      </c>
      <c r="C2884">
        <v>47612</v>
      </c>
      <c r="D2884">
        <v>348</v>
      </c>
      <c r="E2884" t="s">
        <v>37</v>
      </c>
      <c r="F2884">
        <v>70000000</v>
      </c>
      <c r="G2884">
        <v>5.7</v>
      </c>
      <c r="H2884">
        <f>Table13[[#This Row],[budget]]-Table13[[#This Row],[gross]]</f>
        <v>52526755</v>
      </c>
      <c r="I2884">
        <v>995</v>
      </c>
      <c r="J2884">
        <f>0.00001*Table13[[#This Row],[budget]]</f>
        <v>700.00000000000011</v>
      </c>
      <c r="K2884" s="1">
        <f>0</f>
        <v>0</v>
      </c>
    </row>
    <row r="2885" spans="1:11" x14ac:dyDescent="0.35">
      <c r="A2885">
        <v>55808744</v>
      </c>
      <c r="B2885" t="s">
        <v>2963</v>
      </c>
      <c r="C2885">
        <v>59435</v>
      </c>
      <c r="D2885">
        <v>323</v>
      </c>
      <c r="E2885" t="s">
        <v>37</v>
      </c>
      <c r="F2885">
        <v>53000000</v>
      </c>
      <c r="G2885">
        <v>5.7</v>
      </c>
      <c r="H2885">
        <f>Table13[[#This Row],[budget]]-Table13[[#This Row],[gross]]</f>
        <v>-2808744</v>
      </c>
      <c r="I2885">
        <v>0</v>
      </c>
      <c r="J2885">
        <f>0.00001*Table13[[#This Row],[budget]]</f>
        <v>530</v>
      </c>
      <c r="K2885" s="1">
        <f>0</f>
        <v>0</v>
      </c>
    </row>
    <row r="2886" spans="1:11" x14ac:dyDescent="0.35">
      <c r="A2886">
        <v>17218080</v>
      </c>
      <c r="B2886" t="s">
        <v>3643</v>
      </c>
      <c r="C2886">
        <v>43376</v>
      </c>
      <c r="D2886">
        <v>249</v>
      </c>
      <c r="E2886" t="s">
        <v>37</v>
      </c>
      <c r="F2886">
        <v>70000000</v>
      </c>
      <c r="G2886">
        <v>5.7</v>
      </c>
      <c r="H2886">
        <f>Table13[[#This Row],[budget]]-Table13[[#This Row],[gross]]</f>
        <v>52781920</v>
      </c>
      <c r="I2886">
        <v>0</v>
      </c>
      <c r="J2886">
        <f>0.00001*Table13[[#This Row],[budget]]</f>
        <v>700.00000000000011</v>
      </c>
      <c r="K2886" s="1">
        <f>0</f>
        <v>0</v>
      </c>
    </row>
    <row r="2887" spans="1:11" x14ac:dyDescent="0.35">
      <c r="A2887">
        <v>80574010</v>
      </c>
      <c r="B2887" t="s">
        <v>3864</v>
      </c>
      <c r="C2887">
        <v>63493</v>
      </c>
      <c r="D2887">
        <v>302</v>
      </c>
      <c r="E2887" t="s">
        <v>37</v>
      </c>
      <c r="F2887">
        <v>60000000</v>
      </c>
      <c r="G2887">
        <v>5.7</v>
      </c>
      <c r="H2887">
        <f>Table13[[#This Row],[budget]]-Table13[[#This Row],[gross]]</f>
        <v>-20574010</v>
      </c>
      <c r="I2887">
        <v>26000</v>
      </c>
      <c r="J2887">
        <f>0.00001*Table13[[#This Row],[budget]]</f>
        <v>600</v>
      </c>
      <c r="K2887" s="1">
        <f>0</f>
        <v>0</v>
      </c>
    </row>
    <row r="2888" spans="1:11" hidden="1" x14ac:dyDescent="0.35">
      <c r="A2888">
        <v>3047539</v>
      </c>
      <c r="B2888" t="s">
        <v>13796</v>
      </c>
      <c r="C2888">
        <v>42296</v>
      </c>
      <c r="D2888">
        <v>286</v>
      </c>
      <c r="E2888" t="s">
        <v>5345</v>
      </c>
      <c r="F2888">
        <v>7217600</v>
      </c>
      <c r="G2888">
        <v>6.9</v>
      </c>
      <c r="H2888">
        <f>Table13[[#This Row],[budget]]-Table13[[#This Row],[gross]]</f>
        <v>4170061</v>
      </c>
      <c r="I2888">
        <v>12000</v>
      </c>
      <c r="J2888">
        <f>0.00001*Table13[[#This Row],[budget]]</f>
        <v>72.176000000000002</v>
      </c>
      <c r="K2888" s="1">
        <f>0</f>
        <v>0</v>
      </c>
    </row>
    <row r="2889" spans="1:11" x14ac:dyDescent="0.35">
      <c r="A2889">
        <v>33927476</v>
      </c>
      <c r="B2889" t="s">
        <v>4105</v>
      </c>
      <c r="C2889">
        <v>19176</v>
      </c>
      <c r="D2889">
        <v>165</v>
      </c>
      <c r="E2889" t="s">
        <v>37</v>
      </c>
      <c r="F2889">
        <v>40000000</v>
      </c>
      <c r="G2889">
        <v>5.7</v>
      </c>
      <c r="H2889">
        <f>Table13[[#This Row],[budget]]-Table13[[#This Row],[gross]]</f>
        <v>6072524</v>
      </c>
      <c r="I2889">
        <v>956</v>
      </c>
      <c r="J2889">
        <f>0.00001*Table13[[#This Row],[budget]]</f>
        <v>400.00000000000006</v>
      </c>
      <c r="K2889" s="1">
        <f>0</f>
        <v>0</v>
      </c>
    </row>
    <row r="2890" spans="1:11" x14ac:dyDescent="0.35">
      <c r="A2890">
        <v>29136626</v>
      </c>
      <c r="B2890" t="s">
        <v>4144</v>
      </c>
      <c r="C2890">
        <v>97089</v>
      </c>
      <c r="D2890">
        <v>233</v>
      </c>
      <c r="E2890" t="s">
        <v>37</v>
      </c>
      <c r="F2890">
        <v>60000000</v>
      </c>
      <c r="G2890">
        <v>5.7</v>
      </c>
      <c r="H2890">
        <f>Table13[[#This Row],[budget]]-Table13[[#This Row],[gross]]</f>
        <v>30863374</v>
      </c>
      <c r="I2890">
        <v>20000</v>
      </c>
      <c r="J2890">
        <f>0.00001*Table13[[#This Row],[budget]]</f>
        <v>600</v>
      </c>
      <c r="K2890" s="1">
        <f>0</f>
        <v>0</v>
      </c>
    </row>
    <row r="2891" spans="1:11" x14ac:dyDescent="0.35">
      <c r="A2891">
        <v>53715611</v>
      </c>
      <c r="B2891" t="s">
        <v>4285</v>
      </c>
      <c r="C2891">
        <v>92106</v>
      </c>
      <c r="D2891">
        <v>171</v>
      </c>
      <c r="E2891" t="s">
        <v>37</v>
      </c>
      <c r="F2891">
        <v>63000000</v>
      </c>
      <c r="G2891">
        <v>5.7</v>
      </c>
      <c r="H2891">
        <f>Table13[[#This Row],[budget]]-Table13[[#This Row],[gross]]</f>
        <v>9284389</v>
      </c>
      <c r="I2891">
        <v>2000</v>
      </c>
      <c r="J2891">
        <f>0.00001*Table13[[#This Row],[budget]]</f>
        <v>630</v>
      </c>
      <c r="K2891" s="1">
        <f>0</f>
        <v>0</v>
      </c>
    </row>
    <row r="2892" spans="1:11" x14ac:dyDescent="0.35">
      <c r="A2892">
        <v>34350553</v>
      </c>
      <c r="B2892" t="s">
        <v>4525</v>
      </c>
      <c r="C2892">
        <v>104066</v>
      </c>
      <c r="D2892">
        <v>207</v>
      </c>
      <c r="E2892" t="s">
        <v>37</v>
      </c>
      <c r="F2892">
        <v>68000000</v>
      </c>
      <c r="G2892">
        <v>5.7</v>
      </c>
      <c r="H2892">
        <f>Table13[[#This Row],[budget]]-Table13[[#This Row],[gross]]</f>
        <v>33649447</v>
      </c>
      <c r="I2892">
        <v>15000</v>
      </c>
      <c r="J2892">
        <f>0.00001*Table13[[#This Row],[budget]]</f>
        <v>680</v>
      </c>
      <c r="K2892" s="1">
        <f>0</f>
        <v>0</v>
      </c>
    </row>
    <row r="2893" spans="1:11" x14ac:dyDescent="0.35">
      <c r="A2893">
        <v>9483821</v>
      </c>
      <c r="B2893" t="s">
        <v>4634</v>
      </c>
      <c r="C2893">
        <v>39247</v>
      </c>
      <c r="D2893">
        <v>131</v>
      </c>
      <c r="E2893" t="s">
        <v>37</v>
      </c>
      <c r="F2893">
        <v>55000000</v>
      </c>
      <c r="G2893">
        <v>5.7</v>
      </c>
      <c r="H2893">
        <f>Table13[[#This Row],[budget]]-Table13[[#This Row],[gross]]</f>
        <v>45516179</v>
      </c>
      <c r="I2893">
        <v>10000</v>
      </c>
      <c r="J2893">
        <f>0.00001*Table13[[#This Row],[budget]]</f>
        <v>550</v>
      </c>
      <c r="K2893" s="1">
        <f>0</f>
        <v>0</v>
      </c>
    </row>
    <row r="2894" spans="1:11" x14ac:dyDescent="0.35">
      <c r="A2894">
        <v>110476776</v>
      </c>
      <c r="B2894" t="s">
        <v>4724</v>
      </c>
      <c r="C2894">
        <v>95437</v>
      </c>
      <c r="D2894">
        <v>211</v>
      </c>
      <c r="E2894" t="s">
        <v>37</v>
      </c>
      <c r="F2894">
        <v>52000000</v>
      </c>
      <c r="G2894">
        <v>5.7</v>
      </c>
      <c r="H2894">
        <f>Table13[[#This Row],[budget]]-Table13[[#This Row],[gross]]</f>
        <v>-58476776</v>
      </c>
      <c r="I2894">
        <v>9000</v>
      </c>
      <c r="J2894">
        <f>0.00001*Table13[[#This Row],[budget]]</f>
        <v>520</v>
      </c>
      <c r="K2894" s="1">
        <f>0</f>
        <v>0</v>
      </c>
    </row>
    <row r="2895" spans="1:11" x14ac:dyDescent="0.35">
      <c r="A2895">
        <v>67128202</v>
      </c>
      <c r="B2895" t="s">
        <v>4913</v>
      </c>
      <c r="C2895">
        <v>43328</v>
      </c>
      <c r="D2895">
        <v>110</v>
      </c>
      <c r="E2895" t="s">
        <v>37</v>
      </c>
      <c r="F2895">
        <v>65000000</v>
      </c>
      <c r="G2895">
        <v>5.7</v>
      </c>
      <c r="H2895">
        <f>Table13[[#This Row],[budget]]-Table13[[#This Row],[gross]]</f>
        <v>-2128202</v>
      </c>
      <c r="I2895">
        <v>0</v>
      </c>
      <c r="J2895">
        <f>0.00001*Table13[[#This Row],[budget]]</f>
        <v>650</v>
      </c>
      <c r="K2895" s="1">
        <f>0</f>
        <v>0</v>
      </c>
    </row>
    <row r="2896" spans="1:11" x14ac:dyDescent="0.35">
      <c r="A2896">
        <v>25407250</v>
      </c>
      <c r="B2896" t="s">
        <v>5136</v>
      </c>
      <c r="C2896">
        <v>54021</v>
      </c>
      <c r="D2896">
        <v>227</v>
      </c>
      <c r="E2896" t="s">
        <v>37</v>
      </c>
      <c r="F2896">
        <v>50000000</v>
      </c>
      <c r="G2896">
        <v>5.7</v>
      </c>
      <c r="H2896">
        <f>Table13[[#This Row],[budget]]-Table13[[#This Row],[gross]]</f>
        <v>24592750</v>
      </c>
      <c r="I2896">
        <v>0</v>
      </c>
      <c r="J2896">
        <f>0.00001*Table13[[#This Row],[budget]]</f>
        <v>500.00000000000006</v>
      </c>
      <c r="K2896" s="1">
        <f>0</f>
        <v>0</v>
      </c>
    </row>
    <row r="2897" spans="1:11" x14ac:dyDescent="0.35">
      <c r="A2897">
        <v>93607673</v>
      </c>
      <c r="B2897" t="s">
        <v>5379</v>
      </c>
      <c r="C2897">
        <v>47573</v>
      </c>
      <c r="D2897">
        <v>343</v>
      </c>
      <c r="E2897" t="s">
        <v>37</v>
      </c>
      <c r="F2897">
        <v>48000000</v>
      </c>
      <c r="G2897">
        <v>5.7</v>
      </c>
      <c r="H2897">
        <f>Table13[[#This Row],[budget]]-Table13[[#This Row],[gross]]</f>
        <v>-45607673</v>
      </c>
      <c r="I2897">
        <v>881</v>
      </c>
      <c r="J2897">
        <f>0.00001*Table13[[#This Row],[budget]]</f>
        <v>480.00000000000006</v>
      </c>
      <c r="K2897" s="1">
        <f>0</f>
        <v>0</v>
      </c>
    </row>
    <row r="2898" spans="1:11" x14ac:dyDescent="0.35">
      <c r="A2898">
        <v>95149435</v>
      </c>
      <c r="B2898" t="s">
        <v>5438</v>
      </c>
      <c r="C2898">
        <v>53687</v>
      </c>
      <c r="D2898">
        <v>152</v>
      </c>
      <c r="E2898" t="s">
        <v>37</v>
      </c>
      <c r="F2898">
        <v>40000000</v>
      </c>
      <c r="G2898">
        <v>5.7</v>
      </c>
      <c r="H2898">
        <f>Table13[[#This Row],[budget]]-Table13[[#This Row],[gross]]</f>
        <v>-55149435</v>
      </c>
      <c r="I2898">
        <v>1000</v>
      </c>
      <c r="J2898">
        <f>0.00001*Table13[[#This Row],[budget]]</f>
        <v>400.00000000000006</v>
      </c>
      <c r="K2898" s="1">
        <f>0</f>
        <v>0</v>
      </c>
    </row>
    <row r="2899" spans="1:11" x14ac:dyDescent="0.35">
      <c r="A2899">
        <v>86208010</v>
      </c>
      <c r="B2899" t="s">
        <v>6029</v>
      </c>
      <c r="C2899">
        <v>97045</v>
      </c>
      <c r="D2899">
        <v>285</v>
      </c>
      <c r="E2899" t="s">
        <v>37</v>
      </c>
      <c r="F2899">
        <v>35000000</v>
      </c>
      <c r="G2899">
        <v>5.7</v>
      </c>
      <c r="H2899">
        <f>Table13[[#This Row],[budget]]-Table13[[#This Row],[gross]]</f>
        <v>-51208010</v>
      </c>
      <c r="I2899">
        <v>55000</v>
      </c>
      <c r="J2899">
        <f>0.00001*Table13[[#This Row],[budget]]</f>
        <v>350.00000000000006</v>
      </c>
      <c r="K2899" s="1">
        <f>0</f>
        <v>0</v>
      </c>
    </row>
    <row r="2900" spans="1:11" x14ac:dyDescent="0.35">
      <c r="A2900">
        <v>32853640</v>
      </c>
      <c r="B2900" t="s">
        <v>6287</v>
      </c>
      <c r="C2900">
        <v>50199</v>
      </c>
      <c r="D2900">
        <v>101</v>
      </c>
      <c r="E2900" t="s">
        <v>37</v>
      </c>
      <c r="F2900">
        <v>40000000</v>
      </c>
      <c r="G2900">
        <v>5.7</v>
      </c>
      <c r="H2900">
        <f>Table13[[#This Row],[budget]]-Table13[[#This Row],[gross]]</f>
        <v>7146360</v>
      </c>
      <c r="I2900">
        <v>702</v>
      </c>
      <c r="J2900">
        <f>0.00001*Table13[[#This Row],[budget]]</f>
        <v>400.00000000000006</v>
      </c>
      <c r="K2900" s="1">
        <f>0</f>
        <v>0</v>
      </c>
    </row>
    <row r="2901" spans="1:11" x14ac:dyDescent="0.35">
      <c r="A2901">
        <v>30199105</v>
      </c>
      <c r="B2901" t="s">
        <v>6315</v>
      </c>
      <c r="C2901">
        <v>25346</v>
      </c>
      <c r="D2901">
        <v>167</v>
      </c>
      <c r="E2901" t="s">
        <v>37</v>
      </c>
      <c r="F2901">
        <v>40000000</v>
      </c>
      <c r="G2901">
        <v>5.7</v>
      </c>
      <c r="H2901">
        <f>Table13[[#This Row],[budget]]-Table13[[#This Row],[gross]]</f>
        <v>9800895</v>
      </c>
      <c r="I2901">
        <v>470</v>
      </c>
      <c r="J2901">
        <f>0.00001*Table13[[#This Row],[budget]]</f>
        <v>400.00000000000006</v>
      </c>
      <c r="K2901" s="1">
        <f>0</f>
        <v>0</v>
      </c>
    </row>
    <row r="2902" spans="1:11" x14ac:dyDescent="0.35">
      <c r="A2902">
        <v>25117498</v>
      </c>
      <c r="B2902" t="s">
        <v>6353</v>
      </c>
      <c r="C2902">
        <v>37412</v>
      </c>
      <c r="D2902">
        <v>178</v>
      </c>
      <c r="E2902" t="s">
        <v>37</v>
      </c>
      <c r="F2902">
        <v>40000000</v>
      </c>
      <c r="G2902">
        <v>5.7</v>
      </c>
      <c r="H2902">
        <f>Table13[[#This Row],[budget]]-Table13[[#This Row],[gross]]</f>
        <v>14882502</v>
      </c>
      <c r="I2902">
        <v>0</v>
      </c>
      <c r="J2902">
        <f>0.00001*Table13[[#This Row],[budget]]</f>
        <v>400.00000000000006</v>
      </c>
      <c r="K2902" s="1">
        <f>0</f>
        <v>0</v>
      </c>
    </row>
    <row r="2903" spans="1:11" x14ac:dyDescent="0.35">
      <c r="A2903">
        <v>30400000</v>
      </c>
      <c r="B2903" t="s">
        <v>6618</v>
      </c>
      <c r="C2903">
        <v>17810</v>
      </c>
      <c r="D2903">
        <v>73</v>
      </c>
      <c r="E2903" t="s">
        <v>37</v>
      </c>
      <c r="F2903">
        <v>39000000</v>
      </c>
      <c r="G2903">
        <v>5.7</v>
      </c>
      <c r="H2903">
        <f>Table13[[#This Row],[budget]]-Table13[[#This Row],[gross]]</f>
        <v>8600000</v>
      </c>
      <c r="I2903">
        <v>478</v>
      </c>
      <c r="J2903">
        <f>0.00001*Table13[[#This Row],[budget]]</f>
        <v>390.00000000000006</v>
      </c>
      <c r="K2903" s="1">
        <f>0</f>
        <v>0</v>
      </c>
    </row>
    <row r="2904" spans="1:11" x14ac:dyDescent="0.35">
      <c r="A2904">
        <v>41102171</v>
      </c>
      <c r="B2904" t="s">
        <v>6747</v>
      </c>
      <c r="C2904">
        <v>57266</v>
      </c>
      <c r="D2904">
        <v>89</v>
      </c>
      <c r="E2904" t="s">
        <v>37</v>
      </c>
      <c r="F2904">
        <v>40000000</v>
      </c>
      <c r="G2904">
        <v>5.7</v>
      </c>
      <c r="H2904">
        <f>Table13[[#This Row],[budget]]-Table13[[#This Row],[gross]]</f>
        <v>-1102171</v>
      </c>
      <c r="I2904">
        <v>14000</v>
      </c>
      <c r="J2904">
        <f>0.00001*Table13[[#This Row],[budget]]</f>
        <v>400.00000000000006</v>
      </c>
      <c r="K2904" s="1">
        <f>0</f>
        <v>0</v>
      </c>
    </row>
    <row r="2905" spans="1:11" x14ac:dyDescent="0.35">
      <c r="A2905">
        <v>23360779</v>
      </c>
      <c r="B2905" t="s">
        <v>6823</v>
      </c>
      <c r="C2905">
        <v>31113</v>
      </c>
      <c r="D2905">
        <v>212</v>
      </c>
      <c r="E2905" t="s">
        <v>37</v>
      </c>
      <c r="F2905">
        <v>34000000</v>
      </c>
      <c r="G2905">
        <v>5.7</v>
      </c>
      <c r="H2905">
        <f>Table13[[#This Row],[budget]]-Table13[[#This Row],[gross]]</f>
        <v>10639221</v>
      </c>
      <c r="I2905">
        <v>852</v>
      </c>
      <c r="J2905">
        <f>0.00001*Table13[[#This Row],[budget]]</f>
        <v>340</v>
      </c>
      <c r="K2905" s="1">
        <f>0</f>
        <v>0</v>
      </c>
    </row>
    <row r="2906" spans="1:11" x14ac:dyDescent="0.35">
      <c r="A2906">
        <v>134455175</v>
      </c>
      <c r="B2906" t="s">
        <v>6916</v>
      </c>
      <c r="C2906">
        <v>97664</v>
      </c>
      <c r="D2906">
        <v>232</v>
      </c>
      <c r="E2906" t="s">
        <v>37</v>
      </c>
      <c r="F2906">
        <v>35000000</v>
      </c>
      <c r="G2906">
        <v>5.7</v>
      </c>
      <c r="H2906">
        <f>Table13[[#This Row],[budget]]-Table13[[#This Row],[gross]]</f>
        <v>-99455175</v>
      </c>
      <c r="I2906">
        <v>17000</v>
      </c>
      <c r="J2906">
        <f>0.00001*Table13[[#This Row],[budget]]</f>
        <v>350.00000000000006</v>
      </c>
      <c r="K2906" s="1">
        <f>0</f>
        <v>0</v>
      </c>
    </row>
    <row r="2907" spans="1:11" x14ac:dyDescent="0.35">
      <c r="A2907">
        <v>14587732</v>
      </c>
      <c r="B2907" t="s">
        <v>7229</v>
      </c>
      <c r="C2907">
        <v>4795</v>
      </c>
      <c r="D2907">
        <v>39</v>
      </c>
      <c r="E2907" t="s">
        <v>37</v>
      </c>
      <c r="F2907">
        <v>35000000</v>
      </c>
      <c r="G2907">
        <v>5.7</v>
      </c>
      <c r="H2907">
        <f>Table13[[#This Row],[budget]]-Table13[[#This Row],[gross]]</f>
        <v>20412268</v>
      </c>
      <c r="I2907">
        <v>452</v>
      </c>
      <c r="J2907">
        <f>0.00001*Table13[[#This Row],[budget]]</f>
        <v>350.00000000000006</v>
      </c>
      <c r="K2907" s="1">
        <f>0</f>
        <v>0</v>
      </c>
    </row>
    <row r="2908" spans="1:11" x14ac:dyDescent="0.35">
      <c r="A2908">
        <v>10499968</v>
      </c>
      <c r="B2908" t="s">
        <v>7266</v>
      </c>
      <c r="C2908">
        <v>47498</v>
      </c>
      <c r="D2908">
        <v>212</v>
      </c>
      <c r="E2908" t="s">
        <v>37</v>
      </c>
      <c r="F2908">
        <v>35000000</v>
      </c>
      <c r="G2908">
        <v>5.7</v>
      </c>
      <c r="H2908">
        <f>Table13[[#This Row],[budget]]-Table13[[#This Row],[gross]]</f>
        <v>24500032</v>
      </c>
      <c r="I2908">
        <v>10000</v>
      </c>
      <c r="J2908">
        <f>0.00001*Table13[[#This Row],[budget]]</f>
        <v>350.00000000000006</v>
      </c>
      <c r="K2908" s="1">
        <f>0</f>
        <v>0</v>
      </c>
    </row>
    <row r="2909" spans="1:11" x14ac:dyDescent="0.35">
      <c r="A2909">
        <v>13101142</v>
      </c>
      <c r="B2909" t="s">
        <v>7377</v>
      </c>
      <c r="C2909">
        <v>23916</v>
      </c>
      <c r="D2909">
        <v>50</v>
      </c>
      <c r="E2909" t="s">
        <v>37</v>
      </c>
      <c r="F2909">
        <v>35000000</v>
      </c>
      <c r="G2909">
        <v>5.7</v>
      </c>
      <c r="H2909">
        <f>Table13[[#This Row],[budget]]-Table13[[#This Row],[gross]]</f>
        <v>21898858</v>
      </c>
      <c r="I2909">
        <v>0</v>
      </c>
      <c r="J2909">
        <f>0.00001*Table13[[#This Row],[budget]]</f>
        <v>350.00000000000006</v>
      </c>
      <c r="K2909" s="1">
        <f>0</f>
        <v>0</v>
      </c>
    </row>
    <row r="2910" spans="1:11" x14ac:dyDescent="0.35">
      <c r="A2910">
        <v>80197993</v>
      </c>
      <c r="B2910" t="s">
        <v>7470</v>
      </c>
      <c r="C2910">
        <v>65551</v>
      </c>
      <c r="D2910">
        <v>441</v>
      </c>
      <c r="E2910" t="s">
        <v>37</v>
      </c>
      <c r="F2910">
        <v>32000000</v>
      </c>
      <c r="G2910">
        <v>5.7</v>
      </c>
      <c r="H2910">
        <f>Table13[[#This Row],[budget]]-Table13[[#This Row],[gross]]</f>
        <v>-48197993</v>
      </c>
      <c r="I2910">
        <v>0</v>
      </c>
      <c r="J2910">
        <f>0.00001*Table13[[#This Row],[budget]]</f>
        <v>320</v>
      </c>
      <c r="K2910" s="1">
        <f>0</f>
        <v>0</v>
      </c>
    </row>
    <row r="2911" spans="1:11" x14ac:dyDescent="0.35">
      <c r="A2911">
        <v>20285518</v>
      </c>
      <c r="B2911" t="s">
        <v>8480</v>
      </c>
      <c r="C2911">
        <v>32103</v>
      </c>
      <c r="D2911">
        <v>112</v>
      </c>
      <c r="E2911" t="s">
        <v>37</v>
      </c>
      <c r="F2911">
        <v>28000000</v>
      </c>
      <c r="G2911">
        <v>5.7</v>
      </c>
      <c r="H2911">
        <f>Table13[[#This Row],[budget]]-Table13[[#This Row],[gross]]</f>
        <v>7714482</v>
      </c>
      <c r="I2911">
        <v>0</v>
      </c>
      <c r="J2911">
        <f>0.00001*Table13[[#This Row],[budget]]</f>
        <v>280</v>
      </c>
      <c r="K2911" s="1">
        <f>0</f>
        <v>0</v>
      </c>
    </row>
    <row r="2912" spans="1:11" hidden="1" x14ac:dyDescent="0.35">
      <c r="A2912">
        <v>454255</v>
      </c>
      <c r="B2912" t="s">
        <v>13900</v>
      </c>
      <c r="C2912">
        <v>1666</v>
      </c>
      <c r="D2912">
        <v>47</v>
      </c>
      <c r="E2912" t="s">
        <v>12040</v>
      </c>
      <c r="F2912">
        <v>400000000</v>
      </c>
      <c r="G2912">
        <v>6.6</v>
      </c>
      <c r="H2912">
        <f>Table13[[#This Row],[budget]]-Table13[[#This Row],[gross]]</f>
        <v>399545745</v>
      </c>
      <c r="I2912">
        <v>124</v>
      </c>
      <c r="J2912">
        <f>0.00001*Table13[[#This Row],[budget]]</f>
        <v>4000.0000000000005</v>
      </c>
      <c r="K2912" s="1">
        <f>0</f>
        <v>0</v>
      </c>
    </row>
    <row r="2913" spans="1:11" x14ac:dyDescent="0.35">
      <c r="A2913">
        <v>30920167</v>
      </c>
      <c r="B2913" t="s">
        <v>8538</v>
      </c>
      <c r="C2913">
        <v>6476</v>
      </c>
      <c r="D2913">
        <v>71</v>
      </c>
      <c r="E2913" t="s">
        <v>37</v>
      </c>
      <c r="F2913">
        <v>25000000</v>
      </c>
      <c r="G2913">
        <v>5.7</v>
      </c>
      <c r="H2913">
        <f>Table13[[#This Row],[budget]]-Table13[[#This Row],[gross]]</f>
        <v>-5920167</v>
      </c>
      <c r="I2913">
        <v>0</v>
      </c>
      <c r="J2913">
        <f>0.00001*Table13[[#This Row],[budget]]</f>
        <v>250.00000000000003</v>
      </c>
      <c r="K2913" s="1">
        <f>0</f>
        <v>0</v>
      </c>
    </row>
    <row r="2914" spans="1:11" x14ac:dyDescent="0.35">
      <c r="A2914">
        <v>1089365</v>
      </c>
      <c r="B2914" t="s">
        <v>8609</v>
      </c>
      <c r="C2914">
        <v>23767</v>
      </c>
      <c r="D2914">
        <v>111</v>
      </c>
      <c r="E2914" t="s">
        <v>37</v>
      </c>
      <c r="F2914">
        <v>25000000</v>
      </c>
      <c r="G2914">
        <v>5.7</v>
      </c>
      <c r="H2914">
        <f>Table13[[#This Row],[budget]]-Table13[[#This Row],[gross]]</f>
        <v>23910635</v>
      </c>
      <c r="I2914">
        <v>845</v>
      </c>
      <c r="J2914">
        <f>0.00001*Table13[[#This Row],[budget]]</f>
        <v>250.00000000000003</v>
      </c>
      <c r="K2914" s="1">
        <f>0</f>
        <v>0</v>
      </c>
    </row>
    <row r="2915" spans="1:11" x14ac:dyDescent="0.35">
      <c r="A2915">
        <v>54540525</v>
      </c>
      <c r="B2915" t="s">
        <v>8708</v>
      </c>
      <c r="C2915">
        <v>66579</v>
      </c>
      <c r="D2915">
        <v>134</v>
      </c>
      <c r="E2915" t="s">
        <v>37</v>
      </c>
      <c r="F2915">
        <v>56000000</v>
      </c>
      <c r="G2915">
        <v>5.7</v>
      </c>
      <c r="H2915">
        <f>Table13[[#This Row],[budget]]-Table13[[#This Row],[gross]]</f>
        <v>1459475</v>
      </c>
      <c r="I2915">
        <v>20000</v>
      </c>
      <c r="J2915">
        <f>0.00001*Table13[[#This Row],[budget]]</f>
        <v>560</v>
      </c>
      <c r="K2915" s="1">
        <f>0</f>
        <v>0</v>
      </c>
    </row>
    <row r="2916" spans="1:11" x14ac:dyDescent="0.35">
      <c r="A2916">
        <v>134904</v>
      </c>
      <c r="B2916" t="s">
        <v>9340</v>
      </c>
      <c r="C2916">
        <v>2395</v>
      </c>
      <c r="D2916">
        <v>17</v>
      </c>
      <c r="E2916" t="s">
        <v>37</v>
      </c>
      <c r="F2916">
        <v>25000000</v>
      </c>
      <c r="G2916">
        <v>5.7</v>
      </c>
      <c r="H2916">
        <f>Table13[[#This Row],[budget]]-Table13[[#This Row],[gross]]</f>
        <v>24865096</v>
      </c>
      <c r="I2916">
        <v>636</v>
      </c>
      <c r="J2916">
        <f>0.00001*Table13[[#This Row],[budget]]</f>
        <v>250.00000000000003</v>
      </c>
      <c r="K2916" s="1">
        <f>0</f>
        <v>0</v>
      </c>
    </row>
    <row r="2917" spans="1:11" hidden="1" x14ac:dyDescent="0.35">
      <c r="A2917">
        <v>145109</v>
      </c>
      <c r="B2917" t="s">
        <v>13926</v>
      </c>
      <c r="C2917">
        <v>14247</v>
      </c>
      <c r="D2917">
        <v>44</v>
      </c>
      <c r="E2917" t="s">
        <v>13929</v>
      </c>
      <c r="F2917">
        <v>45000000</v>
      </c>
      <c r="G2917">
        <v>7.3</v>
      </c>
      <c r="H2917">
        <f>Table13[[#This Row],[budget]]-Table13[[#This Row],[gross]]</f>
        <v>44854891</v>
      </c>
      <c r="I2917">
        <v>0</v>
      </c>
      <c r="J2917">
        <f>0.00001*Table13[[#This Row],[budget]]</f>
        <v>450.00000000000006</v>
      </c>
      <c r="K2917" s="1">
        <f>0</f>
        <v>0</v>
      </c>
    </row>
    <row r="2918" spans="1:11" x14ac:dyDescent="0.35">
      <c r="A2918">
        <v>65182182</v>
      </c>
      <c r="B2918" t="s">
        <v>9369</v>
      </c>
      <c r="C2918">
        <v>15310</v>
      </c>
      <c r="D2918">
        <v>38</v>
      </c>
      <c r="E2918" t="s">
        <v>37</v>
      </c>
      <c r="F2918">
        <v>24000000</v>
      </c>
      <c r="G2918">
        <v>5.7</v>
      </c>
      <c r="H2918">
        <f>Table13[[#This Row],[budget]]-Table13[[#This Row],[gross]]</f>
        <v>-41182182</v>
      </c>
      <c r="I2918">
        <v>3000</v>
      </c>
      <c r="J2918">
        <f>0.00001*Table13[[#This Row],[budget]]</f>
        <v>240.00000000000003</v>
      </c>
      <c r="K2918" s="1">
        <f>0</f>
        <v>0</v>
      </c>
    </row>
    <row r="2919" spans="1:11" x14ac:dyDescent="0.35">
      <c r="A2919">
        <v>13555988</v>
      </c>
      <c r="B2919" t="s">
        <v>9704</v>
      </c>
      <c r="C2919">
        <v>7242</v>
      </c>
      <c r="D2919">
        <v>38</v>
      </c>
      <c r="E2919" t="s">
        <v>37</v>
      </c>
      <c r="F2919">
        <v>22000000</v>
      </c>
      <c r="G2919">
        <v>5.7</v>
      </c>
      <c r="H2919">
        <f>Table13[[#This Row],[budget]]-Table13[[#This Row],[gross]]</f>
        <v>8444012</v>
      </c>
      <c r="I2919">
        <v>0</v>
      </c>
      <c r="J2919">
        <f>0.00001*Table13[[#This Row],[budget]]</f>
        <v>220.00000000000003</v>
      </c>
      <c r="K2919" s="1">
        <f>0</f>
        <v>0</v>
      </c>
    </row>
    <row r="2920" spans="1:11" x14ac:dyDescent="0.35">
      <c r="A2920">
        <v>102922376</v>
      </c>
      <c r="B2920" t="s">
        <v>9901</v>
      </c>
      <c r="C2920">
        <v>51314</v>
      </c>
      <c r="D2920">
        <v>265</v>
      </c>
      <c r="E2920" t="s">
        <v>37</v>
      </c>
      <c r="F2920">
        <v>20000000</v>
      </c>
      <c r="G2920">
        <v>5.7</v>
      </c>
      <c r="H2920">
        <f>Table13[[#This Row],[budget]]-Table13[[#This Row],[gross]]</f>
        <v>-82922376</v>
      </c>
      <c r="I2920">
        <v>0</v>
      </c>
      <c r="J2920">
        <f>0.00001*Table13[[#This Row],[budget]]</f>
        <v>200.00000000000003</v>
      </c>
      <c r="K2920" s="1">
        <f>0</f>
        <v>0</v>
      </c>
    </row>
    <row r="2921" spans="1:11" x14ac:dyDescent="0.35">
      <c r="A2921">
        <v>56398162</v>
      </c>
      <c r="B2921" t="s">
        <v>9953</v>
      </c>
      <c r="C2921">
        <v>28649</v>
      </c>
      <c r="D2921">
        <v>185</v>
      </c>
      <c r="E2921" t="s">
        <v>37</v>
      </c>
      <c r="F2921">
        <v>20000000</v>
      </c>
      <c r="G2921">
        <v>5.7</v>
      </c>
      <c r="H2921">
        <f>Table13[[#This Row],[budget]]-Table13[[#This Row],[gross]]</f>
        <v>-36398162</v>
      </c>
      <c r="I2921">
        <v>2000</v>
      </c>
      <c r="J2921">
        <f>0.00001*Table13[[#This Row],[budget]]</f>
        <v>200.00000000000003</v>
      </c>
      <c r="K2921" s="1">
        <f>0</f>
        <v>0</v>
      </c>
    </row>
    <row r="2922" spans="1:11" x14ac:dyDescent="0.35">
      <c r="A2922">
        <v>15988876</v>
      </c>
      <c r="B2922" t="s">
        <v>10317</v>
      </c>
      <c r="C2922">
        <v>26236</v>
      </c>
      <c r="D2922">
        <v>110</v>
      </c>
      <c r="E2922" t="s">
        <v>37</v>
      </c>
      <c r="F2922">
        <v>27000000</v>
      </c>
      <c r="G2922">
        <v>5.7</v>
      </c>
      <c r="H2922">
        <f>Table13[[#This Row],[budget]]-Table13[[#This Row],[gross]]</f>
        <v>11011124</v>
      </c>
      <c r="I2922">
        <v>0</v>
      </c>
      <c r="J2922">
        <f>0.00001*Table13[[#This Row],[budget]]</f>
        <v>270</v>
      </c>
      <c r="K2922" s="1">
        <f>0</f>
        <v>0</v>
      </c>
    </row>
    <row r="2923" spans="1:11" x14ac:dyDescent="0.35">
      <c r="A2923">
        <v>100292856</v>
      </c>
      <c r="B2923" t="s">
        <v>10626</v>
      </c>
      <c r="C2923">
        <v>160418</v>
      </c>
      <c r="D2923">
        <v>296</v>
      </c>
      <c r="E2923" t="s">
        <v>37</v>
      </c>
      <c r="F2923">
        <v>20000000</v>
      </c>
      <c r="G2923">
        <v>5.7</v>
      </c>
      <c r="H2923">
        <f>Table13[[#This Row],[budget]]-Table13[[#This Row],[gross]]</f>
        <v>-80292856</v>
      </c>
      <c r="I2923">
        <v>16000</v>
      </c>
      <c r="J2923">
        <f>0.00001*Table13[[#This Row],[budget]]</f>
        <v>200.00000000000003</v>
      </c>
      <c r="K2923" s="1">
        <f>0</f>
        <v>0</v>
      </c>
    </row>
    <row r="2924" spans="1:11" x14ac:dyDescent="0.35">
      <c r="A2924">
        <v>2119994</v>
      </c>
      <c r="B2924" t="s">
        <v>10714</v>
      </c>
      <c r="C2924">
        <v>1153</v>
      </c>
      <c r="D2924">
        <v>15</v>
      </c>
      <c r="E2924" t="s">
        <v>37</v>
      </c>
      <c r="F2924">
        <v>19000000</v>
      </c>
      <c r="G2924">
        <v>5.7</v>
      </c>
      <c r="H2924">
        <f>Table13[[#This Row],[budget]]-Table13[[#This Row],[gross]]</f>
        <v>16880006</v>
      </c>
      <c r="I2924">
        <v>238</v>
      </c>
      <c r="J2924">
        <f>0.00001*Table13[[#This Row],[budget]]</f>
        <v>190.00000000000003</v>
      </c>
      <c r="K2924" s="1">
        <f>0</f>
        <v>0</v>
      </c>
    </row>
    <row r="2925" spans="1:11" x14ac:dyDescent="0.35">
      <c r="A2925">
        <v>65535067</v>
      </c>
      <c r="B2925" t="s">
        <v>10771</v>
      </c>
      <c r="C2925">
        <v>59380</v>
      </c>
      <c r="D2925">
        <v>202</v>
      </c>
      <c r="E2925" t="s">
        <v>37</v>
      </c>
      <c r="F2925">
        <v>17000000</v>
      </c>
      <c r="G2925">
        <v>5.7</v>
      </c>
      <c r="H2925">
        <f>Table13[[#This Row],[budget]]-Table13[[#This Row],[gross]]</f>
        <v>-48535067</v>
      </c>
      <c r="I2925">
        <v>0</v>
      </c>
      <c r="J2925">
        <f>0.00001*Table13[[#This Row],[budget]]</f>
        <v>170</v>
      </c>
      <c r="K2925" s="1">
        <f>0</f>
        <v>0</v>
      </c>
    </row>
    <row r="2926" spans="1:11" x14ac:dyDescent="0.35">
      <c r="A2926">
        <v>64955956</v>
      </c>
      <c r="B2926" t="s">
        <v>10785</v>
      </c>
      <c r="C2926">
        <v>10104</v>
      </c>
      <c r="D2926">
        <v>69</v>
      </c>
      <c r="E2926" t="s">
        <v>37</v>
      </c>
      <c r="F2926">
        <v>18000000</v>
      </c>
      <c r="G2926">
        <v>5.7</v>
      </c>
      <c r="H2926">
        <f>Table13[[#This Row],[budget]]-Table13[[#This Row],[gross]]</f>
        <v>-46955956</v>
      </c>
      <c r="I2926">
        <v>265</v>
      </c>
      <c r="J2926">
        <f>0.00001*Table13[[#This Row],[budget]]</f>
        <v>180.00000000000003</v>
      </c>
      <c r="K2926" s="1">
        <f>0</f>
        <v>0</v>
      </c>
    </row>
    <row r="2927" spans="1:11" x14ac:dyDescent="0.35">
      <c r="A2927">
        <v>26284475</v>
      </c>
      <c r="B2927" t="s">
        <v>10906</v>
      </c>
      <c r="C2927">
        <v>9051</v>
      </c>
      <c r="D2927">
        <v>68</v>
      </c>
      <c r="E2927" t="s">
        <v>37</v>
      </c>
      <c r="F2927">
        <v>17000000</v>
      </c>
      <c r="G2927">
        <v>5.7</v>
      </c>
      <c r="H2927">
        <f>Table13[[#This Row],[budget]]-Table13[[#This Row],[gross]]</f>
        <v>-9284475</v>
      </c>
      <c r="I2927">
        <v>0</v>
      </c>
      <c r="J2927">
        <f>0.00001*Table13[[#This Row],[budget]]</f>
        <v>170</v>
      </c>
      <c r="K2927" s="1">
        <f>0</f>
        <v>0</v>
      </c>
    </row>
    <row r="2928" spans="1:11" x14ac:dyDescent="0.35">
      <c r="A2928">
        <v>15155772</v>
      </c>
      <c r="B2928" t="s">
        <v>10950</v>
      </c>
      <c r="C2928">
        <v>8895</v>
      </c>
      <c r="D2928">
        <v>48</v>
      </c>
      <c r="E2928" t="s">
        <v>37</v>
      </c>
      <c r="F2928">
        <v>18000000</v>
      </c>
      <c r="G2928">
        <v>5.7</v>
      </c>
      <c r="H2928">
        <f>Table13[[#This Row],[budget]]-Table13[[#This Row],[gross]]</f>
        <v>2844228</v>
      </c>
      <c r="I2928">
        <v>3000</v>
      </c>
      <c r="J2928">
        <f>0.00001*Table13[[#This Row],[budget]]</f>
        <v>180.00000000000003</v>
      </c>
      <c r="K2928" s="1">
        <f>0</f>
        <v>0</v>
      </c>
    </row>
    <row r="2929" spans="1:11" hidden="1" x14ac:dyDescent="0.35">
      <c r="A2929">
        <v>4018695</v>
      </c>
      <c r="B2929" t="s">
        <v>13983</v>
      </c>
      <c r="C2929">
        <v>69759</v>
      </c>
      <c r="D2929">
        <v>235</v>
      </c>
      <c r="E2929" t="s">
        <v>5345</v>
      </c>
      <c r="F2929">
        <v>12000000</v>
      </c>
      <c r="G2929">
        <v>8</v>
      </c>
      <c r="H2929">
        <f>Table13[[#This Row],[budget]]-Table13[[#This Row],[gross]]</f>
        <v>7981305</v>
      </c>
      <c r="I2929">
        <v>27000</v>
      </c>
      <c r="J2929">
        <f>0.00001*Table13[[#This Row],[budget]]</f>
        <v>120.00000000000001</v>
      </c>
      <c r="K2929" s="1">
        <f>0</f>
        <v>0</v>
      </c>
    </row>
    <row r="2930" spans="1:11" x14ac:dyDescent="0.35">
      <c r="A2930">
        <v>14108518</v>
      </c>
      <c r="B2930" t="s">
        <v>11407</v>
      </c>
      <c r="C2930">
        <v>8215</v>
      </c>
      <c r="D2930">
        <v>95</v>
      </c>
      <c r="E2930" t="s">
        <v>37</v>
      </c>
      <c r="F2930">
        <v>16000000</v>
      </c>
      <c r="G2930">
        <v>5.7</v>
      </c>
      <c r="H2930">
        <f>Table13[[#This Row],[budget]]-Table13[[#This Row],[gross]]</f>
        <v>1891482</v>
      </c>
      <c r="I2930">
        <v>371</v>
      </c>
      <c r="J2930">
        <f>0.00001*Table13[[#This Row],[budget]]</f>
        <v>160</v>
      </c>
      <c r="K2930" s="1">
        <f>0</f>
        <v>0</v>
      </c>
    </row>
    <row r="2931" spans="1:11" x14ac:dyDescent="0.35">
      <c r="A2931">
        <v>37882551</v>
      </c>
      <c r="B2931" t="s">
        <v>11638</v>
      </c>
      <c r="C2931">
        <v>80305</v>
      </c>
      <c r="D2931">
        <v>393</v>
      </c>
      <c r="E2931" t="s">
        <v>37</v>
      </c>
      <c r="F2931">
        <v>16000000</v>
      </c>
      <c r="G2931">
        <v>5.7</v>
      </c>
      <c r="H2931">
        <f>Table13[[#This Row],[budget]]-Table13[[#This Row],[gross]]</f>
        <v>-21882551</v>
      </c>
      <c r="I2931">
        <v>0</v>
      </c>
      <c r="J2931">
        <f>0.00001*Table13[[#This Row],[budget]]</f>
        <v>160</v>
      </c>
      <c r="K2931" s="1">
        <f>0</f>
        <v>0</v>
      </c>
    </row>
    <row r="2932" spans="1:11" x14ac:dyDescent="0.35">
      <c r="A2932">
        <v>12701880</v>
      </c>
      <c r="B2932" t="s">
        <v>11837</v>
      </c>
      <c r="C2932">
        <v>2037</v>
      </c>
      <c r="D2932">
        <v>22</v>
      </c>
      <c r="E2932" t="s">
        <v>37</v>
      </c>
      <c r="F2932">
        <v>15000000</v>
      </c>
      <c r="G2932">
        <v>5.7</v>
      </c>
      <c r="H2932">
        <f>Table13[[#This Row],[budget]]-Table13[[#This Row],[gross]]</f>
        <v>2298120</v>
      </c>
      <c r="I2932">
        <v>175</v>
      </c>
      <c r="J2932">
        <f>0.00001*Table13[[#This Row],[budget]]</f>
        <v>150</v>
      </c>
      <c r="K2932" s="1">
        <f>0</f>
        <v>0</v>
      </c>
    </row>
    <row r="2933" spans="1:11" x14ac:dyDescent="0.35">
      <c r="A2933">
        <v>66009973</v>
      </c>
      <c r="B2933" t="s">
        <v>12067</v>
      </c>
      <c r="C2933">
        <v>38202</v>
      </c>
      <c r="D2933">
        <v>135</v>
      </c>
      <c r="E2933" t="s">
        <v>37</v>
      </c>
      <c r="F2933">
        <v>14800000</v>
      </c>
      <c r="G2933">
        <v>5.7</v>
      </c>
      <c r="H2933">
        <f>Table13[[#This Row],[budget]]-Table13[[#This Row],[gross]]</f>
        <v>-51209973</v>
      </c>
      <c r="I2933">
        <v>41000</v>
      </c>
      <c r="J2933">
        <f>0.00001*Table13[[#This Row],[budget]]</f>
        <v>148</v>
      </c>
      <c r="K2933" s="1">
        <f>0</f>
        <v>0</v>
      </c>
    </row>
    <row r="2934" spans="1:11" x14ac:dyDescent="0.35">
      <c r="A2934">
        <v>25482931</v>
      </c>
      <c r="B2934" t="s">
        <v>12150</v>
      </c>
      <c r="C2934">
        <v>9693</v>
      </c>
      <c r="D2934">
        <v>33</v>
      </c>
      <c r="E2934" t="s">
        <v>37</v>
      </c>
      <c r="F2934">
        <v>14000000</v>
      </c>
      <c r="G2934">
        <v>5.7</v>
      </c>
      <c r="H2934">
        <f>Table13[[#This Row],[budget]]-Table13[[#This Row],[gross]]</f>
        <v>-11482931</v>
      </c>
      <c r="I2934">
        <v>530</v>
      </c>
      <c r="J2934">
        <f>0.00001*Table13[[#This Row],[budget]]</f>
        <v>140</v>
      </c>
      <c r="K2934" s="1">
        <f>0</f>
        <v>0</v>
      </c>
    </row>
    <row r="2935" spans="1:11" x14ac:dyDescent="0.35">
      <c r="A2935">
        <v>15171475</v>
      </c>
      <c r="B2935" t="s">
        <v>12185</v>
      </c>
      <c r="C2935">
        <v>19805</v>
      </c>
      <c r="D2935">
        <v>122</v>
      </c>
      <c r="E2935" t="s">
        <v>37</v>
      </c>
      <c r="F2935">
        <v>8500000</v>
      </c>
      <c r="G2935">
        <v>5.7</v>
      </c>
      <c r="H2935">
        <f>Table13[[#This Row],[budget]]-Table13[[#This Row],[gross]]</f>
        <v>-6671475</v>
      </c>
      <c r="I2935">
        <v>0</v>
      </c>
      <c r="J2935">
        <f>0.00001*Table13[[#This Row],[budget]]</f>
        <v>85</v>
      </c>
      <c r="K2935" s="1">
        <f>0</f>
        <v>0</v>
      </c>
    </row>
    <row r="2936" spans="1:11" x14ac:dyDescent="0.35">
      <c r="A2936">
        <v>2474000</v>
      </c>
      <c r="B2936" t="s">
        <v>12238</v>
      </c>
      <c r="C2936">
        <v>2427</v>
      </c>
      <c r="D2936">
        <v>27</v>
      </c>
      <c r="E2936" t="s">
        <v>37</v>
      </c>
      <c r="F2936">
        <v>14000000</v>
      </c>
      <c r="G2936">
        <v>5.7</v>
      </c>
      <c r="H2936">
        <f>Table13[[#This Row],[budget]]-Table13[[#This Row],[gross]]</f>
        <v>11526000</v>
      </c>
      <c r="I2936">
        <v>127</v>
      </c>
      <c r="J2936">
        <f>0.00001*Table13[[#This Row],[budget]]</f>
        <v>140</v>
      </c>
      <c r="K2936" s="1">
        <f>0</f>
        <v>0</v>
      </c>
    </row>
    <row r="2937" spans="1:11" x14ac:dyDescent="0.35">
      <c r="A2937">
        <v>49369900</v>
      </c>
      <c r="B2937" t="s">
        <v>12328</v>
      </c>
      <c r="C2937">
        <v>36108</v>
      </c>
      <c r="D2937">
        <v>260</v>
      </c>
      <c r="E2937" t="s">
        <v>37</v>
      </c>
      <c r="F2937">
        <v>7000000</v>
      </c>
      <c r="G2937">
        <v>5.7</v>
      </c>
      <c r="H2937">
        <f>Table13[[#This Row],[budget]]-Table13[[#This Row],[gross]]</f>
        <v>-42369900</v>
      </c>
      <c r="I2937">
        <v>0</v>
      </c>
      <c r="J2937">
        <f>0.00001*Table13[[#This Row],[budget]]</f>
        <v>70</v>
      </c>
      <c r="K2937" s="1">
        <f>0</f>
        <v>0</v>
      </c>
    </row>
    <row r="2938" spans="1:11" x14ac:dyDescent="0.35">
      <c r="A2938">
        <v>28501605</v>
      </c>
      <c r="B2938" t="s">
        <v>12396</v>
      </c>
      <c r="C2938">
        <v>31371</v>
      </c>
      <c r="D2938">
        <v>166</v>
      </c>
      <c r="E2938" t="s">
        <v>37</v>
      </c>
      <c r="F2938">
        <v>13000000</v>
      </c>
      <c r="G2938">
        <v>5.7</v>
      </c>
      <c r="H2938">
        <f>Table13[[#This Row],[budget]]-Table13[[#This Row],[gross]]</f>
        <v>-15501605</v>
      </c>
      <c r="I2938">
        <v>0</v>
      </c>
      <c r="J2938">
        <f>0.00001*Table13[[#This Row],[budget]]</f>
        <v>130</v>
      </c>
      <c r="K2938" s="1">
        <f>0</f>
        <v>0</v>
      </c>
    </row>
    <row r="2939" spans="1:11" x14ac:dyDescent="0.35">
      <c r="A2939">
        <v>18004225</v>
      </c>
      <c r="B2939" t="s">
        <v>12493</v>
      </c>
      <c r="C2939">
        <v>28573</v>
      </c>
      <c r="D2939">
        <v>87</v>
      </c>
      <c r="E2939" t="s">
        <v>37</v>
      </c>
      <c r="F2939">
        <v>13000000</v>
      </c>
      <c r="G2939">
        <v>5.7</v>
      </c>
      <c r="H2939">
        <f>Table13[[#This Row],[budget]]-Table13[[#This Row],[gross]]</f>
        <v>-5004225</v>
      </c>
      <c r="I2939">
        <v>5000</v>
      </c>
      <c r="J2939">
        <f>0.00001*Table13[[#This Row],[budget]]</f>
        <v>130</v>
      </c>
      <c r="K2939" s="1">
        <f>0</f>
        <v>0</v>
      </c>
    </row>
    <row r="2940" spans="1:11" x14ac:dyDescent="0.35">
      <c r="A2940">
        <v>6982680</v>
      </c>
      <c r="B2940" t="s">
        <v>12861</v>
      </c>
      <c r="C2940">
        <v>6965</v>
      </c>
      <c r="D2940">
        <v>69</v>
      </c>
      <c r="E2940" t="s">
        <v>37</v>
      </c>
      <c r="F2940">
        <v>10000000</v>
      </c>
      <c r="G2940">
        <v>5.7</v>
      </c>
      <c r="H2940">
        <f>Table13[[#This Row],[budget]]-Table13[[#This Row],[gross]]</f>
        <v>3017320</v>
      </c>
      <c r="I2940">
        <v>262</v>
      </c>
      <c r="J2940">
        <f>0.00001*Table13[[#This Row],[budget]]</f>
        <v>100.00000000000001</v>
      </c>
      <c r="K2940" s="1">
        <f>0</f>
        <v>0</v>
      </c>
    </row>
    <row r="2941" spans="1:11" x14ac:dyDescent="0.35">
      <c r="A2941">
        <v>24397469</v>
      </c>
      <c r="B2941" t="s">
        <v>13367</v>
      </c>
      <c r="C2941">
        <v>5161</v>
      </c>
      <c r="D2941">
        <v>48</v>
      </c>
      <c r="E2941" t="s">
        <v>37</v>
      </c>
      <c r="F2941">
        <v>17000000</v>
      </c>
      <c r="G2941">
        <v>5.7</v>
      </c>
      <c r="H2941">
        <f>Table13[[#This Row],[budget]]-Table13[[#This Row],[gross]]</f>
        <v>-7397469</v>
      </c>
      <c r="I2941">
        <v>0</v>
      </c>
      <c r="J2941">
        <f>0.00001*Table13[[#This Row],[budget]]</f>
        <v>170</v>
      </c>
      <c r="K2941" s="1">
        <f>0</f>
        <v>0</v>
      </c>
    </row>
    <row r="2942" spans="1:11" x14ac:dyDescent="0.35">
      <c r="A2942">
        <v>1631839</v>
      </c>
      <c r="B2942" t="s">
        <v>13634</v>
      </c>
      <c r="C2942">
        <v>5936</v>
      </c>
      <c r="D2942">
        <v>91</v>
      </c>
      <c r="E2942" t="s">
        <v>37</v>
      </c>
      <c r="F2942">
        <v>10000000</v>
      </c>
      <c r="G2942">
        <v>5.7</v>
      </c>
      <c r="H2942">
        <f>Table13[[#This Row],[budget]]-Table13[[#This Row],[gross]]</f>
        <v>8368161</v>
      </c>
      <c r="I2942">
        <v>242</v>
      </c>
      <c r="J2942">
        <f>0.00001*Table13[[#This Row],[budget]]</f>
        <v>100.00000000000001</v>
      </c>
      <c r="K2942" s="1">
        <f>0</f>
        <v>0</v>
      </c>
    </row>
    <row r="2943" spans="1:11" x14ac:dyDescent="0.35">
      <c r="A2943">
        <v>578527</v>
      </c>
      <c r="B2943" t="s">
        <v>13676</v>
      </c>
      <c r="C2943">
        <v>20008</v>
      </c>
      <c r="D2943">
        <v>112</v>
      </c>
      <c r="E2943" t="s">
        <v>37</v>
      </c>
      <c r="F2943">
        <v>10000000</v>
      </c>
      <c r="G2943">
        <v>5.7</v>
      </c>
      <c r="H2943">
        <f>Table13[[#This Row],[budget]]-Table13[[#This Row],[gross]]</f>
        <v>9421473</v>
      </c>
      <c r="I2943">
        <v>883</v>
      </c>
      <c r="J2943">
        <f>0.00001*Table13[[#This Row],[budget]]</f>
        <v>100.00000000000001</v>
      </c>
      <c r="K2943" s="1">
        <f>0</f>
        <v>0</v>
      </c>
    </row>
    <row r="2944" spans="1:11" x14ac:dyDescent="0.35">
      <c r="A2944">
        <v>1530535</v>
      </c>
      <c r="B2944" t="s">
        <v>13886</v>
      </c>
      <c r="C2944">
        <v>7833</v>
      </c>
      <c r="D2944">
        <v>63</v>
      </c>
      <c r="E2944" t="s">
        <v>37</v>
      </c>
      <c r="F2944">
        <v>9000000</v>
      </c>
      <c r="G2944">
        <v>5.7</v>
      </c>
      <c r="H2944">
        <f>Table13[[#This Row],[budget]]-Table13[[#This Row],[gross]]</f>
        <v>7469465</v>
      </c>
      <c r="I2944">
        <v>215</v>
      </c>
      <c r="J2944">
        <f>0.00001*Table13[[#This Row],[budget]]</f>
        <v>90.000000000000014</v>
      </c>
      <c r="K2944" s="1">
        <f>0</f>
        <v>0</v>
      </c>
    </row>
    <row r="2945" spans="1:11" x14ac:dyDescent="0.35">
      <c r="A2945">
        <v>162</v>
      </c>
      <c r="B2945" t="s">
        <v>13946</v>
      </c>
      <c r="C2945">
        <v>5228</v>
      </c>
      <c r="D2945">
        <v>38</v>
      </c>
      <c r="E2945" t="s">
        <v>37</v>
      </c>
      <c r="F2945">
        <v>9000000</v>
      </c>
      <c r="G2945">
        <v>5.7</v>
      </c>
      <c r="H2945">
        <f>Table13[[#This Row],[budget]]-Table13[[#This Row],[gross]]</f>
        <v>8999838</v>
      </c>
      <c r="I2945">
        <v>0</v>
      </c>
      <c r="J2945">
        <f>0.00001*Table13[[#This Row],[budget]]</f>
        <v>90.000000000000014</v>
      </c>
      <c r="K2945" s="1">
        <f>0</f>
        <v>0</v>
      </c>
    </row>
    <row r="2946" spans="1:11" x14ac:dyDescent="0.35">
      <c r="A2946">
        <v>17843379</v>
      </c>
      <c r="B2946" t="s">
        <v>14091</v>
      </c>
      <c r="C2946">
        <v>14904</v>
      </c>
      <c r="D2946">
        <v>147</v>
      </c>
      <c r="E2946" t="s">
        <v>37</v>
      </c>
      <c r="F2946">
        <v>8000000</v>
      </c>
      <c r="G2946">
        <v>5.7</v>
      </c>
      <c r="H2946">
        <f>Table13[[#This Row],[budget]]-Table13[[#This Row],[gross]]</f>
        <v>-9843379</v>
      </c>
      <c r="I2946">
        <v>0</v>
      </c>
      <c r="J2946">
        <f>0.00001*Table13[[#This Row],[budget]]</f>
        <v>80</v>
      </c>
      <c r="K2946" s="1">
        <f>0</f>
        <v>0</v>
      </c>
    </row>
    <row r="2947" spans="1:11" x14ac:dyDescent="0.35">
      <c r="A2947">
        <v>37295394</v>
      </c>
      <c r="B2947" t="s">
        <v>14369</v>
      </c>
      <c r="C2947">
        <v>7973</v>
      </c>
      <c r="D2947">
        <v>59</v>
      </c>
      <c r="E2947" t="s">
        <v>37</v>
      </c>
      <c r="F2947">
        <v>6600000</v>
      </c>
      <c r="G2947">
        <v>5.7</v>
      </c>
      <c r="H2947">
        <f>Table13[[#This Row],[budget]]-Table13[[#This Row],[gross]]</f>
        <v>-30695394</v>
      </c>
      <c r="I2947">
        <v>0</v>
      </c>
      <c r="J2947">
        <f>0.00001*Table13[[#This Row],[budget]]</f>
        <v>66</v>
      </c>
      <c r="K2947" s="1">
        <f>0</f>
        <v>0</v>
      </c>
    </row>
    <row r="2948" spans="1:11" x14ac:dyDescent="0.35">
      <c r="A2948">
        <v>399611</v>
      </c>
      <c r="B2948" t="s">
        <v>14893</v>
      </c>
      <c r="C2948">
        <v>1245</v>
      </c>
      <c r="D2948">
        <v>29</v>
      </c>
      <c r="E2948" t="s">
        <v>37</v>
      </c>
      <c r="F2948">
        <v>6000000</v>
      </c>
      <c r="G2948">
        <v>5.7</v>
      </c>
      <c r="H2948">
        <f>Table13[[#This Row],[budget]]-Table13[[#This Row],[gross]]</f>
        <v>5600389</v>
      </c>
      <c r="I2948">
        <v>0</v>
      </c>
      <c r="J2948">
        <f>0.00001*Table13[[#This Row],[budget]]</f>
        <v>60.000000000000007</v>
      </c>
      <c r="K2948" s="1">
        <f>0</f>
        <v>0</v>
      </c>
    </row>
    <row r="2949" spans="1:11" x14ac:dyDescent="0.35">
      <c r="A2949">
        <v>778565</v>
      </c>
      <c r="B2949" t="s">
        <v>15427</v>
      </c>
      <c r="C2949">
        <v>83234</v>
      </c>
      <c r="D2949">
        <v>475</v>
      </c>
      <c r="E2949" t="s">
        <v>37</v>
      </c>
      <c r="F2949">
        <v>4800000</v>
      </c>
      <c r="G2949">
        <v>5.7</v>
      </c>
      <c r="H2949">
        <f>Table13[[#This Row],[budget]]-Table13[[#This Row],[gross]]</f>
        <v>4021435</v>
      </c>
      <c r="I2949">
        <v>30000</v>
      </c>
      <c r="J2949">
        <f>0.00001*Table13[[#This Row],[budget]]</f>
        <v>48.000000000000007</v>
      </c>
      <c r="K2949" s="1">
        <f>0</f>
        <v>0</v>
      </c>
    </row>
    <row r="2950" spans="1:11" x14ac:dyDescent="0.35">
      <c r="A2950">
        <v>180011740</v>
      </c>
      <c r="B2950" t="s">
        <v>1649</v>
      </c>
      <c r="C2950">
        <v>177729</v>
      </c>
      <c r="D2950">
        <v>1368</v>
      </c>
      <c r="E2950" t="s">
        <v>37</v>
      </c>
      <c r="F2950">
        <v>100000000</v>
      </c>
      <c r="G2950">
        <v>5.7</v>
      </c>
      <c r="H2950">
        <f>Table13[[#This Row],[budget]]-Table13[[#This Row],[gross]]</f>
        <v>-80011740</v>
      </c>
      <c r="I2950">
        <v>0</v>
      </c>
      <c r="J2950">
        <f>0.00001*Table13[[#This Row],[budget]]</f>
        <v>1000.0000000000001</v>
      </c>
      <c r="K2950" s="1">
        <f>0</f>
        <v>0</v>
      </c>
    </row>
    <row r="2951" spans="1:11" x14ac:dyDescent="0.35">
      <c r="A2951">
        <v>34350553</v>
      </c>
      <c r="B2951" t="s">
        <v>4525</v>
      </c>
      <c r="C2951">
        <v>104072</v>
      </c>
      <c r="D2951">
        <v>207</v>
      </c>
      <c r="E2951" t="s">
        <v>37</v>
      </c>
      <c r="F2951">
        <v>68000000</v>
      </c>
      <c r="G2951">
        <v>5.7</v>
      </c>
      <c r="H2951">
        <f>Table13[[#This Row],[budget]]-Table13[[#This Row],[gross]]</f>
        <v>33649447</v>
      </c>
      <c r="I2951">
        <v>15000</v>
      </c>
      <c r="J2951">
        <f>0.00001*Table13[[#This Row],[budget]]</f>
        <v>680</v>
      </c>
      <c r="K2951" s="1">
        <f>0</f>
        <v>0</v>
      </c>
    </row>
    <row r="2952" spans="1:11" x14ac:dyDescent="0.35">
      <c r="A2952">
        <v>84749884</v>
      </c>
      <c r="B2952" t="s">
        <v>15947</v>
      </c>
      <c r="C2952">
        <v>82133</v>
      </c>
      <c r="D2952">
        <v>359</v>
      </c>
      <c r="E2952" t="s">
        <v>37</v>
      </c>
      <c r="F2952">
        <v>3000000</v>
      </c>
      <c r="G2952">
        <v>5.7</v>
      </c>
      <c r="H2952">
        <f>Table13[[#This Row],[budget]]-Table13[[#This Row],[gross]]</f>
        <v>-81749884</v>
      </c>
      <c r="I2952">
        <v>14000</v>
      </c>
      <c r="J2952">
        <f>0.00001*Table13[[#This Row],[budget]]</f>
        <v>30.000000000000004</v>
      </c>
      <c r="K2952" s="1">
        <f>0</f>
        <v>0</v>
      </c>
    </row>
    <row r="2953" spans="1:11" x14ac:dyDescent="0.35">
      <c r="A2953">
        <v>64423650</v>
      </c>
      <c r="B2953" t="s">
        <v>15967</v>
      </c>
      <c r="C2953">
        <v>139329</v>
      </c>
      <c r="D2953">
        <v>578</v>
      </c>
      <c r="E2953" t="s">
        <v>37</v>
      </c>
      <c r="F2953">
        <v>3000000</v>
      </c>
      <c r="G2953">
        <v>5.7</v>
      </c>
      <c r="H2953">
        <f>Table13[[#This Row],[budget]]-Table13[[#This Row],[gross]]</f>
        <v>-61423650</v>
      </c>
      <c r="I2953">
        <v>31000</v>
      </c>
      <c r="J2953">
        <f>0.00001*Table13[[#This Row],[budget]]</f>
        <v>30.000000000000004</v>
      </c>
      <c r="K2953" s="1">
        <f>0</f>
        <v>0</v>
      </c>
    </row>
    <row r="2954" spans="1:11" x14ac:dyDescent="0.35">
      <c r="A2954">
        <v>952620</v>
      </c>
      <c r="B2954" t="s">
        <v>16203</v>
      </c>
      <c r="C2954">
        <v>40800</v>
      </c>
      <c r="D2954">
        <v>332</v>
      </c>
      <c r="E2954" t="s">
        <v>37</v>
      </c>
      <c r="F2954">
        <v>2000000</v>
      </c>
      <c r="G2954">
        <v>5.7</v>
      </c>
      <c r="H2954">
        <f>Table13[[#This Row],[budget]]-Table13[[#This Row],[gross]]</f>
        <v>1047380</v>
      </c>
      <c r="I2954">
        <v>0</v>
      </c>
      <c r="J2954">
        <f>0.00001*Table13[[#This Row],[budget]]</f>
        <v>20</v>
      </c>
      <c r="K2954" s="1">
        <f>0</f>
        <v>0</v>
      </c>
    </row>
    <row r="2955" spans="1:11" x14ac:dyDescent="0.35">
      <c r="A2955">
        <v>71904</v>
      </c>
      <c r="B2955" t="s">
        <v>16314</v>
      </c>
      <c r="C2955">
        <v>806</v>
      </c>
      <c r="D2955">
        <v>18</v>
      </c>
      <c r="E2955" t="s">
        <v>37</v>
      </c>
      <c r="F2955">
        <v>2500000</v>
      </c>
      <c r="G2955">
        <v>5.7</v>
      </c>
      <c r="H2955">
        <f>Table13[[#This Row],[budget]]-Table13[[#This Row],[gross]]</f>
        <v>2428096</v>
      </c>
      <c r="I2955">
        <v>140</v>
      </c>
      <c r="J2955">
        <f>0.00001*Table13[[#This Row],[budget]]</f>
        <v>25.000000000000004</v>
      </c>
      <c r="K2955" s="1">
        <f>0</f>
        <v>0</v>
      </c>
    </row>
    <row r="2956" spans="1:11" x14ac:dyDescent="0.35">
      <c r="A2956">
        <v>36200000</v>
      </c>
      <c r="B2956" t="s">
        <v>16362</v>
      </c>
      <c r="C2956">
        <v>31952</v>
      </c>
      <c r="D2956">
        <v>372</v>
      </c>
      <c r="E2956" t="s">
        <v>37</v>
      </c>
      <c r="F2956">
        <v>4000000</v>
      </c>
      <c r="G2956">
        <v>5.7</v>
      </c>
      <c r="H2956">
        <f>Table13[[#This Row],[budget]]-Table13[[#This Row],[gross]]</f>
        <v>-32200000</v>
      </c>
      <c r="I2956">
        <v>0</v>
      </c>
      <c r="J2956">
        <f>0.00001*Table13[[#This Row],[budget]]</f>
        <v>40</v>
      </c>
      <c r="K2956" s="1">
        <f>0</f>
        <v>0</v>
      </c>
    </row>
    <row r="2957" spans="1:11" x14ac:dyDescent="0.35">
      <c r="A2957">
        <v>7369373</v>
      </c>
      <c r="B2957" t="s">
        <v>16503</v>
      </c>
      <c r="C2957">
        <v>4288</v>
      </c>
      <c r="D2957">
        <v>74</v>
      </c>
      <c r="E2957" t="s">
        <v>37</v>
      </c>
      <c r="F2957">
        <v>2000000</v>
      </c>
      <c r="G2957">
        <v>5.7</v>
      </c>
      <c r="H2957">
        <f>Table13[[#This Row],[budget]]-Table13[[#This Row],[gross]]</f>
        <v>-5369373</v>
      </c>
      <c r="I2957">
        <v>0</v>
      </c>
      <c r="J2957">
        <f>0.00001*Table13[[#This Row],[budget]]</f>
        <v>20</v>
      </c>
      <c r="K2957" s="1">
        <f>0</f>
        <v>0</v>
      </c>
    </row>
    <row r="2958" spans="1:11" x14ac:dyDescent="0.35">
      <c r="A2958">
        <v>2436</v>
      </c>
      <c r="B2958" t="s">
        <v>16614</v>
      </c>
      <c r="C2958">
        <v>344</v>
      </c>
      <c r="D2958">
        <v>19</v>
      </c>
      <c r="E2958" t="s">
        <v>37</v>
      </c>
      <c r="F2958">
        <v>2000000</v>
      </c>
      <c r="G2958">
        <v>5.7</v>
      </c>
      <c r="H2958">
        <f>Table13[[#This Row],[budget]]-Table13[[#This Row],[gross]]</f>
        <v>1997564</v>
      </c>
      <c r="I2958">
        <v>655</v>
      </c>
      <c r="J2958">
        <f>0.00001*Table13[[#This Row],[budget]]</f>
        <v>20</v>
      </c>
      <c r="K2958" s="1">
        <f>0</f>
        <v>0</v>
      </c>
    </row>
    <row r="2959" spans="1:11" x14ac:dyDescent="0.35">
      <c r="A2959">
        <v>31537320</v>
      </c>
      <c r="B2959" t="s">
        <v>17036</v>
      </c>
      <c r="C2959">
        <v>44329</v>
      </c>
      <c r="D2959">
        <v>309</v>
      </c>
      <c r="E2959" t="s">
        <v>37</v>
      </c>
      <c r="F2959">
        <v>1000000</v>
      </c>
      <c r="G2959">
        <v>5.7</v>
      </c>
      <c r="H2959">
        <f>Table13[[#This Row],[budget]]-Table13[[#This Row],[gross]]</f>
        <v>-30537320</v>
      </c>
      <c r="I2959">
        <v>13000</v>
      </c>
      <c r="J2959">
        <f>0.00001*Table13[[#This Row],[budget]]</f>
        <v>10</v>
      </c>
      <c r="K2959" s="1">
        <f>0</f>
        <v>0</v>
      </c>
    </row>
    <row r="2960" spans="1:11" x14ac:dyDescent="0.35">
      <c r="A2960">
        <v>20186</v>
      </c>
      <c r="B2960" t="s">
        <v>17300</v>
      </c>
      <c r="C2960">
        <v>6025</v>
      </c>
      <c r="D2960">
        <v>15</v>
      </c>
      <c r="E2960" t="s">
        <v>37</v>
      </c>
      <c r="F2960">
        <v>930000</v>
      </c>
      <c r="G2960">
        <v>5.7</v>
      </c>
      <c r="H2960">
        <f>Table13[[#This Row],[budget]]-Table13[[#This Row],[gross]]</f>
        <v>909814</v>
      </c>
      <c r="I2960">
        <v>995</v>
      </c>
      <c r="J2960">
        <f>0.00001*Table13[[#This Row],[budget]]</f>
        <v>9.3000000000000007</v>
      </c>
      <c r="K2960" s="1">
        <f>0</f>
        <v>0</v>
      </c>
    </row>
    <row r="2961" spans="1:11" x14ac:dyDescent="0.35">
      <c r="A2961">
        <v>30500882</v>
      </c>
      <c r="B2961" t="s">
        <v>17484</v>
      </c>
      <c r="C2961">
        <v>42256</v>
      </c>
      <c r="D2961">
        <v>916</v>
      </c>
      <c r="E2961" t="s">
        <v>37</v>
      </c>
      <c r="F2961">
        <v>500000</v>
      </c>
      <c r="G2961">
        <v>5.7</v>
      </c>
      <c r="H2961">
        <f>Table13[[#This Row],[budget]]-Table13[[#This Row],[gross]]</f>
        <v>-30000882</v>
      </c>
      <c r="I2961">
        <v>0</v>
      </c>
      <c r="J2961">
        <f>0.00001*Table13[[#This Row],[budget]]</f>
        <v>5</v>
      </c>
      <c r="K2961" s="1">
        <f>0</f>
        <v>0</v>
      </c>
    </row>
    <row r="2962" spans="1:11" x14ac:dyDescent="0.35">
      <c r="A2962">
        <v>31937</v>
      </c>
      <c r="B2962" t="s">
        <v>17570</v>
      </c>
      <c r="C2962">
        <v>1358</v>
      </c>
      <c r="D2962">
        <v>10</v>
      </c>
      <c r="E2962" t="s">
        <v>37</v>
      </c>
      <c r="F2962">
        <v>500000</v>
      </c>
      <c r="G2962">
        <v>5.7</v>
      </c>
      <c r="H2962">
        <f>Table13[[#This Row],[budget]]-Table13[[#This Row],[gross]]</f>
        <v>468063</v>
      </c>
      <c r="I2962">
        <v>60</v>
      </c>
      <c r="J2962">
        <f>0.00001*Table13[[#This Row],[budget]]</f>
        <v>5</v>
      </c>
      <c r="K2962" s="1">
        <f>0</f>
        <v>0</v>
      </c>
    </row>
    <row r="2963" spans="1:11" x14ac:dyDescent="0.35">
      <c r="B2963" t="s">
        <v>17604</v>
      </c>
      <c r="C2963">
        <v>62</v>
      </c>
      <c r="D2963">
        <v>4</v>
      </c>
      <c r="E2963" t="s">
        <v>37</v>
      </c>
      <c r="F2963">
        <v>500000</v>
      </c>
      <c r="G2963">
        <v>5.7</v>
      </c>
      <c r="H2963">
        <f>Table13[[#This Row],[budget]]-Table13[[#This Row],[gross]]</f>
        <v>500000</v>
      </c>
      <c r="I2963">
        <v>0</v>
      </c>
      <c r="J2963">
        <f>0.00001*Table13[[#This Row],[budget]]</f>
        <v>5</v>
      </c>
      <c r="K2963" s="1">
        <f>0</f>
        <v>0</v>
      </c>
    </row>
    <row r="2964" spans="1:11" x14ac:dyDescent="0.35">
      <c r="B2964" t="s">
        <v>17907</v>
      </c>
      <c r="C2964">
        <v>98</v>
      </c>
      <c r="D2964">
        <v>5</v>
      </c>
      <c r="E2964" t="s">
        <v>37</v>
      </c>
      <c r="F2964">
        <v>103000</v>
      </c>
      <c r="G2964">
        <v>5.7</v>
      </c>
      <c r="H2964">
        <f>Table13[[#This Row],[budget]]-Table13[[#This Row],[gross]]</f>
        <v>103000</v>
      </c>
      <c r="I2964">
        <v>0</v>
      </c>
      <c r="J2964">
        <f>0.00001*Table13[[#This Row],[budget]]</f>
        <v>1.03</v>
      </c>
      <c r="K2964" s="1">
        <f>0</f>
        <v>0</v>
      </c>
    </row>
    <row r="2965" spans="1:11" x14ac:dyDescent="0.35">
      <c r="A2965">
        <v>10499968</v>
      </c>
      <c r="B2965" t="s">
        <v>7266</v>
      </c>
      <c r="C2965">
        <v>47502</v>
      </c>
      <c r="D2965">
        <v>212</v>
      </c>
      <c r="E2965" t="s">
        <v>37</v>
      </c>
      <c r="F2965">
        <v>35000000</v>
      </c>
      <c r="G2965">
        <v>5.7</v>
      </c>
      <c r="H2965">
        <f>Table13[[#This Row],[budget]]-Table13[[#This Row],[gross]]</f>
        <v>24500032</v>
      </c>
      <c r="I2965">
        <v>10000</v>
      </c>
      <c r="J2965">
        <f>0.00001*Table13[[#This Row],[budget]]</f>
        <v>350.00000000000006</v>
      </c>
      <c r="K2965" s="1">
        <f>0</f>
        <v>0</v>
      </c>
    </row>
    <row r="2966" spans="1:11" x14ac:dyDescent="0.35">
      <c r="A2966">
        <v>116593191</v>
      </c>
      <c r="B2966" t="s">
        <v>311</v>
      </c>
      <c r="C2966">
        <v>223393</v>
      </c>
      <c r="D2966">
        <v>550</v>
      </c>
      <c r="E2966" t="s">
        <v>37</v>
      </c>
      <c r="F2966">
        <v>200000000</v>
      </c>
      <c r="G2966">
        <v>5.6</v>
      </c>
      <c r="H2966">
        <f>Table13[[#This Row],[budget]]-Table13[[#This Row],[gross]]</f>
        <v>83406809</v>
      </c>
      <c r="I2966">
        <v>24000</v>
      </c>
      <c r="J2966">
        <f>0.00001*Table13[[#This Row],[budget]]</f>
        <v>2000.0000000000002</v>
      </c>
      <c r="K2966" s="1">
        <f>0</f>
        <v>0</v>
      </c>
    </row>
    <row r="2967" spans="1:11" hidden="1" x14ac:dyDescent="0.35">
      <c r="A2967">
        <v>3076425</v>
      </c>
      <c r="B2967" t="s">
        <v>14149</v>
      </c>
      <c r="C2967">
        <v>23660</v>
      </c>
      <c r="D2967">
        <v>162</v>
      </c>
      <c r="E2967" t="s">
        <v>1417</v>
      </c>
      <c r="F2967">
        <v>8000000</v>
      </c>
      <c r="G2967">
        <v>7.1</v>
      </c>
      <c r="H2967">
        <f>Table13[[#This Row],[budget]]-Table13[[#This Row],[gross]]</f>
        <v>4923575</v>
      </c>
      <c r="I2967">
        <v>0</v>
      </c>
      <c r="J2967">
        <f>0.00001*Table13[[#This Row],[budget]]</f>
        <v>80</v>
      </c>
      <c r="K2967" s="1">
        <f>0</f>
        <v>0</v>
      </c>
    </row>
    <row r="2968" spans="1:11" x14ac:dyDescent="0.35">
      <c r="A2968">
        <v>60655503</v>
      </c>
      <c r="B2968" t="s">
        <v>686</v>
      </c>
      <c r="C2968">
        <v>82380</v>
      </c>
      <c r="D2968">
        <v>629</v>
      </c>
      <c r="E2968" t="s">
        <v>37</v>
      </c>
      <c r="F2968">
        <v>160000000</v>
      </c>
      <c r="G2968">
        <v>5.6</v>
      </c>
      <c r="H2968">
        <f>Table13[[#This Row],[budget]]-Table13[[#This Row],[gross]]</f>
        <v>99344497</v>
      </c>
      <c r="I2968">
        <v>0</v>
      </c>
      <c r="J2968">
        <f>0.00001*Table13[[#This Row],[budget]]</f>
        <v>1600.0000000000002</v>
      </c>
      <c r="K2968" s="1">
        <f>0</f>
        <v>0</v>
      </c>
    </row>
    <row r="2969" spans="1:11" x14ac:dyDescent="0.35">
      <c r="A2969">
        <v>33592415</v>
      </c>
      <c r="B2969" t="s">
        <v>1223</v>
      </c>
      <c r="C2969">
        <v>91640</v>
      </c>
      <c r="D2969">
        <v>210</v>
      </c>
      <c r="E2969" t="s">
        <v>37</v>
      </c>
      <c r="F2969">
        <v>130000000</v>
      </c>
      <c r="G2969">
        <v>5.6</v>
      </c>
      <c r="H2969">
        <f>Table13[[#This Row],[budget]]-Table13[[#This Row],[gross]]</f>
        <v>96407585</v>
      </c>
      <c r="I2969">
        <v>20000</v>
      </c>
      <c r="J2969">
        <f>0.00001*Table13[[#This Row],[budget]]</f>
        <v>1300</v>
      </c>
      <c r="K2969" s="1">
        <f>0</f>
        <v>0</v>
      </c>
    </row>
    <row r="2970" spans="1:11" x14ac:dyDescent="0.35">
      <c r="A2970">
        <v>131920333</v>
      </c>
      <c r="B2970" t="s">
        <v>1313</v>
      </c>
      <c r="C2970">
        <v>213275</v>
      </c>
      <c r="D2970">
        <v>436</v>
      </c>
      <c r="E2970" t="s">
        <v>37</v>
      </c>
      <c r="F2970">
        <v>130000000</v>
      </c>
      <c r="G2970">
        <v>5.6</v>
      </c>
      <c r="H2970">
        <f>Table13[[#This Row],[budget]]-Table13[[#This Row],[gross]]</f>
        <v>-1920333</v>
      </c>
      <c r="I2970">
        <v>0</v>
      </c>
      <c r="J2970">
        <f>0.00001*Table13[[#This Row],[budget]]</f>
        <v>1300</v>
      </c>
      <c r="K2970" s="1">
        <f>0</f>
        <v>0</v>
      </c>
    </row>
    <row r="2971" spans="1:11" x14ac:dyDescent="0.35">
      <c r="A2971">
        <v>11000000</v>
      </c>
      <c r="B2971" t="s">
        <v>2005</v>
      </c>
      <c r="C2971">
        <v>21102</v>
      </c>
      <c r="D2971">
        <v>169</v>
      </c>
      <c r="E2971" t="s">
        <v>37</v>
      </c>
      <c r="F2971">
        <v>98000000</v>
      </c>
      <c r="G2971">
        <v>5.6</v>
      </c>
      <c r="H2971">
        <f>Table13[[#This Row],[budget]]-Table13[[#This Row],[gross]]</f>
        <v>87000000</v>
      </c>
      <c r="I2971">
        <v>1000</v>
      </c>
      <c r="J2971">
        <f>0.00001*Table13[[#This Row],[budget]]</f>
        <v>980.00000000000011</v>
      </c>
      <c r="K2971" s="1">
        <f>0</f>
        <v>0</v>
      </c>
    </row>
    <row r="2972" spans="1:11" x14ac:dyDescent="0.35">
      <c r="A2972">
        <v>78747585</v>
      </c>
      <c r="B2972" t="s">
        <v>2123</v>
      </c>
      <c r="C2972">
        <v>89770</v>
      </c>
      <c r="D2972">
        <v>342</v>
      </c>
      <c r="E2972" t="s">
        <v>37</v>
      </c>
      <c r="F2972">
        <v>88000000</v>
      </c>
      <c r="G2972">
        <v>5.6</v>
      </c>
      <c r="H2972">
        <f>Table13[[#This Row],[budget]]-Table13[[#This Row],[gross]]</f>
        <v>9252415</v>
      </c>
      <c r="I2972">
        <v>39000</v>
      </c>
      <c r="J2972">
        <f>0.00001*Table13[[#This Row],[budget]]</f>
        <v>880.00000000000011</v>
      </c>
      <c r="K2972" s="1">
        <f>0</f>
        <v>0</v>
      </c>
    </row>
    <row r="2973" spans="1:11" x14ac:dyDescent="0.35">
      <c r="A2973">
        <v>60874615</v>
      </c>
      <c r="B2973" t="s">
        <v>2184</v>
      </c>
      <c r="C2973">
        <v>60467</v>
      </c>
      <c r="D2973">
        <v>949</v>
      </c>
      <c r="E2973" t="s">
        <v>37</v>
      </c>
      <c r="F2973">
        <v>90000000</v>
      </c>
      <c r="G2973">
        <v>5.6</v>
      </c>
      <c r="H2973">
        <f>Table13[[#This Row],[budget]]-Table13[[#This Row],[gross]]</f>
        <v>29125385</v>
      </c>
      <c r="I2973">
        <v>0</v>
      </c>
      <c r="J2973">
        <f>0.00001*Table13[[#This Row],[budget]]</f>
        <v>900.00000000000011</v>
      </c>
      <c r="K2973" s="1">
        <f>0</f>
        <v>0</v>
      </c>
    </row>
    <row r="2974" spans="1:11" x14ac:dyDescent="0.35">
      <c r="A2974">
        <v>64933670</v>
      </c>
      <c r="B2974" t="s">
        <v>2376</v>
      </c>
      <c r="C2974">
        <v>70838</v>
      </c>
      <c r="D2974">
        <v>208</v>
      </c>
      <c r="E2974" t="s">
        <v>37</v>
      </c>
      <c r="F2974">
        <v>85000000</v>
      </c>
      <c r="G2974">
        <v>5.6</v>
      </c>
      <c r="H2974">
        <f>Table13[[#This Row],[budget]]-Table13[[#This Row],[gross]]</f>
        <v>20066330</v>
      </c>
      <c r="I2974">
        <v>18000</v>
      </c>
      <c r="J2974">
        <f>0.00001*Table13[[#This Row],[budget]]</f>
        <v>850.00000000000011</v>
      </c>
      <c r="K2974" s="1">
        <f>0</f>
        <v>0</v>
      </c>
    </row>
    <row r="2975" spans="1:11" x14ac:dyDescent="0.35">
      <c r="A2975">
        <v>120136047</v>
      </c>
      <c r="B2975" t="s">
        <v>2520</v>
      </c>
      <c r="C2975">
        <v>48500</v>
      </c>
      <c r="D2975">
        <v>124</v>
      </c>
      <c r="E2975" t="s">
        <v>37</v>
      </c>
      <c r="F2975">
        <v>80000000</v>
      </c>
      <c r="G2975">
        <v>5.6</v>
      </c>
      <c r="H2975">
        <f>Table13[[#This Row],[budget]]-Table13[[#This Row],[gross]]</f>
        <v>-40136047</v>
      </c>
      <c r="I2975">
        <v>0</v>
      </c>
      <c r="J2975">
        <f>0.00001*Table13[[#This Row],[budget]]</f>
        <v>800.00000000000011</v>
      </c>
      <c r="K2975" s="1">
        <f>0</f>
        <v>0</v>
      </c>
    </row>
    <row r="2976" spans="1:11" x14ac:dyDescent="0.35">
      <c r="A2976">
        <v>82226474</v>
      </c>
      <c r="B2976" t="s">
        <v>2591</v>
      </c>
      <c r="C2976">
        <v>65499</v>
      </c>
      <c r="D2976">
        <v>424</v>
      </c>
      <c r="E2976" t="s">
        <v>37</v>
      </c>
      <c r="F2976">
        <v>65000000</v>
      </c>
      <c r="G2976">
        <v>5.6</v>
      </c>
      <c r="H2976">
        <f>Table13[[#This Row],[budget]]-Table13[[#This Row],[gross]]</f>
        <v>-17226474</v>
      </c>
      <c r="I2976">
        <v>0</v>
      </c>
      <c r="J2976">
        <f>0.00001*Table13[[#This Row],[budget]]</f>
        <v>650</v>
      </c>
      <c r="K2976" s="1">
        <f>0</f>
        <v>0</v>
      </c>
    </row>
    <row r="2977" spans="1:11" x14ac:dyDescent="0.35">
      <c r="A2977">
        <v>50628009</v>
      </c>
      <c r="B2977" t="s">
        <v>2666</v>
      </c>
      <c r="C2977">
        <v>22955</v>
      </c>
      <c r="D2977">
        <v>88</v>
      </c>
      <c r="E2977" t="s">
        <v>37</v>
      </c>
      <c r="F2977">
        <v>90000000</v>
      </c>
      <c r="G2977">
        <v>5.6</v>
      </c>
      <c r="H2977">
        <f>Table13[[#This Row],[budget]]-Table13[[#This Row],[gross]]</f>
        <v>39371991</v>
      </c>
      <c r="I2977">
        <v>0</v>
      </c>
      <c r="J2977">
        <f>0.00001*Table13[[#This Row],[budget]]</f>
        <v>900.00000000000011</v>
      </c>
      <c r="K2977" s="1">
        <f>0</f>
        <v>0</v>
      </c>
    </row>
    <row r="2978" spans="1:11" x14ac:dyDescent="0.35">
      <c r="A2978">
        <v>19480739</v>
      </c>
      <c r="B2978" t="s">
        <v>2745</v>
      </c>
      <c r="C2978">
        <v>53057</v>
      </c>
      <c r="D2978">
        <v>457</v>
      </c>
      <c r="E2978" t="s">
        <v>37</v>
      </c>
      <c r="F2978">
        <v>80000000</v>
      </c>
      <c r="G2978">
        <v>5.6</v>
      </c>
      <c r="H2978">
        <f>Table13[[#This Row],[budget]]-Table13[[#This Row],[gross]]</f>
        <v>60519261</v>
      </c>
      <c r="I2978">
        <v>0</v>
      </c>
      <c r="J2978">
        <f>0.00001*Table13[[#This Row],[budget]]</f>
        <v>800.00000000000011</v>
      </c>
      <c r="K2978" s="1">
        <f>0</f>
        <v>0</v>
      </c>
    </row>
    <row r="2979" spans="1:11" x14ac:dyDescent="0.35">
      <c r="A2979">
        <v>23219748</v>
      </c>
      <c r="B2979" t="s">
        <v>2791</v>
      </c>
      <c r="C2979">
        <v>84508</v>
      </c>
      <c r="D2979">
        <v>308</v>
      </c>
      <c r="E2979" t="s">
        <v>37</v>
      </c>
      <c r="F2979">
        <v>80000000</v>
      </c>
      <c r="G2979">
        <v>5.6</v>
      </c>
      <c r="H2979">
        <f>Table13[[#This Row],[budget]]-Table13[[#This Row],[gross]]</f>
        <v>56780252</v>
      </c>
      <c r="I2979">
        <v>20000</v>
      </c>
      <c r="J2979">
        <f>0.00001*Table13[[#This Row],[budget]]</f>
        <v>800.00000000000011</v>
      </c>
      <c r="K2979" s="1">
        <f>0</f>
        <v>0</v>
      </c>
    </row>
    <row r="2980" spans="1:11" x14ac:dyDescent="0.35">
      <c r="A2980">
        <v>70224196</v>
      </c>
      <c r="B2980" t="s">
        <v>3081</v>
      </c>
      <c r="C2980">
        <v>59352</v>
      </c>
      <c r="D2980">
        <v>138</v>
      </c>
      <c r="E2980" t="s">
        <v>37</v>
      </c>
      <c r="F2980">
        <v>70000000</v>
      </c>
      <c r="G2980">
        <v>5.6</v>
      </c>
      <c r="H2980">
        <f>Table13[[#This Row],[budget]]-Table13[[#This Row],[gross]]</f>
        <v>-224196</v>
      </c>
      <c r="I2980">
        <v>0</v>
      </c>
      <c r="J2980">
        <f>0.00001*Table13[[#This Row],[budget]]</f>
        <v>700.00000000000011</v>
      </c>
      <c r="K2980" s="1">
        <f>0</f>
        <v>0</v>
      </c>
    </row>
    <row r="2981" spans="1:11" x14ac:dyDescent="0.35">
      <c r="A2981">
        <v>42272747</v>
      </c>
      <c r="B2981" t="s">
        <v>3215</v>
      </c>
      <c r="C2981">
        <v>78635</v>
      </c>
      <c r="D2981">
        <v>1040</v>
      </c>
      <c r="E2981" t="s">
        <v>37</v>
      </c>
      <c r="F2981">
        <v>70000000</v>
      </c>
      <c r="G2981">
        <v>5.6</v>
      </c>
      <c r="H2981">
        <f>Table13[[#This Row],[budget]]-Table13[[#This Row],[gross]]</f>
        <v>27727253</v>
      </c>
      <c r="I2981">
        <v>0</v>
      </c>
      <c r="J2981">
        <f>0.00001*Table13[[#This Row],[budget]]</f>
        <v>700.00000000000011</v>
      </c>
      <c r="K2981" s="1">
        <f>0</f>
        <v>0</v>
      </c>
    </row>
    <row r="2982" spans="1:11" x14ac:dyDescent="0.35">
      <c r="A2982">
        <v>80281096</v>
      </c>
      <c r="B2982" t="s">
        <v>3219</v>
      </c>
      <c r="C2982">
        <v>143628</v>
      </c>
      <c r="D2982">
        <v>1283</v>
      </c>
      <c r="E2982" t="s">
        <v>37</v>
      </c>
      <c r="F2982">
        <v>60000000</v>
      </c>
      <c r="G2982">
        <v>5.6</v>
      </c>
      <c r="H2982">
        <f>Table13[[#This Row],[budget]]-Table13[[#This Row],[gross]]</f>
        <v>-20281096</v>
      </c>
      <c r="I2982">
        <v>0</v>
      </c>
      <c r="J2982">
        <f>0.00001*Table13[[#This Row],[budget]]</f>
        <v>600</v>
      </c>
      <c r="K2982" s="1">
        <f>0</f>
        <v>0</v>
      </c>
    </row>
    <row r="2983" spans="1:11" x14ac:dyDescent="0.35">
      <c r="A2983">
        <v>30157016</v>
      </c>
      <c r="B2983" t="s">
        <v>3301</v>
      </c>
      <c r="C2983">
        <v>39659</v>
      </c>
      <c r="D2983">
        <v>189</v>
      </c>
      <c r="E2983" t="s">
        <v>37</v>
      </c>
      <c r="F2983">
        <v>70000000</v>
      </c>
      <c r="G2983">
        <v>5.6</v>
      </c>
      <c r="H2983">
        <f>Table13[[#This Row],[budget]]-Table13[[#This Row],[gross]]</f>
        <v>39842984</v>
      </c>
      <c r="I2983">
        <v>792</v>
      </c>
      <c r="J2983">
        <f>0.00001*Table13[[#This Row],[budget]]</f>
        <v>700.00000000000011</v>
      </c>
      <c r="K2983" s="1">
        <f>0</f>
        <v>0</v>
      </c>
    </row>
    <row r="2984" spans="1:11" x14ac:dyDescent="0.35">
      <c r="A2984">
        <v>35324232</v>
      </c>
      <c r="B2984" t="s">
        <v>3413</v>
      </c>
      <c r="C2984">
        <v>32224</v>
      </c>
      <c r="D2984">
        <v>62</v>
      </c>
      <c r="E2984" t="s">
        <v>37</v>
      </c>
      <c r="F2984">
        <v>68000000</v>
      </c>
      <c r="G2984">
        <v>5.6</v>
      </c>
      <c r="H2984">
        <f>Table13[[#This Row],[budget]]-Table13[[#This Row],[gross]]</f>
        <v>32675768</v>
      </c>
      <c r="I2984">
        <v>617</v>
      </c>
      <c r="J2984">
        <f>0.00001*Table13[[#This Row],[budget]]</f>
        <v>680</v>
      </c>
      <c r="K2984" s="1">
        <f>0</f>
        <v>0</v>
      </c>
    </row>
    <row r="2985" spans="1:11" hidden="1" x14ac:dyDescent="0.35">
      <c r="A2985">
        <v>439162</v>
      </c>
      <c r="B2985" t="s">
        <v>14236</v>
      </c>
      <c r="C2985">
        <v>106160</v>
      </c>
      <c r="D2985">
        <v>430</v>
      </c>
      <c r="E2985" t="s">
        <v>652</v>
      </c>
      <c r="F2985">
        <v>1100000000</v>
      </c>
      <c r="G2985">
        <v>8.1</v>
      </c>
      <c r="H2985">
        <f>Table13[[#This Row],[budget]]-Table13[[#This Row],[gross]]</f>
        <v>1099560838</v>
      </c>
      <c r="I2985">
        <v>0</v>
      </c>
      <c r="J2985">
        <f>0.00001*Table13[[#This Row],[budget]]</f>
        <v>11000</v>
      </c>
      <c r="K2985" s="1">
        <f>0</f>
        <v>0</v>
      </c>
    </row>
    <row r="2986" spans="1:11" x14ac:dyDescent="0.35">
      <c r="A2986">
        <v>22518325</v>
      </c>
      <c r="B2986" t="s">
        <v>4165</v>
      </c>
      <c r="C2986">
        <v>63363</v>
      </c>
      <c r="D2986">
        <v>644</v>
      </c>
      <c r="E2986" t="s">
        <v>37</v>
      </c>
      <c r="F2986">
        <v>50000000</v>
      </c>
      <c r="G2986">
        <v>5.6</v>
      </c>
      <c r="H2986">
        <f>Table13[[#This Row],[budget]]-Table13[[#This Row],[gross]]</f>
        <v>27481675</v>
      </c>
      <c r="I2986">
        <v>0</v>
      </c>
      <c r="J2986">
        <f>0.00001*Table13[[#This Row],[budget]]</f>
        <v>500.00000000000006</v>
      </c>
      <c r="K2986" s="1">
        <f>0</f>
        <v>0</v>
      </c>
    </row>
    <row r="2987" spans="1:11" x14ac:dyDescent="0.35">
      <c r="A2987">
        <v>25472967</v>
      </c>
      <c r="B2987" t="s">
        <v>4208</v>
      </c>
      <c r="C2987">
        <v>44966</v>
      </c>
      <c r="D2987">
        <v>411</v>
      </c>
      <c r="E2987" t="s">
        <v>37</v>
      </c>
      <c r="F2987">
        <v>30000000</v>
      </c>
      <c r="G2987">
        <v>5.6</v>
      </c>
      <c r="H2987">
        <f>Table13[[#This Row],[budget]]-Table13[[#This Row],[gross]]</f>
        <v>4527033</v>
      </c>
      <c r="I2987">
        <v>0</v>
      </c>
      <c r="J2987">
        <f>0.00001*Table13[[#This Row],[budget]]</f>
        <v>300</v>
      </c>
      <c r="K2987" s="1">
        <f>0</f>
        <v>0</v>
      </c>
    </row>
    <row r="2988" spans="1:11" x14ac:dyDescent="0.35">
      <c r="A2988">
        <v>36931089</v>
      </c>
      <c r="B2988" t="s">
        <v>4323</v>
      </c>
      <c r="C2988">
        <v>70681</v>
      </c>
      <c r="D2988">
        <v>198</v>
      </c>
      <c r="E2988" t="s">
        <v>37</v>
      </c>
      <c r="F2988">
        <v>70000000</v>
      </c>
      <c r="G2988">
        <v>5.6</v>
      </c>
      <c r="H2988">
        <f>Table13[[#This Row],[budget]]-Table13[[#This Row],[gross]]</f>
        <v>33068911</v>
      </c>
      <c r="I2988">
        <v>12000</v>
      </c>
      <c r="J2988">
        <f>0.00001*Table13[[#This Row],[budget]]</f>
        <v>700.00000000000011</v>
      </c>
      <c r="K2988" s="1">
        <f>0</f>
        <v>0</v>
      </c>
    </row>
    <row r="2989" spans="1:11" x14ac:dyDescent="0.35">
      <c r="A2989">
        <v>128769345</v>
      </c>
      <c r="B2989" t="s">
        <v>4386</v>
      </c>
      <c r="C2989">
        <v>86556</v>
      </c>
      <c r="D2989">
        <v>99</v>
      </c>
      <c r="E2989" t="s">
        <v>37</v>
      </c>
      <c r="F2989">
        <v>54000000</v>
      </c>
      <c r="G2989">
        <v>5.6</v>
      </c>
      <c r="H2989">
        <f>Table13[[#This Row],[budget]]-Table13[[#This Row],[gross]]</f>
        <v>-74769345</v>
      </c>
      <c r="I2989">
        <v>960</v>
      </c>
      <c r="J2989">
        <f>0.00001*Table13[[#This Row],[budget]]</f>
        <v>540</v>
      </c>
      <c r="K2989" s="1">
        <f>0</f>
        <v>0</v>
      </c>
    </row>
    <row r="2990" spans="1:11" hidden="1" x14ac:dyDescent="0.35">
      <c r="A2990">
        <v>32333860</v>
      </c>
      <c r="B2990" t="s">
        <v>14262</v>
      </c>
      <c r="C2990">
        <v>29843</v>
      </c>
      <c r="D2990">
        <v>81</v>
      </c>
      <c r="E2990" t="s">
        <v>6872</v>
      </c>
      <c r="F2990">
        <v>7500000</v>
      </c>
      <c r="G2990">
        <v>6.7</v>
      </c>
      <c r="H2990">
        <f>Table13[[#This Row],[budget]]-Table13[[#This Row],[gross]]</f>
        <v>-24833860</v>
      </c>
      <c r="I2990">
        <v>0</v>
      </c>
      <c r="J2990">
        <f>0.00001*Table13[[#This Row],[budget]]</f>
        <v>75</v>
      </c>
      <c r="K2990" s="1">
        <f>0</f>
        <v>0</v>
      </c>
    </row>
    <row r="2991" spans="1:11" x14ac:dyDescent="0.35">
      <c r="A2991">
        <v>20550712</v>
      </c>
      <c r="B2991" t="s">
        <v>4555</v>
      </c>
      <c r="C2991">
        <v>40346</v>
      </c>
      <c r="D2991">
        <v>95</v>
      </c>
      <c r="E2991" t="s">
        <v>37</v>
      </c>
      <c r="F2991">
        <v>50000000</v>
      </c>
      <c r="G2991">
        <v>5.6</v>
      </c>
      <c r="H2991">
        <f>Table13[[#This Row],[budget]]-Table13[[#This Row],[gross]]</f>
        <v>29449288</v>
      </c>
      <c r="I2991">
        <v>1000</v>
      </c>
      <c r="J2991">
        <f>0.00001*Table13[[#This Row],[budget]]</f>
        <v>500.00000000000006</v>
      </c>
      <c r="K2991" s="1">
        <f>0</f>
        <v>0</v>
      </c>
    </row>
    <row r="2992" spans="1:11" x14ac:dyDescent="0.35">
      <c r="A2992">
        <v>16088610</v>
      </c>
      <c r="B2992" t="s">
        <v>4591</v>
      </c>
      <c r="C2992">
        <v>10417</v>
      </c>
      <c r="D2992">
        <v>39</v>
      </c>
      <c r="E2992" t="s">
        <v>37</v>
      </c>
      <c r="F2992">
        <v>55000000</v>
      </c>
      <c r="G2992">
        <v>5.6</v>
      </c>
      <c r="H2992">
        <f>Table13[[#This Row],[budget]]-Table13[[#This Row],[gross]]</f>
        <v>38911390</v>
      </c>
      <c r="I2992">
        <v>610</v>
      </c>
      <c r="J2992">
        <f>0.00001*Table13[[#This Row],[budget]]</f>
        <v>550</v>
      </c>
      <c r="K2992" s="1">
        <f>0</f>
        <v>0</v>
      </c>
    </row>
    <row r="2993" spans="1:11" x14ac:dyDescent="0.35">
      <c r="A2993">
        <v>75604320</v>
      </c>
      <c r="B2993" t="s">
        <v>4647</v>
      </c>
      <c r="C2993">
        <v>68417</v>
      </c>
      <c r="D2993">
        <v>195</v>
      </c>
      <c r="E2993" t="s">
        <v>37</v>
      </c>
      <c r="F2993">
        <v>54000000</v>
      </c>
      <c r="G2993">
        <v>5.6</v>
      </c>
      <c r="H2993">
        <f>Table13[[#This Row],[budget]]-Table13[[#This Row],[gross]]</f>
        <v>-21604320</v>
      </c>
      <c r="I2993">
        <v>0</v>
      </c>
      <c r="J2993">
        <f>0.00001*Table13[[#This Row],[budget]]</f>
        <v>540</v>
      </c>
      <c r="K2993" s="1">
        <f>0</f>
        <v>0</v>
      </c>
    </row>
    <row r="2994" spans="1:11" x14ac:dyDescent="0.35">
      <c r="A2994">
        <v>72601713</v>
      </c>
      <c r="B2994" t="s">
        <v>4772</v>
      </c>
      <c r="C2994">
        <v>21396</v>
      </c>
      <c r="D2994">
        <v>155</v>
      </c>
      <c r="E2994" t="s">
        <v>37</v>
      </c>
      <c r="F2994">
        <v>51000000</v>
      </c>
      <c r="G2994">
        <v>5.6</v>
      </c>
      <c r="H2994">
        <f>Table13[[#This Row],[budget]]-Table13[[#This Row],[gross]]</f>
        <v>-21601713</v>
      </c>
      <c r="I2994">
        <v>605</v>
      </c>
      <c r="J2994">
        <f>0.00001*Table13[[#This Row],[budget]]</f>
        <v>510.00000000000006</v>
      </c>
      <c r="K2994" s="1">
        <f>0</f>
        <v>0</v>
      </c>
    </row>
    <row r="2995" spans="1:11" x14ac:dyDescent="0.35">
      <c r="A2995">
        <v>88658172</v>
      </c>
      <c r="B2995" t="s">
        <v>4880</v>
      </c>
      <c r="C2995">
        <v>58412</v>
      </c>
      <c r="D2995">
        <v>242</v>
      </c>
      <c r="E2995" t="s">
        <v>37</v>
      </c>
      <c r="F2995">
        <v>50000000</v>
      </c>
      <c r="G2995">
        <v>5.6</v>
      </c>
      <c r="H2995">
        <f>Table13[[#This Row],[budget]]-Table13[[#This Row],[gross]]</f>
        <v>-38658172</v>
      </c>
      <c r="I2995">
        <v>2000</v>
      </c>
      <c r="J2995">
        <f>0.00001*Table13[[#This Row],[budget]]</f>
        <v>500.00000000000006</v>
      </c>
      <c r="K2995" s="1">
        <f>0</f>
        <v>0</v>
      </c>
    </row>
    <row r="2996" spans="1:11" x14ac:dyDescent="0.35">
      <c r="A2996">
        <v>21557240</v>
      </c>
      <c r="B2996" t="s">
        <v>5182</v>
      </c>
      <c r="C2996">
        <v>85237</v>
      </c>
      <c r="D2996">
        <v>274</v>
      </c>
      <c r="E2996" t="s">
        <v>37</v>
      </c>
      <c r="F2996">
        <v>49900000</v>
      </c>
      <c r="G2996">
        <v>5.6</v>
      </c>
      <c r="H2996">
        <f>Table13[[#This Row],[budget]]-Table13[[#This Row],[gross]]</f>
        <v>28342760</v>
      </c>
      <c r="I2996">
        <v>18000</v>
      </c>
      <c r="J2996">
        <f>0.00001*Table13[[#This Row],[budget]]</f>
        <v>499.00000000000006</v>
      </c>
      <c r="K2996" s="1">
        <f>0</f>
        <v>0</v>
      </c>
    </row>
    <row r="2997" spans="1:11" x14ac:dyDescent="0.35">
      <c r="A2997">
        <v>6291602</v>
      </c>
      <c r="B2997" t="s">
        <v>5241</v>
      </c>
      <c r="C2997">
        <v>8070</v>
      </c>
      <c r="D2997">
        <v>91</v>
      </c>
      <c r="E2997" t="s">
        <v>37</v>
      </c>
      <c r="F2997">
        <v>50000000</v>
      </c>
      <c r="G2997">
        <v>5.6</v>
      </c>
      <c r="H2997">
        <f>Table13[[#This Row],[budget]]-Table13[[#This Row],[gross]]</f>
        <v>43708398</v>
      </c>
      <c r="I2997">
        <v>255</v>
      </c>
      <c r="J2997">
        <f>0.00001*Table13[[#This Row],[budget]]</f>
        <v>500.00000000000006</v>
      </c>
      <c r="K2997" s="1">
        <f>0</f>
        <v>0</v>
      </c>
    </row>
    <row r="2998" spans="1:11" x14ac:dyDescent="0.35">
      <c r="A2998">
        <v>60786269</v>
      </c>
      <c r="B2998" t="s">
        <v>5506</v>
      </c>
      <c r="C2998">
        <v>90539</v>
      </c>
      <c r="D2998">
        <v>379</v>
      </c>
      <c r="E2998" t="s">
        <v>37</v>
      </c>
      <c r="F2998">
        <v>45000000</v>
      </c>
      <c r="G2998">
        <v>5.6</v>
      </c>
      <c r="H2998">
        <f>Table13[[#This Row],[budget]]-Table13[[#This Row],[gross]]</f>
        <v>-15786269</v>
      </c>
      <c r="I2998">
        <v>0</v>
      </c>
      <c r="J2998">
        <f>0.00001*Table13[[#This Row],[budget]]</f>
        <v>450.00000000000006</v>
      </c>
      <c r="K2998" s="1">
        <f>0</f>
        <v>0</v>
      </c>
    </row>
    <row r="2999" spans="1:11" x14ac:dyDescent="0.35">
      <c r="A2999">
        <v>52580895</v>
      </c>
      <c r="B2999" t="s">
        <v>5534</v>
      </c>
      <c r="C2999">
        <v>30255</v>
      </c>
      <c r="D2999">
        <v>118</v>
      </c>
      <c r="E2999" t="s">
        <v>37</v>
      </c>
      <c r="F2999">
        <v>45000000</v>
      </c>
      <c r="G2999">
        <v>5.6</v>
      </c>
      <c r="H2999">
        <f>Table13[[#This Row],[budget]]-Table13[[#This Row],[gross]]</f>
        <v>-7580895</v>
      </c>
      <c r="I2999">
        <v>743</v>
      </c>
      <c r="J2999">
        <f>0.00001*Table13[[#This Row],[budget]]</f>
        <v>450.00000000000006</v>
      </c>
      <c r="K2999" s="1">
        <f>0</f>
        <v>0</v>
      </c>
    </row>
    <row r="3000" spans="1:11" x14ac:dyDescent="0.35">
      <c r="A3000">
        <v>22531698</v>
      </c>
      <c r="B3000" t="s">
        <v>5609</v>
      </c>
      <c r="C3000">
        <v>81523</v>
      </c>
      <c r="D3000">
        <v>214</v>
      </c>
      <c r="E3000" t="s">
        <v>37</v>
      </c>
      <c r="F3000">
        <v>70000000</v>
      </c>
      <c r="G3000">
        <v>5.6</v>
      </c>
      <c r="H3000">
        <f>Table13[[#This Row],[budget]]-Table13[[#This Row],[gross]]</f>
        <v>47468302</v>
      </c>
      <c r="I3000">
        <v>0</v>
      </c>
      <c r="J3000">
        <f>0.00001*Table13[[#This Row],[budget]]</f>
        <v>700.00000000000011</v>
      </c>
      <c r="K3000" s="1">
        <f>0</f>
        <v>0</v>
      </c>
    </row>
    <row r="3001" spans="1:11" x14ac:dyDescent="0.35">
      <c r="A3001">
        <v>44834712</v>
      </c>
      <c r="B3001" t="s">
        <v>5727</v>
      </c>
      <c r="C3001">
        <v>13995</v>
      </c>
      <c r="D3001">
        <v>62</v>
      </c>
      <c r="E3001" t="s">
        <v>37</v>
      </c>
      <c r="F3001">
        <v>44000000</v>
      </c>
      <c r="G3001">
        <v>5.6</v>
      </c>
      <c r="H3001">
        <f>Table13[[#This Row],[budget]]-Table13[[#This Row],[gross]]</f>
        <v>-834712</v>
      </c>
      <c r="I3001">
        <v>353</v>
      </c>
      <c r="J3001">
        <f>0.00001*Table13[[#This Row],[budget]]</f>
        <v>440.00000000000006</v>
      </c>
      <c r="K3001" s="1">
        <f>0</f>
        <v>0</v>
      </c>
    </row>
    <row r="3002" spans="1:11" hidden="1" x14ac:dyDescent="0.35">
      <c r="A3002">
        <v>4443403</v>
      </c>
      <c r="B3002" t="s">
        <v>14311</v>
      </c>
      <c r="C3002">
        <v>70194</v>
      </c>
      <c r="D3002">
        <v>158</v>
      </c>
      <c r="E3002" t="s">
        <v>1417</v>
      </c>
      <c r="F3002">
        <v>7300000</v>
      </c>
      <c r="G3002">
        <v>8</v>
      </c>
      <c r="H3002">
        <f>Table13[[#This Row],[budget]]-Table13[[#This Row],[gross]]</f>
        <v>2856597</v>
      </c>
      <c r="I3002">
        <v>14000</v>
      </c>
      <c r="J3002">
        <f>0.00001*Table13[[#This Row],[budget]]</f>
        <v>73</v>
      </c>
      <c r="K3002" s="1">
        <f>0</f>
        <v>0</v>
      </c>
    </row>
    <row r="3003" spans="1:11" x14ac:dyDescent="0.35">
      <c r="A3003">
        <v>39177215</v>
      </c>
      <c r="B3003" t="s">
        <v>6646</v>
      </c>
      <c r="C3003">
        <v>30667</v>
      </c>
      <c r="D3003">
        <v>234</v>
      </c>
      <c r="E3003" t="s">
        <v>37</v>
      </c>
      <c r="F3003">
        <v>38000000</v>
      </c>
      <c r="G3003">
        <v>5.6</v>
      </c>
      <c r="H3003">
        <f>Table13[[#This Row],[budget]]-Table13[[#This Row],[gross]]</f>
        <v>-1177215</v>
      </c>
      <c r="I3003">
        <v>0</v>
      </c>
      <c r="J3003">
        <f>0.00001*Table13[[#This Row],[budget]]</f>
        <v>380.00000000000006</v>
      </c>
      <c r="K3003" s="1">
        <f>0</f>
        <v>0</v>
      </c>
    </row>
    <row r="3004" spans="1:11" x14ac:dyDescent="0.35">
      <c r="A3004">
        <v>24044532</v>
      </c>
      <c r="B3004" t="s">
        <v>6661</v>
      </c>
      <c r="C3004">
        <v>19686</v>
      </c>
      <c r="D3004">
        <v>180</v>
      </c>
      <c r="E3004" t="s">
        <v>37</v>
      </c>
      <c r="F3004">
        <v>38000000</v>
      </c>
      <c r="G3004">
        <v>5.6</v>
      </c>
      <c r="H3004">
        <f>Table13[[#This Row],[budget]]-Table13[[#This Row],[gross]]</f>
        <v>13955468</v>
      </c>
      <c r="I3004">
        <v>689</v>
      </c>
      <c r="J3004">
        <f>0.00001*Table13[[#This Row],[budget]]</f>
        <v>380.00000000000006</v>
      </c>
      <c r="K3004" s="1">
        <f>0</f>
        <v>0</v>
      </c>
    </row>
    <row r="3005" spans="1:11" x14ac:dyDescent="0.35">
      <c r="A3005">
        <v>44867349</v>
      </c>
      <c r="B3005" t="s">
        <v>6772</v>
      </c>
      <c r="C3005">
        <v>75347</v>
      </c>
      <c r="D3005">
        <v>176</v>
      </c>
      <c r="E3005" t="s">
        <v>37</v>
      </c>
      <c r="F3005">
        <v>37000000</v>
      </c>
      <c r="G3005">
        <v>5.6</v>
      </c>
      <c r="H3005">
        <f>Table13[[#This Row],[budget]]-Table13[[#This Row],[gross]]</f>
        <v>-7867349</v>
      </c>
      <c r="I3005">
        <v>0</v>
      </c>
      <c r="J3005">
        <f>0.00001*Table13[[#This Row],[budget]]</f>
        <v>370.00000000000006</v>
      </c>
      <c r="K3005" s="1">
        <f>0</f>
        <v>0</v>
      </c>
    </row>
    <row r="3006" spans="1:11" x14ac:dyDescent="0.35">
      <c r="A3006">
        <v>57651794</v>
      </c>
      <c r="B3006" t="s">
        <v>7018</v>
      </c>
      <c r="C3006">
        <v>40651</v>
      </c>
      <c r="D3006">
        <v>209</v>
      </c>
      <c r="E3006" t="s">
        <v>37</v>
      </c>
      <c r="F3006">
        <v>33000000</v>
      </c>
      <c r="G3006">
        <v>5.6</v>
      </c>
      <c r="H3006">
        <f>Table13[[#This Row],[budget]]-Table13[[#This Row],[gross]]</f>
        <v>-24651794</v>
      </c>
      <c r="I3006">
        <v>0</v>
      </c>
      <c r="J3006">
        <f>0.00001*Table13[[#This Row],[budget]]</f>
        <v>330</v>
      </c>
      <c r="K3006" s="1">
        <f>0</f>
        <v>0</v>
      </c>
    </row>
    <row r="3007" spans="1:11" x14ac:dyDescent="0.35">
      <c r="A3007">
        <v>19447478</v>
      </c>
      <c r="B3007" t="s">
        <v>7169</v>
      </c>
      <c r="C3007">
        <v>15788</v>
      </c>
      <c r="D3007">
        <v>80</v>
      </c>
      <c r="E3007" t="s">
        <v>37</v>
      </c>
      <c r="F3007">
        <v>35000000</v>
      </c>
      <c r="G3007">
        <v>5.6</v>
      </c>
      <c r="H3007">
        <f>Table13[[#This Row],[budget]]-Table13[[#This Row],[gross]]</f>
        <v>15552522</v>
      </c>
      <c r="I3007">
        <v>538</v>
      </c>
      <c r="J3007">
        <f>0.00001*Table13[[#This Row],[budget]]</f>
        <v>350.00000000000006</v>
      </c>
      <c r="K3007" s="1">
        <f>0</f>
        <v>0</v>
      </c>
    </row>
    <row r="3008" spans="1:11" x14ac:dyDescent="0.35">
      <c r="A3008">
        <v>6543194</v>
      </c>
      <c r="B3008" t="s">
        <v>7373</v>
      </c>
      <c r="C3008">
        <v>3740</v>
      </c>
      <c r="D3008">
        <v>61</v>
      </c>
      <c r="E3008" t="s">
        <v>37</v>
      </c>
      <c r="F3008">
        <v>34000000</v>
      </c>
      <c r="G3008">
        <v>5.6</v>
      </c>
      <c r="H3008">
        <f>Table13[[#This Row],[budget]]-Table13[[#This Row],[gross]]</f>
        <v>27456806</v>
      </c>
      <c r="I3008">
        <v>314</v>
      </c>
      <c r="J3008">
        <f>0.00001*Table13[[#This Row],[budget]]</f>
        <v>340</v>
      </c>
      <c r="K3008" s="1">
        <f>0</f>
        <v>0</v>
      </c>
    </row>
    <row r="3009" spans="1:11" x14ac:dyDescent="0.35">
      <c r="A3009">
        <v>34014398</v>
      </c>
      <c r="B3009" t="s">
        <v>7409</v>
      </c>
      <c r="C3009">
        <v>115649</v>
      </c>
      <c r="D3009">
        <v>1033</v>
      </c>
      <c r="E3009" t="s">
        <v>37</v>
      </c>
      <c r="F3009">
        <v>33000000</v>
      </c>
      <c r="G3009">
        <v>5.6</v>
      </c>
      <c r="H3009">
        <f>Table13[[#This Row],[budget]]-Table13[[#This Row],[gross]]</f>
        <v>-1014398</v>
      </c>
      <c r="I3009">
        <v>4000</v>
      </c>
      <c r="J3009">
        <f>0.00001*Table13[[#This Row],[budget]]</f>
        <v>330</v>
      </c>
      <c r="K3009" s="1">
        <f>0</f>
        <v>0</v>
      </c>
    </row>
    <row r="3010" spans="1:11" x14ac:dyDescent="0.35">
      <c r="A3010">
        <v>21784432</v>
      </c>
      <c r="B3010" t="s">
        <v>7494</v>
      </c>
      <c r="C3010">
        <v>37493</v>
      </c>
      <c r="D3010">
        <v>108</v>
      </c>
      <c r="E3010" t="s">
        <v>37</v>
      </c>
      <c r="F3010">
        <v>35000000</v>
      </c>
      <c r="G3010">
        <v>5.6</v>
      </c>
      <c r="H3010">
        <f>Table13[[#This Row],[budget]]-Table13[[#This Row],[gross]]</f>
        <v>13215568</v>
      </c>
      <c r="I3010">
        <v>0</v>
      </c>
      <c r="J3010">
        <f>0.00001*Table13[[#This Row],[budget]]</f>
        <v>350.00000000000006</v>
      </c>
      <c r="K3010" s="1">
        <f>0</f>
        <v>0</v>
      </c>
    </row>
    <row r="3011" spans="1:11" x14ac:dyDescent="0.35">
      <c r="A3011">
        <v>40118420</v>
      </c>
      <c r="B3011" t="s">
        <v>7903</v>
      </c>
      <c r="C3011">
        <v>26066</v>
      </c>
      <c r="D3011">
        <v>216</v>
      </c>
      <c r="E3011" t="s">
        <v>37</v>
      </c>
      <c r="F3011">
        <v>30000000</v>
      </c>
      <c r="G3011">
        <v>5.6</v>
      </c>
      <c r="H3011">
        <f>Table13[[#This Row],[budget]]-Table13[[#This Row],[gross]]</f>
        <v>-10118420</v>
      </c>
      <c r="I3011">
        <v>0</v>
      </c>
      <c r="J3011">
        <f>0.00001*Table13[[#This Row],[budget]]</f>
        <v>300</v>
      </c>
      <c r="K3011" s="1">
        <f>0</f>
        <v>0</v>
      </c>
    </row>
    <row r="3012" spans="1:11" x14ac:dyDescent="0.35">
      <c r="A3012">
        <v>14208384</v>
      </c>
      <c r="B3012" t="s">
        <v>8104</v>
      </c>
      <c r="C3012">
        <v>11520</v>
      </c>
      <c r="D3012">
        <v>105</v>
      </c>
      <c r="E3012" t="s">
        <v>37</v>
      </c>
      <c r="F3012">
        <v>30000000</v>
      </c>
      <c r="G3012">
        <v>5.6</v>
      </c>
      <c r="H3012">
        <f>Table13[[#This Row],[budget]]-Table13[[#This Row],[gross]]</f>
        <v>15791616</v>
      </c>
      <c r="I3012">
        <v>625</v>
      </c>
      <c r="J3012">
        <f>0.00001*Table13[[#This Row],[budget]]</f>
        <v>300</v>
      </c>
      <c r="K3012" s="1">
        <f>0</f>
        <v>0</v>
      </c>
    </row>
    <row r="3013" spans="1:11" x14ac:dyDescent="0.35">
      <c r="A3013">
        <v>19316646</v>
      </c>
      <c r="B3013" t="s">
        <v>8168</v>
      </c>
      <c r="C3013">
        <v>52069</v>
      </c>
      <c r="D3013">
        <v>95</v>
      </c>
      <c r="E3013" t="s">
        <v>37</v>
      </c>
      <c r="F3013">
        <v>30000000</v>
      </c>
      <c r="G3013">
        <v>5.6</v>
      </c>
      <c r="H3013">
        <f>Table13[[#This Row],[budget]]-Table13[[#This Row],[gross]]</f>
        <v>10683354</v>
      </c>
      <c r="I3013">
        <v>0</v>
      </c>
      <c r="J3013">
        <f>0.00001*Table13[[#This Row],[budget]]</f>
        <v>300</v>
      </c>
      <c r="K3013" s="1">
        <f>0</f>
        <v>0</v>
      </c>
    </row>
    <row r="3014" spans="1:11" x14ac:dyDescent="0.35">
      <c r="A3014">
        <v>31768374</v>
      </c>
      <c r="B3014" t="s">
        <v>8547</v>
      </c>
      <c r="C3014">
        <v>42761</v>
      </c>
      <c r="D3014">
        <v>366</v>
      </c>
      <c r="E3014" t="s">
        <v>37</v>
      </c>
      <c r="F3014">
        <v>27000000</v>
      </c>
      <c r="G3014">
        <v>5.6</v>
      </c>
      <c r="H3014">
        <f>Table13[[#This Row],[budget]]-Table13[[#This Row],[gross]]</f>
        <v>-4768374</v>
      </c>
      <c r="I3014">
        <v>2000</v>
      </c>
      <c r="J3014">
        <f>0.00001*Table13[[#This Row],[budget]]</f>
        <v>270</v>
      </c>
      <c r="K3014" s="1">
        <f>0</f>
        <v>0</v>
      </c>
    </row>
    <row r="3015" spans="1:11" x14ac:dyDescent="0.35">
      <c r="A3015">
        <v>39399750</v>
      </c>
      <c r="B3015" t="s">
        <v>8947</v>
      </c>
      <c r="C3015">
        <v>5674</v>
      </c>
      <c r="D3015">
        <v>35</v>
      </c>
      <c r="E3015" t="s">
        <v>37</v>
      </c>
      <c r="F3015">
        <v>25000000</v>
      </c>
      <c r="G3015">
        <v>5.6</v>
      </c>
      <c r="H3015">
        <f>Table13[[#This Row],[budget]]-Table13[[#This Row],[gross]]</f>
        <v>-14399750</v>
      </c>
      <c r="I3015">
        <v>329</v>
      </c>
      <c r="J3015">
        <f>0.00001*Table13[[#This Row],[budget]]</f>
        <v>250.00000000000003</v>
      </c>
      <c r="K3015" s="1">
        <f>0</f>
        <v>0</v>
      </c>
    </row>
    <row r="3016" spans="1:11" x14ac:dyDescent="0.35">
      <c r="A3016">
        <v>35143332</v>
      </c>
      <c r="B3016" t="s">
        <v>8983</v>
      </c>
      <c r="C3016">
        <v>45102</v>
      </c>
      <c r="D3016">
        <v>316</v>
      </c>
      <c r="E3016" t="s">
        <v>37</v>
      </c>
      <c r="F3016">
        <v>17000000</v>
      </c>
      <c r="G3016">
        <v>5.6</v>
      </c>
      <c r="H3016">
        <f>Table13[[#This Row],[budget]]-Table13[[#This Row],[gross]]</f>
        <v>-18143332</v>
      </c>
      <c r="I3016">
        <v>0</v>
      </c>
      <c r="J3016">
        <f>0.00001*Table13[[#This Row],[budget]]</f>
        <v>170</v>
      </c>
      <c r="K3016" s="1">
        <f>0</f>
        <v>0</v>
      </c>
    </row>
    <row r="3017" spans="1:11" x14ac:dyDescent="0.35">
      <c r="A3017">
        <v>35000629</v>
      </c>
      <c r="B3017" t="s">
        <v>8988</v>
      </c>
      <c r="C3017">
        <v>74622</v>
      </c>
      <c r="D3017">
        <v>150</v>
      </c>
      <c r="E3017" t="s">
        <v>37</v>
      </c>
      <c r="F3017">
        <v>25000000</v>
      </c>
      <c r="G3017">
        <v>5.6</v>
      </c>
      <c r="H3017">
        <f>Table13[[#This Row],[budget]]-Table13[[#This Row],[gross]]</f>
        <v>-10000629</v>
      </c>
      <c r="I3017">
        <v>0</v>
      </c>
      <c r="J3017">
        <f>0.00001*Table13[[#This Row],[budget]]</f>
        <v>250.00000000000003</v>
      </c>
      <c r="K3017" s="1">
        <f>0</f>
        <v>0</v>
      </c>
    </row>
    <row r="3018" spans="1:11" x14ac:dyDescent="0.35">
      <c r="A3018">
        <v>24042490</v>
      </c>
      <c r="B3018" t="s">
        <v>9106</v>
      </c>
      <c r="C3018">
        <v>40776</v>
      </c>
      <c r="D3018">
        <v>250</v>
      </c>
      <c r="E3018" t="s">
        <v>37</v>
      </c>
      <c r="F3018">
        <v>25000000</v>
      </c>
      <c r="G3018">
        <v>5.6</v>
      </c>
      <c r="H3018">
        <f>Table13[[#This Row],[budget]]-Table13[[#This Row],[gross]]</f>
        <v>957510</v>
      </c>
      <c r="I3018">
        <v>10000</v>
      </c>
      <c r="J3018">
        <f>0.00001*Table13[[#This Row],[budget]]</f>
        <v>250.00000000000003</v>
      </c>
      <c r="K3018" s="1">
        <f>0</f>
        <v>0</v>
      </c>
    </row>
    <row r="3019" spans="1:11" x14ac:dyDescent="0.35">
      <c r="A3019">
        <v>16118077</v>
      </c>
      <c r="B3019" t="s">
        <v>9137</v>
      </c>
      <c r="C3019">
        <v>5817</v>
      </c>
      <c r="D3019">
        <v>37</v>
      </c>
      <c r="E3019" t="s">
        <v>37</v>
      </c>
      <c r="F3019">
        <v>25000000</v>
      </c>
      <c r="G3019">
        <v>5.6</v>
      </c>
      <c r="H3019">
        <f>Table13[[#This Row],[budget]]-Table13[[#This Row],[gross]]</f>
        <v>8881923</v>
      </c>
      <c r="I3019">
        <v>377</v>
      </c>
      <c r="J3019">
        <f>0.00001*Table13[[#This Row],[budget]]</f>
        <v>250.00000000000003</v>
      </c>
      <c r="K3019" s="1">
        <f>0</f>
        <v>0</v>
      </c>
    </row>
    <row r="3020" spans="1:11" x14ac:dyDescent="0.35">
      <c r="A3020">
        <v>15045676</v>
      </c>
      <c r="B3020" t="s">
        <v>9151</v>
      </c>
      <c r="C3020">
        <v>76303</v>
      </c>
      <c r="D3020">
        <v>376</v>
      </c>
      <c r="E3020" t="s">
        <v>37</v>
      </c>
      <c r="F3020">
        <v>16000000</v>
      </c>
      <c r="G3020">
        <v>5.6</v>
      </c>
      <c r="H3020">
        <f>Table13[[#This Row],[budget]]-Table13[[#This Row],[gross]]</f>
        <v>954324</v>
      </c>
      <c r="I3020">
        <v>0</v>
      </c>
      <c r="J3020">
        <f>0.00001*Table13[[#This Row],[budget]]</f>
        <v>160</v>
      </c>
      <c r="K3020" s="1">
        <f>0</f>
        <v>0</v>
      </c>
    </row>
    <row r="3021" spans="1:11" x14ac:dyDescent="0.35">
      <c r="A3021">
        <v>34014398</v>
      </c>
      <c r="B3021" t="s">
        <v>7409</v>
      </c>
      <c r="C3021">
        <v>115650</v>
      </c>
      <c r="D3021">
        <v>1033</v>
      </c>
      <c r="E3021" t="s">
        <v>37</v>
      </c>
      <c r="F3021">
        <v>33000000</v>
      </c>
      <c r="G3021">
        <v>5.6</v>
      </c>
      <c r="H3021">
        <f>Table13[[#This Row],[budget]]-Table13[[#This Row],[gross]]</f>
        <v>-1014398</v>
      </c>
      <c r="I3021">
        <v>4000</v>
      </c>
      <c r="J3021">
        <f>0.00001*Table13[[#This Row],[budget]]</f>
        <v>330</v>
      </c>
      <c r="K3021" s="1">
        <f>0</f>
        <v>0</v>
      </c>
    </row>
    <row r="3022" spans="1:11" x14ac:dyDescent="0.35">
      <c r="A3022">
        <v>16964743</v>
      </c>
      <c r="B3022" t="s">
        <v>9414</v>
      </c>
      <c r="C3022">
        <v>22844</v>
      </c>
      <c r="D3022">
        <v>140</v>
      </c>
      <c r="E3022" t="s">
        <v>37</v>
      </c>
      <c r="F3022">
        <v>24000000</v>
      </c>
      <c r="G3022">
        <v>5.6</v>
      </c>
      <c r="H3022">
        <f>Table13[[#This Row],[budget]]-Table13[[#This Row],[gross]]</f>
        <v>7035257</v>
      </c>
      <c r="I3022">
        <v>876</v>
      </c>
      <c r="J3022">
        <f>0.00001*Table13[[#This Row],[budget]]</f>
        <v>240.00000000000003</v>
      </c>
      <c r="K3022" s="1">
        <f>0</f>
        <v>0</v>
      </c>
    </row>
    <row r="3023" spans="1:11" x14ac:dyDescent="0.35">
      <c r="A3023">
        <v>13019253</v>
      </c>
      <c r="B3023" t="s">
        <v>9525</v>
      </c>
      <c r="C3023">
        <v>3914</v>
      </c>
      <c r="D3023">
        <v>47</v>
      </c>
      <c r="E3023" t="s">
        <v>37</v>
      </c>
      <c r="F3023">
        <v>23000000</v>
      </c>
      <c r="G3023">
        <v>5.6</v>
      </c>
      <c r="H3023">
        <f>Table13[[#This Row],[budget]]-Table13[[#This Row],[gross]]</f>
        <v>9980747</v>
      </c>
      <c r="I3023">
        <v>153</v>
      </c>
      <c r="J3023">
        <f>0.00001*Table13[[#This Row],[budget]]</f>
        <v>230.00000000000003</v>
      </c>
      <c r="K3023" s="1">
        <f>0</f>
        <v>0</v>
      </c>
    </row>
    <row r="3024" spans="1:11" x14ac:dyDescent="0.35">
      <c r="A3024">
        <v>59696176</v>
      </c>
      <c r="B3024" t="s">
        <v>9638</v>
      </c>
      <c r="C3024">
        <v>15448</v>
      </c>
      <c r="D3024">
        <v>174</v>
      </c>
      <c r="E3024" t="s">
        <v>37</v>
      </c>
      <c r="F3024">
        <v>22000000</v>
      </c>
      <c r="G3024">
        <v>5.6</v>
      </c>
      <c r="H3024">
        <f>Table13[[#This Row],[budget]]-Table13[[#This Row],[gross]]</f>
        <v>-37696176</v>
      </c>
      <c r="I3024">
        <v>15000</v>
      </c>
      <c r="J3024">
        <f>0.00001*Table13[[#This Row],[budget]]</f>
        <v>220.00000000000003</v>
      </c>
      <c r="K3024" s="1">
        <f>0</f>
        <v>0</v>
      </c>
    </row>
    <row r="3025" spans="1:11" x14ac:dyDescent="0.35">
      <c r="A3025">
        <v>15408822</v>
      </c>
      <c r="B3025" t="s">
        <v>10298</v>
      </c>
      <c r="C3025">
        <v>14147</v>
      </c>
      <c r="D3025">
        <v>92</v>
      </c>
      <c r="E3025" t="s">
        <v>37</v>
      </c>
      <c r="F3025">
        <v>20000000</v>
      </c>
      <c r="G3025">
        <v>5.6</v>
      </c>
      <c r="H3025">
        <f>Table13[[#This Row],[budget]]-Table13[[#This Row],[gross]]</f>
        <v>4591178</v>
      </c>
      <c r="I3025">
        <v>401</v>
      </c>
      <c r="J3025">
        <f>0.00001*Table13[[#This Row],[budget]]</f>
        <v>200.00000000000003</v>
      </c>
      <c r="K3025" s="1">
        <f>0</f>
        <v>0</v>
      </c>
    </row>
    <row r="3026" spans="1:11" x14ac:dyDescent="0.35">
      <c r="A3026">
        <v>12232937</v>
      </c>
      <c r="B3026" t="s">
        <v>10368</v>
      </c>
      <c r="C3026">
        <v>22823</v>
      </c>
      <c r="D3026">
        <v>113</v>
      </c>
      <c r="E3026" t="s">
        <v>37</v>
      </c>
      <c r="F3026">
        <v>22000000</v>
      </c>
      <c r="G3026">
        <v>5.6</v>
      </c>
      <c r="H3026">
        <f>Table13[[#This Row],[budget]]-Table13[[#This Row],[gross]]</f>
        <v>9767063</v>
      </c>
      <c r="I3026">
        <v>0</v>
      </c>
      <c r="J3026">
        <f>0.00001*Table13[[#This Row],[budget]]</f>
        <v>220.00000000000003</v>
      </c>
      <c r="K3026" s="1">
        <f>0</f>
        <v>0</v>
      </c>
    </row>
    <row r="3027" spans="1:11" x14ac:dyDescent="0.35">
      <c r="A3027">
        <v>7268659</v>
      </c>
      <c r="B3027" t="s">
        <v>10467</v>
      </c>
      <c r="C3027">
        <v>59248</v>
      </c>
      <c r="D3027">
        <v>164</v>
      </c>
      <c r="E3027" t="s">
        <v>37</v>
      </c>
      <c r="F3027">
        <v>20000000</v>
      </c>
      <c r="G3027">
        <v>5.6</v>
      </c>
      <c r="H3027">
        <f>Table13[[#This Row],[budget]]-Table13[[#This Row],[gross]]</f>
        <v>12731341</v>
      </c>
      <c r="I3027">
        <v>48000</v>
      </c>
      <c r="J3027">
        <f>0.00001*Table13[[#This Row],[budget]]</f>
        <v>200.00000000000003</v>
      </c>
      <c r="K3027" s="1">
        <f>0</f>
        <v>0</v>
      </c>
    </row>
    <row r="3028" spans="1:11" x14ac:dyDescent="0.35">
      <c r="A3028">
        <v>40846082</v>
      </c>
      <c r="B3028" t="s">
        <v>10651</v>
      </c>
      <c r="C3028">
        <v>45317</v>
      </c>
      <c r="D3028">
        <v>536</v>
      </c>
      <c r="E3028" t="s">
        <v>37</v>
      </c>
      <c r="F3028">
        <v>19000000</v>
      </c>
      <c r="G3028">
        <v>5.6</v>
      </c>
      <c r="H3028">
        <f>Table13[[#This Row],[budget]]-Table13[[#This Row],[gross]]</f>
        <v>-21846082</v>
      </c>
      <c r="I3028">
        <v>0</v>
      </c>
      <c r="J3028">
        <f>0.00001*Table13[[#This Row],[budget]]</f>
        <v>190.00000000000003</v>
      </c>
      <c r="K3028" s="1">
        <f>0</f>
        <v>0</v>
      </c>
    </row>
    <row r="3029" spans="1:11" x14ac:dyDescent="0.35">
      <c r="A3029">
        <v>22927390</v>
      </c>
      <c r="B3029" t="s">
        <v>10881</v>
      </c>
      <c r="C3029">
        <v>25344</v>
      </c>
      <c r="D3029">
        <v>77</v>
      </c>
      <c r="E3029" t="s">
        <v>37</v>
      </c>
      <c r="F3029">
        <v>18000000</v>
      </c>
      <c r="G3029">
        <v>5.6</v>
      </c>
      <c r="H3029">
        <f>Table13[[#This Row],[budget]]-Table13[[#This Row],[gross]]</f>
        <v>-4927390</v>
      </c>
      <c r="I3029">
        <v>0</v>
      </c>
      <c r="J3029">
        <f>0.00001*Table13[[#This Row],[budget]]</f>
        <v>180.00000000000003</v>
      </c>
      <c r="K3029" s="1">
        <f>0</f>
        <v>0</v>
      </c>
    </row>
    <row r="3030" spans="1:11" x14ac:dyDescent="0.35">
      <c r="A3030">
        <v>72219395</v>
      </c>
      <c r="B3030" t="s">
        <v>11110</v>
      </c>
      <c r="C3030">
        <v>105585</v>
      </c>
      <c r="D3030">
        <v>419</v>
      </c>
      <c r="E3030" t="s">
        <v>37</v>
      </c>
      <c r="F3030">
        <v>17000000</v>
      </c>
      <c r="G3030">
        <v>5.6</v>
      </c>
      <c r="H3030">
        <f>Table13[[#This Row],[budget]]-Table13[[#This Row],[gross]]</f>
        <v>-55219395</v>
      </c>
      <c r="I3030">
        <v>0</v>
      </c>
      <c r="J3030">
        <f>0.00001*Table13[[#This Row],[budget]]</f>
        <v>170</v>
      </c>
      <c r="K3030" s="1">
        <f>0</f>
        <v>0</v>
      </c>
    </row>
    <row r="3031" spans="1:11" x14ac:dyDescent="0.35">
      <c r="A3031">
        <v>45670855</v>
      </c>
      <c r="B3031" t="s">
        <v>11140</v>
      </c>
      <c r="C3031">
        <v>67978</v>
      </c>
      <c r="D3031">
        <v>279</v>
      </c>
      <c r="E3031" t="s">
        <v>37</v>
      </c>
      <c r="F3031">
        <v>20000000</v>
      </c>
      <c r="G3031">
        <v>5.6</v>
      </c>
      <c r="H3031">
        <f>Table13[[#This Row],[budget]]-Table13[[#This Row],[gross]]</f>
        <v>-25670855</v>
      </c>
      <c r="I3031">
        <v>12000</v>
      </c>
      <c r="J3031">
        <f>0.00001*Table13[[#This Row],[budget]]</f>
        <v>200.00000000000003</v>
      </c>
      <c r="K3031" s="1">
        <f>0</f>
        <v>0</v>
      </c>
    </row>
    <row r="3032" spans="1:11" x14ac:dyDescent="0.35">
      <c r="A3032">
        <v>37939782</v>
      </c>
      <c r="B3032" t="s">
        <v>11144</v>
      </c>
      <c r="C3032">
        <v>62272</v>
      </c>
      <c r="D3032">
        <v>207</v>
      </c>
      <c r="E3032" t="s">
        <v>37</v>
      </c>
      <c r="F3032">
        <v>17000000</v>
      </c>
      <c r="G3032">
        <v>5.6</v>
      </c>
      <c r="H3032">
        <f>Table13[[#This Row],[budget]]-Table13[[#This Row],[gross]]</f>
        <v>-20939782</v>
      </c>
      <c r="I3032">
        <v>2000</v>
      </c>
      <c r="J3032">
        <f>0.00001*Table13[[#This Row],[budget]]</f>
        <v>170</v>
      </c>
      <c r="K3032" s="1">
        <f>0</f>
        <v>0</v>
      </c>
    </row>
    <row r="3033" spans="1:11" x14ac:dyDescent="0.35">
      <c r="A3033">
        <v>27854896</v>
      </c>
      <c r="B3033" t="s">
        <v>11152</v>
      </c>
      <c r="C3033">
        <v>64190</v>
      </c>
      <c r="D3033">
        <v>129</v>
      </c>
      <c r="E3033" t="s">
        <v>37</v>
      </c>
      <c r="F3033">
        <v>17000000</v>
      </c>
      <c r="G3033">
        <v>5.6</v>
      </c>
      <c r="H3033">
        <f>Table13[[#This Row],[budget]]-Table13[[#This Row],[gross]]</f>
        <v>-10854896</v>
      </c>
      <c r="I3033">
        <v>16000</v>
      </c>
      <c r="J3033">
        <f>0.00001*Table13[[#This Row],[budget]]</f>
        <v>170</v>
      </c>
      <c r="K3033" s="1">
        <f>0</f>
        <v>0</v>
      </c>
    </row>
    <row r="3034" spans="1:11" x14ac:dyDescent="0.35">
      <c r="A3034">
        <v>22734486</v>
      </c>
      <c r="B3034" t="s">
        <v>11159</v>
      </c>
      <c r="C3034">
        <v>11815</v>
      </c>
      <c r="D3034">
        <v>117</v>
      </c>
      <c r="E3034" t="s">
        <v>37</v>
      </c>
      <c r="F3034">
        <v>17000000</v>
      </c>
      <c r="G3034">
        <v>5.6</v>
      </c>
      <c r="H3034">
        <f>Table13[[#This Row],[budget]]-Table13[[#This Row],[gross]]</f>
        <v>-5734486</v>
      </c>
      <c r="I3034">
        <v>320</v>
      </c>
      <c r="J3034">
        <f>0.00001*Table13[[#This Row],[budget]]</f>
        <v>170</v>
      </c>
      <c r="K3034" s="1">
        <f>0</f>
        <v>0</v>
      </c>
    </row>
    <row r="3035" spans="1:11" x14ac:dyDescent="0.35">
      <c r="A3035">
        <v>15427192</v>
      </c>
      <c r="B3035" t="s">
        <v>11392</v>
      </c>
      <c r="C3035">
        <v>11768</v>
      </c>
      <c r="D3035">
        <v>148</v>
      </c>
      <c r="E3035" t="s">
        <v>37</v>
      </c>
      <c r="F3035">
        <v>16000000</v>
      </c>
      <c r="G3035">
        <v>5.6</v>
      </c>
      <c r="H3035">
        <f>Table13[[#This Row],[budget]]-Table13[[#This Row],[gross]]</f>
        <v>572808</v>
      </c>
      <c r="I3035">
        <v>492</v>
      </c>
      <c r="J3035">
        <f>0.00001*Table13[[#This Row],[budget]]</f>
        <v>160</v>
      </c>
      <c r="K3035" s="1">
        <f>0</f>
        <v>0</v>
      </c>
    </row>
    <row r="3036" spans="1:11" x14ac:dyDescent="0.35">
      <c r="A3036">
        <v>55184721</v>
      </c>
      <c r="B3036" t="s">
        <v>11590</v>
      </c>
      <c r="C3036">
        <v>9811</v>
      </c>
      <c r="D3036">
        <v>100</v>
      </c>
      <c r="E3036" t="s">
        <v>37</v>
      </c>
      <c r="F3036">
        <v>15000000</v>
      </c>
      <c r="G3036">
        <v>5.6</v>
      </c>
      <c r="H3036">
        <f>Table13[[#This Row],[budget]]-Table13[[#This Row],[gross]]</f>
        <v>-40184721</v>
      </c>
      <c r="I3036">
        <v>1000</v>
      </c>
      <c r="J3036">
        <f>0.00001*Table13[[#This Row],[budget]]</f>
        <v>150</v>
      </c>
      <c r="K3036" s="1">
        <f>0</f>
        <v>0</v>
      </c>
    </row>
    <row r="3037" spans="1:11" x14ac:dyDescent="0.35">
      <c r="A3037">
        <v>35007180</v>
      </c>
      <c r="B3037" t="s">
        <v>11644</v>
      </c>
      <c r="C3037">
        <v>26846</v>
      </c>
      <c r="D3037">
        <v>193</v>
      </c>
      <c r="E3037" t="s">
        <v>37</v>
      </c>
      <c r="F3037">
        <v>15000000</v>
      </c>
      <c r="G3037">
        <v>5.6</v>
      </c>
      <c r="H3037">
        <f>Table13[[#This Row],[budget]]-Table13[[#This Row],[gross]]</f>
        <v>-20007180</v>
      </c>
      <c r="I3037">
        <v>0</v>
      </c>
      <c r="J3037">
        <f>0.00001*Table13[[#This Row],[budget]]</f>
        <v>150</v>
      </c>
      <c r="K3037" s="1">
        <f>0</f>
        <v>0</v>
      </c>
    </row>
    <row r="3038" spans="1:11" x14ac:dyDescent="0.35">
      <c r="A3038">
        <v>11614236</v>
      </c>
      <c r="B3038" t="s">
        <v>11866</v>
      </c>
      <c r="C3038">
        <v>9294</v>
      </c>
      <c r="D3038">
        <v>140</v>
      </c>
      <c r="E3038" t="s">
        <v>37</v>
      </c>
      <c r="F3038">
        <v>15000000</v>
      </c>
      <c r="G3038">
        <v>5.6</v>
      </c>
      <c r="H3038">
        <f>Table13[[#This Row],[budget]]-Table13[[#This Row],[gross]]</f>
        <v>3385764</v>
      </c>
      <c r="I3038">
        <v>251</v>
      </c>
      <c r="J3038">
        <f>0.00001*Table13[[#This Row],[budget]]</f>
        <v>150</v>
      </c>
      <c r="K3038" s="1">
        <f>0</f>
        <v>0</v>
      </c>
    </row>
    <row r="3039" spans="1:11" x14ac:dyDescent="0.35">
      <c r="A3039">
        <v>8080116</v>
      </c>
      <c r="B3039" t="s">
        <v>11932</v>
      </c>
      <c r="C3039">
        <v>6562</v>
      </c>
      <c r="D3039">
        <v>66</v>
      </c>
      <c r="E3039" t="s">
        <v>37</v>
      </c>
      <c r="F3039">
        <v>15000000</v>
      </c>
      <c r="G3039">
        <v>5.6</v>
      </c>
      <c r="H3039">
        <f>Table13[[#This Row],[budget]]-Table13[[#This Row],[gross]]</f>
        <v>6919884</v>
      </c>
      <c r="I3039">
        <v>647</v>
      </c>
      <c r="J3039">
        <f>0.00001*Table13[[#This Row],[budget]]</f>
        <v>150</v>
      </c>
      <c r="K3039" s="1">
        <f>0</f>
        <v>0</v>
      </c>
    </row>
    <row r="3040" spans="1:11" x14ac:dyDescent="0.35">
      <c r="A3040">
        <v>52543632</v>
      </c>
      <c r="B3040" t="s">
        <v>12402</v>
      </c>
      <c r="C3040">
        <v>12676</v>
      </c>
      <c r="D3040">
        <v>84</v>
      </c>
      <c r="E3040" t="s">
        <v>37</v>
      </c>
      <c r="F3040">
        <v>13200000</v>
      </c>
      <c r="G3040">
        <v>5.6</v>
      </c>
      <c r="H3040">
        <f>Table13[[#This Row],[budget]]-Table13[[#This Row],[gross]]</f>
        <v>-39343632</v>
      </c>
      <c r="I3040">
        <v>0</v>
      </c>
      <c r="J3040">
        <f>0.00001*Table13[[#This Row],[budget]]</f>
        <v>132</v>
      </c>
      <c r="K3040" s="1">
        <f>0</f>
        <v>0</v>
      </c>
    </row>
    <row r="3041" spans="1:11" hidden="1" x14ac:dyDescent="0.35">
      <c r="A3041">
        <v>6165429</v>
      </c>
      <c r="B3041" t="s">
        <v>14460</v>
      </c>
      <c r="C3041">
        <v>23486</v>
      </c>
      <c r="D3041">
        <v>249</v>
      </c>
      <c r="E3041" t="s">
        <v>2158</v>
      </c>
      <c r="F3041">
        <v>6000000</v>
      </c>
      <c r="G3041">
        <v>7.5</v>
      </c>
      <c r="H3041">
        <f>Table13[[#This Row],[budget]]-Table13[[#This Row],[gross]]</f>
        <v>-165429</v>
      </c>
      <c r="I3041">
        <v>0</v>
      </c>
      <c r="J3041">
        <f>0.00001*Table13[[#This Row],[budget]]</f>
        <v>60.000000000000007</v>
      </c>
      <c r="K3041" s="1">
        <f>0</f>
        <v>0</v>
      </c>
    </row>
    <row r="3042" spans="1:11" x14ac:dyDescent="0.35">
      <c r="A3042">
        <v>5002310</v>
      </c>
      <c r="B3042" t="s">
        <v>12470</v>
      </c>
      <c r="C3042">
        <v>25541</v>
      </c>
      <c r="D3042">
        <v>181</v>
      </c>
      <c r="E3042" t="s">
        <v>37</v>
      </c>
      <c r="F3042">
        <v>13000000</v>
      </c>
      <c r="G3042">
        <v>5.6</v>
      </c>
      <c r="H3042">
        <f>Table13[[#This Row],[budget]]-Table13[[#This Row],[gross]]</f>
        <v>7997690</v>
      </c>
      <c r="I3042">
        <v>0</v>
      </c>
      <c r="J3042">
        <f>0.00001*Table13[[#This Row],[budget]]</f>
        <v>130</v>
      </c>
      <c r="K3042" s="1">
        <f>0</f>
        <v>0</v>
      </c>
    </row>
    <row r="3043" spans="1:11" x14ac:dyDescent="0.35">
      <c r="A3043">
        <v>17149</v>
      </c>
      <c r="B3043" t="s">
        <v>12991</v>
      </c>
      <c r="C3043">
        <v>12128</v>
      </c>
      <c r="D3043">
        <v>61</v>
      </c>
      <c r="E3043" t="s">
        <v>37</v>
      </c>
      <c r="F3043">
        <v>20000000</v>
      </c>
      <c r="G3043">
        <v>5.6</v>
      </c>
      <c r="H3043">
        <f>Table13[[#This Row],[budget]]-Table13[[#This Row],[gross]]</f>
        <v>19982851</v>
      </c>
      <c r="I3043">
        <v>0</v>
      </c>
      <c r="J3043">
        <f>0.00001*Table13[[#This Row],[budget]]</f>
        <v>200.00000000000003</v>
      </c>
      <c r="K3043" s="1">
        <f>0</f>
        <v>0</v>
      </c>
    </row>
    <row r="3044" spans="1:11" x14ac:dyDescent="0.35">
      <c r="A3044">
        <v>30306281</v>
      </c>
      <c r="B3044" t="s">
        <v>13331</v>
      </c>
      <c r="C3044">
        <v>12388</v>
      </c>
      <c r="D3044">
        <v>147</v>
      </c>
      <c r="E3044" t="s">
        <v>37</v>
      </c>
      <c r="F3044">
        <v>10000000</v>
      </c>
      <c r="G3044">
        <v>5.6</v>
      </c>
      <c r="H3044">
        <f>Table13[[#This Row],[budget]]-Table13[[#This Row],[gross]]</f>
        <v>-20306281</v>
      </c>
      <c r="I3044">
        <v>744</v>
      </c>
      <c r="J3044">
        <f>0.00001*Table13[[#This Row],[budget]]</f>
        <v>100.00000000000001</v>
      </c>
      <c r="K3044" s="1">
        <f>0</f>
        <v>0</v>
      </c>
    </row>
    <row r="3045" spans="1:11" x14ac:dyDescent="0.35">
      <c r="A3045">
        <v>6044618</v>
      </c>
      <c r="B3045" t="s">
        <v>13538</v>
      </c>
      <c r="C3045">
        <v>6200</v>
      </c>
      <c r="D3045">
        <v>92</v>
      </c>
      <c r="E3045" t="s">
        <v>37</v>
      </c>
      <c r="F3045">
        <v>10000000</v>
      </c>
      <c r="G3045">
        <v>5.6</v>
      </c>
      <c r="H3045">
        <f>Table13[[#This Row],[budget]]-Table13[[#This Row],[gross]]</f>
        <v>3955382</v>
      </c>
      <c r="I3045">
        <v>398</v>
      </c>
      <c r="J3045">
        <f>0.00001*Table13[[#This Row],[budget]]</f>
        <v>100.00000000000001</v>
      </c>
      <c r="K3045" s="1">
        <f>0</f>
        <v>0</v>
      </c>
    </row>
    <row r="3046" spans="1:11" x14ac:dyDescent="0.35">
      <c r="A3046">
        <v>3060858</v>
      </c>
      <c r="B3046" t="s">
        <v>13593</v>
      </c>
      <c r="C3046">
        <v>1768</v>
      </c>
      <c r="D3046">
        <v>37</v>
      </c>
      <c r="E3046" t="s">
        <v>37</v>
      </c>
      <c r="F3046">
        <v>10000000</v>
      </c>
      <c r="G3046">
        <v>5.6</v>
      </c>
      <c r="H3046">
        <f>Table13[[#This Row],[budget]]-Table13[[#This Row],[gross]]</f>
        <v>6939142</v>
      </c>
      <c r="I3046">
        <v>208</v>
      </c>
      <c r="J3046">
        <f>0.00001*Table13[[#This Row],[budget]]</f>
        <v>100.00000000000001</v>
      </c>
      <c r="K3046" s="1">
        <f>0</f>
        <v>0</v>
      </c>
    </row>
    <row r="3047" spans="1:11" x14ac:dyDescent="0.35">
      <c r="A3047">
        <v>4992159</v>
      </c>
      <c r="B3047" t="s">
        <v>14009</v>
      </c>
      <c r="C3047">
        <v>23823</v>
      </c>
      <c r="D3047">
        <v>201</v>
      </c>
      <c r="E3047" t="s">
        <v>37</v>
      </c>
      <c r="F3047">
        <v>8550000</v>
      </c>
      <c r="G3047">
        <v>5.6</v>
      </c>
      <c r="H3047">
        <f>Table13[[#This Row],[budget]]-Table13[[#This Row],[gross]]</f>
        <v>3557841</v>
      </c>
      <c r="I3047">
        <v>713</v>
      </c>
      <c r="J3047">
        <f>0.00001*Table13[[#This Row],[budget]]</f>
        <v>85.5</v>
      </c>
      <c r="K3047" s="1">
        <f>0</f>
        <v>0</v>
      </c>
    </row>
    <row r="3048" spans="1:11" x14ac:dyDescent="0.35">
      <c r="A3048">
        <v>34746109</v>
      </c>
      <c r="B3048" t="s">
        <v>14056</v>
      </c>
      <c r="C3048">
        <v>3122</v>
      </c>
      <c r="D3048">
        <v>14</v>
      </c>
      <c r="E3048" t="s">
        <v>37</v>
      </c>
      <c r="F3048">
        <v>8000000</v>
      </c>
      <c r="G3048">
        <v>5.6</v>
      </c>
      <c r="H3048">
        <f>Table13[[#This Row],[budget]]-Table13[[#This Row],[gross]]</f>
        <v>-26746109</v>
      </c>
      <c r="I3048">
        <v>559</v>
      </c>
      <c r="J3048">
        <f>0.00001*Table13[[#This Row],[budget]]</f>
        <v>80</v>
      </c>
      <c r="K3048" s="1">
        <f>0</f>
        <v>0</v>
      </c>
    </row>
    <row r="3049" spans="1:11" x14ac:dyDescent="0.35">
      <c r="A3049">
        <v>16699684</v>
      </c>
      <c r="B3049" t="s">
        <v>14100</v>
      </c>
      <c r="C3049">
        <v>17461</v>
      </c>
      <c r="D3049">
        <v>78</v>
      </c>
      <c r="E3049" t="s">
        <v>37</v>
      </c>
      <c r="F3049">
        <v>8000000</v>
      </c>
      <c r="G3049">
        <v>5.6</v>
      </c>
      <c r="H3049">
        <f>Table13[[#This Row],[budget]]-Table13[[#This Row],[gross]]</f>
        <v>-8699684</v>
      </c>
      <c r="I3049">
        <v>0</v>
      </c>
      <c r="J3049">
        <f>0.00001*Table13[[#This Row],[budget]]</f>
        <v>80</v>
      </c>
      <c r="K3049" s="1">
        <f>0</f>
        <v>0</v>
      </c>
    </row>
    <row r="3050" spans="1:11" x14ac:dyDescent="0.35">
      <c r="A3050">
        <v>336456</v>
      </c>
      <c r="B3050" t="s">
        <v>14204</v>
      </c>
      <c r="C3050">
        <v>7116</v>
      </c>
      <c r="D3050">
        <v>79</v>
      </c>
      <c r="E3050" t="s">
        <v>37</v>
      </c>
      <c r="F3050">
        <v>8000000</v>
      </c>
      <c r="G3050">
        <v>5.6</v>
      </c>
      <c r="H3050">
        <f>Table13[[#This Row],[budget]]-Table13[[#This Row],[gross]]</f>
        <v>7663544</v>
      </c>
      <c r="I3050">
        <v>494</v>
      </c>
      <c r="J3050">
        <f>0.00001*Table13[[#This Row],[budget]]</f>
        <v>80</v>
      </c>
      <c r="K3050" s="1">
        <f>0</f>
        <v>0</v>
      </c>
    </row>
    <row r="3051" spans="1:11" x14ac:dyDescent="0.35">
      <c r="A3051">
        <v>31607598</v>
      </c>
      <c r="B3051" t="s">
        <v>14574</v>
      </c>
      <c r="C3051">
        <v>58366</v>
      </c>
      <c r="D3051">
        <v>160</v>
      </c>
      <c r="E3051" t="s">
        <v>37</v>
      </c>
      <c r="F3051">
        <v>6900000</v>
      </c>
      <c r="G3051">
        <v>5.6</v>
      </c>
      <c r="H3051">
        <f>Table13[[#This Row],[budget]]-Table13[[#This Row],[gross]]</f>
        <v>-24707598</v>
      </c>
      <c r="I3051">
        <v>10000</v>
      </c>
      <c r="J3051">
        <f>0.00001*Table13[[#This Row],[budget]]</f>
        <v>69</v>
      </c>
      <c r="K3051" s="1">
        <f>0</f>
        <v>0</v>
      </c>
    </row>
    <row r="3052" spans="1:11" x14ac:dyDescent="0.35">
      <c r="A3052">
        <v>50382128</v>
      </c>
      <c r="B3052" t="s">
        <v>14965</v>
      </c>
      <c r="C3052">
        <v>10472</v>
      </c>
      <c r="D3052">
        <v>202</v>
      </c>
      <c r="E3052" t="s">
        <v>37</v>
      </c>
      <c r="F3052">
        <v>5500000</v>
      </c>
      <c r="G3052">
        <v>5.6</v>
      </c>
      <c r="H3052">
        <f>Table13[[#This Row],[budget]]-Table13[[#This Row],[gross]]</f>
        <v>-44882128</v>
      </c>
      <c r="I3052">
        <v>0</v>
      </c>
      <c r="J3052">
        <f>0.00001*Table13[[#This Row],[budget]]</f>
        <v>55.000000000000007</v>
      </c>
      <c r="K3052" s="1">
        <f>0</f>
        <v>0</v>
      </c>
    </row>
    <row r="3053" spans="1:11" x14ac:dyDescent="0.35">
      <c r="A3053">
        <v>23031390</v>
      </c>
      <c r="B3053" t="s">
        <v>15164</v>
      </c>
      <c r="C3053">
        <v>4345</v>
      </c>
      <c r="D3053">
        <v>26</v>
      </c>
      <c r="E3053" t="s">
        <v>37</v>
      </c>
      <c r="F3053">
        <v>4500000</v>
      </c>
      <c r="G3053">
        <v>5.6</v>
      </c>
      <c r="H3053">
        <f>Table13[[#This Row],[budget]]-Table13[[#This Row],[gross]]</f>
        <v>-18531390</v>
      </c>
      <c r="I3053">
        <v>575</v>
      </c>
      <c r="J3053">
        <f>0.00001*Table13[[#This Row],[budget]]</f>
        <v>45.000000000000007</v>
      </c>
      <c r="K3053" s="1">
        <f>0</f>
        <v>0</v>
      </c>
    </row>
    <row r="3054" spans="1:11" hidden="1" x14ac:dyDescent="0.35">
      <c r="A3054">
        <v>700000</v>
      </c>
      <c r="B3054" t="s">
        <v>14519</v>
      </c>
      <c r="C3054">
        <v>24438</v>
      </c>
      <c r="D3054">
        <v>78</v>
      </c>
      <c r="E3054" t="s">
        <v>1417</v>
      </c>
      <c r="F3054">
        <v>50000000</v>
      </c>
      <c r="G3054">
        <v>7</v>
      </c>
      <c r="H3054">
        <f>Table13[[#This Row],[budget]]-Table13[[#This Row],[gross]]</f>
        <v>49300000</v>
      </c>
      <c r="I3054">
        <v>0</v>
      </c>
      <c r="J3054">
        <f>0.00001*Table13[[#This Row],[budget]]</f>
        <v>500.00000000000006</v>
      </c>
      <c r="K3054" s="1">
        <f>0</f>
        <v>0</v>
      </c>
    </row>
    <row r="3055" spans="1:11" x14ac:dyDescent="0.35">
      <c r="A3055">
        <v>131175</v>
      </c>
      <c r="B3055" t="s">
        <v>15556</v>
      </c>
      <c r="C3055">
        <v>30219</v>
      </c>
      <c r="D3055">
        <v>200</v>
      </c>
      <c r="E3055" t="s">
        <v>37</v>
      </c>
      <c r="F3055">
        <v>8500000</v>
      </c>
      <c r="G3055">
        <v>5.6</v>
      </c>
      <c r="H3055">
        <f>Table13[[#This Row],[budget]]-Table13[[#This Row],[gross]]</f>
        <v>8368825</v>
      </c>
      <c r="I3055">
        <v>22000</v>
      </c>
      <c r="J3055">
        <f>0.00001*Table13[[#This Row],[budget]]</f>
        <v>85</v>
      </c>
      <c r="K3055" s="1">
        <f>0</f>
        <v>0</v>
      </c>
    </row>
    <row r="3056" spans="1:11" x14ac:dyDescent="0.35">
      <c r="A3056">
        <v>40990055</v>
      </c>
      <c r="B3056" t="s">
        <v>16674</v>
      </c>
      <c r="C3056">
        <v>41509</v>
      </c>
      <c r="D3056">
        <v>300</v>
      </c>
      <c r="E3056" t="s">
        <v>37</v>
      </c>
      <c r="F3056">
        <v>1800000</v>
      </c>
      <c r="G3056">
        <v>5.6</v>
      </c>
      <c r="H3056">
        <f>Table13[[#This Row],[budget]]-Table13[[#This Row],[gross]]</f>
        <v>-39190055</v>
      </c>
      <c r="I3056">
        <v>0</v>
      </c>
      <c r="J3056">
        <f>0.00001*Table13[[#This Row],[budget]]</f>
        <v>18</v>
      </c>
      <c r="K3056" s="1">
        <f>0</f>
        <v>0</v>
      </c>
    </row>
    <row r="3057" spans="1:11" x14ac:dyDescent="0.35">
      <c r="A3057">
        <v>1950218</v>
      </c>
      <c r="B3057" t="s">
        <v>17121</v>
      </c>
      <c r="C3057">
        <v>5933</v>
      </c>
      <c r="D3057">
        <v>102</v>
      </c>
      <c r="E3057" t="s">
        <v>37</v>
      </c>
      <c r="F3057">
        <v>1000000</v>
      </c>
      <c r="G3057">
        <v>5.6</v>
      </c>
      <c r="H3057">
        <f>Table13[[#This Row],[budget]]-Table13[[#This Row],[gross]]</f>
        <v>-950218</v>
      </c>
      <c r="I3057">
        <v>387</v>
      </c>
      <c r="J3057">
        <f>0.00001*Table13[[#This Row],[budget]]</f>
        <v>10</v>
      </c>
      <c r="K3057" s="1">
        <f>0</f>
        <v>0</v>
      </c>
    </row>
    <row r="3058" spans="1:11" x14ac:dyDescent="0.35">
      <c r="A3058">
        <v>96734</v>
      </c>
      <c r="B3058" t="s">
        <v>17202</v>
      </c>
      <c r="C3058">
        <v>606</v>
      </c>
      <c r="D3058">
        <v>5</v>
      </c>
      <c r="E3058" t="s">
        <v>37</v>
      </c>
      <c r="F3058">
        <v>1000000</v>
      </c>
      <c r="G3058">
        <v>5.6</v>
      </c>
      <c r="H3058">
        <f>Table13[[#This Row],[budget]]-Table13[[#This Row],[gross]]</f>
        <v>903266</v>
      </c>
      <c r="I3058">
        <v>706</v>
      </c>
      <c r="J3058">
        <f>0.00001*Table13[[#This Row],[budget]]</f>
        <v>10</v>
      </c>
      <c r="K3058" s="1">
        <f>0</f>
        <v>0</v>
      </c>
    </row>
    <row r="3059" spans="1:11" x14ac:dyDescent="0.35">
      <c r="B3059" t="s">
        <v>17279</v>
      </c>
      <c r="C3059">
        <v>6513</v>
      </c>
      <c r="D3059">
        <v>41</v>
      </c>
      <c r="E3059" t="s">
        <v>37</v>
      </c>
      <c r="F3059">
        <v>1000000</v>
      </c>
      <c r="G3059">
        <v>5.6</v>
      </c>
      <c r="H3059">
        <f>Table13[[#This Row],[budget]]-Table13[[#This Row],[gross]]</f>
        <v>1000000</v>
      </c>
      <c r="I3059">
        <v>968</v>
      </c>
      <c r="J3059">
        <f>0.00001*Table13[[#This Row],[budget]]</f>
        <v>10</v>
      </c>
      <c r="K3059" s="1">
        <f>0</f>
        <v>0</v>
      </c>
    </row>
    <row r="3060" spans="1:11" x14ac:dyDescent="0.35">
      <c r="A3060">
        <v>15278</v>
      </c>
      <c r="B3060" t="s">
        <v>17342</v>
      </c>
      <c r="C3060">
        <v>1742</v>
      </c>
      <c r="D3060">
        <v>158</v>
      </c>
      <c r="E3060" t="s">
        <v>37</v>
      </c>
      <c r="F3060">
        <v>825000</v>
      </c>
      <c r="G3060">
        <v>5.6</v>
      </c>
      <c r="H3060">
        <f>Table13[[#This Row],[budget]]-Table13[[#This Row],[gross]]</f>
        <v>809722</v>
      </c>
      <c r="I3060">
        <v>409</v>
      </c>
      <c r="J3060">
        <f>0.00001*Table13[[#This Row],[budget]]</f>
        <v>8.25</v>
      </c>
      <c r="K3060" s="1">
        <f>0</f>
        <v>0</v>
      </c>
    </row>
    <row r="3061" spans="1:11" x14ac:dyDescent="0.35">
      <c r="A3061">
        <v>171988</v>
      </c>
      <c r="B3061" t="s">
        <v>17448</v>
      </c>
      <c r="C3061">
        <v>448</v>
      </c>
      <c r="D3061">
        <v>16</v>
      </c>
      <c r="E3061" t="s">
        <v>37</v>
      </c>
      <c r="F3061">
        <v>600000</v>
      </c>
      <c r="G3061">
        <v>5.6</v>
      </c>
      <c r="H3061">
        <f>Table13[[#This Row],[budget]]-Table13[[#This Row],[gross]]</f>
        <v>428012</v>
      </c>
      <c r="I3061">
        <v>12</v>
      </c>
      <c r="J3061">
        <f>0.00001*Table13[[#This Row],[budget]]</f>
        <v>6.0000000000000009</v>
      </c>
      <c r="K3061" s="1">
        <f>0</f>
        <v>0</v>
      </c>
    </row>
    <row r="3062" spans="1:11" x14ac:dyDescent="0.35">
      <c r="A3062">
        <v>40557</v>
      </c>
      <c r="B3062" t="s">
        <v>17964</v>
      </c>
      <c r="C3062">
        <v>1389</v>
      </c>
      <c r="D3062">
        <v>22</v>
      </c>
      <c r="E3062" t="s">
        <v>37</v>
      </c>
      <c r="F3062">
        <v>60000</v>
      </c>
      <c r="G3062">
        <v>5.6</v>
      </c>
      <c r="H3062">
        <f>Table13[[#This Row],[budget]]-Table13[[#This Row],[gross]]</f>
        <v>19443</v>
      </c>
      <c r="I3062">
        <v>0</v>
      </c>
      <c r="J3062">
        <f>0.00001*Table13[[#This Row],[budget]]</f>
        <v>0.60000000000000009</v>
      </c>
      <c r="K3062" s="1">
        <f>0</f>
        <v>0</v>
      </c>
    </row>
    <row r="3063" spans="1:11" x14ac:dyDescent="0.35">
      <c r="A3063">
        <v>30084</v>
      </c>
      <c r="B3063" t="s">
        <v>17968</v>
      </c>
      <c r="C3063">
        <v>5507</v>
      </c>
      <c r="D3063">
        <v>23</v>
      </c>
      <c r="E3063" t="s">
        <v>37</v>
      </c>
      <c r="F3063">
        <v>70000</v>
      </c>
      <c r="G3063">
        <v>5.6</v>
      </c>
      <c r="H3063">
        <f>Table13[[#This Row],[budget]]-Table13[[#This Row],[gross]]</f>
        <v>39916</v>
      </c>
      <c r="I3063">
        <v>812</v>
      </c>
      <c r="J3063">
        <f>0.00001*Table13[[#This Row],[budget]]</f>
        <v>0.70000000000000007</v>
      </c>
      <c r="K3063" s="1">
        <f>0</f>
        <v>0</v>
      </c>
    </row>
    <row r="3064" spans="1:11" x14ac:dyDescent="0.35">
      <c r="A3064">
        <v>102315545</v>
      </c>
      <c r="B3064" t="s">
        <v>619</v>
      </c>
      <c r="C3064">
        <v>58137</v>
      </c>
      <c r="D3064">
        <v>520</v>
      </c>
      <c r="E3064" t="s">
        <v>37</v>
      </c>
      <c r="F3064">
        <v>165000000</v>
      </c>
      <c r="G3064">
        <v>5.5</v>
      </c>
      <c r="H3064">
        <f>Table13[[#This Row],[budget]]-Table13[[#This Row],[gross]]</f>
        <v>62684455</v>
      </c>
      <c r="I3064">
        <v>67000</v>
      </c>
      <c r="J3064">
        <f>0.00001*Table13[[#This Row],[budget]]</f>
        <v>1650.0000000000002</v>
      </c>
      <c r="K3064" s="1">
        <f>0</f>
        <v>0</v>
      </c>
    </row>
    <row r="3065" spans="1:11" x14ac:dyDescent="0.35">
      <c r="A3065">
        <v>34293771</v>
      </c>
      <c r="B3065" t="s">
        <v>736</v>
      </c>
      <c r="C3065">
        <v>138863</v>
      </c>
      <c r="D3065">
        <v>1390</v>
      </c>
      <c r="E3065" t="s">
        <v>37</v>
      </c>
      <c r="F3065">
        <v>155000000</v>
      </c>
      <c r="G3065">
        <v>5.5</v>
      </c>
      <c r="H3065">
        <f>Table13[[#This Row],[budget]]-Table13[[#This Row],[gross]]</f>
        <v>120706229</v>
      </c>
      <c r="I3065">
        <v>0</v>
      </c>
      <c r="J3065">
        <f>0.00001*Table13[[#This Row],[budget]]</f>
        <v>1550.0000000000002</v>
      </c>
      <c r="K3065" s="1">
        <f>0</f>
        <v>0</v>
      </c>
    </row>
    <row r="3066" spans="1:11" x14ac:dyDescent="0.35">
      <c r="A3066">
        <v>118099659</v>
      </c>
      <c r="B3066" t="s">
        <v>946</v>
      </c>
      <c r="C3066">
        <v>69757</v>
      </c>
      <c r="D3066">
        <v>1211</v>
      </c>
      <c r="E3066" t="s">
        <v>37</v>
      </c>
      <c r="F3066">
        <v>144000000</v>
      </c>
      <c r="G3066">
        <v>5.5</v>
      </c>
      <c r="H3066">
        <f>Table13[[#This Row],[budget]]-Table13[[#This Row],[gross]]</f>
        <v>25900341</v>
      </c>
      <c r="I3066">
        <v>62000</v>
      </c>
      <c r="J3066">
        <f>0.00001*Table13[[#This Row],[budget]]</f>
        <v>1440.0000000000002</v>
      </c>
      <c r="K3066" s="1">
        <f>0</f>
        <v>0</v>
      </c>
    </row>
    <row r="3067" spans="1:11" x14ac:dyDescent="0.35">
      <c r="A3067">
        <v>31141074</v>
      </c>
      <c r="B3067" t="s">
        <v>1014</v>
      </c>
      <c r="C3067">
        <v>51892</v>
      </c>
      <c r="D3067">
        <v>273</v>
      </c>
      <c r="E3067" t="s">
        <v>37</v>
      </c>
      <c r="F3067">
        <v>140000000</v>
      </c>
      <c r="G3067">
        <v>5.5</v>
      </c>
      <c r="H3067">
        <f>Table13[[#This Row],[budget]]-Table13[[#This Row],[gross]]</f>
        <v>108858926</v>
      </c>
      <c r="I3067">
        <v>24000</v>
      </c>
      <c r="J3067">
        <f>0.00001*Table13[[#This Row],[budget]]</f>
        <v>1400.0000000000002</v>
      </c>
      <c r="K3067" s="1">
        <f>0</f>
        <v>0</v>
      </c>
    </row>
    <row r="3068" spans="1:11" hidden="1" x14ac:dyDescent="0.35">
      <c r="A3068">
        <v>6857096</v>
      </c>
      <c r="B3068" t="s">
        <v>14580</v>
      </c>
      <c r="C3068">
        <v>80429</v>
      </c>
      <c r="D3068">
        <v>156</v>
      </c>
      <c r="E3068" t="s">
        <v>1417</v>
      </c>
      <c r="F3068">
        <v>6800000</v>
      </c>
      <c r="G3068">
        <v>8.1999999999999993</v>
      </c>
      <c r="H3068">
        <f>Table13[[#This Row],[budget]]-Table13[[#This Row],[gross]]</f>
        <v>-57096</v>
      </c>
      <c r="I3068">
        <v>37000</v>
      </c>
      <c r="J3068">
        <f>0.00001*Table13[[#This Row],[budget]]</f>
        <v>68</v>
      </c>
      <c r="K3068" s="1">
        <f>0</f>
        <v>0</v>
      </c>
    </row>
    <row r="3069" spans="1:11" hidden="1" x14ac:dyDescent="0.35">
      <c r="A3069">
        <v>223878</v>
      </c>
      <c r="B3069" t="s">
        <v>14586</v>
      </c>
      <c r="C3069">
        <v>3548</v>
      </c>
      <c r="D3069">
        <v>21</v>
      </c>
      <c r="E3069" t="s">
        <v>9146</v>
      </c>
      <c r="F3069">
        <v>5000000</v>
      </c>
      <c r="G3069">
        <v>6.5</v>
      </c>
      <c r="H3069">
        <f>Table13[[#This Row],[budget]]-Table13[[#This Row],[gross]]</f>
        <v>4776122</v>
      </c>
      <c r="I3069">
        <v>282</v>
      </c>
      <c r="J3069">
        <f>0.00001*Table13[[#This Row],[budget]]</f>
        <v>50.000000000000007</v>
      </c>
      <c r="K3069" s="1">
        <f>0</f>
        <v>0</v>
      </c>
    </row>
    <row r="3070" spans="1:11" hidden="1" x14ac:dyDescent="0.35">
      <c r="A3070">
        <v>8060</v>
      </c>
      <c r="B3070" t="s">
        <v>14591</v>
      </c>
      <c r="C3070">
        <v>81644</v>
      </c>
      <c r="D3070">
        <v>107</v>
      </c>
      <c r="E3070" t="s">
        <v>13024</v>
      </c>
      <c r="F3070">
        <v>4000000</v>
      </c>
      <c r="G3070">
        <v>8.1</v>
      </c>
      <c r="H3070">
        <f>Table13[[#This Row],[budget]]-Table13[[#This Row],[gross]]</f>
        <v>3991940</v>
      </c>
      <c r="I3070">
        <v>11000</v>
      </c>
      <c r="J3070">
        <f>0.00001*Table13[[#This Row],[budget]]</f>
        <v>40</v>
      </c>
      <c r="K3070" s="1">
        <f>0</f>
        <v>0</v>
      </c>
    </row>
    <row r="3071" spans="1:11" x14ac:dyDescent="0.35">
      <c r="A3071">
        <v>292298923</v>
      </c>
      <c r="B3071" t="s">
        <v>1079</v>
      </c>
      <c r="C3071">
        <v>185394</v>
      </c>
      <c r="D3071">
        <v>329</v>
      </c>
      <c r="E3071" t="s">
        <v>37</v>
      </c>
      <c r="F3071">
        <v>120000000</v>
      </c>
      <c r="G3071">
        <v>5.5</v>
      </c>
      <c r="H3071">
        <f>Table13[[#This Row],[budget]]-Table13[[#This Row],[gross]]</f>
        <v>-172298923</v>
      </c>
      <c r="I3071">
        <v>65000</v>
      </c>
      <c r="J3071">
        <f>0.00001*Table13[[#This Row],[budget]]</f>
        <v>1200</v>
      </c>
      <c r="K3071" s="1">
        <f>0</f>
        <v>0</v>
      </c>
    </row>
    <row r="3072" spans="1:11" x14ac:dyDescent="0.35">
      <c r="A3072">
        <v>292298923</v>
      </c>
      <c r="B3072" t="s">
        <v>1079</v>
      </c>
      <c r="C3072">
        <v>185394</v>
      </c>
      <c r="D3072">
        <v>329</v>
      </c>
      <c r="E3072" t="s">
        <v>37</v>
      </c>
      <c r="F3072">
        <v>120000000</v>
      </c>
      <c r="G3072">
        <v>5.5</v>
      </c>
      <c r="H3072">
        <f>Table13[[#This Row],[budget]]-Table13[[#This Row],[gross]]</f>
        <v>-172298923</v>
      </c>
      <c r="I3072">
        <v>65000</v>
      </c>
      <c r="J3072">
        <f>0.00001*Table13[[#This Row],[budget]]</f>
        <v>1200</v>
      </c>
      <c r="K3072" s="1">
        <f>0</f>
        <v>0</v>
      </c>
    </row>
    <row r="3073" spans="1:11" x14ac:dyDescent="0.35">
      <c r="A3073">
        <v>142614158</v>
      </c>
      <c r="B3073" t="s">
        <v>1519</v>
      </c>
      <c r="C3073">
        <v>66593</v>
      </c>
      <c r="D3073">
        <v>153</v>
      </c>
      <c r="E3073" t="s">
        <v>37</v>
      </c>
      <c r="F3073">
        <v>110000000</v>
      </c>
      <c r="G3073">
        <v>5.5</v>
      </c>
      <c r="H3073">
        <f>Table13[[#This Row],[budget]]-Table13[[#This Row],[gross]]</f>
        <v>-32614158</v>
      </c>
      <c r="I3073">
        <v>31000</v>
      </c>
      <c r="J3073">
        <f>0.00001*Table13[[#This Row],[budget]]</f>
        <v>1100</v>
      </c>
      <c r="K3073" s="1">
        <f>0</f>
        <v>0</v>
      </c>
    </row>
    <row r="3074" spans="1:11" x14ac:dyDescent="0.35">
      <c r="A3074">
        <v>148383780</v>
      </c>
      <c r="B3074" t="s">
        <v>1684</v>
      </c>
      <c r="C3074">
        <v>85531</v>
      </c>
      <c r="D3074">
        <v>152</v>
      </c>
      <c r="E3074" t="s">
        <v>37</v>
      </c>
      <c r="F3074">
        <v>100000000</v>
      </c>
      <c r="G3074">
        <v>5.5</v>
      </c>
      <c r="H3074">
        <f>Table13[[#This Row],[budget]]-Table13[[#This Row],[gross]]</f>
        <v>-48383780</v>
      </c>
      <c r="I3074">
        <v>0</v>
      </c>
      <c r="J3074">
        <f>0.00001*Table13[[#This Row],[budget]]</f>
        <v>1000.0000000000001</v>
      </c>
      <c r="K3074" s="1">
        <f>0</f>
        <v>0</v>
      </c>
    </row>
    <row r="3075" spans="1:11" x14ac:dyDescent="0.35">
      <c r="A3075">
        <v>17176900</v>
      </c>
      <c r="B3075" t="s">
        <v>1955</v>
      </c>
      <c r="C3075">
        <v>54501</v>
      </c>
      <c r="D3075">
        <v>154</v>
      </c>
      <c r="E3075" t="s">
        <v>37</v>
      </c>
      <c r="F3075">
        <v>95000000</v>
      </c>
      <c r="G3075">
        <v>5.5</v>
      </c>
      <c r="H3075">
        <f>Table13[[#This Row],[budget]]-Table13[[#This Row],[gross]]</f>
        <v>77823100</v>
      </c>
      <c r="I3075">
        <v>16000</v>
      </c>
      <c r="J3075">
        <f>0.00001*Table13[[#This Row],[budget]]</f>
        <v>950.00000000000011</v>
      </c>
      <c r="K3075" s="1">
        <f>0</f>
        <v>0</v>
      </c>
    </row>
    <row r="3076" spans="1:11" x14ac:dyDescent="0.35">
      <c r="A3076">
        <v>125305545</v>
      </c>
      <c r="B3076" t="s">
        <v>2058</v>
      </c>
      <c r="C3076">
        <v>145350</v>
      </c>
      <c r="D3076">
        <v>643</v>
      </c>
      <c r="E3076" t="s">
        <v>37</v>
      </c>
      <c r="F3076">
        <v>92000000</v>
      </c>
      <c r="G3076">
        <v>5.5</v>
      </c>
      <c r="H3076">
        <f>Table13[[#This Row],[budget]]-Table13[[#This Row],[gross]]</f>
        <v>-33305545</v>
      </c>
      <c r="I3076">
        <v>0</v>
      </c>
      <c r="J3076">
        <f>0.00001*Table13[[#This Row],[budget]]</f>
        <v>920.00000000000011</v>
      </c>
      <c r="K3076" s="1">
        <f>0</f>
        <v>0</v>
      </c>
    </row>
    <row r="3077" spans="1:11" x14ac:dyDescent="0.35">
      <c r="A3077">
        <v>100018837</v>
      </c>
      <c r="B3077" t="s">
        <v>2118</v>
      </c>
      <c r="C3077">
        <v>156348</v>
      </c>
      <c r="D3077">
        <v>380</v>
      </c>
      <c r="E3077" t="s">
        <v>37</v>
      </c>
      <c r="F3077">
        <v>90000000</v>
      </c>
      <c r="G3077">
        <v>5.5</v>
      </c>
      <c r="H3077">
        <f>Table13[[#This Row],[budget]]-Table13[[#This Row],[gross]]</f>
        <v>-10018837</v>
      </c>
      <c r="I3077">
        <v>0</v>
      </c>
      <c r="J3077">
        <f>0.00001*Table13[[#This Row],[budget]]</f>
        <v>900.00000000000011</v>
      </c>
      <c r="K3077" s="1">
        <f>0</f>
        <v>0</v>
      </c>
    </row>
    <row r="3078" spans="1:11" x14ac:dyDescent="0.35">
      <c r="A3078">
        <v>65653758</v>
      </c>
      <c r="B3078" t="s">
        <v>2164</v>
      </c>
      <c r="C3078">
        <v>102747</v>
      </c>
      <c r="D3078">
        <v>316</v>
      </c>
      <c r="E3078" t="s">
        <v>37</v>
      </c>
      <c r="F3078">
        <v>95000000</v>
      </c>
      <c r="G3078">
        <v>5.5</v>
      </c>
      <c r="H3078">
        <f>Table13[[#This Row],[budget]]-Table13[[#This Row],[gross]]</f>
        <v>29346242</v>
      </c>
      <c r="I3078">
        <v>0</v>
      </c>
      <c r="J3078">
        <f>0.00001*Table13[[#This Row],[budget]]</f>
        <v>950.00000000000011</v>
      </c>
      <c r="K3078" s="1">
        <f>0</f>
        <v>0</v>
      </c>
    </row>
    <row r="3079" spans="1:11" x14ac:dyDescent="0.35">
      <c r="A3079">
        <v>40048332</v>
      </c>
      <c r="B3079" t="s">
        <v>2368</v>
      </c>
      <c r="C3079">
        <v>61417</v>
      </c>
      <c r="D3079">
        <v>339</v>
      </c>
      <c r="E3079" t="s">
        <v>37</v>
      </c>
      <c r="F3079">
        <v>85000000</v>
      </c>
      <c r="G3079">
        <v>5.5</v>
      </c>
      <c r="H3079">
        <f>Table13[[#This Row],[budget]]-Table13[[#This Row],[gross]]</f>
        <v>44951668</v>
      </c>
      <c r="I3079">
        <v>941</v>
      </c>
      <c r="J3079">
        <f>0.00001*Table13[[#This Row],[budget]]</f>
        <v>850.00000000000011</v>
      </c>
      <c r="K3079" s="1">
        <f>0</f>
        <v>0</v>
      </c>
    </row>
    <row r="3080" spans="1:11" x14ac:dyDescent="0.35">
      <c r="A3080">
        <v>79363785</v>
      </c>
      <c r="B3080" t="s">
        <v>2597</v>
      </c>
      <c r="C3080">
        <v>139423</v>
      </c>
      <c r="D3080">
        <v>698</v>
      </c>
      <c r="E3080" t="s">
        <v>37</v>
      </c>
      <c r="F3080">
        <v>80000000</v>
      </c>
      <c r="G3080">
        <v>5.5</v>
      </c>
      <c r="H3080">
        <f>Table13[[#This Row],[budget]]-Table13[[#This Row],[gross]]</f>
        <v>636215</v>
      </c>
      <c r="I3080">
        <v>0</v>
      </c>
      <c r="J3080">
        <f>0.00001*Table13[[#This Row],[budget]]</f>
        <v>800.00000000000011</v>
      </c>
      <c r="K3080" s="1">
        <f>0</f>
        <v>0</v>
      </c>
    </row>
    <row r="3081" spans="1:11" x14ac:dyDescent="0.35">
      <c r="A3081">
        <v>152149590</v>
      </c>
      <c r="B3081" t="s">
        <v>3171</v>
      </c>
      <c r="C3081">
        <v>74274</v>
      </c>
      <c r="D3081">
        <v>255</v>
      </c>
      <c r="E3081" t="s">
        <v>37</v>
      </c>
      <c r="F3081">
        <v>70000000</v>
      </c>
      <c r="G3081">
        <v>5.5</v>
      </c>
      <c r="H3081">
        <f>Table13[[#This Row],[budget]]-Table13[[#This Row],[gross]]</f>
        <v>-82149590</v>
      </c>
      <c r="I3081">
        <v>0</v>
      </c>
      <c r="J3081">
        <f>0.00001*Table13[[#This Row],[budget]]</f>
        <v>700.00000000000011</v>
      </c>
      <c r="K3081" s="1">
        <f>0</f>
        <v>0</v>
      </c>
    </row>
    <row r="3082" spans="1:11" x14ac:dyDescent="0.35">
      <c r="A3082">
        <v>33685268</v>
      </c>
      <c r="B3082" t="s">
        <v>3487</v>
      </c>
      <c r="C3082">
        <v>75573</v>
      </c>
      <c r="D3082">
        <v>662</v>
      </c>
      <c r="E3082" t="s">
        <v>37</v>
      </c>
      <c r="F3082">
        <v>68000000</v>
      </c>
      <c r="G3082">
        <v>5.5</v>
      </c>
      <c r="H3082">
        <f>Table13[[#This Row],[budget]]-Table13[[#This Row],[gross]]</f>
        <v>34314732</v>
      </c>
      <c r="I3082">
        <v>4000</v>
      </c>
      <c r="J3082">
        <f>0.00001*Table13[[#This Row],[budget]]</f>
        <v>680</v>
      </c>
      <c r="K3082" s="1">
        <f>0</f>
        <v>0</v>
      </c>
    </row>
    <row r="3083" spans="1:11" x14ac:dyDescent="0.35">
      <c r="A3083">
        <v>139225854</v>
      </c>
      <c r="B3083" t="s">
        <v>3507</v>
      </c>
      <c r="C3083">
        <v>34561</v>
      </c>
      <c r="D3083">
        <v>116</v>
      </c>
      <c r="E3083" t="s">
        <v>37</v>
      </c>
      <c r="F3083">
        <v>60000000</v>
      </c>
      <c r="G3083">
        <v>5.5</v>
      </c>
      <c r="H3083">
        <f>Table13[[#This Row],[budget]]-Table13[[#This Row],[gross]]</f>
        <v>-79225854</v>
      </c>
      <c r="I3083">
        <v>1000</v>
      </c>
      <c r="J3083">
        <f>0.00001*Table13[[#This Row],[budget]]</f>
        <v>600</v>
      </c>
      <c r="K3083" s="1">
        <f>0</f>
        <v>0</v>
      </c>
    </row>
    <row r="3084" spans="1:11" x14ac:dyDescent="0.35">
      <c r="A3084">
        <v>108012170</v>
      </c>
      <c r="B3084" t="s">
        <v>3759</v>
      </c>
      <c r="C3084">
        <v>24089</v>
      </c>
      <c r="D3084">
        <v>82</v>
      </c>
      <c r="E3084" t="s">
        <v>37</v>
      </c>
      <c r="F3084">
        <v>63000000</v>
      </c>
      <c r="G3084">
        <v>5.5</v>
      </c>
      <c r="H3084">
        <f>Table13[[#This Row],[budget]]-Table13[[#This Row],[gross]]</f>
        <v>-45012170</v>
      </c>
      <c r="I3084">
        <v>0</v>
      </c>
      <c r="J3084">
        <f>0.00001*Table13[[#This Row],[budget]]</f>
        <v>630</v>
      </c>
      <c r="K3084" s="1">
        <f>0</f>
        <v>0</v>
      </c>
    </row>
    <row r="3085" spans="1:11" x14ac:dyDescent="0.35">
      <c r="A3085">
        <v>104148781</v>
      </c>
      <c r="B3085" t="s">
        <v>3817</v>
      </c>
      <c r="C3085">
        <v>49486</v>
      </c>
      <c r="D3085">
        <v>116</v>
      </c>
      <c r="E3085" t="s">
        <v>37</v>
      </c>
      <c r="F3085">
        <v>60000000</v>
      </c>
      <c r="G3085">
        <v>5.5</v>
      </c>
      <c r="H3085">
        <f>Table13[[#This Row],[budget]]-Table13[[#This Row],[gross]]</f>
        <v>-44148781</v>
      </c>
      <c r="I3085">
        <v>886</v>
      </c>
      <c r="J3085">
        <f>0.00001*Table13[[#This Row],[budget]]</f>
        <v>600</v>
      </c>
      <c r="K3085" s="1">
        <f>0</f>
        <v>0</v>
      </c>
    </row>
    <row r="3086" spans="1:11" x14ac:dyDescent="0.35">
      <c r="A3086">
        <v>109176215</v>
      </c>
      <c r="B3086" t="s">
        <v>3845</v>
      </c>
      <c r="C3086">
        <v>83506</v>
      </c>
      <c r="D3086">
        <v>144</v>
      </c>
      <c r="E3086" t="s">
        <v>37</v>
      </c>
      <c r="F3086">
        <v>60000000</v>
      </c>
      <c r="G3086">
        <v>5.5</v>
      </c>
      <c r="H3086">
        <f>Table13[[#This Row],[budget]]-Table13[[#This Row],[gross]]</f>
        <v>-49176215</v>
      </c>
      <c r="I3086">
        <v>0</v>
      </c>
      <c r="J3086">
        <f>0.00001*Table13[[#This Row],[budget]]</f>
        <v>600</v>
      </c>
      <c r="K3086" s="1">
        <f>0</f>
        <v>0</v>
      </c>
    </row>
    <row r="3087" spans="1:11" x14ac:dyDescent="0.35">
      <c r="A3087">
        <v>90341670</v>
      </c>
      <c r="B3087" t="s">
        <v>3886</v>
      </c>
      <c r="C3087">
        <v>102129</v>
      </c>
      <c r="D3087">
        <v>432</v>
      </c>
      <c r="E3087" t="s">
        <v>37</v>
      </c>
      <c r="F3087">
        <v>60000000</v>
      </c>
      <c r="G3087">
        <v>5.5</v>
      </c>
      <c r="H3087">
        <f>Table13[[#This Row],[budget]]-Table13[[#This Row],[gross]]</f>
        <v>-30341670</v>
      </c>
      <c r="I3087">
        <v>0</v>
      </c>
      <c r="J3087">
        <f>0.00001*Table13[[#This Row],[budget]]</f>
        <v>600</v>
      </c>
      <c r="K3087" s="1">
        <f>0</f>
        <v>0</v>
      </c>
    </row>
    <row r="3088" spans="1:11" x14ac:dyDescent="0.35">
      <c r="A3088">
        <v>7605668</v>
      </c>
      <c r="B3088" t="s">
        <v>4227</v>
      </c>
      <c r="C3088">
        <v>47320</v>
      </c>
      <c r="D3088">
        <v>188</v>
      </c>
      <c r="E3088" t="s">
        <v>37</v>
      </c>
      <c r="F3088">
        <v>60000000</v>
      </c>
      <c r="G3088">
        <v>5.5</v>
      </c>
      <c r="H3088">
        <f>Table13[[#This Row],[budget]]-Table13[[#This Row],[gross]]</f>
        <v>52394332</v>
      </c>
      <c r="I3088">
        <v>12000</v>
      </c>
      <c r="J3088">
        <f>0.00001*Table13[[#This Row],[budget]]</f>
        <v>600</v>
      </c>
      <c r="K3088" s="1">
        <f>0</f>
        <v>0</v>
      </c>
    </row>
    <row r="3089" spans="1:11" hidden="1" x14ac:dyDescent="0.35">
      <c r="A3089">
        <v>4063859</v>
      </c>
      <c r="B3089" t="s">
        <v>14679</v>
      </c>
      <c r="C3089">
        <v>114407</v>
      </c>
      <c r="D3089">
        <v>225</v>
      </c>
      <c r="E3089" t="s">
        <v>8230</v>
      </c>
      <c r="F3089">
        <v>4800000</v>
      </c>
      <c r="G3089">
        <v>7.7</v>
      </c>
      <c r="H3089">
        <f>Table13[[#This Row],[budget]]-Table13[[#This Row],[gross]]</f>
        <v>736141</v>
      </c>
      <c r="I3089">
        <v>11000</v>
      </c>
      <c r="J3089">
        <f>0.00001*Table13[[#This Row],[budget]]</f>
        <v>48.000000000000007</v>
      </c>
      <c r="K3089" s="1">
        <f>0</f>
        <v>0</v>
      </c>
    </row>
    <row r="3090" spans="1:11" x14ac:dyDescent="0.35">
      <c r="A3090">
        <v>113006880</v>
      </c>
      <c r="B3090" t="s">
        <v>4352</v>
      </c>
      <c r="C3090">
        <v>66308</v>
      </c>
      <c r="D3090">
        <v>225</v>
      </c>
      <c r="E3090" t="s">
        <v>37</v>
      </c>
      <c r="F3090">
        <v>56000000</v>
      </c>
      <c r="G3090">
        <v>5.5</v>
      </c>
      <c r="H3090">
        <f>Table13[[#This Row],[budget]]-Table13[[#This Row],[gross]]</f>
        <v>-57006880</v>
      </c>
      <c r="I3090">
        <v>0</v>
      </c>
      <c r="J3090">
        <f>0.00001*Table13[[#This Row],[budget]]</f>
        <v>560</v>
      </c>
      <c r="K3090" s="1">
        <f>0</f>
        <v>0</v>
      </c>
    </row>
    <row r="3091" spans="1:11" x14ac:dyDescent="0.35">
      <c r="A3091">
        <v>25857987</v>
      </c>
      <c r="B3091" t="s">
        <v>4573</v>
      </c>
      <c r="C3091">
        <v>110614</v>
      </c>
      <c r="D3091">
        <v>532</v>
      </c>
      <c r="E3091" t="s">
        <v>37</v>
      </c>
      <c r="F3091">
        <v>62000000</v>
      </c>
      <c r="G3091">
        <v>5.5</v>
      </c>
      <c r="H3091">
        <f>Table13[[#This Row],[budget]]-Table13[[#This Row],[gross]]</f>
        <v>36142013</v>
      </c>
      <c r="I3091">
        <v>0</v>
      </c>
      <c r="J3091">
        <f>0.00001*Table13[[#This Row],[budget]]</f>
        <v>620</v>
      </c>
      <c r="K3091" s="1">
        <f>0</f>
        <v>0</v>
      </c>
    </row>
    <row r="3092" spans="1:11" x14ac:dyDescent="0.35">
      <c r="A3092">
        <v>45207112</v>
      </c>
      <c r="B3092" t="s">
        <v>4677</v>
      </c>
      <c r="C3092">
        <v>21283</v>
      </c>
      <c r="D3092">
        <v>190</v>
      </c>
      <c r="E3092" t="s">
        <v>37</v>
      </c>
      <c r="F3092">
        <v>53000000</v>
      </c>
      <c r="G3092">
        <v>5.5</v>
      </c>
      <c r="H3092">
        <f>Table13[[#This Row],[budget]]-Table13[[#This Row],[gross]]</f>
        <v>7792888</v>
      </c>
      <c r="I3092">
        <v>361</v>
      </c>
      <c r="J3092">
        <f>0.00001*Table13[[#This Row],[budget]]</f>
        <v>530</v>
      </c>
      <c r="K3092" s="1">
        <f>0</f>
        <v>0</v>
      </c>
    </row>
    <row r="3093" spans="1:11" x14ac:dyDescent="0.35">
      <c r="A3093">
        <v>23020488</v>
      </c>
      <c r="B3093" t="s">
        <v>4761</v>
      </c>
      <c r="C3093">
        <v>42324</v>
      </c>
      <c r="D3093">
        <v>180</v>
      </c>
      <c r="E3093" t="s">
        <v>37</v>
      </c>
      <c r="F3093">
        <v>52000000</v>
      </c>
      <c r="G3093">
        <v>5.5</v>
      </c>
      <c r="H3093">
        <f>Table13[[#This Row],[budget]]-Table13[[#This Row],[gross]]</f>
        <v>28979512</v>
      </c>
      <c r="I3093">
        <v>846</v>
      </c>
      <c r="J3093">
        <f>0.00001*Table13[[#This Row],[budget]]</f>
        <v>520</v>
      </c>
      <c r="K3093" s="1">
        <f>0</f>
        <v>0</v>
      </c>
    </row>
    <row r="3094" spans="1:11" x14ac:dyDescent="0.35">
      <c r="A3094">
        <v>42610000</v>
      </c>
      <c r="B3094" t="s">
        <v>5020</v>
      </c>
      <c r="C3094">
        <v>60293</v>
      </c>
      <c r="D3094">
        <v>114</v>
      </c>
      <c r="E3094" t="s">
        <v>37</v>
      </c>
      <c r="F3094">
        <v>55000000</v>
      </c>
      <c r="G3094">
        <v>5.5</v>
      </c>
      <c r="H3094">
        <f>Table13[[#This Row],[budget]]-Table13[[#This Row],[gross]]</f>
        <v>12390000</v>
      </c>
      <c r="I3094">
        <v>669</v>
      </c>
      <c r="J3094">
        <f>0.00001*Table13[[#This Row],[budget]]</f>
        <v>550</v>
      </c>
      <c r="K3094" s="1">
        <f>0</f>
        <v>0</v>
      </c>
    </row>
    <row r="3095" spans="1:11" x14ac:dyDescent="0.35">
      <c r="A3095">
        <v>10706786</v>
      </c>
      <c r="B3095" t="s">
        <v>5245</v>
      </c>
      <c r="C3095">
        <v>81800</v>
      </c>
      <c r="D3095">
        <v>211</v>
      </c>
      <c r="E3095" t="s">
        <v>37</v>
      </c>
      <c r="F3095">
        <v>50000000</v>
      </c>
      <c r="G3095">
        <v>5.5</v>
      </c>
      <c r="H3095">
        <f>Table13[[#This Row],[budget]]-Table13[[#This Row],[gross]]</f>
        <v>39293214</v>
      </c>
      <c r="I3095">
        <v>15000</v>
      </c>
      <c r="J3095">
        <f>0.00001*Table13[[#This Row],[budget]]</f>
        <v>500.00000000000006</v>
      </c>
      <c r="K3095" s="1">
        <f>0</f>
        <v>0</v>
      </c>
    </row>
    <row r="3096" spans="1:11" x14ac:dyDescent="0.35">
      <c r="A3096">
        <v>110000082</v>
      </c>
      <c r="B3096" t="s">
        <v>5422</v>
      </c>
      <c r="C3096">
        <v>111526</v>
      </c>
      <c r="D3096">
        <v>347</v>
      </c>
      <c r="E3096" t="s">
        <v>37</v>
      </c>
      <c r="F3096">
        <v>48000000</v>
      </c>
      <c r="G3096">
        <v>5.5</v>
      </c>
      <c r="H3096">
        <f>Table13[[#This Row],[budget]]-Table13[[#This Row],[gross]]</f>
        <v>-62000082</v>
      </c>
      <c r="I3096">
        <v>0</v>
      </c>
      <c r="J3096">
        <f>0.00001*Table13[[#This Row],[budget]]</f>
        <v>480.00000000000006</v>
      </c>
      <c r="K3096" s="1">
        <f>0</f>
        <v>0</v>
      </c>
    </row>
    <row r="3097" spans="1:11" x14ac:dyDescent="0.35">
      <c r="A3097">
        <v>82931301</v>
      </c>
      <c r="B3097" t="s">
        <v>5457</v>
      </c>
      <c r="C3097">
        <v>43358</v>
      </c>
      <c r="D3097">
        <v>228</v>
      </c>
      <c r="E3097" t="s">
        <v>37</v>
      </c>
      <c r="F3097">
        <v>60000000</v>
      </c>
      <c r="G3097">
        <v>5.5</v>
      </c>
      <c r="H3097">
        <f>Table13[[#This Row],[budget]]-Table13[[#This Row],[gross]]</f>
        <v>-22931301</v>
      </c>
      <c r="I3097">
        <v>0</v>
      </c>
      <c r="J3097">
        <f>0.00001*Table13[[#This Row],[budget]]</f>
        <v>600</v>
      </c>
      <c r="K3097" s="1">
        <f>0</f>
        <v>0</v>
      </c>
    </row>
    <row r="3098" spans="1:11" x14ac:dyDescent="0.35">
      <c r="A3098">
        <v>67061228</v>
      </c>
      <c r="B3098" t="s">
        <v>5715</v>
      </c>
      <c r="C3098">
        <v>96565</v>
      </c>
      <c r="D3098">
        <v>135</v>
      </c>
      <c r="E3098" t="s">
        <v>37</v>
      </c>
      <c r="F3098">
        <v>40000000</v>
      </c>
      <c r="G3098">
        <v>5.5</v>
      </c>
      <c r="H3098">
        <f>Table13[[#This Row],[budget]]-Table13[[#This Row],[gross]]</f>
        <v>-27061228</v>
      </c>
      <c r="I3098">
        <v>0</v>
      </c>
      <c r="J3098">
        <f>0.00001*Table13[[#This Row],[budget]]</f>
        <v>400.00000000000006</v>
      </c>
      <c r="K3098" s="1">
        <f>0</f>
        <v>0</v>
      </c>
    </row>
    <row r="3099" spans="1:11" x14ac:dyDescent="0.35">
      <c r="A3099">
        <v>89138076</v>
      </c>
      <c r="B3099" t="s">
        <v>6004</v>
      </c>
      <c r="C3099">
        <v>98535</v>
      </c>
      <c r="D3099">
        <v>734</v>
      </c>
      <c r="E3099" t="s">
        <v>37</v>
      </c>
      <c r="F3099">
        <v>40000000</v>
      </c>
      <c r="G3099">
        <v>5.5</v>
      </c>
      <c r="H3099">
        <f>Table13[[#This Row],[budget]]-Table13[[#This Row],[gross]]</f>
        <v>-49138076</v>
      </c>
      <c r="I3099">
        <v>0</v>
      </c>
      <c r="J3099">
        <f>0.00001*Table13[[#This Row],[budget]]</f>
        <v>400.00000000000006</v>
      </c>
      <c r="K3099" s="1">
        <f>0</f>
        <v>0</v>
      </c>
    </row>
    <row r="3100" spans="1:11" x14ac:dyDescent="0.35">
      <c r="A3100">
        <v>37752931</v>
      </c>
      <c r="B3100" t="s">
        <v>6229</v>
      </c>
      <c r="C3100">
        <v>20201</v>
      </c>
      <c r="D3100">
        <v>180</v>
      </c>
      <c r="E3100" t="s">
        <v>37</v>
      </c>
      <c r="F3100">
        <v>40000000</v>
      </c>
      <c r="G3100">
        <v>5.5</v>
      </c>
      <c r="H3100">
        <f>Table13[[#This Row],[budget]]-Table13[[#This Row],[gross]]</f>
        <v>2247069</v>
      </c>
      <c r="I3100">
        <v>0</v>
      </c>
      <c r="J3100">
        <f>0.00001*Table13[[#This Row],[budget]]</f>
        <v>400.00000000000006</v>
      </c>
      <c r="K3100" s="1">
        <f>0</f>
        <v>0</v>
      </c>
    </row>
    <row r="3101" spans="1:11" x14ac:dyDescent="0.35">
      <c r="A3101">
        <v>22770864</v>
      </c>
      <c r="B3101" t="s">
        <v>6665</v>
      </c>
      <c r="C3101">
        <v>8433</v>
      </c>
      <c r="D3101">
        <v>85</v>
      </c>
      <c r="E3101" t="s">
        <v>37</v>
      </c>
      <c r="F3101">
        <v>38000000</v>
      </c>
      <c r="G3101">
        <v>5.5</v>
      </c>
      <c r="H3101">
        <f>Table13[[#This Row],[budget]]-Table13[[#This Row],[gross]]</f>
        <v>15229136</v>
      </c>
      <c r="I3101">
        <v>168</v>
      </c>
      <c r="J3101">
        <f>0.00001*Table13[[#This Row],[budget]]</f>
        <v>380.00000000000006</v>
      </c>
      <c r="K3101" s="1">
        <f>0</f>
        <v>0</v>
      </c>
    </row>
    <row r="3102" spans="1:11" x14ac:dyDescent="0.35">
      <c r="A3102">
        <v>10268846</v>
      </c>
      <c r="B3102" t="s">
        <v>7251</v>
      </c>
      <c r="C3102">
        <v>31918</v>
      </c>
      <c r="D3102">
        <v>142</v>
      </c>
      <c r="E3102" t="s">
        <v>37</v>
      </c>
      <c r="F3102">
        <v>35000000</v>
      </c>
      <c r="G3102">
        <v>5.5</v>
      </c>
      <c r="H3102">
        <f>Table13[[#This Row],[budget]]-Table13[[#This Row],[gross]]</f>
        <v>24731154</v>
      </c>
      <c r="I3102">
        <v>0</v>
      </c>
      <c r="J3102">
        <f>0.00001*Table13[[#This Row],[budget]]</f>
        <v>350.00000000000006</v>
      </c>
      <c r="K3102" s="1">
        <f>0</f>
        <v>0</v>
      </c>
    </row>
    <row r="3103" spans="1:11" x14ac:dyDescent="0.35">
      <c r="A3103">
        <v>183125</v>
      </c>
      <c r="B3103" t="s">
        <v>7349</v>
      </c>
      <c r="C3103">
        <v>36914</v>
      </c>
      <c r="D3103">
        <v>86</v>
      </c>
      <c r="E3103" t="s">
        <v>37</v>
      </c>
      <c r="F3103">
        <v>35000000</v>
      </c>
      <c r="G3103">
        <v>5.5</v>
      </c>
      <c r="H3103">
        <f>Table13[[#This Row],[budget]]-Table13[[#This Row],[gross]]</f>
        <v>34816875</v>
      </c>
      <c r="I3103">
        <v>0</v>
      </c>
      <c r="J3103">
        <f>0.00001*Table13[[#This Row],[budget]]</f>
        <v>350.00000000000006</v>
      </c>
      <c r="K3103" s="1">
        <f>0</f>
        <v>0</v>
      </c>
    </row>
    <row r="3104" spans="1:11" x14ac:dyDescent="0.35">
      <c r="A3104">
        <v>51758599</v>
      </c>
      <c r="B3104" t="s">
        <v>7389</v>
      </c>
      <c r="C3104">
        <v>27580</v>
      </c>
      <c r="D3104">
        <v>232</v>
      </c>
      <c r="E3104" t="s">
        <v>37</v>
      </c>
      <c r="F3104">
        <v>33000000</v>
      </c>
      <c r="G3104">
        <v>5.5</v>
      </c>
      <c r="H3104">
        <f>Table13[[#This Row],[budget]]-Table13[[#This Row],[gross]]</f>
        <v>-18758599</v>
      </c>
      <c r="I3104">
        <v>742</v>
      </c>
      <c r="J3104">
        <f>0.00001*Table13[[#This Row],[budget]]</f>
        <v>330</v>
      </c>
      <c r="K3104" s="1">
        <f>0</f>
        <v>0</v>
      </c>
    </row>
    <row r="3105" spans="1:11" x14ac:dyDescent="0.35">
      <c r="A3105">
        <v>118099659</v>
      </c>
      <c r="B3105" t="s">
        <v>946</v>
      </c>
      <c r="C3105">
        <v>69790</v>
      </c>
      <c r="D3105">
        <v>1211</v>
      </c>
      <c r="E3105" t="s">
        <v>37</v>
      </c>
      <c r="F3105">
        <v>144000000</v>
      </c>
      <c r="G3105">
        <v>5.5</v>
      </c>
      <c r="H3105">
        <f>Table13[[#This Row],[budget]]-Table13[[#This Row],[gross]]</f>
        <v>25900341</v>
      </c>
      <c r="I3105">
        <v>62000</v>
      </c>
      <c r="J3105">
        <f>0.00001*Table13[[#This Row],[budget]]</f>
        <v>1440.0000000000002</v>
      </c>
      <c r="K3105" s="1">
        <f>0</f>
        <v>0</v>
      </c>
    </row>
    <row r="3106" spans="1:11" x14ac:dyDescent="0.35">
      <c r="A3106">
        <v>32095318</v>
      </c>
      <c r="B3106" t="s">
        <v>7969</v>
      </c>
      <c r="C3106">
        <v>12466</v>
      </c>
      <c r="D3106">
        <v>84</v>
      </c>
      <c r="E3106" t="s">
        <v>37</v>
      </c>
      <c r="F3106">
        <v>45000000</v>
      </c>
      <c r="G3106">
        <v>5.5</v>
      </c>
      <c r="H3106">
        <f>Table13[[#This Row],[budget]]-Table13[[#This Row],[gross]]</f>
        <v>12904682</v>
      </c>
      <c r="I3106">
        <v>304</v>
      </c>
      <c r="J3106">
        <f>0.00001*Table13[[#This Row],[budget]]</f>
        <v>450.00000000000006</v>
      </c>
      <c r="K3106" s="1">
        <f>0</f>
        <v>0</v>
      </c>
    </row>
    <row r="3107" spans="1:11" x14ac:dyDescent="0.35">
      <c r="A3107">
        <v>24048000</v>
      </c>
      <c r="B3107" t="s">
        <v>8009</v>
      </c>
      <c r="C3107">
        <v>23579</v>
      </c>
      <c r="D3107">
        <v>88</v>
      </c>
      <c r="E3107" t="s">
        <v>37</v>
      </c>
      <c r="F3107">
        <v>30000000</v>
      </c>
      <c r="G3107">
        <v>5.5</v>
      </c>
      <c r="H3107">
        <f>Table13[[#This Row],[budget]]-Table13[[#This Row],[gross]]</f>
        <v>5952000</v>
      </c>
      <c r="I3107">
        <v>0</v>
      </c>
      <c r="J3107">
        <f>0.00001*Table13[[#This Row],[budget]]</f>
        <v>300</v>
      </c>
      <c r="K3107" s="1">
        <f>0</f>
        <v>0</v>
      </c>
    </row>
    <row r="3108" spans="1:11" x14ac:dyDescent="0.35">
      <c r="A3108">
        <v>21800302</v>
      </c>
      <c r="B3108" t="s">
        <v>8033</v>
      </c>
      <c r="C3108">
        <v>12164</v>
      </c>
      <c r="D3108">
        <v>63</v>
      </c>
      <c r="E3108" t="s">
        <v>37</v>
      </c>
      <c r="F3108">
        <v>30000000</v>
      </c>
      <c r="G3108">
        <v>5.5</v>
      </c>
      <c r="H3108">
        <f>Table13[[#This Row],[budget]]-Table13[[#This Row],[gross]]</f>
        <v>8199698</v>
      </c>
      <c r="I3108">
        <v>491</v>
      </c>
      <c r="J3108">
        <f>0.00001*Table13[[#This Row],[budget]]</f>
        <v>300</v>
      </c>
      <c r="K3108" s="1">
        <f>0</f>
        <v>0</v>
      </c>
    </row>
    <row r="3109" spans="1:11" x14ac:dyDescent="0.35">
      <c r="A3109">
        <v>16323969</v>
      </c>
      <c r="B3109" t="s">
        <v>8078</v>
      </c>
      <c r="C3109">
        <v>45775</v>
      </c>
      <c r="D3109">
        <v>112</v>
      </c>
      <c r="E3109" t="s">
        <v>37</v>
      </c>
      <c r="F3109">
        <v>40000000</v>
      </c>
      <c r="G3109">
        <v>5.5</v>
      </c>
      <c r="H3109">
        <f>Table13[[#This Row],[budget]]-Table13[[#This Row],[gross]]</f>
        <v>23676031</v>
      </c>
      <c r="I3109">
        <v>462</v>
      </c>
      <c r="J3109">
        <f>0.00001*Table13[[#This Row],[budget]]</f>
        <v>400.00000000000006</v>
      </c>
      <c r="K3109" s="1">
        <f>0</f>
        <v>0</v>
      </c>
    </row>
    <row r="3110" spans="1:11" x14ac:dyDescent="0.35">
      <c r="A3110">
        <v>11900000</v>
      </c>
      <c r="B3110" t="s">
        <v>8128</v>
      </c>
      <c r="C3110">
        <v>11003</v>
      </c>
      <c r="D3110">
        <v>148</v>
      </c>
      <c r="E3110" t="s">
        <v>37</v>
      </c>
      <c r="F3110">
        <v>30000000</v>
      </c>
      <c r="G3110">
        <v>5.5</v>
      </c>
      <c r="H3110">
        <f>Table13[[#This Row],[budget]]-Table13[[#This Row],[gross]]</f>
        <v>18100000</v>
      </c>
      <c r="I3110">
        <v>654</v>
      </c>
      <c r="J3110">
        <f>0.00001*Table13[[#This Row],[budget]]</f>
        <v>300</v>
      </c>
      <c r="K3110" s="1">
        <f>0</f>
        <v>0</v>
      </c>
    </row>
    <row r="3111" spans="1:11" x14ac:dyDescent="0.35">
      <c r="A3111">
        <v>48237389</v>
      </c>
      <c r="B3111" t="s">
        <v>8964</v>
      </c>
      <c r="C3111">
        <v>63969</v>
      </c>
      <c r="D3111">
        <v>126</v>
      </c>
      <c r="E3111" t="s">
        <v>37</v>
      </c>
      <c r="F3111">
        <v>25000000</v>
      </c>
      <c r="G3111">
        <v>5.5</v>
      </c>
      <c r="H3111">
        <f>Table13[[#This Row],[budget]]-Table13[[#This Row],[gross]]</f>
        <v>-23237389</v>
      </c>
      <c r="I3111">
        <v>0</v>
      </c>
      <c r="J3111">
        <f>0.00001*Table13[[#This Row],[budget]]</f>
        <v>250.00000000000003</v>
      </c>
      <c r="K3111" s="1">
        <f>0</f>
        <v>0</v>
      </c>
    </row>
    <row r="3112" spans="1:11" x14ac:dyDescent="0.35">
      <c r="A3112">
        <v>25003072</v>
      </c>
      <c r="B3112" t="s">
        <v>9443</v>
      </c>
      <c r="C3112">
        <v>72552</v>
      </c>
      <c r="D3112">
        <v>374</v>
      </c>
      <c r="E3112" t="s">
        <v>37</v>
      </c>
      <c r="F3112">
        <v>24000000</v>
      </c>
      <c r="G3112">
        <v>5.5</v>
      </c>
      <c r="H3112">
        <f>Table13[[#This Row],[budget]]-Table13[[#This Row],[gross]]</f>
        <v>-1003072</v>
      </c>
      <c r="I3112">
        <v>13000</v>
      </c>
      <c r="J3112">
        <f>0.00001*Table13[[#This Row],[budget]]</f>
        <v>240.00000000000003</v>
      </c>
      <c r="K3112" s="1">
        <f>0</f>
        <v>0</v>
      </c>
    </row>
    <row r="3113" spans="1:11" x14ac:dyDescent="0.35">
      <c r="A3113">
        <v>132541238</v>
      </c>
      <c r="B3113" t="s">
        <v>9880</v>
      </c>
      <c r="C3113">
        <v>30058</v>
      </c>
      <c r="D3113">
        <v>236</v>
      </c>
      <c r="E3113" t="s">
        <v>37</v>
      </c>
      <c r="F3113">
        <v>33000000</v>
      </c>
      <c r="G3113">
        <v>5.5</v>
      </c>
      <c r="H3113">
        <f>Table13[[#This Row],[budget]]-Table13[[#This Row],[gross]]</f>
        <v>-99541238</v>
      </c>
      <c r="I3113">
        <v>800</v>
      </c>
      <c r="J3113">
        <f>0.00001*Table13[[#This Row],[budget]]</f>
        <v>330</v>
      </c>
      <c r="K3113" s="1">
        <f>0</f>
        <v>0</v>
      </c>
    </row>
    <row r="3114" spans="1:11" x14ac:dyDescent="0.35">
      <c r="A3114">
        <v>37672350</v>
      </c>
      <c r="B3114" t="s">
        <v>10033</v>
      </c>
      <c r="C3114">
        <v>5427</v>
      </c>
      <c r="D3114">
        <v>51</v>
      </c>
      <c r="E3114" t="s">
        <v>37</v>
      </c>
      <c r="F3114">
        <v>20000000</v>
      </c>
      <c r="G3114">
        <v>5.5</v>
      </c>
      <c r="H3114">
        <f>Table13[[#This Row],[budget]]-Table13[[#This Row],[gross]]</f>
        <v>-17672350</v>
      </c>
      <c r="I3114">
        <v>0</v>
      </c>
      <c r="J3114">
        <f>0.00001*Table13[[#This Row],[budget]]</f>
        <v>200.00000000000003</v>
      </c>
      <c r="K3114" s="1">
        <f>0</f>
        <v>0</v>
      </c>
    </row>
    <row r="3115" spans="1:11" x14ac:dyDescent="0.35">
      <c r="A3115">
        <v>30079316</v>
      </c>
      <c r="B3115" t="s">
        <v>10104</v>
      </c>
      <c r="C3115">
        <v>75920</v>
      </c>
      <c r="D3115">
        <v>474</v>
      </c>
      <c r="E3115" t="s">
        <v>37</v>
      </c>
      <c r="F3115">
        <v>35000000</v>
      </c>
      <c r="G3115">
        <v>5.5</v>
      </c>
      <c r="H3115">
        <f>Table13[[#This Row],[budget]]-Table13[[#This Row],[gross]]</f>
        <v>4920684</v>
      </c>
      <c r="I3115">
        <v>0</v>
      </c>
      <c r="J3115">
        <f>0.00001*Table13[[#This Row],[budget]]</f>
        <v>350.00000000000006</v>
      </c>
      <c r="K3115" s="1">
        <f>0</f>
        <v>0</v>
      </c>
    </row>
    <row r="3116" spans="1:11" x14ac:dyDescent="0.35">
      <c r="A3116">
        <v>8326035</v>
      </c>
      <c r="B3116" t="s">
        <v>10432</v>
      </c>
      <c r="C3116">
        <v>21933</v>
      </c>
      <c r="D3116">
        <v>76</v>
      </c>
      <c r="E3116" t="s">
        <v>37</v>
      </c>
      <c r="F3116">
        <v>33000000</v>
      </c>
      <c r="G3116">
        <v>5.5</v>
      </c>
      <c r="H3116">
        <f>Table13[[#This Row],[budget]]-Table13[[#This Row],[gross]]</f>
        <v>24673965</v>
      </c>
      <c r="I3116">
        <v>676</v>
      </c>
      <c r="J3116">
        <f>0.00001*Table13[[#This Row],[budget]]</f>
        <v>330</v>
      </c>
      <c r="K3116" s="1">
        <f>0</f>
        <v>0</v>
      </c>
    </row>
    <row r="3117" spans="1:11" x14ac:dyDescent="0.35">
      <c r="A3117">
        <v>121972</v>
      </c>
      <c r="B3117" t="s">
        <v>10605</v>
      </c>
      <c r="C3117">
        <v>9868</v>
      </c>
      <c r="D3117">
        <v>81</v>
      </c>
      <c r="E3117" t="s">
        <v>37</v>
      </c>
      <c r="F3117">
        <v>22000000</v>
      </c>
      <c r="G3117">
        <v>5.5</v>
      </c>
      <c r="H3117">
        <f>Table13[[#This Row],[budget]]-Table13[[#This Row],[gross]]</f>
        <v>21878028</v>
      </c>
      <c r="I3117">
        <v>217</v>
      </c>
      <c r="J3117">
        <f>0.00001*Table13[[#This Row],[budget]]</f>
        <v>220.00000000000003</v>
      </c>
      <c r="K3117" s="1">
        <f>0</f>
        <v>0</v>
      </c>
    </row>
    <row r="3118" spans="1:11" x14ac:dyDescent="0.35">
      <c r="A3118">
        <v>41867960</v>
      </c>
      <c r="B3118" t="s">
        <v>10641</v>
      </c>
      <c r="C3118">
        <v>65512</v>
      </c>
      <c r="D3118">
        <v>478</v>
      </c>
      <c r="E3118" t="s">
        <v>37</v>
      </c>
      <c r="F3118">
        <v>20000000</v>
      </c>
      <c r="G3118">
        <v>5.5</v>
      </c>
      <c r="H3118">
        <f>Table13[[#This Row],[budget]]-Table13[[#This Row],[gross]]</f>
        <v>-21867960</v>
      </c>
      <c r="I3118">
        <v>0</v>
      </c>
      <c r="J3118">
        <f>0.00001*Table13[[#This Row],[budget]]</f>
        <v>200.00000000000003</v>
      </c>
      <c r="K3118" s="1">
        <f>0</f>
        <v>0</v>
      </c>
    </row>
    <row r="3119" spans="1:11" x14ac:dyDescent="0.35">
      <c r="A3119">
        <v>8508843</v>
      </c>
      <c r="B3119" t="s">
        <v>10956</v>
      </c>
      <c r="C3119">
        <v>7470</v>
      </c>
      <c r="D3119">
        <v>35</v>
      </c>
      <c r="E3119" t="s">
        <v>37</v>
      </c>
      <c r="F3119">
        <v>18000000</v>
      </c>
      <c r="G3119">
        <v>5.5</v>
      </c>
      <c r="H3119">
        <f>Table13[[#This Row],[budget]]-Table13[[#This Row],[gross]]</f>
        <v>9491157</v>
      </c>
      <c r="I3119">
        <v>0</v>
      </c>
      <c r="J3119">
        <f>0.00001*Table13[[#This Row],[budget]]</f>
        <v>180.00000000000003</v>
      </c>
      <c r="K3119" s="1">
        <f>0</f>
        <v>0</v>
      </c>
    </row>
    <row r="3120" spans="1:11" x14ac:dyDescent="0.35">
      <c r="A3120">
        <v>7156725</v>
      </c>
      <c r="B3120" t="s">
        <v>11210</v>
      </c>
      <c r="C3120">
        <v>22639</v>
      </c>
      <c r="D3120">
        <v>217</v>
      </c>
      <c r="E3120" t="s">
        <v>37</v>
      </c>
      <c r="F3120">
        <v>19000000</v>
      </c>
      <c r="G3120">
        <v>5.5</v>
      </c>
      <c r="H3120">
        <f>Table13[[#This Row],[budget]]-Table13[[#This Row],[gross]]</f>
        <v>11843275</v>
      </c>
      <c r="I3120">
        <v>300</v>
      </c>
      <c r="J3120">
        <f>0.00001*Table13[[#This Row],[budget]]</f>
        <v>190.00000000000003</v>
      </c>
      <c r="K3120" s="1">
        <f>0</f>
        <v>0</v>
      </c>
    </row>
    <row r="3121" spans="1:11" hidden="1" x14ac:dyDescent="0.35">
      <c r="A3121">
        <v>5895238</v>
      </c>
      <c r="B3121" t="s">
        <v>14821</v>
      </c>
      <c r="C3121">
        <v>17169</v>
      </c>
      <c r="D3121">
        <v>70</v>
      </c>
      <c r="E3121" t="s">
        <v>2679</v>
      </c>
      <c r="F3121">
        <v>6000000</v>
      </c>
      <c r="G3121">
        <v>5.5</v>
      </c>
      <c r="H3121">
        <f>Table13[[#This Row],[budget]]-Table13[[#This Row],[gross]]</f>
        <v>104762</v>
      </c>
      <c r="I3121">
        <v>9000</v>
      </c>
      <c r="J3121">
        <f>0.00001*Table13[[#This Row],[budget]]</f>
        <v>60.000000000000007</v>
      </c>
      <c r="K3121" s="1">
        <f>0</f>
        <v>0</v>
      </c>
    </row>
    <row r="3122" spans="1:11" x14ac:dyDescent="0.35">
      <c r="A3122">
        <v>273420</v>
      </c>
      <c r="B3122" t="s">
        <v>11244</v>
      </c>
      <c r="C3122">
        <v>32671</v>
      </c>
      <c r="D3122">
        <v>238</v>
      </c>
      <c r="E3122" t="s">
        <v>37</v>
      </c>
      <c r="F3122">
        <v>17000000</v>
      </c>
      <c r="G3122">
        <v>5.5</v>
      </c>
      <c r="H3122">
        <f>Table13[[#This Row],[budget]]-Table13[[#This Row],[gross]]</f>
        <v>16726580</v>
      </c>
      <c r="I3122">
        <v>0</v>
      </c>
      <c r="J3122">
        <f>0.00001*Table13[[#This Row],[budget]]</f>
        <v>170</v>
      </c>
      <c r="K3122" s="1">
        <f>0</f>
        <v>0</v>
      </c>
    </row>
    <row r="3123" spans="1:11" x14ac:dyDescent="0.35">
      <c r="A3123">
        <v>30102717</v>
      </c>
      <c r="B3123" t="s">
        <v>11361</v>
      </c>
      <c r="C3123">
        <v>28736</v>
      </c>
      <c r="D3123">
        <v>72</v>
      </c>
      <c r="E3123" t="s">
        <v>37</v>
      </c>
      <c r="F3123">
        <v>15000000</v>
      </c>
      <c r="G3123">
        <v>5.5</v>
      </c>
      <c r="H3123">
        <f>Table13[[#This Row],[budget]]-Table13[[#This Row],[gross]]</f>
        <v>-15102717</v>
      </c>
      <c r="I3123">
        <v>0</v>
      </c>
      <c r="J3123">
        <f>0.00001*Table13[[#This Row],[budget]]</f>
        <v>150</v>
      </c>
      <c r="K3123" s="1">
        <f>0</f>
        <v>0</v>
      </c>
    </row>
    <row r="3124" spans="1:11" x14ac:dyDescent="0.35">
      <c r="A3124">
        <v>22189039</v>
      </c>
      <c r="B3124" t="s">
        <v>11760</v>
      </c>
      <c r="C3124">
        <v>17074</v>
      </c>
      <c r="D3124">
        <v>55</v>
      </c>
      <c r="E3124" t="s">
        <v>37</v>
      </c>
      <c r="F3124">
        <v>15000000</v>
      </c>
      <c r="G3124">
        <v>5.5</v>
      </c>
      <c r="H3124">
        <f>Table13[[#This Row],[budget]]-Table13[[#This Row],[gross]]</f>
        <v>-7189039</v>
      </c>
      <c r="I3124">
        <v>466</v>
      </c>
      <c r="J3124">
        <f>0.00001*Table13[[#This Row],[budget]]</f>
        <v>150</v>
      </c>
      <c r="K3124" s="1">
        <f>0</f>
        <v>0</v>
      </c>
    </row>
    <row r="3125" spans="1:11" x14ac:dyDescent="0.35">
      <c r="A3125">
        <v>17411331</v>
      </c>
      <c r="B3125" t="s">
        <v>11796</v>
      </c>
      <c r="C3125">
        <v>17328</v>
      </c>
      <c r="D3125">
        <v>237</v>
      </c>
      <c r="E3125" t="s">
        <v>37</v>
      </c>
      <c r="F3125">
        <v>15000000</v>
      </c>
      <c r="G3125">
        <v>5.5</v>
      </c>
      <c r="H3125">
        <f>Table13[[#This Row],[budget]]-Table13[[#This Row],[gross]]</f>
        <v>-2411331</v>
      </c>
      <c r="I3125">
        <v>673</v>
      </c>
      <c r="J3125">
        <f>0.00001*Table13[[#This Row],[budget]]</f>
        <v>150</v>
      </c>
      <c r="K3125" s="1">
        <f>0</f>
        <v>0</v>
      </c>
    </row>
    <row r="3126" spans="1:11" x14ac:dyDescent="0.35">
      <c r="A3126">
        <v>8735529</v>
      </c>
      <c r="B3126" t="s">
        <v>11920</v>
      </c>
      <c r="C3126">
        <v>8055</v>
      </c>
      <c r="D3126">
        <v>89</v>
      </c>
      <c r="E3126" t="s">
        <v>37</v>
      </c>
      <c r="F3126">
        <v>15000000</v>
      </c>
      <c r="G3126">
        <v>5.5</v>
      </c>
      <c r="H3126">
        <f>Table13[[#This Row],[budget]]-Table13[[#This Row],[gross]]</f>
        <v>6264471</v>
      </c>
      <c r="I3126">
        <v>816</v>
      </c>
      <c r="J3126">
        <f>0.00001*Table13[[#This Row],[budget]]</f>
        <v>150</v>
      </c>
      <c r="K3126" s="1">
        <f>0</f>
        <v>0</v>
      </c>
    </row>
    <row r="3127" spans="1:11" x14ac:dyDescent="0.35">
      <c r="A3127">
        <v>109306210</v>
      </c>
      <c r="B3127" t="s">
        <v>12102</v>
      </c>
      <c r="C3127">
        <v>44096</v>
      </c>
      <c r="D3127">
        <v>62</v>
      </c>
      <c r="E3127" t="s">
        <v>37</v>
      </c>
      <c r="F3127">
        <v>15800000</v>
      </c>
      <c r="G3127">
        <v>5.5</v>
      </c>
      <c r="H3127">
        <f>Table13[[#This Row],[budget]]-Table13[[#This Row],[gross]]</f>
        <v>-93506210</v>
      </c>
      <c r="I3127">
        <v>489</v>
      </c>
      <c r="J3127">
        <f>0.00001*Table13[[#This Row],[budget]]</f>
        <v>158</v>
      </c>
      <c r="K3127" s="1">
        <f>0</f>
        <v>0</v>
      </c>
    </row>
    <row r="3128" spans="1:11" x14ac:dyDescent="0.35">
      <c r="A3128">
        <v>51527787</v>
      </c>
      <c r="B3128" t="s">
        <v>12114</v>
      </c>
      <c r="C3128">
        <v>45603</v>
      </c>
      <c r="D3128">
        <v>268</v>
      </c>
      <c r="E3128" t="s">
        <v>37</v>
      </c>
      <c r="F3128">
        <v>15000000</v>
      </c>
      <c r="G3128">
        <v>5.5</v>
      </c>
      <c r="H3128">
        <f>Table13[[#This Row],[budget]]-Table13[[#This Row],[gross]]</f>
        <v>-36527787</v>
      </c>
      <c r="I3128">
        <v>0</v>
      </c>
      <c r="J3128">
        <f>0.00001*Table13[[#This Row],[budget]]</f>
        <v>150</v>
      </c>
      <c r="K3128" s="1">
        <f>0</f>
        <v>0</v>
      </c>
    </row>
    <row r="3129" spans="1:11" x14ac:dyDescent="0.35">
      <c r="A3129">
        <v>38048637</v>
      </c>
      <c r="B3129" t="s">
        <v>12126</v>
      </c>
      <c r="C3129">
        <v>47814</v>
      </c>
      <c r="D3129">
        <v>426</v>
      </c>
      <c r="E3129" t="s">
        <v>37</v>
      </c>
      <c r="F3129">
        <v>14000000</v>
      </c>
      <c r="G3129">
        <v>5.5</v>
      </c>
      <c r="H3129">
        <f>Table13[[#This Row],[budget]]-Table13[[#This Row],[gross]]</f>
        <v>-24048637</v>
      </c>
      <c r="I3129">
        <v>0</v>
      </c>
      <c r="J3129">
        <f>0.00001*Table13[[#This Row],[budget]]</f>
        <v>140</v>
      </c>
      <c r="K3129" s="1">
        <f>0</f>
        <v>0</v>
      </c>
    </row>
    <row r="3130" spans="1:11" x14ac:dyDescent="0.35">
      <c r="A3130">
        <v>46729374</v>
      </c>
      <c r="B3130" t="s">
        <v>12337</v>
      </c>
      <c r="C3130">
        <v>116625</v>
      </c>
      <c r="D3130">
        <v>469</v>
      </c>
      <c r="E3130" t="s">
        <v>37</v>
      </c>
      <c r="F3130">
        <v>13000000</v>
      </c>
      <c r="G3130">
        <v>5.5</v>
      </c>
      <c r="H3130">
        <f>Table13[[#This Row],[budget]]-Table13[[#This Row],[gross]]</f>
        <v>-33729374</v>
      </c>
      <c r="I3130">
        <v>0</v>
      </c>
      <c r="J3130">
        <f>0.00001*Table13[[#This Row],[budget]]</f>
        <v>130</v>
      </c>
      <c r="K3130" s="1">
        <f>0</f>
        <v>0</v>
      </c>
    </row>
    <row r="3131" spans="1:11" x14ac:dyDescent="0.35">
      <c r="A3131">
        <v>4884663</v>
      </c>
      <c r="B3131" t="s">
        <v>13082</v>
      </c>
      <c r="C3131">
        <v>5187</v>
      </c>
      <c r="D3131">
        <v>64</v>
      </c>
      <c r="E3131" t="s">
        <v>37</v>
      </c>
      <c r="F3131">
        <v>12000000</v>
      </c>
      <c r="G3131">
        <v>5.5</v>
      </c>
      <c r="H3131">
        <f>Table13[[#This Row],[budget]]-Table13[[#This Row],[gross]]</f>
        <v>7115337</v>
      </c>
      <c r="I3131">
        <v>902</v>
      </c>
      <c r="J3131">
        <f>0.00001*Table13[[#This Row],[budget]]</f>
        <v>120.00000000000001</v>
      </c>
      <c r="K3131" s="1">
        <f>0</f>
        <v>0</v>
      </c>
    </row>
    <row r="3132" spans="1:11" x14ac:dyDescent="0.35">
      <c r="A3132">
        <v>23838</v>
      </c>
      <c r="B3132" t="s">
        <v>13191</v>
      </c>
      <c r="C3132">
        <v>28570</v>
      </c>
      <c r="D3132">
        <v>160</v>
      </c>
      <c r="E3132" t="s">
        <v>37</v>
      </c>
      <c r="F3132">
        <v>7000000</v>
      </c>
      <c r="G3132">
        <v>5.5</v>
      </c>
      <c r="H3132">
        <f>Table13[[#This Row],[budget]]-Table13[[#This Row],[gross]]</f>
        <v>6976162</v>
      </c>
      <c r="I3132">
        <v>0</v>
      </c>
      <c r="J3132">
        <f>0.00001*Table13[[#This Row],[budget]]</f>
        <v>70</v>
      </c>
      <c r="K3132" s="1">
        <f>0</f>
        <v>0</v>
      </c>
    </row>
    <row r="3133" spans="1:11" x14ac:dyDescent="0.35">
      <c r="A3133">
        <v>55865715</v>
      </c>
      <c r="B3133" t="s">
        <v>13245</v>
      </c>
      <c r="C3133">
        <v>41763</v>
      </c>
      <c r="D3133">
        <v>403</v>
      </c>
      <c r="E3133" t="s">
        <v>37</v>
      </c>
      <c r="F3133">
        <v>10000000</v>
      </c>
      <c r="G3133">
        <v>5.5</v>
      </c>
      <c r="H3133">
        <f>Table13[[#This Row],[budget]]-Table13[[#This Row],[gross]]</f>
        <v>-45865715</v>
      </c>
      <c r="I3133">
        <v>0</v>
      </c>
      <c r="J3133">
        <f>0.00001*Table13[[#This Row],[budget]]</f>
        <v>100.00000000000001</v>
      </c>
      <c r="K3133" s="1">
        <f>0</f>
        <v>0</v>
      </c>
    </row>
    <row r="3134" spans="1:11" x14ac:dyDescent="0.35">
      <c r="A3134">
        <v>28435406</v>
      </c>
      <c r="B3134" t="s">
        <v>13350</v>
      </c>
      <c r="C3134">
        <v>37681</v>
      </c>
      <c r="D3134">
        <v>151</v>
      </c>
      <c r="E3134" t="s">
        <v>37</v>
      </c>
      <c r="F3134">
        <v>12000000</v>
      </c>
      <c r="G3134">
        <v>5.5</v>
      </c>
      <c r="H3134">
        <f>Table13[[#This Row],[budget]]-Table13[[#This Row],[gross]]</f>
        <v>-16435406</v>
      </c>
      <c r="I3134">
        <v>0</v>
      </c>
      <c r="J3134">
        <f>0.00001*Table13[[#This Row],[budget]]</f>
        <v>120.00000000000001</v>
      </c>
      <c r="K3134" s="1">
        <f>0</f>
        <v>0</v>
      </c>
    </row>
    <row r="3135" spans="1:11" x14ac:dyDescent="0.35">
      <c r="A3135">
        <v>16247775</v>
      </c>
      <c r="B3135" t="s">
        <v>13403</v>
      </c>
      <c r="C3135">
        <v>23527</v>
      </c>
      <c r="D3135">
        <v>104</v>
      </c>
      <c r="E3135" t="s">
        <v>37</v>
      </c>
      <c r="F3135">
        <v>25000000</v>
      </c>
      <c r="G3135">
        <v>5.5</v>
      </c>
      <c r="H3135">
        <f>Table13[[#This Row],[budget]]-Table13[[#This Row],[gross]]</f>
        <v>8752225</v>
      </c>
      <c r="I3135">
        <v>767</v>
      </c>
      <c r="J3135">
        <f>0.00001*Table13[[#This Row],[budget]]</f>
        <v>250.00000000000003</v>
      </c>
      <c r="K3135" s="1">
        <f>0</f>
        <v>0</v>
      </c>
    </row>
    <row r="3136" spans="1:11" x14ac:dyDescent="0.35">
      <c r="A3136">
        <v>8460995</v>
      </c>
      <c r="B3136" t="s">
        <v>13492</v>
      </c>
      <c r="C3136">
        <v>35888</v>
      </c>
      <c r="D3136">
        <v>125</v>
      </c>
      <c r="E3136" t="s">
        <v>37</v>
      </c>
      <c r="F3136">
        <v>10000000</v>
      </c>
      <c r="G3136">
        <v>5.5</v>
      </c>
      <c r="H3136">
        <f>Table13[[#This Row],[budget]]-Table13[[#This Row],[gross]]</f>
        <v>1539005</v>
      </c>
      <c r="I3136">
        <v>0</v>
      </c>
      <c r="J3136">
        <f>0.00001*Table13[[#This Row],[budget]]</f>
        <v>100.00000000000001</v>
      </c>
      <c r="K3136" s="1">
        <f>0</f>
        <v>0</v>
      </c>
    </row>
    <row r="3137" spans="1:11" x14ac:dyDescent="0.35">
      <c r="A3137">
        <v>3333823</v>
      </c>
      <c r="B3137" t="s">
        <v>13574</v>
      </c>
      <c r="C3137">
        <v>5612</v>
      </c>
      <c r="D3137">
        <v>122</v>
      </c>
      <c r="E3137" t="s">
        <v>37</v>
      </c>
      <c r="F3137">
        <v>10000000</v>
      </c>
      <c r="G3137">
        <v>5.5</v>
      </c>
      <c r="H3137">
        <f>Table13[[#This Row],[budget]]-Table13[[#This Row],[gross]]</f>
        <v>6666177</v>
      </c>
      <c r="I3137">
        <v>0</v>
      </c>
      <c r="J3137">
        <f>0.00001*Table13[[#This Row],[budget]]</f>
        <v>100.00000000000001</v>
      </c>
      <c r="K3137" s="1">
        <f>0</f>
        <v>0</v>
      </c>
    </row>
    <row r="3138" spans="1:11" x14ac:dyDescent="0.35">
      <c r="A3138">
        <v>19348</v>
      </c>
      <c r="B3138" t="s">
        <v>13726</v>
      </c>
      <c r="C3138">
        <v>2941</v>
      </c>
      <c r="D3138">
        <v>11</v>
      </c>
      <c r="E3138" t="s">
        <v>37</v>
      </c>
      <c r="F3138">
        <v>10000000</v>
      </c>
      <c r="G3138">
        <v>5.5</v>
      </c>
      <c r="H3138">
        <f>Table13[[#This Row],[budget]]-Table13[[#This Row],[gross]]</f>
        <v>9980652</v>
      </c>
      <c r="I3138">
        <v>370</v>
      </c>
      <c r="J3138">
        <f>0.00001*Table13[[#This Row],[budget]]</f>
        <v>100.00000000000001</v>
      </c>
      <c r="K3138" s="1">
        <f>0</f>
        <v>0</v>
      </c>
    </row>
    <row r="3139" spans="1:11" x14ac:dyDescent="0.35">
      <c r="A3139">
        <v>127144</v>
      </c>
      <c r="B3139" t="s">
        <v>14213</v>
      </c>
      <c r="C3139">
        <v>5159</v>
      </c>
      <c r="D3139">
        <v>27</v>
      </c>
      <c r="E3139" t="s">
        <v>37</v>
      </c>
      <c r="F3139">
        <v>8000000</v>
      </c>
      <c r="G3139">
        <v>5.5</v>
      </c>
      <c r="H3139">
        <f>Table13[[#This Row],[budget]]-Table13[[#This Row],[gross]]</f>
        <v>7872856</v>
      </c>
      <c r="I3139">
        <v>143</v>
      </c>
      <c r="J3139">
        <f>0.00001*Table13[[#This Row],[budget]]</f>
        <v>80</v>
      </c>
      <c r="K3139" s="1">
        <f>0</f>
        <v>0</v>
      </c>
    </row>
    <row r="3140" spans="1:11" x14ac:dyDescent="0.35">
      <c r="A3140">
        <v>8025872</v>
      </c>
      <c r="B3140" t="s">
        <v>15423</v>
      </c>
      <c r="C3140">
        <v>19234</v>
      </c>
      <c r="D3140">
        <v>258</v>
      </c>
      <c r="E3140" t="s">
        <v>37</v>
      </c>
      <c r="F3140">
        <v>4700000</v>
      </c>
      <c r="G3140">
        <v>5.5</v>
      </c>
      <c r="H3140">
        <f>Table13[[#This Row],[budget]]-Table13[[#This Row],[gross]]</f>
        <v>-3325872</v>
      </c>
      <c r="I3140">
        <v>0</v>
      </c>
      <c r="J3140">
        <f>0.00001*Table13[[#This Row],[budget]]</f>
        <v>47.000000000000007</v>
      </c>
      <c r="K3140" s="1">
        <f>0</f>
        <v>0</v>
      </c>
    </row>
    <row r="3141" spans="1:11" hidden="1" x14ac:dyDescent="0.35">
      <c r="A3141">
        <v>3895664</v>
      </c>
      <c r="B3141" t="s">
        <v>14920</v>
      </c>
      <c r="C3141">
        <v>34383</v>
      </c>
      <c r="D3141">
        <v>149</v>
      </c>
      <c r="E3141" t="s">
        <v>1417</v>
      </c>
      <c r="F3141">
        <v>5300000</v>
      </c>
      <c r="G3141">
        <v>7.3</v>
      </c>
      <c r="H3141">
        <f>Table13[[#This Row],[budget]]-Table13[[#This Row],[gross]]</f>
        <v>1404336</v>
      </c>
      <c r="I3141">
        <v>0</v>
      </c>
      <c r="J3141">
        <f>0.00001*Table13[[#This Row],[budget]]</f>
        <v>53.000000000000007</v>
      </c>
      <c r="K3141" s="1">
        <f>0</f>
        <v>0</v>
      </c>
    </row>
    <row r="3142" spans="1:11" x14ac:dyDescent="0.35">
      <c r="B3142" t="s">
        <v>16397</v>
      </c>
      <c r="C3142">
        <v>1274</v>
      </c>
      <c r="D3142">
        <v>17</v>
      </c>
      <c r="E3142" t="s">
        <v>37</v>
      </c>
      <c r="F3142">
        <v>2100000</v>
      </c>
      <c r="G3142">
        <v>5.5</v>
      </c>
      <c r="H3142">
        <f>Table13[[#This Row],[budget]]-Table13[[#This Row],[gross]]</f>
        <v>2100000</v>
      </c>
      <c r="I3142">
        <v>380</v>
      </c>
      <c r="J3142">
        <f>0.00001*Table13[[#This Row],[budget]]</f>
        <v>21</v>
      </c>
      <c r="K3142" s="1">
        <f>0</f>
        <v>0</v>
      </c>
    </row>
    <row r="3143" spans="1:11" hidden="1" x14ac:dyDescent="0.35">
      <c r="A3143">
        <v>542860</v>
      </c>
      <c r="B3143" t="s">
        <v>14926</v>
      </c>
      <c r="C3143">
        <v>9230</v>
      </c>
      <c r="D3143">
        <v>37</v>
      </c>
      <c r="E3143" t="s">
        <v>9736</v>
      </c>
      <c r="F3143">
        <v>4000000</v>
      </c>
      <c r="G3143">
        <v>7.1</v>
      </c>
      <c r="H3143">
        <f>Table13[[#This Row],[budget]]-Table13[[#This Row],[gross]]</f>
        <v>3457140</v>
      </c>
      <c r="I3143">
        <v>0</v>
      </c>
      <c r="J3143">
        <f>0.00001*Table13[[#This Row],[budget]]</f>
        <v>40</v>
      </c>
      <c r="K3143" s="1">
        <f>0</f>
        <v>0</v>
      </c>
    </row>
    <row r="3144" spans="1:11" hidden="1" x14ac:dyDescent="0.35">
      <c r="A3144">
        <v>11905519</v>
      </c>
      <c r="B3144" t="s">
        <v>14933</v>
      </c>
      <c r="C3144">
        <v>30210</v>
      </c>
      <c r="D3144">
        <v>214</v>
      </c>
      <c r="E3144" t="s">
        <v>12040</v>
      </c>
      <c r="F3144">
        <v>200000000</v>
      </c>
      <c r="G3144">
        <v>7.1</v>
      </c>
      <c r="H3144">
        <f>Table13[[#This Row],[budget]]-Table13[[#This Row],[gross]]</f>
        <v>188094481</v>
      </c>
      <c r="I3144">
        <v>0</v>
      </c>
      <c r="J3144">
        <f>0.00001*Table13[[#This Row],[budget]]</f>
        <v>2000.0000000000002</v>
      </c>
      <c r="K3144" s="1">
        <f>0</f>
        <v>0</v>
      </c>
    </row>
    <row r="3145" spans="1:11" x14ac:dyDescent="0.35">
      <c r="B3145" t="s">
        <v>16596</v>
      </c>
      <c r="C3145">
        <v>9280</v>
      </c>
      <c r="D3145">
        <v>64</v>
      </c>
      <c r="E3145" t="s">
        <v>37</v>
      </c>
      <c r="F3145">
        <v>2000000</v>
      </c>
      <c r="G3145">
        <v>5.5</v>
      </c>
      <c r="H3145">
        <f>Table13[[#This Row],[budget]]-Table13[[#This Row],[gross]]</f>
        <v>2000000</v>
      </c>
      <c r="I3145">
        <v>0</v>
      </c>
      <c r="J3145">
        <f>0.00001*Table13[[#This Row],[budget]]</f>
        <v>20</v>
      </c>
      <c r="K3145" s="1">
        <f>0</f>
        <v>0</v>
      </c>
    </row>
    <row r="3146" spans="1:11" x14ac:dyDescent="0.35">
      <c r="A3146">
        <v>79363785</v>
      </c>
      <c r="B3146" t="s">
        <v>2597</v>
      </c>
      <c r="C3146">
        <v>139426</v>
      </c>
      <c r="D3146">
        <v>698</v>
      </c>
      <c r="E3146" t="s">
        <v>37</v>
      </c>
      <c r="F3146">
        <v>80000000</v>
      </c>
      <c r="G3146">
        <v>5.5</v>
      </c>
      <c r="H3146">
        <f>Table13[[#This Row],[budget]]-Table13[[#This Row],[gross]]</f>
        <v>636215</v>
      </c>
      <c r="I3146">
        <v>0</v>
      </c>
      <c r="J3146">
        <f>0.00001*Table13[[#This Row],[budget]]</f>
        <v>800.00000000000011</v>
      </c>
      <c r="K3146" s="1">
        <f>0</f>
        <v>0</v>
      </c>
    </row>
    <row r="3147" spans="1:11" x14ac:dyDescent="0.35">
      <c r="A3147">
        <v>62480</v>
      </c>
      <c r="B3147" t="s">
        <v>17229</v>
      </c>
      <c r="C3147">
        <v>1048</v>
      </c>
      <c r="D3147">
        <v>7</v>
      </c>
      <c r="E3147" t="s">
        <v>37</v>
      </c>
      <c r="F3147">
        <v>1000000</v>
      </c>
      <c r="G3147">
        <v>5.5</v>
      </c>
      <c r="H3147">
        <f>Table13[[#This Row],[budget]]-Table13[[#This Row],[gross]]</f>
        <v>937520</v>
      </c>
      <c r="I3147">
        <v>793</v>
      </c>
      <c r="J3147">
        <f>0.00001*Table13[[#This Row],[budget]]</f>
        <v>10</v>
      </c>
      <c r="K3147" s="1">
        <f>0</f>
        <v>0</v>
      </c>
    </row>
    <row r="3148" spans="1:11" hidden="1" x14ac:dyDescent="0.35">
      <c r="A3148">
        <v>27024</v>
      </c>
      <c r="B3148" t="s">
        <v>14954</v>
      </c>
      <c r="C3148">
        <v>55597</v>
      </c>
      <c r="D3148">
        <v>148</v>
      </c>
      <c r="E3148" t="s">
        <v>2679</v>
      </c>
      <c r="F3148">
        <v>5600000</v>
      </c>
      <c r="G3148">
        <v>6.6</v>
      </c>
      <c r="H3148">
        <f>Table13[[#This Row],[budget]]-Table13[[#This Row],[gross]]</f>
        <v>5572976</v>
      </c>
      <c r="I3148">
        <v>4000</v>
      </c>
      <c r="J3148">
        <f>0.00001*Table13[[#This Row],[budget]]</f>
        <v>56.000000000000007</v>
      </c>
      <c r="K3148" s="1">
        <f>0</f>
        <v>0</v>
      </c>
    </row>
    <row r="3149" spans="1:11" x14ac:dyDescent="0.35">
      <c r="A3149">
        <v>77501</v>
      </c>
      <c r="B3149" t="s">
        <v>17393</v>
      </c>
      <c r="C3149">
        <v>27260</v>
      </c>
      <c r="D3149">
        <v>247</v>
      </c>
      <c r="E3149" t="s">
        <v>37</v>
      </c>
      <c r="F3149">
        <v>750000</v>
      </c>
      <c r="G3149">
        <v>5.5</v>
      </c>
      <c r="H3149">
        <f>Table13[[#This Row],[budget]]-Table13[[#This Row],[gross]]</f>
        <v>672499</v>
      </c>
      <c r="I3149">
        <v>0</v>
      </c>
      <c r="J3149">
        <f>0.00001*Table13[[#This Row],[budget]]</f>
        <v>7.5000000000000009</v>
      </c>
      <c r="K3149" s="1">
        <f>0</f>
        <v>0</v>
      </c>
    </row>
    <row r="3150" spans="1:11" x14ac:dyDescent="0.35">
      <c r="A3150">
        <v>191309</v>
      </c>
      <c r="B3150" t="s">
        <v>17784</v>
      </c>
      <c r="C3150">
        <v>2787</v>
      </c>
      <c r="D3150">
        <v>64</v>
      </c>
      <c r="E3150" t="s">
        <v>37</v>
      </c>
      <c r="F3150">
        <v>150000</v>
      </c>
      <c r="G3150">
        <v>5.5</v>
      </c>
      <c r="H3150">
        <f>Table13[[#This Row],[budget]]-Table13[[#This Row],[gross]]</f>
        <v>-41309</v>
      </c>
      <c r="I3150">
        <v>98</v>
      </c>
      <c r="J3150">
        <f>0.00001*Table13[[#This Row],[budget]]</f>
        <v>1.5000000000000002</v>
      </c>
      <c r="K3150" s="1">
        <f>0</f>
        <v>0</v>
      </c>
    </row>
    <row r="3151" spans="1:11" x14ac:dyDescent="0.35">
      <c r="A3151">
        <v>15180000</v>
      </c>
      <c r="B3151" t="s">
        <v>17881</v>
      </c>
      <c r="C3151">
        <v>3340</v>
      </c>
      <c r="D3151">
        <v>50</v>
      </c>
      <c r="E3151" t="s">
        <v>37</v>
      </c>
      <c r="F3151">
        <v>500000</v>
      </c>
      <c r="G3151">
        <v>5.5</v>
      </c>
      <c r="H3151">
        <f>Table13[[#This Row],[budget]]-Table13[[#This Row],[gross]]</f>
        <v>-14680000</v>
      </c>
      <c r="I3151">
        <v>566</v>
      </c>
      <c r="J3151">
        <f>0.00001*Table13[[#This Row],[budget]]</f>
        <v>5</v>
      </c>
      <c r="K3151" s="1">
        <f>0</f>
        <v>0</v>
      </c>
    </row>
    <row r="3152" spans="1:11" x14ac:dyDescent="0.35">
      <c r="A3152">
        <v>47375327</v>
      </c>
      <c r="B3152" t="s">
        <v>435</v>
      </c>
      <c r="C3152">
        <v>139593</v>
      </c>
      <c r="D3152">
        <v>720</v>
      </c>
      <c r="E3152" t="s">
        <v>37</v>
      </c>
      <c r="F3152">
        <v>176000000</v>
      </c>
      <c r="G3152">
        <v>5.4</v>
      </c>
      <c r="H3152">
        <f>Table13[[#This Row],[budget]]-Table13[[#This Row],[gross]]</f>
        <v>128624673</v>
      </c>
      <c r="I3152">
        <v>44000</v>
      </c>
      <c r="J3152">
        <f>0.00001*Table13[[#This Row],[budget]]</f>
        <v>1760.0000000000002</v>
      </c>
      <c r="K3152" s="1">
        <f>0</f>
        <v>0</v>
      </c>
    </row>
    <row r="3153" spans="1:11" x14ac:dyDescent="0.35">
      <c r="A3153">
        <v>100289690</v>
      </c>
      <c r="B3153" t="s">
        <v>507</v>
      </c>
      <c r="C3153">
        <v>115099</v>
      </c>
      <c r="D3153">
        <v>257</v>
      </c>
      <c r="E3153" t="s">
        <v>37</v>
      </c>
      <c r="F3153">
        <v>175000000</v>
      </c>
      <c r="G3153">
        <v>5.4</v>
      </c>
      <c r="H3153">
        <f>Table13[[#This Row],[budget]]-Table13[[#This Row],[gross]]</f>
        <v>74710310</v>
      </c>
      <c r="I3153">
        <v>2000</v>
      </c>
      <c r="J3153">
        <f>0.00001*Table13[[#This Row],[budget]]</f>
        <v>1750.0000000000002</v>
      </c>
      <c r="K3153" s="1">
        <f>0</f>
        <v>0</v>
      </c>
    </row>
    <row r="3154" spans="1:11" x14ac:dyDescent="0.35">
      <c r="A3154">
        <v>21379315</v>
      </c>
      <c r="B3154" t="s">
        <v>904</v>
      </c>
      <c r="C3154">
        <v>17590</v>
      </c>
      <c r="D3154">
        <v>112</v>
      </c>
      <c r="E3154" t="s">
        <v>37</v>
      </c>
      <c r="F3154">
        <v>150000000</v>
      </c>
      <c r="G3154">
        <v>5.4</v>
      </c>
      <c r="H3154">
        <f>Table13[[#This Row],[budget]]-Table13[[#This Row],[gross]]</f>
        <v>128620685</v>
      </c>
      <c r="I3154">
        <v>0</v>
      </c>
      <c r="J3154">
        <f>0.00001*Table13[[#This Row],[budget]]</f>
        <v>1500.0000000000002</v>
      </c>
      <c r="K3154" s="1">
        <f>0</f>
        <v>0</v>
      </c>
    </row>
    <row r="3155" spans="1:11" x14ac:dyDescent="0.35">
      <c r="A3155">
        <v>64736114</v>
      </c>
      <c r="B3155" t="s">
        <v>1345</v>
      </c>
      <c r="C3155">
        <v>36471</v>
      </c>
      <c r="D3155">
        <v>69</v>
      </c>
      <c r="E3155" t="s">
        <v>37</v>
      </c>
      <c r="F3155">
        <v>120000000</v>
      </c>
      <c r="G3155">
        <v>5.4</v>
      </c>
      <c r="H3155">
        <f>Table13[[#This Row],[budget]]-Table13[[#This Row],[gross]]</f>
        <v>55263886</v>
      </c>
      <c r="I3155">
        <v>459</v>
      </c>
      <c r="J3155">
        <f>0.00001*Table13[[#This Row],[budget]]</f>
        <v>1200</v>
      </c>
      <c r="K3155" s="1">
        <f>0</f>
        <v>0</v>
      </c>
    </row>
    <row r="3156" spans="1:11" hidden="1" x14ac:dyDescent="0.35">
      <c r="A3156">
        <v>3629758</v>
      </c>
      <c r="B3156" t="s">
        <v>14985</v>
      </c>
      <c r="C3156">
        <v>44151</v>
      </c>
      <c r="D3156">
        <v>110</v>
      </c>
      <c r="E3156" t="s">
        <v>1417</v>
      </c>
      <c r="F3156">
        <v>5500000</v>
      </c>
      <c r="G3156">
        <v>7.9</v>
      </c>
      <c r="H3156">
        <f>Table13[[#This Row],[budget]]-Table13[[#This Row],[gross]]</f>
        <v>1870242</v>
      </c>
      <c r="I3156">
        <v>0</v>
      </c>
      <c r="J3156">
        <f>0.00001*Table13[[#This Row],[budget]]</f>
        <v>55.000000000000007</v>
      </c>
      <c r="K3156" s="1">
        <f>0</f>
        <v>0</v>
      </c>
    </row>
    <row r="3157" spans="1:11" x14ac:dyDescent="0.35">
      <c r="A3157">
        <v>50026353</v>
      </c>
      <c r="B3157" t="s">
        <v>1526</v>
      </c>
      <c r="C3157">
        <v>13581</v>
      </c>
      <c r="D3157">
        <v>88</v>
      </c>
      <c r="E3157" t="s">
        <v>37</v>
      </c>
      <c r="F3157">
        <v>110000000</v>
      </c>
      <c r="G3157">
        <v>5.4</v>
      </c>
      <c r="H3157">
        <f>Table13[[#This Row],[budget]]-Table13[[#This Row],[gross]]</f>
        <v>59973647</v>
      </c>
      <c r="I3157">
        <v>304</v>
      </c>
      <c r="J3157">
        <f>0.00001*Table13[[#This Row],[budget]]</f>
        <v>1100</v>
      </c>
      <c r="K3157" s="1">
        <f>0</f>
        <v>0</v>
      </c>
    </row>
    <row r="3158" spans="1:11" x14ac:dyDescent="0.35">
      <c r="A3158">
        <v>71017784</v>
      </c>
      <c r="B3158" t="s">
        <v>1542</v>
      </c>
      <c r="C3158">
        <v>27257</v>
      </c>
      <c r="D3158">
        <v>59</v>
      </c>
      <c r="E3158" t="s">
        <v>37</v>
      </c>
      <c r="F3158">
        <v>105000000</v>
      </c>
      <c r="G3158">
        <v>5.4</v>
      </c>
      <c r="H3158">
        <f>Table13[[#This Row],[budget]]-Table13[[#This Row],[gross]]</f>
        <v>33982216</v>
      </c>
      <c r="I3158">
        <v>0</v>
      </c>
      <c r="J3158">
        <f>0.00001*Table13[[#This Row],[budget]]</f>
        <v>1050</v>
      </c>
      <c r="K3158" s="1">
        <f>0</f>
        <v>0</v>
      </c>
    </row>
    <row r="3159" spans="1:11" x14ac:dyDescent="0.35">
      <c r="A3159">
        <v>184031112</v>
      </c>
      <c r="B3159" t="s">
        <v>1773</v>
      </c>
      <c r="C3159">
        <v>190786</v>
      </c>
      <c r="D3159">
        <v>539</v>
      </c>
      <c r="E3159" t="s">
        <v>37</v>
      </c>
      <c r="F3159">
        <v>100000000</v>
      </c>
      <c r="G3159">
        <v>5.4</v>
      </c>
      <c r="H3159">
        <f>Table13[[#This Row],[budget]]-Table13[[#This Row],[gross]]</f>
        <v>-84031112</v>
      </c>
      <c r="I3159">
        <v>0</v>
      </c>
      <c r="J3159">
        <f>0.00001*Table13[[#This Row],[budget]]</f>
        <v>1000.0000000000001</v>
      </c>
      <c r="K3159" s="1">
        <f>0</f>
        <v>0</v>
      </c>
    </row>
    <row r="3160" spans="1:11" x14ac:dyDescent="0.35">
      <c r="A3160">
        <v>49392095</v>
      </c>
      <c r="B3160" t="s">
        <v>1813</v>
      </c>
      <c r="C3160">
        <v>52029</v>
      </c>
      <c r="D3160">
        <v>224</v>
      </c>
      <c r="E3160" t="s">
        <v>37</v>
      </c>
      <c r="F3160">
        <v>100000000</v>
      </c>
      <c r="G3160">
        <v>5.4</v>
      </c>
      <c r="H3160">
        <f>Table13[[#This Row],[budget]]-Table13[[#This Row],[gross]]</f>
        <v>50607905</v>
      </c>
      <c r="I3160">
        <v>0</v>
      </c>
      <c r="J3160">
        <f>0.00001*Table13[[#This Row],[budget]]</f>
        <v>1000.0000000000001</v>
      </c>
      <c r="K3160" s="1">
        <f>0</f>
        <v>0</v>
      </c>
    </row>
    <row r="3161" spans="1:11" hidden="1" x14ac:dyDescent="0.35">
      <c r="A3161">
        <v>611709</v>
      </c>
      <c r="B3161" t="s">
        <v>15011</v>
      </c>
      <c r="C3161">
        <v>15267</v>
      </c>
      <c r="D3161">
        <v>41</v>
      </c>
      <c r="E3161" t="s">
        <v>1417</v>
      </c>
      <c r="F3161">
        <v>3850000</v>
      </c>
      <c r="G3161">
        <v>7.2</v>
      </c>
      <c r="H3161">
        <f>Table13[[#This Row],[budget]]-Table13[[#This Row],[gross]]</f>
        <v>3238291</v>
      </c>
      <c r="I3161">
        <v>0</v>
      </c>
      <c r="J3161">
        <f>0.00001*Table13[[#This Row],[budget]]</f>
        <v>38.5</v>
      </c>
      <c r="K3161" s="1">
        <f>0</f>
        <v>0</v>
      </c>
    </row>
    <row r="3162" spans="1:11" hidden="1" x14ac:dyDescent="0.35">
      <c r="A3162">
        <v>22770</v>
      </c>
      <c r="B3162" t="s">
        <v>15018</v>
      </c>
      <c r="C3162">
        <v>1658</v>
      </c>
      <c r="D3162">
        <v>12</v>
      </c>
      <c r="E3162" t="s">
        <v>652</v>
      </c>
      <c r="F3162">
        <v>5500000</v>
      </c>
      <c r="G3162">
        <v>6.1</v>
      </c>
      <c r="H3162">
        <f>Table13[[#This Row],[budget]]-Table13[[#This Row],[gross]]</f>
        <v>5477230</v>
      </c>
      <c r="I3162">
        <v>543</v>
      </c>
      <c r="J3162">
        <f>0.00001*Table13[[#This Row],[budget]]</f>
        <v>55.000000000000007</v>
      </c>
      <c r="K3162" s="1">
        <f>0</f>
        <v>0</v>
      </c>
    </row>
    <row r="3163" spans="1:11" x14ac:dyDescent="0.35">
      <c r="A3163">
        <v>47474112</v>
      </c>
      <c r="B3163" t="s">
        <v>2199</v>
      </c>
      <c r="C3163">
        <v>58227</v>
      </c>
      <c r="D3163">
        <v>181</v>
      </c>
      <c r="E3163" t="s">
        <v>37</v>
      </c>
      <c r="F3163">
        <v>90000000</v>
      </c>
      <c r="G3163">
        <v>5.4</v>
      </c>
      <c r="H3163">
        <f>Table13[[#This Row],[budget]]-Table13[[#This Row],[gross]]</f>
        <v>42525888</v>
      </c>
      <c r="I3163">
        <v>2000</v>
      </c>
      <c r="J3163">
        <f>0.00001*Table13[[#This Row],[budget]]</f>
        <v>900.00000000000011</v>
      </c>
      <c r="K3163" s="1">
        <f>0</f>
        <v>0</v>
      </c>
    </row>
    <row r="3164" spans="1:11" x14ac:dyDescent="0.35">
      <c r="A3164">
        <v>31111260</v>
      </c>
      <c r="B3164" t="s">
        <v>2389</v>
      </c>
      <c r="C3164">
        <v>77029</v>
      </c>
      <c r="D3164">
        <v>466</v>
      </c>
      <c r="E3164" t="s">
        <v>37</v>
      </c>
      <c r="F3164">
        <v>60000000</v>
      </c>
      <c r="G3164">
        <v>5.4</v>
      </c>
      <c r="H3164">
        <f>Table13[[#This Row],[budget]]-Table13[[#This Row],[gross]]</f>
        <v>28888740</v>
      </c>
      <c r="I3164">
        <v>0</v>
      </c>
      <c r="J3164">
        <f>0.00001*Table13[[#This Row],[budget]]</f>
        <v>600</v>
      </c>
      <c r="K3164" s="1">
        <f>0</f>
        <v>0</v>
      </c>
    </row>
    <row r="3165" spans="1:11" hidden="1" x14ac:dyDescent="0.35">
      <c r="A3165">
        <v>1196752</v>
      </c>
      <c r="B3165" t="s">
        <v>15035</v>
      </c>
      <c r="C3165">
        <v>79353</v>
      </c>
      <c r="D3165">
        <v>121</v>
      </c>
      <c r="E3165" t="s">
        <v>15039</v>
      </c>
      <c r="F3165">
        <v>30300000</v>
      </c>
      <c r="G3165">
        <v>7.6</v>
      </c>
      <c r="H3165">
        <f>Table13[[#This Row],[budget]]-Table13[[#This Row],[gross]]</f>
        <v>29103248</v>
      </c>
      <c r="I3165">
        <v>23000</v>
      </c>
      <c r="J3165">
        <f>0.00001*Table13[[#This Row],[budget]]</f>
        <v>303</v>
      </c>
      <c r="K3165" s="1">
        <f>0</f>
        <v>0</v>
      </c>
    </row>
    <row r="3166" spans="1:11" x14ac:dyDescent="0.35">
      <c r="A3166">
        <v>133668525</v>
      </c>
      <c r="B3166" t="s">
        <v>2504</v>
      </c>
      <c r="C3166">
        <v>107817</v>
      </c>
      <c r="D3166">
        <v>255</v>
      </c>
      <c r="E3166" t="s">
        <v>37</v>
      </c>
      <c r="F3166">
        <v>80000000</v>
      </c>
      <c r="G3166">
        <v>5.4</v>
      </c>
      <c r="H3166">
        <f>Table13[[#This Row],[budget]]-Table13[[#This Row],[gross]]</f>
        <v>-53668525</v>
      </c>
      <c r="I3166">
        <v>14000</v>
      </c>
      <c r="J3166">
        <f>0.00001*Table13[[#This Row],[budget]]</f>
        <v>800.00000000000011</v>
      </c>
      <c r="K3166" s="1">
        <f>0</f>
        <v>0</v>
      </c>
    </row>
    <row r="3167" spans="1:11" x14ac:dyDescent="0.35">
      <c r="A3167">
        <v>73023275</v>
      </c>
      <c r="B3167" t="s">
        <v>2935</v>
      </c>
      <c r="C3167">
        <v>16271</v>
      </c>
      <c r="D3167">
        <v>57</v>
      </c>
      <c r="E3167" t="s">
        <v>37</v>
      </c>
      <c r="F3167">
        <v>35000000</v>
      </c>
      <c r="G3167">
        <v>5.4</v>
      </c>
      <c r="H3167">
        <f>Table13[[#This Row],[budget]]-Table13[[#This Row],[gross]]</f>
        <v>-38023275</v>
      </c>
      <c r="I3167">
        <v>1000</v>
      </c>
      <c r="J3167">
        <f>0.00001*Table13[[#This Row],[budget]]</f>
        <v>350.00000000000006</v>
      </c>
      <c r="K3167" s="1">
        <f>0</f>
        <v>0</v>
      </c>
    </row>
    <row r="3168" spans="1:11" x14ac:dyDescent="0.35">
      <c r="A3168">
        <v>47000485</v>
      </c>
      <c r="B3168" t="s">
        <v>2977</v>
      </c>
      <c r="C3168">
        <v>72867</v>
      </c>
      <c r="D3168">
        <v>120</v>
      </c>
      <c r="E3168" t="s">
        <v>37</v>
      </c>
      <c r="F3168">
        <v>75000000</v>
      </c>
      <c r="G3168">
        <v>5.4</v>
      </c>
      <c r="H3168">
        <f>Table13[[#This Row],[budget]]-Table13[[#This Row],[gross]]</f>
        <v>27999515</v>
      </c>
      <c r="I3168">
        <v>0</v>
      </c>
      <c r="J3168">
        <f>0.00001*Table13[[#This Row],[budget]]</f>
        <v>750.00000000000011</v>
      </c>
      <c r="K3168" s="1">
        <f>0</f>
        <v>0</v>
      </c>
    </row>
    <row r="3169" spans="1:11" x14ac:dyDescent="0.35">
      <c r="A3169">
        <v>33105600</v>
      </c>
      <c r="B3169" t="s">
        <v>3313</v>
      </c>
      <c r="C3169">
        <v>41663</v>
      </c>
      <c r="D3169">
        <v>141</v>
      </c>
      <c r="E3169" t="s">
        <v>37</v>
      </c>
      <c r="F3169">
        <v>70000000</v>
      </c>
      <c r="G3169">
        <v>5.4</v>
      </c>
      <c r="H3169">
        <f>Table13[[#This Row],[budget]]-Table13[[#This Row],[gross]]</f>
        <v>36894400</v>
      </c>
      <c r="I3169">
        <v>531</v>
      </c>
      <c r="J3169">
        <f>0.00001*Table13[[#This Row],[budget]]</f>
        <v>700.00000000000011</v>
      </c>
      <c r="K3169" s="1">
        <f>0</f>
        <v>0</v>
      </c>
    </row>
    <row r="3170" spans="1:11" x14ac:dyDescent="0.35">
      <c r="A3170">
        <v>7097125</v>
      </c>
      <c r="B3170" t="s">
        <v>3364</v>
      </c>
      <c r="C3170">
        <v>38983</v>
      </c>
      <c r="D3170">
        <v>207</v>
      </c>
      <c r="E3170" t="s">
        <v>37</v>
      </c>
      <c r="F3170">
        <v>70000000</v>
      </c>
      <c r="G3170">
        <v>5.4</v>
      </c>
      <c r="H3170">
        <f>Table13[[#This Row],[budget]]-Table13[[#This Row],[gross]]</f>
        <v>62902875</v>
      </c>
      <c r="I3170">
        <v>11000</v>
      </c>
      <c r="J3170">
        <f>0.00001*Table13[[#This Row],[budget]]</f>
        <v>700.00000000000011</v>
      </c>
      <c r="K3170" s="1">
        <f>0</f>
        <v>0</v>
      </c>
    </row>
    <row r="3171" spans="1:11" x14ac:dyDescent="0.35">
      <c r="A3171">
        <v>5932060</v>
      </c>
      <c r="B3171" t="s">
        <v>3467</v>
      </c>
      <c r="C3171">
        <v>29285</v>
      </c>
      <c r="D3171">
        <v>174</v>
      </c>
      <c r="E3171" t="s">
        <v>37</v>
      </c>
      <c r="F3171">
        <v>35000000</v>
      </c>
      <c r="G3171">
        <v>5.4</v>
      </c>
      <c r="H3171">
        <f>Table13[[#This Row],[budget]]-Table13[[#This Row],[gross]]</f>
        <v>29067940</v>
      </c>
      <c r="I3171">
        <v>0</v>
      </c>
      <c r="J3171">
        <f>0.00001*Table13[[#This Row],[budget]]</f>
        <v>350.00000000000006</v>
      </c>
      <c r="K3171" s="1">
        <f>0</f>
        <v>0</v>
      </c>
    </row>
    <row r="3172" spans="1:11" x14ac:dyDescent="0.35">
      <c r="A3172">
        <v>42345531</v>
      </c>
      <c r="B3172" t="s">
        <v>3609</v>
      </c>
      <c r="C3172">
        <v>104831</v>
      </c>
      <c r="D3172">
        <v>423</v>
      </c>
      <c r="E3172" t="s">
        <v>37</v>
      </c>
      <c r="F3172">
        <v>65000000</v>
      </c>
      <c r="G3172">
        <v>5.4</v>
      </c>
      <c r="H3172">
        <f>Table13[[#This Row],[budget]]-Table13[[#This Row],[gross]]</f>
        <v>22654469</v>
      </c>
      <c r="I3172">
        <v>32000</v>
      </c>
      <c r="J3172">
        <f>0.00001*Table13[[#This Row],[budget]]</f>
        <v>650</v>
      </c>
      <c r="K3172" s="1">
        <f>0</f>
        <v>0</v>
      </c>
    </row>
    <row r="3173" spans="1:11" x14ac:dyDescent="0.35">
      <c r="A3173">
        <v>82569532</v>
      </c>
      <c r="B3173" t="s">
        <v>3853</v>
      </c>
      <c r="C3173">
        <v>42737</v>
      </c>
      <c r="D3173">
        <v>128</v>
      </c>
      <c r="E3173" t="s">
        <v>37</v>
      </c>
      <c r="F3173">
        <v>60000000</v>
      </c>
      <c r="G3173">
        <v>5.4</v>
      </c>
      <c r="H3173">
        <f>Table13[[#This Row],[budget]]-Table13[[#This Row],[gross]]</f>
        <v>-22569532</v>
      </c>
      <c r="I3173">
        <v>781</v>
      </c>
      <c r="J3173">
        <f>0.00001*Table13[[#This Row],[budget]]</f>
        <v>600</v>
      </c>
      <c r="K3173" s="1">
        <f>0</f>
        <v>0</v>
      </c>
    </row>
    <row r="3174" spans="1:11" x14ac:dyDescent="0.35">
      <c r="A3174">
        <v>60573641</v>
      </c>
      <c r="B3174" t="s">
        <v>3945</v>
      </c>
      <c r="C3174">
        <v>68406</v>
      </c>
      <c r="D3174">
        <v>162</v>
      </c>
      <c r="E3174" t="s">
        <v>37</v>
      </c>
      <c r="F3174">
        <v>60000000</v>
      </c>
      <c r="G3174">
        <v>5.4</v>
      </c>
      <c r="H3174">
        <f>Table13[[#This Row],[budget]]-Table13[[#This Row],[gross]]</f>
        <v>-573641</v>
      </c>
      <c r="I3174">
        <v>0</v>
      </c>
      <c r="J3174">
        <f>0.00001*Table13[[#This Row],[budget]]</f>
        <v>600</v>
      </c>
      <c r="K3174" s="1">
        <f>0</f>
        <v>0</v>
      </c>
    </row>
    <row r="3175" spans="1:11" x14ac:dyDescent="0.35">
      <c r="A3175">
        <v>50024083</v>
      </c>
      <c r="B3175" t="s">
        <v>3990</v>
      </c>
      <c r="C3175">
        <v>35918</v>
      </c>
      <c r="D3175">
        <v>126</v>
      </c>
      <c r="E3175" t="s">
        <v>37</v>
      </c>
      <c r="F3175">
        <v>60000000</v>
      </c>
      <c r="G3175">
        <v>5.4</v>
      </c>
      <c r="H3175">
        <f>Table13[[#This Row],[budget]]-Table13[[#This Row],[gross]]</f>
        <v>9975917</v>
      </c>
      <c r="I3175">
        <v>1000</v>
      </c>
      <c r="J3175">
        <f>0.00001*Table13[[#This Row],[budget]]</f>
        <v>600</v>
      </c>
      <c r="K3175" s="1">
        <f>0</f>
        <v>0</v>
      </c>
    </row>
    <row r="3176" spans="1:11" hidden="1" x14ac:dyDescent="0.35">
      <c r="A3176">
        <v>44456509</v>
      </c>
      <c r="B3176" t="s">
        <v>15084</v>
      </c>
      <c r="C3176">
        <v>22105</v>
      </c>
      <c r="D3176">
        <v>81</v>
      </c>
      <c r="E3176" t="s">
        <v>2679</v>
      </c>
      <c r="F3176">
        <v>5000000</v>
      </c>
      <c r="G3176">
        <v>7.6</v>
      </c>
      <c r="H3176">
        <f>Table13[[#This Row],[budget]]-Table13[[#This Row],[gross]]</f>
        <v>-39456509</v>
      </c>
      <c r="I3176">
        <v>14000</v>
      </c>
      <c r="J3176">
        <f>0.00001*Table13[[#This Row],[budget]]</f>
        <v>50.000000000000007</v>
      </c>
      <c r="K3176" s="1">
        <f>0</f>
        <v>0</v>
      </c>
    </row>
    <row r="3177" spans="1:11" x14ac:dyDescent="0.35">
      <c r="A3177">
        <v>105263257</v>
      </c>
      <c r="B3177" t="s">
        <v>4394</v>
      </c>
      <c r="C3177">
        <v>56168</v>
      </c>
      <c r="D3177">
        <v>103</v>
      </c>
      <c r="E3177" t="s">
        <v>37</v>
      </c>
      <c r="F3177">
        <v>55000000</v>
      </c>
      <c r="G3177">
        <v>5.4</v>
      </c>
      <c r="H3177">
        <f>Table13[[#This Row],[budget]]-Table13[[#This Row],[gross]]</f>
        <v>-50263257</v>
      </c>
      <c r="I3177">
        <v>5000</v>
      </c>
      <c r="J3177">
        <f>0.00001*Table13[[#This Row],[budget]]</f>
        <v>550</v>
      </c>
      <c r="K3177" s="1">
        <f>0</f>
        <v>0</v>
      </c>
    </row>
    <row r="3178" spans="1:11" x14ac:dyDescent="0.35">
      <c r="A3178">
        <v>19118247</v>
      </c>
      <c r="B3178" t="s">
        <v>5159</v>
      </c>
      <c r="C3178">
        <v>19829</v>
      </c>
      <c r="D3178">
        <v>94</v>
      </c>
      <c r="E3178" t="s">
        <v>37</v>
      </c>
      <c r="F3178">
        <v>40000000</v>
      </c>
      <c r="G3178">
        <v>5.4</v>
      </c>
      <c r="H3178">
        <f>Table13[[#This Row],[budget]]-Table13[[#This Row],[gross]]</f>
        <v>20881753</v>
      </c>
      <c r="I3178">
        <v>779</v>
      </c>
      <c r="J3178">
        <f>0.00001*Table13[[#This Row],[budget]]</f>
        <v>400.00000000000006</v>
      </c>
      <c r="K3178" s="1">
        <f>0</f>
        <v>0</v>
      </c>
    </row>
    <row r="3179" spans="1:11" x14ac:dyDescent="0.35">
      <c r="A3179">
        <v>57362581</v>
      </c>
      <c r="B3179" t="s">
        <v>5524</v>
      </c>
      <c r="C3179">
        <v>50148</v>
      </c>
      <c r="D3179">
        <v>116</v>
      </c>
      <c r="E3179" t="s">
        <v>37</v>
      </c>
      <c r="F3179">
        <v>45000000</v>
      </c>
      <c r="G3179">
        <v>5.4</v>
      </c>
      <c r="H3179">
        <f>Table13[[#This Row],[budget]]-Table13[[#This Row],[gross]]</f>
        <v>-12362581</v>
      </c>
      <c r="I3179">
        <v>0</v>
      </c>
      <c r="J3179">
        <f>0.00001*Table13[[#This Row],[budget]]</f>
        <v>450.00000000000006</v>
      </c>
      <c r="K3179" s="1">
        <f>0</f>
        <v>0</v>
      </c>
    </row>
    <row r="3180" spans="1:11" x14ac:dyDescent="0.35">
      <c r="A3180">
        <v>25200412</v>
      </c>
      <c r="B3180" t="s">
        <v>5627</v>
      </c>
      <c r="C3180">
        <v>16580</v>
      </c>
      <c r="D3180">
        <v>55</v>
      </c>
      <c r="E3180" t="s">
        <v>37</v>
      </c>
      <c r="F3180">
        <v>45000000</v>
      </c>
      <c r="G3180">
        <v>5.4</v>
      </c>
      <c r="H3180">
        <f>Table13[[#This Row],[budget]]-Table13[[#This Row],[gross]]</f>
        <v>19799588</v>
      </c>
      <c r="I3180">
        <v>916</v>
      </c>
      <c r="J3180">
        <f>0.00001*Table13[[#This Row],[budget]]</f>
        <v>450.00000000000006</v>
      </c>
      <c r="K3180" s="1">
        <f>0</f>
        <v>0</v>
      </c>
    </row>
    <row r="3181" spans="1:11" x14ac:dyDescent="0.35">
      <c r="A3181">
        <v>15279680</v>
      </c>
      <c r="B3181" t="s">
        <v>5675</v>
      </c>
      <c r="C3181">
        <v>48245</v>
      </c>
      <c r="D3181">
        <v>154</v>
      </c>
      <c r="E3181" t="s">
        <v>37</v>
      </c>
      <c r="F3181">
        <v>40000000</v>
      </c>
      <c r="G3181">
        <v>5.4</v>
      </c>
      <c r="H3181">
        <f>Table13[[#This Row],[budget]]-Table13[[#This Row],[gross]]</f>
        <v>24720320</v>
      </c>
      <c r="I3181">
        <v>0</v>
      </c>
      <c r="J3181">
        <f>0.00001*Table13[[#This Row],[budget]]</f>
        <v>400.00000000000006</v>
      </c>
      <c r="K3181" s="1">
        <f>0</f>
        <v>0</v>
      </c>
    </row>
    <row r="3182" spans="1:11" x14ac:dyDescent="0.35">
      <c r="A3182">
        <v>70100000</v>
      </c>
      <c r="B3182" t="s">
        <v>5805</v>
      </c>
      <c r="C3182">
        <v>20183</v>
      </c>
      <c r="D3182">
        <v>41</v>
      </c>
      <c r="E3182" t="s">
        <v>37</v>
      </c>
      <c r="F3182">
        <v>40000000</v>
      </c>
      <c r="G3182">
        <v>5.4</v>
      </c>
      <c r="H3182">
        <f>Table13[[#This Row],[budget]]-Table13[[#This Row],[gross]]</f>
        <v>-30100000</v>
      </c>
      <c r="I3182">
        <v>0</v>
      </c>
      <c r="J3182">
        <f>0.00001*Table13[[#This Row],[budget]]</f>
        <v>400.00000000000006</v>
      </c>
      <c r="K3182" s="1">
        <f>0</f>
        <v>0</v>
      </c>
    </row>
    <row r="3183" spans="1:11" x14ac:dyDescent="0.35">
      <c r="A3183">
        <v>37652565</v>
      </c>
      <c r="B3183" t="s">
        <v>5851</v>
      </c>
      <c r="C3183">
        <v>91151</v>
      </c>
      <c r="D3183">
        <v>283</v>
      </c>
      <c r="E3183" t="s">
        <v>37</v>
      </c>
      <c r="F3183">
        <v>42000000</v>
      </c>
      <c r="G3183">
        <v>5.4</v>
      </c>
      <c r="H3183">
        <f>Table13[[#This Row],[budget]]-Table13[[#This Row],[gross]]</f>
        <v>4347435</v>
      </c>
      <c r="I3183">
        <v>20000</v>
      </c>
      <c r="J3183">
        <f>0.00001*Table13[[#This Row],[budget]]</f>
        <v>420.00000000000006</v>
      </c>
      <c r="K3183" s="1">
        <f>0</f>
        <v>0</v>
      </c>
    </row>
    <row r="3184" spans="1:11" x14ac:dyDescent="0.35">
      <c r="A3184">
        <v>20991497</v>
      </c>
      <c r="B3184" t="s">
        <v>6829</v>
      </c>
      <c r="C3184">
        <v>39778</v>
      </c>
      <c r="D3184">
        <v>172</v>
      </c>
      <c r="E3184" t="s">
        <v>37</v>
      </c>
      <c r="F3184">
        <v>37000000</v>
      </c>
      <c r="G3184">
        <v>5.4</v>
      </c>
      <c r="H3184">
        <f>Table13[[#This Row],[budget]]-Table13[[#This Row],[gross]]</f>
        <v>16008503</v>
      </c>
      <c r="I3184">
        <v>11000</v>
      </c>
      <c r="J3184">
        <f>0.00001*Table13[[#This Row],[budget]]</f>
        <v>370.00000000000006</v>
      </c>
      <c r="K3184" s="1">
        <f>0</f>
        <v>0</v>
      </c>
    </row>
    <row r="3185" spans="1:11" x14ac:dyDescent="0.35">
      <c r="A3185">
        <v>37788228</v>
      </c>
      <c r="B3185" t="s">
        <v>6859</v>
      </c>
      <c r="C3185">
        <v>15046</v>
      </c>
      <c r="D3185">
        <v>80</v>
      </c>
      <c r="E3185" t="s">
        <v>37</v>
      </c>
      <c r="F3185">
        <v>35200000</v>
      </c>
      <c r="G3185">
        <v>5.4</v>
      </c>
      <c r="H3185">
        <f>Table13[[#This Row],[budget]]-Table13[[#This Row],[gross]]</f>
        <v>-2588228</v>
      </c>
      <c r="I3185">
        <v>638</v>
      </c>
      <c r="J3185">
        <f>0.00001*Table13[[#This Row],[budget]]</f>
        <v>352.00000000000006</v>
      </c>
      <c r="K3185" s="1">
        <f>0</f>
        <v>0</v>
      </c>
    </row>
    <row r="3186" spans="1:11" x14ac:dyDescent="0.35">
      <c r="A3186">
        <v>112692062</v>
      </c>
      <c r="B3186" t="s">
        <v>6895</v>
      </c>
      <c r="C3186">
        <v>84325</v>
      </c>
      <c r="D3186">
        <v>205</v>
      </c>
      <c r="E3186" t="s">
        <v>37</v>
      </c>
      <c r="F3186">
        <v>35000000</v>
      </c>
      <c r="G3186">
        <v>5.4</v>
      </c>
      <c r="H3186">
        <f>Table13[[#This Row],[budget]]-Table13[[#This Row],[gross]]</f>
        <v>-77692062</v>
      </c>
      <c r="I3186">
        <v>0</v>
      </c>
      <c r="J3186">
        <f>0.00001*Table13[[#This Row],[budget]]</f>
        <v>350.00000000000006</v>
      </c>
      <c r="K3186" s="1">
        <f>0</f>
        <v>0</v>
      </c>
    </row>
    <row r="3187" spans="1:11" x14ac:dyDescent="0.35">
      <c r="A3187">
        <v>49474048</v>
      </c>
      <c r="B3187" t="s">
        <v>7005</v>
      </c>
      <c r="C3187">
        <v>31191</v>
      </c>
      <c r="D3187">
        <v>120</v>
      </c>
      <c r="E3187" t="s">
        <v>37</v>
      </c>
      <c r="F3187">
        <v>35000000</v>
      </c>
      <c r="G3187">
        <v>5.4</v>
      </c>
      <c r="H3187">
        <f>Table13[[#This Row],[budget]]-Table13[[#This Row],[gross]]</f>
        <v>-14474048</v>
      </c>
      <c r="I3187">
        <v>0</v>
      </c>
      <c r="J3187">
        <f>0.00001*Table13[[#This Row],[budget]]</f>
        <v>350.00000000000006</v>
      </c>
      <c r="K3187" s="1">
        <f>0</f>
        <v>0</v>
      </c>
    </row>
    <row r="3188" spans="1:11" x14ac:dyDescent="0.35">
      <c r="A3188">
        <v>40687294</v>
      </c>
      <c r="B3188" t="s">
        <v>7044</v>
      </c>
      <c r="C3188">
        <v>107772</v>
      </c>
      <c r="D3188">
        <v>398</v>
      </c>
      <c r="E3188" t="s">
        <v>37</v>
      </c>
      <c r="F3188">
        <v>35000000</v>
      </c>
      <c r="G3188">
        <v>5.4</v>
      </c>
      <c r="H3188">
        <f>Table13[[#This Row],[budget]]-Table13[[#This Row],[gross]]</f>
        <v>-5687294</v>
      </c>
      <c r="I3188">
        <v>0</v>
      </c>
      <c r="J3188">
        <f>0.00001*Table13[[#This Row],[budget]]</f>
        <v>350.00000000000006</v>
      </c>
      <c r="K3188" s="1">
        <f>0</f>
        <v>0</v>
      </c>
    </row>
    <row r="3189" spans="1:11" x14ac:dyDescent="0.35">
      <c r="A3189">
        <v>10214013</v>
      </c>
      <c r="B3189" t="s">
        <v>7331</v>
      </c>
      <c r="C3189">
        <v>23072</v>
      </c>
      <c r="D3189">
        <v>89</v>
      </c>
      <c r="E3189" t="s">
        <v>37</v>
      </c>
      <c r="F3189">
        <v>35000000</v>
      </c>
      <c r="G3189">
        <v>5.4</v>
      </c>
      <c r="H3189">
        <f>Table13[[#This Row],[budget]]-Table13[[#This Row],[gross]]</f>
        <v>24785987</v>
      </c>
      <c r="I3189">
        <v>0</v>
      </c>
      <c r="J3189">
        <f>0.00001*Table13[[#This Row],[budget]]</f>
        <v>350.00000000000006</v>
      </c>
      <c r="K3189" s="1">
        <f>0</f>
        <v>0</v>
      </c>
    </row>
    <row r="3190" spans="1:11" x14ac:dyDescent="0.35">
      <c r="A3190">
        <v>64172251</v>
      </c>
      <c r="B3190" t="s">
        <v>7764</v>
      </c>
      <c r="C3190">
        <v>19079</v>
      </c>
      <c r="D3190">
        <v>122</v>
      </c>
      <c r="E3190" t="s">
        <v>37</v>
      </c>
      <c r="F3190">
        <v>30000000</v>
      </c>
      <c r="G3190">
        <v>5.4</v>
      </c>
      <c r="H3190">
        <f>Table13[[#This Row],[budget]]-Table13[[#This Row],[gross]]</f>
        <v>-34172251</v>
      </c>
      <c r="I3190">
        <v>602</v>
      </c>
      <c r="J3190">
        <f>0.00001*Table13[[#This Row],[budget]]</f>
        <v>300</v>
      </c>
      <c r="K3190" s="1">
        <f>0</f>
        <v>0</v>
      </c>
    </row>
    <row r="3191" spans="1:11" x14ac:dyDescent="0.35">
      <c r="A3191">
        <v>58715510</v>
      </c>
      <c r="B3191" t="s">
        <v>7794</v>
      </c>
      <c r="C3191">
        <v>79094</v>
      </c>
      <c r="D3191">
        <v>129</v>
      </c>
      <c r="E3191" t="s">
        <v>37</v>
      </c>
      <c r="F3191">
        <v>30000000</v>
      </c>
      <c r="G3191">
        <v>5.4</v>
      </c>
      <c r="H3191">
        <f>Table13[[#This Row],[budget]]-Table13[[#This Row],[gross]]</f>
        <v>-28715510</v>
      </c>
      <c r="I3191">
        <v>0</v>
      </c>
      <c r="J3191">
        <f>0.00001*Table13[[#This Row],[budget]]</f>
        <v>300</v>
      </c>
      <c r="K3191" s="1">
        <f>0</f>
        <v>0</v>
      </c>
    </row>
    <row r="3192" spans="1:11" x14ac:dyDescent="0.35">
      <c r="A3192">
        <v>55210049</v>
      </c>
      <c r="B3192" t="s">
        <v>7826</v>
      </c>
      <c r="C3192">
        <v>43743</v>
      </c>
      <c r="D3192">
        <v>293</v>
      </c>
      <c r="E3192" t="s">
        <v>37</v>
      </c>
      <c r="F3192">
        <v>27800000</v>
      </c>
      <c r="G3192">
        <v>5.4</v>
      </c>
      <c r="H3192">
        <f>Table13[[#This Row],[budget]]-Table13[[#This Row],[gross]]</f>
        <v>-27410049</v>
      </c>
      <c r="I3192">
        <v>0</v>
      </c>
      <c r="J3192">
        <f>0.00001*Table13[[#This Row],[budget]]</f>
        <v>278</v>
      </c>
      <c r="K3192" s="1">
        <f>0</f>
        <v>0</v>
      </c>
    </row>
    <row r="3193" spans="1:11" x14ac:dyDescent="0.35">
      <c r="A3193">
        <v>17266505</v>
      </c>
      <c r="B3193" t="s">
        <v>8065</v>
      </c>
      <c r="C3193">
        <v>43764</v>
      </c>
      <c r="D3193">
        <v>291</v>
      </c>
      <c r="E3193" t="s">
        <v>37</v>
      </c>
      <c r="F3193">
        <v>30000000</v>
      </c>
      <c r="G3193">
        <v>5.4</v>
      </c>
      <c r="H3193">
        <f>Table13[[#This Row],[budget]]-Table13[[#This Row],[gross]]</f>
        <v>12733495</v>
      </c>
      <c r="I3193">
        <v>0</v>
      </c>
      <c r="J3193">
        <f>0.00001*Table13[[#This Row],[budget]]</f>
        <v>300</v>
      </c>
      <c r="K3193" s="1">
        <f>0</f>
        <v>0</v>
      </c>
    </row>
    <row r="3194" spans="1:11" x14ac:dyDescent="0.35">
      <c r="A3194">
        <v>24268828</v>
      </c>
      <c r="B3194" t="s">
        <v>8439</v>
      </c>
      <c r="C3194">
        <v>29971</v>
      </c>
      <c r="D3194">
        <v>71</v>
      </c>
      <c r="E3194" t="s">
        <v>37</v>
      </c>
      <c r="F3194">
        <v>28000000</v>
      </c>
      <c r="G3194">
        <v>5.4</v>
      </c>
      <c r="H3194">
        <f>Table13[[#This Row],[budget]]-Table13[[#This Row],[gross]]</f>
        <v>3731172</v>
      </c>
      <c r="I3194">
        <v>0</v>
      </c>
      <c r="J3194">
        <f>0.00001*Table13[[#This Row],[budget]]</f>
        <v>280</v>
      </c>
      <c r="K3194" s="1">
        <f>0</f>
        <v>0</v>
      </c>
    </row>
    <row r="3195" spans="1:11" x14ac:dyDescent="0.35">
      <c r="A3195">
        <v>8119205</v>
      </c>
      <c r="B3195" t="s">
        <v>8445</v>
      </c>
      <c r="C3195">
        <v>4288</v>
      </c>
      <c r="D3195">
        <v>21</v>
      </c>
      <c r="E3195" t="s">
        <v>37</v>
      </c>
      <c r="F3195">
        <v>28000000</v>
      </c>
      <c r="G3195">
        <v>5.4</v>
      </c>
      <c r="H3195">
        <f>Table13[[#This Row],[budget]]-Table13[[#This Row],[gross]]</f>
        <v>19880795</v>
      </c>
      <c r="I3195">
        <v>517</v>
      </c>
      <c r="J3195">
        <f>0.00001*Table13[[#This Row],[budget]]</f>
        <v>280</v>
      </c>
      <c r="K3195" s="1">
        <f>0</f>
        <v>0</v>
      </c>
    </row>
    <row r="3196" spans="1:11" hidden="1" x14ac:dyDescent="0.35">
      <c r="A3196">
        <v>17382982</v>
      </c>
      <c r="B3196" t="s">
        <v>15174</v>
      </c>
      <c r="C3196">
        <v>5975</v>
      </c>
      <c r="D3196">
        <v>33</v>
      </c>
      <c r="E3196" t="s">
        <v>2679</v>
      </c>
      <c r="F3196">
        <v>5000000</v>
      </c>
      <c r="G3196">
        <v>5.2</v>
      </c>
      <c r="H3196">
        <f>Table13[[#This Row],[budget]]-Table13[[#This Row],[gross]]</f>
        <v>-12382982</v>
      </c>
      <c r="I3196">
        <v>0</v>
      </c>
      <c r="J3196">
        <f>0.00001*Table13[[#This Row],[budget]]</f>
        <v>50.000000000000007</v>
      </c>
      <c r="K3196" s="1">
        <f>0</f>
        <v>0</v>
      </c>
    </row>
    <row r="3197" spans="1:11" x14ac:dyDescent="0.35">
      <c r="A3197">
        <v>14095303</v>
      </c>
      <c r="B3197" t="s">
        <v>9177</v>
      </c>
      <c r="C3197">
        <v>15814</v>
      </c>
      <c r="D3197">
        <v>68</v>
      </c>
      <c r="E3197" t="s">
        <v>37</v>
      </c>
      <c r="F3197">
        <v>25000000</v>
      </c>
      <c r="G3197">
        <v>5.4</v>
      </c>
      <c r="H3197">
        <f>Table13[[#This Row],[budget]]-Table13[[#This Row],[gross]]</f>
        <v>10904697</v>
      </c>
      <c r="I3197">
        <v>503</v>
      </c>
      <c r="J3197">
        <f>0.00001*Table13[[#This Row],[budget]]</f>
        <v>250.00000000000003</v>
      </c>
      <c r="K3197" s="1">
        <f>0</f>
        <v>0</v>
      </c>
    </row>
    <row r="3198" spans="1:11" x14ac:dyDescent="0.35">
      <c r="A3198">
        <v>8427204</v>
      </c>
      <c r="B3198" t="s">
        <v>9434</v>
      </c>
      <c r="C3198">
        <v>10100</v>
      </c>
      <c r="D3198">
        <v>59</v>
      </c>
      <c r="E3198" t="s">
        <v>37</v>
      </c>
      <c r="F3198">
        <v>24000000</v>
      </c>
      <c r="G3198">
        <v>5.4</v>
      </c>
      <c r="H3198">
        <f>Table13[[#This Row],[budget]]-Table13[[#This Row],[gross]]</f>
        <v>15572796</v>
      </c>
      <c r="I3198">
        <v>153</v>
      </c>
      <c r="J3198">
        <f>0.00001*Table13[[#This Row],[budget]]</f>
        <v>240.00000000000003</v>
      </c>
      <c r="K3198" s="1">
        <f>0</f>
        <v>0</v>
      </c>
    </row>
    <row r="3199" spans="1:11" x14ac:dyDescent="0.35">
      <c r="A3199">
        <v>4756</v>
      </c>
      <c r="B3199" t="s">
        <v>9515</v>
      </c>
      <c r="C3199">
        <v>4191</v>
      </c>
      <c r="D3199">
        <v>32</v>
      </c>
      <c r="E3199" t="s">
        <v>37</v>
      </c>
      <c r="F3199">
        <v>25000000</v>
      </c>
      <c r="G3199">
        <v>5.4</v>
      </c>
      <c r="H3199">
        <f>Table13[[#This Row],[budget]]-Table13[[#This Row],[gross]]</f>
        <v>24995244</v>
      </c>
      <c r="I3199">
        <v>0</v>
      </c>
      <c r="J3199">
        <f>0.00001*Table13[[#This Row],[budget]]</f>
        <v>250.00000000000003</v>
      </c>
      <c r="K3199" s="1">
        <f>0</f>
        <v>0</v>
      </c>
    </row>
    <row r="3200" spans="1:11" x14ac:dyDescent="0.35">
      <c r="A3200">
        <v>1796024</v>
      </c>
      <c r="B3200" t="s">
        <v>9758</v>
      </c>
      <c r="C3200">
        <v>34985</v>
      </c>
      <c r="D3200">
        <v>135</v>
      </c>
      <c r="E3200" t="s">
        <v>37</v>
      </c>
      <c r="F3200">
        <v>22000000</v>
      </c>
      <c r="G3200">
        <v>5.4</v>
      </c>
      <c r="H3200">
        <f>Table13[[#This Row],[budget]]-Table13[[#This Row],[gross]]</f>
        <v>20203976</v>
      </c>
      <c r="I3200">
        <v>0</v>
      </c>
      <c r="J3200">
        <f>0.00001*Table13[[#This Row],[budget]]</f>
        <v>220.00000000000003</v>
      </c>
      <c r="K3200" s="1">
        <f>0</f>
        <v>0</v>
      </c>
    </row>
    <row r="3201" spans="1:11" x14ac:dyDescent="0.35">
      <c r="A3201">
        <v>69148997</v>
      </c>
      <c r="B3201" t="s">
        <v>9928</v>
      </c>
      <c r="C3201">
        <v>98794</v>
      </c>
      <c r="D3201">
        <v>251</v>
      </c>
      <c r="E3201" t="s">
        <v>37</v>
      </c>
      <c r="F3201">
        <v>37000000</v>
      </c>
      <c r="G3201">
        <v>5.4</v>
      </c>
      <c r="H3201">
        <f>Table13[[#This Row],[budget]]-Table13[[#This Row],[gross]]</f>
        <v>-32148997</v>
      </c>
      <c r="I3201">
        <v>0</v>
      </c>
      <c r="J3201">
        <f>0.00001*Table13[[#This Row],[budget]]</f>
        <v>370.00000000000006</v>
      </c>
      <c r="K3201" s="1">
        <f>0</f>
        <v>0</v>
      </c>
    </row>
    <row r="3202" spans="1:11" x14ac:dyDescent="0.35">
      <c r="A3202">
        <v>47887943</v>
      </c>
      <c r="B3202" t="s">
        <v>9989</v>
      </c>
      <c r="C3202">
        <v>11634</v>
      </c>
      <c r="D3202">
        <v>58</v>
      </c>
      <c r="E3202" t="s">
        <v>37</v>
      </c>
      <c r="F3202">
        <v>20000000</v>
      </c>
      <c r="G3202">
        <v>5.4</v>
      </c>
      <c r="H3202">
        <f>Table13[[#This Row],[budget]]-Table13[[#This Row],[gross]]</f>
        <v>-27887943</v>
      </c>
      <c r="I3202">
        <v>227</v>
      </c>
      <c r="J3202">
        <f>0.00001*Table13[[#This Row],[budget]]</f>
        <v>200.00000000000003</v>
      </c>
      <c r="K3202" s="1">
        <f>0</f>
        <v>0</v>
      </c>
    </row>
    <row r="3203" spans="1:11" hidden="1" x14ac:dyDescent="0.35">
      <c r="A3203">
        <v>13622333</v>
      </c>
      <c r="B3203" t="s">
        <v>15205</v>
      </c>
      <c r="C3203">
        <v>91377</v>
      </c>
      <c r="D3203">
        <v>385</v>
      </c>
      <c r="E3203" t="s">
        <v>2679</v>
      </c>
      <c r="F3203">
        <v>2000000</v>
      </c>
      <c r="G3203">
        <v>7.7</v>
      </c>
      <c r="H3203">
        <f>Table13[[#This Row],[budget]]-Table13[[#This Row],[gross]]</f>
        <v>-11622333</v>
      </c>
      <c r="I3203">
        <v>0</v>
      </c>
      <c r="J3203">
        <f>0.00001*Table13[[#This Row],[budget]]</f>
        <v>20</v>
      </c>
      <c r="K3203" s="1">
        <f>0</f>
        <v>0</v>
      </c>
    </row>
    <row r="3204" spans="1:11" x14ac:dyDescent="0.35">
      <c r="A3204">
        <v>8500000</v>
      </c>
      <c r="B3204" t="s">
        <v>10229</v>
      </c>
      <c r="C3204">
        <v>2061</v>
      </c>
      <c r="D3204">
        <v>34</v>
      </c>
      <c r="E3204" t="s">
        <v>37</v>
      </c>
      <c r="F3204">
        <v>20000000</v>
      </c>
      <c r="G3204">
        <v>5.4</v>
      </c>
      <c r="H3204">
        <f>Table13[[#This Row],[budget]]-Table13[[#This Row],[gross]]</f>
        <v>11500000</v>
      </c>
      <c r="I3204">
        <v>501</v>
      </c>
      <c r="J3204">
        <f>0.00001*Table13[[#This Row],[budget]]</f>
        <v>200.00000000000003</v>
      </c>
      <c r="K3204" s="1">
        <f>0</f>
        <v>0</v>
      </c>
    </row>
    <row r="3205" spans="1:11" x14ac:dyDescent="0.35">
      <c r="A3205">
        <v>263365</v>
      </c>
      <c r="B3205" t="s">
        <v>10610</v>
      </c>
      <c r="C3205">
        <v>6147</v>
      </c>
      <c r="D3205">
        <v>36</v>
      </c>
      <c r="E3205" t="s">
        <v>37</v>
      </c>
      <c r="F3205">
        <v>20000000</v>
      </c>
      <c r="G3205">
        <v>5.4</v>
      </c>
      <c r="H3205">
        <f>Table13[[#This Row],[budget]]-Table13[[#This Row],[gross]]</f>
        <v>19736635</v>
      </c>
      <c r="I3205">
        <v>0</v>
      </c>
      <c r="J3205">
        <f>0.00001*Table13[[#This Row],[budget]]</f>
        <v>200.00000000000003</v>
      </c>
      <c r="K3205" s="1">
        <f>0</f>
        <v>0</v>
      </c>
    </row>
    <row r="3206" spans="1:11" x14ac:dyDescent="0.35">
      <c r="A3206">
        <v>56127162</v>
      </c>
      <c r="B3206" t="s">
        <v>10665</v>
      </c>
      <c r="C3206">
        <v>57479</v>
      </c>
      <c r="D3206">
        <v>205</v>
      </c>
      <c r="E3206" t="s">
        <v>37</v>
      </c>
      <c r="F3206">
        <v>18000000</v>
      </c>
      <c r="G3206">
        <v>5.4</v>
      </c>
      <c r="H3206">
        <f>Table13[[#This Row],[budget]]-Table13[[#This Row],[gross]]</f>
        <v>-38127162</v>
      </c>
      <c r="I3206">
        <v>0</v>
      </c>
      <c r="J3206">
        <f>0.00001*Table13[[#This Row],[budget]]</f>
        <v>180.00000000000003</v>
      </c>
      <c r="K3206" s="1">
        <f>0</f>
        <v>0</v>
      </c>
    </row>
    <row r="3207" spans="1:11" x14ac:dyDescent="0.35">
      <c r="A3207">
        <v>6462576</v>
      </c>
      <c r="B3207" t="s">
        <v>11329</v>
      </c>
      <c r="C3207">
        <v>1449</v>
      </c>
      <c r="D3207">
        <v>30</v>
      </c>
      <c r="E3207" t="s">
        <v>37</v>
      </c>
      <c r="F3207">
        <v>18500000</v>
      </c>
      <c r="G3207">
        <v>5.4</v>
      </c>
      <c r="H3207">
        <f>Table13[[#This Row],[budget]]-Table13[[#This Row],[gross]]</f>
        <v>12037424</v>
      </c>
      <c r="I3207">
        <v>0</v>
      </c>
      <c r="J3207">
        <f>0.00001*Table13[[#This Row],[budget]]</f>
        <v>185.00000000000003</v>
      </c>
      <c r="K3207" s="1">
        <f>0</f>
        <v>0</v>
      </c>
    </row>
    <row r="3208" spans="1:11" x14ac:dyDescent="0.35">
      <c r="A3208">
        <v>33357476</v>
      </c>
      <c r="B3208" t="s">
        <v>11344</v>
      </c>
      <c r="C3208">
        <v>7392</v>
      </c>
      <c r="D3208">
        <v>53</v>
      </c>
      <c r="E3208" t="s">
        <v>37</v>
      </c>
      <c r="F3208">
        <v>35000000</v>
      </c>
      <c r="G3208">
        <v>5.4</v>
      </c>
      <c r="H3208">
        <f>Table13[[#This Row],[budget]]-Table13[[#This Row],[gross]]</f>
        <v>1642524</v>
      </c>
      <c r="I3208">
        <v>393</v>
      </c>
      <c r="J3208">
        <f>0.00001*Table13[[#This Row],[budget]]</f>
        <v>350.00000000000006</v>
      </c>
      <c r="K3208" s="1">
        <f>0</f>
        <v>0</v>
      </c>
    </row>
    <row r="3209" spans="1:11" x14ac:dyDescent="0.35">
      <c r="A3209">
        <v>47811275</v>
      </c>
      <c r="B3209" t="s">
        <v>11607</v>
      </c>
      <c r="C3209">
        <v>29008</v>
      </c>
      <c r="D3209">
        <v>99</v>
      </c>
      <c r="E3209" t="s">
        <v>37</v>
      </c>
      <c r="F3209">
        <v>15000000</v>
      </c>
      <c r="G3209">
        <v>5.4</v>
      </c>
      <c r="H3209">
        <f>Table13[[#This Row],[budget]]-Table13[[#This Row],[gross]]</f>
        <v>-32811275</v>
      </c>
      <c r="I3209">
        <v>896</v>
      </c>
      <c r="J3209">
        <f>0.00001*Table13[[#This Row],[budget]]</f>
        <v>150</v>
      </c>
      <c r="K3209" s="1">
        <f>0</f>
        <v>0</v>
      </c>
    </row>
    <row r="3210" spans="1:11" x14ac:dyDescent="0.35">
      <c r="A3210">
        <v>20991497</v>
      </c>
      <c r="B3210" t="s">
        <v>6829</v>
      </c>
      <c r="C3210">
        <v>39782</v>
      </c>
      <c r="D3210">
        <v>172</v>
      </c>
      <c r="E3210" t="s">
        <v>37</v>
      </c>
      <c r="F3210">
        <v>37000000</v>
      </c>
      <c r="G3210">
        <v>5.4</v>
      </c>
      <c r="H3210">
        <f>Table13[[#This Row],[budget]]-Table13[[#This Row],[gross]]</f>
        <v>16008503</v>
      </c>
      <c r="I3210">
        <v>11000</v>
      </c>
      <c r="J3210">
        <f>0.00001*Table13[[#This Row],[budget]]</f>
        <v>370.00000000000006</v>
      </c>
      <c r="K3210" s="1">
        <f>0</f>
        <v>0</v>
      </c>
    </row>
    <row r="3211" spans="1:11" x14ac:dyDescent="0.35">
      <c r="A3211">
        <v>15608545</v>
      </c>
      <c r="B3211" t="s">
        <v>11883</v>
      </c>
      <c r="C3211">
        <v>53471</v>
      </c>
      <c r="D3211">
        <v>224</v>
      </c>
      <c r="E3211" t="s">
        <v>37</v>
      </c>
      <c r="F3211">
        <v>15000000</v>
      </c>
      <c r="G3211">
        <v>5.4</v>
      </c>
      <c r="H3211">
        <f>Table13[[#This Row],[budget]]-Table13[[#This Row],[gross]]</f>
        <v>-608545</v>
      </c>
      <c r="I3211">
        <v>29000</v>
      </c>
      <c r="J3211">
        <f>0.00001*Table13[[#This Row],[budget]]</f>
        <v>150</v>
      </c>
      <c r="K3211" s="1">
        <f>0</f>
        <v>0</v>
      </c>
    </row>
    <row r="3212" spans="1:11" x14ac:dyDescent="0.35">
      <c r="A3212">
        <v>47811275</v>
      </c>
      <c r="B3212" t="s">
        <v>11607</v>
      </c>
      <c r="C3212">
        <v>29008</v>
      </c>
      <c r="D3212">
        <v>99</v>
      </c>
      <c r="E3212" t="s">
        <v>37</v>
      </c>
      <c r="F3212">
        <v>15000000</v>
      </c>
      <c r="G3212">
        <v>5.4</v>
      </c>
      <c r="H3212">
        <f>Table13[[#This Row],[budget]]-Table13[[#This Row],[gross]]</f>
        <v>-32811275</v>
      </c>
      <c r="I3212">
        <v>896</v>
      </c>
      <c r="J3212">
        <f>0.00001*Table13[[#This Row],[budget]]</f>
        <v>150</v>
      </c>
      <c r="K3212" s="1">
        <f>0</f>
        <v>0</v>
      </c>
    </row>
    <row r="3213" spans="1:11" x14ac:dyDescent="0.35">
      <c r="A3213">
        <v>10397365</v>
      </c>
      <c r="B3213" t="s">
        <v>12202</v>
      </c>
      <c r="C3213">
        <v>11693</v>
      </c>
      <c r="D3213">
        <v>104</v>
      </c>
      <c r="E3213" t="s">
        <v>37</v>
      </c>
      <c r="F3213">
        <v>14000000</v>
      </c>
      <c r="G3213">
        <v>5.4</v>
      </c>
      <c r="H3213">
        <f>Table13[[#This Row],[budget]]-Table13[[#This Row],[gross]]</f>
        <v>3602635</v>
      </c>
      <c r="I3213">
        <v>613</v>
      </c>
      <c r="J3213">
        <f>0.00001*Table13[[#This Row],[budget]]</f>
        <v>140</v>
      </c>
      <c r="K3213" s="1">
        <f>0</f>
        <v>0</v>
      </c>
    </row>
    <row r="3214" spans="1:11" x14ac:dyDescent="0.35">
      <c r="A3214">
        <v>9402410</v>
      </c>
      <c r="B3214" t="s">
        <v>12207</v>
      </c>
      <c r="C3214">
        <v>11233</v>
      </c>
      <c r="D3214">
        <v>32</v>
      </c>
      <c r="E3214" t="s">
        <v>37</v>
      </c>
      <c r="F3214">
        <v>14000000</v>
      </c>
      <c r="G3214">
        <v>5.4</v>
      </c>
      <c r="H3214">
        <f>Table13[[#This Row],[budget]]-Table13[[#This Row],[gross]]</f>
        <v>4597590</v>
      </c>
      <c r="I3214">
        <v>0</v>
      </c>
      <c r="J3214">
        <f>0.00001*Table13[[#This Row],[budget]]</f>
        <v>140</v>
      </c>
      <c r="K3214" s="1">
        <f>0</f>
        <v>0</v>
      </c>
    </row>
    <row r="3215" spans="1:11" x14ac:dyDescent="0.35">
      <c r="A3215">
        <v>28399192</v>
      </c>
      <c r="B3215" t="s">
        <v>12553</v>
      </c>
      <c r="C3215">
        <v>5663</v>
      </c>
      <c r="D3215">
        <v>106</v>
      </c>
      <c r="E3215" t="s">
        <v>37</v>
      </c>
      <c r="F3215">
        <v>13000000</v>
      </c>
      <c r="G3215">
        <v>5.4</v>
      </c>
      <c r="H3215">
        <f>Table13[[#This Row],[budget]]-Table13[[#This Row],[gross]]</f>
        <v>-15399192</v>
      </c>
      <c r="I3215">
        <v>332</v>
      </c>
      <c r="J3215">
        <f>0.00001*Table13[[#This Row],[budget]]</f>
        <v>130</v>
      </c>
      <c r="K3215" s="1">
        <f>0</f>
        <v>0</v>
      </c>
    </row>
    <row r="3216" spans="1:11" x14ac:dyDescent="0.35">
      <c r="A3216">
        <v>31397498</v>
      </c>
      <c r="B3216" t="s">
        <v>12743</v>
      </c>
      <c r="C3216">
        <v>44130</v>
      </c>
      <c r="D3216">
        <v>156</v>
      </c>
      <c r="E3216" t="s">
        <v>37</v>
      </c>
      <c r="F3216">
        <v>12000000</v>
      </c>
      <c r="G3216">
        <v>5.4</v>
      </c>
      <c r="H3216">
        <f>Table13[[#This Row],[budget]]-Table13[[#This Row],[gross]]</f>
        <v>-19397498</v>
      </c>
      <c r="I3216">
        <v>0</v>
      </c>
      <c r="J3216">
        <f>0.00001*Table13[[#This Row],[budget]]</f>
        <v>120.00000000000001</v>
      </c>
      <c r="K3216" s="1">
        <f>0</f>
        <v>0</v>
      </c>
    </row>
    <row r="3217" spans="1:11" hidden="1" x14ac:dyDescent="0.35">
      <c r="A3217">
        <v>3432342</v>
      </c>
      <c r="B3217" t="s">
        <v>15277</v>
      </c>
      <c r="C3217">
        <v>24921</v>
      </c>
      <c r="D3217">
        <v>166</v>
      </c>
      <c r="E3217" t="s">
        <v>1417</v>
      </c>
      <c r="F3217">
        <v>6000000</v>
      </c>
      <c r="G3217">
        <v>7.7</v>
      </c>
      <c r="H3217">
        <f>Table13[[#This Row],[budget]]-Table13[[#This Row],[gross]]</f>
        <v>2567658</v>
      </c>
      <c r="I3217">
        <v>0</v>
      </c>
      <c r="J3217">
        <f>0.00001*Table13[[#This Row],[budget]]</f>
        <v>60.000000000000007</v>
      </c>
      <c r="K3217" s="1">
        <f>0</f>
        <v>0</v>
      </c>
    </row>
    <row r="3218" spans="1:11" x14ac:dyDescent="0.35">
      <c r="A3218">
        <v>10198766</v>
      </c>
      <c r="B3218" t="s">
        <v>12832</v>
      </c>
      <c r="C3218">
        <v>12007</v>
      </c>
      <c r="D3218">
        <v>105</v>
      </c>
      <c r="E3218" t="s">
        <v>37</v>
      </c>
      <c r="F3218">
        <v>12000000</v>
      </c>
      <c r="G3218">
        <v>5.4</v>
      </c>
      <c r="H3218">
        <f>Table13[[#This Row],[budget]]-Table13[[#This Row],[gross]]</f>
        <v>1801234</v>
      </c>
      <c r="I3218">
        <v>507</v>
      </c>
      <c r="J3218">
        <f>0.00001*Table13[[#This Row],[budget]]</f>
        <v>120.00000000000001</v>
      </c>
      <c r="K3218" s="1">
        <f>0</f>
        <v>0</v>
      </c>
    </row>
    <row r="3219" spans="1:11" x14ac:dyDescent="0.35">
      <c r="A3219">
        <v>3034181</v>
      </c>
      <c r="B3219" t="s">
        <v>13140</v>
      </c>
      <c r="C3219">
        <v>13622</v>
      </c>
      <c r="D3219">
        <v>128</v>
      </c>
      <c r="E3219" t="s">
        <v>37</v>
      </c>
      <c r="F3219">
        <v>11000000</v>
      </c>
      <c r="G3219">
        <v>5.4</v>
      </c>
      <c r="H3219">
        <f>Table13[[#This Row],[budget]]-Table13[[#This Row],[gross]]</f>
        <v>7965819</v>
      </c>
      <c r="I3219">
        <v>550</v>
      </c>
      <c r="J3219">
        <f>0.00001*Table13[[#This Row],[budget]]</f>
        <v>110.00000000000001</v>
      </c>
      <c r="K3219" s="1">
        <f>0</f>
        <v>0</v>
      </c>
    </row>
    <row r="3220" spans="1:11" x14ac:dyDescent="0.35">
      <c r="A3220">
        <v>22160085</v>
      </c>
      <c r="B3220" t="s">
        <v>13196</v>
      </c>
      <c r="C3220">
        <v>16747</v>
      </c>
      <c r="D3220">
        <v>349</v>
      </c>
      <c r="E3220" t="s">
        <v>37</v>
      </c>
      <c r="F3220">
        <v>10600000</v>
      </c>
      <c r="G3220">
        <v>5.4</v>
      </c>
      <c r="H3220">
        <f>Table13[[#This Row],[budget]]-Table13[[#This Row],[gross]]</f>
        <v>-11560085</v>
      </c>
      <c r="I3220">
        <v>1000</v>
      </c>
      <c r="J3220">
        <f>0.00001*Table13[[#This Row],[budget]]</f>
        <v>106.00000000000001</v>
      </c>
      <c r="K3220" s="1">
        <f>0</f>
        <v>0</v>
      </c>
    </row>
    <row r="3221" spans="1:11" x14ac:dyDescent="0.35">
      <c r="A3221">
        <v>32101000</v>
      </c>
      <c r="B3221" t="s">
        <v>13320</v>
      </c>
      <c r="C3221">
        <v>27800</v>
      </c>
      <c r="D3221">
        <v>96</v>
      </c>
      <c r="E3221" t="s">
        <v>37</v>
      </c>
      <c r="F3221">
        <v>10000000</v>
      </c>
      <c r="G3221">
        <v>5.4</v>
      </c>
      <c r="H3221">
        <f>Table13[[#This Row],[budget]]-Table13[[#This Row],[gross]]</f>
        <v>-22101000</v>
      </c>
      <c r="I3221">
        <v>0</v>
      </c>
      <c r="J3221">
        <f>0.00001*Table13[[#This Row],[budget]]</f>
        <v>100.00000000000001</v>
      </c>
      <c r="K3221" s="1">
        <f>0</f>
        <v>0</v>
      </c>
    </row>
    <row r="3222" spans="1:11" x14ac:dyDescent="0.35">
      <c r="A3222">
        <v>11860839</v>
      </c>
      <c r="B3222" t="s">
        <v>13894</v>
      </c>
      <c r="C3222">
        <v>5156</v>
      </c>
      <c r="D3222">
        <v>21</v>
      </c>
      <c r="E3222" t="s">
        <v>37</v>
      </c>
      <c r="F3222">
        <v>9000000</v>
      </c>
      <c r="G3222">
        <v>5.4</v>
      </c>
      <c r="H3222">
        <f>Table13[[#This Row],[budget]]-Table13[[#This Row],[gross]]</f>
        <v>-2860839</v>
      </c>
      <c r="I3222">
        <v>0</v>
      </c>
      <c r="J3222">
        <f>0.00001*Table13[[#This Row],[budget]]</f>
        <v>90.000000000000014</v>
      </c>
      <c r="K3222" s="1">
        <f>0</f>
        <v>0</v>
      </c>
    </row>
    <row r="3223" spans="1:11" x14ac:dyDescent="0.35">
      <c r="A3223">
        <v>10106233</v>
      </c>
      <c r="B3223" t="s">
        <v>14128</v>
      </c>
      <c r="C3223">
        <v>12702</v>
      </c>
      <c r="D3223">
        <v>32</v>
      </c>
      <c r="E3223" t="s">
        <v>37</v>
      </c>
      <c r="F3223">
        <v>8000000</v>
      </c>
      <c r="G3223">
        <v>5.4</v>
      </c>
      <c r="H3223">
        <f>Table13[[#This Row],[budget]]-Table13[[#This Row],[gross]]</f>
        <v>-2106233</v>
      </c>
      <c r="I3223">
        <v>0</v>
      </c>
      <c r="J3223">
        <f>0.00001*Table13[[#This Row],[budget]]</f>
        <v>80</v>
      </c>
      <c r="K3223" s="1">
        <f>0</f>
        <v>0</v>
      </c>
    </row>
    <row r="3224" spans="1:11" hidden="1" x14ac:dyDescent="0.35">
      <c r="A3224">
        <v>3950029</v>
      </c>
      <c r="B3224" t="s">
        <v>15308</v>
      </c>
      <c r="C3224">
        <v>12411</v>
      </c>
      <c r="D3224">
        <v>89</v>
      </c>
      <c r="E3224" t="s">
        <v>1417</v>
      </c>
      <c r="F3224">
        <v>4000000</v>
      </c>
      <c r="G3224">
        <v>7.2</v>
      </c>
      <c r="H3224">
        <f>Table13[[#This Row],[budget]]-Table13[[#This Row],[gross]]</f>
        <v>49971</v>
      </c>
      <c r="I3224">
        <v>0</v>
      </c>
      <c r="J3224">
        <f>0.00001*Table13[[#This Row],[budget]]</f>
        <v>40</v>
      </c>
      <c r="K3224" s="1">
        <f>0</f>
        <v>0</v>
      </c>
    </row>
    <row r="3225" spans="1:11" x14ac:dyDescent="0.35">
      <c r="A3225">
        <v>17544812</v>
      </c>
      <c r="B3225" t="s">
        <v>14271</v>
      </c>
      <c r="C3225">
        <v>69989</v>
      </c>
      <c r="D3225">
        <v>384</v>
      </c>
      <c r="E3225" t="s">
        <v>37</v>
      </c>
      <c r="F3225">
        <v>10000000</v>
      </c>
      <c r="G3225">
        <v>5.4</v>
      </c>
      <c r="H3225">
        <f>Table13[[#This Row],[budget]]-Table13[[#This Row],[gross]]</f>
        <v>-7544812</v>
      </c>
      <c r="I3225">
        <v>0</v>
      </c>
      <c r="J3225">
        <f>0.00001*Table13[[#This Row],[budget]]</f>
        <v>100.00000000000001</v>
      </c>
      <c r="K3225" s="1">
        <f>0</f>
        <v>0</v>
      </c>
    </row>
    <row r="3226" spans="1:11" x14ac:dyDescent="0.35">
      <c r="A3226">
        <v>84263837</v>
      </c>
      <c r="B3226" t="s">
        <v>14597</v>
      </c>
      <c r="C3226">
        <v>81699</v>
      </c>
      <c r="D3226">
        <v>291</v>
      </c>
      <c r="E3226" t="s">
        <v>37</v>
      </c>
      <c r="F3226">
        <v>6500000</v>
      </c>
      <c r="G3226">
        <v>5.4</v>
      </c>
      <c r="H3226">
        <f>Table13[[#This Row],[budget]]-Table13[[#This Row],[gross]]</f>
        <v>-77763837</v>
      </c>
      <c r="I3226">
        <v>45000</v>
      </c>
      <c r="J3226">
        <f>0.00001*Table13[[#This Row],[budget]]</f>
        <v>65</v>
      </c>
      <c r="K3226" s="1">
        <f>0</f>
        <v>0</v>
      </c>
    </row>
    <row r="3227" spans="1:11" x14ac:dyDescent="0.35">
      <c r="A3227">
        <v>399793</v>
      </c>
      <c r="B3227" t="s">
        <v>15673</v>
      </c>
      <c r="C3227">
        <v>2877</v>
      </c>
      <c r="D3227">
        <v>70</v>
      </c>
      <c r="E3227" t="s">
        <v>37</v>
      </c>
      <c r="F3227">
        <v>4000000</v>
      </c>
      <c r="G3227">
        <v>5.4</v>
      </c>
      <c r="H3227">
        <f>Table13[[#This Row],[budget]]-Table13[[#This Row],[gross]]</f>
        <v>3600207</v>
      </c>
      <c r="I3227">
        <v>111</v>
      </c>
      <c r="J3227">
        <f>0.00001*Table13[[#This Row],[budget]]</f>
        <v>40</v>
      </c>
      <c r="K3227" s="1">
        <f>0</f>
        <v>0</v>
      </c>
    </row>
    <row r="3228" spans="1:11" x14ac:dyDescent="0.35">
      <c r="A3228">
        <v>30000000</v>
      </c>
      <c r="B3228" t="s">
        <v>15960</v>
      </c>
      <c r="C3228">
        <v>43485</v>
      </c>
      <c r="D3228">
        <v>327</v>
      </c>
      <c r="E3228" t="s">
        <v>37</v>
      </c>
      <c r="F3228">
        <v>2200000</v>
      </c>
      <c r="G3228">
        <v>5.4</v>
      </c>
      <c r="H3228">
        <f>Table13[[#This Row],[budget]]-Table13[[#This Row],[gross]]</f>
        <v>-27800000</v>
      </c>
      <c r="I3228">
        <v>0</v>
      </c>
      <c r="J3228">
        <f>0.00001*Table13[[#This Row],[budget]]</f>
        <v>22.000000000000004</v>
      </c>
      <c r="K3228" s="1">
        <f>0</f>
        <v>0</v>
      </c>
    </row>
    <row r="3229" spans="1:11" x14ac:dyDescent="0.35">
      <c r="A3229">
        <v>19184015</v>
      </c>
      <c r="B3229" t="s">
        <v>15977</v>
      </c>
      <c r="C3229">
        <v>1466</v>
      </c>
      <c r="D3229">
        <v>35</v>
      </c>
      <c r="E3229" t="s">
        <v>37</v>
      </c>
      <c r="F3229">
        <v>3000000</v>
      </c>
      <c r="G3229">
        <v>5.4</v>
      </c>
      <c r="H3229">
        <f>Table13[[#This Row],[budget]]-Table13[[#This Row],[gross]]</f>
        <v>-16184015</v>
      </c>
      <c r="I3229">
        <v>63</v>
      </c>
      <c r="J3229">
        <f>0.00001*Table13[[#This Row],[budget]]</f>
        <v>30.000000000000004</v>
      </c>
      <c r="K3229" s="1">
        <f>0</f>
        <v>0</v>
      </c>
    </row>
    <row r="3230" spans="1:11" x14ac:dyDescent="0.35">
      <c r="A3230">
        <v>3071947</v>
      </c>
      <c r="B3230" t="s">
        <v>16070</v>
      </c>
      <c r="C3230">
        <v>18711</v>
      </c>
      <c r="D3230">
        <v>183</v>
      </c>
      <c r="E3230" t="s">
        <v>37</v>
      </c>
      <c r="F3230">
        <v>3500000</v>
      </c>
      <c r="G3230">
        <v>5.4</v>
      </c>
      <c r="H3230">
        <f>Table13[[#This Row],[budget]]-Table13[[#This Row],[gross]]</f>
        <v>428053</v>
      </c>
      <c r="I3230">
        <v>0</v>
      </c>
      <c r="J3230">
        <f>0.00001*Table13[[#This Row],[budget]]</f>
        <v>35</v>
      </c>
      <c r="K3230" s="1">
        <f>0</f>
        <v>0</v>
      </c>
    </row>
    <row r="3231" spans="1:11" x14ac:dyDescent="0.35">
      <c r="A3231">
        <v>1821983</v>
      </c>
      <c r="B3231" t="s">
        <v>16090</v>
      </c>
      <c r="C3231">
        <v>31089</v>
      </c>
      <c r="D3231">
        <v>261</v>
      </c>
      <c r="E3231" t="s">
        <v>37</v>
      </c>
      <c r="F3231">
        <v>3000000</v>
      </c>
      <c r="G3231">
        <v>5.4</v>
      </c>
      <c r="H3231">
        <f>Table13[[#This Row],[budget]]-Table13[[#This Row],[gross]]</f>
        <v>1178017</v>
      </c>
      <c r="I3231">
        <v>20000</v>
      </c>
      <c r="J3231">
        <f>0.00001*Table13[[#This Row],[budget]]</f>
        <v>30.000000000000004</v>
      </c>
      <c r="K3231" s="1">
        <f>0</f>
        <v>0</v>
      </c>
    </row>
    <row r="3232" spans="1:11" x14ac:dyDescent="0.35">
      <c r="B3232" t="s">
        <v>16700</v>
      </c>
      <c r="C3232">
        <v>686</v>
      </c>
      <c r="D3232">
        <v>8</v>
      </c>
      <c r="E3232" t="s">
        <v>37</v>
      </c>
      <c r="F3232">
        <v>1800000</v>
      </c>
      <c r="G3232">
        <v>5.4</v>
      </c>
      <c r="H3232">
        <f>Table13[[#This Row],[budget]]-Table13[[#This Row],[gross]]</f>
        <v>1800000</v>
      </c>
      <c r="I3232">
        <v>569</v>
      </c>
      <c r="J3232">
        <f>0.00001*Table13[[#This Row],[budget]]</f>
        <v>18</v>
      </c>
      <c r="K3232" s="1">
        <f>0</f>
        <v>0</v>
      </c>
    </row>
    <row r="3233" spans="1:11" x14ac:dyDescent="0.35">
      <c r="A3233">
        <v>2580</v>
      </c>
      <c r="B3233" t="s">
        <v>16754</v>
      </c>
      <c r="C3233">
        <v>1618</v>
      </c>
      <c r="D3233">
        <v>40</v>
      </c>
      <c r="E3233" t="s">
        <v>37</v>
      </c>
      <c r="F3233">
        <v>1650000</v>
      </c>
      <c r="G3233">
        <v>5.4</v>
      </c>
      <c r="H3233">
        <f>Table13[[#This Row],[budget]]-Table13[[#This Row],[gross]]</f>
        <v>1647420</v>
      </c>
      <c r="I3233">
        <v>63</v>
      </c>
      <c r="J3233">
        <f>0.00001*Table13[[#This Row],[budget]]</f>
        <v>16.5</v>
      </c>
      <c r="K3233" s="1">
        <f>0</f>
        <v>0</v>
      </c>
    </row>
    <row r="3234" spans="1:11" x14ac:dyDescent="0.35">
      <c r="A3234">
        <v>7186670</v>
      </c>
      <c r="B3234" t="s">
        <v>17096</v>
      </c>
      <c r="C3234">
        <v>21468</v>
      </c>
      <c r="D3234">
        <v>164</v>
      </c>
      <c r="E3234" t="s">
        <v>37</v>
      </c>
      <c r="F3234">
        <v>6000000</v>
      </c>
      <c r="G3234">
        <v>5.4</v>
      </c>
      <c r="H3234">
        <f>Table13[[#This Row],[budget]]-Table13[[#This Row],[gross]]</f>
        <v>-1186670</v>
      </c>
      <c r="I3234">
        <v>12000</v>
      </c>
      <c r="J3234">
        <f>0.00001*Table13[[#This Row],[budget]]</f>
        <v>60.000000000000007</v>
      </c>
      <c r="K3234" s="1">
        <f>0</f>
        <v>0</v>
      </c>
    </row>
    <row r="3235" spans="1:11" x14ac:dyDescent="0.35">
      <c r="A3235">
        <v>703</v>
      </c>
      <c r="B3235" t="s">
        <v>17244</v>
      </c>
      <c r="C3235">
        <v>480</v>
      </c>
      <c r="D3235">
        <v>21</v>
      </c>
      <c r="E3235" t="s">
        <v>37</v>
      </c>
      <c r="F3235">
        <v>1500000</v>
      </c>
      <c r="G3235">
        <v>5.4</v>
      </c>
      <c r="H3235">
        <f>Table13[[#This Row],[budget]]-Table13[[#This Row],[gross]]</f>
        <v>1499297</v>
      </c>
      <c r="I3235">
        <v>47</v>
      </c>
      <c r="J3235">
        <f>0.00001*Table13[[#This Row],[budget]]</f>
        <v>15.000000000000002</v>
      </c>
      <c r="K3235" s="1">
        <f>0</f>
        <v>0</v>
      </c>
    </row>
    <row r="3236" spans="1:11" x14ac:dyDescent="0.35">
      <c r="A3236">
        <v>30212620</v>
      </c>
      <c r="B3236" t="s">
        <v>1377</v>
      </c>
      <c r="C3236">
        <v>35066</v>
      </c>
      <c r="D3236">
        <v>196</v>
      </c>
      <c r="E3236" t="s">
        <v>37</v>
      </c>
      <c r="F3236">
        <v>120000000</v>
      </c>
      <c r="G3236">
        <v>5.3</v>
      </c>
      <c r="H3236">
        <f>Table13[[#This Row],[budget]]-Table13[[#This Row],[gross]]</f>
        <v>89787380</v>
      </c>
      <c r="I3236">
        <v>0</v>
      </c>
      <c r="J3236">
        <f>0.00001*Table13[[#This Row],[budget]]</f>
        <v>1200</v>
      </c>
      <c r="K3236" s="1">
        <f>0</f>
        <v>0</v>
      </c>
    </row>
    <row r="3237" spans="1:11" x14ac:dyDescent="0.35">
      <c r="A3237">
        <v>28772222</v>
      </c>
      <c r="B3237" t="s">
        <v>1823</v>
      </c>
      <c r="C3237">
        <v>33953</v>
      </c>
      <c r="D3237">
        <v>163</v>
      </c>
      <c r="E3237" t="s">
        <v>37</v>
      </c>
      <c r="F3237">
        <v>105000000</v>
      </c>
      <c r="G3237">
        <v>5.3</v>
      </c>
      <c r="H3237">
        <f>Table13[[#This Row],[budget]]-Table13[[#This Row],[gross]]</f>
        <v>76227778</v>
      </c>
      <c r="I3237">
        <v>37000</v>
      </c>
      <c r="J3237">
        <f>0.00001*Table13[[#This Row],[budget]]</f>
        <v>1050</v>
      </c>
      <c r="K3237" s="1">
        <f>0</f>
        <v>0</v>
      </c>
    </row>
    <row r="3238" spans="1:11" x14ac:dyDescent="0.35">
      <c r="A3238">
        <v>67344392</v>
      </c>
      <c r="B3238" t="s">
        <v>1987</v>
      </c>
      <c r="C3238">
        <v>165618</v>
      </c>
      <c r="D3238">
        <v>503</v>
      </c>
      <c r="E3238" t="s">
        <v>37</v>
      </c>
      <c r="F3238">
        <v>92000000</v>
      </c>
      <c r="G3238">
        <v>5.3</v>
      </c>
      <c r="H3238">
        <f>Table13[[#This Row],[budget]]-Table13[[#This Row],[gross]]</f>
        <v>24655608</v>
      </c>
      <c r="I3238">
        <v>66000</v>
      </c>
      <c r="J3238">
        <f>0.00001*Table13[[#This Row],[budget]]</f>
        <v>920.00000000000011</v>
      </c>
      <c r="K3238" s="1">
        <f>0</f>
        <v>0</v>
      </c>
    </row>
    <row r="3239" spans="1:11" x14ac:dyDescent="0.35">
      <c r="A3239">
        <v>39442871</v>
      </c>
      <c r="B3239" t="s">
        <v>2688</v>
      </c>
      <c r="C3239">
        <v>80639</v>
      </c>
      <c r="D3239">
        <v>237</v>
      </c>
      <c r="E3239" t="s">
        <v>37</v>
      </c>
      <c r="F3239">
        <v>80000000</v>
      </c>
      <c r="G3239">
        <v>5.3</v>
      </c>
      <c r="H3239">
        <f>Table13[[#This Row],[budget]]-Table13[[#This Row],[gross]]</f>
        <v>40557129</v>
      </c>
      <c r="I3239">
        <v>0</v>
      </c>
      <c r="J3239">
        <f>0.00001*Table13[[#This Row],[budget]]</f>
        <v>800.00000000000011</v>
      </c>
      <c r="K3239" s="1">
        <f>0</f>
        <v>0</v>
      </c>
    </row>
    <row r="3240" spans="1:11" x14ac:dyDescent="0.35">
      <c r="A3240">
        <v>30013346</v>
      </c>
      <c r="B3240" t="s">
        <v>3032</v>
      </c>
      <c r="C3240">
        <v>31293</v>
      </c>
      <c r="D3240">
        <v>254</v>
      </c>
      <c r="E3240" t="s">
        <v>37</v>
      </c>
      <c r="F3240">
        <v>75000000</v>
      </c>
      <c r="G3240">
        <v>5.3</v>
      </c>
      <c r="H3240">
        <f>Table13[[#This Row],[budget]]-Table13[[#This Row],[gross]]</f>
        <v>44986654</v>
      </c>
      <c r="I3240">
        <v>648</v>
      </c>
      <c r="J3240">
        <f>0.00001*Table13[[#This Row],[budget]]</f>
        <v>750.00000000000011</v>
      </c>
      <c r="K3240" s="1">
        <f>0</f>
        <v>0</v>
      </c>
    </row>
    <row r="3241" spans="1:11" x14ac:dyDescent="0.35">
      <c r="A3241">
        <v>144156464</v>
      </c>
      <c r="B3241" t="s">
        <v>3149</v>
      </c>
      <c r="C3241">
        <v>74343</v>
      </c>
      <c r="D3241">
        <v>98</v>
      </c>
      <c r="E3241" t="s">
        <v>37</v>
      </c>
      <c r="F3241">
        <v>71500000</v>
      </c>
      <c r="G3241">
        <v>5.3</v>
      </c>
      <c r="H3241">
        <f>Table13[[#This Row],[budget]]-Table13[[#This Row],[gross]]</f>
        <v>-72656464</v>
      </c>
      <c r="I3241">
        <v>694</v>
      </c>
      <c r="J3241">
        <f>0.00001*Table13[[#This Row],[budget]]</f>
        <v>715.00000000000011</v>
      </c>
      <c r="K3241" s="1">
        <f>0</f>
        <v>0</v>
      </c>
    </row>
    <row r="3242" spans="1:11" hidden="1" x14ac:dyDescent="0.35">
      <c r="A3242">
        <v>617228</v>
      </c>
      <c r="B3242" t="s">
        <v>15397</v>
      </c>
      <c r="C3242">
        <v>6183</v>
      </c>
      <c r="D3242">
        <v>27</v>
      </c>
      <c r="E3242" t="s">
        <v>15401</v>
      </c>
      <c r="F3242">
        <v>84450000</v>
      </c>
      <c r="G3242">
        <v>7.4</v>
      </c>
      <c r="H3242">
        <f>Table13[[#This Row],[budget]]-Table13[[#This Row],[gross]]</f>
        <v>83832772</v>
      </c>
      <c r="I3242">
        <v>1000</v>
      </c>
      <c r="J3242">
        <f>0.00001*Table13[[#This Row],[budget]]</f>
        <v>844.50000000000011</v>
      </c>
      <c r="K3242" s="1">
        <f>0</f>
        <v>0</v>
      </c>
    </row>
    <row r="3243" spans="1:11" x14ac:dyDescent="0.35">
      <c r="A3243">
        <v>48430355</v>
      </c>
      <c r="B3243" t="s">
        <v>3296</v>
      </c>
      <c r="C3243">
        <v>43709</v>
      </c>
      <c r="D3243">
        <v>141</v>
      </c>
      <c r="E3243" t="s">
        <v>37</v>
      </c>
      <c r="F3243">
        <v>70000000</v>
      </c>
      <c r="G3243">
        <v>5.3</v>
      </c>
      <c r="H3243">
        <f>Table13[[#This Row],[budget]]-Table13[[#This Row],[gross]]</f>
        <v>21569645</v>
      </c>
      <c r="I3243">
        <v>0</v>
      </c>
      <c r="J3243">
        <f>0.00001*Table13[[#This Row],[budget]]</f>
        <v>700.00000000000011</v>
      </c>
      <c r="K3243" s="1">
        <f>0</f>
        <v>0</v>
      </c>
    </row>
    <row r="3244" spans="1:11" x14ac:dyDescent="0.35">
      <c r="A3244">
        <v>50189179</v>
      </c>
      <c r="B3244" t="s">
        <v>3983</v>
      </c>
      <c r="C3244">
        <v>61966</v>
      </c>
      <c r="D3244">
        <v>207</v>
      </c>
      <c r="E3244" t="s">
        <v>37</v>
      </c>
      <c r="F3244">
        <v>60000000</v>
      </c>
      <c r="G3244">
        <v>5.3</v>
      </c>
      <c r="H3244">
        <f>Table13[[#This Row],[budget]]-Table13[[#This Row],[gross]]</f>
        <v>9810821</v>
      </c>
      <c r="I3244">
        <v>797</v>
      </c>
      <c r="J3244">
        <f>0.00001*Table13[[#This Row],[budget]]</f>
        <v>600</v>
      </c>
      <c r="K3244" s="1">
        <f>0</f>
        <v>0</v>
      </c>
    </row>
    <row r="3245" spans="1:11" x14ac:dyDescent="0.35">
      <c r="A3245">
        <v>20400913</v>
      </c>
      <c r="B3245" t="s">
        <v>5615</v>
      </c>
      <c r="C3245">
        <v>15455</v>
      </c>
      <c r="D3245">
        <v>80</v>
      </c>
      <c r="E3245" t="s">
        <v>37</v>
      </c>
      <c r="F3245">
        <v>45000000</v>
      </c>
      <c r="G3245">
        <v>5.3</v>
      </c>
      <c r="H3245">
        <f>Table13[[#This Row],[budget]]-Table13[[#This Row],[gross]]</f>
        <v>24599087</v>
      </c>
      <c r="I3245">
        <v>451</v>
      </c>
      <c r="J3245">
        <f>0.00001*Table13[[#This Row],[budget]]</f>
        <v>450.00000000000006</v>
      </c>
      <c r="K3245" s="1">
        <f>0</f>
        <v>0</v>
      </c>
    </row>
    <row r="3246" spans="1:11" x14ac:dyDescent="0.35">
      <c r="A3246">
        <v>26404753</v>
      </c>
      <c r="B3246" t="s">
        <v>5875</v>
      </c>
      <c r="C3246">
        <v>34203</v>
      </c>
      <c r="D3246">
        <v>169</v>
      </c>
      <c r="E3246" t="s">
        <v>37</v>
      </c>
      <c r="F3246">
        <v>40000000</v>
      </c>
      <c r="G3246">
        <v>5.3</v>
      </c>
      <c r="H3246">
        <f>Table13[[#This Row],[budget]]-Table13[[#This Row],[gross]]</f>
        <v>13595247</v>
      </c>
      <c r="I3246">
        <v>19000</v>
      </c>
      <c r="J3246">
        <f>0.00001*Table13[[#This Row],[budget]]</f>
        <v>400.00000000000006</v>
      </c>
      <c r="K3246" s="1">
        <f>0</f>
        <v>0</v>
      </c>
    </row>
    <row r="3247" spans="1:11" x14ac:dyDescent="0.35">
      <c r="A3247">
        <v>28535768</v>
      </c>
      <c r="B3247" t="s">
        <v>6331</v>
      </c>
      <c r="C3247">
        <v>10446</v>
      </c>
      <c r="D3247">
        <v>105</v>
      </c>
      <c r="E3247" t="s">
        <v>37</v>
      </c>
      <c r="F3247">
        <v>40000000</v>
      </c>
      <c r="G3247">
        <v>5.3</v>
      </c>
      <c r="H3247">
        <f>Table13[[#This Row],[budget]]-Table13[[#This Row],[gross]]</f>
        <v>11464232</v>
      </c>
      <c r="I3247">
        <v>279</v>
      </c>
      <c r="J3247">
        <f>0.00001*Table13[[#This Row],[budget]]</f>
        <v>400.00000000000006</v>
      </c>
      <c r="K3247" s="1">
        <f>0</f>
        <v>0</v>
      </c>
    </row>
    <row r="3248" spans="1:11" x14ac:dyDescent="0.35">
      <c r="A3248">
        <v>5881504</v>
      </c>
      <c r="B3248" t="s">
        <v>6593</v>
      </c>
      <c r="C3248">
        <v>5917</v>
      </c>
      <c r="D3248">
        <v>50</v>
      </c>
      <c r="E3248" t="s">
        <v>37</v>
      </c>
      <c r="F3248">
        <v>39000000</v>
      </c>
      <c r="G3248">
        <v>5.3</v>
      </c>
      <c r="H3248">
        <f>Table13[[#This Row],[budget]]-Table13[[#This Row],[gross]]</f>
        <v>33118496</v>
      </c>
      <c r="I3248">
        <v>177</v>
      </c>
      <c r="J3248">
        <f>0.00001*Table13[[#This Row],[budget]]</f>
        <v>390.00000000000006</v>
      </c>
      <c r="K3248" s="1">
        <f>0</f>
        <v>0</v>
      </c>
    </row>
    <row r="3249" spans="1:11" x14ac:dyDescent="0.35">
      <c r="A3249">
        <v>2954405</v>
      </c>
      <c r="B3249" t="s">
        <v>6850</v>
      </c>
      <c r="C3249">
        <v>1977</v>
      </c>
      <c r="D3249">
        <v>64</v>
      </c>
      <c r="E3249" t="s">
        <v>37</v>
      </c>
      <c r="F3249">
        <v>36000000</v>
      </c>
      <c r="G3249">
        <v>5.3</v>
      </c>
      <c r="H3249">
        <f>Table13[[#This Row],[budget]]-Table13[[#This Row],[gross]]</f>
        <v>33045595</v>
      </c>
      <c r="I3249">
        <v>133</v>
      </c>
      <c r="J3249">
        <f>0.00001*Table13[[#This Row],[budget]]</f>
        <v>360.00000000000006</v>
      </c>
      <c r="K3249" s="1">
        <f>0</f>
        <v>0</v>
      </c>
    </row>
    <row r="3250" spans="1:11" hidden="1" x14ac:dyDescent="0.35">
      <c r="A3250">
        <v>513836</v>
      </c>
      <c r="B3250" t="s">
        <v>15433</v>
      </c>
      <c r="C3250">
        <v>6304</v>
      </c>
      <c r="D3250">
        <v>21</v>
      </c>
      <c r="E3250" t="s">
        <v>1417</v>
      </c>
      <c r="F3250">
        <v>4600000</v>
      </c>
      <c r="G3250">
        <v>7.2</v>
      </c>
      <c r="H3250">
        <f>Table13[[#This Row],[budget]]-Table13[[#This Row],[gross]]</f>
        <v>4086164</v>
      </c>
      <c r="I3250">
        <v>0</v>
      </c>
      <c r="J3250">
        <f>0.00001*Table13[[#This Row],[budget]]</f>
        <v>46.000000000000007</v>
      </c>
      <c r="K3250" s="1">
        <f>0</f>
        <v>0</v>
      </c>
    </row>
    <row r="3251" spans="1:11" x14ac:dyDescent="0.35">
      <c r="A3251">
        <v>43792641</v>
      </c>
      <c r="B3251" t="s">
        <v>7015</v>
      </c>
      <c r="C3251">
        <v>32157</v>
      </c>
      <c r="D3251">
        <v>119</v>
      </c>
      <c r="E3251" t="s">
        <v>37</v>
      </c>
      <c r="F3251">
        <v>35000000</v>
      </c>
      <c r="G3251">
        <v>5.3</v>
      </c>
      <c r="H3251">
        <f>Table13[[#This Row],[budget]]-Table13[[#This Row],[gross]]</f>
        <v>-8792641</v>
      </c>
      <c r="I3251">
        <v>913</v>
      </c>
      <c r="J3251">
        <f>0.00001*Table13[[#This Row],[budget]]</f>
        <v>350.00000000000006</v>
      </c>
      <c r="K3251" s="1">
        <f>0</f>
        <v>0</v>
      </c>
    </row>
    <row r="3252" spans="1:11" x14ac:dyDescent="0.35">
      <c r="A3252">
        <v>37481242</v>
      </c>
      <c r="B3252" t="s">
        <v>7053</v>
      </c>
      <c r="C3252">
        <v>40654</v>
      </c>
      <c r="D3252">
        <v>97</v>
      </c>
      <c r="E3252" t="s">
        <v>37</v>
      </c>
      <c r="F3252">
        <v>35000000</v>
      </c>
      <c r="G3252">
        <v>5.3</v>
      </c>
      <c r="H3252">
        <f>Table13[[#This Row],[budget]]-Table13[[#This Row],[gross]]</f>
        <v>-2481242</v>
      </c>
      <c r="I3252">
        <v>0</v>
      </c>
      <c r="J3252">
        <f>0.00001*Table13[[#This Row],[budget]]</f>
        <v>350.00000000000006</v>
      </c>
      <c r="K3252" s="1">
        <f>0</f>
        <v>0</v>
      </c>
    </row>
    <row r="3253" spans="1:11" x14ac:dyDescent="0.35">
      <c r="A3253">
        <v>32048809</v>
      </c>
      <c r="B3253" t="s">
        <v>7090</v>
      </c>
      <c r="C3253">
        <v>94456</v>
      </c>
      <c r="D3253">
        <v>576</v>
      </c>
      <c r="E3253" t="s">
        <v>37</v>
      </c>
      <c r="F3253">
        <v>30000000</v>
      </c>
      <c r="G3253">
        <v>5.3</v>
      </c>
      <c r="H3253">
        <f>Table13[[#This Row],[budget]]-Table13[[#This Row],[gross]]</f>
        <v>-2048809</v>
      </c>
      <c r="I3253">
        <v>0</v>
      </c>
      <c r="J3253">
        <f>0.00001*Table13[[#This Row],[budget]]</f>
        <v>300</v>
      </c>
      <c r="K3253" s="1">
        <f>0</f>
        <v>0</v>
      </c>
    </row>
    <row r="3254" spans="1:11" x14ac:dyDescent="0.35">
      <c r="A3254">
        <v>10654581</v>
      </c>
      <c r="B3254" t="s">
        <v>7368</v>
      </c>
      <c r="C3254">
        <v>45497</v>
      </c>
      <c r="D3254">
        <v>260</v>
      </c>
      <c r="E3254" t="s">
        <v>37</v>
      </c>
      <c r="F3254">
        <v>34000000</v>
      </c>
      <c r="G3254">
        <v>5.3</v>
      </c>
      <c r="H3254">
        <f>Table13[[#This Row],[budget]]-Table13[[#This Row],[gross]]</f>
        <v>23345419</v>
      </c>
      <c r="I3254">
        <v>1000</v>
      </c>
      <c r="J3254">
        <f>0.00001*Table13[[#This Row],[budget]]</f>
        <v>340</v>
      </c>
      <c r="K3254" s="1">
        <f>0</f>
        <v>0</v>
      </c>
    </row>
    <row r="3255" spans="1:11" x14ac:dyDescent="0.35">
      <c r="A3255">
        <v>28927720</v>
      </c>
      <c r="B3255" t="s">
        <v>7414</v>
      </c>
      <c r="C3255">
        <v>22220</v>
      </c>
      <c r="D3255">
        <v>181</v>
      </c>
      <c r="E3255" t="s">
        <v>37</v>
      </c>
      <c r="F3255">
        <v>33000000</v>
      </c>
      <c r="G3255">
        <v>5.3</v>
      </c>
      <c r="H3255">
        <f>Table13[[#This Row],[budget]]-Table13[[#This Row],[gross]]</f>
        <v>4072280</v>
      </c>
      <c r="I3255">
        <v>463</v>
      </c>
      <c r="J3255">
        <f>0.00001*Table13[[#This Row],[budget]]</f>
        <v>330</v>
      </c>
      <c r="K3255" s="1">
        <f>0</f>
        <v>0</v>
      </c>
    </row>
    <row r="3256" spans="1:11" x14ac:dyDescent="0.35">
      <c r="A3256">
        <v>4357000</v>
      </c>
      <c r="B3256" t="s">
        <v>7562</v>
      </c>
      <c r="C3256">
        <v>5176</v>
      </c>
      <c r="D3256">
        <v>30</v>
      </c>
      <c r="E3256" t="s">
        <v>37</v>
      </c>
      <c r="F3256">
        <v>30000000</v>
      </c>
      <c r="G3256">
        <v>5.3</v>
      </c>
      <c r="H3256">
        <f>Table13[[#This Row],[budget]]-Table13[[#This Row],[gross]]</f>
        <v>25643000</v>
      </c>
      <c r="I3256">
        <v>350</v>
      </c>
      <c r="J3256">
        <f>0.00001*Table13[[#This Row],[budget]]</f>
        <v>300</v>
      </c>
      <c r="K3256" s="1">
        <f>0</f>
        <v>0</v>
      </c>
    </row>
    <row r="3257" spans="1:11" hidden="1" x14ac:dyDescent="0.35">
      <c r="A3257">
        <v>1687311</v>
      </c>
      <c r="B3257" t="s">
        <v>15467</v>
      </c>
      <c r="C3257">
        <v>2412</v>
      </c>
      <c r="D3257">
        <v>40</v>
      </c>
      <c r="E3257" t="s">
        <v>2679</v>
      </c>
      <c r="F3257">
        <v>700000000</v>
      </c>
      <c r="G3257">
        <v>7.2</v>
      </c>
      <c r="H3257">
        <f>Table13[[#This Row],[budget]]-Table13[[#This Row],[gross]]</f>
        <v>698312689</v>
      </c>
      <c r="I3257">
        <v>539</v>
      </c>
      <c r="J3257">
        <f>0.00001*Table13[[#This Row],[budget]]</f>
        <v>7000.0000000000009</v>
      </c>
      <c r="K3257" s="1">
        <f>0</f>
        <v>0</v>
      </c>
    </row>
    <row r="3258" spans="1:11" x14ac:dyDescent="0.35">
      <c r="A3258">
        <v>17100000</v>
      </c>
      <c r="B3258" t="s">
        <v>8059</v>
      </c>
      <c r="C3258">
        <v>7073</v>
      </c>
      <c r="D3258">
        <v>29</v>
      </c>
      <c r="E3258" t="s">
        <v>37</v>
      </c>
      <c r="F3258">
        <v>25000000</v>
      </c>
      <c r="G3258">
        <v>5.3</v>
      </c>
      <c r="H3258">
        <f>Table13[[#This Row],[budget]]-Table13[[#This Row],[gross]]</f>
        <v>7900000</v>
      </c>
      <c r="I3258">
        <v>204</v>
      </c>
      <c r="J3258">
        <f>0.00001*Table13[[#This Row],[budget]]</f>
        <v>250.00000000000003</v>
      </c>
      <c r="K3258" s="1">
        <f>0</f>
        <v>0</v>
      </c>
    </row>
    <row r="3259" spans="1:11" hidden="1" x14ac:dyDescent="0.35">
      <c r="A3259">
        <v>713413</v>
      </c>
      <c r="B3259" t="s">
        <v>15479</v>
      </c>
      <c r="C3259">
        <v>9171</v>
      </c>
      <c r="D3259">
        <v>68</v>
      </c>
      <c r="E3259" t="s">
        <v>9736</v>
      </c>
      <c r="F3259">
        <v>4500000</v>
      </c>
      <c r="G3259">
        <v>7.8</v>
      </c>
      <c r="H3259">
        <f>Table13[[#This Row],[budget]]-Table13[[#This Row],[gross]]</f>
        <v>3786587</v>
      </c>
      <c r="I3259">
        <v>689</v>
      </c>
      <c r="J3259">
        <f>0.00001*Table13[[#This Row],[budget]]</f>
        <v>45.000000000000007</v>
      </c>
      <c r="K3259" s="1">
        <f>0</f>
        <v>0</v>
      </c>
    </row>
    <row r="3260" spans="1:11" x14ac:dyDescent="0.35">
      <c r="A3260">
        <v>16930185</v>
      </c>
      <c r="B3260" t="s">
        <v>8259</v>
      </c>
      <c r="C3260">
        <v>14315</v>
      </c>
      <c r="D3260">
        <v>101</v>
      </c>
      <c r="E3260" t="s">
        <v>37</v>
      </c>
      <c r="F3260">
        <v>29000000</v>
      </c>
      <c r="G3260">
        <v>5.3</v>
      </c>
      <c r="H3260">
        <f>Table13[[#This Row],[budget]]-Table13[[#This Row],[gross]]</f>
        <v>12069815</v>
      </c>
      <c r="I3260">
        <v>201</v>
      </c>
      <c r="J3260">
        <f>0.00001*Table13[[#This Row],[budget]]</f>
        <v>290</v>
      </c>
      <c r="K3260" s="1">
        <f>0</f>
        <v>0</v>
      </c>
    </row>
    <row r="3261" spans="1:11" hidden="1" x14ac:dyDescent="0.35">
      <c r="A3261">
        <v>211667</v>
      </c>
      <c r="B3261" t="s">
        <v>15489</v>
      </c>
      <c r="C3261">
        <v>53508</v>
      </c>
      <c r="D3261">
        <v>131</v>
      </c>
      <c r="E3261" t="s">
        <v>11553</v>
      </c>
      <c r="F3261">
        <v>4200000000</v>
      </c>
      <c r="G3261">
        <v>7.7</v>
      </c>
      <c r="H3261">
        <f>Table13[[#This Row],[budget]]-Table13[[#This Row],[gross]]</f>
        <v>4199788333</v>
      </c>
      <c r="I3261">
        <v>4000</v>
      </c>
      <c r="J3261">
        <f>0.00001*Table13[[#This Row],[budget]]</f>
        <v>42000</v>
      </c>
      <c r="K3261" s="1">
        <f>0</f>
        <v>0</v>
      </c>
    </row>
    <row r="3262" spans="1:11" x14ac:dyDescent="0.35">
      <c r="A3262">
        <v>63034755</v>
      </c>
      <c r="B3262" t="s">
        <v>8262</v>
      </c>
      <c r="C3262">
        <v>16984</v>
      </c>
      <c r="D3262">
        <v>96</v>
      </c>
      <c r="E3262" t="s">
        <v>37</v>
      </c>
      <c r="F3262">
        <v>29000000</v>
      </c>
      <c r="G3262">
        <v>5.3</v>
      </c>
      <c r="H3262">
        <f>Table13[[#This Row],[budget]]-Table13[[#This Row],[gross]]</f>
        <v>-34034755</v>
      </c>
      <c r="I3262">
        <v>0</v>
      </c>
      <c r="J3262">
        <f>0.00001*Table13[[#This Row],[budget]]</f>
        <v>290</v>
      </c>
      <c r="K3262" s="1">
        <f>0</f>
        <v>0</v>
      </c>
    </row>
    <row r="3263" spans="1:11" hidden="1" x14ac:dyDescent="0.35">
      <c r="A3263">
        <v>49413</v>
      </c>
      <c r="B3263" t="s">
        <v>15498</v>
      </c>
      <c r="C3263">
        <v>6919</v>
      </c>
      <c r="D3263">
        <v>26</v>
      </c>
      <c r="E3263" t="s">
        <v>6872</v>
      </c>
      <c r="F3263">
        <v>35000000</v>
      </c>
      <c r="G3263">
        <v>7.3</v>
      </c>
      <c r="H3263">
        <f>Table13[[#This Row],[budget]]-Table13[[#This Row],[gross]]</f>
        <v>34950587</v>
      </c>
      <c r="I3263">
        <v>528</v>
      </c>
      <c r="J3263">
        <f>0.00001*Table13[[#This Row],[budget]]</f>
        <v>350.00000000000006</v>
      </c>
      <c r="K3263" s="1">
        <f>0</f>
        <v>0</v>
      </c>
    </row>
    <row r="3264" spans="1:11" x14ac:dyDescent="0.35">
      <c r="A3264">
        <v>17324744</v>
      </c>
      <c r="B3264" t="s">
        <v>8430</v>
      </c>
      <c r="C3264">
        <v>44103</v>
      </c>
      <c r="D3264">
        <v>149</v>
      </c>
      <c r="E3264" t="s">
        <v>37</v>
      </c>
      <c r="F3264">
        <v>28000000</v>
      </c>
      <c r="G3264">
        <v>5.3</v>
      </c>
      <c r="H3264">
        <f>Table13[[#This Row],[budget]]-Table13[[#This Row],[gross]]</f>
        <v>10675256</v>
      </c>
      <c r="I3264">
        <v>0</v>
      </c>
      <c r="J3264">
        <f>0.00001*Table13[[#This Row],[budget]]</f>
        <v>280</v>
      </c>
      <c r="K3264" s="1">
        <f>0</f>
        <v>0</v>
      </c>
    </row>
    <row r="3265" spans="1:11" x14ac:dyDescent="0.35">
      <c r="A3265">
        <v>42168445</v>
      </c>
      <c r="B3265" t="s">
        <v>8498</v>
      </c>
      <c r="C3265">
        <v>10791</v>
      </c>
      <c r="D3265">
        <v>39</v>
      </c>
      <c r="E3265" t="s">
        <v>37</v>
      </c>
      <c r="F3265">
        <v>35000000</v>
      </c>
      <c r="G3265">
        <v>5.3</v>
      </c>
      <c r="H3265">
        <f>Table13[[#This Row],[budget]]-Table13[[#This Row],[gross]]</f>
        <v>-7168445</v>
      </c>
      <c r="I3265">
        <v>464</v>
      </c>
      <c r="J3265">
        <f>0.00001*Table13[[#This Row],[budget]]</f>
        <v>350.00000000000006</v>
      </c>
      <c r="K3265" s="1">
        <f>0</f>
        <v>0</v>
      </c>
    </row>
    <row r="3266" spans="1:11" x14ac:dyDescent="0.35">
      <c r="A3266">
        <v>32368960</v>
      </c>
      <c r="B3266" t="s">
        <v>9034</v>
      </c>
      <c r="C3266">
        <v>39768</v>
      </c>
      <c r="D3266">
        <v>292</v>
      </c>
      <c r="E3266" t="s">
        <v>37</v>
      </c>
      <c r="F3266">
        <v>25000000</v>
      </c>
      <c r="G3266">
        <v>5.3</v>
      </c>
      <c r="H3266">
        <f>Table13[[#This Row],[budget]]-Table13[[#This Row],[gross]]</f>
        <v>-7368960</v>
      </c>
      <c r="I3266">
        <v>0</v>
      </c>
      <c r="J3266">
        <f>0.00001*Table13[[#This Row],[budget]]</f>
        <v>250.00000000000003</v>
      </c>
      <c r="K3266" s="1">
        <f>0</f>
        <v>0</v>
      </c>
    </row>
    <row r="3267" spans="1:11" x14ac:dyDescent="0.35">
      <c r="A3267">
        <v>16969390</v>
      </c>
      <c r="B3267" t="s">
        <v>9344</v>
      </c>
      <c r="C3267">
        <v>80861</v>
      </c>
      <c r="D3267">
        <v>431</v>
      </c>
      <c r="E3267" t="s">
        <v>37</v>
      </c>
      <c r="F3267">
        <v>25000000</v>
      </c>
      <c r="G3267">
        <v>5.3</v>
      </c>
      <c r="H3267">
        <f>Table13[[#This Row],[budget]]-Table13[[#This Row],[gross]]</f>
        <v>8030610</v>
      </c>
      <c r="I3267">
        <v>24000</v>
      </c>
      <c r="J3267">
        <f>0.00001*Table13[[#This Row],[budget]]</f>
        <v>250.00000000000003</v>
      </c>
      <c r="K3267" s="1">
        <f>0</f>
        <v>0</v>
      </c>
    </row>
    <row r="3268" spans="1:11" x14ac:dyDescent="0.35">
      <c r="A3268">
        <v>28772222</v>
      </c>
      <c r="B3268" t="s">
        <v>1823</v>
      </c>
      <c r="C3268">
        <v>33958</v>
      </c>
      <c r="D3268">
        <v>163</v>
      </c>
      <c r="E3268" t="s">
        <v>37</v>
      </c>
      <c r="F3268">
        <v>105000000</v>
      </c>
      <c r="G3268">
        <v>5.3</v>
      </c>
      <c r="H3268">
        <f>Table13[[#This Row],[budget]]-Table13[[#This Row],[gross]]</f>
        <v>76227778</v>
      </c>
      <c r="I3268">
        <v>37000</v>
      </c>
      <c r="J3268">
        <f>0.00001*Table13[[#This Row],[budget]]</f>
        <v>1050</v>
      </c>
      <c r="K3268" s="1">
        <f>0</f>
        <v>0</v>
      </c>
    </row>
    <row r="3269" spans="1:11" hidden="1" x14ac:dyDescent="0.35">
      <c r="A3269">
        <v>1487477</v>
      </c>
      <c r="B3269" t="s">
        <v>15519</v>
      </c>
      <c r="C3269">
        <v>47097</v>
      </c>
      <c r="D3269">
        <v>310</v>
      </c>
      <c r="E3269" t="s">
        <v>5364</v>
      </c>
      <c r="F3269">
        <v>4200000</v>
      </c>
      <c r="G3269">
        <v>6.5</v>
      </c>
      <c r="H3269">
        <f>Table13[[#This Row],[budget]]-Table13[[#This Row],[gross]]</f>
        <v>2712523</v>
      </c>
      <c r="I3269">
        <v>0</v>
      </c>
      <c r="J3269">
        <f>0.00001*Table13[[#This Row],[budget]]</f>
        <v>42</v>
      </c>
      <c r="K3269" s="1">
        <f>0</f>
        <v>0</v>
      </c>
    </row>
    <row r="3270" spans="1:11" x14ac:dyDescent="0.35">
      <c r="A3270">
        <v>20218</v>
      </c>
      <c r="B3270" t="s">
        <v>9408</v>
      </c>
      <c r="C3270">
        <v>5431</v>
      </c>
      <c r="D3270">
        <v>50</v>
      </c>
      <c r="E3270" t="s">
        <v>37</v>
      </c>
      <c r="F3270">
        <v>24000000</v>
      </c>
      <c r="G3270">
        <v>5.3</v>
      </c>
      <c r="H3270">
        <f>Table13[[#This Row],[budget]]-Table13[[#This Row],[gross]]</f>
        <v>23979782</v>
      </c>
      <c r="I3270">
        <v>204</v>
      </c>
      <c r="J3270">
        <f>0.00001*Table13[[#This Row],[budget]]</f>
        <v>240.00000000000003</v>
      </c>
      <c r="K3270" s="1">
        <f>0</f>
        <v>0</v>
      </c>
    </row>
    <row r="3271" spans="1:11" x14ac:dyDescent="0.35">
      <c r="A3271">
        <v>12372410</v>
      </c>
      <c r="B3271" t="s">
        <v>9431</v>
      </c>
      <c r="C3271">
        <v>11709</v>
      </c>
      <c r="D3271">
        <v>101</v>
      </c>
      <c r="E3271" t="s">
        <v>37</v>
      </c>
      <c r="F3271">
        <v>24000000</v>
      </c>
      <c r="G3271">
        <v>5.3</v>
      </c>
      <c r="H3271">
        <f>Table13[[#This Row],[budget]]-Table13[[#This Row],[gross]]</f>
        <v>11627590</v>
      </c>
      <c r="I3271">
        <v>650</v>
      </c>
      <c r="J3271">
        <f>0.00001*Table13[[#This Row],[budget]]</f>
        <v>240.00000000000003</v>
      </c>
      <c r="K3271" s="1">
        <f>0</f>
        <v>0</v>
      </c>
    </row>
    <row r="3272" spans="1:11" x14ac:dyDescent="0.35">
      <c r="A3272">
        <v>14252830</v>
      </c>
      <c r="B3272" t="s">
        <v>9696</v>
      </c>
      <c r="C3272">
        <v>18900</v>
      </c>
      <c r="D3272">
        <v>242</v>
      </c>
      <c r="E3272" t="s">
        <v>37</v>
      </c>
      <c r="F3272">
        <v>22000000</v>
      </c>
      <c r="G3272">
        <v>5.3</v>
      </c>
      <c r="H3272">
        <f>Table13[[#This Row],[budget]]-Table13[[#This Row],[gross]]</f>
        <v>7747170</v>
      </c>
      <c r="I3272">
        <v>0</v>
      </c>
      <c r="J3272">
        <f>0.00001*Table13[[#This Row],[budget]]</f>
        <v>220.00000000000003</v>
      </c>
      <c r="K3272" s="1">
        <f>0</f>
        <v>0</v>
      </c>
    </row>
    <row r="3273" spans="1:11" x14ac:dyDescent="0.35">
      <c r="A3273">
        <v>25077977</v>
      </c>
      <c r="B3273" t="s">
        <v>10188</v>
      </c>
      <c r="C3273">
        <v>10986</v>
      </c>
      <c r="D3273">
        <v>84</v>
      </c>
      <c r="E3273" t="s">
        <v>37</v>
      </c>
      <c r="F3273">
        <v>20000000</v>
      </c>
      <c r="G3273">
        <v>5.3</v>
      </c>
      <c r="H3273">
        <f>Table13[[#This Row],[budget]]-Table13[[#This Row],[gross]]</f>
        <v>-5077977</v>
      </c>
      <c r="I3273">
        <v>0</v>
      </c>
      <c r="J3273">
        <f>0.00001*Table13[[#This Row],[budget]]</f>
        <v>200.00000000000003</v>
      </c>
      <c r="K3273" s="1">
        <f>0</f>
        <v>0</v>
      </c>
    </row>
    <row r="3274" spans="1:11" x14ac:dyDescent="0.35">
      <c r="A3274">
        <v>23292105</v>
      </c>
      <c r="B3274" t="s">
        <v>10191</v>
      </c>
      <c r="C3274">
        <v>39541</v>
      </c>
      <c r="D3274">
        <v>334</v>
      </c>
      <c r="E3274" t="s">
        <v>37</v>
      </c>
      <c r="F3274">
        <v>20000000</v>
      </c>
      <c r="G3274">
        <v>5.3</v>
      </c>
      <c r="H3274">
        <f>Table13[[#This Row],[budget]]-Table13[[#This Row],[gross]]</f>
        <v>-3292105</v>
      </c>
      <c r="I3274">
        <v>3000</v>
      </c>
      <c r="J3274">
        <f>0.00001*Table13[[#This Row],[budget]]</f>
        <v>200.00000000000003</v>
      </c>
      <c r="K3274" s="1">
        <f>0</f>
        <v>0</v>
      </c>
    </row>
    <row r="3275" spans="1:11" x14ac:dyDescent="0.35">
      <c r="A3275">
        <v>15464026</v>
      </c>
      <c r="B3275" t="s">
        <v>10303</v>
      </c>
      <c r="C3275">
        <v>23076</v>
      </c>
      <c r="D3275">
        <v>158</v>
      </c>
      <c r="E3275" t="s">
        <v>37</v>
      </c>
      <c r="F3275">
        <v>20000000</v>
      </c>
      <c r="G3275">
        <v>5.3</v>
      </c>
      <c r="H3275">
        <f>Table13[[#This Row],[budget]]-Table13[[#This Row],[gross]]</f>
        <v>4535974</v>
      </c>
      <c r="I3275">
        <v>1000</v>
      </c>
      <c r="J3275">
        <f>0.00001*Table13[[#This Row],[budget]]</f>
        <v>200.00000000000003</v>
      </c>
      <c r="K3275" s="1">
        <f>0</f>
        <v>0</v>
      </c>
    </row>
    <row r="3276" spans="1:11" x14ac:dyDescent="0.35">
      <c r="A3276">
        <v>6563357</v>
      </c>
      <c r="B3276" t="s">
        <v>10477</v>
      </c>
      <c r="C3276">
        <v>18571</v>
      </c>
      <c r="D3276">
        <v>120</v>
      </c>
      <c r="E3276" t="s">
        <v>37</v>
      </c>
      <c r="F3276">
        <v>20000000</v>
      </c>
      <c r="G3276">
        <v>5.3</v>
      </c>
      <c r="H3276">
        <f>Table13[[#This Row],[budget]]-Table13[[#This Row],[gross]]</f>
        <v>13436643</v>
      </c>
      <c r="I3276">
        <v>847</v>
      </c>
      <c r="J3276">
        <f>0.00001*Table13[[#This Row],[budget]]</f>
        <v>200.00000000000003</v>
      </c>
      <c r="K3276" s="1">
        <f>0</f>
        <v>0</v>
      </c>
    </row>
    <row r="3277" spans="1:11" x14ac:dyDescent="0.35">
      <c r="A3277">
        <v>531009</v>
      </c>
      <c r="B3277" t="s">
        <v>10579</v>
      </c>
      <c r="C3277">
        <v>7976</v>
      </c>
      <c r="D3277">
        <v>61</v>
      </c>
      <c r="E3277" t="s">
        <v>37</v>
      </c>
      <c r="F3277">
        <v>10000000</v>
      </c>
      <c r="G3277">
        <v>5.3</v>
      </c>
      <c r="H3277">
        <f>Table13[[#This Row],[budget]]-Table13[[#This Row],[gross]]</f>
        <v>9468991</v>
      </c>
      <c r="I3277">
        <v>0</v>
      </c>
      <c r="J3277">
        <f>0.00001*Table13[[#This Row],[budget]]</f>
        <v>100.00000000000001</v>
      </c>
      <c r="K3277" s="1">
        <f>0</f>
        <v>0</v>
      </c>
    </row>
    <row r="3278" spans="1:11" x14ac:dyDescent="0.35">
      <c r="A3278">
        <v>30222640</v>
      </c>
      <c r="B3278" t="s">
        <v>10845</v>
      </c>
      <c r="C3278">
        <v>36666</v>
      </c>
      <c r="D3278">
        <v>144</v>
      </c>
      <c r="E3278" t="s">
        <v>37</v>
      </c>
      <c r="F3278">
        <v>25000000</v>
      </c>
      <c r="G3278">
        <v>5.3</v>
      </c>
      <c r="H3278">
        <f>Table13[[#This Row],[budget]]-Table13[[#This Row],[gross]]</f>
        <v>-5222640</v>
      </c>
      <c r="I3278">
        <v>0</v>
      </c>
      <c r="J3278">
        <f>0.00001*Table13[[#This Row],[budget]]</f>
        <v>250.00000000000003</v>
      </c>
      <c r="K3278" s="1">
        <f>0</f>
        <v>0</v>
      </c>
    </row>
    <row r="3279" spans="1:11" x14ac:dyDescent="0.35">
      <c r="A3279">
        <v>26906039</v>
      </c>
      <c r="B3279" t="s">
        <v>10851</v>
      </c>
      <c r="C3279">
        <v>29621</v>
      </c>
      <c r="D3279">
        <v>76</v>
      </c>
      <c r="E3279" t="s">
        <v>37</v>
      </c>
      <c r="F3279">
        <v>18000000</v>
      </c>
      <c r="G3279">
        <v>5.3</v>
      </c>
      <c r="H3279">
        <f>Table13[[#This Row],[budget]]-Table13[[#This Row],[gross]]</f>
        <v>-8906039</v>
      </c>
      <c r="I3279">
        <v>588</v>
      </c>
      <c r="J3279">
        <f>0.00001*Table13[[#This Row],[budget]]</f>
        <v>180.00000000000003</v>
      </c>
      <c r="K3279" s="1">
        <f>0</f>
        <v>0</v>
      </c>
    </row>
    <row r="3280" spans="1:11" x14ac:dyDescent="0.35">
      <c r="A3280">
        <v>14793904</v>
      </c>
      <c r="B3280" t="s">
        <v>10923</v>
      </c>
      <c r="C3280">
        <v>28209</v>
      </c>
      <c r="D3280">
        <v>80</v>
      </c>
      <c r="E3280" t="s">
        <v>37</v>
      </c>
      <c r="F3280">
        <v>18000000</v>
      </c>
      <c r="G3280">
        <v>5.3</v>
      </c>
      <c r="H3280">
        <f>Table13[[#This Row],[budget]]-Table13[[#This Row],[gross]]</f>
        <v>3206096</v>
      </c>
      <c r="I3280">
        <v>0</v>
      </c>
      <c r="J3280">
        <f>0.00001*Table13[[#This Row],[budget]]</f>
        <v>180.00000000000003</v>
      </c>
      <c r="K3280" s="1">
        <f>0</f>
        <v>0</v>
      </c>
    </row>
    <row r="3281" spans="1:11" x14ac:dyDescent="0.35">
      <c r="A3281">
        <v>20627372</v>
      </c>
      <c r="B3281" t="s">
        <v>11378</v>
      </c>
      <c r="C3281">
        <v>13661</v>
      </c>
      <c r="D3281">
        <v>134</v>
      </c>
      <c r="E3281" t="s">
        <v>37</v>
      </c>
      <c r="F3281">
        <v>16000000</v>
      </c>
      <c r="G3281">
        <v>5.3</v>
      </c>
      <c r="H3281">
        <f>Table13[[#This Row],[budget]]-Table13[[#This Row],[gross]]</f>
        <v>-4627372</v>
      </c>
      <c r="I3281">
        <v>487</v>
      </c>
      <c r="J3281">
        <f>0.00001*Table13[[#This Row],[budget]]</f>
        <v>160</v>
      </c>
      <c r="K3281" s="1">
        <f>0</f>
        <v>0</v>
      </c>
    </row>
    <row r="3282" spans="1:11" x14ac:dyDescent="0.35">
      <c r="A3282">
        <v>42672630</v>
      </c>
      <c r="B3282" t="s">
        <v>11618</v>
      </c>
      <c r="C3282">
        <v>27580</v>
      </c>
      <c r="D3282">
        <v>172</v>
      </c>
      <c r="E3282" t="s">
        <v>37</v>
      </c>
      <c r="F3282">
        <v>17000000</v>
      </c>
      <c r="G3282">
        <v>5.3</v>
      </c>
      <c r="H3282">
        <f>Table13[[#This Row],[budget]]-Table13[[#This Row],[gross]]</f>
        <v>-25672630</v>
      </c>
      <c r="I3282">
        <v>0</v>
      </c>
      <c r="J3282">
        <f>0.00001*Table13[[#This Row],[budget]]</f>
        <v>170</v>
      </c>
      <c r="K3282" s="1">
        <f>0</f>
        <v>0</v>
      </c>
    </row>
    <row r="3283" spans="1:11" x14ac:dyDescent="0.35">
      <c r="A3283">
        <v>9123834</v>
      </c>
      <c r="B3283" t="s">
        <v>11943</v>
      </c>
      <c r="C3283">
        <v>4065</v>
      </c>
      <c r="D3283">
        <v>33</v>
      </c>
      <c r="E3283" t="s">
        <v>37</v>
      </c>
      <c r="F3283">
        <v>15000000</v>
      </c>
      <c r="G3283">
        <v>5.3</v>
      </c>
      <c r="H3283">
        <f>Table13[[#This Row],[budget]]-Table13[[#This Row],[gross]]</f>
        <v>5876166</v>
      </c>
      <c r="I3283">
        <v>0</v>
      </c>
      <c r="J3283">
        <f>0.00001*Table13[[#This Row],[budget]]</f>
        <v>150</v>
      </c>
      <c r="K3283" s="1">
        <f>0</f>
        <v>0</v>
      </c>
    </row>
    <row r="3284" spans="1:11" x14ac:dyDescent="0.35">
      <c r="A3284">
        <v>6373693</v>
      </c>
      <c r="B3284" t="s">
        <v>11952</v>
      </c>
      <c r="C3284">
        <v>11498</v>
      </c>
      <c r="D3284">
        <v>53</v>
      </c>
      <c r="E3284" t="s">
        <v>37</v>
      </c>
      <c r="F3284">
        <v>15000000</v>
      </c>
      <c r="G3284">
        <v>5.3</v>
      </c>
      <c r="H3284">
        <f>Table13[[#This Row],[budget]]-Table13[[#This Row],[gross]]</f>
        <v>8626307</v>
      </c>
      <c r="I3284">
        <v>0</v>
      </c>
      <c r="J3284">
        <f>0.00001*Table13[[#This Row],[budget]]</f>
        <v>150</v>
      </c>
      <c r="K3284" s="1">
        <f>0</f>
        <v>0</v>
      </c>
    </row>
    <row r="3285" spans="1:11" x14ac:dyDescent="0.35">
      <c r="A3285">
        <v>1953732</v>
      </c>
      <c r="B3285" t="s">
        <v>11999</v>
      </c>
      <c r="C3285">
        <v>4996</v>
      </c>
      <c r="D3285">
        <v>62</v>
      </c>
      <c r="E3285" t="s">
        <v>37</v>
      </c>
      <c r="F3285">
        <v>15000000</v>
      </c>
      <c r="G3285">
        <v>5.3</v>
      </c>
      <c r="H3285">
        <f>Table13[[#This Row],[budget]]-Table13[[#This Row],[gross]]</f>
        <v>13046268</v>
      </c>
      <c r="I3285">
        <v>843</v>
      </c>
      <c r="J3285">
        <f>0.00001*Table13[[#This Row],[budget]]</f>
        <v>150</v>
      </c>
      <c r="K3285" s="1">
        <f>0</f>
        <v>0</v>
      </c>
    </row>
    <row r="3286" spans="1:11" x14ac:dyDescent="0.35">
      <c r="A3286">
        <v>18595716</v>
      </c>
      <c r="B3286" t="s">
        <v>12795</v>
      </c>
      <c r="C3286">
        <v>30462</v>
      </c>
      <c r="D3286">
        <v>150</v>
      </c>
      <c r="E3286" t="s">
        <v>37</v>
      </c>
      <c r="F3286">
        <v>12000000</v>
      </c>
      <c r="G3286">
        <v>5.3</v>
      </c>
      <c r="H3286">
        <f>Table13[[#This Row],[budget]]-Table13[[#This Row],[gross]]</f>
        <v>-6595716</v>
      </c>
      <c r="I3286">
        <v>0</v>
      </c>
      <c r="J3286">
        <f>0.00001*Table13[[#This Row],[budget]]</f>
        <v>120.00000000000001</v>
      </c>
      <c r="K3286" s="1">
        <f>0</f>
        <v>0</v>
      </c>
    </row>
    <row r="3287" spans="1:11" x14ac:dyDescent="0.35">
      <c r="A3287">
        <v>17292381</v>
      </c>
      <c r="B3287" t="s">
        <v>12812</v>
      </c>
      <c r="C3287">
        <v>5794</v>
      </c>
      <c r="D3287">
        <v>69</v>
      </c>
      <c r="E3287" t="s">
        <v>37</v>
      </c>
      <c r="F3287">
        <v>12000000</v>
      </c>
      <c r="G3287">
        <v>5.3</v>
      </c>
      <c r="H3287">
        <f>Table13[[#This Row],[budget]]-Table13[[#This Row],[gross]]</f>
        <v>-5292381</v>
      </c>
      <c r="I3287">
        <v>371</v>
      </c>
      <c r="J3287">
        <f>0.00001*Table13[[#This Row],[budget]]</f>
        <v>120.00000000000001</v>
      </c>
      <c r="K3287" s="1">
        <f>0</f>
        <v>0</v>
      </c>
    </row>
    <row r="3288" spans="1:11" x14ac:dyDescent="0.35">
      <c r="A3288">
        <v>4717455</v>
      </c>
      <c r="B3288" t="s">
        <v>12890</v>
      </c>
      <c r="C3288">
        <v>18632</v>
      </c>
      <c r="D3288">
        <v>354</v>
      </c>
      <c r="E3288" t="s">
        <v>37</v>
      </c>
      <c r="F3288">
        <v>12000000</v>
      </c>
      <c r="G3288">
        <v>5.3</v>
      </c>
      <c r="H3288">
        <f>Table13[[#This Row],[budget]]-Table13[[#This Row],[gross]]</f>
        <v>7282545</v>
      </c>
      <c r="I3288">
        <v>656</v>
      </c>
      <c r="J3288">
        <f>0.00001*Table13[[#This Row],[budget]]</f>
        <v>120.00000000000001</v>
      </c>
      <c r="K3288" s="1">
        <f>0</f>
        <v>0</v>
      </c>
    </row>
    <row r="3289" spans="1:11" x14ac:dyDescent="0.35">
      <c r="A3289">
        <v>13558739</v>
      </c>
      <c r="B3289" t="s">
        <v>13105</v>
      </c>
      <c r="C3289">
        <v>15427</v>
      </c>
      <c r="D3289">
        <v>121</v>
      </c>
      <c r="E3289" t="s">
        <v>37</v>
      </c>
      <c r="F3289">
        <v>11000000</v>
      </c>
      <c r="G3289">
        <v>5.3</v>
      </c>
      <c r="H3289">
        <f>Table13[[#This Row],[budget]]-Table13[[#This Row],[gross]]</f>
        <v>-2558739</v>
      </c>
      <c r="I3289">
        <v>449</v>
      </c>
      <c r="J3289">
        <f>0.00001*Table13[[#This Row],[budget]]</f>
        <v>110.00000000000001</v>
      </c>
      <c r="K3289" s="1">
        <f>0</f>
        <v>0</v>
      </c>
    </row>
    <row r="3290" spans="1:11" x14ac:dyDescent="0.35">
      <c r="A3290">
        <v>4814244</v>
      </c>
      <c r="B3290" t="s">
        <v>13123</v>
      </c>
      <c r="C3290">
        <v>12437</v>
      </c>
      <c r="D3290">
        <v>107</v>
      </c>
      <c r="E3290" t="s">
        <v>37</v>
      </c>
      <c r="F3290">
        <v>11000000</v>
      </c>
      <c r="G3290">
        <v>5.3</v>
      </c>
      <c r="H3290">
        <f>Table13[[#This Row],[budget]]-Table13[[#This Row],[gross]]</f>
        <v>6185756</v>
      </c>
      <c r="I3290">
        <v>405</v>
      </c>
      <c r="J3290">
        <f>0.00001*Table13[[#This Row],[budget]]</f>
        <v>110.00000000000001</v>
      </c>
      <c r="K3290" s="1">
        <f>0</f>
        <v>0</v>
      </c>
    </row>
    <row r="3291" spans="1:11" x14ac:dyDescent="0.35">
      <c r="A3291">
        <v>8070311</v>
      </c>
      <c r="B3291" t="s">
        <v>13488</v>
      </c>
      <c r="C3291">
        <v>12706</v>
      </c>
      <c r="D3291">
        <v>75</v>
      </c>
      <c r="E3291" t="s">
        <v>37</v>
      </c>
      <c r="F3291">
        <v>10000000</v>
      </c>
      <c r="G3291">
        <v>5.3</v>
      </c>
      <c r="H3291">
        <f>Table13[[#This Row],[budget]]-Table13[[#This Row],[gross]]</f>
        <v>1929689</v>
      </c>
      <c r="I3291">
        <v>0</v>
      </c>
      <c r="J3291">
        <f>0.00001*Table13[[#This Row],[budget]]</f>
        <v>100.00000000000001</v>
      </c>
      <c r="K3291" s="1">
        <f>0</f>
        <v>0</v>
      </c>
    </row>
    <row r="3292" spans="1:11" hidden="1" x14ac:dyDescent="0.35">
      <c r="A3292">
        <v>7159147</v>
      </c>
      <c r="B3292" t="s">
        <v>15608</v>
      </c>
      <c r="C3292">
        <v>120189</v>
      </c>
      <c r="D3292">
        <v>308</v>
      </c>
      <c r="E3292" t="s">
        <v>2679</v>
      </c>
      <c r="F3292">
        <v>3400000</v>
      </c>
      <c r="G3292">
        <v>7.5</v>
      </c>
      <c r="H3292">
        <f>Table13[[#This Row],[budget]]-Table13[[#This Row],[gross]]</f>
        <v>-3759147</v>
      </c>
      <c r="I3292">
        <v>11000</v>
      </c>
      <c r="J3292">
        <f>0.00001*Table13[[#This Row],[budget]]</f>
        <v>34</v>
      </c>
      <c r="K3292" s="1">
        <f>0</f>
        <v>0</v>
      </c>
    </row>
    <row r="3293" spans="1:11" x14ac:dyDescent="0.35">
      <c r="A3293">
        <v>900926</v>
      </c>
      <c r="B3293" t="s">
        <v>13663</v>
      </c>
      <c r="C3293">
        <v>9517</v>
      </c>
      <c r="D3293">
        <v>46</v>
      </c>
      <c r="E3293" t="s">
        <v>37</v>
      </c>
      <c r="F3293">
        <v>10000000</v>
      </c>
      <c r="G3293">
        <v>5.3</v>
      </c>
      <c r="H3293">
        <f>Table13[[#This Row],[budget]]-Table13[[#This Row],[gross]]</f>
        <v>9099074</v>
      </c>
      <c r="I3293">
        <v>319</v>
      </c>
      <c r="J3293">
        <f>0.00001*Table13[[#This Row],[budget]]</f>
        <v>100.00000000000001</v>
      </c>
      <c r="K3293" s="1">
        <f>0</f>
        <v>0</v>
      </c>
    </row>
    <row r="3294" spans="1:11" x14ac:dyDescent="0.35">
      <c r="A3294">
        <v>5018450</v>
      </c>
      <c r="B3294" t="s">
        <v>14135</v>
      </c>
      <c r="C3294">
        <v>8546</v>
      </c>
      <c r="D3294">
        <v>86</v>
      </c>
      <c r="E3294" t="s">
        <v>37</v>
      </c>
      <c r="F3294">
        <v>8000000</v>
      </c>
      <c r="G3294">
        <v>5.3</v>
      </c>
      <c r="H3294">
        <f>Table13[[#This Row],[budget]]-Table13[[#This Row],[gross]]</f>
        <v>2981550</v>
      </c>
      <c r="I3294">
        <v>859</v>
      </c>
      <c r="J3294">
        <f>0.00001*Table13[[#This Row],[budget]]</f>
        <v>80</v>
      </c>
      <c r="K3294" s="1">
        <f>0</f>
        <v>0</v>
      </c>
    </row>
    <row r="3295" spans="1:11" x14ac:dyDescent="0.35">
      <c r="A3295">
        <v>4394936</v>
      </c>
      <c r="B3295" t="s">
        <v>14854</v>
      </c>
      <c r="C3295">
        <v>11439</v>
      </c>
      <c r="D3295">
        <v>190</v>
      </c>
      <c r="E3295" t="s">
        <v>37</v>
      </c>
      <c r="F3295">
        <v>6000000</v>
      </c>
      <c r="G3295">
        <v>5.3</v>
      </c>
      <c r="H3295">
        <f>Table13[[#This Row],[budget]]-Table13[[#This Row],[gross]]</f>
        <v>1605064</v>
      </c>
      <c r="I3295">
        <v>901</v>
      </c>
      <c r="J3295">
        <f>0.00001*Table13[[#This Row],[budget]]</f>
        <v>60.000000000000007</v>
      </c>
      <c r="K3295" s="1">
        <f>0</f>
        <v>0</v>
      </c>
    </row>
    <row r="3296" spans="1:11" x14ac:dyDescent="0.35">
      <c r="A3296">
        <v>27445</v>
      </c>
      <c r="B3296" t="s">
        <v>15024</v>
      </c>
      <c r="C3296">
        <v>3788</v>
      </c>
      <c r="D3296">
        <v>31</v>
      </c>
      <c r="E3296" t="s">
        <v>37</v>
      </c>
      <c r="F3296">
        <v>9000000</v>
      </c>
      <c r="G3296">
        <v>5.3</v>
      </c>
      <c r="H3296">
        <f>Table13[[#This Row],[budget]]-Table13[[#This Row],[gross]]</f>
        <v>8972555</v>
      </c>
      <c r="I3296">
        <v>1000</v>
      </c>
      <c r="J3296">
        <f>0.00001*Table13[[#This Row],[budget]]</f>
        <v>90.000000000000014</v>
      </c>
      <c r="K3296" s="1">
        <f>0</f>
        <v>0</v>
      </c>
    </row>
    <row r="3297" spans="1:11" x14ac:dyDescent="0.35">
      <c r="A3297">
        <v>14123773</v>
      </c>
      <c r="B3297" t="s">
        <v>15195</v>
      </c>
      <c r="C3297">
        <v>108683</v>
      </c>
      <c r="D3297">
        <v>561</v>
      </c>
      <c r="E3297" t="s">
        <v>37</v>
      </c>
      <c r="F3297">
        <v>5000000</v>
      </c>
      <c r="G3297">
        <v>5.3</v>
      </c>
      <c r="H3297">
        <f>Table13[[#This Row],[budget]]-Table13[[#This Row],[gross]]</f>
        <v>-9123773</v>
      </c>
      <c r="I3297">
        <v>25000</v>
      </c>
      <c r="J3297">
        <f>0.00001*Table13[[#This Row],[budget]]</f>
        <v>50.000000000000007</v>
      </c>
      <c r="K3297" s="1">
        <f>0</f>
        <v>0</v>
      </c>
    </row>
    <row r="3298" spans="1:11" x14ac:dyDescent="0.35">
      <c r="A3298">
        <v>6755271</v>
      </c>
      <c r="B3298" t="s">
        <v>15282</v>
      </c>
      <c r="C3298">
        <v>7319</v>
      </c>
      <c r="D3298">
        <v>131</v>
      </c>
      <c r="E3298" t="s">
        <v>37</v>
      </c>
      <c r="F3298">
        <v>5000000</v>
      </c>
      <c r="G3298">
        <v>5.3</v>
      </c>
      <c r="H3298">
        <f>Table13[[#This Row],[budget]]-Table13[[#This Row],[gross]]</f>
        <v>-1755271</v>
      </c>
      <c r="I3298">
        <v>327</v>
      </c>
      <c r="J3298">
        <f>0.00001*Table13[[#This Row],[budget]]</f>
        <v>50.000000000000007</v>
      </c>
      <c r="K3298" s="1">
        <f>0</f>
        <v>0</v>
      </c>
    </row>
    <row r="3299" spans="1:11" x14ac:dyDescent="0.35">
      <c r="A3299">
        <v>96793</v>
      </c>
      <c r="B3299" t="s">
        <v>15871</v>
      </c>
      <c r="C3299">
        <v>12188</v>
      </c>
      <c r="D3299">
        <v>135</v>
      </c>
      <c r="E3299" t="s">
        <v>37</v>
      </c>
      <c r="F3299">
        <v>3500000</v>
      </c>
      <c r="G3299">
        <v>5.3</v>
      </c>
      <c r="H3299">
        <f>Table13[[#This Row],[budget]]-Table13[[#This Row],[gross]]</f>
        <v>3403207</v>
      </c>
      <c r="I3299">
        <v>1000</v>
      </c>
      <c r="J3299">
        <f>0.00001*Table13[[#This Row],[budget]]</f>
        <v>35</v>
      </c>
      <c r="K3299" s="1">
        <f>0</f>
        <v>0</v>
      </c>
    </row>
    <row r="3300" spans="1:11" x14ac:dyDescent="0.35">
      <c r="A3300">
        <v>15369573</v>
      </c>
      <c r="B3300" t="s">
        <v>15994</v>
      </c>
      <c r="C3300">
        <v>2580</v>
      </c>
      <c r="D3300">
        <v>54</v>
      </c>
      <c r="E3300" t="s">
        <v>37</v>
      </c>
      <c r="F3300">
        <v>3000000</v>
      </c>
      <c r="G3300">
        <v>5.3</v>
      </c>
      <c r="H3300">
        <f>Table13[[#This Row],[budget]]-Table13[[#This Row],[gross]]</f>
        <v>-12369573</v>
      </c>
      <c r="I3300">
        <v>710</v>
      </c>
      <c r="J3300">
        <f>0.00001*Table13[[#This Row],[budget]]</f>
        <v>30.000000000000004</v>
      </c>
      <c r="K3300" s="1">
        <f>0</f>
        <v>0</v>
      </c>
    </row>
    <row r="3301" spans="1:11" x14ac:dyDescent="0.35">
      <c r="A3301">
        <v>3902679</v>
      </c>
      <c r="B3301" t="s">
        <v>16056</v>
      </c>
      <c r="C3301">
        <v>3943</v>
      </c>
      <c r="D3301">
        <v>49</v>
      </c>
      <c r="E3301" t="s">
        <v>37</v>
      </c>
      <c r="F3301">
        <v>3000000</v>
      </c>
      <c r="G3301">
        <v>5.3</v>
      </c>
      <c r="H3301">
        <f>Table13[[#This Row],[budget]]-Table13[[#This Row],[gross]]</f>
        <v>-902679</v>
      </c>
      <c r="I3301">
        <v>217</v>
      </c>
      <c r="J3301">
        <f>0.00001*Table13[[#This Row],[budget]]</f>
        <v>30.000000000000004</v>
      </c>
      <c r="K3301" s="1">
        <f>0</f>
        <v>0</v>
      </c>
    </row>
    <row r="3302" spans="1:11" x14ac:dyDescent="0.35">
      <c r="A3302">
        <v>3559990</v>
      </c>
      <c r="B3302" t="s">
        <v>16062</v>
      </c>
      <c r="C3302">
        <v>8005</v>
      </c>
      <c r="D3302">
        <v>49</v>
      </c>
      <c r="E3302" t="s">
        <v>37</v>
      </c>
      <c r="F3302">
        <v>3000000</v>
      </c>
      <c r="G3302">
        <v>5.3</v>
      </c>
      <c r="H3302">
        <f>Table13[[#This Row],[budget]]-Table13[[#This Row],[gross]]</f>
        <v>-559990</v>
      </c>
      <c r="I3302">
        <v>417</v>
      </c>
      <c r="J3302">
        <f>0.00001*Table13[[#This Row],[budget]]</f>
        <v>30.000000000000004</v>
      </c>
      <c r="K3302" s="1">
        <f>0</f>
        <v>0</v>
      </c>
    </row>
    <row r="3303" spans="1:11" x14ac:dyDescent="0.35">
      <c r="A3303">
        <v>418268</v>
      </c>
      <c r="B3303" t="s">
        <v>16113</v>
      </c>
      <c r="C3303">
        <v>37156</v>
      </c>
      <c r="D3303">
        <v>129</v>
      </c>
      <c r="E3303" t="s">
        <v>37</v>
      </c>
      <c r="F3303">
        <v>3000000</v>
      </c>
      <c r="G3303">
        <v>5.3</v>
      </c>
      <c r="H3303">
        <f>Table13[[#This Row],[budget]]-Table13[[#This Row],[gross]]</f>
        <v>2581732</v>
      </c>
      <c r="I3303">
        <v>0</v>
      </c>
      <c r="J3303">
        <f>0.00001*Table13[[#This Row],[budget]]</f>
        <v>30.000000000000004</v>
      </c>
      <c r="K3303" s="1">
        <f>0</f>
        <v>0</v>
      </c>
    </row>
    <row r="3304" spans="1:11" hidden="1" x14ac:dyDescent="0.35">
      <c r="A3304">
        <v>2601847</v>
      </c>
      <c r="B3304" t="s">
        <v>15660</v>
      </c>
      <c r="C3304">
        <v>22457</v>
      </c>
      <c r="D3304">
        <v>69</v>
      </c>
      <c r="E3304" t="s">
        <v>12564</v>
      </c>
      <c r="F3304">
        <v>4000000</v>
      </c>
      <c r="G3304">
        <v>8.5</v>
      </c>
      <c r="H3304">
        <f>Table13[[#This Row],[budget]]-Table13[[#This Row],[gross]]</f>
        <v>1398153</v>
      </c>
      <c r="I3304">
        <v>26000</v>
      </c>
      <c r="J3304">
        <f>0.00001*Table13[[#This Row],[budget]]</f>
        <v>40</v>
      </c>
      <c r="K3304" s="1">
        <f>0</f>
        <v>0</v>
      </c>
    </row>
    <row r="3305" spans="1:11" x14ac:dyDescent="0.35">
      <c r="A3305">
        <v>200803</v>
      </c>
      <c r="B3305" t="s">
        <v>16117</v>
      </c>
      <c r="C3305">
        <v>7988</v>
      </c>
      <c r="D3305">
        <v>71</v>
      </c>
      <c r="E3305" t="s">
        <v>37</v>
      </c>
      <c r="F3305">
        <v>3000000</v>
      </c>
      <c r="G3305">
        <v>5.3</v>
      </c>
      <c r="H3305">
        <f>Table13[[#This Row],[budget]]-Table13[[#This Row],[gross]]</f>
        <v>2799197</v>
      </c>
      <c r="I3305">
        <v>0</v>
      </c>
      <c r="J3305">
        <f>0.00001*Table13[[#This Row],[budget]]</f>
        <v>30.000000000000004</v>
      </c>
      <c r="K3305" s="1">
        <f>0</f>
        <v>0</v>
      </c>
    </row>
    <row r="3306" spans="1:11" x14ac:dyDescent="0.35">
      <c r="A3306">
        <v>19170001</v>
      </c>
      <c r="B3306" t="s">
        <v>16190</v>
      </c>
      <c r="C3306">
        <v>21359</v>
      </c>
      <c r="D3306">
        <v>270</v>
      </c>
      <c r="E3306" t="s">
        <v>37</v>
      </c>
      <c r="F3306">
        <v>2800000</v>
      </c>
      <c r="G3306">
        <v>5.3</v>
      </c>
      <c r="H3306">
        <f>Table13[[#This Row],[budget]]-Table13[[#This Row],[gross]]</f>
        <v>-16370001</v>
      </c>
      <c r="I3306">
        <v>0</v>
      </c>
      <c r="J3306">
        <f>0.00001*Table13[[#This Row],[budget]]</f>
        <v>28.000000000000004</v>
      </c>
      <c r="K3306" s="1">
        <f>0</f>
        <v>0</v>
      </c>
    </row>
    <row r="3307" spans="1:11" x14ac:dyDescent="0.35">
      <c r="A3307">
        <v>10654581</v>
      </c>
      <c r="B3307" t="s">
        <v>7368</v>
      </c>
      <c r="C3307">
        <v>45500</v>
      </c>
      <c r="D3307">
        <v>260</v>
      </c>
      <c r="E3307" t="s">
        <v>37</v>
      </c>
      <c r="F3307">
        <v>34000000</v>
      </c>
      <c r="G3307">
        <v>5.3</v>
      </c>
      <c r="H3307">
        <f>Table13[[#This Row],[budget]]-Table13[[#This Row],[gross]]</f>
        <v>23345419</v>
      </c>
      <c r="I3307">
        <v>1000</v>
      </c>
      <c r="J3307">
        <f>0.00001*Table13[[#This Row],[budget]]</f>
        <v>340</v>
      </c>
      <c r="K3307" s="1">
        <f>0</f>
        <v>0</v>
      </c>
    </row>
    <row r="3308" spans="1:11" x14ac:dyDescent="0.35">
      <c r="A3308">
        <v>12555230</v>
      </c>
      <c r="B3308" t="s">
        <v>16436</v>
      </c>
      <c r="C3308">
        <v>18566</v>
      </c>
      <c r="D3308">
        <v>154</v>
      </c>
      <c r="E3308" t="s">
        <v>37</v>
      </c>
      <c r="F3308">
        <v>2000000</v>
      </c>
      <c r="G3308">
        <v>5.3</v>
      </c>
      <c r="H3308">
        <f>Table13[[#This Row],[budget]]-Table13[[#This Row],[gross]]</f>
        <v>-10555230</v>
      </c>
      <c r="I3308">
        <v>0</v>
      </c>
      <c r="J3308">
        <f>0.00001*Table13[[#This Row],[budget]]</f>
        <v>20</v>
      </c>
      <c r="K3308" s="1">
        <f>0</f>
        <v>0</v>
      </c>
    </row>
    <row r="3309" spans="1:11" x14ac:dyDescent="0.35">
      <c r="A3309">
        <v>2557668</v>
      </c>
      <c r="B3309" t="s">
        <v>16494</v>
      </c>
      <c r="C3309">
        <v>3911</v>
      </c>
      <c r="D3309">
        <v>22</v>
      </c>
      <c r="E3309" t="s">
        <v>37</v>
      </c>
      <c r="F3309">
        <v>2000000</v>
      </c>
      <c r="G3309">
        <v>5.3</v>
      </c>
      <c r="H3309">
        <f>Table13[[#This Row],[budget]]-Table13[[#This Row],[gross]]</f>
        <v>-557668</v>
      </c>
      <c r="I3309">
        <v>0</v>
      </c>
      <c r="J3309">
        <f>0.00001*Table13[[#This Row],[budget]]</f>
        <v>20</v>
      </c>
      <c r="K3309" s="1">
        <f>0</f>
        <v>0</v>
      </c>
    </row>
    <row r="3310" spans="1:11" x14ac:dyDescent="0.35">
      <c r="B3310" t="s">
        <v>16695</v>
      </c>
      <c r="C3310">
        <v>6267</v>
      </c>
      <c r="D3310">
        <v>103</v>
      </c>
      <c r="E3310" t="s">
        <v>37</v>
      </c>
      <c r="F3310">
        <v>1800000</v>
      </c>
      <c r="G3310">
        <v>5.3</v>
      </c>
      <c r="H3310">
        <f>Table13[[#This Row],[budget]]-Table13[[#This Row],[gross]]</f>
        <v>1800000</v>
      </c>
      <c r="I3310">
        <v>368</v>
      </c>
      <c r="J3310">
        <f>0.00001*Table13[[#This Row],[budget]]</f>
        <v>18</v>
      </c>
      <c r="K3310" s="1">
        <f>0</f>
        <v>0</v>
      </c>
    </row>
    <row r="3311" spans="1:11" x14ac:dyDescent="0.35">
      <c r="A3311">
        <v>32048809</v>
      </c>
      <c r="B3311" t="s">
        <v>7090</v>
      </c>
      <c r="C3311">
        <v>94463</v>
      </c>
      <c r="D3311">
        <v>576</v>
      </c>
      <c r="E3311" t="s">
        <v>37</v>
      </c>
      <c r="F3311">
        <v>30000000</v>
      </c>
      <c r="G3311">
        <v>5.3</v>
      </c>
      <c r="H3311">
        <f>Table13[[#This Row],[budget]]-Table13[[#This Row],[gross]]</f>
        <v>-2048809</v>
      </c>
      <c r="I3311">
        <v>0</v>
      </c>
      <c r="J3311">
        <f>0.00001*Table13[[#This Row],[budget]]</f>
        <v>300</v>
      </c>
      <c r="K3311" s="1">
        <f>0</f>
        <v>0</v>
      </c>
    </row>
    <row r="3312" spans="1:11" x14ac:dyDescent="0.35">
      <c r="A3312">
        <v>243347</v>
      </c>
      <c r="B3312" t="s">
        <v>17545</v>
      </c>
      <c r="C3312">
        <v>553</v>
      </c>
      <c r="D3312">
        <v>24</v>
      </c>
      <c r="E3312" t="s">
        <v>37</v>
      </c>
      <c r="F3312">
        <v>500000</v>
      </c>
      <c r="G3312">
        <v>5.3</v>
      </c>
      <c r="H3312">
        <f>Table13[[#This Row],[budget]]-Table13[[#This Row],[gross]]</f>
        <v>256653</v>
      </c>
      <c r="I3312">
        <v>86</v>
      </c>
      <c r="J3312">
        <f>0.00001*Table13[[#This Row],[budget]]</f>
        <v>5</v>
      </c>
      <c r="K3312" s="1">
        <f>0</f>
        <v>0</v>
      </c>
    </row>
    <row r="3313" spans="1:11" x14ac:dyDescent="0.35">
      <c r="A3313">
        <v>536767</v>
      </c>
      <c r="B3313" t="s">
        <v>17951</v>
      </c>
      <c r="C3313">
        <v>1622</v>
      </c>
      <c r="D3313">
        <v>83</v>
      </c>
      <c r="E3313" t="s">
        <v>37</v>
      </c>
      <c r="F3313">
        <v>60000</v>
      </c>
      <c r="G3313">
        <v>5.3</v>
      </c>
      <c r="H3313">
        <f>Table13[[#This Row],[budget]]-Table13[[#This Row],[gross]]</f>
        <v>-476767</v>
      </c>
      <c r="I3313">
        <v>30</v>
      </c>
      <c r="J3313">
        <f>0.00001*Table13[[#This Row],[budget]]</f>
        <v>0.60000000000000009</v>
      </c>
      <c r="K3313" s="1">
        <f>0</f>
        <v>0</v>
      </c>
    </row>
    <row r="3314" spans="1:11" x14ac:dyDescent="0.35">
      <c r="A3314">
        <v>102176165</v>
      </c>
      <c r="B3314" t="s">
        <v>493</v>
      </c>
      <c r="C3314">
        <v>117927</v>
      </c>
      <c r="D3314">
        <v>501</v>
      </c>
      <c r="E3314" t="s">
        <v>37</v>
      </c>
      <c r="F3314">
        <v>145000000</v>
      </c>
      <c r="G3314">
        <v>5.2</v>
      </c>
      <c r="H3314">
        <f>Table13[[#This Row],[budget]]-Table13[[#This Row],[gross]]</f>
        <v>42823835</v>
      </c>
      <c r="I3314">
        <v>0</v>
      </c>
      <c r="J3314">
        <f>0.00001*Table13[[#This Row],[budget]]</f>
        <v>1450.0000000000002</v>
      </c>
      <c r="K3314" s="1">
        <f>0</f>
        <v>0</v>
      </c>
    </row>
    <row r="3315" spans="1:11" x14ac:dyDescent="0.35">
      <c r="A3315">
        <v>115802596</v>
      </c>
      <c r="B3315" t="s">
        <v>1325</v>
      </c>
      <c r="C3315">
        <v>182661</v>
      </c>
      <c r="D3315">
        <v>681</v>
      </c>
      <c r="E3315" t="s">
        <v>37</v>
      </c>
      <c r="F3315">
        <v>110000000</v>
      </c>
      <c r="G3315">
        <v>5.2</v>
      </c>
      <c r="H3315">
        <f>Table13[[#This Row],[budget]]-Table13[[#This Row],[gross]]</f>
        <v>-5802596</v>
      </c>
      <c r="I3315">
        <v>0</v>
      </c>
      <c r="J3315">
        <f>0.00001*Table13[[#This Row],[budget]]</f>
        <v>1100</v>
      </c>
      <c r="K3315" s="1">
        <f>0</f>
        <v>0</v>
      </c>
    </row>
    <row r="3316" spans="1:11" hidden="1" x14ac:dyDescent="0.35">
      <c r="A3316">
        <v>146402</v>
      </c>
      <c r="B3316" t="s">
        <v>15712</v>
      </c>
      <c r="C3316">
        <v>9913</v>
      </c>
      <c r="D3316">
        <v>38</v>
      </c>
      <c r="E3316" t="s">
        <v>2679</v>
      </c>
      <c r="F3316">
        <v>4000000</v>
      </c>
      <c r="G3316">
        <v>7.7</v>
      </c>
      <c r="H3316">
        <f>Table13[[#This Row],[budget]]-Table13[[#This Row],[gross]]</f>
        <v>3853598</v>
      </c>
      <c r="I3316">
        <v>0</v>
      </c>
      <c r="J3316">
        <f>0.00001*Table13[[#This Row],[budget]]</f>
        <v>40</v>
      </c>
      <c r="K3316" s="1">
        <f>0</f>
        <v>0</v>
      </c>
    </row>
    <row r="3317" spans="1:11" x14ac:dyDescent="0.35">
      <c r="A3317">
        <v>59475623</v>
      </c>
      <c r="B3317" t="s">
        <v>1894</v>
      </c>
      <c r="C3317">
        <v>49739</v>
      </c>
      <c r="D3317">
        <v>407</v>
      </c>
      <c r="E3317" t="s">
        <v>37</v>
      </c>
      <c r="F3317">
        <v>90000000</v>
      </c>
      <c r="G3317">
        <v>5.2</v>
      </c>
      <c r="H3317">
        <f>Table13[[#This Row],[budget]]-Table13[[#This Row],[gross]]</f>
        <v>30524377</v>
      </c>
      <c r="I3317">
        <v>0</v>
      </c>
      <c r="J3317">
        <f>0.00001*Table13[[#This Row],[budget]]</f>
        <v>900.00000000000011</v>
      </c>
      <c r="K3317" s="1">
        <f>0</f>
        <v>0</v>
      </c>
    </row>
    <row r="3318" spans="1:11" x14ac:dyDescent="0.35">
      <c r="A3318">
        <v>92969824</v>
      </c>
      <c r="B3318" t="s">
        <v>2572</v>
      </c>
      <c r="C3318">
        <v>63625</v>
      </c>
      <c r="D3318">
        <v>64</v>
      </c>
      <c r="E3318" t="s">
        <v>37</v>
      </c>
      <c r="F3318">
        <v>80000000</v>
      </c>
      <c r="G3318">
        <v>5.2</v>
      </c>
      <c r="H3318">
        <f>Table13[[#This Row],[budget]]-Table13[[#This Row],[gross]]</f>
        <v>-12969824</v>
      </c>
      <c r="I3318">
        <v>0</v>
      </c>
      <c r="J3318">
        <f>0.00001*Table13[[#This Row],[budget]]</f>
        <v>800.00000000000011</v>
      </c>
      <c r="K3318" s="1">
        <f>0</f>
        <v>0</v>
      </c>
    </row>
    <row r="3319" spans="1:11" hidden="1" x14ac:dyDescent="0.35">
      <c r="A3319">
        <v>20262</v>
      </c>
      <c r="B3319" t="s">
        <v>15726</v>
      </c>
      <c r="C3319">
        <v>1738</v>
      </c>
      <c r="D3319">
        <v>10</v>
      </c>
      <c r="E3319" t="s">
        <v>13024</v>
      </c>
      <c r="F3319">
        <v>4000000</v>
      </c>
      <c r="G3319">
        <v>6.1</v>
      </c>
      <c r="H3319">
        <f>Table13[[#This Row],[budget]]-Table13[[#This Row],[gross]]</f>
        <v>3979738</v>
      </c>
      <c r="I3319">
        <v>278</v>
      </c>
      <c r="J3319">
        <f>0.00001*Table13[[#This Row],[budget]]</f>
        <v>40</v>
      </c>
      <c r="K3319" s="1">
        <f>0</f>
        <v>0</v>
      </c>
    </row>
    <row r="3320" spans="1:11" x14ac:dyDescent="0.35">
      <c r="A3320">
        <v>80360866</v>
      </c>
      <c r="B3320" t="s">
        <v>2631</v>
      </c>
      <c r="C3320">
        <v>44662</v>
      </c>
      <c r="D3320">
        <v>127</v>
      </c>
      <c r="E3320" t="s">
        <v>37</v>
      </c>
      <c r="F3320">
        <v>80000000</v>
      </c>
      <c r="G3320">
        <v>5.2</v>
      </c>
      <c r="H3320">
        <f>Table13[[#This Row],[budget]]-Table13[[#This Row],[gross]]</f>
        <v>-360866</v>
      </c>
      <c r="I3320">
        <v>0</v>
      </c>
      <c r="J3320">
        <f>0.00001*Table13[[#This Row],[budget]]</f>
        <v>800.00000000000011</v>
      </c>
      <c r="K3320" s="1">
        <f>0</f>
        <v>0</v>
      </c>
    </row>
    <row r="3321" spans="1:11" x14ac:dyDescent="0.35">
      <c r="A3321">
        <v>36073232</v>
      </c>
      <c r="B3321" t="s">
        <v>2722</v>
      </c>
      <c r="C3321">
        <v>8913</v>
      </c>
      <c r="D3321">
        <v>66</v>
      </c>
      <c r="E3321" t="s">
        <v>37</v>
      </c>
      <c r="F3321">
        <v>80000000</v>
      </c>
      <c r="G3321">
        <v>5.2</v>
      </c>
      <c r="H3321">
        <f>Table13[[#This Row],[budget]]-Table13[[#This Row],[gross]]</f>
        <v>43926768</v>
      </c>
      <c r="I3321">
        <v>0</v>
      </c>
      <c r="J3321">
        <f>0.00001*Table13[[#This Row],[budget]]</f>
        <v>800.00000000000011</v>
      </c>
      <c r="K3321" s="1">
        <f>0</f>
        <v>0</v>
      </c>
    </row>
    <row r="3322" spans="1:11" x14ac:dyDescent="0.35">
      <c r="A3322">
        <v>28031250</v>
      </c>
      <c r="B3322" t="s">
        <v>3308</v>
      </c>
      <c r="C3322">
        <v>88146</v>
      </c>
      <c r="D3322">
        <v>814</v>
      </c>
      <c r="E3322" t="s">
        <v>37</v>
      </c>
      <c r="F3322">
        <v>60000000</v>
      </c>
      <c r="G3322">
        <v>5.2</v>
      </c>
      <c r="H3322">
        <f>Table13[[#This Row],[budget]]-Table13[[#This Row],[gross]]</f>
        <v>31968750</v>
      </c>
      <c r="I3322">
        <v>0</v>
      </c>
      <c r="J3322">
        <f>0.00001*Table13[[#This Row],[budget]]</f>
        <v>600</v>
      </c>
      <c r="K3322" s="1">
        <f>0</f>
        <v>0</v>
      </c>
    </row>
    <row r="3323" spans="1:11" x14ac:dyDescent="0.35">
      <c r="A3323">
        <v>85911262</v>
      </c>
      <c r="B3323" t="s">
        <v>3582</v>
      </c>
      <c r="C3323">
        <v>24735</v>
      </c>
      <c r="D3323">
        <v>213</v>
      </c>
      <c r="E3323" t="s">
        <v>37</v>
      </c>
      <c r="F3323">
        <v>65000000</v>
      </c>
      <c r="G3323">
        <v>5.2</v>
      </c>
      <c r="H3323">
        <f>Table13[[#This Row],[budget]]-Table13[[#This Row],[gross]]</f>
        <v>-20911262</v>
      </c>
      <c r="I3323">
        <v>16000</v>
      </c>
      <c r="J3323">
        <f>0.00001*Table13[[#This Row],[budget]]</f>
        <v>650</v>
      </c>
      <c r="K3323" s="1">
        <f>0</f>
        <v>0</v>
      </c>
    </row>
    <row r="3324" spans="1:11" x14ac:dyDescent="0.35">
      <c r="A3324">
        <v>93375151</v>
      </c>
      <c r="B3324" t="s">
        <v>3826</v>
      </c>
      <c r="C3324">
        <v>46031</v>
      </c>
      <c r="D3324">
        <v>235</v>
      </c>
      <c r="E3324" t="s">
        <v>37</v>
      </c>
      <c r="F3324">
        <v>60000000</v>
      </c>
      <c r="G3324">
        <v>5.2</v>
      </c>
      <c r="H3324">
        <f>Table13[[#This Row],[budget]]-Table13[[#This Row],[gross]]</f>
        <v>-33375151</v>
      </c>
      <c r="I3324">
        <v>0</v>
      </c>
      <c r="J3324">
        <f>0.00001*Table13[[#This Row],[budget]]</f>
        <v>600</v>
      </c>
      <c r="K3324" s="1">
        <f>0</f>
        <v>0</v>
      </c>
    </row>
    <row r="3325" spans="1:11" x14ac:dyDescent="0.35">
      <c r="A3325">
        <v>217326336</v>
      </c>
      <c r="B3325" t="s">
        <v>4368</v>
      </c>
      <c r="C3325">
        <v>57276</v>
      </c>
      <c r="D3325">
        <v>146</v>
      </c>
      <c r="E3325" t="s">
        <v>37</v>
      </c>
      <c r="F3325">
        <v>60000000</v>
      </c>
      <c r="G3325">
        <v>5.2</v>
      </c>
      <c r="H3325">
        <f>Table13[[#This Row],[budget]]-Table13[[#This Row],[gross]]</f>
        <v>-157326336</v>
      </c>
      <c r="I3325">
        <v>0</v>
      </c>
      <c r="J3325">
        <f>0.00001*Table13[[#This Row],[budget]]</f>
        <v>600</v>
      </c>
      <c r="K3325" s="1">
        <f>0</f>
        <v>0</v>
      </c>
    </row>
    <row r="3326" spans="1:11" x14ac:dyDescent="0.35">
      <c r="A3326">
        <v>73701902</v>
      </c>
      <c r="B3326" t="s">
        <v>4895</v>
      </c>
      <c r="C3326">
        <v>27548</v>
      </c>
      <c r="D3326">
        <v>209</v>
      </c>
      <c r="E3326" t="s">
        <v>37</v>
      </c>
      <c r="F3326">
        <v>60000000</v>
      </c>
      <c r="G3326">
        <v>5.2</v>
      </c>
      <c r="H3326">
        <f>Table13[[#This Row],[budget]]-Table13[[#This Row],[gross]]</f>
        <v>-13701902</v>
      </c>
      <c r="I3326">
        <v>0</v>
      </c>
      <c r="J3326">
        <f>0.00001*Table13[[#This Row],[budget]]</f>
        <v>600</v>
      </c>
      <c r="K3326" s="1">
        <f>0</f>
        <v>0</v>
      </c>
    </row>
    <row r="3327" spans="1:11" x14ac:dyDescent="0.35">
      <c r="A3327">
        <v>71277420</v>
      </c>
      <c r="B3327" t="s">
        <v>5472</v>
      </c>
      <c r="C3327">
        <v>119590</v>
      </c>
      <c r="D3327">
        <v>548</v>
      </c>
      <c r="E3327" t="s">
        <v>37</v>
      </c>
      <c r="F3327">
        <v>45000000</v>
      </c>
      <c r="G3327">
        <v>5.2</v>
      </c>
      <c r="H3327">
        <f>Table13[[#This Row],[budget]]-Table13[[#This Row],[gross]]</f>
        <v>-26277420</v>
      </c>
      <c r="I3327">
        <v>0</v>
      </c>
      <c r="J3327">
        <f>0.00001*Table13[[#This Row],[budget]]</f>
        <v>450.00000000000006</v>
      </c>
      <c r="K3327" s="1">
        <f>0</f>
        <v>0</v>
      </c>
    </row>
    <row r="3328" spans="1:11" x14ac:dyDescent="0.35">
      <c r="A3328">
        <v>22108977</v>
      </c>
      <c r="B3328" t="s">
        <v>5910</v>
      </c>
      <c r="C3328">
        <v>29861</v>
      </c>
      <c r="D3328">
        <v>132</v>
      </c>
      <c r="E3328" t="s">
        <v>37</v>
      </c>
      <c r="F3328">
        <v>41000000</v>
      </c>
      <c r="G3328">
        <v>5.2</v>
      </c>
      <c r="H3328">
        <f>Table13[[#This Row],[budget]]-Table13[[#This Row],[gross]]</f>
        <v>18891023</v>
      </c>
      <c r="I3328">
        <v>505</v>
      </c>
      <c r="J3328">
        <f>0.00001*Table13[[#This Row],[budget]]</f>
        <v>410.00000000000006</v>
      </c>
      <c r="K3328" s="1">
        <f>0</f>
        <v>0</v>
      </c>
    </row>
    <row r="3329" spans="1:11" x14ac:dyDescent="0.35">
      <c r="A3329">
        <v>66466372</v>
      </c>
      <c r="B3329" t="s">
        <v>6098</v>
      </c>
      <c r="C3329">
        <v>75345</v>
      </c>
      <c r="D3329">
        <v>290</v>
      </c>
      <c r="E3329" t="s">
        <v>37</v>
      </c>
      <c r="F3329">
        <v>40000000</v>
      </c>
      <c r="G3329">
        <v>5.2</v>
      </c>
      <c r="H3329">
        <f>Table13[[#This Row],[budget]]-Table13[[#This Row],[gross]]</f>
        <v>-26466372</v>
      </c>
      <c r="I3329">
        <v>0</v>
      </c>
      <c r="J3329">
        <f>0.00001*Table13[[#This Row],[budget]]</f>
        <v>400.00000000000006</v>
      </c>
      <c r="K3329" s="1">
        <f>0</f>
        <v>0</v>
      </c>
    </row>
    <row r="3330" spans="1:11" x14ac:dyDescent="0.35">
      <c r="A3330">
        <v>54967359</v>
      </c>
      <c r="B3330" t="s">
        <v>6121</v>
      </c>
      <c r="C3330">
        <v>52805</v>
      </c>
      <c r="D3330">
        <v>209</v>
      </c>
      <c r="E3330" t="s">
        <v>37</v>
      </c>
      <c r="F3330">
        <v>40000000</v>
      </c>
      <c r="G3330">
        <v>5.2</v>
      </c>
      <c r="H3330">
        <f>Table13[[#This Row],[budget]]-Table13[[#This Row],[gross]]</f>
        <v>-14967359</v>
      </c>
      <c r="I3330">
        <v>0</v>
      </c>
      <c r="J3330">
        <f>0.00001*Table13[[#This Row],[budget]]</f>
        <v>400.00000000000006</v>
      </c>
      <c r="K3330" s="1">
        <f>0</f>
        <v>0</v>
      </c>
    </row>
    <row r="3331" spans="1:11" x14ac:dyDescent="0.35">
      <c r="A3331">
        <v>38087756</v>
      </c>
      <c r="B3331" t="s">
        <v>6225</v>
      </c>
      <c r="C3331">
        <v>49612</v>
      </c>
      <c r="D3331">
        <v>39</v>
      </c>
      <c r="E3331" t="s">
        <v>37</v>
      </c>
      <c r="F3331">
        <v>40000000</v>
      </c>
      <c r="G3331">
        <v>5.2</v>
      </c>
      <c r="H3331">
        <f>Table13[[#This Row],[budget]]-Table13[[#This Row],[gross]]</f>
        <v>1912244</v>
      </c>
      <c r="I3331">
        <v>0</v>
      </c>
      <c r="J3331">
        <f>0.00001*Table13[[#This Row],[budget]]</f>
        <v>400.00000000000006</v>
      </c>
      <c r="K3331" s="1">
        <f>0</f>
        <v>0</v>
      </c>
    </row>
    <row r="3332" spans="1:11" x14ac:dyDescent="0.35">
      <c r="A3332">
        <v>623374</v>
      </c>
      <c r="B3332" t="s">
        <v>6711</v>
      </c>
      <c r="C3332">
        <v>4757</v>
      </c>
      <c r="D3332">
        <v>67</v>
      </c>
      <c r="E3332" t="s">
        <v>37</v>
      </c>
      <c r="F3332">
        <v>38000000</v>
      </c>
      <c r="G3332">
        <v>5.2</v>
      </c>
      <c r="H3332">
        <f>Table13[[#This Row],[budget]]-Table13[[#This Row],[gross]]</f>
        <v>37376626</v>
      </c>
      <c r="I3332">
        <v>474</v>
      </c>
      <c r="J3332">
        <f>0.00001*Table13[[#This Row],[budget]]</f>
        <v>380.00000000000006</v>
      </c>
      <c r="K3332" s="1">
        <f>0</f>
        <v>0</v>
      </c>
    </row>
    <row r="3333" spans="1:11" x14ac:dyDescent="0.35">
      <c r="A3333">
        <v>34912982</v>
      </c>
      <c r="B3333" t="s">
        <v>6733</v>
      </c>
      <c r="C3333">
        <v>55617</v>
      </c>
      <c r="D3333">
        <v>266</v>
      </c>
      <c r="E3333" t="s">
        <v>37</v>
      </c>
      <c r="F3333">
        <v>38000000</v>
      </c>
      <c r="G3333">
        <v>5.2</v>
      </c>
      <c r="H3333">
        <f>Table13[[#This Row],[budget]]-Table13[[#This Row],[gross]]</f>
        <v>3087018</v>
      </c>
      <c r="I3333">
        <v>14000</v>
      </c>
      <c r="J3333">
        <f>0.00001*Table13[[#This Row],[budget]]</f>
        <v>380.00000000000006</v>
      </c>
      <c r="K3333" s="1">
        <f>0</f>
        <v>0</v>
      </c>
    </row>
    <row r="3334" spans="1:11" x14ac:dyDescent="0.35">
      <c r="A3334">
        <v>191449475</v>
      </c>
      <c r="B3334" t="s">
        <v>6785</v>
      </c>
      <c r="C3334">
        <v>348007</v>
      </c>
      <c r="D3334">
        <v>1535</v>
      </c>
      <c r="E3334" t="s">
        <v>37</v>
      </c>
      <c r="F3334">
        <v>37000000</v>
      </c>
      <c r="G3334">
        <v>5.2</v>
      </c>
      <c r="H3334">
        <f>Table13[[#This Row],[budget]]-Table13[[#This Row],[gross]]</f>
        <v>-154449475</v>
      </c>
      <c r="I3334">
        <v>19000</v>
      </c>
      <c r="J3334">
        <f>0.00001*Table13[[#This Row],[budget]]</f>
        <v>370.00000000000006</v>
      </c>
      <c r="K3334" s="1">
        <f>0</f>
        <v>0</v>
      </c>
    </row>
    <row r="3335" spans="1:11" x14ac:dyDescent="0.35">
      <c r="A3335">
        <v>30307804</v>
      </c>
      <c r="B3335" t="s">
        <v>7107</v>
      </c>
      <c r="C3335">
        <v>43991</v>
      </c>
      <c r="D3335">
        <v>695</v>
      </c>
      <c r="E3335" t="s">
        <v>37</v>
      </c>
      <c r="F3335">
        <v>35000000</v>
      </c>
      <c r="G3335">
        <v>5.2</v>
      </c>
      <c r="H3335">
        <f>Table13[[#This Row],[budget]]-Table13[[#This Row],[gross]]</f>
        <v>4692196</v>
      </c>
      <c r="I3335">
        <v>0</v>
      </c>
      <c r="J3335">
        <f>0.00001*Table13[[#This Row],[budget]]</f>
        <v>350.00000000000006</v>
      </c>
      <c r="K3335" s="1">
        <f>0</f>
        <v>0</v>
      </c>
    </row>
    <row r="3336" spans="1:11" x14ac:dyDescent="0.35">
      <c r="A3336">
        <v>11227940</v>
      </c>
      <c r="B3336" t="s">
        <v>7345</v>
      </c>
      <c r="C3336">
        <v>8367</v>
      </c>
      <c r="D3336">
        <v>94</v>
      </c>
      <c r="E3336" t="s">
        <v>37</v>
      </c>
      <c r="F3336">
        <v>34000000</v>
      </c>
      <c r="G3336">
        <v>5.2</v>
      </c>
      <c r="H3336">
        <f>Table13[[#This Row],[budget]]-Table13[[#This Row],[gross]]</f>
        <v>22772060</v>
      </c>
      <c r="I3336">
        <v>120</v>
      </c>
      <c r="J3336">
        <f>0.00001*Table13[[#This Row],[budget]]</f>
        <v>340</v>
      </c>
      <c r="K3336" s="1">
        <f>0</f>
        <v>0</v>
      </c>
    </row>
    <row r="3337" spans="1:11" x14ac:dyDescent="0.35">
      <c r="A3337">
        <v>20422207</v>
      </c>
      <c r="B3337" t="s">
        <v>8024</v>
      </c>
      <c r="C3337">
        <v>15052</v>
      </c>
      <c r="D3337">
        <v>116</v>
      </c>
      <c r="E3337" t="s">
        <v>37</v>
      </c>
      <c r="F3337">
        <v>35000000</v>
      </c>
      <c r="G3337">
        <v>5.2</v>
      </c>
      <c r="H3337">
        <f>Table13[[#This Row],[budget]]-Table13[[#This Row],[gross]]</f>
        <v>14577793</v>
      </c>
      <c r="I3337">
        <v>484</v>
      </c>
      <c r="J3337">
        <f>0.00001*Table13[[#This Row],[budget]]</f>
        <v>350.00000000000006</v>
      </c>
      <c r="K3337" s="1">
        <f>0</f>
        <v>0</v>
      </c>
    </row>
    <row r="3338" spans="1:11" x14ac:dyDescent="0.35">
      <c r="A3338">
        <v>60400856</v>
      </c>
      <c r="B3338" t="s">
        <v>8333</v>
      </c>
      <c r="C3338">
        <v>61317</v>
      </c>
      <c r="D3338">
        <v>229</v>
      </c>
      <c r="E3338" t="s">
        <v>37</v>
      </c>
      <c r="F3338">
        <v>35000000</v>
      </c>
      <c r="G3338">
        <v>5.2</v>
      </c>
      <c r="H3338">
        <f>Table13[[#This Row],[budget]]-Table13[[#This Row],[gross]]</f>
        <v>-25400856</v>
      </c>
      <c r="I3338">
        <v>0</v>
      </c>
      <c r="J3338">
        <f>0.00001*Table13[[#This Row],[budget]]</f>
        <v>350.00000000000006</v>
      </c>
      <c r="K3338" s="1">
        <f>0</f>
        <v>0</v>
      </c>
    </row>
    <row r="3339" spans="1:11" x14ac:dyDescent="0.35">
      <c r="A3339">
        <v>20819129</v>
      </c>
      <c r="B3339" t="s">
        <v>8616</v>
      </c>
      <c r="C3339">
        <v>84209</v>
      </c>
      <c r="D3339">
        <v>201</v>
      </c>
      <c r="E3339" t="s">
        <v>37</v>
      </c>
      <c r="F3339">
        <v>26000000</v>
      </c>
      <c r="G3339">
        <v>5.2</v>
      </c>
      <c r="H3339">
        <f>Table13[[#This Row],[budget]]-Table13[[#This Row],[gross]]</f>
        <v>5180871</v>
      </c>
      <c r="I3339">
        <v>0</v>
      </c>
      <c r="J3339">
        <f>0.00001*Table13[[#This Row],[budget]]</f>
        <v>260</v>
      </c>
      <c r="K3339" s="1">
        <f>0</f>
        <v>0</v>
      </c>
    </row>
    <row r="3340" spans="1:11" x14ac:dyDescent="0.35">
      <c r="A3340">
        <v>40168080</v>
      </c>
      <c r="B3340" t="s">
        <v>8678</v>
      </c>
      <c r="C3340">
        <v>80870</v>
      </c>
      <c r="D3340">
        <v>315</v>
      </c>
      <c r="E3340" t="s">
        <v>37</v>
      </c>
      <c r="F3340">
        <v>26000000</v>
      </c>
      <c r="G3340">
        <v>5.2</v>
      </c>
      <c r="H3340">
        <f>Table13[[#This Row],[budget]]-Table13[[#This Row],[gross]]</f>
        <v>-14168080</v>
      </c>
      <c r="I3340">
        <v>0</v>
      </c>
      <c r="J3340">
        <f>0.00001*Table13[[#This Row],[budget]]</f>
        <v>260</v>
      </c>
      <c r="K3340" s="1">
        <f>0</f>
        <v>0</v>
      </c>
    </row>
    <row r="3341" spans="1:11" x14ac:dyDescent="0.35">
      <c r="A3341">
        <v>36985501</v>
      </c>
      <c r="B3341" t="s">
        <v>8690</v>
      </c>
      <c r="C3341">
        <v>11212</v>
      </c>
      <c r="D3341">
        <v>94</v>
      </c>
      <c r="E3341" t="s">
        <v>37</v>
      </c>
      <c r="F3341">
        <v>26000000</v>
      </c>
      <c r="G3341">
        <v>5.2</v>
      </c>
      <c r="H3341">
        <f>Table13[[#This Row],[budget]]-Table13[[#This Row],[gross]]</f>
        <v>-10985501</v>
      </c>
      <c r="I3341">
        <v>874</v>
      </c>
      <c r="J3341">
        <f>0.00001*Table13[[#This Row],[budget]]</f>
        <v>260</v>
      </c>
      <c r="K3341" s="1">
        <f>0</f>
        <v>0</v>
      </c>
    </row>
    <row r="3342" spans="1:11" hidden="1" x14ac:dyDescent="0.35">
      <c r="A3342">
        <v>20167424</v>
      </c>
      <c r="B3342" t="s">
        <v>15833</v>
      </c>
      <c r="C3342">
        <v>131831</v>
      </c>
      <c r="D3342">
        <v>231</v>
      </c>
      <c r="E3342" t="s">
        <v>2679</v>
      </c>
      <c r="F3342">
        <v>2000000</v>
      </c>
      <c r="G3342">
        <v>8.1999999999999993</v>
      </c>
      <c r="H3342">
        <f>Table13[[#This Row],[budget]]-Table13[[#This Row],[gross]]</f>
        <v>-18167424</v>
      </c>
      <c r="I3342">
        <v>33000</v>
      </c>
      <c r="J3342">
        <f>0.00001*Table13[[#This Row],[budget]]</f>
        <v>20</v>
      </c>
      <c r="K3342" s="1">
        <f>0</f>
        <v>0</v>
      </c>
    </row>
    <row r="3343" spans="1:11" x14ac:dyDescent="0.35">
      <c r="A3343">
        <v>14469428</v>
      </c>
      <c r="B3343" t="s">
        <v>8722</v>
      </c>
      <c r="C3343">
        <v>10667</v>
      </c>
      <c r="D3343">
        <v>95</v>
      </c>
      <c r="E3343" t="s">
        <v>37</v>
      </c>
      <c r="F3343">
        <v>26000000</v>
      </c>
      <c r="G3343">
        <v>5.2</v>
      </c>
      <c r="H3343">
        <f>Table13[[#This Row],[budget]]-Table13[[#This Row],[gross]]</f>
        <v>11530572</v>
      </c>
      <c r="I3343">
        <v>260</v>
      </c>
      <c r="J3343">
        <f>0.00001*Table13[[#This Row],[budget]]</f>
        <v>260</v>
      </c>
      <c r="K3343" s="1">
        <f>0</f>
        <v>0</v>
      </c>
    </row>
    <row r="3344" spans="1:11" x14ac:dyDescent="0.35">
      <c r="A3344">
        <v>20047715</v>
      </c>
      <c r="B3344" t="s">
        <v>8744</v>
      </c>
      <c r="C3344">
        <v>8008</v>
      </c>
      <c r="D3344">
        <v>26</v>
      </c>
      <c r="E3344" t="s">
        <v>37</v>
      </c>
      <c r="F3344">
        <v>25530000</v>
      </c>
      <c r="G3344">
        <v>5.2</v>
      </c>
      <c r="H3344">
        <f>Table13[[#This Row],[budget]]-Table13[[#This Row],[gross]]</f>
        <v>5482285</v>
      </c>
      <c r="I3344">
        <v>504</v>
      </c>
      <c r="J3344">
        <f>0.00001*Table13[[#This Row],[budget]]</f>
        <v>255.3</v>
      </c>
      <c r="K3344" s="1">
        <f>0</f>
        <v>0</v>
      </c>
    </row>
    <row r="3345" spans="1:11" hidden="1" x14ac:dyDescent="0.35">
      <c r="A3345">
        <v>886410</v>
      </c>
      <c r="B3345" t="s">
        <v>15851</v>
      </c>
      <c r="C3345">
        <v>1024</v>
      </c>
      <c r="D3345">
        <v>494</v>
      </c>
      <c r="E3345" t="s">
        <v>2679</v>
      </c>
      <c r="F3345">
        <v>3500000</v>
      </c>
      <c r="G3345">
        <v>6.8</v>
      </c>
      <c r="H3345">
        <f>Table13[[#This Row],[budget]]-Table13[[#This Row],[gross]]</f>
        <v>2613590</v>
      </c>
      <c r="I3345">
        <v>140</v>
      </c>
      <c r="J3345">
        <f>0.00001*Table13[[#This Row],[budget]]</f>
        <v>35</v>
      </c>
      <c r="K3345" s="1">
        <f>0</f>
        <v>0</v>
      </c>
    </row>
    <row r="3346" spans="1:11" hidden="1" x14ac:dyDescent="0.35">
      <c r="A3346">
        <v>252652</v>
      </c>
      <c r="B3346" t="s">
        <v>15859</v>
      </c>
      <c r="C3346">
        <v>54104</v>
      </c>
      <c r="D3346">
        <v>199</v>
      </c>
      <c r="E3346" t="s">
        <v>15039</v>
      </c>
      <c r="F3346">
        <v>19900000</v>
      </c>
      <c r="G3346">
        <v>7</v>
      </c>
      <c r="H3346">
        <f>Table13[[#This Row],[budget]]-Table13[[#This Row],[gross]]</f>
        <v>19647348</v>
      </c>
      <c r="I3346">
        <v>38000</v>
      </c>
      <c r="J3346">
        <f>0.00001*Table13[[#This Row],[budget]]</f>
        <v>199.00000000000003</v>
      </c>
      <c r="K3346" s="1">
        <f>0</f>
        <v>0</v>
      </c>
    </row>
    <row r="3347" spans="1:11" x14ac:dyDescent="0.35">
      <c r="A3347">
        <v>39880476</v>
      </c>
      <c r="B3347" t="s">
        <v>8943</v>
      </c>
      <c r="C3347">
        <v>12218</v>
      </c>
      <c r="D3347">
        <v>33</v>
      </c>
      <c r="E3347" t="s">
        <v>37</v>
      </c>
      <c r="F3347">
        <v>25000000</v>
      </c>
      <c r="G3347">
        <v>5.2</v>
      </c>
      <c r="H3347">
        <f>Table13[[#This Row],[budget]]-Table13[[#This Row],[gross]]</f>
        <v>-14880476</v>
      </c>
      <c r="I3347">
        <v>187</v>
      </c>
      <c r="J3347">
        <f>0.00001*Table13[[#This Row],[budget]]</f>
        <v>250.00000000000003</v>
      </c>
      <c r="K3347" s="1">
        <f>0</f>
        <v>0</v>
      </c>
    </row>
    <row r="3348" spans="1:11" x14ac:dyDescent="0.35">
      <c r="A3348">
        <v>4064333</v>
      </c>
      <c r="B3348" t="s">
        <v>9292</v>
      </c>
      <c r="C3348">
        <v>24790</v>
      </c>
      <c r="D3348">
        <v>173</v>
      </c>
      <c r="E3348" t="s">
        <v>37</v>
      </c>
      <c r="F3348">
        <v>25000000</v>
      </c>
      <c r="G3348">
        <v>5.2</v>
      </c>
      <c r="H3348">
        <f>Table13[[#This Row],[budget]]-Table13[[#This Row],[gross]]</f>
        <v>20935667</v>
      </c>
      <c r="I3348">
        <v>0</v>
      </c>
      <c r="J3348">
        <f>0.00001*Table13[[#This Row],[budget]]</f>
        <v>250.00000000000003</v>
      </c>
      <c r="K3348" s="1">
        <f>0</f>
        <v>0</v>
      </c>
    </row>
    <row r="3349" spans="1:11" x14ac:dyDescent="0.35">
      <c r="A3349">
        <v>13000000</v>
      </c>
      <c r="B3349" t="s">
        <v>9426</v>
      </c>
      <c r="C3349">
        <v>10895</v>
      </c>
      <c r="D3349">
        <v>150</v>
      </c>
      <c r="E3349" t="s">
        <v>37</v>
      </c>
      <c r="F3349">
        <v>24000000</v>
      </c>
      <c r="G3349">
        <v>5.2</v>
      </c>
      <c r="H3349">
        <f>Table13[[#This Row],[budget]]-Table13[[#This Row],[gross]]</f>
        <v>11000000</v>
      </c>
      <c r="I3349">
        <v>0</v>
      </c>
      <c r="J3349">
        <f>0.00001*Table13[[#This Row],[budget]]</f>
        <v>240.00000000000003</v>
      </c>
      <c r="K3349" s="1">
        <f>0</f>
        <v>0</v>
      </c>
    </row>
    <row r="3350" spans="1:11" x14ac:dyDescent="0.35">
      <c r="A3350">
        <v>191449475</v>
      </c>
      <c r="B3350" t="s">
        <v>6785</v>
      </c>
      <c r="C3350">
        <v>348010</v>
      </c>
      <c r="D3350">
        <v>1535</v>
      </c>
      <c r="E3350" t="s">
        <v>37</v>
      </c>
      <c r="F3350">
        <v>37000000</v>
      </c>
      <c r="G3350">
        <v>5.2</v>
      </c>
      <c r="H3350">
        <f>Table13[[#This Row],[budget]]-Table13[[#This Row],[gross]]</f>
        <v>-154449475</v>
      </c>
      <c r="I3350">
        <v>19000</v>
      </c>
      <c r="J3350">
        <f>0.00001*Table13[[#This Row],[budget]]</f>
        <v>370.00000000000006</v>
      </c>
      <c r="K3350" s="1">
        <f>0</f>
        <v>0</v>
      </c>
    </row>
    <row r="3351" spans="1:11" x14ac:dyDescent="0.35">
      <c r="A3351">
        <v>16702864</v>
      </c>
      <c r="B3351" t="s">
        <v>10912</v>
      </c>
      <c r="C3351">
        <v>8023</v>
      </c>
      <c r="D3351">
        <v>49</v>
      </c>
      <c r="E3351" t="s">
        <v>37</v>
      </c>
      <c r="F3351">
        <v>18000000</v>
      </c>
      <c r="G3351">
        <v>5.2</v>
      </c>
      <c r="H3351">
        <f>Table13[[#This Row],[budget]]-Table13[[#This Row],[gross]]</f>
        <v>1297136</v>
      </c>
      <c r="I3351">
        <v>591</v>
      </c>
      <c r="J3351">
        <f>0.00001*Table13[[#This Row],[budget]]</f>
        <v>180.00000000000003</v>
      </c>
      <c r="K3351" s="1">
        <f>0</f>
        <v>0</v>
      </c>
    </row>
    <row r="3352" spans="1:11" x14ac:dyDescent="0.35">
      <c r="A3352">
        <v>13854000</v>
      </c>
      <c r="B3352" t="s">
        <v>11411</v>
      </c>
      <c r="C3352">
        <v>21079</v>
      </c>
      <c r="D3352">
        <v>55</v>
      </c>
      <c r="E3352" t="s">
        <v>37</v>
      </c>
      <c r="F3352">
        <v>20000000</v>
      </c>
      <c r="G3352">
        <v>5.2</v>
      </c>
      <c r="H3352">
        <f>Table13[[#This Row],[budget]]-Table13[[#This Row],[gross]]</f>
        <v>6146000</v>
      </c>
      <c r="I3352">
        <v>818</v>
      </c>
      <c r="J3352">
        <f>0.00001*Table13[[#This Row],[budget]]</f>
        <v>200.00000000000003</v>
      </c>
      <c r="K3352" s="1">
        <f>0</f>
        <v>0</v>
      </c>
    </row>
    <row r="3353" spans="1:11" hidden="1" x14ac:dyDescent="0.35">
      <c r="A3353">
        <v>77413017</v>
      </c>
      <c r="B3353" t="s">
        <v>15886</v>
      </c>
      <c r="C3353">
        <v>45984</v>
      </c>
      <c r="D3353">
        <v>331</v>
      </c>
      <c r="E3353" t="s">
        <v>1417</v>
      </c>
      <c r="F3353">
        <v>8000000</v>
      </c>
      <c r="G3353">
        <v>7.6</v>
      </c>
      <c r="H3353">
        <f>Table13[[#This Row],[budget]]-Table13[[#This Row],[gross]]</f>
        <v>-69413017</v>
      </c>
      <c r="I3353">
        <v>0</v>
      </c>
      <c r="J3353">
        <f>0.00001*Table13[[#This Row],[budget]]</f>
        <v>80</v>
      </c>
      <c r="K3353" s="1">
        <f>0</f>
        <v>0</v>
      </c>
    </row>
    <row r="3354" spans="1:11" x14ac:dyDescent="0.35">
      <c r="A3354">
        <v>61356221</v>
      </c>
      <c r="B3354" t="s">
        <v>12117</v>
      </c>
      <c r="C3354">
        <v>19505</v>
      </c>
      <c r="D3354">
        <v>162</v>
      </c>
      <c r="E3354" t="s">
        <v>37</v>
      </c>
      <c r="F3354">
        <v>14000000</v>
      </c>
      <c r="G3354">
        <v>5.2</v>
      </c>
      <c r="H3354">
        <f>Table13[[#This Row],[budget]]-Table13[[#This Row],[gross]]</f>
        <v>-47356221</v>
      </c>
      <c r="I3354">
        <v>0</v>
      </c>
      <c r="J3354">
        <f>0.00001*Table13[[#This Row],[budget]]</f>
        <v>140</v>
      </c>
      <c r="K3354" s="1">
        <f>0</f>
        <v>0</v>
      </c>
    </row>
    <row r="3355" spans="1:11" x14ac:dyDescent="0.35">
      <c r="A3355">
        <v>27736779</v>
      </c>
      <c r="B3355" t="s">
        <v>13362</v>
      </c>
      <c r="C3355">
        <v>25210</v>
      </c>
      <c r="D3355">
        <v>126</v>
      </c>
      <c r="E3355" t="s">
        <v>37</v>
      </c>
      <c r="F3355">
        <v>10000000</v>
      </c>
      <c r="G3355">
        <v>5.2</v>
      </c>
      <c r="H3355">
        <f>Table13[[#This Row],[budget]]-Table13[[#This Row],[gross]]</f>
        <v>-17736779</v>
      </c>
      <c r="I3355">
        <v>13000</v>
      </c>
      <c r="J3355">
        <f>0.00001*Table13[[#This Row],[budget]]</f>
        <v>100.00000000000001</v>
      </c>
      <c r="K3355" s="1">
        <f>0</f>
        <v>0</v>
      </c>
    </row>
    <row r="3356" spans="1:11" x14ac:dyDescent="0.35">
      <c r="A3356">
        <v>7563670</v>
      </c>
      <c r="B3356" t="s">
        <v>13502</v>
      </c>
      <c r="C3356">
        <v>21268</v>
      </c>
      <c r="D3356">
        <v>53</v>
      </c>
      <c r="E3356" t="s">
        <v>37</v>
      </c>
      <c r="F3356">
        <v>10000000</v>
      </c>
      <c r="G3356">
        <v>5.2</v>
      </c>
      <c r="H3356">
        <f>Table13[[#This Row],[budget]]-Table13[[#This Row],[gross]]</f>
        <v>2436330</v>
      </c>
      <c r="I3356">
        <v>518</v>
      </c>
      <c r="J3356">
        <f>0.00001*Table13[[#This Row],[budget]]</f>
        <v>100.00000000000001</v>
      </c>
      <c r="K3356" s="1">
        <f>0</f>
        <v>0</v>
      </c>
    </row>
    <row r="3357" spans="1:11" hidden="1" x14ac:dyDescent="0.35">
      <c r="A3357">
        <v>7563397</v>
      </c>
      <c r="B3357" t="s">
        <v>15900</v>
      </c>
      <c r="C3357">
        <v>533200</v>
      </c>
      <c r="D3357">
        <v>749</v>
      </c>
      <c r="E3357" t="s">
        <v>13024</v>
      </c>
      <c r="F3357">
        <v>3300000</v>
      </c>
      <c r="G3357">
        <v>8.6999999999999993</v>
      </c>
      <c r="H3357">
        <f>Table13[[#This Row],[budget]]-Table13[[#This Row],[gross]]</f>
        <v>-4263397</v>
      </c>
      <c r="I3357">
        <v>28000</v>
      </c>
      <c r="J3357">
        <f>0.00001*Table13[[#This Row],[budget]]</f>
        <v>33</v>
      </c>
      <c r="K3357" s="1">
        <f>0</f>
        <v>0</v>
      </c>
    </row>
    <row r="3358" spans="1:11" x14ac:dyDescent="0.35">
      <c r="A3358">
        <v>800000</v>
      </c>
      <c r="B3358" t="s">
        <v>13616</v>
      </c>
      <c r="C3358">
        <v>892</v>
      </c>
      <c r="D3358">
        <v>21</v>
      </c>
      <c r="E3358" t="s">
        <v>37</v>
      </c>
      <c r="F3358">
        <v>14000000</v>
      </c>
      <c r="G3358">
        <v>5.2</v>
      </c>
      <c r="H3358">
        <f>Table13[[#This Row],[budget]]-Table13[[#This Row],[gross]]</f>
        <v>13200000</v>
      </c>
      <c r="I3358">
        <v>106</v>
      </c>
      <c r="J3358">
        <f>0.00001*Table13[[#This Row],[budget]]</f>
        <v>140</v>
      </c>
      <c r="K3358" s="1">
        <f>0</f>
        <v>0</v>
      </c>
    </row>
    <row r="3359" spans="1:11" hidden="1" x14ac:dyDescent="0.35">
      <c r="A3359">
        <v>610968</v>
      </c>
      <c r="B3359" t="s">
        <v>15912</v>
      </c>
      <c r="C3359">
        <v>170155</v>
      </c>
      <c r="D3359">
        <v>249</v>
      </c>
      <c r="E3359" t="s">
        <v>13929</v>
      </c>
      <c r="F3359">
        <v>3800000</v>
      </c>
      <c r="G3359">
        <v>8.3000000000000007</v>
      </c>
      <c r="H3359">
        <f>Table13[[#This Row],[budget]]-Table13[[#This Row],[gross]]</f>
        <v>3189032</v>
      </c>
      <c r="I3359">
        <v>60000</v>
      </c>
      <c r="J3359">
        <f>0.00001*Table13[[#This Row],[budget]]</f>
        <v>38</v>
      </c>
      <c r="K3359" s="1">
        <f>0</f>
        <v>0</v>
      </c>
    </row>
    <row r="3360" spans="1:11" x14ac:dyDescent="0.35">
      <c r="A3360">
        <v>25926543</v>
      </c>
      <c r="B3360" t="s">
        <v>14065</v>
      </c>
      <c r="C3360">
        <v>26609</v>
      </c>
      <c r="D3360">
        <v>148</v>
      </c>
      <c r="E3360" t="s">
        <v>37</v>
      </c>
      <c r="F3360">
        <v>8000000</v>
      </c>
      <c r="G3360">
        <v>5.2</v>
      </c>
      <c r="H3360">
        <f>Table13[[#This Row],[budget]]-Table13[[#This Row],[gross]]</f>
        <v>-17926543</v>
      </c>
      <c r="I3360">
        <v>0</v>
      </c>
      <c r="J3360">
        <f>0.00001*Table13[[#This Row],[budget]]</f>
        <v>80</v>
      </c>
      <c r="K3360" s="1">
        <f>0</f>
        <v>0</v>
      </c>
    </row>
    <row r="3361" spans="1:11" hidden="1" x14ac:dyDescent="0.35">
      <c r="A3361">
        <v>6517198</v>
      </c>
      <c r="B3361" t="s">
        <v>15922</v>
      </c>
      <c r="C3361">
        <v>30474</v>
      </c>
      <c r="D3361">
        <v>172</v>
      </c>
      <c r="E3361" t="s">
        <v>2679</v>
      </c>
      <c r="F3361">
        <v>3000000</v>
      </c>
      <c r="G3361">
        <v>7.5</v>
      </c>
      <c r="H3361">
        <f>Table13[[#This Row],[budget]]-Table13[[#This Row],[gross]]</f>
        <v>-3517198</v>
      </c>
      <c r="I3361">
        <v>0</v>
      </c>
      <c r="J3361">
        <f>0.00001*Table13[[#This Row],[budget]]</f>
        <v>30.000000000000004</v>
      </c>
      <c r="K3361" s="1">
        <f>0</f>
        <v>0</v>
      </c>
    </row>
    <row r="3362" spans="1:11" x14ac:dyDescent="0.35">
      <c r="A3362">
        <v>20257000</v>
      </c>
      <c r="B3362" t="s">
        <v>14391</v>
      </c>
      <c r="C3362">
        <v>7569</v>
      </c>
      <c r="D3362">
        <v>65</v>
      </c>
      <c r="E3362" t="s">
        <v>37</v>
      </c>
      <c r="F3362">
        <v>7000000</v>
      </c>
      <c r="G3362">
        <v>5.2</v>
      </c>
      <c r="H3362">
        <f>Table13[[#This Row],[budget]]-Table13[[#This Row],[gross]]</f>
        <v>-13257000</v>
      </c>
      <c r="I3362">
        <v>978</v>
      </c>
      <c r="J3362">
        <f>0.00001*Table13[[#This Row],[budget]]</f>
        <v>70</v>
      </c>
      <c r="K3362" s="1">
        <f>0</f>
        <v>0</v>
      </c>
    </row>
    <row r="3363" spans="1:11" x14ac:dyDescent="0.35">
      <c r="A3363">
        <v>11642254</v>
      </c>
      <c r="B3363" t="s">
        <v>14800</v>
      </c>
      <c r="C3363">
        <v>22929</v>
      </c>
      <c r="D3363">
        <v>287</v>
      </c>
      <c r="E3363" t="s">
        <v>37</v>
      </c>
      <c r="F3363">
        <v>3000000</v>
      </c>
      <c r="G3363">
        <v>5.2</v>
      </c>
      <c r="H3363">
        <f>Table13[[#This Row],[budget]]-Table13[[#This Row],[gross]]</f>
        <v>-8642254</v>
      </c>
      <c r="I3363">
        <v>926</v>
      </c>
      <c r="J3363">
        <f>0.00001*Table13[[#This Row],[budget]]</f>
        <v>30.000000000000004</v>
      </c>
      <c r="K3363" s="1">
        <f>0</f>
        <v>0</v>
      </c>
    </row>
    <row r="3364" spans="1:11" x14ac:dyDescent="0.35">
      <c r="A3364">
        <v>25799043</v>
      </c>
      <c r="B3364" t="s">
        <v>15117</v>
      </c>
      <c r="C3364">
        <v>28513</v>
      </c>
      <c r="D3364">
        <v>126</v>
      </c>
      <c r="E3364" t="s">
        <v>37</v>
      </c>
      <c r="F3364">
        <v>3300000</v>
      </c>
      <c r="G3364">
        <v>5.2</v>
      </c>
      <c r="H3364">
        <f>Table13[[#This Row],[budget]]-Table13[[#This Row],[gross]]</f>
        <v>-22499043</v>
      </c>
      <c r="I3364">
        <v>0</v>
      </c>
      <c r="J3364">
        <f>0.00001*Table13[[#This Row],[budget]]</f>
        <v>33</v>
      </c>
      <c r="K3364" s="1">
        <f>0</f>
        <v>0</v>
      </c>
    </row>
    <row r="3365" spans="1:11" x14ac:dyDescent="0.35">
      <c r="A3365">
        <v>17683670</v>
      </c>
      <c r="B3365" t="s">
        <v>15244</v>
      </c>
      <c r="C3365">
        <v>47227</v>
      </c>
      <c r="D3365">
        <v>323</v>
      </c>
      <c r="E3365" t="s">
        <v>37</v>
      </c>
      <c r="F3365">
        <v>5000000</v>
      </c>
      <c r="G3365">
        <v>5.2</v>
      </c>
      <c r="H3365">
        <f>Table13[[#This Row],[budget]]-Table13[[#This Row],[gross]]</f>
        <v>-12683670</v>
      </c>
      <c r="I3365">
        <v>0</v>
      </c>
      <c r="J3365">
        <f>0.00001*Table13[[#This Row],[budget]]</f>
        <v>50.000000000000007</v>
      </c>
      <c r="K3365" s="1">
        <f>0</f>
        <v>0</v>
      </c>
    </row>
    <row r="3366" spans="1:11" x14ac:dyDescent="0.35">
      <c r="A3366">
        <v>3293258</v>
      </c>
      <c r="B3366" t="s">
        <v>15845</v>
      </c>
      <c r="C3366">
        <v>11399</v>
      </c>
      <c r="D3366">
        <v>131</v>
      </c>
      <c r="E3366" t="s">
        <v>37</v>
      </c>
      <c r="F3366">
        <v>3000000</v>
      </c>
      <c r="G3366">
        <v>5.2</v>
      </c>
      <c r="H3366">
        <f>Table13[[#This Row],[budget]]-Table13[[#This Row],[gross]]</f>
        <v>-293258</v>
      </c>
      <c r="I3366">
        <v>0</v>
      </c>
      <c r="J3366">
        <f>0.00001*Table13[[#This Row],[budget]]</f>
        <v>30.000000000000004</v>
      </c>
      <c r="K3366" s="1">
        <f>0</f>
        <v>0</v>
      </c>
    </row>
    <row r="3367" spans="1:11" x14ac:dyDescent="0.35">
      <c r="B3367" t="s">
        <v>17285</v>
      </c>
      <c r="C3367">
        <v>6256</v>
      </c>
      <c r="D3367">
        <v>19</v>
      </c>
      <c r="E3367" t="s">
        <v>37</v>
      </c>
      <c r="F3367">
        <v>1000000</v>
      </c>
      <c r="G3367">
        <v>5.2</v>
      </c>
      <c r="H3367">
        <f>Table13[[#This Row],[budget]]-Table13[[#This Row],[gross]]</f>
        <v>1000000</v>
      </c>
      <c r="I3367">
        <v>936</v>
      </c>
      <c r="J3367">
        <f>0.00001*Table13[[#This Row],[budget]]</f>
        <v>10</v>
      </c>
      <c r="K3367" s="1">
        <f>0</f>
        <v>0</v>
      </c>
    </row>
    <row r="3368" spans="1:11" x14ac:dyDescent="0.35">
      <c r="A3368">
        <v>18378</v>
      </c>
      <c r="B3368" t="s">
        <v>17405</v>
      </c>
      <c r="C3368">
        <v>9376</v>
      </c>
      <c r="D3368">
        <v>74</v>
      </c>
      <c r="E3368" t="s">
        <v>37</v>
      </c>
      <c r="F3368">
        <v>900000</v>
      </c>
      <c r="G3368">
        <v>5.2</v>
      </c>
      <c r="H3368">
        <f>Table13[[#This Row],[budget]]-Table13[[#This Row],[gross]]</f>
        <v>881622</v>
      </c>
      <c r="I3368">
        <v>0</v>
      </c>
      <c r="J3368">
        <f>0.00001*Table13[[#This Row],[budget]]</f>
        <v>9</v>
      </c>
      <c r="K3368" s="1">
        <f>0</f>
        <v>0</v>
      </c>
    </row>
    <row r="3369" spans="1:11" x14ac:dyDescent="0.35">
      <c r="A3369">
        <v>119420252</v>
      </c>
      <c r="B3369" t="s">
        <v>845</v>
      </c>
      <c r="C3369">
        <v>33042</v>
      </c>
      <c r="D3369">
        <v>90</v>
      </c>
      <c r="E3369" t="s">
        <v>37</v>
      </c>
      <c r="F3369">
        <v>150000000</v>
      </c>
      <c r="G3369">
        <v>5.0999999999999996</v>
      </c>
      <c r="H3369">
        <f>Table13[[#This Row],[budget]]-Table13[[#This Row],[gross]]</f>
        <v>30579748</v>
      </c>
      <c r="I3369">
        <v>0</v>
      </c>
      <c r="J3369">
        <f>0.00001*Table13[[#This Row],[budget]]</f>
        <v>1500.0000000000002</v>
      </c>
      <c r="K3369" s="1">
        <f>0</f>
        <v>0</v>
      </c>
    </row>
    <row r="3370" spans="1:11" x14ac:dyDescent="0.35">
      <c r="A3370">
        <v>75030163</v>
      </c>
      <c r="B3370" t="s">
        <v>1733</v>
      </c>
      <c r="C3370">
        <v>108076</v>
      </c>
      <c r="D3370">
        <v>1690</v>
      </c>
      <c r="E3370" t="s">
        <v>37</v>
      </c>
      <c r="F3370">
        <v>100000000</v>
      </c>
      <c r="G3370">
        <v>5.0999999999999996</v>
      </c>
      <c r="H3370">
        <f>Table13[[#This Row],[budget]]-Table13[[#This Row],[gross]]</f>
        <v>24969837</v>
      </c>
      <c r="I3370">
        <v>0</v>
      </c>
      <c r="J3370">
        <f>0.00001*Table13[[#This Row],[budget]]</f>
        <v>1000.0000000000001</v>
      </c>
      <c r="K3370" s="1">
        <f>0</f>
        <v>0</v>
      </c>
    </row>
    <row r="3371" spans="1:11" x14ac:dyDescent="0.35">
      <c r="A3371">
        <v>69102910</v>
      </c>
      <c r="B3371" t="s">
        <v>2637</v>
      </c>
      <c r="C3371">
        <v>58402</v>
      </c>
      <c r="D3371">
        <v>370</v>
      </c>
      <c r="E3371" t="s">
        <v>37</v>
      </c>
      <c r="F3371">
        <v>80000000</v>
      </c>
      <c r="G3371">
        <v>5.0999999999999996</v>
      </c>
      <c r="H3371">
        <f>Table13[[#This Row],[budget]]-Table13[[#This Row],[gross]]</f>
        <v>10897090</v>
      </c>
      <c r="I3371">
        <v>0</v>
      </c>
      <c r="J3371">
        <f>0.00001*Table13[[#This Row],[budget]]</f>
        <v>800.00000000000011</v>
      </c>
      <c r="K3371" s="1">
        <f>0</f>
        <v>0</v>
      </c>
    </row>
    <row r="3372" spans="1:11" x14ac:dyDescent="0.35">
      <c r="A3372">
        <v>41814863</v>
      </c>
      <c r="B3372" t="s">
        <v>2913</v>
      </c>
      <c r="C3372">
        <v>28635</v>
      </c>
      <c r="D3372">
        <v>308</v>
      </c>
      <c r="E3372" t="s">
        <v>37</v>
      </c>
      <c r="F3372">
        <v>50000000</v>
      </c>
      <c r="G3372">
        <v>5.0999999999999996</v>
      </c>
      <c r="H3372">
        <f>Table13[[#This Row],[budget]]-Table13[[#This Row],[gross]]</f>
        <v>8185137</v>
      </c>
      <c r="I3372">
        <v>893</v>
      </c>
      <c r="J3372">
        <f>0.00001*Table13[[#This Row],[budget]]</f>
        <v>500.00000000000006</v>
      </c>
      <c r="K3372" s="1">
        <f>0</f>
        <v>0</v>
      </c>
    </row>
    <row r="3373" spans="1:11" x14ac:dyDescent="0.35">
      <c r="A3373">
        <v>19059018</v>
      </c>
      <c r="B3373" t="s">
        <v>3654</v>
      </c>
      <c r="C3373">
        <v>65709</v>
      </c>
      <c r="D3373">
        <v>194</v>
      </c>
      <c r="E3373" t="s">
        <v>37</v>
      </c>
      <c r="F3373">
        <v>65000000</v>
      </c>
      <c r="G3373">
        <v>5.0999999999999996</v>
      </c>
      <c r="H3373">
        <f>Table13[[#This Row],[budget]]-Table13[[#This Row],[gross]]</f>
        <v>45940982</v>
      </c>
      <c r="I3373">
        <v>15000</v>
      </c>
      <c r="J3373">
        <f>0.00001*Table13[[#This Row],[budget]]</f>
        <v>650</v>
      </c>
      <c r="K3373" s="1">
        <f>0</f>
        <v>0</v>
      </c>
    </row>
    <row r="3374" spans="1:11" x14ac:dyDescent="0.35">
      <c r="A3374">
        <v>31054924</v>
      </c>
      <c r="B3374" t="s">
        <v>3672</v>
      </c>
      <c r="C3374">
        <v>17025</v>
      </c>
      <c r="D3374">
        <v>290</v>
      </c>
      <c r="E3374" t="s">
        <v>37</v>
      </c>
      <c r="F3374">
        <v>64000000</v>
      </c>
      <c r="G3374">
        <v>5.0999999999999996</v>
      </c>
      <c r="H3374">
        <f>Table13[[#This Row],[budget]]-Table13[[#This Row],[gross]]</f>
        <v>32945076</v>
      </c>
      <c r="I3374">
        <v>295</v>
      </c>
      <c r="J3374">
        <f>0.00001*Table13[[#This Row],[budget]]</f>
        <v>640</v>
      </c>
      <c r="K3374" s="1">
        <f>0</f>
        <v>0</v>
      </c>
    </row>
    <row r="3375" spans="1:11" x14ac:dyDescent="0.35">
      <c r="A3375">
        <v>93815117</v>
      </c>
      <c r="B3375" t="s">
        <v>4421</v>
      </c>
      <c r="C3375">
        <v>68417</v>
      </c>
      <c r="D3375">
        <v>242</v>
      </c>
      <c r="E3375" t="s">
        <v>37</v>
      </c>
      <c r="F3375">
        <v>55000000</v>
      </c>
      <c r="G3375">
        <v>5.0999999999999996</v>
      </c>
      <c r="H3375">
        <f>Table13[[#This Row],[budget]]-Table13[[#This Row],[gross]]</f>
        <v>-38815117</v>
      </c>
      <c r="I3375">
        <v>0</v>
      </c>
      <c r="J3375">
        <f>0.00001*Table13[[#This Row],[budget]]</f>
        <v>550</v>
      </c>
      <c r="K3375" s="1">
        <f>0</f>
        <v>0</v>
      </c>
    </row>
    <row r="3376" spans="1:11" x14ac:dyDescent="0.35">
      <c r="A3376">
        <v>80270227</v>
      </c>
      <c r="B3376" t="s">
        <v>4730</v>
      </c>
      <c r="C3376">
        <v>66382</v>
      </c>
      <c r="D3376">
        <v>612</v>
      </c>
      <c r="E3376" t="s">
        <v>37</v>
      </c>
      <c r="F3376">
        <v>50000000</v>
      </c>
      <c r="G3376">
        <v>5.0999999999999996</v>
      </c>
      <c r="H3376">
        <f>Table13[[#This Row],[budget]]-Table13[[#This Row],[gross]]</f>
        <v>-30270227</v>
      </c>
      <c r="I3376">
        <v>0</v>
      </c>
      <c r="J3376">
        <f>0.00001*Table13[[#This Row],[budget]]</f>
        <v>500.00000000000006</v>
      </c>
      <c r="K3376" s="1">
        <f>0</f>
        <v>0</v>
      </c>
    </row>
    <row r="3377" spans="1:11" x14ac:dyDescent="0.35">
      <c r="A3377">
        <v>10400000</v>
      </c>
      <c r="B3377" t="s">
        <v>5201</v>
      </c>
      <c r="C3377">
        <v>12037</v>
      </c>
      <c r="D3377">
        <v>90</v>
      </c>
      <c r="E3377" t="s">
        <v>37</v>
      </c>
      <c r="F3377">
        <v>50000000</v>
      </c>
      <c r="G3377">
        <v>5.0999999999999996</v>
      </c>
      <c r="H3377">
        <f>Table13[[#This Row],[budget]]-Table13[[#This Row],[gross]]</f>
        <v>39600000</v>
      </c>
      <c r="I3377">
        <v>943</v>
      </c>
      <c r="J3377">
        <f>0.00001*Table13[[#This Row],[budget]]</f>
        <v>500.00000000000006</v>
      </c>
      <c r="K3377" s="1">
        <f>0</f>
        <v>0</v>
      </c>
    </row>
    <row r="3378" spans="1:11" x14ac:dyDescent="0.35">
      <c r="A3378">
        <v>9795017</v>
      </c>
      <c r="B3378" t="s">
        <v>5214</v>
      </c>
      <c r="C3378">
        <v>9227</v>
      </c>
      <c r="D3378">
        <v>70</v>
      </c>
      <c r="E3378" t="s">
        <v>37</v>
      </c>
      <c r="F3378">
        <v>50000000</v>
      </c>
      <c r="G3378">
        <v>5.0999999999999996</v>
      </c>
      <c r="H3378">
        <f>Table13[[#This Row],[budget]]-Table13[[#This Row],[gross]]</f>
        <v>40204983</v>
      </c>
      <c r="I3378">
        <v>422</v>
      </c>
      <c r="J3378">
        <f>0.00001*Table13[[#This Row],[budget]]</f>
        <v>500.00000000000006</v>
      </c>
      <c r="K3378" s="1">
        <f>0</f>
        <v>0</v>
      </c>
    </row>
    <row r="3379" spans="1:11" x14ac:dyDescent="0.35">
      <c r="A3379">
        <v>24430272</v>
      </c>
      <c r="B3379" t="s">
        <v>5768</v>
      </c>
      <c r="C3379">
        <v>46158</v>
      </c>
      <c r="D3379">
        <v>403</v>
      </c>
      <c r="E3379" t="s">
        <v>37</v>
      </c>
      <c r="F3379">
        <v>43000000</v>
      </c>
      <c r="G3379">
        <v>5.0999999999999996</v>
      </c>
      <c r="H3379">
        <f>Table13[[#This Row],[budget]]-Table13[[#This Row],[gross]]</f>
        <v>18569728</v>
      </c>
      <c r="I3379">
        <v>0</v>
      </c>
      <c r="J3379">
        <f>0.00001*Table13[[#This Row],[budget]]</f>
        <v>430.00000000000006</v>
      </c>
      <c r="K3379" s="1">
        <f>0</f>
        <v>0</v>
      </c>
    </row>
    <row r="3380" spans="1:11" x14ac:dyDescent="0.35">
      <c r="A3380">
        <v>90703745</v>
      </c>
      <c r="B3380" t="s">
        <v>5998</v>
      </c>
      <c r="C3380">
        <v>93748</v>
      </c>
      <c r="D3380">
        <v>410</v>
      </c>
      <c r="E3380" t="s">
        <v>37</v>
      </c>
      <c r="F3380">
        <v>45000000</v>
      </c>
      <c r="G3380">
        <v>5.0999999999999996</v>
      </c>
      <c r="H3380">
        <f>Table13[[#This Row],[budget]]-Table13[[#This Row],[gross]]</f>
        <v>-45703745</v>
      </c>
      <c r="I3380">
        <v>1000</v>
      </c>
      <c r="J3380">
        <f>0.00001*Table13[[#This Row],[budget]]</f>
        <v>450.00000000000006</v>
      </c>
      <c r="K3380" s="1">
        <f>0</f>
        <v>0</v>
      </c>
    </row>
    <row r="3381" spans="1:11" x14ac:dyDescent="0.35">
      <c r="A3381">
        <v>38543473</v>
      </c>
      <c r="B3381" t="s">
        <v>6258</v>
      </c>
      <c r="C3381">
        <v>84382</v>
      </c>
      <c r="D3381">
        <v>158</v>
      </c>
      <c r="E3381" t="s">
        <v>37</v>
      </c>
      <c r="F3381">
        <v>40000000</v>
      </c>
      <c r="G3381">
        <v>5.0999999999999996</v>
      </c>
      <c r="H3381">
        <f>Table13[[#This Row],[budget]]-Table13[[#This Row],[gross]]</f>
        <v>1456527</v>
      </c>
      <c r="I3381">
        <v>0</v>
      </c>
      <c r="J3381">
        <f>0.00001*Table13[[#This Row],[budget]]</f>
        <v>400.00000000000006</v>
      </c>
      <c r="K3381" s="1">
        <f>0</f>
        <v>0</v>
      </c>
    </row>
    <row r="3382" spans="1:11" x14ac:dyDescent="0.35">
      <c r="A3382">
        <v>29374178</v>
      </c>
      <c r="B3382" t="s">
        <v>6326</v>
      </c>
      <c r="C3382">
        <v>12093</v>
      </c>
      <c r="D3382">
        <v>188</v>
      </c>
      <c r="E3382" t="s">
        <v>37</v>
      </c>
      <c r="F3382">
        <v>40000000</v>
      </c>
      <c r="G3382">
        <v>5.0999999999999996</v>
      </c>
      <c r="H3382">
        <f>Table13[[#This Row],[budget]]-Table13[[#This Row],[gross]]</f>
        <v>10625822</v>
      </c>
      <c r="I3382">
        <v>394</v>
      </c>
      <c r="J3382">
        <f>0.00001*Table13[[#This Row],[budget]]</f>
        <v>400.00000000000006</v>
      </c>
      <c r="K3382" s="1">
        <f>0</f>
        <v>0</v>
      </c>
    </row>
    <row r="3383" spans="1:11" x14ac:dyDescent="0.35">
      <c r="A3383">
        <v>14967182</v>
      </c>
      <c r="B3383" t="s">
        <v>6409</v>
      </c>
      <c r="C3383">
        <v>27305</v>
      </c>
      <c r="D3383">
        <v>284</v>
      </c>
      <c r="E3383" t="s">
        <v>37</v>
      </c>
      <c r="F3383">
        <v>40000000</v>
      </c>
      <c r="G3383">
        <v>5.0999999999999996</v>
      </c>
      <c r="H3383">
        <f>Table13[[#This Row],[budget]]-Table13[[#This Row],[gross]]</f>
        <v>25032818</v>
      </c>
      <c r="I3383">
        <v>604</v>
      </c>
      <c r="J3383">
        <f>0.00001*Table13[[#This Row],[budget]]</f>
        <v>400.00000000000006</v>
      </c>
      <c r="K3383" s="1">
        <f>0</f>
        <v>0</v>
      </c>
    </row>
    <row r="3384" spans="1:11" x14ac:dyDescent="0.35">
      <c r="A3384">
        <v>652526</v>
      </c>
      <c r="B3384" t="s">
        <v>6530</v>
      </c>
      <c r="C3384">
        <v>20201</v>
      </c>
      <c r="D3384">
        <v>187</v>
      </c>
      <c r="E3384" t="s">
        <v>37</v>
      </c>
      <c r="F3384">
        <v>40000000</v>
      </c>
      <c r="G3384">
        <v>5.0999999999999996</v>
      </c>
      <c r="H3384">
        <f>Table13[[#This Row],[budget]]-Table13[[#This Row],[gross]]</f>
        <v>39347474</v>
      </c>
      <c r="I3384">
        <v>823</v>
      </c>
      <c r="J3384">
        <f>0.00001*Table13[[#This Row],[budget]]</f>
        <v>400.00000000000006</v>
      </c>
      <c r="K3384" s="1">
        <f>0</f>
        <v>0</v>
      </c>
    </row>
    <row r="3385" spans="1:11" x14ac:dyDescent="0.35">
      <c r="A3385">
        <v>85570368</v>
      </c>
      <c r="B3385" t="s">
        <v>6622</v>
      </c>
      <c r="C3385">
        <v>44885</v>
      </c>
      <c r="D3385">
        <v>107</v>
      </c>
      <c r="E3385" t="s">
        <v>37</v>
      </c>
      <c r="F3385">
        <v>38000000</v>
      </c>
      <c r="G3385">
        <v>5.0999999999999996</v>
      </c>
      <c r="H3385">
        <f>Table13[[#This Row],[budget]]-Table13[[#This Row],[gross]]</f>
        <v>-47570368</v>
      </c>
      <c r="I3385">
        <v>478</v>
      </c>
      <c r="J3385">
        <f>0.00001*Table13[[#This Row],[budget]]</f>
        <v>380.00000000000006</v>
      </c>
      <c r="K3385" s="1">
        <f>0</f>
        <v>0</v>
      </c>
    </row>
    <row r="3386" spans="1:11" x14ac:dyDescent="0.35">
      <c r="A3386">
        <v>25863915</v>
      </c>
      <c r="B3386" t="s">
        <v>7129</v>
      </c>
      <c r="C3386">
        <v>28257</v>
      </c>
      <c r="D3386">
        <v>151</v>
      </c>
      <c r="E3386" t="s">
        <v>37</v>
      </c>
      <c r="F3386">
        <v>35000000</v>
      </c>
      <c r="G3386">
        <v>5.0999999999999996</v>
      </c>
      <c r="H3386">
        <f>Table13[[#This Row],[budget]]-Table13[[#This Row],[gross]]</f>
        <v>9136085</v>
      </c>
      <c r="I3386">
        <v>11000</v>
      </c>
      <c r="J3386">
        <f>0.00001*Table13[[#This Row],[budget]]</f>
        <v>350.00000000000006</v>
      </c>
      <c r="K3386" s="1">
        <f>0</f>
        <v>0</v>
      </c>
    </row>
    <row r="3387" spans="1:11" x14ac:dyDescent="0.35">
      <c r="A3387">
        <v>34507079</v>
      </c>
      <c r="B3387" t="s">
        <v>7201</v>
      </c>
      <c r="C3387">
        <v>34948</v>
      </c>
      <c r="D3387">
        <v>118</v>
      </c>
      <c r="E3387" t="s">
        <v>37</v>
      </c>
      <c r="F3387">
        <v>35000000</v>
      </c>
      <c r="G3387">
        <v>5.0999999999999996</v>
      </c>
      <c r="H3387">
        <f>Table13[[#This Row],[budget]]-Table13[[#This Row],[gross]]</f>
        <v>492921</v>
      </c>
      <c r="I3387">
        <v>0</v>
      </c>
      <c r="J3387">
        <f>0.00001*Table13[[#This Row],[budget]]</f>
        <v>350.00000000000006</v>
      </c>
      <c r="K3387" s="1">
        <f>0</f>
        <v>0</v>
      </c>
    </row>
    <row r="3388" spans="1:11" x14ac:dyDescent="0.35">
      <c r="A3388">
        <v>7659747</v>
      </c>
      <c r="B3388" t="s">
        <v>7270</v>
      </c>
      <c r="C3388">
        <v>14962</v>
      </c>
      <c r="D3388">
        <v>204</v>
      </c>
      <c r="E3388" t="s">
        <v>37</v>
      </c>
      <c r="F3388">
        <v>38000000</v>
      </c>
      <c r="G3388">
        <v>5.0999999999999996</v>
      </c>
      <c r="H3388">
        <f>Table13[[#This Row],[budget]]-Table13[[#This Row],[gross]]</f>
        <v>30340253</v>
      </c>
      <c r="I3388">
        <v>704</v>
      </c>
      <c r="J3388">
        <f>0.00001*Table13[[#This Row],[budget]]</f>
        <v>380.00000000000006</v>
      </c>
      <c r="K3388" s="1">
        <f>0</f>
        <v>0</v>
      </c>
    </row>
    <row r="3389" spans="1:11" x14ac:dyDescent="0.35">
      <c r="A3389">
        <v>117559438</v>
      </c>
      <c r="B3389" t="s">
        <v>7392</v>
      </c>
      <c r="C3389">
        <v>66941</v>
      </c>
      <c r="D3389">
        <v>148</v>
      </c>
      <c r="E3389" t="s">
        <v>37</v>
      </c>
      <c r="F3389">
        <v>30000000</v>
      </c>
      <c r="G3389">
        <v>5.0999999999999996</v>
      </c>
      <c r="H3389">
        <f>Table13[[#This Row],[budget]]-Table13[[#This Row],[gross]]</f>
        <v>-87559438</v>
      </c>
      <c r="I3389">
        <v>1000</v>
      </c>
      <c r="J3389">
        <f>0.00001*Table13[[#This Row],[budget]]</f>
        <v>300</v>
      </c>
      <c r="K3389" s="1">
        <f>0</f>
        <v>0</v>
      </c>
    </row>
    <row r="3390" spans="1:11" x14ac:dyDescent="0.35">
      <c r="A3390">
        <v>81150692</v>
      </c>
      <c r="B3390" t="s">
        <v>7461</v>
      </c>
      <c r="C3390">
        <v>20219</v>
      </c>
      <c r="D3390">
        <v>100</v>
      </c>
      <c r="E3390" t="s">
        <v>37</v>
      </c>
      <c r="F3390">
        <v>35000000</v>
      </c>
      <c r="G3390">
        <v>5.0999999999999996</v>
      </c>
      <c r="H3390">
        <f>Table13[[#This Row],[budget]]-Table13[[#This Row],[gross]]</f>
        <v>-46150692</v>
      </c>
      <c r="I3390">
        <v>0</v>
      </c>
      <c r="J3390">
        <f>0.00001*Table13[[#This Row],[budget]]</f>
        <v>350.00000000000006</v>
      </c>
      <c r="K3390" s="1">
        <f>0</f>
        <v>0</v>
      </c>
    </row>
    <row r="3391" spans="1:11" x14ac:dyDescent="0.35">
      <c r="A3391">
        <v>51432423</v>
      </c>
      <c r="B3391" t="s">
        <v>7831</v>
      </c>
      <c r="C3391">
        <v>15074</v>
      </c>
      <c r="D3391">
        <v>72</v>
      </c>
      <c r="E3391" t="s">
        <v>37</v>
      </c>
      <c r="F3391">
        <v>30000000</v>
      </c>
      <c r="G3391">
        <v>5.0999999999999996</v>
      </c>
      <c r="H3391">
        <f>Table13[[#This Row],[budget]]-Table13[[#This Row],[gross]]</f>
        <v>-21432423</v>
      </c>
      <c r="I3391">
        <v>1000</v>
      </c>
      <c r="J3391">
        <f>0.00001*Table13[[#This Row],[budget]]</f>
        <v>300</v>
      </c>
      <c r="K3391" s="1">
        <f>0</f>
        <v>0</v>
      </c>
    </row>
    <row r="3392" spans="1:11" x14ac:dyDescent="0.35">
      <c r="A3392">
        <v>22526144</v>
      </c>
      <c r="B3392" t="s">
        <v>8012</v>
      </c>
      <c r="C3392">
        <v>53884</v>
      </c>
      <c r="D3392">
        <v>203</v>
      </c>
      <c r="E3392" t="s">
        <v>37</v>
      </c>
      <c r="F3392">
        <v>30000000</v>
      </c>
      <c r="G3392">
        <v>5.0999999999999996</v>
      </c>
      <c r="H3392">
        <f>Table13[[#This Row],[budget]]-Table13[[#This Row],[gross]]</f>
        <v>7473856</v>
      </c>
      <c r="I3392">
        <v>1000</v>
      </c>
      <c r="J3392">
        <f>0.00001*Table13[[#This Row],[budget]]</f>
        <v>300</v>
      </c>
      <c r="K3392" s="1">
        <f>0</f>
        <v>0</v>
      </c>
    </row>
    <row r="3393" spans="1:11" x14ac:dyDescent="0.35">
      <c r="A3393">
        <v>14888028</v>
      </c>
      <c r="B3393" t="s">
        <v>8100</v>
      </c>
      <c r="C3393">
        <v>28606</v>
      </c>
      <c r="D3393">
        <v>262</v>
      </c>
      <c r="E3393" t="s">
        <v>37</v>
      </c>
      <c r="F3393">
        <v>30000000</v>
      </c>
      <c r="G3393">
        <v>5.0999999999999996</v>
      </c>
      <c r="H3393">
        <f>Table13[[#This Row],[budget]]-Table13[[#This Row],[gross]]</f>
        <v>15111972</v>
      </c>
      <c r="I3393">
        <v>0</v>
      </c>
      <c r="J3393">
        <f>0.00001*Table13[[#This Row],[budget]]</f>
        <v>300</v>
      </c>
      <c r="K3393" s="1">
        <f>0</f>
        <v>0</v>
      </c>
    </row>
    <row r="3394" spans="1:11" x14ac:dyDescent="0.35">
      <c r="A3394">
        <v>16647384</v>
      </c>
      <c r="B3394" t="s">
        <v>9133</v>
      </c>
      <c r="C3394">
        <v>8398</v>
      </c>
      <c r="D3394">
        <v>56</v>
      </c>
      <c r="E3394" t="s">
        <v>37</v>
      </c>
      <c r="F3394">
        <v>26000000</v>
      </c>
      <c r="G3394">
        <v>5.0999999999999996</v>
      </c>
      <c r="H3394">
        <f>Table13[[#This Row],[budget]]-Table13[[#This Row],[gross]]</f>
        <v>9352616</v>
      </c>
      <c r="I3394">
        <v>498</v>
      </c>
      <c r="J3394">
        <f>0.00001*Table13[[#This Row],[budget]]</f>
        <v>260</v>
      </c>
      <c r="K3394" s="1">
        <f>0</f>
        <v>0</v>
      </c>
    </row>
    <row r="3395" spans="1:11" hidden="1" x14ac:dyDescent="0.35">
      <c r="A3395">
        <v>2912363</v>
      </c>
      <c r="B3395" t="s">
        <v>16079</v>
      </c>
      <c r="C3395">
        <v>25063</v>
      </c>
      <c r="D3395">
        <v>177</v>
      </c>
      <c r="E3395" t="s">
        <v>16083</v>
      </c>
      <c r="F3395">
        <v>3000000</v>
      </c>
      <c r="G3395">
        <v>7.3</v>
      </c>
      <c r="H3395">
        <f>Table13[[#This Row],[budget]]-Table13[[#This Row],[gross]]</f>
        <v>87637</v>
      </c>
      <c r="I3395">
        <v>0</v>
      </c>
      <c r="J3395">
        <f>0.00001*Table13[[#This Row],[budget]]</f>
        <v>30.000000000000004</v>
      </c>
      <c r="K3395" s="1">
        <f>0</f>
        <v>0</v>
      </c>
    </row>
    <row r="3396" spans="1:11" x14ac:dyDescent="0.35">
      <c r="A3396">
        <v>13973532</v>
      </c>
      <c r="B3396" t="s">
        <v>9182</v>
      </c>
      <c r="C3396">
        <v>11211</v>
      </c>
      <c r="D3396">
        <v>92</v>
      </c>
      <c r="E3396" t="s">
        <v>37</v>
      </c>
      <c r="F3396">
        <v>25000000</v>
      </c>
      <c r="G3396">
        <v>5.0999999999999996</v>
      </c>
      <c r="H3396">
        <f>Table13[[#This Row],[budget]]-Table13[[#This Row],[gross]]</f>
        <v>11026468</v>
      </c>
      <c r="I3396">
        <v>215</v>
      </c>
      <c r="J3396">
        <f>0.00001*Table13[[#This Row],[budget]]</f>
        <v>250.00000000000003</v>
      </c>
      <c r="K3396" s="1">
        <f>0</f>
        <v>0</v>
      </c>
    </row>
    <row r="3397" spans="1:11" x14ac:dyDescent="0.35">
      <c r="A3397">
        <v>42880</v>
      </c>
      <c r="B3397" t="s">
        <v>9458</v>
      </c>
      <c r="C3397">
        <v>2919</v>
      </c>
      <c r="D3397">
        <v>50</v>
      </c>
      <c r="E3397" t="s">
        <v>37</v>
      </c>
      <c r="F3397">
        <v>24000000</v>
      </c>
      <c r="G3397">
        <v>5.0999999999999996</v>
      </c>
      <c r="H3397">
        <f>Table13[[#This Row],[budget]]-Table13[[#This Row],[gross]]</f>
        <v>23957120</v>
      </c>
      <c r="I3397">
        <v>181</v>
      </c>
      <c r="J3397">
        <f>0.00001*Table13[[#This Row],[budget]]</f>
        <v>240.00000000000003</v>
      </c>
      <c r="K3397" s="1">
        <f>0</f>
        <v>0</v>
      </c>
    </row>
    <row r="3398" spans="1:11" hidden="1" x14ac:dyDescent="0.35">
      <c r="A3398">
        <v>2181290</v>
      </c>
      <c r="B3398" t="s">
        <v>16094</v>
      </c>
      <c r="C3398">
        <v>356181</v>
      </c>
      <c r="D3398">
        <v>809</v>
      </c>
      <c r="E3398" t="s">
        <v>11553</v>
      </c>
      <c r="F3398">
        <v>3000000</v>
      </c>
      <c r="G3398">
        <v>8.4</v>
      </c>
      <c r="H3398">
        <f>Table13[[#This Row],[budget]]-Table13[[#This Row],[gross]]</f>
        <v>818710</v>
      </c>
      <c r="I3398">
        <v>43000</v>
      </c>
      <c r="J3398">
        <f>0.00001*Table13[[#This Row],[budget]]</f>
        <v>30.000000000000004</v>
      </c>
      <c r="K3398" s="1">
        <f>0</f>
        <v>0</v>
      </c>
    </row>
    <row r="3399" spans="1:11" x14ac:dyDescent="0.35">
      <c r="A3399">
        <v>11508423</v>
      </c>
      <c r="B3399" t="s">
        <v>9544</v>
      </c>
      <c r="C3399">
        <v>3174</v>
      </c>
      <c r="D3399">
        <v>19</v>
      </c>
      <c r="E3399" t="s">
        <v>37</v>
      </c>
      <c r="F3399">
        <v>23000000</v>
      </c>
      <c r="G3399">
        <v>5.0999999999999996</v>
      </c>
      <c r="H3399">
        <f>Table13[[#This Row],[budget]]-Table13[[#This Row],[gross]]</f>
        <v>11491577</v>
      </c>
      <c r="I3399">
        <v>376</v>
      </c>
      <c r="J3399">
        <f>0.00001*Table13[[#This Row],[budget]]</f>
        <v>230.00000000000003</v>
      </c>
      <c r="K3399" s="1">
        <f>0</f>
        <v>0</v>
      </c>
    </row>
    <row r="3400" spans="1:11" x14ac:dyDescent="0.35">
      <c r="A3400">
        <v>16027866</v>
      </c>
      <c r="B3400" t="s">
        <v>9729</v>
      </c>
      <c r="C3400">
        <v>26767</v>
      </c>
      <c r="D3400">
        <v>121</v>
      </c>
      <c r="E3400" t="s">
        <v>37</v>
      </c>
      <c r="F3400">
        <v>25000000</v>
      </c>
      <c r="G3400">
        <v>5.0999999999999996</v>
      </c>
      <c r="H3400">
        <f>Table13[[#This Row],[budget]]-Table13[[#This Row],[gross]]</f>
        <v>8972134</v>
      </c>
      <c r="I3400">
        <v>0</v>
      </c>
      <c r="J3400">
        <f>0.00001*Table13[[#This Row],[budget]]</f>
        <v>250.00000000000003</v>
      </c>
      <c r="K3400" s="1">
        <f>0</f>
        <v>0</v>
      </c>
    </row>
    <row r="3401" spans="1:11" x14ac:dyDescent="0.35">
      <c r="A3401">
        <v>23078294</v>
      </c>
      <c r="B3401" t="s">
        <v>10180</v>
      </c>
      <c r="C3401">
        <v>25870</v>
      </c>
      <c r="D3401">
        <v>281</v>
      </c>
      <c r="E3401" t="s">
        <v>37</v>
      </c>
      <c r="F3401">
        <v>9000000</v>
      </c>
      <c r="G3401">
        <v>5.0999999999999996</v>
      </c>
      <c r="H3401">
        <f>Table13[[#This Row],[budget]]-Table13[[#This Row],[gross]]</f>
        <v>-14078294</v>
      </c>
      <c r="I3401">
        <v>0</v>
      </c>
      <c r="J3401">
        <f>0.00001*Table13[[#This Row],[budget]]</f>
        <v>90.000000000000014</v>
      </c>
      <c r="K3401" s="1">
        <f>0</f>
        <v>0</v>
      </c>
    </row>
    <row r="3402" spans="1:11" x14ac:dyDescent="0.35">
      <c r="A3402">
        <v>1183354</v>
      </c>
      <c r="B3402" t="s">
        <v>10601</v>
      </c>
      <c r="C3402">
        <v>13026</v>
      </c>
      <c r="D3402">
        <v>75</v>
      </c>
      <c r="E3402" t="s">
        <v>37</v>
      </c>
      <c r="F3402">
        <v>20000000</v>
      </c>
      <c r="G3402">
        <v>5.0999999999999996</v>
      </c>
      <c r="H3402">
        <f>Table13[[#This Row],[budget]]-Table13[[#This Row],[gross]]</f>
        <v>18816646</v>
      </c>
      <c r="I3402">
        <v>0</v>
      </c>
      <c r="J3402">
        <f>0.00001*Table13[[#This Row],[budget]]</f>
        <v>200.00000000000003</v>
      </c>
      <c r="K3402" s="1">
        <f>0</f>
        <v>0</v>
      </c>
    </row>
    <row r="3403" spans="1:11" x14ac:dyDescent="0.35">
      <c r="A3403">
        <v>37566230</v>
      </c>
      <c r="B3403" t="s">
        <v>11130</v>
      </c>
      <c r="C3403">
        <v>3407</v>
      </c>
      <c r="D3403">
        <v>48</v>
      </c>
      <c r="E3403" t="s">
        <v>37</v>
      </c>
      <c r="F3403">
        <v>17000000</v>
      </c>
      <c r="G3403">
        <v>5.0999999999999996</v>
      </c>
      <c r="H3403">
        <f>Table13[[#This Row],[budget]]-Table13[[#This Row],[gross]]</f>
        <v>-20566230</v>
      </c>
      <c r="I3403">
        <v>309</v>
      </c>
      <c r="J3403">
        <f>0.00001*Table13[[#This Row],[budget]]</f>
        <v>170</v>
      </c>
      <c r="K3403" s="1">
        <f>0</f>
        <v>0</v>
      </c>
    </row>
    <row r="3404" spans="1:11" hidden="1" x14ac:dyDescent="0.35">
      <c r="A3404">
        <v>95016</v>
      </c>
      <c r="B3404" t="s">
        <v>16122</v>
      </c>
      <c r="C3404">
        <v>11074</v>
      </c>
      <c r="D3404">
        <v>56</v>
      </c>
      <c r="E3404" t="s">
        <v>8230</v>
      </c>
      <c r="F3404">
        <v>2700000</v>
      </c>
      <c r="G3404">
        <v>7.4</v>
      </c>
      <c r="H3404">
        <f>Table13[[#This Row],[budget]]-Table13[[#This Row],[gross]]</f>
        <v>2604984</v>
      </c>
      <c r="I3404">
        <v>442</v>
      </c>
      <c r="J3404">
        <f>0.00001*Table13[[#This Row],[budget]]</f>
        <v>27.000000000000004</v>
      </c>
      <c r="K3404" s="1">
        <f>0</f>
        <v>0</v>
      </c>
    </row>
    <row r="3405" spans="1:11" x14ac:dyDescent="0.35">
      <c r="A3405">
        <v>16204793</v>
      </c>
      <c r="B3405" t="s">
        <v>11387</v>
      </c>
      <c r="C3405">
        <v>92712</v>
      </c>
      <c r="D3405">
        <v>294</v>
      </c>
      <c r="E3405" t="s">
        <v>37</v>
      </c>
      <c r="F3405">
        <v>16000000</v>
      </c>
      <c r="G3405">
        <v>5.0999999999999996</v>
      </c>
      <c r="H3405">
        <f>Table13[[#This Row],[budget]]-Table13[[#This Row],[gross]]</f>
        <v>-204793</v>
      </c>
      <c r="I3405">
        <v>6000</v>
      </c>
      <c r="J3405">
        <f>0.00001*Table13[[#This Row],[budget]]</f>
        <v>160</v>
      </c>
      <c r="K3405" s="1">
        <f>0</f>
        <v>0</v>
      </c>
    </row>
    <row r="3406" spans="1:11" x14ac:dyDescent="0.35">
      <c r="A3406">
        <v>2964</v>
      </c>
      <c r="B3406" t="s">
        <v>11480</v>
      </c>
      <c r="C3406">
        <v>7444</v>
      </c>
      <c r="D3406">
        <v>42</v>
      </c>
      <c r="E3406" t="s">
        <v>37</v>
      </c>
      <c r="F3406">
        <v>16000000</v>
      </c>
      <c r="G3406">
        <v>5.0999999999999996</v>
      </c>
      <c r="H3406">
        <f>Table13[[#This Row],[budget]]-Table13[[#This Row],[gross]]</f>
        <v>15997036</v>
      </c>
      <c r="I3406">
        <v>0</v>
      </c>
      <c r="J3406">
        <f>0.00001*Table13[[#This Row],[budget]]</f>
        <v>160</v>
      </c>
      <c r="K3406" s="1">
        <f>0</f>
        <v>0</v>
      </c>
    </row>
    <row r="3407" spans="1:11" x14ac:dyDescent="0.35">
      <c r="A3407">
        <v>34308901</v>
      </c>
      <c r="B3407" t="s">
        <v>11652</v>
      </c>
      <c r="C3407">
        <v>15939</v>
      </c>
      <c r="D3407">
        <v>87</v>
      </c>
      <c r="E3407" t="s">
        <v>37</v>
      </c>
      <c r="F3407">
        <v>16000000</v>
      </c>
      <c r="G3407">
        <v>5.0999999999999996</v>
      </c>
      <c r="H3407">
        <f>Table13[[#This Row],[budget]]-Table13[[#This Row],[gross]]</f>
        <v>-18308901</v>
      </c>
      <c r="I3407">
        <v>0</v>
      </c>
      <c r="J3407">
        <f>0.00001*Table13[[#This Row],[budget]]</f>
        <v>160</v>
      </c>
      <c r="K3407" s="1">
        <f>0</f>
        <v>0</v>
      </c>
    </row>
    <row r="3408" spans="1:11" x14ac:dyDescent="0.35">
      <c r="A3408">
        <v>20801344</v>
      </c>
      <c r="B3408" t="s">
        <v>11770</v>
      </c>
      <c r="C3408">
        <v>49721</v>
      </c>
      <c r="D3408">
        <v>211</v>
      </c>
      <c r="E3408" t="s">
        <v>37</v>
      </c>
      <c r="F3408">
        <v>15000000</v>
      </c>
      <c r="G3408">
        <v>5.0999999999999996</v>
      </c>
      <c r="H3408">
        <f>Table13[[#This Row],[budget]]-Table13[[#This Row],[gross]]</f>
        <v>-5801344</v>
      </c>
      <c r="I3408">
        <v>0</v>
      </c>
      <c r="J3408">
        <f>0.00001*Table13[[#This Row],[budget]]</f>
        <v>150</v>
      </c>
      <c r="K3408" s="1">
        <f>0</f>
        <v>0</v>
      </c>
    </row>
    <row r="3409" spans="1:11" x14ac:dyDescent="0.35">
      <c r="A3409">
        <v>10494147</v>
      </c>
      <c r="B3409" t="s">
        <v>11891</v>
      </c>
      <c r="C3409">
        <v>7403</v>
      </c>
      <c r="D3409">
        <v>162</v>
      </c>
      <c r="E3409" t="s">
        <v>37</v>
      </c>
      <c r="F3409">
        <v>15000000</v>
      </c>
      <c r="G3409">
        <v>5.0999999999999996</v>
      </c>
      <c r="H3409">
        <f>Table13[[#This Row],[budget]]-Table13[[#This Row],[gross]]</f>
        <v>4505853</v>
      </c>
      <c r="I3409">
        <v>648</v>
      </c>
      <c r="J3409">
        <f>0.00001*Table13[[#This Row],[budget]]</f>
        <v>150</v>
      </c>
      <c r="K3409" s="1">
        <f>0</f>
        <v>0</v>
      </c>
    </row>
    <row r="3410" spans="1:11" x14ac:dyDescent="0.35">
      <c r="A3410">
        <v>28870</v>
      </c>
      <c r="B3410" t="s">
        <v>12048</v>
      </c>
      <c r="C3410">
        <v>14280</v>
      </c>
      <c r="D3410">
        <v>41</v>
      </c>
      <c r="E3410" t="s">
        <v>37</v>
      </c>
      <c r="F3410">
        <v>15000000</v>
      </c>
      <c r="G3410">
        <v>5.0999999999999996</v>
      </c>
      <c r="H3410">
        <f>Table13[[#This Row],[budget]]-Table13[[#This Row],[gross]]</f>
        <v>14971130</v>
      </c>
      <c r="I3410">
        <v>0</v>
      </c>
      <c r="J3410">
        <f>0.00001*Table13[[#This Row],[budget]]</f>
        <v>150</v>
      </c>
      <c r="K3410" s="1">
        <f>0</f>
        <v>0</v>
      </c>
    </row>
    <row r="3411" spans="1:11" x14ac:dyDescent="0.35">
      <c r="A3411">
        <v>12282677</v>
      </c>
      <c r="B3411" t="s">
        <v>12281</v>
      </c>
      <c r="C3411">
        <v>28159</v>
      </c>
      <c r="D3411">
        <v>96</v>
      </c>
      <c r="E3411" t="s">
        <v>37</v>
      </c>
      <c r="F3411">
        <v>14000000</v>
      </c>
      <c r="G3411">
        <v>5.0999999999999996</v>
      </c>
      <c r="H3411">
        <f>Table13[[#This Row],[budget]]-Table13[[#This Row],[gross]]</f>
        <v>1717323</v>
      </c>
      <c r="I3411">
        <v>0</v>
      </c>
      <c r="J3411">
        <f>0.00001*Table13[[#This Row],[budget]]</f>
        <v>140</v>
      </c>
      <c r="K3411" s="1">
        <f>0</f>
        <v>0</v>
      </c>
    </row>
    <row r="3412" spans="1:11" x14ac:dyDescent="0.35">
      <c r="A3412">
        <v>1200000</v>
      </c>
      <c r="B3412" t="s">
        <v>12521</v>
      </c>
      <c r="C3412">
        <v>922</v>
      </c>
      <c r="D3412">
        <v>23</v>
      </c>
      <c r="E3412" t="s">
        <v>37</v>
      </c>
      <c r="F3412">
        <v>3000000</v>
      </c>
      <c r="G3412">
        <v>5.0999999999999996</v>
      </c>
      <c r="H3412">
        <f>Table13[[#This Row],[budget]]-Table13[[#This Row],[gross]]</f>
        <v>1800000</v>
      </c>
      <c r="I3412">
        <v>107</v>
      </c>
      <c r="J3412">
        <f>0.00001*Table13[[#This Row],[budget]]</f>
        <v>30.000000000000004</v>
      </c>
      <c r="K3412" s="1">
        <f>0</f>
        <v>0</v>
      </c>
    </row>
    <row r="3413" spans="1:11" x14ac:dyDescent="0.35">
      <c r="A3413">
        <v>11956207</v>
      </c>
      <c r="B3413" t="s">
        <v>12587</v>
      </c>
      <c r="C3413">
        <v>24012</v>
      </c>
      <c r="D3413">
        <v>126</v>
      </c>
      <c r="E3413" t="s">
        <v>37</v>
      </c>
      <c r="F3413">
        <v>16000000</v>
      </c>
      <c r="G3413">
        <v>5.0999999999999996</v>
      </c>
      <c r="H3413">
        <f>Table13[[#This Row],[budget]]-Table13[[#This Row],[gross]]</f>
        <v>4043793</v>
      </c>
      <c r="I3413">
        <v>0</v>
      </c>
      <c r="J3413">
        <f>0.00001*Table13[[#This Row],[budget]]</f>
        <v>160</v>
      </c>
      <c r="K3413" s="1">
        <f>0</f>
        <v>0</v>
      </c>
    </row>
    <row r="3414" spans="1:11" hidden="1" x14ac:dyDescent="0.35">
      <c r="A3414">
        <v>5595428</v>
      </c>
      <c r="B3414" t="s">
        <v>16164</v>
      </c>
      <c r="C3414">
        <v>28951</v>
      </c>
      <c r="D3414">
        <v>257</v>
      </c>
      <c r="E3414" t="s">
        <v>13024</v>
      </c>
      <c r="F3414">
        <v>2900000</v>
      </c>
      <c r="G3414">
        <v>8</v>
      </c>
      <c r="H3414">
        <f>Table13[[#This Row],[budget]]-Table13[[#This Row],[gross]]</f>
        <v>-2695428</v>
      </c>
      <c r="I3414">
        <v>0</v>
      </c>
      <c r="J3414">
        <f>0.00001*Table13[[#This Row],[budget]]</f>
        <v>29.000000000000004</v>
      </c>
      <c r="K3414" s="1">
        <f>0</f>
        <v>0</v>
      </c>
    </row>
    <row r="3415" spans="1:11" x14ac:dyDescent="0.35">
      <c r="A3415">
        <v>13592872</v>
      </c>
      <c r="B3415" t="s">
        <v>13095</v>
      </c>
      <c r="C3415">
        <v>10777</v>
      </c>
      <c r="D3415">
        <v>79</v>
      </c>
      <c r="E3415" t="s">
        <v>37</v>
      </c>
      <c r="F3415">
        <v>11000000</v>
      </c>
      <c r="G3415">
        <v>5.0999999999999996</v>
      </c>
      <c r="H3415">
        <f>Table13[[#This Row],[budget]]-Table13[[#This Row],[gross]]</f>
        <v>-2592872</v>
      </c>
      <c r="I3415">
        <v>671</v>
      </c>
      <c r="J3415">
        <f>0.00001*Table13[[#This Row],[budget]]</f>
        <v>110.00000000000001</v>
      </c>
      <c r="K3415" s="1">
        <f>0</f>
        <v>0</v>
      </c>
    </row>
    <row r="3416" spans="1:11" hidden="1" x14ac:dyDescent="0.35">
      <c r="A3416">
        <v>3645438</v>
      </c>
      <c r="B3416" t="s">
        <v>16172</v>
      </c>
      <c r="C3416">
        <v>55040</v>
      </c>
      <c r="D3416">
        <v>539</v>
      </c>
      <c r="E3416" t="s">
        <v>1417</v>
      </c>
      <c r="F3416">
        <v>2200000</v>
      </c>
      <c r="G3416">
        <v>6.8</v>
      </c>
      <c r="H3416">
        <f>Table13[[#This Row],[budget]]-Table13[[#This Row],[gross]]</f>
        <v>-1445438</v>
      </c>
      <c r="I3416">
        <v>0</v>
      </c>
      <c r="J3416">
        <f>0.00001*Table13[[#This Row],[budget]]</f>
        <v>22.000000000000004</v>
      </c>
      <c r="K3416" s="1">
        <f>0</f>
        <v>0</v>
      </c>
    </row>
    <row r="3417" spans="1:11" x14ac:dyDescent="0.35">
      <c r="A3417">
        <v>2807854</v>
      </c>
      <c r="B3417" t="s">
        <v>13156</v>
      </c>
      <c r="C3417">
        <v>14129</v>
      </c>
      <c r="D3417">
        <v>39</v>
      </c>
      <c r="E3417" t="s">
        <v>37</v>
      </c>
      <c r="F3417">
        <v>11000000</v>
      </c>
      <c r="G3417">
        <v>5.0999999999999996</v>
      </c>
      <c r="H3417">
        <f>Table13[[#This Row],[budget]]-Table13[[#This Row],[gross]]</f>
        <v>8192146</v>
      </c>
      <c r="I3417">
        <v>967</v>
      </c>
      <c r="J3417">
        <f>0.00001*Table13[[#This Row],[budget]]</f>
        <v>110.00000000000001</v>
      </c>
      <c r="K3417" s="1">
        <f>0</f>
        <v>0</v>
      </c>
    </row>
    <row r="3418" spans="1:11" x14ac:dyDescent="0.35">
      <c r="A3418">
        <v>4692814</v>
      </c>
      <c r="B3418" t="s">
        <v>14131</v>
      </c>
      <c r="C3418">
        <v>2870</v>
      </c>
      <c r="D3418">
        <v>34</v>
      </c>
      <c r="E3418" t="s">
        <v>37</v>
      </c>
      <c r="F3418">
        <v>8000000</v>
      </c>
      <c r="G3418">
        <v>5.0999999999999996</v>
      </c>
      <c r="H3418">
        <f>Table13[[#This Row],[budget]]-Table13[[#This Row],[gross]]</f>
        <v>3307186</v>
      </c>
      <c r="I3418">
        <v>77</v>
      </c>
      <c r="J3418">
        <f>0.00001*Table13[[#This Row],[budget]]</f>
        <v>80</v>
      </c>
      <c r="K3418" s="1">
        <f>0</f>
        <v>0</v>
      </c>
    </row>
    <row r="3419" spans="1:11" x14ac:dyDescent="0.35">
      <c r="A3419">
        <v>22168359</v>
      </c>
      <c r="B3419" t="s">
        <v>14748</v>
      </c>
      <c r="C3419">
        <v>29659</v>
      </c>
      <c r="D3419">
        <v>227</v>
      </c>
      <c r="E3419" t="s">
        <v>37</v>
      </c>
      <c r="F3419">
        <v>8000000</v>
      </c>
      <c r="G3419">
        <v>5.0999999999999996</v>
      </c>
      <c r="H3419">
        <f>Table13[[#This Row],[budget]]-Table13[[#This Row],[gross]]</f>
        <v>-14168359</v>
      </c>
      <c r="I3419">
        <v>1000</v>
      </c>
      <c r="J3419">
        <f>0.00001*Table13[[#This Row],[budget]]</f>
        <v>80</v>
      </c>
      <c r="K3419" s="1">
        <f>0</f>
        <v>0</v>
      </c>
    </row>
    <row r="3420" spans="1:11" x14ac:dyDescent="0.35">
      <c r="A3420">
        <v>4542775</v>
      </c>
      <c r="B3420" t="s">
        <v>14845</v>
      </c>
      <c r="C3420">
        <v>18313</v>
      </c>
      <c r="D3420">
        <v>73</v>
      </c>
      <c r="E3420" t="s">
        <v>37</v>
      </c>
      <c r="F3420">
        <v>6000000</v>
      </c>
      <c r="G3420">
        <v>5.0999999999999996</v>
      </c>
      <c r="H3420">
        <f>Table13[[#This Row],[budget]]-Table13[[#This Row],[gross]]</f>
        <v>1457225</v>
      </c>
      <c r="I3420">
        <v>985</v>
      </c>
      <c r="J3420">
        <f>0.00001*Table13[[#This Row],[budget]]</f>
        <v>60.000000000000007</v>
      </c>
      <c r="K3420" s="1">
        <f>0</f>
        <v>0</v>
      </c>
    </row>
    <row r="3421" spans="1:11" x14ac:dyDescent="0.35">
      <c r="A3421">
        <v>19281235</v>
      </c>
      <c r="B3421" t="s">
        <v>15143</v>
      </c>
      <c r="C3421">
        <v>3571</v>
      </c>
      <c r="D3421">
        <v>11</v>
      </c>
      <c r="E3421" t="s">
        <v>37</v>
      </c>
      <c r="F3421">
        <v>5000000</v>
      </c>
      <c r="G3421">
        <v>5.0999999999999996</v>
      </c>
      <c r="H3421">
        <f>Table13[[#This Row],[budget]]-Table13[[#This Row],[gross]]</f>
        <v>-14281235</v>
      </c>
      <c r="I3421">
        <v>232</v>
      </c>
      <c r="J3421">
        <f>0.00001*Table13[[#This Row],[budget]]</f>
        <v>50.000000000000007</v>
      </c>
      <c r="K3421" s="1">
        <f>0</f>
        <v>0</v>
      </c>
    </row>
    <row r="3422" spans="1:11" x14ac:dyDescent="0.35">
      <c r="A3422">
        <v>24629916</v>
      </c>
      <c r="B3422" t="s">
        <v>15981</v>
      </c>
      <c r="C3422">
        <v>12942</v>
      </c>
      <c r="D3422">
        <v>34</v>
      </c>
      <c r="E3422" t="s">
        <v>37</v>
      </c>
      <c r="F3422">
        <v>3000000</v>
      </c>
      <c r="G3422">
        <v>5.0999999999999996</v>
      </c>
      <c r="H3422">
        <f>Table13[[#This Row],[budget]]-Table13[[#This Row],[gross]]</f>
        <v>-21629916</v>
      </c>
      <c r="I3422">
        <v>902</v>
      </c>
      <c r="J3422">
        <f>0.00001*Table13[[#This Row],[budget]]</f>
        <v>30.000000000000004</v>
      </c>
      <c r="K3422" s="1">
        <f>0</f>
        <v>0</v>
      </c>
    </row>
    <row r="3423" spans="1:11" x14ac:dyDescent="0.35">
      <c r="A3423">
        <v>40041683</v>
      </c>
      <c r="B3423" t="s">
        <v>16242</v>
      </c>
      <c r="C3423">
        <v>34620</v>
      </c>
      <c r="D3423">
        <v>107</v>
      </c>
      <c r="E3423" t="s">
        <v>37</v>
      </c>
      <c r="F3423">
        <v>2500000</v>
      </c>
      <c r="G3423">
        <v>5.0999999999999996</v>
      </c>
      <c r="H3423">
        <f>Table13[[#This Row],[budget]]-Table13[[#This Row],[gross]]</f>
        <v>-37541683</v>
      </c>
      <c r="I3423">
        <v>0</v>
      </c>
      <c r="J3423">
        <f>0.00001*Table13[[#This Row],[budget]]</f>
        <v>25.000000000000004</v>
      </c>
      <c r="K3423" s="1">
        <f>0</f>
        <v>0</v>
      </c>
    </row>
    <row r="3424" spans="1:11" x14ac:dyDescent="0.35">
      <c r="A3424">
        <v>33349949</v>
      </c>
      <c r="B3424" t="s">
        <v>16248</v>
      </c>
      <c r="C3424">
        <v>9010</v>
      </c>
      <c r="D3424">
        <v>199</v>
      </c>
      <c r="E3424" t="s">
        <v>37</v>
      </c>
      <c r="F3424">
        <v>2500000</v>
      </c>
      <c r="G3424">
        <v>5.0999999999999996</v>
      </c>
      <c r="H3424">
        <f>Table13[[#This Row],[budget]]-Table13[[#This Row],[gross]]</f>
        <v>-30849949</v>
      </c>
      <c r="I3424">
        <v>0</v>
      </c>
      <c r="J3424">
        <f>0.00001*Table13[[#This Row],[budget]]</f>
        <v>25.000000000000004</v>
      </c>
      <c r="K3424" s="1">
        <f>0</f>
        <v>0</v>
      </c>
    </row>
    <row r="3425" spans="1:11" x14ac:dyDescent="0.35">
      <c r="A3425">
        <v>978908</v>
      </c>
      <c r="B3425" t="s">
        <v>16347</v>
      </c>
      <c r="C3425">
        <v>4057</v>
      </c>
      <c r="D3425">
        <v>90</v>
      </c>
      <c r="E3425" t="s">
        <v>37</v>
      </c>
      <c r="F3425">
        <v>2400000</v>
      </c>
      <c r="G3425">
        <v>5.0999999999999996</v>
      </c>
      <c r="H3425">
        <f>Table13[[#This Row],[budget]]-Table13[[#This Row],[gross]]</f>
        <v>1421092</v>
      </c>
      <c r="I3425">
        <v>250</v>
      </c>
      <c r="J3425">
        <f>0.00001*Table13[[#This Row],[budget]]</f>
        <v>24.000000000000004</v>
      </c>
      <c r="K3425" s="1">
        <f>0</f>
        <v>0</v>
      </c>
    </row>
    <row r="3426" spans="1:11" x14ac:dyDescent="0.35">
      <c r="A3426">
        <v>792966</v>
      </c>
      <c r="B3426" t="s">
        <v>16408</v>
      </c>
      <c r="C3426">
        <v>4663</v>
      </c>
      <c r="D3426">
        <v>40</v>
      </c>
      <c r="E3426" t="s">
        <v>37</v>
      </c>
      <c r="F3426">
        <v>2300000</v>
      </c>
      <c r="G3426">
        <v>5.0999999999999996</v>
      </c>
      <c r="H3426">
        <f>Table13[[#This Row],[budget]]-Table13[[#This Row],[gross]]</f>
        <v>1507034</v>
      </c>
      <c r="I3426">
        <v>321</v>
      </c>
      <c r="J3426">
        <f>0.00001*Table13[[#This Row],[budget]]</f>
        <v>23.000000000000004</v>
      </c>
      <c r="K3426" s="1">
        <f>0</f>
        <v>0</v>
      </c>
    </row>
    <row r="3427" spans="1:11" x14ac:dyDescent="0.35">
      <c r="A3427">
        <v>13973532</v>
      </c>
      <c r="B3427" t="s">
        <v>9182</v>
      </c>
      <c r="C3427">
        <v>11211</v>
      </c>
      <c r="D3427">
        <v>92</v>
      </c>
      <c r="E3427" t="s">
        <v>37</v>
      </c>
      <c r="F3427">
        <v>25000000</v>
      </c>
      <c r="G3427">
        <v>5.0999999999999996</v>
      </c>
      <c r="H3427">
        <f>Table13[[#This Row],[budget]]-Table13[[#This Row],[gross]]</f>
        <v>11026468</v>
      </c>
      <c r="I3427">
        <v>215</v>
      </c>
      <c r="J3427">
        <f>0.00001*Table13[[#This Row],[budget]]</f>
        <v>250.00000000000003</v>
      </c>
      <c r="K3427" s="1">
        <f>0</f>
        <v>0</v>
      </c>
    </row>
    <row r="3428" spans="1:11" x14ac:dyDescent="0.35">
      <c r="A3428">
        <v>1163508</v>
      </c>
      <c r="B3428" t="s">
        <v>16847</v>
      </c>
      <c r="C3428">
        <v>20376</v>
      </c>
      <c r="D3428">
        <v>166</v>
      </c>
      <c r="E3428" t="s">
        <v>37</v>
      </c>
      <c r="F3428">
        <v>2500000</v>
      </c>
      <c r="G3428">
        <v>5.0999999999999996</v>
      </c>
      <c r="H3428">
        <f>Table13[[#This Row],[budget]]-Table13[[#This Row],[gross]]</f>
        <v>1336492</v>
      </c>
      <c r="I3428">
        <v>15000</v>
      </c>
      <c r="J3428">
        <f>0.00001*Table13[[#This Row],[budget]]</f>
        <v>25.000000000000004</v>
      </c>
      <c r="K3428" s="1">
        <f>0</f>
        <v>0</v>
      </c>
    </row>
    <row r="3429" spans="1:11" x14ac:dyDescent="0.35">
      <c r="B3429" t="s">
        <v>17263</v>
      </c>
      <c r="C3429">
        <v>3650</v>
      </c>
      <c r="D3429">
        <v>39</v>
      </c>
      <c r="E3429" t="s">
        <v>37</v>
      </c>
      <c r="F3429">
        <v>500000</v>
      </c>
      <c r="G3429">
        <v>5.0999999999999996</v>
      </c>
      <c r="H3429">
        <f>Table13[[#This Row],[budget]]-Table13[[#This Row],[gross]]</f>
        <v>500000</v>
      </c>
      <c r="I3429">
        <v>0</v>
      </c>
      <c r="J3429">
        <f>0.00001*Table13[[#This Row],[budget]]</f>
        <v>5</v>
      </c>
      <c r="K3429" s="1">
        <f>0</f>
        <v>0</v>
      </c>
    </row>
    <row r="3430" spans="1:11" hidden="1" x14ac:dyDescent="0.35">
      <c r="A3430">
        <v>38108</v>
      </c>
      <c r="B3430" t="s">
        <v>16238</v>
      </c>
      <c r="C3430">
        <v>40878</v>
      </c>
      <c r="D3430">
        <v>124</v>
      </c>
      <c r="E3430" t="s">
        <v>2679</v>
      </c>
      <c r="F3430">
        <v>2600000</v>
      </c>
      <c r="G3430">
        <v>7.2</v>
      </c>
      <c r="H3430">
        <f>Table13[[#This Row],[budget]]-Table13[[#This Row],[gross]]</f>
        <v>2561892</v>
      </c>
      <c r="I3430">
        <v>0</v>
      </c>
      <c r="J3430">
        <f>0.00001*Table13[[#This Row],[budget]]</f>
        <v>26.000000000000004</v>
      </c>
      <c r="K3430" s="1">
        <f>0</f>
        <v>0</v>
      </c>
    </row>
    <row r="3431" spans="1:11" x14ac:dyDescent="0.35">
      <c r="A3431">
        <v>31704416</v>
      </c>
      <c r="B3431" t="s">
        <v>1020</v>
      </c>
      <c r="C3431">
        <v>45455</v>
      </c>
      <c r="D3431">
        <v>388</v>
      </c>
      <c r="E3431" t="s">
        <v>37</v>
      </c>
      <c r="F3431">
        <v>135000000</v>
      </c>
      <c r="G3431">
        <v>5</v>
      </c>
      <c r="H3431">
        <f>Table13[[#This Row],[budget]]-Table13[[#This Row],[gross]]</f>
        <v>103295584</v>
      </c>
      <c r="I3431">
        <v>0</v>
      </c>
      <c r="J3431">
        <f>0.00001*Table13[[#This Row],[budget]]</f>
        <v>1350</v>
      </c>
      <c r="K3431" s="1">
        <f>0</f>
        <v>0</v>
      </c>
    </row>
    <row r="3432" spans="1:11" x14ac:dyDescent="0.35">
      <c r="A3432">
        <v>85884815</v>
      </c>
      <c r="B3432" t="s">
        <v>2107</v>
      </c>
      <c r="C3432">
        <v>9418</v>
      </c>
      <c r="D3432">
        <v>53</v>
      </c>
      <c r="E3432" t="s">
        <v>37</v>
      </c>
      <c r="F3432">
        <v>90000000</v>
      </c>
      <c r="G3432">
        <v>5</v>
      </c>
      <c r="H3432">
        <f>Table13[[#This Row],[budget]]-Table13[[#This Row],[gross]]</f>
        <v>4115185</v>
      </c>
      <c r="I3432">
        <v>0</v>
      </c>
      <c r="J3432">
        <f>0.00001*Table13[[#This Row],[budget]]</f>
        <v>900.00000000000011</v>
      </c>
      <c r="K3432" s="1">
        <f>0</f>
        <v>0</v>
      </c>
    </row>
    <row r="3433" spans="1:11" x14ac:dyDescent="0.35">
      <c r="A3433">
        <v>10014234</v>
      </c>
      <c r="B3433" t="s">
        <v>3647</v>
      </c>
      <c r="C3433">
        <v>8560</v>
      </c>
      <c r="D3433">
        <v>69</v>
      </c>
      <c r="E3433" t="s">
        <v>37</v>
      </c>
      <c r="F3433">
        <v>65000000</v>
      </c>
      <c r="G3433">
        <v>5</v>
      </c>
      <c r="H3433">
        <f>Table13[[#This Row],[budget]]-Table13[[#This Row],[gross]]</f>
        <v>54985766</v>
      </c>
      <c r="I3433">
        <v>177</v>
      </c>
      <c r="J3433">
        <f>0.00001*Table13[[#This Row],[budget]]</f>
        <v>650</v>
      </c>
      <c r="K3433" s="1">
        <f>0</f>
        <v>0</v>
      </c>
    </row>
    <row r="3434" spans="1:11" x14ac:dyDescent="0.35">
      <c r="A3434">
        <v>64505912</v>
      </c>
      <c r="B3434" t="s">
        <v>3928</v>
      </c>
      <c r="C3434">
        <v>163130</v>
      </c>
      <c r="D3434">
        <v>1264</v>
      </c>
      <c r="E3434" t="s">
        <v>37</v>
      </c>
      <c r="F3434">
        <v>48000000</v>
      </c>
      <c r="G3434">
        <v>5</v>
      </c>
      <c r="H3434">
        <f>Table13[[#This Row],[budget]]-Table13[[#This Row],[gross]]</f>
        <v>-16505912</v>
      </c>
      <c r="I3434">
        <v>6000</v>
      </c>
      <c r="J3434">
        <f>0.00001*Table13[[#This Row],[budget]]</f>
        <v>480.00000000000006</v>
      </c>
      <c r="K3434" s="1">
        <f>0</f>
        <v>0</v>
      </c>
    </row>
    <row r="3435" spans="1:11" x14ac:dyDescent="0.35">
      <c r="A3435">
        <v>48472213</v>
      </c>
      <c r="B3435" t="s">
        <v>4038</v>
      </c>
      <c r="C3435">
        <v>51252</v>
      </c>
      <c r="D3435">
        <v>156</v>
      </c>
      <c r="E3435" t="s">
        <v>37</v>
      </c>
      <c r="F3435">
        <v>45000000</v>
      </c>
      <c r="G3435">
        <v>5</v>
      </c>
      <c r="H3435">
        <f>Table13[[#This Row],[budget]]-Table13[[#This Row],[gross]]</f>
        <v>-3472213</v>
      </c>
      <c r="I3435">
        <v>621</v>
      </c>
      <c r="J3435">
        <f>0.00001*Table13[[#This Row],[budget]]</f>
        <v>450.00000000000006</v>
      </c>
      <c r="K3435" s="1">
        <f>0</f>
        <v>0</v>
      </c>
    </row>
    <row r="3436" spans="1:11" x14ac:dyDescent="0.35">
      <c r="A3436">
        <v>81022333</v>
      </c>
      <c r="B3436" t="s">
        <v>4873</v>
      </c>
      <c r="C3436">
        <v>34471</v>
      </c>
      <c r="D3436">
        <v>147</v>
      </c>
      <c r="E3436" t="s">
        <v>37</v>
      </c>
      <c r="F3436">
        <v>50000000</v>
      </c>
      <c r="G3436">
        <v>5</v>
      </c>
      <c r="H3436">
        <f>Table13[[#This Row],[budget]]-Table13[[#This Row],[gross]]</f>
        <v>-31022333</v>
      </c>
      <c r="I3436">
        <v>0</v>
      </c>
      <c r="J3436">
        <f>0.00001*Table13[[#This Row],[budget]]</f>
        <v>500.00000000000006</v>
      </c>
      <c r="K3436" s="1">
        <f>0</f>
        <v>0</v>
      </c>
    </row>
    <row r="3437" spans="1:11" x14ac:dyDescent="0.35">
      <c r="A3437">
        <v>75367693</v>
      </c>
      <c r="B3437" t="s">
        <v>4890</v>
      </c>
      <c r="C3437">
        <v>58961</v>
      </c>
      <c r="D3437">
        <v>232</v>
      </c>
      <c r="E3437" t="s">
        <v>37</v>
      </c>
      <c r="F3437">
        <v>35000000</v>
      </c>
      <c r="G3437">
        <v>5</v>
      </c>
      <c r="H3437">
        <f>Table13[[#This Row],[budget]]-Table13[[#This Row],[gross]]</f>
        <v>-40367693</v>
      </c>
      <c r="I3437">
        <v>795</v>
      </c>
      <c r="J3437">
        <f>0.00001*Table13[[#This Row],[budget]]</f>
        <v>350.00000000000006</v>
      </c>
      <c r="K3437" s="1">
        <f>0</f>
        <v>0</v>
      </c>
    </row>
    <row r="3438" spans="1:11" x14ac:dyDescent="0.35">
      <c r="A3438">
        <v>30981850</v>
      </c>
      <c r="B3438" t="s">
        <v>6311</v>
      </c>
      <c r="C3438">
        <v>35834</v>
      </c>
      <c r="D3438">
        <v>284</v>
      </c>
      <c r="E3438" t="s">
        <v>37</v>
      </c>
      <c r="F3438">
        <v>40000000</v>
      </c>
      <c r="G3438">
        <v>5</v>
      </c>
      <c r="H3438">
        <f>Table13[[#This Row],[budget]]-Table13[[#This Row],[gross]]</f>
        <v>9018150</v>
      </c>
      <c r="I3438">
        <v>0</v>
      </c>
      <c r="J3438">
        <f>0.00001*Table13[[#This Row],[budget]]</f>
        <v>400.00000000000006</v>
      </c>
      <c r="K3438" s="1">
        <f>0</f>
        <v>0</v>
      </c>
    </row>
    <row r="3439" spans="1:11" x14ac:dyDescent="0.35">
      <c r="A3439">
        <v>28064226</v>
      </c>
      <c r="B3439" t="s">
        <v>7163</v>
      </c>
      <c r="C3439">
        <v>65044</v>
      </c>
      <c r="D3439">
        <v>173</v>
      </c>
      <c r="E3439" t="s">
        <v>37</v>
      </c>
      <c r="F3439">
        <v>35000000</v>
      </c>
      <c r="G3439">
        <v>5</v>
      </c>
      <c r="H3439">
        <f>Table13[[#This Row],[budget]]-Table13[[#This Row],[gross]]</f>
        <v>6935774</v>
      </c>
      <c r="I3439">
        <v>13000</v>
      </c>
      <c r="J3439">
        <f>0.00001*Table13[[#This Row],[budget]]</f>
        <v>350.00000000000006</v>
      </c>
      <c r="K3439" s="1">
        <f>0</f>
        <v>0</v>
      </c>
    </row>
    <row r="3440" spans="1:11" x14ac:dyDescent="0.35">
      <c r="A3440">
        <v>19294901</v>
      </c>
      <c r="B3440" t="s">
        <v>7193</v>
      </c>
      <c r="C3440">
        <v>26126</v>
      </c>
      <c r="D3440">
        <v>325</v>
      </c>
      <c r="E3440" t="s">
        <v>37</v>
      </c>
      <c r="F3440">
        <v>35000000</v>
      </c>
      <c r="G3440">
        <v>5</v>
      </c>
      <c r="H3440">
        <f>Table13[[#This Row],[budget]]-Table13[[#This Row],[gross]]</f>
        <v>15705099</v>
      </c>
      <c r="I3440">
        <v>0</v>
      </c>
      <c r="J3440">
        <f>0.00001*Table13[[#This Row],[budget]]</f>
        <v>350.00000000000006</v>
      </c>
      <c r="K3440" s="1">
        <f>0</f>
        <v>0</v>
      </c>
    </row>
    <row r="3441" spans="1:11" x14ac:dyDescent="0.35">
      <c r="A3441">
        <v>47285499</v>
      </c>
      <c r="B3441" t="s">
        <v>8911</v>
      </c>
      <c r="C3441">
        <v>26755</v>
      </c>
      <c r="D3441">
        <v>104</v>
      </c>
      <c r="E3441" t="s">
        <v>37</v>
      </c>
      <c r="F3441">
        <v>26000000</v>
      </c>
      <c r="G3441">
        <v>5</v>
      </c>
      <c r="H3441">
        <f>Table13[[#This Row],[budget]]-Table13[[#This Row],[gross]]</f>
        <v>-21285499</v>
      </c>
      <c r="I3441">
        <v>542</v>
      </c>
      <c r="J3441">
        <f>0.00001*Table13[[#This Row],[budget]]</f>
        <v>260</v>
      </c>
      <c r="K3441" s="1">
        <f>0</f>
        <v>0</v>
      </c>
    </row>
    <row r="3442" spans="1:11" x14ac:dyDescent="0.35">
      <c r="A3442">
        <v>39143839</v>
      </c>
      <c r="B3442" t="s">
        <v>10029</v>
      </c>
      <c r="C3442">
        <v>38658</v>
      </c>
      <c r="D3442">
        <v>284</v>
      </c>
      <c r="E3442" t="s">
        <v>37</v>
      </c>
      <c r="F3442">
        <v>20000000</v>
      </c>
      <c r="G3442">
        <v>5</v>
      </c>
      <c r="H3442">
        <f>Table13[[#This Row],[budget]]-Table13[[#This Row],[gross]]</f>
        <v>-19143839</v>
      </c>
      <c r="I3442">
        <v>930</v>
      </c>
      <c r="J3442">
        <f>0.00001*Table13[[#This Row],[budget]]</f>
        <v>200.00000000000003</v>
      </c>
      <c r="K3442" s="1">
        <f>0</f>
        <v>0</v>
      </c>
    </row>
    <row r="3443" spans="1:11" x14ac:dyDescent="0.35">
      <c r="A3443">
        <v>17529157</v>
      </c>
      <c r="B3443" t="s">
        <v>10251</v>
      </c>
      <c r="C3443">
        <v>49888</v>
      </c>
      <c r="D3443">
        <v>220</v>
      </c>
      <c r="E3443" t="s">
        <v>37</v>
      </c>
      <c r="F3443">
        <v>20000000</v>
      </c>
      <c r="G3443">
        <v>5</v>
      </c>
      <c r="H3443">
        <f>Table13[[#This Row],[budget]]-Table13[[#This Row],[gross]]</f>
        <v>2470843</v>
      </c>
      <c r="I3443">
        <v>25000</v>
      </c>
      <c r="J3443">
        <f>0.00001*Table13[[#This Row],[budget]]</f>
        <v>200.00000000000003</v>
      </c>
      <c r="K3443" s="1">
        <f>0</f>
        <v>0</v>
      </c>
    </row>
    <row r="3444" spans="1:11" x14ac:dyDescent="0.35">
      <c r="A3444">
        <v>8888355</v>
      </c>
      <c r="B3444" t="s">
        <v>10457</v>
      </c>
      <c r="C3444">
        <v>7894</v>
      </c>
      <c r="D3444">
        <v>25</v>
      </c>
      <c r="E3444" t="s">
        <v>37</v>
      </c>
      <c r="F3444">
        <v>20000000</v>
      </c>
      <c r="G3444">
        <v>5</v>
      </c>
      <c r="H3444">
        <f>Table13[[#This Row],[budget]]-Table13[[#This Row],[gross]]</f>
        <v>11111645</v>
      </c>
      <c r="I3444">
        <v>0</v>
      </c>
      <c r="J3444">
        <f>0.00001*Table13[[#This Row],[budget]]</f>
        <v>200.00000000000003</v>
      </c>
      <c r="K3444" s="1">
        <f>0</f>
        <v>0</v>
      </c>
    </row>
    <row r="3445" spans="1:11" x14ac:dyDescent="0.35">
      <c r="A3445">
        <v>22452209</v>
      </c>
      <c r="B3445" t="s">
        <v>10891</v>
      </c>
      <c r="C3445">
        <v>14062</v>
      </c>
      <c r="D3445">
        <v>82</v>
      </c>
      <c r="E3445" t="s">
        <v>37</v>
      </c>
      <c r="F3445">
        <v>18000000</v>
      </c>
      <c r="G3445">
        <v>5</v>
      </c>
      <c r="H3445">
        <f>Table13[[#This Row],[budget]]-Table13[[#This Row],[gross]]</f>
        <v>-4452209</v>
      </c>
      <c r="I3445">
        <v>0</v>
      </c>
      <c r="J3445">
        <f>0.00001*Table13[[#This Row],[budget]]</f>
        <v>180.00000000000003</v>
      </c>
      <c r="K3445" s="1">
        <f>0</f>
        <v>0</v>
      </c>
    </row>
    <row r="3446" spans="1:11" x14ac:dyDescent="0.35">
      <c r="A3446">
        <v>8000000</v>
      </c>
      <c r="B3446" t="s">
        <v>10931</v>
      </c>
      <c r="C3446">
        <v>1400</v>
      </c>
      <c r="D3446">
        <v>41</v>
      </c>
      <c r="E3446" t="s">
        <v>37</v>
      </c>
      <c r="F3446">
        <v>18000000</v>
      </c>
      <c r="G3446">
        <v>5</v>
      </c>
      <c r="H3446">
        <f>Table13[[#This Row],[budget]]-Table13[[#This Row],[gross]]</f>
        <v>10000000</v>
      </c>
      <c r="I3446">
        <v>346</v>
      </c>
      <c r="J3446">
        <f>0.00001*Table13[[#This Row],[budget]]</f>
        <v>180.00000000000003</v>
      </c>
      <c r="K3446" s="1">
        <f>0</f>
        <v>0</v>
      </c>
    </row>
    <row r="3447" spans="1:11" x14ac:dyDescent="0.35">
      <c r="A3447">
        <v>47860214</v>
      </c>
      <c r="B3447" t="s">
        <v>11604</v>
      </c>
      <c r="C3447">
        <v>34711</v>
      </c>
      <c r="D3447">
        <v>468</v>
      </c>
      <c r="E3447" t="s">
        <v>37</v>
      </c>
      <c r="F3447">
        <v>15000000</v>
      </c>
      <c r="G3447">
        <v>5</v>
      </c>
      <c r="H3447">
        <f>Table13[[#This Row],[budget]]-Table13[[#This Row],[gross]]</f>
        <v>-32860214</v>
      </c>
      <c r="I3447">
        <v>0</v>
      </c>
      <c r="J3447">
        <f>0.00001*Table13[[#This Row],[budget]]</f>
        <v>150</v>
      </c>
      <c r="K3447" s="1">
        <f>0</f>
        <v>0</v>
      </c>
    </row>
    <row r="3448" spans="1:11" x14ac:dyDescent="0.35">
      <c r="A3448">
        <v>10443316</v>
      </c>
      <c r="B3448" t="s">
        <v>11887</v>
      </c>
      <c r="C3448">
        <v>7159</v>
      </c>
      <c r="D3448">
        <v>88</v>
      </c>
      <c r="E3448" t="s">
        <v>37</v>
      </c>
      <c r="F3448">
        <v>15000000</v>
      </c>
      <c r="G3448">
        <v>5</v>
      </c>
      <c r="H3448">
        <f>Table13[[#This Row],[budget]]-Table13[[#This Row],[gross]]</f>
        <v>4556684</v>
      </c>
      <c r="I3448">
        <v>247</v>
      </c>
      <c r="J3448">
        <f>0.00001*Table13[[#This Row],[budget]]</f>
        <v>150</v>
      </c>
      <c r="K3448" s="1">
        <f>0</f>
        <v>0</v>
      </c>
    </row>
    <row r="3449" spans="1:11" x14ac:dyDescent="0.35">
      <c r="A3449">
        <v>30628981</v>
      </c>
      <c r="B3449" t="s">
        <v>12134</v>
      </c>
      <c r="C3449">
        <v>15047</v>
      </c>
      <c r="D3449">
        <v>160</v>
      </c>
      <c r="E3449" t="s">
        <v>37</v>
      </c>
      <c r="F3449">
        <v>14000000</v>
      </c>
      <c r="G3449">
        <v>5</v>
      </c>
      <c r="H3449">
        <f>Table13[[#This Row],[budget]]-Table13[[#This Row],[gross]]</f>
        <v>-16628981</v>
      </c>
      <c r="I3449">
        <v>2000</v>
      </c>
      <c r="J3449">
        <f>0.00001*Table13[[#This Row],[budget]]</f>
        <v>140</v>
      </c>
      <c r="K3449" s="1">
        <f>0</f>
        <v>0</v>
      </c>
    </row>
    <row r="3450" spans="1:11" hidden="1" x14ac:dyDescent="0.35">
      <c r="A3450">
        <v>5725</v>
      </c>
      <c r="B3450" t="s">
        <v>16330</v>
      </c>
      <c r="C3450">
        <v>10220</v>
      </c>
      <c r="D3450">
        <v>110</v>
      </c>
      <c r="E3450" t="s">
        <v>8230</v>
      </c>
      <c r="F3450">
        <v>8400000</v>
      </c>
      <c r="G3450">
        <v>6.1</v>
      </c>
      <c r="H3450">
        <f>Table13[[#This Row],[budget]]-Table13[[#This Row],[gross]]</f>
        <v>8394275</v>
      </c>
      <c r="I3450">
        <v>560</v>
      </c>
      <c r="J3450">
        <f>0.00001*Table13[[#This Row],[budget]]</f>
        <v>84</v>
      </c>
      <c r="K3450" s="1">
        <f>0</f>
        <v>0</v>
      </c>
    </row>
    <row r="3451" spans="1:11" hidden="1" x14ac:dyDescent="0.35">
      <c r="A3451">
        <v>75727</v>
      </c>
      <c r="B3451" t="s">
        <v>16335</v>
      </c>
      <c r="C3451">
        <v>5699</v>
      </c>
      <c r="D3451">
        <v>40</v>
      </c>
      <c r="E3451" t="s">
        <v>2679</v>
      </c>
      <c r="F3451">
        <v>2500000</v>
      </c>
      <c r="G3451">
        <v>5.9</v>
      </c>
      <c r="H3451">
        <f>Table13[[#This Row],[budget]]-Table13[[#This Row],[gross]]</f>
        <v>2424273</v>
      </c>
      <c r="I3451">
        <v>0</v>
      </c>
      <c r="J3451">
        <f>0.00001*Table13[[#This Row],[budget]]</f>
        <v>25.000000000000004</v>
      </c>
      <c r="K3451" s="1">
        <f>0</f>
        <v>0</v>
      </c>
    </row>
    <row r="3452" spans="1:11" x14ac:dyDescent="0.35">
      <c r="A3452">
        <v>16298046</v>
      </c>
      <c r="B3452" t="s">
        <v>12159</v>
      </c>
      <c r="C3452">
        <v>22207</v>
      </c>
      <c r="D3452">
        <v>747</v>
      </c>
      <c r="E3452" t="s">
        <v>37</v>
      </c>
      <c r="F3452">
        <v>14000000</v>
      </c>
      <c r="G3452">
        <v>5</v>
      </c>
      <c r="H3452">
        <f>Table13[[#This Row],[budget]]-Table13[[#This Row],[gross]]</f>
        <v>-2298046</v>
      </c>
      <c r="I3452">
        <v>0</v>
      </c>
      <c r="J3452">
        <f>0.00001*Table13[[#This Row],[budget]]</f>
        <v>140</v>
      </c>
      <c r="K3452" s="1">
        <f>0</f>
        <v>0</v>
      </c>
    </row>
    <row r="3453" spans="1:11" x14ac:dyDescent="0.35">
      <c r="A3453">
        <v>4903000</v>
      </c>
      <c r="B3453" t="s">
        <v>12885</v>
      </c>
      <c r="C3453">
        <v>4961</v>
      </c>
      <c r="D3453">
        <v>33</v>
      </c>
      <c r="E3453" t="s">
        <v>37</v>
      </c>
      <c r="F3453">
        <v>12000000</v>
      </c>
      <c r="G3453">
        <v>5</v>
      </c>
      <c r="H3453">
        <f>Table13[[#This Row],[budget]]-Table13[[#This Row],[gross]]</f>
        <v>7097000</v>
      </c>
      <c r="I3453">
        <v>251</v>
      </c>
      <c r="J3453">
        <f>0.00001*Table13[[#This Row],[budget]]</f>
        <v>120.00000000000001</v>
      </c>
      <c r="K3453" s="1">
        <f>0</f>
        <v>0</v>
      </c>
    </row>
    <row r="3454" spans="1:11" x14ac:dyDescent="0.35">
      <c r="A3454">
        <v>63231524</v>
      </c>
      <c r="B3454" t="s">
        <v>13248</v>
      </c>
      <c r="C3454">
        <v>8962</v>
      </c>
      <c r="D3454">
        <v>137</v>
      </c>
      <c r="E3454" t="s">
        <v>37</v>
      </c>
      <c r="F3454">
        <v>6000000</v>
      </c>
      <c r="G3454">
        <v>5</v>
      </c>
      <c r="H3454">
        <f>Table13[[#This Row],[budget]]-Table13[[#This Row],[gross]]</f>
        <v>-57231524</v>
      </c>
      <c r="I3454">
        <v>676</v>
      </c>
      <c r="J3454">
        <f>0.00001*Table13[[#This Row],[budget]]</f>
        <v>60.000000000000007</v>
      </c>
      <c r="K3454" s="1">
        <f>0</f>
        <v>0</v>
      </c>
    </row>
    <row r="3455" spans="1:11" x14ac:dyDescent="0.35">
      <c r="A3455">
        <v>28563926</v>
      </c>
      <c r="B3455" t="s">
        <v>13346</v>
      </c>
      <c r="C3455">
        <v>16300</v>
      </c>
      <c r="D3455">
        <v>217</v>
      </c>
      <c r="E3455" t="s">
        <v>37</v>
      </c>
      <c r="F3455">
        <v>8500000</v>
      </c>
      <c r="G3455">
        <v>5</v>
      </c>
      <c r="H3455">
        <f>Table13[[#This Row],[budget]]-Table13[[#This Row],[gross]]</f>
        <v>-20063926</v>
      </c>
      <c r="I3455">
        <v>720</v>
      </c>
      <c r="J3455">
        <f>0.00001*Table13[[#This Row],[budget]]</f>
        <v>85</v>
      </c>
      <c r="K3455" s="1">
        <f>0</f>
        <v>0</v>
      </c>
    </row>
    <row r="3456" spans="1:11" x14ac:dyDescent="0.35">
      <c r="A3456">
        <v>365734</v>
      </c>
      <c r="B3456" t="s">
        <v>13684</v>
      </c>
      <c r="C3456">
        <v>11487</v>
      </c>
      <c r="D3456">
        <v>226</v>
      </c>
      <c r="E3456" t="s">
        <v>37</v>
      </c>
      <c r="F3456">
        <v>10000000</v>
      </c>
      <c r="G3456">
        <v>5</v>
      </c>
      <c r="H3456">
        <f>Table13[[#This Row],[budget]]-Table13[[#This Row],[gross]]</f>
        <v>9634266</v>
      </c>
      <c r="I3456">
        <v>952</v>
      </c>
      <c r="J3456">
        <f>0.00001*Table13[[#This Row],[budget]]</f>
        <v>100.00000000000001</v>
      </c>
      <c r="K3456" s="1">
        <f>0</f>
        <v>0</v>
      </c>
    </row>
    <row r="3457" spans="1:11" x14ac:dyDescent="0.35">
      <c r="A3457">
        <v>21564616</v>
      </c>
      <c r="B3457" t="s">
        <v>13961</v>
      </c>
      <c r="C3457">
        <v>7098</v>
      </c>
      <c r="D3457">
        <v>41</v>
      </c>
      <c r="E3457" t="s">
        <v>37</v>
      </c>
      <c r="F3457">
        <v>8500000</v>
      </c>
      <c r="G3457">
        <v>5</v>
      </c>
      <c r="H3457">
        <f>Table13[[#This Row],[budget]]-Table13[[#This Row],[gross]]</f>
        <v>-13064616</v>
      </c>
      <c r="I3457">
        <v>0</v>
      </c>
      <c r="J3457">
        <f>0.00001*Table13[[#This Row],[budget]]</f>
        <v>85</v>
      </c>
      <c r="K3457" s="1">
        <f>0</f>
        <v>0</v>
      </c>
    </row>
    <row r="3458" spans="1:11" x14ac:dyDescent="0.35">
      <c r="A3458">
        <v>766487</v>
      </c>
      <c r="B3458" t="s">
        <v>15028</v>
      </c>
      <c r="C3458">
        <v>15315</v>
      </c>
      <c r="D3458">
        <v>117</v>
      </c>
      <c r="E3458" t="s">
        <v>37</v>
      </c>
      <c r="F3458">
        <v>5250000</v>
      </c>
      <c r="G3458">
        <v>5</v>
      </c>
      <c r="H3458">
        <f>Table13[[#This Row],[budget]]-Table13[[#This Row],[gross]]</f>
        <v>4483513</v>
      </c>
      <c r="I3458">
        <v>915</v>
      </c>
      <c r="J3458">
        <f>0.00001*Table13[[#This Row],[budget]]</f>
        <v>52.500000000000007</v>
      </c>
      <c r="K3458" s="1">
        <f>0</f>
        <v>0</v>
      </c>
    </row>
    <row r="3459" spans="1:11" x14ac:dyDescent="0.35">
      <c r="A3459">
        <v>32453345</v>
      </c>
      <c r="B3459" t="s">
        <v>15109</v>
      </c>
      <c r="C3459">
        <v>31791</v>
      </c>
      <c r="D3459">
        <v>155</v>
      </c>
      <c r="E3459" t="s">
        <v>37</v>
      </c>
      <c r="F3459">
        <v>5000000</v>
      </c>
      <c r="G3459">
        <v>5</v>
      </c>
      <c r="H3459">
        <f>Table13[[#This Row],[budget]]-Table13[[#This Row],[gross]]</f>
        <v>-27453345</v>
      </c>
      <c r="I3459">
        <v>10000</v>
      </c>
      <c r="J3459">
        <f>0.00001*Table13[[#This Row],[budget]]</f>
        <v>50.000000000000007</v>
      </c>
      <c r="K3459" s="1">
        <f>0</f>
        <v>0</v>
      </c>
    </row>
    <row r="3460" spans="1:11" x14ac:dyDescent="0.35">
      <c r="A3460">
        <v>19421271</v>
      </c>
      <c r="B3460" t="s">
        <v>15149</v>
      </c>
      <c r="C3460">
        <v>2448</v>
      </c>
      <c r="D3460">
        <v>18</v>
      </c>
      <c r="E3460" t="s">
        <v>37</v>
      </c>
      <c r="F3460">
        <v>5000000</v>
      </c>
      <c r="G3460">
        <v>5</v>
      </c>
      <c r="H3460">
        <f>Table13[[#This Row],[budget]]-Table13[[#This Row],[gross]]</f>
        <v>-14421271</v>
      </c>
      <c r="I3460">
        <v>122</v>
      </c>
      <c r="J3460">
        <f>0.00001*Table13[[#This Row],[budget]]</f>
        <v>50.000000000000007</v>
      </c>
      <c r="K3460" s="1">
        <f>0</f>
        <v>0</v>
      </c>
    </row>
    <row r="3461" spans="1:11" x14ac:dyDescent="0.35">
      <c r="A3461">
        <v>101055</v>
      </c>
      <c r="B3461" t="s">
        <v>15532</v>
      </c>
      <c r="C3461">
        <v>17478</v>
      </c>
      <c r="D3461">
        <v>159</v>
      </c>
      <c r="E3461" t="s">
        <v>37</v>
      </c>
      <c r="F3461">
        <v>4000000</v>
      </c>
      <c r="G3461">
        <v>5</v>
      </c>
      <c r="H3461">
        <f>Table13[[#This Row],[budget]]-Table13[[#This Row],[gross]]</f>
        <v>3898945</v>
      </c>
      <c r="I3461">
        <v>0</v>
      </c>
      <c r="J3461">
        <f>0.00001*Table13[[#This Row],[budget]]</f>
        <v>40</v>
      </c>
      <c r="K3461" s="1">
        <f>0</f>
        <v>0</v>
      </c>
    </row>
    <row r="3462" spans="1:11" hidden="1" x14ac:dyDescent="0.35">
      <c r="A3462">
        <v>313436</v>
      </c>
      <c r="B3462" t="s">
        <v>16391</v>
      </c>
      <c r="C3462">
        <v>12244</v>
      </c>
      <c r="D3462">
        <v>95</v>
      </c>
      <c r="E3462" t="s">
        <v>15039</v>
      </c>
      <c r="F3462">
        <v>15500000</v>
      </c>
      <c r="G3462">
        <v>7.6</v>
      </c>
      <c r="H3462">
        <f>Table13[[#This Row],[budget]]-Table13[[#This Row],[gross]]</f>
        <v>15186564</v>
      </c>
      <c r="I3462">
        <v>0</v>
      </c>
      <c r="J3462">
        <f>0.00001*Table13[[#This Row],[budget]]</f>
        <v>155</v>
      </c>
      <c r="K3462" s="1">
        <f>0</f>
        <v>0</v>
      </c>
    </row>
    <row r="3463" spans="1:11" x14ac:dyDescent="0.35">
      <c r="A3463">
        <v>18112929</v>
      </c>
      <c r="B3463" t="s">
        <v>17049</v>
      </c>
      <c r="C3463">
        <v>52642</v>
      </c>
      <c r="D3463">
        <v>271</v>
      </c>
      <c r="E3463" t="s">
        <v>37</v>
      </c>
      <c r="F3463">
        <v>1000000</v>
      </c>
      <c r="G3463">
        <v>5</v>
      </c>
      <c r="H3463">
        <f>Table13[[#This Row],[budget]]-Table13[[#This Row],[gross]]</f>
        <v>-17112929</v>
      </c>
      <c r="I3463">
        <v>24000</v>
      </c>
      <c r="J3463">
        <f>0.00001*Table13[[#This Row],[budget]]</f>
        <v>10</v>
      </c>
      <c r="K3463" s="1">
        <f>0</f>
        <v>0</v>
      </c>
    </row>
    <row r="3464" spans="1:11" x14ac:dyDescent="0.35">
      <c r="A3464">
        <v>60522097</v>
      </c>
      <c r="B3464" t="s">
        <v>1193</v>
      </c>
      <c r="C3464">
        <v>158720</v>
      </c>
      <c r="D3464">
        <v>744</v>
      </c>
      <c r="E3464" t="s">
        <v>37</v>
      </c>
      <c r="F3464">
        <v>130000000</v>
      </c>
      <c r="G3464">
        <v>4.9000000000000004</v>
      </c>
      <c r="H3464">
        <f>Table13[[#This Row],[budget]]-Table13[[#This Row],[gross]]</f>
        <v>69477903</v>
      </c>
      <c r="I3464">
        <v>37000</v>
      </c>
      <c r="J3464">
        <f>0.00001*Table13[[#This Row],[budget]]</f>
        <v>1300</v>
      </c>
      <c r="K3464" s="1">
        <f>0</f>
        <v>0</v>
      </c>
    </row>
    <row r="3465" spans="1:11" x14ac:dyDescent="0.35">
      <c r="A3465">
        <v>42776259</v>
      </c>
      <c r="B3465" t="s">
        <v>1500</v>
      </c>
      <c r="C3465">
        <v>53160</v>
      </c>
      <c r="D3465">
        <v>121</v>
      </c>
      <c r="E3465" t="s">
        <v>37</v>
      </c>
      <c r="F3465">
        <v>112000000</v>
      </c>
      <c r="G3465">
        <v>4.9000000000000004</v>
      </c>
      <c r="H3465">
        <f>Table13[[#This Row],[budget]]-Table13[[#This Row],[gross]]</f>
        <v>69223741</v>
      </c>
      <c r="I3465">
        <v>0</v>
      </c>
      <c r="J3465">
        <f>0.00001*Table13[[#This Row],[budget]]</f>
        <v>1120</v>
      </c>
      <c r="K3465" s="1">
        <f>0</f>
        <v>0</v>
      </c>
    </row>
    <row r="3466" spans="1:11" x14ac:dyDescent="0.35">
      <c r="A3466">
        <v>75817994</v>
      </c>
      <c r="B3466" t="s">
        <v>2134</v>
      </c>
      <c r="C3466">
        <v>32049</v>
      </c>
      <c r="D3466">
        <v>179</v>
      </c>
      <c r="E3466" t="s">
        <v>37</v>
      </c>
      <c r="F3466">
        <v>90000000</v>
      </c>
      <c r="G3466">
        <v>4.9000000000000004</v>
      </c>
      <c r="H3466">
        <f>Table13[[#This Row],[budget]]-Table13[[#This Row],[gross]]</f>
        <v>14182006</v>
      </c>
      <c r="I3466">
        <v>988</v>
      </c>
      <c r="J3466">
        <f>0.00001*Table13[[#This Row],[budget]]</f>
        <v>900.00000000000011</v>
      </c>
      <c r="K3466" s="1">
        <f>0</f>
        <v>0</v>
      </c>
    </row>
    <row r="3467" spans="1:11" x14ac:dyDescent="0.35">
      <c r="A3467">
        <v>153288182</v>
      </c>
      <c r="B3467" t="s">
        <v>2404</v>
      </c>
      <c r="C3467">
        <v>71424</v>
      </c>
      <c r="D3467">
        <v>521</v>
      </c>
      <c r="E3467" t="s">
        <v>37</v>
      </c>
      <c r="F3467">
        <v>84000000</v>
      </c>
      <c r="G3467">
        <v>4.9000000000000004</v>
      </c>
      <c r="H3467">
        <f>Table13[[#This Row],[budget]]-Table13[[#This Row],[gross]]</f>
        <v>-69288182</v>
      </c>
      <c r="I3467">
        <v>0</v>
      </c>
      <c r="J3467">
        <f>0.00001*Table13[[#This Row],[budget]]</f>
        <v>840.00000000000011</v>
      </c>
      <c r="K3467" s="1">
        <f>0</f>
        <v>0</v>
      </c>
    </row>
    <row r="3468" spans="1:11" hidden="1" x14ac:dyDescent="0.35">
      <c r="A3468">
        <v>11546543</v>
      </c>
      <c r="B3468" t="s">
        <v>16424</v>
      </c>
      <c r="C3468">
        <v>34520</v>
      </c>
      <c r="D3468">
        <v>146</v>
      </c>
      <c r="E3468" t="s">
        <v>6872</v>
      </c>
      <c r="F3468">
        <v>2000000</v>
      </c>
      <c r="G3468">
        <v>7.6</v>
      </c>
      <c r="H3468">
        <f>Table13[[#This Row],[budget]]-Table13[[#This Row],[gross]]</f>
        <v>-9546543</v>
      </c>
      <c r="I3468">
        <v>0</v>
      </c>
      <c r="J3468">
        <f>0.00001*Table13[[#This Row],[budget]]</f>
        <v>20</v>
      </c>
      <c r="K3468" s="1">
        <f>0</f>
        <v>0</v>
      </c>
    </row>
    <row r="3469" spans="1:11" x14ac:dyDescent="0.35">
      <c r="A3469">
        <v>91188905</v>
      </c>
      <c r="B3469" t="s">
        <v>2578</v>
      </c>
      <c r="C3469">
        <v>58184</v>
      </c>
      <c r="D3469">
        <v>805</v>
      </c>
      <c r="E3469" t="s">
        <v>37</v>
      </c>
      <c r="F3469">
        <v>80000000</v>
      </c>
      <c r="G3469">
        <v>4.9000000000000004</v>
      </c>
      <c r="H3469">
        <f>Table13[[#This Row],[budget]]-Table13[[#This Row],[gross]]</f>
        <v>-11188905</v>
      </c>
      <c r="I3469">
        <v>0</v>
      </c>
      <c r="J3469">
        <f>0.00001*Table13[[#This Row],[budget]]</f>
        <v>800.00000000000011</v>
      </c>
      <c r="K3469" s="1">
        <f>0</f>
        <v>0</v>
      </c>
    </row>
    <row r="3470" spans="1:11" x14ac:dyDescent="0.35">
      <c r="A3470">
        <v>300523113</v>
      </c>
      <c r="B3470" t="s">
        <v>3399</v>
      </c>
      <c r="C3470">
        <v>184637</v>
      </c>
      <c r="D3470">
        <v>498</v>
      </c>
      <c r="E3470" t="s">
        <v>37</v>
      </c>
      <c r="F3470">
        <v>68000000</v>
      </c>
      <c r="G3470">
        <v>4.9000000000000004</v>
      </c>
      <c r="H3470">
        <f>Table13[[#This Row],[budget]]-Table13[[#This Row],[gross]]</f>
        <v>-232523113</v>
      </c>
      <c r="I3470">
        <v>29000</v>
      </c>
      <c r="J3470">
        <f>0.00001*Table13[[#This Row],[budget]]</f>
        <v>680</v>
      </c>
      <c r="K3470" s="1">
        <f>0</f>
        <v>0</v>
      </c>
    </row>
    <row r="3471" spans="1:11" hidden="1" x14ac:dyDescent="0.35">
      <c r="A3471">
        <v>11284657</v>
      </c>
      <c r="B3471" t="s">
        <v>16440</v>
      </c>
      <c r="C3471">
        <v>259379</v>
      </c>
      <c r="D3471">
        <v>407</v>
      </c>
      <c r="E3471" t="s">
        <v>8230</v>
      </c>
      <c r="F3471">
        <v>2000000</v>
      </c>
      <c r="G3471">
        <v>8.5</v>
      </c>
      <c r="H3471">
        <f>Table13[[#This Row],[budget]]-Table13[[#This Row],[gross]]</f>
        <v>-9284657</v>
      </c>
      <c r="I3471">
        <v>39000</v>
      </c>
      <c r="J3471">
        <f>0.00001*Table13[[#This Row],[budget]]</f>
        <v>20</v>
      </c>
      <c r="K3471" s="1">
        <f>0</f>
        <v>0</v>
      </c>
    </row>
    <row r="3472" spans="1:11" x14ac:dyDescent="0.35">
      <c r="A3472">
        <v>43337279</v>
      </c>
      <c r="B3472" t="s">
        <v>4053</v>
      </c>
      <c r="C3472">
        <v>76770</v>
      </c>
      <c r="D3472">
        <v>203</v>
      </c>
      <c r="E3472" t="s">
        <v>37</v>
      </c>
      <c r="F3472">
        <v>60000000</v>
      </c>
      <c r="G3472">
        <v>4.9000000000000004</v>
      </c>
      <c r="H3472">
        <f>Table13[[#This Row],[budget]]-Table13[[#This Row],[gross]]</f>
        <v>16662721</v>
      </c>
      <c r="I3472">
        <v>0</v>
      </c>
      <c r="J3472">
        <f>0.00001*Table13[[#This Row],[budget]]</f>
        <v>600</v>
      </c>
      <c r="K3472" s="1">
        <f>0</f>
        <v>0</v>
      </c>
    </row>
    <row r="3473" spans="1:11" hidden="1" x14ac:dyDescent="0.35">
      <c r="A3473">
        <v>7002255</v>
      </c>
      <c r="B3473" t="s">
        <v>16452</v>
      </c>
      <c r="C3473">
        <v>42462</v>
      </c>
      <c r="D3473">
        <v>312</v>
      </c>
      <c r="E3473" t="s">
        <v>1417</v>
      </c>
      <c r="F3473">
        <v>9500000</v>
      </c>
      <c r="G3473">
        <v>7.8</v>
      </c>
      <c r="H3473">
        <f>Table13[[#This Row],[budget]]-Table13[[#This Row],[gross]]</f>
        <v>2497745</v>
      </c>
      <c r="I3473">
        <v>0</v>
      </c>
      <c r="J3473">
        <f>0.00001*Table13[[#This Row],[budget]]</f>
        <v>95.000000000000014</v>
      </c>
      <c r="K3473" s="1">
        <f>0</f>
        <v>0</v>
      </c>
    </row>
    <row r="3474" spans="1:11" x14ac:dyDescent="0.35">
      <c r="A3474">
        <v>36830057</v>
      </c>
      <c r="B3474" t="s">
        <v>4072</v>
      </c>
      <c r="C3474">
        <v>10883</v>
      </c>
      <c r="D3474">
        <v>73</v>
      </c>
      <c r="E3474" t="s">
        <v>37</v>
      </c>
      <c r="F3474">
        <v>65000000</v>
      </c>
      <c r="G3474">
        <v>4.9000000000000004</v>
      </c>
      <c r="H3474">
        <f>Table13[[#This Row],[budget]]-Table13[[#This Row],[gross]]</f>
        <v>28169943</v>
      </c>
      <c r="I3474">
        <v>448</v>
      </c>
      <c r="J3474">
        <f>0.00001*Table13[[#This Row],[budget]]</f>
        <v>650</v>
      </c>
      <c r="K3474" s="1">
        <f>0</f>
        <v>0</v>
      </c>
    </row>
    <row r="3475" spans="1:11" x14ac:dyDescent="0.35">
      <c r="A3475">
        <v>11802056</v>
      </c>
      <c r="B3475" t="s">
        <v>4201</v>
      </c>
      <c r="C3475">
        <v>31640</v>
      </c>
      <c r="D3475">
        <v>109</v>
      </c>
      <c r="E3475" t="s">
        <v>37</v>
      </c>
      <c r="F3475">
        <v>60000000</v>
      </c>
      <c r="G3475">
        <v>4.9000000000000004</v>
      </c>
      <c r="H3475">
        <f>Table13[[#This Row],[budget]]-Table13[[#This Row],[gross]]</f>
        <v>48197944</v>
      </c>
      <c r="I3475">
        <v>791</v>
      </c>
      <c r="J3475">
        <f>0.00001*Table13[[#This Row],[budget]]</f>
        <v>600</v>
      </c>
      <c r="K3475" s="1">
        <f>0</f>
        <v>0</v>
      </c>
    </row>
    <row r="3476" spans="1:11" hidden="1" x14ac:dyDescent="0.35">
      <c r="A3476">
        <v>5383834</v>
      </c>
      <c r="B3476" t="s">
        <v>16466</v>
      </c>
      <c r="C3476">
        <v>173551</v>
      </c>
      <c r="D3476">
        <v>361</v>
      </c>
      <c r="E3476" t="s">
        <v>2679</v>
      </c>
      <c r="F3476">
        <v>2000000</v>
      </c>
      <c r="G3476">
        <v>8.1</v>
      </c>
      <c r="H3476">
        <f>Table13[[#This Row],[budget]]-Table13[[#This Row],[gross]]</f>
        <v>-3383834</v>
      </c>
      <c r="I3476">
        <v>11000</v>
      </c>
      <c r="J3476">
        <f>0.00001*Table13[[#This Row],[budget]]</f>
        <v>20</v>
      </c>
      <c r="K3476" s="1">
        <f>0</f>
        <v>0</v>
      </c>
    </row>
    <row r="3477" spans="1:11" x14ac:dyDescent="0.35">
      <c r="A3477">
        <v>12065985</v>
      </c>
      <c r="B3477" t="s">
        <v>4256</v>
      </c>
      <c r="C3477">
        <v>16260</v>
      </c>
      <c r="D3477">
        <v>88</v>
      </c>
      <c r="E3477" t="s">
        <v>37</v>
      </c>
      <c r="F3477">
        <v>60000000</v>
      </c>
      <c r="G3477">
        <v>4.9000000000000004</v>
      </c>
      <c r="H3477">
        <f>Table13[[#This Row],[budget]]-Table13[[#This Row],[gross]]</f>
        <v>47934015</v>
      </c>
      <c r="I3477">
        <v>296</v>
      </c>
      <c r="J3477">
        <f>0.00001*Table13[[#This Row],[budget]]</f>
        <v>600</v>
      </c>
      <c r="K3477" s="1">
        <f>0</f>
        <v>0</v>
      </c>
    </row>
    <row r="3478" spans="1:11" x14ac:dyDescent="0.35">
      <c r="A3478">
        <v>6471394</v>
      </c>
      <c r="B3478" t="s">
        <v>5236</v>
      </c>
      <c r="C3478">
        <v>15880</v>
      </c>
      <c r="D3478">
        <v>93</v>
      </c>
      <c r="E3478" t="s">
        <v>37</v>
      </c>
      <c r="F3478">
        <v>50000000</v>
      </c>
      <c r="G3478">
        <v>4.9000000000000004</v>
      </c>
      <c r="H3478">
        <f>Table13[[#This Row],[budget]]-Table13[[#This Row],[gross]]</f>
        <v>43528606</v>
      </c>
      <c r="I3478">
        <v>288</v>
      </c>
      <c r="J3478">
        <f>0.00001*Table13[[#This Row],[budget]]</f>
        <v>500.00000000000006</v>
      </c>
      <c r="K3478" s="1">
        <f>0</f>
        <v>0</v>
      </c>
    </row>
    <row r="3479" spans="1:11" x14ac:dyDescent="0.35">
      <c r="A3479">
        <v>17300889</v>
      </c>
      <c r="B3479" t="s">
        <v>5643</v>
      </c>
      <c r="C3479">
        <v>27648</v>
      </c>
      <c r="D3479">
        <v>148</v>
      </c>
      <c r="E3479" t="s">
        <v>37</v>
      </c>
      <c r="F3479">
        <v>45000000</v>
      </c>
      <c r="G3479">
        <v>4.9000000000000004</v>
      </c>
      <c r="H3479">
        <f>Table13[[#This Row],[budget]]-Table13[[#This Row],[gross]]</f>
        <v>27699111</v>
      </c>
      <c r="I3479">
        <v>0</v>
      </c>
      <c r="J3479">
        <f>0.00001*Table13[[#This Row],[budget]]</f>
        <v>450.00000000000006</v>
      </c>
      <c r="K3479" s="1">
        <f>0</f>
        <v>0</v>
      </c>
    </row>
    <row r="3480" spans="1:11" x14ac:dyDescent="0.35">
      <c r="A3480">
        <v>2154540</v>
      </c>
      <c r="B3480" t="s">
        <v>5694</v>
      </c>
      <c r="C3480">
        <v>3803</v>
      </c>
      <c r="D3480">
        <v>41</v>
      </c>
      <c r="E3480" t="s">
        <v>37</v>
      </c>
      <c r="F3480">
        <v>45000000</v>
      </c>
      <c r="G3480">
        <v>4.9000000000000004</v>
      </c>
      <c r="H3480">
        <f>Table13[[#This Row],[budget]]-Table13[[#This Row],[gross]]</f>
        <v>42845460</v>
      </c>
      <c r="I3480">
        <v>68</v>
      </c>
      <c r="J3480">
        <f>0.00001*Table13[[#This Row],[budget]]</f>
        <v>450.00000000000006</v>
      </c>
      <c r="K3480" s="1">
        <f>0</f>
        <v>0</v>
      </c>
    </row>
    <row r="3481" spans="1:11" x14ac:dyDescent="0.35">
      <c r="A3481">
        <v>60000000</v>
      </c>
      <c r="B3481" t="s">
        <v>6597</v>
      </c>
      <c r="C3481">
        <v>49934</v>
      </c>
      <c r="D3481">
        <v>224</v>
      </c>
      <c r="E3481" t="s">
        <v>37</v>
      </c>
      <c r="F3481">
        <v>39000000</v>
      </c>
      <c r="G3481">
        <v>4.9000000000000004</v>
      </c>
      <c r="H3481">
        <f>Table13[[#This Row],[budget]]-Table13[[#This Row],[gross]]</f>
        <v>-21000000</v>
      </c>
      <c r="I3481">
        <v>0</v>
      </c>
      <c r="J3481">
        <f>0.00001*Table13[[#This Row],[budget]]</f>
        <v>390.00000000000006</v>
      </c>
      <c r="K3481" s="1">
        <f>0</f>
        <v>0</v>
      </c>
    </row>
    <row r="3482" spans="1:11" x14ac:dyDescent="0.35">
      <c r="A3482">
        <v>21426805</v>
      </c>
      <c r="B3482" t="s">
        <v>7397</v>
      </c>
      <c r="C3482">
        <v>49312</v>
      </c>
      <c r="D3482">
        <v>211</v>
      </c>
      <c r="E3482" t="s">
        <v>37</v>
      </c>
      <c r="F3482">
        <v>30000000</v>
      </c>
      <c r="G3482">
        <v>4.9000000000000004</v>
      </c>
      <c r="H3482">
        <f>Table13[[#This Row],[budget]]-Table13[[#This Row],[gross]]</f>
        <v>8573195</v>
      </c>
      <c r="I3482">
        <v>0</v>
      </c>
      <c r="J3482">
        <f>0.00001*Table13[[#This Row],[budget]]</f>
        <v>300</v>
      </c>
      <c r="K3482" s="1">
        <f>0</f>
        <v>0</v>
      </c>
    </row>
    <row r="3483" spans="1:11" x14ac:dyDescent="0.35">
      <c r="A3483">
        <v>17016190</v>
      </c>
      <c r="B3483" t="s">
        <v>8273</v>
      </c>
      <c r="C3483">
        <v>28632</v>
      </c>
      <c r="D3483">
        <v>214</v>
      </c>
      <c r="E3483" t="s">
        <v>37</v>
      </c>
      <c r="F3483">
        <v>12000000</v>
      </c>
      <c r="G3483">
        <v>4.9000000000000004</v>
      </c>
      <c r="H3483">
        <f>Table13[[#This Row],[budget]]-Table13[[#This Row],[gross]]</f>
        <v>-5016190</v>
      </c>
      <c r="I3483">
        <v>0</v>
      </c>
      <c r="J3483">
        <f>0.00001*Table13[[#This Row],[budget]]</f>
        <v>120.00000000000001</v>
      </c>
      <c r="K3483" s="1">
        <f>0</f>
        <v>0</v>
      </c>
    </row>
    <row r="3484" spans="1:11" x14ac:dyDescent="0.35">
      <c r="A3484">
        <v>33000377</v>
      </c>
      <c r="B3484" t="s">
        <v>8391</v>
      </c>
      <c r="C3484">
        <v>27378</v>
      </c>
      <c r="D3484">
        <v>365</v>
      </c>
      <c r="E3484" t="s">
        <v>37</v>
      </c>
      <c r="F3484">
        <v>28000000</v>
      </c>
      <c r="G3484">
        <v>4.9000000000000004</v>
      </c>
      <c r="H3484">
        <f>Table13[[#This Row],[budget]]-Table13[[#This Row],[gross]]</f>
        <v>-5000377</v>
      </c>
      <c r="I3484">
        <v>0</v>
      </c>
      <c r="J3484">
        <f>0.00001*Table13[[#This Row],[budget]]</f>
        <v>280</v>
      </c>
      <c r="K3484" s="1">
        <f>0</f>
        <v>0</v>
      </c>
    </row>
    <row r="3485" spans="1:11" x14ac:dyDescent="0.35">
      <c r="A3485">
        <v>8434601</v>
      </c>
      <c r="B3485" t="s">
        <v>8448</v>
      </c>
      <c r="C3485">
        <v>43006</v>
      </c>
      <c r="D3485">
        <v>460</v>
      </c>
      <c r="E3485" t="s">
        <v>37</v>
      </c>
      <c r="F3485">
        <v>28000000</v>
      </c>
      <c r="G3485">
        <v>4.9000000000000004</v>
      </c>
      <c r="H3485">
        <f>Table13[[#This Row],[budget]]-Table13[[#This Row],[gross]]</f>
        <v>19565399</v>
      </c>
      <c r="I3485">
        <v>0</v>
      </c>
      <c r="J3485">
        <f>0.00001*Table13[[#This Row],[budget]]</f>
        <v>280</v>
      </c>
      <c r="K3485" s="1">
        <f>0</f>
        <v>0</v>
      </c>
    </row>
    <row r="3486" spans="1:11" x14ac:dyDescent="0.35">
      <c r="A3486">
        <v>84185387</v>
      </c>
      <c r="B3486" t="s">
        <v>8804</v>
      </c>
      <c r="C3486">
        <v>33180</v>
      </c>
      <c r="D3486">
        <v>149</v>
      </c>
      <c r="E3486" t="s">
        <v>37</v>
      </c>
      <c r="F3486">
        <v>80000000</v>
      </c>
      <c r="G3486">
        <v>4.9000000000000004</v>
      </c>
      <c r="H3486">
        <f>Table13[[#This Row],[budget]]-Table13[[#This Row],[gross]]</f>
        <v>-4185387</v>
      </c>
      <c r="I3486">
        <v>567</v>
      </c>
      <c r="J3486">
        <f>0.00001*Table13[[#This Row],[budget]]</f>
        <v>800.00000000000011</v>
      </c>
      <c r="K3486" s="1">
        <f>0</f>
        <v>0</v>
      </c>
    </row>
    <row r="3487" spans="1:11" hidden="1" x14ac:dyDescent="0.35">
      <c r="A3487">
        <v>2283276</v>
      </c>
      <c r="B3487" t="s">
        <v>16516</v>
      </c>
      <c r="C3487">
        <v>46107</v>
      </c>
      <c r="D3487">
        <v>156</v>
      </c>
      <c r="E3487" t="s">
        <v>10723</v>
      </c>
      <c r="F3487">
        <v>1500000</v>
      </c>
      <c r="G3487">
        <v>8</v>
      </c>
      <c r="H3487">
        <f>Table13[[#This Row],[budget]]-Table13[[#This Row],[gross]]</f>
        <v>-783276</v>
      </c>
      <c r="I3487">
        <v>0</v>
      </c>
      <c r="J3487">
        <f>0.00001*Table13[[#This Row],[budget]]</f>
        <v>15.000000000000002</v>
      </c>
      <c r="K3487" s="1">
        <f>0</f>
        <v>0</v>
      </c>
    </row>
    <row r="3488" spans="1:11" x14ac:dyDescent="0.35">
      <c r="A3488">
        <v>10719367</v>
      </c>
      <c r="B3488" t="s">
        <v>9238</v>
      </c>
      <c r="C3488">
        <v>7909</v>
      </c>
      <c r="D3488">
        <v>157</v>
      </c>
      <c r="E3488" t="s">
        <v>37</v>
      </c>
      <c r="F3488">
        <v>25000000</v>
      </c>
      <c r="G3488">
        <v>4.9000000000000004</v>
      </c>
      <c r="H3488">
        <f>Table13[[#This Row],[budget]]-Table13[[#This Row],[gross]]</f>
        <v>14280633</v>
      </c>
      <c r="I3488">
        <v>261</v>
      </c>
      <c r="J3488">
        <f>0.00001*Table13[[#This Row],[budget]]</f>
        <v>250.00000000000003</v>
      </c>
      <c r="K3488" s="1">
        <f>0</f>
        <v>0</v>
      </c>
    </row>
    <row r="3489" spans="1:11" x14ac:dyDescent="0.35">
      <c r="A3489">
        <v>5516708</v>
      </c>
      <c r="B3489" t="s">
        <v>9283</v>
      </c>
      <c r="C3489">
        <v>11375</v>
      </c>
      <c r="D3489">
        <v>91</v>
      </c>
      <c r="E3489" t="s">
        <v>37</v>
      </c>
      <c r="F3489">
        <v>25000000</v>
      </c>
      <c r="G3489">
        <v>4.9000000000000004</v>
      </c>
      <c r="H3489">
        <f>Table13[[#This Row],[budget]]-Table13[[#This Row],[gross]]</f>
        <v>19483292</v>
      </c>
      <c r="I3489">
        <v>295</v>
      </c>
      <c r="J3489">
        <f>0.00001*Table13[[#This Row],[budget]]</f>
        <v>250.00000000000003</v>
      </c>
      <c r="K3489" s="1">
        <f>0</f>
        <v>0</v>
      </c>
    </row>
    <row r="3490" spans="1:11" x14ac:dyDescent="0.35">
      <c r="A3490">
        <v>9639242</v>
      </c>
      <c r="B3490" t="s">
        <v>9439</v>
      </c>
      <c r="C3490">
        <v>16437</v>
      </c>
      <c r="D3490">
        <v>68</v>
      </c>
      <c r="E3490" t="s">
        <v>37</v>
      </c>
      <c r="F3490">
        <v>24000000</v>
      </c>
      <c r="G3490">
        <v>4.9000000000000004</v>
      </c>
      <c r="H3490">
        <f>Table13[[#This Row],[budget]]-Table13[[#This Row],[gross]]</f>
        <v>14360758</v>
      </c>
      <c r="I3490">
        <v>0</v>
      </c>
      <c r="J3490">
        <f>0.00001*Table13[[#This Row],[budget]]</f>
        <v>240.00000000000003</v>
      </c>
      <c r="K3490" s="1">
        <f>0</f>
        <v>0</v>
      </c>
    </row>
    <row r="3491" spans="1:11" x14ac:dyDescent="0.35">
      <c r="A3491">
        <v>84518155</v>
      </c>
      <c r="B3491" t="s">
        <v>9918</v>
      </c>
      <c r="C3491">
        <v>35965</v>
      </c>
      <c r="D3491">
        <v>144</v>
      </c>
      <c r="E3491" t="s">
        <v>37</v>
      </c>
      <c r="F3491">
        <v>20000000</v>
      </c>
      <c r="G3491">
        <v>4.9000000000000004</v>
      </c>
      <c r="H3491">
        <f>Table13[[#This Row],[budget]]-Table13[[#This Row],[gross]]</f>
        <v>-64518155</v>
      </c>
      <c r="I3491">
        <v>11000</v>
      </c>
      <c r="J3491">
        <f>0.00001*Table13[[#This Row],[budget]]</f>
        <v>200.00000000000003</v>
      </c>
      <c r="K3491" s="1">
        <f>0</f>
        <v>0</v>
      </c>
    </row>
    <row r="3492" spans="1:11" x14ac:dyDescent="0.35">
      <c r="A3492">
        <v>20916309</v>
      </c>
      <c r="B3492" t="s">
        <v>10196</v>
      </c>
      <c r="C3492">
        <v>5332</v>
      </c>
      <c r="D3492">
        <v>37</v>
      </c>
      <c r="E3492" t="s">
        <v>37</v>
      </c>
      <c r="F3492">
        <v>40000000</v>
      </c>
      <c r="G3492">
        <v>4.9000000000000004</v>
      </c>
      <c r="H3492">
        <f>Table13[[#This Row],[budget]]-Table13[[#This Row],[gross]]</f>
        <v>19083691</v>
      </c>
      <c r="I3492">
        <v>431</v>
      </c>
      <c r="J3492">
        <f>0.00001*Table13[[#This Row],[budget]]</f>
        <v>400.00000000000006</v>
      </c>
      <c r="K3492" s="1">
        <f>0</f>
        <v>0</v>
      </c>
    </row>
    <row r="3493" spans="1:11" x14ac:dyDescent="0.35">
      <c r="A3493">
        <v>3749061</v>
      </c>
      <c r="B3493" t="s">
        <v>10529</v>
      </c>
      <c r="C3493">
        <v>28629</v>
      </c>
      <c r="D3493">
        <v>113</v>
      </c>
      <c r="E3493" t="s">
        <v>37</v>
      </c>
      <c r="F3493">
        <v>20000000</v>
      </c>
      <c r="G3493">
        <v>4.9000000000000004</v>
      </c>
      <c r="H3493">
        <f>Table13[[#This Row],[budget]]-Table13[[#This Row],[gross]]</f>
        <v>16250939</v>
      </c>
      <c r="I3493">
        <v>0</v>
      </c>
      <c r="J3493">
        <f>0.00001*Table13[[#This Row],[budget]]</f>
        <v>200.00000000000003</v>
      </c>
      <c r="K3493" s="1">
        <f>0</f>
        <v>0</v>
      </c>
    </row>
    <row r="3494" spans="1:11" x14ac:dyDescent="0.35">
      <c r="A3494">
        <v>19693891</v>
      </c>
      <c r="B3494" t="s">
        <v>11174</v>
      </c>
      <c r="C3494">
        <v>12993</v>
      </c>
      <c r="D3494">
        <v>107</v>
      </c>
      <c r="E3494" t="s">
        <v>37</v>
      </c>
      <c r="F3494">
        <v>34000000</v>
      </c>
      <c r="G3494">
        <v>4.9000000000000004</v>
      </c>
      <c r="H3494">
        <f>Table13[[#This Row],[budget]]-Table13[[#This Row],[gross]]</f>
        <v>14306109</v>
      </c>
      <c r="I3494">
        <v>476</v>
      </c>
      <c r="J3494">
        <f>0.00001*Table13[[#This Row],[budget]]</f>
        <v>340</v>
      </c>
      <c r="K3494" s="1">
        <f>0</f>
        <v>0</v>
      </c>
    </row>
    <row r="3495" spans="1:11" x14ac:dyDescent="0.35">
      <c r="A3495">
        <v>26896744</v>
      </c>
      <c r="B3495" t="s">
        <v>11371</v>
      </c>
      <c r="C3495">
        <v>16582</v>
      </c>
      <c r="D3495">
        <v>125</v>
      </c>
      <c r="E3495" t="s">
        <v>37</v>
      </c>
      <c r="F3495">
        <v>16500000</v>
      </c>
      <c r="G3495">
        <v>4.9000000000000004</v>
      </c>
      <c r="H3495">
        <f>Table13[[#This Row],[budget]]-Table13[[#This Row],[gross]]</f>
        <v>-10396744</v>
      </c>
      <c r="I3495">
        <v>0</v>
      </c>
      <c r="J3495">
        <f>0.00001*Table13[[#This Row],[budget]]</f>
        <v>165</v>
      </c>
      <c r="K3495" s="1">
        <f>0</f>
        <v>0</v>
      </c>
    </row>
    <row r="3496" spans="1:11" x14ac:dyDescent="0.35">
      <c r="A3496">
        <v>33386128</v>
      </c>
      <c r="B3496" t="s">
        <v>11664</v>
      </c>
      <c r="C3496">
        <v>36372</v>
      </c>
      <c r="D3496">
        <v>491</v>
      </c>
      <c r="E3496" t="s">
        <v>37</v>
      </c>
      <c r="F3496">
        <v>15000000</v>
      </c>
      <c r="G3496">
        <v>4.9000000000000004</v>
      </c>
      <c r="H3496">
        <f>Table13[[#This Row],[budget]]-Table13[[#This Row],[gross]]</f>
        <v>-18386128</v>
      </c>
      <c r="I3496">
        <v>3000</v>
      </c>
      <c r="J3496">
        <f>0.00001*Table13[[#This Row],[budget]]</f>
        <v>150</v>
      </c>
      <c r="K3496" s="1">
        <f>0</f>
        <v>0</v>
      </c>
    </row>
    <row r="3497" spans="1:11" x14ac:dyDescent="0.35">
      <c r="A3497">
        <v>16459004</v>
      </c>
      <c r="B3497" t="s">
        <v>11810</v>
      </c>
      <c r="C3497">
        <v>13320</v>
      </c>
      <c r="D3497">
        <v>415</v>
      </c>
      <c r="E3497" t="s">
        <v>37</v>
      </c>
      <c r="F3497">
        <v>15000000</v>
      </c>
      <c r="G3497">
        <v>4.9000000000000004</v>
      </c>
      <c r="H3497">
        <f>Table13[[#This Row],[budget]]-Table13[[#This Row],[gross]]</f>
        <v>-1459004</v>
      </c>
      <c r="I3497">
        <v>327</v>
      </c>
      <c r="J3497">
        <f>0.00001*Table13[[#This Row],[budget]]</f>
        <v>150</v>
      </c>
      <c r="K3497" s="1">
        <f>0</f>
        <v>0</v>
      </c>
    </row>
    <row r="3498" spans="1:11" x14ac:dyDescent="0.35">
      <c r="A3498">
        <v>8586376</v>
      </c>
      <c r="B3498" t="s">
        <v>11925</v>
      </c>
      <c r="C3498">
        <v>26598</v>
      </c>
      <c r="D3498">
        <v>132</v>
      </c>
      <c r="E3498" t="s">
        <v>37</v>
      </c>
      <c r="F3498">
        <v>20000000</v>
      </c>
      <c r="G3498">
        <v>4.9000000000000004</v>
      </c>
      <c r="H3498">
        <f>Table13[[#This Row],[budget]]-Table13[[#This Row],[gross]]</f>
        <v>11413624</v>
      </c>
      <c r="I3498">
        <v>1000</v>
      </c>
      <c r="J3498">
        <f>0.00001*Table13[[#This Row],[budget]]</f>
        <v>200.00000000000003</v>
      </c>
      <c r="K3498" s="1">
        <f>0</f>
        <v>0</v>
      </c>
    </row>
    <row r="3499" spans="1:11" x14ac:dyDescent="0.35">
      <c r="A3499">
        <v>20246959</v>
      </c>
      <c r="B3499" t="s">
        <v>12171</v>
      </c>
      <c r="C3499">
        <v>5721</v>
      </c>
      <c r="D3499">
        <v>20</v>
      </c>
      <c r="E3499" t="s">
        <v>37</v>
      </c>
      <c r="F3499">
        <v>14000000</v>
      </c>
      <c r="G3499">
        <v>4.9000000000000004</v>
      </c>
      <c r="H3499">
        <f>Table13[[#This Row],[budget]]-Table13[[#This Row],[gross]]</f>
        <v>-6246959</v>
      </c>
      <c r="I3499">
        <v>1000</v>
      </c>
      <c r="J3499">
        <f>0.00001*Table13[[#This Row],[budget]]</f>
        <v>140</v>
      </c>
      <c r="K3499" s="1">
        <f>0</f>
        <v>0</v>
      </c>
    </row>
    <row r="3500" spans="1:11" x14ac:dyDescent="0.35">
      <c r="A3500">
        <v>60008303</v>
      </c>
      <c r="B3500" t="s">
        <v>12373</v>
      </c>
      <c r="C3500">
        <v>9285</v>
      </c>
      <c r="D3500">
        <v>91</v>
      </c>
      <c r="E3500" t="s">
        <v>37</v>
      </c>
      <c r="F3500">
        <v>13000000</v>
      </c>
      <c r="G3500">
        <v>4.9000000000000004</v>
      </c>
      <c r="H3500">
        <f>Table13[[#This Row],[budget]]-Table13[[#This Row],[gross]]</f>
        <v>-47008303</v>
      </c>
      <c r="I3500">
        <v>0</v>
      </c>
      <c r="J3500">
        <f>0.00001*Table13[[#This Row],[budget]]</f>
        <v>130</v>
      </c>
      <c r="K3500" s="1">
        <f>0</f>
        <v>0</v>
      </c>
    </row>
    <row r="3501" spans="1:11" x14ac:dyDescent="0.35">
      <c r="A3501">
        <v>20035310</v>
      </c>
      <c r="B3501" t="s">
        <v>13845</v>
      </c>
      <c r="C3501">
        <v>12324</v>
      </c>
      <c r="D3501">
        <v>173</v>
      </c>
      <c r="E3501" t="s">
        <v>37</v>
      </c>
      <c r="F3501">
        <v>9000000</v>
      </c>
      <c r="G3501">
        <v>4.9000000000000004</v>
      </c>
      <c r="H3501">
        <f>Table13[[#This Row],[budget]]-Table13[[#This Row],[gross]]</f>
        <v>-11035310</v>
      </c>
      <c r="I3501">
        <v>580</v>
      </c>
      <c r="J3501">
        <f>0.00001*Table13[[#This Row],[budget]]</f>
        <v>90.000000000000014</v>
      </c>
      <c r="K3501" s="1">
        <f>0</f>
        <v>0</v>
      </c>
    </row>
    <row r="3502" spans="1:11" x14ac:dyDescent="0.35">
      <c r="A3502">
        <v>32131483</v>
      </c>
      <c r="B3502" t="s">
        <v>14357</v>
      </c>
      <c r="C3502">
        <v>25870</v>
      </c>
      <c r="D3502">
        <v>369</v>
      </c>
      <c r="E3502" t="s">
        <v>37</v>
      </c>
      <c r="F3502">
        <v>11000000</v>
      </c>
      <c r="G3502">
        <v>4.9000000000000004</v>
      </c>
      <c r="H3502">
        <f>Table13[[#This Row],[budget]]-Table13[[#This Row],[gross]]</f>
        <v>-21131483</v>
      </c>
      <c r="I3502">
        <v>2000</v>
      </c>
      <c r="J3502">
        <f>0.00001*Table13[[#This Row],[budget]]</f>
        <v>110.00000000000001</v>
      </c>
      <c r="K3502" s="1">
        <f>0</f>
        <v>0</v>
      </c>
    </row>
    <row r="3503" spans="1:11" x14ac:dyDescent="0.35">
      <c r="A3503">
        <v>56007</v>
      </c>
      <c r="B3503" t="s">
        <v>15005</v>
      </c>
      <c r="C3503">
        <v>3754</v>
      </c>
      <c r="D3503">
        <v>69</v>
      </c>
      <c r="E3503" t="s">
        <v>37</v>
      </c>
      <c r="F3503">
        <v>5500000</v>
      </c>
      <c r="G3503">
        <v>4.9000000000000004</v>
      </c>
      <c r="H3503">
        <f>Table13[[#This Row],[budget]]-Table13[[#This Row],[gross]]</f>
        <v>5443993</v>
      </c>
      <c r="I3503">
        <v>113</v>
      </c>
      <c r="J3503">
        <f>0.00001*Table13[[#This Row],[budget]]</f>
        <v>55.000000000000007</v>
      </c>
      <c r="K3503" s="1">
        <f>0</f>
        <v>0</v>
      </c>
    </row>
    <row r="3504" spans="1:11" x14ac:dyDescent="0.35">
      <c r="A3504">
        <v>34872293</v>
      </c>
      <c r="B3504" t="s">
        <v>15099</v>
      </c>
      <c r="C3504">
        <v>30765</v>
      </c>
      <c r="D3504">
        <v>252</v>
      </c>
      <c r="E3504" t="s">
        <v>37</v>
      </c>
      <c r="F3504">
        <v>8500000</v>
      </c>
      <c r="G3504">
        <v>4.9000000000000004</v>
      </c>
      <c r="H3504">
        <f>Table13[[#This Row],[budget]]-Table13[[#This Row],[gross]]</f>
        <v>-26372293</v>
      </c>
      <c r="I3504">
        <v>963</v>
      </c>
      <c r="J3504">
        <f>0.00001*Table13[[#This Row],[budget]]</f>
        <v>85</v>
      </c>
      <c r="K3504" s="1">
        <f>0</f>
        <v>0</v>
      </c>
    </row>
    <row r="3505" spans="1:11" x14ac:dyDescent="0.35">
      <c r="A3505">
        <v>15126948</v>
      </c>
      <c r="B3505" t="s">
        <v>15201</v>
      </c>
      <c r="C3505">
        <v>20815</v>
      </c>
      <c r="D3505">
        <v>335</v>
      </c>
      <c r="E3505" t="s">
        <v>37</v>
      </c>
      <c r="F3505">
        <v>5000000</v>
      </c>
      <c r="G3505">
        <v>4.9000000000000004</v>
      </c>
      <c r="H3505">
        <f>Table13[[#This Row],[budget]]-Table13[[#This Row],[gross]]</f>
        <v>-10126948</v>
      </c>
      <c r="I3505">
        <v>0</v>
      </c>
      <c r="J3505">
        <f>0.00001*Table13[[#This Row],[budget]]</f>
        <v>50.000000000000007</v>
      </c>
      <c r="K3505" s="1">
        <f>0</f>
        <v>0</v>
      </c>
    </row>
    <row r="3506" spans="1:11" x14ac:dyDescent="0.35">
      <c r="A3506">
        <v>33386128</v>
      </c>
      <c r="B3506" t="s">
        <v>11664</v>
      </c>
      <c r="C3506">
        <v>36372</v>
      </c>
      <c r="D3506">
        <v>491</v>
      </c>
      <c r="E3506" t="s">
        <v>37</v>
      </c>
      <c r="F3506">
        <v>15000000</v>
      </c>
      <c r="G3506">
        <v>4.9000000000000004</v>
      </c>
      <c r="H3506">
        <f>Table13[[#This Row],[budget]]-Table13[[#This Row],[gross]]</f>
        <v>-18386128</v>
      </c>
      <c r="I3506">
        <v>3000</v>
      </c>
      <c r="J3506">
        <f>0.00001*Table13[[#This Row],[budget]]</f>
        <v>150</v>
      </c>
      <c r="K3506" s="1">
        <f>0</f>
        <v>0</v>
      </c>
    </row>
    <row r="3507" spans="1:11" x14ac:dyDescent="0.35">
      <c r="A3507">
        <v>113745408</v>
      </c>
      <c r="B3507" t="s">
        <v>485</v>
      </c>
      <c r="C3507">
        <v>129601</v>
      </c>
      <c r="D3507">
        <v>648</v>
      </c>
      <c r="E3507" t="s">
        <v>37</v>
      </c>
      <c r="F3507">
        <v>170000000</v>
      </c>
      <c r="G3507">
        <v>4.8</v>
      </c>
      <c r="H3507">
        <f>Table13[[#This Row],[budget]]-Table13[[#This Row],[gross]]</f>
        <v>56254592</v>
      </c>
      <c r="I3507">
        <v>0</v>
      </c>
      <c r="J3507">
        <f>0.00001*Table13[[#This Row],[budget]]</f>
        <v>1700.0000000000002</v>
      </c>
      <c r="K3507" s="1">
        <f>0</f>
        <v>0</v>
      </c>
    </row>
    <row r="3508" spans="1:11" x14ac:dyDescent="0.35">
      <c r="A3508">
        <v>100685880</v>
      </c>
      <c r="B3508" t="s">
        <v>1336</v>
      </c>
      <c r="C3508">
        <v>100821</v>
      </c>
      <c r="D3508">
        <v>554</v>
      </c>
      <c r="E3508" t="s">
        <v>37</v>
      </c>
      <c r="F3508">
        <v>120000000</v>
      </c>
      <c r="G3508">
        <v>4.8</v>
      </c>
      <c r="H3508">
        <f>Table13[[#This Row],[budget]]-Table13[[#This Row],[gross]]</f>
        <v>19314120</v>
      </c>
      <c r="I3508">
        <v>0</v>
      </c>
      <c r="J3508">
        <f>0.00001*Table13[[#This Row],[budget]]</f>
        <v>1200</v>
      </c>
      <c r="K3508" s="1">
        <f>0</f>
        <v>0</v>
      </c>
    </row>
    <row r="3509" spans="1:11" x14ac:dyDescent="0.35">
      <c r="A3509">
        <v>66941559</v>
      </c>
      <c r="B3509" t="s">
        <v>2291</v>
      </c>
      <c r="C3509">
        <v>26413</v>
      </c>
      <c r="D3509">
        <v>77</v>
      </c>
      <c r="E3509" t="s">
        <v>37</v>
      </c>
      <c r="F3509">
        <v>85000000</v>
      </c>
      <c r="G3509">
        <v>4.8</v>
      </c>
      <c r="H3509">
        <f>Table13[[#This Row],[budget]]-Table13[[#This Row],[gross]]</f>
        <v>18058441</v>
      </c>
      <c r="I3509">
        <v>372</v>
      </c>
      <c r="J3509">
        <f>0.00001*Table13[[#This Row],[budget]]</f>
        <v>850.00000000000011</v>
      </c>
      <c r="K3509" s="1">
        <f>0</f>
        <v>0</v>
      </c>
    </row>
    <row r="3510" spans="1:11" x14ac:dyDescent="0.35">
      <c r="A3510">
        <v>24407944</v>
      </c>
      <c r="B3510" t="s">
        <v>3664</v>
      </c>
      <c r="C3510">
        <v>71202</v>
      </c>
      <c r="D3510">
        <v>380</v>
      </c>
      <c r="E3510" t="s">
        <v>37</v>
      </c>
      <c r="F3510">
        <v>43000000</v>
      </c>
      <c r="G3510">
        <v>4.8</v>
      </c>
      <c r="H3510">
        <f>Table13[[#This Row],[budget]]-Table13[[#This Row],[gross]]</f>
        <v>18592056</v>
      </c>
      <c r="I3510">
        <v>0</v>
      </c>
      <c r="J3510">
        <f>0.00001*Table13[[#This Row],[budget]]</f>
        <v>430.00000000000006</v>
      </c>
      <c r="K3510" s="1">
        <f>0</f>
        <v>0</v>
      </c>
    </row>
    <row r="3511" spans="1:11" x14ac:dyDescent="0.35">
      <c r="A3511">
        <v>14218868</v>
      </c>
      <c r="B3511" t="s">
        <v>4182</v>
      </c>
      <c r="C3511">
        <v>14596</v>
      </c>
      <c r="D3511">
        <v>282</v>
      </c>
      <c r="E3511" t="s">
        <v>37</v>
      </c>
      <c r="F3511">
        <v>65000000</v>
      </c>
      <c r="G3511">
        <v>4.8</v>
      </c>
      <c r="H3511">
        <f>Table13[[#This Row],[budget]]-Table13[[#This Row],[gross]]</f>
        <v>50781132</v>
      </c>
      <c r="I3511">
        <v>589</v>
      </c>
      <c r="J3511">
        <f>0.00001*Table13[[#This Row],[budget]]</f>
        <v>650</v>
      </c>
      <c r="K3511" s="1">
        <f>0</f>
        <v>0</v>
      </c>
    </row>
    <row r="3512" spans="1:11" x14ac:dyDescent="0.35">
      <c r="A3512">
        <v>19781879</v>
      </c>
      <c r="B3512" t="s">
        <v>4220</v>
      </c>
      <c r="C3512">
        <v>53864</v>
      </c>
      <c r="D3512">
        <v>290</v>
      </c>
      <c r="E3512" t="s">
        <v>37</v>
      </c>
      <c r="F3512">
        <v>60000000</v>
      </c>
      <c r="G3512">
        <v>4.8</v>
      </c>
      <c r="H3512">
        <f>Table13[[#This Row],[budget]]-Table13[[#This Row],[gross]]</f>
        <v>40218121</v>
      </c>
      <c r="I3512">
        <v>2000</v>
      </c>
      <c r="J3512">
        <f>0.00001*Table13[[#This Row],[budget]]</f>
        <v>600</v>
      </c>
      <c r="K3512" s="1">
        <f>0</f>
        <v>0</v>
      </c>
    </row>
    <row r="3513" spans="1:11" hidden="1" x14ac:dyDescent="0.35">
      <c r="A3513">
        <v>18435</v>
      </c>
      <c r="B3513" t="s">
        <v>16658</v>
      </c>
      <c r="C3513">
        <v>1010</v>
      </c>
      <c r="D3513">
        <v>15</v>
      </c>
      <c r="E3513" t="s">
        <v>1417</v>
      </c>
      <c r="F3513">
        <v>1400000</v>
      </c>
      <c r="G3513">
        <v>5.8</v>
      </c>
      <c r="H3513">
        <f>Table13[[#This Row],[budget]]-Table13[[#This Row],[gross]]</f>
        <v>1381565</v>
      </c>
      <c r="I3513">
        <v>104</v>
      </c>
      <c r="J3513">
        <f>0.00001*Table13[[#This Row],[budget]]</f>
        <v>14.000000000000002</v>
      </c>
      <c r="K3513" s="1">
        <f>0</f>
        <v>0</v>
      </c>
    </row>
    <row r="3514" spans="1:11" x14ac:dyDescent="0.35">
      <c r="A3514">
        <v>28837115</v>
      </c>
      <c r="B3514" t="s">
        <v>5231</v>
      </c>
      <c r="C3514">
        <v>34964</v>
      </c>
      <c r="D3514">
        <v>150</v>
      </c>
      <c r="E3514" t="s">
        <v>37</v>
      </c>
      <c r="F3514">
        <v>50000000</v>
      </c>
      <c r="G3514">
        <v>4.8</v>
      </c>
      <c r="H3514">
        <f>Table13[[#This Row],[budget]]-Table13[[#This Row],[gross]]</f>
        <v>21162885</v>
      </c>
      <c r="I3514">
        <v>28000</v>
      </c>
      <c r="J3514">
        <f>0.00001*Table13[[#This Row],[budget]]</f>
        <v>500.00000000000006</v>
      </c>
      <c r="K3514" s="1">
        <f>0</f>
        <v>0</v>
      </c>
    </row>
    <row r="3515" spans="1:11" x14ac:dyDescent="0.35">
      <c r="A3515">
        <v>130512915</v>
      </c>
      <c r="B3515" t="s">
        <v>5412</v>
      </c>
      <c r="C3515">
        <v>60884</v>
      </c>
      <c r="D3515">
        <v>85</v>
      </c>
      <c r="E3515" t="s">
        <v>37</v>
      </c>
      <c r="F3515">
        <v>45000000</v>
      </c>
      <c r="G3515">
        <v>4.8</v>
      </c>
      <c r="H3515">
        <f>Table13[[#This Row],[budget]]-Table13[[#This Row],[gross]]</f>
        <v>-85512915</v>
      </c>
      <c r="I3515">
        <v>0</v>
      </c>
      <c r="J3515">
        <f>0.00001*Table13[[#This Row],[budget]]</f>
        <v>450.00000000000006</v>
      </c>
      <c r="K3515" s="1">
        <f>0</f>
        <v>0</v>
      </c>
    </row>
    <row r="3516" spans="1:11" x14ac:dyDescent="0.35">
      <c r="A3516">
        <v>14018364</v>
      </c>
      <c r="B3516" t="s">
        <v>6448</v>
      </c>
      <c r="C3516">
        <v>17722</v>
      </c>
      <c r="D3516">
        <v>111</v>
      </c>
      <c r="E3516" t="s">
        <v>37</v>
      </c>
      <c r="F3516">
        <v>30000000</v>
      </c>
      <c r="G3516">
        <v>4.8</v>
      </c>
      <c r="H3516">
        <f>Table13[[#This Row],[budget]]-Table13[[#This Row],[gross]]</f>
        <v>15981636</v>
      </c>
      <c r="I3516">
        <v>849</v>
      </c>
      <c r="J3516">
        <f>0.00001*Table13[[#This Row],[budget]]</f>
        <v>300</v>
      </c>
      <c r="K3516" s="1">
        <f>0</f>
        <v>0</v>
      </c>
    </row>
    <row r="3517" spans="1:11" x14ac:dyDescent="0.35">
      <c r="A3517">
        <v>33422806</v>
      </c>
      <c r="B3517" t="s">
        <v>7066</v>
      </c>
      <c r="C3517">
        <v>30771</v>
      </c>
      <c r="D3517">
        <v>164</v>
      </c>
      <c r="E3517" t="s">
        <v>37</v>
      </c>
      <c r="F3517">
        <v>50000000</v>
      </c>
      <c r="G3517">
        <v>4.8</v>
      </c>
      <c r="H3517">
        <f>Table13[[#This Row],[budget]]-Table13[[#This Row],[gross]]</f>
        <v>16577194</v>
      </c>
      <c r="I3517">
        <v>0</v>
      </c>
      <c r="J3517">
        <f>0.00001*Table13[[#This Row],[budget]]</f>
        <v>500.00000000000006</v>
      </c>
      <c r="K3517" s="1">
        <f>0</f>
        <v>0</v>
      </c>
    </row>
    <row r="3518" spans="1:11" x14ac:dyDescent="0.35">
      <c r="A3518">
        <v>10076136</v>
      </c>
      <c r="B3518" t="s">
        <v>7261</v>
      </c>
      <c r="C3518">
        <v>11512</v>
      </c>
      <c r="D3518">
        <v>141</v>
      </c>
      <c r="E3518" t="s">
        <v>37</v>
      </c>
      <c r="F3518">
        <v>35000000</v>
      </c>
      <c r="G3518">
        <v>4.8</v>
      </c>
      <c r="H3518">
        <f>Table13[[#This Row],[budget]]-Table13[[#This Row],[gross]]</f>
        <v>24923864</v>
      </c>
      <c r="I3518">
        <v>471</v>
      </c>
      <c r="J3518">
        <f>0.00001*Table13[[#This Row],[budget]]</f>
        <v>350.00000000000006</v>
      </c>
      <c r="K3518" s="1">
        <f>0</f>
        <v>0</v>
      </c>
    </row>
    <row r="3519" spans="1:11" hidden="1" x14ac:dyDescent="0.35">
      <c r="A3519">
        <v>5709616</v>
      </c>
      <c r="B3519" t="s">
        <v>16680</v>
      </c>
      <c r="C3519">
        <v>11088</v>
      </c>
      <c r="D3519">
        <v>110</v>
      </c>
      <c r="E3519" t="s">
        <v>2679</v>
      </c>
      <c r="F3519">
        <v>1800000</v>
      </c>
      <c r="G3519">
        <v>6.8</v>
      </c>
      <c r="H3519">
        <f>Table13[[#This Row],[budget]]-Table13[[#This Row],[gross]]</f>
        <v>-3909616</v>
      </c>
      <c r="I3519">
        <v>544</v>
      </c>
      <c r="J3519">
        <f>0.00001*Table13[[#This Row],[budget]]</f>
        <v>18</v>
      </c>
      <c r="K3519" s="1">
        <f>0</f>
        <v>0</v>
      </c>
    </row>
    <row r="3520" spans="1:11" x14ac:dyDescent="0.35">
      <c r="A3520">
        <v>14334645</v>
      </c>
      <c r="B3520" t="s">
        <v>8142</v>
      </c>
      <c r="C3520">
        <v>22449</v>
      </c>
      <c r="D3520">
        <v>191</v>
      </c>
      <c r="E3520" t="s">
        <v>37</v>
      </c>
      <c r="F3520">
        <v>25000000</v>
      </c>
      <c r="G3520">
        <v>4.8</v>
      </c>
      <c r="H3520">
        <f>Table13[[#This Row],[budget]]-Table13[[#This Row],[gross]]</f>
        <v>10665355</v>
      </c>
      <c r="I3520">
        <v>387</v>
      </c>
      <c r="J3520">
        <f>0.00001*Table13[[#This Row],[budget]]</f>
        <v>250.00000000000003</v>
      </c>
      <c r="K3520" s="1">
        <f>0</f>
        <v>0</v>
      </c>
    </row>
    <row r="3521" spans="1:11" x14ac:dyDescent="0.35">
      <c r="A3521">
        <v>10134754</v>
      </c>
      <c r="B3521" t="s">
        <v>8154</v>
      </c>
      <c r="C3521">
        <v>9682</v>
      </c>
      <c r="D3521">
        <v>38</v>
      </c>
      <c r="E3521" t="s">
        <v>37</v>
      </c>
      <c r="F3521">
        <v>30000000</v>
      </c>
      <c r="G3521">
        <v>4.8</v>
      </c>
      <c r="H3521">
        <f>Table13[[#This Row],[budget]]-Table13[[#This Row],[gross]]</f>
        <v>19865246</v>
      </c>
      <c r="I3521">
        <v>0</v>
      </c>
      <c r="J3521">
        <f>0.00001*Table13[[#This Row],[budget]]</f>
        <v>300</v>
      </c>
      <c r="K3521" s="1">
        <f>0</f>
        <v>0</v>
      </c>
    </row>
    <row r="3522" spans="1:11" x14ac:dyDescent="0.35">
      <c r="A3522">
        <v>480314</v>
      </c>
      <c r="B3522" t="s">
        <v>8210</v>
      </c>
      <c r="C3522">
        <v>38503</v>
      </c>
      <c r="D3522">
        <v>180</v>
      </c>
      <c r="E3522" t="s">
        <v>37</v>
      </c>
      <c r="F3522">
        <v>21000000</v>
      </c>
      <c r="G3522">
        <v>4.8</v>
      </c>
      <c r="H3522">
        <f>Table13[[#This Row],[budget]]-Table13[[#This Row],[gross]]</f>
        <v>20519686</v>
      </c>
      <c r="I3522">
        <v>0</v>
      </c>
      <c r="J3522">
        <f>0.00001*Table13[[#This Row],[budget]]</f>
        <v>210.00000000000003</v>
      </c>
      <c r="K3522" s="1">
        <f>0</f>
        <v>0</v>
      </c>
    </row>
    <row r="3523" spans="1:11" x14ac:dyDescent="0.35">
      <c r="A3523">
        <v>16779636</v>
      </c>
      <c r="B3523" t="s">
        <v>8425</v>
      </c>
      <c r="C3523">
        <v>9338</v>
      </c>
      <c r="D3523">
        <v>167</v>
      </c>
      <c r="E3523" t="s">
        <v>37</v>
      </c>
      <c r="F3523">
        <v>28000000</v>
      </c>
      <c r="G3523">
        <v>4.8</v>
      </c>
      <c r="H3523">
        <f>Table13[[#This Row],[budget]]-Table13[[#This Row],[gross]]</f>
        <v>11220364</v>
      </c>
      <c r="I3523">
        <v>209</v>
      </c>
      <c r="J3523">
        <f>0.00001*Table13[[#This Row],[budget]]</f>
        <v>280</v>
      </c>
      <c r="K3523" s="1">
        <f>0</f>
        <v>0</v>
      </c>
    </row>
    <row r="3524" spans="1:11" hidden="1" x14ac:dyDescent="0.35">
      <c r="A3524">
        <v>7267324</v>
      </c>
      <c r="B3524" t="s">
        <v>16704</v>
      </c>
      <c r="C3524">
        <v>161471</v>
      </c>
      <c r="D3524">
        <v>709</v>
      </c>
      <c r="E3524" t="s">
        <v>8230</v>
      </c>
      <c r="F3524">
        <v>3500000</v>
      </c>
      <c r="G3524">
        <v>7.8</v>
      </c>
      <c r="H3524">
        <f>Table13[[#This Row],[budget]]-Table13[[#This Row],[gross]]</f>
        <v>-3767324</v>
      </c>
      <c r="I3524">
        <v>0</v>
      </c>
      <c r="J3524">
        <f>0.00001*Table13[[#This Row],[budget]]</f>
        <v>35</v>
      </c>
      <c r="K3524" s="1">
        <f>0</f>
        <v>0</v>
      </c>
    </row>
    <row r="3525" spans="1:11" x14ac:dyDescent="0.35">
      <c r="A3525">
        <v>25590119</v>
      </c>
      <c r="B3525" t="s">
        <v>9065</v>
      </c>
      <c r="C3525">
        <v>19699</v>
      </c>
      <c r="D3525">
        <v>119</v>
      </c>
      <c r="E3525" t="s">
        <v>37</v>
      </c>
      <c r="F3525">
        <v>21150000</v>
      </c>
      <c r="G3525">
        <v>4.8</v>
      </c>
      <c r="H3525">
        <f>Table13[[#This Row],[budget]]-Table13[[#This Row],[gross]]</f>
        <v>-4440119</v>
      </c>
      <c r="I3525">
        <v>387</v>
      </c>
      <c r="J3525">
        <f>0.00001*Table13[[#This Row],[budget]]</f>
        <v>211.50000000000003</v>
      </c>
      <c r="K3525" s="1">
        <f>0</f>
        <v>0</v>
      </c>
    </row>
    <row r="3526" spans="1:11" x14ac:dyDescent="0.35">
      <c r="A3526">
        <v>14637490</v>
      </c>
      <c r="B3526" t="s">
        <v>9165</v>
      </c>
      <c r="C3526">
        <v>16411</v>
      </c>
      <c r="D3526">
        <v>136</v>
      </c>
      <c r="E3526" t="s">
        <v>37</v>
      </c>
      <c r="F3526">
        <v>25000000</v>
      </c>
      <c r="G3526">
        <v>4.8</v>
      </c>
      <c r="H3526">
        <f>Table13[[#This Row],[budget]]-Table13[[#This Row],[gross]]</f>
        <v>10362510</v>
      </c>
      <c r="I3526">
        <v>0</v>
      </c>
      <c r="J3526">
        <f>0.00001*Table13[[#This Row],[budget]]</f>
        <v>250.00000000000003</v>
      </c>
      <c r="K3526" s="1">
        <f>0</f>
        <v>0</v>
      </c>
    </row>
    <row r="3527" spans="1:11" x14ac:dyDescent="0.35">
      <c r="A3527">
        <v>55762229</v>
      </c>
      <c r="B3527" t="s">
        <v>9618</v>
      </c>
      <c r="C3527">
        <v>47383</v>
      </c>
      <c r="D3527">
        <v>132</v>
      </c>
      <c r="E3527" t="s">
        <v>37</v>
      </c>
      <c r="F3527">
        <v>22000000</v>
      </c>
      <c r="G3527">
        <v>4.8</v>
      </c>
      <c r="H3527">
        <f>Table13[[#This Row],[budget]]-Table13[[#This Row],[gross]]</f>
        <v>-33762229</v>
      </c>
      <c r="I3527">
        <v>1000</v>
      </c>
      <c r="J3527">
        <f>0.00001*Table13[[#This Row],[budget]]</f>
        <v>220.00000000000003</v>
      </c>
      <c r="K3527" s="1">
        <f>0</f>
        <v>0</v>
      </c>
    </row>
    <row r="3528" spans="1:11" x14ac:dyDescent="0.35">
      <c r="A3528">
        <v>42660000</v>
      </c>
      <c r="B3528" t="s">
        <v>9801</v>
      </c>
      <c r="C3528">
        <v>25086</v>
      </c>
      <c r="D3528">
        <v>87</v>
      </c>
      <c r="E3528" t="s">
        <v>37</v>
      </c>
      <c r="F3528">
        <v>17000000</v>
      </c>
      <c r="G3528">
        <v>4.8</v>
      </c>
      <c r="H3528">
        <f>Table13[[#This Row],[budget]]-Table13[[#This Row],[gross]]</f>
        <v>-25660000</v>
      </c>
      <c r="I3528">
        <v>1000</v>
      </c>
      <c r="J3528">
        <f>0.00001*Table13[[#This Row],[budget]]</f>
        <v>170</v>
      </c>
      <c r="K3528" s="1">
        <f>0</f>
        <v>0</v>
      </c>
    </row>
    <row r="3529" spans="1:11" x14ac:dyDescent="0.35">
      <c r="A3529">
        <v>65623128</v>
      </c>
      <c r="B3529" t="s">
        <v>9969</v>
      </c>
      <c r="C3529">
        <v>7354</v>
      </c>
      <c r="D3529">
        <v>50</v>
      </c>
      <c r="E3529" t="s">
        <v>37</v>
      </c>
      <c r="F3529">
        <v>20000000</v>
      </c>
      <c r="G3529">
        <v>4.8</v>
      </c>
      <c r="H3529">
        <f>Table13[[#This Row],[budget]]-Table13[[#This Row],[gross]]</f>
        <v>-45623128</v>
      </c>
      <c r="I3529">
        <v>0</v>
      </c>
      <c r="J3529">
        <f>0.00001*Table13[[#This Row],[budget]]</f>
        <v>200.00000000000003</v>
      </c>
      <c r="K3529" s="1">
        <f>0</f>
        <v>0</v>
      </c>
    </row>
    <row r="3530" spans="1:11" hidden="1" x14ac:dyDescent="0.35">
      <c r="A3530">
        <v>4231500</v>
      </c>
      <c r="B3530" t="s">
        <v>16734</v>
      </c>
      <c r="C3530">
        <v>30479</v>
      </c>
      <c r="D3530">
        <v>162</v>
      </c>
      <c r="E3530" t="s">
        <v>5345</v>
      </c>
      <c r="F3530">
        <v>1000000</v>
      </c>
      <c r="G3530">
        <v>7.8</v>
      </c>
      <c r="H3530">
        <f>Table13[[#This Row],[budget]]-Table13[[#This Row],[gross]]</f>
        <v>-3231500</v>
      </c>
      <c r="I3530">
        <v>16000</v>
      </c>
      <c r="J3530">
        <f>0.00001*Table13[[#This Row],[budget]]</f>
        <v>10</v>
      </c>
      <c r="K3530" s="1">
        <f>0</f>
        <v>0</v>
      </c>
    </row>
    <row r="3531" spans="1:11" x14ac:dyDescent="0.35">
      <c r="A3531">
        <v>34334256</v>
      </c>
      <c r="B3531" t="s">
        <v>10079</v>
      </c>
      <c r="C3531">
        <v>35131</v>
      </c>
      <c r="D3531">
        <v>255</v>
      </c>
      <c r="E3531" t="s">
        <v>37</v>
      </c>
      <c r="F3531">
        <v>11000000</v>
      </c>
      <c r="G3531">
        <v>4.8</v>
      </c>
      <c r="H3531">
        <f>Table13[[#This Row],[budget]]-Table13[[#This Row],[gross]]</f>
        <v>-23334256</v>
      </c>
      <c r="I3531">
        <v>16000</v>
      </c>
      <c r="J3531">
        <f>0.00001*Table13[[#This Row],[budget]]</f>
        <v>110.00000000000001</v>
      </c>
      <c r="K3531" s="1">
        <f>0</f>
        <v>0</v>
      </c>
    </row>
    <row r="3532" spans="1:11" hidden="1" x14ac:dyDescent="0.35">
      <c r="A3532">
        <v>1060591</v>
      </c>
      <c r="B3532" t="s">
        <v>16744</v>
      </c>
      <c r="C3532">
        <v>9750</v>
      </c>
      <c r="D3532">
        <v>66</v>
      </c>
      <c r="E3532" t="s">
        <v>13999</v>
      </c>
      <c r="F3532">
        <v>1300000</v>
      </c>
      <c r="G3532">
        <v>7.2</v>
      </c>
      <c r="H3532">
        <f>Table13[[#This Row],[budget]]-Table13[[#This Row],[gross]]</f>
        <v>239409</v>
      </c>
      <c r="I3532">
        <v>0</v>
      </c>
      <c r="J3532">
        <f>0.00001*Table13[[#This Row],[budget]]</f>
        <v>13.000000000000002</v>
      </c>
      <c r="K3532" s="1">
        <f>0</f>
        <v>0</v>
      </c>
    </row>
    <row r="3533" spans="1:11" hidden="1" x14ac:dyDescent="0.35">
      <c r="A3533">
        <v>26893</v>
      </c>
      <c r="B3533" t="s">
        <v>16749</v>
      </c>
      <c r="C3533">
        <v>4391</v>
      </c>
      <c r="D3533">
        <v>26</v>
      </c>
      <c r="E3533" t="s">
        <v>1417</v>
      </c>
      <c r="F3533">
        <v>1600000</v>
      </c>
      <c r="G3533">
        <v>7.2</v>
      </c>
      <c r="H3533">
        <f>Table13[[#This Row],[budget]]-Table13[[#This Row],[gross]]</f>
        <v>1573107</v>
      </c>
      <c r="I3533">
        <v>278</v>
      </c>
      <c r="J3533">
        <f>0.00001*Table13[[#This Row],[budget]]</f>
        <v>16</v>
      </c>
      <c r="K3533" s="1">
        <f>0</f>
        <v>0</v>
      </c>
    </row>
    <row r="3534" spans="1:11" x14ac:dyDescent="0.35">
      <c r="A3534">
        <v>12181484</v>
      </c>
      <c r="B3534" t="s">
        <v>10334</v>
      </c>
      <c r="C3534">
        <v>26390</v>
      </c>
      <c r="D3534">
        <v>176</v>
      </c>
      <c r="E3534" t="s">
        <v>37</v>
      </c>
      <c r="F3534">
        <v>40000000</v>
      </c>
      <c r="G3534">
        <v>4.8</v>
      </c>
      <c r="H3534">
        <f>Table13[[#This Row],[budget]]-Table13[[#This Row],[gross]]</f>
        <v>27818516</v>
      </c>
      <c r="I3534">
        <v>713</v>
      </c>
      <c r="J3534">
        <f>0.00001*Table13[[#This Row],[budget]]</f>
        <v>400.00000000000006</v>
      </c>
      <c r="K3534" s="1">
        <f>0</f>
        <v>0</v>
      </c>
    </row>
    <row r="3535" spans="1:11" x14ac:dyDescent="0.35">
      <c r="A3535">
        <v>12693621</v>
      </c>
      <c r="B3535" t="s">
        <v>11181</v>
      </c>
      <c r="C3535">
        <v>10885</v>
      </c>
      <c r="D3535">
        <v>271</v>
      </c>
      <c r="E3535" t="s">
        <v>37</v>
      </c>
      <c r="F3535">
        <v>17000000</v>
      </c>
      <c r="G3535">
        <v>4.8</v>
      </c>
      <c r="H3535">
        <f>Table13[[#This Row],[budget]]-Table13[[#This Row],[gross]]</f>
        <v>4306379</v>
      </c>
      <c r="I3535">
        <v>814</v>
      </c>
      <c r="J3535">
        <f>0.00001*Table13[[#This Row],[budget]]</f>
        <v>170</v>
      </c>
      <c r="K3535" s="1">
        <f>0</f>
        <v>0</v>
      </c>
    </row>
    <row r="3536" spans="1:11" x14ac:dyDescent="0.35">
      <c r="A3536">
        <v>42638165</v>
      </c>
      <c r="B3536" t="s">
        <v>11317</v>
      </c>
      <c r="C3536">
        <v>42182</v>
      </c>
      <c r="D3536">
        <v>230</v>
      </c>
      <c r="E3536" t="s">
        <v>37</v>
      </c>
      <c r="F3536">
        <v>16000000</v>
      </c>
      <c r="G3536">
        <v>4.8</v>
      </c>
      <c r="H3536">
        <f>Table13[[#This Row],[budget]]-Table13[[#This Row],[gross]]</f>
        <v>-26638165</v>
      </c>
      <c r="I3536">
        <v>0</v>
      </c>
      <c r="J3536">
        <f>0.00001*Table13[[#This Row],[budget]]</f>
        <v>160</v>
      </c>
      <c r="K3536" s="1">
        <f>0</f>
        <v>0</v>
      </c>
    </row>
    <row r="3537" spans="1:11" x14ac:dyDescent="0.35">
      <c r="A3537">
        <v>37300107</v>
      </c>
      <c r="B3537" t="s">
        <v>11352</v>
      </c>
      <c r="C3537">
        <v>29147</v>
      </c>
      <c r="D3537">
        <v>115</v>
      </c>
      <c r="E3537" t="s">
        <v>37</v>
      </c>
      <c r="F3537">
        <v>16000000</v>
      </c>
      <c r="G3537">
        <v>4.8</v>
      </c>
      <c r="H3537">
        <f>Table13[[#This Row],[budget]]-Table13[[#This Row],[gross]]</f>
        <v>-21300107</v>
      </c>
      <c r="I3537">
        <v>0</v>
      </c>
      <c r="J3537">
        <f>0.00001*Table13[[#This Row],[budget]]</f>
        <v>160</v>
      </c>
      <c r="K3537" s="1">
        <f>0</f>
        <v>0</v>
      </c>
    </row>
    <row r="3538" spans="1:11" x14ac:dyDescent="0.35">
      <c r="A3538">
        <v>33860010</v>
      </c>
      <c r="B3538" t="s">
        <v>11726</v>
      </c>
      <c r="C3538">
        <v>33088</v>
      </c>
      <c r="D3538">
        <v>143</v>
      </c>
      <c r="E3538" t="s">
        <v>37</v>
      </c>
      <c r="F3538">
        <v>15000000</v>
      </c>
      <c r="G3538">
        <v>4.8</v>
      </c>
      <c r="H3538">
        <f>Table13[[#This Row],[budget]]-Table13[[#This Row],[gross]]</f>
        <v>-18860010</v>
      </c>
      <c r="I3538">
        <v>0</v>
      </c>
      <c r="J3538">
        <f>0.00001*Table13[[#This Row],[budget]]</f>
        <v>150</v>
      </c>
      <c r="K3538" s="1">
        <f>0</f>
        <v>0</v>
      </c>
    </row>
    <row r="3539" spans="1:11" x14ac:dyDescent="0.35">
      <c r="A3539">
        <v>26583369</v>
      </c>
      <c r="B3539" t="s">
        <v>13612</v>
      </c>
      <c r="C3539">
        <v>20837</v>
      </c>
      <c r="D3539">
        <v>127</v>
      </c>
      <c r="E3539" t="s">
        <v>37</v>
      </c>
      <c r="F3539">
        <v>10000000</v>
      </c>
      <c r="G3539">
        <v>4.8</v>
      </c>
      <c r="H3539">
        <f>Table13[[#This Row],[budget]]-Table13[[#This Row],[gross]]</f>
        <v>-16583369</v>
      </c>
      <c r="I3539">
        <v>10000</v>
      </c>
      <c r="J3539">
        <f>0.00001*Table13[[#This Row],[budget]]</f>
        <v>100.00000000000001</v>
      </c>
      <c r="K3539" s="1">
        <f>0</f>
        <v>0</v>
      </c>
    </row>
    <row r="3540" spans="1:11" x14ac:dyDescent="0.35">
      <c r="A3540">
        <v>14637490</v>
      </c>
      <c r="B3540" t="s">
        <v>9165</v>
      </c>
      <c r="C3540">
        <v>16411</v>
      </c>
      <c r="D3540">
        <v>136</v>
      </c>
      <c r="E3540" t="s">
        <v>37</v>
      </c>
      <c r="F3540">
        <v>25000000</v>
      </c>
      <c r="G3540">
        <v>4.8</v>
      </c>
      <c r="H3540">
        <f>Table13[[#This Row],[budget]]-Table13[[#This Row],[gross]]</f>
        <v>10362510</v>
      </c>
      <c r="I3540">
        <v>0</v>
      </c>
      <c r="J3540">
        <f>0.00001*Table13[[#This Row],[budget]]</f>
        <v>250.00000000000003</v>
      </c>
      <c r="K3540" s="1">
        <f>0</f>
        <v>0</v>
      </c>
    </row>
    <row r="3541" spans="1:11" x14ac:dyDescent="0.35">
      <c r="A3541">
        <v>800000</v>
      </c>
      <c r="B3541" t="s">
        <v>15666</v>
      </c>
      <c r="C3541">
        <v>2308</v>
      </c>
      <c r="D3541">
        <v>35</v>
      </c>
      <c r="E3541" t="s">
        <v>37</v>
      </c>
      <c r="F3541">
        <v>4000000</v>
      </c>
      <c r="G3541">
        <v>4.8</v>
      </c>
      <c r="H3541">
        <f>Table13[[#This Row],[budget]]-Table13[[#This Row],[gross]]</f>
        <v>3200000</v>
      </c>
      <c r="I3541">
        <v>550</v>
      </c>
      <c r="J3541">
        <f>0.00001*Table13[[#This Row],[budget]]</f>
        <v>40</v>
      </c>
      <c r="K3541" s="1">
        <f>0</f>
        <v>0</v>
      </c>
    </row>
    <row r="3542" spans="1:11" x14ac:dyDescent="0.35">
      <c r="A3542">
        <v>42638165</v>
      </c>
      <c r="B3542" t="s">
        <v>11317</v>
      </c>
      <c r="C3542">
        <v>42183</v>
      </c>
      <c r="D3542">
        <v>230</v>
      </c>
      <c r="E3542" t="s">
        <v>37</v>
      </c>
      <c r="F3542">
        <v>16000000</v>
      </c>
      <c r="G3542">
        <v>4.8</v>
      </c>
      <c r="H3542">
        <f>Table13[[#This Row],[budget]]-Table13[[#This Row],[gross]]</f>
        <v>-26638165</v>
      </c>
      <c r="I3542">
        <v>0</v>
      </c>
      <c r="J3542">
        <f>0.00001*Table13[[#This Row],[budget]]</f>
        <v>160</v>
      </c>
      <c r="K3542" s="1">
        <f>0</f>
        <v>0</v>
      </c>
    </row>
    <row r="3543" spans="1:11" hidden="1" x14ac:dyDescent="0.35">
      <c r="A3543">
        <v>1221261</v>
      </c>
      <c r="B3543" t="s">
        <v>16792</v>
      </c>
      <c r="C3543">
        <v>38215</v>
      </c>
      <c r="D3543">
        <v>125</v>
      </c>
      <c r="E3543" t="s">
        <v>2679</v>
      </c>
      <c r="F3543">
        <v>1500000</v>
      </c>
      <c r="G3543">
        <v>7.9</v>
      </c>
      <c r="H3543">
        <f>Table13[[#This Row],[budget]]-Table13[[#This Row],[gross]]</f>
        <v>278739</v>
      </c>
      <c r="I3543">
        <v>0</v>
      </c>
      <c r="J3543">
        <f>0.00001*Table13[[#This Row],[budget]]</f>
        <v>15.000000000000002</v>
      </c>
      <c r="K3543" s="1">
        <f>0</f>
        <v>0</v>
      </c>
    </row>
    <row r="3544" spans="1:11" x14ac:dyDescent="0.35">
      <c r="A3544">
        <v>2468</v>
      </c>
      <c r="B3544" t="s">
        <v>17736</v>
      </c>
      <c r="C3544">
        <v>241</v>
      </c>
      <c r="D3544">
        <v>5</v>
      </c>
      <c r="E3544" t="s">
        <v>37</v>
      </c>
      <c r="F3544">
        <v>300000</v>
      </c>
      <c r="G3544">
        <v>4.8</v>
      </c>
      <c r="H3544">
        <f>Table13[[#This Row],[budget]]-Table13[[#This Row],[gross]]</f>
        <v>297532</v>
      </c>
      <c r="I3544">
        <v>261</v>
      </c>
      <c r="J3544">
        <f>0.00001*Table13[[#This Row],[budget]]</f>
        <v>3.0000000000000004</v>
      </c>
      <c r="K3544" s="1">
        <f>0</f>
        <v>0</v>
      </c>
    </row>
    <row r="3545" spans="1:11" x14ac:dyDescent="0.35">
      <c r="A3545">
        <v>5409517</v>
      </c>
      <c r="B3545" t="s">
        <v>3046</v>
      </c>
      <c r="C3545">
        <v>14280</v>
      </c>
      <c r="D3545">
        <v>171</v>
      </c>
      <c r="E3545" t="s">
        <v>37</v>
      </c>
      <c r="F3545">
        <v>75000000</v>
      </c>
      <c r="G3545">
        <v>4.7</v>
      </c>
      <c r="H3545">
        <f>Table13[[#This Row],[budget]]-Table13[[#This Row],[gross]]</f>
        <v>69590483</v>
      </c>
      <c r="I3545">
        <v>683</v>
      </c>
      <c r="J3545">
        <f>0.00001*Table13[[#This Row],[budget]]</f>
        <v>750.00000000000011</v>
      </c>
      <c r="K3545" s="1">
        <f>0</f>
        <v>0</v>
      </c>
    </row>
    <row r="3546" spans="1:11" x14ac:dyDescent="0.35">
      <c r="A3546">
        <v>29580087</v>
      </c>
      <c r="B3546" t="s">
        <v>4298</v>
      </c>
      <c r="C3546">
        <v>29523</v>
      </c>
      <c r="D3546">
        <v>121</v>
      </c>
      <c r="E3546" t="s">
        <v>37</v>
      </c>
      <c r="F3546">
        <v>58000000</v>
      </c>
      <c r="G3546">
        <v>4.7</v>
      </c>
      <c r="H3546">
        <f>Table13[[#This Row],[budget]]-Table13[[#This Row],[gross]]</f>
        <v>28419913</v>
      </c>
      <c r="I3546">
        <v>0</v>
      </c>
      <c r="J3546">
        <f>0.00001*Table13[[#This Row],[budget]]</f>
        <v>580</v>
      </c>
      <c r="K3546" s="1">
        <f>0</f>
        <v>0</v>
      </c>
    </row>
    <row r="3547" spans="1:11" x14ac:dyDescent="0.35">
      <c r="A3547">
        <v>11466088</v>
      </c>
      <c r="B3547" t="s">
        <v>4586</v>
      </c>
      <c r="C3547">
        <v>8983</v>
      </c>
      <c r="D3547">
        <v>84</v>
      </c>
      <c r="E3547" t="s">
        <v>37</v>
      </c>
      <c r="F3547">
        <v>71000000</v>
      </c>
      <c r="G3547">
        <v>4.7</v>
      </c>
      <c r="H3547">
        <f>Table13[[#This Row],[budget]]-Table13[[#This Row],[gross]]</f>
        <v>59533912</v>
      </c>
      <c r="I3547">
        <v>316</v>
      </c>
      <c r="J3547">
        <f>0.00001*Table13[[#This Row],[budget]]</f>
        <v>710.00000000000011</v>
      </c>
      <c r="K3547" s="1">
        <f>0</f>
        <v>0</v>
      </c>
    </row>
    <row r="3548" spans="1:11" x14ac:dyDescent="0.35">
      <c r="A3548">
        <v>66002004</v>
      </c>
      <c r="B3548" t="s">
        <v>4933</v>
      </c>
      <c r="C3548">
        <v>36431</v>
      </c>
      <c r="D3548">
        <v>168</v>
      </c>
      <c r="E3548" t="s">
        <v>37</v>
      </c>
      <c r="F3548">
        <v>50000000</v>
      </c>
      <c r="G3548">
        <v>4.7</v>
      </c>
      <c r="H3548">
        <f>Table13[[#This Row],[budget]]-Table13[[#This Row],[gross]]</f>
        <v>-16002004</v>
      </c>
      <c r="I3548">
        <v>1000</v>
      </c>
      <c r="J3548">
        <f>0.00001*Table13[[#This Row],[budget]]</f>
        <v>500.00000000000006</v>
      </c>
      <c r="K3548" s="1">
        <f>0</f>
        <v>0</v>
      </c>
    </row>
    <row r="3549" spans="1:11" x14ac:dyDescent="0.35">
      <c r="A3549">
        <v>10539414</v>
      </c>
      <c r="B3549" t="s">
        <v>5392</v>
      </c>
      <c r="C3549">
        <v>45729</v>
      </c>
      <c r="D3549">
        <v>176</v>
      </c>
      <c r="E3549" t="s">
        <v>37</v>
      </c>
      <c r="F3549">
        <v>47000000</v>
      </c>
      <c r="G3549">
        <v>4.7</v>
      </c>
      <c r="H3549">
        <f>Table13[[#This Row],[budget]]-Table13[[#This Row],[gross]]</f>
        <v>36460586</v>
      </c>
      <c r="I3549">
        <v>0</v>
      </c>
      <c r="J3549">
        <f>0.00001*Table13[[#This Row],[budget]]</f>
        <v>470.00000000000006</v>
      </c>
      <c r="K3549" s="1">
        <f>0</f>
        <v>0</v>
      </c>
    </row>
    <row r="3550" spans="1:11" x14ac:dyDescent="0.35">
      <c r="A3550">
        <v>41797066</v>
      </c>
      <c r="B3550" t="s">
        <v>6219</v>
      </c>
      <c r="C3550">
        <v>92789</v>
      </c>
      <c r="D3550">
        <v>998</v>
      </c>
      <c r="E3550" t="s">
        <v>37</v>
      </c>
      <c r="F3550">
        <v>40000000</v>
      </c>
      <c r="G3550">
        <v>4.7</v>
      </c>
      <c r="H3550">
        <f>Table13[[#This Row],[budget]]-Table13[[#This Row],[gross]]</f>
        <v>-1797066</v>
      </c>
      <c r="I3550">
        <v>0</v>
      </c>
      <c r="J3550">
        <f>0.00001*Table13[[#This Row],[budget]]</f>
        <v>400.00000000000006</v>
      </c>
      <c r="K3550" s="1">
        <f>0</f>
        <v>0</v>
      </c>
    </row>
    <row r="3551" spans="1:11" x14ac:dyDescent="0.35">
      <c r="A3551">
        <v>36037909</v>
      </c>
      <c r="B3551" t="s">
        <v>6263</v>
      </c>
      <c r="C3551">
        <v>10132</v>
      </c>
      <c r="D3551">
        <v>130</v>
      </c>
      <c r="E3551" t="s">
        <v>37</v>
      </c>
      <c r="F3551">
        <v>60000000</v>
      </c>
      <c r="G3551">
        <v>4.7</v>
      </c>
      <c r="H3551">
        <f>Table13[[#This Row],[budget]]-Table13[[#This Row],[gross]]</f>
        <v>23962091</v>
      </c>
      <c r="I3551">
        <v>390</v>
      </c>
      <c r="J3551">
        <f>0.00001*Table13[[#This Row],[budget]]</f>
        <v>600</v>
      </c>
      <c r="K3551" s="1">
        <f>0</f>
        <v>0</v>
      </c>
    </row>
    <row r="3552" spans="1:11" x14ac:dyDescent="0.35">
      <c r="A3552">
        <v>27053815</v>
      </c>
      <c r="B3552" t="s">
        <v>6341</v>
      </c>
      <c r="C3552">
        <v>12856</v>
      </c>
      <c r="D3552">
        <v>291</v>
      </c>
      <c r="E3552" t="s">
        <v>37</v>
      </c>
      <c r="F3552">
        <v>40000000</v>
      </c>
      <c r="G3552">
        <v>4.7</v>
      </c>
      <c r="H3552">
        <f>Table13[[#This Row],[budget]]-Table13[[#This Row],[gross]]</f>
        <v>12946185</v>
      </c>
      <c r="I3552">
        <v>299</v>
      </c>
      <c r="J3552">
        <f>0.00001*Table13[[#This Row],[budget]]</f>
        <v>400.00000000000006</v>
      </c>
      <c r="K3552" s="1">
        <f>0</f>
        <v>0</v>
      </c>
    </row>
    <row r="3553" spans="1:11" x14ac:dyDescent="0.35">
      <c r="A3553">
        <v>7000000</v>
      </c>
      <c r="B3553" t="s">
        <v>6480</v>
      </c>
      <c r="C3553">
        <v>2933</v>
      </c>
      <c r="D3553">
        <v>70</v>
      </c>
      <c r="E3553" t="s">
        <v>37</v>
      </c>
      <c r="F3553">
        <v>36000000</v>
      </c>
      <c r="G3553">
        <v>4.7</v>
      </c>
      <c r="H3553">
        <f>Table13[[#This Row],[budget]]-Table13[[#This Row],[gross]]</f>
        <v>29000000</v>
      </c>
      <c r="I3553">
        <v>328</v>
      </c>
      <c r="J3553">
        <f>0.00001*Table13[[#This Row],[budget]]</f>
        <v>360.00000000000006</v>
      </c>
      <c r="K3553" s="1">
        <f>0</f>
        <v>0</v>
      </c>
    </row>
    <row r="3554" spans="1:11" x14ac:dyDescent="0.35">
      <c r="A3554">
        <v>52528330</v>
      </c>
      <c r="B3554" t="s">
        <v>8891</v>
      </c>
      <c r="C3554">
        <v>4265</v>
      </c>
      <c r="D3554">
        <v>27</v>
      </c>
      <c r="E3554" t="s">
        <v>37</v>
      </c>
      <c r="F3554">
        <v>25000000</v>
      </c>
      <c r="G3554">
        <v>4.7</v>
      </c>
      <c r="H3554">
        <f>Table13[[#This Row],[budget]]-Table13[[#This Row],[gross]]</f>
        <v>-27528330</v>
      </c>
      <c r="I3554">
        <v>0</v>
      </c>
      <c r="J3554">
        <f>0.00001*Table13[[#This Row],[budget]]</f>
        <v>250.00000000000003</v>
      </c>
      <c r="K3554" s="1">
        <f>0</f>
        <v>0</v>
      </c>
    </row>
    <row r="3555" spans="1:11" x14ac:dyDescent="0.35">
      <c r="A3555">
        <v>14983572</v>
      </c>
      <c r="B3555" t="s">
        <v>9161</v>
      </c>
      <c r="C3555">
        <v>9361</v>
      </c>
      <c r="D3555">
        <v>162</v>
      </c>
      <c r="E3555" t="s">
        <v>37</v>
      </c>
      <c r="F3555">
        <v>25000000</v>
      </c>
      <c r="G3555">
        <v>4.7</v>
      </c>
      <c r="H3555">
        <f>Table13[[#This Row],[budget]]-Table13[[#This Row],[gross]]</f>
        <v>10016428</v>
      </c>
      <c r="I3555">
        <v>378</v>
      </c>
      <c r="J3555">
        <f>0.00001*Table13[[#This Row],[budget]]</f>
        <v>250.00000000000003</v>
      </c>
      <c r="K3555" s="1">
        <f>0</f>
        <v>0</v>
      </c>
    </row>
    <row r="3556" spans="1:11" x14ac:dyDescent="0.35">
      <c r="A3556">
        <v>20259297</v>
      </c>
      <c r="B3556" t="s">
        <v>9873</v>
      </c>
      <c r="C3556">
        <v>24969</v>
      </c>
      <c r="D3556">
        <v>258</v>
      </c>
      <c r="E3556" t="s">
        <v>37</v>
      </c>
      <c r="F3556">
        <v>20000000</v>
      </c>
      <c r="G3556">
        <v>4.7</v>
      </c>
      <c r="H3556">
        <f>Table13[[#This Row],[budget]]-Table13[[#This Row],[gross]]</f>
        <v>-259297</v>
      </c>
      <c r="I3556">
        <v>0</v>
      </c>
      <c r="J3556">
        <f>0.00001*Table13[[#This Row],[budget]]</f>
        <v>200.00000000000003</v>
      </c>
      <c r="K3556" s="1">
        <f>0</f>
        <v>0</v>
      </c>
    </row>
    <row r="3557" spans="1:11" x14ac:dyDescent="0.35">
      <c r="A3557">
        <v>18843314</v>
      </c>
      <c r="B3557" t="s">
        <v>11783</v>
      </c>
      <c r="C3557">
        <v>27486</v>
      </c>
      <c r="D3557">
        <v>284</v>
      </c>
      <c r="E3557" t="s">
        <v>37</v>
      </c>
      <c r="F3557">
        <v>20000000</v>
      </c>
      <c r="G3557">
        <v>4.7</v>
      </c>
      <c r="H3557">
        <f>Table13[[#This Row],[budget]]-Table13[[#This Row],[gross]]</f>
        <v>1156686</v>
      </c>
      <c r="I3557">
        <v>0</v>
      </c>
      <c r="J3557">
        <f>0.00001*Table13[[#This Row],[budget]]</f>
        <v>200.00000000000003</v>
      </c>
      <c r="K3557" s="1">
        <f>0</f>
        <v>0</v>
      </c>
    </row>
    <row r="3558" spans="1:11" x14ac:dyDescent="0.35">
      <c r="A3558">
        <v>20384136</v>
      </c>
      <c r="B3558" t="s">
        <v>13370</v>
      </c>
      <c r="C3558">
        <v>20467</v>
      </c>
      <c r="D3558">
        <v>371</v>
      </c>
      <c r="E3558" t="s">
        <v>37</v>
      </c>
      <c r="F3558">
        <v>10000000</v>
      </c>
      <c r="G3558">
        <v>4.7</v>
      </c>
      <c r="H3558">
        <f>Table13[[#This Row],[budget]]-Table13[[#This Row],[gross]]</f>
        <v>-10384136</v>
      </c>
      <c r="I3558">
        <v>0</v>
      </c>
      <c r="J3558">
        <f>0.00001*Table13[[#This Row],[budget]]</f>
        <v>100.00000000000001</v>
      </c>
      <c r="K3558" s="1">
        <f>0</f>
        <v>0</v>
      </c>
    </row>
    <row r="3559" spans="1:11" x14ac:dyDescent="0.35">
      <c r="A3559">
        <v>92900</v>
      </c>
      <c r="B3559" t="s">
        <v>13734</v>
      </c>
      <c r="C3559">
        <v>3662</v>
      </c>
      <c r="D3559">
        <v>23</v>
      </c>
      <c r="E3559" t="s">
        <v>37</v>
      </c>
      <c r="F3559">
        <v>5000000</v>
      </c>
      <c r="G3559">
        <v>4.7</v>
      </c>
      <c r="H3559">
        <f>Table13[[#This Row],[budget]]-Table13[[#This Row],[gross]]</f>
        <v>4907100</v>
      </c>
      <c r="I3559">
        <v>546</v>
      </c>
      <c r="J3559">
        <f>0.00001*Table13[[#This Row],[budget]]</f>
        <v>50.000000000000007</v>
      </c>
      <c r="K3559" s="1">
        <f>0</f>
        <v>0</v>
      </c>
    </row>
    <row r="3560" spans="1:11" hidden="1" x14ac:dyDescent="0.35">
      <c r="A3560">
        <v>304124</v>
      </c>
      <c r="B3560" t="s">
        <v>16869</v>
      </c>
      <c r="C3560">
        <v>2720</v>
      </c>
      <c r="D3560">
        <v>37</v>
      </c>
      <c r="E3560" t="s">
        <v>2679</v>
      </c>
      <c r="F3560">
        <v>1400000</v>
      </c>
      <c r="G3560">
        <v>6.7</v>
      </c>
      <c r="H3560">
        <f>Table13[[#This Row],[budget]]-Table13[[#This Row],[gross]]</f>
        <v>1095876</v>
      </c>
      <c r="I3560">
        <v>57</v>
      </c>
      <c r="J3560">
        <f>0.00001*Table13[[#This Row],[budget]]</f>
        <v>14.000000000000002</v>
      </c>
      <c r="K3560" s="1">
        <f>0</f>
        <v>0</v>
      </c>
    </row>
    <row r="3561" spans="1:11" x14ac:dyDescent="0.35">
      <c r="A3561">
        <v>36497</v>
      </c>
      <c r="B3561" t="s">
        <v>14912</v>
      </c>
      <c r="C3561">
        <v>7367</v>
      </c>
      <c r="D3561">
        <v>37</v>
      </c>
      <c r="E3561" t="s">
        <v>37</v>
      </c>
      <c r="F3561">
        <v>6000000</v>
      </c>
      <c r="G3561">
        <v>4.7</v>
      </c>
      <c r="H3561">
        <f>Table13[[#This Row],[budget]]-Table13[[#This Row],[gross]]</f>
        <v>5963503</v>
      </c>
      <c r="I3561">
        <v>850</v>
      </c>
      <c r="J3561">
        <f>0.00001*Table13[[#This Row],[budget]]</f>
        <v>60.000000000000007</v>
      </c>
      <c r="K3561" s="1">
        <f>0</f>
        <v>0</v>
      </c>
    </row>
    <row r="3562" spans="1:11" x14ac:dyDescent="0.35">
      <c r="A3562">
        <v>17314483</v>
      </c>
      <c r="B3562" t="s">
        <v>15613</v>
      </c>
      <c r="C3562">
        <v>14621</v>
      </c>
      <c r="D3562">
        <v>48</v>
      </c>
      <c r="E3562" t="s">
        <v>37</v>
      </c>
      <c r="F3562">
        <v>4000000</v>
      </c>
      <c r="G3562">
        <v>4.7</v>
      </c>
      <c r="H3562">
        <f>Table13[[#This Row],[budget]]-Table13[[#This Row],[gross]]</f>
        <v>-13314483</v>
      </c>
      <c r="I3562">
        <v>0</v>
      </c>
      <c r="J3562">
        <f>0.00001*Table13[[#This Row],[budget]]</f>
        <v>40</v>
      </c>
      <c r="K3562" s="1">
        <f>0</f>
        <v>0</v>
      </c>
    </row>
    <row r="3563" spans="1:11" hidden="1" x14ac:dyDescent="0.35">
      <c r="A3563">
        <v>1647780</v>
      </c>
      <c r="B3563" t="s">
        <v>16885</v>
      </c>
      <c r="C3563">
        <v>65951</v>
      </c>
      <c r="D3563">
        <v>258</v>
      </c>
      <c r="E3563" t="s">
        <v>13929</v>
      </c>
      <c r="F3563">
        <v>1300000</v>
      </c>
      <c r="G3563">
        <v>8.1</v>
      </c>
      <c r="H3563">
        <f>Table13[[#This Row],[budget]]-Table13[[#This Row],[gross]]</f>
        <v>-347780</v>
      </c>
      <c r="I3563">
        <v>5000</v>
      </c>
      <c r="J3563">
        <f>0.00001*Table13[[#This Row],[budget]]</f>
        <v>13.000000000000002</v>
      </c>
      <c r="K3563" s="1">
        <f>0</f>
        <v>0</v>
      </c>
    </row>
    <row r="3564" spans="1:11" x14ac:dyDescent="0.35">
      <c r="B3564" t="s">
        <v>15732</v>
      </c>
      <c r="C3564">
        <v>4146</v>
      </c>
      <c r="D3564">
        <v>29</v>
      </c>
      <c r="E3564" t="s">
        <v>37</v>
      </c>
      <c r="F3564">
        <v>4000000</v>
      </c>
      <c r="G3564">
        <v>4.7</v>
      </c>
      <c r="H3564">
        <f>Table13[[#This Row],[budget]]-Table13[[#This Row],[gross]]</f>
        <v>4000000</v>
      </c>
      <c r="I3564">
        <v>0</v>
      </c>
      <c r="J3564">
        <f>0.00001*Table13[[#This Row],[budget]]</f>
        <v>40</v>
      </c>
      <c r="K3564" s="1">
        <f>0</f>
        <v>0</v>
      </c>
    </row>
    <row r="3565" spans="1:11" hidden="1" x14ac:dyDescent="0.35">
      <c r="A3565">
        <v>638951</v>
      </c>
      <c r="B3565" t="s">
        <v>16895</v>
      </c>
      <c r="C3565">
        <v>775</v>
      </c>
      <c r="D3565">
        <v>19</v>
      </c>
      <c r="E3565" t="s">
        <v>16899</v>
      </c>
      <c r="F3565">
        <v>1592000</v>
      </c>
      <c r="G3565">
        <v>7.4</v>
      </c>
      <c r="H3565">
        <f>Table13[[#This Row],[budget]]-Table13[[#This Row],[gross]]</f>
        <v>953049</v>
      </c>
      <c r="I3565">
        <v>100</v>
      </c>
      <c r="J3565">
        <f>0.00001*Table13[[#This Row],[budget]]</f>
        <v>15.920000000000002</v>
      </c>
      <c r="K3565" s="1">
        <f>0</f>
        <v>0</v>
      </c>
    </row>
    <row r="3566" spans="1:11" x14ac:dyDescent="0.35">
      <c r="A3566">
        <v>21300000</v>
      </c>
      <c r="B3566" t="s">
        <v>16369</v>
      </c>
      <c r="C3566">
        <v>22521</v>
      </c>
      <c r="D3566">
        <v>342</v>
      </c>
      <c r="E3566" t="s">
        <v>37</v>
      </c>
      <c r="F3566">
        <v>2200000</v>
      </c>
      <c r="G3566">
        <v>4.7</v>
      </c>
      <c r="H3566">
        <f>Table13[[#This Row],[budget]]-Table13[[#This Row],[gross]]</f>
        <v>-19100000</v>
      </c>
      <c r="I3566">
        <v>1000</v>
      </c>
      <c r="J3566">
        <f>0.00001*Table13[[#This Row],[budget]]</f>
        <v>22.000000000000004</v>
      </c>
      <c r="K3566" s="1">
        <f>0</f>
        <v>0</v>
      </c>
    </row>
    <row r="3567" spans="1:11" x14ac:dyDescent="0.35">
      <c r="A3567">
        <v>2506446</v>
      </c>
      <c r="B3567" t="s">
        <v>16498</v>
      </c>
      <c r="C3567">
        <v>8662</v>
      </c>
      <c r="D3567">
        <v>172</v>
      </c>
      <c r="E3567" t="s">
        <v>37</v>
      </c>
      <c r="F3567">
        <v>2000000</v>
      </c>
      <c r="G3567">
        <v>4.7</v>
      </c>
      <c r="H3567">
        <f>Table13[[#This Row],[budget]]-Table13[[#This Row],[gross]]</f>
        <v>-506446</v>
      </c>
      <c r="I3567">
        <v>134</v>
      </c>
      <c r="J3567">
        <f>0.00001*Table13[[#This Row],[budget]]</f>
        <v>20</v>
      </c>
      <c r="K3567" s="1">
        <f>0</f>
        <v>0</v>
      </c>
    </row>
    <row r="3568" spans="1:11" x14ac:dyDescent="0.35">
      <c r="A3568">
        <v>4000000</v>
      </c>
      <c r="B3568" t="s">
        <v>17700</v>
      </c>
      <c r="C3568">
        <v>6046</v>
      </c>
      <c r="D3568">
        <v>46</v>
      </c>
      <c r="E3568" t="s">
        <v>37</v>
      </c>
      <c r="F3568">
        <v>350000</v>
      </c>
      <c r="G3568">
        <v>4.7</v>
      </c>
      <c r="H3568">
        <f>Table13[[#This Row],[budget]]-Table13[[#This Row],[gross]]</f>
        <v>-3650000</v>
      </c>
      <c r="I3568">
        <v>583</v>
      </c>
      <c r="J3568">
        <f>0.00001*Table13[[#This Row],[budget]]</f>
        <v>3.5000000000000004</v>
      </c>
      <c r="K3568" s="1">
        <f>0</f>
        <v>0</v>
      </c>
    </row>
    <row r="3569" spans="1:11" x14ac:dyDescent="0.35">
      <c r="A3569">
        <v>100169068</v>
      </c>
      <c r="B3569" t="s">
        <v>2618</v>
      </c>
      <c r="C3569">
        <v>16385</v>
      </c>
      <c r="D3569">
        <v>100</v>
      </c>
      <c r="E3569" t="s">
        <v>37</v>
      </c>
      <c r="F3569">
        <v>80000000</v>
      </c>
      <c r="G3569">
        <v>4.5999999999999996</v>
      </c>
      <c r="H3569">
        <f>Table13[[#This Row],[budget]]-Table13[[#This Row],[gross]]</f>
        <v>-20169068</v>
      </c>
      <c r="I3569">
        <v>0</v>
      </c>
      <c r="J3569">
        <f>0.00001*Table13[[#This Row],[budget]]</f>
        <v>800.00000000000011</v>
      </c>
      <c r="K3569" s="1">
        <f>0</f>
        <v>0</v>
      </c>
    </row>
    <row r="3570" spans="1:11" x14ac:dyDescent="0.35">
      <c r="A3570">
        <v>112950721</v>
      </c>
      <c r="B3570" t="s">
        <v>3102</v>
      </c>
      <c r="C3570">
        <v>33884</v>
      </c>
      <c r="D3570">
        <v>79</v>
      </c>
      <c r="E3570" t="s">
        <v>37</v>
      </c>
      <c r="F3570">
        <v>72000000</v>
      </c>
      <c r="G3570">
        <v>4.5999999999999996</v>
      </c>
      <c r="H3570">
        <f>Table13[[#This Row],[budget]]-Table13[[#This Row],[gross]]</f>
        <v>-40950721</v>
      </c>
      <c r="I3570">
        <v>266</v>
      </c>
      <c r="J3570">
        <f>0.00001*Table13[[#This Row],[budget]]</f>
        <v>720.00000000000011</v>
      </c>
      <c r="K3570" s="1">
        <f>0</f>
        <v>0</v>
      </c>
    </row>
    <row r="3571" spans="1:11" x14ac:dyDescent="0.35">
      <c r="A3571">
        <v>296623634</v>
      </c>
      <c r="B3571" t="s">
        <v>4777</v>
      </c>
      <c r="C3571">
        <v>220758</v>
      </c>
      <c r="D3571">
        <v>919</v>
      </c>
      <c r="E3571" t="s">
        <v>37</v>
      </c>
      <c r="F3571">
        <v>50000000</v>
      </c>
      <c r="G3571">
        <v>4.5999999999999996</v>
      </c>
      <c r="H3571">
        <f>Table13[[#This Row],[budget]]-Table13[[#This Row],[gross]]</f>
        <v>-246623634</v>
      </c>
      <c r="I3571">
        <v>13000</v>
      </c>
      <c r="J3571">
        <f>0.00001*Table13[[#This Row],[budget]]</f>
        <v>500.00000000000006</v>
      </c>
      <c r="K3571" s="1">
        <f>0</f>
        <v>0</v>
      </c>
    </row>
    <row r="3572" spans="1:11" x14ac:dyDescent="0.35">
      <c r="A3572">
        <v>65557989</v>
      </c>
      <c r="B3572" t="s">
        <v>5500</v>
      </c>
      <c r="C3572">
        <v>73539</v>
      </c>
      <c r="D3572">
        <v>271</v>
      </c>
      <c r="E3572" t="s">
        <v>37</v>
      </c>
      <c r="F3572">
        <v>45000000</v>
      </c>
      <c r="G3572">
        <v>4.5999999999999996</v>
      </c>
      <c r="H3572">
        <f>Table13[[#This Row],[budget]]-Table13[[#This Row],[gross]]</f>
        <v>-20557989</v>
      </c>
      <c r="I3572">
        <v>0</v>
      </c>
      <c r="J3572">
        <f>0.00001*Table13[[#This Row],[budget]]</f>
        <v>450.00000000000006</v>
      </c>
      <c r="K3572" s="1">
        <f>0</f>
        <v>0</v>
      </c>
    </row>
    <row r="3573" spans="1:11" x14ac:dyDescent="0.35">
      <c r="A3573">
        <v>70163652</v>
      </c>
      <c r="B3573" t="s">
        <v>6076</v>
      </c>
      <c r="C3573">
        <v>31968</v>
      </c>
      <c r="D3573">
        <v>82</v>
      </c>
      <c r="E3573" t="s">
        <v>37</v>
      </c>
      <c r="F3573">
        <v>40000000</v>
      </c>
      <c r="G3573">
        <v>4.5999999999999996</v>
      </c>
      <c r="H3573">
        <f>Table13[[#This Row],[budget]]-Table13[[#This Row],[gross]]</f>
        <v>-30163652</v>
      </c>
      <c r="I3573">
        <v>663</v>
      </c>
      <c r="J3573">
        <f>0.00001*Table13[[#This Row],[budget]]</f>
        <v>400.00000000000006</v>
      </c>
      <c r="K3573" s="1">
        <f>0</f>
        <v>0</v>
      </c>
    </row>
    <row r="3574" spans="1:11" x14ac:dyDescent="0.35">
      <c r="A3574">
        <v>20302961</v>
      </c>
      <c r="B3574" t="s">
        <v>6397</v>
      </c>
      <c r="C3574">
        <v>49874</v>
      </c>
      <c r="D3574">
        <v>450</v>
      </c>
      <c r="E3574" t="s">
        <v>37</v>
      </c>
      <c r="F3574">
        <v>45000000</v>
      </c>
      <c r="G3574">
        <v>4.5999999999999996</v>
      </c>
      <c r="H3574">
        <f>Table13[[#This Row],[budget]]-Table13[[#This Row],[gross]]</f>
        <v>24697039</v>
      </c>
      <c r="I3574">
        <v>0</v>
      </c>
      <c r="J3574">
        <f>0.00001*Table13[[#This Row],[budget]]</f>
        <v>450.00000000000006</v>
      </c>
      <c r="K3574" s="1">
        <f>0</f>
        <v>0</v>
      </c>
    </row>
    <row r="3575" spans="1:11" x14ac:dyDescent="0.35">
      <c r="A3575">
        <v>6448817</v>
      </c>
      <c r="B3575" t="s">
        <v>7291</v>
      </c>
      <c r="C3575">
        <v>2189</v>
      </c>
      <c r="D3575">
        <v>31</v>
      </c>
      <c r="E3575" t="s">
        <v>37</v>
      </c>
      <c r="F3575">
        <v>35000000</v>
      </c>
      <c r="G3575">
        <v>4.5999999999999996</v>
      </c>
      <c r="H3575">
        <f>Table13[[#This Row],[budget]]-Table13[[#This Row],[gross]]</f>
        <v>28551183</v>
      </c>
      <c r="I3575">
        <v>0</v>
      </c>
      <c r="J3575">
        <f>0.00001*Table13[[#This Row],[budget]]</f>
        <v>350.00000000000006</v>
      </c>
      <c r="K3575" s="1">
        <f>0</f>
        <v>0</v>
      </c>
    </row>
    <row r="3576" spans="1:11" hidden="1" x14ac:dyDescent="0.35">
      <c r="A3576">
        <v>13876974</v>
      </c>
      <c r="B3576" t="s">
        <v>16935</v>
      </c>
      <c r="C3576">
        <v>19397</v>
      </c>
      <c r="D3576">
        <v>214</v>
      </c>
      <c r="E3576" t="s">
        <v>5345</v>
      </c>
      <c r="F3576">
        <v>7000000</v>
      </c>
      <c r="G3576">
        <v>7.4</v>
      </c>
      <c r="H3576">
        <f>Table13[[#This Row],[budget]]-Table13[[#This Row],[gross]]</f>
        <v>-6876974</v>
      </c>
      <c r="I3576">
        <v>0</v>
      </c>
      <c r="J3576">
        <f>0.00001*Table13[[#This Row],[budget]]</f>
        <v>70</v>
      </c>
      <c r="K3576" s="1">
        <f>0</f>
        <v>0</v>
      </c>
    </row>
    <row r="3577" spans="1:11" x14ac:dyDescent="0.35">
      <c r="A3577">
        <v>16295774</v>
      </c>
      <c r="B3577" t="s">
        <v>8089</v>
      </c>
      <c r="C3577">
        <v>33669</v>
      </c>
      <c r="D3577">
        <v>269</v>
      </c>
      <c r="E3577" t="s">
        <v>37</v>
      </c>
      <c r="F3577">
        <v>35000000</v>
      </c>
      <c r="G3577">
        <v>4.5999999999999996</v>
      </c>
      <c r="H3577">
        <f>Table13[[#This Row],[budget]]-Table13[[#This Row],[gross]]</f>
        <v>18704226</v>
      </c>
      <c r="I3577">
        <v>0</v>
      </c>
      <c r="J3577">
        <f>0.00001*Table13[[#This Row],[budget]]</f>
        <v>350.00000000000006</v>
      </c>
      <c r="K3577" s="1">
        <f>0</f>
        <v>0</v>
      </c>
    </row>
    <row r="3578" spans="1:11" x14ac:dyDescent="0.35">
      <c r="A3578">
        <v>89808372</v>
      </c>
      <c r="B3578" t="s">
        <v>8850</v>
      </c>
      <c r="C3578">
        <v>46417</v>
      </c>
      <c r="D3578">
        <v>297</v>
      </c>
      <c r="E3578" t="s">
        <v>37</v>
      </c>
      <c r="F3578">
        <v>45000000</v>
      </c>
      <c r="G3578">
        <v>4.5999999999999996</v>
      </c>
      <c r="H3578">
        <f>Table13[[#This Row],[budget]]-Table13[[#This Row],[gross]]</f>
        <v>-44808372</v>
      </c>
      <c r="I3578">
        <v>660</v>
      </c>
      <c r="J3578">
        <f>0.00001*Table13[[#This Row],[budget]]</f>
        <v>450.00000000000006</v>
      </c>
      <c r="K3578" s="1">
        <f>0</f>
        <v>0</v>
      </c>
    </row>
    <row r="3579" spans="1:11" x14ac:dyDescent="0.35">
      <c r="A3579">
        <v>31526393</v>
      </c>
      <c r="B3579" t="s">
        <v>9013</v>
      </c>
      <c r="C3579">
        <v>22243</v>
      </c>
      <c r="D3579">
        <v>144</v>
      </c>
      <c r="E3579" t="s">
        <v>37</v>
      </c>
      <c r="F3579">
        <v>25000000</v>
      </c>
      <c r="G3579">
        <v>4.5999999999999996</v>
      </c>
      <c r="H3579">
        <f>Table13[[#This Row],[budget]]-Table13[[#This Row],[gross]]</f>
        <v>-6526393</v>
      </c>
      <c r="I3579">
        <v>686</v>
      </c>
      <c r="J3579">
        <f>0.00001*Table13[[#This Row],[budget]]</f>
        <v>250.00000000000003</v>
      </c>
      <c r="K3579" s="1">
        <f>0</f>
        <v>0</v>
      </c>
    </row>
    <row r="3580" spans="1:11" x14ac:dyDescent="0.35">
      <c r="A3580">
        <v>15361537</v>
      </c>
      <c r="B3580" t="s">
        <v>9127</v>
      </c>
      <c r="C3580">
        <v>12263</v>
      </c>
      <c r="D3580">
        <v>132</v>
      </c>
      <c r="E3580" t="s">
        <v>37</v>
      </c>
      <c r="F3580">
        <v>13000000</v>
      </c>
      <c r="G3580">
        <v>4.5999999999999996</v>
      </c>
      <c r="H3580">
        <f>Table13[[#This Row],[budget]]-Table13[[#This Row],[gross]]</f>
        <v>-2361537</v>
      </c>
      <c r="I3580">
        <v>564</v>
      </c>
      <c r="J3580">
        <f>0.00001*Table13[[#This Row],[budget]]</f>
        <v>130</v>
      </c>
      <c r="K3580" s="1">
        <f>0</f>
        <v>0</v>
      </c>
    </row>
    <row r="3581" spans="1:11" x14ac:dyDescent="0.35">
      <c r="A3581">
        <v>39989008</v>
      </c>
      <c r="B3581" t="s">
        <v>9388</v>
      </c>
      <c r="C3581">
        <v>55398</v>
      </c>
      <c r="D3581">
        <v>418</v>
      </c>
      <c r="E3581" t="s">
        <v>37</v>
      </c>
      <c r="F3581">
        <v>24000000</v>
      </c>
      <c r="G3581">
        <v>4.5999999999999996</v>
      </c>
      <c r="H3581">
        <f>Table13[[#This Row],[budget]]-Table13[[#This Row],[gross]]</f>
        <v>-15989008</v>
      </c>
      <c r="I3581">
        <v>891</v>
      </c>
      <c r="J3581">
        <f>0.00001*Table13[[#This Row],[budget]]</f>
        <v>240.00000000000003</v>
      </c>
      <c r="K3581" s="1">
        <f>0</f>
        <v>0</v>
      </c>
    </row>
    <row r="3582" spans="1:11" hidden="1" x14ac:dyDescent="0.35">
      <c r="A3582">
        <v>6100000</v>
      </c>
      <c r="B3582" t="s">
        <v>16953</v>
      </c>
      <c r="C3582">
        <v>503509</v>
      </c>
      <c r="D3582">
        <v>780</v>
      </c>
      <c r="E3582" t="s">
        <v>9146</v>
      </c>
      <c r="F3582">
        <v>1200000</v>
      </c>
      <c r="G3582">
        <v>8.9</v>
      </c>
      <c r="H3582">
        <f>Table13[[#This Row],[budget]]-Table13[[#This Row],[gross]]</f>
        <v>-4900000</v>
      </c>
      <c r="I3582">
        <v>20000</v>
      </c>
      <c r="J3582">
        <f>0.00001*Table13[[#This Row],[budget]]</f>
        <v>12.000000000000002</v>
      </c>
      <c r="K3582" s="1">
        <f>0</f>
        <v>0</v>
      </c>
    </row>
    <row r="3583" spans="1:11" hidden="1" x14ac:dyDescent="0.35">
      <c r="A3583">
        <v>375723</v>
      </c>
      <c r="B3583" t="s">
        <v>16960</v>
      </c>
      <c r="C3583">
        <v>7025</v>
      </c>
      <c r="D3583">
        <v>26</v>
      </c>
      <c r="E3583" t="s">
        <v>13024</v>
      </c>
      <c r="F3583">
        <v>4000000</v>
      </c>
      <c r="G3583">
        <v>7.9</v>
      </c>
      <c r="H3583">
        <f>Table13[[#This Row],[budget]]-Table13[[#This Row],[gross]]</f>
        <v>3624277</v>
      </c>
      <c r="I3583">
        <v>0</v>
      </c>
      <c r="J3583">
        <f>0.00001*Table13[[#This Row],[budget]]</f>
        <v>40</v>
      </c>
      <c r="K3583" s="1">
        <f>0</f>
        <v>0</v>
      </c>
    </row>
    <row r="3584" spans="1:11" x14ac:dyDescent="0.35">
      <c r="A3584">
        <v>22264487</v>
      </c>
      <c r="B3584" t="s">
        <v>9657</v>
      </c>
      <c r="C3584">
        <v>41239</v>
      </c>
      <c r="D3584">
        <v>166</v>
      </c>
      <c r="E3584" t="s">
        <v>37</v>
      </c>
      <c r="F3584">
        <v>22000000</v>
      </c>
      <c r="G3584">
        <v>4.5999999999999996</v>
      </c>
      <c r="H3584">
        <f>Table13[[#This Row],[budget]]-Table13[[#This Row],[gross]]</f>
        <v>-264487</v>
      </c>
      <c r="I3584">
        <v>887</v>
      </c>
      <c r="J3584">
        <f>0.00001*Table13[[#This Row],[budget]]</f>
        <v>220.00000000000003</v>
      </c>
      <c r="K3584" s="1">
        <f>0</f>
        <v>0</v>
      </c>
    </row>
    <row r="3585" spans="1:11" x14ac:dyDescent="0.35">
      <c r="A3585">
        <v>17757087</v>
      </c>
      <c r="B3585" t="s">
        <v>9826</v>
      </c>
      <c r="C3585">
        <v>13065</v>
      </c>
      <c r="D3585">
        <v>253</v>
      </c>
      <c r="E3585" t="s">
        <v>37</v>
      </c>
      <c r="F3585">
        <v>21000000</v>
      </c>
      <c r="G3585">
        <v>4.5999999999999996</v>
      </c>
      <c r="H3585">
        <f>Table13[[#This Row],[budget]]-Table13[[#This Row],[gross]]</f>
        <v>3242913</v>
      </c>
      <c r="I3585">
        <v>897</v>
      </c>
      <c r="J3585">
        <f>0.00001*Table13[[#This Row],[budget]]</f>
        <v>210.00000000000003</v>
      </c>
      <c r="K3585" s="1">
        <f>0</f>
        <v>0</v>
      </c>
    </row>
    <row r="3586" spans="1:11" x14ac:dyDescent="0.35">
      <c r="A3586">
        <v>82301521</v>
      </c>
      <c r="B3586" t="s">
        <v>9914</v>
      </c>
      <c r="C3586">
        <v>22679</v>
      </c>
      <c r="D3586">
        <v>149</v>
      </c>
      <c r="E3586" t="s">
        <v>37</v>
      </c>
      <c r="F3586">
        <v>32000000</v>
      </c>
      <c r="G3586">
        <v>4.5999999999999996</v>
      </c>
      <c r="H3586">
        <f>Table13[[#This Row],[budget]]-Table13[[#This Row],[gross]]</f>
        <v>-50301521</v>
      </c>
      <c r="I3586">
        <v>773</v>
      </c>
      <c r="J3586">
        <f>0.00001*Table13[[#This Row],[budget]]</f>
        <v>320</v>
      </c>
      <c r="K3586" s="1">
        <f>0</f>
        <v>0</v>
      </c>
    </row>
    <row r="3587" spans="1:11" x14ac:dyDescent="0.35">
      <c r="A3587">
        <v>29302097</v>
      </c>
      <c r="B3587" t="s">
        <v>11697</v>
      </c>
      <c r="C3587">
        <v>23408</v>
      </c>
      <c r="D3587">
        <v>105</v>
      </c>
      <c r="E3587" t="s">
        <v>37</v>
      </c>
      <c r="F3587">
        <v>15000000</v>
      </c>
      <c r="G3587">
        <v>4.5999999999999996</v>
      </c>
      <c r="H3587">
        <f>Table13[[#This Row],[budget]]-Table13[[#This Row],[gross]]</f>
        <v>-14302097</v>
      </c>
      <c r="I3587">
        <v>810</v>
      </c>
      <c r="J3587">
        <f>0.00001*Table13[[#This Row],[budget]]</f>
        <v>150</v>
      </c>
      <c r="K3587" s="1">
        <f>0</f>
        <v>0</v>
      </c>
    </row>
    <row r="3588" spans="1:11" x14ac:dyDescent="0.35">
      <c r="A3588">
        <v>12801190</v>
      </c>
      <c r="B3588" t="s">
        <v>11843</v>
      </c>
      <c r="C3588">
        <v>16340</v>
      </c>
      <c r="D3588">
        <v>355</v>
      </c>
      <c r="E3588" t="s">
        <v>37</v>
      </c>
      <c r="F3588">
        <v>15000000</v>
      </c>
      <c r="G3588">
        <v>4.5999999999999996</v>
      </c>
      <c r="H3588">
        <f>Table13[[#This Row],[budget]]-Table13[[#This Row],[gross]]</f>
        <v>2198810</v>
      </c>
      <c r="I3588">
        <v>356</v>
      </c>
      <c r="J3588">
        <f>0.00001*Table13[[#This Row],[budget]]</f>
        <v>150</v>
      </c>
      <c r="K3588" s="1">
        <f>0</f>
        <v>0</v>
      </c>
    </row>
    <row r="3589" spans="1:11" x14ac:dyDescent="0.35">
      <c r="A3589">
        <v>5217498</v>
      </c>
      <c r="B3589" t="s">
        <v>11963</v>
      </c>
      <c r="C3589">
        <v>3668</v>
      </c>
      <c r="D3589">
        <v>85</v>
      </c>
      <c r="E3589" t="s">
        <v>37</v>
      </c>
      <c r="F3589">
        <v>15000000</v>
      </c>
      <c r="G3589">
        <v>4.5999999999999996</v>
      </c>
      <c r="H3589">
        <f>Table13[[#This Row],[budget]]-Table13[[#This Row],[gross]]</f>
        <v>9782502</v>
      </c>
      <c r="I3589">
        <v>157</v>
      </c>
      <c r="J3589">
        <f>0.00001*Table13[[#This Row],[budget]]</f>
        <v>150</v>
      </c>
      <c r="K3589" s="1">
        <f>0</f>
        <v>0</v>
      </c>
    </row>
    <row r="3590" spans="1:11" x14ac:dyDescent="0.35">
      <c r="A3590">
        <v>15549702</v>
      </c>
      <c r="B3590" t="s">
        <v>12162</v>
      </c>
      <c r="C3590">
        <v>24038</v>
      </c>
      <c r="D3590">
        <v>123</v>
      </c>
      <c r="E3590" t="s">
        <v>37</v>
      </c>
      <c r="F3590">
        <v>14000000</v>
      </c>
      <c r="G3590">
        <v>4.5999999999999996</v>
      </c>
      <c r="H3590">
        <f>Table13[[#This Row],[budget]]-Table13[[#This Row],[gross]]</f>
        <v>-1549702</v>
      </c>
      <c r="I3590">
        <v>411</v>
      </c>
      <c r="J3590">
        <f>0.00001*Table13[[#This Row],[budget]]</f>
        <v>140</v>
      </c>
      <c r="K3590" s="1">
        <f>0</f>
        <v>0</v>
      </c>
    </row>
    <row r="3591" spans="1:11" hidden="1" x14ac:dyDescent="0.35">
      <c r="A3591">
        <v>4105123</v>
      </c>
      <c r="B3591" t="s">
        <v>17009</v>
      </c>
      <c r="C3591">
        <v>148221</v>
      </c>
      <c r="D3591">
        <v>316</v>
      </c>
      <c r="E3591" t="s">
        <v>17013</v>
      </c>
      <c r="F3591">
        <v>1100000</v>
      </c>
      <c r="G3591">
        <v>7.6</v>
      </c>
      <c r="H3591">
        <f>Table13[[#This Row],[budget]]-Table13[[#This Row],[gross]]</f>
        <v>-3005123</v>
      </c>
      <c r="I3591">
        <v>51000</v>
      </c>
      <c r="J3591">
        <f>0.00001*Table13[[#This Row],[budget]]</f>
        <v>11.000000000000002</v>
      </c>
      <c r="K3591" s="1">
        <f>0</f>
        <v>0</v>
      </c>
    </row>
    <row r="3592" spans="1:11" x14ac:dyDescent="0.35">
      <c r="A3592">
        <v>175370</v>
      </c>
      <c r="B3592" t="s">
        <v>12981</v>
      </c>
      <c r="C3592">
        <v>6884</v>
      </c>
      <c r="D3592">
        <v>133</v>
      </c>
      <c r="E3592" t="s">
        <v>37</v>
      </c>
      <c r="F3592">
        <v>12000000</v>
      </c>
      <c r="G3592">
        <v>4.5999999999999996</v>
      </c>
      <c r="H3592">
        <f>Table13[[#This Row],[budget]]-Table13[[#This Row],[gross]]</f>
        <v>11824630</v>
      </c>
      <c r="I3592">
        <v>458</v>
      </c>
      <c r="J3592">
        <f>0.00001*Table13[[#This Row],[budget]]</f>
        <v>120.00000000000001</v>
      </c>
      <c r="K3592" s="1">
        <f>0</f>
        <v>0</v>
      </c>
    </row>
    <row r="3593" spans="1:11" x14ac:dyDescent="0.35">
      <c r="A3593">
        <v>23978402</v>
      </c>
      <c r="B3593" t="s">
        <v>13072</v>
      </c>
      <c r="C3593">
        <v>10966</v>
      </c>
      <c r="D3593">
        <v>100</v>
      </c>
      <c r="E3593" t="s">
        <v>37</v>
      </c>
      <c r="F3593">
        <v>11000000</v>
      </c>
      <c r="G3593">
        <v>4.5999999999999996</v>
      </c>
      <c r="H3593">
        <f>Table13[[#This Row],[budget]]-Table13[[#This Row],[gross]]</f>
        <v>-12978402</v>
      </c>
      <c r="I3593">
        <v>365</v>
      </c>
      <c r="J3593">
        <f>0.00001*Table13[[#This Row],[budget]]</f>
        <v>110.00000000000001</v>
      </c>
      <c r="K3593" s="1">
        <f>0</f>
        <v>0</v>
      </c>
    </row>
    <row r="3594" spans="1:11" x14ac:dyDescent="0.35">
      <c r="A3594">
        <v>4693919</v>
      </c>
      <c r="B3594" t="s">
        <v>14836</v>
      </c>
      <c r="C3594">
        <v>11011</v>
      </c>
      <c r="D3594">
        <v>78</v>
      </c>
      <c r="E3594" t="s">
        <v>37</v>
      </c>
      <c r="F3594">
        <v>6500000</v>
      </c>
      <c r="G3594">
        <v>4.5999999999999996</v>
      </c>
      <c r="H3594">
        <f>Table13[[#This Row],[budget]]-Table13[[#This Row],[gross]]</f>
        <v>1806081</v>
      </c>
      <c r="I3594">
        <v>422</v>
      </c>
      <c r="J3594">
        <f>0.00001*Table13[[#This Row],[budget]]</f>
        <v>65</v>
      </c>
      <c r="K3594" s="1">
        <f>0</f>
        <v>0</v>
      </c>
    </row>
    <row r="3595" spans="1:11" x14ac:dyDescent="0.35">
      <c r="A3595">
        <v>53884821</v>
      </c>
      <c r="B3595" t="s">
        <v>15090</v>
      </c>
      <c r="C3595">
        <v>51204</v>
      </c>
      <c r="D3595">
        <v>247</v>
      </c>
      <c r="E3595" t="s">
        <v>37</v>
      </c>
      <c r="F3595">
        <v>5000000</v>
      </c>
      <c r="G3595">
        <v>4.5999999999999996</v>
      </c>
      <c r="H3595">
        <f>Table13[[#This Row],[budget]]-Table13[[#This Row],[gross]]</f>
        <v>-48884821</v>
      </c>
      <c r="I3595">
        <v>26000</v>
      </c>
      <c r="J3595">
        <f>0.00001*Table13[[#This Row],[budget]]</f>
        <v>50.000000000000007</v>
      </c>
      <c r="K3595" s="1">
        <f>0</f>
        <v>0</v>
      </c>
    </row>
    <row r="3596" spans="1:11" x14ac:dyDescent="0.35">
      <c r="A3596">
        <v>4700361</v>
      </c>
      <c r="B3596" t="s">
        <v>15322</v>
      </c>
      <c r="C3596">
        <v>2047</v>
      </c>
      <c r="D3596">
        <v>29</v>
      </c>
      <c r="E3596" t="s">
        <v>37</v>
      </c>
      <c r="F3596">
        <v>5000000</v>
      </c>
      <c r="G3596">
        <v>4.5999999999999996</v>
      </c>
      <c r="H3596">
        <f>Table13[[#This Row],[budget]]-Table13[[#This Row],[gross]]</f>
        <v>299639</v>
      </c>
      <c r="I3596">
        <v>0</v>
      </c>
      <c r="J3596">
        <f>0.00001*Table13[[#This Row],[budget]]</f>
        <v>50.000000000000007</v>
      </c>
      <c r="K3596" s="1">
        <f>0</f>
        <v>0</v>
      </c>
    </row>
    <row r="3597" spans="1:11" x14ac:dyDescent="0.35">
      <c r="A3597">
        <v>35385560</v>
      </c>
      <c r="B3597" t="s">
        <v>15565</v>
      </c>
      <c r="C3597">
        <v>27198</v>
      </c>
      <c r="D3597">
        <v>131</v>
      </c>
      <c r="E3597" t="s">
        <v>37</v>
      </c>
      <c r="F3597">
        <v>4000000</v>
      </c>
      <c r="G3597">
        <v>4.5999999999999996</v>
      </c>
      <c r="H3597">
        <f>Table13[[#This Row],[budget]]-Table13[[#This Row],[gross]]</f>
        <v>-31385560</v>
      </c>
      <c r="I3597">
        <v>8000</v>
      </c>
      <c r="J3597">
        <f>0.00001*Table13[[#This Row],[budget]]</f>
        <v>40</v>
      </c>
      <c r="K3597" s="1">
        <f>0</f>
        <v>0</v>
      </c>
    </row>
    <row r="3598" spans="1:11" x14ac:dyDescent="0.35">
      <c r="A3598">
        <v>10097096</v>
      </c>
      <c r="B3598" t="s">
        <v>15594</v>
      </c>
      <c r="C3598">
        <v>5612</v>
      </c>
      <c r="D3598">
        <v>38</v>
      </c>
      <c r="E3598" t="s">
        <v>37</v>
      </c>
      <c r="F3598">
        <v>4000000</v>
      </c>
      <c r="G3598">
        <v>4.5999999999999996</v>
      </c>
      <c r="H3598">
        <f>Table13[[#This Row],[budget]]-Table13[[#This Row],[gross]]</f>
        <v>-6097096</v>
      </c>
      <c r="I3598">
        <v>842</v>
      </c>
      <c r="J3598">
        <f>0.00001*Table13[[#This Row],[budget]]</f>
        <v>40</v>
      </c>
      <c r="K3598" s="1">
        <f>0</f>
        <v>0</v>
      </c>
    </row>
    <row r="3599" spans="1:11" x14ac:dyDescent="0.35">
      <c r="A3599">
        <v>14400000</v>
      </c>
      <c r="B3599" t="s">
        <v>16255</v>
      </c>
      <c r="C3599">
        <v>28589</v>
      </c>
      <c r="D3599">
        <v>532</v>
      </c>
      <c r="E3599" t="s">
        <v>37</v>
      </c>
      <c r="F3599">
        <v>2500000</v>
      </c>
      <c r="G3599">
        <v>4.5999999999999996</v>
      </c>
      <c r="H3599">
        <f>Table13[[#This Row],[budget]]-Table13[[#This Row],[gross]]</f>
        <v>-11900000</v>
      </c>
      <c r="I3599">
        <v>0</v>
      </c>
      <c r="J3599">
        <f>0.00001*Table13[[#This Row],[budget]]</f>
        <v>25.000000000000004</v>
      </c>
      <c r="K3599" s="1">
        <f>0</f>
        <v>0</v>
      </c>
    </row>
    <row r="3600" spans="1:11" x14ac:dyDescent="0.35">
      <c r="A3600">
        <v>535249</v>
      </c>
      <c r="B3600" t="s">
        <v>16550</v>
      </c>
      <c r="C3600">
        <v>3467</v>
      </c>
      <c r="D3600">
        <v>13</v>
      </c>
      <c r="E3600" t="s">
        <v>37</v>
      </c>
      <c r="F3600">
        <v>3400000</v>
      </c>
      <c r="G3600">
        <v>4.5999999999999996</v>
      </c>
      <c r="H3600">
        <f>Table13[[#This Row],[budget]]-Table13[[#This Row],[gross]]</f>
        <v>2864751</v>
      </c>
      <c r="I3600">
        <v>974</v>
      </c>
      <c r="J3600">
        <f>0.00001*Table13[[#This Row],[budget]]</f>
        <v>34</v>
      </c>
      <c r="K3600" s="1">
        <f>0</f>
        <v>0</v>
      </c>
    </row>
    <row r="3601" spans="1:11" x14ac:dyDescent="0.35">
      <c r="A3601">
        <v>1332</v>
      </c>
      <c r="B3601" t="s">
        <v>17585</v>
      </c>
      <c r="C3601">
        <v>2038</v>
      </c>
      <c r="D3601">
        <v>20</v>
      </c>
      <c r="E3601" t="s">
        <v>37</v>
      </c>
      <c r="F3601">
        <v>500000</v>
      </c>
      <c r="G3601">
        <v>4.5999999999999996</v>
      </c>
      <c r="H3601">
        <f>Table13[[#This Row],[budget]]-Table13[[#This Row],[gross]]</f>
        <v>498668</v>
      </c>
      <c r="I3601">
        <v>898</v>
      </c>
      <c r="J3601">
        <f>0.00001*Table13[[#This Row],[budget]]</f>
        <v>5</v>
      </c>
      <c r="K3601" s="1">
        <f>0</f>
        <v>0</v>
      </c>
    </row>
    <row r="3602" spans="1:11" x14ac:dyDescent="0.35">
      <c r="A3602">
        <v>32616869</v>
      </c>
      <c r="B3602" t="s">
        <v>3133</v>
      </c>
      <c r="C3602">
        <v>34435</v>
      </c>
      <c r="D3602">
        <v>346</v>
      </c>
      <c r="E3602" t="s">
        <v>37</v>
      </c>
      <c r="F3602">
        <v>72000000</v>
      </c>
      <c r="G3602">
        <v>4.5</v>
      </c>
      <c r="H3602">
        <f>Table13[[#This Row],[budget]]-Table13[[#This Row],[gross]]</f>
        <v>39383131</v>
      </c>
      <c r="I3602">
        <v>886</v>
      </c>
      <c r="J3602">
        <f>0.00001*Table13[[#This Row],[budget]]</f>
        <v>720.00000000000011</v>
      </c>
      <c r="K3602" s="1">
        <f>0</f>
        <v>0</v>
      </c>
    </row>
    <row r="3603" spans="1:11" x14ac:dyDescent="0.35">
      <c r="A3603">
        <v>219613391</v>
      </c>
      <c r="B3603" t="s">
        <v>3225</v>
      </c>
      <c r="C3603">
        <v>31649</v>
      </c>
      <c r="D3603">
        <v>98</v>
      </c>
      <c r="E3603" t="s">
        <v>37</v>
      </c>
      <c r="F3603">
        <v>75000000</v>
      </c>
      <c r="G3603">
        <v>4.5</v>
      </c>
      <c r="H3603">
        <f>Table13[[#This Row],[budget]]-Table13[[#This Row],[gross]]</f>
        <v>-144613391</v>
      </c>
      <c r="I3603">
        <v>2000</v>
      </c>
      <c r="J3603">
        <f>0.00001*Table13[[#This Row],[budget]]</f>
        <v>750.00000000000011</v>
      </c>
      <c r="K3603" s="1">
        <f>0</f>
        <v>0</v>
      </c>
    </row>
    <row r="3604" spans="1:11" hidden="1" x14ac:dyDescent="0.35">
      <c r="A3604">
        <v>10037390</v>
      </c>
      <c r="B3604" t="s">
        <v>17072</v>
      </c>
      <c r="C3604">
        <v>5442</v>
      </c>
      <c r="D3604">
        <v>140</v>
      </c>
      <c r="E3604" t="s">
        <v>652</v>
      </c>
      <c r="F3604">
        <v>1000000000</v>
      </c>
      <c r="G3604">
        <v>6</v>
      </c>
      <c r="H3604">
        <f>Table13[[#This Row],[budget]]-Table13[[#This Row],[gross]]</f>
        <v>989962610</v>
      </c>
      <c r="I3604">
        <v>339</v>
      </c>
      <c r="J3604">
        <f>0.00001*Table13[[#This Row],[budget]]</f>
        <v>10000</v>
      </c>
      <c r="K3604" s="1">
        <f>0</f>
        <v>0</v>
      </c>
    </row>
    <row r="3605" spans="1:11" x14ac:dyDescent="0.35">
      <c r="A3605">
        <v>15519841</v>
      </c>
      <c r="B3605" t="s">
        <v>5366</v>
      </c>
      <c r="C3605">
        <v>8693</v>
      </c>
      <c r="D3605">
        <v>71</v>
      </c>
      <c r="E3605" t="s">
        <v>37</v>
      </c>
      <c r="F3605">
        <v>47000000</v>
      </c>
      <c r="G3605">
        <v>4.5</v>
      </c>
      <c r="H3605">
        <f>Table13[[#This Row],[budget]]-Table13[[#This Row],[gross]]</f>
        <v>31480159</v>
      </c>
      <c r="I3605">
        <v>261</v>
      </c>
      <c r="J3605">
        <f>0.00001*Table13[[#This Row],[budget]]</f>
        <v>470.00000000000006</v>
      </c>
      <c r="K3605" s="1">
        <f>0</f>
        <v>0</v>
      </c>
    </row>
    <row r="3606" spans="1:11" x14ac:dyDescent="0.35">
      <c r="A3606">
        <v>4835968</v>
      </c>
      <c r="B3606" t="s">
        <v>6498</v>
      </c>
      <c r="C3606">
        <v>4821</v>
      </c>
      <c r="D3606">
        <v>82</v>
      </c>
      <c r="E3606" t="s">
        <v>37</v>
      </c>
      <c r="F3606">
        <v>40000000</v>
      </c>
      <c r="G3606">
        <v>4.5</v>
      </c>
      <c r="H3606">
        <f>Table13[[#This Row],[budget]]-Table13[[#This Row],[gross]]</f>
        <v>35164032</v>
      </c>
      <c r="I3606">
        <v>158</v>
      </c>
      <c r="J3606">
        <f>0.00001*Table13[[#This Row],[budget]]</f>
        <v>400.00000000000006</v>
      </c>
      <c r="K3606" s="1">
        <f>0</f>
        <v>0</v>
      </c>
    </row>
    <row r="3607" spans="1:11" x14ac:dyDescent="0.35">
      <c r="A3607">
        <v>30105968</v>
      </c>
      <c r="B3607" t="s">
        <v>6854</v>
      </c>
      <c r="C3607">
        <v>8860</v>
      </c>
      <c r="D3607">
        <v>45</v>
      </c>
      <c r="E3607" t="s">
        <v>37</v>
      </c>
      <c r="F3607">
        <v>37000000</v>
      </c>
      <c r="G3607">
        <v>4.5</v>
      </c>
      <c r="H3607">
        <f>Table13[[#This Row],[budget]]-Table13[[#This Row],[gross]]</f>
        <v>6894032</v>
      </c>
      <c r="I3607">
        <v>279</v>
      </c>
      <c r="J3607">
        <f>0.00001*Table13[[#This Row],[budget]]</f>
        <v>370.00000000000006</v>
      </c>
      <c r="K3607" s="1">
        <f>0</f>
        <v>0</v>
      </c>
    </row>
    <row r="3608" spans="1:11" x14ac:dyDescent="0.35">
      <c r="A3608">
        <v>25871834</v>
      </c>
      <c r="B3608" t="s">
        <v>7180</v>
      </c>
      <c r="C3608">
        <v>52052</v>
      </c>
      <c r="D3608">
        <v>173</v>
      </c>
      <c r="E3608" t="s">
        <v>37</v>
      </c>
      <c r="F3608">
        <v>35000000</v>
      </c>
      <c r="G3608">
        <v>4.5</v>
      </c>
      <c r="H3608">
        <f>Table13[[#This Row],[budget]]-Table13[[#This Row],[gross]]</f>
        <v>9128166</v>
      </c>
      <c r="I3608">
        <v>0</v>
      </c>
      <c r="J3608">
        <f>0.00001*Table13[[#This Row],[budget]]</f>
        <v>350.00000000000006</v>
      </c>
      <c r="K3608" s="1">
        <f>0</f>
        <v>0</v>
      </c>
    </row>
    <row r="3609" spans="1:11" x14ac:dyDescent="0.35">
      <c r="A3609">
        <v>23222861</v>
      </c>
      <c r="B3609" t="s">
        <v>8705</v>
      </c>
      <c r="C3609">
        <v>11092</v>
      </c>
      <c r="D3609">
        <v>44</v>
      </c>
      <c r="E3609" t="s">
        <v>37</v>
      </c>
      <c r="F3609">
        <v>26000000</v>
      </c>
      <c r="G3609">
        <v>4.5</v>
      </c>
      <c r="H3609">
        <f>Table13[[#This Row],[budget]]-Table13[[#This Row],[gross]]</f>
        <v>2777139</v>
      </c>
      <c r="I3609">
        <v>167</v>
      </c>
      <c r="J3609">
        <f>0.00001*Table13[[#This Row],[budget]]</f>
        <v>260</v>
      </c>
      <c r="K3609" s="1">
        <f>0</f>
        <v>0</v>
      </c>
    </row>
    <row r="3610" spans="1:11" x14ac:dyDescent="0.35">
      <c r="A3610">
        <v>8104069</v>
      </c>
      <c r="B3610" t="s">
        <v>10436</v>
      </c>
      <c r="C3610">
        <v>9785</v>
      </c>
      <c r="D3610">
        <v>26</v>
      </c>
      <c r="E3610" t="s">
        <v>37</v>
      </c>
      <c r="F3610">
        <v>20000000</v>
      </c>
      <c r="G3610">
        <v>4.5</v>
      </c>
      <c r="H3610">
        <f>Table13[[#This Row],[budget]]-Table13[[#This Row],[gross]]</f>
        <v>11895931</v>
      </c>
      <c r="I3610">
        <v>233</v>
      </c>
      <c r="J3610">
        <f>0.00001*Table13[[#This Row],[budget]]</f>
        <v>200.00000000000003</v>
      </c>
      <c r="K3610" s="1">
        <f>0</f>
        <v>0</v>
      </c>
    </row>
    <row r="3611" spans="1:11" x14ac:dyDescent="0.35">
      <c r="A3611">
        <v>2000000</v>
      </c>
      <c r="B3611" t="s">
        <v>10551</v>
      </c>
      <c r="C3611">
        <v>2998</v>
      </c>
      <c r="D3611">
        <v>74</v>
      </c>
      <c r="E3611" t="s">
        <v>37</v>
      </c>
      <c r="F3611">
        <v>20000000</v>
      </c>
      <c r="G3611">
        <v>4.5</v>
      </c>
      <c r="H3611">
        <f>Table13[[#This Row],[budget]]-Table13[[#This Row],[gross]]</f>
        <v>18000000</v>
      </c>
      <c r="I3611">
        <v>1000</v>
      </c>
      <c r="J3611">
        <f>0.00001*Table13[[#This Row],[budget]]</f>
        <v>200.00000000000003</v>
      </c>
      <c r="K3611" s="1">
        <f>0</f>
        <v>0</v>
      </c>
    </row>
    <row r="3612" spans="1:11" x14ac:dyDescent="0.35">
      <c r="A3612">
        <v>13571817</v>
      </c>
      <c r="B3612" t="s">
        <v>11489</v>
      </c>
      <c r="C3612">
        <v>5312</v>
      </c>
      <c r="D3612">
        <v>40</v>
      </c>
      <c r="E3612" t="s">
        <v>37</v>
      </c>
      <c r="F3612">
        <v>15600000</v>
      </c>
      <c r="G3612">
        <v>4.5</v>
      </c>
      <c r="H3612">
        <f>Table13[[#This Row],[budget]]-Table13[[#This Row],[gross]]</f>
        <v>2028183</v>
      </c>
      <c r="I3612">
        <v>939</v>
      </c>
      <c r="J3612">
        <f>0.00001*Table13[[#This Row],[budget]]</f>
        <v>156</v>
      </c>
      <c r="K3612" s="1">
        <f>0</f>
        <v>0</v>
      </c>
    </row>
    <row r="3613" spans="1:11" x14ac:dyDescent="0.35">
      <c r="A3613">
        <v>14249005</v>
      </c>
      <c r="B3613" t="s">
        <v>11831</v>
      </c>
      <c r="C3613">
        <v>39788</v>
      </c>
      <c r="D3613">
        <v>619</v>
      </c>
      <c r="E3613" t="s">
        <v>37</v>
      </c>
      <c r="F3613">
        <v>15000000</v>
      </c>
      <c r="G3613">
        <v>4.5</v>
      </c>
      <c r="H3613">
        <f>Table13[[#This Row],[budget]]-Table13[[#This Row],[gross]]</f>
        <v>750995</v>
      </c>
      <c r="I3613">
        <v>0</v>
      </c>
      <c r="J3613">
        <f>0.00001*Table13[[#This Row],[budget]]</f>
        <v>150</v>
      </c>
      <c r="K3613" s="1">
        <f>0</f>
        <v>0</v>
      </c>
    </row>
    <row r="3614" spans="1:11" x14ac:dyDescent="0.35">
      <c r="A3614">
        <v>22723</v>
      </c>
      <c r="B3614" t="s">
        <v>12053</v>
      </c>
      <c r="C3614">
        <v>2236</v>
      </c>
      <c r="D3614">
        <v>40</v>
      </c>
      <c r="E3614" t="s">
        <v>37</v>
      </c>
      <c r="F3614">
        <v>25000000</v>
      </c>
      <c r="G3614">
        <v>4.5</v>
      </c>
      <c r="H3614">
        <f>Table13[[#This Row],[budget]]-Table13[[#This Row],[gross]]</f>
        <v>24977277</v>
      </c>
      <c r="I3614">
        <v>193</v>
      </c>
      <c r="J3614">
        <f>0.00001*Table13[[#This Row],[budget]]</f>
        <v>250.00000000000003</v>
      </c>
      <c r="K3614" s="1">
        <f>0</f>
        <v>0</v>
      </c>
    </row>
    <row r="3615" spans="1:11" x14ac:dyDescent="0.35">
      <c r="A3615">
        <v>19900000</v>
      </c>
      <c r="B3615" t="s">
        <v>12154</v>
      </c>
      <c r="C3615">
        <v>17262</v>
      </c>
      <c r="D3615">
        <v>53</v>
      </c>
      <c r="E3615" t="s">
        <v>37</v>
      </c>
      <c r="F3615">
        <v>20000000</v>
      </c>
      <c r="G3615">
        <v>4.5</v>
      </c>
      <c r="H3615">
        <f>Table13[[#This Row],[budget]]-Table13[[#This Row],[gross]]</f>
        <v>100000</v>
      </c>
      <c r="I3615">
        <v>1000</v>
      </c>
      <c r="J3615">
        <f>0.00001*Table13[[#This Row],[budget]]</f>
        <v>200.00000000000003</v>
      </c>
      <c r="K3615" s="1">
        <f>0</f>
        <v>0</v>
      </c>
    </row>
    <row r="3616" spans="1:11" x14ac:dyDescent="0.35">
      <c r="A3616">
        <v>1712111</v>
      </c>
      <c r="B3616" t="s">
        <v>12531</v>
      </c>
      <c r="C3616">
        <v>7199</v>
      </c>
      <c r="D3616">
        <v>53</v>
      </c>
      <c r="E3616" t="s">
        <v>37</v>
      </c>
      <c r="F3616">
        <v>8495000</v>
      </c>
      <c r="G3616">
        <v>4.5</v>
      </c>
      <c r="H3616">
        <f>Table13[[#This Row],[budget]]-Table13[[#This Row],[gross]]</f>
        <v>6782889</v>
      </c>
      <c r="I3616">
        <v>0</v>
      </c>
      <c r="J3616">
        <f>0.00001*Table13[[#This Row],[budget]]</f>
        <v>84.95</v>
      </c>
      <c r="K3616" s="1">
        <f>0</f>
        <v>0</v>
      </c>
    </row>
    <row r="3617" spans="1:11" x14ac:dyDescent="0.35">
      <c r="A3617">
        <v>90556401</v>
      </c>
      <c r="B3617" t="s">
        <v>13025</v>
      </c>
      <c r="C3617">
        <v>43795</v>
      </c>
      <c r="D3617">
        <v>171</v>
      </c>
      <c r="E3617" t="s">
        <v>37</v>
      </c>
      <c r="F3617">
        <v>11000000</v>
      </c>
      <c r="G3617">
        <v>4.5</v>
      </c>
      <c r="H3617">
        <f>Table13[[#This Row],[budget]]-Table13[[#This Row],[gross]]</f>
        <v>-79556401</v>
      </c>
      <c r="I3617">
        <v>0</v>
      </c>
      <c r="J3617">
        <f>0.00001*Table13[[#This Row],[budget]]</f>
        <v>110.00000000000001</v>
      </c>
      <c r="K3617" s="1">
        <f>0</f>
        <v>0</v>
      </c>
    </row>
    <row r="3618" spans="1:11" x14ac:dyDescent="0.35">
      <c r="A3618">
        <v>14114488</v>
      </c>
      <c r="B3618" t="s">
        <v>13779</v>
      </c>
      <c r="C3618">
        <v>13190</v>
      </c>
      <c r="D3618">
        <v>114</v>
      </c>
      <c r="E3618" t="s">
        <v>37</v>
      </c>
      <c r="F3618">
        <v>10500000</v>
      </c>
      <c r="G3618">
        <v>4.5</v>
      </c>
      <c r="H3618">
        <f>Table13[[#This Row],[budget]]-Table13[[#This Row],[gross]]</f>
        <v>-3614488</v>
      </c>
      <c r="I3618">
        <v>616</v>
      </c>
      <c r="J3618">
        <f>0.00001*Table13[[#This Row],[budget]]</f>
        <v>105.00000000000001</v>
      </c>
      <c r="K3618" s="1">
        <f>0</f>
        <v>0</v>
      </c>
    </row>
    <row r="3619" spans="1:11" x14ac:dyDescent="0.35">
      <c r="A3619">
        <v>16235293</v>
      </c>
      <c r="B3619" t="s">
        <v>13859</v>
      </c>
      <c r="C3619">
        <v>19918</v>
      </c>
      <c r="D3619">
        <v>278</v>
      </c>
      <c r="E3619" t="s">
        <v>37</v>
      </c>
      <c r="F3619">
        <v>9000000</v>
      </c>
      <c r="G3619">
        <v>4.5</v>
      </c>
      <c r="H3619">
        <f>Table13[[#This Row],[budget]]-Table13[[#This Row],[gross]]</f>
        <v>-7235293</v>
      </c>
      <c r="I3619">
        <v>0</v>
      </c>
      <c r="J3619">
        <f>0.00001*Table13[[#This Row],[budget]]</f>
        <v>90.000000000000014</v>
      </c>
      <c r="K3619" s="1">
        <f>0</f>
        <v>0</v>
      </c>
    </row>
    <row r="3620" spans="1:11" x14ac:dyDescent="0.35">
      <c r="A3620">
        <v>14343976</v>
      </c>
      <c r="B3620" t="s">
        <v>15188</v>
      </c>
      <c r="C3620">
        <v>22961</v>
      </c>
      <c r="D3620">
        <v>291</v>
      </c>
      <c r="E3620" t="s">
        <v>37</v>
      </c>
      <c r="F3620">
        <v>5000000</v>
      </c>
      <c r="G3620">
        <v>4.5</v>
      </c>
      <c r="H3620">
        <f>Table13[[#This Row],[budget]]-Table13[[#This Row],[gross]]</f>
        <v>-9343976</v>
      </c>
      <c r="I3620">
        <v>1000</v>
      </c>
      <c r="J3620">
        <f>0.00001*Table13[[#This Row],[budget]]</f>
        <v>50.000000000000007</v>
      </c>
      <c r="K3620" s="1">
        <f>0</f>
        <v>0</v>
      </c>
    </row>
    <row r="3621" spans="1:11" x14ac:dyDescent="0.35">
      <c r="A3621">
        <v>186354</v>
      </c>
      <c r="B3621" t="s">
        <v>16571</v>
      </c>
      <c r="C3621">
        <v>1758</v>
      </c>
      <c r="D3621">
        <v>30</v>
      </c>
      <c r="E3621" t="s">
        <v>37</v>
      </c>
      <c r="F3621">
        <v>13500000</v>
      </c>
      <c r="G3621">
        <v>4.5</v>
      </c>
      <c r="H3621">
        <f>Table13[[#This Row],[budget]]-Table13[[#This Row],[gross]]</f>
        <v>13313646</v>
      </c>
      <c r="I3621">
        <v>0</v>
      </c>
      <c r="J3621">
        <f>0.00001*Table13[[#This Row],[budget]]</f>
        <v>135</v>
      </c>
      <c r="K3621" s="1">
        <f>0</f>
        <v>0</v>
      </c>
    </row>
    <row r="3622" spans="1:11" x14ac:dyDescent="0.35">
      <c r="B3622" t="s">
        <v>17458</v>
      </c>
      <c r="C3622">
        <v>719</v>
      </c>
      <c r="D3622">
        <v>9</v>
      </c>
      <c r="E3622" t="s">
        <v>37</v>
      </c>
      <c r="F3622">
        <v>600000</v>
      </c>
      <c r="G3622">
        <v>4.5</v>
      </c>
      <c r="H3622">
        <f>Table13[[#This Row],[budget]]-Table13[[#This Row],[gross]]</f>
        <v>600000</v>
      </c>
      <c r="I3622">
        <v>128</v>
      </c>
      <c r="J3622">
        <f>0.00001*Table13[[#This Row],[budget]]</f>
        <v>6.0000000000000009</v>
      </c>
      <c r="K3622" s="1">
        <f>0</f>
        <v>0</v>
      </c>
    </row>
    <row r="3623" spans="1:11" x14ac:dyDescent="0.35">
      <c r="A3623">
        <v>6712451</v>
      </c>
      <c r="B3623" t="s">
        <v>1620</v>
      </c>
      <c r="C3623">
        <v>4102</v>
      </c>
      <c r="D3623">
        <v>89</v>
      </c>
      <c r="E3623" t="s">
        <v>37</v>
      </c>
      <c r="F3623">
        <v>90000000</v>
      </c>
      <c r="G3623">
        <v>4.4000000000000004</v>
      </c>
      <c r="H3623">
        <f>Table13[[#This Row],[budget]]-Table13[[#This Row],[gross]]</f>
        <v>83287549</v>
      </c>
      <c r="I3623">
        <v>53</v>
      </c>
      <c r="J3623">
        <f>0.00001*Table13[[#This Row],[budget]]</f>
        <v>900.00000000000011</v>
      </c>
      <c r="K3623" s="1">
        <f>0</f>
        <v>0</v>
      </c>
    </row>
    <row r="3624" spans="1:11" x14ac:dyDescent="0.35">
      <c r="A3624">
        <v>190562</v>
      </c>
      <c r="B3624" t="s">
        <v>2229</v>
      </c>
      <c r="C3624">
        <v>2508</v>
      </c>
      <c r="D3624">
        <v>24</v>
      </c>
      <c r="E3624" t="s">
        <v>37</v>
      </c>
      <c r="F3624">
        <v>90000000</v>
      </c>
      <c r="G3624">
        <v>4.4000000000000004</v>
      </c>
      <c r="H3624">
        <f>Table13[[#This Row],[budget]]-Table13[[#This Row],[gross]]</f>
        <v>89809438</v>
      </c>
      <c r="I3624">
        <v>788</v>
      </c>
      <c r="J3624">
        <f>0.00001*Table13[[#This Row],[budget]]</f>
        <v>900.00000000000011</v>
      </c>
      <c r="K3624" s="1">
        <f>0</f>
        <v>0</v>
      </c>
    </row>
    <row r="3625" spans="1:11" x14ac:dyDescent="0.35">
      <c r="A3625">
        <v>133103929</v>
      </c>
      <c r="B3625" t="s">
        <v>2500</v>
      </c>
      <c r="C3625">
        <v>22838</v>
      </c>
      <c r="D3625">
        <v>56</v>
      </c>
      <c r="E3625" t="s">
        <v>37</v>
      </c>
      <c r="F3625">
        <v>75000000</v>
      </c>
      <c r="G3625">
        <v>4.4000000000000004</v>
      </c>
      <c r="H3625">
        <f>Table13[[#This Row],[budget]]-Table13[[#This Row],[gross]]</f>
        <v>-58103929</v>
      </c>
      <c r="I3625">
        <v>0</v>
      </c>
      <c r="J3625">
        <f>0.00001*Table13[[#This Row],[budget]]</f>
        <v>750.00000000000011</v>
      </c>
      <c r="K3625" s="1">
        <f>0</f>
        <v>0</v>
      </c>
    </row>
    <row r="3626" spans="1:11" x14ac:dyDescent="0.35">
      <c r="A3626">
        <v>66734992</v>
      </c>
      <c r="B3626" t="s">
        <v>3918</v>
      </c>
      <c r="C3626">
        <v>23476</v>
      </c>
      <c r="D3626">
        <v>181</v>
      </c>
      <c r="E3626" t="s">
        <v>37</v>
      </c>
      <c r="F3626">
        <v>60000000</v>
      </c>
      <c r="G3626">
        <v>4.4000000000000004</v>
      </c>
      <c r="H3626">
        <f>Table13[[#This Row],[budget]]-Table13[[#This Row],[gross]]</f>
        <v>-6734992</v>
      </c>
      <c r="I3626">
        <v>858</v>
      </c>
      <c r="J3626">
        <f>0.00001*Table13[[#This Row],[budget]]</f>
        <v>600</v>
      </c>
      <c r="K3626" s="1">
        <f>0</f>
        <v>0</v>
      </c>
    </row>
    <row r="3627" spans="1:11" x14ac:dyDescent="0.35">
      <c r="A3627">
        <v>61112916</v>
      </c>
      <c r="B3627" t="s">
        <v>3936</v>
      </c>
      <c r="C3627">
        <v>14888</v>
      </c>
      <c r="D3627">
        <v>83</v>
      </c>
      <c r="E3627" t="s">
        <v>37</v>
      </c>
      <c r="F3627">
        <v>50000000</v>
      </c>
      <c r="G3627">
        <v>4.4000000000000004</v>
      </c>
      <c r="H3627">
        <f>Table13[[#This Row],[budget]]-Table13[[#This Row],[gross]]</f>
        <v>-11112916</v>
      </c>
      <c r="I3627">
        <v>747</v>
      </c>
      <c r="J3627">
        <f>0.00001*Table13[[#This Row],[budget]]</f>
        <v>500.00000000000006</v>
      </c>
      <c r="K3627" s="1">
        <f>0</f>
        <v>0</v>
      </c>
    </row>
    <row r="3628" spans="1:11" x14ac:dyDescent="0.35">
      <c r="A3628">
        <v>38590500</v>
      </c>
      <c r="B3628" t="s">
        <v>5054</v>
      </c>
      <c r="C3628">
        <v>17997</v>
      </c>
      <c r="D3628">
        <v>140</v>
      </c>
      <c r="E3628" t="s">
        <v>37</v>
      </c>
      <c r="F3628">
        <v>50000000</v>
      </c>
      <c r="G3628">
        <v>4.4000000000000004</v>
      </c>
      <c r="H3628">
        <f>Table13[[#This Row],[budget]]-Table13[[#This Row],[gross]]</f>
        <v>11409500</v>
      </c>
      <c r="I3628">
        <v>812</v>
      </c>
      <c r="J3628">
        <f>0.00001*Table13[[#This Row],[budget]]</f>
        <v>500.00000000000006</v>
      </c>
      <c r="K3628" s="1">
        <f>0</f>
        <v>0</v>
      </c>
    </row>
    <row r="3629" spans="1:11" x14ac:dyDescent="0.35">
      <c r="A3629">
        <v>27663982</v>
      </c>
      <c r="B3629" t="s">
        <v>6335</v>
      </c>
      <c r="C3629">
        <v>26051</v>
      </c>
      <c r="D3629">
        <v>164</v>
      </c>
      <c r="E3629" t="s">
        <v>37</v>
      </c>
      <c r="F3629">
        <v>40000000</v>
      </c>
      <c r="G3629">
        <v>4.4000000000000004</v>
      </c>
      <c r="H3629">
        <f>Table13[[#This Row],[budget]]-Table13[[#This Row],[gross]]</f>
        <v>12336018</v>
      </c>
      <c r="I3629">
        <v>0</v>
      </c>
      <c r="J3629">
        <f>0.00001*Table13[[#This Row],[budget]]</f>
        <v>400.00000000000006</v>
      </c>
      <c r="K3629" s="1">
        <f>0</f>
        <v>0</v>
      </c>
    </row>
    <row r="3630" spans="1:11" hidden="1" x14ac:dyDescent="0.35">
      <c r="A3630">
        <v>484221</v>
      </c>
      <c r="B3630" t="s">
        <v>17178</v>
      </c>
      <c r="C3630">
        <v>23836</v>
      </c>
      <c r="D3630">
        <v>107</v>
      </c>
      <c r="E3630" t="s">
        <v>17013</v>
      </c>
      <c r="F3630">
        <v>1000000</v>
      </c>
      <c r="G3630">
        <v>8.1999999999999993</v>
      </c>
      <c r="H3630">
        <f>Table13[[#This Row],[budget]]-Table13[[#This Row],[gross]]</f>
        <v>515779</v>
      </c>
      <c r="I3630">
        <v>20000</v>
      </c>
      <c r="J3630">
        <f>0.00001*Table13[[#This Row],[budget]]</f>
        <v>10</v>
      </c>
      <c r="K3630" s="1">
        <f>0</f>
        <v>0</v>
      </c>
    </row>
    <row r="3631" spans="1:11" x14ac:dyDescent="0.35">
      <c r="A3631">
        <v>511920</v>
      </c>
      <c r="B3631" t="s">
        <v>6520</v>
      </c>
      <c r="C3631">
        <v>2458</v>
      </c>
      <c r="D3631">
        <v>26</v>
      </c>
      <c r="E3631" t="s">
        <v>37</v>
      </c>
      <c r="F3631">
        <v>40000000</v>
      </c>
      <c r="G3631">
        <v>4.4000000000000004</v>
      </c>
      <c r="H3631">
        <f>Table13[[#This Row],[budget]]-Table13[[#This Row],[gross]]</f>
        <v>39488080</v>
      </c>
      <c r="I3631">
        <v>211</v>
      </c>
      <c r="J3631">
        <f>0.00001*Table13[[#This Row],[budget]]</f>
        <v>400.00000000000006</v>
      </c>
      <c r="K3631" s="1">
        <f>0</f>
        <v>0</v>
      </c>
    </row>
    <row r="3632" spans="1:11" x14ac:dyDescent="0.35">
      <c r="A3632">
        <v>71038190</v>
      </c>
      <c r="B3632" t="s">
        <v>6655</v>
      </c>
      <c r="C3632">
        <v>23473</v>
      </c>
      <c r="D3632">
        <v>123</v>
      </c>
      <c r="E3632" t="s">
        <v>37</v>
      </c>
      <c r="F3632">
        <v>30000000</v>
      </c>
      <c r="G3632">
        <v>4.4000000000000004</v>
      </c>
      <c r="H3632">
        <f>Table13[[#This Row],[budget]]-Table13[[#This Row],[gross]]</f>
        <v>-41038190</v>
      </c>
      <c r="I3632">
        <v>8000</v>
      </c>
      <c r="J3632">
        <f>0.00001*Table13[[#This Row],[budget]]</f>
        <v>300</v>
      </c>
      <c r="K3632" s="1">
        <f>0</f>
        <v>0</v>
      </c>
    </row>
    <row r="3633" spans="1:11" x14ac:dyDescent="0.35">
      <c r="A3633">
        <v>37911876</v>
      </c>
      <c r="B3633" t="s">
        <v>7497</v>
      </c>
      <c r="C3633">
        <v>19671</v>
      </c>
      <c r="D3633">
        <v>47</v>
      </c>
      <c r="E3633" t="s">
        <v>37</v>
      </c>
      <c r="F3633">
        <v>32000000</v>
      </c>
      <c r="G3633">
        <v>4.4000000000000004</v>
      </c>
      <c r="H3633">
        <f>Table13[[#This Row],[budget]]-Table13[[#This Row],[gross]]</f>
        <v>-5911876</v>
      </c>
      <c r="I3633">
        <v>0</v>
      </c>
      <c r="J3633">
        <f>0.00001*Table13[[#This Row],[budget]]</f>
        <v>320</v>
      </c>
      <c r="K3633" s="1">
        <f>0</f>
        <v>0</v>
      </c>
    </row>
    <row r="3634" spans="1:11" x14ac:dyDescent="0.35">
      <c r="A3634">
        <v>18500966</v>
      </c>
      <c r="B3634" t="s">
        <v>8044</v>
      </c>
      <c r="C3634">
        <v>70341</v>
      </c>
      <c r="D3634">
        <v>830</v>
      </c>
      <c r="E3634" t="s">
        <v>37</v>
      </c>
      <c r="F3634">
        <v>30000000</v>
      </c>
      <c r="G3634">
        <v>4.4000000000000004</v>
      </c>
      <c r="H3634">
        <f>Table13[[#This Row],[budget]]-Table13[[#This Row],[gross]]</f>
        <v>11499034</v>
      </c>
      <c r="I3634">
        <v>0</v>
      </c>
      <c r="J3634">
        <f>0.00001*Table13[[#This Row],[budget]]</f>
        <v>300</v>
      </c>
      <c r="K3634" s="1">
        <f>0</f>
        <v>0</v>
      </c>
    </row>
    <row r="3635" spans="1:11" x14ac:dyDescent="0.35">
      <c r="A3635">
        <v>60072596</v>
      </c>
      <c r="B3635" t="s">
        <v>9957</v>
      </c>
      <c r="C3635">
        <v>7664</v>
      </c>
      <c r="D3635">
        <v>68</v>
      </c>
      <c r="E3635" t="s">
        <v>37</v>
      </c>
      <c r="F3635">
        <v>20000000</v>
      </c>
      <c r="G3635">
        <v>4.4000000000000004</v>
      </c>
      <c r="H3635">
        <f>Table13[[#This Row],[budget]]-Table13[[#This Row],[gross]]</f>
        <v>-40072596</v>
      </c>
      <c r="I3635">
        <v>0</v>
      </c>
      <c r="J3635">
        <f>0.00001*Table13[[#This Row],[budget]]</f>
        <v>200.00000000000003</v>
      </c>
      <c r="K3635" s="1">
        <f>0</f>
        <v>0</v>
      </c>
    </row>
    <row r="3636" spans="1:11" x14ac:dyDescent="0.35">
      <c r="A3636">
        <v>10494494</v>
      </c>
      <c r="B3636" t="s">
        <v>10943</v>
      </c>
      <c r="C3636">
        <v>19586</v>
      </c>
      <c r="D3636">
        <v>109</v>
      </c>
      <c r="E3636" t="s">
        <v>37</v>
      </c>
      <c r="F3636">
        <v>18000000</v>
      </c>
      <c r="G3636">
        <v>4.4000000000000004</v>
      </c>
      <c r="H3636">
        <f>Table13[[#This Row],[budget]]-Table13[[#This Row],[gross]]</f>
        <v>7505506</v>
      </c>
      <c r="I3636">
        <v>4000</v>
      </c>
      <c r="J3636">
        <f>0.00001*Table13[[#This Row],[budget]]</f>
        <v>180.00000000000003</v>
      </c>
      <c r="K3636" s="1">
        <f>0</f>
        <v>0</v>
      </c>
    </row>
    <row r="3637" spans="1:11" x14ac:dyDescent="0.35">
      <c r="A3637">
        <v>7017178</v>
      </c>
      <c r="B3637" t="s">
        <v>11081</v>
      </c>
      <c r="C3637">
        <v>1633</v>
      </c>
      <c r="D3637">
        <v>17</v>
      </c>
      <c r="E3637" t="s">
        <v>37</v>
      </c>
      <c r="F3637">
        <v>17500000</v>
      </c>
      <c r="G3637">
        <v>4.4000000000000004</v>
      </c>
      <c r="H3637">
        <f>Table13[[#This Row],[budget]]-Table13[[#This Row],[gross]]</f>
        <v>10482822</v>
      </c>
      <c r="I3637">
        <v>0</v>
      </c>
      <c r="J3637">
        <f>0.00001*Table13[[#This Row],[budget]]</f>
        <v>175.00000000000003</v>
      </c>
      <c r="K3637" s="1">
        <f>0</f>
        <v>0</v>
      </c>
    </row>
    <row r="3638" spans="1:11" x14ac:dyDescent="0.35">
      <c r="A3638">
        <v>13922211</v>
      </c>
      <c r="B3638" t="s">
        <v>11465</v>
      </c>
      <c r="C3638">
        <v>18271</v>
      </c>
      <c r="D3638">
        <v>150</v>
      </c>
      <c r="E3638" t="s">
        <v>37</v>
      </c>
      <c r="F3638">
        <v>16000000</v>
      </c>
      <c r="G3638">
        <v>4.4000000000000004</v>
      </c>
      <c r="H3638">
        <f>Table13[[#This Row],[budget]]-Table13[[#This Row],[gross]]</f>
        <v>2077789</v>
      </c>
      <c r="I3638">
        <v>0</v>
      </c>
      <c r="J3638">
        <f>0.00001*Table13[[#This Row],[budget]]</f>
        <v>160</v>
      </c>
      <c r="K3638" s="1">
        <f>0</f>
        <v>0</v>
      </c>
    </row>
    <row r="3639" spans="1:11" x14ac:dyDescent="0.35">
      <c r="A3639">
        <v>12610731</v>
      </c>
      <c r="B3639" t="s">
        <v>12193</v>
      </c>
      <c r="C3639">
        <v>38985</v>
      </c>
      <c r="D3639">
        <v>673</v>
      </c>
      <c r="E3639" t="s">
        <v>37</v>
      </c>
      <c r="F3639">
        <v>11000000</v>
      </c>
      <c r="G3639">
        <v>4.4000000000000004</v>
      </c>
      <c r="H3639">
        <f>Table13[[#This Row],[budget]]-Table13[[#This Row],[gross]]</f>
        <v>-1610731</v>
      </c>
      <c r="I3639">
        <v>0</v>
      </c>
      <c r="J3639">
        <f>0.00001*Table13[[#This Row],[budget]]</f>
        <v>110.00000000000001</v>
      </c>
      <c r="K3639" s="1">
        <f>0</f>
        <v>0</v>
      </c>
    </row>
    <row r="3640" spans="1:11" x14ac:dyDescent="0.35">
      <c r="A3640">
        <v>21371425</v>
      </c>
      <c r="B3640" t="s">
        <v>13391</v>
      </c>
      <c r="C3640">
        <v>76199</v>
      </c>
      <c r="D3640">
        <v>944</v>
      </c>
      <c r="E3640" t="s">
        <v>37</v>
      </c>
      <c r="F3640">
        <v>10000000</v>
      </c>
      <c r="G3640">
        <v>4.4000000000000004</v>
      </c>
      <c r="H3640">
        <f>Table13[[#This Row],[budget]]-Table13[[#This Row],[gross]]</f>
        <v>-11371425</v>
      </c>
      <c r="I3640">
        <v>13000</v>
      </c>
      <c r="J3640">
        <f>0.00001*Table13[[#This Row],[budget]]</f>
        <v>100.00000000000001</v>
      </c>
      <c r="K3640" s="1">
        <f>0</f>
        <v>0</v>
      </c>
    </row>
    <row r="3641" spans="1:11" x14ac:dyDescent="0.35">
      <c r="A3641">
        <v>50820940</v>
      </c>
      <c r="B3641" t="s">
        <v>15073</v>
      </c>
      <c r="C3641">
        <v>31915</v>
      </c>
      <c r="D3641">
        <v>159</v>
      </c>
      <c r="E3641" t="s">
        <v>37</v>
      </c>
      <c r="F3641">
        <v>5000000</v>
      </c>
      <c r="G3641">
        <v>4.4000000000000004</v>
      </c>
      <c r="H3641">
        <f>Table13[[#This Row],[budget]]-Table13[[#This Row],[gross]]</f>
        <v>-45820940</v>
      </c>
      <c r="I3641">
        <v>18000</v>
      </c>
      <c r="J3641">
        <f>0.00001*Table13[[#This Row],[budget]]</f>
        <v>50.000000000000007</v>
      </c>
      <c r="K3641" s="1">
        <f>0</f>
        <v>0</v>
      </c>
    </row>
    <row r="3642" spans="1:11" x14ac:dyDescent="0.35">
      <c r="A3642">
        <v>4142507</v>
      </c>
      <c r="B3642" t="s">
        <v>16047</v>
      </c>
      <c r="C3642">
        <v>3665</v>
      </c>
      <c r="D3642">
        <v>81</v>
      </c>
      <c r="E3642" t="s">
        <v>37</v>
      </c>
      <c r="F3642">
        <v>3000000</v>
      </c>
      <c r="G3642">
        <v>4.4000000000000004</v>
      </c>
      <c r="H3642">
        <f>Table13[[#This Row],[budget]]-Table13[[#This Row],[gross]]</f>
        <v>-1142507</v>
      </c>
      <c r="I3642">
        <v>131</v>
      </c>
      <c r="J3642">
        <f>0.00001*Table13[[#This Row],[budget]]</f>
        <v>30.000000000000004</v>
      </c>
      <c r="K3642" s="1">
        <f>0</f>
        <v>0</v>
      </c>
    </row>
    <row r="3643" spans="1:11" x14ac:dyDescent="0.35">
      <c r="B3643" t="s">
        <v>16626</v>
      </c>
      <c r="C3643">
        <v>583</v>
      </c>
      <c r="D3643">
        <v>14</v>
      </c>
      <c r="E3643" t="s">
        <v>37</v>
      </c>
      <c r="F3643">
        <v>2000000</v>
      </c>
      <c r="G3643">
        <v>4.4000000000000004</v>
      </c>
      <c r="H3643">
        <f>Table13[[#This Row],[budget]]-Table13[[#This Row],[gross]]</f>
        <v>2000000</v>
      </c>
      <c r="I3643">
        <v>651</v>
      </c>
      <c r="J3643">
        <f>0.00001*Table13[[#This Row],[budget]]</f>
        <v>20</v>
      </c>
      <c r="K3643" s="1">
        <f>0</f>
        <v>0</v>
      </c>
    </row>
    <row r="3644" spans="1:11" x14ac:dyDescent="0.35">
      <c r="A3644">
        <v>56114221</v>
      </c>
      <c r="B3644" t="s">
        <v>1452</v>
      </c>
      <c r="C3644">
        <v>110486</v>
      </c>
      <c r="D3644">
        <v>695</v>
      </c>
      <c r="E3644" t="s">
        <v>37</v>
      </c>
      <c r="F3644">
        <v>120000000</v>
      </c>
      <c r="G3644">
        <v>4.3</v>
      </c>
      <c r="H3644">
        <f>Table13[[#This Row],[budget]]-Table13[[#This Row],[gross]]</f>
        <v>63885779</v>
      </c>
      <c r="I3644">
        <v>41000</v>
      </c>
      <c r="J3644">
        <f>0.00001*Table13[[#This Row],[budget]]</f>
        <v>1200</v>
      </c>
      <c r="K3644" s="1">
        <f>0</f>
        <v>0</v>
      </c>
    </row>
    <row r="3645" spans="1:11" x14ac:dyDescent="0.35">
      <c r="A3645">
        <v>95328937</v>
      </c>
      <c r="B3645" t="s">
        <v>1916</v>
      </c>
      <c r="C3645">
        <v>59581</v>
      </c>
      <c r="D3645">
        <v>293</v>
      </c>
      <c r="E3645" t="s">
        <v>37</v>
      </c>
      <c r="F3645">
        <v>100000000</v>
      </c>
      <c r="G3645">
        <v>4.3</v>
      </c>
      <c r="H3645">
        <f>Table13[[#This Row],[budget]]-Table13[[#This Row],[gross]]</f>
        <v>4671063</v>
      </c>
      <c r="I3645">
        <v>0</v>
      </c>
      <c r="J3645">
        <f>0.00001*Table13[[#This Row],[budget]]</f>
        <v>1000.0000000000001</v>
      </c>
      <c r="K3645" s="1">
        <f>0</f>
        <v>0</v>
      </c>
    </row>
    <row r="3646" spans="1:11" x14ac:dyDescent="0.35">
      <c r="A3646">
        <v>56114221</v>
      </c>
      <c r="B3646" t="s">
        <v>1452</v>
      </c>
      <c r="C3646">
        <v>110486</v>
      </c>
      <c r="D3646">
        <v>695</v>
      </c>
      <c r="E3646" t="s">
        <v>37</v>
      </c>
      <c r="F3646">
        <v>120000000</v>
      </c>
      <c r="G3646">
        <v>4.3</v>
      </c>
      <c r="H3646">
        <f>Table13[[#This Row],[budget]]-Table13[[#This Row],[gross]]</f>
        <v>63885779</v>
      </c>
      <c r="I3646">
        <v>41000</v>
      </c>
      <c r="J3646">
        <f>0.00001*Table13[[#This Row],[budget]]</f>
        <v>1200</v>
      </c>
      <c r="K3646" s="1">
        <f>0</f>
        <v>0</v>
      </c>
    </row>
    <row r="3647" spans="1:11" x14ac:dyDescent="0.35">
      <c r="A3647">
        <v>123307945</v>
      </c>
      <c r="B3647" t="s">
        <v>2397</v>
      </c>
      <c r="C3647">
        <v>39391</v>
      </c>
      <c r="D3647">
        <v>171</v>
      </c>
      <c r="E3647" t="s">
        <v>37</v>
      </c>
      <c r="F3647">
        <v>65000000</v>
      </c>
      <c r="G3647">
        <v>4.3</v>
      </c>
      <c r="H3647">
        <f>Table13[[#This Row],[budget]]-Table13[[#This Row],[gross]]</f>
        <v>-58307945</v>
      </c>
      <c r="I3647">
        <v>374</v>
      </c>
      <c r="J3647">
        <f>0.00001*Table13[[#This Row],[budget]]</f>
        <v>650</v>
      </c>
      <c r="K3647" s="1">
        <f>0</f>
        <v>0</v>
      </c>
    </row>
    <row r="3648" spans="1:11" x14ac:dyDescent="0.35">
      <c r="A3648">
        <v>43575716</v>
      </c>
      <c r="B3648" t="s">
        <v>2426</v>
      </c>
      <c r="C3648">
        <v>10233</v>
      </c>
      <c r="D3648">
        <v>63</v>
      </c>
      <c r="E3648" t="s">
        <v>37</v>
      </c>
      <c r="F3648">
        <v>85000000</v>
      </c>
      <c r="G3648">
        <v>4.3</v>
      </c>
      <c r="H3648">
        <f>Table13[[#This Row],[budget]]-Table13[[#This Row],[gross]]</f>
        <v>41424284</v>
      </c>
      <c r="I3648">
        <v>0</v>
      </c>
      <c r="J3648">
        <f>0.00001*Table13[[#This Row],[budget]]</f>
        <v>850.00000000000011</v>
      </c>
      <c r="K3648" s="1">
        <f>0</f>
        <v>0</v>
      </c>
    </row>
    <row r="3649" spans="1:11" x14ac:dyDescent="0.35">
      <c r="A3649">
        <v>58255287</v>
      </c>
      <c r="B3649" t="s">
        <v>3722</v>
      </c>
      <c r="C3649">
        <v>39471</v>
      </c>
      <c r="D3649">
        <v>187</v>
      </c>
      <c r="E3649" t="s">
        <v>37</v>
      </c>
      <c r="F3649">
        <v>64000000</v>
      </c>
      <c r="G3649">
        <v>4.3</v>
      </c>
      <c r="H3649">
        <f>Table13[[#This Row],[budget]]-Table13[[#This Row],[gross]]</f>
        <v>5744713</v>
      </c>
      <c r="I3649">
        <v>0</v>
      </c>
      <c r="J3649">
        <f>0.00001*Table13[[#This Row],[budget]]</f>
        <v>640</v>
      </c>
      <c r="K3649" s="1">
        <f>0</f>
        <v>0</v>
      </c>
    </row>
    <row r="3650" spans="1:11" x14ac:dyDescent="0.35">
      <c r="A3650">
        <v>26082914</v>
      </c>
      <c r="B3650" t="s">
        <v>4136</v>
      </c>
      <c r="C3650">
        <v>51349</v>
      </c>
      <c r="D3650">
        <v>213</v>
      </c>
      <c r="E3650" t="s">
        <v>37</v>
      </c>
      <c r="F3650">
        <v>87000000</v>
      </c>
      <c r="G3650">
        <v>4.3</v>
      </c>
      <c r="H3650">
        <f>Table13[[#This Row],[budget]]-Table13[[#This Row],[gross]]</f>
        <v>60917086</v>
      </c>
      <c r="I3650">
        <v>0</v>
      </c>
      <c r="J3650">
        <f>0.00001*Table13[[#This Row],[budget]]</f>
        <v>870.00000000000011</v>
      </c>
      <c r="K3650" s="1">
        <f>0</f>
        <v>0</v>
      </c>
    </row>
    <row r="3651" spans="1:11" x14ac:dyDescent="0.35">
      <c r="A3651">
        <v>51774002</v>
      </c>
      <c r="B3651" t="s">
        <v>4338</v>
      </c>
      <c r="C3651">
        <v>87745</v>
      </c>
      <c r="D3651">
        <v>331</v>
      </c>
      <c r="E3651" t="s">
        <v>37</v>
      </c>
      <c r="F3651">
        <v>57000000</v>
      </c>
      <c r="G3651">
        <v>4.3</v>
      </c>
      <c r="H3651">
        <f>Table13[[#This Row],[budget]]-Table13[[#This Row],[gross]]</f>
        <v>5225998</v>
      </c>
      <c r="I3651">
        <v>18000</v>
      </c>
      <c r="J3651">
        <f>0.00001*Table13[[#This Row],[budget]]</f>
        <v>570</v>
      </c>
      <c r="K3651" s="1">
        <f>0</f>
        <v>0</v>
      </c>
    </row>
    <row r="3652" spans="1:11" x14ac:dyDescent="0.35">
      <c r="A3652">
        <v>32800000</v>
      </c>
      <c r="B3652" t="s">
        <v>5084</v>
      </c>
      <c r="C3652">
        <v>34896</v>
      </c>
      <c r="D3652">
        <v>118</v>
      </c>
      <c r="E3652" t="s">
        <v>37</v>
      </c>
      <c r="F3652">
        <v>40000000</v>
      </c>
      <c r="G3652">
        <v>4.3</v>
      </c>
      <c r="H3652">
        <f>Table13[[#This Row],[budget]]-Table13[[#This Row],[gross]]</f>
        <v>7200000</v>
      </c>
      <c r="I3652">
        <v>877</v>
      </c>
      <c r="J3652">
        <f>0.00001*Table13[[#This Row],[budget]]</f>
        <v>400.00000000000006</v>
      </c>
      <c r="K3652" s="1">
        <f>0</f>
        <v>0</v>
      </c>
    </row>
    <row r="3653" spans="1:11" x14ac:dyDescent="0.35">
      <c r="A3653">
        <v>48114556</v>
      </c>
      <c r="B3653" t="s">
        <v>5543</v>
      </c>
      <c r="C3653">
        <v>9380</v>
      </c>
      <c r="D3653">
        <v>91</v>
      </c>
      <c r="E3653" t="s">
        <v>37</v>
      </c>
      <c r="F3653">
        <v>26000000</v>
      </c>
      <c r="G3653">
        <v>4.3</v>
      </c>
      <c r="H3653">
        <f>Table13[[#This Row],[budget]]-Table13[[#This Row],[gross]]</f>
        <v>-22114556</v>
      </c>
      <c r="I3653">
        <v>531</v>
      </c>
      <c r="J3653">
        <f>0.00001*Table13[[#This Row],[budget]]</f>
        <v>260</v>
      </c>
      <c r="K3653" s="1">
        <f>0</f>
        <v>0</v>
      </c>
    </row>
    <row r="3654" spans="1:11" x14ac:dyDescent="0.35">
      <c r="A3654">
        <v>13829734</v>
      </c>
      <c r="B3654" t="s">
        <v>8727</v>
      </c>
      <c r="C3654">
        <v>16194</v>
      </c>
      <c r="D3654">
        <v>79</v>
      </c>
      <c r="E3654" t="s">
        <v>37</v>
      </c>
      <c r="F3654">
        <v>26000000</v>
      </c>
      <c r="G3654">
        <v>4.3</v>
      </c>
      <c r="H3654">
        <f>Table13[[#This Row],[budget]]-Table13[[#This Row],[gross]]</f>
        <v>12170266</v>
      </c>
      <c r="I3654">
        <v>319</v>
      </c>
      <c r="J3654">
        <f>0.00001*Table13[[#This Row],[budget]]</f>
        <v>260</v>
      </c>
      <c r="K3654" s="1">
        <f>0</f>
        <v>0</v>
      </c>
    </row>
    <row r="3655" spans="1:11" hidden="1" x14ac:dyDescent="0.35">
      <c r="A3655">
        <v>1185783</v>
      </c>
      <c r="B3655" t="s">
        <v>17306</v>
      </c>
      <c r="C3655">
        <v>44763</v>
      </c>
      <c r="D3655">
        <v>172</v>
      </c>
      <c r="E3655" t="s">
        <v>17310</v>
      </c>
      <c r="F3655">
        <v>590000</v>
      </c>
      <c r="G3655">
        <v>7.9</v>
      </c>
      <c r="H3655">
        <f>Table13[[#This Row],[budget]]-Table13[[#This Row],[gross]]</f>
        <v>-595783</v>
      </c>
      <c r="I3655">
        <v>14000</v>
      </c>
      <c r="J3655">
        <f>0.00001*Table13[[#This Row],[budget]]</f>
        <v>5.9</v>
      </c>
      <c r="K3655" s="1">
        <f>0</f>
        <v>0</v>
      </c>
    </row>
    <row r="3656" spans="1:11" x14ac:dyDescent="0.35">
      <c r="A3656">
        <v>11784000</v>
      </c>
      <c r="B3656" t="s">
        <v>10377</v>
      </c>
      <c r="C3656">
        <v>6701</v>
      </c>
      <c r="D3656">
        <v>26</v>
      </c>
      <c r="E3656" t="s">
        <v>37</v>
      </c>
      <c r="F3656">
        <v>20000000</v>
      </c>
      <c r="G3656">
        <v>4.3</v>
      </c>
      <c r="H3656">
        <f>Table13[[#This Row],[budget]]-Table13[[#This Row],[gross]]</f>
        <v>8216000</v>
      </c>
      <c r="I3656">
        <v>444</v>
      </c>
      <c r="J3656">
        <f>0.00001*Table13[[#This Row],[budget]]</f>
        <v>200.00000000000003</v>
      </c>
      <c r="K3656" s="1">
        <f>0</f>
        <v>0</v>
      </c>
    </row>
    <row r="3657" spans="1:11" x14ac:dyDescent="0.35">
      <c r="A3657">
        <v>7001720</v>
      </c>
      <c r="B3657" t="s">
        <v>10463</v>
      </c>
      <c r="C3657">
        <v>8560</v>
      </c>
      <c r="D3657">
        <v>205</v>
      </c>
      <c r="E3657" t="s">
        <v>37</v>
      </c>
      <c r="F3657">
        <v>12000000</v>
      </c>
      <c r="G3657">
        <v>4.3</v>
      </c>
      <c r="H3657">
        <f>Table13[[#This Row],[budget]]-Table13[[#This Row],[gross]]</f>
        <v>4998280</v>
      </c>
      <c r="I3657">
        <v>797</v>
      </c>
      <c r="J3657">
        <f>0.00001*Table13[[#This Row],[budget]]</f>
        <v>120.00000000000001</v>
      </c>
      <c r="K3657" s="1">
        <f>0</f>
        <v>0</v>
      </c>
    </row>
    <row r="3658" spans="1:11" x14ac:dyDescent="0.35">
      <c r="A3658">
        <v>31179516</v>
      </c>
      <c r="B3658" t="s">
        <v>12747</v>
      </c>
      <c r="C3658">
        <v>5928</v>
      </c>
      <c r="D3658">
        <v>49</v>
      </c>
      <c r="E3658" t="s">
        <v>37</v>
      </c>
      <c r="F3658">
        <v>12000000</v>
      </c>
      <c r="G3658">
        <v>4.3</v>
      </c>
      <c r="H3658">
        <f>Table13[[#This Row],[budget]]-Table13[[#This Row],[gross]]</f>
        <v>-19179516</v>
      </c>
      <c r="I3658">
        <v>243</v>
      </c>
      <c r="J3658">
        <f>0.00001*Table13[[#This Row],[budget]]</f>
        <v>120.00000000000001</v>
      </c>
      <c r="K3658" s="1">
        <f>0</f>
        <v>0</v>
      </c>
    </row>
    <row r="3659" spans="1:11" x14ac:dyDescent="0.35">
      <c r="A3659">
        <v>8828771</v>
      </c>
      <c r="B3659" t="s">
        <v>13498</v>
      </c>
      <c r="C3659">
        <v>79146</v>
      </c>
      <c r="D3659">
        <v>352</v>
      </c>
      <c r="E3659" t="s">
        <v>37</v>
      </c>
      <c r="F3659">
        <v>6000000</v>
      </c>
      <c r="G3659">
        <v>4.3</v>
      </c>
      <c r="H3659">
        <f>Table13[[#This Row],[budget]]-Table13[[#This Row],[gross]]</f>
        <v>-2828771</v>
      </c>
      <c r="I3659">
        <v>25000</v>
      </c>
      <c r="J3659">
        <f>0.00001*Table13[[#This Row],[budget]]</f>
        <v>60.000000000000007</v>
      </c>
      <c r="K3659" s="1">
        <f>0</f>
        <v>0</v>
      </c>
    </row>
    <row r="3660" spans="1:11" x14ac:dyDescent="0.35">
      <c r="A3660">
        <v>15935068</v>
      </c>
      <c r="B3660" t="s">
        <v>16000</v>
      </c>
      <c r="C3660">
        <v>19331</v>
      </c>
      <c r="D3660">
        <v>317</v>
      </c>
      <c r="E3660" t="s">
        <v>37</v>
      </c>
      <c r="F3660">
        <v>2500000</v>
      </c>
      <c r="G3660">
        <v>4.3</v>
      </c>
      <c r="H3660">
        <f>Table13[[#This Row],[budget]]-Table13[[#This Row],[gross]]</f>
        <v>-13435068</v>
      </c>
      <c r="I3660">
        <v>949</v>
      </c>
      <c r="J3660">
        <f>0.00001*Table13[[#This Row],[budget]]</f>
        <v>25.000000000000004</v>
      </c>
      <c r="K3660" s="1">
        <f>0</f>
        <v>0</v>
      </c>
    </row>
    <row r="3661" spans="1:11" x14ac:dyDescent="0.35">
      <c r="A3661">
        <v>131564731</v>
      </c>
      <c r="B3661" t="s">
        <v>888</v>
      </c>
      <c r="C3661">
        <v>118951</v>
      </c>
      <c r="D3661">
        <v>1382</v>
      </c>
      <c r="E3661" t="s">
        <v>37</v>
      </c>
      <c r="F3661">
        <v>150000000</v>
      </c>
      <c r="G3661">
        <v>4.2</v>
      </c>
      <c r="H3661">
        <f>Table13[[#This Row],[budget]]-Table13[[#This Row],[gross]]</f>
        <v>18435269</v>
      </c>
      <c r="I3661">
        <v>18000</v>
      </c>
      <c r="J3661">
        <f>0.00001*Table13[[#This Row],[budget]]</f>
        <v>1500.0000000000002</v>
      </c>
      <c r="K3661" s="1">
        <f>0</f>
        <v>0</v>
      </c>
    </row>
    <row r="3662" spans="1:11" x14ac:dyDescent="0.35">
      <c r="A3662">
        <v>1891821</v>
      </c>
      <c r="B3662" t="s">
        <v>2784</v>
      </c>
      <c r="C3662">
        <v>16474</v>
      </c>
      <c r="D3662">
        <v>301</v>
      </c>
      <c r="E3662" t="s">
        <v>37</v>
      </c>
      <c r="F3662">
        <v>52000000</v>
      </c>
      <c r="G3662">
        <v>4.2</v>
      </c>
      <c r="H3662">
        <f>Table13[[#This Row],[budget]]-Table13[[#This Row],[gross]]</f>
        <v>50108179</v>
      </c>
      <c r="I3662">
        <v>785</v>
      </c>
      <c r="J3662">
        <f>0.00001*Table13[[#This Row],[budget]]</f>
        <v>520</v>
      </c>
      <c r="K3662" s="1">
        <f>0</f>
        <v>0</v>
      </c>
    </row>
    <row r="3663" spans="1:11" x14ac:dyDescent="0.35">
      <c r="A3663">
        <v>5851188</v>
      </c>
      <c r="B3663" t="s">
        <v>3376</v>
      </c>
      <c r="C3663">
        <v>31124</v>
      </c>
      <c r="D3663">
        <v>313</v>
      </c>
      <c r="E3663" t="s">
        <v>37</v>
      </c>
      <c r="F3663">
        <v>70000000</v>
      </c>
      <c r="G3663">
        <v>4.2</v>
      </c>
      <c r="H3663">
        <f>Table13[[#This Row],[budget]]-Table13[[#This Row],[gross]]</f>
        <v>64148812</v>
      </c>
      <c r="I3663">
        <v>764</v>
      </c>
      <c r="J3663">
        <f>0.00001*Table13[[#This Row],[budget]]</f>
        <v>700.00000000000011</v>
      </c>
      <c r="K3663" s="1">
        <f>0</f>
        <v>0</v>
      </c>
    </row>
    <row r="3664" spans="1:11" hidden="1" x14ac:dyDescent="0.35">
      <c r="A3664">
        <v>7098492</v>
      </c>
      <c r="B3664" t="s">
        <v>17349</v>
      </c>
      <c r="C3664">
        <v>151812</v>
      </c>
      <c r="D3664">
        <v>264</v>
      </c>
      <c r="E3664" t="s">
        <v>17320</v>
      </c>
      <c r="F3664">
        <v>500000</v>
      </c>
      <c r="G3664">
        <v>8.4</v>
      </c>
      <c r="H3664">
        <f>Table13[[#This Row],[budget]]-Table13[[#This Row],[gross]]</f>
        <v>-6598492</v>
      </c>
      <c r="I3664">
        <v>48000</v>
      </c>
      <c r="J3664">
        <f>0.00001*Table13[[#This Row],[budget]]</f>
        <v>5</v>
      </c>
      <c r="K3664" s="1">
        <f>0</f>
        <v>0</v>
      </c>
    </row>
    <row r="3665" spans="1:11" x14ac:dyDescent="0.35">
      <c r="A3665">
        <v>18821279</v>
      </c>
      <c r="B3665" t="s">
        <v>3389</v>
      </c>
      <c r="C3665">
        <v>44891</v>
      </c>
      <c r="D3665">
        <v>202</v>
      </c>
      <c r="E3665" t="s">
        <v>37</v>
      </c>
      <c r="F3665">
        <v>70000000</v>
      </c>
      <c r="G3665">
        <v>4.2</v>
      </c>
      <c r="H3665">
        <f>Table13[[#This Row],[budget]]-Table13[[#This Row],[gross]]</f>
        <v>51178721</v>
      </c>
      <c r="I3665">
        <v>12000</v>
      </c>
      <c r="J3665">
        <f>0.00001*Table13[[#This Row],[budget]]</f>
        <v>700.00000000000011</v>
      </c>
      <c r="K3665" s="1">
        <f>0</f>
        <v>0</v>
      </c>
    </row>
    <row r="3666" spans="1:11" x14ac:dyDescent="0.35">
      <c r="A3666">
        <v>6768055</v>
      </c>
      <c r="B3666" t="s">
        <v>4600</v>
      </c>
      <c r="C3666">
        <v>11148</v>
      </c>
      <c r="D3666">
        <v>229</v>
      </c>
      <c r="E3666" t="s">
        <v>37</v>
      </c>
      <c r="F3666">
        <v>57000000</v>
      </c>
      <c r="G3666">
        <v>4.2</v>
      </c>
      <c r="H3666">
        <f>Table13[[#This Row],[budget]]-Table13[[#This Row],[gross]]</f>
        <v>50231945</v>
      </c>
      <c r="I3666">
        <v>437</v>
      </c>
      <c r="J3666">
        <f>0.00001*Table13[[#This Row],[budget]]</f>
        <v>570</v>
      </c>
      <c r="K3666" s="1">
        <f>0</f>
        <v>0</v>
      </c>
    </row>
    <row r="3667" spans="1:11" x14ac:dyDescent="0.35">
      <c r="A3667">
        <v>33643461</v>
      </c>
      <c r="B3667" t="s">
        <v>5087</v>
      </c>
      <c r="C3667">
        <v>11257</v>
      </c>
      <c r="D3667">
        <v>65</v>
      </c>
      <c r="E3667" t="s">
        <v>37</v>
      </c>
      <c r="F3667">
        <v>50000000</v>
      </c>
      <c r="G3667">
        <v>4.2</v>
      </c>
      <c r="H3667">
        <f>Table13[[#This Row],[budget]]-Table13[[#This Row],[gross]]</f>
        <v>16356539</v>
      </c>
      <c r="I3667">
        <v>0</v>
      </c>
      <c r="J3667">
        <f>0.00001*Table13[[#This Row],[budget]]</f>
        <v>500.00000000000006</v>
      </c>
      <c r="K3667" s="1">
        <f>0</f>
        <v>0</v>
      </c>
    </row>
    <row r="3668" spans="1:11" x14ac:dyDescent="0.35">
      <c r="A3668">
        <v>14375181</v>
      </c>
      <c r="B3668" t="s">
        <v>6422</v>
      </c>
      <c r="C3668">
        <v>8692</v>
      </c>
      <c r="D3668">
        <v>126</v>
      </c>
      <c r="E3668" t="s">
        <v>37</v>
      </c>
      <c r="F3668">
        <v>51000000</v>
      </c>
      <c r="G3668">
        <v>4.2</v>
      </c>
      <c r="H3668">
        <f>Table13[[#This Row],[budget]]-Table13[[#This Row],[gross]]</f>
        <v>36624819</v>
      </c>
      <c r="I3668">
        <v>754</v>
      </c>
      <c r="J3668">
        <f>0.00001*Table13[[#This Row],[budget]]</f>
        <v>510.00000000000006</v>
      </c>
      <c r="K3668" s="1">
        <f>0</f>
        <v>0</v>
      </c>
    </row>
    <row r="3669" spans="1:11" hidden="1" x14ac:dyDescent="0.35">
      <c r="A3669">
        <v>41709</v>
      </c>
      <c r="B3669" t="s">
        <v>17372</v>
      </c>
      <c r="C3669">
        <v>54601</v>
      </c>
      <c r="D3669">
        <v>200</v>
      </c>
      <c r="E3669" t="s">
        <v>15039</v>
      </c>
      <c r="F3669">
        <v>800000</v>
      </c>
      <c r="G3669">
        <v>6.4</v>
      </c>
      <c r="H3669">
        <f>Table13[[#This Row],[budget]]-Table13[[#This Row],[gross]]</f>
        <v>758291</v>
      </c>
      <c r="I3669">
        <v>23000</v>
      </c>
      <c r="J3669">
        <f>0.00001*Table13[[#This Row],[budget]]</f>
        <v>8</v>
      </c>
      <c r="K3669" s="1">
        <f>0</f>
        <v>0</v>
      </c>
    </row>
    <row r="3670" spans="1:11" x14ac:dyDescent="0.35">
      <c r="A3670">
        <v>11631245</v>
      </c>
      <c r="B3670" t="s">
        <v>7279</v>
      </c>
      <c r="C3670">
        <v>15015</v>
      </c>
      <c r="D3670">
        <v>113</v>
      </c>
      <c r="E3670" t="s">
        <v>37</v>
      </c>
      <c r="F3670">
        <v>35000000</v>
      </c>
      <c r="G3670">
        <v>4.2</v>
      </c>
      <c r="H3670">
        <f>Table13[[#This Row],[budget]]-Table13[[#This Row],[gross]]</f>
        <v>23368755</v>
      </c>
      <c r="I3670">
        <v>494</v>
      </c>
      <c r="J3670">
        <f>0.00001*Table13[[#This Row],[budget]]</f>
        <v>350.00000000000006</v>
      </c>
      <c r="K3670" s="1">
        <f>0</f>
        <v>0</v>
      </c>
    </row>
    <row r="3671" spans="1:11" x14ac:dyDescent="0.35">
      <c r="A3671">
        <v>79566871</v>
      </c>
      <c r="B3671" t="s">
        <v>7725</v>
      </c>
      <c r="C3671">
        <v>31760</v>
      </c>
      <c r="D3671">
        <v>140</v>
      </c>
      <c r="E3671" t="s">
        <v>37</v>
      </c>
      <c r="F3671">
        <v>30000000</v>
      </c>
      <c r="G3671">
        <v>4.2</v>
      </c>
      <c r="H3671">
        <f>Table13[[#This Row],[budget]]-Table13[[#This Row],[gross]]</f>
        <v>-49566871</v>
      </c>
      <c r="I3671">
        <v>0</v>
      </c>
      <c r="J3671">
        <f>0.00001*Table13[[#This Row],[budget]]</f>
        <v>300</v>
      </c>
      <c r="K3671" s="1">
        <f>0</f>
        <v>0</v>
      </c>
    </row>
    <row r="3672" spans="1:11" x14ac:dyDescent="0.35">
      <c r="A3672">
        <v>1046166</v>
      </c>
      <c r="B3672" t="s">
        <v>13931</v>
      </c>
      <c r="C3672">
        <v>2599</v>
      </c>
      <c r="D3672">
        <v>45</v>
      </c>
      <c r="E3672" t="s">
        <v>37</v>
      </c>
      <c r="F3672">
        <v>9000000</v>
      </c>
      <c r="G3672">
        <v>4.2</v>
      </c>
      <c r="H3672">
        <f>Table13[[#This Row],[budget]]-Table13[[#This Row],[gross]]</f>
        <v>7953834</v>
      </c>
      <c r="I3672">
        <v>128</v>
      </c>
      <c r="J3672">
        <f>0.00001*Table13[[#This Row],[budget]]</f>
        <v>90.000000000000014</v>
      </c>
      <c r="K3672" s="1">
        <f>0</f>
        <v>0</v>
      </c>
    </row>
    <row r="3673" spans="1:11" x14ac:dyDescent="0.35">
      <c r="A3673">
        <v>53245055</v>
      </c>
      <c r="B3673" t="s">
        <v>17086</v>
      </c>
      <c r="C3673">
        <v>30570</v>
      </c>
      <c r="D3673">
        <v>290</v>
      </c>
      <c r="E3673" t="s">
        <v>37</v>
      </c>
      <c r="F3673">
        <v>1000000</v>
      </c>
      <c r="G3673">
        <v>4.2</v>
      </c>
      <c r="H3673">
        <f>Table13[[#This Row],[budget]]-Table13[[#This Row],[gross]]</f>
        <v>-52245055</v>
      </c>
      <c r="I3673">
        <v>12000</v>
      </c>
      <c r="J3673">
        <f>0.00001*Table13[[#This Row],[budget]]</f>
        <v>10</v>
      </c>
      <c r="K3673" s="1">
        <f>0</f>
        <v>0</v>
      </c>
    </row>
    <row r="3674" spans="1:11" x14ac:dyDescent="0.35">
      <c r="A3674">
        <v>22757819</v>
      </c>
      <c r="B3674" t="s">
        <v>17918</v>
      </c>
      <c r="C3674">
        <v>13521</v>
      </c>
      <c r="D3674">
        <v>150</v>
      </c>
      <c r="E3674" t="s">
        <v>37</v>
      </c>
      <c r="F3674">
        <v>100000</v>
      </c>
      <c r="G3674">
        <v>4.2</v>
      </c>
      <c r="H3674">
        <f>Table13[[#This Row],[budget]]-Table13[[#This Row],[gross]]</f>
        <v>-22657819</v>
      </c>
      <c r="I3674">
        <v>0</v>
      </c>
      <c r="J3674">
        <f>0.00001*Table13[[#This Row],[budget]]</f>
        <v>1</v>
      </c>
      <c r="K3674" s="1">
        <f>0</f>
        <v>0</v>
      </c>
    </row>
    <row r="3675" spans="1:11" x14ac:dyDescent="0.35">
      <c r="A3675">
        <v>26000610</v>
      </c>
      <c r="B3675" t="s">
        <v>2842</v>
      </c>
      <c r="C3675">
        <v>16611</v>
      </c>
      <c r="D3675">
        <v>197</v>
      </c>
      <c r="E3675" t="s">
        <v>37</v>
      </c>
      <c r="F3675">
        <v>76000000</v>
      </c>
      <c r="G3675">
        <v>4.0999999999999996</v>
      </c>
      <c r="H3675">
        <f>Table13[[#This Row],[budget]]-Table13[[#This Row],[gross]]</f>
        <v>49999390</v>
      </c>
      <c r="I3675">
        <v>413</v>
      </c>
      <c r="J3675">
        <f>0.00001*Table13[[#This Row],[budget]]</f>
        <v>760.00000000000011</v>
      </c>
      <c r="K3675" s="1">
        <f>0</f>
        <v>0</v>
      </c>
    </row>
    <row r="3676" spans="1:11" x14ac:dyDescent="0.35">
      <c r="A3676">
        <v>97360069</v>
      </c>
      <c r="B3676" t="s">
        <v>2919</v>
      </c>
      <c r="C3676">
        <v>36491</v>
      </c>
      <c r="D3676">
        <v>231</v>
      </c>
      <c r="E3676" t="s">
        <v>37</v>
      </c>
      <c r="F3676">
        <v>75000000</v>
      </c>
      <c r="G3676">
        <v>4.0999999999999996</v>
      </c>
      <c r="H3676">
        <f>Table13[[#This Row],[budget]]-Table13[[#This Row],[gross]]</f>
        <v>-22360069</v>
      </c>
      <c r="I3676">
        <v>509</v>
      </c>
      <c r="J3676">
        <f>0.00001*Table13[[#This Row],[budget]]</f>
        <v>750.00000000000011</v>
      </c>
      <c r="K3676" s="1">
        <f>0</f>
        <v>0</v>
      </c>
    </row>
    <row r="3677" spans="1:11" x14ac:dyDescent="0.35">
      <c r="A3677">
        <v>166147885</v>
      </c>
      <c r="B3677" t="s">
        <v>5956</v>
      </c>
      <c r="C3677">
        <v>220020</v>
      </c>
      <c r="D3677">
        <v>1360</v>
      </c>
      <c r="E3677" t="s">
        <v>37</v>
      </c>
      <c r="F3677">
        <v>40000000</v>
      </c>
      <c r="G3677">
        <v>4.0999999999999996</v>
      </c>
      <c r="H3677">
        <f>Table13[[#This Row],[budget]]-Table13[[#This Row],[gross]]</f>
        <v>-126147885</v>
      </c>
      <c r="I3677">
        <v>101000</v>
      </c>
      <c r="J3677">
        <f>0.00001*Table13[[#This Row],[budget]]</f>
        <v>400.00000000000006</v>
      </c>
      <c r="K3677" s="1">
        <f>0</f>
        <v>0</v>
      </c>
    </row>
    <row r="3678" spans="1:11" x14ac:dyDescent="0.35">
      <c r="A3678">
        <v>111760631</v>
      </c>
      <c r="B3678" t="s">
        <v>5959</v>
      </c>
      <c r="C3678">
        <v>40227</v>
      </c>
      <c r="D3678">
        <v>188</v>
      </c>
      <c r="E3678" t="s">
        <v>37</v>
      </c>
      <c r="F3678">
        <v>38000000</v>
      </c>
      <c r="G3678">
        <v>4.0999999999999996</v>
      </c>
      <c r="H3678">
        <f>Table13[[#This Row],[budget]]-Table13[[#This Row],[gross]]</f>
        <v>-73760631</v>
      </c>
      <c r="I3678">
        <v>681</v>
      </c>
      <c r="J3678">
        <f>0.00001*Table13[[#This Row],[budget]]</f>
        <v>380.00000000000006</v>
      </c>
      <c r="K3678" s="1">
        <f>0</f>
        <v>0</v>
      </c>
    </row>
    <row r="3679" spans="1:11" x14ac:dyDescent="0.35">
      <c r="A3679">
        <v>10431220</v>
      </c>
      <c r="B3679" t="s">
        <v>6484</v>
      </c>
      <c r="C3679">
        <v>24216</v>
      </c>
      <c r="D3679">
        <v>162</v>
      </c>
      <c r="E3679" t="s">
        <v>37</v>
      </c>
      <c r="F3679">
        <v>24000000</v>
      </c>
      <c r="G3679">
        <v>4.0999999999999996</v>
      </c>
      <c r="H3679">
        <f>Table13[[#This Row],[budget]]-Table13[[#This Row],[gross]]</f>
        <v>13568780</v>
      </c>
      <c r="I3679">
        <v>401</v>
      </c>
      <c r="J3679">
        <f>0.00001*Table13[[#This Row],[budget]]</f>
        <v>240.00000000000003</v>
      </c>
      <c r="K3679" s="1">
        <f>0</f>
        <v>0</v>
      </c>
    </row>
    <row r="3680" spans="1:11" x14ac:dyDescent="0.35">
      <c r="A3680">
        <v>11576087</v>
      </c>
      <c r="B3680" t="s">
        <v>8125</v>
      </c>
      <c r="C3680">
        <v>14747</v>
      </c>
      <c r="D3680">
        <v>338</v>
      </c>
      <c r="E3680" t="s">
        <v>37</v>
      </c>
      <c r="F3680">
        <v>30000000</v>
      </c>
      <c r="G3680">
        <v>4.0999999999999996</v>
      </c>
      <c r="H3680">
        <f>Table13[[#This Row],[budget]]-Table13[[#This Row],[gross]]</f>
        <v>18423913</v>
      </c>
      <c r="I3680">
        <v>858</v>
      </c>
      <c r="J3680">
        <f>0.00001*Table13[[#This Row],[budget]]</f>
        <v>300</v>
      </c>
      <c r="K3680" s="1">
        <f>0</f>
        <v>0</v>
      </c>
    </row>
    <row r="3681" spans="1:11" x14ac:dyDescent="0.35">
      <c r="A3681">
        <v>5654777</v>
      </c>
      <c r="B3681" t="s">
        <v>9279</v>
      </c>
      <c r="C3681">
        <v>4875</v>
      </c>
      <c r="D3681">
        <v>26</v>
      </c>
      <c r="E3681" t="s">
        <v>37</v>
      </c>
      <c r="F3681">
        <v>25000000</v>
      </c>
      <c r="G3681">
        <v>4.0999999999999996</v>
      </c>
      <c r="H3681">
        <f>Table13[[#This Row],[budget]]-Table13[[#This Row],[gross]]</f>
        <v>19345223</v>
      </c>
      <c r="I3681">
        <v>206</v>
      </c>
      <c r="J3681">
        <f>0.00001*Table13[[#This Row],[budget]]</f>
        <v>250.00000000000003</v>
      </c>
      <c r="K3681" s="1">
        <f>0</f>
        <v>0</v>
      </c>
    </row>
    <row r="3682" spans="1:11" x14ac:dyDescent="0.35">
      <c r="A3682">
        <v>4006906</v>
      </c>
      <c r="B3682" t="s">
        <v>9296</v>
      </c>
      <c r="C3682">
        <v>3229</v>
      </c>
      <c r="D3682">
        <v>20</v>
      </c>
      <c r="E3682" t="s">
        <v>37</v>
      </c>
      <c r="F3682">
        <v>15000000</v>
      </c>
      <c r="G3682">
        <v>4.0999999999999996</v>
      </c>
      <c r="H3682">
        <f>Table13[[#This Row],[budget]]-Table13[[#This Row],[gross]]</f>
        <v>10993094</v>
      </c>
      <c r="I3682">
        <v>83</v>
      </c>
      <c r="J3682">
        <f>0.00001*Table13[[#This Row],[budget]]</f>
        <v>150</v>
      </c>
      <c r="K3682" s="1">
        <f>0</f>
        <v>0</v>
      </c>
    </row>
    <row r="3683" spans="1:11" x14ac:dyDescent="0.35">
      <c r="A3683">
        <v>5974653</v>
      </c>
      <c r="B3683" t="s">
        <v>9715</v>
      </c>
      <c r="C3683">
        <v>2253</v>
      </c>
      <c r="D3683">
        <v>111</v>
      </c>
      <c r="E3683" t="s">
        <v>37</v>
      </c>
      <c r="F3683">
        <v>22000000</v>
      </c>
      <c r="G3683">
        <v>4.0999999999999996</v>
      </c>
      <c r="H3683">
        <f>Table13[[#This Row],[budget]]-Table13[[#This Row],[gross]]</f>
        <v>16025347</v>
      </c>
      <c r="I3683">
        <v>158</v>
      </c>
      <c r="J3683">
        <f>0.00001*Table13[[#This Row],[budget]]</f>
        <v>220.00000000000003</v>
      </c>
      <c r="K3683" s="1">
        <f>0</f>
        <v>0</v>
      </c>
    </row>
    <row r="3684" spans="1:11" x14ac:dyDescent="0.35">
      <c r="A3684">
        <v>46363118</v>
      </c>
      <c r="B3684" t="s">
        <v>9995</v>
      </c>
      <c r="C3684">
        <v>25960</v>
      </c>
      <c r="D3684">
        <v>389</v>
      </c>
      <c r="E3684" t="s">
        <v>37</v>
      </c>
      <c r="F3684">
        <v>20000000</v>
      </c>
      <c r="G3684">
        <v>4.0999999999999996</v>
      </c>
      <c r="H3684">
        <f>Table13[[#This Row],[budget]]-Table13[[#This Row],[gross]]</f>
        <v>-26363118</v>
      </c>
      <c r="I3684">
        <v>1000</v>
      </c>
      <c r="J3684">
        <f>0.00001*Table13[[#This Row],[budget]]</f>
        <v>200.00000000000003</v>
      </c>
      <c r="K3684" s="1">
        <f>0</f>
        <v>0</v>
      </c>
    </row>
    <row r="3685" spans="1:11" x14ac:dyDescent="0.35">
      <c r="A3685">
        <v>51697449</v>
      </c>
      <c r="B3685" t="s">
        <v>10656</v>
      </c>
      <c r="C3685">
        <v>8346</v>
      </c>
      <c r="D3685">
        <v>59</v>
      </c>
      <c r="E3685" t="s">
        <v>37</v>
      </c>
      <c r="F3685">
        <v>13000000</v>
      </c>
      <c r="G3685">
        <v>4.0999999999999996</v>
      </c>
      <c r="H3685">
        <f>Table13[[#This Row],[budget]]-Table13[[#This Row],[gross]]</f>
        <v>-38697449</v>
      </c>
      <c r="I3685">
        <v>1000</v>
      </c>
      <c r="J3685">
        <f>0.00001*Table13[[#This Row],[budget]]</f>
        <v>130</v>
      </c>
      <c r="K3685" s="1">
        <f>0</f>
        <v>0</v>
      </c>
    </row>
    <row r="3686" spans="1:11" x14ac:dyDescent="0.35">
      <c r="A3686">
        <v>4930798</v>
      </c>
      <c r="B3686" t="s">
        <v>11253</v>
      </c>
      <c r="C3686">
        <v>16268</v>
      </c>
      <c r="D3686">
        <v>108</v>
      </c>
      <c r="E3686" t="s">
        <v>37</v>
      </c>
      <c r="F3686">
        <v>17000000</v>
      </c>
      <c r="G3686">
        <v>4.0999999999999996</v>
      </c>
      <c r="H3686">
        <f>Table13[[#This Row],[budget]]-Table13[[#This Row],[gross]]</f>
        <v>12069202</v>
      </c>
      <c r="I3686">
        <v>0</v>
      </c>
      <c r="J3686">
        <f>0.00001*Table13[[#This Row],[budget]]</f>
        <v>170</v>
      </c>
      <c r="K3686" s="1">
        <f>0</f>
        <v>0</v>
      </c>
    </row>
    <row r="3687" spans="1:11" x14ac:dyDescent="0.35">
      <c r="A3687">
        <v>30259652</v>
      </c>
      <c r="B3687" t="s">
        <v>11680</v>
      </c>
      <c r="C3687">
        <v>26905</v>
      </c>
      <c r="D3687">
        <v>614</v>
      </c>
      <c r="E3687" t="s">
        <v>37</v>
      </c>
      <c r="F3687">
        <v>15000000</v>
      </c>
      <c r="G3687">
        <v>4.0999999999999996</v>
      </c>
      <c r="H3687">
        <f>Table13[[#This Row],[budget]]-Table13[[#This Row],[gross]]</f>
        <v>-15259652</v>
      </c>
      <c r="I3687">
        <v>0</v>
      </c>
      <c r="J3687">
        <f>0.00001*Table13[[#This Row],[budget]]</f>
        <v>150</v>
      </c>
      <c r="K3687" s="1">
        <f>0</f>
        <v>0</v>
      </c>
    </row>
    <row r="3688" spans="1:11" x14ac:dyDescent="0.35">
      <c r="A3688">
        <v>21468807</v>
      </c>
      <c r="B3688" t="s">
        <v>11775</v>
      </c>
      <c r="C3688">
        <v>13048</v>
      </c>
      <c r="D3688">
        <v>227</v>
      </c>
      <c r="E3688" t="s">
        <v>37</v>
      </c>
      <c r="F3688">
        <v>14000000</v>
      </c>
      <c r="G3688">
        <v>4.0999999999999996</v>
      </c>
      <c r="H3688">
        <f>Table13[[#This Row],[budget]]-Table13[[#This Row],[gross]]</f>
        <v>-7468807</v>
      </c>
      <c r="I3688">
        <v>243</v>
      </c>
      <c r="J3688">
        <f>0.00001*Table13[[#This Row],[budget]]</f>
        <v>140</v>
      </c>
      <c r="K3688" s="1">
        <f>0</f>
        <v>0</v>
      </c>
    </row>
    <row r="3689" spans="1:11" x14ac:dyDescent="0.35">
      <c r="A3689">
        <v>28873374</v>
      </c>
      <c r="B3689" t="s">
        <v>13441</v>
      </c>
      <c r="C3689">
        <v>22161</v>
      </c>
      <c r="D3689">
        <v>68</v>
      </c>
      <c r="E3689" t="s">
        <v>37</v>
      </c>
      <c r="F3689">
        <v>10000000</v>
      </c>
      <c r="G3689">
        <v>4.0999999999999996</v>
      </c>
      <c r="H3689">
        <f>Table13[[#This Row],[budget]]-Table13[[#This Row],[gross]]</f>
        <v>-18873374</v>
      </c>
      <c r="I3689">
        <v>0</v>
      </c>
      <c r="J3689">
        <f>0.00001*Table13[[#This Row],[budget]]</f>
        <v>100.00000000000001</v>
      </c>
      <c r="K3689" s="1">
        <f>0</f>
        <v>0</v>
      </c>
    </row>
    <row r="3690" spans="1:11" x14ac:dyDescent="0.35">
      <c r="A3690">
        <v>4356743</v>
      </c>
      <c r="B3690" t="s">
        <v>13552</v>
      </c>
      <c r="C3690">
        <v>3662</v>
      </c>
      <c r="D3690">
        <v>79</v>
      </c>
      <c r="E3690" t="s">
        <v>37</v>
      </c>
      <c r="F3690">
        <v>16000000</v>
      </c>
      <c r="G3690">
        <v>4.0999999999999996</v>
      </c>
      <c r="H3690">
        <f>Table13[[#This Row],[budget]]-Table13[[#This Row],[gross]]</f>
        <v>11643257</v>
      </c>
      <c r="I3690">
        <v>0</v>
      </c>
      <c r="J3690">
        <f>0.00001*Table13[[#This Row],[budget]]</f>
        <v>160</v>
      </c>
      <c r="K3690" s="1">
        <f>0</f>
        <v>0</v>
      </c>
    </row>
    <row r="3691" spans="1:11" x14ac:dyDescent="0.35">
      <c r="A3691">
        <v>143000</v>
      </c>
      <c r="B3691" t="s">
        <v>16128</v>
      </c>
      <c r="C3691">
        <v>4122</v>
      </c>
      <c r="D3691">
        <v>48</v>
      </c>
      <c r="E3691" t="s">
        <v>37</v>
      </c>
      <c r="F3691">
        <v>5000000</v>
      </c>
      <c r="G3691">
        <v>4.0999999999999996</v>
      </c>
      <c r="H3691">
        <f>Table13[[#This Row],[budget]]-Table13[[#This Row],[gross]]</f>
        <v>4857000</v>
      </c>
      <c r="I3691">
        <v>0</v>
      </c>
      <c r="J3691">
        <f>0.00001*Table13[[#This Row],[budget]]</f>
        <v>50.000000000000007</v>
      </c>
      <c r="K3691" s="1">
        <f>0</f>
        <v>0</v>
      </c>
    </row>
    <row r="3692" spans="1:11" x14ac:dyDescent="0.35">
      <c r="B3692" t="s">
        <v>16920</v>
      </c>
      <c r="C3692">
        <v>794</v>
      </c>
      <c r="D3692">
        <v>9</v>
      </c>
      <c r="E3692" t="s">
        <v>37</v>
      </c>
      <c r="F3692">
        <v>1420000</v>
      </c>
      <c r="G3692">
        <v>4.0999999999999996</v>
      </c>
      <c r="H3692">
        <f>Table13[[#This Row],[budget]]-Table13[[#This Row],[gross]]</f>
        <v>1420000</v>
      </c>
      <c r="I3692">
        <v>447</v>
      </c>
      <c r="J3692">
        <f>0.00001*Table13[[#This Row],[budget]]</f>
        <v>14.200000000000001</v>
      </c>
      <c r="K3692" s="1">
        <f>0</f>
        <v>0</v>
      </c>
    </row>
    <row r="3693" spans="1:11" x14ac:dyDescent="0.35">
      <c r="A3693">
        <v>721</v>
      </c>
      <c r="B3693" t="s">
        <v>17240</v>
      </c>
      <c r="C3693">
        <v>783</v>
      </c>
      <c r="D3693">
        <v>12</v>
      </c>
      <c r="E3693" t="s">
        <v>37</v>
      </c>
      <c r="F3693">
        <v>1000000</v>
      </c>
      <c r="G3693">
        <v>4.0999999999999996</v>
      </c>
      <c r="H3693">
        <f>Table13[[#This Row],[budget]]-Table13[[#This Row],[gross]]</f>
        <v>999279</v>
      </c>
      <c r="I3693">
        <v>42</v>
      </c>
      <c r="J3693">
        <f>0.00001*Table13[[#This Row],[budget]]</f>
        <v>10</v>
      </c>
      <c r="K3693" s="1">
        <f>0</f>
        <v>0</v>
      </c>
    </row>
    <row r="3694" spans="1:11" x14ac:dyDescent="0.35">
      <c r="A3694">
        <v>20915465</v>
      </c>
      <c r="B3694" t="s">
        <v>5860</v>
      </c>
      <c r="C3694">
        <v>38203</v>
      </c>
      <c r="D3694">
        <v>290</v>
      </c>
      <c r="E3694" t="s">
        <v>37</v>
      </c>
      <c r="F3694">
        <v>42000000</v>
      </c>
      <c r="G3694">
        <v>4</v>
      </c>
      <c r="H3694">
        <f>Table13[[#This Row],[budget]]-Table13[[#This Row],[gross]]</f>
        <v>21084535</v>
      </c>
      <c r="I3694">
        <v>0</v>
      </c>
      <c r="J3694">
        <f>0.00001*Table13[[#This Row],[budget]]</f>
        <v>420.00000000000006</v>
      </c>
      <c r="K3694" s="1">
        <f>0</f>
        <v>0</v>
      </c>
    </row>
    <row r="3695" spans="1:11" x14ac:dyDescent="0.35">
      <c r="A3695">
        <v>21176322</v>
      </c>
      <c r="B3695" t="s">
        <v>6389</v>
      </c>
      <c r="C3695">
        <v>23747</v>
      </c>
      <c r="D3695">
        <v>207</v>
      </c>
      <c r="E3695" t="s">
        <v>37</v>
      </c>
      <c r="F3695">
        <v>40000000</v>
      </c>
      <c r="G3695">
        <v>4</v>
      </c>
      <c r="H3695">
        <f>Table13[[#This Row],[budget]]-Table13[[#This Row],[gross]]</f>
        <v>18823678</v>
      </c>
      <c r="I3695">
        <v>0</v>
      </c>
      <c r="J3695">
        <f>0.00001*Table13[[#This Row],[budget]]</f>
        <v>400.00000000000006</v>
      </c>
      <c r="K3695" s="1">
        <f>0</f>
        <v>0</v>
      </c>
    </row>
    <row r="3696" spans="1:11" x14ac:dyDescent="0.35">
      <c r="A3696">
        <v>18860403</v>
      </c>
      <c r="B3696" t="s">
        <v>9191</v>
      </c>
      <c r="C3696">
        <v>20823</v>
      </c>
      <c r="D3696">
        <v>130</v>
      </c>
      <c r="E3696" t="s">
        <v>37</v>
      </c>
      <c r="F3696">
        <v>25000000</v>
      </c>
      <c r="G3696">
        <v>4</v>
      </c>
      <c r="H3696">
        <f>Table13[[#This Row],[budget]]-Table13[[#This Row],[gross]]</f>
        <v>6139597</v>
      </c>
      <c r="I3696">
        <v>0</v>
      </c>
      <c r="J3696">
        <f>0.00001*Table13[[#This Row],[budget]]</f>
        <v>250.00000000000003</v>
      </c>
      <c r="K3696" s="1">
        <f>0</f>
        <v>0</v>
      </c>
    </row>
    <row r="3697" spans="1:11" hidden="1" x14ac:dyDescent="0.35">
      <c r="A3697">
        <v>1127331</v>
      </c>
      <c r="B3697" t="s">
        <v>17512</v>
      </c>
      <c r="C3697">
        <v>7559</v>
      </c>
      <c r="D3697">
        <v>77</v>
      </c>
      <c r="E3697" t="s">
        <v>10287</v>
      </c>
      <c r="F3697">
        <v>46000</v>
      </c>
      <c r="G3697">
        <v>7.4</v>
      </c>
      <c r="H3697">
        <f>Table13[[#This Row],[budget]]-Table13[[#This Row],[gross]]</f>
        <v>-1081331</v>
      </c>
      <c r="I3697">
        <v>0</v>
      </c>
      <c r="J3697">
        <f>0.00001*Table13[[#This Row],[budget]]</f>
        <v>0.46</v>
      </c>
      <c r="K3697" s="1">
        <f>0</f>
        <v>0</v>
      </c>
    </row>
    <row r="3698" spans="1:11" x14ac:dyDescent="0.35">
      <c r="A3698">
        <v>16988996</v>
      </c>
      <c r="B3698" t="s">
        <v>10279</v>
      </c>
      <c r="C3698">
        <v>3875</v>
      </c>
      <c r="D3698">
        <v>75</v>
      </c>
      <c r="E3698" t="s">
        <v>37</v>
      </c>
      <c r="F3698">
        <v>35000000</v>
      </c>
      <c r="G3698">
        <v>4</v>
      </c>
      <c r="H3698">
        <f>Table13[[#This Row],[budget]]-Table13[[#This Row],[gross]]</f>
        <v>18011004</v>
      </c>
      <c r="I3698">
        <v>422</v>
      </c>
      <c r="J3698">
        <f>0.00001*Table13[[#This Row],[budget]]</f>
        <v>350.00000000000006</v>
      </c>
      <c r="K3698" s="1">
        <f>0</f>
        <v>0</v>
      </c>
    </row>
    <row r="3699" spans="1:11" x14ac:dyDescent="0.35">
      <c r="A3699">
        <v>26421314</v>
      </c>
      <c r="B3699" t="s">
        <v>11733</v>
      </c>
      <c r="C3699">
        <v>28964</v>
      </c>
      <c r="D3699">
        <v>457</v>
      </c>
      <c r="E3699" t="s">
        <v>37</v>
      </c>
      <c r="F3699">
        <v>15000000</v>
      </c>
      <c r="G3699">
        <v>4</v>
      </c>
      <c r="H3699">
        <f>Table13[[#This Row],[budget]]-Table13[[#This Row],[gross]]</f>
        <v>-11421314</v>
      </c>
      <c r="I3699">
        <v>949</v>
      </c>
      <c r="J3699">
        <f>0.00001*Table13[[#This Row],[budget]]</f>
        <v>150</v>
      </c>
      <c r="K3699" s="1">
        <f>0</f>
        <v>0</v>
      </c>
    </row>
    <row r="3700" spans="1:11" x14ac:dyDescent="0.35">
      <c r="A3700">
        <v>15818967</v>
      </c>
      <c r="B3700" t="s">
        <v>14403</v>
      </c>
      <c r="C3700">
        <v>13913</v>
      </c>
      <c r="D3700">
        <v>120</v>
      </c>
      <c r="E3700" t="s">
        <v>37</v>
      </c>
      <c r="F3700">
        <v>7000000</v>
      </c>
      <c r="G3700">
        <v>4</v>
      </c>
      <c r="H3700">
        <f>Table13[[#This Row],[budget]]-Table13[[#This Row],[gross]]</f>
        <v>-8818967</v>
      </c>
      <c r="I3700">
        <v>0</v>
      </c>
      <c r="J3700">
        <f>0.00001*Table13[[#This Row],[budget]]</f>
        <v>70</v>
      </c>
      <c r="K3700" s="1">
        <f>0</f>
        <v>0</v>
      </c>
    </row>
    <row r="3701" spans="1:11" x14ac:dyDescent="0.35">
      <c r="A3701">
        <v>15152879</v>
      </c>
      <c r="B3701" t="s">
        <v>15579</v>
      </c>
      <c r="C3701">
        <v>13506</v>
      </c>
      <c r="D3701">
        <v>68</v>
      </c>
      <c r="E3701" t="s">
        <v>37</v>
      </c>
      <c r="F3701">
        <v>5000000</v>
      </c>
      <c r="G3701">
        <v>4</v>
      </c>
      <c r="H3701">
        <f>Table13[[#This Row],[budget]]-Table13[[#This Row],[gross]]</f>
        <v>-10152879</v>
      </c>
      <c r="I3701">
        <v>0</v>
      </c>
      <c r="J3701">
        <f>0.00001*Table13[[#This Row],[budget]]</f>
        <v>50.000000000000007</v>
      </c>
      <c r="K3701" s="1">
        <f>0</f>
        <v>0</v>
      </c>
    </row>
    <row r="3702" spans="1:11" x14ac:dyDescent="0.35">
      <c r="A3702">
        <v>9821335</v>
      </c>
      <c r="B3702" t="s">
        <v>15597</v>
      </c>
      <c r="C3702">
        <v>1415</v>
      </c>
      <c r="D3702">
        <v>10</v>
      </c>
      <c r="E3702" t="s">
        <v>37</v>
      </c>
      <c r="F3702">
        <v>6000000</v>
      </c>
      <c r="G3702">
        <v>4</v>
      </c>
      <c r="H3702">
        <f>Table13[[#This Row],[budget]]-Table13[[#This Row],[gross]]</f>
        <v>-3821335</v>
      </c>
      <c r="I3702">
        <v>118</v>
      </c>
      <c r="J3702">
        <f>0.00001*Table13[[#This Row],[budget]]</f>
        <v>60.000000000000007</v>
      </c>
      <c r="K3702" s="1">
        <f>0</f>
        <v>0</v>
      </c>
    </row>
    <row r="3703" spans="1:11" x14ac:dyDescent="0.35">
      <c r="A3703">
        <v>10696210</v>
      </c>
      <c r="B3703" t="s">
        <v>9711</v>
      </c>
      <c r="C3703">
        <v>35018</v>
      </c>
      <c r="D3703">
        <v>180</v>
      </c>
      <c r="E3703" t="s">
        <v>37</v>
      </c>
      <c r="F3703">
        <v>23500000</v>
      </c>
      <c r="G3703">
        <v>3.9</v>
      </c>
      <c r="H3703">
        <f>Table13[[#This Row],[budget]]-Table13[[#This Row],[gross]]</f>
        <v>12803790</v>
      </c>
      <c r="I3703">
        <v>716</v>
      </c>
      <c r="J3703">
        <f>0.00001*Table13[[#This Row],[budget]]</f>
        <v>235.00000000000003</v>
      </c>
      <c r="K3703" s="1">
        <f>0</f>
        <v>0</v>
      </c>
    </row>
    <row r="3704" spans="1:11" x14ac:dyDescent="0.35">
      <c r="A3704">
        <v>26876529</v>
      </c>
      <c r="B3704" t="s">
        <v>10129</v>
      </c>
      <c r="C3704">
        <v>26624</v>
      </c>
      <c r="D3704">
        <v>189</v>
      </c>
      <c r="E3704" t="s">
        <v>37</v>
      </c>
      <c r="F3704">
        <v>27000000</v>
      </c>
      <c r="G3704">
        <v>3.9</v>
      </c>
      <c r="H3704">
        <f>Table13[[#This Row],[budget]]-Table13[[#This Row],[gross]]</f>
        <v>123471</v>
      </c>
      <c r="I3704">
        <v>0</v>
      </c>
      <c r="J3704">
        <f>0.00001*Table13[[#This Row],[budget]]</f>
        <v>270</v>
      </c>
      <c r="K3704" s="1">
        <f>0</f>
        <v>0</v>
      </c>
    </row>
    <row r="3705" spans="1:11" x14ac:dyDescent="0.35">
      <c r="A3705">
        <v>43818159</v>
      </c>
      <c r="B3705" t="s">
        <v>10812</v>
      </c>
      <c r="C3705">
        <v>27664</v>
      </c>
      <c r="D3705">
        <v>260</v>
      </c>
      <c r="E3705" t="s">
        <v>37</v>
      </c>
      <c r="F3705">
        <v>20000000</v>
      </c>
      <c r="G3705">
        <v>3.9</v>
      </c>
      <c r="H3705">
        <f>Table13[[#This Row],[budget]]-Table13[[#This Row],[gross]]</f>
        <v>-23818159</v>
      </c>
      <c r="I3705">
        <v>1000</v>
      </c>
      <c r="J3705">
        <f>0.00001*Table13[[#This Row],[budget]]</f>
        <v>200.00000000000003</v>
      </c>
      <c r="K3705" s="1">
        <f>0</f>
        <v>0</v>
      </c>
    </row>
    <row r="3706" spans="1:11" hidden="1" x14ac:dyDescent="0.35">
      <c r="A3706">
        <v>269061</v>
      </c>
      <c r="B3706" t="s">
        <v>17554</v>
      </c>
      <c r="C3706">
        <v>229012</v>
      </c>
      <c r="D3706">
        <v>596</v>
      </c>
      <c r="E3706" t="s">
        <v>652</v>
      </c>
      <c r="F3706">
        <v>2000000</v>
      </c>
      <c r="G3706">
        <v>8.6999999999999993</v>
      </c>
      <c r="H3706">
        <f>Table13[[#This Row],[budget]]-Table13[[#This Row],[gross]]</f>
        <v>1730939</v>
      </c>
      <c r="I3706">
        <v>11000</v>
      </c>
      <c r="J3706">
        <f>0.00001*Table13[[#This Row],[budget]]</f>
        <v>20</v>
      </c>
      <c r="K3706" s="1">
        <f>0</f>
        <v>0</v>
      </c>
    </row>
    <row r="3707" spans="1:11" x14ac:dyDescent="0.35">
      <c r="A3707">
        <v>3100650</v>
      </c>
      <c r="B3707" t="s">
        <v>12233</v>
      </c>
      <c r="C3707">
        <v>7277</v>
      </c>
      <c r="D3707">
        <v>181</v>
      </c>
      <c r="E3707" t="s">
        <v>37</v>
      </c>
      <c r="F3707">
        <v>14000000</v>
      </c>
      <c r="G3707">
        <v>3.9</v>
      </c>
      <c r="H3707">
        <f>Table13[[#This Row],[budget]]-Table13[[#This Row],[gross]]</f>
        <v>10899350</v>
      </c>
      <c r="I3707">
        <v>231</v>
      </c>
      <c r="J3707">
        <f>0.00001*Table13[[#This Row],[budget]]</f>
        <v>140</v>
      </c>
      <c r="K3707" s="1">
        <f>0</f>
        <v>0</v>
      </c>
    </row>
    <row r="3708" spans="1:11" x14ac:dyDescent="0.35">
      <c r="A3708">
        <v>5561</v>
      </c>
      <c r="B3708" t="s">
        <v>13741</v>
      </c>
      <c r="C3708">
        <v>4995</v>
      </c>
      <c r="D3708">
        <v>34</v>
      </c>
      <c r="E3708" t="s">
        <v>37</v>
      </c>
      <c r="F3708">
        <v>10000000</v>
      </c>
      <c r="G3708">
        <v>3.9</v>
      </c>
      <c r="H3708">
        <f>Table13[[#This Row],[budget]]-Table13[[#This Row],[gross]]</f>
        <v>9994439</v>
      </c>
      <c r="I3708">
        <v>160</v>
      </c>
      <c r="J3708">
        <f>0.00001*Table13[[#This Row],[budget]]</f>
        <v>100.00000000000001</v>
      </c>
      <c r="K3708" s="1">
        <f>0</f>
        <v>0</v>
      </c>
    </row>
    <row r="3709" spans="1:11" x14ac:dyDescent="0.35">
      <c r="A3709">
        <v>10305534</v>
      </c>
      <c r="B3709" t="s">
        <v>15820</v>
      </c>
      <c r="C3709">
        <v>1721</v>
      </c>
      <c r="D3709">
        <v>38</v>
      </c>
      <c r="E3709" t="s">
        <v>37</v>
      </c>
      <c r="F3709">
        <v>3500000</v>
      </c>
      <c r="G3709">
        <v>3.9</v>
      </c>
      <c r="H3709">
        <f>Table13[[#This Row],[budget]]-Table13[[#This Row],[gross]]</f>
        <v>-6805534</v>
      </c>
      <c r="I3709">
        <v>280</v>
      </c>
      <c r="J3709">
        <f>0.00001*Table13[[#This Row],[budget]]</f>
        <v>35</v>
      </c>
      <c r="K3709" s="1">
        <f>0</f>
        <v>0</v>
      </c>
    </row>
    <row r="3710" spans="1:11" x14ac:dyDescent="0.35">
      <c r="A3710">
        <v>178739</v>
      </c>
      <c r="B3710" t="s">
        <v>16356</v>
      </c>
      <c r="C3710">
        <v>1015</v>
      </c>
      <c r="D3710">
        <v>10</v>
      </c>
      <c r="E3710" t="s">
        <v>37</v>
      </c>
      <c r="F3710">
        <v>2450000</v>
      </c>
      <c r="G3710">
        <v>3.9</v>
      </c>
      <c r="H3710">
        <f>Table13[[#This Row],[budget]]-Table13[[#This Row],[gross]]</f>
        <v>2271261</v>
      </c>
      <c r="I3710">
        <v>566</v>
      </c>
      <c r="J3710">
        <f>0.00001*Table13[[#This Row],[budget]]</f>
        <v>24.500000000000004</v>
      </c>
      <c r="K3710" s="1">
        <f>0</f>
        <v>0</v>
      </c>
    </row>
    <row r="3711" spans="1:11" x14ac:dyDescent="0.35">
      <c r="A3711">
        <v>49494</v>
      </c>
      <c r="B3711" t="s">
        <v>17793</v>
      </c>
      <c r="C3711">
        <v>8511</v>
      </c>
      <c r="D3711">
        <v>87</v>
      </c>
      <c r="E3711" t="s">
        <v>37</v>
      </c>
      <c r="F3711">
        <v>250000</v>
      </c>
      <c r="G3711">
        <v>3.9</v>
      </c>
      <c r="H3711">
        <f>Table13[[#This Row],[budget]]-Table13[[#This Row],[gross]]</f>
        <v>200506</v>
      </c>
      <c r="I3711">
        <v>0</v>
      </c>
      <c r="J3711">
        <f>0.00001*Table13[[#This Row],[budget]]</f>
        <v>2.5</v>
      </c>
      <c r="K3711" s="1">
        <f>0</f>
        <v>0</v>
      </c>
    </row>
    <row r="3712" spans="1:11" x14ac:dyDescent="0.35">
      <c r="B3712" t="s">
        <v>17841</v>
      </c>
      <c r="C3712">
        <v>1328</v>
      </c>
      <c r="D3712">
        <v>22</v>
      </c>
      <c r="E3712" t="s">
        <v>37</v>
      </c>
      <c r="F3712">
        <v>13000000</v>
      </c>
      <c r="G3712">
        <v>3.9</v>
      </c>
      <c r="H3712">
        <f>Table13[[#This Row],[budget]]-Table13[[#This Row],[gross]]</f>
        <v>13000000</v>
      </c>
      <c r="I3712">
        <v>0</v>
      </c>
      <c r="J3712">
        <f>0.00001*Table13[[#This Row],[budget]]</f>
        <v>130</v>
      </c>
      <c r="K3712" s="1">
        <f>0</f>
        <v>0</v>
      </c>
    </row>
    <row r="3713" spans="1:11" x14ac:dyDescent="0.35">
      <c r="A3713">
        <v>100446895</v>
      </c>
      <c r="B3713" t="s">
        <v>1581</v>
      </c>
      <c r="C3713">
        <v>36033</v>
      </c>
      <c r="D3713">
        <v>456</v>
      </c>
      <c r="E3713" t="s">
        <v>37</v>
      </c>
      <c r="F3713">
        <v>109000000</v>
      </c>
      <c r="G3713">
        <v>3.8</v>
      </c>
      <c r="H3713">
        <f>Table13[[#This Row],[budget]]-Table13[[#This Row],[gross]]</f>
        <v>8553105</v>
      </c>
      <c r="I3713">
        <v>946</v>
      </c>
      <c r="J3713">
        <f>0.00001*Table13[[#This Row],[budget]]</f>
        <v>1090</v>
      </c>
      <c r="K3713" s="1">
        <f>0</f>
        <v>0</v>
      </c>
    </row>
    <row r="3714" spans="1:11" x14ac:dyDescent="0.35">
      <c r="A3714">
        <v>4411102</v>
      </c>
      <c r="B3714" t="s">
        <v>1842</v>
      </c>
      <c r="C3714">
        <v>20295</v>
      </c>
      <c r="D3714">
        <v>164</v>
      </c>
      <c r="E3714" t="s">
        <v>37</v>
      </c>
      <c r="F3714">
        <v>100000000</v>
      </c>
      <c r="G3714">
        <v>3.8</v>
      </c>
      <c r="H3714">
        <f>Table13[[#This Row],[budget]]-Table13[[#This Row],[gross]]</f>
        <v>95588898</v>
      </c>
      <c r="I3714">
        <v>416</v>
      </c>
      <c r="J3714">
        <f>0.00001*Table13[[#This Row],[budget]]</f>
        <v>1000.0000000000001</v>
      </c>
      <c r="K3714" s="1">
        <f>0</f>
        <v>0</v>
      </c>
    </row>
    <row r="3715" spans="1:11" x14ac:dyDescent="0.35">
      <c r="A3715">
        <v>32178777</v>
      </c>
      <c r="B3715" t="s">
        <v>3739</v>
      </c>
      <c r="C3715">
        <v>43300</v>
      </c>
      <c r="D3715">
        <v>250</v>
      </c>
      <c r="E3715" t="s">
        <v>37</v>
      </c>
      <c r="F3715">
        <v>62000000</v>
      </c>
      <c r="G3715">
        <v>3.8</v>
      </c>
      <c r="H3715">
        <f>Table13[[#This Row],[budget]]-Table13[[#This Row],[gross]]</f>
        <v>29821223</v>
      </c>
      <c r="I3715">
        <v>0</v>
      </c>
      <c r="J3715">
        <f>0.00001*Table13[[#This Row],[budget]]</f>
        <v>620</v>
      </c>
      <c r="K3715" s="1">
        <f>0</f>
        <v>0</v>
      </c>
    </row>
    <row r="3716" spans="1:11" x14ac:dyDescent="0.35">
      <c r="A3716">
        <v>4535117</v>
      </c>
      <c r="B3716" t="s">
        <v>4233</v>
      </c>
      <c r="C3716">
        <v>38398</v>
      </c>
      <c r="D3716">
        <v>368</v>
      </c>
      <c r="E3716" t="s">
        <v>37</v>
      </c>
      <c r="F3716">
        <v>60000000</v>
      </c>
      <c r="G3716">
        <v>3.8</v>
      </c>
      <c r="H3716">
        <f>Table13[[#This Row],[budget]]-Table13[[#This Row],[gross]]</f>
        <v>55464883</v>
      </c>
      <c r="I3716">
        <v>0</v>
      </c>
      <c r="J3716">
        <f>0.00001*Table13[[#This Row],[budget]]</f>
        <v>600</v>
      </c>
      <c r="K3716" s="1">
        <f>0</f>
        <v>0</v>
      </c>
    </row>
    <row r="3717" spans="1:11" x14ac:dyDescent="0.35">
      <c r="A3717">
        <v>33423521</v>
      </c>
      <c r="B3717" t="s">
        <v>7074</v>
      </c>
      <c r="C3717">
        <v>53115</v>
      </c>
      <c r="D3717">
        <v>282</v>
      </c>
      <c r="E3717" t="s">
        <v>37</v>
      </c>
      <c r="F3717">
        <v>35000000</v>
      </c>
      <c r="G3717">
        <v>3.8</v>
      </c>
      <c r="H3717">
        <f>Table13[[#This Row],[budget]]-Table13[[#This Row],[gross]]</f>
        <v>1576479</v>
      </c>
      <c r="I3717">
        <v>0</v>
      </c>
      <c r="J3717">
        <f>0.00001*Table13[[#This Row],[budget]]</f>
        <v>350.00000000000006</v>
      </c>
      <c r="K3717" s="1">
        <f>0</f>
        <v>0</v>
      </c>
    </row>
    <row r="3718" spans="1:11" x14ac:dyDescent="0.35">
      <c r="A3718">
        <v>17596256</v>
      </c>
      <c r="B3718" t="s">
        <v>7219</v>
      </c>
      <c r="C3718">
        <v>12399</v>
      </c>
      <c r="D3718">
        <v>84</v>
      </c>
      <c r="E3718" t="s">
        <v>37</v>
      </c>
      <c r="F3718">
        <v>35000000</v>
      </c>
      <c r="G3718">
        <v>3.8</v>
      </c>
      <c r="H3718">
        <f>Table13[[#This Row],[budget]]-Table13[[#This Row],[gross]]</f>
        <v>17403744</v>
      </c>
      <c r="I3718">
        <v>0</v>
      </c>
      <c r="J3718">
        <f>0.00001*Table13[[#This Row],[budget]]</f>
        <v>350.00000000000006</v>
      </c>
      <c r="K3718" s="1">
        <f>0</f>
        <v>0</v>
      </c>
    </row>
    <row r="3719" spans="1:11" x14ac:dyDescent="0.35">
      <c r="A3719">
        <v>9694105</v>
      </c>
      <c r="B3719" t="s">
        <v>9726</v>
      </c>
      <c r="C3719">
        <v>8176</v>
      </c>
      <c r="D3719">
        <v>77</v>
      </c>
      <c r="E3719" t="s">
        <v>37</v>
      </c>
      <c r="F3719">
        <v>22000000</v>
      </c>
      <c r="G3719">
        <v>3.8</v>
      </c>
      <c r="H3719">
        <f>Table13[[#This Row],[budget]]-Table13[[#This Row],[gross]]</f>
        <v>12305895</v>
      </c>
      <c r="I3719">
        <v>272</v>
      </c>
      <c r="J3719">
        <f>0.00001*Table13[[#This Row],[budget]]</f>
        <v>220.00000000000003</v>
      </c>
      <c r="K3719" s="1">
        <f>0</f>
        <v>0</v>
      </c>
    </row>
    <row r="3720" spans="1:11" x14ac:dyDescent="0.35">
      <c r="A3720">
        <v>869325</v>
      </c>
      <c r="B3720" t="s">
        <v>14887</v>
      </c>
      <c r="C3720">
        <v>2281</v>
      </c>
      <c r="D3720">
        <v>16</v>
      </c>
      <c r="E3720" t="s">
        <v>37</v>
      </c>
      <c r="F3720">
        <v>6000000</v>
      </c>
      <c r="G3720">
        <v>3.8</v>
      </c>
      <c r="H3720">
        <f>Table13[[#This Row],[budget]]-Table13[[#This Row],[gross]]</f>
        <v>5130675</v>
      </c>
      <c r="I3720">
        <v>125</v>
      </c>
      <c r="J3720">
        <f>0.00001*Table13[[#This Row],[budget]]</f>
        <v>60.000000000000007</v>
      </c>
      <c r="K3720" s="1">
        <f>0</f>
        <v>0</v>
      </c>
    </row>
    <row r="3721" spans="1:11" x14ac:dyDescent="0.35">
      <c r="A3721">
        <v>13350177</v>
      </c>
      <c r="B3721" t="s">
        <v>15215</v>
      </c>
      <c r="C3721">
        <v>7904</v>
      </c>
      <c r="D3721">
        <v>113</v>
      </c>
      <c r="E3721" t="s">
        <v>37</v>
      </c>
      <c r="F3721">
        <v>5000000</v>
      </c>
      <c r="G3721">
        <v>3.8</v>
      </c>
      <c r="H3721">
        <f>Table13[[#This Row],[budget]]-Table13[[#This Row],[gross]]</f>
        <v>-8350177</v>
      </c>
      <c r="I3721">
        <v>562</v>
      </c>
      <c r="J3721">
        <f>0.00001*Table13[[#This Row],[budget]]</f>
        <v>50.000000000000007</v>
      </c>
      <c r="K3721" s="1">
        <f>0</f>
        <v>0</v>
      </c>
    </row>
    <row r="3722" spans="1:11" x14ac:dyDescent="0.35">
      <c r="B3722" t="s">
        <v>16981</v>
      </c>
      <c r="C3722">
        <v>1321</v>
      </c>
      <c r="D3722">
        <v>51</v>
      </c>
      <c r="E3722" t="s">
        <v>37</v>
      </c>
      <c r="F3722">
        <v>1200000</v>
      </c>
      <c r="G3722">
        <v>3.8</v>
      </c>
      <c r="H3722">
        <f>Table13[[#This Row],[budget]]-Table13[[#This Row],[gross]]</f>
        <v>1200000</v>
      </c>
      <c r="I3722">
        <v>238</v>
      </c>
      <c r="J3722">
        <f>0.00001*Table13[[#This Row],[budget]]</f>
        <v>12.000000000000002</v>
      </c>
      <c r="K3722" s="1">
        <f>0</f>
        <v>0</v>
      </c>
    </row>
    <row r="3723" spans="1:11" x14ac:dyDescent="0.35">
      <c r="B3723" t="s">
        <v>17272</v>
      </c>
      <c r="C3723">
        <v>93</v>
      </c>
      <c r="D3723">
        <v>6</v>
      </c>
      <c r="E3723" t="s">
        <v>37</v>
      </c>
      <c r="F3723">
        <v>1000000</v>
      </c>
      <c r="G3723">
        <v>3.8</v>
      </c>
      <c r="H3723">
        <f>Table13[[#This Row],[budget]]-Table13[[#This Row],[gross]]</f>
        <v>1000000</v>
      </c>
      <c r="I3723">
        <v>54</v>
      </c>
      <c r="J3723">
        <f>0.00001*Table13[[#This Row],[budget]]</f>
        <v>10</v>
      </c>
      <c r="K3723" s="1">
        <f>0</f>
        <v>0</v>
      </c>
    </row>
    <row r="3724" spans="1:11" x14ac:dyDescent="0.35">
      <c r="A3724">
        <v>107285004</v>
      </c>
      <c r="B3724" t="s">
        <v>1287</v>
      </c>
      <c r="C3724">
        <v>189855</v>
      </c>
      <c r="D3724">
        <v>1018</v>
      </c>
      <c r="E3724" t="s">
        <v>37</v>
      </c>
      <c r="F3724">
        <v>125000000</v>
      </c>
      <c r="G3724">
        <v>3.7</v>
      </c>
      <c r="H3724">
        <f>Table13[[#This Row],[budget]]-Table13[[#This Row],[gross]]</f>
        <v>17714996</v>
      </c>
      <c r="I3724">
        <v>0</v>
      </c>
      <c r="J3724">
        <f>0.00001*Table13[[#This Row],[budget]]</f>
        <v>1250</v>
      </c>
      <c r="K3724" s="1">
        <f>0</f>
        <v>0</v>
      </c>
    </row>
    <row r="3725" spans="1:11" x14ac:dyDescent="0.35">
      <c r="A3725">
        <v>48068396</v>
      </c>
      <c r="B3725" t="s">
        <v>1549</v>
      </c>
      <c r="C3725">
        <v>60573</v>
      </c>
      <c r="D3725">
        <v>248</v>
      </c>
      <c r="E3725" t="s">
        <v>37</v>
      </c>
      <c r="F3725">
        <v>160000000</v>
      </c>
      <c r="G3725">
        <v>3.7</v>
      </c>
      <c r="H3725">
        <f>Table13[[#This Row],[budget]]-Table13[[#This Row],[gross]]</f>
        <v>111931604</v>
      </c>
      <c r="I3725">
        <v>894</v>
      </c>
      <c r="J3725">
        <f>0.00001*Table13[[#This Row],[budget]]</f>
        <v>1600.0000000000002</v>
      </c>
      <c r="K3725" s="1">
        <f>0</f>
        <v>0</v>
      </c>
    </row>
    <row r="3726" spans="1:11" x14ac:dyDescent="0.35">
      <c r="A3726">
        <v>8742261</v>
      </c>
      <c r="B3726" t="s">
        <v>5249</v>
      </c>
      <c r="C3726">
        <v>19824</v>
      </c>
      <c r="D3726">
        <v>179</v>
      </c>
      <c r="E3726" t="s">
        <v>37</v>
      </c>
      <c r="F3726">
        <v>18000000</v>
      </c>
      <c r="G3726">
        <v>3.7</v>
      </c>
      <c r="H3726">
        <f>Table13[[#This Row],[budget]]-Table13[[#This Row],[gross]]</f>
        <v>9257739</v>
      </c>
      <c r="I3726">
        <v>0</v>
      </c>
      <c r="J3726">
        <f>0.00001*Table13[[#This Row],[budget]]</f>
        <v>180.00000000000003</v>
      </c>
      <c r="K3726" s="1">
        <f>0</f>
        <v>0</v>
      </c>
    </row>
    <row r="3727" spans="1:11" x14ac:dyDescent="0.35">
      <c r="A3727">
        <v>35927406</v>
      </c>
      <c r="B3727" t="s">
        <v>7947</v>
      </c>
      <c r="C3727">
        <v>36363</v>
      </c>
      <c r="D3727">
        <v>256</v>
      </c>
      <c r="E3727" t="s">
        <v>37</v>
      </c>
      <c r="F3727">
        <v>30000000</v>
      </c>
      <c r="G3727">
        <v>3.7</v>
      </c>
      <c r="H3727">
        <f>Table13[[#This Row],[budget]]-Table13[[#This Row],[gross]]</f>
        <v>-5927406</v>
      </c>
      <c r="I3727">
        <v>1000</v>
      </c>
      <c r="J3727">
        <f>0.00001*Table13[[#This Row],[budget]]</f>
        <v>300</v>
      </c>
      <c r="K3727" s="1">
        <f>0</f>
        <v>0</v>
      </c>
    </row>
    <row r="3728" spans="1:11" x14ac:dyDescent="0.35">
      <c r="A3728">
        <v>94497271</v>
      </c>
      <c r="B3728" t="s">
        <v>9906</v>
      </c>
      <c r="C3728">
        <v>17829</v>
      </c>
      <c r="D3728">
        <v>99</v>
      </c>
      <c r="E3728" t="s">
        <v>37</v>
      </c>
      <c r="F3728">
        <v>20000000</v>
      </c>
      <c r="G3728">
        <v>3.7</v>
      </c>
      <c r="H3728">
        <f>Table13[[#This Row],[budget]]-Table13[[#This Row],[gross]]</f>
        <v>-74497271</v>
      </c>
      <c r="I3728">
        <v>0</v>
      </c>
      <c r="J3728">
        <f>0.00001*Table13[[#This Row],[budget]]</f>
        <v>200.00000000000003</v>
      </c>
      <c r="K3728" s="1">
        <f>0</f>
        <v>0</v>
      </c>
    </row>
    <row r="3729" spans="1:11" hidden="1" x14ac:dyDescent="0.35">
      <c r="A3729">
        <v>1689999</v>
      </c>
      <c r="B3729" t="s">
        <v>17656</v>
      </c>
      <c r="C3729">
        <v>3675</v>
      </c>
      <c r="D3729">
        <v>48</v>
      </c>
      <c r="E3729" t="s">
        <v>2679</v>
      </c>
      <c r="F3729">
        <v>400000</v>
      </c>
      <c r="G3729">
        <v>7.1</v>
      </c>
      <c r="H3729">
        <f>Table13[[#This Row],[budget]]-Table13[[#This Row],[gross]]</f>
        <v>-1289999</v>
      </c>
      <c r="I3729">
        <v>426</v>
      </c>
      <c r="J3729">
        <f>0.00001*Table13[[#This Row],[budget]]</f>
        <v>4</v>
      </c>
      <c r="K3729" s="1">
        <f>0</f>
        <v>0</v>
      </c>
    </row>
    <row r="3730" spans="1:11" x14ac:dyDescent="0.35">
      <c r="A3730">
        <v>14294842</v>
      </c>
      <c r="B3730" t="s">
        <v>3346</v>
      </c>
      <c r="C3730">
        <v>16761</v>
      </c>
      <c r="D3730">
        <v>277</v>
      </c>
      <c r="E3730" t="s">
        <v>37</v>
      </c>
      <c r="F3730">
        <v>70000000</v>
      </c>
      <c r="G3730">
        <v>3.6</v>
      </c>
      <c r="H3730">
        <f>Table13[[#This Row],[budget]]-Table13[[#This Row],[gross]]</f>
        <v>55705158</v>
      </c>
      <c r="I3730">
        <v>391</v>
      </c>
      <c r="J3730">
        <f>0.00001*Table13[[#This Row],[budget]]</f>
        <v>700.00000000000011</v>
      </c>
      <c r="K3730" s="1">
        <f>0</f>
        <v>0</v>
      </c>
    </row>
    <row r="3731" spans="1:11" hidden="1" x14ac:dyDescent="0.35">
      <c r="A3731">
        <v>126387</v>
      </c>
      <c r="B3731" t="s">
        <v>17670</v>
      </c>
      <c r="C3731">
        <v>14985</v>
      </c>
      <c r="D3731">
        <v>253</v>
      </c>
      <c r="E3731" t="s">
        <v>9146</v>
      </c>
      <c r="F3731">
        <v>400000</v>
      </c>
      <c r="G3731">
        <v>6.9</v>
      </c>
      <c r="H3731">
        <f>Table13[[#This Row],[budget]]-Table13[[#This Row],[gross]]</f>
        <v>273613</v>
      </c>
      <c r="I3731">
        <v>2000</v>
      </c>
      <c r="J3731">
        <f>0.00001*Table13[[#This Row],[budget]]</f>
        <v>4</v>
      </c>
      <c r="K3731" s="1">
        <f>0</f>
        <v>0</v>
      </c>
    </row>
    <row r="3732" spans="1:11" x14ac:dyDescent="0.35">
      <c r="A3732">
        <v>35231365</v>
      </c>
      <c r="B3732" t="s">
        <v>4279</v>
      </c>
      <c r="C3732">
        <v>15517</v>
      </c>
      <c r="D3732">
        <v>85</v>
      </c>
      <c r="E3732" t="s">
        <v>37</v>
      </c>
      <c r="F3732">
        <v>60000000</v>
      </c>
      <c r="G3732">
        <v>3.6</v>
      </c>
      <c r="H3732">
        <f>Table13[[#This Row],[budget]]-Table13[[#This Row],[gross]]</f>
        <v>24768635</v>
      </c>
      <c r="I3732">
        <v>500</v>
      </c>
      <c r="J3732">
        <f>0.00001*Table13[[#This Row],[budget]]</f>
        <v>600</v>
      </c>
      <c r="K3732" s="1">
        <f>0</f>
        <v>0</v>
      </c>
    </row>
    <row r="3733" spans="1:11" x14ac:dyDescent="0.35">
      <c r="A3733">
        <v>10956379</v>
      </c>
      <c r="B3733" t="s">
        <v>7559</v>
      </c>
      <c r="C3733">
        <v>21506</v>
      </c>
      <c r="D3733">
        <v>364</v>
      </c>
      <c r="E3733" t="s">
        <v>37</v>
      </c>
      <c r="F3733">
        <v>35000000</v>
      </c>
      <c r="G3733">
        <v>3.6</v>
      </c>
      <c r="H3733">
        <f>Table13[[#This Row],[budget]]-Table13[[#This Row],[gross]]</f>
        <v>24043621</v>
      </c>
      <c r="I3733">
        <v>0</v>
      </c>
      <c r="J3733">
        <f>0.00001*Table13[[#This Row],[budget]]</f>
        <v>350.00000000000006</v>
      </c>
      <c r="K3733" s="1">
        <f>0</f>
        <v>0</v>
      </c>
    </row>
    <row r="3734" spans="1:11" x14ac:dyDescent="0.35">
      <c r="A3734">
        <v>38536376</v>
      </c>
      <c r="B3734" t="s">
        <v>8589</v>
      </c>
      <c r="C3734">
        <v>15866</v>
      </c>
      <c r="D3734">
        <v>83</v>
      </c>
      <c r="E3734" t="s">
        <v>37</v>
      </c>
      <c r="F3734">
        <v>27000000</v>
      </c>
      <c r="G3734">
        <v>3.6</v>
      </c>
      <c r="H3734">
        <f>Table13[[#This Row],[budget]]-Table13[[#This Row],[gross]]</f>
        <v>-11536376</v>
      </c>
      <c r="I3734">
        <v>0</v>
      </c>
      <c r="J3734">
        <f>0.00001*Table13[[#This Row],[budget]]</f>
        <v>270</v>
      </c>
      <c r="K3734" s="1">
        <f>0</f>
        <v>0</v>
      </c>
    </row>
    <row r="3735" spans="1:11" x14ac:dyDescent="0.35">
      <c r="A3735">
        <v>15911333</v>
      </c>
      <c r="B3735" t="s">
        <v>10674</v>
      </c>
      <c r="C3735">
        <v>2855</v>
      </c>
      <c r="D3735">
        <v>119</v>
      </c>
      <c r="E3735" t="s">
        <v>37</v>
      </c>
      <c r="F3735">
        <v>19000000</v>
      </c>
      <c r="G3735">
        <v>3.6</v>
      </c>
      <c r="H3735">
        <f>Table13[[#This Row],[budget]]-Table13[[#This Row],[gross]]</f>
        <v>3088667</v>
      </c>
      <c r="I3735">
        <v>663</v>
      </c>
      <c r="J3735">
        <f>0.00001*Table13[[#This Row],[budget]]</f>
        <v>190.00000000000003</v>
      </c>
      <c r="K3735" s="1">
        <f>0</f>
        <v>0</v>
      </c>
    </row>
    <row r="3736" spans="1:11" x14ac:dyDescent="0.35">
      <c r="A3736">
        <v>15681020</v>
      </c>
      <c r="B3736" t="s">
        <v>11214</v>
      </c>
      <c r="C3736">
        <v>33570</v>
      </c>
      <c r="D3736">
        <v>259</v>
      </c>
      <c r="E3736" t="s">
        <v>37</v>
      </c>
      <c r="F3736">
        <v>17000000</v>
      </c>
      <c r="G3736">
        <v>3.6</v>
      </c>
      <c r="H3736">
        <f>Table13[[#This Row],[budget]]-Table13[[#This Row],[gross]]</f>
        <v>1318980</v>
      </c>
      <c r="I3736">
        <v>1000</v>
      </c>
      <c r="J3736">
        <f>0.00001*Table13[[#This Row],[budget]]</f>
        <v>170</v>
      </c>
      <c r="K3736" s="1">
        <f>0</f>
        <v>0</v>
      </c>
    </row>
    <row r="3737" spans="1:11" x14ac:dyDescent="0.35">
      <c r="A3737">
        <v>163591</v>
      </c>
      <c r="B3737" t="s">
        <v>12308</v>
      </c>
      <c r="C3737">
        <v>912</v>
      </c>
      <c r="D3737">
        <v>17</v>
      </c>
      <c r="E3737" t="s">
        <v>37</v>
      </c>
      <c r="F3737">
        <v>13400000</v>
      </c>
      <c r="G3737">
        <v>3.6</v>
      </c>
      <c r="H3737">
        <f>Table13[[#This Row],[budget]]-Table13[[#This Row],[gross]]</f>
        <v>13236409</v>
      </c>
      <c r="I3737">
        <v>502</v>
      </c>
      <c r="J3737">
        <f>0.00001*Table13[[#This Row],[budget]]</f>
        <v>134</v>
      </c>
      <c r="K3737" s="1">
        <f>0</f>
        <v>0</v>
      </c>
    </row>
    <row r="3738" spans="1:11" x14ac:dyDescent="0.35">
      <c r="A3738">
        <v>598645</v>
      </c>
      <c r="B3738" t="s">
        <v>13671</v>
      </c>
      <c r="C3738">
        <v>13145</v>
      </c>
      <c r="D3738">
        <v>215</v>
      </c>
      <c r="E3738" t="s">
        <v>37</v>
      </c>
      <c r="F3738">
        <v>10000000</v>
      </c>
      <c r="G3738">
        <v>3.6</v>
      </c>
      <c r="H3738">
        <f>Table13[[#This Row],[budget]]-Table13[[#This Row],[gross]]</f>
        <v>9401355</v>
      </c>
      <c r="I3738">
        <v>725</v>
      </c>
      <c r="J3738">
        <f>0.00001*Table13[[#This Row],[budget]]</f>
        <v>100.00000000000001</v>
      </c>
      <c r="K3738" s="1">
        <f>0</f>
        <v>0</v>
      </c>
    </row>
    <row r="3739" spans="1:11" x14ac:dyDescent="0.35">
      <c r="A3739">
        <v>10149779</v>
      </c>
      <c r="B3739" t="s">
        <v>14638</v>
      </c>
      <c r="C3739">
        <v>8294</v>
      </c>
      <c r="D3739">
        <v>160</v>
      </c>
      <c r="E3739" t="s">
        <v>37</v>
      </c>
      <c r="F3739">
        <v>6500000</v>
      </c>
      <c r="G3739">
        <v>3.6</v>
      </c>
      <c r="H3739">
        <f>Table13[[#This Row],[budget]]-Table13[[#This Row],[gross]]</f>
        <v>-3649779</v>
      </c>
      <c r="I3739">
        <v>342</v>
      </c>
      <c r="J3739">
        <f>0.00001*Table13[[#This Row],[budget]]</f>
        <v>65</v>
      </c>
      <c r="K3739" s="1">
        <f>0</f>
        <v>0</v>
      </c>
    </row>
    <row r="3740" spans="1:11" hidden="1" x14ac:dyDescent="0.35">
      <c r="A3740">
        <v>1652472</v>
      </c>
      <c r="B3740" t="s">
        <v>17713</v>
      </c>
      <c r="C3740">
        <v>2843</v>
      </c>
      <c r="D3740">
        <v>25</v>
      </c>
      <c r="E3740" t="s">
        <v>1417</v>
      </c>
      <c r="F3740">
        <v>300000</v>
      </c>
      <c r="G3740">
        <v>6.9</v>
      </c>
      <c r="H3740">
        <f>Table13[[#This Row],[budget]]-Table13[[#This Row],[gross]]</f>
        <v>-1352472</v>
      </c>
      <c r="I3740">
        <v>166</v>
      </c>
      <c r="J3740">
        <f>0.00001*Table13[[#This Row],[budget]]</f>
        <v>3.0000000000000004</v>
      </c>
      <c r="K3740" s="1">
        <f>0</f>
        <v>0</v>
      </c>
    </row>
    <row r="3741" spans="1:11" x14ac:dyDescent="0.35">
      <c r="A3741">
        <v>39177541</v>
      </c>
      <c r="B3741" t="s">
        <v>5058</v>
      </c>
      <c r="C3741">
        <v>20310</v>
      </c>
      <c r="D3741">
        <v>177</v>
      </c>
      <c r="E3741" t="s">
        <v>37</v>
      </c>
      <c r="F3741">
        <v>50000000</v>
      </c>
      <c r="G3741">
        <v>3.5</v>
      </c>
      <c r="H3741">
        <f>Table13[[#This Row],[budget]]-Table13[[#This Row],[gross]]</f>
        <v>10822459</v>
      </c>
      <c r="I3741">
        <v>0</v>
      </c>
      <c r="J3741">
        <f>0.00001*Table13[[#This Row],[budget]]</f>
        <v>500.00000000000006</v>
      </c>
      <c r="K3741" s="1">
        <f>0</f>
        <v>0</v>
      </c>
    </row>
    <row r="3742" spans="1:11" x14ac:dyDescent="0.35">
      <c r="A3742">
        <v>25615792</v>
      </c>
      <c r="B3742" t="s">
        <v>9057</v>
      </c>
      <c r="C3742">
        <v>10161</v>
      </c>
      <c r="D3742">
        <v>50</v>
      </c>
      <c r="E3742" t="s">
        <v>37</v>
      </c>
      <c r="F3742">
        <v>25000000</v>
      </c>
      <c r="G3742">
        <v>3.5</v>
      </c>
      <c r="H3742">
        <f>Table13[[#This Row],[budget]]-Table13[[#This Row],[gross]]</f>
        <v>-615792</v>
      </c>
      <c r="I3742">
        <v>657</v>
      </c>
      <c r="J3742">
        <f>0.00001*Table13[[#This Row],[budget]]</f>
        <v>250.00000000000003</v>
      </c>
      <c r="K3742" s="1">
        <f>0</f>
        <v>0</v>
      </c>
    </row>
    <row r="3743" spans="1:11" x14ac:dyDescent="0.35">
      <c r="A3743">
        <v>36658108</v>
      </c>
      <c r="B3743" t="s">
        <v>10057</v>
      </c>
      <c r="C3743">
        <v>39095</v>
      </c>
      <c r="D3743">
        <v>187</v>
      </c>
      <c r="E3743" t="s">
        <v>37</v>
      </c>
      <c r="F3743">
        <v>20000000</v>
      </c>
      <c r="G3743">
        <v>3.5</v>
      </c>
      <c r="H3743">
        <f>Table13[[#This Row],[budget]]-Table13[[#This Row],[gross]]</f>
        <v>-16658108</v>
      </c>
      <c r="I3743">
        <v>16000</v>
      </c>
      <c r="J3743">
        <f>0.00001*Table13[[#This Row],[budget]]</f>
        <v>200.00000000000003</v>
      </c>
      <c r="K3743" s="1">
        <f>0</f>
        <v>0</v>
      </c>
    </row>
    <row r="3744" spans="1:11" x14ac:dyDescent="0.35">
      <c r="A3744">
        <v>32014289</v>
      </c>
      <c r="B3744" t="s">
        <v>10088</v>
      </c>
      <c r="C3744">
        <v>50337</v>
      </c>
      <c r="D3744">
        <v>177</v>
      </c>
      <c r="E3744" t="s">
        <v>37</v>
      </c>
      <c r="F3744">
        <v>20000000</v>
      </c>
      <c r="G3744">
        <v>3.5</v>
      </c>
      <c r="H3744">
        <f>Table13[[#This Row],[budget]]-Table13[[#This Row],[gross]]</f>
        <v>-12014289</v>
      </c>
      <c r="I3744">
        <v>13000</v>
      </c>
      <c r="J3744">
        <f>0.00001*Table13[[#This Row],[budget]]</f>
        <v>200.00000000000003</v>
      </c>
      <c r="K3744" s="1">
        <f>0</f>
        <v>0</v>
      </c>
    </row>
    <row r="3745" spans="1:11" x14ac:dyDescent="0.35">
      <c r="A3745">
        <v>5333658</v>
      </c>
      <c r="B3745" t="s">
        <v>11000</v>
      </c>
      <c r="C3745">
        <v>2541</v>
      </c>
      <c r="D3745">
        <v>54</v>
      </c>
      <c r="E3745" t="s">
        <v>37</v>
      </c>
      <c r="F3745">
        <v>20000000</v>
      </c>
      <c r="G3745">
        <v>3.5</v>
      </c>
      <c r="H3745">
        <f>Table13[[#This Row],[budget]]-Table13[[#This Row],[gross]]</f>
        <v>14666342</v>
      </c>
      <c r="I3745">
        <v>0</v>
      </c>
      <c r="J3745">
        <f>0.00001*Table13[[#This Row],[budget]]</f>
        <v>200.00000000000003</v>
      </c>
      <c r="K3745" s="1">
        <f>0</f>
        <v>0</v>
      </c>
    </row>
    <row r="3746" spans="1:11" x14ac:dyDescent="0.35">
      <c r="A3746">
        <v>15447</v>
      </c>
      <c r="B3746" t="s">
        <v>13722</v>
      </c>
      <c r="C3746">
        <v>2971</v>
      </c>
      <c r="D3746">
        <v>85</v>
      </c>
      <c r="E3746" t="s">
        <v>37</v>
      </c>
      <c r="F3746">
        <v>10000000</v>
      </c>
      <c r="G3746">
        <v>3.5</v>
      </c>
      <c r="H3746">
        <f>Table13[[#This Row],[budget]]-Table13[[#This Row],[gross]]</f>
        <v>9984553</v>
      </c>
      <c r="I3746">
        <v>89</v>
      </c>
      <c r="J3746">
        <f>0.00001*Table13[[#This Row],[budget]]</f>
        <v>100.00000000000001</v>
      </c>
      <c r="K3746" s="1">
        <f>0</f>
        <v>0</v>
      </c>
    </row>
    <row r="3747" spans="1:11" x14ac:dyDescent="0.35">
      <c r="A3747">
        <v>40066497</v>
      </c>
      <c r="B3747" t="s">
        <v>14043</v>
      </c>
      <c r="C3747">
        <v>23671</v>
      </c>
      <c r="D3747">
        <v>247</v>
      </c>
      <c r="E3747" t="s">
        <v>37</v>
      </c>
      <c r="F3747">
        <v>8000000</v>
      </c>
      <c r="G3747">
        <v>3.5</v>
      </c>
      <c r="H3747">
        <f>Table13[[#This Row],[budget]]-Table13[[#This Row],[gross]]</f>
        <v>-32066497</v>
      </c>
      <c r="I3747">
        <v>0</v>
      </c>
      <c r="J3747">
        <f>0.00001*Table13[[#This Row],[budget]]</f>
        <v>80</v>
      </c>
      <c r="K3747" s="1">
        <f>0</f>
        <v>0</v>
      </c>
    </row>
    <row r="3748" spans="1:11" x14ac:dyDescent="0.35">
      <c r="A3748">
        <v>12610552</v>
      </c>
      <c r="B3748" t="s">
        <v>14325</v>
      </c>
      <c r="C3748">
        <v>4682</v>
      </c>
      <c r="D3748">
        <v>206</v>
      </c>
      <c r="E3748" t="s">
        <v>37</v>
      </c>
      <c r="F3748">
        <v>7500000</v>
      </c>
      <c r="G3748">
        <v>3.5</v>
      </c>
      <c r="H3748">
        <f>Table13[[#This Row],[budget]]-Table13[[#This Row],[gross]]</f>
        <v>-5110552</v>
      </c>
      <c r="I3748">
        <v>129</v>
      </c>
      <c r="J3748">
        <f>0.00001*Table13[[#This Row],[budget]]</f>
        <v>75</v>
      </c>
      <c r="K3748" s="1">
        <f>0</f>
        <v>0</v>
      </c>
    </row>
    <row r="3749" spans="1:11" x14ac:dyDescent="0.35">
      <c r="B3749" t="s">
        <v>17292</v>
      </c>
      <c r="C3749">
        <v>2057</v>
      </c>
      <c r="D3749">
        <v>30</v>
      </c>
      <c r="E3749" t="s">
        <v>37</v>
      </c>
      <c r="F3749">
        <v>1000000</v>
      </c>
      <c r="G3749">
        <v>3.5</v>
      </c>
      <c r="H3749">
        <f>Table13[[#This Row],[budget]]-Table13[[#This Row],[gross]]</f>
        <v>1000000</v>
      </c>
      <c r="I3749">
        <v>0</v>
      </c>
      <c r="J3749">
        <f>0.00001*Table13[[#This Row],[budget]]</f>
        <v>10</v>
      </c>
      <c r="K3749" s="1">
        <f>0</f>
        <v>0</v>
      </c>
    </row>
    <row r="3750" spans="1:11" x14ac:dyDescent="0.35">
      <c r="B3750" t="s">
        <v>17592</v>
      </c>
      <c r="C3750">
        <v>2012</v>
      </c>
      <c r="D3750">
        <v>28</v>
      </c>
      <c r="E3750" t="s">
        <v>37</v>
      </c>
      <c r="F3750">
        <v>500000</v>
      </c>
      <c r="G3750">
        <v>3.5</v>
      </c>
      <c r="H3750">
        <f>Table13[[#This Row],[budget]]-Table13[[#This Row],[gross]]</f>
        <v>500000</v>
      </c>
      <c r="I3750">
        <v>0</v>
      </c>
      <c r="J3750">
        <f>0.00001*Table13[[#This Row],[budget]]</f>
        <v>5</v>
      </c>
      <c r="K3750" s="1">
        <f>0</f>
        <v>0</v>
      </c>
    </row>
    <row r="3751" spans="1:11" x14ac:dyDescent="0.35">
      <c r="A3751">
        <v>74158157</v>
      </c>
      <c r="B3751" t="s">
        <v>2821</v>
      </c>
      <c r="C3751">
        <v>60370</v>
      </c>
      <c r="D3751">
        <v>264</v>
      </c>
      <c r="E3751" t="s">
        <v>37</v>
      </c>
      <c r="F3751">
        <v>79000000</v>
      </c>
      <c r="G3751">
        <v>3.4</v>
      </c>
      <c r="H3751">
        <f>Table13[[#This Row],[budget]]-Table13[[#This Row],[gross]]</f>
        <v>4841843</v>
      </c>
      <c r="I3751">
        <v>0</v>
      </c>
      <c r="J3751">
        <f>0.00001*Table13[[#This Row],[budget]]</f>
        <v>790.00000000000011</v>
      </c>
      <c r="K3751" s="1">
        <f>0</f>
        <v>0</v>
      </c>
    </row>
    <row r="3752" spans="1:11" x14ac:dyDescent="0.35">
      <c r="A3752">
        <v>26096584</v>
      </c>
      <c r="B3752" t="s">
        <v>7990</v>
      </c>
      <c r="C3752">
        <v>30651</v>
      </c>
      <c r="D3752">
        <v>267</v>
      </c>
      <c r="E3752" t="s">
        <v>37</v>
      </c>
      <c r="F3752">
        <v>19000000</v>
      </c>
      <c r="G3752">
        <v>3.4</v>
      </c>
      <c r="H3752">
        <f>Table13[[#This Row],[budget]]-Table13[[#This Row],[gross]]</f>
        <v>-7096584</v>
      </c>
      <c r="I3752">
        <v>1000</v>
      </c>
      <c r="J3752">
        <f>0.00001*Table13[[#This Row],[budget]]</f>
        <v>190.00000000000003</v>
      </c>
      <c r="K3752" s="1">
        <f>0</f>
        <v>0</v>
      </c>
    </row>
    <row r="3753" spans="1:11" x14ac:dyDescent="0.35">
      <c r="B3753" t="s">
        <v>16632</v>
      </c>
      <c r="C3753">
        <v>2348</v>
      </c>
      <c r="D3753">
        <v>25</v>
      </c>
      <c r="E3753" t="s">
        <v>37</v>
      </c>
      <c r="F3753">
        <v>1250000</v>
      </c>
      <c r="G3753">
        <v>3.4</v>
      </c>
      <c r="H3753">
        <f>Table13[[#This Row],[budget]]-Table13[[#This Row],[gross]]</f>
        <v>1250000</v>
      </c>
      <c r="I3753">
        <v>0</v>
      </c>
      <c r="J3753">
        <f>0.00001*Table13[[#This Row],[budget]]</f>
        <v>12.500000000000002</v>
      </c>
      <c r="K3753" s="1">
        <f>0</f>
        <v>0</v>
      </c>
    </row>
    <row r="3754" spans="1:11" x14ac:dyDescent="0.35">
      <c r="B3754" t="s">
        <v>16640</v>
      </c>
      <c r="C3754">
        <v>838</v>
      </c>
      <c r="D3754">
        <v>17</v>
      </c>
      <c r="E3754" t="s">
        <v>37</v>
      </c>
      <c r="F3754">
        <v>2000000</v>
      </c>
      <c r="G3754">
        <v>3.4</v>
      </c>
      <c r="H3754">
        <f>Table13[[#This Row],[budget]]-Table13[[#This Row],[gross]]</f>
        <v>2000000</v>
      </c>
      <c r="I3754">
        <v>728</v>
      </c>
      <c r="J3754">
        <f>0.00001*Table13[[#This Row],[budget]]</f>
        <v>20</v>
      </c>
      <c r="K3754" s="1">
        <f>0</f>
        <v>0</v>
      </c>
    </row>
    <row r="3755" spans="1:11" x14ac:dyDescent="0.35">
      <c r="A3755">
        <v>20773070</v>
      </c>
      <c r="B3755" t="s">
        <v>17062</v>
      </c>
      <c r="C3755">
        <v>4501</v>
      </c>
      <c r="D3755">
        <v>102</v>
      </c>
      <c r="E3755" t="s">
        <v>37</v>
      </c>
      <c r="F3755">
        <v>5000000</v>
      </c>
      <c r="G3755">
        <v>3.4</v>
      </c>
      <c r="H3755">
        <f>Table13[[#This Row],[budget]]-Table13[[#This Row],[gross]]</f>
        <v>-15773070</v>
      </c>
      <c r="I3755">
        <v>0</v>
      </c>
      <c r="J3755">
        <f>0.00001*Table13[[#This Row],[budget]]</f>
        <v>50.000000000000007</v>
      </c>
      <c r="K3755" s="1">
        <f>0</f>
        <v>0</v>
      </c>
    </row>
    <row r="3756" spans="1:11" x14ac:dyDescent="0.35">
      <c r="A3756">
        <v>40198710</v>
      </c>
      <c r="B3756" t="s">
        <v>1798</v>
      </c>
      <c r="C3756">
        <v>87451</v>
      </c>
      <c r="D3756">
        <v>660</v>
      </c>
      <c r="E3756" t="s">
        <v>37</v>
      </c>
      <c r="F3756">
        <v>100000000</v>
      </c>
      <c r="G3756">
        <v>3.3</v>
      </c>
      <c r="H3756">
        <f>Table13[[#This Row],[budget]]-Table13[[#This Row],[gross]]</f>
        <v>59801290</v>
      </c>
      <c r="I3756">
        <v>0</v>
      </c>
      <c r="J3756">
        <f>0.00001*Table13[[#This Row],[budget]]</f>
        <v>1000.0000000000001</v>
      </c>
      <c r="K3756" s="1">
        <f>0</f>
        <v>0</v>
      </c>
    </row>
    <row r="3757" spans="1:11" x14ac:dyDescent="0.35">
      <c r="A3757">
        <v>13208023</v>
      </c>
      <c r="B3757" t="s">
        <v>6468</v>
      </c>
      <c r="C3757">
        <v>17309</v>
      </c>
      <c r="D3757">
        <v>388</v>
      </c>
      <c r="E3757" t="s">
        <v>37</v>
      </c>
      <c r="F3757">
        <v>42000000</v>
      </c>
      <c r="G3757">
        <v>3.3</v>
      </c>
      <c r="H3757">
        <f>Table13[[#This Row],[budget]]-Table13[[#This Row],[gross]]</f>
        <v>28791977</v>
      </c>
      <c r="I3757">
        <v>612</v>
      </c>
      <c r="J3757">
        <f>0.00001*Table13[[#This Row],[budget]]</f>
        <v>420.00000000000006</v>
      </c>
      <c r="K3757" s="1">
        <f>0</f>
        <v>0</v>
      </c>
    </row>
    <row r="3758" spans="1:11" x14ac:dyDescent="0.35">
      <c r="A3758">
        <v>29247405</v>
      </c>
      <c r="B3758" t="s">
        <v>9048</v>
      </c>
      <c r="C3758">
        <v>28377</v>
      </c>
      <c r="D3758">
        <v>261</v>
      </c>
      <c r="E3758" t="s">
        <v>37</v>
      </c>
      <c r="F3758">
        <v>25000000</v>
      </c>
      <c r="G3758">
        <v>3.3</v>
      </c>
      <c r="H3758">
        <f>Table13[[#This Row],[budget]]-Table13[[#This Row],[gross]]</f>
        <v>-4247405</v>
      </c>
      <c r="I3758">
        <v>0</v>
      </c>
      <c r="J3758">
        <f>0.00001*Table13[[#This Row],[budget]]</f>
        <v>250.00000000000003</v>
      </c>
      <c r="K3758" s="1">
        <f>0</f>
        <v>0</v>
      </c>
    </row>
    <row r="3759" spans="1:11" x14ac:dyDescent="0.35">
      <c r="A3759">
        <v>40363530</v>
      </c>
      <c r="B3759" t="s">
        <v>11333</v>
      </c>
      <c r="C3759">
        <v>18254</v>
      </c>
      <c r="D3759">
        <v>307</v>
      </c>
      <c r="E3759" t="s">
        <v>37</v>
      </c>
      <c r="F3759">
        <v>16000000</v>
      </c>
      <c r="G3759">
        <v>3.3</v>
      </c>
      <c r="H3759">
        <f>Table13[[#This Row],[budget]]-Table13[[#This Row],[gross]]</f>
        <v>-24363530</v>
      </c>
      <c r="I3759">
        <v>1000</v>
      </c>
      <c r="J3759">
        <f>0.00001*Table13[[#This Row],[budget]]</f>
        <v>160</v>
      </c>
      <c r="K3759" s="1">
        <f>0</f>
        <v>0</v>
      </c>
    </row>
    <row r="3760" spans="1:11" x14ac:dyDescent="0.35">
      <c r="A3760">
        <v>37188667</v>
      </c>
      <c r="B3760" t="s">
        <v>12723</v>
      </c>
      <c r="C3760">
        <v>34219</v>
      </c>
      <c r="D3760">
        <v>578</v>
      </c>
      <c r="E3760" t="s">
        <v>37</v>
      </c>
      <c r="F3760">
        <v>12000000</v>
      </c>
      <c r="G3760">
        <v>3.3</v>
      </c>
      <c r="H3760">
        <f>Table13[[#This Row],[budget]]-Table13[[#This Row],[gross]]</f>
        <v>-25188667</v>
      </c>
      <c r="I3760">
        <v>0</v>
      </c>
      <c r="J3760">
        <f>0.00001*Table13[[#This Row],[budget]]</f>
        <v>120.00000000000001</v>
      </c>
      <c r="K3760" s="1">
        <f>0</f>
        <v>0</v>
      </c>
    </row>
    <row r="3761" spans="1:11" x14ac:dyDescent="0.35">
      <c r="A3761">
        <v>2331318</v>
      </c>
      <c r="B3761" t="s">
        <v>13602</v>
      </c>
      <c r="C3761">
        <v>9541</v>
      </c>
      <c r="D3761">
        <v>64</v>
      </c>
      <c r="E3761" t="s">
        <v>37</v>
      </c>
      <c r="F3761">
        <v>10000000</v>
      </c>
      <c r="G3761">
        <v>3.3</v>
      </c>
      <c r="H3761">
        <f>Table13[[#This Row],[budget]]-Table13[[#This Row],[gross]]</f>
        <v>7668682</v>
      </c>
      <c r="I3761">
        <v>0</v>
      </c>
      <c r="J3761">
        <f>0.00001*Table13[[#This Row],[budget]]</f>
        <v>100.00000000000001</v>
      </c>
      <c r="K3761" s="1">
        <f>0</f>
        <v>0</v>
      </c>
    </row>
    <row r="3762" spans="1:11" x14ac:dyDescent="0.35">
      <c r="A3762">
        <v>126247</v>
      </c>
      <c r="B3762" t="s">
        <v>13717</v>
      </c>
      <c r="C3762">
        <v>24958</v>
      </c>
      <c r="D3762">
        <v>103</v>
      </c>
      <c r="E3762" t="s">
        <v>37</v>
      </c>
      <c r="F3762">
        <v>6200000</v>
      </c>
      <c r="G3762">
        <v>3.3</v>
      </c>
      <c r="H3762">
        <f>Table13[[#This Row],[budget]]-Table13[[#This Row],[gross]]</f>
        <v>6073753</v>
      </c>
      <c r="I3762">
        <v>321</v>
      </c>
      <c r="J3762">
        <f>0.00001*Table13[[#This Row],[budget]]</f>
        <v>62.000000000000007</v>
      </c>
      <c r="K3762" s="1">
        <f>0</f>
        <v>0</v>
      </c>
    </row>
    <row r="3763" spans="1:11" x14ac:dyDescent="0.35">
      <c r="A3763">
        <v>16066</v>
      </c>
      <c r="B3763" t="s">
        <v>15384</v>
      </c>
      <c r="C3763">
        <v>1207</v>
      </c>
      <c r="D3763">
        <v>44</v>
      </c>
      <c r="E3763" t="s">
        <v>37</v>
      </c>
      <c r="F3763">
        <v>5000000</v>
      </c>
      <c r="G3763">
        <v>3.3</v>
      </c>
      <c r="H3763">
        <f>Table13[[#This Row],[budget]]-Table13[[#This Row],[gross]]</f>
        <v>4983934</v>
      </c>
      <c r="I3763">
        <v>40</v>
      </c>
      <c r="J3763">
        <f>0.00001*Table13[[#This Row],[budget]]</f>
        <v>50.000000000000007</v>
      </c>
      <c r="K3763" s="1">
        <f>0</f>
        <v>0</v>
      </c>
    </row>
    <row r="3764" spans="1:11" x14ac:dyDescent="0.35">
      <c r="A3764">
        <v>1098224</v>
      </c>
      <c r="B3764" t="s">
        <v>16524</v>
      </c>
      <c r="C3764">
        <v>397</v>
      </c>
      <c r="D3764">
        <v>30</v>
      </c>
      <c r="E3764" t="s">
        <v>37</v>
      </c>
      <c r="F3764">
        <v>2000000</v>
      </c>
      <c r="G3764">
        <v>3.3</v>
      </c>
      <c r="H3764">
        <f>Table13[[#This Row],[budget]]-Table13[[#This Row],[gross]]</f>
        <v>901776</v>
      </c>
      <c r="I3764">
        <v>32</v>
      </c>
      <c r="J3764">
        <f>0.00001*Table13[[#This Row],[budget]]</f>
        <v>20</v>
      </c>
      <c r="K3764" s="1">
        <f>0</f>
        <v>0</v>
      </c>
    </row>
    <row r="3765" spans="1:11" hidden="1" x14ac:dyDescent="0.35">
      <c r="A3765">
        <v>3500000</v>
      </c>
      <c r="B3765" t="s">
        <v>17835</v>
      </c>
      <c r="C3765">
        <v>147566</v>
      </c>
      <c r="D3765">
        <v>235</v>
      </c>
      <c r="E3765" t="s">
        <v>9146</v>
      </c>
      <c r="F3765">
        <v>200000</v>
      </c>
      <c r="G3765">
        <v>8</v>
      </c>
      <c r="H3765">
        <f>Table13[[#This Row],[budget]]-Table13[[#This Row],[gross]]</f>
        <v>-3300000</v>
      </c>
      <c r="I3765">
        <v>0</v>
      </c>
      <c r="J3765">
        <f>0.00001*Table13[[#This Row],[budget]]</f>
        <v>2</v>
      </c>
      <c r="K3765" s="1">
        <f>0</f>
        <v>0</v>
      </c>
    </row>
    <row r="3766" spans="1:11" x14ac:dyDescent="0.35">
      <c r="A3766">
        <v>37188667</v>
      </c>
      <c r="B3766" t="s">
        <v>12723</v>
      </c>
      <c r="C3766">
        <v>34219</v>
      </c>
      <c r="D3766">
        <v>578</v>
      </c>
      <c r="E3766" t="s">
        <v>37</v>
      </c>
      <c r="F3766">
        <v>12000000</v>
      </c>
      <c r="G3766">
        <v>3.3</v>
      </c>
      <c r="H3766">
        <f>Table13[[#This Row],[budget]]-Table13[[#This Row],[gross]]</f>
        <v>-25188667</v>
      </c>
      <c r="I3766">
        <v>0</v>
      </c>
      <c r="J3766">
        <f>0.00001*Table13[[#This Row],[budget]]</f>
        <v>120.00000000000001</v>
      </c>
      <c r="K3766" s="1">
        <f>0</f>
        <v>0</v>
      </c>
    </row>
    <row r="3767" spans="1:11" x14ac:dyDescent="0.35">
      <c r="A3767">
        <v>7888703</v>
      </c>
      <c r="B3767" t="s">
        <v>16027</v>
      </c>
      <c r="C3767">
        <v>8465</v>
      </c>
      <c r="D3767">
        <v>65</v>
      </c>
      <c r="E3767" t="s">
        <v>37</v>
      </c>
      <c r="F3767">
        <v>3000000</v>
      </c>
      <c r="G3767">
        <v>3.2</v>
      </c>
      <c r="H3767">
        <f>Table13[[#This Row],[budget]]-Table13[[#This Row],[gross]]</f>
        <v>-4888703</v>
      </c>
      <c r="I3767">
        <v>491</v>
      </c>
      <c r="J3767">
        <f>0.00001*Table13[[#This Row],[budget]]</f>
        <v>30.000000000000004</v>
      </c>
      <c r="K3767" s="1">
        <f>0</f>
        <v>0</v>
      </c>
    </row>
    <row r="3768" spans="1:11" x14ac:dyDescent="0.35">
      <c r="A3768">
        <v>13998282</v>
      </c>
      <c r="B3768" t="s">
        <v>10777</v>
      </c>
      <c r="C3768">
        <v>24854</v>
      </c>
      <c r="D3768">
        <v>374</v>
      </c>
      <c r="E3768" t="s">
        <v>37</v>
      </c>
      <c r="F3768">
        <v>16000000</v>
      </c>
      <c r="G3768">
        <v>3.1</v>
      </c>
      <c r="H3768">
        <f>Table13[[#This Row],[budget]]-Table13[[#This Row],[gross]]</f>
        <v>2001718</v>
      </c>
      <c r="I3768">
        <v>31000</v>
      </c>
      <c r="J3768">
        <f>0.00001*Table13[[#This Row],[budget]]</f>
        <v>160</v>
      </c>
      <c r="K3768" s="1">
        <f>0</f>
        <v>0</v>
      </c>
    </row>
    <row r="3769" spans="1:11" x14ac:dyDescent="0.35">
      <c r="A3769">
        <v>15655665</v>
      </c>
      <c r="B3769" t="s">
        <v>11185</v>
      </c>
      <c r="C3769">
        <v>9104</v>
      </c>
      <c r="D3769">
        <v>112</v>
      </c>
      <c r="E3769" t="s">
        <v>37</v>
      </c>
      <c r="F3769">
        <v>4000000</v>
      </c>
      <c r="G3769">
        <v>3.1</v>
      </c>
      <c r="H3769">
        <f>Table13[[#This Row],[budget]]-Table13[[#This Row],[gross]]</f>
        <v>-11655665</v>
      </c>
      <c r="I3769">
        <v>110</v>
      </c>
      <c r="J3769">
        <f>0.00001*Table13[[#This Row],[budget]]</f>
        <v>40</v>
      </c>
      <c r="K3769" s="1">
        <f>0</f>
        <v>0</v>
      </c>
    </row>
    <row r="3770" spans="1:11" hidden="1" x14ac:dyDescent="0.35">
      <c r="A3770">
        <v>925402</v>
      </c>
      <c r="B3770" t="s">
        <v>17860</v>
      </c>
      <c r="C3770">
        <v>27882</v>
      </c>
      <c r="D3770">
        <v>130</v>
      </c>
      <c r="E3770" t="s">
        <v>17320</v>
      </c>
      <c r="F3770">
        <v>180000</v>
      </c>
      <c r="G3770">
        <v>8.5</v>
      </c>
      <c r="H3770">
        <f>Table13[[#This Row],[budget]]-Table13[[#This Row],[gross]]</f>
        <v>-745402</v>
      </c>
      <c r="I3770">
        <v>0</v>
      </c>
      <c r="J3770">
        <f>0.00001*Table13[[#This Row],[budget]]</f>
        <v>1.8</v>
      </c>
      <c r="K3770" s="1">
        <f>0</f>
        <v>0</v>
      </c>
    </row>
    <row r="3771" spans="1:11" x14ac:dyDescent="0.35">
      <c r="A3771">
        <v>13998282</v>
      </c>
      <c r="B3771" t="s">
        <v>10777</v>
      </c>
      <c r="C3771">
        <v>24854</v>
      </c>
      <c r="D3771">
        <v>374</v>
      </c>
      <c r="E3771" t="s">
        <v>37</v>
      </c>
      <c r="F3771">
        <v>16000000</v>
      </c>
      <c r="G3771">
        <v>3.1</v>
      </c>
      <c r="H3771">
        <f>Table13[[#This Row],[budget]]-Table13[[#This Row],[gross]]</f>
        <v>2001718</v>
      </c>
      <c r="I3771">
        <v>31000</v>
      </c>
      <c r="J3771">
        <f>0.00001*Table13[[#This Row],[budget]]</f>
        <v>160</v>
      </c>
      <c r="K3771" s="1">
        <f>0</f>
        <v>0</v>
      </c>
    </row>
    <row r="3772" spans="1:11" x14ac:dyDescent="0.35">
      <c r="A3772">
        <v>4131640</v>
      </c>
      <c r="B3772" t="s">
        <v>14292</v>
      </c>
      <c r="C3772">
        <v>5463</v>
      </c>
      <c r="D3772">
        <v>20</v>
      </c>
      <c r="E3772" t="s">
        <v>37</v>
      </c>
      <c r="F3772">
        <v>7500000</v>
      </c>
      <c r="G3772">
        <v>3.1</v>
      </c>
      <c r="H3772">
        <f>Table13[[#This Row],[budget]]-Table13[[#This Row],[gross]]</f>
        <v>3368360</v>
      </c>
      <c r="I3772">
        <v>140</v>
      </c>
      <c r="J3772">
        <f>0.00001*Table13[[#This Row],[budget]]</f>
        <v>75</v>
      </c>
      <c r="K3772" s="1">
        <f>0</f>
        <v>0</v>
      </c>
    </row>
    <row r="3773" spans="1:11" x14ac:dyDescent="0.35">
      <c r="B3773" t="s">
        <v>15877</v>
      </c>
      <c r="C3773">
        <v>610</v>
      </c>
      <c r="D3773">
        <v>18</v>
      </c>
      <c r="E3773" t="s">
        <v>37</v>
      </c>
      <c r="F3773">
        <v>3440000</v>
      </c>
      <c r="G3773">
        <v>3.1</v>
      </c>
      <c r="H3773">
        <f>Table13[[#This Row],[budget]]-Table13[[#This Row],[gross]]</f>
        <v>3440000</v>
      </c>
      <c r="I3773">
        <v>606</v>
      </c>
      <c r="J3773">
        <f>0.00001*Table13[[#This Row],[budget]]</f>
        <v>34.400000000000006</v>
      </c>
      <c r="K3773" s="1">
        <f>0</f>
        <v>0</v>
      </c>
    </row>
    <row r="3774" spans="1:11" x14ac:dyDescent="0.35">
      <c r="B3774" t="s">
        <v>16858</v>
      </c>
      <c r="C3774">
        <v>735</v>
      </c>
      <c r="D3774">
        <v>18</v>
      </c>
      <c r="E3774" t="s">
        <v>37</v>
      </c>
      <c r="F3774">
        <v>1500000</v>
      </c>
      <c r="G3774">
        <v>3.1</v>
      </c>
      <c r="H3774">
        <f>Table13[[#This Row],[budget]]-Table13[[#This Row],[gross]]</f>
        <v>1500000</v>
      </c>
      <c r="I3774">
        <v>402</v>
      </c>
      <c r="J3774">
        <f>0.00001*Table13[[#This Row],[budget]]</f>
        <v>15.000000000000002</v>
      </c>
      <c r="K3774" s="1">
        <f>0</f>
        <v>0</v>
      </c>
    </row>
    <row r="3775" spans="1:11" x14ac:dyDescent="0.35">
      <c r="A3775">
        <v>18990542</v>
      </c>
      <c r="B3775" t="s">
        <v>3341</v>
      </c>
      <c r="C3775">
        <v>22264</v>
      </c>
      <c r="D3775">
        <v>289</v>
      </c>
      <c r="E3775" t="s">
        <v>37</v>
      </c>
      <c r="F3775">
        <v>70000000</v>
      </c>
      <c r="G3775">
        <v>3</v>
      </c>
      <c r="H3775">
        <f>Table13[[#This Row],[budget]]-Table13[[#This Row],[gross]]</f>
        <v>51009458</v>
      </c>
      <c r="I3775">
        <v>584</v>
      </c>
      <c r="J3775">
        <f>0.00001*Table13[[#This Row],[budget]]</f>
        <v>700.00000000000011</v>
      </c>
      <c r="K3775" s="1">
        <f>0</f>
        <v>0</v>
      </c>
    </row>
    <row r="3776" spans="1:11" x14ac:dyDescent="0.35">
      <c r="A3776">
        <v>2315683</v>
      </c>
      <c r="B3776" t="s">
        <v>11224</v>
      </c>
      <c r="C3776">
        <v>4081</v>
      </c>
      <c r="D3776">
        <v>28</v>
      </c>
      <c r="E3776" t="s">
        <v>37</v>
      </c>
      <c r="F3776">
        <v>17000000</v>
      </c>
      <c r="G3776">
        <v>3</v>
      </c>
      <c r="H3776">
        <f>Table13[[#This Row],[budget]]-Table13[[#This Row],[gross]]</f>
        <v>14684317</v>
      </c>
      <c r="I3776">
        <v>154</v>
      </c>
      <c r="J3776">
        <f>0.00001*Table13[[#This Row],[budget]]</f>
        <v>170</v>
      </c>
      <c r="K3776" s="1">
        <f>0</f>
        <v>0</v>
      </c>
    </row>
    <row r="3777" spans="1:11" x14ac:dyDescent="0.35">
      <c r="A3777">
        <v>7059537</v>
      </c>
      <c r="B3777" t="s">
        <v>16014</v>
      </c>
      <c r="C3777">
        <v>8279</v>
      </c>
      <c r="D3777">
        <v>101</v>
      </c>
      <c r="E3777" t="s">
        <v>37</v>
      </c>
      <c r="F3777">
        <v>3000000</v>
      </c>
      <c r="G3777">
        <v>3</v>
      </c>
      <c r="H3777">
        <f>Table13[[#This Row],[budget]]-Table13[[#This Row],[gross]]</f>
        <v>-4059537</v>
      </c>
      <c r="I3777">
        <v>837</v>
      </c>
      <c r="J3777">
        <f>0.00001*Table13[[#This Row],[budget]]</f>
        <v>30.000000000000004</v>
      </c>
      <c r="K3777" s="1">
        <f>0</f>
        <v>0</v>
      </c>
    </row>
    <row r="3778" spans="1:11" x14ac:dyDescent="0.35">
      <c r="A3778">
        <v>1550000</v>
      </c>
      <c r="B3778" t="s">
        <v>9306</v>
      </c>
      <c r="C3778">
        <v>30628</v>
      </c>
      <c r="D3778">
        <v>471</v>
      </c>
      <c r="E3778" t="s">
        <v>37</v>
      </c>
      <c r="F3778">
        <v>25000000</v>
      </c>
      <c r="G3778">
        <v>2.9</v>
      </c>
      <c r="H3778">
        <f>Table13[[#This Row],[budget]]-Table13[[#This Row],[gross]]</f>
        <v>23450000</v>
      </c>
      <c r="I3778">
        <v>937</v>
      </c>
      <c r="J3778">
        <f>0.00001*Table13[[#This Row],[budget]]</f>
        <v>250.00000000000003</v>
      </c>
      <c r="K3778" s="1">
        <f>0</f>
        <v>0</v>
      </c>
    </row>
    <row r="3779" spans="1:11" x14ac:dyDescent="0.35">
      <c r="A3779">
        <v>13235267</v>
      </c>
      <c r="B3779" t="s">
        <v>14779</v>
      </c>
      <c r="C3779">
        <v>12339</v>
      </c>
      <c r="D3779">
        <v>32</v>
      </c>
      <c r="E3779" t="s">
        <v>37</v>
      </c>
      <c r="F3779">
        <v>6000000</v>
      </c>
      <c r="G3779">
        <v>2.9</v>
      </c>
      <c r="H3779">
        <f>Table13[[#This Row],[budget]]-Table13[[#This Row],[gross]]</f>
        <v>-7235267</v>
      </c>
      <c r="I3779">
        <v>256</v>
      </c>
      <c r="J3779">
        <f>0.00001*Table13[[#This Row],[budget]]</f>
        <v>60.000000000000007</v>
      </c>
      <c r="K3779" s="1">
        <f>0</f>
        <v>0</v>
      </c>
    </row>
    <row r="3780" spans="1:11" x14ac:dyDescent="0.35">
      <c r="A3780">
        <v>20763013</v>
      </c>
      <c r="B3780" t="s">
        <v>9534</v>
      </c>
      <c r="C3780">
        <v>30840</v>
      </c>
      <c r="D3780">
        <v>383</v>
      </c>
      <c r="E3780" t="s">
        <v>37</v>
      </c>
      <c r="F3780">
        <v>23000000</v>
      </c>
      <c r="G3780">
        <v>2.8</v>
      </c>
      <c r="H3780">
        <f>Table13[[#This Row],[budget]]-Table13[[#This Row],[gross]]</f>
        <v>2236987</v>
      </c>
      <c r="I3780">
        <v>0</v>
      </c>
      <c r="J3780">
        <f>0.00001*Table13[[#This Row],[budget]]</f>
        <v>230.00000000000003</v>
      </c>
      <c r="K3780" s="1">
        <f>0</f>
        <v>0</v>
      </c>
    </row>
    <row r="3781" spans="1:11" x14ac:dyDescent="0.35">
      <c r="A3781">
        <v>7382993</v>
      </c>
      <c r="B3781" t="s">
        <v>10451</v>
      </c>
      <c r="C3781">
        <v>3851</v>
      </c>
      <c r="D3781">
        <v>114</v>
      </c>
      <c r="E3781" t="s">
        <v>37</v>
      </c>
      <c r="F3781">
        <v>20000000</v>
      </c>
      <c r="G3781">
        <v>2.8</v>
      </c>
      <c r="H3781">
        <f>Table13[[#This Row],[budget]]-Table13[[#This Row],[gross]]</f>
        <v>12617007</v>
      </c>
      <c r="I3781">
        <v>346</v>
      </c>
      <c r="J3781">
        <f>0.00001*Table13[[#This Row],[budget]]</f>
        <v>200.00000000000003</v>
      </c>
      <c r="K3781" s="1">
        <f>0</f>
        <v>0</v>
      </c>
    </row>
    <row r="3782" spans="1:11" x14ac:dyDescent="0.35">
      <c r="A3782">
        <v>1646664</v>
      </c>
      <c r="B3782" t="s">
        <v>10565</v>
      </c>
      <c r="C3782">
        <v>4518</v>
      </c>
      <c r="D3782">
        <v>66</v>
      </c>
      <c r="E3782" t="s">
        <v>37</v>
      </c>
      <c r="F3782">
        <v>20000000</v>
      </c>
      <c r="G3782">
        <v>2.8</v>
      </c>
      <c r="H3782">
        <f>Table13[[#This Row],[budget]]-Table13[[#This Row],[gross]]</f>
        <v>18353336</v>
      </c>
      <c r="I3782">
        <v>241</v>
      </c>
      <c r="J3782">
        <f>0.00001*Table13[[#This Row],[budget]]</f>
        <v>200.00000000000003</v>
      </c>
      <c r="K3782" s="1">
        <f>0</f>
        <v>0</v>
      </c>
    </row>
    <row r="3783" spans="1:11" x14ac:dyDescent="0.35">
      <c r="A3783">
        <v>1686429</v>
      </c>
      <c r="B3783" t="s">
        <v>11448</v>
      </c>
      <c r="C3783">
        <v>8687</v>
      </c>
      <c r="D3783">
        <v>62</v>
      </c>
      <c r="E3783" t="s">
        <v>37</v>
      </c>
      <c r="F3783">
        <v>16000000</v>
      </c>
      <c r="G3783">
        <v>2.8</v>
      </c>
      <c r="H3783">
        <f>Table13[[#This Row],[budget]]-Table13[[#This Row],[gross]]</f>
        <v>14313571</v>
      </c>
      <c r="I3783">
        <v>0</v>
      </c>
      <c r="J3783">
        <f>0.00001*Table13[[#This Row],[budget]]</f>
        <v>160</v>
      </c>
      <c r="K3783" s="1">
        <f>0</f>
        <v>0</v>
      </c>
    </row>
    <row r="3784" spans="1:11" x14ac:dyDescent="0.35">
      <c r="A3784">
        <v>11144518</v>
      </c>
      <c r="B3784" t="s">
        <v>11879</v>
      </c>
      <c r="C3784">
        <v>2724</v>
      </c>
      <c r="D3784">
        <v>53</v>
      </c>
      <c r="E3784" t="s">
        <v>37</v>
      </c>
      <c r="F3784">
        <v>15000000</v>
      </c>
      <c r="G3784">
        <v>2.8</v>
      </c>
      <c r="H3784">
        <f>Table13[[#This Row],[budget]]-Table13[[#This Row],[gross]]</f>
        <v>3855482</v>
      </c>
      <c r="I3784">
        <v>436</v>
      </c>
      <c r="J3784">
        <f>0.00001*Table13[[#This Row],[budget]]</f>
        <v>150</v>
      </c>
      <c r="K3784" s="1">
        <f>0</f>
        <v>0</v>
      </c>
    </row>
    <row r="3785" spans="1:11" x14ac:dyDescent="0.35">
      <c r="B3785" t="s">
        <v>17256</v>
      </c>
      <c r="C3785">
        <v>1612</v>
      </c>
      <c r="D3785">
        <v>28</v>
      </c>
      <c r="E3785" t="s">
        <v>37</v>
      </c>
      <c r="F3785">
        <v>1000000</v>
      </c>
      <c r="G3785">
        <v>2.8</v>
      </c>
      <c r="H3785">
        <f>Table13[[#This Row],[budget]]-Table13[[#This Row],[gross]]</f>
        <v>1000000</v>
      </c>
      <c r="I3785">
        <v>297</v>
      </c>
      <c r="J3785">
        <f>0.00001*Table13[[#This Row],[budget]]</f>
        <v>10</v>
      </c>
      <c r="K3785" s="1">
        <f>0</f>
        <v>0</v>
      </c>
    </row>
    <row r="3786" spans="1:11" x14ac:dyDescent="0.35">
      <c r="A3786">
        <v>38232624</v>
      </c>
      <c r="B3786" t="s">
        <v>7922</v>
      </c>
      <c r="C3786">
        <v>88518</v>
      </c>
      <c r="D3786">
        <v>409</v>
      </c>
      <c r="E3786" t="s">
        <v>37</v>
      </c>
      <c r="F3786">
        <v>30000000</v>
      </c>
      <c r="G3786">
        <v>2.7</v>
      </c>
      <c r="H3786">
        <f>Table13[[#This Row],[budget]]-Table13[[#This Row],[gross]]</f>
        <v>-8232624</v>
      </c>
      <c r="I3786">
        <v>0</v>
      </c>
      <c r="J3786">
        <f>0.00001*Table13[[#This Row],[budget]]</f>
        <v>300</v>
      </c>
      <c r="K3786" s="1">
        <f>0</f>
        <v>0</v>
      </c>
    </row>
    <row r="3787" spans="1:11" x14ac:dyDescent="0.35">
      <c r="A3787">
        <v>9353573</v>
      </c>
      <c r="B3787" t="s">
        <v>8132</v>
      </c>
      <c r="C3787">
        <v>56451</v>
      </c>
      <c r="D3787">
        <v>524</v>
      </c>
      <c r="E3787" t="s">
        <v>37</v>
      </c>
      <c r="F3787">
        <v>45000000</v>
      </c>
      <c r="G3787">
        <v>2.7</v>
      </c>
      <c r="H3787">
        <f>Table13[[#This Row],[budget]]-Table13[[#This Row],[gross]]</f>
        <v>35646427</v>
      </c>
      <c r="I3787">
        <v>0</v>
      </c>
      <c r="J3787">
        <f>0.00001*Table13[[#This Row],[budget]]</f>
        <v>450.00000000000006</v>
      </c>
      <c r="K3787" s="1">
        <f>0</f>
        <v>0</v>
      </c>
    </row>
    <row r="3788" spans="1:11" x14ac:dyDescent="0.35">
      <c r="A3788">
        <v>48546578</v>
      </c>
      <c r="B3788" t="s">
        <v>9975</v>
      </c>
      <c r="C3788">
        <v>50415</v>
      </c>
      <c r="D3788">
        <v>613</v>
      </c>
      <c r="E3788" t="s">
        <v>37</v>
      </c>
      <c r="F3788">
        <v>20000000</v>
      </c>
      <c r="G3788">
        <v>2.7</v>
      </c>
      <c r="H3788">
        <f>Table13[[#This Row],[budget]]-Table13[[#This Row],[gross]]</f>
        <v>-28546578</v>
      </c>
      <c r="I3788">
        <v>806</v>
      </c>
      <c r="J3788">
        <f>0.00001*Table13[[#This Row],[budget]]</f>
        <v>200.00000000000003</v>
      </c>
      <c r="K3788" s="1">
        <f>0</f>
        <v>0</v>
      </c>
    </row>
    <row r="3789" spans="1:11" x14ac:dyDescent="0.35">
      <c r="A3789">
        <v>3713002</v>
      </c>
      <c r="B3789" t="s">
        <v>15629</v>
      </c>
      <c r="C3789">
        <v>3611</v>
      </c>
      <c r="D3789">
        <v>62</v>
      </c>
      <c r="E3789" t="s">
        <v>37</v>
      </c>
      <c r="F3789">
        <v>8000000</v>
      </c>
      <c r="G3789">
        <v>2.7</v>
      </c>
      <c r="H3789">
        <f>Table13[[#This Row],[budget]]-Table13[[#This Row],[gross]]</f>
        <v>4286998</v>
      </c>
      <c r="I3789">
        <v>131</v>
      </c>
      <c r="J3789">
        <f>0.00001*Table13[[#This Row],[budget]]</f>
        <v>80</v>
      </c>
      <c r="K3789" s="1">
        <f>0</f>
        <v>0</v>
      </c>
    </row>
    <row r="3790" spans="1:11" x14ac:dyDescent="0.35">
      <c r="B3790" t="s">
        <v>16142</v>
      </c>
      <c r="C3790">
        <v>2978</v>
      </c>
      <c r="D3790">
        <v>13</v>
      </c>
      <c r="E3790" t="s">
        <v>37</v>
      </c>
      <c r="F3790">
        <v>3000000</v>
      </c>
      <c r="G3790">
        <v>2.6</v>
      </c>
      <c r="H3790">
        <f>Table13[[#This Row],[budget]]-Table13[[#This Row],[gross]]</f>
        <v>3000000</v>
      </c>
      <c r="I3790">
        <v>2000</v>
      </c>
      <c r="J3790">
        <f>0.00001*Table13[[#This Row],[budget]]</f>
        <v>30.000000000000004</v>
      </c>
      <c r="K3790" s="1">
        <f>0</f>
        <v>0</v>
      </c>
    </row>
    <row r="3791" spans="1:11" x14ac:dyDescent="0.35">
      <c r="A3791">
        <v>27141959</v>
      </c>
      <c r="B3791" t="s">
        <v>12381</v>
      </c>
      <c r="C3791">
        <v>19547</v>
      </c>
      <c r="D3791">
        <v>168</v>
      </c>
      <c r="E3791" t="s">
        <v>37</v>
      </c>
      <c r="F3791">
        <v>18000000</v>
      </c>
      <c r="G3791">
        <v>2.5</v>
      </c>
      <c r="H3791">
        <f>Table13[[#This Row],[budget]]-Table13[[#This Row],[gross]]</f>
        <v>-9141959</v>
      </c>
      <c r="I3791">
        <v>0</v>
      </c>
      <c r="J3791">
        <f>0.00001*Table13[[#This Row],[budget]]</f>
        <v>180.00000000000003</v>
      </c>
      <c r="K3791" s="1">
        <f>0</f>
        <v>0</v>
      </c>
    </row>
    <row r="3792" spans="1:11" x14ac:dyDescent="0.35">
      <c r="A3792">
        <v>21471685</v>
      </c>
      <c r="B3792" t="s">
        <v>2728</v>
      </c>
      <c r="C3792">
        <v>65464</v>
      </c>
      <c r="D3792">
        <v>1308</v>
      </c>
      <c r="E3792" t="s">
        <v>37</v>
      </c>
      <c r="F3792">
        <v>44000000</v>
      </c>
      <c r="G3792">
        <v>2.4</v>
      </c>
      <c r="H3792">
        <f>Table13[[#This Row],[budget]]-Table13[[#This Row],[gross]]</f>
        <v>22528315</v>
      </c>
      <c r="I3792">
        <v>0</v>
      </c>
      <c r="J3792">
        <f>0.00001*Table13[[#This Row],[budget]]</f>
        <v>440.00000000000006</v>
      </c>
      <c r="K3792" s="1">
        <f>0</f>
        <v>0</v>
      </c>
    </row>
    <row r="3793" spans="1:11" x14ac:dyDescent="0.35">
      <c r="A3793">
        <v>5660084</v>
      </c>
      <c r="B3793" t="s">
        <v>4658</v>
      </c>
      <c r="C3793">
        <v>41620</v>
      </c>
      <c r="D3793">
        <v>418</v>
      </c>
      <c r="E3793" t="s">
        <v>37</v>
      </c>
      <c r="F3793">
        <v>54000000</v>
      </c>
      <c r="G3793">
        <v>2.4</v>
      </c>
      <c r="H3793">
        <f>Table13[[#This Row],[budget]]-Table13[[#This Row],[gross]]</f>
        <v>48339916</v>
      </c>
      <c r="I3793">
        <v>2000</v>
      </c>
      <c r="J3793">
        <f>0.00001*Table13[[#This Row],[budget]]</f>
        <v>540</v>
      </c>
      <c r="K3793" s="1">
        <f>0</f>
        <v>0</v>
      </c>
    </row>
    <row r="3794" spans="1:11" x14ac:dyDescent="0.35">
      <c r="A3794">
        <v>39737645</v>
      </c>
      <c r="B3794" t="s">
        <v>10016</v>
      </c>
      <c r="C3794">
        <v>89687</v>
      </c>
      <c r="D3794">
        <v>666</v>
      </c>
      <c r="E3794" t="s">
        <v>37</v>
      </c>
      <c r="F3794">
        <v>20000000</v>
      </c>
      <c r="G3794">
        <v>2.2999999999999998</v>
      </c>
      <c r="H3794">
        <f>Table13[[#This Row],[budget]]-Table13[[#This Row],[gross]]</f>
        <v>-19737645</v>
      </c>
      <c r="I3794">
        <v>0</v>
      </c>
      <c r="J3794">
        <f>0.00001*Table13[[#This Row],[budget]]</f>
        <v>200.00000000000003</v>
      </c>
      <c r="K3794" s="1">
        <f>0</f>
        <v>0</v>
      </c>
    </row>
    <row r="3795" spans="1:11" x14ac:dyDescent="0.35">
      <c r="A3795">
        <v>5132655</v>
      </c>
      <c r="B3795" t="s">
        <v>10499</v>
      </c>
      <c r="C3795">
        <v>37626</v>
      </c>
      <c r="D3795">
        <v>521</v>
      </c>
      <c r="E3795" t="s">
        <v>37</v>
      </c>
      <c r="F3795">
        <v>20000000</v>
      </c>
      <c r="G3795">
        <v>2.2999999999999998</v>
      </c>
      <c r="H3795">
        <f>Table13[[#This Row],[budget]]-Table13[[#This Row],[gross]]</f>
        <v>14867345</v>
      </c>
      <c r="I3795">
        <v>1000</v>
      </c>
      <c r="J3795">
        <f>0.00001*Table13[[#This Row],[budget]]</f>
        <v>200.00000000000003</v>
      </c>
      <c r="K3795" s="1">
        <f>0</f>
        <v>0</v>
      </c>
    </row>
    <row r="3796" spans="1:11" x14ac:dyDescent="0.35">
      <c r="A3796">
        <v>306715</v>
      </c>
      <c r="B3796" t="s">
        <v>14529</v>
      </c>
      <c r="C3796">
        <v>5143</v>
      </c>
      <c r="D3796">
        <v>62</v>
      </c>
      <c r="E3796" t="s">
        <v>37</v>
      </c>
      <c r="F3796">
        <v>10000000</v>
      </c>
      <c r="G3796">
        <v>2.2999999999999998</v>
      </c>
      <c r="H3796">
        <f>Table13[[#This Row],[budget]]-Table13[[#This Row],[gross]]</f>
        <v>9693285</v>
      </c>
      <c r="I3796">
        <v>724</v>
      </c>
      <c r="J3796">
        <f>0.00001*Table13[[#This Row],[budget]]</f>
        <v>100.00000000000001</v>
      </c>
      <c r="K3796" s="1">
        <f>0</f>
        <v>0</v>
      </c>
    </row>
    <row r="3797" spans="1:11" x14ac:dyDescent="0.35">
      <c r="A3797">
        <v>17010646</v>
      </c>
      <c r="B3797" t="s">
        <v>1829</v>
      </c>
      <c r="C3797">
        <v>40751</v>
      </c>
      <c r="D3797">
        <v>239</v>
      </c>
      <c r="E3797" t="s">
        <v>37</v>
      </c>
      <c r="F3797">
        <v>84000000</v>
      </c>
      <c r="G3797">
        <v>2.2000000000000002</v>
      </c>
      <c r="H3797">
        <f>Table13[[#This Row],[budget]]-Table13[[#This Row],[gross]]</f>
        <v>66989354</v>
      </c>
      <c r="I3797">
        <v>881</v>
      </c>
      <c r="J3797">
        <f>0.00001*Table13[[#This Row],[budget]]</f>
        <v>840.00000000000011</v>
      </c>
      <c r="K3797" s="1">
        <f>0</f>
        <v>0</v>
      </c>
    </row>
    <row r="3798" spans="1:11" x14ac:dyDescent="0.35">
      <c r="B3798" t="s">
        <v>17268</v>
      </c>
      <c r="C3798">
        <v>634</v>
      </c>
      <c r="D3798">
        <v>14</v>
      </c>
      <c r="E3798" t="s">
        <v>37</v>
      </c>
      <c r="F3798">
        <v>1000000</v>
      </c>
      <c r="G3798">
        <v>2.2000000000000002</v>
      </c>
      <c r="H3798">
        <f>Table13[[#This Row],[budget]]-Table13[[#This Row],[gross]]</f>
        <v>1000000</v>
      </c>
      <c r="I3798">
        <v>150</v>
      </c>
      <c r="J3798">
        <f>0.00001*Table13[[#This Row],[budget]]</f>
        <v>10</v>
      </c>
      <c r="K3798" s="1">
        <f>0</f>
        <v>0</v>
      </c>
    </row>
    <row r="3799" spans="1:11" x14ac:dyDescent="0.35">
      <c r="B3799" t="s">
        <v>17598</v>
      </c>
      <c r="C3799">
        <v>292</v>
      </c>
      <c r="D3799">
        <v>16</v>
      </c>
      <c r="E3799" t="s">
        <v>37</v>
      </c>
      <c r="G3799">
        <v>2.2000000000000002</v>
      </c>
      <c r="H3799">
        <f>Table13[[#This Row],[budget]]-Table13[[#This Row],[gross]]</f>
        <v>0</v>
      </c>
      <c r="I3799">
        <v>353</v>
      </c>
      <c r="J3799">
        <f>0.00001*Table13[[#This Row],[budget]]</f>
        <v>0</v>
      </c>
      <c r="K3799" s="1">
        <f>0</f>
        <v>0</v>
      </c>
    </row>
    <row r="3800" spans="1:11" x14ac:dyDescent="0.35">
      <c r="A3800">
        <v>4922166</v>
      </c>
      <c r="B3800" t="s">
        <v>12881</v>
      </c>
      <c r="C3800">
        <v>23606</v>
      </c>
      <c r="D3800">
        <v>304</v>
      </c>
      <c r="E3800" t="s">
        <v>37</v>
      </c>
      <c r="F3800">
        <v>12000000</v>
      </c>
      <c r="G3800">
        <v>2.1</v>
      </c>
      <c r="H3800">
        <f>Table13[[#This Row],[budget]]-Table13[[#This Row],[gross]]</f>
        <v>7077834</v>
      </c>
      <c r="I3800">
        <v>0</v>
      </c>
      <c r="J3800">
        <f>0.00001*Table13[[#This Row],[budget]]</f>
        <v>120.00000000000001</v>
      </c>
      <c r="K3800" s="1">
        <f>0</f>
        <v>0</v>
      </c>
    </row>
    <row r="3801" spans="1:11" x14ac:dyDescent="0.35">
      <c r="A3801">
        <v>4273372</v>
      </c>
      <c r="B3801" t="s">
        <v>13974</v>
      </c>
      <c r="C3801">
        <v>19412</v>
      </c>
      <c r="D3801">
        <v>308</v>
      </c>
      <c r="E3801" t="s">
        <v>37</v>
      </c>
      <c r="F3801">
        <v>22000000</v>
      </c>
      <c r="G3801">
        <v>2.1</v>
      </c>
      <c r="H3801">
        <f>Table13[[#This Row],[budget]]-Table13[[#This Row],[gross]]</f>
        <v>17726628</v>
      </c>
      <c r="I3801">
        <v>0</v>
      </c>
      <c r="J3801">
        <f>0.00001*Table13[[#This Row],[budget]]</f>
        <v>220.00000000000003</v>
      </c>
      <c r="K3801" s="1">
        <f>0</f>
        <v>0</v>
      </c>
    </row>
    <row r="3802" spans="1:11" x14ac:dyDescent="0.35">
      <c r="A3802">
        <v>7009668</v>
      </c>
      <c r="B3802" t="s">
        <v>14948</v>
      </c>
      <c r="C3802">
        <v>8707</v>
      </c>
      <c r="D3802">
        <v>36</v>
      </c>
      <c r="E3802" t="s">
        <v>37</v>
      </c>
      <c r="F3802">
        <v>5600000</v>
      </c>
      <c r="G3802">
        <v>2.1</v>
      </c>
      <c r="H3802">
        <f>Table13[[#This Row],[budget]]-Table13[[#This Row],[gross]]</f>
        <v>-1409668</v>
      </c>
      <c r="I3802">
        <v>244</v>
      </c>
      <c r="J3802">
        <f>0.00001*Table13[[#This Row],[budget]]</f>
        <v>56.000000000000007</v>
      </c>
      <c r="K3802" s="1">
        <f>0</f>
        <v>0</v>
      </c>
    </row>
    <row r="3803" spans="1:11" x14ac:dyDescent="0.35">
      <c r="A3803">
        <v>5694308</v>
      </c>
      <c r="B3803" t="s">
        <v>14464</v>
      </c>
      <c r="C3803">
        <v>13815</v>
      </c>
      <c r="D3803">
        <v>46</v>
      </c>
      <c r="E3803" t="s">
        <v>37</v>
      </c>
      <c r="F3803">
        <v>7000000</v>
      </c>
      <c r="G3803">
        <v>2</v>
      </c>
      <c r="H3803">
        <f>Table13[[#This Row],[budget]]-Table13[[#This Row],[gross]]</f>
        <v>1305692</v>
      </c>
      <c r="I3803">
        <v>446</v>
      </c>
      <c r="J3803">
        <f>0.00001*Table13[[#This Row],[budget]]</f>
        <v>70</v>
      </c>
      <c r="K3803" s="1">
        <f>0</f>
        <v>0</v>
      </c>
    </row>
    <row r="3804" spans="1:11" x14ac:dyDescent="0.35">
      <c r="A3804">
        <v>14174654</v>
      </c>
      <c r="B3804" t="s">
        <v>10314</v>
      </c>
      <c r="C3804">
        <v>74945</v>
      </c>
      <c r="D3804">
        <v>359</v>
      </c>
      <c r="E3804" t="s">
        <v>37</v>
      </c>
      <c r="F3804">
        <v>25000000</v>
      </c>
      <c r="G3804">
        <v>1.9</v>
      </c>
      <c r="H3804">
        <f>Table13[[#This Row],[budget]]-Table13[[#This Row],[gross]]</f>
        <v>10825346</v>
      </c>
      <c r="I3804">
        <v>0</v>
      </c>
      <c r="J3804">
        <f>0.00001*Table13[[#This Row],[budget]]</f>
        <v>250.00000000000003</v>
      </c>
      <c r="K3804" s="1">
        <f>0</f>
        <v>0</v>
      </c>
    </row>
    <row r="3805" spans="1:11" hidden="1" x14ac:dyDescent="0.35">
      <c r="A3805">
        <v>136007</v>
      </c>
      <c r="B3805" t="s">
        <v>18030</v>
      </c>
      <c r="C3805">
        <v>3924</v>
      </c>
      <c r="D3805">
        <v>39</v>
      </c>
      <c r="E3805" t="s">
        <v>1417</v>
      </c>
      <c r="F3805">
        <v>4500</v>
      </c>
      <c r="G3805">
        <v>6.9</v>
      </c>
      <c r="H3805">
        <f>Table13[[#This Row],[budget]]-Table13[[#This Row],[gross]]</f>
        <v>-131507</v>
      </c>
      <c r="I3805">
        <v>171</v>
      </c>
      <c r="J3805">
        <f>0.00001*Table13[[#This Row],[budget]]</f>
        <v>4.5000000000000005E-2</v>
      </c>
      <c r="K3805" s="1">
        <f>0</f>
        <v>0</v>
      </c>
    </row>
    <row r="3806" spans="1:11" hidden="1" x14ac:dyDescent="0.35">
      <c r="A3806">
        <v>673780</v>
      </c>
      <c r="B3806" t="s">
        <v>18036</v>
      </c>
      <c r="C3806">
        <v>4555</v>
      </c>
      <c r="D3806">
        <v>26</v>
      </c>
      <c r="E3806" t="s">
        <v>17320</v>
      </c>
      <c r="F3806">
        <v>10000</v>
      </c>
      <c r="G3806">
        <v>7.5</v>
      </c>
      <c r="H3806">
        <f>Table13[[#This Row],[budget]]-Table13[[#This Row],[gross]]</f>
        <v>-663780</v>
      </c>
      <c r="I3806">
        <v>697</v>
      </c>
      <c r="J3806">
        <f>0.00001*Table13[[#This Row],[budget]]</f>
        <v>0.1</v>
      </c>
      <c r="K3806" s="1">
        <f>0</f>
        <v>0</v>
      </c>
    </row>
    <row r="3807" spans="1:11" x14ac:dyDescent="0.35">
      <c r="A3807">
        <v>9109322</v>
      </c>
      <c r="B3807" t="s">
        <v>10427</v>
      </c>
      <c r="C3807">
        <v>25371</v>
      </c>
      <c r="D3807">
        <v>129</v>
      </c>
      <c r="E3807" t="s">
        <v>37</v>
      </c>
      <c r="F3807">
        <v>20000000</v>
      </c>
      <c r="G3807">
        <v>1.9</v>
      </c>
      <c r="H3807">
        <f>Table13[[#This Row],[budget]]-Table13[[#This Row],[gross]]</f>
        <v>10890678</v>
      </c>
      <c r="I3807">
        <v>0</v>
      </c>
      <c r="J3807">
        <f>0.00001*Table13[[#This Row],[budget]]</f>
        <v>200.00000000000003</v>
      </c>
      <c r="K3807" s="1">
        <f>0</f>
        <v>0</v>
      </c>
    </row>
    <row r="3808" spans="1:11" hidden="1" x14ac:dyDescent="0.35">
      <c r="A3808">
        <v>2040920</v>
      </c>
      <c r="B3808" t="s">
        <v>18048</v>
      </c>
      <c r="C3808">
        <v>52055</v>
      </c>
      <c r="D3808">
        <v>130</v>
      </c>
      <c r="E3808" t="s">
        <v>2679</v>
      </c>
      <c r="F3808">
        <v>7000</v>
      </c>
      <c r="G3808">
        <v>6.9</v>
      </c>
      <c r="H3808">
        <f>Table13[[#This Row],[budget]]-Table13[[#This Row],[gross]]</f>
        <v>-2033920</v>
      </c>
      <c r="I3808">
        <v>0</v>
      </c>
      <c r="J3808">
        <f>0.00001*Table13[[#This Row],[budget]]</f>
        <v>7.0000000000000007E-2</v>
      </c>
      <c r="K3808" s="1">
        <f>0</f>
        <v>0</v>
      </c>
    </row>
    <row r="3809" spans="1:11" x14ac:dyDescent="0.35">
      <c r="A3809">
        <v>73000942</v>
      </c>
      <c r="B3809" t="s">
        <v>12312</v>
      </c>
      <c r="C3809">
        <v>74351</v>
      </c>
      <c r="D3809">
        <v>233</v>
      </c>
      <c r="E3809" t="s">
        <v>37</v>
      </c>
      <c r="F3809">
        <v>13000000</v>
      </c>
      <c r="G3809">
        <v>1.6</v>
      </c>
      <c r="H3809">
        <f>Table13[[#This Row],[budget]]-Table13[[#This Row],[gross]]</f>
        <v>-60000942</v>
      </c>
      <c r="I3809">
        <v>62000</v>
      </c>
      <c r="J3809">
        <f>0.00001*Table13[[#This Row],[budget]]</f>
        <v>130</v>
      </c>
      <c r="K3809" s="1">
        <f>0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3E01-5ADA-4EA6-B50A-F0DCF221CBB4}">
  <dimension ref="A1:P3651"/>
  <sheetViews>
    <sheetView workbookViewId="0">
      <selection activeCell="M2" sqref="M2"/>
    </sheetView>
  </sheetViews>
  <sheetFormatPr baseColWidth="10" defaultColWidth="8.81640625" defaultRowHeight="14.5" x14ac:dyDescent="0.35"/>
  <cols>
    <col min="1" max="1" width="10" bestFit="1" customWidth="1"/>
    <col min="2" max="2" width="12.36328125" customWidth="1"/>
    <col min="3" max="3" width="18" customWidth="1"/>
    <col min="4" max="4" width="22.08984375" customWidth="1"/>
    <col min="6" max="6" width="12.6328125" customWidth="1"/>
    <col min="7" max="7" width="10.08984375" customWidth="1"/>
    <col min="8" max="8" width="21.6328125" customWidth="1"/>
    <col min="9" max="9" width="17.54296875" customWidth="1"/>
    <col min="10" max="10" width="15.81640625" customWidth="1"/>
    <col min="12" max="12" width="18.90625" bestFit="1" customWidth="1"/>
    <col min="13" max="13" width="12" bestFit="1" customWidth="1"/>
    <col min="15" max="15" width="12.1796875" bestFit="1" customWidth="1"/>
  </cols>
  <sheetData>
    <row r="1" spans="1:16" x14ac:dyDescent="0.35">
      <c r="A1" t="s">
        <v>8</v>
      </c>
      <c r="B1" t="s">
        <v>11</v>
      </c>
      <c r="C1" t="s">
        <v>12</v>
      </c>
      <c r="D1" t="s">
        <v>18</v>
      </c>
      <c r="E1" t="s">
        <v>22</v>
      </c>
      <c r="F1" t="s">
        <v>25</v>
      </c>
      <c r="G1" t="s">
        <v>18057</v>
      </c>
      <c r="H1" t="s">
        <v>27</v>
      </c>
      <c r="I1" t="s">
        <v>18058</v>
      </c>
      <c r="J1" t="s">
        <v>18059</v>
      </c>
    </row>
    <row r="2" spans="1:16" x14ac:dyDescent="0.35">
      <c r="A2">
        <v>200074175</v>
      </c>
      <c r="B2" t="s">
        <v>52</v>
      </c>
      <c r="C2">
        <v>275868</v>
      </c>
      <c r="D2">
        <v>994</v>
      </c>
      <c r="E2">
        <v>245000000</v>
      </c>
      <c r="F2">
        <v>6.8</v>
      </c>
      <c r="G2">
        <v>44925825</v>
      </c>
      <c r="H2">
        <v>85000</v>
      </c>
      <c r="I2">
        <v>2450</v>
      </c>
      <c r="J2">
        <v>0</v>
      </c>
      <c r="L2" t="s">
        <v>18061</v>
      </c>
      <c r="M2">
        <f>SUMPRODUCT(Table4[[#This Row],[Cinema Spending]],Table4[[#This Row],[Movie Selected]])</f>
        <v>0</v>
      </c>
      <c r="O2" t="s">
        <v>18060</v>
      </c>
      <c r="P2">
        <v>20000</v>
      </c>
    </row>
    <row r="3" spans="1:16" x14ac:dyDescent="0.35">
      <c r="A3">
        <v>760505847</v>
      </c>
      <c r="B3" t="s">
        <v>33</v>
      </c>
      <c r="C3">
        <v>886204</v>
      </c>
      <c r="D3">
        <v>3054</v>
      </c>
      <c r="E3">
        <v>237000000</v>
      </c>
      <c r="F3">
        <v>7.9</v>
      </c>
      <c r="G3">
        <v>-523505847</v>
      </c>
      <c r="H3">
        <v>33000</v>
      </c>
      <c r="I3">
        <v>2370</v>
      </c>
      <c r="J3">
        <v>0</v>
      </c>
      <c r="L3" t="s">
        <v>18064</v>
      </c>
      <c r="M3">
        <f>SUM(Table4[Movie Selected])</f>
        <v>10</v>
      </c>
      <c r="O3" t="s">
        <v>18063</v>
      </c>
      <c r="P3">
        <v>10</v>
      </c>
    </row>
    <row r="4" spans="1:16" x14ac:dyDescent="0.35">
      <c r="A4">
        <v>458991599</v>
      </c>
      <c r="B4" t="s">
        <v>94</v>
      </c>
      <c r="C4">
        <v>462669</v>
      </c>
      <c r="D4">
        <v>1117</v>
      </c>
      <c r="E4">
        <v>250000000</v>
      </c>
      <c r="F4">
        <v>7.5</v>
      </c>
      <c r="G4">
        <v>-208991599</v>
      </c>
      <c r="H4">
        <v>118000</v>
      </c>
      <c r="I4">
        <v>2500</v>
      </c>
      <c r="J4">
        <v>0</v>
      </c>
      <c r="L4" t="s">
        <v>18066</v>
      </c>
      <c r="M4" s="3">
        <f>SUMPRODUCT(Table4[imdb_score],Table4[Movie Selected])/10</f>
        <v>8.4699999999999989</v>
      </c>
    </row>
    <row r="5" spans="1:16" x14ac:dyDescent="0.35">
      <c r="A5">
        <v>423032628</v>
      </c>
      <c r="B5" t="s">
        <v>127</v>
      </c>
      <c r="C5">
        <v>522040</v>
      </c>
      <c r="D5">
        <v>1832</v>
      </c>
      <c r="E5">
        <v>225000000</v>
      </c>
      <c r="F5">
        <v>7.3</v>
      </c>
      <c r="G5">
        <v>-198032628</v>
      </c>
      <c r="H5">
        <v>5000</v>
      </c>
      <c r="I5">
        <v>2250</v>
      </c>
      <c r="J5">
        <v>0</v>
      </c>
    </row>
    <row r="6" spans="1:16" x14ac:dyDescent="0.35">
      <c r="A6">
        <v>241063875</v>
      </c>
      <c r="B6" t="s">
        <v>154</v>
      </c>
      <c r="C6">
        <v>370704</v>
      </c>
      <c r="D6">
        <v>484</v>
      </c>
      <c r="E6">
        <v>250000000</v>
      </c>
      <c r="F6">
        <v>6.7</v>
      </c>
      <c r="G6">
        <v>8936125</v>
      </c>
      <c r="H6">
        <v>58000</v>
      </c>
      <c r="I6">
        <v>2500</v>
      </c>
      <c r="J6">
        <v>0</v>
      </c>
      <c r="L6" t="s">
        <v>18065</v>
      </c>
      <c r="M6" s="2">
        <f>M4-M2+M3*0.1</f>
        <v>9.4699999999999989</v>
      </c>
    </row>
    <row r="7" spans="1:16" x14ac:dyDescent="0.35">
      <c r="A7">
        <v>258355354</v>
      </c>
      <c r="B7" t="s">
        <v>190</v>
      </c>
      <c r="C7">
        <v>483540</v>
      </c>
      <c r="D7">
        <v>951</v>
      </c>
      <c r="E7">
        <v>225000000</v>
      </c>
      <c r="F7">
        <v>7.9</v>
      </c>
      <c r="G7">
        <v>-33355354</v>
      </c>
      <c r="H7">
        <v>83000</v>
      </c>
      <c r="I7">
        <v>2250</v>
      </c>
      <c r="J7">
        <v>0</v>
      </c>
    </row>
    <row r="8" spans="1:16" x14ac:dyDescent="0.35">
      <c r="A8">
        <v>65173160</v>
      </c>
      <c r="B8" t="s">
        <v>224</v>
      </c>
      <c r="C8">
        <v>202382</v>
      </c>
      <c r="D8">
        <v>751</v>
      </c>
      <c r="E8">
        <v>209000000</v>
      </c>
      <c r="F8">
        <v>5.9</v>
      </c>
      <c r="G8">
        <v>143826840</v>
      </c>
      <c r="H8">
        <v>44000</v>
      </c>
      <c r="I8">
        <v>2090</v>
      </c>
      <c r="J8">
        <v>0</v>
      </c>
    </row>
    <row r="9" spans="1:16" x14ac:dyDescent="0.35">
      <c r="A9">
        <v>334185206</v>
      </c>
      <c r="B9" t="s">
        <v>251</v>
      </c>
      <c r="C9">
        <v>306320</v>
      </c>
      <c r="D9">
        <v>736</v>
      </c>
      <c r="E9">
        <v>200000000</v>
      </c>
      <c r="F9">
        <v>6.5</v>
      </c>
      <c r="G9">
        <v>-134185206</v>
      </c>
      <c r="H9">
        <v>24000</v>
      </c>
      <c r="I9">
        <v>2000.0000000000002</v>
      </c>
      <c r="J9">
        <v>0</v>
      </c>
    </row>
    <row r="10" spans="1:16" x14ac:dyDescent="0.35">
      <c r="A10">
        <v>234903076</v>
      </c>
      <c r="B10" t="s">
        <v>287</v>
      </c>
      <c r="C10">
        <v>175409</v>
      </c>
      <c r="D10">
        <v>511</v>
      </c>
      <c r="E10">
        <v>215000000</v>
      </c>
      <c r="F10">
        <v>6.4</v>
      </c>
      <c r="G10">
        <v>-19903076</v>
      </c>
      <c r="H10">
        <v>60000</v>
      </c>
      <c r="I10">
        <v>2150</v>
      </c>
      <c r="J10">
        <v>0</v>
      </c>
    </row>
    <row r="11" spans="1:16" x14ac:dyDescent="0.35">
      <c r="A11">
        <v>414984497</v>
      </c>
      <c r="B11" t="s">
        <v>318</v>
      </c>
      <c r="C11">
        <v>544884</v>
      </c>
      <c r="D11">
        <v>733</v>
      </c>
      <c r="E11">
        <v>200000000</v>
      </c>
      <c r="F11">
        <v>8.3000000000000007</v>
      </c>
      <c r="G11">
        <v>-214984497</v>
      </c>
      <c r="H11">
        <v>30000</v>
      </c>
      <c r="I11">
        <v>2000.0000000000002</v>
      </c>
      <c r="J11">
        <v>1</v>
      </c>
    </row>
    <row r="12" spans="1:16" x14ac:dyDescent="0.35">
      <c r="A12">
        <v>309404152</v>
      </c>
      <c r="B12" t="s">
        <v>44</v>
      </c>
      <c r="C12">
        <v>471220</v>
      </c>
      <c r="D12">
        <v>1238</v>
      </c>
      <c r="E12">
        <v>300000000</v>
      </c>
      <c r="F12">
        <v>7.1</v>
      </c>
      <c r="G12">
        <v>-9404152</v>
      </c>
      <c r="H12">
        <v>0</v>
      </c>
      <c r="I12">
        <v>3000.0000000000005</v>
      </c>
      <c r="J12">
        <v>0</v>
      </c>
    </row>
    <row r="13" spans="1:16" x14ac:dyDescent="0.35">
      <c r="A13">
        <v>448130642</v>
      </c>
      <c r="B13" t="s">
        <v>61</v>
      </c>
      <c r="C13">
        <v>1144337</v>
      </c>
      <c r="D13">
        <v>2701</v>
      </c>
      <c r="E13">
        <v>250000000</v>
      </c>
      <c r="F13">
        <v>8.5</v>
      </c>
      <c r="G13">
        <v>-198130642</v>
      </c>
      <c r="H13">
        <v>164000</v>
      </c>
      <c r="I13">
        <v>2500</v>
      </c>
      <c r="J13">
        <v>1</v>
      </c>
    </row>
    <row r="14" spans="1:16" x14ac:dyDescent="0.35">
      <c r="A14">
        <v>73058679</v>
      </c>
      <c r="B14" t="s">
        <v>70</v>
      </c>
      <c r="C14">
        <v>212204</v>
      </c>
      <c r="D14">
        <v>738</v>
      </c>
      <c r="E14">
        <v>263700000</v>
      </c>
      <c r="F14">
        <v>6.6</v>
      </c>
      <c r="G14">
        <v>190641321</v>
      </c>
      <c r="H14">
        <v>24000</v>
      </c>
      <c r="I14">
        <v>2637</v>
      </c>
      <c r="J14">
        <v>0</v>
      </c>
    </row>
    <row r="15" spans="1:16" x14ac:dyDescent="0.35">
      <c r="A15">
        <v>336530303</v>
      </c>
      <c r="B15" t="s">
        <v>78</v>
      </c>
      <c r="C15">
        <v>383056</v>
      </c>
      <c r="D15">
        <v>1902</v>
      </c>
      <c r="E15">
        <v>258000000</v>
      </c>
      <c r="F15">
        <v>6.2</v>
      </c>
      <c r="G15">
        <v>-78530303</v>
      </c>
      <c r="H15">
        <v>0</v>
      </c>
      <c r="I15">
        <v>2580</v>
      </c>
      <c r="J15">
        <v>0</v>
      </c>
    </row>
    <row r="16" spans="1:16" x14ac:dyDescent="0.35">
      <c r="A16">
        <v>200807262</v>
      </c>
      <c r="B16" t="s">
        <v>86</v>
      </c>
      <c r="C16">
        <v>294810</v>
      </c>
      <c r="D16">
        <v>387</v>
      </c>
      <c r="E16">
        <v>260000000</v>
      </c>
      <c r="F16">
        <v>7.8</v>
      </c>
      <c r="G16">
        <v>59192738</v>
      </c>
      <c r="H16">
        <v>29000</v>
      </c>
      <c r="I16">
        <v>2600</v>
      </c>
      <c r="J16">
        <v>0</v>
      </c>
    </row>
    <row r="17" spans="1:10" x14ac:dyDescent="0.35">
      <c r="A17">
        <v>301956980</v>
      </c>
      <c r="B17" t="s">
        <v>102</v>
      </c>
      <c r="C17">
        <v>321795</v>
      </c>
      <c r="D17">
        <v>973</v>
      </c>
      <c r="E17">
        <v>250000000</v>
      </c>
      <c r="F17">
        <v>7.5</v>
      </c>
      <c r="G17">
        <v>-51956980</v>
      </c>
      <c r="H17">
        <v>10000</v>
      </c>
      <c r="I17">
        <v>2500</v>
      </c>
      <c r="J17">
        <v>0</v>
      </c>
    </row>
    <row r="18" spans="1:10" x14ac:dyDescent="0.35">
      <c r="A18">
        <v>330249062</v>
      </c>
      <c r="B18" t="s">
        <v>109</v>
      </c>
      <c r="C18">
        <v>371639</v>
      </c>
      <c r="D18">
        <v>3018</v>
      </c>
      <c r="E18">
        <v>250000000</v>
      </c>
      <c r="F18">
        <v>6.9</v>
      </c>
      <c r="G18">
        <v>-80249062</v>
      </c>
      <c r="H18">
        <v>197000</v>
      </c>
      <c r="I18">
        <v>2500</v>
      </c>
      <c r="J18">
        <v>0</v>
      </c>
    </row>
    <row r="19" spans="1:10" x14ac:dyDescent="0.35">
      <c r="A19">
        <v>200069408</v>
      </c>
      <c r="B19" t="s">
        <v>116</v>
      </c>
      <c r="C19">
        <v>240396</v>
      </c>
      <c r="D19">
        <v>2367</v>
      </c>
      <c r="E19">
        <v>209000000</v>
      </c>
      <c r="F19">
        <v>6.1</v>
      </c>
      <c r="G19">
        <v>8930592</v>
      </c>
      <c r="H19">
        <v>0</v>
      </c>
      <c r="I19">
        <v>2090</v>
      </c>
      <c r="J19">
        <v>0</v>
      </c>
    </row>
    <row r="20" spans="1:10" x14ac:dyDescent="0.35">
      <c r="A20">
        <v>168368427</v>
      </c>
      <c r="B20" t="s">
        <v>124</v>
      </c>
      <c r="C20">
        <v>330784</v>
      </c>
      <c r="D20">
        <v>1243</v>
      </c>
      <c r="E20">
        <v>200000000</v>
      </c>
      <c r="F20">
        <v>6.7</v>
      </c>
      <c r="G20">
        <v>31631573</v>
      </c>
      <c r="H20">
        <v>0</v>
      </c>
      <c r="I20">
        <v>2000.0000000000002</v>
      </c>
      <c r="J20">
        <v>0</v>
      </c>
    </row>
    <row r="21" spans="1:10" x14ac:dyDescent="0.35">
      <c r="A21">
        <v>89289910</v>
      </c>
      <c r="B21" t="s">
        <v>132</v>
      </c>
      <c r="C21">
        <v>181792</v>
      </c>
      <c r="D21">
        <v>711</v>
      </c>
      <c r="E21">
        <v>215000000</v>
      </c>
      <c r="F21">
        <v>6.5</v>
      </c>
      <c r="G21">
        <v>125710090</v>
      </c>
      <c r="H21">
        <v>48000</v>
      </c>
      <c r="I21">
        <v>2150</v>
      </c>
      <c r="J21">
        <v>0</v>
      </c>
    </row>
    <row r="22" spans="1:10" x14ac:dyDescent="0.35">
      <c r="A22">
        <v>291021565</v>
      </c>
      <c r="B22" t="s">
        <v>137</v>
      </c>
      <c r="C22">
        <v>548573</v>
      </c>
      <c r="D22">
        <v>2536</v>
      </c>
      <c r="E22">
        <v>225000000</v>
      </c>
      <c r="F22">
        <v>7.2</v>
      </c>
      <c r="G22">
        <v>-66021565</v>
      </c>
      <c r="H22">
        <v>118000</v>
      </c>
      <c r="I22">
        <v>2250</v>
      </c>
      <c r="J22">
        <v>0</v>
      </c>
    </row>
    <row r="23" spans="1:10" x14ac:dyDescent="0.35">
      <c r="A23">
        <v>141614023</v>
      </c>
      <c r="B23" t="s">
        <v>145</v>
      </c>
      <c r="C23">
        <v>149922</v>
      </c>
      <c r="D23">
        <v>438</v>
      </c>
      <c r="E23">
        <v>225000000</v>
      </c>
      <c r="F23">
        <v>6.6</v>
      </c>
      <c r="G23">
        <v>83385977</v>
      </c>
      <c r="H23">
        <v>0</v>
      </c>
      <c r="I23">
        <v>2250</v>
      </c>
      <c r="J23">
        <v>0</v>
      </c>
    </row>
    <row r="24" spans="1:10" x14ac:dyDescent="0.35">
      <c r="A24">
        <v>623279547</v>
      </c>
      <c r="B24" t="s">
        <v>149</v>
      </c>
      <c r="C24">
        <v>995415</v>
      </c>
      <c r="D24">
        <v>1722</v>
      </c>
      <c r="E24">
        <v>220000000</v>
      </c>
      <c r="F24">
        <v>8.1</v>
      </c>
      <c r="G24">
        <v>-403279547</v>
      </c>
      <c r="H24">
        <v>123000</v>
      </c>
      <c r="I24">
        <v>2200</v>
      </c>
      <c r="J24">
        <v>0</v>
      </c>
    </row>
    <row r="25" spans="1:10" x14ac:dyDescent="0.35">
      <c r="A25">
        <v>179020854</v>
      </c>
      <c r="B25" t="s">
        <v>162</v>
      </c>
      <c r="C25">
        <v>268154</v>
      </c>
      <c r="D25">
        <v>341</v>
      </c>
      <c r="E25">
        <v>225000000</v>
      </c>
      <c r="F25">
        <v>6.8</v>
      </c>
      <c r="G25">
        <v>45979146</v>
      </c>
      <c r="H25">
        <v>40000</v>
      </c>
      <c r="I25">
        <v>2250</v>
      </c>
      <c r="J25">
        <v>0</v>
      </c>
    </row>
    <row r="26" spans="1:10" x14ac:dyDescent="0.35">
      <c r="A26">
        <v>255108370</v>
      </c>
      <c r="B26" t="s">
        <v>170</v>
      </c>
      <c r="C26">
        <v>354228</v>
      </c>
      <c r="D26">
        <v>802</v>
      </c>
      <c r="E26">
        <v>250000000</v>
      </c>
      <c r="F26">
        <v>7.5</v>
      </c>
      <c r="G26">
        <v>-5108370</v>
      </c>
      <c r="H26">
        <v>65000</v>
      </c>
      <c r="I26">
        <v>2500</v>
      </c>
      <c r="J26">
        <v>0</v>
      </c>
    </row>
    <row r="27" spans="1:10" x14ac:dyDescent="0.35">
      <c r="A27">
        <v>262030663</v>
      </c>
      <c r="B27" t="s">
        <v>178</v>
      </c>
      <c r="C27">
        <v>451803</v>
      </c>
      <c r="D27">
        <v>1225</v>
      </c>
      <c r="E27">
        <v>230000000</v>
      </c>
      <c r="F27">
        <v>7</v>
      </c>
      <c r="G27">
        <v>-32030663</v>
      </c>
      <c r="H27">
        <v>56000</v>
      </c>
      <c r="I27">
        <v>2300</v>
      </c>
      <c r="J27">
        <v>0</v>
      </c>
    </row>
    <row r="28" spans="1:10" x14ac:dyDescent="0.35">
      <c r="A28">
        <v>105219735</v>
      </c>
      <c r="B28" t="s">
        <v>186</v>
      </c>
      <c r="C28">
        <v>211765</v>
      </c>
      <c r="D28">
        <v>546</v>
      </c>
      <c r="E28">
        <v>200000000</v>
      </c>
      <c r="F28">
        <v>6.7</v>
      </c>
      <c r="G28">
        <v>94780265</v>
      </c>
      <c r="H28">
        <v>17000</v>
      </c>
      <c r="I28">
        <v>2000.0000000000002</v>
      </c>
      <c r="J28">
        <v>0</v>
      </c>
    </row>
    <row r="29" spans="1:10" x14ac:dyDescent="0.35">
      <c r="A29">
        <v>70083519</v>
      </c>
      <c r="B29" t="s">
        <v>197</v>
      </c>
      <c r="C29">
        <v>149019</v>
      </c>
      <c r="D29">
        <v>666</v>
      </c>
      <c r="E29">
        <v>180000000</v>
      </c>
      <c r="F29">
        <v>6.1</v>
      </c>
      <c r="G29">
        <v>109916481</v>
      </c>
      <c r="H29">
        <v>0</v>
      </c>
      <c r="I29">
        <v>1800.0000000000002</v>
      </c>
      <c r="J29">
        <v>0</v>
      </c>
    </row>
    <row r="30" spans="1:10" x14ac:dyDescent="0.35">
      <c r="A30">
        <v>218051260</v>
      </c>
      <c r="B30" t="s">
        <v>204</v>
      </c>
      <c r="C30">
        <v>316018</v>
      </c>
      <c r="D30">
        <v>2618</v>
      </c>
      <c r="E30">
        <v>207000000</v>
      </c>
      <c r="F30">
        <v>7.2</v>
      </c>
      <c r="G30">
        <v>-11051260</v>
      </c>
      <c r="H30">
        <v>0</v>
      </c>
      <c r="I30">
        <v>2070</v>
      </c>
      <c r="J30">
        <v>0</v>
      </c>
    </row>
    <row r="31" spans="1:10" x14ac:dyDescent="0.35">
      <c r="A31">
        <v>658672302</v>
      </c>
      <c r="B31" t="s">
        <v>211</v>
      </c>
      <c r="C31">
        <v>793059</v>
      </c>
      <c r="D31">
        <v>2528</v>
      </c>
      <c r="E31">
        <v>200000000</v>
      </c>
      <c r="F31">
        <v>7.7</v>
      </c>
      <c r="G31">
        <v>-458672302</v>
      </c>
      <c r="H31">
        <v>26000</v>
      </c>
      <c r="I31">
        <v>2000.0000000000002</v>
      </c>
      <c r="J31">
        <v>0</v>
      </c>
    </row>
    <row r="32" spans="1:10" x14ac:dyDescent="0.35">
      <c r="A32">
        <v>407197282</v>
      </c>
      <c r="B32" t="s">
        <v>216</v>
      </c>
      <c r="C32">
        <v>272670</v>
      </c>
      <c r="D32">
        <v>1022</v>
      </c>
      <c r="E32">
        <v>250000000</v>
      </c>
      <c r="F32">
        <v>8.1999999999999993</v>
      </c>
      <c r="G32">
        <v>-157197282</v>
      </c>
      <c r="H32">
        <v>72000</v>
      </c>
      <c r="I32">
        <v>2500</v>
      </c>
      <c r="J32">
        <v>1</v>
      </c>
    </row>
    <row r="33" spans="1:10" x14ac:dyDescent="0.35">
      <c r="A33">
        <v>652177271</v>
      </c>
      <c r="B33" t="s">
        <v>231</v>
      </c>
      <c r="C33">
        <v>418214</v>
      </c>
      <c r="D33">
        <v>1290</v>
      </c>
      <c r="E33">
        <v>150000000</v>
      </c>
      <c r="F33">
        <v>7</v>
      </c>
      <c r="G33">
        <v>-502177271</v>
      </c>
      <c r="H33">
        <v>150000</v>
      </c>
      <c r="I33">
        <v>1500.0000000000002</v>
      </c>
      <c r="J33">
        <v>0</v>
      </c>
    </row>
    <row r="34" spans="1:10" x14ac:dyDescent="0.35">
      <c r="A34">
        <v>304360277</v>
      </c>
      <c r="B34" t="s">
        <v>237</v>
      </c>
      <c r="C34">
        <v>522030</v>
      </c>
      <c r="D34">
        <v>1498</v>
      </c>
      <c r="E34">
        <v>200000000</v>
      </c>
      <c r="F34">
        <v>7.8</v>
      </c>
      <c r="G34">
        <v>-104360277</v>
      </c>
      <c r="H34">
        <v>80000</v>
      </c>
      <c r="I34">
        <v>2000.0000000000002</v>
      </c>
      <c r="J34">
        <v>0</v>
      </c>
    </row>
    <row r="35" spans="1:10" x14ac:dyDescent="0.35">
      <c r="A35">
        <v>373377893</v>
      </c>
      <c r="B35" t="s">
        <v>241</v>
      </c>
      <c r="C35">
        <v>411164</v>
      </c>
      <c r="D35">
        <v>1303</v>
      </c>
      <c r="E35">
        <v>200000000</v>
      </c>
      <c r="F35">
        <v>7.3</v>
      </c>
      <c r="G35">
        <v>-173377893</v>
      </c>
      <c r="H35">
        <v>0</v>
      </c>
      <c r="I35">
        <v>2000.0000000000002</v>
      </c>
      <c r="J35">
        <v>0</v>
      </c>
    </row>
    <row r="36" spans="1:10" x14ac:dyDescent="0.35">
      <c r="A36">
        <v>408992272</v>
      </c>
      <c r="B36" t="s">
        <v>246</v>
      </c>
      <c r="C36">
        <v>557489</v>
      </c>
      <c r="D36">
        <v>1187</v>
      </c>
      <c r="E36">
        <v>200000000</v>
      </c>
      <c r="F36">
        <v>7.2</v>
      </c>
      <c r="G36">
        <v>-208992272</v>
      </c>
      <c r="H36">
        <v>95000</v>
      </c>
      <c r="I36">
        <v>2000.0000000000002</v>
      </c>
      <c r="J36">
        <v>0</v>
      </c>
    </row>
    <row r="37" spans="1:10" x14ac:dyDescent="0.35">
      <c r="A37">
        <v>234360014</v>
      </c>
      <c r="B37" t="s">
        <v>259</v>
      </c>
      <c r="C37">
        <v>383427</v>
      </c>
      <c r="D37">
        <v>1912</v>
      </c>
      <c r="E37">
        <v>210000000</v>
      </c>
      <c r="F37">
        <v>6.8</v>
      </c>
      <c r="G37">
        <v>-24360014</v>
      </c>
      <c r="H37">
        <v>0</v>
      </c>
      <c r="I37">
        <v>2100</v>
      </c>
      <c r="J37">
        <v>0</v>
      </c>
    </row>
    <row r="38" spans="1:10" x14ac:dyDescent="0.35">
      <c r="A38">
        <v>268488329</v>
      </c>
      <c r="B38" t="s">
        <v>268</v>
      </c>
      <c r="C38">
        <v>235025</v>
      </c>
      <c r="D38">
        <v>265</v>
      </c>
      <c r="E38">
        <v>200000000</v>
      </c>
      <c r="F38">
        <v>7.3</v>
      </c>
      <c r="G38">
        <v>-68488329</v>
      </c>
      <c r="H38">
        <v>44000</v>
      </c>
      <c r="I38">
        <v>2000.0000000000002</v>
      </c>
      <c r="J38">
        <v>0</v>
      </c>
    </row>
    <row r="39" spans="1:10" x14ac:dyDescent="0.35">
      <c r="A39">
        <v>402076689</v>
      </c>
      <c r="B39" t="s">
        <v>276</v>
      </c>
      <c r="C39">
        <v>323207</v>
      </c>
      <c r="D39">
        <v>1439</v>
      </c>
      <c r="E39">
        <v>200000000</v>
      </c>
      <c r="F39">
        <v>6</v>
      </c>
      <c r="G39">
        <v>-202076689</v>
      </c>
      <c r="H39">
        <v>0</v>
      </c>
      <c r="I39">
        <v>2000.0000000000002</v>
      </c>
      <c r="J39">
        <v>0</v>
      </c>
    </row>
    <row r="40" spans="1:10" x14ac:dyDescent="0.35">
      <c r="A40">
        <v>245428137</v>
      </c>
      <c r="B40" t="s">
        <v>282</v>
      </c>
      <c r="C40">
        <v>242420</v>
      </c>
      <c r="D40">
        <v>918</v>
      </c>
      <c r="E40">
        <v>210000000</v>
      </c>
      <c r="F40">
        <v>5.7</v>
      </c>
      <c r="G40">
        <v>-35428137</v>
      </c>
      <c r="H40">
        <v>56000</v>
      </c>
      <c r="I40">
        <v>2100</v>
      </c>
      <c r="J40">
        <v>0</v>
      </c>
    </row>
    <row r="41" spans="1:10" x14ac:dyDescent="0.35">
      <c r="A41">
        <v>202853933</v>
      </c>
      <c r="B41" t="s">
        <v>290</v>
      </c>
      <c r="C41">
        <v>321227</v>
      </c>
      <c r="D41">
        <v>1067</v>
      </c>
      <c r="E41">
        <v>200000000</v>
      </c>
      <c r="F41">
        <v>6.7</v>
      </c>
      <c r="G41">
        <v>-2853933</v>
      </c>
      <c r="H41">
        <v>41000</v>
      </c>
      <c r="I41">
        <v>2000.0000000000002</v>
      </c>
      <c r="J41">
        <v>0</v>
      </c>
    </row>
    <row r="42" spans="1:10" x14ac:dyDescent="0.35">
      <c r="A42">
        <v>172051787</v>
      </c>
      <c r="B42" t="s">
        <v>297</v>
      </c>
      <c r="C42">
        <v>264183</v>
      </c>
      <c r="D42">
        <v>665</v>
      </c>
      <c r="E42">
        <v>170000000</v>
      </c>
      <c r="F42">
        <v>6.8</v>
      </c>
      <c r="G42">
        <v>-2051787</v>
      </c>
      <c r="H42">
        <v>30000</v>
      </c>
      <c r="I42">
        <v>1700.0000000000002</v>
      </c>
      <c r="J42">
        <v>0</v>
      </c>
    </row>
    <row r="43" spans="1:10" x14ac:dyDescent="0.35">
      <c r="A43">
        <v>191450875</v>
      </c>
      <c r="B43" t="s">
        <v>304</v>
      </c>
      <c r="C43">
        <v>101178</v>
      </c>
      <c r="D43">
        <v>283</v>
      </c>
      <c r="E43">
        <v>200000000</v>
      </c>
      <c r="F43">
        <v>6.3</v>
      </c>
      <c r="G43">
        <v>8549125</v>
      </c>
      <c r="H43">
        <v>10000</v>
      </c>
      <c r="I43">
        <v>2000.0000000000002</v>
      </c>
      <c r="J43">
        <v>0</v>
      </c>
    </row>
    <row r="44" spans="1:10" x14ac:dyDescent="0.35">
      <c r="A44">
        <v>116593191</v>
      </c>
      <c r="B44" t="s">
        <v>311</v>
      </c>
      <c r="C44">
        <v>223393</v>
      </c>
      <c r="D44">
        <v>550</v>
      </c>
      <c r="E44">
        <v>200000000</v>
      </c>
      <c r="F44">
        <v>5.6</v>
      </c>
      <c r="G44">
        <v>83406809</v>
      </c>
      <c r="H44">
        <v>24000</v>
      </c>
      <c r="I44">
        <v>2000.0000000000002</v>
      </c>
      <c r="J44">
        <v>0</v>
      </c>
    </row>
    <row r="45" spans="1:10" x14ac:dyDescent="0.35">
      <c r="A45">
        <v>125320003</v>
      </c>
      <c r="B45" t="s">
        <v>323</v>
      </c>
      <c r="C45">
        <v>286095</v>
      </c>
      <c r="D45">
        <v>974</v>
      </c>
      <c r="E45">
        <v>200000000</v>
      </c>
      <c r="F45">
        <v>6.6</v>
      </c>
      <c r="G45">
        <v>74679997</v>
      </c>
      <c r="H45">
        <v>0</v>
      </c>
      <c r="I45">
        <v>2000.0000000000002</v>
      </c>
      <c r="J45">
        <v>0</v>
      </c>
    </row>
    <row r="46" spans="1:10" x14ac:dyDescent="0.35">
      <c r="A46">
        <v>350034110</v>
      </c>
      <c r="B46" t="s">
        <v>331</v>
      </c>
      <c r="C46">
        <v>278232</v>
      </c>
      <c r="D46">
        <v>657</v>
      </c>
      <c r="E46">
        <v>190000000</v>
      </c>
      <c r="F46">
        <v>7.2</v>
      </c>
      <c r="G46">
        <v>-160034110</v>
      </c>
      <c r="H46">
        <v>94000</v>
      </c>
      <c r="I46">
        <v>1900.0000000000002</v>
      </c>
      <c r="J46">
        <v>0</v>
      </c>
    </row>
    <row r="47" spans="1:10" x14ac:dyDescent="0.35">
      <c r="A47">
        <v>202351611</v>
      </c>
      <c r="B47" t="s">
        <v>338</v>
      </c>
      <c r="C47">
        <v>465019</v>
      </c>
      <c r="D47">
        <v>995</v>
      </c>
      <c r="E47">
        <v>190000000</v>
      </c>
      <c r="F47">
        <v>7</v>
      </c>
      <c r="G47">
        <v>-12351611</v>
      </c>
      <c r="H47">
        <v>129000</v>
      </c>
      <c r="I47">
        <v>1900.0000000000002</v>
      </c>
      <c r="J47">
        <v>0</v>
      </c>
    </row>
    <row r="48" spans="1:10" x14ac:dyDescent="0.35">
      <c r="A48">
        <v>233914986</v>
      </c>
      <c r="B48" t="s">
        <v>343</v>
      </c>
      <c r="C48">
        <v>514125</v>
      </c>
      <c r="D48">
        <v>752</v>
      </c>
      <c r="E48">
        <v>200000000</v>
      </c>
      <c r="F48">
        <v>8</v>
      </c>
      <c r="G48">
        <v>-33914986</v>
      </c>
      <c r="H48">
        <v>82000</v>
      </c>
      <c r="I48">
        <v>2000.0000000000002</v>
      </c>
      <c r="J48">
        <v>0</v>
      </c>
    </row>
    <row r="49" spans="1:10" x14ac:dyDescent="0.35">
      <c r="A49">
        <v>228756232</v>
      </c>
      <c r="B49" t="s">
        <v>349</v>
      </c>
      <c r="C49">
        <v>395573</v>
      </c>
      <c r="D49">
        <v>1171</v>
      </c>
      <c r="E49">
        <v>190000000</v>
      </c>
      <c r="F49">
        <v>7.8</v>
      </c>
      <c r="G49">
        <v>-38756232</v>
      </c>
      <c r="H49">
        <v>92000</v>
      </c>
      <c r="I49">
        <v>1900.0000000000002</v>
      </c>
      <c r="J49">
        <v>0</v>
      </c>
    </row>
    <row r="50" spans="1:10" x14ac:dyDescent="0.35">
      <c r="A50">
        <v>65171860</v>
      </c>
      <c r="B50" t="s">
        <v>355</v>
      </c>
      <c r="C50">
        <v>106416</v>
      </c>
      <c r="D50">
        <v>205</v>
      </c>
      <c r="E50">
        <v>195000000</v>
      </c>
      <c r="F50">
        <v>6.3</v>
      </c>
      <c r="G50">
        <v>129828140</v>
      </c>
      <c r="H50">
        <v>22000</v>
      </c>
      <c r="I50">
        <v>1950.0000000000002</v>
      </c>
      <c r="J50">
        <v>0</v>
      </c>
    </row>
    <row r="51" spans="1:10" x14ac:dyDescent="0.35">
      <c r="A51">
        <v>144812796</v>
      </c>
      <c r="B51" t="s">
        <v>361</v>
      </c>
      <c r="C51">
        <v>362912</v>
      </c>
      <c r="D51">
        <v>753</v>
      </c>
      <c r="E51">
        <v>105000000</v>
      </c>
      <c r="F51">
        <v>7.3</v>
      </c>
      <c r="G51">
        <v>-39812796</v>
      </c>
      <c r="H51">
        <v>115000</v>
      </c>
      <c r="I51">
        <v>1050</v>
      </c>
      <c r="J51">
        <v>0</v>
      </c>
    </row>
    <row r="52" spans="1:10" x14ac:dyDescent="0.35">
      <c r="A52">
        <v>90755643</v>
      </c>
      <c r="B52" t="s">
        <v>369</v>
      </c>
      <c r="C52">
        <v>222403</v>
      </c>
      <c r="D52">
        <v>453</v>
      </c>
      <c r="E52">
        <v>200000000</v>
      </c>
      <c r="F52">
        <v>6.6</v>
      </c>
      <c r="G52">
        <v>109244357</v>
      </c>
      <c r="H52">
        <v>23000</v>
      </c>
      <c r="I52">
        <v>2000.0000000000002</v>
      </c>
      <c r="J52">
        <v>0</v>
      </c>
    </row>
    <row r="53" spans="1:10" x14ac:dyDescent="0.35">
      <c r="A53">
        <v>101785482</v>
      </c>
      <c r="B53" t="s">
        <v>376</v>
      </c>
      <c r="C53">
        <v>381148</v>
      </c>
      <c r="D53">
        <v>1106</v>
      </c>
      <c r="E53">
        <v>190000000</v>
      </c>
      <c r="F53">
        <v>7</v>
      </c>
      <c r="G53">
        <v>88214518</v>
      </c>
      <c r="H53">
        <v>83000</v>
      </c>
      <c r="I53">
        <v>1900.0000000000002</v>
      </c>
      <c r="J53">
        <v>0</v>
      </c>
    </row>
    <row r="54" spans="1:10" x14ac:dyDescent="0.35">
      <c r="A54">
        <v>352358779</v>
      </c>
      <c r="B54" t="s">
        <v>381</v>
      </c>
      <c r="C54">
        <v>326180</v>
      </c>
      <c r="D54">
        <v>899</v>
      </c>
      <c r="E54">
        <v>195000000</v>
      </c>
      <c r="F54">
        <v>6.3</v>
      </c>
      <c r="G54">
        <v>-157358779</v>
      </c>
      <c r="H54">
        <v>46000</v>
      </c>
      <c r="I54">
        <v>1950.0000000000002</v>
      </c>
      <c r="J54">
        <v>0</v>
      </c>
    </row>
    <row r="55" spans="1:10" x14ac:dyDescent="0.35">
      <c r="A55">
        <v>317011114</v>
      </c>
      <c r="B55" t="s">
        <v>387</v>
      </c>
      <c r="C55">
        <v>333847</v>
      </c>
      <c r="D55">
        <v>2054</v>
      </c>
      <c r="E55">
        <v>185000000</v>
      </c>
      <c r="F55">
        <v>6.2</v>
      </c>
      <c r="G55">
        <v>-132011114</v>
      </c>
      <c r="H55">
        <v>5000</v>
      </c>
      <c r="I55">
        <v>1850.0000000000002</v>
      </c>
      <c r="J55">
        <v>0</v>
      </c>
    </row>
    <row r="56" spans="1:10" x14ac:dyDescent="0.35">
      <c r="A56">
        <v>237282182</v>
      </c>
      <c r="B56" t="s">
        <v>394</v>
      </c>
      <c r="C56">
        <v>273556</v>
      </c>
      <c r="D56">
        <v>428</v>
      </c>
      <c r="E56">
        <v>185000000</v>
      </c>
      <c r="F56">
        <v>7.2</v>
      </c>
      <c r="G56">
        <v>-52282182</v>
      </c>
      <c r="H56">
        <v>39000</v>
      </c>
      <c r="I56">
        <v>1850.0000000000002</v>
      </c>
      <c r="J56">
        <v>0</v>
      </c>
    </row>
    <row r="57" spans="1:10" x14ac:dyDescent="0.35">
      <c r="A57">
        <v>130468626</v>
      </c>
      <c r="B57" t="s">
        <v>401</v>
      </c>
      <c r="C57">
        <v>53607</v>
      </c>
      <c r="D57">
        <v>432</v>
      </c>
      <c r="E57">
        <v>185000000</v>
      </c>
      <c r="F57">
        <v>7.5</v>
      </c>
      <c r="G57">
        <v>54531374</v>
      </c>
      <c r="H57">
        <v>30000</v>
      </c>
      <c r="I57">
        <v>1850.0000000000002</v>
      </c>
      <c r="J57">
        <v>0</v>
      </c>
    </row>
    <row r="58" spans="1:10" x14ac:dyDescent="0.35">
      <c r="A58">
        <v>223806889</v>
      </c>
      <c r="B58" t="s">
        <v>407</v>
      </c>
      <c r="C58">
        <v>718837</v>
      </c>
      <c r="D58">
        <v>1043</v>
      </c>
      <c r="E58">
        <v>180000000</v>
      </c>
      <c r="F58">
        <v>8.4</v>
      </c>
      <c r="G58">
        <v>-43806889</v>
      </c>
      <c r="H58">
        <v>16000</v>
      </c>
      <c r="I58">
        <v>1800.0000000000002</v>
      </c>
      <c r="J58">
        <v>1</v>
      </c>
    </row>
    <row r="59" spans="1:10" x14ac:dyDescent="0.35">
      <c r="A59">
        <v>140080850</v>
      </c>
      <c r="B59" t="s">
        <v>414</v>
      </c>
      <c r="C59">
        <v>121084</v>
      </c>
      <c r="D59">
        <v>221</v>
      </c>
      <c r="E59">
        <v>140000000</v>
      </c>
      <c r="F59">
        <v>6.2</v>
      </c>
      <c r="G59">
        <v>-80850</v>
      </c>
      <c r="H59">
        <v>0</v>
      </c>
      <c r="I59">
        <v>1400.0000000000002</v>
      </c>
      <c r="J59">
        <v>0</v>
      </c>
    </row>
    <row r="60" spans="1:10" x14ac:dyDescent="0.35">
      <c r="A60">
        <v>166112167</v>
      </c>
      <c r="B60" t="s">
        <v>421</v>
      </c>
      <c r="C60">
        <v>283418</v>
      </c>
      <c r="D60">
        <v>1055</v>
      </c>
      <c r="E60">
        <v>200000000</v>
      </c>
      <c r="F60">
        <v>5.8</v>
      </c>
      <c r="G60">
        <v>33887833</v>
      </c>
      <c r="H60">
        <v>13000</v>
      </c>
      <c r="I60">
        <v>2000.0000000000002</v>
      </c>
      <c r="J60">
        <v>0</v>
      </c>
    </row>
    <row r="61" spans="1:10" x14ac:dyDescent="0.35">
      <c r="A61">
        <v>137850096</v>
      </c>
      <c r="B61" t="s">
        <v>429</v>
      </c>
      <c r="C61">
        <v>72809</v>
      </c>
      <c r="D61">
        <v>249</v>
      </c>
      <c r="E61">
        <v>200000000</v>
      </c>
      <c r="F61">
        <v>6.8</v>
      </c>
      <c r="G61">
        <v>62149904</v>
      </c>
      <c r="H61">
        <v>0</v>
      </c>
      <c r="I61">
        <v>2000.0000000000002</v>
      </c>
      <c r="J61">
        <v>0</v>
      </c>
    </row>
    <row r="62" spans="1:10" x14ac:dyDescent="0.35">
      <c r="A62">
        <v>47375327</v>
      </c>
      <c r="B62" t="s">
        <v>435</v>
      </c>
      <c r="C62">
        <v>139593</v>
      </c>
      <c r="D62">
        <v>720</v>
      </c>
      <c r="E62">
        <v>176000000</v>
      </c>
      <c r="F62">
        <v>5.4</v>
      </c>
      <c r="G62">
        <v>128624673</v>
      </c>
      <c r="H62">
        <v>44000</v>
      </c>
      <c r="I62">
        <v>1760.0000000000002</v>
      </c>
      <c r="J62">
        <v>0</v>
      </c>
    </row>
    <row r="63" spans="1:10" x14ac:dyDescent="0.35">
      <c r="A63">
        <v>124051759</v>
      </c>
      <c r="B63" t="s">
        <v>439</v>
      </c>
      <c r="C63">
        <v>42372</v>
      </c>
      <c r="D63">
        <v>239</v>
      </c>
      <c r="E63">
        <v>180000000</v>
      </c>
      <c r="F63">
        <v>6.6</v>
      </c>
      <c r="G63">
        <v>55948241</v>
      </c>
      <c r="H63">
        <v>29000</v>
      </c>
      <c r="I63">
        <v>1800.0000000000002</v>
      </c>
      <c r="J63">
        <v>0</v>
      </c>
    </row>
    <row r="64" spans="1:10" x14ac:dyDescent="0.35">
      <c r="A64">
        <v>291709845</v>
      </c>
      <c r="B64" t="s">
        <v>444</v>
      </c>
      <c r="C64">
        <v>286506</v>
      </c>
      <c r="D64">
        <v>1463</v>
      </c>
      <c r="E64">
        <v>180000000</v>
      </c>
      <c r="F64">
        <v>6.9</v>
      </c>
      <c r="G64">
        <v>-111709845</v>
      </c>
      <c r="H64">
        <v>0</v>
      </c>
      <c r="I64">
        <v>1800.0000000000002</v>
      </c>
      <c r="J64">
        <v>0</v>
      </c>
    </row>
    <row r="65" spans="1:10" x14ac:dyDescent="0.35">
      <c r="A65">
        <v>154985087</v>
      </c>
      <c r="B65" t="s">
        <v>449</v>
      </c>
      <c r="C65">
        <v>148379</v>
      </c>
      <c r="D65">
        <v>622</v>
      </c>
      <c r="E65">
        <v>178000000</v>
      </c>
      <c r="F65">
        <v>7.3</v>
      </c>
      <c r="G65">
        <v>23014913</v>
      </c>
      <c r="H65">
        <v>54000</v>
      </c>
      <c r="I65">
        <v>1780.0000000000002</v>
      </c>
      <c r="J65">
        <v>0</v>
      </c>
    </row>
    <row r="66" spans="1:10" x14ac:dyDescent="0.35">
      <c r="A66">
        <v>533316061</v>
      </c>
      <c r="B66" t="s">
        <v>455</v>
      </c>
      <c r="C66">
        <v>1676169</v>
      </c>
      <c r="D66">
        <v>4667</v>
      </c>
      <c r="E66">
        <v>185000000</v>
      </c>
      <c r="F66">
        <v>9</v>
      </c>
      <c r="G66">
        <v>-348316061</v>
      </c>
      <c r="H66">
        <v>37000</v>
      </c>
      <c r="I66">
        <v>1850.0000000000002</v>
      </c>
      <c r="J66">
        <v>1</v>
      </c>
    </row>
    <row r="67" spans="1:10" x14ac:dyDescent="0.35">
      <c r="A67">
        <v>292979556</v>
      </c>
      <c r="B67" t="s">
        <v>462</v>
      </c>
      <c r="C67">
        <v>665575</v>
      </c>
      <c r="D67">
        <v>704</v>
      </c>
      <c r="E67">
        <v>175000000</v>
      </c>
      <c r="F67">
        <v>8.3000000000000007</v>
      </c>
      <c r="G67">
        <v>-117979556</v>
      </c>
      <c r="H67">
        <v>27000</v>
      </c>
      <c r="I67">
        <v>1750.0000000000002</v>
      </c>
      <c r="J67">
        <v>1</v>
      </c>
    </row>
    <row r="68" spans="1:10" x14ac:dyDescent="0.35">
      <c r="A68">
        <v>198332128</v>
      </c>
      <c r="B68" t="s">
        <v>470</v>
      </c>
      <c r="C68">
        <v>114553</v>
      </c>
      <c r="D68">
        <v>187</v>
      </c>
      <c r="E68">
        <v>175000000</v>
      </c>
      <c r="F68">
        <v>6.5</v>
      </c>
      <c r="G68">
        <v>-23332128</v>
      </c>
      <c r="H68">
        <v>0</v>
      </c>
      <c r="I68">
        <v>1750.0000000000002</v>
      </c>
      <c r="J68">
        <v>0</v>
      </c>
    </row>
    <row r="69" spans="1:10" x14ac:dyDescent="0.35">
      <c r="A69">
        <v>318298180</v>
      </c>
      <c r="B69" t="s">
        <v>474</v>
      </c>
      <c r="C69">
        <v>696338</v>
      </c>
      <c r="D69">
        <v>1055</v>
      </c>
      <c r="E69">
        <v>140000000</v>
      </c>
      <c r="F69">
        <v>7.9</v>
      </c>
      <c r="G69">
        <v>-178298180</v>
      </c>
      <c r="H69">
        <v>10000</v>
      </c>
      <c r="I69">
        <v>1400.0000000000002</v>
      </c>
      <c r="J69">
        <v>0</v>
      </c>
    </row>
    <row r="70" spans="1:10" x14ac:dyDescent="0.35">
      <c r="A70">
        <v>73820094</v>
      </c>
      <c r="B70" t="s">
        <v>480</v>
      </c>
      <c r="C70">
        <v>245333</v>
      </c>
      <c r="D70">
        <v>678</v>
      </c>
      <c r="E70">
        <v>170000000</v>
      </c>
      <c r="F70">
        <v>7.5</v>
      </c>
      <c r="G70">
        <v>96179906</v>
      </c>
      <c r="H70">
        <v>42000</v>
      </c>
      <c r="I70">
        <v>1700.0000000000002</v>
      </c>
      <c r="J70">
        <v>0</v>
      </c>
    </row>
    <row r="71" spans="1:10" x14ac:dyDescent="0.35">
      <c r="A71">
        <v>113745408</v>
      </c>
      <c r="B71" t="s">
        <v>485</v>
      </c>
      <c r="C71">
        <v>129601</v>
      </c>
      <c r="D71">
        <v>648</v>
      </c>
      <c r="E71">
        <v>170000000</v>
      </c>
      <c r="F71">
        <v>4.8</v>
      </c>
      <c r="G71">
        <v>56254592</v>
      </c>
      <c r="H71">
        <v>0</v>
      </c>
      <c r="I71">
        <v>1700.0000000000002</v>
      </c>
      <c r="J71">
        <v>0</v>
      </c>
    </row>
    <row r="72" spans="1:10" x14ac:dyDescent="0.35">
      <c r="A72">
        <v>102176165</v>
      </c>
      <c r="B72" t="s">
        <v>493</v>
      </c>
      <c r="C72">
        <v>117927</v>
      </c>
      <c r="D72">
        <v>501</v>
      </c>
      <c r="E72">
        <v>145000000</v>
      </c>
      <c r="F72">
        <v>5.2</v>
      </c>
      <c r="G72">
        <v>42823835</v>
      </c>
      <c r="H72">
        <v>0</v>
      </c>
      <c r="I72">
        <v>1450.0000000000002</v>
      </c>
      <c r="J72">
        <v>0</v>
      </c>
    </row>
    <row r="73" spans="1:10" x14ac:dyDescent="0.35">
      <c r="A73">
        <v>161087183</v>
      </c>
      <c r="B73" t="s">
        <v>500</v>
      </c>
      <c r="C73">
        <v>118992</v>
      </c>
      <c r="D73">
        <v>971</v>
      </c>
      <c r="E73">
        <v>175000000</v>
      </c>
      <c r="F73">
        <v>6.9</v>
      </c>
      <c r="G73">
        <v>13912817</v>
      </c>
      <c r="H73">
        <v>80000</v>
      </c>
      <c r="I73">
        <v>1750.0000000000002</v>
      </c>
      <c r="J73">
        <v>0</v>
      </c>
    </row>
    <row r="74" spans="1:10" x14ac:dyDescent="0.35">
      <c r="A74">
        <v>100289690</v>
      </c>
      <c r="B74" t="s">
        <v>507</v>
      </c>
      <c r="C74">
        <v>115099</v>
      </c>
      <c r="D74">
        <v>257</v>
      </c>
      <c r="E74">
        <v>175000000</v>
      </c>
      <c r="F74">
        <v>5.4</v>
      </c>
      <c r="G74">
        <v>74710310</v>
      </c>
      <c r="H74">
        <v>2000</v>
      </c>
      <c r="I74">
        <v>1750.0000000000002</v>
      </c>
      <c r="J74">
        <v>0</v>
      </c>
    </row>
    <row r="75" spans="1:10" x14ac:dyDescent="0.35">
      <c r="A75">
        <v>100189501</v>
      </c>
      <c r="B75" t="s">
        <v>514</v>
      </c>
      <c r="C75">
        <v>431620</v>
      </c>
      <c r="D75">
        <v>741</v>
      </c>
      <c r="E75">
        <v>178000000</v>
      </c>
      <c r="F75">
        <v>7.9</v>
      </c>
      <c r="G75">
        <v>77810499</v>
      </c>
      <c r="H75">
        <v>77000</v>
      </c>
      <c r="I75">
        <v>1780.0000000000002</v>
      </c>
      <c r="J75">
        <v>0</v>
      </c>
    </row>
    <row r="76" spans="1:10" x14ac:dyDescent="0.35">
      <c r="A76">
        <v>88246220</v>
      </c>
      <c r="B76" t="s">
        <v>521</v>
      </c>
      <c r="C76">
        <v>144337</v>
      </c>
      <c r="D76">
        <v>309</v>
      </c>
      <c r="E76">
        <v>175000000</v>
      </c>
      <c r="F76">
        <v>6.1</v>
      </c>
      <c r="G76">
        <v>86753780</v>
      </c>
      <c r="H76">
        <v>0</v>
      </c>
      <c r="I76">
        <v>1750.0000000000002</v>
      </c>
      <c r="J76">
        <v>0</v>
      </c>
    </row>
    <row r="77" spans="1:10" x14ac:dyDescent="0.35">
      <c r="A77">
        <v>150167630</v>
      </c>
      <c r="B77" t="s">
        <v>527</v>
      </c>
      <c r="C77">
        <v>174578</v>
      </c>
      <c r="D77">
        <v>534</v>
      </c>
      <c r="E77">
        <v>175000000</v>
      </c>
      <c r="F77">
        <v>5.8</v>
      </c>
      <c r="G77">
        <v>24832370</v>
      </c>
      <c r="H77">
        <v>0</v>
      </c>
      <c r="I77">
        <v>1750.0000000000002</v>
      </c>
      <c r="J77">
        <v>0</v>
      </c>
    </row>
    <row r="78" spans="1:10" x14ac:dyDescent="0.35">
      <c r="A78">
        <v>356454367</v>
      </c>
      <c r="B78" t="s">
        <v>533</v>
      </c>
      <c r="C78">
        <v>345198</v>
      </c>
      <c r="D78">
        <v>773</v>
      </c>
      <c r="E78">
        <v>175000000</v>
      </c>
      <c r="F78">
        <v>8.3000000000000007</v>
      </c>
      <c r="G78">
        <v>-181454367</v>
      </c>
      <c r="H78">
        <v>118000</v>
      </c>
      <c r="I78">
        <v>1750.0000000000002</v>
      </c>
      <c r="J78">
        <v>1</v>
      </c>
    </row>
    <row r="79" spans="1:10" x14ac:dyDescent="0.35">
      <c r="A79">
        <v>362645141</v>
      </c>
      <c r="B79" t="s">
        <v>539</v>
      </c>
      <c r="C79">
        <v>106072</v>
      </c>
      <c r="D79">
        <v>398</v>
      </c>
      <c r="E79">
        <v>175000000</v>
      </c>
      <c r="F79">
        <v>7.8</v>
      </c>
      <c r="G79">
        <v>-187645141</v>
      </c>
      <c r="H79">
        <v>65000</v>
      </c>
      <c r="I79">
        <v>1750.0000000000002</v>
      </c>
      <c r="J79">
        <v>0</v>
      </c>
    </row>
    <row r="80" spans="1:10" x14ac:dyDescent="0.35">
      <c r="A80">
        <v>312057433</v>
      </c>
      <c r="B80" t="s">
        <v>543</v>
      </c>
      <c r="C80">
        <v>522371</v>
      </c>
      <c r="D80">
        <v>723</v>
      </c>
      <c r="E80">
        <v>200000000</v>
      </c>
      <c r="F80">
        <v>7</v>
      </c>
      <c r="G80">
        <v>-112057433</v>
      </c>
      <c r="H80">
        <v>18000</v>
      </c>
      <c r="I80">
        <v>2000.0000000000002</v>
      </c>
      <c r="J80">
        <v>0</v>
      </c>
    </row>
    <row r="81" spans="1:10" x14ac:dyDescent="0.35">
      <c r="A81">
        <v>155111815</v>
      </c>
      <c r="B81" t="s">
        <v>549</v>
      </c>
      <c r="C81">
        <v>228554</v>
      </c>
      <c r="D81">
        <v>710</v>
      </c>
      <c r="E81">
        <v>170000000</v>
      </c>
      <c r="F81">
        <v>6.1</v>
      </c>
      <c r="G81">
        <v>14888185</v>
      </c>
      <c r="H81">
        <v>53000</v>
      </c>
      <c r="I81">
        <v>1700.0000000000002</v>
      </c>
      <c r="J81">
        <v>0</v>
      </c>
    </row>
    <row r="82" spans="1:10" x14ac:dyDescent="0.35">
      <c r="A82">
        <v>241407328</v>
      </c>
      <c r="B82" t="s">
        <v>556</v>
      </c>
      <c r="C82">
        <v>252257</v>
      </c>
      <c r="D82">
        <v>634</v>
      </c>
      <c r="E82">
        <v>180000000</v>
      </c>
      <c r="F82">
        <v>7</v>
      </c>
      <c r="G82">
        <v>-61407328</v>
      </c>
      <c r="H82">
        <v>89000</v>
      </c>
      <c r="I82">
        <v>1800.0000000000002</v>
      </c>
      <c r="J82">
        <v>0</v>
      </c>
    </row>
    <row r="83" spans="1:10" x14ac:dyDescent="0.35">
      <c r="A83">
        <v>208543795</v>
      </c>
      <c r="B83" t="s">
        <v>562</v>
      </c>
      <c r="C83">
        <v>317542</v>
      </c>
      <c r="D83">
        <v>620</v>
      </c>
      <c r="E83">
        <v>170000000</v>
      </c>
      <c r="F83">
        <v>7.6</v>
      </c>
      <c r="G83">
        <v>-38543795</v>
      </c>
      <c r="H83">
        <v>45000</v>
      </c>
      <c r="I83">
        <v>1700.0000000000002</v>
      </c>
      <c r="J83">
        <v>0</v>
      </c>
    </row>
    <row r="84" spans="1:10" x14ac:dyDescent="0.35">
      <c r="A84">
        <v>38297305</v>
      </c>
      <c r="B84" t="s">
        <v>573</v>
      </c>
      <c r="C84">
        <v>116994</v>
      </c>
      <c r="D84">
        <v>324</v>
      </c>
      <c r="E84">
        <v>175000000</v>
      </c>
      <c r="F84">
        <v>6.3</v>
      </c>
      <c r="G84">
        <v>136702695</v>
      </c>
      <c r="H84">
        <v>35000</v>
      </c>
      <c r="I84">
        <v>1750.0000000000002</v>
      </c>
      <c r="J84">
        <v>0</v>
      </c>
    </row>
    <row r="85" spans="1:10" x14ac:dyDescent="0.35">
      <c r="A85">
        <v>259746958</v>
      </c>
      <c r="B85" t="s">
        <v>577</v>
      </c>
      <c r="C85">
        <v>496749</v>
      </c>
      <c r="D85">
        <v>742</v>
      </c>
      <c r="E85">
        <v>170000000</v>
      </c>
      <c r="F85">
        <v>7.8</v>
      </c>
      <c r="G85">
        <v>-89746958</v>
      </c>
      <c r="H85">
        <v>55000</v>
      </c>
      <c r="I85">
        <v>1700.0000000000002</v>
      </c>
      <c r="J85">
        <v>0</v>
      </c>
    </row>
    <row r="86" spans="1:10" x14ac:dyDescent="0.35">
      <c r="A86">
        <v>238371987</v>
      </c>
      <c r="B86" t="s">
        <v>584</v>
      </c>
      <c r="C86">
        <v>138661</v>
      </c>
      <c r="D86">
        <v>173</v>
      </c>
      <c r="E86">
        <v>165000000</v>
      </c>
      <c r="F86">
        <v>6.4</v>
      </c>
      <c r="G86">
        <v>-73371987</v>
      </c>
      <c r="H86">
        <v>0</v>
      </c>
      <c r="I86">
        <v>1650.0000000000002</v>
      </c>
      <c r="J86">
        <v>0</v>
      </c>
    </row>
    <row r="87" spans="1:10" x14ac:dyDescent="0.35">
      <c r="A87">
        <v>93417865</v>
      </c>
      <c r="B87" t="s">
        <v>591</v>
      </c>
      <c r="C87">
        <v>128306</v>
      </c>
      <c r="D87">
        <v>497</v>
      </c>
      <c r="E87">
        <v>190000000</v>
      </c>
      <c r="F87">
        <v>6.5</v>
      </c>
      <c r="G87">
        <v>96582135</v>
      </c>
      <c r="H87">
        <v>37000</v>
      </c>
      <c r="I87">
        <v>1900.0000000000002</v>
      </c>
      <c r="J87">
        <v>0</v>
      </c>
    </row>
    <row r="88" spans="1:10" x14ac:dyDescent="0.35">
      <c r="A88">
        <v>222487711</v>
      </c>
      <c r="B88" t="s">
        <v>599</v>
      </c>
      <c r="C88">
        <v>279093</v>
      </c>
      <c r="D88">
        <v>433</v>
      </c>
      <c r="E88">
        <v>165000000</v>
      </c>
      <c r="F88">
        <v>7.9</v>
      </c>
      <c r="G88">
        <v>-57487711</v>
      </c>
      <c r="H88">
        <v>41000</v>
      </c>
      <c r="I88">
        <v>1650.0000000000002</v>
      </c>
      <c r="J88">
        <v>0</v>
      </c>
    </row>
    <row r="89" spans="1:10" x14ac:dyDescent="0.35">
      <c r="A89">
        <v>189412677</v>
      </c>
      <c r="B89" t="s">
        <v>607</v>
      </c>
      <c r="C89">
        <v>272534</v>
      </c>
      <c r="D89">
        <v>345</v>
      </c>
      <c r="E89">
        <v>165000000</v>
      </c>
      <c r="F89">
        <v>7.8</v>
      </c>
      <c r="G89">
        <v>-24412677</v>
      </c>
      <c r="H89">
        <v>40000</v>
      </c>
      <c r="I89">
        <v>1650.0000000000002</v>
      </c>
      <c r="J89">
        <v>0</v>
      </c>
    </row>
    <row r="90" spans="1:10" x14ac:dyDescent="0.35">
      <c r="A90">
        <v>665426</v>
      </c>
      <c r="B90" t="s">
        <v>613</v>
      </c>
      <c r="C90">
        <v>120798</v>
      </c>
      <c r="D90">
        <v>444</v>
      </c>
      <c r="E90">
        <v>165000000</v>
      </c>
      <c r="F90">
        <v>6.6</v>
      </c>
      <c r="G90">
        <v>164334574</v>
      </c>
      <c r="H90">
        <v>10000</v>
      </c>
      <c r="I90">
        <v>1650.0000000000002</v>
      </c>
      <c r="J90">
        <v>0</v>
      </c>
    </row>
    <row r="91" spans="1:10" x14ac:dyDescent="0.35">
      <c r="A91">
        <v>102315545</v>
      </c>
      <c r="B91" t="s">
        <v>619</v>
      </c>
      <c r="C91">
        <v>58137</v>
      </c>
      <c r="D91">
        <v>520</v>
      </c>
      <c r="E91">
        <v>165000000</v>
      </c>
      <c r="F91">
        <v>5.5</v>
      </c>
      <c r="G91">
        <v>62684455</v>
      </c>
      <c r="H91">
        <v>67000</v>
      </c>
      <c r="I91">
        <v>1650.0000000000002</v>
      </c>
      <c r="J91">
        <v>0</v>
      </c>
    </row>
    <row r="92" spans="1:10" x14ac:dyDescent="0.35">
      <c r="A92">
        <v>217387997</v>
      </c>
      <c r="B92" t="s">
        <v>626</v>
      </c>
      <c r="C92">
        <v>485430</v>
      </c>
      <c r="D92">
        <v>492</v>
      </c>
      <c r="E92">
        <v>165000000</v>
      </c>
      <c r="F92">
        <v>8.1999999999999993</v>
      </c>
      <c r="G92">
        <v>-52387997</v>
      </c>
      <c r="H92">
        <v>33000</v>
      </c>
      <c r="I92">
        <v>1650.0000000000002</v>
      </c>
      <c r="J92">
        <v>0</v>
      </c>
    </row>
    <row r="93" spans="1:10" x14ac:dyDescent="0.35">
      <c r="A93">
        <v>150350192</v>
      </c>
      <c r="B93" t="s">
        <v>633</v>
      </c>
      <c r="C93">
        <v>305340</v>
      </c>
      <c r="D93">
        <v>1676</v>
      </c>
      <c r="E93">
        <v>200000000</v>
      </c>
      <c r="F93">
        <v>6.4</v>
      </c>
      <c r="G93">
        <v>49649808</v>
      </c>
      <c r="H93">
        <v>0</v>
      </c>
      <c r="I93">
        <v>2000.0000000000002</v>
      </c>
      <c r="J93">
        <v>0</v>
      </c>
    </row>
    <row r="94" spans="1:10" x14ac:dyDescent="0.35">
      <c r="A94">
        <v>333130696</v>
      </c>
      <c r="B94" t="s">
        <v>639</v>
      </c>
      <c r="C94">
        <v>682155</v>
      </c>
      <c r="D94">
        <v>1097</v>
      </c>
      <c r="E94">
        <v>170000000</v>
      </c>
      <c r="F94">
        <v>8.1</v>
      </c>
      <c r="G94">
        <v>-163130696</v>
      </c>
      <c r="H94">
        <v>96000</v>
      </c>
      <c r="I94">
        <v>1700.0000000000002</v>
      </c>
      <c r="J94">
        <v>0</v>
      </c>
    </row>
    <row r="95" spans="1:10" x14ac:dyDescent="0.35">
      <c r="A95">
        <v>187991439</v>
      </c>
      <c r="B95" t="s">
        <v>645</v>
      </c>
      <c r="C95">
        <v>928227</v>
      </c>
      <c r="D95">
        <v>2725</v>
      </c>
      <c r="E95">
        <v>165000000</v>
      </c>
      <c r="F95">
        <v>8.6</v>
      </c>
      <c r="G95">
        <v>-22991439</v>
      </c>
      <c r="H95">
        <v>349000</v>
      </c>
      <c r="I95">
        <v>1650.0000000000002</v>
      </c>
      <c r="J95">
        <v>1</v>
      </c>
    </row>
    <row r="96" spans="1:10" x14ac:dyDescent="0.35">
      <c r="A96">
        <v>292568851</v>
      </c>
      <c r="B96" t="s">
        <v>649</v>
      </c>
      <c r="C96">
        <v>1468200</v>
      </c>
      <c r="D96">
        <v>2803</v>
      </c>
      <c r="E96">
        <v>160000000</v>
      </c>
      <c r="F96">
        <v>8.8000000000000007</v>
      </c>
      <c r="G96">
        <v>-132568851</v>
      </c>
      <c r="H96">
        <v>175000</v>
      </c>
      <c r="I96">
        <v>1600.0000000000002</v>
      </c>
      <c r="J96">
        <v>1</v>
      </c>
    </row>
    <row r="97" spans="1:10" x14ac:dyDescent="0.35">
      <c r="A97">
        <v>144512310</v>
      </c>
      <c r="B97" t="s">
        <v>654</v>
      </c>
      <c r="C97">
        <v>272223</v>
      </c>
      <c r="D97">
        <v>988</v>
      </c>
      <c r="E97">
        <v>38000000</v>
      </c>
      <c r="F97">
        <v>6.7</v>
      </c>
      <c r="G97">
        <v>-106512310</v>
      </c>
      <c r="H97">
        <v>14000</v>
      </c>
      <c r="I97">
        <v>380.00000000000006</v>
      </c>
      <c r="J97">
        <v>0</v>
      </c>
    </row>
    <row r="98" spans="1:10" x14ac:dyDescent="0.35">
      <c r="A98">
        <v>127490802</v>
      </c>
      <c r="B98" t="s">
        <v>661</v>
      </c>
      <c r="C98">
        <v>459346</v>
      </c>
      <c r="D98">
        <v>822</v>
      </c>
      <c r="E98">
        <v>150000000</v>
      </c>
      <c r="F98">
        <v>7.8</v>
      </c>
      <c r="G98">
        <v>22509198</v>
      </c>
      <c r="H98">
        <v>23000</v>
      </c>
      <c r="I98">
        <v>1500.0000000000002</v>
      </c>
      <c r="J98">
        <v>0</v>
      </c>
    </row>
    <row r="99" spans="1:10" x14ac:dyDescent="0.35">
      <c r="A99">
        <v>146405371</v>
      </c>
      <c r="B99" t="s">
        <v>666</v>
      </c>
      <c r="C99">
        <v>518537</v>
      </c>
      <c r="D99">
        <v>698</v>
      </c>
      <c r="E99">
        <v>160000000</v>
      </c>
      <c r="F99">
        <v>7.8</v>
      </c>
      <c r="G99">
        <v>13594629</v>
      </c>
      <c r="H99">
        <v>54000</v>
      </c>
      <c r="I99">
        <v>1600.0000000000002</v>
      </c>
      <c r="J99">
        <v>0</v>
      </c>
    </row>
    <row r="100" spans="1:10" x14ac:dyDescent="0.35">
      <c r="A100">
        <v>281666058</v>
      </c>
      <c r="B100" t="s">
        <v>672</v>
      </c>
      <c r="C100">
        <v>166137</v>
      </c>
      <c r="D100">
        <v>383</v>
      </c>
      <c r="E100">
        <v>160000000</v>
      </c>
      <c r="F100">
        <v>6.6</v>
      </c>
      <c r="G100">
        <v>-121666058</v>
      </c>
      <c r="H100">
        <v>38000</v>
      </c>
      <c r="I100">
        <v>1600.0000000000002</v>
      </c>
      <c r="J100">
        <v>0</v>
      </c>
    </row>
    <row r="101" spans="1:10" x14ac:dyDescent="0.35">
      <c r="A101">
        <v>63143812</v>
      </c>
      <c r="B101" t="s">
        <v>679</v>
      </c>
      <c r="C101">
        <v>124185</v>
      </c>
      <c r="D101">
        <v>238</v>
      </c>
      <c r="E101">
        <v>150000000</v>
      </c>
      <c r="F101">
        <v>6.1</v>
      </c>
      <c r="G101">
        <v>86856188</v>
      </c>
      <c r="H101">
        <v>11000</v>
      </c>
      <c r="I101">
        <v>1500.0000000000002</v>
      </c>
      <c r="J101">
        <v>0</v>
      </c>
    </row>
    <row r="102" spans="1:10" x14ac:dyDescent="0.35">
      <c r="A102">
        <v>60655503</v>
      </c>
      <c r="B102" t="s">
        <v>686</v>
      </c>
      <c r="C102">
        <v>82380</v>
      </c>
      <c r="D102">
        <v>629</v>
      </c>
      <c r="E102">
        <v>160000000</v>
      </c>
      <c r="F102">
        <v>5.6</v>
      </c>
      <c r="G102">
        <v>99344497</v>
      </c>
      <c r="H102">
        <v>0</v>
      </c>
      <c r="I102">
        <v>1600.0000000000002</v>
      </c>
      <c r="J102">
        <v>0</v>
      </c>
    </row>
    <row r="103" spans="1:10" x14ac:dyDescent="0.35">
      <c r="A103">
        <v>76846624</v>
      </c>
      <c r="B103" t="s">
        <v>691</v>
      </c>
      <c r="C103">
        <v>21352</v>
      </c>
      <c r="D103">
        <v>131</v>
      </c>
      <c r="E103">
        <v>170000000</v>
      </c>
      <c r="F103">
        <v>6.4</v>
      </c>
      <c r="G103">
        <v>93153376</v>
      </c>
      <c r="H103">
        <v>30000</v>
      </c>
      <c r="I103">
        <v>1700.0000000000002</v>
      </c>
      <c r="J103">
        <v>0</v>
      </c>
    </row>
    <row r="104" spans="1:10" x14ac:dyDescent="0.35">
      <c r="A104">
        <v>320706665</v>
      </c>
      <c r="B104" t="s">
        <v>697</v>
      </c>
      <c r="C104">
        <v>211971</v>
      </c>
      <c r="D104">
        <v>326</v>
      </c>
      <c r="E104">
        <v>160000000</v>
      </c>
      <c r="F104">
        <v>6.1</v>
      </c>
      <c r="G104">
        <v>-160706665</v>
      </c>
      <c r="H104">
        <v>0</v>
      </c>
      <c r="I104">
        <v>1600.0000000000002</v>
      </c>
      <c r="J104">
        <v>0</v>
      </c>
    </row>
    <row r="105" spans="1:10" x14ac:dyDescent="0.35">
      <c r="A105">
        <v>46978995</v>
      </c>
      <c r="B105" t="s">
        <v>704</v>
      </c>
      <c r="C105">
        <v>111609</v>
      </c>
      <c r="D105">
        <v>781</v>
      </c>
      <c r="E105">
        <v>160000000</v>
      </c>
      <c r="F105">
        <v>7.3</v>
      </c>
      <c r="G105">
        <v>113021005</v>
      </c>
      <c r="H105">
        <v>89000</v>
      </c>
      <c r="I105">
        <v>1600.0000000000002</v>
      </c>
      <c r="J105">
        <v>0</v>
      </c>
    </row>
    <row r="106" spans="1:10" x14ac:dyDescent="0.35">
      <c r="A106">
        <v>89732035</v>
      </c>
      <c r="B106" t="s">
        <v>710</v>
      </c>
      <c r="C106">
        <v>188457</v>
      </c>
      <c r="D106">
        <v>867</v>
      </c>
      <c r="E106">
        <v>155000000</v>
      </c>
      <c r="F106">
        <v>6.6</v>
      </c>
      <c r="G106">
        <v>65267965</v>
      </c>
      <c r="H106">
        <v>82000</v>
      </c>
      <c r="I106">
        <v>1550.0000000000002</v>
      </c>
      <c r="J106">
        <v>0</v>
      </c>
    </row>
    <row r="107" spans="1:10" x14ac:dyDescent="0.35">
      <c r="A107">
        <v>104383624</v>
      </c>
      <c r="B107" t="s">
        <v>716</v>
      </c>
      <c r="C107">
        <v>106446</v>
      </c>
      <c r="D107">
        <v>227</v>
      </c>
      <c r="E107">
        <v>155000000</v>
      </c>
      <c r="F107">
        <v>6.3</v>
      </c>
      <c r="G107">
        <v>50616376</v>
      </c>
      <c r="H107">
        <v>11000</v>
      </c>
      <c r="I107">
        <v>1550.0000000000002</v>
      </c>
      <c r="J107">
        <v>0</v>
      </c>
    </row>
    <row r="108" spans="1:10" x14ac:dyDescent="0.35">
      <c r="A108">
        <v>198539855</v>
      </c>
      <c r="B108" t="s">
        <v>724</v>
      </c>
      <c r="C108">
        <v>254111</v>
      </c>
      <c r="D108">
        <v>1999</v>
      </c>
      <c r="E108">
        <v>140000000</v>
      </c>
      <c r="F108">
        <v>6.1</v>
      </c>
      <c r="G108">
        <v>-58539855</v>
      </c>
      <c r="H108">
        <v>0</v>
      </c>
      <c r="I108">
        <v>1400.0000000000002</v>
      </c>
      <c r="J108">
        <v>0</v>
      </c>
    </row>
    <row r="109" spans="1:10" x14ac:dyDescent="0.35">
      <c r="A109">
        <v>318759914</v>
      </c>
      <c r="B109" t="s">
        <v>730</v>
      </c>
      <c r="C109">
        <v>513158</v>
      </c>
      <c r="D109">
        <v>1782</v>
      </c>
      <c r="E109">
        <v>150000000</v>
      </c>
      <c r="F109">
        <v>7.1</v>
      </c>
      <c r="G109">
        <v>-168759914</v>
      </c>
      <c r="H109">
        <v>8000</v>
      </c>
      <c r="I109">
        <v>1500.0000000000002</v>
      </c>
      <c r="J109">
        <v>0</v>
      </c>
    </row>
    <row r="110" spans="1:10" x14ac:dyDescent="0.35">
      <c r="A110">
        <v>34293771</v>
      </c>
      <c r="B110" t="s">
        <v>736</v>
      </c>
      <c r="C110">
        <v>138863</v>
      </c>
      <c r="D110">
        <v>1390</v>
      </c>
      <c r="E110">
        <v>155000000</v>
      </c>
      <c r="F110">
        <v>5.5</v>
      </c>
      <c r="G110">
        <v>120706229</v>
      </c>
      <c r="H110">
        <v>0</v>
      </c>
      <c r="I110">
        <v>1550.0000000000002</v>
      </c>
      <c r="J110">
        <v>0</v>
      </c>
    </row>
    <row r="111" spans="1:10" x14ac:dyDescent="0.35">
      <c r="A111">
        <v>292000866</v>
      </c>
      <c r="B111" t="s">
        <v>742</v>
      </c>
      <c r="C111">
        <v>355137</v>
      </c>
      <c r="D111">
        <v>1108</v>
      </c>
      <c r="E111">
        <v>150000000</v>
      </c>
      <c r="F111">
        <v>7.5</v>
      </c>
      <c r="G111">
        <v>-142000866</v>
      </c>
      <c r="H111">
        <v>0</v>
      </c>
      <c r="I111">
        <v>1500.0000000000002</v>
      </c>
      <c r="J111">
        <v>0</v>
      </c>
    </row>
    <row r="112" spans="1:10" x14ac:dyDescent="0.35">
      <c r="A112">
        <v>289994397</v>
      </c>
      <c r="B112" t="s">
        <v>746</v>
      </c>
      <c r="C112">
        <v>385670</v>
      </c>
      <c r="D112">
        <v>1896</v>
      </c>
      <c r="E112">
        <v>150000000</v>
      </c>
      <c r="F112">
        <v>7.6</v>
      </c>
      <c r="G112">
        <v>-139994397</v>
      </c>
      <c r="H112">
        <v>0</v>
      </c>
      <c r="I112">
        <v>1500.0000000000002</v>
      </c>
      <c r="J112">
        <v>0</v>
      </c>
    </row>
    <row r="113" spans="1:10" x14ac:dyDescent="0.35">
      <c r="A113">
        <v>227946274</v>
      </c>
      <c r="B113" t="s">
        <v>751</v>
      </c>
      <c r="C113">
        <v>343648</v>
      </c>
      <c r="D113">
        <v>590</v>
      </c>
      <c r="E113">
        <v>150000000</v>
      </c>
      <c r="F113">
        <v>6.4</v>
      </c>
      <c r="G113">
        <v>-77946274</v>
      </c>
      <c r="H113">
        <v>0</v>
      </c>
      <c r="I113">
        <v>1500.0000000000002</v>
      </c>
      <c r="J113">
        <v>0</v>
      </c>
    </row>
    <row r="114" spans="1:10" x14ac:dyDescent="0.35">
      <c r="A114">
        <v>256386216</v>
      </c>
      <c r="B114" t="s">
        <v>756</v>
      </c>
      <c r="C114">
        <v>530870</v>
      </c>
      <c r="D114">
        <v>1413</v>
      </c>
      <c r="E114">
        <v>150000000</v>
      </c>
      <c r="F114">
        <v>7.2</v>
      </c>
      <c r="G114">
        <v>-106386216</v>
      </c>
      <c r="H114">
        <v>11000</v>
      </c>
      <c r="I114">
        <v>1500.0000000000002</v>
      </c>
      <c r="J114">
        <v>0</v>
      </c>
    </row>
    <row r="115" spans="1:10" x14ac:dyDescent="0.35">
      <c r="A115">
        <v>206456431</v>
      </c>
      <c r="B115" t="s">
        <v>761</v>
      </c>
      <c r="C115">
        <v>320284</v>
      </c>
      <c r="D115">
        <v>1361</v>
      </c>
      <c r="E115">
        <v>150000000</v>
      </c>
      <c r="F115">
        <v>6.7</v>
      </c>
      <c r="G115">
        <v>-56456431</v>
      </c>
      <c r="H115">
        <v>0</v>
      </c>
      <c r="I115">
        <v>1500.0000000000002</v>
      </c>
      <c r="J115">
        <v>0</v>
      </c>
    </row>
    <row r="116" spans="1:10" x14ac:dyDescent="0.35">
      <c r="A116">
        <v>206435493</v>
      </c>
      <c r="B116" t="s">
        <v>767</v>
      </c>
      <c r="C116">
        <v>473887</v>
      </c>
      <c r="D116">
        <v>626</v>
      </c>
      <c r="E116">
        <v>150000000</v>
      </c>
      <c r="F116">
        <v>8</v>
      </c>
      <c r="G116">
        <v>-56435493</v>
      </c>
      <c r="H116">
        <v>10000</v>
      </c>
      <c r="I116">
        <v>1500.0000000000002</v>
      </c>
      <c r="J116">
        <v>0</v>
      </c>
    </row>
    <row r="117" spans="1:10" x14ac:dyDescent="0.35">
      <c r="A117">
        <v>205343774</v>
      </c>
      <c r="B117" t="s">
        <v>771</v>
      </c>
      <c r="C117">
        <v>980946</v>
      </c>
      <c r="D117">
        <v>2685</v>
      </c>
      <c r="E117">
        <v>150000000</v>
      </c>
      <c r="F117">
        <v>8.3000000000000007</v>
      </c>
      <c r="G117">
        <v>-55343774</v>
      </c>
      <c r="H117">
        <v>15000</v>
      </c>
      <c r="I117">
        <v>1500.0000000000002</v>
      </c>
      <c r="J117">
        <v>1</v>
      </c>
    </row>
    <row r="118" spans="1:10" x14ac:dyDescent="0.35">
      <c r="A118">
        <v>179982968</v>
      </c>
      <c r="B118" t="s">
        <v>778</v>
      </c>
      <c r="C118">
        <v>146019</v>
      </c>
      <c r="D118">
        <v>119</v>
      </c>
      <c r="E118">
        <v>150000000</v>
      </c>
      <c r="F118">
        <v>6.7</v>
      </c>
      <c r="G118">
        <v>-29982968</v>
      </c>
      <c r="H118">
        <v>0</v>
      </c>
      <c r="I118">
        <v>1500.0000000000002</v>
      </c>
      <c r="J118">
        <v>0</v>
      </c>
    </row>
    <row r="119" spans="1:10" x14ac:dyDescent="0.35">
      <c r="A119">
        <v>177243721</v>
      </c>
      <c r="B119" t="s">
        <v>785</v>
      </c>
      <c r="C119">
        <v>130272</v>
      </c>
      <c r="D119">
        <v>209</v>
      </c>
      <c r="E119">
        <v>150000000</v>
      </c>
      <c r="F119">
        <v>5.9</v>
      </c>
      <c r="G119">
        <v>-27243721</v>
      </c>
      <c r="H119">
        <v>2000</v>
      </c>
      <c r="I119">
        <v>1500.0000000000002</v>
      </c>
      <c r="J119">
        <v>0</v>
      </c>
    </row>
    <row r="120" spans="1:10" x14ac:dyDescent="0.35">
      <c r="A120">
        <v>179883016</v>
      </c>
      <c r="B120" t="s">
        <v>790</v>
      </c>
      <c r="C120">
        <v>361924</v>
      </c>
      <c r="D120">
        <v>641</v>
      </c>
      <c r="E120">
        <v>150000000</v>
      </c>
      <c r="F120">
        <v>6.7</v>
      </c>
      <c r="G120">
        <v>-29883016</v>
      </c>
      <c r="H120">
        <v>0</v>
      </c>
      <c r="I120">
        <v>1500.0000000000002</v>
      </c>
      <c r="J120">
        <v>0</v>
      </c>
    </row>
    <row r="121" spans="1:10" x14ac:dyDescent="0.35">
      <c r="A121">
        <v>139259759</v>
      </c>
      <c r="B121" t="s">
        <v>796</v>
      </c>
      <c r="C121">
        <v>364948</v>
      </c>
      <c r="D121">
        <v>2121</v>
      </c>
      <c r="E121">
        <v>150000000</v>
      </c>
      <c r="F121">
        <v>6.7</v>
      </c>
      <c r="G121">
        <v>10740241</v>
      </c>
      <c r="H121">
        <v>0</v>
      </c>
      <c r="I121">
        <v>1500.0000000000002</v>
      </c>
      <c r="J121">
        <v>0</v>
      </c>
    </row>
    <row r="122" spans="1:10" x14ac:dyDescent="0.35">
      <c r="A122">
        <v>400736600</v>
      </c>
      <c r="B122" t="s">
        <v>804</v>
      </c>
      <c r="C122">
        <v>421658</v>
      </c>
      <c r="D122">
        <v>904</v>
      </c>
      <c r="E122">
        <v>150000000</v>
      </c>
      <c r="F122">
        <v>7.6</v>
      </c>
      <c r="G122">
        <v>-250736600</v>
      </c>
      <c r="H122">
        <v>58000</v>
      </c>
      <c r="I122">
        <v>1500.0000000000002</v>
      </c>
      <c r="J122">
        <v>0</v>
      </c>
    </row>
    <row r="123" spans="1:10" x14ac:dyDescent="0.35">
      <c r="A123">
        <v>281492479</v>
      </c>
      <c r="B123" t="s">
        <v>810</v>
      </c>
      <c r="C123">
        <v>421818</v>
      </c>
      <c r="D123">
        <v>2789</v>
      </c>
      <c r="E123">
        <v>150000000</v>
      </c>
      <c r="F123">
        <v>7.2</v>
      </c>
      <c r="G123">
        <v>-131492479</v>
      </c>
      <c r="H123">
        <v>0</v>
      </c>
      <c r="I123">
        <v>1500.0000000000002</v>
      </c>
      <c r="J123">
        <v>0</v>
      </c>
    </row>
    <row r="124" spans="1:10" x14ac:dyDescent="0.35">
      <c r="A124">
        <v>206360018</v>
      </c>
      <c r="B124" t="s">
        <v>815</v>
      </c>
      <c r="C124">
        <v>414070</v>
      </c>
      <c r="D124">
        <v>532</v>
      </c>
      <c r="E124">
        <v>170000000</v>
      </c>
      <c r="F124">
        <v>7.1</v>
      </c>
      <c r="G124">
        <v>-36360018</v>
      </c>
      <c r="H124">
        <v>63000</v>
      </c>
      <c r="I124">
        <v>1700.0000000000002</v>
      </c>
      <c r="J124">
        <v>0</v>
      </c>
    </row>
    <row r="125" spans="1:10" x14ac:dyDescent="0.35">
      <c r="A125">
        <v>153629485</v>
      </c>
      <c r="B125" t="s">
        <v>819</v>
      </c>
      <c r="C125">
        <v>552503</v>
      </c>
      <c r="D125">
        <v>1588</v>
      </c>
      <c r="E125">
        <v>150000000</v>
      </c>
      <c r="F125">
        <v>8.1</v>
      </c>
      <c r="G125">
        <v>-3629485</v>
      </c>
      <c r="H125">
        <v>191000</v>
      </c>
      <c r="I125">
        <v>1500.0000000000002</v>
      </c>
      <c r="J125">
        <v>0</v>
      </c>
    </row>
    <row r="126" spans="1:10" x14ac:dyDescent="0.35">
      <c r="A126">
        <v>133375846</v>
      </c>
      <c r="B126" t="s">
        <v>826</v>
      </c>
      <c r="C126">
        <v>207839</v>
      </c>
      <c r="D126">
        <v>435</v>
      </c>
      <c r="E126">
        <v>150000000</v>
      </c>
      <c r="F126">
        <v>6.7</v>
      </c>
      <c r="G126">
        <v>16624154</v>
      </c>
      <c r="H126">
        <v>0</v>
      </c>
      <c r="I126">
        <v>1500.0000000000002</v>
      </c>
      <c r="J126">
        <v>0</v>
      </c>
    </row>
    <row r="127" spans="1:10" x14ac:dyDescent="0.35">
      <c r="A127">
        <v>181015141</v>
      </c>
      <c r="B127" t="s">
        <v>831</v>
      </c>
      <c r="C127">
        <v>536314</v>
      </c>
      <c r="D127">
        <v>738</v>
      </c>
      <c r="E127">
        <v>150000000</v>
      </c>
      <c r="F127">
        <v>7</v>
      </c>
      <c r="G127">
        <v>-31015141</v>
      </c>
      <c r="H127">
        <v>63000</v>
      </c>
      <c r="I127">
        <v>1500.0000000000002</v>
      </c>
      <c r="J127">
        <v>0</v>
      </c>
    </row>
    <row r="128" spans="1:10" x14ac:dyDescent="0.35">
      <c r="A128">
        <v>114053579</v>
      </c>
      <c r="B128" t="s">
        <v>837</v>
      </c>
      <c r="C128">
        <v>146766</v>
      </c>
      <c r="D128">
        <v>178</v>
      </c>
      <c r="E128">
        <v>150000000</v>
      </c>
      <c r="F128">
        <v>6.9</v>
      </c>
      <c r="G128">
        <v>35946421</v>
      </c>
      <c r="H128">
        <v>0</v>
      </c>
      <c r="I128">
        <v>1500.0000000000002</v>
      </c>
      <c r="J128">
        <v>0</v>
      </c>
    </row>
    <row r="129" spans="1:10" x14ac:dyDescent="0.35">
      <c r="A129">
        <v>119420252</v>
      </c>
      <c r="B129" t="s">
        <v>845</v>
      </c>
      <c r="C129">
        <v>33042</v>
      </c>
      <c r="D129">
        <v>90</v>
      </c>
      <c r="E129">
        <v>150000000</v>
      </c>
      <c r="F129">
        <v>5.0999999999999996</v>
      </c>
      <c r="G129">
        <v>30579748</v>
      </c>
      <c r="H129">
        <v>0</v>
      </c>
      <c r="I129">
        <v>1500.0000000000002</v>
      </c>
      <c r="J129">
        <v>0</v>
      </c>
    </row>
    <row r="130" spans="1:10" x14ac:dyDescent="0.35">
      <c r="A130">
        <v>83640426</v>
      </c>
      <c r="B130" t="s">
        <v>851</v>
      </c>
      <c r="C130">
        <v>152826</v>
      </c>
      <c r="D130">
        <v>253</v>
      </c>
      <c r="E130">
        <v>150000000</v>
      </c>
      <c r="F130">
        <v>5.8</v>
      </c>
      <c r="G130">
        <v>66359574</v>
      </c>
      <c r="H130">
        <v>19000</v>
      </c>
      <c r="I130">
        <v>1500.0000000000002</v>
      </c>
      <c r="J130">
        <v>0</v>
      </c>
    </row>
    <row r="131" spans="1:10" x14ac:dyDescent="0.35">
      <c r="A131">
        <v>79711678</v>
      </c>
      <c r="B131" t="s">
        <v>856</v>
      </c>
      <c r="C131">
        <v>199039</v>
      </c>
      <c r="D131">
        <v>479</v>
      </c>
      <c r="E131">
        <v>100000000</v>
      </c>
      <c r="F131">
        <v>6.2</v>
      </c>
      <c r="G131">
        <v>20288322</v>
      </c>
      <c r="H131">
        <v>82000</v>
      </c>
      <c r="I131">
        <v>1000.0000000000001</v>
      </c>
      <c r="J131">
        <v>0</v>
      </c>
    </row>
    <row r="132" spans="1:10" x14ac:dyDescent="0.35">
      <c r="A132">
        <v>195000874</v>
      </c>
      <c r="B132" t="s">
        <v>861</v>
      </c>
      <c r="C132">
        <v>232187</v>
      </c>
      <c r="D132">
        <v>440</v>
      </c>
      <c r="E132">
        <v>150000000</v>
      </c>
      <c r="F132">
        <v>7.4</v>
      </c>
      <c r="G132">
        <v>-45000874</v>
      </c>
      <c r="H132">
        <v>47000</v>
      </c>
      <c r="I132">
        <v>1500.0000000000002</v>
      </c>
      <c r="J132">
        <v>0</v>
      </c>
    </row>
    <row r="133" spans="1:10" x14ac:dyDescent="0.35">
      <c r="A133">
        <v>61937495</v>
      </c>
      <c r="B133" t="s">
        <v>869</v>
      </c>
      <c r="C133">
        <v>89442</v>
      </c>
      <c r="D133">
        <v>432</v>
      </c>
      <c r="E133">
        <v>150000000</v>
      </c>
      <c r="F133">
        <v>5.8</v>
      </c>
      <c r="G133">
        <v>88062505</v>
      </c>
      <c r="H133">
        <v>0</v>
      </c>
      <c r="I133">
        <v>1500.0000000000002</v>
      </c>
      <c r="J133">
        <v>0</v>
      </c>
    </row>
    <row r="134" spans="1:10" x14ac:dyDescent="0.35">
      <c r="A134">
        <v>124051759</v>
      </c>
      <c r="B134" t="s">
        <v>439</v>
      </c>
      <c r="C134">
        <v>42372</v>
      </c>
      <c r="D134">
        <v>239</v>
      </c>
      <c r="E134">
        <v>180000000</v>
      </c>
      <c r="F134">
        <v>6.6</v>
      </c>
      <c r="G134">
        <v>55948241</v>
      </c>
      <c r="H134">
        <v>29000</v>
      </c>
      <c r="I134">
        <v>1800.0000000000002</v>
      </c>
      <c r="J134">
        <v>0</v>
      </c>
    </row>
    <row r="135" spans="1:10" x14ac:dyDescent="0.35">
      <c r="A135">
        <v>126597121</v>
      </c>
      <c r="B135" t="s">
        <v>876</v>
      </c>
      <c r="C135">
        <v>105902</v>
      </c>
      <c r="D135">
        <v>206</v>
      </c>
      <c r="E135">
        <v>150000000</v>
      </c>
      <c r="F135">
        <v>6.2</v>
      </c>
      <c r="G135">
        <v>23402879</v>
      </c>
      <c r="H135">
        <v>0</v>
      </c>
      <c r="I135">
        <v>1500.0000000000002</v>
      </c>
      <c r="J135">
        <v>0</v>
      </c>
    </row>
    <row r="136" spans="1:10" x14ac:dyDescent="0.35">
      <c r="A136">
        <v>165230261</v>
      </c>
      <c r="B136" t="s">
        <v>881</v>
      </c>
      <c r="C136">
        <v>182718</v>
      </c>
      <c r="D136">
        <v>209</v>
      </c>
      <c r="E136">
        <v>150000000</v>
      </c>
      <c r="F136">
        <v>7.3</v>
      </c>
      <c r="G136">
        <v>-15230261</v>
      </c>
      <c r="H136">
        <v>20000</v>
      </c>
      <c r="I136">
        <v>1500.0000000000002</v>
      </c>
      <c r="J136">
        <v>0</v>
      </c>
    </row>
    <row r="137" spans="1:10" x14ac:dyDescent="0.35">
      <c r="A137">
        <v>131564731</v>
      </c>
      <c r="B137" t="s">
        <v>888</v>
      </c>
      <c r="C137">
        <v>118951</v>
      </c>
      <c r="D137">
        <v>1382</v>
      </c>
      <c r="E137">
        <v>150000000</v>
      </c>
      <c r="F137">
        <v>4.2</v>
      </c>
      <c r="G137">
        <v>18435269</v>
      </c>
      <c r="H137">
        <v>18000</v>
      </c>
      <c r="I137">
        <v>1500.0000000000002</v>
      </c>
      <c r="J137">
        <v>0</v>
      </c>
    </row>
    <row r="138" spans="1:10" x14ac:dyDescent="0.35">
      <c r="A138">
        <v>133382309</v>
      </c>
      <c r="B138" t="s">
        <v>892</v>
      </c>
      <c r="C138">
        <v>256695</v>
      </c>
      <c r="D138">
        <v>871</v>
      </c>
      <c r="E138">
        <v>150000000</v>
      </c>
      <c r="F138">
        <v>6.9</v>
      </c>
      <c r="G138">
        <v>16617691</v>
      </c>
      <c r="H138">
        <v>0</v>
      </c>
      <c r="I138">
        <v>1500.0000000000002</v>
      </c>
      <c r="J138">
        <v>0</v>
      </c>
    </row>
    <row r="139" spans="1:10" x14ac:dyDescent="0.35">
      <c r="A139">
        <v>73103784</v>
      </c>
      <c r="B139" t="s">
        <v>897</v>
      </c>
      <c r="C139">
        <v>164238</v>
      </c>
      <c r="D139">
        <v>434</v>
      </c>
      <c r="E139">
        <v>150000000</v>
      </c>
      <c r="F139">
        <v>6.4</v>
      </c>
      <c r="G139">
        <v>76896216</v>
      </c>
      <c r="H139">
        <v>33000</v>
      </c>
      <c r="I139">
        <v>1500.0000000000002</v>
      </c>
      <c r="J139">
        <v>0</v>
      </c>
    </row>
    <row r="140" spans="1:10" x14ac:dyDescent="0.35">
      <c r="A140">
        <v>21379315</v>
      </c>
      <c r="B140" t="s">
        <v>904</v>
      </c>
      <c r="C140">
        <v>17590</v>
      </c>
      <c r="D140">
        <v>112</v>
      </c>
      <c r="E140">
        <v>150000000</v>
      </c>
      <c r="F140">
        <v>5.4</v>
      </c>
      <c r="G140">
        <v>128620685</v>
      </c>
      <c r="H140">
        <v>0</v>
      </c>
      <c r="I140">
        <v>1500.0000000000002</v>
      </c>
      <c r="J140">
        <v>0</v>
      </c>
    </row>
    <row r="141" spans="1:10" x14ac:dyDescent="0.35">
      <c r="A141">
        <v>64459316</v>
      </c>
      <c r="B141" t="s">
        <v>909</v>
      </c>
      <c r="C141">
        <v>85086</v>
      </c>
      <c r="D141">
        <v>122</v>
      </c>
      <c r="E141">
        <v>149000000</v>
      </c>
      <c r="F141">
        <v>6.7</v>
      </c>
      <c r="G141">
        <v>84540684</v>
      </c>
      <c r="H141">
        <v>0</v>
      </c>
      <c r="I141">
        <v>1490.0000000000002</v>
      </c>
      <c r="J141">
        <v>0</v>
      </c>
    </row>
    <row r="142" spans="1:10" x14ac:dyDescent="0.35">
      <c r="A142">
        <v>34964818</v>
      </c>
      <c r="B142" t="s">
        <v>915</v>
      </c>
      <c r="C142">
        <v>39956</v>
      </c>
      <c r="D142">
        <v>186</v>
      </c>
      <c r="E142">
        <v>150000000</v>
      </c>
      <c r="F142">
        <v>5.8</v>
      </c>
      <c r="G142">
        <v>115035182</v>
      </c>
      <c r="H142">
        <v>24000</v>
      </c>
      <c r="I142">
        <v>1500.0000000000002</v>
      </c>
      <c r="J142">
        <v>0</v>
      </c>
    </row>
    <row r="143" spans="1:10" x14ac:dyDescent="0.35">
      <c r="A143">
        <v>111505642</v>
      </c>
      <c r="B143" t="s">
        <v>922</v>
      </c>
      <c r="C143">
        <v>47900</v>
      </c>
      <c r="D143">
        <v>130</v>
      </c>
      <c r="E143">
        <v>145000000</v>
      </c>
      <c r="F143">
        <v>6.9</v>
      </c>
      <c r="G143">
        <v>33494358</v>
      </c>
      <c r="H143">
        <v>11000</v>
      </c>
      <c r="I143">
        <v>1450.0000000000002</v>
      </c>
      <c r="J143">
        <v>0</v>
      </c>
    </row>
    <row r="144" spans="1:10" x14ac:dyDescent="0.35">
      <c r="A144">
        <v>133228348</v>
      </c>
      <c r="B144" t="s">
        <v>927</v>
      </c>
      <c r="C144">
        <v>381672</v>
      </c>
      <c r="D144">
        <v>1694</v>
      </c>
      <c r="E144">
        <v>175000000</v>
      </c>
      <c r="F144">
        <v>7.2</v>
      </c>
      <c r="G144">
        <v>41771652</v>
      </c>
      <c r="H144">
        <v>0</v>
      </c>
      <c r="I144">
        <v>1750.0000000000002</v>
      </c>
      <c r="J144">
        <v>0</v>
      </c>
    </row>
    <row r="145" spans="1:10" x14ac:dyDescent="0.35">
      <c r="A145">
        <v>216366733</v>
      </c>
      <c r="B145" t="s">
        <v>932</v>
      </c>
      <c r="C145">
        <v>119213</v>
      </c>
      <c r="D145">
        <v>154</v>
      </c>
      <c r="E145">
        <v>145000000</v>
      </c>
      <c r="F145">
        <v>6.9</v>
      </c>
      <c r="G145">
        <v>-71366733</v>
      </c>
      <c r="H145">
        <v>17000</v>
      </c>
      <c r="I145">
        <v>1450.0000000000002</v>
      </c>
      <c r="J145">
        <v>0</v>
      </c>
    </row>
    <row r="146" spans="1:10" x14ac:dyDescent="0.35">
      <c r="A146">
        <v>160201106</v>
      </c>
      <c r="B146" t="s">
        <v>938</v>
      </c>
      <c r="C146">
        <v>169914</v>
      </c>
      <c r="D146">
        <v>1185</v>
      </c>
      <c r="E146">
        <v>142000000</v>
      </c>
      <c r="F146">
        <v>6.1</v>
      </c>
      <c r="G146">
        <v>-18201106</v>
      </c>
      <c r="H146">
        <v>0</v>
      </c>
      <c r="I146">
        <v>1420.0000000000002</v>
      </c>
      <c r="J146">
        <v>0</v>
      </c>
    </row>
    <row r="147" spans="1:10" x14ac:dyDescent="0.35">
      <c r="A147">
        <v>118099659</v>
      </c>
      <c r="B147" t="s">
        <v>946</v>
      </c>
      <c r="C147">
        <v>69757</v>
      </c>
      <c r="D147">
        <v>1211</v>
      </c>
      <c r="E147">
        <v>144000000</v>
      </c>
      <c r="F147">
        <v>5.5</v>
      </c>
      <c r="G147">
        <v>25900341</v>
      </c>
      <c r="H147">
        <v>62000</v>
      </c>
      <c r="I147">
        <v>1440.0000000000002</v>
      </c>
      <c r="J147">
        <v>0</v>
      </c>
    </row>
    <row r="148" spans="1:10" x14ac:dyDescent="0.35">
      <c r="A148">
        <v>201573391</v>
      </c>
      <c r="B148" t="s">
        <v>951</v>
      </c>
      <c r="C148">
        <v>322395</v>
      </c>
      <c r="D148">
        <v>1171</v>
      </c>
      <c r="E148">
        <v>140000000</v>
      </c>
      <c r="F148">
        <v>6.6</v>
      </c>
      <c r="G148">
        <v>-61573391</v>
      </c>
      <c r="H148">
        <v>11000</v>
      </c>
      <c r="I148">
        <v>1400.0000000000002</v>
      </c>
      <c r="J148">
        <v>0</v>
      </c>
    </row>
    <row r="149" spans="1:10" x14ac:dyDescent="0.35">
      <c r="A149">
        <v>190418803</v>
      </c>
      <c r="B149" t="s">
        <v>957</v>
      </c>
      <c r="C149">
        <v>270207</v>
      </c>
      <c r="D149">
        <v>606</v>
      </c>
      <c r="E149">
        <v>140000000</v>
      </c>
      <c r="F149">
        <v>6.1</v>
      </c>
      <c r="G149">
        <v>-50418803</v>
      </c>
      <c r="H149">
        <v>2000</v>
      </c>
      <c r="I149">
        <v>1400.0000000000002</v>
      </c>
      <c r="J149">
        <v>0</v>
      </c>
    </row>
    <row r="150" spans="1:10" x14ac:dyDescent="0.35">
      <c r="A150">
        <v>82161969</v>
      </c>
      <c r="B150" t="s">
        <v>961</v>
      </c>
      <c r="C150">
        <v>142440</v>
      </c>
      <c r="D150">
        <v>505</v>
      </c>
      <c r="E150">
        <v>150000000</v>
      </c>
      <c r="F150">
        <v>6.3</v>
      </c>
      <c r="G150">
        <v>67838031</v>
      </c>
      <c r="H150">
        <v>3000</v>
      </c>
      <c r="I150">
        <v>1500.0000000000002</v>
      </c>
      <c r="J150">
        <v>0</v>
      </c>
    </row>
    <row r="151" spans="1:10" x14ac:dyDescent="0.35">
      <c r="A151">
        <v>143523463</v>
      </c>
      <c r="B151" t="s">
        <v>966</v>
      </c>
      <c r="C151">
        <v>64322</v>
      </c>
      <c r="D151">
        <v>145</v>
      </c>
      <c r="E151">
        <v>145000000</v>
      </c>
      <c r="F151">
        <v>7.2</v>
      </c>
      <c r="G151">
        <v>1476537</v>
      </c>
      <c r="H151">
        <v>24000</v>
      </c>
      <c r="I151">
        <v>1450.0000000000002</v>
      </c>
      <c r="J151">
        <v>0</v>
      </c>
    </row>
    <row r="152" spans="1:10" x14ac:dyDescent="0.35">
      <c r="A152">
        <v>209364921</v>
      </c>
      <c r="B152" t="s">
        <v>970</v>
      </c>
      <c r="C152">
        <v>365104</v>
      </c>
      <c r="D152">
        <v>512</v>
      </c>
      <c r="E152">
        <v>145000000</v>
      </c>
      <c r="F152">
        <v>7.4</v>
      </c>
      <c r="G152">
        <v>-64364921</v>
      </c>
      <c r="H152">
        <v>35000</v>
      </c>
      <c r="I152">
        <v>1450.0000000000002</v>
      </c>
      <c r="J152">
        <v>0</v>
      </c>
    </row>
    <row r="153" spans="1:10" x14ac:dyDescent="0.35">
      <c r="A153">
        <v>103400692</v>
      </c>
      <c r="B153" t="s">
        <v>976</v>
      </c>
      <c r="C153">
        <v>123553</v>
      </c>
      <c r="D153">
        <v>174</v>
      </c>
      <c r="E153">
        <v>145000000</v>
      </c>
      <c r="F153">
        <v>7.3</v>
      </c>
      <c r="G153">
        <v>41599308</v>
      </c>
      <c r="H153">
        <v>25000</v>
      </c>
      <c r="I153">
        <v>1450.0000000000002</v>
      </c>
      <c r="J153">
        <v>0</v>
      </c>
    </row>
    <row r="154" spans="1:10" x14ac:dyDescent="0.35">
      <c r="A154">
        <v>110332737</v>
      </c>
      <c r="B154" t="s">
        <v>984</v>
      </c>
      <c r="C154">
        <v>110788</v>
      </c>
      <c r="D154">
        <v>258</v>
      </c>
      <c r="E154">
        <v>100000000</v>
      </c>
      <c r="F154">
        <v>6.1</v>
      </c>
      <c r="G154">
        <v>-10332737</v>
      </c>
      <c r="H154">
        <v>2000</v>
      </c>
      <c r="I154">
        <v>1000.0000000000001</v>
      </c>
      <c r="J154">
        <v>0</v>
      </c>
    </row>
    <row r="155" spans="1:10" x14ac:dyDescent="0.35">
      <c r="A155">
        <v>111110575</v>
      </c>
      <c r="B155" t="s">
        <v>991</v>
      </c>
      <c r="C155">
        <v>317166</v>
      </c>
      <c r="D155">
        <v>928</v>
      </c>
      <c r="E155">
        <v>140000000</v>
      </c>
      <c r="F155">
        <v>7.7</v>
      </c>
      <c r="G155">
        <v>28889425</v>
      </c>
      <c r="H155">
        <v>0</v>
      </c>
      <c r="I155">
        <v>1400.0000000000002</v>
      </c>
      <c r="J155">
        <v>0</v>
      </c>
    </row>
    <row r="156" spans="1:10" x14ac:dyDescent="0.35">
      <c r="A156">
        <v>65007045</v>
      </c>
      <c r="B156" t="s">
        <v>997</v>
      </c>
      <c r="C156">
        <v>128682</v>
      </c>
      <c r="D156">
        <v>657</v>
      </c>
      <c r="E156">
        <v>140000000</v>
      </c>
      <c r="F156">
        <v>6.1</v>
      </c>
      <c r="G156">
        <v>74992955</v>
      </c>
      <c r="H156">
        <v>51000</v>
      </c>
      <c r="I156">
        <v>1400.0000000000002</v>
      </c>
      <c r="J156">
        <v>0</v>
      </c>
    </row>
    <row r="157" spans="1:10" x14ac:dyDescent="0.35">
      <c r="A157">
        <v>257704099</v>
      </c>
      <c r="B157" t="s">
        <v>1002</v>
      </c>
      <c r="C157">
        <v>504419</v>
      </c>
      <c r="D157">
        <v>1559</v>
      </c>
      <c r="E157">
        <v>150000000</v>
      </c>
      <c r="F157">
        <v>8</v>
      </c>
      <c r="G157">
        <v>-107704099</v>
      </c>
      <c r="H157">
        <v>19000</v>
      </c>
      <c r="I157">
        <v>1500.0000000000002</v>
      </c>
      <c r="J157">
        <v>0</v>
      </c>
    </row>
    <row r="158" spans="1:10" x14ac:dyDescent="0.35">
      <c r="A158">
        <v>403706375</v>
      </c>
      <c r="B158" t="s">
        <v>1005</v>
      </c>
      <c r="C158">
        <v>544665</v>
      </c>
      <c r="D158">
        <v>2012</v>
      </c>
      <c r="E158">
        <v>139000000</v>
      </c>
      <c r="F158">
        <v>7.3</v>
      </c>
      <c r="G158">
        <v>-264706375</v>
      </c>
      <c r="H158">
        <v>5000</v>
      </c>
      <c r="I158">
        <v>1390</v>
      </c>
      <c r="J158">
        <v>0</v>
      </c>
    </row>
    <row r="159" spans="1:10" x14ac:dyDescent="0.35">
      <c r="A159">
        <v>176997107</v>
      </c>
      <c r="B159" t="s">
        <v>1009</v>
      </c>
      <c r="C159">
        <v>221128</v>
      </c>
      <c r="D159">
        <v>343</v>
      </c>
      <c r="E159">
        <v>145000000</v>
      </c>
      <c r="F159">
        <v>7.9</v>
      </c>
      <c r="G159">
        <v>-31997107</v>
      </c>
      <c r="H159">
        <v>46000</v>
      </c>
      <c r="I159">
        <v>1450.0000000000002</v>
      </c>
      <c r="J159">
        <v>0</v>
      </c>
    </row>
    <row r="160" spans="1:10" x14ac:dyDescent="0.35">
      <c r="A160">
        <v>31141074</v>
      </c>
      <c r="B160" t="s">
        <v>1014</v>
      </c>
      <c r="C160">
        <v>51892</v>
      </c>
      <c r="D160">
        <v>273</v>
      </c>
      <c r="E160">
        <v>140000000</v>
      </c>
      <c r="F160">
        <v>5.5</v>
      </c>
      <c r="G160">
        <v>108858926</v>
      </c>
      <c r="H160">
        <v>24000</v>
      </c>
      <c r="I160">
        <v>1400.0000000000002</v>
      </c>
      <c r="J160">
        <v>0</v>
      </c>
    </row>
    <row r="161" spans="1:10" x14ac:dyDescent="0.35">
      <c r="A161">
        <v>31704416</v>
      </c>
      <c r="B161" t="s">
        <v>1020</v>
      </c>
      <c r="C161">
        <v>45455</v>
      </c>
      <c r="D161">
        <v>388</v>
      </c>
      <c r="E161">
        <v>135000000</v>
      </c>
      <c r="F161">
        <v>5</v>
      </c>
      <c r="G161">
        <v>103295584</v>
      </c>
      <c r="H161">
        <v>0</v>
      </c>
      <c r="I161">
        <v>1350</v>
      </c>
      <c r="J161">
        <v>0</v>
      </c>
    </row>
    <row r="162" spans="1:10" x14ac:dyDescent="0.35">
      <c r="A162">
        <v>107503316</v>
      </c>
      <c r="B162" t="s">
        <v>1027</v>
      </c>
      <c r="C162">
        <v>392474</v>
      </c>
      <c r="D162">
        <v>1229</v>
      </c>
      <c r="E162">
        <v>130000000</v>
      </c>
      <c r="F162">
        <v>7.7</v>
      </c>
      <c r="G162">
        <v>22496684</v>
      </c>
      <c r="H162">
        <v>18000</v>
      </c>
      <c r="I162">
        <v>1300</v>
      </c>
      <c r="J162">
        <v>0</v>
      </c>
    </row>
    <row r="163" spans="1:10" x14ac:dyDescent="0.35">
      <c r="A163">
        <v>129734803</v>
      </c>
      <c r="B163" t="s">
        <v>1033</v>
      </c>
      <c r="C163">
        <v>127497</v>
      </c>
      <c r="D163">
        <v>287</v>
      </c>
      <c r="E163">
        <v>140000000</v>
      </c>
      <c r="F163">
        <v>6.6</v>
      </c>
      <c r="G163">
        <v>10265197</v>
      </c>
      <c r="H163">
        <v>0</v>
      </c>
      <c r="I163">
        <v>1400.0000000000002</v>
      </c>
      <c r="J163">
        <v>0</v>
      </c>
    </row>
    <row r="164" spans="1:10" x14ac:dyDescent="0.35">
      <c r="A164">
        <v>132122995</v>
      </c>
      <c r="B164" t="s">
        <v>1040</v>
      </c>
      <c r="C164">
        <v>212106</v>
      </c>
      <c r="D164">
        <v>1445</v>
      </c>
      <c r="E164">
        <v>137000000</v>
      </c>
      <c r="F164">
        <v>5.7</v>
      </c>
      <c r="G164">
        <v>4877005</v>
      </c>
      <c r="H164">
        <v>0</v>
      </c>
      <c r="I164">
        <v>1370</v>
      </c>
      <c r="J164">
        <v>0</v>
      </c>
    </row>
    <row r="165" spans="1:10" x14ac:dyDescent="0.35">
      <c r="A165">
        <v>122512052</v>
      </c>
      <c r="B165" t="s">
        <v>1046</v>
      </c>
      <c r="C165">
        <v>146352</v>
      </c>
      <c r="D165">
        <v>288</v>
      </c>
      <c r="E165">
        <v>130000000</v>
      </c>
      <c r="F165">
        <v>5.8</v>
      </c>
      <c r="G165">
        <v>7487948</v>
      </c>
      <c r="H165">
        <v>42000</v>
      </c>
      <c r="I165">
        <v>1300</v>
      </c>
      <c r="J165">
        <v>0</v>
      </c>
    </row>
    <row r="166" spans="1:10" x14ac:dyDescent="0.35">
      <c r="A166">
        <v>68642452</v>
      </c>
      <c r="B166" t="s">
        <v>1051</v>
      </c>
      <c r="C166">
        <v>77673</v>
      </c>
      <c r="D166">
        <v>463</v>
      </c>
      <c r="E166">
        <v>130000000</v>
      </c>
      <c r="F166">
        <v>6</v>
      </c>
      <c r="G166">
        <v>61357548</v>
      </c>
      <c r="H166">
        <v>0</v>
      </c>
      <c r="I166">
        <v>1300</v>
      </c>
      <c r="J166">
        <v>0</v>
      </c>
    </row>
    <row r="167" spans="1:10" x14ac:dyDescent="0.35">
      <c r="A167">
        <v>32131830</v>
      </c>
      <c r="B167" t="s">
        <v>1057</v>
      </c>
      <c r="C167">
        <v>72259</v>
      </c>
      <c r="D167">
        <v>788</v>
      </c>
      <c r="E167">
        <v>137000000</v>
      </c>
      <c r="F167">
        <v>6.4</v>
      </c>
      <c r="G167">
        <v>104868170</v>
      </c>
      <c r="H167">
        <v>0</v>
      </c>
      <c r="I167">
        <v>1370</v>
      </c>
      <c r="J167">
        <v>0</v>
      </c>
    </row>
    <row r="168" spans="1:10" x14ac:dyDescent="0.35">
      <c r="A168">
        <v>176636816</v>
      </c>
      <c r="B168" t="s">
        <v>1061</v>
      </c>
      <c r="C168">
        <v>508818</v>
      </c>
      <c r="D168">
        <v>679</v>
      </c>
      <c r="E168">
        <v>140000000</v>
      </c>
      <c r="F168">
        <v>6.9</v>
      </c>
      <c r="G168">
        <v>-36636816</v>
      </c>
      <c r="H168">
        <v>46000</v>
      </c>
      <c r="I168">
        <v>1400.0000000000002</v>
      </c>
      <c r="J168">
        <v>0</v>
      </c>
    </row>
    <row r="169" spans="1:10" x14ac:dyDescent="0.35">
      <c r="A169">
        <v>126930660</v>
      </c>
      <c r="B169" t="s">
        <v>1065</v>
      </c>
      <c r="C169">
        <v>157519</v>
      </c>
      <c r="D169">
        <v>683</v>
      </c>
      <c r="E169">
        <v>135000000</v>
      </c>
      <c r="F169">
        <v>6.4</v>
      </c>
      <c r="G169">
        <v>8069340</v>
      </c>
      <c r="H169">
        <v>2000</v>
      </c>
      <c r="I169">
        <v>1350</v>
      </c>
      <c r="J169">
        <v>0</v>
      </c>
    </row>
    <row r="170" spans="1:10" x14ac:dyDescent="0.35">
      <c r="A170">
        <v>93926386</v>
      </c>
      <c r="B170" t="s">
        <v>1073</v>
      </c>
      <c r="C170">
        <v>168207</v>
      </c>
      <c r="D170">
        <v>684</v>
      </c>
      <c r="E170">
        <v>150000000</v>
      </c>
      <c r="F170">
        <v>7.4</v>
      </c>
      <c r="G170">
        <v>56073614</v>
      </c>
      <c r="H170">
        <v>0</v>
      </c>
      <c r="I170">
        <v>1500.0000000000002</v>
      </c>
      <c r="J170">
        <v>0</v>
      </c>
    </row>
    <row r="171" spans="1:10" x14ac:dyDescent="0.35">
      <c r="A171">
        <v>292298923</v>
      </c>
      <c r="B171" t="s">
        <v>1079</v>
      </c>
      <c r="C171">
        <v>185394</v>
      </c>
      <c r="D171">
        <v>329</v>
      </c>
      <c r="E171">
        <v>120000000</v>
      </c>
      <c r="F171">
        <v>5.5</v>
      </c>
      <c r="G171">
        <v>-172298923</v>
      </c>
      <c r="H171">
        <v>65000</v>
      </c>
      <c r="I171">
        <v>1200</v>
      </c>
      <c r="J171">
        <v>0</v>
      </c>
    </row>
    <row r="172" spans="1:10" x14ac:dyDescent="0.35">
      <c r="A172">
        <v>63992328</v>
      </c>
      <c r="B172" t="s">
        <v>1084</v>
      </c>
      <c r="C172">
        <v>32399</v>
      </c>
      <c r="D172">
        <v>79</v>
      </c>
      <c r="E172">
        <v>135000000</v>
      </c>
      <c r="F172">
        <v>5.9</v>
      </c>
      <c r="G172">
        <v>71007672</v>
      </c>
      <c r="H172">
        <v>0</v>
      </c>
      <c r="I172">
        <v>1350</v>
      </c>
      <c r="J172">
        <v>0</v>
      </c>
    </row>
    <row r="173" spans="1:10" x14ac:dyDescent="0.35">
      <c r="A173">
        <v>134518390</v>
      </c>
      <c r="B173" t="s">
        <v>1089</v>
      </c>
      <c r="C173">
        <v>326286</v>
      </c>
      <c r="D173">
        <v>643</v>
      </c>
      <c r="E173">
        <v>150000000</v>
      </c>
      <c r="F173">
        <v>6.8</v>
      </c>
      <c r="G173">
        <v>15481610</v>
      </c>
      <c r="H173">
        <v>0</v>
      </c>
      <c r="I173">
        <v>1500.0000000000002</v>
      </c>
      <c r="J173">
        <v>0</v>
      </c>
    </row>
    <row r="174" spans="1:10" x14ac:dyDescent="0.35">
      <c r="A174">
        <v>52792307</v>
      </c>
      <c r="B174" t="s">
        <v>1096</v>
      </c>
      <c r="C174">
        <v>12572</v>
      </c>
      <c r="D174">
        <v>106</v>
      </c>
      <c r="E174">
        <v>140000000</v>
      </c>
      <c r="F174">
        <v>6.8</v>
      </c>
      <c r="G174">
        <v>87207693</v>
      </c>
      <c r="H174">
        <v>27000</v>
      </c>
      <c r="I174">
        <v>1400.0000000000002</v>
      </c>
      <c r="J174">
        <v>0</v>
      </c>
    </row>
    <row r="175" spans="1:10" x14ac:dyDescent="0.35">
      <c r="A175">
        <v>183635922</v>
      </c>
      <c r="B175" t="s">
        <v>1102</v>
      </c>
      <c r="C175">
        <v>406020</v>
      </c>
      <c r="D175">
        <v>1188</v>
      </c>
      <c r="E175">
        <v>135000000</v>
      </c>
      <c r="F175">
        <v>8.1</v>
      </c>
      <c r="G175">
        <v>-48635922</v>
      </c>
      <c r="H175">
        <v>190000</v>
      </c>
      <c r="I175">
        <v>1350</v>
      </c>
      <c r="J175">
        <v>0</v>
      </c>
    </row>
    <row r="176" spans="1:10" x14ac:dyDescent="0.35">
      <c r="A176">
        <v>83024900</v>
      </c>
      <c r="B176" t="s">
        <v>1108</v>
      </c>
      <c r="C176">
        <v>62424</v>
      </c>
      <c r="D176">
        <v>90</v>
      </c>
      <c r="E176">
        <v>135000000</v>
      </c>
      <c r="F176">
        <v>6.5</v>
      </c>
      <c r="G176">
        <v>51975100</v>
      </c>
      <c r="H176">
        <v>13000</v>
      </c>
      <c r="I176">
        <v>1350</v>
      </c>
      <c r="J176">
        <v>0</v>
      </c>
    </row>
    <row r="177" spans="1:10" x14ac:dyDescent="0.35">
      <c r="A177">
        <v>123207194</v>
      </c>
      <c r="B177" t="s">
        <v>1113</v>
      </c>
      <c r="C177">
        <v>183208</v>
      </c>
      <c r="D177">
        <v>337</v>
      </c>
      <c r="E177">
        <v>135000000</v>
      </c>
      <c r="F177">
        <v>7.2</v>
      </c>
      <c r="G177">
        <v>11792806</v>
      </c>
      <c r="H177">
        <v>26000</v>
      </c>
      <c r="I177">
        <v>1350</v>
      </c>
      <c r="J177">
        <v>0</v>
      </c>
    </row>
    <row r="178" spans="1:10" x14ac:dyDescent="0.35">
      <c r="A178">
        <v>83348920</v>
      </c>
      <c r="B178" t="s">
        <v>1118</v>
      </c>
      <c r="C178">
        <v>60230</v>
      </c>
      <c r="D178">
        <v>118</v>
      </c>
      <c r="E178">
        <v>132000000</v>
      </c>
      <c r="F178">
        <v>6.7</v>
      </c>
      <c r="G178">
        <v>48651080</v>
      </c>
      <c r="H178">
        <v>11000</v>
      </c>
      <c r="I178">
        <v>1320</v>
      </c>
      <c r="J178">
        <v>0</v>
      </c>
    </row>
    <row r="179" spans="1:10" x14ac:dyDescent="0.35">
      <c r="A179">
        <v>227137090</v>
      </c>
      <c r="B179" t="s">
        <v>1125</v>
      </c>
      <c r="C179">
        <v>491077</v>
      </c>
      <c r="D179">
        <v>820</v>
      </c>
      <c r="E179">
        <v>110000000</v>
      </c>
      <c r="F179">
        <v>8.1</v>
      </c>
      <c r="G179">
        <v>-117137090</v>
      </c>
      <c r="H179">
        <v>0</v>
      </c>
      <c r="I179">
        <v>1100</v>
      </c>
      <c r="J179">
        <v>0</v>
      </c>
    </row>
    <row r="180" spans="1:10" x14ac:dyDescent="0.35">
      <c r="A180">
        <v>215395021</v>
      </c>
      <c r="B180" t="s">
        <v>1129</v>
      </c>
      <c r="C180">
        <v>307029</v>
      </c>
      <c r="D180">
        <v>360</v>
      </c>
      <c r="E180">
        <v>130000000</v>
      </c>
      <c r="F180">
        <v>7.6</v>
      </c>
      <c r="G180">
        <v>-85395021</v>
      </c>
      <c r="H180">
        <v>6000</v>
      </c>
      <c r="I180">
        <v>1300</v>
      </c>
      <c r="J180">
        <v>0</v>
      </c>
    </row>
    <row r="181" spans="1:10" x14ac:dyDescent="0.35">
      <c r="A181">
        <v>180191634</v>
      </c>
      <c r="B181" t="s">
        <v>1133</v>
      </c>
      <c r="C181">
        <v>313866</v>
      </c>
      <c r="D181">
        <v>549</v>
      </c>
      <c r="E181">
        <v>130000000</v>
      </c>
      <c r="F181">
        <v>7.4</v>
      </c>
      <c r="G181">
        <v>-50191634</v>
      </c>
      <c r="H181">
        <v>61000</v>
      </c>
      <c r="I181">
        <v>1300</v>
      </c>
      <c r="J181">
        <v>0</v>
      </c>
    </row>
    <row r="182" spans="1:10" x14ac:dyDescent="0.35">
      <c r="A182">
        <v>424645577</v>
      </c>
      <c r="B182" t="s">
        <v>1138</v>
      </c>
      <c r="C182">
        <v>498397</v>
      </c>
      <c r="D182">
        <v>706</v>
      </c>
      <c r="E182">
        <v>130000000</v>
      </c>
      <c r="F182">
        <v>7.6</v>
      </c>
      <c r="G182">
        <v>-294645577</v>
      </c>
      <c r="H182">
        <v>82000</v>
      </c>
      <c r="I182">
        <v>1300</v>
      </c>
      <c r="J182">
        <v>0</v>
      </c>
    </row>
    <row r="183" spans="1:10" x14ac:dyDescent="0.35">
      <c r="A183">
        <v>292298923</v>
      </c>
      <c r="B183" t="s">
        <v>1079</v>
      </c>
      <c r="C183">
        <v>185394</v>
      </c>
      <c r="D183">
        <v>329</v>
      </c>
      <c r="E183">
        <v>120000000</v>
      </c>
      <c r="F183">
        <v>5.5</v>
      </c>
      <c r="G183">
        <v>-172298923</v>
      </c>
      <c r="H183">
        <v>65000</v>
      </c>
      <c r="I183">
        <v>1200</v>
      </c>
      <c r="J183">
        <v>0</v>
      </c>
    </row>
    <row r="184" spans="1:10" x14ac:dyDescent="0.35">
      <c r="A184">
        <v>177343675</v>
      </c>
      <c r="B184" t="s">
        <v>1146</v>
      </c>
      <c r="C184">
        <v>70121</v>
      </c>
      <c r="D184">
        <v>214</v>
      </c>
      <c r="E184">
        <v>135000000</v>
      </c>
      <c r="F184">
        <v>6.7</v>
      </c>
      <c r="G184">
        <v>-42343675</v>
      </c>
      <c r="H184">
        <v>26000</v>
      </c>
      <c r="I184">
        <v>1350</v>
      </c>
      <c r="J184">
        <v>0</v>
      </c>
    </row>
    <row r="185" spans="1:10" x14ac:dyDescent="0.35">
      <c r="A185">
        <v>234277056</v>
      </c>
      <c r="B185" t="s">
        <v>1151</v>
      </c>
      <c r="C185">
        <v>334345</v>
      </c>
      <c r="D185">
        <v>2741</v>
      </c>
      <c r="E185">
        <v>132000000</v>
      </c>
      <c r="F185">
        <v>6.5</v>
      </c>
      <c r="G185">
        <v>-102277056</v>
      </c>
      <c r="H185">
        <v>0</v>
      </c>
      <c r="I185">
        <v>1320</v>
      </c>
      <c r="J185">
        <v>0</v>
      </c>
    </row>
    <row r="186" spans="1:10" x14ac:dyDescent="0.35">
      <c r="A186">
        <v>138396624</v>
      </c>
      <c r="B186" t="s">
        <v>1156</v>
      </c>
      <c r="C186">
        <v>178126</v>
      </c>
      <c r="D186">
        <v>511</v>
      </c>
      <c r="E186">
        <v>130000000</v>
      </c>
      <c r="F186">
        <v>6.6</v>
      </c>
      <c r="G186">
        <v>-8396624</v>
      </c>
      <c r="H186">
        <v>0</v>
      </c>
      <c r="I186">
        <v>1300</v>
      </c>
      <c r="J186">
        <v>0</v>
      </c>
    </row>
    <row r="187" spans="1:10" x14ac:dyDescent="0.35">
      <c r="A187">
        <v>149234747</v>
      </c>
      <c r="B187" t="s">
        <v>1161</v>
      </c>
      <c r="C187">
        <v>114287</v>
      </c>
      <c r="D187">
        <v>137</v>
      </c>
      <c r="E187">
        <v>130000000</v>
      </c>
      <c r="F187">
        <v>6.7</v>
      </c>
      <c r="G187">
        <v>-19234747</v>
      </c>
      <c r="H187">
        <v>16000</v>
      </c>
      <c r="I187">
        <v>1300</v>
      </c>
      <c r="J187">
        <v>0</v>
      </c>
    </row>
    <row r="188" spans="1:10" x14ac:dyDescent="0.35">
      <c r="A188">
        <v>118311368</v>
      </c>
      <c r="B188" t="s">
        <v>1167</v>
      </c>
      <c r="C188">
        <v>245621</v>
      </c>
      <c r="D188">
        <v>514</v>
      </c>
      <c r="E188">
        <v>110000000</v>
      </c>
      <c r="F188">
        <v>6.4</v>
      </c>
      <c r="G188">
        <v>-8311368</v>
      </c>
      <c r="H188">
        <v>23000</v>
      </c>
      <c r="I188">
        <v>1100</v>
      </c>
      <c r="J188">
        <v>0</v>
      </c>
    </row>
    <row r="189" spans="1:10" x14ac:dyDescent="0.35">
      <c r="A189">
        <v>101160529</v>
      </c>
      <c r="B189" t="s">
        <v>1173</v>
      </c>
      <c r="C189">
        <v>200022</v>
      </c>
      <c r="D189">
        <v>1240</v>
      </c>
      <c r="E189">
        <v>125000000</v>
      </c>
      <c r="F189">
        <v>5.8</v>
      </c>
      <c r="G189">
        <v>23839471</v>
      </c>
      <c r="H189">
        <v>71000</v>
      </c>
      <c r="I189">
        <v>1250</v>
      </c>
      <c r="J189">
        <v>0</v>
      </c>
    </row>
    <row r="190" spans="1:10" x14ac:dyDescent="0.35">
      <c r="A190">
        <v>77564037</v>
      </c>
      <c r="B190" t="s">
        <v>1180</v>
      </c>
      <c r="C190">
        <v>177383</v>
      </c>
      <c r="D190">
        <v>447</v>
      </c>
      <c r="E190">
        <v>135000000</v>
      </c>
      <c r="F190">
        <v>7.4</v>
      </c>
      <c r="G190">
        <v>57435963</v>
      </c>
      <c r="H190">
        <v>44000</v>
      </c>
      <c r="I190">
        <v>1350</v>
      </c>
      <c r="J190">
        <v>0</v>
      </c>
    </row>
    <row r="191" spans="1:10" x14ac:dyDescent="0.35">
      <c r="A191">
        <v>249358727</v>
      </c>
      <c r="B191" t="s">
        <v>1185</v>
      </c>
      <c r="C191">
        <v>382255</v>
      </c>
      <c r="D191">
        <v>1504</v>
      </c>
      <c r="E191">
        <v>130000000</v>
      </c>
      <c r="F191">
        <v>7.8</v>
      </c>
      <c r="G191">
        <v>-119358727</v>
      </c>
      <c r="H191">
        <v>11000</v>
      </c>
      <c r="I191">
        <v>1300</v>
      </c>
      <c r="J191">
        <v>0</v>
      </c>
    </row>
    <row r="192" spans="1:10" x14ac:dyDescent="0.35">
      <c r="A192">
        <v>49551662</v>
      </c>
      <c r="B192" t="s">
        <v>1189</v>
      </c>
      <c r="C192">
        <v>102338</v>
      </c>
      <c r="D192">
        <v>450</v>
      </c>
      <c r="E192">
        <v>130000000</v>
      </c>
      <c r="F192">
        <v>6.6</v>
      </c>
      <c r="G192">
        <v>80448338</v>
      </c>
      <c r="H192">
        <v>0</v>
      </c>
      <c r="I192">
        <v>1300</v>
      </c>
      <c r="J192">
        <v>0</v>
      </c>
    </row>
    <row r="193" spans="1:10" x14ac:dyDescent="0.35">
      <c r="A193">
        <v>60522097</v>
      </c>
      <c r="B193" t="s">
        <v>1193</v>
      </c>
      <c r="C193">
        <v>158720</v>
      </c>
      <c r="D193">
        <v>744</v>
      </c>
      <c r="E193">
        <v>130000000</v>
      </c>
      <c r="F193">
        <v>4.9000000000000004</v>
      </c>
      <c r="G193">
        <v>69477903</v>
      </c>
      <c r="H193">
        <v>37000</v>
      </c>
      <c r="I193">
        <v>1300</v>
      </c>
      <c r="J193">
        <v>0</v>
      </c>
    </row>
    <row r="194" spans="1:10" x14ac:dyDescent="0.35">
      <c r="A194">
        <v>137748063</v>
      </c>
      <c r="B194" t="s">
        <v>1200</v>
      </c>
      <c r="C194">
        <v>38438</v>
      </c>
      <c r="D194">
        <v>241</v>
      </c>
      <c r="E194">
        <v>127500000</v>
      </c>
      <c r="F194">
        <v>6.5</v>
      </c>
      <c r="G194">
        <v>-10248063</v>
      </c>
      <c r="H194">
        <v>0</v>
      </c>
      <c r="I194">
        <v>1275</v>
      </c>
      <c r="J194">
        <v>0</v>
      </c>
    </row>
    <row r="195" spans="1:10" x14ac:dyDescent="0.35">
      <c r="A195">
        <v>113733726</v>
      </c>
      <c r="B195" t="s">
        <v>1207</v>
      </c>
      <c r="C195">
        <v>67223</v>
      </c>
      <c r="D195">
        <v>126</v>
      </c>
      <c r="E195">
        <v>127000000</v>
      </c>
      <c r="F195">
        <v>6.2</v>
      </c>
      <c r="G195">
        <v>13266274</v>
      </c>
      <c r="H195">
        <v>11000</v>
      </c>
      <c r="I195">
        <v>1270</v>
      </c>
      <c r="J195">
        <v>0</v>
      </c>
    </row>
    <row r="196" spans="1:10" x14ac:dyDescent="0.35">
      <c r="A196">
        <v>148337537</v>
      </c>
      <c r="B196" t="s">
        <v>1212</v>
      </c>
      <c r="C196">
        <v>172754</v>
      </c>
      <c r="D196">
        <v>187</v>
      </c>
      <c r="E196">
        <v>130000000</v>
      </c>
      <c r="F196">
        <v>7.3</v>
      </c>
      <c r="G196">
        <v>-18337537</v>
      </c>
      <c r="H196">
        <v>13000</v>
      </c>
      <c r="I196">
        <v>1300</v>
      </c>
      <c r="J196">
        <v>0</v>
      </c>
    </row>
    <row r="197" spans="1:10" x14ac:dyDescent="0.35">
      <c r="A197">
        <v>317557891</v>
      </c>
      <c r="B197" t="s">
        <v>1217</v>
      </c>
      <c r="C197">
        <v>444683</v>
      </c>
      <c r="D197">
        <v>1571</v>
      </c>
      <c r="E197">
        <v>125000000</v>
      </c>
      <c r="F197">
        <v>7.5</v>
      </c>
      <c r="G197">
        <v>-192557891</v>
      </c>
      <c r="H197">
        <v>16000</v>
      </c>
      <c r="I197">
        <v>1250</v>
      </c>
      <c r="J197">
        <v>0</v>
      </c>
    </row>
    <row r="198" spans="1:10" x14ac:dyDescent="0.35">
      <c r="A198">
        <v>33592415</v>
      </c>
      <c r="B198" t="s">
        <v>1223</v>
      </c>
      <c r="C198">
        <v>91640</v>
      </c>
      <c r="D198">
        <v>210</v>
      </c>
      <c r="E198">
        <v>130000000</v>
      </c>
      <c r="F198">
        <v>5.6</v>
      </c>
      <c r="G198">
        <v>96407585</v>
      </c>
      <c r="H198">
        <v>20000</v>
      </c>
      <c r="I198">
        <v>1300</v>
      </c>
      <c r="J198">
        <v>0</v>
      </c>
    </row>
    <row r="199" spans="1:10" x14ac:dyDescent="0.35">
      <c r="A199">
        <v>305388685</v>
      </c>
      <c r="B199" t="s">
        <v>1227</v>
      </c>
      <c r="C199">
        <v>809474</v>
      </c>
      <c r="D199">
        <v>2113</v>
      </c>
      <c r="E199">
        <v>140000000</v>
      </c>
      <c r="F199">
        <v>8.1</v>
      </c>
      <c r="G199">
        <v>-165388685</v>
      </c>
      <c r="H199">
        <v>10000</v>
      </c>
      <c r="I199">
        <v>1400.0000000000002</v>
      </c>
      <c r="J199">
        <v>0</v>
      </c>
    </row>
    <row r="200" spans="1:10" x14ac:dyDescent="0.35">
      <c r="A200">
        <v>337103873</v>
      </c>
      <c r="B200" t="s">
        <v>1230</v>
      </c>
      <c r="C200">
        <v>305008</v>
      </c>
      <c r="D200">
        <v>591</v>
      </c>
      <c r="E200">
        <v>125000000</v>
      </c>
      <c r="F200">
        <v>6.7</v>
      </c>
      <c r="G200">
        <v>-212103873</v>
      </c>
      <c r="H200">
        <v>52000</v>
      </c>
      <c r="I200">
        <v>1250</v>
      </c>
      <c r="J200">
        <v>0</v>
      </c>
    </row>
    <row r="201" spans="1:10" x14ac:dyDescent="0.35">
      <c r="A201">
        <v>217536138</v>
      </c>
      <c r="B201" t="s">
        <v>1234</v>
      </c>
      <c r="C201">
        <v>314253</v>
      </c>
      <c r="D201">
        <v>1966</v>
      </c>
      <c r="E201">
        <v>125000000</v>
      </c>
      <c r="F201">
        <v>6.6</v>
      </c>
      <c r="G201">
        <v>-92536138</v>
      </c>
      <c r="H201">
        <v>0</v>
      </c>
      <c r="I201">
        <v>1250</v>
      </c>
      <c r="J201">
        <v>0</v>
      </c>
    </row>
    <row r="202" spans="1:10" x14ac:dyDescent="0.35">
      <c r="A202">
        <v>131536019</v>
      </c>
      <c r="B202" t="s">
        <v>1242</v>
      </c>
      <c r="C202">
        <v>58498</v>
      </c>
      <c r="D202">
        <v>99</v>
      </c>
      <c r="E202">
        <v>103000000</v>
      </c>
      <c r="F202">
        <v>6.4</v>
      </c>
      <c r="G202">
        <v>-28536019</v>
      </c>
      <c r="H202">
        <v>0</v>
      </c>
      <c r="I202">
        <v>1030</v>
      </c>
      <c r="J202">
        <v>0</v>
      </c>
    </row>
    <row r="203" spans="1:10" x14ac:dyDescent="0.35">
      <c r="A203">
        <v>214948780</v>
      </c>
      <c r="B203" t="s">
        <v>1247</v>
      </c>
      <c r="C203">
        <v>405973</v>
      </c>
      <c r="D203">
        <v>1055</v>
      </c>
      <c r="E203">
        <v>110000000</v>
      </c>
      <c r="F203">
        <v>7.5</v>
      </c>
      <c r="G203">
        <v>-104948780</v>
      </c>
      <c r="H203">
        <v>0</v>
      </c>
      <c r="I203">
        <v>1100</v>
      </c>
      <c r="J203">
        <v>0</v>
      </c>
    </row>
    <row r="204" spans="1:10" x14ac:dyDescent="0.35">
      <c r="A204">
        <v>209805005</v>
      </c>
      <c r="B204" t="s">
        <v>1251</v>
      </c>
      <c r="C204">
        <v>284792</v>
      </c>
      <c r="D204">
        <v>366</v>
      </c>
      <c r="E204">
        <v>125000000</v>
      </c>
      <c r="F204">
        <v>7.3</v>
      </c>
      <c r="G204">
        <v>-84805005</v>
      </c>
      <c r="H204">
        <v>54000</v>
      </c>
      <c r="I204">
        <v>1250</v>
      </c>
      <c r="J204">
        <v>0</v>
      </c>
    </row>
    <row r="205" spans="1:10" x14ac:dyDescent="0.35">
      <c r="A205">
        <v>186830669</v>
      </c>
      <c r="B205" t="s">
        <v>1256</v>
      </c>
      <c r="C205">
        <v>338635</v>
      </c>
      <c r="D205">
        <v>412</v>
      </c>
      <c r="E205">
        <v>125000000</v>
      </c>
      <c r="F205">
        <v>7.5</v>
      </c>
      <c r="G205">
        <v>-61830669</v>
      </c>
      <c r="H205">
        <v>39000</v>
      </c>
      <c r="I205">
        <v>1250</v>
      </c>
      <c r="J205">
        <v>0</v>
      </c>
    </row>
    <row r="206" spans="1:10" x14ac:dyDescent="0.35">
      <c r="A206">
        <v>163192114</v>
      </c>
      <c r="B206" t="s">
        <v>1260</v>
      </c>
      <c r="C206">
        <v>229679</v>
      </c>
      <c r="D206">
        <v>637</v>
      </c>
      <c r="E206">
        <v>125000000</v>
      </c>
      <c r="F206">
        <v>5.8</v>
      </c>
      <c r="G206">
        <v>-38192114</v>
      </c>
      <c r="H206">
        <v>15000</v>
      </c>
      <c r="I206">
        <v>1250</v>
      </c>
      <c r="J206">
        <v>0</v>
      </c>
    </row>
    <row r="207" spans="1:10" x14ac:dyDescent="0.35">
      <c r="A207">
        <v>119412921</v>
      </c>
      <c r="B207" t="s">
        <v>1267</v>
      </c>
      <c r="C207">
        <v>240241</v>
      </c>
      <c r="D207">
        <v>391</v>
      </c>
      <c r="E207">
        <v>65000000</v>
      </c>
      <c r="F207">
        <v>7.5</v>
      </c>
      <c r="G207">
        <v>-54412921</v>
      </c>
      <c r="H207">
        <v>0</v>
      </c>
      <c r="I207">
        <v>650</v>
      </c>
      <c r="J207">
        <v>0</v>
      </c>
    </row>
    <row r="208" spans="1:10" x14ac:dyDescent="0.35">
      <c r="A208">
        <v>32694788</v>
      </c>
      <c r="B208" t="s">
        <v>1274</v>
      </c>
      <c r="C208">
        <v>101411</v>
      </c>
      <c r="D208">
        <v>546</v>
      </c>
      <c r="E208">
        <v>85000000</v>
      </c>
      <c r="F208">
        <v>6.6</v>
      </c>
      <c r="G208">
        <v>52305212</v>
      </c>
      <c r="H208">
        <v>0</v>
      </c>
      <c r="I208">
        <v>850.00000000000011</v>
      </c>
      <c r="J208">
        <v>0</v>
      </c>
    </row>
    <row r="209" spans="1:10" x14ac:dyDescent="0.35">
      <c r="A209">
        <v>113165635</v>
      </c>
      <c r="B209" t="s">
        <v>1280</v>
      </c>
      <c r="C209">
        <v>229823</v>
      </c>
      <c r="D209">
        <v>504</v>
      </c>
      <c r="E209">
        <v>125000000</v>
      </c>
      <c r="F209">
        <v>6.7</v>
      </c>
      <c r="G209">
        <v>11834365</v>
      </c>
      <c r="H209">
        <v>31000</v>
      </c>
      <c r="I209">
        <v>1250</v>
      </c>
      <c r="J209">
        <v>0</v>
      </c>
    </row>
    <row r="210" spans="1:10" x14ac:dyDescent="0.35">
      <c r="A210">
        <v>107285004</v>
      </c>
      <c r="B210" t="s">
        <v>1287</v>
      </c>
      <c r="C210">
        <v>189855</v>
      </c>
      <c r="D210">
        <v>1018</v>
      </c>
      <c r="E210">
        <v>125000000</v>
      </c>
      <c r="F210">
        <v>3.7</v>
      </c>
      <c r="G210">
        <v>17714996</v>
      </c>
      <c r="H210">
        <v>0</v>
      </c>
      <c r="I210">
        <v>1250</v>
      </c>
      <c r="J210">
        <v>0</v>
      </c>
    </row>
    <row r="211" spans="1:10" x14ac:dyDescent="0.35">
      <c r="A211">
        <v>260031035</v>
      </c>
      <c r="B211" t="s">
        <v>1293</v>
      </c>
      <c r="C211">
        <v>141414</v>
      </c>
      <c r="D211">
        <v>482</v>
      </c>
      <c r="E211">
        <v>123000000</v>
      </c>
      <c r="F211">
        <v>6</v>
      </c>
      <c r="G211">
        <v>-137031035</v>
      </c>
      <c r="H211">
        <v>0</v>
      </c>
      <c r="I211">
        <v>1230</v>
      </c>
      <c r="J211">
        <v>0</v>
      </c>
    </row>
    <row r="212" spans="1:10" x14ac:dyDescent="0.35">
      <c r="A212">
        <v>186739919</v>
      </c>
      <c r="B212" t="s">
        <v>1297</v>
      </c>
      <c r="C212">
        <v>333248</v>
      </c>
      <c r="D212">
        <v>1159</v>
      </c>
      <c r="E212">
        <v>125000000</v>
      </c>
      <c r="F212">
        <v>6.4</v>
      </c>
      <c r="G212">
        <v>-61739919</v>
      </c>
      <c r="H212">
        <v>19000</v>
      </c>
      <c r="I212">
        <v>1250</v>
      </c>
      <c r="J212">
        <v>0</v>
      </c>
    </row>
    <row r="213" spans="1:10" x14ac:dyDescent="0.35">
      <c r="A213">
        <v>215397307</v>
      </c>
      <c r="B213" t="s">
        <v>1302</v>
      </c>
      <c r="C213">
        <v>242188</v>
      </c>
      <c r="D213">
        <v>1426</v>
      </c>
      <c r="E213">
        <v>125000000</v>
      </c>
      <c r="F213">
        <v>6.1</v>
      </c>
      <c r="G213">
        <v>-90397307</v>
      </c>
      <c r="H213">
        <v>0</v>
      </c>
      <c r="I213">
        <v>1250</v>
      </c>
      <c r="J213">
        <v>0</v>
      </c>
    </row>
    <row r="214" spans="1:10" x14ac:dyDescent="0.35">
      <c r="A214">
        <v>182618434</v>
      </c>
      <c r="B214" t="s">
        <v>1307</v>
      </c>
      <c r="C214">
        <v>133076</v>
      </c>
      <c r="D214">
        <v>779</v>
      </c>
      <c r="E214">
        <v>140000000</v>
      </c>
      <c r="F214">
        <v>6.4</v>
      </c>
      <c r="G214">
        <v>-42618434</v>
      </c>
      <c r="H214">
        <v>0</v>
      </c>
      <c r="I214">
        <v>1400.0000000000002</v>
      </c>
      <c r="J214">
        <v>0</v>
      </c>
    </row>
    <row r="215" spans="1:10" x14ac:dyDescent="0.35">
      <c r="A215">
        <v>131920333</v>
      </c>
      <c r="B215" t="s">
        <v>1313</v>
      </c>
      <c r="C215">
        <v>213275</v>
      </c>
      <c r="D215">
        <v>436</v>
      </c>
      <c r="E215">
        <v>130000000</v>
      </c>
      <c r="F215">
        <v>5.6</v>
      </c>
      <c r="G215">
        <v>-1920333</v>
      </c>
      <c r="H215">
        <v>0</v>
      </c>
      <c r="I215">
        <v>1300</v>
      </c>
      <c r="J215">
        <v>0</v>
      </c>
    </row>
    <row r="216" spans="1:10" x14ac:dyDescent="0.35">
      <c r="A216">
        <v>124976634</v>
      </c>
      <c r="B216" t="s">
        <v>1318</v>
      </c>
      <c r="C216">
        <v>440084</v>
      </c>
      <c r="D216">
        <v>755</v>
      </c>
      <c r="E216">
        <v>120000000</v>
      </c>
      <c r="F216">
        <v>8</v>
      </c>
      <c r="G216">
        <v>-4976634</v>
      </c>
      <c r="H216">
        <v>122000</v>
      </c>
      <c r="I216">
        <v>1200</v>
      </c>
      <c r="J216">
        <v>0</v>
      </c>
    </row>
    <row r="217" spans="1:10" x14ac:dyDescent="0.35">
      <c r="A217">
        <v>115802596</v>
      </c>
      <c r="B217" t="s">
        <v>1325</v>
      </c>
      <c r="C217">
        <v>182661</v>
      </c>
      <c r="D217">
        <v>681</v>
      </c>
      <c r="E217">
        <v>110000000</v>
      </c>
      <c r="F217">
        <v>5.2</v>
      </c>
      <c r="G217">
        <v>-5802596</v>
      </c>
      <c r="H217">
        <v>0</v>
      </c>
      <c r="I217">
        <v>1100</v>
      </c>
      <c r="J217">
        <v>0</v>
      </c>
    </row>
    <row r="218" spans="1:10" x14ac:dyDescent="0.35">
      <c r="A218">
        <v>108521835</v>
      </c>
      <c r="B218" t="s">
        <v>1330</v>
      </c>
      <c r="C218">
        <v>40123</v>
      </c>
      <c r="D218">
        <v>297</v>
      </c>
      <c r="E218">
        <v>120000000</v>
      </c>
      <c r="F218">
        <v>7.1</v>
      </c>
      <c r="G218">
        <v>11478165</v>
      </c>
      <c r="H218">
        <v>31000</v>
      </c>
      <c r="I218">
        <v>1200</v>
      </c>
      <c r="J218">
        <v>0</v>
      </c>
    </row>
    <row r="219" spans="1:10" x14ac:dyDescent="0.35">
      <c r="A219">
        <v>100685880</v>
      </c>
      <c r="B219" t="s">
        <v>1336</v>
      </c>
      <c r="C219">
        <v>100821</v>
      </c>
      <c r="D219">
        <v>554</v>
      </c>
      <c r="E219">
        <v>120000000</v>
      </c>
      <c r="F219">
        <v>4.8</v>
      </c>
      <c r="G219">
        <v>19314120</v>
      </c>
      <c r="H219">
        <v>0</v>
      </c>
      <c r="I219">
        <v>1200</v>
      </c>
      <c r="J219">
        <v>0</v>
      </c>
    </row>
    <row r="220" spans="1:10" x14ac:dyDescent="0.35">
      <c r="A220">
        <v>126464904</v>
      </c>
      <c r="B220" t="s">
        <v>1341</v>
      </c>
      <c r="C220">
        <v>456260</v>
      </c>
      <c r="D220">
        <v>2326</v>
      </c>
      <c r="E220">
        <v>130000000</v>
      </c>
      <c r="F220">
        <v>7</v>
      </c>
      <c r="G220">
        <v>3535096</v>
      </c>
      <c r="H220">
        <v>97000</v>
      </c>
      <c r="I220">
        <v>1300</v>
      </c>
      <c r="J220">
        <v>0</v>
      </c>
    </row>
    <row r="221" spans="1:10" x14ac:dyDescent="0.35">
      <c r="A221">
        <v>64736114</v>
      </c>
      <c r="B221" t="s">
        <v>1345</v>
      </c>
      <c r="C221">
        <v>36471</v>
      </c>
      <c r="D221">
        <v>69</v>
      </c>
      <c r="E221">
        <v>120000000</v>
      </c>
      <c r="F221">
        <v>5.4</v>
      </c>
      <c r="G221">
        <v>55263886</v>
      </c>
      <c r="H221">
        <v>459</v>
      </c>
      <c r="I221">
        <v>1200</v>
      </c>
      <c r="J221">
        <v>0</v>
      </c>
    </row>
    <row r="222" spans="1:10" x14ac:dyDescent="0.35">
      <c r="A222">
        <v>93050117</v>
      </c>
      <c r="B222" t="s">
        <v>1351</v>
      </c>
      <c r="C222">
        <v>338087</v>
      </c>
      <c r="D222">
        <v>814</v>
      </c>
      <c r="E222">
        <v>115000000</v>
      </c>
      <c r="F222">
        <v>6.6</v>
      </c>
      <c r="G222">
        <v>21949883</v>
      </c>
      <c r="H222">
        <v>61000</v>
      </c>
      <c r="I222">
        <v>1150</v>
      </c>
      <c r="J222">
        <v>0</v>
      </c>
    </row>
    <row r="223" spans="1:10" x14ac:dyDescent="0.35">
      <c r="A223">
        <v>57637485</v>
      </c>
      <c r="B223" t="s">
        <v>1355</v>
      </c>
      <c r="C223">
        <v>183909</v>
      </c>
      <c r="D223">
        <v>666</v>
      </c>
      <c r="E223">
        <v>105000000</v>
      </c>
      <c r="F223">
        <v>6.7</v>
      </c>
      <c r="G223">
        <v>47362515</v>
      </c>
      <c r="H223">
        <v>0</v>
      </c>
      <c r="I223">
        <v>1050</v>
      </c>
      <c r="J223">
        <v>0</v>
      </c>
    </row>
    <row r="224" spans="1:10" x14ac:dyDescent="0.35">
      <c r="A224">
        <v>58607007</v>
      </c>
      <c r="B224" t="s">
        <v>1362</v>
      </c>
      <c r="C224">
        <v>182899</v>
      </c>
      <c r="D224">
        <v>630</v>
      </c>
      <c r="E224">
        <v>100000000</v>
      </c>
      <c r="F224">
        <v>6.2</v>
      </c>
      <c r="G224">
        <v>41392993</v>
      </c>
      <c r="H224">
        <v>60000</v>
      </c>
      <c r="I224">
        <v>1000.0000000000001</v>
      </c>
      <c r="J224">
        <v>0</v>
      </c>
    </row>
    <row r="225" spans="1:10" x14ac:dyDescent="0.35">
      <c r="A225">
        <v>43929341</v>
      </c>
      <c r="B225" t="s">
        <v>1369</v>
      </c>
      <c r="C225">
        <v>57873</v>
      </c>
      <c r="D225">
        <v>414</v>
      </c>
      <c r="E225">
        <v>120000000</v>
      </c>
      <c r="F225">
        <v>6.1</v>
      </c>
      <c r="G225">
        <v>76070659</v>
      </c>
      <c r="H225">
        <v>0</v>
      </c>
      <c r="I225">
        <v>1200</v>
      </c>
      <c r="J225">
        <v>0</v>
      </c>
    </row>
    <row r="226" spans="1:10" x14ac:dyDescent="0.35">
      <c r="A226">
        <v>30212620</v>
      </c>
      <c r="B226" t="s">
        <v>1377</v>
      </c>
      <c r="C226">
        <v>35066</v>
      </c>
      <c r="D226">
        <v>196</v>
      </c>
      <c r="E226">
        <v>120000000</v>
      </c>
      <c r="F226">
        <v>5.3</v>
      </c>
      <c r="G226">
        <v>89787380</v>
      </c>
      <c r="H226">
        <v>0</v>
      </c>
      <c r="I226">
        <v>1200</v>
      </c>
      <c r="J226">
        <v>0</v>
      </c>
    </row>
    <row r="227" spans="1:10" x14ac:dyDescent="0.35">
      <c r="A227">
        <v>76418654</v>
      </c>
      <c r="B227" t="s">
        <v>1384</v>
      </c>
      <c r="C227">
        <v>148280</v>
      </c>
      <c r="D227">
        <v>348</v>
      </c>
      <c r="E227">
        <v>117000000</v>
      </c>
      <c r="F227">
        <v>6.3</v>
      </c>
      <c r="G227">
        <v>40581346</v>
      </c>
      <c r="H227">
        <v>11000</v>
      </c>
      <c r="I227">
        <v>1170</v>
      </c>
      <c r="J227">
        <v>0</v>
      </c>
    </row>
    <row r="228" spans="1:10" x14ac:dyDescent="0.35">
      <c r="A228">
        <v>89021735</v>
      </c>
      <c r="B228" t="s">
        <v>1388</v>
      </c>
      <c r="C228">
        <v>387436</v>
      </c>
      <c r="D228">
        <v>892</v>
      </c>
      <c r="E228">
        <v>120000000</v>
      </c>
      <c r="F228">
        <v>7</v>
      </c>
      <c r="G228">
        <v>30978265</v>
      </c>
      <c r="H228">
        <v>71000</v>
      </c>
      <c r="I228">
        <v>1200</v>
      </c>
      <c r="J228">
        <v>0</v>
      </c>
    </row>
    <row r="229" spans="1:10" x14ac:dyDescent="0.35">
      <c r="A229">
        <v>380262555</v>
      </c>
      <c r="B229" t="s">
        <v>1393</v>
      </c>
      <c r="C229">
        <v>520104</v>
      </c>
      <c r="D229">
        <v>3286</v>
      </c>
      <c r="E229">
        <v>113000000</v>
      </c>
      <c r="F229">
        <v>7.6</v>
      </c>
      <c r="G229">
        <v>-267262555</v>
      </c>
      <c r="H229">
        <v>10000</v>
      </c>
      <c r="I229">
        <v>1130</v>
      </c>
      <c r="J229">
        <v>0</v>
      </c>
    </row>
    <row r="230" spans="1:10" x14ac:dyDescent="0.35">
      <c r="A230">
        <v>310675583</v>
      </c>
      <c r="B230" t="s">
        <v>1397</v>
      </c>
      <c r="C230">
        <v>464310</v>
      </c>
      <c r="D230">
        <v>3516</v>
      </c>
      <c r="E230">
        <v>115000000</v>
      </c>
      <c r="F230">
        <v>6.7</v>
      </c>
      <c r="G230">
        <v>-195675583</v>
      </c>
      <c r="H230">
        <v>0</v>
      </c>
      <c r="I230">
        <v>1150</v>
      </c>
      <c r="J230">
        <v>0</v>
      </c>
    </row>
    <row r="231" spans="1:10" x14ac:dyDescent="0.35">
      <c r="A231">
        <v>289907418</v>
      </c>
      <c r="B231" t="s">
        <v>1400</v>
      </c>
      <c r="C231">
        <v>585659</v>
      </c>
      <c r="D231">
        <v>593</v>
      </c>
      <c r="E231">
        <v>115000000</v>
      </c>
      <c r="F231">
        <v>8.1</v>
      </c>
      <c r="G231">
        <v>-174907418</v>
      </c>
      <c r="H231">
        <v>0</v>
      </c>
      <c r="I231">
        <v>1150</v>
      </c>
      <c r="J231">
        <v>0</v>
      </c>
    </row>
    <row r="232" spans="1:10" x14ac:dyDescent="0.35">
      <c r="A232">
        <v>132550960</v>
      </c>
      <c r="B232" t="s">
        <v>1405</v>
      </c>
      <c r="C232">
        <v>328067</v>
      </c>
      <c r="D232">
        <v>533</v>
      </c>
      <c r="E232">
        <v>120000000</v>
      </c>
      <c r="F232">
        <v>6.7</v>
      </c>
      <c r="G232">
        <v>-12550960</v>
      </c>
      <c r="H232">
        <v>68000</v>
      </c>
      <c r="I232">
        <v>1200</v>
      </c>
      <c r="J232">
        <v>0</v>
      </c>
    </row>
    <row r="233" spans="1:10" x14ac:dyDescent="0.35">
      <c r="A233">
        <v>474544677</v>
      </c>
      <c r="B233" t="s">
        <v>1409</v>
      </c>
      <c r="C233">
        <v>534658</v>
      </c>
      <c r="D233">
        <v>3597</v>
      </c>
      <c r="E233">
        <v>115000000</v>
      </c>
      <c r="F233">
        <v>6.5</v>
      </c>
      <c r="G233">
        <v>-359544677</v>
      </c>
      <c r="H233">
        <v>13000</v>
      </c>
      <c r="I233">
        <v>1150</v>
      </c>
      <c r="J233">
        <v>0</v>
      </c>
    </row>
    <row r="234" spans="1:10" x14ac:dyDescent="0.35">
      <c r="A234">
        <v>187165546</v>
      </c>
      <c r="B234" t="s">
        <v>1414</v>
      </c>
      <c r="C234">
        <v>150618</v>
      </c>
      <c r="D234">
        <v>195</v>
      </c>
      <c r="E234">
        <v>135000000</v>
      </c>
      <c r="F234">
        <v>7.3</v>
      </c>
      <c r="G234">
        <v>-52165546</v>
      </c>
      <c r="H234">
        <v>28000</v>
      </c>
      <c r="I234">
        <v>1350</v>
      </c>
      <c r="J234">
        <v>0</v>
      </c>
    </row>
    <row r="235" spans="1:10" x14ac:dyDescent="0.35">
      <c r="A235">
        <v>40911830</v>
      </c>
      <c r="B235" t="s">
        <v>1421</v>
      </c>
      <c r="C235">
        <v>55994</v>
      </c>
      <c r="D235">
        <v>454</v>
      </c>
      <c r="E235">
        <v>115000000</v>
      </c>
      <c r="F235">
        <v>6</v>
      </c>
      <c r="G235">
        <v>74088170</v>
      </c>
      <c r="H235">
        <v>0</v>
      </c>
      <c r="I235">
        <v>1150</v>
      </c>
      <c r="J235">
        <v>0</v>
      </c>
    </row>
    <row r="236" spans="1:10" x14ac:dyDescent="0.35">
      <c r="A236">
        <v>47952020</v>
      </c>
      <c r="B236" t="s">
        <v>1426</v>
      </c>
      <c r="C236">
        <v>37750</v>
      </c>
      <c r="D236">
        <v>134</v>
      </c>
      <c r="E236">
        <v>115000000</v>
      </c>
      <c r="F236">
        <v>6.1</v>
      </c>
      <c r="G236">
        <v>67047980</v>
      </c>
      <c r="H236">
        <v>16000</v>
      </c>
      <c r="I236">
        <v>1150</v>
      </c>
      <c r="J236">
        <v>0</v>
      </c>
    </row>
    <row r="237" spans="1:10" x14ac:dyDescent="0.35">
      <c r="A237">
        <v>190871240</v>
      </c>
      <c r="B237" t="s">
        <v>1431</v>
      </c>
      <c r="C237">
        <v>167085</v>
      </c>
      <c r="D237">
        <v>491</v>
      </c>
      <c r="E237">
        <v>125000000</v>
      </c>
      <c r="F237">
        <v>5.9</v>
      </c>
      <c r="G237">
        <v>-65871240</v>
      </c>
      <c r="H237">
        <v>62000</v>
      </c>
      <c r="I237">
        <v>1250</v>
      </c>
      <c r="J237">
        <v>0</v>
      </c>
    </row>
    <row r="238" spans="1:10" x14ac:dyDescent="0.35">
      <c r="A238">
        <v>274084951</v>
      </c>
      <c r="B238" t="s">
        <v>1438</v>
      </c>
      <c r="C238">
        <v>582917</v>
      </c>
      <c r="D238">
        <v>1885</v>
      </c>
      <c r="E238">
        <v>100000000</v>
      </c>
      <c r="F238">
        <v>7.8</v>
      </c>
      <c r="G238">
        <v>-174084951</v>
      </c>
      <c r="H238">
        <v>147000</v>
      </c>
      <c r="I238">
        <v>1000.0000000000001</v>
      </c>
      <c r="J238">
        <v>0</v>
      </c>
    </row>
    <row r="239" spans="1:10" x14ac:dyDescent="0.35">
      <c r="A239">
        <v>67155742</v>
      </c>
      <c r="B239" t="s">
        <v>1445</v>
      </c>
      <c r="C239">
        <v>62271</v>
      </c>
      <c r="D239">
        <v>277</v>
      </c>
      <c r="E239">
        <v>116000000</v>
      </c>
      <c r="F239">
        <v>5.8</v>
      </c>
      <c r="G239">
        <v>48844258</v>
      </c>
      <c r="H239">
        <v>0</v>
      </c>
      <c r="I239">
        <v>1160</v>
      </c>
      <c r="J239">
        <v>0</v>
      </c>
    </row>
    <row r="240" spans="1:10" x14ac:dyDescent="0.35">
      <c r="A240">
        <v>56114221</v>
      </c>
      <c r="B240" t="s">
        <v>1452</v>
      </c>
      <c r="C240">
        <v>110486</v>
      </c>
      <c r="D240">
        <v>695</v>
      </c>
      <c r="E240">
        <v>120000000</v>
      </c>
      <c r="F240">
        <v>4.3</v>
      </c>
      <c r="G240">
        <v>63885779</v>
      </c>
      <c r="H240">
        <v>41000</v>
      </c>
      <c r="I240">
        <v>1200</v>
      </c>
      <c r="J240">
        <v>0</v>
      </c>
    </row>
    <row r="241" spans="1:10" x14ac:dyDescent="0.35">
      <c r="A241">
        <v>250863268</v>
      </c>
      <c r="B241" t="s">
        <v>1457</v>
      </c>
      <c r="C241">
        <v>234480</v>
      </c>
      <c r="D241">
        <v>444</v>
      </c>
      <c r="E241">
        <v>110000000</v>
      </c>
      <c r="F241">
        <v>6.4</v>
      </c>
      <c r="G241">
        <v>-140863268</v>
      </c>
      <c r="H241">
        <v>3000</v>
      </c>
      <c r="I241">
        <v>1100</v>
      </c>
      <c r="J241">
        <v>0</v>
      </c>
    </row>
    <row r="242" spans="1:10" x14ac:dyDescent="0.35">
      <c r="A242">
        <v>155181732</v>
      </c>
      <c r="B242" t="s">
        <v>1461</v>
      </c>
      <c r="C242">
        <v>147497</v>
      </c>
      <c r="D242">
        <v>499</v>
      </c>
      <c r="E242">
        <v>110000000</v>
      </c>
      <c r="F242">
        <v>6.1</v>
      </c>
      <c r="G242">
        <v>-45181732</v>
      </c>
      <c r="H242">
        <v>52000</v>
      </c>
      <c r="I242">
        <v>1100</v>
      </c>
      <c r="J242">
        <v>0</v>
      </c>
    </row>
    <row r="243" spans="1:10" x14ac:dyDescent="0.35">
      <c r="A243">
        <v>125332007</v>
      </c>
      <c r="B243" t="s">
        <v>1467</v>
      </c>
      <c r="C243">
        <v>149680</v>
      </c>
      <c r="D243">
        <v>328</v>
      </c>
      <c r="E243">
        <v>110000000</v>
      </c>
      <c r="F243">
        <v>6.5</v>
      </c>
      <c r="G243">
        <v>-15332007</v>
      </c>
      <c r="H243">
        <v>0</v>
      </c>
      <c r="I243">
        <v>1100</v>
      </c>
      <c r="J243">
        <v>0</v>
      </c>
    </row>
    <row r="244" spans="1:10" x14ac:dyDescent="0.35">
      <c r="A244">
        <v>113330342</v>
      </c>
      <c r="B244" t="s">
        <v>1472</v>
      </c>
      <c r="C244">
        <v>207613</v>
      </c>
      <c r="D244">
        <v>1144</v>
      </c>
      <c r="E244">
        <v>110000000</v>
      </c>
      <c r="F244">
        <v>7.1</v>
      </c>
      <c r="G244">
        <v>-3330342</v>
      </c>
      <c r="H244">
        <v>4000</v>
      </c>
      <c r="I244">
        <v>1100</v>
      </c>
      <c r="J244">
        <v>0</v>
      </c>
    </row>
    <row r="245" spans="1:10" x14ac:dyDescent="0.35">
      <c r="A245">
        <v>125531634</v>
      </c>
      <c r="B245" t="s">
        <v>1478</v>
      </c>
      <c r="C245">
        <v>284852</v>
      </c>
      <c r="D245">
        <v>627</v>
      </c>
      <c r="E245">
        <v>110000000</v>
      </c>
      <c r="F245">
        <v>6.4</v>
      </c>
      <c r="G245">
        <v>-15531634</v>
      </c>
      <c r="H245">
        <v>0</v>
      </c>
      <c r="I245">
        <v>1100</v>
      </c>
      <c r="J245">
        <v>0</v>
      </c>
    </row>
    <row r="246" spans="1:10" x14ac:dyDescent="0.35">
      <c r="A246">
        <v>186336103</v>
      </c>
      <c r="B246" t="s">
        <v>1483</v>
      </c>
      <c r="C246">
        <v>348861</v>
      </c>
      <c r="D246">
        <v>798</v>
      </c>
      <c r="E246">
        <v>120000000</v>
      </c>
      <c r="F246">
        <v>6.5</v>
      </c>
      <c r="G246">
        <v>-66336103</v>
      </c>
      <c r="H246">
        <v>0</v>
      </c>
      <c r="I246">
        <v>1200</v>
      </c>
      <c r="J246">
        <v>0</v>
      </c>
    </row>
    <row r="247" spans="1:10" x14ac:dyDescent="0.35">
      <c r="A247">
        <v>129995817</v>
      </c>
      <c r="B247" t="s">
        <v>1488</v>
      </c>
      <c r="C247">
        <v>154621</v>
      </c>
      <c r="D247">
        <v>258</v>
      </c>
      <c r="E247">
        <v>110000000</v>
      </c>
      <c r="F247">
        <v>6.3</v>
      </c>
      <c r="G247">
        <v>-19995817</v>
      </c>
      <c r="H247">
        <v>27000</v>
      </c>
      <c r="I247">
        <v>1100</v>
      </c>
      <c r="J247">
        <v>0</v>
      </c>
    </row>
    <row r="248" spans="1:10" x14ac:dyDescent="0.35">
      <c r="A248">
        <v>102608827</v>
      </c>
      <c r="B248" t="s">
        <v>1494</v>
      </c>
      <c r="C248">
        <v>264318</v>
      </c>
      <c r="D248">
        <v>799</v>
      </c>
      <c r="E248">
        <v>110000000</v>
      </c>
      <c r="F248">
        <v>7.5</v>
      </c>
      <c r="G248">
        <v>7391173</v>
      </c>
      <c r="H248">
        <v>0</v>
      </c>
      <c r="I248">
        <v>1100</v>
      </c>
      <c r="J248">
        <v>0</v>
      </c>
    </row>
    <row r="249" spans="1:10" x14ac:dyDescent="0.35">
      <c r="A249">
        <v>42776259</v>
      </c>
      <c r="B249" t="s">
        <v>1500</v>
      </c>
      <c r="C249">
        <v>53160</v>
      </c>
      <c r="D249">
        <v>121</v>
      </c>
      <c r="E249">
        <v>112000000</v>
      </c>
      <c r="F249">
        <v>4.9000000000000004</v>
      </c>
      <c r="G249">
        <v>69223741</v>
      </c>
      <c r="H249">
        <v>0</v>
      </c>
      <c r="I249">
        <v>1120</v>
      </c>
      <c r="J249">
        <v>0</v>
      </c>
    </row>
    <row r="250" spans="1:10" x14ac:dyDescent="0.35">
      <c r="A250">
        <v>98780042</v>
      </c>
      <c r="B250" t="s">
        <v>1506</v>
      </c>
      <c r="C250">
        <v>136019</v>
      </c>
      <c r="D250">
        <v>443</v>
      </c>
      <c r="E250">
        <v>120000000</v>
      </c>
      <c r="F250">
        <v>5.8</v>
      </c>
      <c r="G250">
        <v>21219958</v>
      </c>
      <c r="H250">
        <v>14000</v>
      </c>
      <c r="I250">
        <v>1200</v>
      </c>
      <c r="J250">
        <v>0</v>
      </c>
    </row>
    <row r="251" spans="1:10" x14ac:dyDescent="0.35">
      <c r="A251">
        <v>106369117</v>
      </c>
      <c r="B251" t="s">
        <v>1513</v>
      </c>
      <c r="C251">
        <v>225273</v>
      </c>
      <c r="D251">
        <v>523</v>
      </c>
      <c r="E251">
        <v>110000000</v>
      </c>
      <c r="F251">
        <v>6.2</v>
      </c>
      <c r="G251">
        <v>3630883</v>
      </c>
      <c r="H251">
        <v>71000</v>
      </c>
      <c r="I251">
        <v>1100</v>
      </c>
      <c r="J251">
        <v>0</v>
      </c>
    </row>
    <row r="252" spans="1:10" x14ac:dyDescent="0.35">
      <c r="A252">
        <v>142614158</v>
      </c>
      <c r="B252" t="s">
        <v>1519</v>
      </c>
      <c r="C252">
        <v>66593</v>
      </c>
      <c r="D252">
        <v>153</v>
      </c>
      <c r="E252">
        <v>110000000</v>
      </c>
      <c r="F252">
        <v>5.5</v>
      </c>
      <c r="G252">
        <v>-32614158</v>
      </c>
      <c r="H252">
        <v>31000</v>
      </c>
      <c r="I252">
        <v>1100</v>
      </c>
      <c r="J252">
        <v>0</v>
      </c>
    </row>
    <row r="253" spans="1:10" x14ac:dyDescent="0.35">
      <c r="A253">
        <v>50026353</v>
      </c>
      <c r="B253" t="s">
        <v>1526</v>
      </c>
      <c r="C253">
        <v>13581</v>
      </c>
      <c r="D253">
        <v>88</v>
      </c>
      <c r="E253">
        <v>110000000</v>
      </c>
      <c r="F253">
        <v>5.4</v>
      </c>
      <c r="G253">
        <v>59973647</v>
      </c>
      <c r="H253">
        <v>304</v>
      </c>
      <c r="I253">
        <v>1100</v>
      </c>
      <c r="J253">
        <v>0</v>
      </c>
    </row>
    <row r="254" spans="1:10" x14ac:dyDescent="0.35">
      <c r="A254">
        <v>66002193</v>
      </c>
      <c r="B254" t="s">
        <v>1531</v>
      </c>
      <c r="C254">
        <v>44296</v>
      </c>
      <c r="D254">
        <v>144</v>
      </c>
      <c r="E254">
        <v>110000000</v>
      </c>
      <c r="F254">
        <v>5.8</v>
      </c>
      <c r="G254">
        <v>43997807</v>
      </c>
      <c r="H254">
        <v>12000</v>
      </c>
      <c r="I254">
        <v>1100</v>
      </c>
      <c r="J254">
        <v>0</v>
      </c>
    </row>
    <row r="255" spans="1:10" x14ac:dyDescent="0.35">
      <c r="A255">
        <v>85463309</v>
      </c>
      <c r="B255" t="s">
        <v>1536</v>
      </c>
      <c r="C255">
        <v>254841</v>
      </c>
      <c r="D255">
        <v>426</v>
      </c>
      <c r="E255">
        <v>110000000</v>
      </c>
      <c r="F255">
        <v>7.1</v>
      </c>
      <c r="G255">
        <v>24536691</v>
      </c>
      <c r="H255">
        <v>36000</v>
      </c>
      <c r="I255">
        <v>1100</v>
      </c>
      <c r="J255">
        <v>0</v>
      </c>
    </row>
    <row r="256" spans="1:10" x14ac:dyDescent="0.35">
      <c r="A256">
        <v>71017784</v>
      </c>
      <c r="B256" t="s">
        <v>1542</v>
      </c>
      <c r="C256">
        <v>27257</v>
      </c>
      <c r="D256">
        <v>59</v>
      </c>
      <c r="E256">
        <v>105000000</v>
      </c>
      <c r="F256">
        <v>5.4</v>
      </c>
      <c r="G256">
        <v>33982216</v>
      </c>
      <c r="H256">
        <v>0</v>
      </c>
      <c r="I256">
        <v>1050</v>
      </c>
      <c r="J256">
        <v>0</v>
      </c>
    </row>
    <row r="257" spans="1:10" x14ac:dyDescent="0.35">
      <c r="A257">
        <v>48068396</v>
      </c>
      <c r="B257" t="s">
        <v>1549</v>
      </c>
      <c r="C257">
        <v>60573</v>
      </c>
      <c r="D257">
        <v>248</v>
      </c>
      <c r="E257">
        <v>160000000</v>
      </c>
      <c r="F257">
        <v>3.7</v>
      </c>
      <c r="G257">
        <v>111931604</v>
      </c>
      <c r="H257">
        <v>894</v>
      </c>
      <c r="I257">
        <v>1600.0000000000002</v>
      </c>
      <c r="J257">
        <v>0</v>
      </c>
    </row>
    <row r="258" spans="1:10" x14ac:dyDescent="0.35">
      <c r="A258">
        <v>61656849</v>
      </c>
      <c r="B258" t="s">
        <v>1554</v>
      </c>
      <c r="C258">
        <v>184561</v>
      </c>
      <c r="D258">
        <v>554</v>
      </c>
      <c r="E258">
        <v>110000000</v>
      </c>
      <c r="F258">
        <v>6.7</v>
      </c>
      <c r="G258">
        <v>48343151</v>
      </c>
      <c r="H258">
        <v>123000</v>
      </c>
      <c r="I258">
        <v>1100</v>
      </c>
      <c r="J258">
        <v>0</v>
      </c>
    </row>
    <row r="259" spans="1:10" x14ac:dyDescent="0.35">
      <c r="A259">
        <v>134520804</v>
      </c>
      <c r="B259" t="s">
        <v>1560</v>
      </c>
      <c r="C259">
        <v>336235</v>
      </c>
      <c r="D259">
        <v>782</v>
      </c>
      <c r="E259">
        <v>110000000</v>
      </c>
      <c r="F259">
        <v>7.2</v>
      </c>
      <c r="G259">
        <v>-24520804</v>
      </c>
      <c r="H259">
        <v>0</v>
      </c>
      <c r="I259">
        <v>1100</v>
      </c>
      <c r="J259">
        <v>0</v>
      </c>
    </row>
    <row r="260" spans="1:10" x14ac:dyDescent="0.35">
      <c r="A260">
        <v>313837577</v>
      </c>
      <c r="B260" t="s">
        <v>1564</v>
      </c>
      <c r="C260">
        <v>1238746</v>
      </c>
      <c r="D260">
        <v>5060</v>
      </c>
      <c r="E260">
        <v>93000000</v>
      </c>
      <c r="F260">
        <v>8.8000000000000007</v>
      </c>
      <c r="G260">
        <v>-220837577</v>
      </c>
      <c r="H260">
        <v>21000</v>
      </c>
      <c r="I260">
        <v>930.00000000000011</v>
      </c>
      <c r="J260">
        <v>0</v>
      </c>
    </row>
    <row r="261" spans="1:10" x14ac:dyDescent="0.35">
      <c r="A261">
        <v>24004159</v>
      </c>
      <c r="B261" t="s">
        <v>1570</v>
      </c>
      <c r="C261">
        <v>68720</v>
      </c>
      <c r="D261">
        <v>191</v>
      </c>
      <c r="E261">
        <v>110000000</v>
      </c>
      <c r="F261">
        <v>5.8</v>
      </c>
      <c r="G261">
        <v>85995841</v>
      </c>
      <c r="H261">
        <v>0</v>
      </c>
      <c r="I261">
        <v>1100</v>
      </c>
      <c r="J261">
        <v>0</v>
      </c>
    </row>
    <row r="262" spans="1:10" x14ac:dyDescent="0.35">
      <c r="A262">
        <v>58183966</v>
      </c>
      <c r="B262" t="s">
        <v>1576</v>
      </c>
      <c r="C262">
        <v>79186</v>
      </c>
      <c r="D262">
        <v>386</v>
      </c>
      <c r="E262">
        <v>107000000</v>
      </c>
      <c r="F262">
        <v>6.8</v>
      </c>
      <c r="G262">
        <v>48816034</v>
      </c>
      <c r="H262">
        <v>0</v>
      </c>
      <c r="I262">
        <v>1070</v>
      </c>
      <c r="J262">
        <v>0</v>
      </c>
    </row>
    <row r="263" spans="1:10" x14ac:dyDescent="0.35">
      <c r="A263">
        <v>100446895</v>
      </c>
      <c r="B263" t="s">
        <v>1581</v>
      </c>
      <c r="C263">
        <v>36033</v>
      </c>
      <c r="D263">
        <v>456</v>
      </c>
      <c r="E263">
        <v>109000000</v>
      </c>
      <c r="F263">
        <v>3.8</v>
      </c>
      <c r="G263">
        <v>8553105</v>
      </c>
      <c r="H263">
        <v>946</v>
      </c>
      <c r="I263">
        <v>1090</v>
      </c>
      <c r="J263">
        <v>0</v>
      </c>
    </row>
    <row r="264" spans="1:10" x14ac:dyDescent="0.35">
      <c r="A264">
        <v>144795350</v>
      </c>
      <c r="B264" t="s">
        <v>1586</v>
      </c>
      <c r="C264">
        <v>387632</v>
      </c>
      <c r="D264">
        <v>789</v>
      </c>
      <c r="E264">
        <v>120000000</v>
      </c>
      <c r="F264">
        <v>7.1</v>
      </c>
      <c r="G264">
        <v>-24795350</v>
      </c>
      <c r="H264">
        <v>0</v>
      </c>
      <c r="I264">
        <v>1200</v>
      </c>
      <c r="J264">
        <v>0</v>
      </c>
    </row>
    <row r="265" spans="1:10" x14ac:dyDescent="0.35">
      <c r="A265">
        <v>47396698</v>
      </c>
      <c r="B265" t="s">
        <v>1590</v>
      </c>
      <c r="C265">
        <v>217373</v>
      </c>
      <c r="D265">
        <v>942</v>
      </c>
      <c r="E265">
        <v>130000000</v>
      </c>
      <c r="F265">
        <v>7.2</v>
      </c>
      <c r="G265">
        <v>82603302</v>
      </c>
      <c r="H265">
        <v>0</v>
      </c>
      <c r="I265">
        <v>1300</v>
      </c>
      <c r="J265">
        <v>0</v>
      </c>
    </row>
    <row r="266" spans="1:10" x14ac:dyDescent="0.35">
      <c r="A266">
        <v>140015224</v>
      </c>
      <c r="B266" t="s">
        <v>1595</v>
      </c>
      <c r="C266">
        <v>94172</v>
      </c>
      <c r="D266">
        <v>179</v>
      </c>
      <c r="E266">
        <v>133000000</v>
      </c>
      <c r="F266">
        <v>5.9</v>
      </c>
      <c r="G266">
        <v>-7015224</v>
      </c>
      <c r="H266">
        <v>0</v>
      </c>
      <c r="I266">
        <v>1330</v>
      </c>
      <c r="J266">
        <v>0</v>
      </c>
    </row>
    <row r="267" spans="1:10" x14ac:dyDescent="0.35">
      <c r="A267">
        <v>104374107</v>
      </c>
      <c r="B267" t="s">
        <v>1602</v>
      </c>
      <c r="C267">
        <v>89351</v>
      </c>
      <c r="D267">
        <v>214</v>
      </c>
      <c r="E267">
        <v>105000000</v>
      </c>
      <c r="F267">
        <v>7.1</v>
      </c>
      <c r="G267">
        <v>625893</v>
      </c>
      <c r="H267">
        <v>5000</v>
      </c>
      <c r="I267">
        <v>1050</v>
      </c>
      <c r="J267">
        <v>0</v>
      </c>
    </row>
    <row r="268" spans="1:10" x14ac:dyDescent="0.35">
      <c r="A268">
        <v>228430993</v>
      </c>
      <c r="B268" t="s">
        <v>1607</v>
      </c>
      <c r="C268">
        <v>472488</v>
      </c>
      <c r="D268">
        <v>1023</v>
      </c>
      <c r="E268">
        <v>108000000</v>
      </c>
      <c r="F268">
        <v>8.1</v>
      </c>
      <c r="G268">
        <v>-120430993</v>
      </c>
      <c r="H268">
        <v>153000</v>
      </c>
      <c r="I268">
        <v>1080</v>
      </c>
      <c r="J268">
        <v>0</v>
      </c>
    </row>
    <row r="269" spans="1:10" x14ac:dyDescent="0.35">
      <c r="A269">
        <v>35799026</v>
      </c>
      <c r="B269" t="s">
        <v>1613</v>
      </c>
      <c r="C269">
        <v>263329</v>
      </c>
      <c r="D269">
        <v>899</v>
      </c>
      <c r="E269">
        <v>126000000</v>
      </c>
      <c r="F269">
        <v>6.9</v>
      </c>
      <c r="G269">
        <v>90200974</v>
      </c>
      <c r="H269">
        <v>0</v>
      </c>
      <c r="I269">
        <v>1260</v>
      </c>
      <c r="J269">
        <v>0</v>
      </c>
    </row>
    <row r="270" spans="1:10" x14ac:dyDescent="0.35">
      <c r="A270">
        <v>6712451</v>
      </c>
      <c r="B270" t="s">
        <v>1620</v>
      </c>
      <c r="C270">
        <v>4102</v>
      </c>
      <c r="D270">
        <v>89</v>
      </c>
      <c r="E270">
        <v>90000000</v>
      </c>
      <c r="F270">
        <v>4.4000000000000004</v>
      </c>
      <c r="G270">
        <v>83287549</v>
      </c>
      <c r="H270">
        <v>53</v>
      </c>
      <c r="I270">
        <v>900.00000000000011</v>
      </c>
      <c r="J270">
        <v>0</v>
      </c>
    </row>
    <row r="271" spans="1:10" x14ac:dyDescent="0.35">
      <c r="A271">
        <v>101643008</v>
      </c>
      <c r="B271" t="s">
        <v>1625</v>
      </c>
      <c r="C271">
        <v>218341</v>
      </c>
      <c r="D271">
        <v>498</v>
      </c>
      <c r="E271">
        <v>90000000</v>
      </c>
      <c r="F271">
        <v>6.5</v>
      </c>
      <c r="G271">
        <v>-11643008</v>
      </c>
      <c r="H271">
        <v>0</v>
      </c>
      <c r="I271">
        <v>900.00000000000011</v>
      </c>
      <c r="J271">
        <v>0</v>
      </c>
    </row>
    <row r="272" spans="1:10" x14ac:dyDescent="0.35">
      <c r="A272">
        <v>187670866</v>
      </c>
      <c r="B272" t="s">
        <v>1631</v>
      </c>
      <c r="C272">
        <v>982637</v>
      </c>
      <c r="D272">
        <v>2368</v>
      </c>
      <c r="E272">
        <v>103000000</v>
      </c>
      <c r="F272">
        <v>8.5</v>
      </c>
      <c r="G272">
        <v>-84670866</v>
      </c>
      <c r="H272">
        <v>21000</v>
      </c>
      <c r="I272">
        <v>1030</v>
      </c>
      <c r="J272">
        <v>0</v>
      </c>
    </row>
    <row r="273" spans="1:10" x14ac:dyDescent="0.35">
      <c r="A273">
        <v>132014112</v>
      </c>
      <c r="B273" t="s">
        <v>1636</v>
      </c>
      <c r="C273">
        <v>399651</v>
      </c>
      <c r="D273">
        <v>1331</v>
      </c>
      <c r="E273">
        <v>102000000</v>
      </c>
      <c r="F273">
        <v>7.7</v>
      </c>
      <c r="G273">
        <v>-30014112</v>
      </c>
      <c r="H273">
        <v>0</v>
      </c>
      <c r="I273">
        <v>1020.0000000000001</v>
      </c>
      <c r="J273">
        <v>0</v>
      </c>
    </row>
    <row r="274" spans="1:10" x14ac:dyDescent="0.35">
      <c r="A274">
        <v>261970615</v>
      </c>
      <c r="B274" t="s">
        <v>1640</v>
      </c>
      <c r="C274">
        <v>387616</v>
      </c>
      <c r="D274">
        <v>858</v>
      </c>
      <c r="E274">
        <v>100000000</v>
      </c>
      <c r="F274">
        <v>7.4</v>
      </c>
      <c r="G274">
        <v>-161970615</v>
      </c>
      <c r="H274">
        <v>0</v>
      </c>
      <c r="I274">
        <v>1000.0000000000001</v>
      </c>
      <c r="J274">
        <v>0</v>
      </c>
    </row>
    <row r="275" spans="1:10" x14ac:dyDescent="0.35">
      <c r="A275">
        <v>167007184</v>
      </c>
      <c r="B275" t="s">
        <v>1644</v>
      </c>
      <c r="C275">
        <v>470483</v>
      </c>
      <c r="D275">
        <v>2301</v>
      </c>
      <c r="E275">
        <v>150000000</v>
      </c>
      <c r="F275">
        <v>8</v>
      </c>
      <c r="G275">
        <v>-17007184</v>
      </c>
      <c r="H275">
        <v>0</v>
      </c>
      <c r="I275">
        <v>1500.0000000000002</v>
      </c>
      <c r="J275">
        <v>0</v>
      </c>
    </row>
    <row r="276" spans="1:10" x14ac:dyDescent="0.35">
      <c r="A276">
        <v>180011740</v>
      </c>
      <c r="B276" t="s">
        <v>1649</v>
      </c>
      <c r="C276">
        <v>177725</v>
      </c>
      <c r="D276">
        <v>1368</v>
      </c>
      <c r="E276">
        <v>100000000</v>
      </c>
      <c r="F276">
        <v>5.7</v>
      </c>
      <c r="G276">
        <v>-80011740</v>
      </c>
      <c r="H276">
        <v>0</v>
      </c>
      <c r="I276">
        <v>1000.0000000000001</v>
      </c>
      <c r="J276">
        <v>0</v>
      </c>
    </row>
    <row r="277" spans="1:10" x14ac:dyDescent="0.35">
      <c r="A277">
        <v>204843350</v>
      </c>
      <c r="B277" t="s">
        <v>1654</v>
      </c>
      <c r="C277">
        <v>744891</v>
      </c>
      <c r="D277">
        <v>983</v>
      </c>
      <c r="E277">
        <v>102000000</v>
      </c>
      <c r="F277">
        <v>8.5</v>
      </c>
      <c r="G277">
        <v>-102843350</v>
      </c>
      <c r="H277">
        <v>13000</v>
      </c>
      <c r="I277">
        <v>1020.0000000000001</v>
      </c>
      <c r="J277">
        <v>0</v>
      </c>
    </row>
    <row r="278" spans="1:10" x14ac:dyDescent="0.35">
      <c r="A278">
        <v>97030725</v>
      </c>
      <c r="B278" t="s">
        <v>1659</v>
      </c>
      <c r="C278">
        <v>230931</v>
      </c>
      <c r="D278">
        <v>585</v>
      </c>
      <c r="E278">
        <v>100000000</v>
      </c>
      <c r="F278">
        <v>7</v>
      </c>
      <c r="G278">
        <v>2969275</v>
      </c>
      <c r="H278">
        <v>0</v>
      </c>
      <c r="I278">
        <v>1000.0000000000001</v>
      </c>
      <c r="J278">
        <v>0</v>
      </c>
    </row>
    <row r="279" spans="1:10" x14ac:dyDescent="0.35">
      <c r="A279">
        <v>130127620</v>
      </c>
      <c r="B279" t="s">
        <v>1665</v>
      </c>
      <c r="C279">
        <v>324671</v>
      </c>
      <c r="D279">
        <v>458</v>
      </c>
      <c r="E279">
        <v>100000000</v>
      </c>
      <c r="F279">
        <v>7.8</v>
      </c>
      <c r="G279">
        <v>-30127620</v>
      </c>
      <c r="H279">
        <v>0</v>
      </c>
      <c r="I279">
        <v>1000.0000000000001</v>
      </c>
      <c r="J279">
        <v>0</v>
      </c>
    </row>
    <row r="280" spans="1:10" x14ac:dyDescent="0.35">
      <c r="A280">
        <v>146282411</v>
      </c>
      <c r="B280" t="s">
        <v>1672</v>
      </c>
      <c r="C280">
        <v>190439</v>
      </c>
      <c r="D280">
        <v>351</v>
      </c>
      <c r="E280">
        <v>115000000</v>
      </c>
      <c r="F280">
        <v>7.2</v>
      </c>
      <c r="G280">
        <v>-31282411</v>
      </c>
      <c r="H280">
        <v>0</v>
      </c>
      <c r="I280">
        <v>1150</v>
      </c>
      <c r="J280">
        <v>0</v>
      </c>
    </row>
    <row r="281" spans="1:10" x14ac:dyDescent="0.35">
      <c r="A281">
        <v>65452312</v>
      </c>
      <c r="B281" t="s">
        <v>1677</v>
      </c>
      <c r="C281">
        <v>149998</v>
      </c>
      <c r="D281">
        <v>285</v>
      </c>
      <c r="E281">
        <v>100000000</v>
      </c>
      <c r="F281">
        <v>6.4</v>
      </c>
      <c r="G281">
        <v>34547688</v>
      </c>
      <c r="H281">
        <v>0</v>
      </c>
      <c r="I281">
        <v>1000.0000000000001</v>
      </c>
      <c r="J281">
        <v>0</v>
      </c>
    </row>
    <row r="282" spans="1:10" x14ac:dyDescent="0.35">
      <c r="A282">
        <v>148383780</v>
      </c>
      <c r="B282" t="s">
        <v>1684</v>
      </c>
      <c r="C282">
        <v>85531</v>
      </c>
      <c r="D282">
        <v>152</v>
      </c>
      <c r="E282">
        <v>100000000</v>
      </c>
      <c r="F282">
        <v>5.5</v>
      </c>
      <c r="G282">
        <v>-48383780</v>
      </c>
      <c r="H282">
        <v>0</v>
      </c>
      <c r="I282">
        <v>1000.0000000000001</v>
      </c>
      <c r="J282">
        <v>0</v>
      </c>
    </row>
    <row r="283" spans="1:10" x14ac:dyDescent="0.35">
      <c r="A283">
        <v>119219978</v>
      </c>
      <c r="B283" t="s">
        <v>1690</v>
      </c>
      <c r="C283">
        <v>189806</v>
      </c>
      <c r="D283">
        <v>316</v>
      </c>
      <c r="E283">
        <v>100000000</v>
      </c>
      <c r="F283">
        <v>6.7</v>
      </c>
      <c r="G283">
        <v>-19219978</v>
      </c>
      <c r="H283">
        <v>16000</v>
      </c>
      <c r="I283">
        <v>1000.0000000000001</v>
      </c>
      <c r="J283">
        <v>0</v>
      </c>
    </row>
    <row r="284" spans="1:10" x14ac:dyDescent="0.35">
      <c r="A284">
        <v>101228120</v>
      </c>
      <c r="B284" t="s">
        <v>1697</v>
      </c>
      <c r="C284">
        <v>84424</v>
      </c>
      <c r="D284">
        <v>131</v>
      </c>
      <c r="E284">
        <v>100000000</v>
      </c>
      <c r="F284">
        <v>6.1</v>
      </c>
      <c r="G284">
        <v>-1228120</v>
      </c>
      <c r="H284">
        <v>0</v>
      </c>
      <c r="I284">
        <v>1000.0000000000001</v>
      </c>
      <c r="J284">
        <v>0</v>
      </c>
    </row>
    <row r="285" spans="1:10" x14ac:dyDescent="0.35">
      <c r="A285">
        <v>162804648</v>
      </c>
      <c r="B285" t="s">
        <v>1703</v>
      </c>
      <c r="C285">
        <v>955174</v>
      </c>
      <c r="D285">
        <v>1193</v>
      </c>
      <c r="E285">
        <v>100000000</v>
      </c>
      <c r="F285">
        <v>8.5</v>
      </c>
      <c r="G285">
        <v>-62804648</v>
      </c>
      <c r="H285">
        <v>199000</v>
      </c>
      <c r="I285">
        <v>1000.0000000000001</v>
      </c>
      <c r="J285">
        <v>0</v>
      </c>
    </row>
    <row r="286" spans="1:10" x14ac:dyDescent="0.35">
      <c r="A286">
        <v>100117603</v>
      </c>
      <c r="B286" t="s">
        <v>1709</v>
      </c>
      <c r="C286">
        <v>102933</v>
      </c>
      <c r="D286">
        <v>230</v>
      </c>
      <c r="E286">
        <v>100000000</v>
      </c>
      <c r="F286">
        <v>6.9</v>
      </c>
      <c r="G286">
        <v>-117603</v>
      </c>
      <c r="H286">
        <v>0</v>
      </c>
      <c r="I286">
        <v>1000.0000000000001</v>
      </c>
      <c r="J286">
        <v>0</v>
      </c>
    </row>
    <row r="287" spans="1:10" x14ac:dyDescent="0.35">
      <c r="A287">
        <v>89296573</v>
      </c>
      <c r="B287" t="s">
        <v>1716</v>
      </c>
      <c r="C287">
        <v>128285</v>
      </c>
      <c r="D287">
        <v>297</v>
      </c>
      <c r="E287">
        <v>100000000</v>
      </c>
      <c r="F287">
        <v>7.3</v>
      </c>
      <c r="G287">
        <v>10703427</v>
      </c>
      <c r="H287">
        <v>0</v>
      </c>
      <c r="I287">
        <v>1000.0000000000001</v>
      </c>
      <c r="J287">
        <v>0</v>
      </c>
    </row>
    <row r="288" spans="1:10" x14ac:dyDescent="0.35">
      <c r="A288">
        <v>85017401</v>
      </c>
      <c r="B288" t="s">
        <v>1722</v>
      </c>
      <c r="C288">
        <v>246803</v>
      </c>
      <c r="D288">
        <v>474</v>
      </c>
      <c r="E288">
        <v>92000000</v>
      </c>
      <c r="F288">
        <v>6.7</v>
      </c>
      <c r="G288">
        <v>6982599</v>
      </c>
      <c r="H288">
        <v>108000</v>
      </c>
      <c r="I288">
        <v>920.00000000000011</v>
      </c>
      <c r="J288">
        <v>0</v>
      </c>
    </row>
    <row r="289" spans="1:10" x14ac:dyDescent="0.35">
      <c r="A289">
        <v>173005002</v>
      </c>
      <c r="B289" t="s">
        <v>1727</v>
      </c>
      <c r="C289">
        <v>255447</v>
      </c>
      <c r="D289">
        <v>692</v>
      </c>
      <c r="E289">
        <v>100000000</v>
      </c>
      <c r="F289">
        <v>6.9</v>
      </c>
      <c r="G289">
        <v>-73005002</v>
      </c>
      <c r="H289">
        <v>0</v>
      </c>
      <c r="I289">
        <v>1000.0000000000001</v>
      </c>
      <c r="J289">
        <v>0</v>
      </c>
    </row>
    <row r="290" spans="1:10" x14ac:dyDescent="0.35">
      <c r="A290">
        <v>75030163</v>
      </c>
      <c r="B290" t="s">
        <v>1733</v>
      </c>
      <c r="C290">
        <v>108076</v>
      </c>
      <c r="D290">
        <v>1690</v>
      </c>
      <c r="E290">
        <v>100000000</v>
      </c>
      <c r="F290">
        <v>5.0999999999999996</v>
      </c>
      <c r="G290">
        <v>24969837</v>
      </c>
      <c r="H290">
        <v>0</v>
      </c>
      <c r="I290">
        <v>1000.0000000000001</v>
      </c>
      <c r="J290">
        <v>0</v>
      </c>
    </row>
    <row r="291" spans="1:10" x14ac:dyDescent="0.35">
      <c r="A291">
        <v>77222184</v>
      </c>
      <c r="B291" t="s">
        <v>1740</v>
      </c>
      <c r="C291">
        <v>87677</v>
      </c>
      <c r="D291">
        <v>388</v>
      </c>
      <c r="E291">
        <v>100000000</v>
      </c>
      <c r="F291">
        <v>6.8</v>
      </c>
      <c r="G291">
        <v>22777816</v>
      </c>
      <c r="H291">
        <v>11000</v>
      </c>
      <c r="I291">
        <v>1000.0000000000001</v>
      </c>
      <c r="J291">
        <v>0</v>
      </c>
    </row>
    <row r="292" spans="1:10" x14ac:dyDescent="0.35">
      <c r="A292">
        <v>34964818</v>
      </c>
      <c r="B292" t="s">
        <v>915</v>
      </c>
      <c r="C292">
        <v>39956</v>
      </c>
      <c r="D292">
        <v>186</v>
      </c>
      <c r="E292">
        <v>150000000</v>
      </c>
      <c r="F292">
        <v>5.8</v>
      </c>
      <c r="G292">
        <v>115035182</v>
      </c>
      <c r="H292">
        <v>24000</v>
      </c>
      <c r="I292">
        <v>1500.0000000000002</v>
      </c>
      <c r="J292">
        <v>0</v>
      </c>
    </row>
    <row r="293" spans="1:10" x14ac:dyDescent="0.35">
      <c r="A293">
        <v>107515297</v>
      </c>
      <c r="B293" t="s">
        <v>1746</v>
      </c>
      <c r="C293">
        <v>85833</v>
      </c>
      <c r="D293">
        <v>113</v>
      </c>
      <c r="E293">
        <v>100000000</v>
      </c>
      <c r="F293">
        <v>6.7</v>
      </c>
      <c r="G293">
        <v>-7515297</v>
      </c>
      <c r="H293">
        <v>17000</v>
      </c>
      <c r="I293">
        <v>1000.0000000000001</v>
      </c>
      <c r="J293">
        <v>0</v>
      </c>
    </row>
    <row r="294" spans="1:10" x14ac:dyDescent="0.35">
      <c r="A294">
        <v>67631157</v>
      </c>
      <c r="B294" t="s">
        <v>1752</v>
      </c>
      <c r="C294">
        <v>176598</v>
      </c>
      <c r="D294">
        <v>374</v>
      </c>
      <c r="E294">
        <v>100000000</v>
      </c>
      <c r="F294">
        <v>6</v>
      </c>
      <c r="G294">
        <v>32368843</v>
      </c>
      <c r="H294">
        <v>25000</v>
      </c>
      <c r="I294">
        <v>1000.0000000000001</v>
      </c>
      <c r="J294">
        <v>0</v>
      </c>
    </row>
    <row r="295" spans="1:10" x14ac:dyDescent="0.35">
      <c r="A295">
        <v>66862068</v>
      </c>
      <c r="B295" t="s">
        <v>1759</v>
      </c>
      <c r="C295">
        <v>89509</v>
      </c>
      <c r="D295">
        <v>524</v>
      </c>
      <c r="E295">
        <v>83000000</v>
      </c>
      <c r="F295">
        <v>5.7</v>
      </c>
      <c r="G295">
        <v>16137932</v>
      </c>
      <c r="H295">
        <v>2000</v>
      </c>
      <c r="I295">
        <v>830.00000000000011</v>
      </c>
      <c r="J295">
        <v>0</v>
      </c>
    </row>
    <row r="296" spans="1:10" x14ac:dyDescent="0.35">
      <c r="A296">
        <v>57366262</v>
      </c>
      <c r="B296" t="s">
        <v>1764</v>
      </c>
      <c r="C296">
        <v>400292</v>
      </c>
      <c r="D296">
        <v>657</v>
      </c>
      <c r="E296">
        <v>100000000</v>
      </c>
      <c r="F296">
        <v>8</v>
      </c>
      <c r="G296">
        <v>42633738</v>
      </c>
      <c r="H296">
        <v>14000</v>
      </c>
      <c r="I296">
        <v>1000.0000000000001</v>
      </c>
      <c r="J296">
        <v>0</v>
      </c>
    </row>
    <row r="297" spans="1:10" x14ac:dyDescent="0.35">
      <c r="A297">
        <v>116866727</v>
      </c>
      <c r="B297" t="s">
        <v>1769</v>
      </c>
      <c r="C297">
        <v>780588</v>
      </c>
      <c r="D297">
        <v>1138</v>
      </c>
      <c r="E297">
        <v>100000000</v>
      </c>
      <c r="F297">
        <v>8.1999999999999993</v>
      </c>
      <c r="G297">
        <v>-16866727</v>
      </c>
      <c r="H297">
        <v>138000</v>
      </c>
      <c r="I297">
        <v>1000.0000000000001</v>
      </c>
      <c r="J297">
        <v>0</v>
      </c>
    </row>
    <row r="298" spans="1:10" x14ac:dyDescent="0.35">
      <c r="A298">
        <v>184031112</v>
      </c>
      <c r="B298" t="s">
        <v>1773</v>
      </c>
      <c r="C298">
        <v>190786</v>
      </c>
      <c r="D298">
        <v>539</v>
      </c>
      <c r="E298">
        <v>100000000</v>
      </c>
      <c r="F298">
        <v>5.4</v>
      </c>
      <c r="G298">
        <v>-84031112</v>
      </c>
      <c r="H298">
        <v>0</v>
      </c>
      <c r="I298">
        <v>1000.0000000000001</v>
      </c>
      <c r="J298">
        <v>0</v>
      </c>
    </row>
    <row r="299" spans="1:10" x14ac:dyDescent="0.35">
      <c r="A299">
        <v>54700065</v>
      </c>
      <c r="B299" t="s">
        <v>1780</v>
      </c>
      <c r="C299">
        <v>221521</v>
      </c>
      <c r="D299">
        <v>1049</v>
      </c>
      <c r="E299">
        <v>105000000</v>
      </c>
      <c r="F299">
        <v>7.2</v>
      </c>
      <c r="G299">
        <v>50299935</v>
      </c>
      <c r="H299">
        <v>0</v>
      </c>
      <c r="I299">
        <v>1050</v>
      </c>
      <c r="J299">
        <v>0</v>
      </c>
    </row>
    <row r="300" spans="1:10" x14ac:dyDescent="0.35">
      <c r="A300">
        <v>27098580</v>
      </c>
      <c r="B300" t="s">
        <v>1787</v>
      </c>
      <c r="C300">
        <v>284825</v>
      </c>
      <c r="D300">
        <v>828</v>
      </c>
      <c r="E300">
        <v>102000000</v>
      </c>
      <c r="F300">
        <v>7.5</v>
      </c>
      <c r="G300">
        <v>74901420</v>
      </c>
      <c r="H300">
        <v>124000</v>
      </c>
      <c r="I300">
        <v>1020.0000000000001</v>
      </c>
      <c r="J300">
        <v>0</v>
      </c>
    </row>
    <row r="301" spans="1:10" x14ac:dyDescent="0.35">
      <c r="A301">
        <v>55673333</v>
      </c>
      <c r="B301" t="s">
        <v>1791</v>
      </c>
      <c r="C301">
        <v>65785</v>
      </c>
      <c r="D301">
        <v>160</v>
      </c>
      <c r="E301">
        <v>80000000</v>
      </c>
      <c r="F301">
        <v>7</v>
      </c>
      <c r="G301">
        <v>24326667</v>
      </c>
      <c r="H301">
        <v>16000</v>
      </c>
      <c r="I301">
        <v>800.00000000000011</v>
      </c>
      <c r="J301">
        <v>0</v>
      </c>
    </row>
    <row r="302" spans="1:10" x14ac:dyDescent="0.35">
      <c r="A302">
        <v>40198710</v>
      </c>
      <c r="B302" t="s">
        <v>1798</v>
      </c>
      <c r="C302">
        <v>87451</v>
      </c>
      <c r="D302">
        <v>660</v>
      </c>
      <c r="E302">
        <v>100000000</v>
      </c>
      <c r="F302">
        <v>3.3</v>
      </c>
      <c r="G302">
        <v>59801290</v>
      </c>
      <c r="H302">
        <v>0</v>
      </c>
      <c r="I302">
        <v>1000.0000000000001</v>
      </c>
      <c r="J302">
        <v>0</v>
      </c>
    </row>
    <row r="303" spans="1:10" x14ac:dyDescent="0.35">
      <c r="A303">
        <v>72660029</v>
      </c>
      <c r="B303" t="s">
        <v>1802</v>
      </c>
      <c r="C303">
        <v>115687</v>
      </c>
      <c r="D303">
        <v>269</v>
      </c>
      <c r="E303">
        <v>100000000</v>
      </c>
      <c r="F303">
        <v>6</v>
      </c>
      <c r="G303">
        <v>27339971</v>
      </c>
      <c r="H303">
        <v>21000</v>
      </c>
      <c r="I303">
        <v>1000.0000000000001</v>
      </c>
      <c r="J303">
        <v>0</v>
      </c>
    </row>
    <row r="304" spans="1:10" x14ac:dyDescent="0.35">
      <c r="A304">
        <v>38120554</v>
      </c>
      <c r="B304" t="s">
        <v>1806</v>
      </c>
      <c r="C304">
        <v>71527</v>
      </c>
      <c r="D304">
        <v>217</v>
      </c>
      <c r="E304">
        <v>140000000</v>
      </c>
      <c r="F304">
        <v>7.1</v>
      </c>
      <c r="G304">
        <v>101879446</v>
      </c>
      <c r="H304">
        <v>0</v>
      </c>
      <c r="I304">
        <v>1400.0000000000002</v>
      </c>
      <c r="J304">
        <v>0</v>
      </c>
    </row>
    <row r="305" spans="1:10" x14ac:dyDescent="0.35">
      <c r="A305">
        <v>49392095</v>
      </c>
      <c r="B305" t="s">
        <v>1813</v>
      </c>
      <c r="C305">
        <v>52029</v>
      </c>
      <c r="D305">
        <v>224</v>
      </c>
      <c r="E305">
        <v>100000000</v>
      </c>
      <c r="F305">
        <v>5.4</v>
      </c>
      <c r="G305">
        <v>50607905</v>
      </c>
      <c r="H305">
        <v>0</v>
      </c>
      <c r="I305">
        <v>1000.0000000000001</v>
      </c>
      <c r="J305">
        <v>0</v>
      </c>
    </row>
    <row r="306" spans="1:10" x14ac:dyDescent="0.35">
      <c r="A306">
        <v>39292022</v>
      </c>
      <c r="B306" t="s">
        <v>1818</v>
      </c>
      <c r="C306">
        <v>127258</v>
      </c>
      <c r="D306">
        <v>351</v>
      </c>
      <c r="E306">
        <v>90000000</v>
      </c>
      <c r="F306">
        <v>6.1</v>
      </c>
      <c r="G306">
        <v>50707978</v>
      </c>
      <c r="H306">
        <v>56000</v>
      </c>
      <c r="I306">
        <v>900.00000000000011</v>
      </c>
      <c r="J306">
        <v>0</v>
      </c>
    </row>
    <row r="307" spans="1:10" x14ac:dyDescent="0.35">
      <c r="A307">
        <v>28772222</v>
      </c>
      <c r="B307" t="s">
        <v>1823</v>
      </c>
      <c r="C307">
        <v>33953</v>
      </c>
      <c r="D307">
        <v>163</v>
      </c>
      <c r="E307">
        <v>105000000</v>
      </c>
      <c r="F307">
        <v>5.3</v>
      </c>
      <c r="G307">
        <v>76227778</v>
      </c>
      <c r="H307">
        <v>37000</v>
      </c>
      <c r="I307">
        <v>1050</v>
      </c>
      <c r="J307">
        <v>0</v>
      </c>
    </row>
    <row r="308" spans="1:10" x14ac:dyDescent="0.35">
      <c r="A308">
        <v>17010646</v>
      </c>
      <c r="B308" t="s">
        <v>1829</v>
      </c>
      <c r="C308">
        <v>40751</v>
      </c>
      <c r="D308">
        <v>239</v>
      </c>
      <c r="E308">
        <v>84000000</v>
      </c>
      <c r="F308">
        <v>2.2000000000000002</v>
      </c>
      <c r="G308">
        <v>66989354</v>
      </c>
      <c r="H308">
        <v>881</v>
      </c>
      <c r="I308">
        <v>840.00000000000011</v>
      </c>
      <c r="J308">
        <v>0</v>
      </c>
    </row>
    <row r="309" spans="1:10" x14ac:dyDescent="0.35">
      <c r="A309">
        <v>24985612</v>
      </c>
      <c r="B309" t="s">
        <v>1835</v>
      </c>
      <c r="C309">
        <v>71782</v>
      </c>
      <c r="D309">
        <v>161</v>
      </c>
      <c r="E309">
        <v>100000000</v>
      </c>
      <c r="F309">
        <v>7</v>
      </c>
      <c r="G309">
        <v>75014388</v>
      </c>
      <c r="H309">
        <v>27000</v>
      </c>
      <c r="I309">
        <v>1000.0000000000001</v>
      </c>
      <c r="J309">
        <v>0</v>
      </c>
    </row>
    <row r="310" spans="1:10" x14ac:dyDescent="0.35">
      <c r="A310">
        <v>4411102</v>
      </c>
      <c r="B310" t="s">
        <v>1842</v>
      </c>
      <c r="C310">
        <v>20295</v>
      </c>
      <c r="D310">
        <v>164</v>
      </c>
      <c r="E310">
        <v>100000000</v>
      </c>
      <c r="F310">
        <v>3.8</v>
      </c>
      <c r="G310">
        <v>95588898</v>
      </c>
      <c r="H310">
        <v>416</v>
      </c>
      <c r="I310">
        <v>1000.0000000000001</v>
      </c>
      <c r="J310">
        <v>0</v>
      </c>
    </row>
    <row r="311" spans="1:10" x14ac:dyDescent="0.35">
      <c r="A311">
        <v>35024475</v>
      </c>
      <c r="B311" t="s">
        <v>1848</v>
      </c>
      <c r="C311">
        <v>110364</v>
      </c>
      <c r="D311">
        <v>261</v>
      </c>
      <c r="E311">
        <v>100000000</v>
      </c>
      <c r="F311">
        <v>6.9</v>
      </c>
      <c r="G311">
        <v>64975525</v>
      </c>
      <c r="H311">
        <v>0</v>
      </c>
      <c r="I311">
        <v>1000.0000000000001</v>
      </c>
      <c r="J311">
        <v>0</v>
      </c>
    </row>
    <row r="312" spans="1:10" x14ac:dyDescent="0.35">
      <c r="A312">
        <v>130174897</v>
      </c>
      <c r="B312" t="s">
        <v>1855</v>
      </c>
      <c r="C312">
        <v>27918</v>
      </c>
      <c r="D312">
        <v>155</v>
      </c>
      <c r="E312">
        <v>99000000</v>
      </c>
      <c r="F312">
        <v>7.2</v>
      </c>
      <c r="G312">
        <v>-31174897</v>
      </c>
      <c r="H312">
        <v>33000</v>
      </c>
      <c r="I312">
        <v>990.00000000000011</v>
      </c>
      <c r="J312">
        <v>0</v>
      </c>
    </row>
    <row r="313" spans="1:10" x14ac:dyDescent="0.35">
      <c r="A313">
        <v>10200000</v>
      </c>
      <c r="B313" t="s">
        <v>1863</v>
      </c>
      <c r="C313">
        <v>18697</v>
      </c>
      <c r="D313">
        <v>263</v>
      </c>
      <c r="E313">
        <v>10000000</v>
      </c>
      <c r="F313">
        <v>7.3</v>
      </c>
      <c r="G313">
        <v>-200000</v>
      </c>
      <c r="H313">
        <v>578</v>
      </c>
      <c r="I313">
        <v>100.00000000000001</v>
      </c>
      <c r="J313">
        <v>0</v>
      </c>
    </row>
    <row r="314" spans="1:10" x14ac:dyDescent="0.35">
      <c r="A314">
        <v>202007640</v>
      </c>
      <c r="B314" t="s">
        <v>1868</v>
      </c>
      <c r="C314">
        <v>248045</v>
      </c>
      <c r="D314">
        <v>890</v>
      </c>
      <c r="E314">
        <v>98000000</v>
      </c>
      <c r="F314">
        <v>6.3</v>
      </c>
      <c r="G314">
        <v>-104007640</v>
      </c>
      <c r="H314">
        <v>0</v>
      </c>
      <c r="I314">
        <v>980.00000000000011</v>
      </c>
      <c r="J314">
        <v>0</v>
      </c>
    </row>
    <row r="315" spans="1:10" x14ac:dyDescent="0.35">
      <c r="A315">
        <v>77679638</v>
      </c>
      <c r="B315" t="s">
        <v>1873</v>
      </c>
      <c r="C315">
        <v>314033</v>
      </c>
      <c r="D315">
        <v>1166</v>
      </c>
      <c r="E315">
        <v>100000000</v>
      </c>
      <c r="F315">
        <v>7.5</v>
      </c>
      <c r="G315">
        <v>22320362</v>
      </c>
      <c r="H315">
        <v>0</v>
      </c>
      <c r="I315">
        <v>1000.0000000000001</v>
      </c>
      <c r="J315">
        <v>0</v>
      </c>
    </row>
    <row r="316" spans="1:10" x14ac:dyDescent="0.35">
      <c r="A316">
        <v>58867694</v>
      </c>
      <c r="B316" t="s">
        <v>1887</v>
      </c>
      <c r="C316">
        <v>54077</v>
      </c>
      <c r="D316">
        <v>112</v>
      </c>
      <c r="E316">
        <v>100000000</v>
      </c>
      <c r="F316">
        <v>6.8</v>
      </c>
      <c r="G316">
        <v>41132306</v>
      </c>
      <c r="H316">
        <v>0</v>
      </c>
      <c r="I316">
        <v>1000.0000000000001</v>
      </c>
      <c r="J316">
        <v>0</v>
      </c>
    </row>
    <row r="317" spans="1:10" x14ac:dyDescent="0.35">
      <c r="A317">
        <v>59475623</v>
      </c>
      <c r="B317" t="s">
        <v>1894</v>
      </c>
      <c r="C317">
        <v>49739</v>
      </c>
      <c r="D317">
        <v>407</v>
      </c>
      <c r="E317">
        <v>90000000</v>
      </c>
      <c r="F317">
        <v>5.2</v>
      </c>
      <c r="G317">
        <v>30524377</v>
      </c>
      <c r="H317">
        <v>0</v>
      </c>
      <c r="I317">
        <v>900.00000000000011</v>
      </c>
      <c r="J317">
        <v>0</v>
      </c>
    </row>
    <row r="318" spans="1:10" x14ac:dyDescent="0.35">
      <c r="A318">
        <v>108638745</v>
      </c>
      <c r="B318" t="s">
        <v>1899</v>
      </c>
      <c r="C318">
        <v>292022</v>
      </c>
      <c r="D318">
        <v>1103</v>
      </c>
      <c r="E318">
        <v>92000000</v>
      </c>
      <c r="F318">
        <v>7.7</v>
      </c>
      <c r="G318">
        <v>-16638745</v>
      </c>
      <c r="H318">
        <v>10000</v>
      </c>
      <c r="I318">
        <v>920.00000000000011</v>
      </c>
      <c r="J318">
        <v>0</v>
      </c>
    </row>
    <row r="319" spans="1:10" x14ac:dyDescent="0.35">
      <c r="A319">
        <v>86897182</v>
      </c>
      <c r="B319" t="s">
        <v>1904</v>
      </c>
      <c r="C319">
        <v>106790</v>
      </c>
      <c r="D319">
        <v>177</v>
      </c>
      <c r="E319">
        <v>95000000</v>
      </c>
      <c r="F319">
        <v>6.2</v>
      </c>
      <c r="G319">
        <v>8102818</v>
      </c>
      <c r="H319">
        <v>18000</v>
      </c>
      <c r="I319">
        <v>950.00000000000011</v>
      </c>
      <c r="J319">
        <v>0</v>
      </c>
    </row>
    <row r="320" spans="1:10" x14ac:dyDescent="0.35">
      <c r="A320">
        <v>63540020</v>
      </c>
      <c r="B320" t="s">
        <v>1910</v>
      </c>
      <c r="C320">
        <v>343274</v>
      </c>
      <c r="D320">
        <v>742</v>
      </c>
      <c r="E320">
        <v>93000000</v>
      </c>
      <c r="F320">
        <v>7.7</v>
      </c>
      <c r="G320">
        <v>29459980</v>
      </c>
      <c r="H320">
        <v>18000</v>
      </c>
      <c r="I320">
        <v>930.00000000000011</v>
      </c>
      <c r="J320">
        <v>0</v>
      </c>
    </row>
    <row r="321" spans="1:10" x14ac:dyDescent="0.35">
      <c r="A321">
        <v>95328937</v>
      </c>
      <c r="B321" t="s">
        <v>1916</v>
      </c>
      <c r="C321">
        <v>59581</v>
      </c>
      <c r="D321">
        <v>293</v>
      </c>
      <c r="E321">
        <v>100000000</v>
      </c>
      <c r="F321">
        <v>4.3</v>
      </c>
      <c r="G321">
        <v>4671063</v>
      </c>
      <c r="H321">
        <v>0</v>
      </c>
      <c r="I321">
        <v>1000.0000000000001</v>
      </c>
      <c r="J321">
        <v>0</v>
      </c>
    </row>
    <row r="322" spans="1:10" x14ac:dyDescent="0.35">
      <c r="A322">
        <v>50802661</v>
      </c>
      <c r="B322" t="s">
        <v>1924</v>
      </c>
      <c r="C322">
        <v>58300</v>
      </c>
      <c r="D322">
        <v>139</v>
      </c>
      <c r="E322">
        <v>95000000</v>
      </c>
      <c r="F322">
        <v>6.9</v>
      </c>
      <c r="G322">
        <v>44197339</v>
      </c>
      <c r="H322">
        <v>0</v>
      </c>
      <c r="I322">
        <v>950.00000000000011</v>
      </c>
      <c r="J322">
        <v>0</v>
      </c>
    </row>
    <row r="323" spans="1:10" x14ac:dyDescent="0.35">
      <c r="A323">
        <v>161317423</v>
      </c>
      <c r="B323" t="s">
        <v>1928</v>
      </c>
      <c r="C323">
        <v>145321</v>
      </c>
      <c r="D323">
        <v>139</v>
      </c>
      <c r="E323">
        <v>95000000</v>
      </c>
      <c r="F323">
        <v>6.6</v>
      </c>
      <c r="G323">
        <v>-66317423</v>
      </c>
      <c r="H323">
        <v>14000</v>
      </c>
      <c r="I323">
        <v>950.00000000000011</v>
      </c>
      <c r="J323">
        <v>0</v>
      </c>
    </row>
    <row r="324" spans="1:10" x14ac:dyDescent="0.35">
      <c r="A324">
        <v>201148159</v>
      </c>
      <c r="B324" t="s">
        <v>1934</v>
      </c>
      <c r="C324">
        <v>103737</v>
      </c>
      <c r="D324">
        <v>322</v>
      </c>
      <c r="E324">
        <v>95000000</v>
      </c>
      <c r="F324">
        <v>7</v>
      </c>
      <c r="G324">
        <v>-106148159</v>
      </c>
      <c r="H324">
        <v>56000</v>
      </c>
      <c r="I324">
        <v>950.00000000000011</v>
      </c>
      <c r="J324">
        <v>0</v>
      </c>
    </row>
    <row r="325" spans="1:10" x14ac:dyDescent="0.35">
      <c r="A325">
        <v>43982842</v>
      </c>
      <c r="B325" t="s">
        <v>1940</v>
      </c>
      <c r="C325">
        <v>125109</v>
      </c>
      <c r="D325">
        <v>593</v>
      </c>
      <c r="E325">
        <v>65000000</v>
      </c>
      <c r="F325">
        <v>6.7</v>
      </c>
      <c r="G325">
        <v>21017158</v>
      </c>
      <c r="H325">
        <v>16000</v>
      </c>
      <c r="I325">
        <v>650</v>
      </c>
      <c r="J325">
        <v>0</v>
      </c>
    </row>
    <row r="326" spans="1:10" x14ac:dyDescent="0.35">
      <c r="A326">
        <v>380838870</v>
      </c>
      <c r="B326" t="s">
        <v>1944</v>
      </c>
      <c r="C326">
        <v>692482</v>
      </c>
      <c r="D326">
        <v>866</v>
      </c>
      <c r="E326">
        <v>94000000</v>
      </c>
      <c r="F326">
        <v>8.1999999999999993</v>
      </c>
      <c r="G326">
        <v>-286838870</v>
      </c>
      <c r="H326">
        <v>11000</v>
      </c>
      <c r="I326">
        <v>940.00000000000011</v>
      </c>
      <c r="J326">
        <v>0</v>
      </c>
    </row>
    <row r="327" spans="1:10" x14ac:dyDescent="0.35">
      <c r="A327">
        <v>377019252</v>
      </c>
      <c r="B327" t="s">
        <v>1947</v>
      </c>
      <c r="C327">
        <v>1215718</v>
      </c>
      <c r="D327">
        <v>3189</v>
      </c>
      <c r="E327">
        <v>94000000</v>
      </c>
      <c r="F327">
        <v>8.9</v>
      </c>
      <c r="G327">
        <v>-283019252</v>
      </c>
      <c r="H327">
        <v>16000</v>
      </c>
      <c r="I327">
        <v>940.00000000000011</v>
      </c>
      <c r="J327">
        <v>0</v>
      </c>
    </row>
    <row r="328" spans="1:10" x14ac:dyDescent="0.35">
      <c r="A328">
        <v>340478898</v>
      </c>
      <c r="B328" t="s">
        <v>1951</v>
      </c>
      <c r="C328">
        <v>1100446</v>
      </c>
      <c r="D328">
        <v>2417</v>
      </c>
      <c r="E328">
        <v>94000000</v>
      </c>
      <c r="F328">
        <v>8.6999999999999993</v>
      </c>
      <c r="G328">
        <v>-246478898</v>
      </c>
      <c r="H328">
        <v>10000</v>
      </c>
      <c r="I328">
        <v>940.00000000000011</v>
      </c>
      <c r="J328">
        <v>0</v>
      </c>
    </row>
    <row r="329" spans="1:10" x14ac:dyDescent="0.35">
      <c r="A329">
        <v>17176900</v>
      </c>
      <c r="B329" t="s">
        <v>1955</v>
      </c>
      <c r="C329">
        <v>54501</v>
      </c>
      <c r="D329">
        <v>154</v>
      </c>
      <c r="E329">
        <v>95000000</v>
      </c>
      <c r="F329">
        <v>5.5</v>
      </c>
      <c r="G329">
        <v>77823100</v>
      </c>
      <c r="H329">
        <v>16000</v>
      </c>
      <c r="I329">
        <v>950.00000000000011</v>
      </c>
      <c r="J329">
        <v>0</v>
      </c>
    </row>
    <row r="330" spans="1:10" x14ac:dyDescent="0.35">
      <c r="A330">
        <v>131144183</v>
      </c>
      <c r="B330" t="s">
        <v>1959</v>
      </c>
      <c r="C330">
        <v>157016</v>
      </c>
      <c r="D330">
        <v>824</v>
      </c>
      <c r="E330">
        <v>115000000</v>
      </c>
      <c r="F330">
        <v>5.7</v>
      </c>
      <c r="G330">
        <v>-16144183</v>
      </c>
      <c r="H330">
        <v>0</v>
      </c>
      <c r="I330">
        <v>1150</v>
      </c>
      <c r="J330">
        <v>0</v>
      </c>
    </row>
    <row r="331" spans="1:10" x14ac:dyDescent="0.35">
      <c r="A331">
        <v>23014504</v>
      </c>
      <c r="B331" t="s">
        <v>1965</v>
      </c>
      <c r="C331">
        <v>172707</v>
      </c>
      <c r="D331">
        <v>462</v>
      </c>
      <c r="E331">
        <v>100000000</v>
      </c>
      <c r="F331">
        <v>6.3</v>
      </c>
      <c r="G331">
        <v>76985496</v>
      </c>
      <c r="H331">
        <v>37000</v>
      </c>
      <c r="I331">
        <v>1000.0000000000001</v>
      </c>
      <c r="J331">
        <v>0</v>
      </c>
    </row>
    <row r="332" spans="1:10" x14ac:dyDescent="0.35">
      <c r="A332">
        <v>181166115</v>
      </c>
      <c r="B332" t="s">
        <v>1970</v>
      </c>
      <c r="C332">
        <v>219501</v>
      </c>
      <c r="D332">
        <v>1236</v>
      </c>
      <c r="E332">
        <v>93000000</v>
      </c>
      <c r="F332">
        <v>5.9</v>
      </c>
      <c r="G332">
        <v>-88166115</v>
      </c>
      <c r="H332">
        <v>0</v>
      </c>
      <c r="I332">
        <v>930.00000000000011</v>
      </c>
      <c r="J332">
        <v>0</v>
      </c>
    </row>
    <row r="333" spans="1:10" x14ac:dyDescent="0.35">
      <c r="A333">
        <v>176740650</v>
      </c>
      <c r="B333" t="s">
        <v>1976</v>
      </c>
      <c r="C333">
        <v>403836</v>
      </c>
      <c r="D333">
        <v>646</v>
      </c>
      <c r="E333">
        <v>93000000</v>
      </c>
      <c r="F333">
        <v>7.6</v>
      </c>
      <c r="G333">
        <v>-83740650</v>
      </c>
      <c r="H333">
        <v>47000</v>
      </c>
      <c r="I333">
        <v>930.00000000000011</v>
      </c>
      <c r="J333">
        <v>0</v>
      </c>
    </row>
    <row r="334" spans="1:10" x14ac:dyDescent="0.35">
      <c r="A334">
        <v>71148699</v>
      </c>
      <c r="B334" t="s">
        <v>1981</v>
      </c>
      <c r="C334">
        <v>68935</v>
      </c>
      <c r="D334">
        <v>125</v>
      </c>
      <c r="E334">
        <v>90000000</v>
      </c>
      <c r="F334">
        <v>6.6</v>
      </c>
      <c r="G334">
        <v>18851301</v>
      </c>
      <c r="H334">
        <v>0</v>
      </c>
      <c r="I334">
        <v>900.00000000000011</v>
      </c>
      <c r="J334">
        <v>0</v>
      </c>
    </row>
    <row r="335" spans="1:10" x14ac:dyDescent="0.35">
      <c r="A335">
        <v>67344392</v>
      </c>
      <c r="B335" t="s">
        <v>1987</v>
      </c>
      <c r="C335">
        <v>165618</v>
      </c>
      <c r="D335">
        <v>503</v>
      </c>
      <c r="E335">
        <v>92000000</v>
      </c>
      <c r="F335">
        <v>5.3</v>
      </c>
      <c r="G335">
        <v>24655608</v>
      </c>
      <c r="H335">
        <v>66000</v>
      </c>
      <c r="I335">
        <v>920.00000000000011</v>
      </c>
      <c r="J335">
        <v>0</v>
      </c>
    </row>
    <row r="336" spans="1:10" x14ac:dyDescent="0.35">
      <c r="A336">
        <v>22406362</v>
      </c>
      <c r="B336" t="s">
        <v>1993</v>
      </c>
      <c r="C336">
        <v>16832</v>
      </c>
      <c r="D336">
        <v>267</v>
      </c>
      <c r="E336">
        <v>107000000</v>
      </c>
      <c r="F336">
        <v>6</v>
      </c>
      <c r="G336">
        <v>84593638</v>
      </c>
      <c r="H336">
        <v>701</v>
      </c>
      <c r="I336">
        <v>1070</v>
      </c>
      <c r="J336">
        <v>0</v>
      </c>
    </row>
    <row r="337" spans="1:10" x14ac:dyDescent="0.35">
      <c r="A337">
        <v>261437578</v>
      </c>
      <c r="B337" t="s">
        <v>1999</v>
      </c>
      <c r="C337">
        <v>479166</v>
      </c>
      <c r="D337">
        <v>815</v>
      </c>
      <c r="E337">
        <v>92000000</v>
      </c>
      <c r="F337">
        <v>8</v>
      </c>
      <c r="G337">
        <v>-169437578</v>
      </c>
      <c r="H337">
        <v>0</v>
      </c>
      <c r="I337">
        <v>920.00000000000011</v>
      </c>
      <c r="J337">
        <v>0</v>
      </c>
    </row>
    <row r="338" spans="1:10" x14ac:dyDescent="0.35">
      <c r="A338">
        <v>11000000</v>
      </c>
      <c r="B338" t="s">
        <v>2005</v>
      </c>
      <c r="C338">
        <v>21102</v>
      </c>
      <c r="D338">
        <v>169</v>
      </c>
      <c r="E338">
        <v>98000000</v>
      </c>
      <c r="F338">
        <v>5.6</v>
      </c>
      <c r="G338">
        <v>87000000</v>
      </c>
      <c r="H338">
        <v>1000</v>
      </c>
      <c r="I338">
        <v>980.00000000000011</v>
      </c>
      <c r="J338">
        <v>0</v>
      </c>
    </row>
    <row r="339" spans="1:10" x14ac:dyDescent="0.35">
      <c r="A339">
        <v>88761720</v>
      </c>
      <c r="B339" t="s">
        <v>2009</v>
      </c>
      <c r="C339">
        <v>141179</v>
      </c>
      <c r="D339">
        <v>419</v>
      </c>
      <c r="E339">
        <v>95000000</v>
      </c>
      <c r="F339">
        <v>5.9</v>
      </c>
      <c r="G339">
        <v>6238280</v>
      </c>
      <c r="H339">
        <v>9000</v>
      </c>
      <c r="I339">
        <v>950.00000000000011</v>
      </c>
      <c r="J339">
        <v>0</v>
      </c>
    </row>
    <row r="340" spans="1:10" x14ac:dyDescent="0.35">
      <c r="A340">
        <v>250147615</v>
      </c>
      <c r="B340" t="s">
        <v>2013</v>
      </c>
      <c r="C340">
        <v>403014</v>
      </c>
      <c r="D340">
        <v>289</v>
      </c>
      <c r="E340">
        <v>90000000</v>
      </c>
      <c r="F340">
        <v>7.3</v>
      </c>
      <c r="G340">
        <v>-160147615</v>
      </c>
      <c r="H340">
        <v>0</v>
      </c>
      <c r="I340">
        <v>900.00000000000011</v>
      </c>
      <c r="J340">
        <v>0</v>
      </c>
    </row>
    <row r="341" spans="1:10" x14ac:dyDescent="0.35">
      <c r="A341">
        <v>245823397</v>
      </c>
      <c r="B341" t="s">
        <v>2017</v>
      </c>
      <c r="C341">
        <v>385871</v>
      </c>
      <c r="D341">
        <v>515</v>
      </c>
      <c r="E341">
        <v>90000000</v>
      </c>
      <c r="F341">
        <v>7.9</v>
      </c>
      <c r="G341">
        <v>-155823397</v>
      </c>
      <c r="H341">
        <v>0</v>
      </c>
      <c r="I341">
        <v>900.00000000000011</v>
      </c>
      <c r="J341">
        <v>0</v>
      </c>
    </row>
    <row r="342" spans="1:10" x14ac:dyDescent="0.35">
      <c r="A342">
        <v>81557479</v>
      </c>
      <c r="B342" t="s">
        <v>2020</v>
      </c>
      <c r="C342">
        <v>149947</v>
      </c>
      <c r="D342">
        <v>326</v>
      </c>
      <c r="E342">
        <v>100000000</v>
      </c>
      <c r="F342">
        <v>6.8</v>
      </c>
      <c r="G342">
        <v>18442521</v>
      </c>
      <c r="H342">
        <v>18000</v>
      </c>
      <c r="I342">
        <v>1000.0000000000001</v>
      </c>
      <c r="J342">
        <v>0</v>
      </c>
    </row>
    <row r="343" spans="1:10" x14ac:dyDescent="0.35">
      <c r="A343">
        <v>226138454</v>
      </c>
      <c r="B343" t="s">
        <v>2026</v>
      </c>
      <c r="C343">
        <v>160440</v>
      </c>
      <c r="D343">
        <v>394</v>
      </c>
      <c r="E343">
        <v>90000000</v>
      </c>
      <c r="F343">
        <v>6.6</v>
      </c>
      <c r="G343">
        <v>-136138454</v>
      </c>
      <c r="H343">
        <v>0</v>
      </c>
      <c r="I343">
        <v>900.00000000000011</v>
      </c>
      <c r="J343">
        <v>0</v>
      </c>
    </row>
    <row r="344" spans="1:10" x14ac:dyDescent="0.35">
      <c r="A344">
        <v>155370362</v>
      </c>
      <c r="B344" t="s">
        <v>2032</v>
      </c>
      <c r="C344">
        <v>98403</v>
      </c>
      <c r="D344">
        <v>683</v>
      </c>
      <c r="E344">
        <v>100000000</v>
      </c>
      <c r="F344">
        <v>6.6</v>
      </c>
      <c r="G344">
        <v>-55370362</v>
      </c>
      <c r="H344">
        <v>0</v>
      </c>
      <c r="I344">
        <v>1000.0000000000001</v>
      </c>
      <c r="J344">
        <v>0</v>
      </c>
    </row>
    <row r="345" spans="1:10" x14ac:dyDescent="0.35">
      <c r="A345">
        <v>124870275</v>
      </c>
      <c r="B345" t="s">
        <v>2039</v>
      </c>
      <c r="C345">
        <v>152601</v>
      </c>
      <c r="D345">
        <v>156</v>
      </c>
      <c r="E345">
        <v>100000000</v>
      </c>
      <c r="F345">
        <v>7</v>
      </c>
      <c r="G345">
        <v>-24870275</v>
      </c>
      <c r="H345">
        <v>0</v>
      </c>
      <c r="I345">
        <v>1000.0000000000001</v>
      </c>
      <c r="J345">
        <v>0</v>
      </c>
    </row>
    <row r="346" spans="1:10" x14ac:dyDescent="0.35">
      <c r="A346">
        <v>196573705</v>
      </c>
      <c r="B346" t="s">
        <v>2045</v>
      </c>
      <c r="C346">
        <v>166791</v>
      </c>
      <c r="D346">
        <v>132</v>
      </c>
      <c r="E346">
        <v>90000000</v>
      </c>
      <c r="F346">
        <v>7</v>
      </c>
      <c r="G346">
        <v>-106573705</v>
      </c>
      <c r="H346">
        <v>0</v>
      </c>
      <c r="I346">
        <v>900.00000000000011</v>
      </c>
      <c r="J346">
        <v>0</v>
      </c>
    </row>
    <row r="347" spans="1:10" x14ac:dyDescent="0.35">
      <c r="A347">
        <v>58229120</v>
      </c>
      <c r="B347" t="s">
        <v>2052</v>
      </c>
      <c r="C347">
        <v>236421</v>
      </c>
      <c r="D347">
        <v>515</v>
      </c>
      <c r="E347">
        <v>90000000</v>
      </c>
      <c r="F347">
        <v>7.3</v>
      </c>
      <c r="G347">
        <v>31770880</v>
      </c>
      <c r="H347">
        <v>70000</v>
      </c>
      <c r="I347">
        <v>900.00000000000011</v>
      </c>
      <c r="J347">
        <v>0</v>
      </c>
    </row>
    <row r="348" spans="1:10" x14ac:dyDescent="0.35">
      <c r="A348">
        <v>125305545</v>
      </c>
      <c r="B348" t="s">
        <v>2058</v>
      </c>
      <c r="C348">
        <v>145350</v>
      </c>
      <c r="D348">
        <v>643</v>
      </c>
      <c r="E348">
        <v>92000000</v>
      </c>
      <c r="F348">
        <v>5.5</v>
      </c>
      <c r="G348">
        <v>-33305545</v>
      </c>
      <c r="H348">
        <v>0</v>
      </c>
      <c r="I348">
        <v>920.00000000000011</v>
      </c>
      <c r="J348">
        <v>0</v>
      </c>
    </row>
    <row r="349" spans="1:10" x14ac:dyDescent="0.35">
      <c r="A349">
        <v>132373442</v>
      </c>
      <c r="B349" t="s">
        <v>2063</v>
      </c>
      <c r="C349">
        <v>873649</v>
      </c>
      <c r="D349">
        <v>2054</v>
      </c>
      <c r="E349">
        <v>90000000</v>
      </c>
      <c r="F349">
        <v>8.5</v>
      </c>
      <c r="G349">
        <v>-42373442</v>
      </c>
      <c r="H349">
        <v>29000</v>
      </c>
      <c r="I349">
        <v>900.00000000000011</v>
      </c>
      <c r="J349">
        <v>0</v>
      </c>
    </row>
    <row r="350" spans="1:10" x14ac:dyDescent="0.35">
      <c r="A350">
        <v>120618403</v>
      </c>
      <c r="B350" t="s">
        <v>2069</v>
      </c>
      <c r="C350">
        <v>171792</v>
      </c>
      <c r="D350">
        <v>222</v>
      </c>
      <c r="E350">
        <v>90000000</v>
      </c>
      <c r="F350">
        <v>7.5</v>
      </c>
      <c r="G350">
        <v>-30618403</v>
      </c>
      <c r="H350">
        <v>12000</v>
      </c>
      <c r="I350">
        <v>900.00000000000011</v>
      </c>
      <c r="J350">
        <v>0</v>
      </c>
    </row>
    <row r="351" spans="1:10" x14ac:dyDescent="0.35">
      <c r="A351">
        <v>110416702</v>
      </c>
      <c r="B351" t="s">
        <v>2074</v>
      </c>
      <c r="C351">
        <v>307539</v>
      </c>
      <c r="D351">
        <v>577</v>
      </c>
      <c r="E351">
        <v>92000000</v>
      </c>
      <c r="F351">
        <v>7</v>
      </c>
      <c r="G351">
        <v>-18416702</v>
      </c>
      <c r="H351">
        <v>0</v>
      </c>
      <c r="I351">
        <v>920.00000000000011</v>
      </c>
      <c r="J351">
        <v>0</v>
      </c>
    </row>
    <row r="352" spans="1:10" x14ac:dyDescent="0.35">
      <c r="A352">
        <v>102515793</v>
      </c>
      <c r="B352" t="s">
        <v>2080</v>
      </c>
      <c r="C352">
        <v>330152</v>
      </c>
      <c r="D352">
        <v>632</v>
      </c>
      <c r="E352">
        <v>90000000</v>
      </c>
      <c r="F352">
        <v>7.8</v>
      </c>
      <c r="G352">
        <v>-12515793</v>
      </c>
      <c r="H352">
        <v>54000</v>
      </c>
      <c r="I352">
        <v>900.00000000000011</v>
      </c>
      <c r="J352">
        <v>0</v>
      </c>
    </row>
    <row r="353" spans="1:10" x14ac:dyDescent="0.35">
      <c r="A353">
        <v>100012500</v>
      </c>
      <c r="B353" t="s">
        <v>2085</v>
      </c>
      <c r="C353">
        <v>299258</v>
      </c>
      <c r="D353">
        <v>346</v>
      </c>
      <c r="E353">
        <v>90000000</v>
      </c>
      <c r="F353">
        <v>7.6</v>
      </c>
      <c r="G353">
        <v>-10012500</v>
      </c>
      <c r="H353">
        <v>0</v>
      </c>
      <c r="I353">
        <v>900.00000000000011</v>
      </c>
      <c r="J353">
        <v>0</v>
      </c>
    </row>
    <row r="354" spans="1:10" x14ac:dyDescent="0.35">
      <c r="A354">
        <v>209019489</v>
      </c>
      <c r="B354" t="s">
        <v>2089</v>
      </c>
      <c r="C354">
        <v>477300</v>
      </c>
      <c r="D354">
        <v>621</v>
      </c>
      <c r="E354">
        <v>90000000</v>
      </c>
      <c r="F354">
        <v>7.6</v>
      </c>
      <c r="G354">
        <v>-119019489</v>
      </c>
      <c r="H354">
        <v>20000</v>
      </c>
      <c r="I354">
        <v>900.00000000000011</v>
      </c>
      <c r="J354">
        <v>0</v>
      </c>
    </row>
    <row r="355" spans="1:10" x14ac:dyDescent="0.35">
      <c r="A355">
        <v>84037039</v>
      </c>
      <c r="B355" t="s">
        <v>2099</v>
      </c>
      <c r="C355">
        <v>72591</v>
      </c>
      <c r="D355">
        <v>289</v>
      </c>
      <c r="E355">
        <v>120000000</v>
      </c>
      <c r="F355">
        <v>6.8</v>
      </c>
      <c r="G355">
        <v>35962961</v>
      </c>
      <c r="H355">
        <v>0</v>
      </c>
      <c r="I355">
        <v>1200</v>
      </c>
      <c r="J355">
        <v>0</v>
      </c>
    </row>
    <row r="356" spans="1:10" x14ac:dyDescent="0.35">
      <c r="A356">
        <v>85884815</v>
      </c>
      <c r="B356" t="s">
        <v>2107</v>
      </c>
      <c r="C356">
        <v>9418</v>
      </c>
      <c r="D356">
        <v>53</v>
      </c>
      <c r="E356">
        <v>90000000</v>
      </c>
      <c r="F356">
        <v>5</v>
      </c>
      <c r="G356">
        <v>4115185</v>
      </c>
      <c r="H356">
        <v>0</v>
      </c>
      <c r="I356">
        <v>900.00000000000011</v>
      </c>
      <c r="J356">
        <v>0</v>
      </c>
    </row>
    <row r="357" spans="1:10" x14ac:dyDescent="0.35">
      <c r="A357">
        <v>83077470</v>
      </c>
      <c r="B357" t="s">
        <v>2112</v>
      </c>
      <c r="C357">
        <v>183247</v>
      </c>
      <c r="D357">
        <v>440</v>
      </c>
      <c r="E357">
        <v>75000000</v>
      </c>
      <c r="F357">
        <v>7.1</v>
      </c>
      <c r="G357">
        <v>-8077470</v>
      </c>
      <c r="H357">
        <v>0</v>
      </c>
      <c r="I357">
        <v>750.00000000000011</v>
      </c>
      <c r="J357">
        <v>0</v>
      </c>
    </row>
    <row r="358" spans="1:10" x14ac:dyDescent="0.35">
      <c r="A358">
        <v>100018837</v>
      </c>
      <c r="B358" t="s">
        <v>2118</v>
      </c>
      <c r="C358">
        <v>156348</v>
      </c>
      <c r="D358">
        <v>380</v>
      </c>
      <c r="E358">
        <v>90000000</v>
      </c>
      <c r="F358">
        <v>5.5</v>
      </c>
      <c r="G358">
        <v>-10018837</v>
      </c>
      <c r="H358">
        <v>0</v>
      </c>
      <c r="I358">
        <v>900.00000000000011</v>
      </c>
      <c r="J358">
        <v>0</v>
      </c>
    </row>
    <row r="359" spans="1:10" x14ac:dyDescent="0.35">
      <c r="A359">
        <v>78747585</v>
      </c>
      <c r="B359" t="s">
        <v>2123</v>
      </c>
      <c r="C359">
        <v>89770</v>
      </c>
      <c r="D359">
        <v>342</v>
      </c>
      <c r="E359">
        <v>88000000</v>
      </c>
      <c r="F359">
        <v>5.6</v>
      </c>
      <c r="G359">
        <v>9252415</v>
      </c>
      <c r="H359">
        <v>39000</v>
      </c>
      <c r="I359">
        <v>880.00000000000011</v>
      </c>
      <c r="J359">
        <v>0</v>
      </c>
    </row>
    <row r="360" spans="1:10" x14ac:dyDescent="0.35">
      <c r="A360">
        <v>78616689</v>
      </c>
      <c r="B360" t="s">
        <v>2127</v>
      </c>
      <c r="C360">
        <v>238747</v>
      </c>
      <c r="D360">
        <v>2153</v>
      </c>
      <c r="E360">
        <v>100000000</v>
      </c>
      <c r="F360">
        <v>7.1</v>
      </c>
      <c r="G360">
        <v>21383311</v>
      </c>
      <c r="H360">
        <v>11000</v>
      </c>
      <c r="I360">
        <v>1000.0000000000001</v>
      </c>
      <c r="J360">
        <v>0</v>
      </c>
    </row>
    <row r="361" spans="1:10" x14ac:dyDescent="0.35">
      <c r="A361">
        <v>75817994</v>
      </c>
      <c r="B361" t="s">
        <v>2134</v>
      </c>
      <c r="C361">
        <v>32049</v>
      </c>
      <c r="D361">
        <v>179</v>
      </c>
      <c r="E361">
        <v>90000000</v>
      </c>
      <c r="F361">
        <v>4.9000000000000004</v>
      </c>
      <c r="G361">
        <v>14182006</v>
      </c>
      <c r="H361">
        <v>988</v>
      </c>
      <c r="I361">
        <v>900.00000000000011</v>
      </c>
      <c r="J361">
        <v>0</v>
      </c>
    </row>
    <row r="362" spans="1:10" x14ac:dyDescent="0.35">
      <c r="A362">
        <v>100853835</v>
      </c>
      <c r="B362" t="s">
        <v>2140</v>
      </c>
      <c r="C362">
        <v>200556</v>
      </c>
      <c r="D362">
        <v>611</v>
      </c>
      <c r="E362">
        <v>90000000</v>
      </c>
      <c r="F362">
        <v>7.4</v>
      </c>
      <c r="G362">
        <v>-10853835</v>
      </c>
      <c r="H362">
        <v>15000</v>
      </c>
      <c r="I362">
        <v>900.00000000000011</v>
      </c>
      <c r="J362">
        <v>0</v>
      </c>
    </row>
    <row r="363" spans="1:10" x14ac:dyDescent="0.35">
      <c r="A363">
        <v>73209340</v>
      </c>
      <c r="B363" t="s">
        <v>2147</v>
      </c>
      <c r="C363">
        <v>101834</v>
      </c>
      <c r="D363">
        <v>628</v>
      </c>
      <c r="E363">
        <v>95000000</v>
      </c>
      <c r="F363">
        <v>5.7</v>
      </c>
      <c r="G363">
        <v>21790660</v>
      </c>
      <c r="H363">
        <v>0</v>
      </c>
      <c r="I363">
        <v>950.00000000000011</v>
      </c>
      <c r="J363">
        <v>0</v>
      </c>
    </row>
    <row r="364" spans="1:10" x14ac:dyDescent="0.35">
      <c r="A364">
        <v>68558662</v>
      </c>
      <c r="B364" t="s">
        <v>2161</v>
      </c>
      <c r="C364">
        <v>86627</v>
      </c>
      <c r="D364">
        <v>204</v>
      </c>
      <c r="E364">
        <v>90000000</v>
      </c>
      <c r="F364">
        <v>5.9</v>
      </c>
      <c r="G364">
        <v>21441338</v>
      </c>
      <c r="H364">
        <v>28000</v>
      </c>
      <c r="I364">
        <v>900.00000000000011</v>
      </c>
      <c r="J364">
        <v>0</v>
      </c>
    </row>
    <row r="365" spans="1:10" x14ac:dyDescent="0.35">
      <c r="A365">
        <v>65653758</v>
      </c>
      <c r="B365" t="s">
        <v>2164</v>
      </c>
      <c r="C365">
        <v>102747</v>
      </c>
      <c r="D365">
        <v>316</v>
      </c>
      <c r="E365">
        <v>95000000</v>
      </c>
      <c r="F365">
        <v>5.5</v>
      </c>
      <c r="G365">
        <v>29346242</v>
      </c>
      <c r="H365">
        <v>0</v>
      </c>
      <c r="I365">
        <v>950.00000000000011</v>
      </c>
      <c r="J365">
        <v>0</v>
      </c>
    </row>
    <row r="366" spans="1:10" x14ac:dyDescent="0.35">
      <c r="A366">
        <v>64685359</v>
      </c>
      <c r="B366" t="s">
        <v>2168</v>
      </c>
      <c r="C366">
        <v>40862</v>
      </c>
      <c r="D366">
        <v>139</v>
      </c>
      <c r="E366">
        <v>90000000</v>
      </c>
      <c r="F366">
        <v>6.9</v>
      </c>
      <c r="G366">
        <v>25314641</v>
      </c>
      <c r="H366">
        <v>15000</v>
      </c>
      <c r="I366">
        <v>900.00000000000011</v>
      </c>
      <c r="J366">
        <v>0</v>
      </c>
    </row>
    <row r="367" spans="1:10" x14ac:dyDescent="0.35">
      <c r="A367">
        <v>61355436</v>
      </c>
      <c r="B367" t="s">
        <v>2174</v>
      </c>
      <c r="C367">
        <v>52136</v>
      </c>
      <c r="D367">
        <v>184</v>
      </c>
      <c r="E367">
        <v>68000000</v>
      </c>
      <c r="F367">
        <v>6.2</v>
      </c>
      <c r="G367">
        <v>6644564</v>
      </c>
      <c r="H367">
        <v>0</v>
      </c>
      <c r="I367">
        <v>680</v>
      </c>
      <c r="J367">
        <v>0</v>
      </c>
    </row>
    <row r="368" spans="1:10" x14ac:dyDescent="0.35">
      <c r="A368">
        <v>26871</v>
      </c>
      <c r="B368" t="s">
        <v>2179</v>
      </c>
      <c r="C368">
        <v>121259</v>
      </c>
      <c r="D368">
        <v>361</v>
      </c>
      <c r="E368">
        <v>92000000</v>
      </c>
      <c r="F368">
        <v>7</v>
      </c>
      <c r="G368">
        <v>91973129</v>
      </c>
      <c r="H368">
        <v>0</v>
      </c>
      <c r="I368">
        <v>920.00000000000011</v>
      </c>
      <c r="J368">
        <v>0</v>
      </c>
    </row>
    <row r="369" spans="1:10" x14ac:dyDescent="0.35">
      <c r="A369">
        <v>60874615</v>
      </c>
      <c r="B369" t="s">
        <v>2184</v>
      </c>
      <c r="C369">
        <v>60467</v>
      </c>
      <c r="D369">
        <v>949</v>
      </c>
      <c r="E369">
        <v>90000000</v>
      </c>
      <c r="F369">
        <v>5.6</v>
      </c>
      <c r="G369">
        <v>29125385</v>
      </c>
      <c r="H369">
        <v>0</v>
      </c>
      <c r="I369">
        <v>900.00000000000011</v>
      </c>
      <c r="J369">
        <v>0</v>
      </c>
    </row>
    <row r="370" spans="1:10" x14ac:dyDescent="0.35">
      <c r="A370">
        <v>143618384</v>
      </c>
      <c r="B370" t="s">
        <v>2189</v>
      </c>
      <c r="C370">
        <v>165333</v>
      </c>
      <c r="D370">
        <v>186</v>
      </c>
      <c r="E370">
        <v>90000000</v>
      </c>
      <c r="F370">
        <v>7</v>
      </c>
      <c r="G370">
        <v>-53618384</v>
      </c>
      <c r="H370">
        <v>19000</v>
      </c>
      <c r="I370">
        <v>900.00000000000011</v>
      </c>
      <c r="J370">
        <v>0</v>
      </c>
    </row>
    <row r="371" spans="1:10" x14ac:dyDescent="0.35">
      <c r="A371">
        <v>58220776</v>
      </c>
      <c r="B371" t="s">
        <v>2194</v>
      </c>
      <c r="C371">
        <v>87785</v>
      </c>
      <c r="D371">
        <v>362</v>
      </c>
      <c r="E371">
        <v>100000000</v>
      </c>
      <c r="F371">
        <v>6.8</v>
      </c>
      <c r="G371">
        <v>41779224</v>
      </c>
      <c r="H371">
        <v>0</v>
      </c>
      <c r="I371">
        <v>1000.0000000000001</v>
      </c>
      <c r="J371">
        <v>0</v>
      </c>
    </row>
    <row r="372" spans="1:10" x14ac:dyDescent="0.35">
      <c r="A372">
        <v>47474112</v>
      </c>
      <c r="B372" t="s">
        <v>2199</v>
      </c>
      <c r="C372">
        <v>58227</v>
      </c>
      <c r="D372">
        <v>181</v>
      </c>
      <c r="E372">
        <v>90000000</v>
      </c>
      <c r="F372">
        <v>5.4</v>
      </c>
      <c r="G372">
        <v>42525888</v>
      </c>
      <c r="H372">
        <v>2000</v>
      </c>
      <c r="I372">
        <v>900.00000000000011</v>
      </c>
      <c r="J372">
        <v>0</v>
      </c>
    </row>
    <row r="373" spans="1:10" x14ac:dyDescent="0.35">
      <c r="A373">
        <v>42877165</v>
      </c>
      <c r="B373" t="s">
        <v>2204</v>
      </c>
      <c r="C373">
        <v>45602</v>
      </c>
      <c r="D373">
        <v>114</v>
      </c>
      <c r="E373">
        <v>86000000</v>
      </c>
      <c r="F373">
        <v>6.1</v>
      </c>
      <c r="G373">
        <v>43122835</v>
      </c>
      <c r="H373">
        <v>979</v>
      </c>
      <c r="I373">
        <v>860.00000000000011</v>
      </c>
      <c r="J373">
        <v>0</v>
      </c>
    </row>
    <row r="374" spans="1:10" x14ac:dyDescent="0.35">
      <c r="A374">
        <v>35168677</v>
      </c>
      <c r="B374" t="s">
        <v>2210</v>
      </c>
      <c r="C374">
        <v>49311</v>
      </c>
      <c r="D374">
        <v>278</v>
      </c>
      <c r="E374">
        <v>100000000</v>
      </c>
      <c r="F374">
        <v>6.7</v>
      </c>
      <c r="G374">
        <v>64831323</v>
      </c>
      <c r="H374">
        <v>0</v>
      </c>
      <c r="I374">
        <v>1000.0000000000001</v>
      </c>
      <c r="J374">
        <v>0</v>
      </c>
    </row>
    <row r="375" spans="1:10" x14ac:dyDescent="0.35">
      <c r="A375">
        <v>56114221</v>
      </c>
      <c r="B375" t="s">
        <v>1452</v>
      </c>
      <c r="C375">
        <v>110486</v>
      </c>
      <c r="D375">
        <v>695</v>
      </c>
      <c r="E375">
        <v>120000000</v>
      </c>
      <c r="F375">
        <v>4.3</v>
      </c>
      <c r="G375">
        <v>63885779</v>
      </c>
      <c r="H375">
        <v>41000</v>
      </c>
      <c r="I375">
        <v>1200</v>
      </c>
      <c r="J375">
        <v>0</v>
      </c>
    </row>
    <row r="376" spans="1:10" x14ac:dyDescent="0.35">
      <c r="A376">
        <v>37567440</v>
      </c>
      <c r="B376" t="s">
        <v>2216</v>
      </c>
      <c r="C376">
        <v>113065</v>
      </c>
      <c r="D376">
        <v>337</v>
      </c>
      <c r="E376">
        <v>20000000</v>
      </c>
      <c r="F376">
        <v>6.9</v>
      </c>
      <c r="G376">
        <v>-17567440</v>
      </c>
      <c r="H376">
        <v>0</v>
      </c>
      <c r="I376">
        <v>200.00000000000003</v>
      </c>
      <c r="J376">
        <v>0</v>
      </c>
    </row>
    <row r="377" spans="1:10" x14ac:dyDescent="0.35">
      <c r="A377">
        <v>61644321</v>
      </c>
      <c r="B377" t="s">
        <v>2222</v>
      </c>
      <c r="C377">
        <v>148238</v>
      </c>
      <c r="D377">
        <v>529</v>
      </c>
      <c r="E377">
        <v>88000000</v>
      </c>
      <c r="F377">
        <v>8</v>
      </c>
      <c r="G377">
        <v>26355679</v>
      </c>
      <c r="H377">
        <v>0</v>
      </c>
      <c r="I377">
        <v>880.00000000000011</v>
      </c>
      <c r="J377">
        <v>0</v>
      </c>
    </row>
    <row r="378" spans="1:10" x14ac:dyDescent="0.35">
      <c r="A378">
        <v>190562</v>
      </c>
      <c r="B378" t="s">
        <v>2229</v>
      </c>
      <c r="C378">
        <v>2508</v>
      </c>
      <c r="D378">
        <v>24</v>
      </c>
      <c r="E378">
        <v>90000000</v>
      </c>
      <c r="F378">
        <v>4.4000000000000004</v>
      </c>
      <c r="G378">
        <v>89809438</v>
      </c>
      <c r="H378">
        <v>788</v>
      </c>
      <c r="I378">
        <v>900.00000000000011</v>
      </c>
      <c r="J378">
        <v>0</v>
      </c>
    </row>
    <row r="379" spans="1:10" x14ac:dyDescent="0.35">
      <c r="A379">
        <v>120147445</v>
      </c>
      <c r="B379" t="s">
        <v>2236</v>
      </c>
      <c r="C379">
        <v>57661</v>
      </c>
      <c r="D379">
        <v>455</v>
      </c>
      <c r="E379">
        <v>87000000</v>
      </c>
      <c r="F379">
        <v>7.3</v>
      </c>
      <c r="G379">
        <v>-33147445</v>
      </c>
      <c r="H379">
        <v>0</v>
      </c>
      <c r="I379">
        <v>870.00000000000011</v>
      </c>
      <c r="J379">
        <v>0</v>
      </c>
    </row>
    <row r="380" spans="1:10" x14ac:dyDescent="0.35">
      <c r="A380">
        <v>241688385</v>
      </c>
      <c r="B380" t="s">
        <v>2240</v>
      </c>
      <c r="C380">
        <v>144053</v>
      </c>
      <c r="D380">
        <v>395</v>
      </c>
      <c r="E380">
        <v>92000000</v>
      </c>
      <c r="F380">
        <v>6.3</v>
      </c>
      <c r="G380">
        <v>-149688385</v>
      </c>
      <c r="H380">
        <v>0</v>
      </c>
      <c r="I380">
        <v>920.00000000000011</v>
      </c>
      <c r="J380">
        <v>0</v>
      </c>
    </row>
    <row r="381" spans="1:10" x14ac:dyDescent="0.35">
      <c r="A381">
        <v>144512310</v>
      </c>
      <c r="B381" t="s">
        <v>654</v>
      </c>
      <c r="C381">
        <v>272223</v>
      </c>
      <c r="D381">
        <v>988</v>
      </c>
      <c r="E381">
        <v>38000000</v>
      </c>
      <c r="F381">
        <v>6.7</v>
      </c>
      <c r="G381">
        <v>-106512310</v>
      </c>
      <c r="H381">
        <v>14000</v>
      </c>
      <c r="I381">
        <v>380.00000000000006</v>
      </c>
      <c r="J381">
        <v>0</v>
      </c>
    </row>
    <row r="382" spans="1:10" x14ac:dyDescent="0.35">
      <c r="A382">
        <v>233630478</v>
      </c>
      <c r="B382" t="s">
        <v>2246</v>
      </c>
      <c r="C382">
        <v>394317</v>
      </c>
      <c r="D382">
        <v>1051</v>
      </c>
      <c r="E382">
        <v>90000000</v>
      </c>
      <c r="F382">
        <v>7.7</v>
      </c>
      <c r="G382">
        <v>-143630478</v>
      </c>
      <c r="H382">
        <v>23000</v>
      </c>
      <c r="I382">
        <v>900.00000000000011</v>
      </c>
      <c r="J382">
        <v>0</v>
      </c>
    </row>
    <row r="383" spans="1:10" x14ac:dyDescent="0.35">
      <c r="A383">
        <v>197992827</v>
      </c>
      <c r="B383" t="s">
        <v>2251</v>
      </c>
      <c r="C383">
        <v>132501</v>
      </c>
      <c r="D383">
        <v>548</v>
      </c>
      <c r="E383">
        <v>100000000</v>
      </c>
      <c r="F383">
        <v>6.5</v>
      </c>
      <c r="G383">
        <v>-97992827</v>
      </c>
      <c r="H383">
        <v>0</v>
      </c>
      <c r="I383">
        <v>1000.0000000000001</v>
      </c>
      <c r="J383">
        <v>0</v>
      </c>
    </row>
    <row r="384" spans="1:10" x14ac:dyDescent="0.35">
      <c r="A384">
        <v>176049130</v>
      </c>
      <c r="B384" t="s">
        <v>2256</v>
      </c>
      <c r="C384">
        <v>348232</v>
      </c>
      <c r="D384">
        <v>806</v>
      </c>
      <c r="E384">
        <v>75000000</v>
      </c>
      <c r="F384">
        <v>7.8</v>
      </c>
      <c r="G384">
        <v>-101049130</v>
      </c>
      <c r="H384">
        <v>0</v>
      </c>
      <c r="I384">
        <v>750.00000000000011</v>
      </c>
      <c r="J384">
        <v>0</v>
      </c>
    </row>
    <row r="385" spans="1:10" x14ac:dyDescent="0.35">
      <c r="A385">
        <v>172620724</v>
      </c>
      <c r="B385" t="s">
        <v>2260</v>
      </c>
      <c r="C385">
        <v>146134</v>
      </c>
      <c r="D385">
        <v>393</v>
      </c>
      <c r="E385">
        <v>85000000</v>
      </c>
      <c r="F385">
        <v>6.4</v>
      </c>
      <c r="G385">
        <v>-87620724</v>
      </c>
      <c r="H385">
        <v>0</v>
      </c>
      <c r="I385">
        <v>850.00000000000011</v>
      </c>
      <c r="J385">
        <v>0</v>
      </c>
    </row>
    <row r="386" spans="1:10" x14ac:dyDescent="0.35">
      <c r="A386">
        <v>183405771</v>
      </c>
      <c r="B386" t="s">
        <v>2264</v>
      </c>
      <c r="C386">
        <v>402645</v>
      </c>
      <c r="D386">
        <v>845</v>
      </c>
      <c r="E386">
        <v>85000000</v>
      </c>
      <c r="F386">
        <v>7.8</v>
      </c>
      <c r="G386">
        <v>-98405771</v>
      </c>
      <c r="H386">
        <v>0</v>
      </c>
      <c r="I386">
        <v>850.00000000000011</v>
      </c>
      <c r="J386">
        <v>0</v>
      </c>
    </row>
    <row r="387" spans="1:10" x14ac:dyDescent="0.35">
      <c r="A387">
        <v>20315324</v>
      </c>
      <c r="B387" t="s">
        <v>2269</v>
      </c>
      <c r="C387">
        <v>88542</v>
      </c>
      <c r="D387">
        <v>254</v>
      </c>
      <c r="E387">
        <v>75000000</v>
      </c>
      <c r="F387">
        <v>5.8</v>
      </c>
      <c r="G387">
        <v>54684676</v>
      </c>
      <c r="H387">
        <v>19000</v>
      </c>
      <c r="I387">
        <v>750.00000000000011</v>
      </c>
      <c r="J387">
        <v>0</v>
      </c>
    </row>
    <row r="388" spans="1:10" x14ac:dyDescent="0.35">
      <c r="A388">
        <v>148313048</v>
      </c>
      <c r="B388" t="s">
        <v>2273</v>
      </c>
      <c r="C388">
        <v>164148</v>
      </c>
      <c r="D388">
        <v>168</v>
      </c>
      <c r="E388">
        <v>85000000</v>
      </c>
      <c r="F388">
        <v>7.1</v>
      </c>
      <c r="G388">
        <v>-63313048</v>
      </c>
      <c r="H388">
        <v>28000</v>
      </c>
      <c r="I388">
        <v>850.00000000000011</v>
      </c>
      <c r="J388">
        <v>0</v>
      </c>
    </row>
    <row r="389" spans="1:10" x14ac:dyDescent="0.35">
      <c r="A389">
        <v>127706877</v>
      </c>
      <c r="B389" t="s">
        <v>2280</v>
      </c>
      <c r="C389">
        <v>142496</v>
      </c>
      <c r="D389">
        <v>399</v>
      </c>
      <c r="E389">
        <v>85000000</v>
      </c>
      <c r="F389">
        <v>7.1</v>
      </c>
      <c r="G389">
        <v>-42706877</v>
      </c>
      <c r="H389">
        <v>0</v>
      </c>
      <c r="I389">
        <v>850.00000000000011</v>
      </c>
      <c r="J389">
        <v>0</v>
      </c>
    </row>
    <row r="390" spans="1:10" x14ac:dyDescent="0.35">
      <c r="A390">
        <v>126149655</v>
      </c>
      <c r="B390" t="s">
        <v>2287</v>
      </c>
      <c r="C390">
        <v>166693</v>
      </c>
      <c r="D390">
        <v>276</v>
      </c>
      <c r="E390">
        <v>85000000</v>
      </c>
      <c r="F390">
        <v>6.8</v>
      </c>
      <c r="G390">
        <v>-41149655</v>
      </c>
      <c r="H390">
        <v>19000</v>
      </c>
      <c r="I390">
        <v>850.00000000000011</v>
      </c>
      <c r="J390">
        <v>0</v>
      </c>
    </row>
    <row r="391" spans="1:10" x14ac:dyDescent="0.35">
      <c r="A391">
        <v>66941559</v>
      </c>
      <c r="B391" t="s">
        <v>2291</v>
      </c>
      <c r="C391">
        <v>26413</v>
      </c>
      <c r="D391">
        <v>77</v>
      </c>
      <c r="E391">
        <v>85000000</v>
      </c>
      <c r="F391">
        <v>4.8</v>
      </c>
      <c r="G391">
        <v>18058441</v>
      </c>
      <c r="H391">
        <v>372</v>
      </c>
      <c r="I391">
        <v>850.00000000000011</v>
      </c>
      <c r="J391">
        <v>0</v>
      </c>
    </row>
    <row r="392" spans="1:10" x14ac:dyDescent="0.35">
      <c r="A392">
        <v>78009155</v>
      </c>
      <c r="B392" t="s">
        <v>2296</v>
      </c>
      <c r="C392">
        <v>110073</v>
      </c>
      <c r="D392">
        <v>194</v>
      </c>
      <c r="E392">
        <v>75000000</v>
      </c>
      <c r="F392">
        <v>6.2</v>
      </c>
      <c r="G392">
        <v>-3009155</v>
      </c>
      <c r="H392">
        <v>0</v>
      </c>
      <c r="I392">
        <v>750.00000000000011</v>
      </c>
      <c r="J392">
        <v>0</v>
      </c>
    </row>
    <row r="393" spans="1:10" x14ac:dyDescent="0.35">
      <c r="A393">
        <v>63224849</v>
      </c>
      <c r="B393" t="s">
        <v>2300</v>
      </c>
      <c r="C393">
        <v>182757</v>
      </c>
      <c r="D393">
        <v>483</v>
      </c>
      <c r="E393">
        <v>85000000</v>
      </c>
      <c r="F393">
        <v>6.9</v>
      </c>
      <c r="G393">
        <v>21775151</v>
      </c>
      <c r="H393">
        <v>19000</v>
      </c>
      <c r="I393">
        <v>850.00000000000011</v>
      </c>
      <c r="J393">
        <v>0</v>
      </c>
    </row>
    <row r="394" spans="1:10" x14ac:dyDescent="0.35">
      <c r="A394">
        <v>111544445</v>
      </c>
      <c r="B394" t="s">
        <v>2304</v>
      </c>
      <c r="C394">
        <v>188116</v>
      </c>
      <c r="D394">
        <v>415</v>
      </c>
      <c r="E394">
        <v>90000000</v>
      </c>
      <c r="F394">
        <v>7.3</v>
      </c>
      <c r="G394">
        <v>-21544445</v>
      </c>
      <c r="H394">
        <v>0</v>
      </c>
      <c r="I394">
        <v>900.00000000000011</v>
      </c>
      <c r="J394">
        <v>0</v>
      </c>
    </row>
    <row r="395" spans="1:10" x14ac:dyDescent="0.35">
      <c r="A395">
        <v>112703470</v>
      </c>
      <c r="B395" t="s">
        <v>2310</v>
      </c>
      <c r="C395">
        <v>69860</v>
      </c>
      <c r="D395">
        <v>214</v>
      </c>
      <c r="E395">
        <v>85000000</v>
      </c>
      <c r="F395">
        <v>6.6</v>
      </c>
      <c r="G395">
        <v>-27703470</v>
      </c>
      <c r="H395">
        <v>0</v>
      </c>
      <c r="I395">
        <v>850.00000000000011</v>
      </c>
      <c r="J395">
        <v>0</v>
      </c>
    </row>
    <row r="396" spans="1:10" x14ac:dyDescent="0.35">
      <c r="A396">
        <v>117144465</v>
      </c>
      <c r="B396" t="s">
        <v>2315</v>
      </c>
      <c r="C396">
        <v>256928</v>
      </c>
      <c r="D396">
        <v>288</v>
      </c>
      <c r="E396">
        <v>85000000</v>
      </c>
      <c r="F396">
        <v>6.9</v>
      </c>
      <c r="G396">
        <v>-32144465</v>
      </c>
      <c r="H396">
        <v>0</v>
      </c>
      <c r="I396">
        <v>850.00000000000011</v>
      </c>
      <c r="J396">
        <v>0</v>
      </c>
    </row>
    <row r="397" spans="1:10" x14ac:dyDescent="0.35">
      <c r="A397">
        <v>84303558</v>
      </c>
      <c r="B397" t="s">
        <v>2320</v>
      </c>
      <c r="C397">
        <v>65270</v>
      </c>
      <c r="D397">
        <v>100</v>
      </c>
      <c r="E397">
        <v>85000000</v>
      </c>
      <c r="F397">
        <v>6.2</v>
      </c>
      <c r="G397">
        <v>696442</v>
      </c>
      <c r="H397">
        <v>863</v>
      </c>
      <c r="I397">
        <v>850.00000000000011</v>
      </c>
      <c r="J397">
        <v>0</v>
      </c>
    </row>
    <row r="398" spans="1:10" x14ac:dyDescent="0.35">
      <c r="A398">
        <v>150832203</v>
      </c>
      <c r="B398" t="s">
        <v>2325</v>
      </c>
      <c r="C398">
        <v>341058</v>
      </c>
      <c r="D398">
        <v>713</v>
      </c>
      <c r="E398">
        <v>85000000</v>
      </c>
      <c r="F398">
        <v>6.7</v>
      </c>
      <c r="G398">
        <v>-65832203</v>
      </c>
      <c r="H398">
        <v>49000</v>
      </c>
      <c r="I398">
        <v>850.00000000000011</v>
      </c>
      <c r="J398">
        <v>0</v>
      </c>
    </row>
    <row r="399" spans="1:10" x14ac:dyDescent="0.35">
      <c r="A399">
        <v>51396781</v>
      </c>
      <c r="B399" t="s">
        <v>2331</v>
      </c>
      <c r="C399">
        <v>188887</v>
      </c>
      <c r="D399">
        <v>662</v>
      </c>
      <c r="E399">
        <v>68000000</v>
      </c>
      <c r="F399">
        <v>7.6</v>
      </c>
      <c r="G399">
        <v>16603219</v>
      </c>
      <c r="H399">
        <v>0</v>
      </c>
      <c r="I399">
        <v>680</v>
      </c>
      <c r="J399">
        <v>0</v>
      </c>
    </row>
    <row r="400" spans="1:10" x14ac:dyDescent="0.35">
      <c r="A400">
        <v>47592825</v>
      </c>
      <c r="B400" t="s">
        <v>2335</v>
      </c>
      <c r="C400">
        <v>82731</v>
      </c>
      <c r="D400">
        <v>255</v>
      </c>
      <c r="E400">
        <v>85000000</v>
      </c>
      <c r="F400">
        <v>6.7</v>
      </c>
      <c r="G400">
        <v>37407175</v>
      </c>
      <c r="H400">
        <v>0</v>
      </c>
      <c r="I400">
        <v>850.00000000000011</v>
      </c>
      <c r="J400">
        <v>0</v>
      </c>
    </row>
    <row r="401" spans="1:10" x14ac:dyDescent="0.35">
      <c r="A401">
        <v>50016394</v>
      </c>
      <c r="B401" t="s">
        <v>2341</v>
      </c>
      <c r="C401">
        <v>106528</v>
      </c>
      <c r="D401">
        <v>257</v>
      </c>
      <c r="E401">
        <v>70000000</v>
      </c>
      <c r="F401">
        <v>6.2</v>
      </c>
      <c r="G401">
        <v>19983606</v>
      </c>
      <c r="H401">
        <v>0</v>
      </c>
      <c r="I401">
        <v>700.00000000000011</v>
      </c>
      <c r="J401">
        <v>0</v>
      </c>
    </row>
    <row r="402" spans="1:10" x14ac:dyDescent="0.35">
      <c r="A402">
        <v>57010853</v>
      </c>
      <c r="B402" t="s">
        <v>2345</v>
      </c>
      <c r="C402">
        <v>119286</v>
      </c>
      <c r="D402">
        <v>548</v>
      </c>
      <c r="E402">
        <v>85000000</v>
      </c>
      <c r="F402">
        <v>7.3</v>
      </c>
      <c r="G402">
        <v>27989147</v>
      </c>
      <c r="H402">
        <v>0</v>
      </c>
      <c r="I402">
        <v>850.00000000000011</v>
      </c>
      <c r="J402">
        <v>0</v>
      </c>
    </row>
    <row r="403" spans="1:10" x14ac:dyDescent="0.35">
      <c r="A403">
        <v>62494975</v>
      </c>
      <c r="B403" t="s">
        <v>2351</v>
      </c>
      <c r="C403">
        <v>179500</v>
      </c>
      <c r="D403">
        <v>378</v>
      </c>
      <c r="E403">
        <v>85000000</v>
      </c>
      <c r="F403">
        <v>6</v>
      </c>
      <c r="G403">
        <v>22505025</v>
      </c>
      <c r="H403">
        <v>0</v>
      </c>
      <c r="I403">
        <v>850.00000000000011</v>
      </c>
      <c r="J403">
        <v>0</v>
      </c>
    </row>
    <row r="404" spans="1:10" x14ac:dyDescent="0.35">
      <c r="A404">
        <v>46440491</v>
      </c>
      <c r="B404" t="s">
        <v>2357</v>
      </c>
      <c r="C404">
        <v>35446</v>
      </c>
      <c r="D404">
        <v>78</v>
      </c>
      <c r="E404">
        <v>100000000</v>
      </c>
      <c r="F404">
        <v>7.1</v>
      </c>
      <c r="G404">
        <v>53559509</v>
      </c>
      <c r="H404">
        <v>0</v>
      </c>
      <c r="I404">
        <v>1000.0000000000001</v>
      </c>
      <c r="J404">
        <v>0</v>
      </c>
    </row>
    <row r="405" spans="1:10" x14ac:dyDescent="0.35">
      <c r="A405">
        <v>44606335</v>
      </c>
      <c r="B405" t="s">
        <v>2362</v>
      </c>
      <c r="C405">
        <v>169023</v>
      </c>
      <c r="D405">
        <v>703</v>
      </c>
      <c r="E405">
        <v>90000000</v>
      </c>
      <c r="F405">
        <v>7.1</v>
      </c>
      <c r="G405">
        <v>45393665</v>
      </c>
      <c r="H405">
        <v>10000</v>
      </c>
      <c r="I405">
        <v>900.00000000000011</v>
      </c>
      <c r="J405">
        <v>0</v>
      </c>
    </row>
    <row r="406" spans="1:10" x14ac:dyDescent="0.35">
      <c r="A406">
        <v>40048332</v>
      </c>
      <c r="B406" t="s">
        <v>2368</v>
      </c>
      <c r="C406">
        <v>61417</v>
      </c>
      <c r="D406">
        <v>339</v>
      </c>
      <c r="E406">
        <v>85000000</v>
      </c>
      <c r="F406">
        <v>5.5</v>
      </c>
      <c r="G406">
        <v>44951668</v>
      </c>
      <c r="H406">
        <v>941</v>
      </c>
      <c r="I406">
        <v>850.00000000000011</v>
      </c>
      <c r="J406">
        <v>0</v>
      </c>
    </row>
    <row r="407" spans="1:10" x14ac:dyDescent="0.35">
      <c r="A407">
        <v>64933670</v>
      </c>
      <c r="B407" t="s">
        <v>2376</v>
      </c>
      <c r="C407">
        <v>70838</v>
      </c>
      <c r="D407">
        <v>208</v>
      </c>
      <c r="E407">
        <v>85000000</v>
      </c>
      <c r="F407">
        <v>5.6</v>
      </c>
      <c r="G407">
        <v>20066330</v>
      </c>
      <c r="H407">
        <v>18000</v>
      </c>
      <c r="I407">
        <v>850.00000000000011</v>
      </c>
      <c r="J407">
        <v>0</v>
      </c>
    </row>
    <row r="408" spans="1:10" x14ac:dyDescent="0.35">
      <c r="A408">
        <v>31494270</v>
      </c>
      <c r="B408" t="s">
        <v>2383</v>
      </c>
      <c r="C408">
        <v>273921</v>
      </c>
      <c r="D408">
        <v>522</v>
      </c>
      <c r="E408">
        <v>60000000</v>
      </c>
      <c r="F408">
        <v>7.5</v>
      </c>
      <c r="G408">
        <v>28505730</v>
      </c>
      <c r="H408">
        <v>36000</v>
      </c>
      <c r="I408">
        <v>600</v>
      </c>
      <c r="J408">
        <v>0</v>
      </c>
    </row>
    <row r="409" spans="1:10" x14ac:dyDescent="0.35">
      <c r="A409">
        <v>31111260</v>
      </c>
      <c r="B409" t="s">
        <v>2389</v>
      </c>
      <c r="C409">
        <v>77029</v>
      </c>
      <c r="D409">
        <v>466</v>
      </c>
      <c r="E409">
        <v>60000000</v>
      </c>
      <c r="F409">
        <v>5.4</v>
      </c>
      <c r="G409">
        <v>28888740</v>
      </c>
      <c r="H409">
        <v>0</v>
      </c>
      <c r="I409">
        <v>600</v>
      </c>
      <c r="J409">
        <v>0</v>
      </c>
    </row>
    <row r="410" spans="1:10" x14ac:dyDescent="0.35">
      <c r="A410">
        <v>123307945</v>
      </c>
      <c r="B410" t="s">
        <v>2397</v>
      </c>
      <c r="C410">
        <v>39391</v>
      </c>
      <c r="D410">
        <v>171</v>
      </c>
      <c r="E410">
        <v>65000000</v>
      </c>
      <c r="F410">
        <v>4.3</v>
      </c>
      <c r="G410">
        <v>-58307945</v>
      </c>
      <c r="H410">
        <v>374</v>
      </c>
      <c r="I410">
        <v>650</v>
      </c>
      <c r="J410">
        <v>0</v>
      </c>
    </row>
    <row r="411" spans="1:10" x14ac:dyDescent="0.35">
      <c r="A411">
        <v>153288182</v>
      </c>
      <c r="B411" t="s">
        <v>2404</v>
      </c>
      <c r="C411">
        <v>71424</v>
      </c>
      <c r="D411">
        <v>521</v>
      </c>
      <c r="E411">
        <v>84000000</v>
      </c>
      <c r="F411">
        <v>4.9000000000000004</v>
      </c>
      <c r="G411">
        <v>-69288182</v>
      </c>
      <c r="H411">
        <v>0</v>
      </c>
      <c r="I411">
        <v>840.00000000000011</v>
      </c>
      <c r="J411">
        <v>0</v>
      </c>
    </row>
    <row r="412" spans="1:10" x14ac:dyDescent="0.35">
      <c r="A412">
        <v>13401683</v>
      </c>
      <c r="B412" t="s">
        <v>2411</v>
      </c>
      <c r="C412">
        <v>203458</v>
      </c>
      <c r="D412">
        <v>588</v>
      </c>
      <c r="E412">
        <v>35000000</v>
      </c>
      <c r="F412">
        <v>7.1</v>
      </c>
      <c r="G412">
        <v>21598317</v>
      </c>
      <c r="H412">
        <v>46000</v>
      </c>
      <c r="I412">
        <v>350.00000000000006</v>
      </c>
      <c r="J412">
        <v>0</v>
      </c>
    </row>
    <row r="413" spans="1:10" x14ac:dyDescent="0.35">
      <c r="A413">
        <v>137340146</v>
      </c>
      <c r="B413" t="s">
        <v>2417</v>
      </c>
      <c r="C413">
        <v>246492</v>
      </c>
      <c r="D413">
        <v>685</v>
      </c>
      <c r="E413">
        <v>70000000</v>
      </c>
      <c r="F413">
        <v>6.4</v>
      </c>
      <c r="G413">
        <v>-67340146</v>
      </c>
      <c r="H413">
        <v>7000</v>
      </c>
      <c r="I413">
        <v>700.00000000000011</v>
      </c>
      <c r="J413">
        <v>0</v>
      </c>
    </row>
    <row r="414" spans="1:10" x14ac:dyDescent="0.35">
      <c r="A414">
        <v>43575716</v>
      </c>
      <c r="B414" t="s">
        <v>2426</v>
      </c>
      <c r="C414">
        <v>10233</v>
      </c>
      <c r="D414">
        <v>63</v>
      </c>
      <c r="E414">
        <v>85000000</v>
      </c>
      <c r="F414">
        <v>4.3</v>
      </c>
      <c r="G414">
        <v>41424284</v>
      </c>
      <c r="H414">
        <v>0</v>
      </c>
      <c r="I414">
        <v>850.00000000000011</v>
      </c>
      <c r="J414">
        <v>0</v>
      </c>
    </row>
    <row r="415" spans="1:10" x14ac:dyDescent="0.35">
      <c r="A415">
        <v>80170146</v>
      </c>
      <c r="B415" t="s">
        <v>2430</v>
      </c>
      <c r="C415">
        <v>243053</v>
      </c>
      <c r="D415">
        <v>488</v>
      </c>
      <c r="E415">
        <v>85000000</v>
      </c>
      <c r="F415">
        <v>6.1</v>
      </c>
      <c r="G415">
        <v>4829854</v>
      </c>
      <c r="H415">
        <v>0</v>
      </c>
      <c r="I415">
        <v>850.00000000000011</v>
      </c>
      <c r="J415">
        <v>0</v>
      </c>
    </row>
    <row r="416" spans="1:10" x14ac:dyDescent="0.35">
      <c r="A416">
        <v>75754670</v>
      </c>
      <c r="B416" t="s">
        <v>2437</v>
      </c>
      <c r="C416">
        <v>208422</v>
      </c>
      <c r="D416">
        <v>342</v>
      </c>
      <c r="E416">
        <v>85000000</v>
      </c>
      <c r="F416">
        <v>7</v>
      </c>
      <c r="G416">
        <v>9245330</v>
      </c>
      <c r="H416">
        <v>3000</v>
      </c>
      <c r="I416">
        <v>850.00000000000011</v>
      </c>
      <c r="J416">
        <v>0</v>
      </c>
    </row>
    <row r="417" spans="1:10" x14ac:dyDescent="0.35">
      <c r="A417">
        <v>33048353</v>
      </c>
      <c r="B417" t="s">
        <v>2442</v>
      </c>
      <c r="C417">
        <v>301279</v>
      </c>
      <c r="D417">
        <v>589</v>
      </c>
      <c r="E417">
        <v>65000000</v>
      </c>
      <c r="F417">
        <v>7.7</v>
      </c>
      <c r="G417">
        <v>31951647</v>
      </c>
      <c r="H417">
        <v>12000</v>
      </c>
      <c r="I417">
        <v>650</v>
      </c>
      <c r="J417">
        <v>0</v>
      </c>
    </row>
    <row r="418" spans="1:10" x14ac:dyDescent="0.35">
      <c r="A418">
        <v>34543701</v>
      </c>
      <c r="B418" t="s">
        <v>2447</v>
      </c>
      <c r="C418">
        <v>100001</v>
      </c>
      <c r="D418">
        <v>289</v>
      </c>
      <c r="E418">
        <v>82000000</v>
      </c>
      <c r="F418">
        <v>5.9</v>
      </c>
      <c r="G418">
        <v>47456299</v>
      </c>
      <c r="H418">
        <v>0</v>
      </c>
      <c r="I418">
        <v>820.00000000000011</v>
      </c>
      <c r="J418">
        <v>0</v>
      </c>
    </row>
    <row r="419" spans="1:10" x14ac:dyDescent="0.35">
      <c r="A419">
        <v>242589580</v>
      </c>
      <c r="B419" t="s">
        <v>2451</v>
      </c>
      <c r="C419">
        <v>296904</v>
      </c>
      <c r="D419">
        <v>604</v>
      </c>
      <c r="E419">
        <v>81000000</v>
      </c>
      <c r="F419">
        <v>6.7</v>
      </c>
      <c r="G419">
        <v>-161589580</v>
      </c>
      <c r="H419">
        <v>0</v>
      </c>
      <c r="I419">
        <v>810.00000000000011</v>
      </c>
      <c r="J419">
        <v>0</v>
      </c>
    </row>
    <row r="420" spans="1:10" x14ac:dyDescent="0.35">
      <c r="A420">
        <v>102981571</v>
      </c>
      <c r="B420" t="s">
        <v>2454</v>
      </c>
      <c r="C420">
        <v>270226</v>
      </c>
      <c r="D420">
        <v>741</v>
      </c>
      <c r="E420">
        <v>80000000</v>
      </c>
      <c r="F420">
        <v>6.5</v>
      </c>
      <c r="G420">
        <v>-22981571</v>
      </c>
      <c r="H420">
        <v>57000</v>
      </c>
      <c r="I420">
        <v>800.00000000000011</v>
      </c>
      <c r="J420">
        <v>0</v>
      </c>
    </row>
    <row r="421" spans="1:10" x14ac:dyDescent="0.35">
      <c r="A421">
        <v>180965237</v>
      </c>
      <c r="B421" t="s">
        <v>2457</v>
      </c>
      <c r="C421">
        <v>300542</v>
      </c>
      <c r="D421">
        <v>378</v>
      </c>
      <c r="E421">
        <v>80000000</v>
      </c>
      <c r="F421">
        <v>7.1</v>
      </c>
      <c r="G421">
        <v>-100965237</v>
      </c>
      <c r="H421">
        <v>0</v>
      </c>
      <c r="I421">
        <v>800.00000000000011</v>
      </c>
      <c r="J421">
        <v>0</v>
      </c>
    </row>
    <row r="422" spans="1:10" x14ac:dyDescent="0.35">
      <c r="A422">
        <v>407999255</v>
      </c>
      <c r="B422" t="s">
        <v>2461</v>
      </c>
      <c r="C422">
        <v>701607</v>
      </c>
      <c r="D422">
        <v>1959</v>
      </c>
      <c r="E422">
        <v>78000000</v>
      </c>
      <c r="F422">
        <v>7.3</v>
      </c>
      <c r="G422">
        <v>-329999255</v>
      </c>
      <c r="H422">
        <v>140000</v>
      </c>
      <c r="I422">
        <v>780.00000000000011</v>
      </c>
      <c r="J422">
        <v>0</v>
      </c>
    </row>
    <row r="423" spans="1:10" x14ac:dyDescent="0.35">
      <c r="A423">
        <v>254455986</v>
      </c>
      <c r="B423" t="s">
        <v>2467</v>
      </c>
      <c r="C423">
        <v>375879</v>
      </c>
      <c r="D423">
        <v>402</v>
      </c>
      <c r="E423">
        <v>80000000</v>
      </c>
      <c r="F423">
        <v>6.5</v>
      </c>
      <c r="G423">
        <v>-174455986</v>
      </c>
      <c r="H423">
        <v>56000</v>
      </c>
      <c r="I423">
        <v>800.00000000000011</v>
      </c>
      <c r="J423">
        <v>0</v>
      </c>
    </row>
    <row r="424" spans="1:10" x14ac:dyDescent="0.35">
      <c r="A424">
        <v>162831698</v>
      </c>
      <c r="B424" t="s">
        <v>2471</v>
      </c>
      <c r="C424">
        <v>215255</v>
      </c>
      <c r="D424">
        <v>610</v>
      </c>
      <c r="E424">
        <v>80000000</v>
      </c>
      <c r="F424">
        <v>7</v>
      </c>
      <c r="G424">
        <v>-82831698</v>
      </c>
      <c r="H424">
        <v>0</v>
      </c>
      <c r="I424">
        <v>800.00000000000011</v>
      </c>
      <c r="J424">
        <v>0</v>
      </c>
    </row>
    <row r="425" spans="1:10" x14ac:dyDescent="0.35">
      <c r="A425">
        <v>155019340</v>
      </c>
      <c r="B425" t="s">
        <v>2475</v>
      </c>
      <c r="C425">
        <v>127345</v>
      </c>
      <c r="D425">
        <v>250</v>
      </c>
      <c r="E425">
        <v>80000000</v>
      </c>
      <c r="F425">
        <v>6.8</v>
      </c>
      <c r="G425">
        <v>-75019340</v>
      </c>
      <c r="H425">
        <v>0</v>
      </c>
      <c r="I425">
        <v>800.00000000000011</v>
      </c>
      <c r="J425">
        <v>0</v>
      </c>
    </row>
    <row r="426" spans="1:10" x14ac:dyDescent="0.35">
      <c r="A426">
        <v>145771527</v>
      </c>
      <c r="B426" t="s">
        <v>2480</v>
      </c>
      <c r="C426">
        <v>117212</v>
      </c>
      <c r="D426">
        <v>367</v>
      </c>
      <c r="E426">
        <v>80000000</v>
      </c>
      <c r="F426">
        <v>7.2</v>
      </c>
      <c r="G426">
        <v>-65771527</v>
      </c>
      <c r="H426">
        <v>0</v>
      </c>
      <c r="I426">
        <v>800.00000000000011</v>
      </c>
      <c r="J426">
        <v>0</v>
      </c>
    </row>
    <row r="427" spans="1:10" x14ac:dyDescent="0.35">
      <c r="A427">
        <v>140459099</v>
      </c>
      <c r="B427" t="s">
        <v>2487</v>
      </c>
      <c r="C427">
        <v>135601</v>
      </c>
      <c r="D427">
        <v>493</v>
      </c>
      <c r="E427">
        <v>75000000</v>
      </c>
      <c r="F427">
        <v>6.1</v>
      </c>
      <c r="G427">
        <v>-65459099</v>
      </c>
      <c r="H427">
        <v>0</v>
      </c>
      <c r="I427">
        <v>750.00000000000011</v>
      </c>
      <c r="J427">
        <v>0</v>
      </c>
    </row>
    <row r="428" spans="1:10" x14ac:dyDescent="0.35">
      <c r="A428">
        <v>53215979</v>
      </c>
      <c r="B428" t="s">
        <v>2490</v>
      </c>
      <c r="C428">
        <v>125036</v>
      </c>
      <c r="D428">
        <v>205</v>
      </c>
      <c r="E428">
        <v>84000000</v>
      </c>
      <c r="F428">
        <v>6.7</v>
      </c>
      <c r="G428">
        <v>30784021</v>
      </c>
      <c r="H428">
        <v>22000</v>
      </c>
      <c r="I428">
        <v>840.00000000000011</v>
      </c>
      <c r="J428">
        <v>0</v>
      </c>
    </row>
    <row r="429" spans="1:10" x14ac:dyDescent="0.35">
      <c r="A429">
        <v>158115031</v>
      </c>
      <c r="B429" t="s">
        <v>2496</v>
      </c>
      <c r="C429">
        <v>130070</v>
      </c>
      <c r="D429">
        <v>316</v>
      </c>
      <c r="E429">
        <v>82000000</v>
      </c>
      <c r="F429">
        <v>6.4</v>
      </c>
      <c r="G429">
        <v>-76115031</v>
      </c>
      <c r="H429">
        <v>0</v>
      </c>
      <c r="I429">
        <v>820.00000000000011</v>
      </c>
      <c r="J429">
        <v>0</v>
      </c>
    </row>
    <row r="430" spans="1:10" x14ac:dyDescent="0.35">
      <c r="A430">
        <v>133103929</v>
      </c>
      <c r="B430" t="s">
        <v>2500</v>
      </c>
      <c r="C430">
        <v>22838</v>
      </c>
      <c r="D430">
        <v>56</v>
      </c>
      <c r="E430">
        <v>75000000</v>
      </c>
      <c r="F430">
        <v>4.4000000000000004</v>
      </c>
      <c r="G430">
        <v>-58103929</v>
      </c>
      <c r="H430">
        <v>0</v>
      </c>
      <c r="I430">
        <v>750.00000000000011</v>
      </c>
      <c r="J430">
        <v>0</v>
      </c>
    </row>
    <row r="431" spans="1:10" x14ac:dyDescent="0.35">
      <c r="A431">
        <v>133668525</v>
      </c>
      <c r="B431" t="s">
        <v>2504</v>
      </c>
      <c r="C431">
        <v>107817</v>
      </c>
      <c r="D431">
        <v>255</v>
      </c>
      <c r="E431">
        <v>80000000</v>
      </c>
      <c r="F431">
        <v>5.4</v>
      </c>
      <c r="G431">
        <v>-53668525</v>
      </c>
      <c r="H431">
        <v>14000</v>
      </c>
      <c r="I431">
        <v>800.00000000000011</v>
      </c>
      <c r="J431">
        <v>0</v>
      </c>
    </row>
    <row r="432" spans="1:10" x14ac:dyDescent="0.35">
      <c r="A432">
        <v>130313314</v>
      </c>
      <c r="B432" t="s">
        <v>2507</v>
      </c>
      <c r="C432">
        <v>168172</v>
      </c>
      <c r="D432">
        <v>380</v>
      </c>
      <c r="E432">
        <v>80000000</v>
      </c>
      <c r="F432">
        <v>6.5</v>
      </c>
      <c r="G432">
        <v>-50313314</v>
      </c>
      <c r="H432">
        <v>0</v>
      </c>
      <c r="I432">
        <v>800.00000000000011</v>
      </c>
      <c r="J432">
        <v>0</v>
      </c>
    </row>
    <row r="433" spans="1:10" x14ac:dyDescent="0.35">
      <c r="A433">
        <v>124590960</v>
      </c>
      <c r="B433" t="s">
        <v>2510</v>
      </c>
      <c r="C433">
        <v>91092</v>
      </c>
      <c r="D433">
        <v>402</v>
      </c>
      <c r="E433">
        <v>80000000</v>
      </c>
      <c r="F433">
        <v>6.7</v>
      </c>
      <c r="G433">
        <v>-44590960</v>
      </c>
      <c r="H433">
        <v>0</v>
      </c>
      <c r="I433">
        <v>800.00000000000011</v>
      </c>
      <c r="J433">
        <v>0</v>
      </c>
    </row>
    <row r="434" spans="1:10" x14ac:dyDescent="0.35">
      <c r="A434">
        <v>127968405</v>
      </c>
      <c r="B434" t="s">
        <v>2515</v>
      </c>
      <c r="C434">
        <v>786092</v>
      </c>
      <c r="D434">
        <v>964</v>
      </c>
      <c r="E434">
        <v>80000000</v>
      </c>
      <c r="F434">
        <v>8.1</v>
      </c>
      <c r="G434">
        <v>-47968405</v>
      </c>
      <c r="H434">
        <v>53000</v>
      </c>
      <c r="I434">
        <v>800.00000000000011</v>
      </c>
      <c r="J434">
        <v>0</v>
      </c>
    </row>
    <row r="435" spans="1:10" x14ac:dyDescent="0.35">
      <c r="A435">
        <v>120136047</v>
      </c>
      <c r="B435" t="s">
        <v>2520</v>
      </c>
      <c r="C435">
        <v>48500</v>
      </c>
      <c r="D435">
        <v>124</v>
      </c>
      <c r="E435">
        <v>80000000</v>
      </c>
      <c r="F435">
        <v>5.6</v>
      </c>
      <c r="G435">
        <v>-40136047</v>
      </c>
      <c r="H435">
        <v>0</v>
      </c>
      <c r="I435">
        <v>800.00000000000011</v>
      </c>
      <c r="J435">
        <v>0</v>
      </c>
    </row>
    <row r="436" spans="1:10" x14ac:dyDescent="0.35">
      <c r="A436">
        <v>128200012</v>
      </c>
      <c r="B436" t="s">
        <v>2525</v>
      </c>
      <c r="C436">
        <v>103022</v>
      </c>
      <c r="D436">
        <v>269</v>
      </c>
      <c r="E436">
        <v>75000000</v>
      </c>
      <c r="F436">
        <v>6.3</v>
      </c>
      <c r="G436">
        <v>-53200012</v>
      </c>
      <c r="H436">
        <v>0</v>
      </c>
      <c r="I436">
        <v>750.00000000000011</v>
      </c>
      <c r="J436">
        <v>0</v>
      </c>
    </row>
    <row r="437" spans="1:10" x14ac:dyDescent="0.35">
      <c r="A437">
        <v>112225777</v>
      </c>
      <c r="B437" t="s">
        <v>2529</v>
      </c>
      <c r="C437">
        <v>283967</v>
      </c>
      <c r="D437">
        <v>535</v>
      </c>
      <c r="E437">
        <v>80000000</v>
      </c>
      <c r="F437">
        <v>7.3</v>
      </c>
      <c r="G437">
        <v>-32225777</v>
      </c>
      <c r="H437">
        <v>11000</v>
      </c>
      <c r="I437">
        <v>800.00000000000011</v>
      </c>
      <c r="J437">
        <v>0</v>
      </c>
    </row>
    <row r="438" spans="1:10" x14ac:dyDescent="0.35">
      <c r="A438">
        <v>109993847</v>
      </c>
      <c r="B438" t="s">
        <v>2535</v>
      </c>
      <c r="C438">
        <v>72326</v>
      </c>
      <c r="D438">
        <v>116</v>
      </c>
      <c r="E438">
        <v>80000000</v>
      </c>
      <c r="F438">
        <v>6.1</v>
      </c>
      <c r="G438">
        <v>-29993847</v>
      </c>
      <c r="H438">
        <v>0</v>
      </c>
      <c r="I438">
        <v>800.00000000000011</v>
      </c>
      <c r="J438">
        <v>0</v>
      </c>
    </row>
    <row r="439" spans="1:10" x14ac:dyDescent="0.35">
      <c r="A439">
        <v>104054514</v>
      </c>
      <c r="B439" t="s">
        <v>2540</v>
      </c>
      <c r="C439">
        <v>200359</v>
      </c>
      <c r="D439">
        <v>1009</v>
      </c>
      <c r="E439">
        <v>80000000</v>
      </c>
      <c r="F439">
        <v>7.7</v>
      </c>
      <c r="G439">
        <v>-24054514</v>
      </c>
      <c r="H439">
        <v>0</v>
      </c>
      <c r="I439">
        <v>800.00000000000011</v>
      </c>
      <c r="J439">
        <v>0</v>
      </c>
    </row>
    <row r="440" spans="1:10" x14ac:dyDescent="0.35">
      <c r="A440">
        <v>103028109</v>
      </c>
      <c r="B440" t="s">
        <v>2545</v>
      </c>
      <c r="C440">
        <v>172878</v>
      </c>
      <c r="D440">
        <v>203</v>
      </c>
      <c r="E440">
        <v>80000000</v>
      </c>
      <c r="F440">
        <v>6.4</v>
      </c>
      <c r="G440">
        <v>-23028109</v>
      </c>
      <c r="H440">
        <v>19000</v>
      </c>
      <c r="I440">
        <v>800.00000000000011</v>
      </c>
      <c r="J440">
        <v>0</v>
      </c>
    </row>
    <row r="441" spans="1:10" x14ac:dyDescent="0.35">
      <c r="A441">
        <v>101087161</v>
      </c>
      <c r="B441" t="s">
        <v>2550</v>
      </c>
      <c r="C441">
        <v>225282</v>
      </c>
      <c r="D441">
        <v>339</v>
      </c>
      <c r="E441">
        <v>75000000</v>
      </c>
      <c r="F441">
        <v>6.8</v>
      </c>
      <c r="G441">
        <v>-26087161</v>
      </c>
      <c r="H441">
        <v>0</v>
      </c>
      <c r="I441">
        <v>750.00000000000011</v>
      </c>
      <c r="J441">
        <v>0</v>
      </c>
    </row>
    <row r="442" spans="1:10" x14ac:dyDescent="0.35">
      <c r="A442">
        <v>101111837</v>
      </c>
      <c r="B442" t="s">
        <v>2556</v>
      </c>
      <c r="C442">
        <v>150764</v>
      </c>
      <c r="D442">
        <v>318</v>
      </c>
      <c r="E442">
        <v>80000000</v>
      </c>
      <c r="F442">
        <v>6.6</v>
      </c>
      <c r="G442">
        <v>-21111837</v>
      </c>
      <c r="H442">
        <v>0</v>
      </c>
      <c r="I442">
        <v>800.00000000000011</v>
      </c>
      <c r="J442">
        <v>0</v>
      </c>
    </row>
    <row r="443" spans="1:10" x14ac:dyDescent="0.35">
      <c r="A443">
        <v>95632614</v>
      </c>
      <c r="B443" t="s">
        <v>2562</v>
      </c>
      <c r="C443">
        <v>118483</v>
      </c>
      <c r="D443">
        <v>674</v>
      </c>
      <c r="E443">
        <v>79000000</v>
      </c>
      <c r="F443">
        <v>7.2</v>
      </c>
      <c r="G443">
        <v>-16632614</v>
      </c>
      <c r="H443">
        <v>0</v>
      </c>
      <c r="I443">
        <v>790.00000000000011</v>
      </c>
      <c r="J443">
        <v>0</v>
      </c>
    </row>
    <row r="444" spans="1:10" x14ac:dyDescent="0.35">
      <c r="A444">
        <v>94822707</v>
      </c>
      <c r="B444" t="s">
        <v>2566</v>
      </c>
      <c r="C444">
        <v>227072</v>
      </c>
      <c r="D444">
        <v>560</v>
      </c>
      <c r="E444">
        <v>80000000</v>
      </c>
      <c r="F444">
        <v>6.9</v>
      </c>
      <c r="G444">
        <v>-14822707</v>
      </c>
      <c r="H444">
        <v>20000</v>
      </c>
      <c r="I444">
        <v>800.00000000000011</v>
      </c>
      <c r="J444">
        <v>0</v>
      </c>
    </row>
    <row r="445" spans="1:10" x14ac:dyDescent="0.35">
      <c r="A445">
        <v>92969824</v>
      </c>
      <c r="B445" t="s">
        <v>2572</v>
      </c>
      <c r="C445">
        <v>63625</v>
      </c>
      <c r="D445">
        <v>64</v>
      </c>
      <c r="E445">
        <v>80000000</v>
      </c>
      <c r="F445">
        <v>5.2</v>
      </c>
      <c r="G445">
        <v>-12969824</v>
      </c>
      <c r="H445">
        <v>0</v>
      </c>
      <c r="I445">
        <v>800.00000000000011</v>
      </c>
      <c r="J445">
        <v>0</v>
      </c>
    </row>
    <row r="446" spans="1:10" x14ac:dyDescent="0.35">
      <c r="A446">
        <v>91188905</v>
      </c>
      <c r="B446" t="s">
        <v>2578</v>
      </c>
      <c r="C446">
        <v>58184</v>
      </c>
      <c r="D446">
        <v>805</v>
      </c>
      <c r="E446">
        <v>80000000</v>
      </c>
      <c r="F446">
        <v>4.9000000000000004</v>
      </c>
      <c r="G446">
        <v>-11188905</v>
      </c>
      <c r="H446">
        <v>0</v>
      </c>
      <c r="I446">
        <v>800.00000000000011</v>
      </c>
      <c r="J446">
        <v>0</v>
      </c>
    </row>
    <row r="447" spans="1:10" x14ac:dyDescent="0.35">
      <c r="A447">
        <v>90443603</v>
      </c>
      <c r="B447" t="s">
        <v>2584</v>
      </c>
      <c r="C447">
        <v>112167</v>
      </c>
      <c r="D447">
        <v>123</v>
      </c>
      <c r="E447">
        <v>80000000</v>
      </c>
      <c r="F447">
        <v>6.3</v>
      </c>
      <c r="G447">
        <v>-10443603</v>
      </c>
      <c r="H447">
        <v>0</v>
      </c>
      <c r="I447">
        <v>800.00000000000011</v>
      </c>
      <c r="J447">
        <v>0</v>
      </c>
    </row>
    <row r="448" spans="1:10" x14ac:dyDescent="0.35">
      <c r="A448">
        <v>82226474</v>
      </c>
      <c r="B448" t="s">
        <v>2591</v>
      </c>
      <c r="C448">
        <v>65499</v>
      </c>
      <c r="D448">
        <v>424</v>
      </c>
      <c r="E448">
        <v>65000000</v>
      </c>
      <c r="F448">
        <v>5.6</v>
      </c>
      <c r="G448">
        <v>-17226474</v>
      </c>
      <c r="H448">
        <v>0</v>
      </c>
      <c r="I448">
        <v>650</v>
      </c>
      <c r="J448">
        <v>0</v>
      </c>
    </row>
    <row r="449" spans="1:10" x14ac:dyDescent="0.35">
      <c r="A449">
        <v>79363785</v>
      </c>
      <c r="B449" t="s">
        <v>2597</v>
      </c>
      <c r="C449">
        <v>139423</v>
      </c>
      <c r="D449">
        <v>698</v>
      </c>
      <c r="E449">
        <v>80000000</v>
      </c>
      <c r="F449">
        <v>5.5</v>
      </c>
      <c r="G449">
        <v>636215</v>
      </c>
      <c r="H449">
        <v>0</v>
      </c>
      <c r="I449">
        <v>800.00000000000011</v>
      </c>
      <c r="J449">
        <v>0</v>
      </c>
    </row>
    <row r="450" spans="1:10" x14ac:dyDescent="0.35">
      <c r="A450">
        <v>76081498</v>
      </c>
      <c r="B450" t="s">
        <v>2603</v>
      </c>
      <c r="C450">
        <v>76099</v>
      </c>
      <c r="D450">
        <v>162</v>
      </c>
      <c r="E450">
        <v>75000000</v>
      </c>
      <c r="F450">
        <v>6.7</v>
      </c>
      <c r="G450">
        <v>-1081498</v>
      </c>
      <c r="H450">
        <v>0</v>
      </c>
      <c r="I450">
        <v>750.00000000000011</v>
      </c>
      <c r="J450">
        <v>0</v>
      </c>
    </row>
    <row r="451" spans="1:10" x14ac:dyDescent="0.35">
      <c r="A451">
        <v>85707116</v>
      </c>
      <c r="B451" t="s">
        <v>2607</v>
      </c>
      <c r="C451">
        <v>303185</v>
      </c>
      <c r="D451">
        <v>701</v>
      </c>
      <c r="E451">
        <v>68000000</v>
      </c>
      <c r="F451">
        <v>7.6</v>
      </c>
      <c r="G451">
        <v>-17707116</v>
      </c>
      <c r="H451">
        <v>82000</v>
      </c>
      <c r="I451">
        <v>680</v>
      </c>
      <c r="J451">
        <v>0</v>
      </c>
    </row>
    <row r="452" spans="1:10" x14ac:dyDescent="0.35">
      <c r="A452">
        <v>74329966</v>
      </c>
      <c r="B452" t="s">
        <v>2613</v>
      </c>
      <c r="C452">
        <v>60910</v>
      </c>
      <c r="D452">
        <v>164</v>
      </c>
      <c r="E452">
        <v>70000000</v>
      </c>
      <c r="F452">
        <v>5.7</v>
      </c>
      <c r="G452">
        <v>-4329966</v>
      </c>
      <c r="H452">
        <v>0</v>
      </c>
      <c r="I452">
        <v>700.00000000000011</v>
      </c>
      <c r="J452">
        <v>0</v>
      </c>
    </row>
    <row r="453" spans="1:10" x14ac:dyDescent="0.35">
      <c r="A453">
        <v>100169068</v>
      </c>
      <c r="B453" t="s">
        <v>2618</v>
      </c>
      <c r="C453">
        <v>16385</v>
      </c>
      <c r="D453">
        <v>100</v>
      </c>
      <c r="E453">
        <v>80000000</v>
      </c>
      <c r="F453">
        <v>4.5999999999999996</v>
      </c>
      <c r="G453">
        <v>-20169068</v>
      </c>
      <c r="H453">
        <v>0</v>
      </c>
      <c r="I453">
        <v>800.00000000000011</v>
      </c>
      <c r="J453">
        <v>0</v>
      </c>
    </row>
    <row r="454" spans="1:10" x14ac:dyDescent="0.35">
      <c r="A454">
        <v>73215310</v>
      </c>
      <c r="B454" t="s">
        <v>2625</v>
      </c>
      <c r="C454">
        <v>44143</v>
      </c>
      <c r="D454">
        <v>216</v>
      </c>
      <c r="E454">
        <v>80000000</v>
      </c>
      <c r="F454">
        <v>7</v>
      </c>
      <c r="G454">
        <v>6784690</v>
      </c>
      <c r="H454">
        <v>4000</v>
      </c>
      <c r="I454">
        <v>800.00000000000011</v>
      </c>
      <c r="J454">
        <v>0</v>
      </c>
    </row>
    <row r="455" spans="1:10" x14ac:dyDescent="0.35">
      <c r="A455">
        <v>80360866</v>
      </c>
      <c r="B455" t="s">
        <v>2631</v>
      </c>
      <c r="C455">
        <v>44662</v>
      </c>
      <c r="D455">
        <v>127</v>
      </c>
      <c r="E455">
        <v>80000000</v>
      </c>
      <c r="F455">
        <v>5.2</v>
      </c>
      <c r="G455">
        <v>-360866</v>
      </c>
      <c r="H455">
        <v>0</v>
      </c>
      <c r="I455">
        <v>800.00000000000011</v>
      </c>
      <c r="J455">
        <v>0</v>
      </c>
    </row>
    <row r="456" spans="1:10" x14ac:dyDescent="0.35">
      <c r="A456">
        <v>69102910</v>
      </c>
      <c r="B456" t="s">
        <v>2637</v>
      </c>
      <c r="C456">
        <v>58402</v>
      </c>
      <c r="D456">
        <v>370</v>
      </c>
      <c r="E456">
        <v>80000000</v>
      </c>
      <c r="F456">
        <v>5.0999999999999996</v>
      </c>
      <c r="G456">
        <v>10897090</v>
      </c>
      <c r="H456">
        <v>0</v>
      </c>
      <c r="I456">
        <v>800.00000000000011</v>
      </c>
      <c r="J456">
        <v>0</v>
      </c>
    </row>
    <row r="457" spans="1:10" x14ac:dyDescent="0.35">
      <c r="A457">
        <v>65948711</v>
      </c>
      <c r="B457" t="s">
        <v>2643</v>
      </c>
      <c r="C457">
        <v>86422</v>
      </c>
      <c r="D457">
        <v>363</v>
      </c>
      <c r="E457">
        <v>80000000</v>
      </c>
      <c r="F457">
        <v>6.6</v>
      </c>
      <c r="G457">
        <v>14051289</v>
      </c>
      <c r="H457">
        <v>0</v>
      </c>
      <c r="I457">
        <v>800.00000000000011</v>
      </c>
      <c r="J457">
        <v>0</v>
      </c>
    </row>
    <row r="458" spans="1:10" x14ac:dyDescent="0.35">
      <c r="A458">
        <v>169692572</v>
      </c>
      <c r="B458" t="s">
        <v>2647</v>
      </c>
      <c r="C458">
        <v>56501</v>
      </c>
      <c r="D458">
        <v>97</v>
      </c>
      <c r="E458">
        <v>80000000</v>
      </c>
      <c r="F458">
        <v>6.7</v>
      </c>
      <c r="G458">
        <v>-89692572</v>
      </c>
      <c r="H458">
        <v>16000</v>
      </c>
      <c r="I458">
        <v>800.00000000000011</v>
      </c>
      <c r="J458">
        <v>0</v>
      </c>
    </row>
    <row r="459" spans="1:10" x14ac:dyDescent="0.35">
      <c r="A459">
        <v>60507228</v>
      </c>
      <c r="B459" t="s">
        <v>2655</v>
      </c>
      <c r="C459">
        <v>27543</v>
      </c>
      <c r="D459">
        <v>186</v>
      </c>
      <c r="E459">
        <v>80000000</v>
      </c>
      <c r="F459">
        <v>7.3</v>
      </c>
      <c r="G459">
        <v>19492772</v>
      </c>
      <c r="H459">
        <v>607</v>
      </c>
      <c r="I459">
        <v>800.00000000000011</v>
      </c>
      <c r="J459">
        <v>0</v>
      </c>
    </row>
    <row r="460" spans="1:10" x14ac:dyDescent="0.35">
      <c r="A460">
        <v>56684819</v>
      </c>
      <c r="B460" t="s">
        <v>2660</v>
      </c>
      <c r="C460">
        <v>103787</v>
      </c>
      <c r="D460">
        <v>615</v>
      </c>
      <c r="E460">
        <v>80000000</v>
      </c>
      <c r="F460">
        <v>5.9</v>
      </c>
      <c r="G460">
        <v>23315181</v>
      </c>
      <c r="H460">
        <v>3000</v>
      </c>
      <c r="I460">
        <v>800.00000000000011</v>
      </c>
      <c r="J460">
        <v>0</v>
      </c>
    </row>
    <row r="461" spans="1:10" x14ac:dyDescent="0.35">
      <c r="A461">
        <v>50628009</v>
      </c>
      <c r="B461" t="s">
        <v>2666</v>
      </c>
      <c r="C461">
        <v>22955</v>
      </c>
      <c r="D461">
        <v>88</v>
      </c>
      <c r="E461">
        <v>90000000</v>
      </c>
      <c r="F461">
        <v>5.6</v>
      </c>
      <c r="G461">
        <v>39371991</v>
      </c>
      <c r="H461">
        <v>0</v>
      </c>
      <c r="I461">
        <v>900.00000000000011</v>
      </c>
      <c r="J461">
        <v>0</v>
      </c>
    </row>
    <row r="462" spans="1:10" x14ac:dyDescent="0.35">
      <c r="A462">
        <v>69772969</v>
      </c>
      <c r="B462" t="s">
        <v>2670</v>
      </c>
      <c r="C462">
        <v>155532</v>
      </c>
      <c r="D462">
        <v>543</v>
      </c>
      <c r="E462">
        <v>80000000</v>
      </c>
      <c r="F462">
        <v>6.5</v>
      </c>
      <c r="G462">
        <v>10227031</v>
      </c>
      <c r="H462">
        <v>0</v>
      </c>
      <c r="I462">
        <v>800.00000000000011</v>
      </c>
      <c r="J462">
        <v>0</v>
      </c>
    </row>
    <row r="463" spans="1:10" x14ac:dyDescent="0.35">
      <c r="A463">
        <v>55350897</v>
      </c>
      <c r="B463" t="s">
        <v>2682</v>
      </c>
      <c r="C463">
        <v>83560</v>
      </c>
      <c r="D463">
        <v>619</v>
      </c>
      <c r="E463">
        <v>85000000</v>
      </c>
      <c r="F463">
        <v>7</v>
      </c>
      <c r="G463">
        <v>29649103</v>
      </c>
      <c r="H463">
        <v>32000</v>
      </c>
      <c r="I463">
        <v>850.00000000000011</v>
      </c>
      <c r="J463">
        <v>0</v>
      </c>
    </row>
    <row r="464" spans="1:10" x14ac:dyDescent="0.35">
      <c r="A464">
        <v>39442871</v>
      </c>
      <c r="B464" t="s">
        <v>2688</v>
      </c>
      <c r="C464">
        <v>80639</v>
      </c>
      <c r="D464">
        <v>237</v>
      </c>
      <c r="E464">
        <v>80000000</v>
      </c>
      <c r="F464">
        <v>5.3</v>
      </c>
      <c r="G464">
        <v>40557129</v>
      </c>
      <c r="H464">
        <v>0</v>
      </c>
      <c r="I464">
        <v>800.00000000000011</v>
      </c>
      <c r="J464">
        <v>0</v>
      </c>
    </row>
    <row r="465" spans="1:10" x14ac:dyDescent="0.35">
      <c r="A465">
        <v>37899638</v>
      </c>
      <c r="B465" t="s">
        <v>2694</v>
      </c>
      <c r="C465">
        <v>98472</v>
      </c>
      <c r="D465">
        <v>492</v>
      </c>
      <c r="E465">
        <v>88000000</v>
      </c>
      <c r="F465">
        <v>5.9</v>
      </c>
      <c r="G465">
        <v>50100362</v>
      </c>
      <c r="H465">
        <v>0</v>
      </c>
      <c r="I465">
        <v>880.00000000000011</v>
      </c>
      <c r="J465">
        <v>0</v>
      </c>
    </row>
    <row r="466" spans="1:10" x14ac:dyDescent="0.35">
      <c r="A466">
        <v>37754208</v>
      </c>
      <c r="B466" t="s">
        <v>2697</v>
      </c>
      <c r="C466">
        <v>172217</v>
      </c>
      <c r="D466">
        <v>405</v>
      </c>
      <c r="E466">
        <v>70000000</v>
      </c>
      <c r="F466">
        <v>6.3</v>
      </c>
      <c r="G466">
        <v>32245792</v>
      </c>
      <c r="H466">
        <v>0</v>
      </c>
      <c r="I466">
        <v>700.00000000000011</v>
      </c>
      <c r="J466">
        <v>0</v>
      </c>
    </row>
    <row r="467" spans="1:10" x14ac:dyDescent="0.35">
      <c r="A467">
        <v>38542418</v>
      </c>
      <c r="B467" t="s">
        <v>2703</v>
      </c>
      <c r="C467">
        <v>151424</v>
      </c>
      <c r="D467">
        <v>252</v>
      </c>
      <c r="E467">
        <v>80000000</v>
      </c>
      <c r="F467">
        <v>6.3</v>
      </c>
      <c r="G467">
        <v>41457582</v>
      </c>
      <c r="H467">
        <v>0</v>
      </c>
      <c r="I467">
        <v>800.00000000000011</v>
      </c>
      <c r="J467">
        <v>0</v>
      </c>
    </row>
    <row r="468" spans="1:10" x14ac:dyDescent="0.35">
      <c r="A468">
        <v>34566746</v>
      </c>
      <c r="B468" t="s">
        <v>2709</v>
      </c>
      <c r="C468">
        <v>45231</v>
      </c>
      <c r="D468">
        <v>315</v>
      </c>
      <c r="E468">
        <v>80000000</v>
      </c>
      <c r="F468">
        <v>7.3</v>
      </c>
      <c r="G468">
        <v>45433254</v>
      </c>
      <c r="H468">
        <v>0</v>
      </c>
      <c r="I468">
        <v>800.00000000000011</v>
      </c>
      <c r="J468">
        <v>0</v>
      </c>
    </row>
    <row r="469" spans="1:10" x14ac:dyDescent="0.35">
      <c r="A469">
        <v>32885565</v>
      </c>
      <c r="B469" t="s">
        <v>2714</v>
      </c>
      <c r="C469">
        <v>53132</v>
      </c>
      <c r="D469">
        <v>101</v>
      </c>
      <c r="E469">
        <v>80000000</v>
      </c>
      <c r="F469">
        <v>5.8</v>
      </c>
      <c r="G469">
        <v>47114435</v>
      </c>
      <c r="H469">
        <v>0</v>
      </c>
      <c r="I469">
        <v>800.00000000000011</v>
      </c>
      <c r="J469">
        <v>0</v>
      </c>
    </row>
    <row r="470" spans="1:10" x14ac:dyDescent="0.35">
      <c r="A470">
        <v>36073232</v>
      </c>
      <c r="B470" t="s">
        <v>2722</v>
      </c>
      <c r="C470">
        <v>8913</v>
      </c>
      <c r="D470">
        <v>66</v>
      </c>
      <c r="E470">
        <v>80000000</v>
      </c>
      <c r="F470">
        <v>5.2</v>
      </c>
      <c r="G470">
        <v>43926768</v>
      </c>
      <c r="H470">
        <v>0</v>
      </c>
      <c r="I470">
        <v>800.00000000000011</v>
      </c>
      <c r="J470">
        <v>0</v>
      </c>
    </row>
    <row r="471" spans="1:10" x14ac:dyDescent="0.35">
      <c r="A471">
        <v>21471685</v>
      </c>
      <c r="B471" t="s">
        <v>2728</v>
      </c>
      <c r="C471">
        <v>65464</v>
      </c>
      <c r="D471">
        <v>1308</v>
      </c>
      <c r="E471">
        <v>44000000</v>
      </c>
      <c r="F471">
        <v>2.4</v>
      </c>
      <c r="G471">
        <v>22528315</v>
      </c>
      <c r="H471">
        <v>0</v>
      </c>
      <c r="I471">
        <v>440.00000000000006</v>
      </c>
      <c r="J471">
        <v>0</v>
      </c>
    </row>
    <row r="472" spans="1:10" x14ac:dyDescent="0.35">
      <c r="A472">
        <v>20950820</v>
      </c>
      <c r="B472" t="s">
        <v>2734</v>
      </c>
      <c r="C472">
        <v>24183</v>
      </c>
      <c r="D472">
        <v>160</v>
      </c>
      <c r="E472">
        <v>80000000</v>
      </c>
      <c r="F472">
        <v>5.7</v>
      </c>
      <c r="G472">
        <v>59049180</v>
      </c>
      <c r="H472">
        <v>665</v>
      </c>
      <c r="I472">
        <v>800.00000000000011</v>
      </c>
      <c r="J472">
        <v>0</v>
      </c>
    </row>
    <row r="473" spans="1:10" x14ac:dyDescent="0.35">
      <c r="A473">
        <v>19673424</v>
      </c>
      <c r="B473" t="s">
        <v>2741</v>
      </c>
      <c r="C473">
        <v>37446</v>
      </c>
      <c r="D473">
        <v>232</v>
      </c>
      <c r="E473">
        <v>80000000</v>
      </c>
      <c r="F473">
        <v>5.8</v>
      </c>
      <c r="G473">
        <v>60326576</v>
      </c>
      <c r="H473">
        <v>0</v>
      </c>
      <c r="I473">
        <v>800.00000000000011</v>
      </c>
      <c r="J473">
        <v>0</v>
      </c>
    </row>
    <row r="474" spans="1:10" x14ac:dyDescent="0.35">
      <c r="A474">
        <v>19480739</v>
      </c>
      <c r="B474" t="s">
        <v>2745</v>
      </c>
      <c r="C474">
        <v>53057</v>
      </c>
      <c r="D474">
        <v>457</v>
      </c>
      <c r="E474">
        <v>80000000</v>
      </c>
      <c r="F474">
        <v>5.6</v>
      </c>
      <c r="G474">
        <v>60519261</v>
      </c>
      <c r="H474">
        <v>0</v>
      </c>
      <c r="I474">
        <v>800.00000000000011</v>
      </c>
      <c r="J474">
        <v>0</v>
      </c>
    </row>
    <row r="475" spans="1:10" x14ac:dyDescent="0.35">
      <c r="A475">
        <v>17593391</v>
      </c>
      <c r="B475" t="s">
        <v>2750</v>
      </c>
      <c r="C475">
        <v>56403</v>
      </c>
      <c r="D475">
        <v>376</v>
      </c>
      <c r="E475">
        <v>80000000</v>
      </c>
      <c r="F475">
        <v>6</v>
      </c>
      <c r="G475">
        <v>62406609</v>
      </c>
      <c r="H475">
        <v>0</v>
      </c>
      <c r="I475">
        <v>800.00000000000011</v>
      </c>
      <c r="J475">
        <v>0</v>
      </c>
    </row>
    <row r="476" spans="1:10" x14ac:dyDescent="0.35">
      <c r="A476">
        <v>18318000</v>
      </c>
      <c r="B476" t="s">
        <v>2755</v>
      </c>
      <c r="C476">
        <v>24868</v>
      </c>
      <c r="D476">
        <v>216</v>
      </c>
      <c r="E476">
        <v>80000000</v>
      </c>
      <c r="F476">
        <v>5.8</v>
      </c>
      <c r="G476">
        <v>61682000</v>
      </c>
      <c r="H476">
        <v>964</v>
      </c>
      <c r="I476">
        <v>800.00000000000011</v>
      </c>
      <c r="J476">
        <v>0</v>
      </c>
    </row>
    <row r="477" spans="1:10" x14ac:dyDescent="0.35">
      <c r="A477">
        <v>27356090</v>
      </c>
      <c r="B477" t="s">
        <v>2760</v>
      </c>
      <c r="C477">
        <v>58752</v>
      </c>
      <c r="D477">
        <v>117</v>
      </c>
      <c r="E477">
        <v>90000000</v>
      </c>
      <c r="F477">
        <v>6</v>
      </c>
      <c r="G477">
        <v>62643910</v>
      </c>
      <c r="H477">
        <v>21000</v>
      </c>
      <c r="I477">
        <v>900.00000000000011</v>
      </c>
      <c r="J477">
        <v>0</v>
      </c>
    </row>
    <row r="478" spans="1:10" x14ac:dyDescent="0.35">
      <c r="A478">
        <v>17473245</v>
      </c>
      <c r="B478" t="s">
        <v>2767</v>
      </c>
      <c r="C478">
        <v>47612</v>
      </c>
      <c r="D478">
        <v>348</v>
      </c>
      <c r="E478">
        <v>70000000</v>
      </c>
      <c r="F478">
        <v>5.7</v>
      </c>
      <c r="G478">
        <v>52526755</v>
      </c>
      <c r="H478">
        <v>995</v>
      </c>
      <c r="I478">
        <v>700.00000000000011</v>
      </c>
      <c r="J478">
        <v>0</v>
      </c>
    </row>
    <row r="479" spans="1:10" x14ac:dyDescent="0.35">
      <c r="A479">
        <v>15131330</v>
      </c>
      <c r="B479" t="s">
        <v>2773</v>
      </c>
      <c r="C479">
        <v>25843</v>
      </c>
      <c r="D479">
        <v>64</v>
      </c>
      <c r="E479">
        <v>86000000</v>
      </c>
      <c r="F479">
        <v>6</v>
      </c>
      <c r="G479">
        <v>70868670</v>
      </c>
      <c r="H479">
        <v>941</v>
      </c>
      <c r="I479">
        <v>860.00000000000011</v>
      </c>
      <c r="J479">
        <v>0</v>
      </c>
    </row>
    <row r="480" spans="1:10" x14ac:dyDescent="0.35">
      <c r="A480">
        <v>1891821</v>
      </c>
      <c r="B480" t="s">
        <v>2784</v>
      </c>
      <c r="C480">
        <v>16474</v>
      </c>
      <c r="D480">
        <v>301</v>
      </c>
      <c r="E480">
        <v>52000000</v>
      </c>
      <c r="F480">
        <v>4.2</v>
      </c>
      <c r="G480">
        <v>50108179</v>
      </c>
      <c r="H480">
        <v>785</v>
      </c>
      <c r="I480">
        <v>520</v>
      </c>
      <c r="J480">
        <v>0</v>
      </c>
    </row>
    <row r="481" spans="1:10" x14ac:dyDescent="0.35">
      <c r="A481">
        <v>23219748</v>
      </c>
      <c r="B481" t="s">
        <v>2791</v>
      </c>
      <c r="C481">
        <v>84508</v>
      </c>
      <c r="D481">
        <v>308</v>
      </c>
      <c r="E481">
        <v>80000000</v>
      </c>
      <c r="F481">
        <v>5.6</v>
      </c>
      <c r="G481">
        <v>56780252</v>
      </c>
      <c r="H481">
        <v>20000</v>
      </c>
      <c r="I481">
        <v>800.00000000000011</v>
      </c>
      <c r="J481">
        <v>0</v>
      </c>
    </row>
    <row r="482" spans="1:10" x14ac:dyDescent="0.35">
      <c r="A482">
        <v>170708996</v>
      </c>
      <c r="B482" t="s">
        <v>2797</v>
      </c>
      <c r="C482">
        <v>610568</v>
      </c>
      <c r="D482">
        <v>1171</v>
      </c>
      <c r="E482">
        <v>58000000</v>
      </c>
      <c r="F482">
        <v>8.1999999999999993</v>
      </c>
      <c r="G482">
        <v>-112708996</v>
      </c>
      <c r="H482">
        <v>29000</v>
      </c>
      <c r="I482">
        <v>580</v>
      </c>
      <c r="J482">
        <v>0</v>
      </c>
    </row>
    <row r="483" spans="1:10" x14ac:dyDescent="0.35">
      <c r="A483">
        <v>422783777</v>
      </c>
      <c r="B483" t="s">
        <v>2801</v>
      </c>
      <c r="C483">
        <v>644348</v>
      </c>
      <c r="D483">
        <v>656</v>
      </c>
      <c r="E483">
        <v>45000000</v>
      </c>
      <c r="F483">
        <v>8.5</v>
      </c>
      <c r="G483">
        <v>-377783777</v>
      </c>
      <c r="H483">
        <v>17000</v>
      </c>
      <c r="I483">
        <v>450.00000000000006</v>
      </c>
      <c r="J483">
        <v>0</v>
      </c>
    </row>
    <row r="484" spans="1:10" x14ac:dyDescent="0.35">
      <c r="A484">
        <v>103812241</v>
      </c>
      <c r="B484" t="s">
        <v>2805</v>
      </c>
      <c r="C484">
        <v>67296</v>
      </c>
      <c r="D484">
        <v>133</v>
      </c>
      <c r="E484">
        <v>79000000</v>
      </c>
      <c r="F484">
        <v>5.8</v>
      </c>
      <c r="G484">
        <v>-24812241</v>
      </c>
      <c r="H484">
        <v>0</v>
      </c>
      <c r="I484">
        <v>790.00000000000011</v>
      </c>
      <c r="J484">
        <v>0</v>
      </c>
    </row>
    <row r="485" spans="1:10" x14ac:dyDescent="0.35">
      <c r="A485">
        <v>119793567</v>
      </c>
      <c r="B485" t="s">
        <v>2810</v>
      </c>
      <c r="C485">
        <v>64387</v>
      </c>
      <c r="D485">
        <v>85</v>
      </c>
      <c r="E485">
        <v>78000000</v>
      </c>
      <c r="F485">
        <v>6.5</v>
      </c>
      <c r="G485">
        <v>-41793567</v>
      </c>
      <c r="H485">
        <v>15000</v>
      </c>
      <c r="I485">
        <v>780.00000000000011</v>
      </c>
      <c r="J485">
        <v>0</v>
      </c>
    </row>
    <row r="486" spans="1:10" x14ac:dyDescent="0.35">
      <c r="A486">
        <v>92930005</v>
      </c>
      <c r="B486" t="s">
        <v>2814</v>
      </c>
      <c r="C486">
        <v>204063</v>
      </c>
      <c r="D486">
        <v>764</v>
      </c>
      <c r="E486">
        <v>78000000</v>
      </c>
      <c r="F486">
        <v>7.2</v>
      </c>
      <c r="G486">
        <v>-14930005</v>
      </c>
      <c r="H486">
        <v>0</v>
      </c>
      <c r="I486">
        <v>780.00000000000011</v>
      </c>
      <c r="J486">
        <v>0</v>
      </c>
    </row>
    <row r="487" spans="1:10" x14ac:dyDescent="0.35">
      <c r="A487">
        <v>67286731</v>
      </c>
      <c r="B487" t="s">
        <v>2818</v>
      </c>
      <c r="C487">
        <v>67856</v>
      </c>
      <c r="D487">
        <v>345</v>
      </c>
      <c r="E487">
        <v>100000000</v>
      </c>
      <c r="F487">
        <v>6.7</v>
      </c>
      <c r="G487">
        <v>32713269</v>
      </c>
      <c r="H487">
        <v>0</v>
      </c>
      <c r="I487">
        <v>1000.0000000000001</v>
      </c>
      <c r="J487">
        <v>0</v>
      </c>
    </row>
    <row r="488" spans="1:10" x14ac:dyDescent="0.35">
      <c r="A488">
        <v>74158157</v>
      </c>
      <c r="B488" t="s">
        <v>2821</v>
      </c>
      <c r="C488">
        <v>60370</v>
      </c>
      <c r="D488">
        <v>264</v>
      </c>
      <c r="E488">
        <v>79000000</v>
      </c>
      <c r="F488">
        <v>3.4</v>
      </c>
      <c r="G488">
        <v>4841843</v>
      </c>
      <c r="H488">
        <v>0</v>
      </c>
      <c r="I488">
        <v>790.00000000000011</v>
      </c>
      <c r="J488">
        <v>0</v>
      </c>
    </row>
    <row r="489" spans="1:10" x14ac:dyDescent="0.35">
      <c r="A489">
        <v>127083765</v>
      </c>
      <c r="B489" t="s">
        <v>2826</v>
      </c>
      <c r="C489">
        <v>191912</v>
      </c>
      <c r="D489">
        <v>370</v>
      </c>
      <c r="E489">
        <v>76000000</v>
      </c>
      <c r="F489">
        <v>5.9</v>
      </c>
      <c r="G489">
        <v>-51083765</v>
      </c>
      <c r="H489">
        <v>0</v>
      </c>
      <c r="I489">
        <v>760.00000000000011</v>
      </c>
      <c r="J489">
        <v>0</v>
      </c>
    </row>
    <row r="490" spans="1:10" x14ac:dyDescent="0.35">
      <c r="A490">
        <v>1339152</v>
      </c>
      <c r="B490" t="s">
        <v>2831</v>
      </c>
      <c r="C490">
        <v>28276</v>
      </c>
      <c r="D490">
        <v>64</v>
      </c>
      <c r="E490">
        <v>81200000</v>
      </c>
      <c r="F490">
        <v>7.8</v>
      </c>
      <c r="G490">
        <v>79860848</v>
      </c>
      <c r="H490">
        <v>31000</v>
      </c>
      <c r="I490">
        <v>812.00000000000011</v>
      </c>
      <c r="J490">
        <v>0</v>
      </c>
    </row>
    <row r="491" spans="1:10" x14ac:dyDescent="0.35">
      <c r="A491">
        <v>15071514</v>
      </c>
      <c r="B491" t="s">
        <v>2837</v>
      </c>
      <c r="C491">
        <v>65037</v>
      </c>
      <c r="D491">
        <v>273</v>
      </c>
      <c r="E491">
        <v>80000000</v>
      </c>
      <c r="F491">
        <v>5.9</v>
      </c>
      <c r="G491">
        <v>64928486</v>
      </c>
      <c r="H491">
        <v>0</v>
      </c>
      <c r="I491">
        <v>800.00000000000011</v>
      </c>
      <c r="J491">
        <v>0</v>
      </c>
    </row>
    <row r="492" spans="1:10" x14ac:dyDescent="0.35">
      <c r="A492">
        <v>26000610</v>
      </c>
      <c r="B492" t="s">
        <v>2842</v>
      </c>
      <c r="C492">
        <v>16611</v>
      </c>
      <c r="D492">
        <v>197</v>
      </c>
      <c r="E492">
        <v>76000000</v>
      </c>
      <c r="F492">
        <v>4.0999999999999996</v>
      </c>
      <c r="G492">
        <v>49999390</v>
      </c>
      <c r="H492">
        <v>413</v>
      </c>
      <c r="I492">
        <v>760.00000000000011</v>
      </c>
      <c r="J492">
        <v>0</v>
      </c>
    </row>
    <row r="493" spans="1:10" x14ac:dyDescent="0.35">
      <c r="A493">
        <v>323505540</v>
      </c>
      <c r="B493" t="s">
        <v>2849</v>
      </c>
      <c r="C493">
        <v>24407</v>
      </c>
      <c r="D493">
        <v>155</v>
      </c>
      <c r="E493">
        <v>75000000</v>
      </c>
      <c r="F493">
        <v>6.8</v>
      </c>
      <c r="G493">
        <v>-248505540</v>
      </c>
      <c r="H493">
        <v>36000</v>
      </c>
      <c r="I493">
        <v>750.00000000000011</v>
      </c>
      <c r="J493">
        <v>0</v>
      </c>
    </row>
    <row r="494" spans="1:10" x14ac:dyDescent="0.35">
      <c r="A494">
        <v>66462600</v>
      </c>
      <c r="B494" t="s">
        <v>2855</v>
      </c>
      <c r="C494">
        <v>141533</v>
      </c>
      <c r="D494">
        <v>786</v>
      </c>
      <c r="E494">
        <v>78000000</v>
      </c>
      <c r="F494">
        <v>5.8</v>
      </c>
      <c r="G494">
        <v>11537400</v>
      </c>
      <c r="H494">
        <v>0</v>
      </c>
      <c r="I494">
        <v>780.00000000000011</v>
      </c>
      <c r="J494">
        <v>0</v>
      </c>
    </row>
    <row r="495" spans="1:10" x14ac:dyDescent="0.35">
      <c r="A495">
        <v>368049635</v>
      </c>
      <c r="B495" t="s">
        <v>2860</v>
      </c>
      <c r="C495">
        <v>286877</v>
      </c>
      <c r="D495">
        <v>284</v>
      </c>
      <c r="E495">
        <v>76000000</v>
      </c>
      <c r="F495">
        <v>7.5</v>
      </c>
      <c r="G495">
        <v>-292049635</v>
      </c>
      <c r="H495">
        <v>56000</v>
      </c>
      <c r="I495">
        <v>760.00000000000011</v>
      </c>
      <c r="J495">
        <v>0</v>
      </c>
    </row>
    <row r="496" spans="1:10" x14ac:dyDescent="0.35">
      <c r="A496">
        <v>306124059</v>
      </c>
      <c r="B496" t="s">
        <v>2863</v>
      </c>
      <c r="C496">
        <v>430055</v>
      </c>
      <c r="D496">
        <v>856</v>
      </c>
      <c r="E496">
        <v>75000000</v>
      </c>
      <c r="F496">
        <v>6.9</v>
      </c>
      <c r="G496">
        <v>-231124059</v>
      </c>
      <c r="H496">
        <v>16000</v>
      </c>
      <c r="I496">
        <v>750.00000000000011</v>
      </c>
      <c r="J496">
        <v>0</v>
      </c>
    </row>
    <row r="497" spans="1:10" x14ac:dyDescent="0.35">
      <c r="A497">
        <v>229074524</v>
      </c>
      <c r="B497" t="s">
        <v>2869</v>
      </c>
      <c r="C497">
        <v>278362</v>
      </c>
      <c r="D497">
        <v>552</v>
      </c>
      <c r="E497">
        <v>73000000</v>
      </c>
      <c r="F497">
        <v>6.5</v>
      </c>
      <c r="G497">
        <v>-156074524</v>
      </c>
      <c r="H497">
        <v>0</v>
      </c>
      <c r="I497">
        <v>730.00000000000011</v>
      </c>
      <c r="J497">
        <v>0</v>
      </c>
    </row>
    <row r="498" spans="1:10" x14ac:dyDescent="0.35">
      <c r="A498">
        <v>193136719</v>
      </c>
      <c r="B498" t="s">
        <v>2873</v>
      </c>
      <c r="C498">
        <v>266636</v>
      </c>
      <c r="D498">
        <v>385</v>
      </c>
      <c r="E498">
        <v>75000000</v>
      </c>
      <c r="F498">
        <v>6.9</v>
      </c>
      <c r="G498">
        <v>-118136719</v>
      </c>
      <c r="H498">
        <v>0</v>
      </c>
      <c r="I498">
        <v>750.00000000000011</v>
      </c>
      <c r="J498">
        <v>0</v>
      </c>
    </row>
    <row r="499" spans="1:10" x14ac:dyDescent="0.35">
      <c r="A499">
        <v>35286428</v>
      </c>
      <c r="B499" t="s">
        <v>2877</v>
      </c>
      <c r="C499">
        <v>361767</v>
      </c>
      <c r="D499">
        <v>1206</v>
      </c>
      <c r="E499">
        <v>76000000</v>
      </c>
      <c r="F499">
        <v>7.9</v>
      </c>
      <c r="G499">
        <v>40713572</v>
      </c>
      <c r="H499">
        <v>17000</v>
      </c>
      <c r="I499">
        <v>760.00000000000011</v>
      </c>
      <c r="J499">
        <v>0</v>
      </c>
    </row>
    <row r="500" spans="1:10" x14ac:dyDescent="0.35">
      <c r="A500">
        <v>157299717</v>
      </c>
      <c r="B500" t="s">
        <v>2882</v>
      </c>
      <c r="C500">
        <v>452928</v>
      </c>
      <c r="D500">
        <v>1401</v>
      </c>
      <c r="E500">
        <v>75000000</v>
      </c>
      <c r="F500">
        <v>7.4</v>
      </c>
      <c r="G500">
        <v>-82299717</v>
      </c>
      <c r="H500">
        <v>0</v>
      </c>
      <c r="I500">
        <v>750.00000000000011</v>
      </c>
      <c r="J500">
        <v>0</v>
      </c>
    </row>
    <row r="501" spans="1:10" x14ac:dyDescent="0.35">
      <c r="A501">
        <v>134568845</v>
      </c>
      <c r="B501" t="s">
        <v>2886</v>
      </c>
      <c r="C501">
        <v>299852</v>
      </c>
      <c r="D501">
        <v>713</v>
      </c>
      <c r="E501">
        <v>75000000</v>
      </c>
      <c r="F501">
        <v>6.7</v>
      </c>
      <c r="G501">
        <v>-59568845</v>
      </c>
      <c r="H501">
        <v>0</v>
      </c>
      <c r="I501">
        <v>750.00000000000011</v>
      </c>
      <c r="J501">
        <v>0</v>
      </c>
    </row>
    <row r="502" spans="1:10" x14ac:dyDescent="0.35">
      <c r="A502">
        <v>134006721</v>
      </c>
      <c r="B502" t="s">
        <v>2890</v>
      </c>
      <c r="C502">
        <v>259492</v>
      </c>
      <c r="D502">
        <v>415</v>
      </c>
      <c r="E502">
        <v>75000000</v>
      </c>
      <c r="F502">
        <v>7.4</v>
      </c>
      <c r="G502">
        <v>-59006721</v>
      </c>
      <c r="H502">
        <v>51000</v>
      </c>
      <c r="I502">
        <v>750.00000000000011</v>
      </c>
      <c r="J502">
        <v>0</v>
      </c>
    </row>
    <row r="503" spans="1:10" x14ac:dyDescent="0.35">
      <c r="A503">
        <v>195329763</v>
      </c>
      <c r="B503" t="s">
        <v>2895</v>
      </c>
      <c r="C503">
        <v>194249</v>
      </c>
      <c r="D503">
        <v>253</v>
      </c>
      <c r="E503">
        <v>80000000</v>
      </c>
      <c r="F503">
        <v>6.9</v>
      </c>
      <c r="G503">
        <v>-115329763</v>
      </c>
      <c r="H503">
        <v>0</v>
      </c>
      <c r="I503">
        <v>800.00000000000011</v>
      </c>
      <c r="J503">
        <v>0</v>
      </c>
    </row>
    <row r="504" spans="1:10" x14ac:dyDescent="0.35">
      <c r="A504">
        <v>120776832</v>
      </c>
      <c r="B504" t="s">
        <v>2900</v>
      </c>
      <c r="C504">
        <v>266103</v>
      </c>
      <c r="D504">
        <v>456</v>
      </c>
      <c r="E504">
        <v>75000000</v>
      </c>
      <c r="F504">
        <v>6.8</v>
      </c>
      <c r="G504">
        <v>-45776832</v>
      </c>
      <c r="H504">
        <v>11000</v>
      </c>
      <c r="I504">
        <v>750.00000000000011</v>
      </c>
      <c r="J504">
        <v>0</v>
      </c>
    </row>
    <row r="505" spans="1:10" x14ac:dyDescent="0.35">
      <c r="A505">
        <v>118823091</v>
      </c>
      <c r="B505" t="s">
        <v>2907</v>
      </c>
      <c r="C505">
        <v>98693</v>
      </c>
      <c r="D505">
        <v>401</v>
      </c>
      <c r="E505">
        <v>75000000</v>
      </c>
      <c r="F505">
        <v>6.7</v>
      </c>
      <c r="G505">
        <v>-43823091</v>
      </c>
      <c r="H505">
        <v>0</v>
      </c>
      <c r="I505">
        <v>750.00000000000011</v>
      </c>
      <c r="J505">
        <v>0</v>
      </c>
    </row>
    <row r="506" spans="1:10" x14ac:dyDescent="0.35">
      <c r="A506">
        <v>41814863</v>
      </c>
      <c r="B506" t="s">
        <v>2913</v>
      </c>
      <c r="C506">
        <v>28635</v>
      </c>
      <c r="D506">
        <v>308</v>
      </c>
      <c r="E506">
        <v>50000000</v>
      </c>
      <c r="F506">
        <v>5.0999999999999996</v>
      </c>
      <c r="G506">
        <v>8185137</v>
      </c>
      <c r="H506">
        <v>893</v>
      </c>
      <c r="I506">
        <v>500.00000000000006</v>
      </c>
      <c r="J506">
        <v>0</v>
      </c>
    </row>
    <row r="507" spans="1:10" x14ac:dyDescent="0.35">
      <c r="A507">
        <v>97360069</v>
      </c>
      <c r="B507" t="s">
        <v>2919</v>
      </c>
      <c r="C507">
        <v>36491</v>
      </c>
      <c r="D507">
        <v>231</v>
      </c>
      <c r="E507">
        <v>75000000</v>
      </c>
      <c r="F507">
        <v>4.0999999999999996</v>
      </c>
      <c r="G507">
        <v>-22360069</v>
      </c>
      <c r="H507">
        <v>509</v>
      </c>
      <c r="I507">
        <v>750.00000000000011</v>
      </c>
      <c r="J507">
        <v>0</v>
      </c>
    </row>
    <row r="508" spans="1:10" x14ac:dyDescent="0.35">
      <c r="A508">
        <v>117698894</v>
      </c>
      <c r="B508" t="s">
        <v>2922</v>
      </c>
      <c r="C508">
        <v>447979</v>
      </c>
      <c r="D508">
        <v>629</v>
      </c>
      <c r="E508">
        <v>75000000</v>
      </c>
      <c r="F508">
        <v>7.3</v>
      </c>
      <c r="G508">
        <v>-42698894</v>
      </c>
      <c r="H508">
        <v>105000</v>
      </c>
      <c r="I508">
        <v>750.00000000000011</v>
      </c>
      <c r="J508">
        <v>0</v>
      </c>
    </row>
    <row r="509" spans="1:10" x14ac:dyDescent="0.35">
      <c r="A509">
        <v>162001186</v>
      </c>
      <c r="B509" t="s">
        <v>2926</v>
      </c>
      <c r="C509">
        <v>181443</v>
      </c>
      <c r="D509">
        <v>311</v>
      </c>
      <c r="E509">
        <v>80000000</v>
      </c>
      <c r="F509">
        <v>6</v>
      </c>
      <c r="G509">
        <v>-82001186</v>
      </c>
      <c r="H509">
        <v>12000</v>
      </c>
      <c r="I509">
        <v>800.00000000000011</v>
      </c>
      <c r="J509">
        <v>0</v>
      </c>
    </row>
    <row r="510" spans="1:10" x14ac:dyDescent="0.35">
      <c r="A510">
        <v>77032279</v>
      </c>
      <c r="B510" t="s">
        <v>2929</v>
      </c>
      <c r="C510">
        <v>303864</v>
      </c>
      <c r="D510">
        <v>596</v>
      </c>
      <c r="E510">
        <v>60000000</v>
      </c>
      <c r="F510">
        <v>7.3</v>
      </c>
      <c r="G510">
        <v>-17032279</v>
      </c>
      <c r="H510">
        <v>16000</v>
      </c>
      <c r="I510">
        <v>600</v>
      </c>
      <c r="J510">
        <v>0</v>
      </c>
    </row>
    <row r="511" spans="1:10" x14ac:dyDescent="0.35">
      <c r="A511">
        <v>73023275</v>
      </c>
      <c r="B511" t="s">
        <v>2935</v>
      </c>
      <c r="C511">
        <v>16271</v>
      </c>
      <c r="D511">
        <v>57</v>
      </c>
      <c r="E511">
        <v>35000000</v>
      </c>
      <c r="F511">
        <v>5.4</v>
      </c>
      <c r="G511">
        <v>-38023275</v>
      </c>
      <c r="H511">
        <v>1000</v>
      </c>
      <c r="I511">
        <v>350.00000000000006</v>
      </c>
      <c r="J511">
        <v>0</v>
      </c>
    </row>
    <row r="512" spans="1:10" x14ac:dyDescent="0.35">
      <c r="A512">
        <v>68473360</v>
      </c>
      <c r="B512" t="s">
        <v>2940</v>
      </c>
      <c r="C512">
        <v>49536</v>
      </c>
      <c r="D512">
        <v>379</v>
      </c>
      <c r="E512">
        <v>75000000</v>
      </c>
      <c r="F512">
        <v>5.9</v>
      </c>
      <c r="G512">
        <v>6526640</v>
      </c>
      <c r="H512">
        <v>0</v>
      </c>
      <c r="I512">
        <v>750.00000000000011</v>
      </c>
      <c r="J512">
        <v>0</v>
      </c>
    </row>
    <row r="513" spans="1:10" x14ac:dyDescent="0.35">
      <c r="A513">
        <v>66636385</v>
      </c>
      <c r="B513" t="s">
        <v>2945</v>
      </c>
      <c r="C513">
        <v>88451</v>
      </c>
      <c r="D513">
        <v>289</v>
      </c>
      <c r="E513">
        <v>75000000</v>
      </c>
      <c r="F513">
        <v>7.1</v>
      </c>
      <c r="G513">
        <v>8363615</v>
      </c>
      <c r="H513">
        <v>0</v>
      </c>
      <c r="I513">
        <v>750.00000000000011</v>
      </c>
      <c r="J513">
        <v>0</v>
      </c>
    </row>
    <row r="514" spans="1:10" x14ac:dyDescent="0.35">
      <c r="A514">
        <v>160762022</v>
      </c>
      <c r="B514" t="s">
        <v>2949</v>
      </c>
      <c r="C514">
        <v>132415</v>
      </c>
      <c r="D514">
        <v>288</v>
      </c>
      <c r="E514">
        <v>75000000</v>
      </c>
      <c r="F514">
        <v>6</v>
      </c>
      <c r="G514">
        <v>-85762022</v>
      </c>
      <c r="H514">
        <v>0</v>
      </c>
      <c r="I514">
        <v>750.00000000000011</v>
      </c>
      <c r="J514">
        <v>0</v>
      </c>
    </row>
    <row r="515" spans="1:10" x14ac:dyDescent="0.35">
      <c r="A515">
        <v>103338338</v>
      </c>
      <c r="B515" t="s">
        <v>2955</v>
      </c>
      <c r="C515">
        <v>55901</v>
      </c>
      <c r="D515">
        <v>503</v>
      </c>
      <c r="E515">
        <v>70000000</v>
      </c>
      <c r="F515">
        <v>6.5</v>
      </c>
      <c r="G515">
        <v>-33338338</v>
      </c>
      <c r="H515">
        <v>0</v>
      </c>
      <c r="I515">
        <v>700.00000000000011</v>
      </c>
      <c r="J515">
        <v>0</v>
      </c>
    </row>
    <row r="516" spans="1:10" x14ac:dyDescent="0.35">
      <c r="A516">
        <v>55808744</v>
      </c>
      <c r="B516" t="s">
        <v>2963</v>
      </c>
      <c r="C516">
        <v>59435</v>
      </c>
      <c r="D516">
        <v>323</v>
      </c>
      <c r="E516">
        <v>53000000</v>
      </c>
      <c r="F516">
        <v>5.7</v>
      </c>
      <c r="G516">
        <v>-2808744</v>
      </c>
      <c r="H516">
        <v>0</v>
      </c>
      <c r="I516">
        <v>530</v>
      </c>
      <c r="J516">
        <v>0</v>
      </c>
    </row>
    <row r="517" spans="1:10" x14ac:dyDescent="0.35">
      <c r="A517">
        <v>47379090</v>
      </c>
      <c r="B517" t="s">
        <v>2967</v>
      </c>
      <c r="C517">
        <v>176936</v>
      </c>
      <c r="D517">
        <v>824</v>
      </c>
      <c r="E517">
        <v>70000000</v>
      </c>
      <c r="F517">
        <v>7.6</v>
      </c>
      <c r="G517">
        <v>22620910</v>
      </c>
      <c r="H517">
        <v>0</v>
      </c>
      <c r="I517">
        <v>700.00000000000011</v>
      </c>
      <c r="J517">
        <v>0</v>
      </c>
    </row>
    <row r="518" spans="1:10" x14ac:dyDescent="0.35">
      <c r="A518">
        <v>43426961</v>
      </c>
      <c r="B518" t="s">
        <v>2971</v>
      </c>
      <c r="C518">
        <v>93494</v>
      </c>
      <c r="D518">
        <v>394</v>
      </c>
      <c r="E518">
        <v>70000000</v>
      </c>
      <c r="F518">
        <v>6.6</v>
      </c>
      <c r="G518">
        <v>26573039</v>
      </c>
      <c r="H518">
        <v>0</v>
      </c>
      <c r="I518">
        <v>700.00000000000011</v>
      </c>
      <c r="J518">
        <v>0</v>
      </c>
    </row>
    <row r="519" spans="1:10" x14ac:dyDescent="0.35">
      <c r="A519">
        <v>47000485</v>
      </c>
      <c r="B519" t="s">
        <v>2977</v>
      </c>
      <c r="C519">
        <v>72867</v>
      </c>
      <c r="D519">
        <v>120</v>
      </c>
      <c r="E519">
        <v>75000000</v>
      </c>
      <c r="F519">
        <v>5.4</v>
      </c>
      <c r="G519">
        <v>27999515</v>
      </c>
      <c r="H519">
        <v>0</v>
      </c>
      <c r="I519">
        <v>750.00000000000011</v>
      </c>
      <c r="J519">
        <v>0</v>
      </c>
    </row>
    <row r="520" spans="1:10" x14ac:dyDescent="0.35">
      <c r="A520">
        <v>45434443</v>
      </c>
      <c r="B520" t="s">
        <v>2980</v>
      </c>
      <c r="C520">
        <v>175960</v>
      </c>
      <c r="D520">
        <v>360</v>
      </c>
      <c r="E520">
        <v>75000000</v>
      </c>
      <c r="F520">
        <v>7.3</v>
      </c>
      <c r="G520">
        <v>29565557</v>
      </c>
      <c r="H520">
        <v>43000</v>
      </c>
      <c r="I520">
        <v>750.00000000000011</v>
      </c>
      <c r="J520">
        <v>0</v>
      </c>
    </row>
    <row r="521" spans="1:10" x14ac:dyDescent="0.35">
      <c r="A521">
        <v>42044321</v>
      </c>
      <c r="B521" t="s">
        <v>2985</v>
      </c>
      <c r="C521">
        <v>65668</v>
      </c>
      <c r="D521">
        <v>342</v>
      </c>
      <c r="E521">
        <v>80000000</v>
      </c>
      <c r="F521">
        <v>6.5</v>
      </c>
      <c r="G521">
        <v>37955679</v>
      </c>
      <c r="H521">
        <v>0</v>
      </c>
      <c r="I521">
        <v>800.00000000000011</v>
      </c>
      <c r="J521">
        <v>0</v>
      </c>
    </row>
    <row r="522" spans="1:10" x14ac:dyDescent="0.35">
      <c r="A522">
        <v>73661010</v>
      </c>
      <c r="B522" t="s">
        <v>2991</v>
      </c>
      <c r="C522">
        <v>71137</v>
      </c>
      <c r="D522">
        <v>229</v>
      </c>
      <c r="E522">
        <v>75000000</v>
      </c>
      <c r="F522">
        <v>6.6</v>
      </c>
      <c r="G522">
        <v>1338990</v>
      </c>
      <c r="H522">
        <v>0</v>
      </c>
      <c r="I522">
        <v>750.00000000000011</v>
      </c>
      <c r="J522">
        <v>0</v>
      </c>
    </row>
    <row r="523" spans="1:10" x14ac:dyDescent="0.35">
      <c r="A523">
        <v>41523271</v>
      </c>
      <c r="B523" t="s">
        <v>2997</v>
      </c>
      <c r="C523">
        <v>57038</v>
      </c>
      <c r="D523">
        <v>261</v>
      </c>
      <c r="E523">
        <v>80000000</v>
      </c>
      <c r="F523">
        <v>6.6</v>
      </c>
      <c r="G523">
        <v>38476729</v>
      </c>
      <c r="H523">
        <v>0</v>
      </c>
      <c r="I523">
        <v>800.00000000000011</v>
      </c>
      <c r="J523">
        <v>0</v>
      </c>
    </row>
    <row r="524" spans="1:10" x14ac:dyDescent="0.35">
      <c r="A524">
        <v>37600435</v>
      </c>
      <c r="B524" t="s">
        <v>3004</v>
      </c>
      <c r="C524">
        <v>55350</v>
      </c>
      <c r="D524">
        <v>180</v>
      </c>
      <c r="E524">
        <v>55000000</v>
      </c>
      <c r="F524">
        <v>5.9</v>
      </c>
      <c r="G524">
        <v>17399565</v>
      </c>
      <c r="H524">
        <v>0</v>
      </c>
      <c r="I524">
        <v>550</v>
      </c>
      <c r="J524">
        <v>0</v>
      </c>
    </row>
    <row r="525" spans="1:10" x14ac:dyDescent="0.35">
      <c r="A525">
        <v>39251128</v>
      </c>
      <c r="B525" t="s">
        <v>3011</v>
      </c>
      <c r="C525">
        <v>31080</v>
      </c>
      <c r="D525">
        <v>217</v>
      </c>
      <c r="E525">
        <v>75000000</v>
      </c>
      <c r="F525">
        <v>6.7</v>
      </c>
      <c r="G525">
        <v>35748872</v>
      </c>
      <c r="H525">
        <v>0</v>
      </c>
      <c r="I525">
        <v>750.00000000000011</v>
      </c>
      <c r="J525">
        <v>0</v>
      </c>
    </row>
    <row r="526" spans="1:10" x14ac:dyDescent="0.35">
      <c r="A526">
        <v>83503161</v>
      </c>
      <c r="B526" t="s">
        <v>3017</v>
      </c>
      <c r="C526">
        <v>138190</v>
      </c>
      <c r="D526">
        <v>405</v>
      </c>
      <c r="E526">
        <v>75000000</v>
      </c>
      <c r="F526">
        <v>6.1</v>
      </c>
      <c r="G526">
        <v>-8503161</v>
      </c>
      <c r="H526">
        <v>30000</v>
      </c>
      <c r="I526">
        <v>750.00000000000011</v>
      </c>
      <c r="J526">
        <v>0</v>
      </c>
    </row>
    <row r="527" spans="1:10" x14ac:dyDescent="0.35">
      <c r="A527">
        <v>34636443</v>
      </c>
      <c r="B527" t="s">
        <v>3022</v>
      </c>
      <c r="C527">
        <v>93790</v>
      </c>
      <c r="D527">
        <v>288</v>
      </c>
      <c r="E527">
        <v>52000000</v>
      </c>
      <c r="F527">
        <v>6.6</v>
      </c>
      <c r="G527">
        <v>17363557</v>
      </c>
      <c r="H527">
        <v>0</v>
      </c>
      <c r="I527">
        <v>520</v>
      </c>
      <c r="J527">
        <v>0</v>
      </c>
    </row>
    <row r="528" spans="1:10" x14ac:dyDescent="0.35">
      <c r="A528">
        <v>22751979</v>
      </c>
      <c r="B528" t="s">
        <v>3028</v>
      </c>
      <c r="C528">
        <v>52244</v>
      </c>
      <c r="D528">
        <v>377</v>
      </c>
      <c r="E528">
        <v>75000000</v>
      </c>
      <c r="F528">
        <v>6.6</v>
      </c>
      <c r="G528">
        <v>52248021</v>
      </c>
      <c r="H528">
        <v>0</v>
      </c>
      <c r="I528">
        <v>750.00000000000011</v>
      </c>
      <c r="J528">
        <v>0</v>
      </c>
    </row>
    <row r="529" spans="1:10" x14ac:dyDescent="0.35">
      <c r="A529">
        <v>30013346</v>
      </c>
      <c r="B529" t="s">
        <v>3032</v>
      </c>
      <c r="C529">
        <v>31293</v>
      </c>
      <c r="D529">
        <v>254</v>
      </c>
      <c r="E529">
        <v>75000000</v>
      </c>
      <c r="F529">
        <v>5.3</v>
      </c>
      <c r="G529">
        <v>44986654</v>
      </c>
      <c r="H529">
        <v>648</v>
      </c>
      <c r="I529">
        <v>750.00000000000011</v>
      </c>
      <c r="J529">
        <v>0</v>
      </c>
    </row>
    <row r="530" spans="1:10" x14ac:dyDescent="0.35">
      <c r="A530">
        <v>14567883</v>
      </c>
      <c r="B530" t="s">
        <v>3038</v>
      </c>
      <c r="C530">
        <v>44248</v>
      </c>
      <c r="D530">
        <v>373</v>
      </c>
      <c r="E530">
        <v>75000000</v>
      </c>
      <c r="F530">
        <v>6</v>
      </c>
      <c r="G530">
        <v>60432117</v>
      </c>
      <c r="H530">
        <v>0</v>
      </c>
      <c r="I530">
        <v>750.00000000000011</v>
      </c>
      <c r="J530">
        <v>0</v>
      </c>
    </row>
    <row r="531" spans="1:10" x14ac:dyDescent="0.35">
      <c r="A531">
        <v>5409517</v>
      </c>
      <c r="B531" t="s">
        <v>3046</v>
      </c>
      <c r="C531">
        <v>14280</v>
      </c>
      <c r="D531">
        <v>171</v>
      </c>
      <c r="E531">
        <v>75000000</v>
      </c>
      <c r="F531">
        <v>4.7</v>
      </c>
      <c r="G531">
        <v>69590483</v>
      </c>
      <c r="H531">
        <v>683</v>
      </c>
      <c r="I531">
        <v>750.00000000000011</v>
      </c>
      <c r="J531">
        <v>0</v>
      </c>
    </row>
    <row r="532" spans="1:10" x14ac:dyDescent="0.35">
      <c r="A532">
        <v>21009180</v>
      </c>
      <c r="B532" t="s">
        <v>3050</v>
      </c>
      <c r="C532">
        <v>45815</v>
      </c>
      <c r="D532">
        <v>222</v>
      </c>
      <c r="E532">
        <v>45000000</v>
      </c>
      <c r="F532">
        <v>6.1</v>
      </c>
      <c r="G532">
        <v>23990820</v>
      </c>
      <c r="H532">
        <v>1000</v>
      </c>
      <c r="I532">
        <v>450.00000000000006</v>
      </c>
      <c r="J532">
        <v>0</v>
      </c>
    </row>
    <row r="533" spans="1:10" x14ac:dyDescent="0.35">
      <c r="A533">
        <v>94999143</v>
      </c>
      <c r="B533" t="s">
        <v>3053</v>
      </c>
      <c r="C533">
        <v>245152</v>
      </c>
      <c r="D533">
        <v>1344</v>
      </c>
      <c r="E533">
        <v>75000000</v>
      </c>
      <c r="F533">
        <v>7.2</v>
      </c>
      <c r="G533">
        <v>-19999143</v>
      </c>
      <c r="H533">
        <v>0</v>
      </c>
      <c r="I533">
        <v>750.00000000000011</v>
      </c>
      <c r="J533">
        <v>0</v>
      </c>
    </row>
    <row r="534" spans="1:10" x14ac:dyDescent="0.35">
      <c r="A534">
        <v>336029560</v>
      </c>
      <c r="B534" t="s">
        <v>3057</v>
      </c>
      <c r="C534">
        <v>142403</v>
      </c>
      <c r="D534">
        <v>275</v>
      </c>
      <c r="E534">
        <v>74000000</v>
      </c>
      <c r="F534">
        <v>6.4</v>
      </c>
      <c r="G534">
        <v>-262029560</v>
      </c>
      <c r="H534">
        <v>70000</v>
      </c>
      <c r="I534">
        <v>740.00000000000011</v>
      </c>
      <c r="J534">
        <v>0</v>
      </c>
    </row>
    <row r="535" spans="1:10" x14ac:dyDescent="0.35">
      <c r="A535">
        <v>36381716</v>
      </c>
      <c r="B535" t="s">
        <v>3060</v>
      </c>
      <c r="C535">
        <v>197584</v>
      </c>
      <c r="D535">
        <v>918</v>
      </c>
      <c r="E535">
        <v>82000000</v>
      </c>
      <c r="F535">
        <v>6.1</v>
      </c>
      <c r="G535">
        <v>45618284</v>
      </c>
      <c r="H535">
        <v>42000</v>
      </c>
      <c r="I535">
        <v>820.00000000000011</v>
      </c>
      <c r="J535">
        <v>0</v>
      </c>
    </row>
    <row r="536" spans="1:10" x14ac:dyDescent="0.35">
      <c r="A536">
        <v>55585389</v>
      </c>
      <c r="B536" t="s">
        <v>3064</v>
      </c>
      <c r="C536">
        <v>64121</v>
      </c>
      <c r="D536">
        <v>241</v>
      </c>
      <c r="E536">
        <v>69000000</v>
      </c>
      <c r="F536">
        <v>5.9</v>
      </c>
      <c r="G536">
        <v>13414611</v>
      </c>
      <c r="H536">
        <v>880</v>
      </c>
      <c r="I536">
        <v>690</v>
      </c>
      <c r="J536">
        <v>0</v>
      </c>
    </row>
    <row r="537" spans="1:10" x14ac:dyDescent="0.35">
      <c r="A537">
        <v>36976367</v>
      </c>
      <c r="B537" t="s">
        <v>3070</v>
      </c>
      <c r="C537">
        <v>81611</v>
      </c>
      <c r="D537">
        <v>274</v>
      </c>
      <c r="E537">
        <v>75000000</v>
      </c>
      <c r="F537">
        <v>6</v>
      </c>
      <c r="G537">
        <v>38023633</v>
      </c>
      <c r="H537">
        <v>0</v>
      </c>
      <c r="I537">
        <v>750.00000000000011</v>
      </c>
      <c r="J537">
        <v>0</v>
      </c>
    </row>
    <row r="538" spans="1:10" x14ac:dyDescent="0.35">
      <c r="A538">
        <v>107225164</v>
      </c>
      <c r="B538" t="s">
        <v>3076</v>
      </c>
      <c r="C538">
        <v>27130</v>
      </c>
      <c r="D538">
        <v>126</v>
      </c>
      <c r="E538">
        <v>73000000</v>
      </c>
      <c r="F538">
        <v>6.3</v>
      </c>
      <c r="G538">
        <v>-34225164</v>
      </c>
      <c r="H538">
        <v>14000</v>
      </c>
      <c r="I538">
        <v>730.00000000000011</v>
      </c>
      <c r="J538">
        <v>0</v>
      </c>
    </row>
    <row r="539" spans="1:10" x14ac:dyDescent="0.35">
      <c r="A539">
        <v>70224196</v>
      </c>
      <c r="B539" t="s">
        <v>3081</v>
      </c>
      <c r="C539">
        <v>59352</v>
      </c>
      <c r="D539">
        <v>138</v>
      </c>
      <c r="E539">
        <v>70000000</v>
      </c>
      <c r="F539">
        <v>5.6</v>
      </c>
      <c r="G539">
        <v>-224196</v>
      </c>
      <c r="H539">
        <v>0</v>
      </c>
      <c r="I539">
        <v>700.00000000000011</v>
      </c>
      <c r="J539">
        <v>0</v>
      </c>
    </row>
    <row r="540" spans="1:10" x14ac:dyDescent="0.35">
      <c r="A540">
        <v>51814190</v>
      </c>
      <c r="B540" t="s">
        <v>3086</v>
      </c>
      <c r="C540">
        <v>100837</v>
      </c>
      <c r="D540">
        <v>301</v>
      </c>
      <c r="E540">
        <v>75000000</v>
      </c>
      <c r="F540">
        <v>6.4</v>
      </c>
      <c r="G540">
        <v>23185810</v>
      </c>
      <c r="H540">
        <v>0</v>
      </c>
      <c r="I540">
        <v>750.00000000000011</v>
      </c>
      <c r="J540">
        <v>0</v>
      </c>
    </row>
    <row r="541" spans="1:10" x14ac:dyDescent="0.35">
      <c r="A541">
        <v>47456450</v>
      </c>
      <c r="B541" t="s">
        <v>3091</v>
      </c>
      <c r="C541">
        <v>101386</v>
      </c>
      <c r="D541">
        <v>289</v>
      </c>
      <c r="E541">
        <v>70000000</v>
      </c>
      <c r="F541">
        <v>7.1</v>
      </c>
      <c r="G541">
        <v>22543550</v>
      </c>
      <c r="H541">
        <v>0</v>
      </c>
      <c r="I541">
        <v>700.00000000000011</v>
      </c>
      <c r="J541">
        <v>0</v>
      </c>
    </row>
    <row r="542" spans="1:10" x14ac:dyDescent="0.35">
      <c r="A542">
        <v>148213377</v>
      </c>
      <c r="B542" t="s">
        <v>3096</v>
      </c>
      <c r="C542">
        <v>130776</v>
      </c>
      <c r="D542">
        <v>437</v>
      </c>
      <c r="E542">
        <v>73000000</v>
      </c>
      <c r="F542">
        <v>6.6</v>
      </c>
      <c r="G542">
        <v>-75213377</v>
      </c>
      <c r="H542">
        <v>0</v>
      </c>
      <c r="I542">
        <v>730.00000000000011</v>
      </c>
      <c r="J542">
        <v>0</v>
      </c>
    </row>
    <row r="543" spans="1:10" x14ac:dyDescent="0.35">
      <c r="A543">
        <v>112950721</v>
      </c>
      <c r="B543" t="s">
        <v>3102</v>
      </c>
      <c r="C543">
        <v>33884</v>
      </c>
      <c r="D543">
        <v>79</v>
      </c>
      <c r="E543">
        <v>72000000</v>
      </c>
      <c r="F543">
        <v>4.5999999999999996</v>
      </c>
      <c r="G543">
        <v>-40950721</v>
      </c>
      <c r="H543">
        <v>266</v>
      </c>
      <c r="I543">
        <v>720.00000000000011</v>
      </c>
      <c r="J543">
        <v>0</v>
      </c>
    </row>
    <row r="544" spans="1:10" x14ac:dyDescent="0.35">
      <c r="A544">
        <v>75600000</v>
      </c>
      <c r="B544" t="s">
        <v>3110</v>
      </c>
      <c r="C544">
        <v>736638</v>
      </c>
      <c r="D544">
        <v>1065</v>
      </c>
      <c r="E544">
        <v>72000000</v>
      </c>
      <c r="F544">
        <v>8.4</v>
      </c>
      <c r="G544">
        <v>-3600000</v>
      </c>
      <c r="H544">
        <v>17000</v>
      </c>
      <c r="I544">
        <v>720.00000000000011</v>
      </c>
      <c r="J544">
        <v>0</v>
      </c>
    </row>
    <row r="545" spans="1:10" x14ac:dyDescent="0.35">
      <c r="A545">
        <v>62647540</v>
      </c>
      <c r="B545" t="s">
        <v>3115</v>
      </c>
      <c r="C545">
        <v>143525</v>
      </c>
      <c r="D545">
        <v>657</v>
      </c>
      <c r="E545">
        <v>70000000</v>
      </c>
      <c r="F545">
        <v>7.1</v>
      </c>
      <c r="G545">
        <v>7352460</v>
      </c>
      <c r="H545">
        <v>0</v>
      </c>
      <c r="I545">
        <v>700.00000000000011</v>
      </c>
      <c r="J545">
        <v>0</v>
      </c>
    </row>
    <row r="546" spans="1:10" x14ac:dyDescent="0.35">
      <c r="A546">
        <v>183132370</v>
      </c>
      <c r="B546" t="s">
        <v>3122</v>
      </c>
      <c r="C546">
        <v>259083</v>
      </c>
      <c r="D546">
        <v>763</v>
      </c>
      <c r="E546">
        <v>75000000</v>
      </c>
      <c r="F546">
        <v>7.4</v>
      </c>
      <c r="G546">
        <v>-108132370</v>
      </c>
      <c r="H546">
        <v>0</v>
      </c>
      <c r="I546">
        <v>750.00000000000011</v>
      </c>
      <c r="J546">
        <v>0</v>
      </c>
    </row>
    <row r="547" spans="1:10" x14ac:dyDescent="0.35">
      <c r="A547">
        <v>27796042</v>
      </c>
      <c r="B547" t="s">
        <v>3128</v>
      </c>
      <c r="C547">
        <v>45031</v>
      </c>
      <c r="D547">
        <v>376</v>
      </c>
      <c r="E547">
        <v>72000000</v>
      </c>
      <c r="F547">
        <v>6.9</v>
      </c>
      <c r="G547">
        <v>44203958</v>
      </c>
      <c r="H547">
        <v>0</v>
      </c>
      <c r="I547">
        <v>720.00000000000011</v>
      </c>
      <c r="J547">
        <v>0</v>
      </c>
    </row>
    <row r="548" spans="1:10" x14ac:dyDescent="0.35">
      <c r="A548">
        <v>32616869</v>
      </c>
      <c r="B548" t="s">
        <v>3133</v>
      </c>
      <c r="C548">
        <v>34435</v>
      </c>
      <c r="D548">
        <v>346</v>
      </c>
      <c r="E548">
        <v>72000000</v>
      </c>
      <c r="F548">
        <v>4.5</v>
      </c>
      <c r="G548">
        <v>39383131</v>
      </c>
      <c r="H548">
        <v>886</v>
      </c>
      <c r="I548">
        <v>720.00000000000011</v>
      </c>
      <c r="J548">
        <v>0</v>
      </c>
    </row>
    <row r="549" spans="1:10" x14ac:dyDescent="0.35">
      <c r="A549">
        <v>18947630</v>
      </c>
      <c r="B549" t="s">
        <v>3140</v>
      </c>
      <c r="C549">
        <v>11798</v>
      </c>
      <c r="D549">
        <v>124</v>
      </c>
      <c r="E549">
        <v>59660000</v>
      </c>
      <c r="F549">
        <v>7.1</v>
      </c>
      <c r="G549">
        <v>40712370</v>
      </c>
      <c r="H549">
        <v>2000</v>
      </c>
      <c r="I549">
        <v>596.6</v>
      </c>
      <c r="J549">
        <v>0</v>
      </c>
    </row>
    <row r="550" spans="1:10" x14ac:dyDescent="0.35">
      <c r="A550">
        <v>114195633</v>
      </c>
      <c r="B550" t="s">
        <v>3145</v>
      </c>
      <c r="C550">
        <v>193770</v>
      </c>
      <c r="D550">
        <v>2003</v>
      </c>
      <c r="E550">
        <v>60000000</v>
      </c>
      <c r="F550">
        <v>6.5</v>
      </c>
      <c r="G550">
        <v>-54195633</v>
      </c>
      <c r="H550">
        <v>0</v>
      </c>
      <c r="I550">
        <v>600</v>
      </c>
      <c r="J550">
        <v>0</v>
      </c>
    </row>
    <row r="551" spans="1:10" x14ac:dyDescent="0.35">
      <c r="A551">
        <v>144156464</v>
      </c>
      <c r="B551" t="s">
        <v>3149</v>
      </c>
      <c r="C551">
        <v>74343</v>
      </c>
      <c r="D551">
        <v>98</v>
      </c>
      <c r="E551">
        <v>71500000</v>
      </c>
      <c r="F551">
        <v>5.3</v>
      </c>
      <c r="G551">
        <v>-72656464</v>
      </c>
      <c r="H551">
        <v>694</v>
      </c>
      <c r="I551">
        <v>715.00000000000011</v>
      </c>
      <c r="J551">
        <v>0</v>
      </c>
    </row>
    <row r="552" spans="1:10" x14ac:dyDescent="0.35">
      <c r="A552">
        <v>227965690</v>
      </c>
      <c r="B552" t="s">
        <v>3155</v>
      </c>
      <c r="C552">
        <v>271592</v>
      </c>
      <c r="D552">
        <v>2335</v>
      </c>
      <c r="E552">
        <v>72000000</v>
      </c>
      <c r="F552">
        <v>6.7</v>
      </c>
      <c r="G552">
        <v>-155965690</v>
      </c>
      <c r="H552">
        <v>0</v>
      </c>
      <c r="I552">
        <v>720.00000000000011</v>
      </c>
      <c r="J552">
        <v>0</v>
      </c>
    </row>
    <row r="553" spans="1:10" x14ac:dyDescent="0.35">
      <c r="A553">
        <v>436471036</v>
      </c>
      <c r="B553" t="s">
        <v>3161</v>
      </c>
      <c r="C553">
        <v>314630</v>
      </c>
      <c r="D553">
        <v>483</v>
      </c>
      <c r="E553">
        <v>150000000</v>
      </c>
      <c r="F553">
        <v>7.2</v>
      </c>
      <c r="G553">
        <v>-286471036</v>
      </c>
      <c r="H553">
        <v>0</v>
      </c>
      <c r="I553">
        <v>1500.0000000000002</v>
      </c>
      <c r="J553">
        <v>0</v>
      </c>
    </row>
    <row r="554" spans="1:10" x14ac:dyDescent="0.35">
      <c r="A554">
        <v>244052771</v>
      </c>
      <c r="B554" t="s">
        <v>3166</v>
      </c>
      <c r="C554">
        <v>263853</v>
      </c>
      <c r="D554">
        <v>584</v>
      </c>
      <c r="E554">
        <v>120000000</v>
      </c>
      <c r="F554">
        <v>7.2</v>
      </c>
      <c r="G554">
        <v>-124052771</v>
      </c>
      <c r="H554">
        <v>0</v>
      </c>
      <c r="I554">
        <v>1200</v>
      </c>
      <c r="J554">
        <v>0</v>
      </c>
    </row>
    <row r="555" spans="1:10" x14ac:dyDescent="0.35">
      <c r="A555">
        <v>152149590</v>
      </c>
      <c r="B555" t="s">
        <v>3171</v>
      </c>
      <c r="C555">
        <v>74274</v>
      </c>
      <c r="D555">
        <v>255</v>
      </c>
      <c r="E555">
        <v>70000000</v>
      </c>
      <c r="F555">
        <v>5.5</v>
      </c>
      <c r="G555">
        <v>-82149590</v>
      </c>
      <c r="H555">
        <v>0</v>
      </c>
      <c r="I555">
        <v>700.00000000000011</v>
      </c>
      <c r="J555">
        <v>0</v>
      </c>
    </row>
    <row r="556" spans="1:10" x14ac:dyDescent="0.35">
      <c r="A556">
        <v>141204016</v>
      </c>
      <c r="B556" t="s">
        <v>3176</v>
      </c>
      <c r="C556">
        <v>142569</v>
      </c>
      <c r="D556">
        <v>737</v>
      </c>
      <c r="E556">
        <v>70000000</v>
      </c>
      <c r="F556">
        <v>5.8</v>
      </c>
      <c r="G556">
        <v>-71204016</v>
      </c>
      <c r="H556">
        <v>10000</v>
      </c>
      <c r="I556">
        <v>700.00000000000011</v>
      </c>
      <c r="J556">
        <v>0</v>
      </c>
    </row>
    <row r="557" spans="1:10" x14ac:dyDescent="0.35">
      <c r="A557">
        <v>162495848</v>
      </c>
      <c r="B557" t="s">
        <v>3183</v>
      </c>
      <c r="C557">
        <v>34359</v>
      </c>
      <c r="D557">
        <v>133</v>
      </c>
      <c r="E557">
        <v>74000000</v>
      </c>
      <c r="F557">
        <v>6</v>
      </c>
      <c r="G557">
        <v>-88495848</v>
      </c>
      <c r="H557">
        <v>16000</v>
      </c>
      <c r="I557">
        <v>740.00000000000011</v>
      </c>
      <c r="J557">
        <v>0</v>
      </c>
    </row>
    <row r="558" spans="1:10" x14ac:dyDescent="0.35">
      <c r="A558">
        <v>136448821</v>
      </c>
      <c r="B558" t="s">
        <v>3186</v>
      </c>
      <c r="C558">
        <v>98989</v>
      </c>
      <c r="D558">
        <v>158</v>
      </c>
      <c r="E558">
        <v>80000000</v>
      </c>
      <c r="F558">
        <v>6.6</v>
      </c>
      <c r="G558">
        <v>-56448821</v>
      </c>
      <c r="H558">
        <v>1000</v>
      </c>
      <c r="I558">
        <v>800.00000000000011</v>
      </c>
      <c r="J558">
        <v>0</v>
      </c>
    </row>
    <row r="559" spans="1:10" x14ac:dyDescent="0.35">
      <c r="A559">
        <v>120523073</v>
      </c>
      <c r="B559" t="s">
        <v>3190</v>
      </c>
      <c r="C559">
        <v>885175</v>
      </c>
      <c r="D559">
        <v>1527</v>
      </c>
      <c r="E559">
        <v>75000000</v>
      </c>
      <c r="F559">
        <v>8.3000000000000007</v>
      </c>
      <c r="G559">
        <v>-45523073</v>
      </c>
      <c r="H559">
        <v>42000</v>
      </c>
      <c r="I559">
        <v>750.00000000000011</v>
      </c>
      <c r="J559">
        <v>0</v>
      </c>
    </row>
    <row r="560" spans="1:10" x14ac:dyDescent="0.35">
      <c r="A560">
        <v>119654900</v>
      </c>
      <c r="B560" t="s">
        <v>3193</v>
      </c>
      <c r="C560">
        <v>182802</v>
      </c>
      <c r="D560">
        <v>363</v>
      </c>
      <c r="E560">
        <v>70000000</v>
      </c>
      <c r="F560">
        <v>6.7</v>
      </c>
      <c r="G560">
        <v>-49654900</v>
      </c>
      <c r="H560">
        <v>13000</v>
      </c>
      <c r="I560">
        <v>700.00000000000011</v>
      </c>
      <c r="J560">
        <v>0</v>
      </c>
    </row>
    <row r="561" spans="1:10" x14ac:dyDescent="0.35">
      <c r="A561">
        <v>72660029</v>
      </c>
      <c r="B561" t="s">
        <v>1802</v>
      </c>
      <c r="C561">
        <v>115687</v>
      </c>
      <c r="D561">
        <v>269</v>
      </c>
      <c r="E561">
        <v>100000000</v>
      </c>
      <c r="F561">
        <v>6</v>
      </c>
      <c r="G561">
        <v>27339971</v>
      </c>
      <c r="H561">
        <v>21000</v>
      </c>
      <c r="I561">
        <v>1000.0000000000001</v>
      </c>
      <c r="J561">
        <v>0</v>
      </c>
    </row>
    <row r="562" spans="1:10" x14ac:dyDescent="0.35">
      <c r="A562">
        <v>117541000</v>
      </c>
      <c r="B562" t="s">
        <v>3197</v>
      </c>
      <c r="C562">
        <v>269858</v>
      </c>
      <c r="D562">
        <v>316</v>
      </c>
      <c r="E562">
        <v>70000000</v>
      </c>
      <c r="F562">
        <v>7.1</v>
      </c>
      <c r="G562">
        <v>-47541000</v>
      </c>
      <c r="H562">
        <v>0</v>
      </c>
      <c r="I562">
        <v>700.00000000000011</v>
      </c>
      <c r="J562">
        <v>0</v>
      </c>
    </row>
    <row r="563" spans="1:10" x14ac:dyDescent="0.35">
      <c r="A563">
        <v>116643346</v>
      </c>
      <c r="B563" t="s">
        <v>3204</v>
      </c>
      <c r="C563">
        <v>119807</v>
      </c>
      <c r="D563">
        <v>340</v>
      </c>
      <c r="E563">
        <v>80000000</v>
      </c>
      <c r="F563">
        <v>6</v>
      </c>
      <c r="G563">
        <v>-36643346</v>
      </c>
      <c r="H563">
        <v>0</v>
      </c>
      <c r="I563">
        <v>800.00000000000011</v>
      </c>
      <c r="J563">
        <v>0</v>
      </c>
    </row>
    <row r="564" spans="1:10" x14ac:dyDescent="0.35">
      <c r="A564">
        <v>100614858</v>
      </c>
      <c r="B564" t="s">
        <v>3210</v>
      </c>
      <c r="C564">
        <v>206776</v>
      </c>
      <c r="D564">
        <v>1248</v>
      </c>
      <c r="E564">
        <v>68000000</v>
      </c>
      <c r="F564">
        <v>6.9</v>
      </c>
      <c r="G564">
        <v>-32614858</v>
      </c>
      <c r="H564">
        <v>0</v>
      </c>
      <c r="I564">
        <v>680</v>
      </c>
      <c r="J564">
        <v>0</v>
      </c>
    </row>
    <row r="565" spans="1:10" x14ac:dyDescent="0.35">
      <c r="A565">
        <v>42272747</v>
      </c>
      <c r="B565" t="s">
        <v>3215</v>
      </c>
      <c r="C565">
        <v>78635</v>
      </c>
      <c r="D565">
        <v>1040</v>
      </c>
      <c r="E565">
        <v>70000000</v>
      </c>
      <c r="F565">
        <v>5.6</v>
      </c>
      <c r="G565">
        <v>27727253</v>
      </c>
      <c r="H565">
        <v>0</v>
      </c>
      <c r="I565">
        <v>700.00000000000011</v>
      </c>
      <c r="J565">
        <v>0</v>
      </c>
    </row>
    <row r="566" spans="1:10" x14ac:dyDescent="0.35">
      <c r="A566">
        <v>80281096</v>
      </c>
      <c r="B566" t="s">
        <v>3219</v>
      </c>
      <c r="C566">
        <v>143628</v>
      </c>
      <c r="D566">
        <v>1283</v>
      </c>
      <c r="E566">
        <v>60000000</v>
      </c>
      <c r="F566">
        <v>5.6</v>
      </c>
      <c r="G566">
        <v>-20281096</v>
      </c>
      <c r="H566">
        <v>0</v>
      </c>
      <c r="I566">
        <v>600</v>
      </c>
      <c r="J566">
        <v>0</v>
      </c>
    </row>
    <row r="567" spans="1:10" x14ac:dyDescent="0.35">
      <c r="A567">
        <v>219613391</v>
      </c>
      <c r="B567" t="s">
        <v>3225</v>
      </c>
      <c r="C567">
        <v>31649</v>
      </c>
      <c r="D567">
        <v>98</v>
      </c>
      <c r="E567">
        <v>75000000</v>
      </c>
      <c r="F567">
        <v>4.5</v>
      </c>
      <c r="G567">
        <v>-144613391</v>
      </c>
      <c r="H567">
        <v>2000</v>
      </c>
      <c r="I567">
        <v>750.00000000000011</v>
      </c>
      <c r="J567">
        <v>0</v>
      </c>
    </row>
    <row r="568" spans="1:10" x14ac:dyDescent="0.35">
      <c r="A568">
        <v>78120196</v>
      </c>
      <c r="B568" t="s">
        <v>3229</v>
      </c>
      <c r="C568">
        <v>103241</v>
      </c>
      <c r="D568">
        <v>742</v>
      </c>
      <c r="E568">
        <v>75000000</v>
      </c>
      <c r="F568">
        <v>7.1</v>
      </c>
      <c r="G568">
        <v>-3120196</v>
      </c>
      <c r="H568">
        <v>5000</v>
      </c>
      <c r="I568">
        <v>750.00000000000011</v>
      </c>
      <c r="J568">
        <v>0</v>
      </c>
    </row>
    <row r="569" spans="1:10" x14ac:dyDescent="0.35">
      <c r="A569">
        <v>98895417</v>
      </c>
      <c r="B569" t="s">
        <v>3233</v>
      </c>
      <c r="C569">
        <v>203154</v>
      </c>
      <c r="D569">
        <v>698</v>
      </c>
      <c r="E569">
        <v>70000000</v>
      </c>
      <c r="F569">
        <v>6.5</v>
      </c>
      <c r="G569">
        <v>-28895417</v>
      </c>
      <c r="H569">
        <v>45000</v>
      </c>
      <c r="I569">
        <v>700.00000000000011</v>
      </c>
      <c r="J569">
        <v>0</v>
      </c>
    </row>
    <row r="570" spans="1:10" x14ac:dyDescent="0.35">
      <c r="A570">
        <v>70117571</v>
      </c>
      <c r="B570" t="s">
        <v>3239</v>
      </c>
      <c r="C570">
        <v>56741</v>
      </c>
      <c r="D570">
        <v>515</v>
      </c>
      <c r="E570">
        <v>58000000</v>
      </c>
      <c r="F570">
        <v>6.4</v>
      </c>
      <c r="G570">
        <v>-12117571</v>
      </c>
      <c r="H570">
        <v>1000</v>
      </c>
      <c r="I570">
        <v>580</v>
      </c>
      <c r="J570">
        <v>0</v>
      </c>
    </row>
    <row r="571" spans="1:10" x14ac:dyDescent="0.35">
      <c r="A571">
        <v>83552429</v>
      </c>
      <c r="B571" t="s">
        <v>3243</v>
      </c>
      <c r="C571">
        <v>154955</v>
      </c>
      <c r="D571">
        <v>800</v>
      </c>
      <c r="E571">
        <v>70000000</v>
      </c>
      <c r="F571">
        <v>5.8</v>
      </c>
      <c r="G571">
        <v>-13552429</v>
      </c>
      <c r="H571">
        <v>25000</v>
      </c>
      <c r="I571">
        <v>700.00000000000011</v>
      </c>
      <c r="J571">
        <v>0</v>
      </c>
    </row>
    <row r="572" spans="1:10" x14ac:dyDescent="0.35">
      <c r="A572">
        <v>66257002</v>
      </c>
      <c r="B572" t="s">
        <v>3247</v>
      </c>
      <c r="C572">
        <v>350698</v>
      </c>
      <c r="D572">
        <v>816</v>
      </c>
      <c r="E572">
        <v>70000000</v>
      </c>
      <c r="F572">
        <v>8</v>
      </c>
      <c r="G572">
        <v>3742998</v>
      </c>
      <c r="H572">
        <v>26000</v>
      </c>
      <c r="I572">
        <v>700.00000000000011</v>
      </c>
      <c r="J572">
        <v>0</v>
      </c>
    </row>
    <row r="573" spans="1:10" x14ac:dyDescent="0.35">
      <c r="A573">
        <v>65012000</v>
      </c>
      <c r="B573" t="s">
        <v>3253</v>
      </c>
      <c r="C573">
        <v>43559</v>
      </c>
      <c r="D573">
        <v>137</v>
      </c>
      <c r="E573">
        <v>70000000</v>
      </c>
      <c r="F573">
        <v>6.2</v>
      </c>
      <c r="G573">
        <v>4988000</v>
      </c>
      <c r="H573">
        <v>0</v>
      </c>
      <c r="I573">
        <v>700.00000000000011</v>
      </c>
      <c r="J573">
        <v>0</v>
      </c>
    </row>
    <row r="574" spans="1:10" x14ac:dyDescent="0.35">
      <c r="A574">
        <v>79883359</v>
      </c>
      <c r="B574" t="s">
        <v>3259</v>
      </c>
      <c r="C574">
        <v>116159</v>
      </c>
      <c r="D574">
        <v>488</v>
      </c>
      <c r="E574">
        <v>66000000</v>
      </c>
      <c r="F574">
        <v>7.2</v>
      </c>
      <c r="G574">
        <v>-13883359</v>
      </c>
      <c r="H574">
        <v>28000</v>
      </c>
      <c r="I574">
        <v>660</v>
      </c>
      <c r="J574">
        <v>0</v>
      </c>
    </row>
    <row r="575" spans="1:10" x14ac:dyDescent="0.35">
      <c r="A575">
        <v>78031620</v>
      </c>
      <c r="B575" t="s">
        <v>3263</v>
      </c>
      <c r="C575">
        <v>102248</v>
      </c>
      <c r="D575">
        <v>403</v>
      </c>
      <c r="E575">
        <v>70000000</v>
      </c>
      <c r="F575">
        <v>6.1</v>
      </c>
      <c r="G575">
        <v>-8031620</v>
      </c>
      <c r="H575">
        <v>34000</v>
      </c>
      <c r="I575">
        <v>700.00000000000011</v>
      </c>
      <c r="J575">
        <v>0</v>
      </c>
    </row>
    <row r="576" spans="1:10" x14ac:dyDescent="0.35">
      <c r="A576">
        <v>54222000</v>
      </c>
      <c r="B576" t="s">
        <v>3267</v>
      </c>
      <c r="C576">
        <v>131217</v>
      </c>
      <c r="D576">
        <v>380</v>
      </c>
      <c r="E576">
        <v>69500000</v>
      </c>
      <c r="F576">
        <v>7.6</v>
      </c>
      <c r="G576">
        <v>15278000</v>
      </c>
      <c r="H576">
        <v>0</v>
      </c>
      <c r="I576">
        <v>695</v>
      </c>
      <c r="J576">
        <v>0</v>
      </c>
    </row>
    <row r="577" spans="1:10" x14ac:dyDescent="0.35">
      <c r="A577">
        <v>52474616</v>
      </c>
      <c r="B577" t="s">
        <v>3271</v>
      </c>
      <c r="C577">
        <v>84118</v>
      </c>
      <c r="D577">
        <v>245</v>
      </c>
      <c r="E577">
        <v>70000000</v>
      </c>
      <c r="F577">
        <v>6.3</v>
      </c>
      <c r="G577">
        <v>17525384</v>
      </c>
      <c r="H577">
        <v>13000</v>
      </c>
      <c r="I577">
        <v>700.00000000000011</v>
      </c>
      <c r="J577">
        <v>0</v>
      </c>
    </row>
    <row r="578" spans="1:10" x14ac:dyDescent="0.35">
      <c r="A578">
        <v>55942830</v>
      </c>
      <c r="B578" t="s">
        <v>3278</v>
      </c>
      <c r="C578">
        <v>138582</v>
      </c>
      <c r="D578">
        <v>423</v>
      </c>
      <c r="E578">
        <v>70000000</v>
      </c>
      <c r="F578">
        <v>6.3</v>
      </c>
      <c r="G578">
        <v>14057170</v>
      </c>
      <c r="H578">
        <v>37000</v>
      </c>
      <c r="I578">
        <v>700.00000000000011</v>
      </c>
      <c r="J578">
        <v>0</v>
      </c>
    </row>
    <row r="579" spans="1:10" x14ac:dyDescent="0.35">
      <c r="A579">
        <v>40932372</v>
      </c>
      <c r="B579" t="s">
        <v>3282</v>
      </c>
      <c r="C579">
        <v>58023</v>
      </c>
      <c r="D579">
        <v>281</v>
      </c>
      <c r="E579">
        <v>70000000</v>
      </c>
      <c r="F579">
        <v>6.3</v>
      </c>
      <c r="G579">
        <v>29067628</v>
      </c>
      <c r="H579">
        <v>0</v>
      </c>
      <c r="I579">
        <v>700.00000000000011</v>
      </c>
      <c r="J579">
        <v>0</v>
      </c>
    </row>
    <row r="580" spans="1:10" x14ac:dyDescent="0.35">
      <c r="A580">
        <v>38345403</v>
      </c>
      <c r="B580" t="s">
        <v>3287</v>
      </c>
      <c r="C580">
        <v>212085</v>
      </c>
      <c r="D580">
        <v>492</v>
      </c>
      <c r="E580">
        <v>70000000</v>
      </c>
      <c r="F580">
        <v>7.7</v>
      </c>
      <c r="G580">
        <v>31654597</v>
      </c>
      <c r="H580">
        <v>15000</v>
      </c>
      <c r="I580">
        <v>700.00000000000011</v>
      </c>
      <c r="J580">
        <v>0</v>
      </c>
    </row>
    <row r="581" spans="1:10" x14ac:dyDescent="0.35">
      <c r="A581">
        <v>37901509</v>
      </c>
      <c r="B581" t="s">
        <v>3292</v>
      </c>
      <c r="C581">
        <v>96385</v>
      </c>
      <c r="D581">
        <v>119</v>
      </c>
      <c r="E581">
        <v>70000000</v>
      </c>
      <c r="F581">
        <v>7</v>
      </c>
      <c r="G581">
        <v>32098491</v>
      </c>
      <c r="H581">
        <v>0</v>
      </c>
      <c r="I581">
        <v>700.00000000000011</v>
      </c>
      <c r="J581">
        <v>0</v>
      </c>
    </row>
    <row r="582" spans="1:10" x14ac:dyDescent="0.35">
      <c r="A582">
        <v>48430355</v>
      </c>
      <c r="B582" t="s">
        <v>3296</v>
      </c>
      <c r="C582">
        <v>43709</v>
      </c>
      <c r="D582">
        <v>141</v>
      </c>
      <c r="E582">
        <v>70000000</v>
      </c>
      <c r="F582">
        <v>5.3</v>
      </c>
      <c r="G582">
        <v>21569645</v>
      </c>
      <c r="H582">
        <v>0</v>
      </c>
      <c r="I582">
        <v>700.00000000000011</v>
      </c>
      <c r="J582">
        <v>0</v>
      </c>
    </row>
    <row r="583" spans="1:10" x14ac:dyDescent="0.35">
      <c r="A583">
        <v>30157016</v>
      </c>
      <c r="B583" t="s">
        <v>3301</v>
      </c>
      <c r="C583">
        <v>39659</v>
      </c>
      <c r="D583">
        <v>189</v>
      </c>
      <c r="E583">
        <v>70000000</v>
      </c>
      <c r="F583">
        <v>5.6</v>
      </c>
      <c r="G583">
        <v>39842984</v>
      </c>
      <c r="H583">
        <v>792</v>
      </c>
      <c r="I583">
        <v>700.00000000000011</v>
      </c>
      <c r="J583">
        <v>0</v>
      </c>
    </row>
    <row r="584" spans="1:10" x14ac:dyDescent="0.35">
      <c r="A584">
        <v>28031250</v>
      </c>
      <c r="B584" t="s">
        <v>3308</v>
      </c>
      <c r="C584">
        <v>88146</v>
      </c>
      <c r="D584">
        <v>814</v>
      </c>
      <c r="E584">
        <v>60000000</v>
      </c>
      <c r="F584">
        <v>5.2</v>
      </c>
      <c r="G584">
        <v>31968750</v>
      </c>
      <c r="H584">
        <v>0</v>
      </c>
      <c r="I584">
        <v>600</v>
      </c>
      <c r="J584">
        <v>0</v>
      </c>
    </row>
    <row r="585" spans="1:10" x14ac:dyDescent="0.35">
      <c r="A585">
        <v>33105600</v>
      </c>
      <c r="B585" t="s">
        <v>3313</v>
      </c>
      <c r="C585">
        <v>41663</v>
      </c>
      <c r="D585">
        <v>141</v>
      </c>
      <c r="E585">
        <v>70000000</v>
      </c>
      <c r="F585">
        <v>5.4</v>
      </c>
      <c r="G585">
        <v>36894400</v>
      </c>
      <c r="H585">
        <v>531</v>
      </c>
      <c r="I585">
        <v>700.00000000000011</v>
      </c>
      <c r="J585">
        <v>0</v>
      </c>
    </row>
    <row r="586" spans="1:10" x14ac:dyDescent="0.35">
      <c r="A586">
        <v>62321039</v>
      </c>
      <c r="B586" t="s">
        <v>3320</v>
      </c>
      <c r="C586">
        <v>117096</v>
      </c>
      <c r="D586">
        <v>271</v>
      </c>
      <c r="E586">
        <v>70000000</v>
      </c>
      <c r="F586">
        <v>6.4</v>
      </c>
      <c r="G586">
        <v>7678961</v>
      </c>
      <c r="H586">
        <v>24000</v>
      </c>
      <c r="I586">
        <v>700.00000000000011</v>
      </c>
      <c r="J586">
        <v>0</v>
      </c>
    </row>
    <row r="587" spans="1:10" x14ac:dyDescent="0.35">
      <c r="A587">
        <v>38509342</v>
      </c>
      <c r="B587" t="s">
        <v>3327</v>
      </c>
      <c r="C587">
        <v>61995</v>
      </c>
      <c r="D587">
        <v>356</v>
      </c>
      <c r="E587">
        <v>75000000</v>
      </c>
      <c r="F587">
        <v>5.9</v>
      </c>
      <c r="G587">
        <v>36490658</v>
      </c>
      <c r="H587">
        <v>33000</v>
      </c>
      <c r="I587">
        <v>750.00000000000011</v>
      </c>
      <c r="J587">
        <v>0</v>
      </c>
    </row>
    <row r="588" spans="1:10" x14ac:dyDescent="0.35">
      <c r="A588">
        <v>19076815</v>
      </c>
      <c r="B588" t="s">
        <v>3332</v>
      </c>
      <c r="C588">
        <v>43651</v>
      </c>
      <c r="D588">
        <v>196</v>
      </c>
      <c r="E588">
        <v>60000000</v>
      </c>
      <c r="F588">
        <v>6.3</v>
      </c>
      <c r="G588">
        <v>40923185</v>
      </c>
      <c r="H588">
        <v>997</v>
      </c>
      <c r="I588">
        <v>600</v>
      </c>
      <c r="J588">
        <v>0</v>
      </c>
    </row>
    <row r="589" spans="1:10" x14ac:dyDescent="0.35">
      <c r="A589">
        <v>25093607</v>
      </c>
      <c r="B589" t="s">
        <v>3337</v>
      </c>
      <c r="C589">
        <v>105556</v>
      </c>
      <c r="D589">
        <v>157</v>
      </c>
      <c r="E589">
        <v>35000000</v>
      </c>
      <c r="F589">
        <v>6.5</v>
      </c>
      <c r="G589">
        <v>9906393</v>
      </c>
      <c r="H589">
        <v>17000</v>
      </c>
      <c r="I589">
        <v>350.00000000000006</v>
      </c>
      <c r="J589">
        <v>0</v>
      </c>
    </row>
    <row r="590" spans="1:10" x14ac:dyDescent="0.35">
      <c r="A590">
        <v>18990542</v>
      </c>
      <c r="B590" t="s">
        <v>3341</v>
      </c>
      <c r="C590">
        <v>22264</v>
      </c>
      <c r="D590">
        <v>289</v>
      </c>
      <c r="E590">
        <v>70000000</v>
      </c>
      <c r="F590">
        <v>3</v>
      </c>
      <c r="G590">
        <v>51009458</v>
      </c>
      <c r="H590">
        <v>584</v>
      </c>
      <c r="I590">
        <v>700.00000000000011</v>
      </c>
      <c r="J590">
        <v>0</v>
      </c>
    </row>
    <row r="591" spans="1:10" x14ac:dyDescent="0.35">
      <c r="A591">
        <v>14294842</v>
      </c>
      <c r="B591" t="s">
        <v>3346</v>
      </c>
      <c r="C591">
        <v>16761</v>
      </c>
      <c r="D591">
        <v>277</v>
      </c>
      <c r="E591">
        <v>70000000</v>
      </c>
      <c r="F591">
        <v>3.6</v>
      </c>
      <c r="G591">
        <v>55705158</v>
      </c>
      <c r="H591">
        <v>391</v>
      </c>
      <c r="I591">
        <v>700.00000000000011</v>
      </c>
      <c r="J591">
        <v>0</v>
      </c>
    </row>
    <row r="592" spans="1:10" x14ac:dyDescent="0.35">
      <c r="A592">
        <v>19819494</v>
      </c>
      <c r="B592" t="s">
        <v>3352</v>
      </c>
      <c r="C592">
        <v>26893</v>
      </c>
      <c r="D592">
        <v>126</v>
      </c>
      <c r="E592">
        <v>70000000</v>
      </c>
      <c r="F592">
        <v>5.8</v>
      </c>
      <c r="G592">
        <v>50180506</v>
      </c>
      <c r="H592">
        <v>815</v>
      </c>
      <c r="I592">
        <v>700.00000000000011</v>
      </c>
      <c r="J592">
        <v>0</v>
      </c>
    </row>
    <row r="593" spans="1:10" x14ac:dyDescent="0.35">
      <c r="A593">
        <v>13596911</v>
      </c>
      <c r="B593" t="s">
        <v>3358</v>
      </c>
      <c r="C593">
        <v>25572</v>
      </c>
      <c r="D593">
        <v>123</v>
      </c>
      <c r="E593">
        <v>70000000</v>
      </c>
      <c r="F593">
        <v>6.2</v>
      </c>
      <c r="G593">
        <v>56403089</v>
      </c>
      <c r="H593">
        <v>2000</v>
      </c>
      <c r="I593">
        <v>700.00000000000011</v>
      </c>
      <c r="J593">
        <v>0</v>
      </c>
    </row>
    <row r="594" spans="1:10" x14ac:dyDescent="0.35">
      <c r="A594">
        <v>7097125</v>
      </c>
      <c r="B594" t="s">
        <v>3364</v>
      </c>
      <c r="C594">
        <v>38983</v>
      </c>
      <c r="D594">
        <v>207</v>
      </c>
      <c r="E594">
        <v>70000000</v>
      </c>
      <c r="F594">
        <v>5.4</v>
      </c>
      <c r="G594">
        <v>62902875</v>
      </c>
      <c r="H594">
        <v>11000</v>
      </c>
      <c r="I594">
        <v>700.00000000000011</v>
      </c>
      <c r="J594">
        <v>0</v>
      </c>
    </row>
    <row r="595" spans="1:10" x14ac:dyDescent="0.35">
      <c r="A595">
        <v>37760080</v>
      </c>
      <c r="B595" t="s">
        <v>3370</v>
      </c>
      <c r="C595">
        <v>72868</v>
      </c>
      <c r="D595">
        <v>618</v>
      </c>
      <c r="E595">
        <v>70000000</v>
      </c>
      <c r="F595">
        <v>6.1</v>
      </c>
      <c r="G595">
        <v>32239920</v>
      </c>
      <c r="H595">
        <v>0</v>
      </c>
      <c r="I595">
        <v>700.00000000000011</v>
      </c>
      <c r="J595">
        <v>0</v>
      </c>
    </row>
    <row r="596" spans="1:10" x14ac:dyDescent="0.35">
      <c r="A596">
        <v>5851188</v>
      </c>
      <c r="B596" t="s">
        <v>3376</v>
      </c>
      <c r="C596">
        <v>31124</v>
      </c>
      <c r="D596">
        <v>313</v>
      </c>
      <c r="E596">
        <v>70000000</v>
      </c>
      <c r="F596">
        <v>4.2</v>
      </c>
      <c r="G596">
        <v>64148812</v>
      </c>
      <c r="H596">
        <v>764</v>
      </c>
      <c r="I596">
        <v>700.00000000000011</v>
      </c>
      <c r="J596">
        <v>0</v>
      </c>
    </row>
    <row r="597" spans="1:10" x14ac:dyDescent="0.35">
      <c r="A597">
        <v>25121291</v>
      </c>
      <c r="B597" t="s">
        <v>3383</v>
      </c>
      <c r="C597">
        <v>177653</v>
      </c>
      <c r="D597">
        <v>279</v>
      </c>
      <c r="E597">
        <v>50000000</v>
      </c>
      <c r="F597">
        <v>6.7</v>
      </c>
      <c r="G597">
        <v>24878709</v>
      </c>
      <c r="H597">
        <v>34000</v>
      </c>
      <c r="I597">
        <v>500.00000000000006</v>
      </c>
      <c r="J597">
        <v>0</v>
      </c>
    </row>
    <row r="598" spans="1:10" x14ac:dyDescent="0.35">
      <c r="A598">
        <v>18821279</v>
      </c>
      <c r="B598" t="s">
        <v>3389</v>
      </c>
      <c r="C598">
        <v>44891</v>
      </c>
      <c r="D598">
        <v>202</v>
      </c>
      <c r="E598">
        <v>70000000</v>
      </c>
      <c r="F598">
        <v>4.2</v>
      </c>
      <c r="G598">
        <v>51178721</v>
      </c>
      <c r="H598">
        <v>12000</v>
      </c>
      <c r="I598">
        <v>700.00000000000011</v>
      </c>
      <c r="J598">
        <v>0</v>
      </c>
    </row>
    <row r="599" spans="1:10" x14ac:dyDescent="0.35">
      <c r="A599">
        <v>118471320</v>
      </c>
      <c r="B599" t="s">
        <v>3394</v>
      </c>
      <c r="C599">
        <v>86504</v>
      </c>
      <c r="D599">
        <v>568</v>
      </c>
      <c r="E599">
        <v>68000000</v>
      </c>
      <c r="F599">
        <v>6.4</v>
      </c>
      <c r="G599">
        <v>-50471320</v>
      </c>
      <c r="H599">
        <v>0</v>
      </c>
      <c r="I599">
        <v>680</v>
      </c>
      <c r="J599">
        <v>0</v>
      </c>
    </row>
    <row r="600" spans="1:10" x14ac:dyDescent="0.35">
      <c r="A600">
        <v>300523113</v>
      </c>
      <c r="B600" t="s">
        <v>3399</v>
      </c>
      <c r="C600">
        <v>184637</v>
      </c>
      <c r="D600">
        <v>498</v>
      </c>
      <c r="E600">
        <v>68000000</v>
      </c>
      <c r="F600">
        <v>4.9000000000000004</v>
      </c>
      <c r="G600">
        <v>-232523113</v>
      </c>
      <c r="H600">
        <v>29000</v>
      </c>
      <c r="I600">
        <v>680</v>
      </c>
      <c r="J600">
        <v>0</v>
      </c>
    </row>
    <row r="601" spans="1:10" x14ac:dyDescent="0.35">
      <c r="A601">
        <v>71069884</v>
      </c>
      <c r="B601" t="s">
        <v>3402</v>
      </c>
      <c r="C601">
        <v>101899</v>
      </c>
      <c r="D601">
        <v>445</v>
      </c>
      <c r="E601">
        <v>68000000</v>
      </c>
      <c r="F601">
        <v>6.8</v>
      </c>
      <c r="G601">
        <v>-3069884</v>
      </c>
      <c r="H601">
        <v>0</v>
      </c>
      <c r="I601">
        <v>680</v>
      </c>
      <c r="J601">
        <v>0</v>
      </c>
    </row>
    <row r="602" spans="1:10" x14ac:dyDescent="0.35">
      <c r="A602">
        <v>251501645</v>
      </c>
      <c r="B602" t="s">
        <v>3406</v>
      </c>
      <c r="C602">
        <v>385943</v>
      </c>
      <c r="D602">
        <v>296</v>
      </c>
      <c r="E602">
        <v>69000000</v>
      </c>
      <c r="F602">
        <v>7.7</v>
      </c>
      <c r="G602">
        <v>-182501645</v>
      </c>
      <c r="H602">
        <v>31000</v>
      </c>
      <c r="I602">
        <v>690</v>
      </c>
      <c r="J602">
        <v>0</v>
      </c>
    </row>
    <row r="603" spans="1:10" x14ac:dyDescent="0.35">
      <c r="A603">
        <v>35324232</v>
      </c>
      <c r="B603" t="s">
        <v>3413</v>
      </c>
      <c r="C603">
        <v>32224</v>
      </c>
      <c r="D603">
        <v>62</v>
      </c>
      <c r="E603">
        <v>68000000</v>
      </c>
      <c r="F603">
        <v>5.6</v>
      </c>
      <c r="G603">
        <v>32675768</v>
      </c>
      <c r="H603">
        <v>617</v>
      </c>
      <c r="I603">
        <v>680</v>
      </c>
      <c r="J603">
        <v>0</v>
      </c>
    </row>
    <row r="604" spans="1:10" x14ac:dyDescent="0.35">
      <c r="A604">
        <v>81257500</v>
      </c>
      <c r="B604" t="s">
        <v>3417</v>
      </c>
      <c r="C604">
        <v>117739</v>
      </c>
      <c r="D604">
        <v>229</v>
      </c>
      <c r="E604">
        <v>68000000</v>
      </c>
      <c r="F604">
        <v>6.4</v>
      </c>
      <c r="G604">
        <v>-13257500</v>
      </c>
      <c r="H604">
        <v>30000</v>
      </c>
      <c r="I604">
        <v>680</v>
      </c>
      <c r="J604">
        <v>0</v>
      </c>
    </row>
    <row r="605" spans="1:10" x14ac:dyDescent="0.35">
      <c r="A605">
        <v>617840</v>
      </c>
      <c r="B605" t="s">
        <v>3424</v>
      </c>
      <c r="C605">
        <v>52496</v>
      </c>
      <c r="D605">
        <v>172</v>
      </c>
      <c r="E605">
        <v>70000000</v>
      </c>
      <c r="F605">
        <v>7.2</v>
      </c>
      <c r="G605">
        <v>69382160</v>
      </c>
      <c r="H605">
        <v>29000</v>
      </c>
      <c r="I605">
        <v>700.00000000000011</v>
      </c>
      <c r="J605">
        <v>0</v>
      </c>
    </row>
    <row r="606" spans="1:10" x14ac:dyDescent="0.35">
      <c r="A606">
        <v>29655590</v>
      </c>
      <c r="B606" t="s">
        <v>3430</v>
      </c>
      <c r="C606">
        <v>53970</v>
      </c>
      <c r="D606">
        <v>435</v>
      </c>
      <c r="E606">
        <v>65000000</v>
      </c>
      <c r="F606">
        <v>6</v>
      </c>
      <c r="G606">
        <v>35344410</v>
      </c>
      <c r="H606">
        <v>0</v>
      </c>
      <c r="I606">
        <v>650</v>
      </c>
      <c r="J606">
        <v>0</v>
      </c>
    </row>
    <row r="607" spans="1:10" x14ac:dyDescent="0.35">
      <c r="A607">
        <v>45045037</v>
      </c>
      <c r="B607" t="s">
        <v>3434</v>
      </c>
      <c r="C607">
        <v>103230</v>
      </c>
      <c r="D607">
        <v>143</v>
      </c>
      <c r="E607">
        <v>36000000</v>
      </c>
      <c r="F607">
        <v>5.9</v>
      </c>
      <c r="G607">
        <v>-9045037</v>
      </c>
      <c r="H607">
        <v>10000</v>
      </c>
      <c r="I607">
        <v>360.00000000000006</v>
      </c>
      <c r="J607">
        <v>0</v>
      </c>
    </row>
    <row r="608" spans="1:10" x14ac:dyDescent="0.35">
      <c r="A608">
        <v>28965197</v>
      </c>
      <c r="B608" t="s">
        <v>3439</v>
      </c>
      <c r="C608">
        <v>133526</v>
      </c>
      <c r="D608">
        <v>521</v>
      </c>
      <c r="E608">
        <v>68000000</v>
      </c>
      <c r="F608">
        <v>7.9</v>
      </c>
      <c r="G608">
        <v>39034803</v>
      </c>
      <c r="H608">
        <v>0</v>
      </c>
      <c r="I608">
        <v>680</v>
      </c>
      <c r="J608">
        <v>0</v>
      </c>
    </row>
    <row r="609" spans="1:10" x14ac:dyDescent="0.35">
      <c r="A609">
        <v>39380442</v>
      </c>
      <c r="B609" t="s">
        <v>3446</v>
      </c>
      <c r="C609">
        <v>174248</v>
      </c>
      <c r="D609">
        <v>263</v>
      </c>
      <c r="E609">
        <v>70000000</v>
      </c>
      <c r="F609">
        <v>7.1</v>
      </c>
      <c r="G609">
        <v>30619558</v>
      </c>
      <c r="H609">
        <v>0</v>
      </c>
      <c r="I609">
        <v>700.00000000000011</v>
      </c>
      <c r="J609">
        <v>0</v>
      </c>
    </row>
    <row r="610" spans="1:10" x14ac:dyDescent="0.35">
      <c r="A610">
        <v>37516013</v>
      </c>
      <c r="B610" t="s">
        <v>3450</v>
      </c>
      <c r="C610">
        <v>128629</v>
      </c>
      <c r="D610">
        <v>348</v>
      </c>
      <c r="E610">
        <v>69000000</v>
      </c>
      <c r="F610">
        <v>5.9</v>
      </c>
      <c r="G610">
        <v>31483987</v>
      </c>
      <c r="H610">
        <v>98000</v>
      </c>
      <c r="I610">
        <v>690</v>
      </c>
      <c r="J610">
        <v>0</v>
      </c>
    </row>
    <row r="611" spans="1:10" x14ac:dyDescent="0.35">
      <c r="A611">
        <v>87704396</v>
      </c>
      <c r="B611" t="s">
        <v>3454</v>
      </c>
      <c r="C611">
        <v>88132</v>
      </c>
      <c r="D611">
        <v>274</v>
      </c>
      <c r="E611">
        <v>66000000</v>
      </c>
      <c r="F611">
        <v>6.2</v>
      </c>
      <c r="G611">
        <v>-21704396</v>
      </c>
      <c r="H611">
        <v>0</v>
      </c>
      <c r="I611">
        <v>660</v>
      </c>
      <c r="J611">
        <v>0</v>
      </c>
    </row>
    <row r="612" spans="1:10" x14ac:dyDescent="0.35">
      <c r="A612">
        <v>83892374</v>
      </c>
      <c r="B612" t="s">
        <v>3462</v>
      </c>
      <c r="C612">
        <v>85720</v>
      </c>
      <c r="D612">
        <v>297</v>
      </c>
      <c r="E612">
        <v>66000000</v>
      </c>
      <c r="F612">
        <v>7</v>
      </c>
      <c r="G612">
        <v>-17892374</v>
      </c>
      <c r="H612">
        <v>0</v>
      </c>
      <c r="I612">
        <v>660</v>
      </c>
      <c r="J612">
        <v>0</v>
      </c>
    </row>
    <row r="613" spans="1:10" x14ac:dyDescent="0.35">
      <c r="A613">
        <v>5932060</v>
      </c>
      <c r="B613" t="s">
        <v>3467</v>
      </c>
      <c r="C613">
        <v>29285</v>
      </c>
      <c r="D613">
        <v>174</v>
      </c>
      <c r="E613">
        <v>35000000</v>
      </c>
      <c r="F613">
        <v>5.4</v>
      </c>
      <c r="G613">
        <v>29067940</v>
      </c>
      <c r="H613">
        <v>0</v>
      </c>
      <c r="I613">
        <v>350.00000000000006</v>
      </c>
      <c r="J613">
        <v>0</v>
      </c>
    </row>
    <row r="614" spans="1:10" x14ac:dyDescent="0.35">
      <c r="A614">
        <v>216119491</v>
      </c>
      <c r="B614" t="s">
        <v>3471</v>
      </c>
      <c r="C614">
        <v>881236</v>
      </c>
      <c r="D614">
        <v>2277</v>
      </c>
      <c r="E614">
        <v>70000000</v>
      </c>
      <c r="F614">
        <v>8.6</v>
      </c>
      <c r="G614">
        <v>-146119491</v>
      </c>
      <c r="H614">
        <v>22000</v>
      </c>
      <c r="I614">
        <v>700.00000000000011</v>
      </c>
      <c r="J614">
        <v>0</v>
      </c>
    </row>
    <row r="615" spans="1:10" x14ac:dyDescent="0.35">
      <c r="A615">
        <v>43568507</v>
      </c>
      <c r="B615" t="s">
        <v>3475</v>
      </c>
      <c r="C615">
        <v>136954</v>
      </c>
      <c r="D615">
        <v>346</v>
      </c>
      <c r="E615">
        <v>66000000</v>
      </c>
      <c r="F615">
        <v>6.5</v>
      </c>
      <c r="G615">
        <v>22431493</v>
      </c>
      <c r="H615">
        <v>32000</v>
      </c>
      <c r="I615">
        <v>660</v>
      </c>
      <c r="J615">
        <v>0</v>
      </c>
    </row>
    <row r="616" spans="1:10" x14ac:dyDescent="0.35">
      <c r="A616">
        <v>182805123</v>
      </c>
      <c r="B616" t="s">
        <v>3480</v>
      </c>
      <c r="C616">
        <v>158864</v>
      </c>
      <c r="D616">
        <v>395</v>
      </c>
      <c r="E616">
        <v>70000000</v>
      </c>
      <c r="F616">
        <v>6.4</v>
      </c>
      <c r="G616">
        <v>-112805123</v>
      </c>
      <c r="H616">
        <v>0</v>
      </c>
      <c r="I616">
        <v>700.00000000000011</v>
      </c>
      <c r="J616">
        <v>0</v>
      </c>
    </row>
    <row r="617" spans="1:10" x14ac:dyDescent="0.35">
      <c r="A617">
        <v>176387405</v>
      </c>
      <c r="B617" t="s">
        <v>3483</v>
      </c>
      <c r="C617">
        <v>328159</v>
      </c>
      <c r="D617">
        <v>467</v>
      </c>
      <c r="E617">
        <v>59000000</v>
      </c>
      <c r="F617">
        <v>7.6</v>
      </c>
      <c r="G617">
        <v>-117387405</v>
      </c>
      <c r="H617">
        <v>3000</v>
      </c>
      <c r="I617">
        <v>590</v>
      </c>
      <c r="J617">
        <v>0</v>
      </c>
    </row>
    <row r="618" spans="1:10" x14ac:dyDescent="0.35">
      <c r="A618">
        <v>33685268</v>
      </c>
      <c r="B618" t="s">
        <v>3487</v>
      </c>
      <c r="C618">
        <v>75573</v>
      </c>
      <c r="D618">
        <v>662</v>
      </c>
      <c r="E618">
        <v>68000000</v>
      </c>
      <c r="F618">
        <v>5.5</v>
      </c>
      <c r="G618">
        <v>34314732</v>
      </c>
      <c r="H618">
        <v>4000</v>
      </c>
      <c r="I618">
        <v>680</v>
      </c>
      <c r="J618">
        <v>0</v>
      </c>
    </row>
    <row r="619" spans="1:10" x14ac:dyDescent="0.35">
      <c r="A619">
        <v>182204440</v>
      </c>
      <c r="B619" t="s">
        <v>3491</v>
      </c>
      <c r="C619">
        <v>197412</v>
      </c>
      <c r="D619">
        <v>720</v>
      </c>
      <c r="E619">
        <v>65000000</v>
      </c>
      <c r="F619">
        <v>7.4</v>
      </c>
      <c r="G619">
        <v>-117204440</v>
      </c>
      <c r="H619">
        <v>71000</v>
      </c>
      <c r="I619">
        <v>650</v>
      </c>
      <c r="J619">
        <v>0</v>
      </c>
    </row>
    <row r="620" spans="1:10" x14ac:dyDescent="0.35">
      <c r="A620">
        <v>171383253</v>
      </c>
      <c r="B620" t="s">
        <v>3495</v>
      </c>
      <c r="C620">
        <v>1217752</v>
      </c>
      <c r="D620">
        <v>3646</v>
      </c>
      <c r="E620">
        <v>63000000</v>
      </c>
      <c r="F620">
        <v>8.6999999999999993</v>
      </c>
      <c r="G620">
        <v>-108383253</v>
      </c>
      <c r="H620">
        <v>25000</v>
      </c>
      <c r="I620">
        <v>630</v>
      </c>
      <c r="J620">
        <v>0</v>
      </c>
    </row>
    <row r="621" spans="1:10" x14ac:dyDescent="0.35">
      <c r="A621">
        <v>172071312</v>
      </c>
      <c r="B621" t="s">
        <v>3500</v>
      </c>
      <c r="C621">
        <v>208817</v>
      </c>
      <c r="D621">
        <v>296</v>
      </c>
      <c r="E621">
        <v>62000000</v>
      </c>
      <c r="F621">
        <v>7.6</v>
      </c>
      <c r="G621">
        <v>-110071312</v>
      </c>
      <c r="H621">
        <v>5000</v>
      </c>
      <c r="I621">
        <v>620</v>
      </c>
      <c r="J621">
        <v>0</v>
      </c>
    </row>
    <row r="622" spans="1:10" x14ac:dyDescent="0.35">
      <c r="A622">
        <v>119412921</v>
      </c>
      <c r="B622" t="s">
        <v>1267</v>
      </c>
      <c r="C622">
        <v>240241</v>
      </c>
      <c r="D622">
        <v>391</v>
      </c>
      <c r="E622">
        <v>65000000</v>
      </c>
      <c r="F622">
        <v>7.5</v>
      </c>
      <c r="G622">
        <v>-54412921</v>
      </c>
      <c r="H622">
        <v>0</v>
      </c>
      <c r="I622">
        <v>650</v>
      </c>
      <c r="J622">
        <v>0</v>
      </c>
    </row>
    <row r="623" spans="1:10" x14ac:dyDescent="0.35">
      <c r="A623">
        <v>139225854</v>
      </c>
      <c r="B623" t="s">
        <v>3507</v>
      </c>
      <c r="C623">
        <v>34561</v>
      </c>
      <c r="D623">
        <v>116</v>
      </c>
      <c r="E623">
        <v>60000000</v>
      </c>
      <c r="F623">
        <v>5.5</v>
      </c>
      <c r="G623">
        <v>-79225854</v>
      </c>
      <c r="H623">
        <v>1000</v>
      </c>
      <c r="I623">
        <v>600</v>
      </c>
      <c r="J623">
        <v>0</v>
      </c>
    </row>
    <row r="624" spans="1:10" x14ac:dyDescent="0.35">
      <c r="A624">
        <v>148775460</v>
      </c>
      <c r="B624" t="s">
        <v>3512</v>
      </c>
      <c r="C624">
        <v>243834</v>
      </c>
      <c r="D624">
        <v>845</v>
      </c>
      <c r="E624">
        <v>61000000</v>
      </c>
      <c r="F624">
        <v>7.6</v>
      </c>
      <c r="G624">
        <v>-87775460</v>
      </c>
      <c r="H624">
        <v>144000</v>
      </c>
      <c r="I624">
        <v>610</v>
      </c>
      <c r="J624">
        <v>0</v>
      </c>
    </row>
    <row r="625" spans="1:10" x14ac:dyDescent="0.35">
      <c r="A625">
        <v>115731542</v>
      </c>
      <c r="B625" t="s">
        <v>3517</v>
      </c>
      <c r="C625">
        <v>151812</v>
      </c>
      <c r="D625">
        <v>556</v>
      </c>
      <c r="E625">
        <v>65000000</v>
      </c>
      <c r="F625">
        <v>6.5</v>
      </c>
      <c r="G625">
        <v>-50731542</v>
      </c>
      <c r="H625">
        <v>0</v>
      </c>
      <c r="I625">
        <v>650</v>
      </c>
      <c r="J625">
        <v>0</v>
      </c>
    </row>
    <row r="626" spans="1:10" x14ac:dyDescent="0.35">
      <c r="A626">
        <v>100468793</v>
      </c>
      <c r="B626" t="s">
        <v>3520</v>
      </c>
      <c r="C626">
        <v>212499</v>
      </c>
      <c r="D626">
        <v>277</v>
      </c>
      <c r="E626">
        <v>65000000</v>
      </c>
      <c r="F626">
        <v>6.9</v>
      </c>
      <c r="G626">
        <v>-35468793</v>
      </c>
      <c r="H626">
        <v>0</v>
      </c>
      <c r="I626">
        <v>650</v>
      </c>
      <c r="J626">
        <v>0</v>
      </c>
    </row>
    <row r="627" spans="1:10" x14ac:dyDescent="0.35">
      <c r="A627">
        <v>93771072</v>
      </c>
      <c r="B627" t="s">
        <v>3526</v>
      </c>
      <c r="C627">
        <v>135404</v>
      </c>
      <c r="D627">
        <v>318</v>
      </c>
      <c r="E627">
        <v>65000000</v>
      </c>
      <c r="F627">
        <v>6.7</v>
      </c>
      <c r="G627">
        <v>-28771072</v>
      </c>
      <c r="H627">
        <v>0</v>
      </c>
      <c r="I627">
        <v>650</v>
      </c>
      <c r="J627">
        <v>0</v>
      </c>
    </row>
    <row r="628" spans="1:10" x14ac:dyDescent="0.35">
      <c r="A628">
        <v>100448498</v>
      </c>
      <c r="B628" t="s">
        <v>3530</v>
      </c>
      <c r="C628">
        <v>272789</v>
      </c>
      <c r="D628">
        <v>285</v>
      </c>
      <c r="E628">
        <v>65000000</v>
      </c>
      <c r="F628">
        <v>6.6</v>
      </c>
      <c r="G628">
        <v>-35448498</v>
      </c>
      <c r="H628">
        <v>25000</v>
      </c>
      <c r="I628">
        <v>650</v>
      </c>
      <c r="J628">
        <v>0</v>
      </c>
    </row>
    <row r="629" spans="1:10" x14ac:dyDescent="0.35">
      <c r="A629">
        <v>115603980</v>
      </c>
      <c r="B629" t="s">
        <v>3537</v>
      </c>
      <c r="C629">
        <v>103589</v>
      </c>
      <c r="D629">
        <v>351</v>
      </c>
      <c r="E629">
        <v>65000000</v>
      </c>
      <c r="F629">
        <v>7.2</v>
      </c>
      <c r="G629">
        <v>-50603980</v>
      </c>
      <c r="H629">
        <v>35000</v>
      </c>
      <c r="I629">
        <v>650</v>
      </c>
      <c r="J629">
        <v>0</v>
      </c>
    </row>
    <row r="630" spans="1:10" x14ac:dyDescent="0.35">
      <c r="A630">
        <v>90454043</v>
      </c>
      <c r="B630" t="s">
        <v>3543</v>
      </c>
      <c r="C630">
        <v>60165</v>
      </c>
      <c r="D630">
        <v>326</v>
      </c>
      <c r="E630">
        <v>65000000</v>
      </c>
      <c r="F630">
        <v>6.4</v>
      </c>
      <c r="G630">
        <v>-25454043</v>
      </c>
      <c r="H630">
        <v>0</v>
      </c>
      <c r="I630">
        <v>650</v>
      </c>
      <c r="J630">
        <v>0</v>
      </c>
    </row>
    <row r="631" spans="1:10" x14ac:dyDescent="0.35">
      <c r="A631">
        <v>84049211</v>
      </c>
      <c r="B631" t="s">
        <v>3548</v>
      </c>
      <c r="C631">
        <v>96096</v>
      </c>
      <c r="D631">
        <v>172</v>
      </c>
      <c r="E631">
        <v>70000000</v>
      </c>
      <c r="F631">
        <v>6.4</v>
      </c>
      <c r="G631">
        <v>-14049211</v>
      </c>
      <c r="H631">
        <v>0</v>
      </c>
      <c r="I631">
        <v>700.00000000000011</v>
      </c>
      <c r="J631">
        <v>0</v>
      </c>
    </row>
    <row r="632" spans="1:10" x14ac:dyDescent="0.35">
      <c r="A632">
        <v>70450000</v>
      </c>
      <c r="B632" t="s">
        <v>3553</v>
      </c>
      <c r="C632">
        <v>77390</v>
      </c>
      <c r="D632">
        <v>189</v>
      </c>
      <c r="E632">
        <v>50000000</v>
      </c>
      <c r="F632">
        <v>6</v>
      </c>
      <c r="G632">
        <v>-20450000</v>
      </c>
      <c r="H632">
        <v>0</v>
      </c>
      <c r="I632">
        <v>500.00000000000006</v>
      </c>
      <c r="J632">
        <v>0</v>
      </c>
    </row>
    <row r="633" spans="1:10" x14ac:dyDescent="0.35">
      <c r="A633">
        <v>69688384</v>
      </c>
      <c r="B633" t="s">
        <v>3557</v>
      </c>
      <c r="C633">
        <v>34473</v>
      </c>
      <c r="D633">
        <v>139</v>
      </c>
      <c r="E633">
        <v>60000000</v>
      </c>
      <c r="F633">
        <v>6.1</v>
      </c>
      <c r="G633">
        <v>-9688384</v>
      </c>
      <c r="H633">
        <v>0</v>
      </c>
      <c r="I633">
        <v>600</v>
      </c>
      <c r="J633">
        <v>0</v>
      </c>
    </row>
    <row r="634" spans="1:10" x14ac:dyDescent="0.35">
      <c r="A634">
        <v>70236496</v>
      </c>
      <c r="B634" t="s">
        <v>3562</v>
      </c>
      <c r="C634">
        <v>67395</v>
      </c>
      <c r="D634">
        <v>564</v>
      </c>
      <c r="E634">
        <v>63000000</v>
      </c>
      <c r="F634">
        <v>6</v>
      </c>
      <c r="G634">
        <v>-7236496</v>
      </c>
      <c r="H634">
        <v>0</v>
      </c>
      <c r="I634">
        <v>630</v>
      </c>
      <c r="J634">
        <v>0</v>
      </c>
    </row>
    <row r="635" spans="1:10" x14ac:dyDescent="0.35">
      <c r="A635">
        <v>63695760</v>
      </c>
      <c r="B635" t="s">
        <v>3565</v>
      </c>
      <c r="C635">
        <v>61490</v>
      </c>
      <c r="D635">
        <v>264</v>
      </c>
      <c r="E635">
        <v>65000000</v>
      </c>
      <c r="F635">
        <v>6.4</v>
      </c>
      <c r="G635">
        <v>1304240</v>
      </c>
      <c r="H635">
        <v>0</v>
      </c>
      <c r="I635">
        <v>650</v>
      </c>
      <c r="J635">
        <v>0</v>
      </c>
    </row>
    <row r="636" spans="1:10" x14ac:dyDescent="0.35">
      <c r="A636">
        <v>59617068</v>
      </c>
      <c r="B636" t="s">
        <v>3570</v>
      </c>
      <c r="C636">
        <v>213863</v>
      </c>
      <c r="D636">
        <v>310</v>
      </c>
      <c r="E636">
        <v>65000000</v>
      </c>
      <c r="F636">
        <v>6.4</v>
      </c>
      <c r="G636">
        <v>5382932</v>
      </c>
      <c r="H636">
        <v>59000</v>
      </c>
      <c r="I636">
        <v>650</v>
      </c>
      <c r="J636">
        <v>0</v>
      </c>
    </row>
    <row r="637" spans="1:10" x14ac:dyDescent="0.35">
      <c r="A637">
        <v>55637680</v>
      </c>
      <c r="B637" t="s">
        <v>3576</v>
      </c>
      <c r="C637">
        <v>227071</v>
      </c>
      <c r="D637">
        <v>1500</v>
      </c>
      <c r="E637">
        <v>65000000</v>
      </c>
      <c r="F637">
        <v>7.3</v>
      </c>
      <c r="G637">
        <v>9362320</v>
      </c>
      <c r="H637">
        <v>10000</v>
      </c>
      <c r="I637">
        <v>650</v>
      </c>
      <c r="J637">
        <v>0</v>
      </c>
    </row>
    <row r="638" spans="1:10" x14ac:dyDescent="0.35">
      <c r="A638">
        <v>85911262</v>
      </c>
      <c r="B638" t="s">
        <v>3582</v>
      </c>
      <c r="C638">
        <v>24735</v>
      </c>
      <c r="D638">
        <v>213</v>
      </c>
      <c r="E638">
        <v>65000000</v>
      </c>
      <c r="F638">
        <v>5.2</v>
      </c>
      <c r="G638">
        <v>-20911262</v>
      </c>
      <c r="H638">
        <v>16000</v>
      </c>
      <c r="I638">
        <v>650</v>
      </c>
      <c r="J638">
        <v>0</v>
      </c>
    </row>
    <row r="639" spans="1:10" x14ac:dyDescent="0.35">
      <c r="A639">
        <v>53846915</v>
      </c>
      <c r="B639" t="s">
        <v>3587</v>
      </c>
      <c r="C639">
        <v>149337</v>
      </c>
      <c r="D639">
        <v>221</v>
      </c>
      <c r="E639">
        <v>50100000</v>
      </c>
      <c r="F639">
        <v>6.6</v>
      </c>
      <c r="G639">
        <v>-3746915</v>
      </c>
      <c r="H639">
        <v>23000</v>
      </c>
      <c r="I639">
        <v>501.00000000000006</v>
      </c>
      <c r="J639">
        <v>0</v>
      </c>
    </row>
    <row r="640" spans="1:10" x14ac:dyDescent="0.35">
      <c r="A640">
        <v>54758461</v>
      </c>
      <c r="B640" t="s">
        <v>3592</v>
      </c>
      <c r="C640">
        <v>147641</v>
      </c>
      <c r="D640">
        <v>238</v>
      </c>
      <c r="E640">
        <v>65000000</v>
      </c>
      <c r="F640">
        <v>6.3</v>
      </c>
      <c r="G640">
        <v>10241539</v>
      </c>
      <c r="H640">
        <v>18000</v>
      </c>
      <c r="I640">
        <v>650</v>
      </c>
      <c r="J640">
        <v>0</v>
      </c>
    </row>
    <row r="641" spans="1:10" x14ac:dyDescent="0.35">
      <c r="A641">
        <v>52397389</v>
      </c>
      <c r="B641" t="s">
        <v>3599</v>
      </c>
      <c r="C641">
        <v>132954</v>
      </c>
      <c r="D641">
        <v>514</v>
      </c>
      <c r="E641">
        <v>65000000</v>
      </c>
      <c r="F641">
        <v>5.9</v>
      </c>
      <c r="G641">
        <v>12602611</v>
      </c>
      <c r="H641">
        <v>0</v>
      </c>
      <c r="I641">
        <v>650</v>
      </c>
      <c r="J641">
        <v>0</v>
      </c>
    </row>
    <row r="642" spans="1:10" x14ac:dyDescent="0.35">
      <c r="A642">
        <v>38966057</v>
      </c>
      <c r="B642" t="s">
        <v>3605</v>
      </c>
      <c r="C642">
        <v>23940</v>
      </c>
      <c r="D642">
        <v>157</v>
      </c>
      <c r="E642">
        <v>65000000</v>
      </c>
      <c r="F642">
        <v>6.7</v>
      </c>
      <c r="G642">
        <v>26033943</v>
      </c>
      <c r="H642">
        <v>688</v>
      </c>
      <c r="I642">
        <v>650</v>
      </c>
      <c r="J642">
        <v>0</v>
      </c>
    </row>
    <row r="643" spans="1:10" x14ac:dyDescent="0.35">
      <c r="A643">
        <v>42345531</v>
      </c>
      <c r="B643" t="s">
        <v>3609</v>
      </c>
      <c r="C643">
        <v>104831</v>
      </c>
      <c r="D643">
        <v>423</v>
      </c>
      <c r="E643">
        <v>65000000</v>
      </c>
      <c r="F643">
        <v>5.4</v>
      </c>
      <c r="G643">
        <v>22654469</v>
      </c>
      <c r="H643">
        <v>32000</v>
      </c>
      <c r="I643">
        <v>650</v>
      </c>
      <c r="J643">
        <v>0</v>
      </c>
    </row>
    <row r="644" spans="1:10" x14ac:dyDescent="0.35">
      <c r="A644">
        <v>36064910</v>
      </c>
      <c r="B644" t="s">
        <v>3612</v>
      </c>
      <c r="C644">
        <v>166610</v>
      </c>
      <c r="D644">
        <v>211</v>
      </c>
      <c r="E644">
        <v>45000000</v>
      </c>
      <c r="F644">
        <v>6.4</v>
      </c>
      <c r="G644">
        <v>8935090</v>
      </c>
      <c r="H644">
        <v>0</v>
      </c>
      <c r="I644">
        <v>450.00000000000006</v>
      </c>
      <c r="J644">
        <v>0</v>
      </c>
    </row>
    <row r="645" spans="1:10" x14ac:dyDescent="0.35">
      <c r="A645">
        <v>33328051</v>
      </c>
      <c r="B645" t="s">
        <v>3617</v>
      </c>
      <c r="C645">
        <v>60508</v>
      </c>
      <c r="D645">
        <v>285</v>
      </c>
      <c r="E645">
        <v>65000000</v>
      </c>
      <c r="F645">
        <v>6.7</v>
      </c>
      <c r="G645">
        <v>31671949</v>
      </c>
      <c r="H645">
        <v>4000</v>
      </c>
      <c r="I645">
        <v>650</v>
      </c>
      <c r="J645">
        <v>0</v>
      </c>
    </row>
    <row r="646" spans="1:10" x14ac:dyDescent="0.35">
      <c r="A646">
        <v>32598931</v>
      </c>
      <c r="B646" t="s">
        <v>3623</v>
      </c>
      <c r="C646">
        <v>49300</v>
      </c>
      <c r="D646">
        <v>265</v>
      </c>
      <c r="E646">
        <v>65000000</v>
      </c>
      <c r="F646">
        <v>6.2</v>
      </c>
      <c r="G646">
        <v>32401069</v>
      </c>
      <c r="H646">
        <v>892</v>
      </c>
      <c r="I646">
        <v>650</v>
      </c>
      <c r="J646">
        <v>0</v>
      </c>
    </row>
    <row r="647" spans="1:10" x14ac:dyDescent="0.35">
      <c r="A647">
        <v>28045540</v>
      </c>
      <c r="B647" t="s">
        <v>3627</v>
      </c>
      <c r="C647">
        <v>67707</v>
      </c>
      <c r="D647">
        <v>202</v>
      </c>
      <c r="E647">
        <v>65000000</v>
      </c>
      <c r="F647">
        <v>6.1</v>
      </c>
      <c r="G647">
        <v>36954460</v>
      </c>
      <c r="H647">
        <v>0</v>
      </c>
      <c r="I647">
        <v>650</v>
      </c>
      <c r="J647">
        <v>0</v>
      </c>
    </row>
    <row r="648" spans="1:10" x14ac:dyDescent="0.35">
      <c r="A648">
        <v>37023395</v>
      </c>
      <c r="B648" t="s">
        <v>3632</v>
      </c>
      <c r="C648">
        <v>1347461</v>
      </c>
      <c r="D648">
        <v>2968</v>
      </c>
      <c r="E648">
        <v>63000000</v>
      </c>
      <c r="F648">
        <v>8.8000000000000007</v>
      </c>
      <c r="G648">
        <v>25976605</v>
      </c>
      <c r="H648">
        <v>48000</v>
      </c>
      <c r="I648">
        <v>630</v>
      </c>
      <c r="J648">
        <v>0</v>
      </c>
    </row>
    <row r="649" spans="1:10" x14ac:dyDescent="0.35">
      <c r="A649">
        <v>43532294</v>
      </c>
      <c r="B649" t="s">
        <v>3638</v>
      </c>
      <c r="C649">
        <v>46951</v>
      </c>
      <c r="D649">
        <v>175</v>
      </c>
      <c r="E649">
        <v>65000000</v>
      </c>
      <c r="F649">
        <v>7.1</v>
      </c>
      <c r="G649">
        <v>21467706</v>
      </c>
      <c r="H649">
        <v>0</v>
      </c>
      <c r="I649">
        <v>650</v>
      </c>
      <c r="J649">
        <v>0</v>
      </c>
    </row>
    <row r="650" spans="1:10" x14ac:dyDescent="0.35">
      <c r="A650">
        <v>17218080</v>
      </c>
      <c r="B650" t="s">
        <v>3643</v>
      </c>
      <c r="C650">
        <v>43376</v>
      </c>
      <c r="D650">
        <v>249</v>
      </c>
      <c r="E650">
        <v>70000000</v>
      </c>
      <c r="F650">
        <v>5.7</v>
      </c>
      <c r="G650">
        <v>52781920</v>
      </c>
      <c r="H650">
        <v>0</v>
      </c>
      <c r="I650">
        <v>700.00000000000011</v>
      </c>
      <c r="J650">
        <v>0</v>
      </c>
    </row>
    <row r="651" spans="1:10" x14ac:dyDescent="0.35">
      <c r="A651">
        <v>10014234</v>
      </c>
      <c r="B651" t="s">
        <v>3647</v>
      </c>
      <c r="C651">
        <v>8560</v>
      </c>
      <c r="D651">
        <v>69</v>
      </c>
      <c r="E651">
        <v>65000000</v>
      </c>
      <c r="F651">
        <v>5</v>
      </c>
      <c r="G651">
        <v>54985766</v>
      </c>
      <c r="H651">
        <v>177</v>
      </c>
      <c r="I651">
        <v>650</v>
      </c>
      <c r="J651">
        <v>0</v>
      </c>
    </row>
    <row r="652" spans="1:10" x14ac:dyDescent="0.35">
      <c r="A652">
        <v>19059018</v>
      </c>
      <c r="B652" t="s">
        <v>3654</v>
      </c>
      <c r="C652">
        <v>65709</v>
      </c>
      <c r="D652">
        <v>194</v>
      </c>
      <c r="E652">
        <v>65000000</v>
      </c>
      <c r="F652">
        <v>5.0999999999999996</v>
      </c>
      <c r="G652">
        <v>45940982</v>
      </c>
      <c r="H652">
        <v>15000</v>
      </c>
      <c r="I652">
        <v>650</v>
      </c>
      <c r="J652">
        <v>0</v>
      </c>
    </row>
    <row r="653" spans="1:10" x14ac:dyDescent="0.35">
      <c r="A653">
        <v>1987287</v>
      </c>
      <c r="B653" t="s">
        <v>3660</v>
      </c>
      <c r="C653">
        <v>25474</v>
      </c>
      <c r="D653">
        <v>138</v>
      </c>
      <c r="E653">
        <v>50000000</v>
      </c>
      <c r="F653">
        <v>6.9</v>
      </c>
      <c r="G653">
        <v>48012713</v>
      </c>
      <c r="H653">
        <v>0</v>
      </c>
      <c r="I653">
        <v>500.00000000000006</v>
      </c>
      <c r="J653">
        <v>0</v>
      </c>
    </row>
    <row r="654" spans="1:10" x14ac:dyDescent="0.35">
      <c r="A654">
        <v>24407944</v>
      </c>
      <c r="B654" t="s">
        <v>3664</v>
      </c>
      <c r="C654">
        <v>71202</v>
      </c>
      <c r="D654">
        <v>380</v>
      </c>
      <c r="E654">
        <v>43000000</v>
      </c>
      <c r="F654">
        <v>4.8</v>
      </c>
      <c r="G654">
        <v>18592056</v>
      </c>
      <c r="H654">
        <v>0</v>
      </c>
      <c r="I654">
        <v>430.00000000000006</v>
      </c>
      <c r="J654">
        <v>0</v>
      </c>
    </row>
    <row r="655" spans="1:10" x14ac:dyDescent="0.35">
      <c r="A655">
        <v>13750556</v>
      </c>
      <c r="B655" t="s">
        <v>3668</v>
      </c>
      <c r="C655">
        <v>111102</v>
      </c>
      <c r="D655">
        <v>239</v>
      </c>
      <c r="E655">
        <v>65000000</v>
      </c>
      <c r="F655">
        <v>6.5</v>
      </c>
      <c r="G655">
        <v>51249444</v>
      </c>
      <c r="H655">
        <v>32000</v>
      </c>
      <c r="I655">
        <v>650</v>
      </c>
      <c r="J655">
        <v>0</v>
      </c>
    </row>
    <row r="656" spans="1:10" x14ac:dyDescent="0.35">
      <c r="A656">
        <v>31054924</v>
      </c>
      <c r="B656" t="s">
        <v>3672</v>
      </c>
      <c r="C656">
        <v>17025</v>
      </c>
      <c r="D656">
        <v>290</v>
      </c>
      <c r="E656">
        <v>64000000</v>
      </c>
      <c r="F656">
        <v>5.0999999999999996</v>
      </c>
      <c r="G656">
        <v>32945076</v>
      </c>
      <c r="H656">
        <v>295</v>
      </c>
      <c r="I656">
        <v>640</v>
      </c>
      <c r="J656">
        <v>0</v>
      </c>
    </row>
    <row r="657" spans="1:10" x14ac:dyDescent="0.35">
      <c r="A657">
        <v>43247140</v>
      </c>
      <c r="B657" t="s">
        <v>3679</v>
      </c>
      <c r="C657">
        <v>134625</v>
      </c>
      <c r="D657">
        <v>265</v>
      </c>
      <c r="E657">
        <v>55000000</v>
      </c>
      <c r="F657">
        <v>7.1</v>
      </c>
      <c r="G657">
        <v>11752860</v>
      </c>
      <c r="H657">
        <v>40000</v>
      </c>
      <c r="I657">
        <v>550</v>
      </c>
      <c r="J657">
        <v>0</v>
      </c>
    </row>
    <row r="658" spans="1:10" x14ac:dyDescent="0.35">
      <c r="A658">
        <v>2208939</v>
      </c>
      <c r="B658" t="s">
        <v>3686</v>
      </c>
      <c r="C658">
        <v>190490</v>
      </c>
      <c r="D658">
        <v>482</v>
      </c>
      <c r="E658">
        <v>50000000</v>
      </c>
      <c r="F658">
        <v>7.5</v>
      </c>
      <c r="G658">
        <v>47791061</v>
      </c>
      <c r="H658">
        <v>26000</v>
      </c>
      <c r="I658">
        <v>500.00000000000006</v>
      </c>
      <c r="J658">
        <v>0</v>
      </c>
    </row>
    <row r="659" spans="1:10" x14ac:dyDescent="0.35">
      <c r="A659">
        <v>213079163</v>
      </c>
      <c r="B659" t="s">
        <v>3691</v>
      </c>
      <c r="C659">
        <v>162909</v>
      </c>
      <c r="D659">
        <v>795</v>
      </c>
      <c r="E659">
        <v>63000000</v>
      </c>
      <c r="F659">
        <v>6.2</v>
      </c>
      <c r="G659">
        <v>-150079163</v>
      </c>
      <c r="H659">
        <v>0</v>
      </c>
      <c r="I659">
        <v>630</v>
      </c>
      <c r="J659">
        <v>0</v>
      </c>
    </row>
    <row r="660" spans="1:10" x14ac:dyDescent="0.35">
      <c r="A660">
        <v>19548064</v>
      </c>
      <c r="B660" t="s">
        <v>3695</v>
      </c>
      <c r="C660">
        <v>25681</v>
      </c>
      <c r="D660">
        <v>77</v>
      </c>
      <c r="E660">
        <v>65000000</v>
      </c>
      <c r="F660">
        <v>6.3</v>
      </c>
      <c r="G660">
        <v>45451936</v>
      </c>
      <c r="H660">
        <v>0</v>
      </c>
      <c r="I660">
        <v>650</v>
      </c>
      <c r="J660">
        <v>0</v>
      </c>
    </row>
    <row r="661" spans="1:10" x14ac:dyDescent="0.35">
      <c r="A661">
        <v>356784000</v>
      </c>
      <c r="B661" t="s">
        <v>3700</v>
      </c>
      <c r="C661">
        <v>613473</v>
      </c>
      <c r="D661">
        <v>895</v>
      </c>
      <c r="E661">
        <v>63000000</v>
      </c>
      <c r="F661">
        <v>8.1</v>
      </c>
      <c r="G661">
        <v>-293784000</v>
      </c>
      <c r="H661">
        <v>19000</v>
      </c>
      <c r="I661">
        <v>630</v>
      </c>
      <c r="J661">
        <v>0</v>
      </c>
    </row>
    <row r="662" spans="1:10" x14ac:dyDescent="0.35">
      <c r="A662">
        <v>25052000</v>
      </c>
      <c r="B662" t="s">
        <v>3705</v>
      </c>
      <c r="C662">
        <v>35314</v>
      </c>
      <c r="D662">
        <v>145</v>
      </c>
      <c r="E662">
        <v>63000000</v>
      </c>
      <c r="F662">
        <v>6.6</v>
      </c>
      <c r="G662">
        <v>37948000</v>
      </c>
      <c r="H662">
        <v>0</v>
      </c>
      <c r="I662">
        <v>630</v>
      </c>
      <c r="J662">
        <v>0</v>
      </c>
    </row>
    <row r="663" spans="1:10" x14ac:dyDescent="0.35">
      <c r="A663">
        <v>122012710</v>
      </c>
      <c r="B663" t="s">
        <v>3710</v>
      </c>
      <c r="C663">
        <v>69663</v>
      </c>
      <c r="D663">
        <v>133</v>
      </c>
      <c r="E663">
        <v>62000000</v>
      </c>
      <c r="F663">
        <v>6.9</v>
      </c>
      <c r="G663">
        <v>-60012710</v>
      </c>
      <c r="H663">
        <v>0</v>
      </c>
      <c r="I663">
        <v>620</v>
      </c>
      <c r="J663">
        <v>0</v>
      </c>
    </row>
    <row r="664" spans="1:10" x14ac:dyDescent="0.35">
      <c r="A664">
        <v>58255287</v>
      </c>
      <c r="B664" t="s">
        <v>3722</v>
      </c>
      <c r="C664">
        <v>39471</v>
      </c>
      <c r="D664">
        <v>187</v>
      </c>
      <c r="E664">
        <v>64000000</v>
      </c>
      <c r="F664">
        <v>4.3</v>
      </c>
      <c r="G664">
        <v>5744713</v>
      </c>
      <c r="H664">
        <v>0</v>
      </c>
      <c r="I664">
        <v>640</v>
      </c>
      <c r="J664">
        <v>0</v>
      </c>
    </row>
    <row r="665" spans="1:10" x14ac:dyDescent="0.35">
      <c r="A665">
        <v>77086030</v>
      </c>
      <c r="B665" t="s">
        <v>3727</v>
      </c>
      <c r="C665">
        <v>65297</v>
      </c>
      <c r="D665">
        <v>602</v>
      </c>
      <c r="E665">
        <v>62000000</v>
      </c>
      <c r="F665">
        <v>6.6</v>
      </c>
      <c r="G665">
        <v>-15086030</v>
      </c>
      <c r="H665">
        <v>0</v>
      </c>
      <c r="I665">
        <v>620</v>
      </c>
      <c r="J665">
        <v>0</v>
      </c>
    </row>
    <row r="666" spans="1:10" x14ac:dyDescent="0.35">
      <c r="A666">
        <v>65000000</v>
      </c>
      <c r="B666" t="s">
        <v>3733</v>
      </c>
      <c r="C666">
        <v>43027</v>
      </c>
      <c r="D666">
        <v>214</v>
      </c>
      <c r="E666">
        <v>62000000</v>
      </c>
      <c r="F666">
        <v>6.8</v>
      </c>
      <c r="G666">
        <v>-3000000</v>
      </c>
      <c r="H666">
        <v>0</v>
      </c>
      <c r="I666">
        <v>620</v>
      </c>
      <c r="J666">
        <v>0</v>
      </c>
    </row>
    <row r="667" spans="1:10" x14ac:dyDescent="0.35">
      <c r="A667">
        <v>32178777</v>
      </c>
      <c r="B667" t="s">
        <v>3739</v>
      </c>
      <c r="C667">
        <v>43300</v>
      </c>
      <c r="D667">
        <v>250</v>
      </c>
      <c r="E667">
        <v>62000000</v>
      </c>
      <c r="F667">
        <v>3.8</v>
      </c>
      <c r="G667">
        <v>29821223</v>
      </c>
      <c r="H667">
        <v>0</v>
      </c>
      <c r="I667">
        <v>620</v>
      </c>
      <c r="J667">
        <v>0</v>
      </c>
    </row>
    <row r="668" spans="1:10" x14ac:dyDescent="0.35">
      <c r="A668">
        <v>15738632</v>
      </c>
      <c r="B668" t="s">
        <v>3743</v>
      </c>
      <c r="C668">
        <v>38076</v>
      </c>
      <c r="D668">
        <v>399</v>
      </c>
      <c r="E668">
        <v>42000000</v>
      </c>
      <c r="F668">
        <v>5.9</v>
      </c>
      <c r="G668">
        <v>26261368</v>
      </c>
      <c r="H668">
        <v>0</v>
      </c>
      <c r="I668">
        <v>420.00000000000006</v>
      </c>
      <c r="J668">
        <v>0</v>
      </c>
    </row>
    <row r="669" spans="1:10" x14ac:dyDescent="0.35">
      <c r="A669">
        <v>54116191</v>
      </c>
      <c r="B669" t="s">
        <v>3749</v>
      </c>
      <c r="C669">
        <v>272839</v>
      </c>
      <c r="D669">
        <v>1018</v>
      </c>
      <c r="E669">
        <v>44000000</v>
      </c>
      <c r="F669">
        <v>7.9</v>
      </c>
      <c r="G669">
        <v>-10116191</v>
      </c>
      <c r="H669">
        <v>114000</v>
      </c>
      <c r="I669">
        <v>440.00000000000006</v>
      </c>
      <c r="J669">
        <v>0</v>
      </c>
    </row>
    <row r="670" spans="1:10" x14ac:dyDescent="0.35">
      <c r="A670">
        <v>118153533</v>
      </c>
      <c r="B670" t="s">
        <v>3754</v>
      </c>
      <c r="C670">
        <v>129995</v>
      </c>
      <c r="D670">
        <v>246</v>
      </c>
      <c r="E670">
        <v>61000000</v>
      </c>
      <c r="F670">
        <v>6.3</v>
      </c>
      <c r="G670">
        <v>-57153533</v>
      </c>
      <c r="H670">
        <v>0</v>
      </c>
      <c r="I670">
        <v>610</v>
      </c>
      <c r="J670">
        <v>0</v>
      </c>
    </row>
    <row r="671" spans="1:10" x14ac:dyDescent="0.35">
      <c r="A671">
        <v>108012170</v>
      </c>
      <c r="B671" t="s">
        <v>3759</v>
      </c>
      <c r="C671">
        <v>24089</v>
      </c>
      <c r="D671">
        <v>82</v>
      </c>
      <c r="E671">
        <v>63000000</v>
      </c>
      <c r="F671">
        <v>5.5</v>
      </c>
      <c r="G671">
        <v>-45012170</v>
      </c>
      <c r="H671">
        <v>0</v>
      </c>
      <c r="I671">
        <v>630</v>
      </c>
      <c r="J671">
        <v>0</v>
      </c>
    </row>
    <row r="672" spans="1:10" x14ac:dyDescent="0.35">
      <c r="A672">
        <v>210592590</v>
      </c>
      <c r="B672" t="s">
        <v>3763</v>
      </c>
      <c r="C672">
        <v>607235</v>
      </c>
      <c r="D672">
        <v>2073</v>
      </c>
      <c r="E672">
        <v>65000000</v>
      </c>
      <c r="F672">
        <v>7.7</v>
      </c>
      <c r="G672">
        <v>-145592590</v>
      </c>
      <c r="H672">
        <v>13000</v>
      </c>
      <c r="I672">
        <v>650</v>
      </c>
      <c r="J672">
        <v>0</v>
      </c>
    </row>
    <row r="673" spans="1:10" x14ac:dyDescent="0.35">
      <c r="A673">
        <v>279167575</v>
      </c>
      <c r="B673" t="s">
        <v>3767</v>
      </c>
      <c r="C673">
        <v>211296</v>
      </c>
      <c r="D673">
        <v>428</v>
      </c>
      <c r="E673">
        <v>80000000</v>
      </c>
      <c r="F673">
        <v>6.3</v>
      </c>
      <c r="G673">
        <v>-199167575</v>
      </c>
      <c r="H673">
        <v>0</v>
      </c>
      <c r="I673">
        <v>800.00000000000011</v>
      </c>
      <c r="J673">
        <v>0</v>
      </c>
    </row>
    <row r="674" spans="1:10" x14ac:dyDescent="0.35">
      <c r="A674">
        <v>143151473</v>
      </c>
      <c r="B674" t="s">
        <v>3774</v>
      </c>
      <c r="C674">
        <v>116681</v>
      </c>
      <c r="D674">
        <v>320</v>
      </c>
      <c r="E674">
        <v>60000000</v>
      </c>
      <c r="F674">
        <v>7.1</v>
      </c>
      <c r="G674">
        <v>-83151473</v>
      </c>
      <c r="H674">
        <v>11000</v>
      </c>
      <c r="I674">
        <v>600</v>
      </c>
      <c r="J674">
        <v>0</v>
      </c>
    </row>
    <row r="675" spans="1:10" x14ac:dyDescent="0.35">
      <c r="A675">
        <v>136801374</v>
      </c>
      <c r="B675" t="s">
        <v>3779</v>
      </c>
      <c r="C675">
        <v>782610</v>
      </c>
      <c r="D675">
        <v>1377</v>
      </c>
      <c r="E675">
        <v>60000000</v>
      </c>
      <c r="F675">
        <v>8.5</v>
      </c>
      <c r="G675">
        <v>-76801374</v>
      </c>
      <c r="H675">
        <v>30000</v>
      </c>
      <c r="I675">
        <v>600</v>
      </c>
      <c r="J675">
        <v>0</v>
      </c>
    </row>
    <row r="676" spans="1:10" x14ac:dyDescent="0.35">
      <c r="A676">
        <v>135381507</v>
      </c>
      <c r="B676" t="s">
        <v>3784</v>
      </c>
      <c r="C676">
        <v>63912</v>
      </c>
      <c r="D676">
        <v>251</v>
      </c>
      <c r="E676">
        <v>150000000</v>
      </c>
      <c r="F676">
        <v>5.8</v>
      </c>
      <c r="G676">
        <v>14618493</v>
      </c>
      <c r="H676">
        <v>912</v>
      </c>
      <c r="I676">
        <v>1500.0000000000002</v>
      </c>
      <c r="J676">
        <v>0</v>
      </c>
    </row>
    <row r="677" spans="1:10" x14ac:dyDescent="0.35">
      <c r="A677">
        <v>167735396</v>
      </c>
      <c r="B677" t="s">
        <v>3788</v>
      </c>
      <c r="C677">
        <v>569841</v>
      </c>
      <c r="D677">
        <v>1127</v>
      </c>
      <c r="E677">
        <v>61000000</v>
      </c>
      <c r="F677">
        <v>8.1</v>
      </c>
      <c r="G677">
        <v>-106735396</v>
      </c>
      <c r="H677">
        <v>146000</v>
      </c>
      <c r="I677">
        <v>610</v>
      </c>
      <c r="J677">
        <v>0</v>
      </c>
    </row>
    <row r="678" spans="1:10" x14ac:dyDescent="0.35">
      <c r="A678">
        <v>121468960</v>
      </c>
      <c r="B678" t="s">
        <v>3793</v>
      </c>
      <c r="C678">
        <v>407601</v>
      </c>
      <c r="D678">
        <v>849</v>
      </c>
      <c r="E678">
        <v>60000000</v>
      </c>
      <c r="F678">
        <v>7.9</v>
      </c>
      <c r="G678">
        <v>-61468960</v>
      </c>
      <c r="H678">
        <v>0</v>
      </c>
      <c r="I678">
        <v>600</v>
      </c>
      <c r="J678">
        <v>0</v>
      </c>
    </row>
    <row r="679" spans="1:10" x14ac:dyDescent="0.35">
      <c r="A679">
        <v>106635996</v>
      </c>
      <c r="B679" t="s">
        <v>3797</v>
      </c>
      <c r="C679">
        <v>199025</v>
      </c>
      <c r="D679">
        <v>416</v>
      </c>
      <c r="E679">
        <v>58000000</v>
      </c>
      <c r="F679">
        <v>7.2</v>
      </c>
      <c r="G679">
        <v>-48635996</v>
      </c>
      <c r="H679">
        <v>0</v>
      </c>
      <c r="I679">
        <v>580</v>
      </c>
      <c r="J679">
        <v>0</v>
      </c>
    </row>
    <row r="680" spans="1:10" x14ac:dyDescent="0.35">
      <c r="A680">
        <v>102678089</v>
      </c>
      <c r="B680" t="s">
        <v>3801</v>
      </c>
      <c r="C680">
        <v>42705</v>
      </c>
      <c r="D680">
        <v>274</v>
      </c>
      <c r="E680">
        <v>95000000</v>
      </c>
      <c r="F680">
        <v>6.3</v>
      </c>
      <c r="G680">
        <v>-7678089</v>
      </c>
      <c r="H680">
        <v>885</v>
      </c>
      <c r="I680">
        <v>950.00000000000011</v>
      </c>
      <c r="J680">
        <v>0</v>
      </c>
    </row>
    <row r="681" spans="1:10" x14ac:dyDescent="0.35">
      <c r="A681">
        <v>125603360</v>
      </c>
      <c r="B681" t="s">
        <v>3805</v>
      </c>
      <c r="C681">
        <v>667983</v>
      </c>
      <c r="D681">
        <v>877</v>
      </c>
      <c r="E681">
        <v>60000000</v>
      </c>
      <c r="F681">
        <v>8.1</v>
      </c>
      <c r="G681">
        <v>-65603360</v>
      </c>
      <c r="H681">
        <v>18000</v>
      </c>
      <c r="I681">
        <v>600</v>
      </c>
      <c r="J681">
        <v>0</v>
      </c>
    </row>
    <row r="682" spans="1:10" x14ac:dyDescent="0.35">
      <c r="A682">
        <v>101217900</v>
      </c>
      <c r="B682" t="s">
        <v>3812</v>
      </c>
      <c r="C682">
        <v>91093</v>
      </c>
      <c r="D682">
        <v>353</v>
      </c>
      <c r="E682">
        <v>70000000</v>
      </c>
      <c r="F682">
        <v>7</v>
      </c>
      <c r="G682">
        <v>-31217900</v>
      </c>
      <c r="H682">
        <v>0</v>
      </c>
      <c r="I682">
        <v>700.00000000000011</v>
      </c>
      <c r="J682">
        <v>0</v>
      </c>
    </row>
    <row r="683" spans="1:10" x14ac:dyDescent="0.35">
      <c r="A683">
        <v>104148781</v>
      </c>
      <c r="B683" t="s">
        <v>3817</v>
      </c>
      <c r="C683">
        <v>49486</v>
      </c>
      <c r="D683">
        <v>116</v>
      </c>
      <c r="E683">
        <v>60000000</v>
      </c>
      <c r="F683">
        <v>5.5</v>
      </c>
      <c r="G683">
        <v>-44148781</v>
      </c>
      <c r="H683">
        <v>886</v>
      </c>
      <c r="I683">
        <v>600</v>
      </c>
      <c r="J683">
        <v>0</v>
      </c>
    </row>
    <row r="684" spans="1:10" x14ac:dyDescent="0.35">
      <c r="A684">
        <v>75573300</v>
      </c>
      <c r="B684" t="s">
        <v>3821</v>
      </c>
      <c r="C684">
        <v>156898</v>
      </c>
      <c r="D684">
        <v>172</v>
      </c>
      <c r="E684">
        <v>61000000</v>
      </c>
      <c r="F684">
        <v>6.7</v>
      </c>
      <c r="G684">
        <v>-14573300</v>
      </c>
      <c r="H684">
        <v>22000</v>
      </c>
      <c r="I684">
        <v>610</v>
      </c>
      <c r="J684">
        <v>0</v>
      </c>
    </row>
    <row r="685" spans="1:10" x14ac:dyDescent="0.35">
      <c r="A685">
        <v>93375151</v>
      </c>
      <c r="B685" t="s">
        <v>3826</v>
      </c>
      <c r="C685">
        <v>46031</v>
      </c>
      <c r="D685">
        <v>235</v>
      </c>
      <c r="E685">
        <v>60000000</v>
      </c>
      <c r="F685">
        <v>5.2</v>
      </c>
      <c r="G685">
        <v>-33375151</v>
      </c>
      <c r="H685">
        <v>0</v>
      </c>
      <c r="I685">
        <v>600</v>
      </c>
      <c r="J685">
        <v>0</v>
      </c>
    </row>
    <row r="686" spans="1:10" x14ac:dyDescent="0.35">
      <c r="A686">
        <v>106126012</v>
      </c>
      <c r="B686" t="s">
        <v>3830</v>
      </c>
      <c r="C686">
        <v>285623</v>
      </c>
      <c r="D686">
        <v>497</v>
      </c>
      <c r="E686">
        <v>60000000</v>
      </c>
      <c r="F686">
        <v>7</v>
      </c>
      <c r="G686">
        <v>-46126012</v>
      </c>
      <c r="H686">
        <v>0</v>
      </c>
      <c r="I686">
        <v>600</v>
      </c>
      <c r="J686">
        <v>0</v>
      </c>
    </row>
    <row r="687" spans="1:10" x14ac:dyDescent="0.35">
      <c r="A687">
        <v>93307796</v>
      </c>
      <c r="B687" t="s">
        <v>3836</v>
      </c>
      <c r="C687">
        <v>85673</v>
      </c>
      <c r="D687">
        <v>269</v>
      </c>
      <c r="E687">
        <v>60000000</v>
      </c>
      <c r="F687">
        <v>6.1</v>
      </c>
      <c r="G687">
        <v>-33307796</v>
      </c>
      <c r="H687">
        <v>0</v>
      </c>
      <c r="I687">
        <v>600</v>
      </c>
      <c r="J687">
        <v>0</v>
      </c>
    </row>
    <row r="688" spans="1:10" x14ac:dyDescent="0.35">
      <c r="A688">
        <v>90646554</v>
      </c>
      <c r="B688" t="s">
        <v>3840</v>
      </c>
      <c r="C688">
        <v>124641</v>
      </c>
      <c r="D688">
        <v>289</v>
      </c>
      <c r="E688">
        <v>105000000</v>
      </c>
      <c r="F688">
        <v>6.6</v>
      </c>
      <c r="G688">
        <v>14353446</v>
      </c>
      <c r="H688">
        <v>0</v>
      </c>
      <c r="I688">
        <v>1050</v>
      </c>
      <c r="J688">
        <v>0</v>
      </c>
    </row>
    <row r="689" spans="1:10" x14ac:dyDescent="0.35">
      <c r="A689">
        <v>109176215</v>
      </c>
      <c r="B689" t="s">
        <v>3845</v>
      </c>
      <c r="C689">
        <v>83506</v>
      </c>
      <c r="D689">
        <v>144</v>
      </c>
      <c r="E689">
        <v>60000000</v>
      </c>
      <c r="F689">
        <v>5.5</v>
      </c>
      <c r="G689">
        <v>-49176215</v>
      </c>
      <c r="H689">
        <v>0</v>
      </c>
      <c r="I689">
        <v>600</v>
      </c>
      <c r="J689">
        <v>0</v>
      </c>
    </row>
    <row r="690" spans="1:10" x14ac:dyDescent="0.35">
      <c r="A690">
        <v>82670733</v>
      </c>
      <c r="B690" t="s">
        <v>3849</v>
      </c>
      <c r="C690">
        <v>60476</v>
      </c>
      <c r="D690">
        <v>97</v>
      </c>
      <c r="E690">
        <v>60000000</v>
      </c>
      <c r="F690">
        <v>5.9</v>
      </c>
      <c r="G690">
        <v>-22670733</v>
      </c>
      <c r="H690">
        <v>0</v>
      </c>
      <c r="I690">
        <v>600</v>
      </c>
      <c r="J690">
        <v>0</v>
      </c>
    </row>
    <row r="691" spans="1:10" x14ac:dyDescent="0.35">
      <c r="A691">
        <v>82569532</v>
      </c>
      <c r="B691" t="s">
        <v>3853</v>
      </c>
      <c r="C691">
        <v>42737</v>
      </c>
      <c r="D691">
        <v>128</v>
      </c>
      <c r="E691">
        <v>60000000</v>
      </c>
      <c r="F691">
        <v>5.4</v>
      </c>
      <c r="G691">
        <v>-22569532</v>
      </c>
      <c r="H691">
        <v>781</v>
      </c>
      <c r="I691">
        <v>600</v>
      </c>
      <c r="J691">
        <v>0</v>
      </c>
    </row>
    <row r="692" spans="1:10" x14ac:dyDescent="0.35">
      <c r="A692">
        <v>81687587</v>
      </c>
      <c r="B692" t="s">
        <v>3859</v>
      </c>
      <c r="C692">
        <v>138246</v>
      </c>
      <c r="D692">
        <v>360</v>
      </c>
      <c r="E692">
        <v>61000000</v>
      </c>
      <c r="F692">
        <v>6.4</v>
      </c>
      <c r="G692">
        <v>-20687587</v>
      </c>
      <c r="H692">
        <v>24000</v>
      </c>
      <c r="I692">
        <v>610</v>
      </c>
      <c r="J692">
        <v>0</v>
      </c>
    </row>
    <row r="693" spans="1:10" x14ac:dyDescent="0.35">
      <c r="A693">
        <v>80574010</v>
      </c>
      <c r="B693" t="s">
        <v>3864</v>
      </c>
      <c r="C693">
        <v>63493</v>
      </c>
      <c r="D693">
        <v>302</v>
      </c>
      <c r="E693">
        <v>60000000</v>
      </c>
      <c r="F693">
        <v>5.7</v>
      </c>
      <c r="G693">
        <v>-20574010</v>
      </c>
      <c r="H693">
        <v>26000</v>
      </c>
      <c r="I693">
        <v>600</v>
      </c>
      <c r="J693">
        <v>0</v>
      </c>
    </row>
    <row r="694" spans="1:10" x14ac:dyDescent="0.35">
      <c r="A694">
        <v>75764085</v>
      </c>
      <c r="B694" t="s">
        <v>3867</v>
      </c>
      <c r="C694">
        <v>85844</v>
      </c>
      <c r="D694">
        <v>322</v>
      </c>
      <c r="E694">
        <v>60000000</v>
      </c>
      <c r="F694">
        <v>6.7</v>
      </c>
      <c r="G694">
        <v>-15764085</v>
      </c>
      <c r="H694">
        <v>0</v>
      </c>
      <c r="I694">
        <v>600</v>
      </c>
      <c r="J694">
        <v>0</v>
      </c>
    </row>
    <row r="695" spans="1:10" x14ac:dyDescent="0.35">
      <c r="A695">
        <v>90356857</v>
      </c>
      <c r="B695" t="s">
        <v>3870</v>
      </c>
      <c r="C695">
        <v>238916</v>
      </c>
      <c r="D695">
        <v>328</v>
      </c>
      <c r="E695">
        <v>58000000</v>
      </c>
      <c r="F695">
        <v>7.1</v>
      </c>
      <c r="G695">
        <v>-32356857</v>
      </c>
      <c r="H695">
        <v>32000</v>
      </c>
      <c r="I695">
        <v>580</v>
      </c>
      <c r="J695">
        <v>0</v>
      </c>
    </row>
    <row r="696" spans="1:10" x14ac:dyDescent="0.35">
      <c r="A696">
        <v>75530832</v>
      </c>
      <c r="B696" t="s">
        <v>3874</v>
      </c>
      <c r="C696">
        <v>97047</v>
      </c>
      <c r="D696">
        <v>452</v>
      </c>
      <c r="E696">
        <v>55000000</v>
      </c>
      <c r="F696">
        <v>6.8</v>
      </c>
      <c r="G696">
        <v>-20530832</v>
      </c>
      <c r="H696">
        <v>0</v>
      </c>
      <c r="I696">
        <v>550</v>
      </c>
      <c r="J696">
        <v>0</v>
      </c>
    </row>
    <row r="697" spans="1:10" x14ac:dyDescent="0.35">
      <c r="A697">
        <v>75370763</v>
      </c>
      <c r="B697" t="s">
        <v>3879</v>
      </c>
      <c r="C697">
        <v>32353</v>
      </c>
      <c r="D697">
        <v>263</v>
      </c>
      <c r="E697">
        <v>60000000</v>
      </c>
      <c r="F697">
        <v>6.5</v>
      </c>
      <c r="G697">
        <v>-15370763</v>
      </c>
      <c r="H697">
        <v>0</v>
      </c>
      <c r="I697">
        <v>600</v>
      </c>
      <c r="J697">
        <v>0</v>
      </c>
    </row>
    <row r="698" spans="1:10" x14ac:dyDescent="0.35">
      <c r="A698">
        <v>100003492</v>
      </c>
      <c r="B698" t="s">
        <v>3883</v>
      </c>
      <c r="C698">
        <v>293662</v>
      </c>
      <c r="D698">
        <v>836</v>
      </c>
      <c r="E698">
        <v>65000000</v>
      </c>
      <c r="F698">
        <v>7.6</v>
      </c>
      <c r="G698">
        <v>-35003492</v>
      </c>
      <c r="H698">
        <v>0</v>
      </c>
      <c r="I698">
        <v>650</v>
      </c>
      <c r="J698">
        <v>0</v>
      </c>
    </row>
    <row r="699" spans="1:10" x14ac:dyDescent="0.35">
      <c r="A699">
        <v>90341670</v>
      </c>
      <c r="B699" t="s">
        <v>3886</v>
      </c>
      <c r="C699">
        <v>102129</v>
      </c>
      <c r="D699">
        <v>432</v>
      </c>
      <c r="E699">
        <v>60000000</v>
      </c>
      <c r="F699">
        <v>5.5</v>
      </c>
      <c r="G699">
        <v>-30341670</v>
      </c>
      <c r="H699">
        <v>0</v>
      </c>
      <c r="I699">
        <v>600</v>
      </c>
      <c r="J699">
        <v>0</v>
      </c>
    </row>
    <row r="700" spans="1:10" x14ac:dyDescent="0.35">
      <c r="A700">
        <v>74540762</v>
      </c>
      <c r="B700" t="s">
        <v>3891</v>
      </c>
      <c r="C700">
        <v>48753</v>
      </c>
      <c r="D700">
        <v>323</v>
      </c>
      <c r="E700">
        <v>55000000</v>
      </c>
      <c r="F700">
        <v>6.5</v>
      </c>
      <c r="G700">
        <v>-19540762</v>
      </c>
      <c r="H700">
        <v>0</v>
      </c>
      <c r="I700">
        <v>550</v>
      </c>
      <c r="J700">
        <v>0</v>
      </c>
    </row>
    <row r="701" spans="1:10" x14ac:dyDescent="0.35">
      <c r="A701">
        <v>80033643</v>
      </c>
      <c r="B701" t="s">
        <v>3895</v>
      </c>
      <c r="C701">
        <v>226570</v>
      </c>
      <c r="D701">
        <v>448</v>
      </c>
      <c r="E701">
        <v>60000000</v>
      </c>
      <c r="F701">
        <v>7</v>
      </c>
      <c r="G701">
        <v>-20033643</v>
      </c>
      <c r="H701">
        <v>38000</v>
      </c>
      <c r="I701">
        <v>600</v>
      </c>
      <c r="J701">
        <v>0</v>
      </c>
    </row>
    <row r="702" spans="1:10" x14ac:dyDescent="0.35">
      <c r="A702">
        <v>73648142</v>
      </c>
      <c r="B702" t="s">
        <v>3898</v>
      </c>
      <c r="C702">
        <v>99043</v>
      </c>
      <c r="D702">
        <v>643</v>
      </c>
      <c r="E702">
        <v>60000000</v>
      </c>
      <c r="F702">
        <v>5.8</v>
      </c>
      <c r="G702">
        <v>-13648142</v>
      </c>
      <c r="H702">
        <v>0</v>
      </c>
      <c r="I702">
        <v>600</v>
      </c>
      <c r="J702">
        <v>0</v>
      </c>
    </row>
    <row r="703" spans="1:10" x14ac:dyDescent="0.35">
      <c r="A703">
        <v>71844424</v>
      </c>
      <c r="B703" t="s">
        <v>3906</v>
      </c>
      <c r="C703">
        <v>33158</v>
      </c>
      <c r="D703">
        <v>223</v>
      </c>
      <c r="E703">
        <v>60000000</v>
      </c>
      <c r="F703">
        <v>7.3</v>
      </c>
      <c r="G703">
        <v>-11844424</v>
      </c>
      <c r="H703">
        <v>0</v>
      </c>
      <c r="I703">
        <v>600</v>
      </c>
      <c r="J703">
        <v>0</v>
      </c>
    </row>
    <row r="704" spans="1:10" x14ac:dyDescent="0.35">
      <c r="A704">
        <v>75638743</v>
      </c>
      <c r="B704" t="s">
        <v>3912</v>
      </c>
      <c r="C704">
        <v>180479</v>
      </c>
      <c r="D704">
        <v>411</v>
      </c>
      <c r="E704">
        <v>60000000</v>
      </c>
      <c r="F704">
        <v>6.6</v>
      </c>
      <c r="G704">
        <v>-15638743</v>
      </c>
      <c r="H704">
        <v>42000</v>
      </c>
      <c r="I704">
        <v>600</v>
      </c>
      <c r="J704">
        <v>0</v>
      </c>
    </row>
    <row r="705" spans="1:10" x14ac:dyDescent="0.35">
      <c r="A705">
        <v>66734992</v>
      </c>
      <c r="B705" t="s">
        <v>3918</v>
      </c>
      <c r="C705">
        <v>23476</v>
      </c>
      <c r="D705">
        <v>181</v>
      </c>
      <c r="E705">
        <v>60000000</v>
      </c>
      <c r="F705">
        <v>4.4000000000000004</v>
      </c>
      <c r="G705">
        <v>-6734992</v>
      </c>
      <c r="H705">
        <v>858</v>
      </c>
      <c r="I705">
        <v>600</v>
      </c>
      <c r="J705">
        <v>0</v>
      </c>
    </row>
    <row r="706" spans="1:10" x14ac:dyDescent="0.35">
      <c r="A706">
        <v>75280058</v>
      </c>
      <c r="B706" t="s">
        <v>3924</v>
      </c>
      <c r="C706">
        <v>143121</v>
      </c>
      <c r="D706">
        <v>279</v>
      </c>
      <c r="E706">
        <v>60000000</v>
      </c>
      <c r="F706">
        <v>7.7</v>
      </c>
      <c r="G706">
        <v>-15280058</v>
      </c>
      <c r="H706">
        <v>10000</v>
      </c>
      <c r="I706">
        <v>600</v>
      </c>
      <c r="J706">
        <v>0</v>
      </c>
    </row>
    <row r="707" spans="1:10" x14ac:dyDescent="0.35">
      <c r="A707">
        <v>64505912</v>
      </c>
      <c r="B707" t="s">
        <v>3928</v>
      </c>
      <c r="C707">
        <v>163130</v>
      </c>
      <c r="D707">
        <v>1264</v>
      </c>
      <c r="E707">
        <v>48000000</v>
      </c>
      <c r="F707">
        <v>5</v>
      </c>
      <c r="G707">
        <v>-16505912</v>
      </c>
      <c r="H707">
        <v>6000</v>
      </c>
      <c r="I707">
        <v>480.00000000000006</v>
      </c>
      <c r="J707">
        <v>0</v>
      </c>
    </row>
    <row r="708" spans="1:10" x14ac:dyDescent="0.35">
      <c r="A708">
        <v>77862546</v>
      </c>
      <c r="B708" t="s">
        <v>3932</v>
      </c>
      <c r="C708">
        <v>266310</v>
      </c>
      <c r="D708">
        <v>690</v>
      </c>
      <c r="E708">
        <v>70000000</v>
      </c>
      <c r="F708">
        <v>7.7</v>
      </c>
      <c r="G708">
        <v>-7862546</v>
      </c>
      <c r="H708">
        <v>14000</v>
      </c>
      <c r="I708">
        <v>700.00000000000011</v>
      </c>
      <c r="J708">
        <v>0</v>
      </c>
    </row>
    <row r="709" spans="1:10" x14ac:dyDescent="0.35">
      <c r="A709">
        <v>61112916</v>
      </c>
      <c r="B709" t="s">
        <v>3936</v>
      </c>
      <c r="C709">
        <v>14888</v>
      </c>
      <c r="D709">
        <v>83</v>
      </c>
      <c r="E709">
        <v>50000000</v>
      </c>
      <c r="F709">
        <v>4.4000000000000004</v>
      </c>
      <c r="G709">
        <v>-11112916</v>
      </c>
      <c r="H709">
        <v>747</v>
      </c>
      <c r="I709">
        <v>500.00000000000006</v>
      </c>
      <c r="J709">
        <v>0</v>
      </c>
    </row>
    <row r="710" spans="1:10" x14ac:dyDescent="0.35">
      <c r="A710">
        <v>88200225</v>
      </c>
      <c r="B710" t="s">
        <v>3939</v>
      </c>
      <c r="C710">
        <v>120795</v>
      </c>
      <c r="D710">
        <v>308</v>
      </c>
      <c r="E710">
        <v>60000000</v>
      </c>
      <c r="F710">
        <v>6.1</v>
      </c>
      <c r="G710">
        <v>-28200225</v>
      </c>
      <c r="H710">
        <v>0</v>
      </c>
      <c r="I710">
        <v>600</v>
      </c>
      <c r="J710">
        <v>0</v>
      </c>
    </row>
    <row r="711" spans="1:10" x14ac:dyDescent="0.35">
      <c r="A711">
        <v>60573641</v>
      </c>
      <c r="B711" t="s">
        <v>3945</v>
      </c>
      <c r="C711">
        <v>68406</v>
      </c>
      <c r="D711">
        <v>162</v>
      </c>
      <c r="E711">
        <v>60000000</v>
      </c>
      <c r="F711">
        <v>5.4</v>
      </c>
      <c r="G711">
        <v>-573641</v>
      </c>
      <c r="H711">
        <v>0</v>
      </c>
      <c r="I711">
        <v>600</v>
      </c>
      <c r="J711">
        <v>0</v>
      </c>
    </row>
    <row r="712" spans="1:10" x14ac:dyDescent="0.35">
      <c r="A712">
        <v>59035104</v>
      </c>
      <c r="B712" t="s">
        <v>3951</v>
      </c>
      <c r="C712">
        <v>244566</v>
      </c>
      <c r="D712">
        <v>597</v>
      </c>
      <c r="E712">
        <v>66000000</v>
      </c>
      <c r="F712">
        <v>6.8</v>
      </c>
      <c r="G712">
        <v>6964896</v>
      </c>
      <c r="H712">
        <v>0</v>
      </c>
      <c r="I712">
        <v>660</v>
      </c>
      <c r="J712">
        <v>0</v>
      </c>
    </row>
    <row r="713" spans="1:10" x14ac:dyDescent="0.35">
      <c r="A713">
        <v>56702901</v>
      </c>
      <c r="B713" t="s">
        <v>3955</v>
      </c>
      <c r="C713">
        <v>23302</v>
      </c>
      <c r="D713">
        <v>181</v>
      </c>
      <c r="E713">
        <v>60000000</v>
      </c>
      <c r="F713">
        <v>6.5</v>
      </c>
      <c r="G713">
        <v>3297099</v>
      </c>
      <c r="H713">
        <v>1000</v>
      </c>
      <c r="I713">
        <v>600</v>
      </c>
      <c r="J713">
        <v>0</v>
      </c>
    </row>
    <row r="714" spans="1:10" x14ac:dyDescent="0.35">
      <c r="A714">
        <v>55994557</v>
      </c>
      <c r="B714" t="s">
        <v>3959</v>
      </c>
      <c r="C714">
        <v>72287</v>
      </c>
      <c r="D714">
        <v>176</v>
      </c>
      <c r="E714">
        <v>60000000</v>
      </c>
      <c r="F714">
        <v>7</v>
      </c>
      <c r="G714">
        <v>4005443</v>
      </c>
      <c r="H714">
        <v>12000</v>
      </c>
      <c r="I714">
        <v>600</v>
      </c>
      <c r="J714">
        <v>0</v>
      </c>
    </row>
    <row r="715" spans="1:10" x14ac:dyDescent="0.35">
      <c r="A715">
        <v>54910560</v>
      </c>
      <c r="B715" t="s">
        <v>3963</v>
      </c>
      <c r="C715">
        <v>88225</v>
      </c>
      <c r="D715">
        <v>227</v>
      </c>
      <c r="E715">
        <v>60000000</v>
      </c>
      <c r="F715">
        <v>6.3</v>
      </c>
      <c r="G715">
        <v>5089440</v>
      </c>
      <c r="H715">
        <v>0</v>
      </c>
      <c r="I715">
        <v>600</v>
      </c>
      <c r="J715">
        <v>0</v>
      </c>
    </row>
    <row r="716" spans="1:10" x14ac:dyDescent="0.35">
      <c r="A716">
        <v>53789313</v>
      </c>
      <c r="B716" t="s">
        <v>3967</v>
      </c>
      <c r="C716">
        <v>89816</v>
      </c>
      <c r="D716">
        <v>347</v>
      </c>
      <c r="E716">
        <v>60000000</v>
      </c>
      <c r="F716">
        <v>6.3</v>
      </c>
      <c r="G716">
        <v>6210687</v>
      </c>
      <c r="H716">
        <v>0</v>
      </c>
      <c r="I716">
        <v>600</v>
      </c>
      <c r="J716">
        <v>0</v>
      </c>
    </row>
    <row r="717" spans="1:10" x14ac:dyDescent="0.35">
      <c r="A717">
        <v>51045801</v>
      </c>
      <c r="B717" t="s">
        <v>3972</v>
      </c>
      <c r="C717">
        <v>11370</v>
      </c>
      <c r="D717">
        <v>54</v>
      </c>
      <c r="E717">
        <v>60000000</v>
      </c>
      <c r="F717">
        <v>6.1</v>
      </c>
      <c r="G717">
        <v>8954199</v>
      </c>
      <c r="H717">
        <v>829</v>
      </c>
      <c r="I717">
        <v>600</v>
      </c>
      <c r="J717">
        <v>0</v>
      </c>
    </row>
    <row r="718" spans="1:10" x14ac:dyDescent="0.35">
      <c r="A718">
        <v>50818750</v>
      </c>
      <c r="B718" t="s">
        <v>3976</v>
      </c>
      <c r="C718">
        <v>31209</v>
      </c>
      <c r="D718">
        <v>106</v>
      </c>
      <c r="E718">
        <v>60000000</v>
      </c>
      <c r="F718">
        <v>6.1</v>
      </c>
      <c r="G718">
        <v>9181250</v>
      </c>
      <c r="H718">
        <v>0</v>
      </c>
      <c r="I718">
        <v>600</v>
      </c>
      <c r="J718">
        <v>0</v>
      </c>
    </row>
    <row r="719" spans="1:10" x14ac:dyDescent="0.35">
      <c r="A719">
        <v>50189179</v>
      </c>
      <c r="B719" t="s">
        <v>3983</v>
      </c>
      <c r="C719">
        <v>61966</v>
      </c>
      <c r="D719">
        <v>207</v>
      </c>
      <c r="E719">
        <v>60000000</v>
      </c>
      <c r="F719">
        <v>5.3</v>
      </c>
      <c r="G719">
        <v>9810821</v>
      </c>
      <c r="H719">
        <v>797</v>
      </c>
      <c r="I719">
        <v>600</v>
      </c>
      <c r="J719">
        <v>0</v>
      </c>
    </row>
    <row r="720" spans="1:10" x14ac:dyDescent="0.35">
      <c r="A720">
        <v>50024083</v>
      </c>
      <c r="B720" t="s">
        <v>3990</v>
      </c>
      <c r="C720">
        <v>35918</v>
      </c>
      <c r="D720">
        <v>126</v>
      </c>
      <c r="E720">
        <v>60000000</v>
      </c>
      <c r="F720">
        <v>5.4</v>
      </c>
      <c r="G720">
        <v>9975917</v>
      </c>
      <c r="H720">
        <v>1000</v>
      </c>
      <c r="I720">
        <v>600</v>
      </c>
      <c r="J720">
        <v>0</v>
      </c>
    </row>
    <row r="721" spans="1:10" x14ac:dyDescent="0.35">
      <c r="A721">
        <v>50549107</v>
      </c>
      <c r="B721" t="s">
        <v>3995</v>
      </c>
      <c r="C721">
        <v>99035</v>
      </c>
      <c r="D721">
        <v>289</v>
      </c>
      <c r="E721">
        <v>60000000</v>
      </c>
      <c r="F721">
        <v>6.2</v>
      </c>
      <c r="G721">
        <v>9450893</v>
      </c>
      <c r="H721">
        <v>17000</v>
      </c>
      <c r="I721">
        <v>600</v>
      </c>
      <c r="J721">
        <v>0</v>
      </c>
    </row>
    <row r="722" spans="1:10" x14ac:dyDescent="0.35">
      <c r="A722">
        <v>56443482</v>
      </c>
      <c r="B722" t="s">
        <v>4001</v>
      </c>
      <c r="C722">
        <v>75329</v>
      </c>
      <c r="D722">
        <v>256</v>
      </c>
      <c r="E722">
        <v>60000000</v>
      </c>
      <c r="F722">
        <v>6.6</v>
      </c>
      <c r="G722">
        <v>3556518</v>
      </c>
      <c r="H722">
        <v>24000</v>
      </c>
      <c r="I722">
        <v>600</v>
      </c>
      <c r="J722">
        <v>0</v>
      </c>
    </row>
    <row r="723" spans="1:10" x14ac:dyDescent="0.35">
      <c r="A723">
        <v>62401264</v>
      </c>
      <c r="B723" t="s">
        <v>4005</v>
      </c>
      <c r="C723">
        <v>69484</v>
      </c>
      <c r="D723">
        <v>323</v>
      </c>
      <c r="E723">
        <v>60000000</v>
      </c>
      <c r="F723">
        <v>5.9</v>
      </c>
      <c r="G723">
        <v>-2401264</v>
      </c>
      <c r="H723">
        <v>28000</v>
      </c>
      <c r="I723">
        <v>600</v>
      </c>
      <c r="J723">
        <v>0</v>
      </c>
    </row>
    <row r="724" spans="1:10" x14ac:dyDescent="0.35">
      <c r="A724">
        <v>47748610</v>
      </c>
      <c r="B724" t="s">
        <v>4012</v>
      </c>
      <c r="C724">
        <v>170179</v>
      </c>
      <c r="D724">
        <v>656</v>
      </c>
      <c r="E724">
        <v>75000000</v>
      </c>
      <c r="F724">
        <v>6.3</v>
      </c>
      <c r="G724">
        <v>27251390</v>
      </c>
      <c r="H724">
        <v>0</v>
      </c>
      <c r="I724">
        <v>750.00000000000011</v>
      </c>
      <c r="J724">
        <v>0</v>
      </c>
    </row>
    <row r="725" spans="1:10" x14ac:dyDescent="0.35">
      <c r="A725">
        <v>46975183</v>
      </c>
      <c r="B725" t="s">
        <v>4017</v>
      </c>
      <c r="C725">
        <v>256213</v>
      </c>
      <c r="D725">
        <v>338</v>
      </c>
      <c r="E725">
        <v>61000000</v>
      </c>
      <c r="F725">
        <v>7.2</v>
      </c>
      <c r="G725">
        <v>14024817</v>
      </c>
      <c r="H725">
        <v>0</v>
      </c>
      <c r="I725">
        <v>610</v>
      </c>
      <c r="J725">
        <v>0</v>
      </c>
    </row>
    <row r="726" spans="1:10" x14ac:dyDescent="0.35">
      <c r="A726">
        <v>50807639</v>
      </c>
      <c r="B726" t="s">
        <v>4023</v>
      </c>
      <c r="C726">
        <v>40883</v>
      </c>
      <c r="D726">
        <v>122</v>
      </c>
      <c r="E726">
        <v>60000000</v>
      </c>
      <c r="F726">
        <v>6.8</v>
      </c>
      <c r="G726">
        <v>9192361</v>
      </c>
      <c r="H726">
        <v>11000</v>
      </c>
      <c r="I726">
        <v>600</v>
      </c>
      <c r="J726">
        <v>0</v>
      </c>
    </row>
    <row r="727" spans="1:10" x14ac:dyDescent="0.35">
      <c r="A727">
        <v>46611204</v>
      </c>
      <c r="B727" t="s">
        <v>4029</v>
      </c>
      <c r="C727">
        <v>55749</v>
      </c>
      <c r="D727">
        <v>257</v>
      </c>
      <c r="E727">
        <v>48000000</v>
      </c>
      <c r="F727">
        <v>6.1</v>
      </c>
      <c r="G727">
        <v>1388796</v>
      </c>
      <c r="H727">
        <v>0</v>
      </c>
      <c r="I727">
        <v>480.00000000000006</v>
      </c>
      <c r="J727">
        <v>0</v>
      </c>
    </row>
    <row r="728" spans="1:10" x14ac:dyDescent="0.35">
      <c r="A728">
        <v>257756197</v>
      </c>
      <c r="B728" t="s">
        <v>4032</v>
      </c>
      <c r="C728">
        <v>246698</v>
      </c>
      <c r="D728">
        <v>471</v>
      </c>
      <c r="E728">
        <v>60000000</v>
      </c>
      <c r="F728">
        <v>7.8</v>
      </c>
      <c r="G728">
        <v>-197756197</v>
      </c>
      <c r="H728">
        <v>64000</v>
      </c>
      <c r="I728">
        <v>600</v>
      </c>
      <c r="J728">
        <v>0</v>
      </c>
    </row>
    <row r="729" spans="1:10" x14ac:dyDescent="0.35">
      <c r="A729">
        <v>48472213</v>
      </c>
      <c r="B729" t="s">
        <v>4038</v>
      </c>
      <c r="C729">
        <v>51252</v>
      </c>
      <c r="D729">
        <v>156</v>
      </c>
      <c r="E729">
        <v>45000000</v>
      </c>
      <c r="F729">
        <v>5</v>
      </c>
      <c r="G729">
        <v>-3472213</v>
      </c>
      <c r="H729">
        <v>621</v>
      </c>
      <c r="I729">
        <v>450.00000000000006</v>
      </c>
      <c r="J729">
        <v>0</v>
      </c>
    </row>
    <row r="730" spans="1:10" x14ac:dyDescent="0.35">
      <c r="A730">
        <v>43060566</v>
      </c>
      <c r="B730" t="s">
        <v>4042</v>
      </c>
      <c r="C730">
        <v>107859</v>
      </c>
      <c r="D730">
        <v>569</v>
      </c>
      <c r="E730">
        <v>60000000</v>
      </c>
      <c r="F730">
        <v>6.2</v>
      </c>
      <c r="G730">
        <v>16939434</v>
      </c>
      <c r="H730">
        <v>0</v>
      </c>
      <c r="I730">
        <v>600</v>
      </c>
      <c r="J730">
        <v>0</v>
      </c>
    </row>
    <row r="731" spans="1:10" x14ac:dyDescent="0.35">
      <c r="A731">
        <v>45996718</v>
      </c>
      <c r="B731" t="s">
        <v>4047</v>
      </c>
      <c r="C731">
        <v>173530</v>
      </c>
      <c r="D731">
        <v>264</v>
      </c>
      <c r="E731">
        <v>60000000</v>
      </c>
      <c r="F731">
        <v>6.7</v>
      </c>
      <c r="G731">
        <v>14003282</v>
      </c>
      <c r="H731">
        <v>40000</v>
      </c>
      <c r="I731">
        <v>600</v>
      </c>
      <c r="J731">
        <v>0</v>
      </c>
    </row>
    <row r="732" spans="1:10" x14ac:dyDescent="0.35">
      <c r="A732">
        <v>43337279</v>
      </c>
      <c r="B732" t="s">
        <v>4053</v>
      </c>
      <c r="C732">
        <v>76770</v>
      </c>
      <c r="D732">
        <v>203</v>
      </c>
      <c r="E732">
        <v>60000000</v>
      </c>
      <c r="F732">
        <v>4.9000000000000004</v>
      </c>
      <c r="G732">
        <v>16662721</v>
      </c>
      <c r="H732">
        <v>0</v>
      </c>
      <c r="I732">
        <v>600</v>
      </c>
      <c r="J732">
        <v>0</v>
      </c>
    </row>
    <row r="733" spans="1:10" x14ac:dyDescent="0.35">
      <c r="A733">
        <v>37479778</v>
      </c>
      <c r="B733" t="s">
        <v>4058</v>
      </c>
      <c r="C733">
        <v>124222</v>
      </c>
      <c r="D733">
        <v>259</v>
      </c>
      <c r="E733">
        <v>60000000</v>
      </c>
      <c r="F733">
        <v>7.4</v>
      </c>
      <c r="G733">
        <v>22520222</v>
      </c>
      <c r="H733">
        <v>23000</v>
      </c>
      <c r="I733">
        <v>600</v>
      </c>
      <c r="J733">
        <v>0</v>
      </c>
    </row>
    <row r="734" spans="1:10" x14ac:dyDescent="0.35">
      <c r="A734">
        <v>40559930</v>
      </c>
      <c r="B734" t="s">
        <v>4065</v>
      </c>
      <c r="C734">
        <v>41727</v>
      </c>
      <c r="D734">
        <v>184</v>
      </c>
      <c r="E734">
        <v>60000000</v>
      </c>
      <c r="F734">
        <v>6.2</v>
      </c>
      <c r="G734">
        <v>19440070</v>
      </c>
      <c r="H734">
        <v>0</v>
      </c>
      <c r="I734">
        <v>600</v>
      </c>
      <c r="J734">
        <v>0</v>
      </c>
    </row>
    <row r="735" spans="1:10" x14ac:dyDescent="0.35">
      <c r="A735">
        <v>36830057</v>
      </c>
      <c r="B735" t="s">
        <v>4072</v>
      </c>
      <c r="C735">
        <v>10883</v>
      </c>
      <c r="D735">
        <v>73</v>
      </c>
      <c r="E735">
        <v>65000000</v>
      </c>
      <c r="F735">
        <v>4.9000000000000004</v>
      </c>
      <c r="G735">
        <v>28169943</v>
      </c>
      <c r="H735">
        <v>448</v>
      </c>
      <c r="I735">
        <v>650</v>
      </c>
      <c r="J735">
        <v>0</v>
      </c>
    </row>
    <row r="736" spans="1:10" x14ac:dyDescent="0.35">
      <c r="A736">
        <v>36279230</v>
      </c>
      <c r="B736" t="s">
        <v>4078</v>
      </c>
      <c r="C736">
        <v>42144</v>
      </c>
      <c r="D736">
        <v>213</v>
      </c>
      <c r="E736">
        <v>60000000</v>
      </c>
      <c r="F736">
        <v>6.1</v>
      </c>
      <c r="G736">
        <v>23720770</v>
      </c>
      <c r="H736">
        <v>690</v>
      </c>
      <c r="I736">
        <v>600</v>
      </c>
      <c r="J736">
        <v>0</v>
      </c>
    </row>
    <row r="737" spans="1:10" x14ac:dyDescent="0.35">
      <c r="A737">
        <v>42194060</v>
      </c>
      <c r="B737" t="s">
        <v>4083</v>
      </c>
      <c r="C737">
        <v>41259</v>
      </c>
      <c r="D737">
        <v>72</v>
      </c>
      <c r="E737">
        <v>70000000</v>
      </c>
      <c r="F737">
        <v>6.1</v>
      </c>
      <c r="G737">
        <v>27805940</v>
      </c>
      <c r="H737">
        <v>0</v>
      </c>
      <c r="I737">
        <v>700.00000000000011</v>
      </c>
      <c r="J737">
        <v>0</v>
      </c>
    </row>
    <row r="738" spans="1:10" x14ac:dyDescent="0.35">
      <c r="A738">
        <v>43119879</v>
      </c>
      <c r="B738" t="s">
        <v>4087</v>
      </c>
      <c r="C738">
        <v>58450</v>
      </c>
      <c r="D738">
        <v>842</v>
      </c>
      <c r="E738">
        <v>60000000</v>
      </c>
      <c r="F738">
        <v>6.4</v>
      </c>
      <c r="G738">
        <v>16880121</v>
      </c>
      <c r="H738">
        <v>0</v>
      </c>
      <c r="I738">
        <v>600</v>
      </c>
      <c r="J738">
        <v>0</v>
      </c>
    </row>
    <row r="739" spans="1:10" x14ac:dyDescent="0.35">
      <c r="A739">
        <v>35096190</v>
      </c>
      <c r="B739" t="s">
        <v>4093</v>
      </c>
      <c r="C739">
        <v>76560</v>
      </c>
      <c r="D739">
        <v>322</v>
      </c>
      <c r="E739">
        <v>60000000</v>
      </c>
      <c r="F739">
        <v>6.3</v>
      </c>
      <c r="G739">
        <v>24903810</v>
      </c>
      <c r="H739">
        <v>0</v>
      </c>
      <c r="I739">
        <v>600</v>
      </c>
      <c r="J739">
        <v>0</v>
      </c>
    </row>
    <row r="740" spans="1:10" x14ac:dyDescent="0.35">
      <c r="A740">
        <v>43290977</v>
      </c>
      <c r="B740" t="s">
        <v>4099</v>
      </c>
      <c r="C740">
        <v>75201</v>
      </c>
      <c r="D740">
        <v>256</v>
      </c>
      <c r="E740">
        <v>80000000</v>
      </c>
      <c r="F740">
        <v>6.6</v>
      </c>
      <c r="G740">
        <v>36709023</v>
      </c>
      <c r="H740">
        <v>0</v>
      </c>
      <c r="I740">
        <v>800.00000000000011</v>
      </c>
      <c r="J740">
        <v>0</v>
      </c>
    </row>
    <row r="741" spans="1:10" x14ac:dyDescent="0.35">
      <c r="A741">
        <v>33927476</v>
      </c>
      <c r="B741" t="s">
        <v>4105</v>
      </c>
      <c r="C741">
        <v>19176</v>
      </c>
      <c r="D741">
        <v>165</v>
      </c>
      <c r="E741">
        <v>40000000</v>
      </c>
      <c r="F741">
        <v>5.7</v>
      </c>
      <c r="G741">
        <v>6072524</v>
      </c>
      <c r="H741">
        <v>956</v>
      </c>
      <c r="I741">
        <v>400.00000000000006</v>
      </c>
      <c r="J741">
        <v>0</v>
      </c>
    </row>
    <row r="742" spans="1:10" x14ac:dyDescent="0.35">
      <c r="A742">
        <v>32122249</v>
      </c>
      <c r="B742" t="s">
        <v>4110</v>
      </c>
      <c r="C742">
        <v>69319</v>
      </c>
      <c r="D742">
        <v>138</v>
      </c>
      <c r="E742">
        <v>60000000</v>
      </c>
      <c r="F742">
        <v>5.9</v>
      </c>
      <c r="G742">
        <v>27877751</v>
      </c>
      <c r="H742">
        <v>846</v>
      </c>
      <c r="I742">
        <v>600</v>
      </c>
      <c r="J742">
        <v>0</v>
      </c>
    </row>
    <row r="743" spans="1:10" x14ac:dyDescent="0.35">
      <c r="A743">
        <v>40076438</v>
      </c>
      <c r="B743" t="s">
        <v>4114</v>
      </c>
      <c r="C743">
        <v>73368</v>
      </c>
      <c r="D743">
        <v>248</v>
      </c>
      <c r="E743">
        <v>60000000</v>
      </c>
      <c r="F743">
        <v>6</v>
      </c>
      <c r="G743">
        <v>19923562</v>
      </c>
      <c r="H743">
        <v>0</v>
      </c>
      <c r="I743">
        <v>600</v>
      </c>
      <c r="J743">
        <v>0</v>
      </c>
    </row>
    <row r="744" spans="1:10" x14ac:dyDescent="0.35">
      <c r="A744">
        <v>32940507</v>
      </c>
      <c r="B744" t="s">
        <v>4118</v>
      </c>
      <c r="C744">
        <v>54314</v>
      </c>
      <c r="D744">
        <v>127</v>
      </c>
      <c r="E744">
        <v>60000000</v>
      </c>
      <c r="F744">
        <v>6.1</v>
      </c>
      <c r="G744">
        <v>27059493</v>
      </c>
      <c r="H744">
        <v>0</v>
      </c>
      <c r="I744">
        <v>600</v>
      </c>
      <c r="J744">
        <v>0</v>
      </c>
    </row>
    <row r="745" spans="1:10" x14ac:dyDescent="0.35">
      <c r="A745">
        <v>31670931</v>
      </c>
      <c r="B745" t="s">
        <v>4123</v>
      </c>
      <c r="C745">
        <v>44099</v>
      </c>
      <c r="D745">
        <v>143</v>
      </c>
      <c r="E745">
        <v>60000000</v>
      </c>
      <c r="F745">
        <v>6.7</v>
      </c>
      <c r="G745">
        <v>28329069</v>
      </c>
      <c r="H745">
        <v>0</v>
      </c>
      <c r="I745">
        <v>600</v>
      </c>
      <c r="J745">
        <v>0</v>
      </c>
    </row>
    <row r="746" spans="1:10" x14ac:dyDescent="0.35">
      <c r="A746">
        <v>30695227</v>
      </c>
      <c r="B746" t="s">
        <v>4127</v>
      </c>
      <c r="C746">
        <v>45296</v>
      </c>
      <c r="D746">
        <v>267</v>
      </c>
      <c r="E746">
        <v>60000000</v>
      </c>
      <c r="F746">
        <v>6.7</v>
      </c>
      <c r="G746">
        <v>29304773</v>
      </c>
      <c r="H746">
        <v>0</v>
      </c>
      <c r="I746">
        <v>600</v>
      </c>
      <c r="J746">
        <v>0</v>
      </c>
    </row>
    <row r="747" spans="1:10" x14ac:dyDescent="0.35">
      <c r="A747">
        <v>32522352</v>
      </c>
      <c r="B747" t="s">
        <v>4131</v>
      </c>
      <c r="C747">
        <v>207287</v>
      </c>
      <c r="D747">
        <v>822</v>
      </c>
      <c r="E747">
        <v>60000000</v>
      </c>
      <c r="F747">
        <v>7.9</v>
      </c>
      <c r="G747">
        <v>27477648</v>
      </c>
      <c r="H747">
        <v>15000</v>
      </c>
      <c r="I747">
        <v>600</v>
      </c>
      <c r="J747">
        <v>0</v>
      </c>
    </row>
    <row r="748" spans="1:10" x14ac:dyDescent="0.35">
      <c r="A748">
        <v>26082914</v>
      </c>
      <c r="B748" t="s">
        <v>4136</v>
      </c>
      <c r="C748">
        <v>51349</v>
      </c>
      <c r="D748">
        <v>213</v>
      </c>
      <c r="E748">
        <v>87000000</v>
      </c>
      <c r="F748">
        <v>4.3</v>
      </c>
      <c r="G748">
        <v>60917086</v>
      </c>
      <c r="H748">
        <v>0</v>
      </c>
      <c r="I748">
        <v>870.00000000000011</v>
      </c>
      <c r="J748">
        <v>0</v>
      </c>
    </row>
    <row r="749" spans="1:10" x14ac:dyDescent="0.35">
      <c r="A749">
        <v>29136626</v>
      </c>
      <c r="B749" t="s">
        <v>4144</v>
      </c>
      <c r="C749">
        <v>97089</v>
      </c>
      <c r="D749">
        <v>233</v>
      </c>
      <c r="E749">
        <v>60000000</v>
      </c>
      <c r="F749">
        <v>5.7</v>
      </c>
      <c r="G749">
        <v>30863374</v>
      </c>
      <c r="H749">
        <v>20000</v>
      </c>
      <c r="I749">
        <v>600</v>
      </c>
      <c r="J749">
        <v>0</v>
      </c>
    </row>
    <row r="750" spans="1:10" x14ac:dyDescent="0.35">
      <c r="A750">
        <v>26288320</v>
      </c>
      <c r="B750" t="s">
        <v>4151</v>
      </c>
      <c r="C750">
        <v>36144</v>
      </c>
      <c r="D750">
        <v>91</v>
      </c>
      <c r="E750">
        <v>60000000</v>
      </c>
      <c r="F750">
        <v>6.7</v>
      </c>
      <c r="G750">
        <v>33711680</v>
      </c>
      <c r="H750">
        <v>880</v>
      </c>
      <c r="I750">
        <v>600</v>
      </c>
      <c r="J750">
        <v>0</v>
      </c>
    </row>
    <row r="751" spans="1:10" x14ac:dyDescent="0.35">
      <c r="A751">
        <v>26616590</v>
      </c>
      <c r="B751" t="s">
        <v>4156</v>
      </c>
      <c r="C751">
        <v>120416</v>
      </c>
      <c r="D751">
        <v>857</v>
      </c>
      <c r="E751">
        <v>60000000</v>
      </c>
      <c r="F751">
        <v>6.7</v>
      </c>
      <c r="G751">
        <v>33383410</v>
      </c>
      <c r="H751">
        <v>10000</v>
      </c>
      <c r="I751">
        <v>600</v>
      </c>
      <c r="J751">
        <v>0</v>
      </c>
    </row>
    <row r="752" spans="1:10" x14ac:dyDescent="0.35">
      <c r="A752">
        <v>623279547</v>
      </c>
      <c r="B752" t="s">
        <v>149</v>
      </c>
      <c r="C752">
        <v>995415</v>
      </c>
      <c r="D752">
        <v>1722</v>
      </c>
      <c r="E752">
        <v>220000000</v>
      </c>
      <c r="F752">
        <v>8.1</v>
      </c>
      <c r="G752">
        <v>-403279547</v>
      </c>
      <c r="H752">
        <v>123000</v>
      </c>
      <c r="I752">
        <v>2200</v>
      </c>
      <c r="J752">
        <v>0</v>
      </c>
    </row>
    <row r="753" spans="1:10" x14ac:dyDescent="0.35">
      <c r="A753">
        <v>30063805</v>
      </c>
      <c r="B753" t="s">
        <v>4161</v>
      </c>
      <c r="C753">
        <v>31788</v>
      </c>
      <c r="D753">
        <v>243</v>
      </c>
      <c r="E753">
        <v>60000000</v>
      </c>
      <c r="F753">
        <v>6.1</v>
      </c>
      <c r="G753">
        <v>29936195</v>
      </c>
      <c r="H753">
        <v>0</v>
      </c>
      <c r="I753">
        <v>600</v>
      </c>
      <c r="J753">
        <v>0</v>
      </c>
    </row>
    <row r="754" spans="1:10" x14ac:dyDescent="0.35">
      <c r="A754">
        <v>22518325</v>
      </c>
      <c r="B754" t="s">
        <v>4165</v>
      </c>
      <c r="C754">
        <v>63363</v>
      </c>
      <c r="D754">
        <v>644</v>
      </c>
      <c r="E754">
        <v>50000000</v>
      </c>
      <c r="F754">
        <v>5.6</v>
      </c>
      <c r="G754">
        <v>27481675</v>
      </c>
      <c r="H754">
        <v>0</v>
      </c>
      <c r="I754">
        <v>500.00000000000006</v>
      </c>
      <c r="J754">
        <v>0</v>
      </c>
    </row>
    <row r="755" spans="1:10" x14ac:dyDescent="0.35">
      <c r="A755">
        <v>13082288</v>
      </c>
      <c r="B755" t="s">
        <v>4170</v>
      </c>
      <c r="C755">
        <v>35565</v>
      </c>
      <c r="D755">
        <v>247</v>
      </c>
      <c r="E755">
        <v>60000000</v>
      </c>
      <c r="F755">
        <v>6.6</v>
      </c>
      <c r="G755">
        <v>46917712</v>
      </c>
      <c r="H755">
        <v>2000</v>
      </c>
      <c r="I755">
        <v>600</v>
      </c>
      <c r="J755">
        <v>0</v>
      </c>
    </row>
    <row r="756" spans="1:10" x14ac:dyDescent="0.35">
      <c r="A756">
        <v>18208078</v>
      </c>
      <c r="B756" t="s">
        <v>4175</v>
      </c>
      <c r="C756">
        <v>57100</v>
      </c>
      <c r="D756">
        <v>281</v>
      </c>
      <c r="E756">
        <v>60000000</v>
      </c>
      <c r="F756">
        <v>6.9</v>
      </c>
      <c r="G756">
        <v>41791922</v>
      </c>
      <c r="H756">
        <v>0</v>
      </c>
      <c r="I756">
        <v>600</v>
      </c>
      <c r="J756">
        <v>0</v>
      </c>
    </row>
    <row r="757" spans="1:10" x14ac:dyDescent="0.35">
      <c r="A757">
        <v>14218868</v>
      </c>
      <c r="B757" t="s">
        <v>4182</v>
      </c>
      <c r="C757">
        <v>14596</v>
      </c>
      <c r="D757">
        <v>282</v>
      </c>
      <c r="E757">
        <v>65000000</v>
      </c>
      <c r="F757">
        <v>4.8</v>
      </c>
      <c r="G757">
        <v>50781132</v>
      </c>
      <c r="H757">
        <v>589</v>
      </c>
      <c r="I757">
        <v>650</v>
      </c>
      <c r="J757">
        <v>0</v>
      </c>
    </row>
    <row r="758" spans="1:10" x14ac:dyDescent="0.35">
      <c r="A758">
        <v>22451</v>
      </c>
      <c r="B758" t="s">
        <v>4189</v>
      </c>
      <c r="C758">
        <v>41288</v>
      </c>
      <c r="D758">
        <v>126</v>
      </c>
      <c r="E758">
        <v>60000000</v>
      </c>
      <c r="F758">
        <v>6.2</v>
      </c>
      <c r="G758">
        <v>59977549</v>
      </c>
      <c r="H758">
        <v>17000</v>
      </c>
      <c r="I758">
        <v>600</v>
      </c>
      <c r="J758">
        <v>0</v>
      </c>
    </row>
    <row r="759" spans="1:10" x14ac:dyDescent="0.35">
      <c r="A759">
        <v>31165421</v>
      </c>
      <c r="B759" t="s">
        <v>4196</v>
      </c>
      <c r="C759">
        <v>107028</v>
      </c>
      <c r="D759">
        <v>457</v>
      </c>
      <c r="E759">
        <v>60000000</v>
      </c>
      <c r="F759">
        <v>6</v>
      </c>
      <c r="G759">
        <v>28834579</v>
      </c>
      <c r="H759">
        <v>44000</v>
      </c>
      <c r="I759">
        <v>600</v>
      </c>
      <c r="J759">
        <v>0</v>
      </c>
    </row>
    <row r="760" spans="1:10" x14ac:dyDescent="0.35">
      <c r="A760">
        <v>11802056</v>
      </c>
      <c r="B760" t="s">
        <v>4201</v>
      </c>
      <c r="C760">
        <v>31640</v>
      </c>
      <c r="D760">
        <v>109</v>
      </c>
      <c r="E760">
        <v>60000000</v>
      </c>
      <c r="F760">
        <v>4.9000000000000004</v>
      </c>
      <c r="G760">
        <v>48197944</v>
      </c>
      <c r="H760">
        <v>791</v>
      </c>
      <c r="I760">
        <v>600</v>
      </c>
      <c r="J760">
        <v>0</v>
      </c>
    </row>
    <row r="761" spans="1:10" x14ac:dyDescent="0.35">
      <c r="A761">
        <v>25472967</v>
      </c>
      <c r="B761" t="s">
        <v>4208</v>
      </c>
      <c r="C761">
        <v>44966</v>
      </c>
      <c r="D761">
        <v>411</v>
      </c>
      <c r="E761">
        <v>30000000</v>
      </c>
      <c r="F761">
        <v>5.6</v>
      </c>
      <c r="G761">
        <v>4527033</v>
      </c>
      <c r="H761">
        <v>0</v>
      </c>
      <c r="I761">
        <v>300</v>
      </c>
      <c r="J761">
        <v>0</v>
      </c>
    </row>
    <row r="762" spans="1:10" x14ac:dyDescent="0.35">
      <c r="A762">
        <v>22362500</v>
      </c>
      <c r="B762" t="s">
        <v>4212</v>
      </c>
      <c r="C762">
        <v>35599</v>
      </c>
      <c r="D762">
        <v>195</v>
      </c>
      <c r="E762">
        <v>55000000</v>
      </c>
      <c r="F762">
        <v>6.1</v>
      </c>
      <c r="G762">
        <v>32637500</v>
      </c>
      <c r="H762">
        <v>641</v>
      </c>
      <c r="I762">
        <v>550</v>
      </c>
      <c r="J762">
        <v>0</v>
      </c>
    </row>
    <row r="763" spans="1:10" x14ac:dyDescent="0.35">
      <c r="A763">
        <v>17281832</v>
      </c>
      <c r="B763" t="s">
        <v>4216</v>
      </c>
      <c r="C763">
        <v>60232</v>
      </c>
      <c r="D763">
        <v>110</v>
      </c>
      <c r="E763">
        <v>60000000</v>
      </c>
      <c r="F763">
        <v>6.1</v>
      </c>
      <c r="G763">
        <v>42718168</v>
      </c>
      <c r="H763">
        <v>0</v>
      </c>
      <c r="I763">
        <v>600</v>
      </c>
      <c r="J763">
        <v>0</v>
      </c>
    </row>
    <row r="764" spans="1:10" x14ac:dyDescent="0.35">
      <c r="A764">
        <v>19781879</v>
      </c>
      <c r="B764" t="s">
        <v>4220</v>
      </c>
      <c r="C764">
        <v>53864</v>
      </c>
      <c r="D764">
        <v>290</v>
      </c>
      <c r="E764">
        <v>60000000</v>
      </c>
      <c r="F764">
        <v>4.8</v>
      </c>
      <c r="G764">
        <v>40218121</v>
      </c>
      <c r="H764">
        <v>2000</v>
      </c>
      <c r="I764">
        <v>600</v>
      </c>
      <c r="J764">
        <v>0</v>
      </c>
    </row>
    <row r="765" spans="1:10" x14ac:dyDescent="0.35">
      <c r="A765">
        <v>7605668</v>
      </c>
      <c r="B765" t="s">
        <v>4227</v>
      </c>
      <c r="C765">
        <v>47320</v>
      </c>
      <c r="D765">
        <v>188</v>
      </c>
      <c r="E765">
        <v>60000000</v>
      </c>
      <c r="F765">
        <v>5.5</v>
      </c>
      <c r="G765">
        <v>52394332</v>
      </c>
      <c r="H765">
        <v>12000</v>
      </c>
      <c r="I765">
        <v>600</v>
      </c>
      <c r="J765">
        <v>0</v>
      </c>
    </row>
    <row r="766" spans="1:10" x14ac:dyDescent="0.35">
      <c r="A766">
        <v>4535117</v>
      </c>
      <c r="B766" t="s">
        <v>4233</v>
      </c>
      <c r="C766">
        <v>38398</v>
      </c>
      <c r="D766">
        <v>368</v>
      </c>
      <c r="E766">
        <v>60000000</v>
      </c>
      <c r="F766">
        <v>3.8</v>
      </c>
      <c r="G766">
        <v>55464883</v>
      </c>
      <c r="H766">
        <v>0</v>
      </c>
      <c r="I766">
        <v>600</v>
      </c>
      <c r="J766">
        <v>0</v>
      </c>
    </row>
    <row r="767" spans="1:10" x14ac:dyDescent="0.35">
      <c r="A767">
        <v>4426297</v>
      </c>
      <c r="B767" t="s">
        <v>4237</v>
      </c>
      <c r="C767">
        <v>22570</v>
      </c>
      <c r="D767">
        <v>156</v>
      </c>
      <c r="E767">
        <v>35000000</v>
      </c>
      <c r="F767">
        <v>6.5</v>
      </c>
      <c r="G767">
        <v>30573703</v>
      </c>
      <c r="H767">
        <v>0</v>
      </c>
      <c r="I767">
        <v>350.00000000000006</v>
      </c>
      <c r="J767">
        <v>0</v>
      </c>
    </row>
    <row r="768" spans="1:10" x14ac:dyDescent="0.35">
      <c r="A768">
        <v>363024263</v>
      </c>
      <c r="B768" t="s">
        <v>4250</v>
      </c>
      <c r="C768">
        <v>479047</v>
      </c>
      <c r="D768">
        <v>1058</v>
      </c>
      <c r="E768">
        <v>58000000</v>
      </c>
      <c r="F768">
        <v>8.1</v>
      </c>
      <c r="G768">
        <v>-305024263</v>
      </c>
      <c r="H768">
        <v>117000</v>
      </c>
      <c r="I768">
        <v>580</v>
      </c>
      <c r="J768">
        <v>0</v>
      </c>
    </row>
    <row r="769" spans="1:10" x14ac:dyDescent="0.35">
      <c r="A769">
        <v>12065985</v>
      </c>
      <c r="B769" t="s">
        <v>4256</v>
      </c>
      <c r="C769">
        <v>16260</v>
      </c>
      <c r="D769">
        <v>88</v>
      </c>
      <c r="E769">
        <v>60000000</v>
      </c>
      <c r="F769">
        <v>4.9000000000000004</v>
      </c>
      <c r="G769">
        <v>47934015</v>
      </c>
      <c r="H769">
        <v>296</v>
      </c>
      <c r="I769">
        <v>600</v>
      </c>
      <c r="J769">
        <v>0</v>
      </c>
    </row>
    <row r="770" spans="1:10" x14ac:dyDescent="0.35">
      <c r="A770">
        <v>350123553</v>
      </c>
      <c r="B770" t="s">
        <v>4262</v>
      </c>
      <c r="C770">
        <v>325264</v>
      </c>
      <c r="D770">
        <v>916</v>
      </c>
      <c r="E770">
        <v>58800000</v>
      </c>
      <c r="F770">
        <v>7.3</v>
      </c>
      <c r="G770">
        <v>-291323553</v>
      </c>
      <c r="H770">
        <v>112000</v>
      </c>
      <c r="I770">
        <v>588</v>
      </c>
      <c r="J770">
        <v>0</v>
      </c>
    </row>
    <row r="771" spans="1:10" x14ac:dyDescent="0.35">
      <c r="A771">
        <v>80021740</v>
      </c>
      <c r="B771" t="s">
        <v>4269</v>
      </c>
      <c r="C771">
        <v>47968</v>
      </c>
      <c r="D771">
        <v>154</v>
      </c>
      <c r="E771">
        <v>58000000</v>
      </c>
      <c r="F771">
        <v>6.4</v>
      </c>
      <c r="G771">
        <v>-22021740</v>
      </c>
      <c r="H771">
        <v>35000</v>
      </c>
      <c r="I771">
        <v>580</v>
      </c>
      <c r="J771">
        <v>0</v>
      </c>
    </row>
    <row r="772" spans="1:10" x14ac:dyDescent="0.35">
      <c r="A772">
        <v>48291624</v>
      </c>
      <c r="B772" t="s">
        <v>4273</v>
      </c>
      <c r="C772">
        <v>82819</v>
      </c>
      <c r="D772">
        <v>263</v>
      </c>
      <c r="E772">
        <v>58000000</v>
      </c>
      <c r="F772">
        <v>6.7</v>
      </c>
      <c r="G772">
        <v>9708376</v>
      </c>
      <c r="H772">
        <v>0</v>
      </c>
      <c r="I772">
        <v>580</v>
      </c>
      <c r="J772">
        <v>0</v>
      </c>
    </row>
    <row r="773" spans="1:10" x14ac:dyDescent="0.35">
      <c r="A773">
        <v>35231365</v>
      </c>
      <c r="B773" t="s">
        <v>4279</v>
      </c>
      <c r="C773">
        <v>15517</v>
      </c>
      <c r="D773">
        <v>85</v>
      </c>
      <c r="E773">
        <v>60000000</v>
      </c>
      <c r="F773">
        <v>3.6</v>
      </c>
      <c r="G773">
        <v>24768635</v>
      </c>
      <c r="H773">
        <v>500</v>
      </c>
      <c r="I773">
        <v>600</v>
      </c>
      <c r="J773">
        <v>0</v>
      </c>
    </row>
    <row r="774" spans="1:10" x14ac:dyDescent="0.35">
      <c r="A774">
        <v>53715611</v>
      </c>
      <c r="B774" t="s">
        <v>4285</v>
      </c>
      <c r="C774">
        <v>92106</v>
      </c>
      <c r="D774">
        <v>171</v>
      </c>
      <c r="E774">
        <v>63000000</v>
      </c>
      <c r="F774">
        <v>5.7</v>
      </c>
      <c r="G774">
        <v>9284389</v>
      </c>
      <c r="H774">
        <v>2000</v>
      </c>
      <c r="I774">
        <v>630</v>
      </c>
      <c r="J774">
        <v>0</v>
      </c>
    </row>
    <row r="775" spans="1:10" x14ac:dyDescent="0.35">
      <c r="A775">
        <v>31199215</v>
      </c>
      <c r="B775" t="s">
        <v>4292</v>
      </c>
      <c r="C775">
        <v>27664</v>
      </c>
      <c r="D775">
        <v>120</v>
      </c>
      <c r="E775">
        <v>58000000</v>
      </c>
      <c r="F775">
        <v>6</v>
      </c>
      <c r="G775">
        <v>26800785</v>
      </c>
      <c r="H775">
        <v>472</v>
      </c>
      <c r="I775">
        <v>580</v>
      </c>
      <c r="J775">
        <v>0</v>
      </c>
    </row>
    <row r="776" spans="1:10" x14ac:dyDescent="0.35">
      <c r="A776">
        <v>29580087</v>
      </c>
      <c r="B776" t="s">
        <v>4298</v>
      </c>
      <c r="C776">
        <v>29523</v>
      </c>
      <c r="D776">
        <v>121</v>
      </c>
      <c r="E776">
        <v>58000000</v>
      </c>
      <c r="F776">
        <v>4.7</v>
      </c>
      <c r="G776">
        <v>28419913</v>
      </c>
      <c r="H776">
        <v>0</v>
      </c>
      <c r="I776">
        <v>580</v>
      </c>
      <c r="J776">
        <v>0</v>
      </c>
    </row>
    <row r="777" spans="1:10" x14ac:dyDescent="0.35">
      <c r="A777">
        <v>44665963</v>
      </c>
      <c r="B777" t="s">
        <v>4303</v>
      </c>
      <c r="C777">
        <v>159931</v>
      </c>
      <c r="D777">
        <v>281</v>
      </c>
      <c r="E777">
        <v>58000000</v>
      </c>
      <c r="F777">
        <v>6.3</v>
      </c>
      <c r="G777">
        <v>13334037</v>
      </c>
      <c r="H777">
        <v>22000</v>
      </c>
      <c r="I777">
        <v>580</v>
      </c>
      <c r="J777">
        <v>0</v>
      </c>
    </row>
    <row r="778" spans="1:10" x14ac:dyDescent="0.35">
      <c r="A778">
        <v>60128566</v>
      </c>
      <c r="B778" t="s">
        <v>4307</v>
      </c>
      <c r="C778">
        <v>131447</v>
      </c>
      <c r="D778">
        <v>410</v>
      </c>
      <c r="E778">
        <v>60000000</v>
      </c>
      <c r="F778">
        <v>5.9</v>
      </c>
      <c r="G778">
        <v>-128566</v>
      </c>
      <c r="H778">
        <v>19000</v>
      </c>
      <c r="I778">
        <v>600</v>
      </c>
      <c r="J778">
        <v>0</v>
      </c>
    </row>
    <row r="779" spans="1:10" x14ac:dyDescent="0.35">
      <c r="A779">
        <v>49875589</v>
      </c>
      <c r="B779" t="s">
        <v>4313</v>
      </c>
      <c r="C779">
        <v>28807</v>
      </c>
      <c r="D779">
        <v>273</v>
      </c>
      <c r="E779">
        <v>58000000</v>
      </c>
      <c r="F779">
        <v>5.9</v>
      </c>
      <c r="G779">
        <v>8124411</v>
      </c>
      <c r="H779">
        <v>0</v>
      </c>
      <c r="I779">
        <v>580</v>
      </c>
      <c r="J779">
        <v>0</v>
      </c>
    </row>
    <row r="780" spans="1:10" x14ac:dyDescent="0.35">
      <c r="A780">
        <v>60984028</v>
      </c>
      <c r="B780" t="s">
        <v>4318</v>
      </c>
      <c r="C780">
        <v>259519</v>
      </c>
      <c r="D780">
        <v>431</v>
      </c>
      <c r="E780">
        <v>57000000</v>
      </c>
      <c r="F780">
        <v>7.5</v>
      </c>
      <c r="G780">
        <v>-3984028</v>
      </c>
      <c r="H780">
        <v>11000</v>
      </c>
      <c r="I780">
        <v>570</v>
      </c>
      <c r="J780">
        <v>0</v>
      </c>
    </row>
    <row r="781" spans="1:10" x14ac:dyDescent="0.35">
      <c r="A781">
        <v>36931089</v>
      </c>
      <c r="B781" t="s">
        <v>4323</v>
      </c>
      <c r="C781">
        <v>70681</v>
      </c>
      <c r="D781">
        <v>198</v>
      </c>
      <c r="E781">
        <v>70000000</v>
      </c>
      <c r="F781">
        <v>5.6</v>
      </c>
      <c r="G781">
        <v>33068911</v>
      </c>
      <c r="H781">
        <v>12000</v>
      </c>
      <c r="I781">
        <v>700.00000000000011</v>
      </c>
      <c r="J781">
        <v>0</v>
      </c>
    </row>
    <row r="782" spans="1:10" x14ac:dyDescent="0.35">
      <c r="A782">
        <v>51317350</v>
      </c>
      <c r="B782" t="s">
        <v>4327</v>
      </c>
      <c r="C782">
        <v>78343</v>
      </c>
      <c r="D782">
        <v>139</v>
      </c>
      <c r="E782">
        <v>57000000</v>
      </c>
      <c r="F782">
        <v>6.4</v>
      </c>
      <c r="G782">
        <v>5682650</v>
      </c>
      <c r="H782">
        <v>0</v>
      </c>
      <c r="I782">
        <v>570</v>
      </c>
      <c r="J782">
        <v>0</v>
      </c>
    </row>
    <row r="783" spans="1:10" x14ac:dyDescent="0.35">
      <c r="A783">
        <v>28328132</v>
      </c>
      <c r="B783" t="s">
        <v>4332</v>
      </c>
      <c r="C783">
        <v>38298</v>
      </c>
      <c r="D783">
        <v>147</v>
      </c>
      <c r="E783">
        <v>58000000</v>
      </c>
      <c r="F783">
        <v>6.3</v>
      </c>
      <c r="G783">
        <v>29671868</v>
      </c>
      <c r="H783">
        <v>782</v>
      </c>
      <c r="I783">
        <v>580</v>
      </c>
      <c r="J783">
        <v>0</v>
      </c>
    </row>
    <row r="784" spans="1:10" x14ac:dyDescent="0.35">
      <c r="A784">
        <v>51774002</v>
      </c>
      <c r="B784" t="s">
        <v>4338</v>
      </c>
      <c r="C784">
        <v>87745</v>
      </c>
      <c r="D784">
        <v>331</v>
      </c>
      <c r="E784">
        <v>57000000</v>
      </c>
      <c r="F784">
        <v>4.3</v>
      </c>
      <c r="G784">
        <v>5225998</v>
      </c>
      <c r="H784">
        <v>18000</v>
      </c>
      <c r="I784">
        <v>570</v>
      </c>
      <c r="J784">
        <v>0</v>
      </c>
    </row>
    <row r="785" spans="1:10" x14ac:dyDescent="0.35">
      <c r="A785">
        <v>25528495</v>
      </c>
      <c r="B785" t="s">
        <v>4345</v>
      </c>
      <c r="C785">
        <v>28099</v>
      </c>
      <c r="D785">
        <v>220</v>
      </c>
      <c r="E785">
        <v>57000000</v>
      </c>
      <c r="F785">
        <v>5.9</v>
      </c>
      <c r="G785">
        <v>31471505</v>
      </c>
      <c r="H785">
        <v>0</v>
      </c>
      <c r="I785">
        <v>570</v>
      </c>
      <c r="J785">
        <v>0</v>
      </c>
    </row>
    <row r="786" spans="1:10" x14ac:dyDescent="0.35">
      <c r="A786">
        <v>113006880</v>
      </c>
      <c r="B786" t="s">
        <v>4352</v>
      </c>
      <c r="C786">
        <v>66308</v>
      </c>
      <c r="D786">
        <v>225</v>
      </c>
      <c r="E786">
        <v>56000000</v>
      </c>
      <c r="F786">
        <v>5.5</v>
      </c>
      <c r="G786">
        <v>-57006880</v>
      </c>
      <c r="H786">
        <v>0</v>
      </c>
      <c r="I786">
        <v>560</v>
      </c>
      <c r="J786">
        <v>0</v>
      </c>
    </row>
    <row r="787" spans="1:10" x14ac:dyDescent="0.35">
      <c r="A787">
        <v>45860039</v>
      </c>
      <c r="B787" t="s">
        <v>4358</v>
      </c>
      <c r="C787">
        <v>53118</v>
      </c>
      <c r="D787">
        <v>221</v>
      </c>
      <c r="E787">
        <v>56000000</v>
      </c>
      <c r="F787">
        <v>6.2</v>
      </c>
      <c r="G787">
        <v>10139961</v>
      </c>
      <c r="H787">
        <v>0</v>
      </c>
      <c r="I787">
        <v>560</v>
      </c>
      <c r="J787">
        <v>0</v>
      </c>
    </row>
    <row r="788" spans="1:10" x14ac:dyDescent="0.35">
      <c r="A788">
        <v>329691196</v>
      </c>
      <c r="B788" t="s">
        <v>4363</v>
      </c>
      <c r="C788">
        <v>1251222</v>
      </c>
      <c r="D788">
        <v>1398</v>
      </c>
      <c r="E788">
        <v>55000000</v>
      </c>
      <c r="F788">
        <v>8.8000000000000007</v>
      </c>
      <c r="G788">
        <v>-274691196</v>
      </c>
      <c r="H788">
        <v>59000</v>
      </c>
      <c r="I788">
        <v>550</v>
      </c>
      <c r="J788">
        <v>0</v>
      </c>
    </row>
    <row r="789" spans="1:10" x14ac:dyDescent="0.35">
      <c r="A789">
        <v>217326336</v>
      </c>
      <c r="B789" t="s">
        <v>4368</v>
      </c>
      <c r="C789">
        <v>57276</v>
      </c>
      <c r="D789">
        <v>146</v>
      </c>
      <c r="E789">
        <v>60000000</v>
      </c>
      <c r="F789">
        <v>5.2</v>
      </c>
      <c r="G789">
        <v>-157326336</v>
      </c>
      <c r="H789">
        <v>0</v>
      </c>
      <c r="I789">
        <v>600</v>
      </c>
      <c r="J789">
        <v>0</v>
      </c>
    </row>
    <row r="790" spans="1:10" x14ac:dyDescent="0.35">
      <c r="A790">
        <v>166225040</v>
      </c>
      <c r="B790" t="s">
        <v>4372</v>
      </c>
      <c r="C790">
        <v>260442</v>
      </c>
      <c r="D790">
        <v>507</v>
      </c>
      <c r="E790">
        <v>55000000</v>
      </c>
      <c r="F790">
        <v>7</v>
      </c>
      <c r="G790">
        <v>-111225040</v>
      </c>
      <c r="H790">
        <v>0</v>
      </c>
      <c r="I790">
        <v>550</v>
      </c>
      <c r="J790">
        <v>0</v>
      </c>
    </row>
    <row r="791" spans="1:10" x14ac:dyDescent="0.35">
      <c r="A791">
        <v>141600000</v>
      </c>
      <c r="B791" t="s">
        <v>4377</v>
      </c>
      <c r="C791">
        <v>119675</v>
      </c>
      <c r="D791">
        <v>216</v>
      </c>
      <c r="E791">
        <v>55000000</v>
      </c>
      <c r="F791">
        <v>6.6</v>
      </c>
      <c r="G791">
        <v>-86600000</v>
      </c>
      <c r="H791">
        <v>0</v>
      </c>
      <c r="I791">
        <v>550</v>
      </c>
      <c r="J791">
        <v>0</v>
      </c>
    </row>
    <row r="792" spans="1:10" x14ac:dyDescent="0.35">
      <c r="A792">
        <v>134218018</v>
      </c>
      <c r="B792" t="s">
        <v>4383</v>
      </c>
      <c r="C792">
        <v>126357</v>
      </c>
      <c r="D792">
        <v>497</v>
      </c>
      <c r="E792">
        <v>55000000</v>
      </c>
      <c r="F792">
        <v>7.3</v>
      </c>
      <c r="G792">
        <v>-79218018</v>
      </c>
      <c r="H792">
        <v>0</v>
      </c>
      <c r="I792">
        <v>550</v>
      </c>
      <c r="J792">
        <v>0</v>
      </c>
    </row>
    <row r="793" spans="1:10" x14ac:dyDescent="0.35">
      <c r="A793">
        <v>128769345</v>
      </c>
      <c r="B793" t="s">
        <v>4386</v>
      </c>
      <c r="C793">
        <v>86556</v>
      </c>
      <c r="D793">
        <v>99</v>
      </c>
      <c r="E793">
        <v>54000000</v>
      </c>
      <c r="F793">
        <v>5.6</v>
      </c>
      <c r="G793">
        <v>-74769345</v>
      </c>
      <c r="H793">
        <v>960</v>
      </c>
      <c r="I793">
        <v>540</v>
      </c>
      <c r="J793">
        <v>0</v>
      </c>
    </row>
    <row r="794" spans="1:10" x14ac:dyDescent="0.35">
      <c r="A794">
        <v>177575142</v>
      </c>
      <c r="B794" t="s">
        <v>4389</v>
      </c>
      <c r="C794">
        <v>244840</v>
      </c>
      <c r="D794">
        <v>372</v>
      </c>
      <c r="E794">
        <v>70000000</v>
      </c>
      <c r="F794">
        <v>6.6</v>
      </c>
      <c r="G794">
        <v>-107575142</v>
      </c>
      <c r="H794">
        <v>0</v>
      </c>
      <c r="I794">
        <v>700.00000000000011</v>
      </c>
      <c r="J794">
        <v>0</v>
      </c>
    </row>
    <row r="795" spans="1:10" x14ac:dyDescent="0.35">
      <c r="A795">
        <v>105263257</v>
      </c>
      <c r="B795" t="s">
        <v>4394</v>
      </c>
      <c r="C795">
        <v>56168</v>
      </c>
      <c r="D795">
        <v>103</v>
      </c>
      <c r="E795">
        <v>55000000</v>
      </c>
      <c r="F795">
        <v>5.4</v>
      </c>
      <c r="G795">
        <v>-50263257</v>
      </c>
      <c r="H795">
        <v>5000</v>
      </c>
      <c r="I795">
        <v>550</v>
      </c>
      <c r="J795">
        <v>0</v>
      </c>
    </row>
    <row r="796" spans="1:10" x14ac:dyDescent="0.35">
      <c r="A796">
        <v>104354205</v>
      </c>
      <c r="B796" t="s">
        <v>4401</v>
      </c>
      <c r="C796">
        <v>162331</v>
      </c>
      <c r="D796">
        <v>332</v>
      </c>
      <c r="E796">
        <v>55000000</v>
      </c>
      <c r="F796">
        <v>6.3</v>
      </c>
      <c r="G796">
        <v>-49354205</v>
      </c>
      <c r="H796">
        <v>0</v>
      </c>
      <c r="I796">
        <v>550</v>
      </c>
      <c r="J796">
        <v>0</v>
      </c>
    </row>
    <row r="797" spans="1:10" x14ac:dyDescent="0.35">
      <c r="A797">
        <v>107100855</v>
      </c>
      <c r="B797" t="s">
        <v>4405</v>
      </c>
      <c r="C797">
        <v>323353</v>
      </c>
      <c r="D797">
        <v>527</v>
      </c>
      <c r="E797">
        <v>55000000</v>
      </c>
      <c r="F797">
        <v>7.9</v>
      </c>
      <c r="G797">
        <v>-52100855</v>
      </c>
      <c r="H797">
        <v>65000</v>
      </c>
      <c r="I797">
        <v>550</v>
      </c>
      <c r="J797">
        <v>0</v>
      </c>
    </row>
    <row r="798" spans="1:10" x14ac:dyDescent="0.35">
      <c r="A798">
        <v>98711404</v>
      </c>
      <c r="B798" t="s">
        <v>4409</v>
      </c>
      <c r="C798">
        <v>127571</v>
      </c>
      <c r="D798">
        <v>207</v>
      </c>
      <c r="E798">
        <v>55000000</v>
      </c>
      <c r="F798">
        <v>6.3</v>
      </c>
      <c r="G798">
        <v>-43711404</v>
      </c>
      <c r="H798">
        <v>0</v>
      </c>
      <c r="I798">
        <v>550</v>
      </c>
      <c r="J798">
        <v>0</v>
      </c>
    </row>
    <row r="799" spans="1:10" x14ac:dyDescent="0.35">
      <c r="A799">
        <v>100328194</v>
      </c>
      <c r="B799" t="s">
        <v>4413</v>
      </c>
      <c r="C799">
        <v>85903</v>
      </c>
      <c r="D799">
        <v>92</v>
      </c>
      <c r="E799">
        <v>50000000</v>
      </c>
      <c r="F799">
        <v>6</v>
      </c>
      <c r="G799">
        <v>-50328194</v>
      </c>
      <c r="H799">
        <v>0</v>
      </c>
      <c r="I799">
        <v>500.00000000000006</v>
      </c>
      <c r="J799">
        <v>0</v>
      </c>
    </row>
    <row r="800" spans="1:10" x14ac:dyDescent="0.35">
      <c r="A800">
        <v>101530738</v>
      </c>
      <c r="B800" t="s">
        <v>4416</v>
      </c>
      <c r="C800">
        <v>229574</v>
      </c>
      <c r="D800">
        <v>436</v>
      </c>
      <c r="E800">
        <v>55000000</v>
      </c>
      <c r="F800">
        <v>7.2</v>
      </c>
      <c r="G800">
        <v>-46530738</v>
      </c>
      <c r="H800">
        <v>56000</v>
      </c>
      <c r="I800">
        <v>550</v>
      </c>
      <c r="J800">
        <v>0</v>
      </c>
    </row>
    <row r="801" spans="1:10" x14ac:dyDescent="0.35">
      <c r="A801">
        <v>93815117</v>
      </c>
      <c r="B801" t="s">
        <v>4421</v>
      </c>
      <c r="C801">
        <v>68417</v>
      </c>
      <c r="D801">
        <v>242</v>
      </c>
      <c r="E801">
        <v>55000000</v>
      </c>
      <c r="F801">
        <v>5.0999999999999996</v>
      </c>
      <c r="G801">
        <v>-38815117</v>
      </c>
      <c r="H801">
        <v>0</v>
      </c>
      <c r="I801">
        <v>550</v>
      </c>
      <c r="J801">
        <v>0</v>
      </c>
    </row>
    <row r="802" spans="1:10" x14ac:dyDescent="0.35">
      <c r="A802">
        <v>91400000</v>
      </c>
      <c r="B802" t="s">
        <v>4425</v>
      </c>
      <c r="C802">
        <v>81026</v>
      </c>
      <c r="D802">
        <v>194</v>
      </c>
      <c r="E802">
        <v>53000000</v>
      </c>
      <c r="F802">
        <v>7.3</v>
      </c>
      <c r="G802">
        <v>-38400000</v>
      </c>
      <c r="H802">
        <v>0</v>
      </c>
      <c r="I802">
        <v>530</v>
      </c>
      <c r="J802">
        <v>0</v>
      </c>
    </row>
    <row r="803" spans="1:10" x14ac:dyDescent="0.35">
      <c r="A803">
        <v>162586036</v>
      </c>
      <c r="B803" t="s">
        <v>4431</v>
      </c>
      <c r="C803">
        <v>338383</v>
      </c>
      <c r="D803">
        <v>611</v>
      </c>
      <c r="E803">
        <v>55000000</v>
      </c>
      <c r="F803">
        <v>8</v>
      </c>
      <c r="G803">
        <v>-107586036</v>
      </c>
      <c r="H803">
        <v>32000</v>
      </c>
      <c r="I803">
        <v>550</v>
      </c>
      <c r="J803">
        <v>0</v>
      </c>
    </row>
    <row r="804" spans="1:10" x14ac:dyDescent="0.35">
      <c r="A804">
        <v>89706988</v>
      </c>
      <c r="B804" t="s">
        <v>4436</v>
      </c>
      <c r="C804">
        <v>126746</v>
      </c>
      <c r="D804">
        <v>600</v>
      </c>
      <c r="E804">
        <v>55000000</v>
      </c>
      <c r="F804">
        <v>6.2</v>
      </c>
      <c r="G804">
        <v>-34706988</v>
      </c>
      <c r="H804">
        <v>0</v>
      </c>
      <c r="I804">
        <v>550</v>
      </c>
      <c r="J804">
        <v>0</v>
      </c>
    </row>
    <row r="805" spans="1:10" x14ac:dyDescent="0.35">
      <c r="A805">
        <v>83000000</v>
      </c>
      <c r="B805" t="s">
        <v>4441</v>
      </c>
      <c r="C805">
        <v>36587</v>
      </c>
      <c r="D805">
        <v>95</v>
      </c>
      <c r="E805">
        <v>55000000</v>
      </c>
      <c r="F805">
        <v>6</v>
      </c>
      <c r="G805">
        <v>-28000000</v>
      </c>
      <c r="H805">
        <v>0</v>
      </c>
      <c r="I805">
        <v>550</v>
      </c>
      <c r="J805">
        <v>0</v>
      </c>
    </row>
    <row r="806" spans="1:10" x14ac:dyDescent="0.35">
      <c r="A806">
        <v>78745923</v>
      </c>
      <c r="B806" t="s">
        <v>4444</v>
      </c>
      <c r="C806">
        <v>94407</v>
      </c>
      <c r="D806">
        <v>322</v>
      </c>
      <c r="E806">
        <v>55000000</v>
      </c>
      <c r="F806">
        <v>6.7</v>
      </c>
      <c r="G806">
        <v>-23745923</v>
      </c>
      <c r="H806">
        <v>0</v>
      </c>
      <c r="I806">
        <v>550</v>
      </c>
      <c r="J806">
        <v>0</v>
      </c>
    </row>
    <row r="807" spans="1:10" x14ac:dyDescent="0.35">
      <c r="A807">
        <v>70098138</v>
      </c>
      <c r="B807" t="s">
        <v>4448</v>
      </c>
      <c r="C807">
        <v>735784</v>
      </c>
      <c r="D807">
        <v>2105</v>
      </c>
      <c r="E807">
        <v>30000000</v>
      </c>
      <c r="F807">
        <v>8.1</v>
      </c>
      <c r="G807">
        <v>-40098138</v>
      </c>
      <c r="H807">
        <v>13000</v>
      </c>
      <c r="I807">
        <v>300</v>
      </c>
      <c r="J807">
        <v>0</v>
      </c>
    </row>
    <row r="808" spans="1:10" x14ac:dyDescent="0.35">
      <c r="A808">
        <v>66365290</v>
      </c>
      <c r="B808" t="s">
        <v>4453</v>
      </c>
      <c r="C808">
        <v>56874</v>
      </c>
      <c r="D808">
        <v>358</v>
      </c>
      <c r="E808">
        <v>55000000</v>
      </c>
      <c r="F808">
        <v>6.4</v>
      </c>
      <c r="G808">
        <v>-11365290</v>
      </c>
      <c r="H808">
        <v>0</v>
      </c>
      <c r="I808">
        <v>550</v>
      </c>
      <c r="J808">
        <v>0</v>
      </c>
    </row>
    <row r="809" spans="1:10" x14ac:dyDescent="0.35">
      <c r="A809">
        <v>66207920</v>
      </c>
      <c r="B809" t="s">
        <v>4457</v>
      </c>
      <c r="C809">
        <v>512749</v>
      </c>
      <c r="D809">
        <v>935</v>
      </c>
      <c r="E809">
        <v>30000000</v>
      </c>
      <c r="F809">
        <v>8</v>
      </c>
      <c r="G809">
        <v>-36207920</v>
      </c>
      <c r="H809">
        <v>0</v>
      </c>
      <c r="I809">
        <v>300</v>
      </c>
      <c r="J809">
        <v>0</v>
      </c>
    </row>
    <row r="810" spans="1:10" x14ac:dyDescent="0.35">
      <c r="A810">
        <v>63408614</v>
      </c>
      <c r="B810" t="s">
        <v>4461</v>
      </c>
      <c r="C810">
        <v>75365</v>
      </c>
      <c r="D810">
        <v>149</v>
      </c>
      <c r="E810">
        <v>55000000</v>
      </c>
      <c r="F810">
        <v>6.3</v>
      </c>
      <c r="G810">
        <v>-8408614</v>
      </c>
      <c r="H810">
        <v>0</v>
      </c>
      <c r="I810">
        <v>550</v>
      </c>
      <c r="J810">
        <v>0</v>
      </c>
    </row>
    <row r="811" spans="1:10" x14ac:dyDescent="0.35">
      <c r="A811">
        <v>58422650</v>
      </c>
      <c r="B811" t="s">
        <v>4465</v>
      </c>
      <c r="C811">
        <v>78974</v>
      </c>
      <c r="D811">
        <v>173</v>
      </c>
      <c r="E811">
        <v>55000000</v>
      </c>
      <c r="F811">
        <v>6.4</v>
      </c>
      <c r="G811">
        <v>-3422650</v>
      </c>
      <c r="H811">
        <v>8000</v>
      </c>
      <c r="I811">
        <v>550</v>
      </c>
      <c r="J811">
        <v>0</v>
      </c>
    </row>
    <row r="812" spans="1:10" x14ac:dyDescent="0.35">
      <c r="A812">
        <v>56932305</v>
      </c>
      <c r="B812" t="s">
        <v>4471</v>
      </c>
      <c r="C812">
        <v>96690</v>
      </c>
      <c r="D812">
        <v>293</v>
      </c>
      <c r="E812">
        <v>55000000</v>
      </c>
      <c r="F812">
        <v>6.6</v>
      </c>
      <c r="G812">
        <v>-1932305</v>
      </c>
      <c r="H812">
        <v>0</v>
      </c>
      <c r="I812">
        <v>550</v>
      </c>
      <c r="J812">
        <v>0</v>
      </c>
    </row>
    <row r="813" spans="1:10" x14ac:dyDescent="0.35">
      <c r="A813">
        <v>68750000</v>
      </c>
      <c r="B813" t="s">
        <v>4475</v>
      </c>
      <c r="C813">
        <v>40858</v>
      </c>
      <c r="D813">
        <v>144</v>
      </c>
      <c r="E813">
        <v>55000000</v>
      </c>
      <c r="F813">
        <v>6.4</v>
      </c>
      <c r="G813">
        <v>-13750000</v>
      </c>
      <c r="H813">
        <v>0</v>
      </c>
      <c r="I813">
        <v>550</v>
      </c>
      <c r="J813">
        <v>0</v>
      </c>
    </row>
    <row r="814" spans="1:10" x14ac:dyDescent="0.35">
      <c r="A814">
        <v>68218041</v>
      </c>
      <c r="B814" t="s">
        <v>4481</v>
      </c>
      <c r="C814">
        <v>67191</v>
      </c>
      <c r="D814">
        <v>108</v>
      </c>
      <c r="E814">
        <v>55000000</v>
      </c>
      <c r="F814">
        <v>6</v>
      </c>
      <c r="G814">
        <v>-13218041</v>
      </c>
      <c r="H814">
        <v>14000</v>
      </c>
      <c r="I814">
        <v>550</v>
      </c>
      <c r="J814">
        <v>0</v>
      </c>
    </row>
    <row r="815" spans="1:10" x14ac:dyDescent="0.35">
      <c r="A815">
        <v>25040293</v>
      </c>
      <c r="B815" t="s">
        <v>4485</v>
      </c>
      <c r="C815">
        <v>88049</v>
      </c>
      <c r="D815">
        <v>279</v>
      </c>
      <c r="E815">
        <v>55000000</v>
      </c>
      <c r="F815">
        <v>6.6</v>
      </c>
      <c r="G815">
        <v>29959707</v>
      </c>
      <c r="H815">
        <v>0</v>
      </c>
      <c r="I815">
        <v>550</v>
      </c>
      <c r="J815">
        <v>0</v>
      </c>
    </row>
    <row r="816" spans="1:10" x14ac:dyDescent="0.35">
      <c r="A816">
        <v>55747724</v>
      </c>
      <c r="B816" t="s">
        <v>4490</v>
      </c>
      <c r="C816">
        <v>18042</v>
      </c>
      <c r="D816">
        <v>73</v>
      </c>
      <c r="E816">
        <v>55000000</v>
      </c>
      <c r="F816">
        <v>5.9</v>
      </c>
      <c r="G816">
        <v>-747724</v>
      </c>
      <c r="H816">
        <v>0</v>
      </c>
      <c r="I816">
        <v>550</v>
      </c>
      <c r="J816">
        <v>0</v>
      </c>
    </row>
    <row r="817" spans="1:10" x14ac:dyDescent="0.35">
      <c r="A817">
        <v>55473600</v>
      </c>
      <c r="B817" t="s">
        <v>4495</v>
      </c>
      <c r="C817">
        <v>207686</v>
      </c>
      <c r="D817">
        <v>776</v>
      </c>
      <c r="E817">
        <v>50000000</v>
      </c>
      <c r="F817">
        <v>6.4</v>
      </c>
      <c r="G817">
        <v>-5473600</v>
      </c>
      <c r="H817">
        <v>0</v>
      </c>
      <c r="I817">
        <v>500.00000000000006</v>
      </c>
      <c r="J817">
        <v>0</v>
      </c>
    </row>
    <row r="818" spans="1:10" x14ac:dyDescent="0.35">
      <c r="A818">
        <v>49994804</v>
      </c>
      <c r="B818" t="s">
        <v>4503</v>
      </c>
      <c r="C818">
        <v>29205</v>
      </c>
      <c r="D818">
        <v>194</v>
      </c>
      <c r="E818">
        <v>55000000</v>
      </c>
      <c r="F818">
        <v>6.3</v>
      </c>
      <c r="G818">
        <v>5005196</v>
      </c>
      <c r="H818">
        <v>0</v>
      </c>
      <c r="I818">
        <v>550</v>
      </c>
      <c r="J818">
        <v>0</v>
      </c>
    </row>
    <row r="819" spans="1:10" x14ac:dyDescent="0.35">
      <c r="A819">
        <v>41609593</v>
      </c>
      <c r="B819" t="s">
        <v>4508</v>
      </c>
      <c r="C819">
        <v>145422</v>
      </c>
      <c r="D819">
        <v>572</v>
      </c>
      <c r="E819">
        <v>55000000</v>
      </c>
      <c r="F819">
        <v>7.3</v>
      </c>
      <c r="G819">
        <v>13390407</v>
      </c>
      <c r="H819">
        <v>0</v>
      </c>
      <c r="I819">
        <v>550</v>
      </c>
      <c r="J819">
        <v>0</v>
      </c>
    </row>
    <row r="820" spans="1:10" x14ac:dyDescent="0.35">
      <c r="A820">
        <v>38553833</v>
      </c>
      <c r="B820" t="s">
        <v>4513</v>
      </c>
      <c r="C820">
        <v>46239</v>
      </c>
      <c r="D820">
        <v>155</v>
      </c>
      <c r="E820">
        <v>55000000</v>
      </c>
      <c r="F820">
        <v>6.8</v>
      </c>
      <c r="G820">
        <v>16446167</v>
      </c>
      <c r="H820">
        <v>0</v>
      </c>
      <c r="I820">
        <v>550</v>
      </c>
      <c r="J820">
        <v>0</v>
      </c>
    </row>
    <row r="821" spans="1:10" x14ac:dyDescent="0.35">
      <c r="A821">
        <v>76137505</v>
      </c>
      <c r="B821" t="s">
        <v>4519</v>
      </c>
      <c r="C821">
        <v>49207</v>
      </c>
      <c r="D821">
        <v>174</v>
      </c>
      <c r="E821">
        <v>55000000</v>
      </c>
      <c r="F821">
        <v>7.2</v>
      </c>
      <c r="G821">
        <v>-21137505</v>
      </c>
      <c r="H821">
        <v>30000</v>
      </c>
      <c r="I821">
        <v>550</v>
      </c>
      <c r="J821">
        <v>0</v>
      </c>
    </row>
    <row r="822" spans="1:10" x14ac:dyDescent="0.35">
      <c r="A822">
        <v>34350553</v>
      </c>
      <c r="B822" t="s">
        <v>4525</v>
      </c>
      <c r="C822">
        <v>104066</v>
      </c>
      <c r="D822">
        <v>207</v>
      </c>
      <c r="E822">
        <v>68000000</v>
      </c>
      <c r="F822">
        <v>5.7</v>
      </c>
      <c r="G822">
        <v>33649447</v>
      </c>
      <c r="H822">
        <v>15000</v>
      </c>
      <c r="I822">
        <v>680</v>
      </c>
      <c r="J822">
        <v>0</v>
      </c>
    </row>
    <row r="823" spans="1:10" x14ac:dyDescent="0.35">
      <c r="A823">
        <v>34238611</v>
      </c>
      <c r="B823" t="s">
        <v>4530</v>
      </c>
      <c r="C823">
        <v>35830</v>
      </c>
      <c r="D823">
        <v>321</v>
      </c>
      <c r="E823">
        <v>55000000</v>
      </c>
      <c r="F823">
        <v>6</v>
      </c>
      <c r="G823">
        <v>20761389</v>
      </c>
      <c r="H823">
        <v>0</v>
      </c>
      <c r="I823">
        <v>550</v>
      </c>
      <c r="J823">
        <v>0</v>
      </c>
    </row>
    <row r="824" spans="1:10" x14ac:dyDescent="0.35">
      <c r="A824">
        <v>34098563</v>
      </c>
      <c r="B824" t="s">
        <v>4534</v>
      </c>
      <c r="C824">
        <v>27191</v>
      </c>
      <c r="D824">
        <v>232</v>
      </c>
      <c r="E824">
        <v>55000000</v>
      </c>
      <c r="F824">
        <v>6.5</v>
      </c>
      <c r="G824">
        <v>20901437</v>
      </c>
      <c r="H824">
        <v>0</v>
      </c>
      <c r="I824">
        <v>550</v>
      </c>
      <c r="J824">
        <v>0</v>
      </c>
    </row>
    <row r="825" spans="1:10" x14ac:dyDescent="0.35">
      <c r="A825">
        <v>33828318</v>
      </c>
      <c r="B825" t="s">
        <v>4539</v>
      </c>
      <c r="C825">
        <v>44453</v>
      </c>
      <c r="D825">
        <v>154</v>
      </c>
      <c r="E825">
        <v>55000000</v>
      </c>
      <c r="F825">
        <v>5.8</v>
      </c>
      <c r="G825">
        <v>21171682</v>
      </c>
      <c r="H825">
        <v>0</v>
      </c>
      <c r="I825">
        <v>550</v>
      </c>
      <c r="J825">
        <v>0</v>
      </c>
    </row>
    <row r="826" spans="1:10" x14ac:dyDescent="0.35">
      <c r="A826">
        <v>33472850</v>
      </c>
      <c r="B826" t="s">
        <v>4544</v>
      </c>
      <c r="C826">
        <v>67005</v>
      </c>
      <c r="D826">
        <v>119</v>
      </c>
      <c r="E826">
        <v>55000000</v>
      </c>
      <c r="F826">
        <v>5.8</v>
      </c>
      <c r="G826">
        <v>21527150</v>
      </c>
      <c r="H826">
        <v>0</v>
      </c>
      <c r="I826">
        <v>550</v>
      </c>
      <c r="J826">
        <v>0</v>
      </c>
    </row>
    <row r="827" spans="1:10" x14ac:dyDescent="0.35">
      <c r="A827">
        <v>31051126</v>
      </c>
      <c r="B827" t="s">
        <v>4549</v>
      </c>
      <c r="C827">
        <v>36877</v>
      </c>
      <c r="D827">
        <v>101</v>
      </c>
      <c r="E827">
        <v>55000000</v>
      </c>
      <c r="F827">
        <v>6.7</v>
      </c>
      <c r="G827">
        <v>23948874</v>
      </c>
      <c r="H827">
        <v>0</v>
      </c>
      <c r="I827">
        <v>550</v>
      </c>
      <c r="J827">
        <v>0</v>
      </c>
    </row>
    <row r="828" spans="1:10" x14ac:dyDescent="0.35">
      <c r="A828">
        <v>35707327</v>
      </c>
      <c r="B828" t="s">
        <v>4552</v>
      </c>
      <c r="C828">
        <v>199056</v>
      </c>
      <c r="D828">
        <v>387</v>
      </c>
      <c r="E828">
        <v>55000000</v>
      </c>
      <c r="F828">
        <v>7.8</v>
      </c>
      <c r="G828">
        <v>19292673</v>
      </c>
      <c r="H828">
        <v>14000</v>
      </c>
      <c r="I828">
        <v>550</v>
      </c>
      <c r="J828">
        <v>0</v>
      </c>
    </row>
    <row r="829" spans="1:10" x14ac:dyDescent="0.35">
      <c r="A829">
        <v>20550712</v>
      </c>
      <c r="B829" t="s">
        <v>4555</v>
      </c>
      <c r="C829">
        <v>40346</v>
      </c>
      <c r="D829">
        <v>95</v>
      </c>
      <c r="E829">
        <v>50000000</v>
      </c>
      <c r="F829">
        <v>5.6</v>
      </c>
      <c r="G829">
        <v>29449288</v>
      </c>
      <c r="H829">
        <v>1000</v>
      </c>
      <c r="I829">
        <v>500.00000000000006</v>
      </c>
      <c r="J829">
        <v>0</v>
      </c>
    </row>
    <row r="830" spans="1:10" x14ac:dyDescent="0.35">
      <c r="A830">
        <v>18573791</v>
      </c>
      <c r="B830" t="s">
        <v>4559</v>
      </c>
      <c r="C830">
        <v>38533</v>
      </c>
      <c r="D830">
        <v>89</v>
      </c>
      <c r="E830">
        <v>55000000</v>
      </c>
      <c r="F830">
        <v>5.8</v>
      </c>
      <c r="G830">
        <v>36426209</v>
      </c>
      <c r="H830">
        <v>0</v>
      </c>
      <c r="I830">
        <v>550</v>
      </c>
      <c r="J830">
        <v>0</v>
      </c>
    </row>
    <row r="831" spans="1:10" x14ac:dyDescent="0.35">
      <c r="A831">
        <v>51225796</v>
      </c>
      <c r="B831" t="s">
        <v>4564</v>
      </c>
      <c r="C831">
        <v>96654</v>
      </c>
      <c r="D831">
        <v>2047</v>
      </c>
      <c r="E831">
        <v>70000000</v>
      </c>
      <c r="F831">
        <v>7.4</v>
      </c>
      <c r="G831">
        <v>18774204</v>
      </c>
      <c r="H831">
        <v>0</v>
      </c>
      <c r="I831">
        <v>700.00000000000011</v>
      </c>
      <c r="J831">
        <v>0</v>
      </c>
    </row>
    <row r="832" spans="1:10" x14ac:dyDescent="0.35">
      <c r="A832">
        <v>16264475</v>
      </c>
      <c r="B832" t="s">
        <v>4569</v>
      </c>
      <c r="C832">
        <v>54787</v>
      </c>
      <c r="D832">
        <v>216</v>
      </c>
      <c r="E832">
        <v>55000000</v>
      </c>
      <c r="F832">
        <v>6.9</v>
      </c>
      <c r="G832">
        <v>38735525</v>
      </c>
      <c r="H832">
        <v>0</v>
      </c>
      <c r="I832">
        <v>550</v>
      </c>
      <c r="J832">
        <v>0</v>
      </c>
    </row>
    <row r="833" spans="1:10" x14ac:dyDescent="0.35">
      <c r="A833">
        <v>25857987</v>
      </c>
      <c r="B833" t="s">
        <v>4573</v>
      </c>
      <c r="C833">
        <v>110614</v>
      </c>
      <c r="D833">
        <v>532</v>
      </c>
      <c r="E833">
        <v>62000000</v>
      </c>
      <c r="F833">
        <v>5.5</v>
      </c>
      <c r="G833">
        <v>36142013</v>
      </c>
      <c r="H833">
        <v>0</v>
      </c>
      <c r="I833">
        <v>620</v>
      </c>
      <c r="J833">
        <v>0</v>
      </c>
    </row>
    <row r="834" spans="1:10" x14ac:dyDescent="0.35">
      <c r="A834">
        <v>12870569</v>
      </c>
      <c r="B834" t="s">
        <v>4580</v>
      </c>
      <c r="C834">
        <v>13215</v>
      </c>
      <c r="D834">
        <v>497</v>
      </c>
      <c r="E834">
        <v>56000000</v>
      </c>
      <c r="F834">
        <v>6.3</v>
      </c>
      <c r="G834">
        <v>43129431</v>
      </c>
      <c r="H834">
        <v>953</v>
      </c>
      <c r="I834">
        <v>560</v>
      </c>
      <c r="J834">
        <v>0</v>
      </c>
    </row>
    <row r="835" spans="1:10" x14ac:dyDescent="0.35">
      <c r="A835">
        <v>11466088</v>
      </c>
      <c r="B835" t="s">
        <v>4586</v>
      </c>
      <c r="C835">
        <v>8983</v>
      </c>
      <c r="D835">
        <v>84</v>
      </c>
      <c r="E835">
        <v>71000000</v>
      </c>
      <c r="F835">
        <v>4.7</v>
      </c>
      <c r="G835">
        <v>59533912</v>
      </c>
      <c r="H835">
        <v>316</v>
      </c>
      <c r="I835">
        <v>710.00000000000011</v>
      </c>
      <c r="J835">
        <v>0</v>
      </c>
    </row>
    <row r="836" spans="1:10" x14ac:dyDescent="0.35">
      <c r="A836">
        <v>16088610</v>
      </c>
      <c r="B836" t="s">
        <v>4591</v>
      </c>
      <c r="C836">
        <v>10417</v>
      </c>
      <c r="D836">
        <v>39</v>
      </c>
      <c r="E836">
        <v>55000000</v>
      </c>
      <c r="F836">
        <v>5.6</v>
      </c>
      <c r="G836">
        <v>38911390</v>
      </c>
      <c r="H836">
        <v>610</v>
      </c>
      <c r="I836">
        <v>550</v>
      </c>
      <c r="J836">
        <v>0</v>
      </c>
    </row>
    <row r="837" spans="1:10" x14ac:dyDescent="0.35">
      <c r="A837">
        <v>51178893</v>
      </c>
      <c r="B837" t="s">
        <v>4596</v>
      </c>
      <c r="C837">
        <v>24285</v>
      </c>
      <c r="D837">
        <v>110</v>
      </c>
      <c r="E837">
        <v>50000000</v>
      </c>
      <c r="F837">
        <v>6.4</v>
      </c>
      <c r="G837">
        <v>-1178893</v>
      </c>
      <c r="H837">
        <v>10000</v>
      </c>
      <c r="I837">
        <v>500.00000000000006</v>
      </c>
      <c r="J837">
        <v>0</v>
      </c>
    </row>
    <row r="838" spans="1:10" x14ac:dyDescent="0.35">
      <c r="A838">
        <v>6768055</v>
      </c>
      <c r="B838" t="s">
        <v>4600</v>
      </c>
      <c r="C838">
        <v>11148</v>
      </c>
      <c r="D838">
        <v>229</v>
      </c>
      <c r="E838">
        <v>57000000</v>
      </c>
      <c r="F838">
        <v>4.2</v>
      </c>
      <c r="G838">
        <v>50231945</v>
      </c>
      <c r="H838">
        <v>437</v>
      </c>
      <c r="I838">
        <v>570</v>
      </c>
      <c r="J838">
        <v>0</v>
      </c>
    </row>
    <row r="839" spans="1:10" x14ac:dyDescent="0.35">
      <c r="A839">
        <v>39440655</v>
      </c>
      <c r="B839" t="s">
        <v>4607</v>
      </c>
      <c r="C839">
        <v>61680</v>
      </c>
      <c r="D839">
        <v>222</v>
      </c>
      <c r="E839">
        <v>55000000</v>
      </c>
      <c r="F839">
        <v>6.4</v>
      </c>
      <c r="G839">
        <v>15559345</v>
      </c>
      <c r="H839">
        <v>19000</v>
      </c>
      <c r="I839">
        <v>550</v>
      </c>
      <c r="J839">
        <v>0</v>
      </c>
    </row>
    <row r="840" spans="1:10" x14ac:dyDescent="0.35">
      <c r="A840">
        <v>81645152</v>
      </c>
      <c r="B840" t="s">
        <v>4626</v>
      </c>
      <c r="C840">
        <v>158267</v>
      </c>
      <c r="D840">
        <v>559</v>
      </c>
      <c r="E840">
        <v>54000000</v>
      </c>
      <c r="F840">
        <v>6.7</v>
      </c>
      <c r="G840">
        <v>-27645152</v>
      </c>
      <c r="H840">
        <v>0</v>
      </c>
      <c r="I840">
        <v>540</v>
      </c>
      <c r="J840">
        <v>0</v>
      </c>
    </row>
    <row r="841" spans="1:10" x14ac:dyDescent="0.35">
      <c r="A841">
        <v>69951824</v>
      </c>
      <c r="B841" t="s">
        <v>4629</v>
      </c>
      <c r="C841">
        <v>232710</v>
      </c>
      <c r="D841">
        <v>599</v>
      </c>
      <c r="E841">
        <v>55000000</v>
      </c>
      <c r="F841">
        <v>7.7</v>
      </c>
      <c r="G841">
        <v>-14951824</v>
      </c>
      <c r="H841">
        <v>26000</v>
      </c>
      <c r="I841">
        <v>550</v>
      </c>
      <c r="J841">
        <v>0</v>
      </c>
    </row>
    <row r="842" spans="1:10" x14ac:dyDescent="0.35">
      <c r="A842">
        <v>9483821</v>
      </c>
      <c r="B842" t="s">
        <v>4634</v>
      </c>
      <c r="C842">
        <v>39247</v>
      </c>
      <c r="D842">
        <v>131</v>
      </c>
      <c r="E842">
        <v>55000000</v>
      </c>
      <c r="F842">
        <v>5.7</v>
      </c>
      <c r="G842">
        <v>45516179</v>
      </c>
      <c r="H842">
        <v>10000</v>
      </c>
      <c r="I842">
        <v>550</v>
      </c>
      <c r="J842">
        <v>0</v>
      </c>
    </row>
    <row r="843" spans="1:10" x14ac:dyDescent="0.35">
      <c r="A843">
        <v>66676062</v>
      </c>
      <c r="B843" t="s">
        <v>4639</v>
      </c>
      <c r="C843">
        <v>267980</v>
      </c>
      <c r="D843">
        <v>545</v>
      </c>
      <c r="E843">
        <v>54000000</v>
      </c>
      <c r="F843">
        <v>7.6</v>
      </c>
      <c r="G843">
        <v>-12676062</v>
      </c>
      <c r="H843">
        <v>0</v>
      </c>
      <c r="I843">
        <v>540</v>
      </c>
      <c r="J843">
        <v>0</v>
      </c>
    </row>
    <row r="844" spans="1:10" x14ac:dyDescent="0.35">
      <c r="A844">
        <v>26838389</v>
      </c>
      <c r="B844" t="s">
        <v>4642</v>
      </c>
      <c r="C844">
        <v>58658</v>
      </c>
      <c r="D844">
        <v>495</v>
      </c>
      <c r="E844">
        <v>57000000</v>
      </c>
      <c r="F844">
        <v>6.4</v>
      </c>
      <c r="G844">
        <v>30161611</v>
      </c>
      <c r="H844">
        <v>0</v>
      </c>
      <c r="I844">
        <v>570</v>
      </c>
      <c r="J844">
        <v>0</v>
      </c>
    </row>
    <row r="845" spans="1:10" x14ac:dyDescent="0.35">
      <c r="A845">
        <v>75604320</v>
      </c>
      <c r="B845" t="s">
        <v>4647</v>
      </c>
      <c r="C845">
        <v>68417</v>
      </c>
      <c r="D845">
        <v>195</v>
      </c>
      <c r="E845">
        <v>54000000</v>
      </c>
      <c r="F845">
        <v>5.6</v>
      </c>
      <c r="G845">
        <v>-21604320</v>
      </c>
      <c r="H845">
        <v>0</v>
      </c>
      <c r="I845">
        <v>540</v>
      </c>
      <c r="J845">
        <v>0</v>
      </c>
    </row>
    <row r="846" spans="1:10" x14ac:dyDescent="0.35">
      <c r="A846">
        <v>108200000</v>
      </c>
      <c r="B846" t="s">
        <v>4652</v>
      </c>
      <c r="C846">
        <v>76331</v>
      </c>
      <c r="D846">
        <v>269</v>
      </c>
      <c r="E846">
        <v>54000000</v>
      </c>
      <c r="F846">
        <v>6.8</v>
      </c>
      <c r="G846">
        <v>-54200000</v>
      </c>
      <c r="H846">
        <v>0</v>
      </c>
      <c r="I846">
        <v>540</v>
      </c>
      <c r="J846">
        <v>0</v>
      </c>
    </row>
    <row r="847" spans="1:10" x14ac:dyDescent="0.35">
      <c r="A847">
        <v>5660084</v>
      </c>
      <c r="B847" t="s">
        <v>4658</v>
      </c>
      <c r="C847">
        <v>41620</v>
      </c>
      <c r="D847">
        <v>418</v>
      </c>
      <c r="E847">
        <v>54000000</v>
      </c>
      <c r="F847">
        <v>2.4</v>
      </c>
      <c r="G847">
        <v>48339916</v>
      </c>
      <c r="H847">
        <v>2000</v>
      </c>
      <c r="I847">
        <v>540</v>
      </c>
      <c r="J847">
        <v>0</v>
      </c>
    </row>
    <row r="848" spans="1:10" x14ac:dyDescent="0.35">
      <c r="A848">
        <v>7221458</v>
      </c>
      <c r="B848" t="s">
        <v>4662</v>
      </c>
      <c r="C848">
        <v>20740</v>
      </c>
      <c r="D848">
        <v>178</v>
      </c>
      <c r="E848">
        <v>55000000</v>
      </c>
      <c r="F848">
        <v>6.2</v>
      </c>
      <c r="G848">
        <v>47778542</v>
      </c>
      <c r="H848">
        <v>0</v>
      </c>
      <c r="I848">
        <v>550</v>
      </c>
      <c r="J848">
        <v>0</v>
      </c>
    </row>
    <row r="849" spans="1:10" x14ac:dyDescent="0.35">
      <c r="A849">
        <v>70327868</v>
      </c>
      <c r="B849" t="s">
        <v>4665</v>
      </c>
      <c r="C849">
        <v>58416</v>
      </c>
      <c r="D849">
        <v>301</v>
      </c>
      <c r="E849">
        <v>46000000</v>
      </c>
      <c r="F849">
        <v>5.9</v>
      </c>
      <c r="G849">
        <v>-24327868</v>
      </c>
      <c r="H849">
        <v>0</v>
      </c>
      <c r="I849">
        <v>460.00000000000006</v>
      </c>
      <c r="J849">
        <v>0</v>
      </c>
    </row>
    <row r="850" spans="1:10" x14ac:dyDescent="0.35">
      <c r="A850">
        <v>58297830</v>
      </c>
      <c r="B850" t="s">
        <v>4669</v>
      </c>
      <c r="C850">
        <v>86347</v>
      </c>
      <c r="D850">
        <v>191</v>
      </c>
      <c r="E850">
        <v>50000000</v>
      </c>
      <c r="F850">
        <v>7.1</v>
      </c>
      <c r="G850">
        <v>-8297830</v>
      </c>
      <c r="H850">
        <v>0</v>
      </c>
      <c r="I850">
        <v>500.00000000000006</v>
      </c>
      <c r="J850">
        <v>0</v>
      </c>
    </row>
    <row r="851" spans="1:10" x14ac:dyDescent="0.35">
      <c r="A851">
        <v>57386369</v>
      </c>
      <c r="B851" t="s">
        <v>4674</v>
      </c>
      <c r="C851">
        <v>224013</v>
      </c>
      <c r="D851">
        <v>2319</v>
      </c>
      <c r="E851">
        <v>52500000</v>
      </c>
      <c r="F851">
        <v>7.6</v>
      </c>
      <c r="G851">
        <v>-4886369</v>
      </c>
      <c r="H851">
        <v>10000</v>
      </c>
      <c r="I851">
        <v>525</v>
      </c>
      <c r="J851">
        <v>0</v>
      </c>
    </row>
    <row r="852" spans="1:10" x14ac:dyDescent="0.35">
      <c r="A852">
        <v>45207112</v>
      </c>
      <c r="B852" t="s">
        <v>4677</v>
      </c>
      <c r="C852">
        <v>21283</v>
      </c>
      <c r="D852">
        <v>190</v>
      </c>
      <c r="E852">
        <v>53000000</v>
      </c>
      <c r="F852">
        <v>5.5</v>
      </c>
      <c r="G852">
        <v>7792888</v>
      </c>
      <c r="H852">
        <v>361</v>
      </c>
      <c r="I852">
        <v>530</v>
      </c>
      <c r="J852">
        <v>0</v>
      </c>
    </row>
    <row r="853" spans="1:10" x14ac:dyDescent="0.35">
      <c r="A853">
        <v>62563543</v>
      </c>
      <c r="B853" t="s">
        <v>4682</v>
      </c>
      <c r="C853">
        <v>115216</v>
      </c>
      <c r="D853">
        <v>289</v>
      </c>
      <c r="E853">
        <v>53000000</v>
      </c>
      <c r="F853">
        <v>7</v>
      </c>
      <c r="G853">
        <v>-9563543</v>
      </c>
      <c r="H853">
        <v>44000</v>
      </c>
      <c r="I853">
        <v>530</v>
      </c>
      <c r="J853">
        <v>0</v>
      </c>
    </row>
    <row r="854" spans="1:10" x14ac:dyDescent="0.35">
      <c r="A854">
        <v>33574332</v>
      </c>
      <c r="B854" t="s">
        <v>4685</v>
      </c>
      <c r="C854">
        <v>101221</v>
      </c>
      <c r="D854">
        <v>415</v>
      </c>
      <c r="E854">
        <v>90000000</v>
      </c>
      <c r="F854">
        <v>7.1</v>
      </c>
      <c r="G854">
        <v>56425668</v>
      </c>
      <c r="H854">
        <v>0</v>
      </c>
      <c r="I854">
        <v>900.00000000000011</v>
      </c>
      <c r="J854">
        <v>0</v>
      </c>
    </row>
    <row r="855" spans="1:10" x14ac:dyDescent="0.35">
      <c r="A855">
        <v>73343413</v>
      </c>
      <c r="B855" t="s">
        <v>4688</v>
      </c>
      <c r="C855">
        <v>217480</v>
      </c>
      <c r="D855">
        <v>429</v>
      </c>
      <c r="E855">
        <v>50000000</v>
      </c>
      <c r="F855">
        <v>7.4</v>
      </c>
      <c r="G855">
        <v>-23343413</v>
      </c>
      <c r="H855">
        <v>21000</v>
      </c>
      <c r="I855">
        <v>500.00000000000006</v>
      </c>
      <c r="J855">
        <v>0</v>
      </c>
    </row>
    <row r="856" spans="1:10" x14ac:dyDescent="0.35">
      <c r="A856">
        <v>25031037</v>
      </c>
      <c r="B856" t="s">
        <v>4693</v>
      </c>
      <c r="C856">
        <v>155496</v>
      </c>
      <c r="D856">
        <v>532</v>
      </c>
      <c r="E856">
        <v>53000000</v>
      </c>
      <c r="F856">
        <v>7.6</v>
      </c>
      <c r="G856">
        <v>27968963</v>
      </c>
      <c r="H856">
        <v>0</v>
      </c>
      <c r="I856">
        <v>530</v>
      </c>
      <c r="J856">
        <v>0</v>
      </c>
    </row>
    <row r="857" spans="1:10" x14ac:dyDescent="0.35">
      <c r="A857">
        <v>22843047</v>
      </c>
      <c r="B857" t="s">
        <v>4698</v>
      </c>
      <c r="C857">
        <v>6082</v>
      </c>
      <c r="D857">
        <v>207</v>
      </c>
      <c r="E857">
        <v>55000000</v>
      </c>
      <c r="F857">
        <v>5.9</v>
      </c>
      <c r="G857">
        <v>32156953</v>
      </c>
      <c r="H857">
        <v>853</v>
      </c>
      <c r="I857">
        <v>550</v>
      </c>
      <c r="J857">
        <v>0</v>
      </c>
    </row>
    <row r="858" spans="1:10" x14ac:dyDescent="0.35">
      <c r="A858">
        <v>5755286</v>
      </c>
      <c r="B858" t="s">
        <v>4704</v>
      </c>
      <c r="C858">
        <v>18310</v>
      </c>
      <c r="D858">
        <v>63</v>
      </c>
      <c r="E858">
        <v>55000000</v>
      </c>
      <c r="F858">
        <v>5.9</v>
      </c>
      <c r="G858">
        <v>49244714</v>
      </c>
      <c r="H858">
        <v>672</v>
      </c>
      <c r="I858">
        <v>550</v>
      </c>
      <c r="J858">
        <v>0</v>
      </c>
    </row>
    <row r="859" spans="1:10" x14ac:dyDescent="0.35">
      <c r="A859">
        <v>164435221</v>
      </c>
      <c r="B859" t="s">
        <v>4708</v>
      </c>
      <c r="C859">
        <v>525801</v>
      </c>
      <c r="D859">
        <v>667</v>
      </c>
      <c r="E859">
        <v>52000000</v>
      </c>
      <c r="F859">
        <v>8</v>
      </c>
      <c r="G859">
        <v>-112435221</v>
      </c>
      <c r="H859">
        <v>15000</v>
      </c>
      <c r="I859">
        <v>520</v>
      </c>
      <c r="J859">
        <v>0</v>
      </c>
    </row>
    <row r="860" spans="1:10" x14ac:dyDescent="0.35">
      <c r="A860">
        <v>95720716</v>
      </c>
      <c r="B860" t="s">
        <v>4711</v>
      </c>
      <c r="C860">
        <v>216032</v>
      </c>
      <c r="D860">
        <v>640</v>
      </c>
      <c r="E860">
        <v>40000000</v>
      </c>
      <c r="F860">
        <v>7.4</v>
      </c>
      <c r="G860">
        <v>-55720716</v>
      </c>
      <c r="H860">
        <v>39000</v>
      </c>
      <c r="I860">
        <v>400.00000000000006</v>
      </c>
      <c r="J860">
        <v>0</v>
      </c>
    </row>
    <row r="861" spans="1:10" x14ac:dyDescent="0.35">
      <c r="A861">
        <v>118683135</v>
      </c>
      <c r="B861" t="s">
        <v>4715</v>
      </c>
      <c r="C861">
        <v>102167</v>
      </c>
      <c r="D861">
        <v>483</v>
      </c>
      <c r="E861">
        <v>52000000</v>
      </c>
      <c r="F861">
        <v>5.8</v>
      </c>
      <c r="G861">
        <v>-66683135</v>
      </c>
      <c r="H861">
        <v>0</v>
      </c>
      <c r="I861">
        <v>520</v>
      </c>
      <c r="J861">
        <v>0</v>
      </c>
    </row>
    <row r="862" spans="1:10" x14ac:dyDescent="0.35">
      <c r="A862">
        <v>143704210</v>
      </c>
      <c r="B862" t="s">
        <v>4721</v>
      </c>
      <c r="C862">
        <v>145974</v>
      </c>
      <c r="D862">
        <v>611</v>
      </c>
      <c r="E862">
        <v>52000000</v>
      </c>
      <c r="F862">
        <v>6.3</v>
      </c>
      <c r="G862">
        <v>-91704210</v>
      </c>
      <c r="H862">
        <v>10000</v>
      </c>
      <c r="I862">
        <v>520</v>
      </c>
      <c r="J862">
        <v>0</v>
      </c>
    </row>
    <row r="863" spans="1:10" x14ac:dyDescent="0.35">
      <c r="A863">
        <v>110476776</v>
      </c>
      <c r="B863" t="s">
        <v>4724</v>
      </c>
      <c r="C863">
        <v>95437</v>
      </c>
      <c r="D863">
        <v>211</v>
      </c>
      <c r="E863">
        <v>52000000</v>
      </c>
      <c r="F863">
        <v>5.7</v>
      </c>
      <c r="G863">
        <v>-58476776</v>
      </c>
      <c r="H863">
        <v>9000</v>
      </c>
      <c r="I863">
        <v>520</v>
      </c>
      <c r="J863">
        <v>0</v>
      </c>
    </row>
    <row r="864" spans="1:10" x14ac:dyDescent="0.35">
      <c r="A864">
        <v>80270227</v>
      </c>
      <c r="B864" t="s">
        <v>4730</v>
      </c>
      <c r="C864">
        <v>66382</v>
      </c>
      <c r="D864">
        <v>612</v>
      </c>
      <c r="E864">
        <v>50000000</v>
      </c>
      <c r="F864">
        <v>5.0999999999999996</v>
      </c>
      <c r="G864">
        <v>-30270227</v>
      </c>
      <c r="H864">
        <v>0</v>
      </c>
      <c r="I864">
        <v>500.00000000000006</v>
      </c>
      <c r="J864">
        <v>0</v>
      </c>
    </row>
    <row r="865" spans="1:10" x14ac:dyDescent="0.35">
      <c r="A865">
        <v>36385763</v>
      </c>
      <c r="B865" t="s">
        <v>4734</v>
      </c>
      <c r="C865">
        <v>138941</v>
      </c>
      <c r="D865">
        <v>1448</v>
      </c>
      <c r="E865">
        <v>52000000</v>
      </c>
      <c r="F865">
        <v>7.6</v>
      </c>
      <c r="G865">
        <v>15614237</v>
      </c>
      <c r="H865">
        <v>0</v>
      </c>
      <c r="I865">
        <v>520</v>
      </c>
      <c r="J865">
        <v>0</v>
      </c>
    </row>
    <row r="866" spans="1:10" x14ac:dyDescent="0.35">
      <c r="A866">
        <v>37035845</v>
      </c>
      <c r="B866" t="s">
        <v>4739</v>
      </c>
      <c r="C866">
        <v>136680</v>
      </c>
      <c r="D866">
        <v>149</v>
      </c>
      <c r="E866">
        <v>52000000</v>
      </c>
      <c r="F866">
        <v>6.4</v>
      </c>
      <c r="G866">
        <v>14964155</v>
      </c>
      <c r="H866">
        <v>13000</v>
      </c>
      <c r="I866">
        <v>520</v>
      </c>
      <c r="J866">
        <v>0</v>
      </c>
    </row>
    <row r="867" spans="1:10" x14ac:dyDescent="0.35">
      <c r="A867">
        <v>34580635</v>
      </c>
      <c r="B867" t="s">
        <v>4746</v>
      </c>
      <c r="C867">
        <v>100743</v>
      </c>
      <c r="D867">
        <v>549</v>
      </c>
      <c r="E867">
        <v>52000000</v>
      </c>
      <c r="F867">
        <v>7.4</v>
      </c>
      <c r="G867">
        <v>17419365</v>
      </c>
      <c r="H867">
        <v>0</v>
      </c>
      <c r="I867">
        <v>520</v>
      </c>
      <c r="J867">
        <v>0</v>
      </c>
    </row>
    <row r="868" spans="1:10" x14ac:dyDescent="0.35">
      <c r="A868">
        <v>42438300</v>
      </c>
      <c r="B868" t="s">
        <v>4750</v>
      </c>
      <c r="C868">
        <v>333542</v>
      </c>
      <c r="D868">
        <v>533</v>
      </c>
      <c r="E868">
        <v>52000000</v>
      </c>
      <c r="F868">
        <v>8.1999999999999993</v>
      </c>
      <c r="G868">
        <v>9561700</v>
      </c>
      <c r="H868">
        <v>11000</v>
      </c>
      <c r="I868">
        <v>520</v>
      </c>
      <c r="J868">
        <v>0</v>
      </c>
    </row>
    <row r="869" spans="1:10" x14ac:dyDescent="0.35">
      <c r="A869">
        <v>23324666</v>
      </c>
      <c r="B869" t="s">
        <v>4756</v>
      </c>
      <c r="C869">
        <v>97775</v>
      </c>
      <c r="D869">
        <v>211</v>
      </c>
      <c r="E869">
        <v>52000000</v>
      </c>
      <c r="F869">
        <v>6.5</v>
      </c>
      <c r="G869">
        <v>28675334</v>
      </c>
      <c r="H869">
        <v>0</v>
      </c>
      <c r="I869">
        <v>520</v>
      </c>
      <c r="J869">
        <v>0</v>
      </c>
    </row>
    <row r="870" spans="1:10" x14ac:dyDescent="0.35">
      <c r="A870">
        <v>23020488</v>
      </c>
      <c r="B870" t="s">
        <v>4761</v>
      </c>
      <c r="C870">
        <v>42324</v>
      </c>
      <c r="D870">
        <v>180</v>
      </c>
      <c r="E870">
        <v>52000000</v>
      </c>
      <c r="F870">
        <v>5.5</v>
      </c>
      <c r="G870">
        <v>28979512</v>
      </c>
      <c r="H870">
        <v>846</v>
      </c>
      <c r="I870">
        <v>520</v>
      </c>
      <c r="J870">
        <v>0</v>
      </c>
    </row>
    <row r="871" spans="1:10" x14ac:dyDescent="0.35">
      <c r="A871">
        <v>90567722</v>
      </c>
      <c r="B871" t="s">
        <v>4766</v>
      </c>
      <c r="C871">
        <v>185878</v>
      </c>
      <c r="D871">
        <v>481</v>
      </c>
      <c r="E871">
        <v>51000000</v>
      </c>
      <c r="F871">
        <v>6.5</v>
      </c>
      <c r="G871">
        <v>-39567722</v>
      </c>
      <c r="H871">
        <v>0</v>
      </c>
      <c r="I871">
        <v>510.00000000000006</v>
      </c>
      <c r="J871">
        <v>0</v>
      </c>
    </row>
    <row r="872" spans="1:10" x14ac:dyDescent="0.35">
      <c r="A872">
        <v>72601713</v>
      </c>
      <c r="B872" t="s">
        <v>4772</v>
      </c>
      <c r="C872">
        <v>21396</v>
      </c>
      <c r="D872">
        <v>155</v>
      </c>
      <c r="E872">
        <v>51000000</v>
      </c>
      <c r="F872">
        <v>5.6</v>
      </c>
      <c r="G872">
        <v>-21601713</v>
      </c>
      <c r="H872">
        <v>605</v>
      </c>
      <c r="I872">
        <v>510.00000000000006</v>
      </c>
      <c r="J872">
        <v>0</v>
      </c>
    </row>
    <row r="873" spans="1:10" x14ac:dyDescent="0.35">
      <c r="A873">
        <v>296623634</v>
      </c>
      <c r="B873" t="s">
        <v>4777</v>
      </c>
      <c r="C873">
        <v>220758</v>
      </c>
      <c r="D873">
        <v>919</v>
      </c>
      <c r="E873">
        <v>50000000</v>
      </c>
      <c r="F873">
        <v>4.5999999999999996</v>
      </c>
      <c r="G873">
        <v>-246623634</v>
      </c>
      <c r="H873">
        <v>13000</v>
      </c>
      <c r="I873">
        <v>500.00000000000006</v>
      </c>
      <c r="J873">
        <v>0</v>
      </c>
    </row>
    <row r="874" spans="1:10" x14ac:dyDescent="0.35">
      <c r="A874">
        <v>267652016</v>
      </c>
      <c r="B874" t="s">
        <v>4781</v>
      </c>
      <c r="C874">
        <v>467113</v>
      </c>
      <c r="D874">
        <v>945</v>
      </c>
      <c r="E874">
        <v>60000000</v>
      </c>
      <c r="F874">
        <v>7.9</v>
      </c>
      <c r="G874">
        <v>-207652016</v>
      </c>
      <c r="H874">
        <v>0</v>
      </c>
      <c r="I874">
        <v>600</v>
      </c>
      <c r="J874">
        <v>0</v>
      </c>
    </row>
    <row r="875" spans="1:10" x14ac:dyDescent="0.35">
      <c r="A875">
        <v>62453315</v>
      </c>
      <c r="B875" t="s">
        <v>4787</v>
      </c>
      <c r="C875">
        <v>200035</v>
      </c>
      <c r="D875">
        <v>407</v>
      </c>
      <c r="E875">
        <v>50200000</v>
      </c>
      <c r="F875">
        <v>7.1</v>
      </c>
      <c r="G875">
        <v>-12253315</v>
      </c>
      <c r="H875">
        <v>36000</v>
      </c>
      <c r="I875">
        <v>502.00000000000006</v>
      </c>
      <c r="J875">
        <v>0</v>
      </c>
    </row>
    <row r="876" spans="1:10" x14ac:dyDescent="0.35">
      <c r="A876">
        <v>165500000</v>
      </c>
      <c r="B876" t="s">
        <v>4791</v>
      </c>
      <c r="C876">
        <v>145257</v>
      </c>
      <c r="D876">
        <v>322</v>
      </c>
      <c r="E876">
        <v>48000000</v>
      </c>
      <c r="F876">
        <v>6.9</v>
      </c>
      <c r="G876">
        <v>-117500000</v>
      </c>
      <c r="H876">
        <v>0</v>
      </c>
      <c r="I876">
        <v>480.00000000000006</v>
      </c>
      <c r="J876">
        <v>0</v>
      </c>
    </row>
    <row r="877" spans="1:10" x14ac:dyDescent="0.35">
      <c r="A877">
        <v>153620822</v>
      </c>
      <c r="B877" t="s">
        <v>4794</v>
      </c>
      <c r="C877">
        <v>189923</v>
      </c>
      <c r="D877">
        <v>318</v>
      </c>
      <c r="E877">
        <v>50000000</v>
      </c>
      <c r="F877">
        <v>7.3</v>
      </c>
      <c r="G877">
        <v>-103620822</v>
      </c>
      <c r="H877">
        <v>0</v>
      </c>
      <c r="I877">
        <v>500.00000000000006</v>
      </c>
      <c r="J877">
        <v>0</v>
      </c>
    </row>
    <row r="878" spans="1:10" x14ac:dyDescent="0.35">
      <c r="A878">
        <v>218628680</v>
      </c>
      <c r="B878" t="s">
        <v>4798</v>
      </c>
      <c r="C878">
        <v>471644</v>
      </c>
      <c r="D878">
        <v>623</v>
      </c>
      <c r="E878">
        <v>50000000</v>
      </c>
      <c r="F878">
        <v>7</v>
      </c>
      <c r="G878">
        <v>-168628680</v>
      </c>
      <c r="H878">
        <v>74000</v>
      </c>
      <c r="I878">
        <v>500.00000000000006</v>
      </c>
      <c r="J878">
        <v>0</v>
      </c>
    </row>
    <row r="879" spans="1:10" x14ac:dyDescent="0.35">
      <c r="A879">
        <v>147637474</v>
      </c>
      <c r="B879" t="s">
        <v>4802</v>
      </c>
      <c r="C879">
        <v>224671</v>
      </c>
      <c r="D879">
        <v>470</v>
      </c>
      <c r="E879">
        <v>50000000</v>
      </c>
      <c r="F879">
        <v>7.7</v>
      </c>
      <c r="G879">
        <v>-97637474</v>
      </c>
      <c r="H879">
        <v>11000</v>
      </c>
      <c r="I879">
        <v>500.00000000000006</v>
      </c>
      <c r="J879">
        <v>0</v>
      </c>
    </row>
    <row r="880" spans="1:10" x14ac:dyDescent="0.35">
      <c r="A880">
        <v>135014968</v>
      </c>
      <c r="B880" t="s">
        <v>4807</v>
      </c>
      <c r="C880">
        <v>80580</v>
      </c>
      <c r="D880">
        <v>375</v>
      </c>
      <c r="E880">
        <v>50000000</v>
      </c>
      <c r="F880">
        <v>6.7</v>
      </c>
      <c r="G880">
        <v>-85014968</v>
      </c>
      <c r="H880">
        <v>0</v>
      </c>
      <c r="I880">
        <v>500.00000000000006</v>
      </c>
      <c r="J880">
        <v>0</v>
      </c>
    </row>
    <row r="881" spans="1:10" x14ac:dyDescent="0.35">
      <c r="A881">
        <v>2175312</v>
      </c>
      <c r="B881" t="s">
        <v>4810</v>
      </c>
      <c r="C881">
        <v>131227</v>
      </c>
      <c r="D881">
        <v>346</v>
      </c>
      <c r="E881">
        <v>50000000</v>
      </c>
      <c r="F881">
        <v>6.3</v>
      </c>
      <c r="G881">
        <v>47824688</v>
      </c>
      <c r="H881">
        <v>41000</v>
      </c>
      <c r="I881">
        <v>500.00000000000006</v>
      </c>
      <c r="J881">
        <v>0</v>
      </c>
    </row>
    <row r="882" spans="1:10" x14ac:dyDescent="0.35">
      <c r="A882">
        <v>126203320</v>
      </c>
      <c r="B882" t="s">
        <v>4813</v>
      </c>
      <c r="C882">
        <v>110432</v>
      </c>
      <c r="D882">
        <v>309</v>
      </c>
      <c r="E882">
        <v>50000000</v>
      </c>
      <c r="F882">
        <v>5.8</v>
      </c>
      <c r="G882">
        <v>-76203320</v>
      </c>
      <c r="H882">
        <v>0</v>
      </c>
      <c r="I882">
        <v>500.00000000000006</v>
      </c>
      <c r="J882">
        <v>0</v>
      </c>
    </row>
    <row r="883" spans="1:10" x14ac:dyDescent="0.35">
      <c r="A883">
        <v>126975169</v>
      </c>
      <c r="B883" t="s">
        <v>4818</v>
      </c>
      <c r="C883">
        <v>287822</v>
      </c>
      <c r="D883">
        <v>849</v>
      </c>
      <c r="E883">
        <v>50000000</v>
      </c>
      <c r="F883">
        <v>7.1</v>
      </c>
      <c r="G883">
        <v>-76975169</v>
      </c>
      <c r="H883">
        <v>37000</v>
      </c>
      <c r="I883">
        <v>500.00000000000006</v>
      </c>
      <c r="J883">
        <v>0</v>
      </c>
    </row>
    <row r="884" spans="1:10" x14ac:dyDescent="0.35">
      <c r="A884">
        <v>125548685</v>
      </c>
      <c r="B884" t="s">
        <v>4822</v>
      </c>
      <c r="C884">
        <v>135246</v>
      </c>
      <c r="D884">
        <v>498</v>
      </c>
      <c r="E884">
        <v>52000000</v>
      </c>
      <c r="F884">
        <v>7.3</v>
      </c>
      <c r="G884">
        <v>-73548685</v>
      </c>
      <c r="H884">
        <v>0</v>
      </c>
      <c r="I884">
        <v>520</v>
      </c>
      <c r="J884">
        <v>0</v>
      </c>
    </row>
    <row r="885" spans="1:10" x14ac:dyDescent="0.35">
      <c r="A885">
        <v>105807520</v>
      </c>
      <c r="B885" t="s">
        <v>4826</v>
      </c>
      <c r="C885">
        <v>156717</v>
      </c>
      <c r="D885">
        <v>357</v>
      </c>
      <c r="E885">
        <v>50000000</v>
      </c>
      <c r="F885">
        <v>6.4</v>
      </c>
      <c r="G885">
        <v>-55807520</v>
      </c>
      <c r="H885">
        <v>0</v>
      </c>
      <c r="I885">
        <v>500.00000000000006</v>
      </c>
      <c r="J885">
        <v>0</v>
      </c>
    </row>
    <row r="886" spans="1:10" x14ac:dyDescent="0.35">
      <c r="A886">
        <v>191616238</v>
      </c>
      <c r="B886" t="s">
        <v>4831</v>
      </c>
      <c r="C886">
        <v>258186</v>
      </c>
      <c r="D886">
        <v>322</v>
      </c>
      <c r="E886">
        <v>50000000</v>
      </c>
      <c r="F886">
        <v>7.1</v>
      </c>
      <c r="G886">
        <v>-141616238</v>
      </c>
      <c r="H886">
        <v>24000</v>
      </c>
      <c r="I886">
        <v>500.00000000000006</v>
      </c>
      <c r="J886">
        <v>0</v>
      </c>
    </row>
    <row r="887" spans="1:10" x14ac:dyDescent="0.35">
      <c r="A887">
        <v>105264608</v>
      </c>
      <c r="B887" t="s">
        <v>4836</v>
      </c>
      <c r="C887">
        <v>239752</v>
      </c>
      <c r="D887">
        <v>406</v>
      </c>
      <c r="E887">
        <v>60000000</v>
      </c>
      <c r="F887">
        <v>7.6</v>
      </c>
      <c r="G887">
        <v>-45264608</v>
      </c>
      <c r="H887">
        <v>11000</v>
      </c>
      <c r="I887">
        <v>600</v>
      </c>
      <c r="J887">
        <v>0</v>
      </c>
    </row>
    <row r="888" spans="1:10" x14ac:dyDescent="0.35">
      <c r="A888">
        <v>97680195</v>
      </c>
      <c r="B888" t="s">
        <v>4839</v>
      </c>
      <c r="C888">
        <v>271691</v>
      </c>
      <c r="D888">
        <v>243</v>
      </c>
      <c r="E888">
        <v>70000000</v>
      </c>
      <c r="F888">
        <v>6.8</v>
      </c>
      <c r="G888">
        <v>-27680195</v>
      </c>
      <c r="H888">
        <v>0</v>
      </c>
      <c r="I888">
        <v>700.00000000000011</v>
      </c>
      <c r="J888">
        <v>0</v>
      </c>
    </row>
    <row r="889" spans="1:10" x14ac:dyDescent="0.35">
      <c r="A889">
        <v>126088877</v>
      </c>
      <c r="B889" t="s">
        <v>4844</v>
      </c>
      <c r="C889">
        <v>33354</v>
      </c>
      <c r="D889">
        <v>110</v>
      </c>
      <c r="E889">
        <v>50000000</v>
      </c>
      <c r="F889">
        <v>6.6</v>
      </c>
      <c r="G889">
        <v>-76088877</v>
      </c>
      <c r="H889">
        <v>10000</v>
      </c>
      <c r="I889">
        <v>500.00000000000006</v>
      </c>
      <c r="J889">
        <v>0</v>
      </c>
    </row>
    <row r="890" spans="1:10" x14ac:dyDescent="0.35">
      <c r="A890">
        <v>91030827</v>
      </c>
      <c r="B890" t="s">
        <v>4848</v>
      </c>
      <c r="C890">
        <v>46482</v>
      </c>
      <c r="D890">
        <v>252</v>
      </c>
      <c r="E890">
        <v>50000000</v>
      </c>
      <c r="F890">
        <v>6.7</v>
      </c>
      <c r="G890">
        <v>-41030827</v>
      </c>
      <c r="H890">
        <v>0</v>
      </c>
      <c r="I890">
        <v>500.00000000000006</v>
      </c>
      <c r="J890">
        <v>0</v>
      </c>
    </row>
    <row r="891" spans="1:10" x14ac:dyDescent="0.35">
      <c r="A891">
        <v>150315155</v>
      </c>
      <c r="B891" t="s">
        <v>4852</v>
      </c>
      <c r="C891">
        <v>54010</v>
      </c>
      <c r="D891">
        <v>130</v>
      </c>
      <c r="E891">
        <v>50000000</v>
      </c>
      <c r="F891">
        <v>6.1</v>
      </c>
      <c r="G891">
        <v>-100315155</v>
      </c>
      <c r="H891">
        <v>13000</v>
      </c>
      <c r="I891">
        <v>500.00000000000006</v>
      </c>
      <c r="J891">
        <v>0</v>
      </c>
    </row>
    <row r="892" spans="1:10" x14ac:dyDescent="0.35">
      <c r="A892">
        <v>127997349</v>
      </c>
      <c r="B892" t="s">
        <v>4857</v>
      </c>
      <c r="C892">
        <v>101178</v>
      </c>
      <c r="D892">
        <v>779</v>
      </c>
      <c r="E892">
        <v>50000000</v>
      </c>
      <c r="F892">
        <v>6</v>
      </c>
      <c r="G892">
        <v>-77997349</v>
      </c>
      <c r="H892">
        <v>90000</v>
      </c>
      <c r="I892">
        <v>500.00000000000006</v>
      </c>
      <c r="J892">
        <v>0</v>
      </c>
    </row>
    <row r="893" spans="1:10" x14ac:dyDescent="0.35">
      <c r="A893">
        <v>88504640</v>
      </c>
      <c r="B893" t="s">
        <v>4862</v>
      </c>
      <c r="C893">
        <v>273108</v>
      </c>
      <c r="D893">
        <v>646</v>
      </c>
      <c r="E893">
        <v>45000000</v>
      </c>
      <c r="F893">
        <v>7.6</v>
      </c>
      <c r="G893">
        <v>-43504640</v>
      </c>
      <c r="H893">
        <v>0</v>
      </c>
      <c r="I893">
        <v>450.00000000000006</v>
      </c>
      <c r="J893">
        <v>0</v>
      </c>
    </row>
    <row r="894" spans="1:10" x14ac:dyDescent="0.35">
      <c r="A894">
        <v>81517441</v>
      </c>
      <c r="B894" t="s">
        <v>4868</v>
      </c>
      <c r="C894">
        <v>111368</v>
      </c>
      <c r="D894">
        <v>394</v>
      </c>
      <c r="E894">
        <v>50000000</v>
      </c>
      <c r="F894">
        <v>7.1</v>
      </c>
      <c r="G894">
        <v>-31517441</v>
      </c>
      <c r="H894">
        <v>0</v>
      </c>
      <c r="I894">
        <v>500.00000000000006</v>
      </c>
      <c r="J894">
        <v>0</v>
      </c>
    </row>
    <row r="895" spans="1:10" x14ac:dyDescent="0.35">
      <c r="A895">
        <v>81022333</v>
      </c>
      <c r="B895" t="s">
        <v>4873</v>
      </c>
      <c r="C895">
        <v>34471</v>
      </c>
      <c r="D895">
        <v>147</v>
      </c>
      <c r="E895">
        <v>50000000</v>
      </c>
      <c r="F895">
        <v>5</v>
      </c>
      <c r="G895">
        <v>-31022333</v>
      </c>
      <c r="H895">
        <v>0</v>
      </c>
      <c r="I895">
        <v>500.00000000000006</v>
      </c>
      <c r="J895">
        <v>0</v>
      </c>
    </row>
    <row r="896" spans="1:10" x14ac:dyDescent="0.35">
      <c r="A896">
        <v>79948113</v>
      </c>
      <c r="B896" t="s">
        <v>4876</v>
      </c>
      <c r="C896">
        <v>186879</v>
      </c>
      <c r="D896">
        <v>791</v>
      </c>
      <c r="E896">
        <v>50000000</v>
      </c>
      <c r="F896">
        <v>6.2</v>
      </c>
      <c r="G896">
        <v>-29948113</v>
      </c>
      <c r="H896">
        <v>0</v>
      </c>
      <c r="I896">
        <v>500.00000000000006</v>
      </c>
      <c r="J896">
        <v>0</v>
      </c>
    </row>
    <row r="897" spans="1:10" x14ac:dyDescent="0.35">
      <c r="A897">
        <v>88658172</v>
      </c>
      <c r="B897" t="s">
        <v>4880</v>
      </c>
      <c r="C897">
        <v>58412</v>
      </c>
      <c r="D897">
        <v>242</v>
      </c>
      <c r="E897">
        <v>50000000</v>
      </c>
      <c r="F897">
        <v>5.6</v>
      </c>
      <c r="G897">
        <v>-38658172</v>
      </c>
      <c r="H897">
        <v>2000</v>
      </c>
      <c r="I897">
        <v>500.00000000000006</v>
      </c>
      <c r="J897">
        <v>0</v>
      </c>
    </row>
    <row r="898" spans="1:10" x14ac:dyDescent="0.35">
      <c r="A898">
        <v>84244877</v>
      </c>
      <c r="B898" t="s">
        <v>4885</v>
      </c>
      <c r="C898">
        <v>375456</v>
      </c>
      <c r="D898">
        <v>292</v>
      </c>
      <c r="E898">
        <v>50000000</v>
      </c>
      <c r="F898">
        <v>7.4</v>
      </c>
      <c r="G898">
        <v>-34244877</v>
      </c>
      <c r="H898">
        <v>44000</v>
      </c>
      <c r="I898">
        <v>500.00000000000006</v>
      </c>
      <c r="J898">
        <v>0</v>
      </c>
    </row>
    <row r="899" spans="1:10" x14ac:dyDescent="0.35">
      <c r="A899">
        <v>75367693</v>
      </c>
      <c r="B899" t="s">
        <v>4890</v>
      </c>
      <c r="C899">
        <v>58961</v>
      </c>
      <c r="D899">
        <v>232</v>
      </c>
      <c r="E899">
        <v>35000000</v>
      </c>
      <c r="F899">
        <v>5</v>
      </c>
      <c r="G899">
        <v>-40367693</v>
      </c>
      <c r="H899">
        <v>795</v>
      </c>
      <c r="I899">
        <v>350.00000000000006</v>
      </c>
      <c r="J899">
        <v>0</v>
      </c>
    </row>
    <row r="900" spans="1:10" x14ac:dyDescent="0.35">
      <c r="A900">
        <v>73701902</v>
      </c>
      <c r="B900" t="s">
        <v>4895</v>
      </c>
      <c r="C900">
        <v>27548</v>
      </c>
      <c r="D900">
        <v>209</v>
      </c>
      <c r="E900">
        <v>60000000</v>
      </c>
      <c r="F900">
        <v>5.2</v>
      </c>
      <c r="G900">
        <v>-13701902</v>
      </c>
      <c r="H900">
        <v>0</v>
      </c>
      <c r="I900">
        <v>600</v>
      </c>
      <c r="J900">
        <v>0</v>
      </c>
    </row>
    <row r="901" spans="1:10" x14ac:dyDescent="0.35">
      <c r="A901">
        <v>75605492</v>
      </c>
      <c r="B901" t="s">
        <v>4899</v>
      </c>
      <c r="C901">
        <v>283563</v>
      </c>
      <c r="D901">
        <v>312</v>
      </c>
      <c r="E901">
        <v>50000000</v>
      </c>
      <c r="F901">
        <v>7.6</v>
      </c>
      <c r="G901">
        <v>-25605492</v>
      </c>
      <c r="H901">
        <v>27000</v>
      </c>
      <c r="I901">
        <v>500.00000000000006</v>
      </c>
      <c r="J901">
        <v>0</v>
      </c>
    </row>
    <row r="902" spans="1:10" x14ac:dyDescent="0.35">
      <c r="A902">
        <v>67823573</v>
      </c>
      <c r="B902" t="s">
        <v>4902</v>
      </c>
      <c r="C902">
        <v>91176</v>
      </c>
      <c r="D902">
        <v>130</v>
      </c>
      <c r="E902">
        <v>50000000</v>
      </c>
      <c r="F902">
        <v>6.6</v>
      </c>
      <c r="G902">
        <v>-17823573</v>
      </c>
      <c r="H902">
        <v>0</v>
      </c>
      <c r="I902">
        <v>500.00000000000006</v>
      </c>
      <c r="J902">
        <v>0</v>
      </c>
    </row>
    <row r="903" spans="1:10" x14ac:dyDescent="0.35">
      <c r="A903">
        <v>91439400</v>
      </c>
      <c r="B903" t="s">
        <v>4906</v>
      </c>
      <c r="C903">
        <v>200647</v>
      </c>
      <c r="D903">
        <v>384</v>
      </c>
      <c r="E903">
        <v>50000000</v>
      </c>
      <c r="F903">
        <v>7</v>
      </c>
      <c r="G903">
        <v>-41439400</v>
      </c>
      <c r="H903">
        <v>24000</v>
      </c>
      <c r="I903">
        <v>500.00000000000006</v>
      </c>
      <c r="J903">
        <v>0</v>
      </c>
    </row>
    <row r="904" spans="1:10" x14ac:dyDescent="0.35">
      <c r="A904">
        <v>67128202</v>
      </c>
      <c r="B904" t="s">
        <v>4913</v>
      </c>
      <c r="C904">
        <v>43328</v>
      </c>
      <c r="D904">
        <v>110</v>
      </c>
      <c r="E904">
        <v>65000000</v>
      </c>
      <c r="F904">
        <v>5.7</v>
      </c>
      <c r="G904">
        <v>-2128202</v>
      </c>
      <c r="H904">
        <v>0</v>
      </c>
      <c r="I904">
        <v>650</v>
      </c>
      <c r="J904">
        <v>0</v>
      </c>
    </row>
    <row r="905" spans="1:10" x14ac:dyDescent="0.35">
      <c r="A905">
        <v>70496802</v>
      </c>
      <c r="B905" t="s">
        <v>4917</v>
      </c>
      <c r="C905">
        <v>791783</v>
      </c>
      <c r="D905">
        <v>2042</v>
      </c>
      <c r="E905">
        <v>54000000</v>
      </c>
      <c r="F905">
        <v>8.1999999999999993</v>
      </c>
      <c r="G905">
        <v>-16496802</v>
      </c>
      <c r="H905">
        <v>48000</v>
      </c>
      <c r="I905">
        <v>540</v>
      </c>
      <c r="J905">
        <v>0</v>
      </c>
    </row>
    <row r="906" spans="1:10" x14ac:dyDescent="0.35">
      <c r="A906">
        <v>60470220</v>
      </c>
      <c r="B906" t="s">
        <v>4923</v>
      </c>
      <c r="C906">
        <v>81444</v>
      </c>
      <c r="D906">
        <v>192</v>
      </c>
      <c r="E906">
        <v>50000000</v>
      </c>
      <c r="F906">
        <v>6.2</v>
      </c>
      <c r="G906">
        <v>-10470220</v>
      </c>
      <c r="H906">
        <v>955</v>
      </c>
      <c r="I906">
        <v>500.00000000000006</v>
      </c>
      <c r="J906">
        <v>0</v>
      </c>
    </row>
    <row r="907" spans="1:10" x14ac:dyDescent="0.35">
      <c r="A907">
        <v>58336565</v>
      </c>
      <c r="B907" t="s">
        <v>4928</v>
      </c>
      <c r="C907">
        <v>12845</v>
      </c>
      <c r="D907">
        <v>118</v>
      </c>
      <c r="E907">
        <v>50000000</v>
      </c>
      <c r="F907">
        <v>6.6</v>
      </c>
      <c r="G907">
        <v>-8336565</v>
      </c>
      <c r="H907">
        <v>624</v>
      </c>
      <c r="I907">
        <v>500.00000000000006</v>
      </c>
      <c r="J907">
        <v>0</v>
      </c>
    </row>
    <row r="908" spans="1:10" x14ac:dyDescent="0.35">
      <c r="A908">
        <v>66002004</v>
      </c>
      <c r="B908" t="s">
        <v>4933</v>
      </c>
      <c r="C908">
        <v>36431</v>
      </c>
      <c r="D908">
        <v>168</v>
      </c>
      <c r="E908">
        <v>50000000</v>
      </c>
      <c r="F908">
        <v>4.7</v>
      </c>
      <c r="G908">
        <v>-16002004</v>
      </c>
      <c r="H908">
        <v>1000</v>
      </c>
      <c r="I908">
        <v>500.00000000000006</v>
      </c>
      <c r="J908">
        <v>0</v>
      </c>
    </row>
    <row r="909" spans="1:10" x14ac:dyDescent="0.35">
      <c r="A909">
        <v>54997476</v>
      </c>
      <c r="B909" t="s">
        <v>4939</v>
      </c>
      <c r="C909">
        <v>40362</v>
      </c>
      <c r="D909">
        <v>248</v>
      </c>
      <c r="E909">
        <v>50000000</v>
      </c>
      <c r="F909">
        <v>6.3</v>
      </c>
      <c r="G909">
        <v>-4997476</v>
      </c>
      <c r="H909">
        <v>970</v>
      </c>
      <c r="I909">
        <v>500.00000000000006</v>
      </c>
      <c r="J909">
        <v>0</v>
      </c>
    </row>
    <row r="910" spans="1:10" x14ac:dyDescent="0.35">
      <c r="A910">
        <v>55682070</v>
      </c>
      <c r="B910" t="s">
        <v>4945</v>
      </c>
      <c r="C910">
        <v>159868</v>
      </c>
      <c r="D910">
        <v>304</v>
      </c>
      <c r="E910">
        <v>50000000</v>
      </c>
      <c r="F910">
        <v>6.1</v>
      </c>
      <c r="G910">
        <v>-5682070</v>
      </c>
      <c r="H910">
        <v>45000</v>
      </c>
      <c r="I910">
        <v>500.00000000000006</v>
      </c>
      <c r="J910">
        <v>0</v>
      </c>
    </row>
    <row r="911" spans="1:10" x14ac:dyDescent="0.35">
      <c r="A911">
        <v>52752475</v>
      </c>
      <c r="B911" t="s">
        <v>4951</v>
      </c>
      <c r="C911">
        <v>63067</v>
      </c>
      <c r="D911">
        <v>533</v>
      </c>
      <c r="E911">
        <v>50000000</v>
      </c>
      <c r="F911">
        <v>6.7</v>
      </c>
      <c r="G911">
        <v>-2752475</v>
      </c>
      <c r="H911">
        <v>0</v>
      </c>
      <c r="I911">
        <v>500.00000000000006</v>
      </c>
      <c r="J911">
        <v>0</v>
      </c>
    </row>
    <row r="912" spans="1:10" x14ac:dyDescent="0.35">
      <c r="A912">
        <v>55092830</v>
      </c>
      <c r="B912" t="s">
        <v>4957</v>
      </c>
      <c r="C912">
        <v>195043</v>
      </c>
      <c r="D912">
        <v>329</v>
      </c>
      <c r="E912">
        <v>60000000</v>
      </c>
      <c r="F912">
        <v>6.1</v>
      </c>
      <c r="G912">
        <v>4907170</v>
      </c>
      <c r="H912">
        <v>27000</v>
      </c>
      <c r="I912">
        <v>600</v>
      </c>
      <c r="J912">
        <v>0</v>
      </c>
    </row>
    <row r="913" spans="1:10" x14ac:dyDescent="0.35">
      <c r="A913">
        <v>50815288</v>
      </c>
      <c r="B913" t="s">
        <v>4963</v>
      </c>
      <c r="C913">
        <v>109188</v>
      </c>
      <c r="D913">
        <v>625</v>
      </c>
      <c r="E913">
        <v>50000000</v>
      </c>
      <c r="F913">
        <v>7</v>
      </c>
      <c r="G913">
        <v>-815288</v>
      </c>
      <c r="H913">
        <v>0</v>
      </c>
      <c r="I913">
        <v>500.00000000000006</v>
      </c>
      <c r="J913">
        <v>0</v>
      </c>
    </row>
    <row r="914" spans="1:10" x14ac:dyDescent="0.35">
      <c r="A914">
        <v>52822418</v>
      </c>
      <c r="B914" t="s">
        <v>4968</v>
      </c>
      <c r="C914">
        <v>47764</v>
      </c>
      <c r="D914">
        <v>219</v>
      </c>
      <c r="E914">
        <v>50000000</v>
      </c>
      <c r="F914">
        <v>7.4</v>
      </c>
      <c r="G914">
        <v>-2822418</v>
      </c>
      <c r="H914">
        <v>44000</v>
      </c>
      <c r="I914">
        <v>500.00000000000006</v>
      </c>
      <c r="J914">
        <v>0</v>
      </c>
    </row>
    <row r="915" spans="1:10" x14ac:dyDescent="0.35">
      <c r="A915">
        <v>50150619</v>
      </c>
      <c r="B915" t="s">
        <v>4973</v>
      </c>
      <c r="C915">
        <v>45580</v>
      </c>
      <c r="D915">
        <v>102</v>
      </c>
      <c r="E915">
        <v>50000000</v>
      </c>
      <c r="F915">
        <v>7.3</v>
      </c>
      <c r="G915">
        <v>-150619</v>
      </c>
      <c r="H915">
        <v>18000</v>
      </c>
      <c r="I915">
        <v>500.00000000000006</v>
      </c>
      <c r="J915">
        <v>0</v>
      </c>
    </row>
    <row r="916" spans="1:10" x14ac:dyDescent="0.35">
      <c r="A916">
        <v>48745150</v>
      </c>
      <c r="B916" t="s">
        <v>4978</v>
      </c>
      <c r="C916">
        <v>50170</v>
      </c>
      <c r="D916">
        <v>306</v>
      </c>
      <c r="E916">
        <v>50000000</v>
      </c>
      <c r="F916">
        <v>5.8</v>
      </c>
      <c r="G916">
        <v>1254850</v>
      </c>
      <c r="H916">
        <v>773</v>
      </c>
      <c r="I916">
        <v>500.00000000000006</v>
      </c>
      <c r="J916">
        <v>0</v>
      </c>
    </row>
    <row r="917" spans="1:10" x14ac:dyDescent="0.35">
      <c r="A917">
        <v>50007168</v>
      </c>
      <c r="B917" t="s">
        <v>4982</v>
      </c>
      <c r="C917">
        <v>39529</v>
      </c>
      <c r="D917">
        <v>142</v>
      </c>
      <c r="E917">
        <v>50000000</v>
      </c>
      <c r="F917">
        <v>6.7</v>
      </c>
      <c r="G917">
        <v>-7168</v>
      </c>
      <c r="H917">
        <v>1000</v>
      </c>
      <c r="I917">
        <v>500.00000000000006</v>
      </c>
      <c r="J917">
        <v>0</v>
      </c>
    </row>
    <row r="918" spans="1:10" x14ac:dyDescent="0.35">
      <c r="A918">
        <v>48154732</v>
      </c>
      <c r="B918" t="s">
        <v>4985</v>
      </c>
      <c r="C918">
        <v>60326</v>
      </c>
      <c r="D918">
        <v>142</v>
      </c>
      <c r="E918">
        <v>50000000</v>
      </c>
      <c r="F918">
        <v>5.8</v>
      </c>
      <c r="G918">
        <v>1845268</v>
      </c>
      <c r="H918">
        <v>2000</v>
      </c>
      <c r="I918">
        <v>500.00000000000006</v>
      </c>
      <c r="J918">
        <v>0</v>
      </c>
    </row>
    <row r="919" spans="1:10" x14ac:dyDescent="0.35">
      <c r="A919">
        <v>48265581</v>
      </c>
      <c r="B919" t="s">
        <v>4988</v>
      </c>
      <c r="C919">
        <v>261069</v>
      </c>
      <c r="D919">
        <v>506</v>
      </c>
      <c r="E919">
        <v>50000000</v>
      </c>
      <c r="F919">
        <v>7.8</v>
      </c>
      <c r="G919">
        <v>1734419</v>
      </c>
      <c r="H919">
        <v>25000</v>
      </c>
      <c r="I919">
        <v>500.00000000000006</v>
      </c>
      <c r="J919">
        <v>0</v>
      </c>
    </row>
    <row r="920" spans="1:10" x14ac:dyDescent="0.35">
      <c r="A920">
        <v>46982632</v>
      </c>
      <c r="B920" t="s">
        <v>4994</v>
      </c>
      <c r="C920">
        <v>172792</v>
      </c>
      <c r="D920">
        <v>1740</v>
      </c>
      <c r="E920">
        <v>50000000</v>
      </c>
      <c r="F920">
        <v>6.6</v>
      </c>
      <c r="G920">
        <v>3017368</v>
      </c>
      <c r="H920">
        <v>0</v>
      </c>
      <c r="I920">
        <v>500.00000000000006</v>
      </c>
      <c r="J920">
        <v>0</v>
      </c>
    </row>
    <row r="921" spans="1:10" x14ac:dyDescent="0.35">
      <c r="A921">
        <v>44737059</v>
      </c>
      <c r="B921" t="s">
        <v>4999</v>
      </c>
      <c r="C921">
        <v>48322</v>
      </c>
      <c r="D921">
        <v>261</v>
      </c>
      <c r="E921">
        <v>50000000</v>
      </c>
      <c r="F921">
        <v>6.5</v>
      </c>
      <c r="G921">
        <v>5262941</v>
      </c>
      <c r="H921">
        <v>0</v>
      </c>
      <c r="I921">
        <v>500.00000000000006</v>
      </c>
      <c r="J921">
        <v>0</v>
      </c>
    </row>
    <row r="922" spans="1:10" x14ac:dyDescent="0.35">
      <c r="A922">
        <v>56724080</v>
      </c>
      <c r="B922" t="s">
        <v>5005</v>
      </c>
      <c r="C922">
        <v>172112</v>
      </c>
      <c r="D922">
        <v>181</v>
      </c>
      <c r="E922">
        <v>50000000</v>
      </c>
      <c r="F922">
        <v>6.7</v>
      </c>
      <c r="G922">
        <v>-6724080</v>
      </c>
      <c r="H922">
        <v>39000</v>
      </c>
      <c r="I922">
        <v>500.00000000000006</v>
      </c>
      <c r="J922">
        <v>0</v>
      </c>
    </row>
    <row r="923" spans="1:10" x14ac:dyDescent="0.35">
      <c r="A923">
        <v>44484065</v>
      </c>
      <c r="B923" t="s">
        <v>5009</v>
      </c>
      <c r="C923">
        <v>107227</v>
      </c>
      <c r="D923">
        <v>279</v>
      </c>
      <c r="E923">
        <v>50000000</v>
      </c>
      <c r="F923">
        <v>7.3</v>
      </c>
      <c r="G923">
        <v>5515935</v>
      </c>
      <c r="H923">
        <v>3000</v>
      </c>
      <c r="I923">
        <v>500.00000000000006</v>
      </c>
      <c r="J923">
        <v>0</v>
      </c>
    </row>
    <row r="924" spans="1:10" x14ac:dyDescent="0.35">
      <c r="A924">
        <v>47553512</v>
      </c>
      <c r="B924" t="s">
        <v>5014</v>
      </c>
      <c r="C924">
        <v>54101</v>
      </c>
      <c r="D924">
        <v>210</v>
      </c>
      <c r="E924">
        <v>50000000</v>
      </c>
      <c r="F924">
        <v>5.8</v>
      </c>
      <c r="G924">
        <v>2446488</v>
      </c>
      <c r="H924">
        <v>15000</v>
      </c>
      <c r="I924">
        <v>500.00000000000006</v>
      </c>
      <c r="J924">
        <v>0</v>
      </c>
    </row>
    <row r="925" spans="1:10" x14ac:dyDescent="0.35">
      <c r="A925">
        <v>42610000</v>
      </c>
      <c r="B925" t="s">
        <v>5020</v>
      </c>
      <c r="C925">
        <v>60293</v>
      </c>
      <c r="D925">
        <v>114</v>
      </c>
      <c r="E925">
        <v>55000000</v>
      </c>
      <c r="F925">
        <v>5.5</v>
      </c>
      <c r="G925">
        <v>12390000</v>
      </c>
      <c r="H925">
        <v>669</v>
      </c>
      <c r="I925">
        <v>550</v>
      </c>
      <c r="J925">
        <v>0</v>
      </c>
    </row>
    <row r="926" spans="1:10" x14ac:dyDescent="0.35">
      <c r="A926">
        <v>41482207</v>
      </c>
      <c r="B926" t="s">
        <v>5025</v>
      </c>
      <c r="C926">
        <v>68428</v>
      </c>
      <c r="D926">
        <v>148</v>
      </c>
      <c r="E926">
        <v>50000000</v>
      </c>
      <c r="F926">
        <v>6.3</v>
      </c>
      <c r="G926">
        <v>8517793</v>
      </c>
      <c r="H926">
        <v>0</v>
      </c>
      <c r="I926">
        <v>500.00000000000006</v>
      </c>
      <c r="J926">
        <v>0</v>
      </c>
    </row>
    <row r="927" spans="1:10" x14ac:dyDescent="0.35">
      <c r="A927">
        <v>47105085</v>
      </c>
      <c r="B927" t="s">
        <v>5029</v>
      </c>
      <c r="C927">
        <v>136973</v>
      </c>
      <c r="D927">
        <v>275</v>
      </c>
      <c r="E927">
        <v>50000000</v>
      </c>
      <c r="F927">
        <v>7.4</v>
      </c>
      <c r="G927">
        <v>2894915</v>
      </c>
      <c r="H927">
        <v>47000</v>
      </c>
      <c r="I927">
        <v>500.00000000000006</v>
      </c>
      <c r="J927">
        <v>0</v>
      </c>
    </row>
    <row r="928" spans="1:10" x14ac:dyDescent="0.35">
      <c r="A928">
        <v>41256277</v>
      </c>
      <c r="B928" t="s">
        <v>5032</v>
      </c>
      <c r="C928">
        <v>46451</v>
      </c>
      <c r="D928">
        <v>156</v>
      </c>
      <c r="E928">
        <v>50000000</v>
      </c>
      <c r="F928">
        <v>5.9</v>
      </c>
      <c r="G928">
        <v>8743723</v>
      </c>
      <c r="H928">
        <v>0</v>
      </c>
      <c r="I928">
        <v>500.00000000000006</v>
      </c>
      <c r="J928">
        <v>0</v>
      </c>
    </row>
    <row r="929" spans="1:10" x14ac:dyDescent="0.35">
      <c r="A929">
        <v>50740078</v>
      </c>
      <c r="B929" t="s">
        <v>5037</v>
      </c>
      <c r="C929">
        <v>151580</v>
      </c>
      <c r="D929">
        <v>672</v>
      </c>
      <c r="E929">
        <v>45000000</v>
      </c>
      <c r="F929">
        <v>6.2</v>
      </c>
      <c r="G929">
        <v>-5740078</v>
      </c>
      <c r="H929">
        <v>0</v>
      </c>
      <c r="I929">
        <v>450.00000000000006</v>
      </c>
      <c r="J929">
        <v>0</v>
      </c>
    </row>
    <row r="930" spans="1:10" x14ac:dyDescent="0.35">
      <c r="A930">
        <v>40203020</v>
      </c>
      <c r="B930" t="s">
        <v>5042</v>
      </c>
      <c r="C930">
        <v>74315</v>
      </c>
      <c r="D930">
        <v>259</v>
      </c>
      <c r="E930">
        <v>40000000</v>
      </c>
      <c r="F930">
        <v>5.9</v>
      </c>
      <c r="G930">
        <v>-203020</v>
      </c>
      <c r="H930">
        <v>0</v>
      </c>
      <c r="I930">
        <v>400.00000000000006</v>
      </c>
      <c r="J930">
        <v>0</v>
      </c>
    </row>
    <row r="931" spans="1:10" x14ac:dyDescent="0.35">
      <c r="A931">
        <v>40905277</v>
      </c>
      <c r="B931" t="s">
        <v>5048</v>
      </c>
      <c r="C931">
        <v>45895</v>
      </c>
      <c r="D931">
        <v>157</v>
      </c>
      <c r="E931">
        <v>50000000</v>
      </c>
      <c r="F931">
        <v>6.5</v>
      </c>
      <c r="G931">
        <v>9094723</v>
      </c>
      <c r="H931">
        <v>1000</v>
      </c>
      <c r="I931">
        <v>500.00000000000006</v>
      </c>
      <c r="J931">
        <v>0</v>
      </c>
    </row>
    <row r="932" spans="1:10" x14ac:dyDescent="0.35">
      <c r="A932">
        <v>38590500</v>
      </c>
      <c r="B932" t="s">
        <v>5054</v>
      </c>
      <c r="C932">
        <v>17997</v>
      </c>
      <c r="D932">
        <v>140</v>
      </c>
      <c r="E932">
        <v>50000000</v>
      </c>
      <c r="F932">
        <v>4.4000000000000004</v>
      </c>
      <c r="G932">
        <v>11409500</v>
      </c>
      <c r="H932">
        <v>812</v>
      </c>
      <c r="I932">
        <v>500.00000000000006</v>
      </c>
      <c r="J932">
        <v>0</v>
      </c>
    </row>
    <row r="933" spans="1:10" x14ac:dyDescent="0.35">
      <c r="A933">
        <v>39177541</v>
      </c>
      <c r="B933" t="s">
        <v>5058</v>
      </c>
      <c r="C933">
        <v>20310</v>
      </c>
      <c r="D933">
        <v>177</v>
      </c>
      <c r="E933">
        <v>50000000</v>
      </c>
      <c r="F933">
        <v>3.5</v>
      </c>
      <c r="G933">
        <v>10822459</v>
      </c>
      <c r="H933">
        <v>0</v>
      </c>
      <c r="I933">
        <v>500.00000000000006</v>
      </c>
      <c r="J933">
        <v>0</v>
      </c>
    </row>
    <row r="934" spans="1:10" x14ac:dyDescent="0.35">
      <c r="A934">
        <v>39778599</v>
      </c>
      <c r="B934" t="s">
        <v>5064</v>
      </c>
      <c r="C934">
        <v>176169</v>
      </c>
      <c r="D934">
        <v>548</v>
      </c>
      <c r="E934">
        <v>50000000</v>
      </c>
      <c r="F934">
        <v>6.6</v>
      </c>
      <c r="G934">
        <v>10221401</v>
      </c>
      <c r="H934">
        <v>0</v>
      </c>
      <c r="I934">
        <v>500.00000000000006</v>
      </c>
      <c r="J934">
        <v>0</v>
      </c>
    </row>
    <row r="935" spans="1:10" x14ac:dyDescent="0.35">
      <c r="A935">
        <v>37486138</v>
      </c>
      <c r="B935" t="s">
        <v>5068</v>
      </c>
      <c r="C935">
        <v>30890</v>
      </c>
      <c r="D935">
        <v>106</v>
      </c>
      <c r="E935">
        <v>50000000</v>
      </c>
      <c r="F935">
        <v>6</v>
      </c>
      <c r="G935">
        <v>12513862</v>
      </c>
      <c r="H935">
        <v>718</v>
      </c>
      <c r="I935">
        <v>500.00000000000006</v>
      </c>
      <c r="J935">
        <v>0</v>
      </c>
    </row>
    <row r="936" spans="1:10" x14ac:dyDescent="0.35">
      <c r="A936">
        <v>38105077</v>
      </c>
      <c r="B936" t="s">
        <v>5073</v>
      </c>
      <c r="C936">
        <v>58349</v>
      </c>
      <c r="D936">
        <v>194</v>
      </c>
      <c r="E936">
        <v>40000000</v>
      </c>
      <c r="F936">
        <v>6.4</v>
      </c>
      <c r="G936">
        <v>1894923</v>
      </c>
      <c r="H936">
        <v>0</v>
      </c>
      <c r="I936">
        <v>400.00000000000006</v>
      </c>
      <c r="J936">
        <v>0</v>
      </c>
    </row>
    <row r="937" spans="1:10" x14ac:dyDescent="0.35">
      <c r="A937">
        <v>35168395</v>
      </c>
      <c r="B937" t="s">
        <v>5077</v>
      </c>
      <c r="C937">
        <v>26034</v>
      </c>
      <c r="D937">
        <v>226</v>
      </c>
      <c r="E937">
        <v>50000000</v>
      </c>
      <c r="F937">
        <v>6.5</v>
      </c>
      <c r="G937">
        <v>14831605</v>
      </c>
      <c r="H937">
        <v>0</v>
      </c>
      <c r="I937">
        <v>500.00000000000006</v>
      </c>
      <c r="J937">
        <v>0</v>
      </c>
    </row>
    <row r="938" spans="1:10" x14ac:dyDescent="0.35">
      <c r="A938">
        <v>32800000</v>
      </c>
      <c r="B938" t="s">
        <v>5084</v>
      </c>
      <c r="C938">
        <v>34896</v>
      </c>
      <c r="D938">
        <v>118</v>
      </c>
      <c r="E938">
        <v>40000000</v>
      </c>
      <c r="F938">
        <v>4.3</v>
      </c>
      <c r="G938">
        <v>7200000</v>
      </c>
      <c r="H938">
        <v>877</v>
      </c>
      <c r="I938">
        <v>400.00000000000006</v>
      </c>
      <c r="J938">
        <v>0</v>
      </c>
    </row>
    <row r="939" spans="1:10" x14ac:dyDescent="0.35">
      <c r="A939">
        <v>33643461</v>
      </c>
      <c r="B939" t="s">
        <v>5087</v>
      </c>
      <c r="C939">
        <v>11257</v>
      </c>
      <c r="D939">
        <v>65</v>
      </c>
      <c r="E939">
        <v>50000000</v>
      </c>
      <c r="F939">
        <v>4.2</v>
      </c>
      <c r="G939">
        <v>16356539</v>
      </c>
      <c r="H939">
        <v>0</v>
      </c>
      <c r="I939">
        <v>500.00000000000006</v>
      </c>
      <c r="J939">
        <v>0</v>
      </c>
    </row>
    <row r="940" spans="1:10" x14ac:dyDescent="0.35">
      <c r="A940">
        <v>32741596</v>
      </c>
      <c r="B940" t="s">
        <v>5092</v>
      </c>
      <c r="C940">
        <v>80140</v>
      </c>
      <c r="D940">
        <v>323</v>
      </c>
      <c r="E940">
        <v>50000000</v>
      </c>
      <c r="F940">
        <v>6.5</v>
      </c>
      <c r="G940">
        <v>17258404</v>
      </c>
      <c r="H940">
        <v>16000</v>
      </c>
      <c r="I940">
        <v>500.00000000000006</v>
      </c>
      <c r="J940">
        <v>0</v>
      </c>
    </row>
    <row r="941" spans="1:10" x14ac:dyDescent="0.35">
      <c r="A941">
        <v>31874869</v>
      </c>
      <c r="B941" t="s">
        <v>5096</v>
      </c>
      <c r="C941">
        <v>43574</v>
      </c>
      <c r="D941">
        <v>302</v>
      </c>
      <c r="E941">
        <v>50000000</v>
      </c>
      <c r="F941">
        <v>6.1</v>
      </c>
      <c r="G941">
        <v>18125131</v>
      </c>
      <c r="H941">
        <v>0</v>
      </c>
      <c r="I941">
        <v>500.00000000000006</v>
      </c>
      <c r="J941">
        <v>0</v>
      </c>
    </row>
    <row r="942" spans="1:10" x14ac:dyDescent="0.35">
      <c r="A942">
        <v>30306268</v>
      </c>
      <c r="B942" t="s">
        <v>5101</v>
      </c>
      <c r="C942">
        <v>62981</v>
      </c>
      <c r="D942">
        <v>84</v>
      </c>
      <c r="E942">
        <v>50000000</v>
      </c>
      <c r="F942">
        <v>6.3</v>
      </c>
      <c r="G942">
        <v>19693732</v>
      </c>
      <c r="H942">
        <v>0</v>
      </c>
      <c r="I942">
        <v>500.00000000000006</v>
      </c>
      <c r="J942">
        <v>0</v>
      </c>
    </row>
    <row r="943" spans="1:10" x14ac:dyDescent="0.35">
      <c r="A943">
        <v>27667947</v>
      </c>
      <c r="B943" t="s">
        <v>5107</v>
      </c>
      <c r="C943">
        <v>86374</v>
      </c>
      <c r="D943">
        <v>392</v>
      </c>
      <c r="E943">
        <v>50000000</v>
      </c>
      <c r="F943">
        <v>6.2</v>
      </c>
      <c r="G943">
        <v>22332053</v>
      </c>
      <c r="H943">
        <v>3000</v>
      </c>
      <c r="I943">
        <v>500.00000000000006</v>
      </c>
      <c r="J943">
        <v>0</v>
      </c>
    </row>
    <row r="944" spans="1:10" x14ac:dyDescent="0.35">
      <c r="A944">
        <v>27067160</v>
      </c>
      <c r="B944" t="s">
        <v>5112</v>
      </c>
      <c r="C944">
        <v>18404</v>
      </c>
      <c r="D944">
        <v>150</v>
      </c>
      <c r="E944">
        <v>50000000</v>
      </c>
      <c r="F944">
        <v>5.9</v>
      </c>
      <c r="G944">
        <v>22932840</v>
      </c>
      <c r="H944">
        <v>0</v>
      </c>
      <c r="I944">
        <v>500.00000000000006</v>
      </c>
      <c r="J944">
        <v>0</v>
      </c>
    </row>
    <row r="945" spans="1:10" x14ac:dyDescent="0.35">
      <c r="A945">
        <v>26616999</v>
      </c>
      <c r="B945" t="s">
        <v>5118</v>
      </c>
      <c r="C945">
        <v>92461</v>
      </c>
      <c r="D945">
        <v>347</v>
      </c>
      <c r="E945">
        <v>40000000</v>
      </c>
      <c r="F945">
        <v>5.9</v>
      </c>
      <c r="G945">
        <v>13383001</v>
      </c>
      <c r="H945">
        <v>43000</v>
      </c>
      <c r="I945">
        <v>400.00000000000006</v>
      </c>
      <c r="J945">
        <v>0</v>
      </c>
    </row>
    <row r="946" spans="1:10" x14ac:dyDescent="0.35">
      <c r="A946">
        <v>26536120</v>
      </c>
      <c r="B946" t="s">
        <v>5123</v>
      </c>
      <c r="C946">
        <v>49926</v>
      </c>
      <c r="D946">
        <v>286</v>
      </c>
      <c r="E946">
        <v>50000000</v>
      </c>
      <c r="F946">
        <v>6.5</v>
      </c>
      <c r="G946">
        <v>23463880</v>
      </c>
      <c r="H946">
        <v>0</v>
      </c>
      <c r="I946">
        <v>500.00000000000006</v>
      </c>
      <c r="J946">
        <v>0</v>
      </c>
    </row>
    <row r="947" spans="1:10" x14ac:dyDescent="0.35">
      <c r="A947">
        <v>26199517</v>
      </c>
      <c r="B947" t="s">
        <v>5127</v>
      </c>
      <c r="C947">
        <v>34356</v>
      </c>
      <c r="D947">
        <v>260</v>
      </c>
      <c r="E947">
        <v>50000000</v>
      </c>
      <c r="F947">
        <v>6.4</v>
      </c>
      <c r="G947">
        <v>23800483</v>
      </c>
      <c r="H947">
        <v>705</v>
      </c>
      <c r="I947">
        <v>500.00000000000006</v>
      </c>
      <c r="J947">
        <v>0</v>
      </c>
    </row>
    <row r="948" spans="1:10" x14ac:dyDescent="0.35">
      <c r="A948">
        <v>25450527</v>
      </c>
      <c r="B948" t="s">
        <v>5131</v>
      </c>
      <c r="C948">
        <v>80196</v>
      </c>
      <c r="D948">
        <v>190</v>
      </c>
      <c r="E948">
        <v>50000000</v>
      </c>
      <c r="F948">
        <v>6.5</v>
      </c>
      <c r="G948">
        <v>24549473</v>
      </c>
      <c r="H948">
        <v>0</v>
      </c>
      <c r="I948">
        <v>500.00000000000006</v>
      </c>
      <c r="J948">
        <v>0</v>
      </c>
    </row>
    <row r="949" spans="1:10" x14ac:dyDescent="0.35">
      <c r="A949">
        <v>25407250</v>
      </c>
      <c r="B949" t="s">
        <v>5136</v>
      </c>
      <c r="C949">
        <v>54021</v>
      </c>
      <c r="D949">
        <v>227</v>
      </c>
      <c r="E949">
        <v>50000000</v>
      </c>
      <c r="F949">
        <v>5.7</v>
      </c>
      <c r="G949">
        <v>24592750</v>
      </c>
      <c r="H949">
        <v>0</v>
      </c>
      <c r="I949">
        <v>500.00000000000006</v>
      </c>
      <c r="J949">
        <v>0</v>
      </c>
    </row>
    <row r="950" spans="1:10" x14ac:dyDescent="0.35">
      <c r="A950">
        <v>23159305</v>
      </c>
      <c r="B950" t="s">
        <v>5140</v>
      </c>
      <c r="C950">
        <v>128455</v>
      </c>
      <c r="D950">
        <v>514</v>
      </c>
      <c r="E950">
        <v>70000000</v>
      </c>
      <c r="F950">
        <v>8</v>
      </c>
      <c r="G950">
        <v>46840695</v>
      </c>
      <c r="H950">
        <v>0</v>
      </c>
      <c r="I950">
        <v>700.00000000000011</v>
      </c>
      <c r="J950">
        <v>0</v>
      </c>
    </row>
    <row r="951" spans="1:10" x14ac:dyDescent="0.35">
      <c r="A951">
        <v>24006726</v>
      </c>
      <c r="B951" t="s">
        <v>5146</v>
      </c>
      <c r="C951">
        <v>139535</v>
      </c>
      <c r="D951">
        <v>632</v>
      </c>
      <c r="E951">
        <v>50000000</v>
      </c>
      <c r="F951">
        <v>7.3</v>
      </c>
      <c r="G951">
        <v>25993274</v>
      </c>
      <c r="H951">
        <v>0</v>
      </c>
      <c r="I951">
        <v>500.00000000000006</v>
      </c>
      <c r="J951">
        <v>0</v>
      </c>
    </row>
    <row r="952" spans="1:10" x14ac:dyDescent="0.35">
      <c r="A952">
        <v>20389967</v>
      </c>
      <c r="B952" t="s">
        <v>5151</v>
      </c>
      <c r="C952">
        <v>3077</v>
      </c>
      <c r="D952">
        <v>47</v>
      </c>
      <c r="E952">
        <v>50000000</v>
      </c>
      <c r="F952">
        <v>6.7</v>
      </c>
      <c r="G952">
        <v>29610033</v>
      </c>
      <c r="H952">
        <v>10000</v>
      </c>
      <c r="I952">
        <v>500.00000000000006</v>
      </c>
      <c r="J952">
        <v>0</v>
      </c>
    </row>
    <row r="953" spans="1:10" x14ac:dyDescent="0.35">
      <c r="A953">
        <v>19593740</v>
      </c>
      <c r="B953" t="s">
        <v>5155</v>
      </c>
      <c r="C953">
        <v>88270</v>
      </c>
      <c r="D953">
        <v>420</v>
      </c>
      <c r="E953">
        <v>50000000</v>
      </c>
      <c r="F953">
        <v>7.5</v>
      </c>
      <c r="G953">
        <v>30406260</v>
      </c>
      <c r="H953">
        <v>0</v>
      </c>
      <c r="I953">
        <v>500.00000000000006</v>
      </c>
      <c r="J953">
        <v>0</v>
      </c>
    </row>
    <row r="954" spans="1:10" x14ac:dyDescent="0.35">
      <c r="A954">
        <v>19118247</v>
      </c>
      <c r="B954" t="s">
        <v>5159</v>
      </c>
      <c r="C954">
        <v>19829</v>
      </c>
      <c r="D954">
        <v>94</v>
      </c>
      <c r="E954">
        <v>40000000</v>
      </c>
      <c r="F954">
        <v>5.4</v>
      </c>
      <c r="G954">
        <v>20881753</v>
      </c>
      <c r="H954">
        <v>779</v>
      </c>
      <c r="I954">
        <v>400.00000000000006</v>
      </c>
      <c r="J954">
        <v>0</v>
      </c>
    </row>
    <row r="955" spans="1:10" x14ac:dyDescent="0.35">
      <c r="A955">
        <v>26442251</v>
      </c>
      <c r="B955" t="s">
        <v>5162</v>
      </c>
      <c r="C955">
        <v>76010</v>
      </c>
      <c r="D955">
        <v>205</v>
      </c>
      <c r="E955">
        <v>50000000</v>
      </c>
      <c r="F955">
        <v>6.6</v>
      </c>
      <c r="G955">
        <v>23557749</v>
      </c>
      <c r="H955">
        <v>15000</v>
      </c>
      <c r="I955">
        <v>500.00000000000006</v>
      </c>
      <c r="J955">
        <v>0</v>
      </c>
    </row>
    <row r="956" spans="1:10" x14ac:dyDescent="0.35">
      <c r="A956">
        <v>17114882</v>
      </c>
      <c r="B956" t="s">
        <v>5166</v>
      </c>
      <c r="C956">
        <v>189249</v>
      </c>
      <c r="D956">
        <v>398</v>
      </c>
      <c r="E956">
        <v>25000000</v>
      </c>
      <c r="F956">
        <v>7.7</v>
      </c>
      <c r="G956">
        <v>7885118</v>
      </c>
      <c r="H956">
        <v>0</v>
      </c>
      <c r="I956">
        <v>250.00000000000003</v>
      </c>
      <c r="J956">
        <v>0</v>
      </c>
    </row>
    <row r="957" spans="1:10" x14ac:dyDescent="0.35">
      <c r="A957">
        <v>18472363</v>
      </c>
      <c r="B957" t="s">
        <v>5171</v>
      </c>
      <c r="C957">
        <v>63599</v>
      </c>
      <c r="D957">
        <v>208</v>
      </c>
      <c r="E957">
        <v>50000000</v>
      </c>
      <c r="F957">
        <v>5.8</v>
      </c>
      <c r="G957">
        <v>31527637</v>
      </c>
      <c r="H957">
        <v>0</v>
      </c>
      <c r="I957">
        <v>500.00000000000006</v>
      </c>
      <c r="J957">
        <v>0</v>
      </c>
    </row>
    <row r="958" spans="1:10" x14ac:dyDescent="0.35">
      <c r="A958">
        <v>14131298</v>
      </c>
      <c r="B958" t="s">
        <v>5176</v>
      </c>
      <c r="C958">
        <v>55889</v>
      </c>
      <c r="D958">
        <v>390</v>
      </c>
      <c r="E958">
        <v>390000000</v>
      </c>
      <c r="F958">
        <v>6.4</v>
      </c>
      <c r="G958">
        <v>375868702</v>
      </c>
      <c r="H958">
        <v>0</v>
      </c>
      <c r="I958">
        <v>3900.0000000000005</v>
      </c>
      <c r="J958">
        <v>0</v>
      </c>
    </row>
    <row r="959" spans="1:10" x14ac:dyDescent="0.35">
      <c r="A959">
        <v>21557240</v>
      </c>
      <c r="B959" t="s">
        <v>5182</v>
      </c>
      <c r="C959">
        <v>85237</v>
      </c>
      <c r="D959">
        <v>274</v>
      </c>
      <c r="E959">
        <v>49900000</v>
      </c>
      <c r="F959">
        <v>5.6</v>
      </c>
      <c r="G959">
        <v>28342760</v>
      </c>
      <c r="H959">
        <v>18000</v>
      </c>
      <c r="I959">
        <v>499.00000000000006</v>
      </c>
      <c r="J959">
        <v>0</v>
      </c>
    </row>
    <row r="960" spans="1:10" x14ac:dyDescent="0.35">
      <c r="A960">
        <v>21283440</v>
      </c>
      <c r="B960" t="s">
        <v>5187</v>
      </c>
      <c r="C960">
        <v>46239</v>
      </c>
      <c r="D960">
        <v>137</v>
      </c>
      <c r="E960">
        <v>55000000</v>
      </c>
      <c r="F960">
        <v>6</v>
      </c>
      <c r="G960">
        <v>33716560</v>
      </c>
      <c r="H960">
        <v>0</v>
      </c>
      <c r="I960">
        <v>550</v>
      </c>
      <c r="J960">
        <v>0</v>
      </c>
    </row>
    <row r="961" spans="1:10" x14ac:dyDescent="0.35">
      <c r="A961">
        <v>10556196</v>
      </c>
      <c r="B961" t="s">
        <v>5191</v>
      </c>
      <c r="C961">
        <v>16562</v>
      </c>
      <c r="D961">
        <v>73</v>
      </c>
      <c r="E961">
        <v>50000000</v>
      </c>
      <c r="F961">
        <v>6.2</v>
      </c>
      <c r="G961">
        <v>39443804</v>
      </c>
      <c r="H961">
        <v>697</v>
      </c>
      <c r="I961">
        <v>500.00000000000006</v>
      </c>
      <c r="J961">
        <v>0</v>
      </c>
    </row>
    <row r="962" spans="1:10" x14ac:dyDescent="0.35">
      <c r="A962">
        <v>16671505</v>
      </c>
      <c r="B962" t="s">
        <v>5198</v>
      </c>
      <c r="C962">
        <v>33186</v>
      </c>
      <c r="D962">
        <v>78</v>
      </c>
      <c r="E962">
        <v>50000000</v>
      </c>
      <c r="F962">
        <v>5.9</v>
      </c>
      <c r="G962">
        <v>33328495</v>
      </c>
      <c r="H962">
        <v>0</v>
      </c>
      <c r="I962">
        <v>500.00000000000006</v>
      </c>
      <c r="J962">
        <v>0</v>
      </c>
    </row>
    <row r="963" spans="1:10" x14ac:dyDescent="0.35">
      <c r="A963">
        <v>10400000</v>
      </c>
      <c r="B963" t="s">
        <v>5201</v>
      </c>
      <c r="C963">
        <v>12037</v>
      </c>
      <c r="D963">
        <v>90</v>
      </c>
      <c r="E963">
        <v>50000000</v>
      </c>
      <c r="F963">
        <v>5.0999999999999996</v>
      </c>
      <c r="G963">
        <v>39600000</v>
      </c>
      <c r="H963">
        <v>943</v>
      </c>
      <c r="I963">
        <v>500.00000000000006</v>
      </c>
      <c r="J963">
        <v>0</v>
      </c>
    </row>
    <row r="964" spans="1:10" x14ac:dyDescent="0.35">
      <c r="A964">
        <v>9528092</v>
      </c>
      <c r="B964" t="s">
        <v>5204</v>
      </c>
      <c r="C964">
        <v>38513</v>
      </c>
      <c r="D964">
        <v>127</v>
      </c>
      <c r="E964">
        <v>22000000</v>
      </c>
      <c r="F964">
        <v>6.8</v>
      </c>
      <c r="G964">
        <v>12471908</v>
      </c>
      <c r="H964">
        <v>9000</v>
      </c>
      <c r="I964">
        <v>220.00000000000003</v>
      </c>
      <c r="J964">
        <v>0</v>
      </c>
    </row>
    <row r="965" spans="1:10" x14ac:dyDescent="0.35">
      <c r="A965">
        <v>10137232</v>
      </c>
      <c r="B965" t="s">
        <v>5211</v>
      </c>
      <c r="C965">
        <v>58015</v>
      </c>
      <c r="D965">
        <v>374</v>
      </c>
      <c r="E965">
        <v>50000000</v>
      </c>
      <c r="F965">
        <v>6</v>
      </c>
      <c r="G965">
        <v>39862768</v>
      </c>
      <c r="H965">
        <v>0</v>
      </c>
      <c r="I965">
        <v>500.00000000000006</v>
      </c>
      <c r="J965">
        <v>0</v>
      </c>
    </row>
    <row r="966" spans="1:10" x14ac:dyDescent="0.35">
      <c r="A966">
        <v>9795017</v>
      </c>
      <c r="B966" t="s">
        <v>5214</v>
      </c>
      <c r="C966">
        <v>9227</v>
      </c>
      <c r="D966">
        <v>70</v>
      </c>
      <c r="E966">
        <v>50000000</v>
      </c>
      <c r="F966">
        <v>5.0999999999999996</v>
      </c>
      <c r="G966">
        <v>40204983</v>
      </c>
      <c r="H966">
        <v>422</v>
      </c>
      <c r="I966">
        <v>500.00000000000006</v>
      </c>
      <c r="J966">
        <v>0</v>
      </c>
    </row>
    <row r="967" spans="1:10" x14ac:dyDescent="0.35">
      <c r="A967">
        <v>20488579</v>
      </c>
      <c r="B967" t="s">
        <v>5217</v>
      </c>
      <c r="C967">
        <v>113483</v>
      </c>
      <c r="D967">
        <v>245</v>
      </c>
      <c r="E967">
        <v>50000000</v>
      </c>
      <c r="F967">
        <v>5.8</v>
      </c>
      <c r="G967">
        <v>29511421</v>
      </c>
      <c r="H967">
        <v>0</v>
      </c>
      <c r="I967">
        <v>500.00000000000006</v>
      </c>
      <c r="J967">
        <v>0</v>
      </c>
    </row>
    <row r="968" spans="1:10" x14ac:dyDescent="0.35">
      <c r="A968">
        <v>19445217</v>
      </c>
      <c r="B968" t="s">
        <v>5223</v>
      </c>
      <c r="C968">
        <v>67796</v>
      </c>
      <c r="D968">
        <v>258</v>
      </c>
      <c r="E968">
        <v>60000000</v>
      </c>
      <c r="F968">
        <v>6.2</v>
      </c>
      <c r="G968">
        <v>40554783</v>
      </c>
      <c r="H968">
        <v>14000</v>
      </c>
      <c r="I968">
        <v>600</v>
      </c>
      <c r="J968">
        <v>0</v>
      </c>
    </row>
    <row r="969" spans="1:10" x14ac:dyDescent="0.35">
      <c r="A969">
        <v>8355815</v>
      </c>
      <c r="B969" t="s">
        <v>5228</v>
      </c>
      <c r="C969">
        <v>34730</v>
      </c>
      <c r="D969">
        <v>341</v>
      </c>
      <c r="E969">
        <v>55000000</v>
      </c>
      <c r="F969">
        <v>6.4</v>
      </c>
      <c r="G969">
        <v>46644185</v>
      </c>
      <c r="H969">
        <v>0</v>
      </c>
      <c r="I969">
        <v>550</v>
      </c>
      <c r="J969">
        <v>0</v>
      </c>
    </row>
    <row r="970" spans="1:10" x14ac:dyDescent="0.35">
      <c r="A970">
        <v>28837115</v>
      </c>
      <c r="B970" t="s">
        <v>5231</v>
      </c>
      <c r="C970">
        <v>34964</v>
      </c>
      <c r="D970">
        <v>150</v>
      </c>
      <c r="E970">
        <v>50000000</v>
      </c>
      <c r="F970">
        <v>4.8</v>
      </c>
      <c r="G970">
        <v>21162885</v>
      </c>
      <c r="H970">
        <v>28000</v>
      </c>
      <c r="I970">
        <v>500.00000000000006</v>
      </c>
      <c r="J970">
        <v>0</v>
      </c>
    </row>
    <row r="971" spans="1:10" x14ac:dyDescent="0.35">
      <c r="A971">
        <v>6471394</v>
      </c>
      <c r="B971" t="s">
        <v>5236</v>
      </c>
      <c r="C971">
        <v>15880</v>
      </c>
      <c r="D971">
        <v>93</v>
      </c>
      <c r="E971">
        <v>50000000</v>
      </c>
      <c r="F971">
        <v>4.9000000000000004</v>
      </c>
      <c r="G971">
        <v>43528606</v>
      </c>
      <c r="H971">
        <v>288</v>
      </c>
      <c r="I971">
        <v>500.00000000000006</v>
      </c>
      <c r="J971">
        <v>0</v>
      </c>
    </row>
    <row r="972" spans="1:10" x14ac:dyDescent="0.35">
      <c r="A972">
        <v>6291602</v>
      </c>
      <c r="B972" t="s">
        <v>5241</v>
      </c>
      <c r="C972">
        <v>8070</v>
      </c>
      <c r="D972">
        <v>91</v>
      </c>
      <c r="E972">
        <v>50000000</v>
      </c>
      <c r="F972">
        <v>5.6</v>
      </c>
      <c r="G972">
        <v>43708398</v>
      </c>
      <c r="H972">
        <v>255</v>
      </c>
      <c r="I972">
        <v>500.00000000000006</v>
      </c>
      <c r="J972">
        <v>0</v>
      </c>
    </row>
    <row r="973" spans="1:10" x14ac:dyDescent="0.35">
      <c r="A973">
        <v>10706786</v>
      </c>
      <c r="B973" t="s">
        <v>5245</v>
      </c>
      <c r="C973">
        <v>81800</v>
      </c>
      <c r="D973">
        <v>211</v>
      </c>
      <c r="E973">
        <v>50000000</v>
      </c>
      <c r="F973">
        <v>5.5</v>
      </c>
      <c r="G973">
        <v>39293214</v>
      </c>
      <c r="H973">
        <v>15000</v>
      </c>
      <c r="I973">
        <v>500.00000000000006</v>
      </c>
      <c r="J973">
        <v>0</v>
      </c>
    </row>
    <row r="974" spans="1:10" x14ac:dyDescent="0.35">
      <c r="A974">
        <v>8742261</v>
      </c>
      <c r="B974" t="s">
        <v>5249</v>
      </c>
      <c r="C974">
        <v>19824</v>
      </c>
      <c r="D974">
        <v>179</v>
      </c>
      <c r="E974">
        <v>18000000</v>
      </c>
      <c r="F974">
        <v>3.7</v>
      </c>
      <c r="G974">
        <v>9257739</v>
      </c>
      <c r="H974">
        <v>0</v>
      </c>
      <c r="I974">
        <v>180.00000000000003</v>
      </c>
      <c r="J974">
        <v>0</v>
      </c>
    </row>
    <row r="975" spans="1:10" x14ac:dyDescent="0.35">
      <c r="A975">
        <v>43905746</v>
      </c>
      <c r="B975" t="s">
        <v>5254</v>
      </c>
      <c r="C975">
        <v>77684</v>
      </c>
      <c r="D975">
        <v>294</v>
      </c>
      <c r="E975">
        <v>49000000</v>
      </c>
      <c r="F975">
        <v>5.9</v>
      </c>
      <c r="G975">
        <v>5094254</v>
      </c>
      <c r="H975">
        <v>0</v>
      </c>
      <c r="I975">
        <v>490.00000000000006</v>
      </c>
      <c r="J975">
        <v>0</v>
      </c>
    </row>
    <row r="976" spans="1:10" x14ac:dyDescent="0.35">
      <c r="A976">
        <v>21413502</v>
      </c>
      <c r="B976" t="s">
        <v>5260</v>
      </c>
      <c r="C976">
        <v>14429</v>
      </c>
      <c r="D976">
        <v>113</v>
      </c>
      <c r="E976">
        <v>40000000</v>
      </c>
      <c r="F976">
        <v>6.3</v>
      </c>
      <c r="G976">
        <v>18586498</v>
      </c>
      <c r="H976">
        <v>2000</v>
      </c>
      <c r="I976">
        <v>400.00000000000006</v>
      </c>
      <c r="J976">
        <v>0</v>
      </c>
    </row>
    <row r="977" spans="1:10" x14ac:dyDescent="0.35">
      <c r="A977">
        <v>124107476</v>
      </c>
      <c r="B977" t="s">
        <v>5267</v>
      </c>
      <c r="C977">
        <v>170684</v>
      </c>
      <c r="D977">
        <v>867</v>
      </c>
      <c r="E977">
        <v>48000000</v>
      </c>
      <c r="F977">
        <v>7.6</v>
      </c>
      <c r="G977">
        <v>-76107476</v>
      </c>
      <c r="H977">
        <v>0</v>
      </c>
      <c r="I977">
        <v>480.00000000000006</v>
      </c>
      <c r="J977">
        <v>0</v>
      </c>
    </row>
    <row r="978" spans="1:10" x14ac:dyDescent="0.35">
      <c r="A978">
        <v>197171806</v>
      </c>
      <c r="B978" t="s">
        <v>5271</v>
      </c>
      <c r="C978">
        <v>515306</v>
      </c>
      <c r="D978">
        <v>477</v>
      </c>
      <c r="E978">
        <v>48000000</v>
      </c>
      <c r="F978">
        <v>8.3000000000000007</v>
      </c>
      <c r="G978">
        <v>-149171806</v>
      </c>
      <c r="H978">
        <v>0</v>
      </c>
      <c r="I978">
        <v>480.00000000000006</v>
      </c>
      <c r="J978">
        <v>0</v>
      </c>
    </row>
    <row r="979" spans="1:10" x14ac:dyDescent="0.35">
      <c r="A979">
        <v>31569268</v>
      </c>
      <c r="B979" t="s">
        <v>5276</v>
      </c>
      <c r="C979">
        <v>172965</v>
      </c>
      <c r="D979">
        <v>627</v>
      </c>
      <c r="E979">
        <v>49000000</v>
      </c>
      <c r="F979">
        <v>6.9</v>
      </c>
      <c r="G979">
        <v>17430732</v>
      </c>
      <c r="H979">
        <v>67000</v>
      </c>
      <c r="I979">
        <v>490.00000000000006</v>
      </c>
      <c r="J979">
        <v>0</v>
      </c>
    </row>
    <row r="980" spans="1:10" x14ac:dyDescent="0.35">
      <c r="A980">
        <v>66488090</v>
      </c>
      <c r="B980" t="s">
        <v>5279</v>
      </c>
      <c r="C980">
        <v>120202</v>
      </c>
      <c r="D980">
        <v>397</v>
      </c>
      <c r="E980">
        <v>48000000</v>
      </c>
      <c r="F980">
        <v>6.7</v>
      </c>
      <c r="G980">
        <v>-18488090</v>
      </c>
      <c r="H980">
        <v>0</v>
      </c>
      <c r="I980">
        <v>480.00000000000006</v>
      </c>
      <c r="J980">
        <v>0</v>
      </c>
    </row>
    <row r="981" spans="1:10" x14ac:dyDescent="0.35">
      <c r="A981">
        <v>95308367</v>
      </c>
      <c r="B981" t="s">
        <v>5284</v>
      </c>
      <c r="C981">
        <v>206104</v>
      </c>
      <c r="D981">
        <v>850</v>
      </c>
      <c r="E981">
        <v>48000000</v>
      </c>
      <c r="F981">
        <v>6.8</v>
      </c>
      <c r="G981">
        <v>-47308367</v>
      </c>
      <c r="H981">
        <v>0</v>
      </c>
      <c r="I981">
        <v>480.00000000000006</v>
      </c>
      <c r="J981">
        <v>0</v>
      </c>
    </row>
    <row r="982" spans="1:10" x14ac:dyDescent="0.35">
      <c r="A982">
        <v>60652036</v>
      </c>
      <c r="B982" t="s">
        <v>5292</v>
      </c>
      <c r="C982">
        <v>137854</v>
      </c>
      <c r="D982">
        <v>560</v>
      </c>
      <c r="E982">
        <v>48000000</v>
      </c>
      <c r="F982">
        <v>7.1</v>
      </c>
      <c r="G982">
        <v>-12652036</v>
      </c>
      <c r="H982">
        <v>3000</v>
      </c>
      <c r="I982">
        <v>480.00000000000006</v>
      </c>
      <c r="J982">
        <v>0</v>
      </c>
    </row>
    <row r="983" spans="1:10" x14ac:dyDescent="0.35">
      <c r="A983">
        <v>1206135</v>
      </c>
      <c r="B983" t="s">
        <v>5297</v>
      </c>
      <c r="C983">
        <v>40568</v>
      </c>
      <c r="D983">
        <v>185</v>
      </c>
      <c r="E983">
        <v>50000000</v>
      </c>
      <c r="F983">
        <v>6.4</v>
      </c>
      <c r="G983">
        <v>48793865</v>
      </c>
      <c r="H983">
        <v>18000</v>
      </c>
      <c r="I983">
        <v>500.00000000000006</v>
      </c>
      <c r="J983">
        <v>0</v>
      </c>
    </row>
    <row r="984" spans="1:10" x14ac:dyDescent="0.35">
      <c r="A984">
        <v>56607223</v>
      </c>
      <c r="B984" t="s">
        <v>5304</v>
      </c>
      <c r="C984">
        <v>93367</v>
      </c>
      <c r="D984">
        <v>497</v>
      </c>
      <c r="E984">
        <v>48000000</v>
      </c>
      <c r="F984">
        <v>6.4</v>
      </c>
      <c r="G984">
        <v>-8607223</v>
      </c>
      <c r="H984">
        <v>0</v>
      </c>
      <c r="I984">
        <v>480.00000000000006</v>
      </c>
      <c r="J984">
        <v>0</v>
      </c>
    </row>
    <row r="985" spans="1:10" x14ac:dyDescent="0.35">
      <c r="A985">
        <v>50173190</v>
      </c>
      <c r="B985" t="s">
        <v>5309</v>
      </c>
      <c r="C985">
        <v>148490</v>
      </c>
      <c r="D985">
        <v>537</v>
      </c>
      <c r="E985">
        <v>48000000</v>
      </c>
      <c r="F985">
        <v>7.4</v>
      </c>
      <c r="G985">
        <v>-2173190</v>
      </c>
      <c r="H985">
        <v>0</v>
      </c>
      <c r="I985">
        <v>480.00000000000006</v>
      </c>
      <c r="J985">
        <v>0</v>
      </c>
    </row>
    <row r="986" spans="1:10" x14ac:dyDescent="0.35">
      <c r="A986">
        <v>47095453</v>
      </c>
      <c r="B986" t="s">
        <v>5312</v>
      </c>
      <c r="C986">
        <v>64595</v>
      </c>
      <c r="D986">
        <v>316</v>
      </c>
      <c r="E986">
        <v>48000000</v>
      </c>
      <c r="F986">
        <v>6.4</v>
      </c>
      <c r="G986">
        <v>904547</v>
      </c>
      <c r="H986">
        <v>0</v>
      </c>
      <c r="I986">
        <v>480.00000000000006</v>
      </c>
      <c r="J986">
        <v>0</v>
      </c>
    </row>
    <row r="987" spans="1:10" x14ac:dyDescent="0.35">
      <c r="A987">
        <v>37879996</v>
      </c>
      <c r="B987" t="s">
        <v>5316</v>
      </c>
      <c r="C987">
        <v>81888</v>
      </c>
      <c r="D987">
        <v>254</v>
      </c>
      <c r="E987">
        <v>48000000</v>
      </c>
      <c r="F987">
        <v>6</v>
      </c>
      <c r="G987">
        <v>10120004</v>
      </c>
      <c r="H987">
        <v>0</v>
      </c>
      <c r="I987">
        <v>480.00000000000006</v>
      </c>
      <c r="J987">
        <v>0</v>
      </c>
    </row>
    <row r="988" spans="1:10" x14ac:dyDescent="0.35">
      <c r="A988">
        <v>25900000</v>
      </c>
      <c r="B988" t="s">
        <v>5321</v>
      </c>
      <c r="C988">
        <v>12771</v>
      </c>
      <c r="D988">
        <v>84</v>
      </c>
      <c r="E988">
        <v>58000000</v>
      </c>
      <c r="F988">
        <v>6.5</v>
      </c>
      <c r="G988">
        <v>32100000</v>
      </c>
      <c r="H988">
        <v>828</v>
      </c>
      <c r="I988">
        <v>580</v>
      </c>
      <c r="J988">
        <v>0</v>
      </c>
    </row>
    <row r="989" spans="1:10" x14ac:dyDescent="0.35">
      <c r="A989">
        <v>53574088</v>
      </c>
      <c r="B989" t="s">
        <v>5326</v>
      </c>
      <c r="C989">
        <v>237872</v>
      </c>
      <c r="D989">
        <v>560</v>
      </c>
      <c r="E989">
        <v>55000000</v>
      </c>
      <c r="F989">
        <v>7.8</v>
      </c>
      <c r="G989">
        <v>1425912</v>
      </c>
      <c r="H989">
        <v>0</v>
      </c>
      <c r="I989">
        <v>550</v>
      </c>
      <c r="J989">
        <v>0</v>
      </c>
    </row>
    <row r="990" spans="1:10" x14ac:dyDescent="0.35">
      <c r="A990">
        <v>89253340</v>
      </c>
      <c r="B990" t="s">
        <v>5331</v>
      </c>
      <c r="C990">
        <v>133436</v>
      </c>
      <c r="D990">
        <v>323</v>
      </c>
      <c r="E990">
        <v>48000000</v>
      </c>
      <c r="F990">
        <v>6</v>
      </c>
      <c r="G990">
        <v>-41253340</v>
      </c>
      <c r="H990">
        <v>38000</v>
      </c>
      <c r="I990">
        <v>480.00000000000006</v>
      </c>
      <c r="J990">
        <v>0</v>
      </c>
    </row>
    <row r="991" spans="1:10" x14ac:dyDescent="0.35">
      <c r="A991">
        <v>37339525</v>
      </c>
      <c r="B991" t="s">
        <v>5335</v>
      </c>
      <c r="C991">
        <v>71708</v>
      </c>
      <c r="D991">
        <v>307</v>
      </c>
      <c r="E991">
        <v>48000000</v>
      </c>
      <c r="F991">
        <v>7</v>
      </c>
      <c r="G991">
        <v>10660475</v>
      </c>
      <c r="H991">
        <v>0</v>
      </c>
      <c r="I991">
        <v>480.00000000000006</v>
      </c>
      <c r="J991">
        <v>0</v>
      </c>
    </row>
    <row r="992" spans="1:10" x14ac:dyDescent="0.35">
      <c r="A992">
        <v>60154431</v>
      </c>
      <c r="B992" t="s">
        <v>5340</v>
      </c>
      <c r="C992">
        <v>122347</v>
      </c>
      <c r="D992">
        <v>345</v>
      </c>
      <c r="E992">
        <v>47000000</v>
      </c>
      <c r="F992">
        <v>6</v>
      </c>
      <c r="G992">
        <v>-13154431</v>
      </c>
      <c r="H992">
        <v>0</v>
      </c>
      <c r="I992">
        <v>470.00000000000006</v>
      </c>
      <c r="J992">
        <v>0</v>
      </c>
    </row>
    <row r="993" spans="1:10" x14ac:dyDescent="0.35">
      <c r="A993">
        <v>103738726</v>
      </c>
      <c r="B993" t="s">
        <v>5350</v>
      </c>
      <c r="C993">
        <v>47819</v>
      </c>
      <c r="D993">
        <v>164</v>
      </c>
      <c r="E993">
        <v>100000000</v>
      </c>
      <c r="F993">
        <v>6.1</v>
      </c>
      <c r="G993">
        <v>-3738726</v>
      </c>
      <c r="H993">
        <v>2000</v>
      </c>
      <c r="I993">
        <v>1000.0000000000001</v>
      </c>
      <c r="J993">
        <v>0</v>
      </c>
    </row>
    <row r="994" spans="1:10" x14ac:dyDescent="0.35">
      <c r="A994">
        <v>69304264</v>
      </c>
      <c r="B994" t="s">
        <v>5355</v>
      </c>
      <c r="C994">
        <v>73068</v>
      </c>
      <c r="D994">
        <v>419</v>
      </c>
      <c r="E994">
        <v>48000000</v>
      </c>
      <c r="F994">
        <v>6.8</v>
      </c>
      <c r="G994">
        <v>-21304264</v>
      </c>
      <c r="H994">
        <v>0</v>
      </c>
      <c r="I994">
        <v>480.00000000000006</v>
      </c>
      <c r="J994">
        <v>0</v>
      </c>
    </row>
    <row r="995" spans="1:10" x14ac:dyDescent="0.35">
      <c r="A995">
        <v>29781453</v>
      </c>
      <c r="B995" t="s">
        <v>5360</v>
      </c>
      <c r="C995">
        <v>22447</v>
      </c>
      <c r="D995">
        <v>210</v>
      </c>
      <c r="E995">
        <v>48000000</v>
      </c>
      <c r="F995">
        <v>6.4</v>
      </c>
      <c r="G995">
        <v>18218547</v>
      </c>
      <c r="H995">
        <v>0</v>
      </c>
      <c r="I995">
        <v>480.00000000000006</v>
      </c>
      <c r="J995">
        <v>0</v>
      </c>
    </row>
    <row r="996" spans="1:10" x14ac:dyDescent="0.35">
      <c r="A996">
        <v>15519841</v>
      </c>
      <c r="B996" t="s">
        <v>5366</v>
      </c>
      <c r="C996">
        <v>8693</v>
      </c>
      <c r="D996">
        <v>71</v>
      </c>
      <c r="E996">
        <v>47000000</v>
      </c>
      <c r="F996">
        <v>4.5</v>
      </c>
      <c r="G996">
        <v>31480159</v>
      </c>
      <c r="H996">
        <v>261</v>
      </c>
      <c r="I996">
        <v>470.00000000000006</v>
      </c>
      <c r="J996">
        <v>0</v>
      </c>
    </row>
    <row r="997" spans="1:10" x14ac:dyDescent="0.35">
      <c r="A997">
        <v>5600000</v>
      </c>
      <c r="B997" t="s">
        <v>5371</v>
      </c>
      <c r="C997">
        <v>11913</v>
      </c>
      <c r="D997">
        <v>97</v>
      </c>
      <c r="E997">
        <v>47000000</v>
      </c>
      <c r="F997">
        <v>5.8</v>
      </c>
      <c r="G997">
        <v>41400000</v>
      </c>
      <c r="H997">
        <v>616</v>
      </c>
      <c r="I997">
        <v>470.00000000000006</v>
      </c>
      <c r="J997">
        <v>0</v>
      </c>
    </row>
    <row r="998" spans="1:10" x14ac:dyDescent="0.35">
      <c r="A998">
        <v>126805112</v>
      </c>
      <c r="B998" t="s">
        <v>5376</v>
      </c>
      <c r="C998">
        <v>98199</v>
      </c>
      <c r="D998">
        <v>169</v>
      </c>
      <c r="E998">
        <v>46000000</v>
      </c>
      <c r="F998">
        <v>6.3</v>
      </c>
      <c r="G998">
        <v>-80805112</v>
      </c>
      <c r="H998">
        <v>0</v>
      </c>
      <c r="I998">
        <v>460.00000000000006</v>
      </c>
      <c r="J998">
        <v>0</v>
      </c>
    </row>
    <row r="999" spans="1:10" x14ac:dyDescent="0.35">
      <c r="A999">
        <v>93607673</v>
      </c>
      <c r="B999" t="s">
        <v>5379</v>
      </c>
      <c r="C999">
        <v>47573</v>
      </c>
      <c r="D999">
        <v>343</v>
      </c>
      <c r="E999">
        <v>48000000</v>
      </c>
      <c r="F999">
        <v>5.7</v>
      </c>
      <c r="G999">
        <v>-45607673</v>
      </c>
      <c r="H999">
        <v>881</v>
      </c>
      <c r="I999">
        <v>480.00000000000006</v>
      </c>
      <c r="J999">
        <v>0</v>
      </c>
    </row>
    <row r="1000" spans="1:10" x14ac:dyDescent="0.35">
      <c r="A1000">
        <v>67263182</v>
      </c>
      <c r="B1000" t="s">
        <v>5382</v>
      </c>
      <c r="C1000">
        <v>218771</v>
      </c>
      <c r="D1000">
        <v>651</v>
      </c>
      <c r="E1000">
        <v>46000000</v>
      </c>
      <c r="F1000">
        <v>7.2</v>
      </c>
      <c r="G1000">
        <v>-21263182</v>
      </c>
      <c r="H1000">
        <v>0</v>
      </c>
      <c r="I1000">
        <v>460.00000000000006</v>
      </c>
      <c r="J1000">
        <v>0</v>
      </c>
    </row>
    <row r="1001" spans="1:10" x14ac:dyDescent="0.35">
      <c r="A1001">
        <v>92001027</v>
      </c>
      <c r="B1001" t="s">
        <v>5387</v>
      </c>
      <c r="C1001">
        <v>97838</v>
      </c>
      <c r="D1001">
        <v>286</v>
      </c>
      <c r="E1001">
        <v>45000000</v>
      </c>
      <c r="F1001">
        <v>7.6</v>
      </c>
      <c r="G1001">
        <v>-47001027</v>
      </c>
      <c r="H1001">
        <v>3000</v>
      </c>
      <c r="I1001">
        <v>450.00000000000006</v>
      </c>
      <c r="J1001">
        <v>0</v>
      </c>
    </row>
    <row r="1002" spans="1:10" x14ac:dyDescent="0.35">
      <c r="A1002">
        <v>10539414</v>
      </c>
      <c r="B1002" t="s">
        <v>5392</v>
      </c>
      <c r="C1002">
        <v>45729</v>
      </c>
      <c r="D1002">
        <v>176</v>
      </c>
      <c r="E1002">
        <v>47000000</v>
      </c>
      <c r="F1002">
        <v>4.7</v>
      </c>
      <c r="G1002">
        <v>36460586</v>
      </c>
      <c r="H1002">
        <v>0</v>
      </c>
      <c r="I1002">
        <v>470.00000000000006</v>
      </c>
      <c r="J1002">
        <v>0</v>
      </c>
    </row>
    <row r="1003" spans="1:10" x14ac:dyDescent="0.35">
      <c r="A1003">
        <v>58918501</v>
      </c>
      <c r="B1003" t="s">
        <v>5397</v>
      </c>
      <c r="C1003">
        <v>40126</v>
      </c>
      <c r="D1003">
        <v>107</v>
      </c>
      <c r="E1003">
        <v>46000000</v>
      </c>
      <c r="F1003">
        <v>6.6</v>
      </c>
      <c r="G1003">
        <v>-12918501</v>
      </c>
      <c r="H1003">
        <v>975</v>
      </c>
      <c r="I1003">
        <v>460.00000000000006</v>
      </c>
      <c r="J1003">
        <v>0</v>
      </c>
    </row>
    <row r="1004" spans="1:10" x14ac:dyDescent="0.35">
      <c r="A1004">
        <v>181395380</v>
      </c>
      <c r="B1004" t="s">
        <v>5401</v>
      </c>
      <c r="C1004">
        <v>220392</v>
      </c>
      <c r="D1004">
        <v>243</v>
      </c>
      <c r="E1004">
        <v>45000000</v>
      </c>
      <c r="F1004">
        <v>6.8</v>
      </c>
      <c r="G1004">
        <v>-136395380</v>
      </c>
      <c r="H1004">
        <v>0</v>
      </c>
      <c r="I1004">
        <v>450.00000000000006</v>
      </c>
      <c r="J1004">
        <v>0</v>
      </c>
    </row>
    <row r="1005" spans="1:10" x14ac:dyDescent="0.35">
      <c r="A1005">
        <v>130512915</v>
      </c>
      <c r="B1005" t="s">
        <v>5412</v>
      </c>
      <c r="C1005">
        <v>60884</v>
      </c>
      <c r="D1005">
        <v>85</v>
      </c>
      <c r="E1005">
        <v>45000000</v>
      </c>
      <c r="F1005">
        <v>4.8</v>
      </c>
      <c r="G1005">
        <v>-85512915</v>
      </c>
      <c r="H1005">
        <v>0</v>
      </c>
      <c r="I1005">
        <v>450.00000000000006</v>
      </c>
      <c r="J1005">
        <v>0</v>
      </c>
    </row>
    <row r="1006" spans="1:10" x14ac:dyDescent="0.35">
      <c r="A1006">
        <v>139852971</v>
      </c>
      <c r="B1006" t="s">
        <v>5416</v>
      </c>
      <c r="C1006">
        <v>238671</v>
      </c>
      <c r="D1006">
        <v>461</v>
      </c>
      <c r="E1006">
        <v>45000000</v>
      </c>
      <c r="F1006">
        <v>6.3</v>
      </c>
      <c r="G1006">
        <v>-94852971</v>
      </c>
      <c r="H1006">
        <v>63000</v>
      </c>
      <c r="I1006">
        <v>450.00000000000006</v>
      </c>
      <c r="J1006">
        <v>0</v>
      </c>
    </row>
    <row r="1007" spans="1:10" x14ac:dyDescent="0.35">
      <c r="A1007">
        <v>110000082</v>
      </c>
      <c r="B1007" t="s">
        <v>5422</v>
      </c>
      <c r="C1007">
        <v>111526</v>
      </c>
      <c r="D1007">
        <v>347</v>
      </c>
      <c r="E1007">
        <v>48000000</v>
      </c>
      <c r="F1007">
        <v>5.5</v>
      </c>
      <c r="G1007">
        <v>-62000082</v>
      </c>
      <c r="H1007">
        <v>0</v>
      </c>
      <c r="I1007">
        <v>480.00000000000006</v>
      </c>
      <c r="J1007">
        <v>0</v>
      </c>
    </row>
    <row r="1008" spans="1:10" x14ac:dyDescent="0.35">
      <c r="A1008">
        <v>106807667</v>
      </c>
      <c r="B1008" t="s">
        <v>5429</v>
      </c>
      <c r="C1008">
        <v>137377</v>
      </c>
      <c r="D1008">
        <v>370</v>
      </c>
      <c r="E1008">
        <v>45000000</v>
      </c>
      <c r="F1008">
        <v>6.2</v>
      </c>
      <c r="G1008">
        <v>-61807667</v>
      </c>
      <c r="H1008">
        <v>0</v>
      </c>
      <c r="I1008">
        <v>450.00000000000006</v>
      </c>
      <c r="J1008">
        <v>0</v>
      </c>
    </row>
    <row r="1009" spans="1:10" x14ac:dyDescent="0.35">
      <c r="A1009">
        <v>101702060</v>
      </c>
      <c r="B1009" t="s">
        <v>5434</v>
      </c>
      <c r="C1009">
        <v>85323</v>
      </c>
      <c r="D1009">
        <v>212</v>
      </c>
      <c r="E1009">
        <v>45000000</v>
      </c>
      <c r="F1009">
        <v>5.8</v>
      </c>
      <c r="G1009">
        <v>-56702060</v>
      </c>
      <c r="H1009">
        <v>0</v>
      </c>
      <c r="I1009">
        <v>450.00000000000006</v>
      </c>
      <c r="J1009">
        <v>0</v>
      </c>
    </row>
    <row r="1010" spans="1:10" x14ac:dyDescent="0.35">
      <c r="A1010">
        <v>95149435</v>
      </c>
      <c r="B1010" t="s">
        <v>5438</v>
      </c>
      <c r="C1010">
        <v>53687</v>
      </c>
      <c r="D1010">
        <v>152</v>
      </c>
      <c r="E1010">
        <v>40000000</v>
      </c>
      <c r="F1010">
        <v>5.7</v>
      </c>
      <c r="G1010">
        <v>-55149435</v>
      </c>
      <c r="H1010">
        <v>1000</v>
      </c>
      <c r="I1010">
        <v>400.00000000000006</v>
      </c>
      <c r="J1010">
        <v>0</v>
      </c>
    </row>
    <row r="1011" spans="1:10" x14ac:dyDescent="0.35">
      <c r="A1011">
        <v>100768056</v>
      </c>
      <c r="B1011" t="s">
        <v>5441</v>
      </c>
      <c r="C1011">
        <v>59569</v>
      </c>
      <c r="D1011">
        <v>89</v>
      </c>
      <c r="E1011">
        <v>45000000</v>
      </c>
      <c r="F1011">
        <v>6.5</v>
      </c>
      <c r="G1011">
        <v>-55768056</v>
      </c>
      <c r="H1011">
        <v>0</v>
      </c>
      <c r="I1011">
        <v>450.00000000000006</v>
      </c>
      <c r="J1011">
        <v>0</v>
      </c>
    </row>
    <row r="1012" spans="1:10" x14ac:dyDescent="0.35">
      <c r="A1012">
        <v>92115211</v>
      </c>
      <c r="B1012" t="s">
        <v>5444</v>
      </c>
      <c r="C1012">
        <v>45798</v>
      </c>
      <c r="D1012">
        <v>94</v>
      </c>
      <c r="E1012">
        <v>45000000</v>
      </c>
      <c r="F1012">
        <v>6.7</v>
      </c>
      <c r="G1012">
        <v>-47115211</v>
      </c>
      <c r="H1012">
        <v>1000</v>
      </c>
      <c r="I1012">
        <v>450.00000000000006</v>
      </c>
      <c r="J1012">
        <v>0</v>
      </c>
    </row>
    <row r="1013" spans="1:10" x14ac:dyDescent="0.35">
      <c r="A1013">
        <v>93452056</v>
      </c>
      <c r="B1013" t="s">
        <v>5449</v>
      </c>
      <c r="C1013">
        <v>184795</v>
      </c>
      <c r="D1013">
        <v>310</v>
      </c>
      <c r="E1013">
        <v>45000000</v>
      </c>
      <c r="F1013">
        <v>7.4</v>
      </c>
      <c r="G1013">
        <v>-48452056</v>
      </c>
      <c r="H1013">
        <v>22000</v>
      </c>
      <c r="I1013">
        <v>450.00000000000006</v>
      </c>
      <c r="J1013">
        <v>0</v>
      </c>
    </row>
    <row r="1014" spans="1:10" x14ac:dyDescent="0.35">
      <c r="A1014">
        <v>83287363</v>
      </c>
      <c r="B1014" t="s">
        <v>5452</v>
      </c>
      <c r="C1014">
        <v>81442</v>
      </c>
      <c r="D1014">
        <v>137</v>
      </c>
      <c r="E1014">
        <v>45000000</v>
      </c>
      <c r="F1014">
        <v>6.9</v>
      </c>
      <c r="G1014">
        <v>-38287363</v>
      </c>
      <c r="H1014">
        <v>0</v>
      </c>
      <c r="I1014">
        <v>450.00000000000006</v>
      </c>
      <c r="J1014">
        <v>0</v>
      </c>
    </row>
    <row r="1015" spans="1:10" x14ac:dyDescent="0.35">
      <c r="A1015">
        <v>82931301</v>
      </c>
      <c r="B1015" t="s">
        <v>5457</v>
      </c>
      <c r="C1015">
        <v>43358</v>
      </c>
      <c r="D1015">
        <v>228</v>
      </c>
      <c r="E1015">
        <v>60000000</v>
      </c>
      <c r="F1015">
        <v>5.5</v>
      </c>
      <c r="G1015">
        <v>-22931301</v>
      </c>
      <c r="H1015">
        <v>0</v>
      </c>
      <c r="I1015">
        <v>600</v>
      </c>
      <c r="J1015">
        <v>0</v>
      </c>
    </row>
    <row r="1016" spans="1:10" x14ac:dyDescent="0.35">
      <c r="A1016">
        <v>60962878</v>
      </c>
      <c r="B1016" t="s">
        <v>5461</v>
      </c>
      <c r="C1016">
        <v>383591</v>
      </c>
      <c r="D1016">
        <v>620</v>
      </c>
      <c r="E1016">
        <v>46000000</v>
      </c>
      <c r="F1016">
        <v>8.1</v>
      </c>
      <c r="G1016">
        <v>-14962878</v>
      </c>
      <c r="H1016">
        <v>86000</v>
      </c>
      <c r="I1016">
        <v>460.00000000000006</v>
      </c>
      <c r="J1016">
        <v>0</v>
      </c>
    </row>
    <row r="1017" spans="1:10" x14ac:dyDescent="0.35">
      <c r="A1017">
        <v>76261036</v>
      </c>
      <c r="B1017" t="s">
        <v>5464</v>
      </c>
      <c r="C1017">
        <v>305929</v>
      </c>
      <c r="D1017">
        <v>633</v>
      </c>
      <c r="E1017">
        <v>45000000</v>
      </c>
      <c r="F1017">
        <v>7.7</v>
      </c>
      <c r="G1017">
        <v>-31261036</v>
      </c>
      <c r="H1017">
        <v>0</v>
      </c>
      <c r="I1017">
        <v>450.00000000000006</v>
      </c>
      <c r="J1017">
        <v>0</v>
      </c>
    </row>
    <row r="1018" spans="1:10" x14ac:dyDescent="0.35">
      <c r="A1018">
        <v>71423726</v>
      </c>
      <c r="B1018" t="s">
        <v>5468</v>
      </c>
      <c r="C1018">
        <v>123558</v>
      </c>
      <c r="D1018">
        <v>609</v>
      </c>
      <c r="E1018">
        <v>45000000</v>
      </c>
      <c r="F1018">
        <v>7.3</v>
      </c>
      <c r="G1018">
        <v>-26423726</v>
      </c>
      <c r="H1018">
        <v>19000</v>
      </c>
      <c r="I1018">
        <v>450.00000000000006</v>
      </c>
      <c r="J1018">
        <v>0</v>
      </c>
    </row>
    <row r="1019" spans="1:10" x14ac:dyDescent="0.35">
      <c r="A1019">
        <v>71277420</v>
      </c>
      <c r="B1019" t="s">
        <v>5472</v>
      </c>
      <c r="C1019">
        <v>119590</v>
      </c>
      <c r="D1019">
        <v>548</v>
      </c>
      <c r="E1019">
        <v>45000000</v>
      </c>
      <c r="F1019">
        <v>5.2</v>
      </c>
      <c r="G1019">
        <v>-26277420</v>
      </c>
      <c r="H1019">
        <v>0</v>
      </c>
      <c r="I1019">
        <v>450.00000000000006</v>
      </c>
      <c r="J1019">
        <v>0</v>
      </c>
    </row>
    <row r="1020" spans="1:10" x14ac:dyDescent="0.35">
      <c r="A1020">
        <v>88625922</v>
      </c>
      <c r="B1020" t="s">
        <v>5477</v>
      </c>
      <c r="C1020">
        <v>75176</v>
      </c>
      <c r="D1020">
        <v>252</v>
      </c>
      <c r="E1020">
        <v>45000000</v>
      </c>
      <c r="F1020">
        <v>7.1</v>
      </c>
      <c r="G1020">
        <v>-43625922</v>
      </c>
      <c r="H1020">
        <v>26000</v>
      </c>
      <c r="I1020">
        <v>450.00000000000006</v>
      </c>
      <c r="J1020">
        <v>0</v>
      </c>
    </row>
    <row r="1021" spans="1:10" x14ac:dyDescent="0.35">
      <c r="A1021">
        <v>70001065</v>
      </c>
      <c r="B1021" t="s">
        <v>5483</v>
      </c>
      <c r="C1021">
        <v>191437</v>
      </c>
      <c r="D1021">
        <v>582</v>
      </c>
      <c r="E1021">
        <v>45000000</v>
      </c>
      <c r="F1021">
        <v>7.1</v>
      </c>
      <c r="G1021">
        <v>-25001065</v>
      </c>
      <c r="H1021">
        <v>0</v>
      </c>
      <c r="I1021">
        <v>450.00000000000006</v>
      </c>
      <c r="J1021">
        <v>0</v>
      </c>
    </row>
    <row r="1022" spans="1:10" x14ac:dyDescent="0.35">
      <c r="A1022">
        <v>67253092</v>
      </c>
      <c r="B1022" t="s">
        <v>5487</v>
      </c>
      <c r="C1022">
        <v>92702</v>
      </c>
      <c r="D1022">
        <v>209</v>
      </c>
      <c r="E1022">
        <v>30000000</v>
      </c>
      <c r="F1022">
        <v>7.2</v>
      </c>
      <c r="G1022">
        <v>-37253092</v>
      </c>
      <c r="H1022">
        <v>0</v>
      </c>
      <c r="I1022">
        <v>300</v>
      </c>
      <c r="J1022">
        <v>0</v>
      </c>
    </row>
    <row r="1023" spans="1:10" x14ac:dyDescent="0.35">
      <c r="A1023">
        <v>66790248</v>
      </c>
      <c r="B1023" t="s">
        <v>5493</v>
      </c>
      <c r="C1023">
        <v>57281</v>
      </c>
      <c r="D1023">
        <v>350</v>
      </c>
      <c r="E1023">
        <v>45000000</v>
      </c>
      <c r="F1023">
        <v>6.5</v>
      </c>
      <c r="G1023">
        <v>-21790248</v>
      </c>
      <c r="H1023">
        <v>0</v>
      </c>
      <c r="I1023">
        <v>450.00000000000006</v>
      </c>
      <c r="J1023">
        <v>0</v>
      </c>
    </row>
    <row r="1024" spans="1:10" x14ac:dyDescent="0.35">
      <c r="A1024">
        <v>65557989</v>
      </c>
      <c r="B1024" t="s">
        <v>5500</v>
      </c>
      <c r="C1024">
        <v>73539</v>
      </c>
      <c r="D1024">
        <v>271</v>
      </c>
      <c r="E1024">
        <v>45000000</v>
      </c>
      <c r="F1024">
        <v>4.5999999999999996</v>
      </c>
      <c r="G1024">
        <v>-20557989</v>
      </c>
      <c r="H1024">
        <v>0</v>
      </c>
      <c r="I1024">
        <v>450.00000000000006</v>
      </c>
      <c r="J1024">
        <v>0</v>
      </c>
    </row>
    <row r="1025" spans="1:10" x14ac:dyDescent="0.35">
      <c r="A1025">
        <v>60786269</v>
      </c>
      <c r="B1025" t="s">
        <v>5506</v>
      </c>
      <c r="C1025">
        <v>90539</v>
      </c>
      <c r="D1025">
        <v>379</v>
      </c>
      <c r="E1025">
        <v>45000000</v>
      </c>
      <c r="F1025">
        <v>5.6</v>
      </c>
      <c r="G1025">
        <v>-15786269</v>
      </c>
      <c r="H1025">
        <v>0</v>
      </c>
      <c r="I1025">
        <v>450.00000000000006</v>
      </c>
      <c r="J1025">
        <v>0</v>
      </c>
    </row>
    <row r="1026" spans="1:10" x14ac:dyDescent="0.35">
      <c r="A1026">
        <v>59365105</v>
      </c>
      <c r="B1026" t="s">
        <v>5510</v>
      </c>
      <c r="C1026">
        <v>318634</v>
      </c>
      <c r="D1026">
        <v>1004</v>
      </c>
      <c r="E1026">
        <v>45000000</v>
      </c>
      <c r="F1026">
        <v>7.7</v>
      </c>
      <c r="G1026">
        <v>-14365105</v>
      </c>
      <c r="H1026">
        <v>52000</v>
      </c>
      <c r="I1026">
        <v>450.00000000000006</v>
      </c>
      <c r="J1026">
        <v>0</v>
      </c>
    </row>
    <row r="1027" spans="1:10" x14ac:dyDescent="0.35">
      <c r="A1027">
        <v>162792677</v>
      </c>
      <c r="B1027" t="s">
        <v>5515</v>
      </c>
      <c r="C1027">
        <v>211226</v>
      </c>
      <c r="D1027">
        <v>317</v>
      </c>
      <c r="E1027">
        <v>120000000</v>
      </c>
      <c r="F1027">
        <v>7.2</v>
      </c>
      <c r="G1027">
        <v>-42792677</v>
      </c>
      <c r="H1027">
        <v>0</v>
      </c>
      <c r="I1027">
        <v>1200</v>
      </c>
      <c r="J1027">
        <v>0</v>
      </c>
    </row>
    <row r="1028" spans="1:10" x14ac:dyDescent="0.35">
      <c r="A1028">
        <v>31598308</v>
      </c>
      <c r="B1028" t="s">
        <v>5518</v>
      </c>
      <c r="C1028">
        <v>124765</v>
      </c>
      <c r="D1028">
        <v>541</v>
      </c>
      <c r="E1028">
        <v>35000000</v>
      </c>
      <c r="F1028">
        <v>6.8</v>
      </c>
      <c r="G1028">
        <v>3401692</v>
      </c>
      <c r="H1028">
        <v>0</v>
      </c>
      <c r="I1028">
        <v>350.00000000000006</v>
      </c>
      <c r="J1028">
        <v>0</v>
      </c>
    </row>
    <row r="1029" spans="1:10" x14ac:dyDescent="0.35">
      <c r="A1029">
        <v>57362581</v>
      </c>
      <c r="B1029" t="s">
        <v>5524</v>
      </c>
      <c r="C1029">
        <v>50148</v>
      </c>
      <c r="D1029">
        <v>116</v>
      </c>
      <c r="E1029">
        <v>45000000</v>
      </c>
      <c r="F1029">
        <v>5.4</v>
      </c>
      <c r="G1029">
        <v>-12362581</v>
      </c>
      <c r="H1029">
        <v>0</v>
      </c>
      <c r="I1029">
        <v>450.00000000000006</v>
      </c>
      <c r="J1029">
        <v>0</v>
      </c>
    </row>
    <row r="1030" spans="1:10" x14ac:dyDescent="0.35">
      <c r="A1030">
        <v>53854588</v>
      </c>
      <c r="B1030" t="s">
        <v>5529</v>
      </c>
      <c r="C1030">
        <v>37911</v>
      </c>
      <c r="D1030">
        <v>73</v>
      </c>
      <c r="E1030">
        <v>45000000</v>
      </c>
      <c r="F1030">
        <v>6.3</v>
      </c>
      <c r="G1030">
        <v>-8854588</v>
      </c>
      <c r="H1030">
        <v>1000</v>
      </c>
      <c r="I1030">
        <v>450.00000000000006</v>
      </c>
      <c r="J1030">
        <v>0</v>
      </c>
    </row>
    <row r="1031" spans="1:10" x14ac:dyDescent="0.35">
      <c r="A1031">
        <v>52580895</v>
      </c>
      <c r="B1031" t="s">
        <v>5534</v>
      </c>
      <c r="C1031">
        <v>30255</v>
      </c>
      <c r="D1031">
        <v>118</v>
      </c>
      <c r="E1031">
        <v>45000000</v>
      </c>
      <c r="F1031">
        <v>5.6</v>
      </c>
      <c r="G1031">
        <v>-7580895</v>
      </c>
      <c r="H1031">
        <v>743</v>
      </c>
      <c r="I1031">
        <v>450.00000000000006</v>
      </c>
      <c r="J1031">
        <v>0</v>
      </c>
    </row>
    <row r="1032" spans="1:10" x14ac:dyDescent="0.35">
      <c r="A1032">
        <v>51019112</v>
      </c>
      <c r="B1032" t="s">
        <v>5538</v>
      </c>
      <c r="C1032">
        <v>155745</v>
      </c>
      <c r="D1032">
        <v>1053</v>
      </c>
      <c r="E1032">
        <v>50000000</v>
      </c>
      <c r="F1032">
        <v>6.8</v>
      </c>
      <c r="G1032">
        <v>-1019112</v>
      </c>
      <c r="H1032">
        <v>10000</v>
      </c>
      <c r="I1032">
        <v>500.00000000000006</v>
      </c>
      <c r="J1032">
        <v>0</v>
      </c>
    </row>
    <row r="1033" spans="1:10" x14ac:dyDescent="0.35">
      <c r="A1033">
        <v>48114556</v>
      </c>
      <c r="B1033" t="s">
        <v>5543</v>
      </c>
      <c r="C1033">
        <v>9380</v>
      </c>
      <c r="D1033">
        <v>91</v>
      </c>
      <c r="E1033">
        <v>26000000</v>
      </c>
      <c r="F1033">
        <v>4.3</v>
      </c>
      <c r="G1033">
        <v>-22114556</v>
      </c>
      <c r="H1033">
        <v>531</v>
      </c>
      <c r="I1033">
        <v>260</v>
      </c>
      <c r="J1033">
        <v>0</v>
      </c>
    </row>
    <row r="1034" spans="1:10" x14ac:dyDescent="0.35">
      <c r="A1034">
        <v>50648679</v>
      </c>
      <c r="B1034" t="s">
        <v>5547</v>
      </c>
      <c r="C1034">
        <v>149549</v>
      </c>
      <c r="D1034">
        <v>348</v>
      </c>
      <c r="E1034">
        <v>45000000</v>
      </c>
      <c r="F1034">
        <v>6.3</v>
      </c>
      <c r="G1034">
        <v>-5648679</v>
      </c>
      <c r="H1034">
        <v>0</v>
      </c>
      <c r="I1034">
        <v>450.00000000000006</v>
      </c>
      <c r="J1034">
        <v>0</v>
      </c>
    </row>
    <row r="1035" spans="1:10" x14ac:dyDescent="0.35">
      <c r="A1035">
        <v>46280507</v>
      </c>
      <c r="B1035" t="s">
        <v>5551</v>
      </c>
      <c r="C1035">
        <v>87165</v>
      </c>
      <c r="D1035">
        <v>184</v>
      </c>
      <c r="E1035">
        <v>40000000</v>
      </c>
      <c r="F1035">
        <v>6.5</v>
      </c>
      <c r="G1035">
        <v>-6280507</v>
      </c>
      <c r="H1035">
        <v>12000</v>
      </c>
      <c r="I1035">
        <v>400.00000000000006</v>
      </c>
      <c r="J1035">
        <v>0</v>
      </c>
    </row>
    <row r="1036" spans="1:10" x14ac:dyDescent="0.35">
      <c r="A1036">
        <v>38360195</v>
      </c>
      <c r="B1036" t="s">
        <v>5555</v>
      </c>
      <c r="C1036">
        <v>21215</v>
      </c>
      <c r="D1036">
        <v>116</v>
      </c>
      <c r="E1036">
        <v>45000000</v>
      </c>
      <c r="F1036">
        <v>6.4</v>
      </c>
      <c r="G1036">
        <v>6639805</v>
      </c>
      <c r="H1036">
        <v>0</v>
      </c>
      <c r="I1036">
        <v>450.00000000000006</v>
      </c>
      <c r="J1036">
        <v>0</v>
      </c>
    </row>
    <row r="1037" spans="1:10" x14ac:dyDescent="0.35">
      <c r="A1037">
        <v>46815748</v>
      </c>
      <c r="B1037" t="s">
        <v>5558</v>
      </c>
      <c r="C1037">
        <v>32544</v>
      </c>
      <c r="D1037">
        <v>69</v>
      </c>
      <c r="E1037">
        <v>45000000</v>
      </c>
      <c r="F1037">
        <v>6.3</v>
      </c>
      <c r="G1037">
        <v>-1815748</v>
      </c>
      <c r="H1037">
        <v>0</v>
      </c>
      <c r="I1037">
        <v>450.00000000000006</v>
      </c>
      <c r="J1037">
        <v>0</v>
      </c>
    </row>
    <row r="1038" spans="1:10" x14ac:dyDescent="0.35">
      <c r="A1038">
        <v>35617599</v>
      </c>
      <c r="B1038" t="s">
        <v>5564</v>
      </c>
      <c r="C1038">
        <v>20688</v>
      </c>
      <c r="D1038">
        <v>47</v>
      </c>
      <c r="E1038">
        <v>45000000</v>
      </c>
      <c r="F1038">
        <v>5.9</v>
      </c>
      <c r="G1038">
        <v>9382401</v>
      </c>
      <c r="H1038">
        <v>0</v>
      </c>
      <c r="I1038">
        <v>450.00000000000006</v>
      </c>
      <c r="J1038">
        <v>0</v>
      </c>
    </row>
    <row r="1039" spans="1:10" x14ac:dyDescent="0.35">
      <c r="A1039">
        <v>47307550</v>
      </c>
      <c r="B1039" t="s">
        <v>5569</v>
      </c>
      <c r="C1039">
        <v>104301</v>
      </c>
      <c r="D1039">
        <v>269</v>
      </c>
      <c r="E1039">
        <v>45000000</v>
      </c>
      <c r="F1039">
        <v>6.5</v>
      </c>
      <c r="G1039">
        <v>-2307550</v>
      </c>
      <c r="H1039">
        <v>28000</v>
      </c>
      <c r="I1039">
        <v>450.00000000000006</v>
      </c>
      <c r="J1039">
        <v>0</v>
      </c>
    </row>
    <row r="1040" spans="1:10" x14ac:dyDescent="0.35">
      <c r="A1040">
        <v>32003620</v>
      </c>
      <c r="B1040" t="s">
        <v>5575</v>
      </c>
      <c r="C1040">
        <v>79141</v>
      </c>
      <c r="D1040">
        <v>355</v>
      </c>
      <c r="E1040">
        <v>25000000</v>
      </c>
      <c r="F1040">
        <v>6.5</v>
      </c>
      <c r="G1040">
        <v>-7003620</v>
      </c>
      <c r="H1040">
        <v>2000</v>
      </c>
      <c r="I1040">
        <v>250.00000000000003</v>
      </c>
      <c r="J1040">
        <v>0</v>
      </c>
    </row>
    <row r="1041" spans="1:10" x14ac:dyDescent="0.35">
      <c r="A1041">
        <v>27972410</v>
      </c>
      <c r="B1041" t="s">
        <v>5581</v>
      </c>
      <c r="C1041">
        <v>114692</v>
      </c>
      <c r="D1041">
        <v>285</v>
      </c>
      <c r="E1041">
        <v>35000000</v>
      </c>
      <c r="F1041">
        <v>6.1</v>
      </c>
      <c r="G1041">
        <v>7027590</v>
      </c>
      <c r="H1041">
        <v>2000</v>
      </c>
      <c r="I1041">
        <v>350.00000000000006</v>
      </c>
      <c r="J1041">
        <v>0</v>
      </c>
    </row>
    <row r="1042" spans="1:10" x14ac:dyDescent="0.35">
      <c r="A1042">
        <v>28133159</v>
      </c>
      <c r="B1042" t="s">
        <v>5586</v>
      </c>
      <c r="C1042">
        <v>30055</v>
      </c>
      <c r="D1042">
        <v>70</v>
      </c>
      <c r="E1042">
        <v>50000000</v>
      </c>
      <c r="F1042">
        <v>5.9</v>
      </c>
      <c r="G1042">
        <v>21866841</v>
      </c>
      <c r="H1042">
        <v>593</v>
      </c>
      <c r="I1042">
        <v>500.00000000000006</v>
      </c>
      <c r="J1042">
        <v>0</v>
      </c>
    </row>
    <row r="1043" spans="1:10" x14ac:dyDescent="0.35">
      <c r="A1043">
        <v>27400000</v>
      </c>
      <c r="B1043" t="s">
        <v>5590</v>
      </c>
      <c r="C1043">
        <v>97087</v>
      </c>
      <c r="D1043">
        <v>569</v>
      </c>
      <c r="E1043">
        <v>40000000</v>
      </c>
      <c r="F1043">
        <v>6.6</v>
      </c>
      <c r="G1043">
        <v>12600000</v>
      </c>
      <c r="H1043">
        <v>11000</v>
      </c>
      <c r="I1043">
        <v>400.00000000000006</v>
      </c>
      <c r="J1043">
        <v>0</v>
      </c>
    </row>
    <row r="1044" spans="1:10" x14ac:dyDescent="0.35">
      <c r="A1044">
        <v>24343673</v>
      </c>
      <c r="B1044" t="s">
        <v>5597</v>
      </c>
      <c r="C1044">
        <v>91860</v>
      </c>
      <c r="D1044">
        <v>524</v>
      </c>
      <c r="E1044">
        <v>45000000</v>
      </c>
      <c r="F1044">
        <v>7.4</v>
      </c>
      <c r="G1044">
        <v>20656327</v>
      </c>
      <c r="H1044">
        <v>14000</v>
      </c>
      <c r="I1044">
        <v>450.00000000000006</v>
      </c>
      <c r="J1044">
        <v>0</v>
      </c>
    </row>
    <row r="1045" spans="1:10" x14ac:dyDescent="0.35">
      <c r="A1045">
        <v>22877808</v>
      </c>
      <c r="B1045" t="s">
        <v>5601</v>
      </c>
      <c r="C1045">
        <v>152591</v>
      </c>
      <c r="D1045">
        <v>414</v>
      </c>
      <c r="E1045">
        <v>35000000</v>
      </c>
      <c r="F1045">
        <v>7.3</v>
      </c>
      <c r="G1045">
        <v>12122192</v>
      </c>
      <c r="H1045">
        <v>0</v>
      </c>
      <c r="I1045">
        <v>350.00000000000006</v>
      </c>
      <c r="J1045">
        <v>0</v>
      </c>
    </row>
    <row r="1046" spans="1:10" x14ac:dyDescent="0.35">
      <c r="A1046">
        <v>36883539</v>
      </c>
      <c r="B1046" t="s">
        <v>5605</v>
      </c>
      <c r="C1046">
        <v>112769</v>
      </c>
      <c r="D1046">
        <v>305</v>
      </c>
      <c r="E1046">
        <v>52000000</v>
      </c>
      <c r="F1046">
        <v>6.6</v>
      </c>
      <c r="G1046">
        <v>15116461</v>
      </c>
      <c r="H1046">
        <v>0</v>
      </c>
      <c r="I1046">
        <v>520</v>
      </c>
      <c r="J1046">
        <v>0</v>
      </c>
    </row>
    <row r="1047" spans="1:10" x14ac:dyDescent="0.35">
      <c r="A1047">
        <v>22531698</v>
      </c>
      <c r="B1047" t="s">
        <v>5609</v>
      </c>
      <c r="C1047">
        <v>81523</v>
      </c>
      <c r="D1047">
        <v>214</v>
      </c>
      <c r="E1047">
        <v>70000000</v>
      </c>
      <c r="F1047">
        <v>5.6</v>
      </c>
      <c r="G1047">
        <v>47468302</v>
      </c>
      <c r="H1047">
        <v>0</v>
      </c>
      <c r="I1047">
        <v>700.00000000000011</v>
      </c>
      <c r="J1047">
        <v>0</v>
      </c>
    </row>
    <row r="1048" spans="1:10" x14ac:dyDescent="0.35">
      <c r="A1048">
        <v>20400913</v>
      </c>
      <c r="B1048" t="s">
        <v>5615</v>
      </c>
      <c r="C1048">
        <v>15455</v>
      </c>
      <c r="D1048">
        <v>80</v>
      </c>
      <c r="E1048">
        <v>45000000</v>
      </c>
      <c r="F1048">
        <v>5.3</v>
      </c>
      <c r="G1048">
        <v>24599087</v>
      </c>
      <c r="H1048">
        <v>451</v>
      </c>
      <c r="I1048">
        <v>450.00000000000006</v>
      </c>
      <c r="J1048">
        <v>0</v>
      </c>
    </row>
    <row r="1049" spans="1:10" x14ac:dyDescent="0.35">
      <c r="A1049">
        <v>20101861</v>
      </c>
      <c r="B1049" t="s">
        <v>5619</v>
      </c>
      <c r="C1049">
        <v>24757</v>
      </c>
      <c r="D1049">
        <v>81</v>
      </c>
      <c r="E1049">
        <v>45000000</v>
      </c>
      <c r="F1049">
        <v>6</v>
      </c>
      <c r="G1049">
        <v>24898139</v>
      </c>
      <c r="H1049">
        <v>0</v>
      </c>
      <c r="I1049">
        <v>450.00000000000006</v>
      </c>
      <c r="J1049">
        <v>0</v>
      </c>
    </row>
    <row r="1050" spans="1:10" x14ac:dyDescent="0.35">
      <c r="A1050">
        <v>25200412</v>
      </c>
      <c r="B1050" t="s">
        <v>5627</v>
      </c>
      <c r="C1050">
        <v>16580</v>
      </c>
      <c r="D1050">
        <v>55</v>
      </c>
      <c r="E1050">
        <v>45000000</v>
      </c>
      <c r="F1050">
        <v>5.4</v>
      </c>
      <c r="G1050">
        <v>19799588</v>
      </c>
      <c r="H1050">
        <v>916</v>
      </c>
      <c r="I1050">
        <v>450.00000000000006</v>
      </c>
      <c r="J1050">
        <v>0</v>
      </c>
    </row>
    <row r="1051" spans="1:10" x14ac:dyDescent="0.35">
      <c r="A1051">
        <v>19719930</v>
      </c>
      <c r="B1051" t="s">
        <v>5633</v>
      </c>
      <c r="C1051">
        <v>42621</v>
      </c>
      <c r="D1051">
        <v>531</v>
      </c>
      <c r="E1051">
        <v>45000000</v>
      </c>
      <c r="F1051">
        <v>6.8</v>
      </c>
      <c r="G1051">
        <v>25280070</v>
      </c>
      <c r="H1051">
        <v>0</v>
      </c>
      <c r="I1051">
        <v>450.00000000000006</v>
      </c>
      <c r="J1051">
        <v>0</v>
      </c>
    </row>
    <row r="1052" spans="1:10" x14ac:dyDescent="0.35">
      <c r="A1052">
        <v>19377727</v>
      </c>
      <c r="B1052" t="s">
        <v>5639</v>
      </c>
      <c r="C1052">
        <v>35140</v>
      </c>
      <c r="D1052">
        <v>409</v>
      </c>
      <c r="E1052">
        <v>45000000</v>
      </c>
      <c r="F1052">
        <v>6.4</v>
      </c>
      <c r="G1052">
        <v>25622273</v>
      </c>
      <c r="H1052">
        <v>0</v>
      </c>
      <c r="I1052">
        <v>450.00000000000006</v>
      </c>
      <c r="J1052">
        <v>0</v>
      </c>
    </row>
    <row r="1053" spans="1:10" x14ac:dyDescent="0.35">
      <c r="A1053">
        <v>13401683</v>
      </c>
      <c r="B1053" t="s">
        <v>2411</v>
      </c>
      <c r="C1053">
        <v>203461</v>
      </c>
      <c r="D1053">
        <v>588</v>
      </c>
      <c r="E1053">
        <v>35000000</v>
      </c>
      <c r="F1053">
        <v>7.1</v>
      </c>
      <c r="G1053">
        <v>21598317</v>
      </c>
      <c r="H1053">
        <v>46000</v>
      </c>
      <c r="I1053">
        <v>350.00000000000006</v>
      </c>
      <c r="J1053">
        <v>0</v>
      </c>
    </row>
    <row r="1054" spans="1:10" x14ac:dyDescent="0.35">
      <c r="A1054">
        <v>17300889</v>
      </c>
      <c r="B1054" t="s">
        <v>5643</v>
      </c>
      <c r="C1054">
        <v>27648</v>
      </c>
      <c r="D1054">
        <v>148</v>
      </c>
      <c r="E1054">
        <v>45000000</v>
      </c>
      <c r="F1054">
        <v>4.9000000000000004</v>
      </c>
      <c r="G1054">
        <v>27699111</v>
      </c>
      <c r="H1054">
        <v>0</v>
      </c>
      <c r="I1054">
        <v>450.00000000000006</v>
      </c>
      <c r="J1054">
        <v>0</v>
      </c>
    </row>
    <row r="1055" spans="1:10" x14ac:dyDescent="0.35">
      <c r="A1055">
        <v>15527125</v>
      </c>
      <c r="B1055" t="s">
        <v>5649</v>
      </c>
      <c r="C1055">
        <v>11388</v>
      </c>
      <c r="D1055">
        <v>183</v>
      </c>
      <c r="E1055">
        <v>57000000</v>
      </c>
      <c r="F1055">
        <v>5.8</v>
      </c>
      <c r="G1055">
        <v>41472875</v>
      </c>
      <c r="H1055">
        <v>652</v>
      </c>
      <c r="I1055">
        <v>570</v>
      </c>
      <c r="J1055">
        <v>0</v>
      </c>
    </row>
    <row r="1056" spans="1:10" x14ac:dyDescent="0.35">
      <c r="A1056">
        <v>13560960</v>
      </c>
      <c r="B1056" t="s">
        <v>5653</v>
      </c>
      <c r="C1056">
        <v>23996</v>
      </c>
      <c r="D1056">
        <v>161</v>
      </c>
      <c r="E1056">
        <v>50000000</v>
      </c>
      <c r="F1056">
        <v>7.1</v>
      </c>
      <c r="G1056">
        <v>36439040</v>
      </c>
      <c r="H1056">
        <v>915</v>
      </c>
      <c r="I1056">
        <v>500.00000000000006</v>
      </c>
      <c r="J1056">
        <v>0</v>
      </c>
    </row>
    <row r="1057" spans="1:10" x14ac:dyDescent="0.35">
      <c r="A1057">
        <v>15523168</v>
      </c>
      <c r="B1057" t="s">
        <v>5656</v>
      </c>
      <c r="C1057">
        <v>132423</v>
      </c>
      <c r="D1057">
        <v>349</v>
      </c>
      <c r="E1057">
        <v>45000000</v>
      </c>
      <c r="F1057">
        <v>7.2</v>
      </c>
      <c r="G1057">
        <v>29476832</v>
      </c>
      <c r="H1057">
        <v>15000</v>
      </c>
      <c r="I1057">
        <v>450.00000000000006</v>
      </c>
      <c r="J1057">
        <v>0</v>
      </c>
    </row>
    <row r="1058" spans="1:10" x14ac:dyDescent="0.35">
      <c r="A1058">
        <v>11146409</v>
      </c>
      <c r="B1058" t="s">
        <v>5659</v>
      </c>
      <c r="C1058">
        <v>26551</v>
      </c>
      <c r="D1058">
        <v>273</v>
      </c>
      <c r="E1058">
        <v>45000000</v>
      </c>
      <c r="F1058">
        <v>6</v>
      </c>
      <c r="G1058">
        <v>33853591</v>
      </c>
      <c r="H1058">
        <v>0</v>
      </c>
      <c r="I1058">
        <v>450.00000000000006</v>
      </c>
      <c r="J1058">
        <v>0</v>
      </c>
    </row>
    <row r="1059" spans="1:10" x14ac:dyDescent="0.35">
      <c r="A1059">
        <v>7916887</v>
      </c>
      <c r="B1059" t="s">
        <v>5664</v>
      </c>
      <c r="C1059">
        <v>15697</v>
      </c>
      <c r="D1059">
        <v>182</v>
      </c>
      <c r="E1059">
        <v>45000000</v>
      </c>
      <c r="F1059">
        <v>6</v>
      </c>
      <c r="G1059">
        <v>37083113</v>
      </c>
      <c r="H1059">
        <v>0</v>
      </c>
      <c r="I1059">
        <v>450.00000000000006</v>
      </c>
      <c r="J1059">
        <v>0</v>
      </c>
    </row>
    <row r="1060" spans="1:10" x14ac:dyDescent="0.35">
      <c r="A1060">
        <v>15279680</v>
      </c>
      <c r="B1060" t="s">
        <v>5675</v>
      </c>
      <c r="C1060">
        <v>48245</v>
      </c>
      <c r="D1060">
        <v>154</v>
      </c>
      <c r="E1060">
        <v>40000000</v>
      </c>
      <c r="F1060">
        <v>5.4</v>
      </c>
      <c r="G1060">
        <v>24720320</v>
      </c>
      <c r="H1060">
        <v>0</v>
      </c>
      <c r="I1060">
        <v>400.00000000000006</v>
      </c>
      <c r="J1060">
        <v>0</v>
      </c>
    </row>
    <row r="1061" spans="1:10" x14ac:dyDescent="0.35">
      <c r="A1061">
        <v>7262288</v>
      </c>
      <c r="B1061" t="s">
        <v>5680</v>
      </c>
      <c r="C1061">
        <v>17307</v>
      </c>
      <c r="D1061">
        <v>186</v>
      </c>
      <c r="E1061">
        <v>40000000</v>
      </c>
      <c r="F1061">
        <v>6.5</v>
      </c>
      <c r="G1061">
        <v>32737712</v>
      </c>
      <c r="H1061">
        <v>892</v>
      </c>
      <c r="I1061">
        <v>400.00000000000006</v>
      </c>
      <c r="J1061">
        <v>0</v>
      </c>
    </row>
    <row r="1062" spans="1:10" x14ac:dyDescent="0.35">
      <c r="A1062">
        <v>4584886</v>
      </c>
      <c r="B1062" t="s">
        <v>5686</v>
      </c>
      <c r="C1062">
        <v>19114</v>
      </c>
      <c r="D1062">
        <v>115</v>
      </c>
      <c r="E1062">
        <v>45000000</v>
      </c>
      <c r="F1062">
        <v>6.4</v>
      </c>
      <c r="G1062">
        <v>40415114</v>
      </c>
      <c r="H1062">
        <v>0</v>
      </c>
      <c r="I1062">
        <v>450.00000000000006</v>
      </c>
      <c r="J1062">
        <v>0</v>
      </c>
    </row>
    <row r="1063" spans="1:10" x14ac:dyDescent="0.35">
      <c r="A1063">
        <v>2154540</v>
      </c>
      <c r="B1063" t="s">
        <v>5694</v>
      </c>
      <c r="C1063">
        <v>3803</v>
      </c>
      <c r="D1063">
        <v>41</v>
      </c>
      <c r="E1063">
        <v>45000000</v>
      </c>
      <c r="F1063">
        <v>4.9000000000000004</v>
      </c>
      <c r="G1063">
        <v>42845460</v>
      </c>
      <c r="H1063">
        <v>68</v>
      </c>
      <c r="I1063">
        <v>450.00000000000006</v>
      </c>
      <c r="J1063">
        <v>0</v>
      </c>
    </row>
    <row r="1064" spans="1:10" x14ac:dyDescent="0.35">
      <c r="A1064">
        <v>8129455</v>
      </c>
      <c r="B1064" t="s">
        <v>5700</v>
      </c>
      <c r="C1064">
        <v>89568</v>
      </c>
      <c r="D1064">
        <v>142</v>
      </c>
      <c r="E1064">
        <v>45000000</v>
      </c>
      <c r="F1064">
        <v>6.3</v>
      </c>
      <c r="G1064">
        <v>36870545</v>
      </c>
      <c r="H1064">
        <v>17000</v>
      </c>
      <c r="I1064">
        <v>450.00000000000006</v>
      </c>
      <c r="J1064">
        <v>0</v>
      </c>
    </row>
    <row r="1065" spans="1:10" x14ac:dyDescent="0.35">
      <c r="A1065">
        <v>136019448</v>
      </c>
      <c r="B1065" t="s">
        <v>5707</v>
      </c>
      <c r="C1065">
        <v>452465</v>
      </c>
      <c r="D1065">
        <v>695</v>
      </c>
      <c r="E1065">
        <v>44500000</v>
      </c>
      <c r="F1065">
        <v>7.7</v>
      </c>
      <c r="G1065">
        <v>-91519448</v>
      </c>
      <c r="H1065">
        <v>89000</v>
      </c>
      <c r="I1065">
        <v>445.00000000000006</v>
      </c>
      <c r="J1065">
        <v>0</v>
      </c>
    </row>
    <row r="1066" spans="1:10" x14ac:dyDescent="0.35">
      <c r="A1066">
        <v>183875760</v>
      </c>
      <c r="B1066" t="s">
        <v>5712</v>
      </c>
      <c r="C1066">
        <v>213668</v>
      </c>
      <c r="D1066">
        <v>270</v>
      </c>
      <c r="E1066">
        <v>44000000</v>
      </c>
      <c r="F1066">
        <v>7.8</v>
      </c>
      <c r="G1066">
        <v>-139875760</v>
      </c>
      <c r="H1066">
        <v>0</v>
      </c>
      <c r="I1066">
        <v>440.00000000000006</v>
      </c>
      <c r="J1066">
        <v>0</v>
      </c>
    </row>
    <row r="1067" spans="1:10" x14ac:dyDescent="0.35">
      <c r="A1067">
        <v>67061228</v>
      </c>
      <c r="B1067" t="s">
        <v>5715</v>
      </c>
      <c r="C1067">
        <v>96565</v>
      </c>
      <c r="D1067">
        <v>135</v>
      </c>
      <c r="E1067">
        <v>40000000</v>
      </c>
      <c r="F1067">
        <v>5.5</v>
      </c>
      <c r="G1067">
        <v>-27061228</v>
      </c>
      <c r="H1067">
        <v>0</v>
      </c>
      <c r="I1067">
        <v>400.00000000000006</v>
      </c>
      <c r="J1067">
        <v>0</v>
      </c>
    </row>
    <row r="1068" spans="1:10" x14ac:dyDescent="0.35">
      <c r="A1068">
        <v>53300852</v>
      </c>
      <c r="B1068" t="s">
        <v>5718</v>
      </c>
      <c r="C1068">
        <v>154487</v>
      </c>
      <c r="D1068">
        <v>259</v>
      </c>
      <c r="E1068">
        <v>44000000</v>
      </c>
      <c r="F1068">
        <v>7.5</v>
      </c>
      <c r="G1068">
        <v>-9300852</v>
      </c>
      <c r="H1068">
        <v>0</v>
      </c>
      <c r="I1068">
        <v>440.00000000000006</v>
      </c>
      <c r="J1068">
        <v>0</v>
      </c>
    </row>
    <row r="1069" spans="1:10" x14ac:dyDescent="0.35">
      <c r="A1069">
        <v>150415432</v>
      </c>
      <c r="B1069" t="s">
        <v>5722</v>
      </c>
      <c r="C1069">
        <v>117606</v>
      </c>
      <c r="D1069">
        <v>217</v>
      </c>
      <c r="E1069">
        <v>44000000</v>
      </c>
      <c r="F1069">
        <v>6.4</v>
      </c>
      <c r="G1069">
        <v>-106415432</v>
      </c>
      <c r="H1069">
        <v>0</v>
      </c>
      <c r="I1069">
        <v>440.00000000000006</v>
      </c>
      <c r="J1069">
        <v>0</v>
      </c>
    </row>
    <row r="1070" spans="1:10" x14ac:dyDescent="0.35">
      <c r="A1070">
        <v>44834712</v>
      </c>
      <c r="B1070" t="s">
        <v>5727</v>
      </c>
      <c r="C1070">
        <v>13995</v>
      </c>
      <c r="D1070">
        <v>62</v>
      </c>
      <c r="E1070">
        <v>44000000</v>
      </c>
      <c r="F1070">
        <v>5.6</v>
      </c>
      <c r="G1070">
        <v>-834712</v>
      </c>
      <c r="H1070">
        <v>353</v>
      </c>
      <c r="I1070">
        <v>440.00000000000006</v>
      </c>
      <c r="J1070">
        <v>0</v>
      </c>
    </row>
    <row r="1071" spans="1:10" x14ac:dyDescent="0.35">
      <c r="A1071">
        <v>84300000</v>
      </c>
      <c r="B1071" t="s">
        <v>5734</v>
      </c>
      <c r="C1071">
        <v>90360</v>
      </c>
      <c r="D1071">
        <v>147</v>
      </c>
      <c r="E1071">
        <v>2600000</v>
      </c>
      <c r="F1071">
        <v>7.5</v>
      </c>
      <c r="G1071">
        <v>-81700000</v>
      </c>
      <c r="H1071">
        <v>0</v>
      </c>
      <c r="I1071">
        <v>26.000000000000004</v>
      </c>
      <c r="J1071">
        <v>0</v>
      </c>
    </row>
    <row r="1072" spans="1:10" x14ac:dyDescent="0.35">
      <c r="A1072">
        <v>1500000</v>
      </c>
      <c r="B1072" t="s">
        <v>5741</v>
      </c>
      <c r="C1072">
        <v>9830</v>
      </c>
      <c r="D1072">
        <v>189</v>
      </c>
      <c r="E1072">
        <v>44000000</v>
      </c>
      <c r="F1072">
        <v>6.8</v>
      </c>
      <c r="G1072">
        <v>42500000</v>
      </c>
      <c r="H1072">
        <v>1000</v>
      </c>
      <c r="I1072">
        <v>440.00000000000006</v>
      </c>
      <c r="J1072">
        <v>0</v>
      </c>
    </row>
    <row r="1073" spans="1:10" x14ac:dyDescent="0.35">
      <c r="A1073">
        <v>62318875</v>
      </c>
      <c r="B1073" t="s">
        <v>5745</v>
      </c>
      <c r="C1073">
        <v>156225</v>
      </c>
      <c r="D1073">
        <v>502</v>
      </c>
      <c r="E1073">
        <v>50000000</v>
      </c>
      <c r="F1073">
        <v>6.8</v>
      </c>
      <c r="G1073">
        <v>-12318875</v>
      </c>
      <c r="H1073">
        <v>0</v>
      </c>
      <c r="I1073">
        <v>500.00000000000006</v>
      </c>
      <c r="J1073">
        <v>0</v>
      </c>
    </row>
    <row r="1074" spans="1:10" x14ac:dyDescent="0.35">
      <c r="A1074">
        <v>5773519</v>
      </c>
      <c r="B1074" t="s">
        <v>5749</v>
      </c>
      <c r="C1074">
        <v>28618</v>
      </c>
      <c r="D1074">
        <v>91</v>
      </c>
      <c r="E1074">
        <v>40000000</v>
      </c>
      <c r="F1074">
        <v>6</v>
      </c>
      <c r="G1074">
        <v>34226481</v>
      </c>
      <c r="H1074">
        <v>11000</v>
      </c>
      <c r="I1074">
        <v>400.00000000000006</v>
      </c>
      <c r="J1074">
        <v>0</v>
      </c>
    </row>
    <row r="1075" spans="1:10" x14ac:dyDescent="0.35">
      <c r="A1075">
        <v>51768623</v>
      </c>
      <c r="B1075" t="s">
        <v>5755</v>
      </c>
      <c r="C1075">
        <v>73006</v>
      </c>
      <c r="D1075">
        <v>297</v>
      </c>
      <c r="E1075">
        <v>43000000</v>
      </c>
      <c r="F1075">
        <v>7.3</v>
      </c>
      <c r="G1075">
        <v>-8768623</v>
      </c>
      <c r="H1075">
        <v>0</v>
      </c>
      <c r="I1075">
        <v>430.00000000000006</v>
      </c>
      <c r="J1075">
        <v>0</v>
      </c>
    </row>
    <row r="1076" spans="1:10" x14ac:dyDescent="0.35">
      <c r="A1076">
        <v>37035515</v>
      </c>
      <c r="B1076" t="s">
        <v>5759</v>
      </c>
      <c r="C1076">
        <v>34597</v>
      </c>
      <c r="D1076">
        <v>194</v>
      </c>
      <c r="E1076">
        <v>43000000</v>
      </c>
      <c r="F1076">
        <v>6</v>
      </c>
      <c r="G1076">
        <v>5964485</v>
      </c>
      <c r="H1076">
        <v>0</v>
      </c>
      <c r="I1076">
        <v>430.00000000000006</v>
      </c>
      <c r="J1076">
        <v>0</v>
      </c>
    </row>
    <row r="1077" spans="1:10" x14ac:dyDescent="0.35">
      <c r="A1077">
        <v>24520892</v>
      </c>
      <c r="B1077" t="s">
        <v>5762</v>
      </c>
      <c r="C1077">
        <v>85198</v>
      </c>
      <c r="D1077">
        <v>303</v>
      </c>
      <c r="E1077">
        <v>45000000</v>
      </c>
      <c r="F1077">
        <v>7</v>
      </c>
      <c r="G1077">
        <v>20479108</v>
      </c>
      <c r="H1077">
        <v>0</v>
      </c>
      <c r="I1077">
        <v>450.00000000000006</v>
      </c>
      <c r="J1077">
        <v>0</v>
      </c>
    </row>
    <row r="1078" spans="1:10" x14ac:dyDescent="0.35">
      <c r="A1078">
        <v>24430272</v>
      </c>
      <c r="B1078" t="s">
        <v>5768</v>
      </c>
      <c r="C1078">
        <v>46158</v>
      </c>
      <c r="D1078">
        <v>403</v>
      </c>
      <c r="E1078">
        <v>43000000</v>
      </c>
      <c r="F1078">
        <v>5.0999999999999996</v>
      </c>
      <c r="G1078">
        <v>18569728</v>
      </c>
      <c r="H1078">
        <v>0</v>
      </c>
      <c r="I1078">
        <v>430.00000000000006</v>
      </c>
      <c r="J1078">
        <v>0</v>
      </c>
    </row>
    <row r="1079" spans="1:10" x14ac:dyDescent="0.35">
      <c r="A1079">
        <v>158348400</v>
      </c>
      <c r="B1079" t="s">
        <v>5772</v>
      </c>
      <c r="C1079">
        <v>88844</v>
      </c>
      <c r="D1079">
        <v>142</v>
      </c>
      <c r="E1079">
        <v>42000000</v>
      </c>
      <c r="F1079">
        <v>6.8</v>
      </c>
      <c r="G1079">
        <v>-116348400</v>
      </c>
      <c r="H1079">
        <v>0</v>
      </c>
      <c r="I1079">
        <v>420.00000000000006</v>
      </c>
      <c r="J1079">
        <v>0</v>
      </c>
    </row>
    <row r="1080" spans="1:10" x14ac:dyDescent="0.35">
      <c r="A1080">
        <v>31136950</v>
      </c>
      <c r="B1080" t="s">
        <v>5779</v>
      </c>
      <c r="C1080">
        <v>47364</v>
      </c>
      <c r="D1080">
        <v>75</v>
      </c>
      <c r="E1080">
        <v>44000000</v>
      </c>
      <c r="F1080">
        <v>6.5</v>
      </c>
      <c r="G1080">
        <v>12863050</v>
      </c>
      <c r="H1080">
        <v>0</v>
      </c>
      <c r="I1080">
        <v>440.00000000000006</v>
      </c>
      <c r="J1080">
        <v>0</v>
      </c>
    </row>
    <row r="1081" spans="1:10" x14ac:dyDescent="0.35">
      <c r="A1081">
        <v>29113588</v>
      </c>
      <c r="B1081" t="s">
        <v>5783</v>
      </c>
      <c r="C1081">
        <v>117999</v>
      </c>
      <c r="D1081">
        <v>181</v>
      </c>
      <c r="E1081">
        <v>40000000</v>
      </c>
      <c r="F1081">
        <v>6.6</v>
      </c>
      <c r="G1081">
        <v>10886412</v>
      </c>
      <c r="H1081">
        <v>16000</v>
      </c>
      <c r="I1081">
        <v>400.00000000000006</v>
      </c>
      <c r="J1081">
        <v>0</v>
      </c>
    </row>
    <row r="1082" spans="1:10" x14ac:dyDescent="0.35">
      <c r="A1082">
        <v>138447667</v>
      </c>
      <c r="B1082" t="s">
        <v>5787</v>
      </c>
      <c r="C1082">
        <v>408302</v>
      </c>
      <c r="D1082">
        <v>345</v>
      </c>
      <c r="E1082">
        <v>42000000</v>
      </c>
      <c r="F1082">
        <v>7.2</v>
      </c>
      <c r="G1082">
        <v>-96447667</v>
      </c>
      <c r="H1082">
        <v>39000</v>
      </c>
      <c r="I1082">
        <v>420.00000000000006</v>
      </c>
      <c r="J1082">
        <v>0</v>
      </c>
    </row>
    <row r="1083" spans="1:10" x14ac:dyDescent="0.35">
      <c r="A1083">
        <v>116006080</v>
      </c>
      <c r="B1083" t="s">
        <v>5791</v>
      </c>
      <c r="C1083">
        <v>203269</v>
      </c>
      <c r="D1083">
        <v>602</v>
      </c>
      <c r="E1083">
        <v>42000000</v>
      </c>
      <c r="F1083">
        <v>7</v>
      </c>
      <c r="G1083">
        <v>-74006080</v>
      </c>
      <c r="H1083">
        <v>11000</v>
      </c>
      <c r="I1083">
        <v>420.00000000000006</v>
      </c>
      <c r="J1083">
        <v>0</v>
      </c>
    </row>
    <row r="1084" spans="1:10" x14ac:dyDescent="0.35">
      <c r="A1084">
        <v>106793915</v>
      </c>
      <c r="B1084" t="s">
        <v>5795</v>
      </c>
      <c r="C1084">
        <v>140499</v>
      </c>
      <c r="D1084">
        <v>358</v>
      </c>
      <c r="E1084">
        <v>45000000</v>
      </c>
      <c r="F1084">
        <v>7</v>
      </c>
      <c r="G1084">
        <v>-61793915</v>
      </c>
      <c r="H1084">
        <v>0</v>
      </c>
      <c r="I1084">
        <v>450.00000000000006</v>
      </c>
      <c r="J1084">
        <v>0</v>
      </c>
    </row>
    <row r="1085" spans="1:10" x14ac:dyDescent="0.35">
      <c r="A1085">
        <v>87856565</v>
      </c>
      <c r="B1085" t="s">
        <v>5801</v>
      </c>
      <c r="C1085">
        <v>106909</v>
      </c>
      <c r="D1085">
        <v>268</v>
      </c>
      <c r="E1085">
        <v>42000000</v>
      </c>
      <c r="F1085">
        <v>5.9</v>
      </c>
      <c r="G1085">
        <v>-45856565</v>
      </c>
      <c r="H1085">
        <v>0</v>
      </c>
      <c r="I1085">
        <v>420.00000000000006</v>
      </c>
      <c r="J1085">
        <v>0</v>
      </c>
    </row>
    <row r="1086" spans="1:10" x14ac:dyDescent="0.35">
      <c r="A1086">
        <v>70100000</v>
      </c>
      <c r="B1086" t="s">
        <v>5805</v>
      </c>
      <c r="C1086">
        <v>20183</v>
      </c>
      <c r="D1086">
        <v>41</v>
      </c>
      <c r="E1086">
        <v>40000000</v>
      </c>
      <c r="F1086">
        <v>5.4</v>
      </c>
      <c r="G1086">
        <v>-30100000</v>
      </c>
      <c r="H1086">
        <v>0</v>
      </c>
      <c r="I1086">
        <v>400.00000000000006</v>
      </c>
      <c r="J1086">
        <v>0</v>
      </c>
    </row>
    <row r="1087" spans="1:10" x14ac:dyDescent="0.35">
      <c r="A1087">
        <v>159578352</v>
      </c>
      <c r="B1087" t="s">
        <v>5810</v>
      </c>
      <c r="C1087">
        <v>133177</v>
      </c>
      <c r="D1087">
        <v>380</v>
      </c>
      <c r="E1087">
        <v>43000000</v>
      </c>
      <c r="F1087">
        <v>6.6</v>
      </c>
      <c r="G1087">
        <v>-116578352</v>
      </c>
      <c r="H1087">
        <v>24000</v>
      </c>
      <c r="I1087">
        <v>430.00000000000006</v>
      </c>
      <c r="J1087">
        <v>0</v>
      </c>
    </row>
    <row r="1088" spans="1:10" x14ac:dyDescent="0.35">
      <c r="A1088">
        <v>57750000</v>
      </c>
      <c r="B1088" t="s">
        <v>5816</v>
      </c>
      <c r="C1088">
        <v>21554</v>
      </c>
      <c r="D1088">
        <v>192</v>
      </c>
      <c r="E1088">
        <v>31115000</v>
      </c>
      <c r="F1088">
        <v>7</v>
      </c>
      <c r="G1088">
        <v>-26635000</v>
      </c>
      <c r="H1088">
        <v>0</v>
      </c>
      <c r="I1088">
        <v>311.15000000000003</v>
      </c>
      <c r="J1088">
        <v>0</v>
      </c>
    </row>
    <row r="1089" spans="1:10" x14ac:dyDescent="0.35">
      <c r="A1089">
        <v>45290318</v>
      </c>
      <c r="B1089" t="s">
        <v>5821</v>
      </c>
      <c r="C1089">
        <v>74169</v>
      </c>
      <c r="D1089">
        <v>112</v>
      </c>
      <c r="E1089">
        <v>42000000</v>
      </c>
      <c r="F1089">
        <v>6.5</v>
      </c>
      <c r="G1089">
        <v>-3290318</v>
      </c>
      <c r="H1089">
        <v>17000</v>
      </c>
      <c r="I1089">
        <v>420.00000000000006</v>
      </c>
      <c r="J1089">
        <v>0</v>
      </c>
    </row>
    <row r="1090" spans="1:10" x14ac:dyDescent="0.35">
      <c r="A1090">
        <v>41543207</v>
      </c>
      <c r="B1090" t="s">
        <v>5825</v>
      </c>
      <c r="C1090">
        <v>30077</v>
      </c>
      <c r="D1090">
        <v>175</v>
      </c>
      <c r="E1090">
        <v>42000000</v>
      </c>
      <c r="F1090">
        <v>6.3</v>
      </c>
      <c r="G1090">
        <v>456793</v>
      </c>
      <c r="H1090">
        <v>893</v>
      </c>
      <c r="I1090">
        <v>420.00000000000006</v>
      </c>
      <c r="J1090">
        <v>0</v>
      </c>
    </row>
    <row r="1091" spans="1:10" x14ac:dyDescent="0.35">
      <c r="A1091">
        <v>41252428</v>
      </c>
      <c r="B1091" t="s">
        <v>5829</v>
      </c>
      <c r="C1091">
        <v>11453</v>
      </c>
      <c r="D1091">
        <v>71</v>
      </c>
      <c r="E1091">
        <v>42000000</v>
      </c>
      <c r="F1091">
        <v>6.5</v>
      </c>
      <c r="G1091">
        <v>747572</v>
      </c>
      <c r="H1091">
        <v>0</v>
      </c>
      <c r="I1091">
        <v>420.00000000000006</v>
      </c>
      <c r="J1091">
        <v>0</v>
      </c>
    </row>
    <row r="1092" spans="1:10" x14ac:dyDescent="0.35">
      <c r="A1092">
        <v>35228696</v>
      </c>
      <c r="B1092" t="s">
        <v>5835</v>
      </c>
      <c r="C1092">
        <v>63677</v>
      </c>
      <c r="D1092">
        <v>460</v>
      </c>
      <c r="E1092">
        <v>32000000</v>
      </c>
      <c r="F1092">
        <v>6.5</v>
      </c>
      <c r="G1092">
        <v>-3228696</v>
      </c>
      <c r="H1092">
        <v>0</v>
      </c>
      <c r="I1092">
        <v>320</v>
      </c>
      <c r="J1092">
        <v>0</v>
      </c>
    </row>
    <row r="1093" spans="1:10" x14ac:dyDescent="0.35">
      <c r="A1093">
        <v>59992760</v>
      </c>
      <c r="B1093" t="s">
        <v>5840</v>
      </c>
      <c r="C1093">
        <v>119622</v>
      </c>
      <c r="D1093">
        <v>396</v>
      </c>
      <c r="E1093">
        <v>42000000</v>
      </c>
      <c r="F1093">
        <v>5.8</v>
      </c>
      <c r="G1093">
        <v>-17992760</v>
      </c>
      <c r="H1093">
        <v>0</v>
      </c>
      <c r="I1093">
        <v>420.00000000000006</v>
      </c>
      <c r="J1093">
        <v>0</v>
      </c>
    </row>
    <row r="1094" spans="1:10" x14ac:dyDescent="0.35">
      <c r="A1094">
        <v>34667015</v>
      </c>
      <c r="B1094" t="s">
        <v>5846</v>
      </c>
      <c r="C1094">
        <v>74009</v>
      </c>
      <c r="D1094">
        <v>317</v>
      </c>
      <c r="E1094">
        <v>32000000</v>
      </c>
      <c r="F1094">
        <v>6.6</v>
      </c>
      <c r="G1094">
        <v>-2667015</v>
      </c>
      <c r="H1094">
        <v>0</v>
      </c>
      <c r="I1094">
        <v>320</v>
      </c>
      <c r="J1094">
        <v>0</v>
      </c>
    </row>
    <row r="1095" spans="1:10" x14ac:dyDescent="0.35">
      <c r="A1095">
        <v>37652565</v>
      </c>
      <c r="B1095" t="s">
        <v>5851</v>
      </c>
      <c r="C1095">
        <v>91151</v>
      </c>
      <c r="D1095">
        <v>283</v>
      </c>
      <c r="E1095">
        <v>42000000</v>
      </c>
      <c r="F1095">
        <v>5.4</v>
      </c>
      <c r="G1095">
        <v>4347435</v>
      </c>
      <c r="H1095">
        <v>20000</v>
      </c>
      <c r="I1095">
        <v>420.00000000000006</v>
      </c>
      <c r="J1095">
        <v>0</v>
      </c>
    </row>
    <row r="1096" spans="1:10" x14ac:dyDescent="0.35">
      <c r="A1096">
        <v>24375436</v>
      </c>
      <c r="B1096" t="s">
        <v>5855</v>
      </c>
      <c r="C1096">
        <v>42547</v>
      </c>
      <c r="D1096">
        <v>265</v>
      </c>
      <c r="E1096">
        <v>42000000</v>
      </c>
      <c r="F1096">
        <v>6.1</v>
      </c>
      <c r="G1096">
        <v>17624564</v>
      </c>
      <c r="H1096">
        <v>748</v>
      </c>
      <c r="I1096">
        <v>420.00000000000006</v>
      </c>
      <c r="J1096">
        <v>0</v>
      </c>
    </row>
    <row r="1097" spans="1:10" x14ac:dyDescent="0.35">
      <c r="A1097">
        <v>20915465</v>
      </c>
      <c r="B1097" t="s">
        <v>5860</v>
      </c>
      <c r="C1097">
        <v>38203</v>
      </c>
      <c r="D1097">
        <v>290</v>
      </c>
      <c r="E1097">
        <v>42000000</v>
      </c>
      <c r="F1097">
        <v>4</v>
      </c>
      <c r="G1097">
        <v>21084535</v>
      </c>
      <c r="H1097">
        <v>0</v>
      </c>
      <c r="I1097">
        <v>420.00000000000006</v>
      </c>
      <c r="J1097">
        <v>0</v>
      </c>
    </row>
    <row r="1098" spans="1:10" x14ac:dyDescent="0.35">
      <c r="A1098">
        <v>24127895</v>
      </c>
      <c r="B1098" t="s">
        <v>5864</v>
      </c>
      <c r="C1098">
        <v>248123</v>
      </c>
      <c r="D1098">
        <v>437</v>
      </c>
      <c r="E1098">
        <v>50000000</v>
      </c>
      <c r="F1098">
        <v>7.6</v>
      </c>
      <c r="G1098">
        <v>25872105</v>
      </c>
      <c r="H1098">
        <v>10000</v>
      </c>
      <c r="I1098">
        <v>500.00000000000006</v>
      </c>
      <c r="J1098">
        <v>0</v>
      </c>
    </row>
    <row r="1099" spans="1:10" x14ac:dyDescent="0.35">
      <c r="A1099">
        <v>26404753</v>
      </c>
      <c r="B1099" t="s">
        <v>5875</v>
      </c>
      <c r="C1099">
        <v>34203</v>
      </c>
      <c r="D1099">
        <v>169</v>
      </c>
      <c r="E1099">
        <v>40000000</v>
      </c>
      <c r="F1099">
        <v>5.3</v>
      </c>
      <c r="G1099">
        <v>13595247</v>
      </c>
      <c r="H1099">
        <v>19000</v>
      </c>
      <c r="I1099">
        <v>400.00000000000006</v>
      </c>
      <c r="J1099">
        <v>0</v>
      </c>
    </row>
    <row r="1100" spans="1:10" x14ac:dyDescent="0.35">
      <c r="A1100">
        <v>6105175</v>
      </c>
      <c r="B1100" t="s">
        <v>5880</v>
      </c>
      <c r="C1100">
        <v>247020</v>
      </c>
      <c r="D1100">
        <v>835</v>
      </c>
      <c r="E1100">
        <v>44000000</v>
      </c>
      <c r="F1100">
        <v>6.6</v>
      </c>
      <c r="G1100">
        <v>37894825</v>
      </c>
      <c r="H1100">
        <v>50000</v>
      </c>
      <c r="I1100">
        <v>440.00000000000006</v>
      </c>
      <c r="J1100">
        <v>0</v>
      </c>
    </row>
    <row r="1101" spans="1:10" x14ac:dyDescent="0.35">
      <c r="A1101">
        <v>5664251</v>
      </c>
      <c r="B1101" t="s">
        <v>5887</v>
      </c>
      <c r="C1101">
        <v>22309</v>
      </c>
      <c r="D1101">
        <v>102</v>
      </c>
      <c r="E1101">
        <v>45000000</v>
      </c>
      <c r="F1101">
        <v>6.3</v>
      </c>
      <c r="G1101">
        <v>39335749</v>
      </c>
      <c r="H1101">
        <v>0</v>
      </c>
      <c r="I1101">
        <v>450.00000000000006</v>
      </c>
      <c r="J1101">
        <v>0</v>
      </c>
    </row>
    <row r="1102" spans="1:10" x14ac:dyDescent="0.35">
      <c r="A1102">
        <v>116724075</v>
      </c>
      <c r="B1102" t="s">
        <v>5898</v>
      </c>
      <c r="C1102">
        <v>187181</v>
      </c>
      <c r="D1102">
        <v>564</v>
      </c>
      <c r="E1102">
        <v>41000000</v>
      </c>
      <c r="F1102">
        <v>7</v>
      </c>
      <c r="G1102">
        <v>-75724075</v>
      </c>
      <c r="H1102">
        <v>0</v>
      </c>
      <c r="I1102">
        <v>410.00000000000006</v>
      </c>
      <c r="J1102">
        <v>0</v>
      </c>
    </row>
    <row r="1103" spans="1:10" x14ac:dyDescent="0.35">
      <c r="A1103">
        <v>56083966</v>
      </c>
      <c r="B1103" t="s">
        <v>5903</v>
      </c>
      <c r="C1103">
        <v>137003</v>
      </c>
      <c r="D1103">
        <v>658</v>
      </c>
      <c r="E1103">
        <v>65000000</v>
      </c>
      <c r="F1103">
        <v>6.9</v>
      </c>
      <c r="G1103">
        <v>8916034</v>
      </c>
      <c r="H1103">
        <v>0</v>
      </c>
      <c r="I1103">
        <v>650</v>
      </c>
      <c r="J1103">
        <v>0</v>
      </c>
    </row>
    <row r="1104" spans="1:10" x14ac:dyDescent="0.35">
      <c r="A1104">
        <v>22108977</v>
      </c>
      <c r="B1104" t="s">
        <v>5910</v>
      </c>
      <c r="C1104">
        <v>29861</v>
      </c>
      <c r="D1104">
        <v>132</v>
      </c>
      <c r="E1104">
        <v>41000000</v>
      </c>
      <c r="F1104">
        <v>5.2</v>
      </c>
      <c r="G1104">
        <v>18891023</v>
      </c>
      <c r="H1104">
        <v>505</v>
      </c>
      <c r="I1104">
        <v>410.00000000000006</v>
      </c>
      <c r="J1104">
        <v>0</v>
      </c>
    </row>
    <row r="1105" spans="1:10" x14ac:dyDescent="0.35">
      <c r="A1105">
        <v>293501675</v>
      </c>
      <c r="B1105" t="s">
        <v>5914</v>
      </c>
      <c r="C1105">
        <v>704766</v>
      </c>
      <c r="D1105">
        <v>2073</v>
      </c>
      <c r="E1105">
        <v>40000000</v>
      </c>
      <c r="F1105">
        <v>8.1</v>
      </c>
      <c r="G1105">
        <v>-253501675</v>
      </c>
      <c r="H1105">
        <v>14000</v>
      </c>
      <c r="I1105">
        <v>400.00000000000006</v>
      </c>
      <c r="J1105">
        <v>0</v>
      </c>
    </row>
    <row r="1106" spans="1:10" x14ac:dyDescent="0.35">
      <c r="A1106">
        <v>18600911</v>
      </c>
      <c r="B1106" t="s">
        <v>5919</v>
      </c>
      <c r="C1106">
        <v>125198</v>
      </c>
      <c r="D1106">
        <v>153</v>
      </c>
      <c r="E1106">
        <v>42000000</v>
      </c>
      <c r="F1106">
        <v>6.6</v>
      </c>
      <c r="G1106">
        <v>23399089</v>
      </c>
      <c r="H1106">
        <v>11000</v>
      </c>
      <c r="I1106">
        <v>420.00000000000006</v>
      </c>
      <c r="J1106">
        <v>0</v>
      </c>
    </row>
    <row r="1107" spans="1:10" x14ac:dyDescent="0.35">
      <c r="A1107">
        <v>7204138</v>
      </c>
      <c r="B1107" t="s">
        <v>5923</v>
      </c>
      <c r="C1107">
        <v>34809</v>
      </c>
      <c r="D1107">
        <v>125</v>
      </c>
      <c r="E1107">
        <v>41000000</v>
      </c>
      <c r="F1107">
        <v>6.2</v>
      </c>
      <c r="G1107">
        <v>33795862</v>
      </c>
      <c r="H1107">
        <v>11000</v>
      </c>
      <c r="I1107">
        <v>410.00000000000006</v>
      </c>
      <c r="J1107">
        <v>0</v>
      </c>
    </row>
    <row r="1108" spans="1:10" x14ac:dyDescent="0.35">
      <c r="A1108">
        <v>90800000</v>
      </c>
      <c r="B1108" t="s">
        <v>5930</v>
      </c>
      <c r="C1108">
        <v>126907</v>
      </c>
      <c r="D1108">
        <v>235</v>
      </c>
      <c r="E1108">
        <v>8000000</v>
      </c>
      <c r="F1108">
        <v>7.2</v>
      </c>
      <c r="G1108">
        <v>-82800000</v>
      </c>
      <c r="H1108">
        <v>0</v>
      </c>
      <c r="I1108">
        <v>80</v>
      </c>
      <c r="J1108">
        <v>0</v>
      </c>
    </row>
    <row r="1109" spans="1:10" x14ac:dyDescent="0.35">
      <c r="A1109">
        <v>150117807</v>
      </c>
      <c r="B1109" t="s">
        <v>5934</v>
      </c>
      <c r="C1109">
        <v>358416</v>
      </c>
      <c r="D1109">
        <v>751</v>
      </c>
      <c r="E1109">
        <v>40000000</v>
      </c>
      <c r="F1109">
        <v>7.3</v>
      </c>
      <c r="G1109">
        <v>-110117807</v>
      </c>
      <c r="H1109">
        <v>63000</v>
      </c>
      <c r="I1109">
        <v>400.00000000000006</v>
      </c>
      <c r="J1109">
        <v>0</v>
      </c>
    </row>
    <row r="1110" spans="1:10" x14ac:dyDescent="0.35">
      <c r="A1110">
        <v>163947053</v>
      </c>
      <c r="B1110" t="s">
        <v>5938</v>
      </c>
      <c r="C1110">
        <v>227824</v>
      </c>
      <c r="D1110">
        <v>273</v>
      </c>
      <c r="E1110">
        <v>40000000</v>
      </c>
      <c r="F1110">
        <v>6.7</v>
      </c>
      <c r="G1110">
        <v>-123947053</v>
      </c>
      <c r="H1110">
        <v>10000</v>
      </c>
      <c r="I1110">
        <v>400.00000000000006</v>
      </c>
      <c r="J1110">
        <v>0</v>
      </c>
    </row>
    <row r="1111" spans="1:10" x14ac:dyDescent="0.35">
      <c r="A1111">
        <v>116735231</v>
      </c>
      <c r="B1111" t="s">
        <v>5943</v>
      </c>
      <c r="C1111">
        <v>56646</v>
      </c>
      <c r="D1111">
        <v>336</v>
      </c>
      <c r="E1111">
        <v>70000000</v>
      </c>
      <c r="F1111">
        <v>6.4</v>
      </c>
      <c r="G1111">
        <v>-46735231</v>
      </c>
      <c r="H1111">
        <v>0</v>
      </c>
      <c r="I1111">
        <v>700.00000000000011</v>
      </c>
      <c r="J1111">
        <v>0</v>
      </c>
    </row>
    <row r="1112" spans="1:10" x14ac:dyDescent="0.35">
      <c r="A1112">
        <v>118500000</v>
      </c>
      <c r="B1112" t="s">
        <v>5948</v>
      </c>
      <c r="C1112">
        <v>340085</v>
      </c>
      <c r="D1112">
        <v>327</v>
      </c>
      <c r="E1112">
        <v>40000000</v>
      </c>
      <c r="F1112">
        <v>7.8</v>
      </c>
      <c r="G1112">
        <v>-78500000</v>
      </c>
      <c r="H1112">
        <v>12000</v>
      </c>
      <c r="I1112">
        <v>400.00000000000006</v>
      </c>
      <c r="J1112">
        <v>0</v>
      </c>
    </row>
    <row r="1113" spans="1:10" x14ac:dyDescent="0.35">
      <c r="A1113">
        <v>126546825</v>
      </c>
      <c r="B1113" t="s">
        <v>5952</v>
      </c>
      <c r="C1113">
        <v>327367</v>
      </c>
      <c r="D1113">
        <v>918</v>
      </c>
      <c r="E1113">
        <v>40000000</v>
      </c>
      <c r="F1113">
        <v>6.4</v>
      </c>
      <c r="G1113">
        <v>-86546825</v>
      </c>
      <c r="H1113">
        <v>83000</v>
      </c>
      <c r="I1113">
        <v>400.00000000000006</v>
      </c>
      <c r="J1113">
        <v>0</v>
      </c>
    </row>
    <row r="1114" spans="1:10" x14ac:dyDescent="0.35">
      <c r="A1114">
        <v>166147885</v>
      </c>
      <c r="B1114" t="s">
        <v>5956</v>
      </c>
      <c r="C1114">
        <v>220020</v>
      </c>
      <c r="D1114">
        <v>1360</v>
      </c>
      <c r="E1114">
        <v>40000000</v>
      </c>
      <c r="F1114">
        <v>4.0999999999999996</v>
      </c>
      <c r="G1114">
        <v>-126147885</v>
      </c>
      <c r="H1114">
        <v>101000</v>
      </c>
      <c r="I1114">
        <v>400.00000000000006</v>
      </c>
      <c r="J1114">
        <v>0</v>
      </c>
    </row>
    <row r="1115" spans="1:10" x14ac:dyDescent="0.35">
      <c r="A1115">
        <v>111760631</v>
      </c>
      <c r="B1115" t="s">
        <v>5959</v>
      </c>
      <c r="C1115">
        <v>40227</v>
      </c>
      <c r="D1115">
        <v>188</v>
      </c>
      <c r="E1115">
        <v>38000000</v>
      </c>
      <c r="F1115">
        <v>4.0999999999999996</v>
      </c>
      <c r="G1115">
        <v>-73760631</v>
      </c>
      <c r="H1115">
        <v>681</v>
      </c>
      <c r="I1115">
        <v>380.00000000000006</v>
      </c>
      <c r="J1115">
        <v>0</v>
      </c>
    </row>
    <row r="1116" spans="1:10" x14ac:dyDescent="0.35">
      <c r="A1116">
        <v>108706165</v>
      </c>
      <c r="B1116" t="s">
        <v>5962</v>
      </c>
      <c r="C1116">
        <v>99558</v>
      </c>
      <c r="D1116">
        <v>236</v>
      </c>
      <c r="E1116">
        <v>40000000</v>
      </c>
      <c r="F1116">
        <v>7.4</v>
      </c>
      <c r="G1116">
        <v>-68706165</v>
      </c>
      <c r="H1116">
        <v>0</v>
      </c>
      <c r="I1116">
        <v>400.00000000000006</v>
      </c>
      <c r="J1116">
        <v>0</v>
      </c>
    </row>
    <row r="1117" spans="1:10" x14ac:dyDescent="0.35">
      <c r="A1117">
        <v>138614544</v>
      </c>
      <c r="B1117" t="s">
        <v>5965</v>
      </c>
      <c r="C1117">
        <v>75152</v>
      </c>
      <c r="D1117">
        <v>288</v>
      </c>
      <c r="E1117">
        <v>40000000</v>
      </c>
      <c r="F1117">
        <v>5.8</v>
      </c>
      <c r="G1117">
        <v>-98614544</v>
      </c>
      <c r="H1117">
        <v>0</v>
      </c>
      <c r="I1117">
        <v>400.00000000000006</v>
      </c>
      <c r="J1117">
        <v>0</v>
      </c>
    </row>
    <row r="1118" spans="1:10" x14ac:dyDescent="0.35">
      <c r="A1118">
        <v>125069696</v>
      </c>
      <c r="B1118" t="s">
        <v>5971</v>
      </c>
      <c r="C1118">
        <v>203963</v>
      </c>
      <c r="D1118">
        <v>420</v>
      </c>
      <c r="E1118">
        <v>40000000</v>
      </c>
      <c r="F1118">
        <v>7.6</v>
      </c>
      <c r="G1118">
        <v>-85069696</v>
      </c>
      <c r="H1118">
        <v>58000</v>
      </c>
      <c r="I1118">
        <v>400.00000000000006</v>
      </c>
      <c r="J1118">
        <v>0</v>
      </c>
    </row>
    <row r="1119" spans="1:10" x14ac:dyDescent="0.35">
      <c r="A1119">
        <v>107458785</v>
      </c>
      <c r="B1119" t="s">
        <v>5977</v>
      </c>
      <c r="C1119">
        <v>71754</v>
      </c>
      <c r="D1119">
        <v>166</v>
      </c>
      <c r="E1119">
        <v>40000000</v>
      </c>
      <c r="F1119">
        <v>7.2</v>
      </c>
      <c r="G1119">
        <v>-67458785</v>
      </c>
      <c r="H1119">
        <v>0</v>
      </c>
      <c r="I1119">
        <v>400.00000000000006</v>
      </c>
      <c r="J1119">
        <v>0</v>
      </c>
    </row>
    <row r="1120" spans="1:10" x14ac:dyDescent="0.35">
      <c r="A1120">
        <v>102310175</v>
      </c>
      <c r="B1120" t="s">
        <v>5982</v>
      </c>
      <c r="C1120">
        <v>64989</v>
      </c>
      <c r="D1120">
        <v>279</v>
      </c>
      <c r="E1120">
        <v>40000000</v>
      </c>
      <c r="F1120">
        <v>7.8</v>
      </c>
      <c r="G1120">
        <v>-62310175</v>
      </c>
      <c r="H1120">
        <v>40000</v>
      </c>
      <c r="I1120">
        <v>400.00000000000006</v>
      </c>
      <c r="J1120">
        <v>0</v>
      </c>
    </row>
    <row r="1121" spans="1:10" x14ac:dyDescent="0.35">
      <c r="A1121">
        <v>96917897</v>
      </c>
      <c r="B1121" t="s">
        <v>5986</v>
      </c>
      <c r="C1121">
        <v>479453</v>
      </c>
      <c r="D1121">
        <v>696</v>
      </c>
      <c r="E1121">
        <v>40000000</v>
      </c>
      <c r="F1121">
        <v>7.7</v>
      </c>
      <c r="G1121">
        <v>-56917897</v>
      </c>
      <c r="H1121">
        <v>74000</v>
      </c>
      <c r="I1121">
        <v>400.00000000000006</v>
      </c>
      <c r="J1121">
        <v>0</v>
      </c>
    </row>
    <row r="1122" spans="1:10" x14ac:dyDescent="0.35">
      <c r="A1122">
        <v>93952276</v>
      </c>
      <c r="B1122" t="s">
        <v>5993</v>
      </c>
      <c r="C1122">
        <v>132048</v>
      </c>
      <c r="D1122">
        <v>203</v>
      </c>
      <c r="E1122">
        <v>40000000</v>
      </c>
      <c r="F1122">
        <v>6.4</v>
      </c>
      <c r="G1122">
        <v>-53952276</v>
      </c>
      <c r="H1122">
        <v>12000</v>
      </c>
      <c r="I1122">
        <v>400.00000000000006</v>
      </c>
      <c r="J1122">
        <v>0</v>
      </c>
    </row>
    <row r="1123" spans="1:10" x14ac:dyDescent="0.35">
      <c r="A1123">
        <v>90703745</v>
      </c>
      <c r="B1123" t="s">
        <v>5998</v>
      </c>
      <c r="C1123">
        <v>93748</v>
      </c>
      <c r="D1123">
        <v>410</v>
      </c>
      <c r="E1123">
        <v>45000000</v>
      </c>
      <c r="F1123">
        <v>5.0999999999999996</v>
      </c>
      <c r="G1123">
        <v>-45703745</v>
      </c>
      <c r="H1123">
        <v>1000</v>
      </c>
      <c r="I1123">
        <v>450.00000000000006</v>
      </c>
      <c r="J1123">
        <v>0</v>
      </c>
    </row>
    <row r="1124" spans="1:10" x14ac:dyDescent="0.35">
      <c r="A1124">
        <v>89138076</v>
      </c>
      <c r="B1124" t="s">
        <v>6004</v>
      </c>
      <c r="C1124">
        <v>98535</v>
      </c>
      <c r="D1124">
        <v>734</v>
      </c>
      <c r="E1124">
        <v>40000000</v>
      </c>
      <c r="F1124">
        <v>5.5</v>
      </c>
      <c r="G1124">
        <v>-49138076</v>
      </c>
      <c r="H1124">
        <v>0</v>
      </c>
      <c r="I1124">
        <v>400.00000000000006</v>
      </c>
      <c r="J1124">
        <v>0</v>
      </c>
    </row>
    <row r="1125" spans="1:10" x14ac:dyDescent="0.35">
      <c r="A1125">
        <v>87666629</v>
      </c>
      <c r="B1125" t="s">
        <v>6008</v>
      </c>
      <c r="C1125">
        <v>283480</v>
      </c>
      <c r="D1125">
        <v>263</v>
      </c>
      <c r="E1125">
        <v>40000000</v>
      </c>
      <c r="F1125">
        <v>7.4</v>
      </c>
      <c r="G1125">
        <v>-47666629</v>
      </c>
      <c r="H1125">
        <v>0</v>
      </c>
      <c r="I1125">
        <v>400.00000000000006</v>
      </c>
      <c r="J1125">
        <v>0</v>
      </c>
    </row>
    <row r="1126" spans="1:10" x14ac:dyDescent="0.35">
      <c r="A1126">
        <v>90353764</v>
      </c>
      <c r="B1126" t="s">
        <v>6012</v>
      </c>
      <c r="C1126">
        <v>85629</v>
      </c>
      <c r="D1126">
        <v>144</v>
      </c>
      <c r="E1126">
        <v>40000000</v>
      </c>
      <c r="F1126">
        <v>6</v>
      </c>
      <c r="G1126">
        <v>-50353764</v>
      </c>
      <c r="H1126">
        <v>14000</v>
      </c>
      <c r="I1126">
        <v>400.00000000000006</v>
      </c>
      <c r="J1126">
        <v>0</v>
      </c>
    </row>
    <row r="1127" spans="1:10" x14ac:dyDescent="0.35">
      <c r="A1127">
        <v>82522790</v>
      </c>
      <c r="B1127" t="s">
        <v>6016</v>
      </c>
      <c r="C1127">
        <v>143835</v>
      </c>
      <c r="D1127">
        <v>654</v>
      </c>
      <c r="E1127">
        <v>40000000</v>
      </c>
      <c r="F1127">
        <v>7.5</v>
      </c>
      <c r="G1127">
        <v>-42522790</v>
      </c>
      <c r="H1127">
        <v>14000</v>
      </c>
      <c r="I1127">
        <v>400.00000000000006</v>
      </c>
      <c r="J1127">
        <v>0</v>
      </c>
    </row>
    <row r="1128" spans="1:10" x14ac:dyDescent="0.35">
      <c r="A1128">
        <v>94125426</v>
      </c>
      <c r="B1128" t="s">
        <v>6020</v>
      </c>
      <c r="C1128">
        <v>79264</v>
      </c>
      <c r="D1128">
        <v>277</v>
      </c>
      <c r="E1128">
        <v>40000000</v>
      </c>
      <c r="F1128">
        <v>7</v>
      </c>
      <c r="G1128">
        <v>-54125426</v>
      </c>
      <c r="H1128">
        <v>13000</v>
      </c>
      <c r="I1128">
        <v>400.00000000000006</v>
      </c>
      <c r="J1128">
        <v>0</v>
      </c>
    </row>
    <row r="1129" spans="1:10" x14ac:dyDescent="0.35">
      <c r="A1129">
        <v>95001343</v>
      </c>
      <c r="B1129" t="s">
        <v>6023</v>
      </c>
      <c r="C1129">
        <v>66511</v>
      </c>
      <c r="D1129">
        <v>200</v>
      </c>
      <c r="E1129">
        <v>40000000</v>
      </c>
      <c r="F1129">
        <v>7.5</v>
      </c>
      <c r="G1129">
        <v>-55001343</v>
      </c>
      <c r="H1129">
        <v>28000</v>
      </c>
      <c r="I1129">
        <v>400.00000000000006</v>
      </c>
      <c r="J1129">
        <v>0</v>
      </c>
    </row>
    <row r="1130" spans="1:10" x14ac:dyDescent="0.35">
      <c r="A1130">
        <v>81292135</v>
      </c>
      <c r="B1130" t="s">
        <v>6026</v>
      </c>
      <c r="C1130">
        <v>137891</v>
      </c>
      <c r="D1130">
        <v>696</v>
      </c>
      <c r="E1130">
        <v>40000000</v>
      </c>
      <c r="F1130">
        <v>7.3</v>
      </c>
      <c r="G1130">
        <v>-41292135</v>
      </c>
      <c r="H1130">
        <v>0</v>
      </c>
      <c r="I1130">
        <v>400.00000000000006</v>
      </c>
      <c r="J1130">
        <v>0</v>
      </c>
    </row>
    <row r="1131" spans="1:10" x14ac:dyDescent="0.35">
      <c r="A1131">
        <v>86208010</v>
      </c>
      <c r="B1131" t="s">
        <v>6029</v>
      </c>
      <c r="C1131">
        <v>97045</v>
      </c>
      <c r="D1131">
        <v>285</v>
      </c>
      <c r="E1131">
        <v>35000000</v>
      </c>
      <c r="F1131">
        <v>5.7</v>
      </c>
      <c r="G1131">
        <v>-51208010</v>
      </c>
      <c r="H1131">
        <v>55000</v>
      </c>
      <c r="I1131">
        <v>350.00000000000006</v>
      </c>
      <c r="J1131">
        <v>0</v>
      </c>
    </row>
    <row r="1132" spans="1:10" x14ac:dyDescent="0.35">
      <c r="A1132">
        <v>81593527</v>
      </c>
      <c r="B1132" t="s">
        <v>6032</v>
      </c>
      <c r="C1132">
        <v>48806</v>
      </c>
      <c r="D1132">
        <v>263</v>
      </c>
      <c r="E1132">
        <v>40000000</v>
      </c>
      <c r="F1132">
        <v>7.3</v>
      </c>
      <c r="G1132">
        <v>-41593527</v>
      </c>
      <c r="H1132">
        <v>11000</v>
      </c>
      <c r="I1132">
        <v>400.00000000000006</v>
      </c>
      <c r="J1132">
        <v>0</v>
      </c>
    </row>
    <row r="1133" spans="1:10" x14ac:dyDescent="0.35">
      <c r="A1133">
        <v>75274748</v>
      </c>
      <c r="B1133" t="s">
        <v>6036</v>
      </c>
      <c r="C1133">
        <v>130661</v>
      </c>
      <c r="D1133">
        <v>304</v>
      </c>
      <c r="E1133">
        <v>35000000</v>
      </c>
      <c r="F1133">
        <v>7.2</v>
      </c>
      <c r="G1133">
        <v>-40274748</v>
      </c>
      <c r="H1133">
        <v>54000</v>
      </c>
      <c r="I1133">
        <v>350.00000000000006</v>
      </c>
      <c r="J1133">
        <v>0</v>
      </c>
    </row>
    <row r="1134" spans="1:10" x14ac:dyDescent="0.35">
      <c r="A1134">
        <v>90835030</v>
      </c>
      <c r="B1134" t="s">
        <v>6040</v>
      </c>
      <c r="C1134">
        <v>28621</v>
      </c>
      <c r="D1134">
        <v>58</v>
      </c>
      <c r="E1134">
        <v>40000000</v>
      </c>
      <c r="F1134">
        <v>5.9</v>
      </c>
      <c r="G1134">
        <v>-50835030</v>
      </c>
      <c r="H1134">
        <v>0</v>
      </c>
      <c r="I1134">
        <v>400.00000000000006</v>
      </c>
      <c r="J1134">
        <v>0</v>
      </c>
    </row>
    <row r="1135" spans="1:10" x14ac:dyDescent="0.35">
      <c r="A1135">
        <v>72455275</v>
      </c>
      <c r="B1135" t="s">
        <v>6045</v>
      </c>
      <c r="C1135">
        <v>113068</v>
      </c>
      <c r="D1135">
        <v>382</v>
      </c>
      <c r="E1135">
        <v>40000000</v>
      </c>
      <c r="F1135">
        <v>7.8</v>
      </c>
      <c r="G1135">
        <v>-32455275</v>
      </c>
      <c r="H1135">
        <v>0</v>
      </c>
      <c r="I1135">
        <v>400.00000000000006</v>
      </c>
      <c r="J1135">
        <v>0</v>
      </c>
    </row>
    <row r="1136" spans="1:10" x14ac:dyDescent="0.35">
      <c r="A1136">
        <v>75305995</v>
      </c>
      <c r="B1136" t="s">
        <v>6050</v>
      </c>
      <c r="C1136">
        <v>110394</v>
      </c>
      <c r="D1136">
        <v>433</v>
      </c>
      <c r="E1136">
        <v>40000000</v>
      </c>
      <c r="F1136">
        <v>7.7</v>
      </c>
      <c r="G1136">
        <v>-35305995</v>
      </c>
      <c r="H1136">
        <v>0</v>
      </c>
      <c r="I1136">
        <v>400.00000000000006</v>
      </c>
      <c r="J1136">
        <v>0</v>
      </c>
    </row>
    <row r="1137" spans="1:10" x14ac:dyDescent="0.35">
      <c r="A1137">
        <v>74098862</v>
      </c>
      <c r="B1137" t="s">
        <v>6054</v>
      </c>
      <c r="C1137">
        <v>656640</v>
      </c>
      <c r="D1137">
        <v>1732</v>
      </c>
      <c r="E1137">
        <v>40000000</v>
      </c>
      <c r="F1137">
        <v>8.1</v>
      </c>
      <c r="G1137">
        <v>-34098862</v>
      </c>
      <c r="H1137">
        <v>13000</v>
      </c>
      <c r="I1137">
        <v>400.00000000000006</v>
      </c>
      <c r="J1137">
        <v>0</v>
      </c>
    </row>
    <row r="1138" spans="1:10" x14ac:dyDescent="0.35">
      <c r="A1138">
        <v>72266306</v>
      </c>
      <c r="B1138" t="s">
        <v>6058</v>
      </c>
      <c r="C1138">
        <v>127528</v>
      </c>
      <c r="D1138">
        <v>422</v>
      </c>
      <c r="E1138">
        <v>40000000</v>
      </c>
      <c r="F1138">
        <v>6.6</v>
      </c>
      <c r="G1138">
        <v>-32266306</v>
      </c>
      <c r="H1138">
        <v>0</v>
      </c>
      <c r="I1138">
        <v>400.00000000000006</v>
      </c>
      <c r="J1138">
        <v>0</v>
      </c>
    </row>
    <row r="1139" spans="1:10" x14ac:dyDescent="0.35">
      <c r="A1139">
        <v>71347010</v>
      </c>
      <c r="B1139" t="s">
        <v>6061</v>
      </c>
      <c r="C1139">
        <v>166194</v>
      </c>
      <c r="D1139">
        <v>215</v>
      </c>
      <c r="E1139">
        <v>40000000</v>
      </c>
      <c r="F1139">
        <v>7.1</v>
      </c>
      <c r="G1139">
        <v>-31347010</v>
      </c>
      <c r="H1139">
        <v>0</v>
      </c>
      <c r="I1139">
        <v>400.00000000000006</v>
      </c>
      <c r="J1139">
        <v>0</v>
      </c>
    </row>
    <row r="1140" spans="1:10" x14ac:dyDescent="0.35">
      <c r="A1140">
        <v>70836296</v>
      </c>
      <c r="B1140" t="s">
        <v>6065</v>
      </c>
      <c r="C1140">
        <v>109445</v>
      </c>
      <c r="D1140">
        <v>426</v>
      </c>
      <c r="E1140">
        <v>40000000</v>
      </c>
      <c r="F1140">
        <v>5.9</v>
      </c>
      <c r="G1140">
        <v>-30836296</v>
      </c>
      <c r="H1140">
        <v>0</v>
      </c>
      <c r="I1140">
        <v>400.00000000000006</v>
      </c>
      <c r="J1140">
        <v>0</v>
      </c>
    </row>
    <row r="1141" spans="1:10" x14ac:dyDescent="0.35">
      <c r="A1141">
        <v>70405498</v>
      </c>
      <c r="B1141" t="s">
        <v>6071</v>
      </c>
      <c r="C1141">
        <v>113472</v>
      </c>
      <c r="D1141">
        <v>442</v>
      </c>
      <c r="E1141">
        <v>40000000</v>
      </c>
      <c r="F1141">
        <v>8</v>
      </c>
      <c r="G1141">
        <v>-30405498</v>
      </c>
      <c r="H1141">
        <v>0</v>
      </c>
      <c r="I1141">
        <v>400.00000000000006</v>
      </c>
      <c r="J1141">
        <v>0</v>
      </c>
    </row>
    <row r="1142" spans="1:10" x14ac:dyDescent="0.35">
      <c r="A1142">
        <v>70163652</v>
      </c>
      <c r="B1142" t="s">
        <v>6076</v>
      </c>
      <c r="C1142">
        <v>31968</v>
      </c>
      <c r="D1142">
        <v>82</v>
      </c>
      <c r="E1142">
        <v>40000000</v>
      </c>
      <c r="F1142">
        <v>4.5999999999999996</v>
      </c>
      <c r="G1142">
        <v>-30163652</v>
      </c>
      <c r="H1142">
        <v>663</v>
      </c>
      <c r="I1142">
        <v>400.00000000000006</v>
      </c>
      <c r="J1142">
        <v>0</v>
      </c>
    </row>
    <row r="1143" spans="1:10" x14ac:dyDescent="0.35">
      <c r="A1143">
        <v>66808615</v>
      </c>
      <c r="B1143" t="s">
        <v>6081</v>
      </c>
      <c r="C1143">
        <v>87351</v>
      </c>
      <c r="D1143">
        <v>344</v>
      </c>
      <c r="E1143">
        <v>34000000</v>
      </c>
      <c r="F1143">
        <v>6.1</v>
      </c>
      <c r="G1143">
        <v>-32808615</v>
      </c>
      <c r="H1143">
        <v>2000</v>
      </c>
      <c r="I1143">
        <v>340</v>
      </c>
      <c r="J1143">
        <v>0</v>
      </c>
    </row>
    <row r="1144" spans="1:10" x14ac:dyDescent="0.35">
      <c r="A1144">
        <v>115603980</v>
      </c>
      <c r="B1144" t="s">
        <v>3537</v>
      </c>
      <c r="C1144">
        <v>103589</v>
      </c>
      <c r="D1144">
        <v>351</v>
      </c>
      <c r="E1144">
        <v>65000000</v>
      </c>
      <c r="F1144">
        <v>7.2</v>
      </c>
      <c r="G1144">
        <v>-50603980</v>
      </c>
      <c r="H1144">
        <v>35000</v>
      </c>
      <c r="I1144">
        <v>650</v>
      </c>
      <c r="J1144">
        <v>0</v>
      </c>
    </row>
    <row r="1145" spans="1:10" x14ac:dyDescent="0.35">
      <c r="A1145">
        <v>64149837</v>
      </c>
      <c r="B1145" t="s">
        <v>6086</v>
      </c>
      <c r="C1145">
        <v>146899</v>
      </c>
      <c r="D1145">
        <v>185</v>
      </c>
      <c r="E1145">
        <v>20000000</v>
      </c>
      <c r="F1145">
        <v>6.4</v>
      </c>
      <c r="G1145">
        <v>-44149837</v>
      </c>
      <c r="H1145">
        <v>0</v>
      </c>
      <c r="I1145">
        <v>200.00000000000003</v>
      </c>
      <c r="J1145">
        <v>0</v>
      </c>
    </row>
    <row r="1146" spans="1:10" x14ac:dyDescent="0.35">
      <c r="A1146">
        <v>83906114</v>
      </c>
      <c r="B1146" t="s">
        <v>6091</v>
      </c>
      <c r="C1146">
        <v>104481</v>
      </c>
      <c r="D1146">
        <v>189</v>
      </c>
      <c r="E1146">
        <v>40000000</v>
      </c>
      <c r="F1146">
        <v>6</v>
      </c>
      <c r="G1146">
        <v>-43906114</v>
      </c>
      <c r="H1146">
        <v>16000</v>
      </c>
      <c r="I1146">
        <v>400.00000000000006</v>
      </c>
      <c r="J1146">
        <v>0</v>
      </c>
    </row>
    <row r="1147" spans="1:10" x14ac:dyDescent="0.35">
      <c r="A1147">
        <v>66466372</v>
      </c>
      <c r="B1147" t="s">
        <v>6098</v>
      </c>
      <c r="C1147">
        <v>75345</v>
      </c>
      <c r="D1147">
        <v>290</v>
      </c>
      <c r="E1147">
        <v>40000000</v>
      </c>
      <c r="F1147">
        <v>5.2</v>
      </c>
      <c r="G1147">
        <v>-26466372</v>
      </c>
      <c r="H1147">
        <v>0</v>
      </c>
      <c r="I1147">
        <v>400.00000000000006</v>
      </c>
      <c r="J1147">
        <v>0</v>
      </c>
    </row>
    <row r="1148" spans="1:10" x14ac:dyDescent="0.35">
      <c r="A1148">
        <v>72306065</v>
      </c>
      <c r="B1148" t="s">
        <v>6102</v>
      </c>
      <c r="C1148">
        <v>178118</v>
      </c>
      <c r="D1148">
        <v>355</v>
      </c>
      <c r="E1148">
        <v>40000000</v>
      </c>
      <c r="F1148">
        <v>7.6</v>
      </c>
      <c r="G1148">
        <v>-32306065</v>
      </c>
      <c r="H1148">
        <v>55000</v>
      </c>
      <c r="I1148">
        <v>400.00000000000006</v>
      </c>
      <c r="J1148">
        <v>0</v>
      </c>
    </row>
    <row r="1149" spans="1:10" x14ac:dyDescent="0.35">
      <c r="A1149">
        <v>59068786</v>
      </c>
      <c r="B1149" t="s">
        <v>6106</v>
      </c>
      <c r="C1149">
        <v>86902</v>
      </c>
      <c r="D1149">
        <v>411</v>
      </c>
      <c r="E1149">
        <v>40000000</v>
      </c>
      <c r="F1149">
        <v>6.4</v>
      </c>
      <c r="G1149">
        <v>-19068786</v>
      </c>
      <c r="H1149">
        <v>0</v>
      </c>
      <c r="I1149">
        <v>400.00000000000006</v>
      </c>
      <c r="J1149">
        <v>0</v>
      </c>
    </row>
    <row r="1150" spans="1:10" x14ac:dyDescent="0.35">
      <c r="A1150">
        <v>57887882</v>
      </c>
      <c r="B1150" t="s">
        <v>6113</v>
      </c>
      <c r="C1150">
        <v>35508</v>
      </c>
      <c r="D1150">
        <v>211</v>
      </c>
      <c r="E1150">
        <v>50000000</v>
      </c>
      <c r="F1150">
        <v>6.1</v>
      </c>
      <c r="G1150">
        <v>-7887882</v>
      </c>
      <c r="H1150">
        <v>0</v>
      </c>
      <c r="I1150">
        <v>500.00000000000006</v>
      </c>
      <c r="J1150">
        <v>0</v>
      </c>
    </row>
    <row r="1151" spans="1:10" x14ac:dyDescent="0.35">
      <c r="A1151">
        <v>53955614</v>
      </c>
      <c r="B1151" t="s">
        <v>6116</v>
      </c>
      <c r="C1151">
        <v>77415</v>
      </c>
      <c r="D1151">
        <v>139</v>
      </c>
      <c r="E1151">
        <v>40000000</v>
      </c>
      <c r="F1151">
        <v>6.1</v>
      </c>
      <c r="G1151">
        <v>-13955614</v>
      </c>
      <c r="H1151">
        <v>0</v>
      </c>
      <c r="I1151">
        <v>400.00000000000006</v>
      </c>
      <c r="J1151">
        <v>0</v>
      </c>
    </row>
    <row r="1152" spans="1:10" x14ac:dyDescent="0.35">
      <c r="A1152">
        <v>54967359</v>
      </c>
      <c r="B1152" t="s">
        <v>6121</v>
      </c>
      <c r="C1152">
        <v>52805</v>
      </c>
      <c r="D1152">
        <v>209</v>
      </c>
      <c r="E1152">
        <v>40000000</v>
      </c>
      <c r="F1152">
        <v>5.2</v>
      </c>
      <c r="G1152">
        <v>-14967359</v>
      </c>
      <c r="H1152">
        <v>0</v>
      </c>
      <c r="I1152">
        <v>400.00000000000006</v>
      </c>
      <c r="J1152">
        <v>0</v>
      </c>
    </row>
    <row r="1153" spans="1:10" x14ac:dyDescent="0.35">
      <c r="A1153">
        <v>54228104</v>
      </c>
      <c r="B1153" t="s">
        <v>6125</v>
      </c>
      <c r="C1153">
        <v>104991</v>
      </c>
      <c r="D1153">
        <v>544</v>
      </c>
      <c r="E1153">
        <v>35000000</v>
      </c>
      <c r="F1153">
        <v>7.7</v>
      </c>
      <c r="G1153">
        <v>-19228104</v>
      </c>
      <c r="H1153">
        <v>0</v>
      </c>
      <c r="I1153">
        <v>350.00000000000006</v>
      </c>
      <c r="J1153">
        <v>0</v>
      </c>
    </row>
    <row r="1154" spans="1:10" x14ac:dyDescent="0.35">
      <c r="A1154">
        <v>57981889</v>
      </c>
      <c r="B1154" t="s">
        <v>6129</v>
      </c>
      <c r="C1154">
        <v>173848</v>
      </c>
      <c r="D1154">
        <v>203</v>
      </c>
      <c r="E1154">
        <v>40000000</v>
      </c>
      <c r="F1154">
        <v>7.3</v>
      </c>
      <c r="G1154">
        <v>-17981889</v>
      </c>
      <c r="H1154">
        <v>25000</v>
      </c>
      <c r="I1154">
        <v>400.00000000000006</v>
      </c>
      <c r="J1154">
        <v>0</v>
      </c>
    </row>
    <row r="1155" spans="1:10" x14ac:dyDescent="0.35">
      <c r="A1155">
        <v>61094903</v>
      </c>
      <c r="B1155" t="s">
        <v>6132</v>
      </c>
      <c r="C1155">
        <v>210542</v>
      </c>
      <c r="D1155">
        <v>332</v>
      </c>
      <c r="E1155">
        <v>30000000</v>
      </c>
      <c r="F1155">
        <v>6.9</v>
      </c>
      <c r="G1155">
        <v>-31094903</v>
      </c>
      <c r="H1155">
        <v>29000</v>
      </c>
      <c r="I1155">
        <v>300</v>
      </c>
      <c r="J1155">
        <v>0</v>
      </c>
    </row>
    <row r="1156" spans="1:10" x14ac:dyDescent="0.35">
      <c r="A1156">
        <v>53082743</v>
      </c>
      <c r="B1156" t="s">
        <v>6136</v>
      </c>
      <c r="C1156">
        <v>844052</v>
      </c>
      <c r="D1156">
        <v>1100</v>
      </c>
      <c r="E1156">
        <v>40000000</v>
      </c>
      <c r="F1156">
        <v>8.5</v>
      </c>
      <c r="G1156">
        <v>-13082743</v>
      </c>
      <c r="H1156">
        <v>49000</v>
      </c>
      <c r="I1156">
        <v>400.00000000000006</v>
      </c>
      <c r="J1156">
        <v>0</v>
      </c>
    </row>
    <row r="1157" spans="1:10" x14ac:dyDescent="0.35">
      <c r="A1157">
        <v>54414716</v>
      </c>
      <c r="B1157" t="s">
        <v>6139</v>
      </c>
      <c r="C1157">
        <v>114294</v>
      </c>
      <c r="D1157">
        <v>187</v>
      </c>
      <c r="E1157">
        <v>42000000</v>
      </c>
      <c r="F1157">
        <v>6.3</v>
      </c>
      <c r="G1157">
        <v>-12414716</v>
      </c>
      <c r="H1157">
        <v>12000</v>
      </c>
      <c r="I1157">
        <v>420.00000000000006</v>
      </c>
      <c r="J1157">
        <v>0</v>
      </c>
    </row>
    <row r="1158" spans="1:10" x14ac:dyDescent="0.35">
      <c r="A1158">
        <v>57011847</v>
      </c>
      <c r="B1158" t="s">
        <v>6145</v>
      </c>
      <c r="C1158">
        <v>20615</v>
      </c>
      <c r="D1158">
        <v>44</v>
      </c>
      <c r="E1158">
        <v>40000000</v>
      </c>
      <c r="F1158">
        <v>5.9</v>
      </c>
      <c r="G1158">
        <v>-17011847</v>
      </c>
      <c r="H1158">
        <v>0</v>
      </c>
      <c r="I1158">
        <v>400.00000000000006</v>
      </c>
      <c r="J1158">
        <v>0</v>
      </c>
    </row>
    <row r="1159" spans="1:10" x14ac:dyDescent="0.35">
      <c r="A1159">
        <v>51185897</v>
      </c>
      <c r="B1159" t="s">
        <v>6156</v>
      </c>
      <c r="C1159">
        <v>69457</v>
      </c>
      <c r="D1159">
        <v>271</v>
      </c>
      <c r="E1159">
        <v>30000000</v>
      </c>
      <c r="F1159">
        <v>6.7</v>
      </c>
      <c r="G1159">
        <v>-21185897</v>
      </c>
      <c r="H1159">
        <v>0</v>
      </c>
      <c r="I1159">
        <v>300</v>
      </c>
      <c r="J1159">
        <v>0</v>
      </c>
    </row>
    <row r="1160" spans="1:10" x14ac:dyDescent="0.35">
      <c r="A1160">
        <v>52000688</v>
      </c>
      <c r="B1160" t="s">
        <v>6161</v>
      </c>
      <c r="C1160">
        <v>171418</v>
      </c>
      <c r="D1160">
        <v>619</v>
      </c>
      <c r="E1160">
        <v>40000000</v>
      </c>
      <c r="F1160">
        <v>6.4</v>
      </c>
      <c r="G1160">
        <v>-12000688</v>
      </c>
      <c r="H1160">
        <v>17000</v>
      </c>
      <c r="I1160">
        <v>400.00000000000006</v>
      </c>
      <c r="J1160">
        <v>0</v>
      </c>
    </row>
    <row r="1161" spans="1:10" x14ac:dyDescent="0.35">
      <c r="A1161">
        <v>49851591</v>
      </c>
      <c r="B1161" t="s">
        <v>6165</v>
      </c>
      <c r="C1161">
        <v>7900</v>
      </c>
      <c r="D1161">
        <v>34</v>
      </c>
      <c r="E1161">
        <v>40000000</v>
      </c>
      <c r="F1161">
        <v>5.9</v>
      </c>
      <c r="G1161">
        <v>-9851591</v>
      </c>
      <c r="H1161">
        <v>263</v>
      </c>
      <c r="I1161">
        <v>400.00000000000006</v>
      </c>
      <c r="J1161">
        <v>0</v>
      </c>
    </row>
    <row r="1162" spans="1:10" x14ac:dyDescent="0.35">
      <c r="A1162">
        <v>47781388</v>
      </c>
      <c r="B1162" t="s">
        <v>6169</v>
      </c>
      <c r="C1162">
        <v>147504</v>
      </c>
      <c r="D1162">
        <v>531</v>
      </c>
      <c r="E1162">
        <v>40000000</v>
      </c>
      <c r="F1162">
        <v>6.6</v>
      </c>
      <c r="G1162">
        <v>-7781388</v>
      </c>
      <c r="H1162">
        <v>0</v>
      </c>
      <c r="I1162">
        <v>400.00000000000006</v>
      </c>
      <c r="J1162">
        <v>0</v>
      </c>
    </row>
    <row r="1163" spans="1:10" x14ac:dyDescent="0.35">
      <c r="A1163">
        <v>52320979</v>
      </c>
      <c r="B1163" t="s">
        <v>6173</v>
      </c>
      <c r="C1163">
        <v>114321</v>
      </c>
      <c r="D1163">
        <v>548</v>
      </c>
      <c r="E1163">
        <v>40000000</v>
      </c>
      <c r="F1163">
        <v>6.8</v>
      </c>
      <c r="G1163">
        <v>-12320979</v>
      </c>
      <c r="H1163">
        <v>0</v>
      </c>
      <c r="I1163">
        <v>400.00000000000006</v>
      </c>
      <c r="J1163">
        <v>0</v>
      </c>
    </row>
    <row r="1164" spans="1:10" x14ac:dyDescent="0.35">
      <c r="A1164">
        <v>47806295</v>
      </c>
      <c r="B1164" t="s">
        <v>6179</v>
      </c>
      <c r="C1164">
        <v>87447</v>
      </c>
      <c r="D1164">
        <v>371</v>
      </c>
      <c r="E1164">
        <v>43000000</v>
      </c>
      <c r="F1164">
        <v>6.5</v>
      </c>
      <c r="G1164">
        <v>-4806295</v>
      </c>
      <c r="H1164">
        <v>0</v>
      </c>
      <c r="I1164">
        <v>430.00000000000006</v>
      </c>
      <c r="J1164">
        <v>0</v>
      </c>
    </row>
    <row r="1165" spans="1:10" x14ac:dyDescent="0.35">
      <c r="A1165">
        <v>51853450</v>
      </c>
      <c r="B1165" t="s">
        <v>6184</v>
      </c>
      <c r="C1165">
        <v>37398</v>
      </c>
      <c r="D1165">
        <v>110</v>
      </c>
      <c r="E1165">
        <v>25000000</v>
      </c>
      <c r="F1165">
        <v>6.6</v>
      </c>
      <c r="G1165">
        <v>-26853450</v>
      </c>
      <c r="H1165">
        <v>11000</v>
      </c>
      <c r="I1165">
        <v>250.00000000000003</v>
      </c>
      <c r="J1165">
        <v>0</v>
      </c>
    </row>
    <row r="1166" spans="1:10" x14ac:dyDescent="0.35">
      <c r="A1166">
        <v>46012734</v>
      </c>
      <c r="B1166" t="s">
        <v>6190</v>
      </c>
      <c r="C1166">
        <v>54421</v>
      </c>
      <c r="D1166">
        <v>101</v>
      </c>
      <c r="E1166">
        <v>40000000</v>
      </c>
      <c r="F1166">
        <v>5.8</v>
      </c>
      <c r="G1166">
        <v>-6012734</v>
      </c>
      <c r="H1166">
        <v>3000</v>
      </c>
      <c r="I1166">
        <v>400.00000000000006</v>
      </c>
      <c r="J1166">
        <v>0</v>
      </c>
    </row>
    <row r="1167" spans="1:10" x14ac:dyDescent="0.35">
      <c r="A1167">
        <v>47034272</v>
      </c>
      <c r="B1167" t="s">
        <v>6196</v>
      </c>
      <c r="C1167">
        <v>25465</v>
      </c>
      <c r="D1167">
        <v>190</v>
      </c>
      <c r="E1167">
        <v>40000000</v>
      </c>
      <c r="F1167">
        <v>6.9</v>
      </c>
      <c r="G1167">
        <v>-7034272</v>
      </c>
      <c r="H1167">
        <v>16000</v>
      </c>
      <c r="I1167">
        <v>400.00000000000006</v>
      </c>
      <c r="J1167">
        <v>0</v>
      </c>
    </row>
    <row r="1168" spans="1:10" x14ac:dyDescent="0.35">
      <c r="A1168">
        <v>45856732</v>
      </c>
      <c r="B1168" t="s">
        <v>6200</v>
      </c>
      <c r="C1168">
        <v>46221</v>
      </c>
      <c r="D1168">
        <v>141</v>
      </c>
      <c r="E1168">
        <v>40000000</v>
      </c>
      <c r="F1168">
        <v>7.1</v>
      </c>
      <c r="G1168">
        <v>-5856732</v>
      </c>
      <c r="H1168">
        <v>0</v>
      </c>
      <c r="I1168">
        <v>400.00000000000006</v>
      </c>
      <c r="J1168">
        <v>0</v>
      </c>
    </row>
    <row r="1169" spans="1:10" x14ac:dyDescent="0.35">
      <c r="A1169">
        <v>59588068</v>
      </c>
      <c r="B1169" t="s">
        <v>6203</v>
      </c>
      <c r="C1169">
        <v>89557</v>
      </c>
      <c r="D1169">
        <v>376</v>
      </c>
      <c r="E1169">
        <v>40000000</v>
      </c>
      <c r="F1169">
        <v>5.8</v>
      </c>
      <c r="G1169">
        <v>-19588068</v>
      </c>
      <c r="H1169">
        <v>0</v>
      </c>
      <c r="I1169">
        <v>400.00000000000006</v>
      </c>
      <c r="J1169">
        <v>0</v>
      </c>
    </row>
    <row r="1170" spans="1:10" x14ac:dyDescent="0.35">
      <c r="A1170">
        <v>44175394</v>
      </c>
      <c r="B1170" t="s">
        <v>6207</v>
      </c>
      <c r="C1170">
        <v>56509</v>
      </c>
      <c r="D1170">
        <v>227</v>
      </c>
      <c r="E1170">
        <v>36000000</v>
      </c>
      <c r="F1170">
        <v>7.2</v>
      </c>
      <c r="G1170">
        <v>-8175394</v>
      </c>
      <c r="H1170">
        <v>0</v>
      </c>
      <c r="I1170">
        <v>360.00000000000006</v>
      </c>
      <c r="J1170">
        <v>0</v>
      </c>
    </row>
    <row r="1171" spans="1:10" x14ac:dyDescent="0.35">
      <c r="A1171">
        <v>45500797</v>
      </c>
      <c r="B1171" t="s">
        <v>6212</v>
      </c>
      <c r="C1171">
        <v>17443</v>
      </c>
      <c r="D1171">
        <v>56</v>
      </c>
      <c r="E1171">
        <v>40000000</v>
      </c>
      <c r="F1171">
        <v>6</v>
      </c>
      <c r="G1171">
        <v>-5500797</v>
      </c>
      <c r="H1171">
        <v>694</v>
      </c>
      <c r="I1171">
        <v>400.00000000000006</v>
      </c>
      <c r="J1171">
        <v>0</v>
      </c>
    </row>
    <row r="1172" spans="1:10" x14ac:dyDescent="0.35">
      <c r="A1172">
        <v>41797066</v>
      </c>
      <c r="B1172" t="s">
        <v>6219</v>
      </c>
      <c r="C1172">
        <v>92789</v>
      </c>
      <c r="D1172">
        <v>998</v>
      </c>
      <c r="E1172">
        <v>40000000</v>
      </c>
      <c r="F1172">
        <v>4.7</v>
      </c>
      <c r="G1172">
        <v>-1797066</v>
      </c>
      <c r="H1172">
        <v>0</v>
      </c>
      <c r="I1172">
        <v>400.00000000000006</v>
      </c>
      <c r="J1172">
        <v>0</v>
      </c>
    </row>
    <row r="1173" spans="1:10" x14ac:dyDescent="0.35">
      <c r="A1173">
        <v>38087756</v>
      </c>
      <c r="B1173" t="s">
        <v>6225</v>
      </c>
      <c r="C1173">
        <v>49612</v>
      </c>
      <c r="D1173">
        <v>39</v>
      </c>
      <c r="E1173">
        <v>40000000</v>
      </c>
      <c r="F1173">
        <v>5.2</v>
      </c>
      <c r="G1173">
        <v>1912244</v>
      </c>
      <c r="H1173">
        <v>0</v>
      </c>
      <c r="I1173">
        <v>400.00000000000006</v>
      </c>
      <c r="J1173">
        <v>0</v>
      </c>
    </row>
    <row r="1174" spans="1:10" x14ac:dyDescent="0.35">
      <c r="A1174">
        <v>37752931</v>
      </c>
      <c r="B1174" t="s">
        <v>6229</v>
      </c>
      <c r="C1174">
        <v>20201</v>
      </c>
      <c r="D1174">
        <v>180</v>
      </c>
      <c r="E1174">
        <v>40000000</v>
      </c>
      <c r="F1174">
        <v>5.5</v>
      </c>
      <c r="G1174">
        <v>2247069</v>
      </c>
      <c r="H1174">
        <v>0</v>
      </c>
      <c r="I1174">
        <v>400.00000000000006</v>
      </c>
      <c r="J1174">
        <v>0</v>
      </c>
    </row>
    <row r="1175" spans="1:10" x14ac:dyDescent="0.35">
      <c r="A1175">
        <v>37371385</v>
      </c>
      <c r="B1175" t="s">
        <v>6236</v>
      </c>
      <c r="C1175">
        <v>192462</v>
      </c>
      <c r="D1175">
        <v>334</v>
      </c>
      <c r="E1175">
        <v>40000000</v>
      </c>
      <c r="F1175">
        <v>7</v>
      </c>
      <c r="G1175">
        <v>2628615</v>
      </c>
      <c r="H1175">
        <v>42000</v>
      </c>
      <c r="I1175">
        <v>400.00000000000006</v>
      </c>
      <c r="J1175">
        <v>0</v>
      </c>
    </row>
    <row r="1176" spans="1:10" x14ac:dyDescent="0.35">
      <c r="A1176">
        <v>37101011</v>
      </c>
      <c r="B1176" t="s">
        <v>6241</v>
      </c>
      <c r="C1176">
        <v>30394</v>
      </c>
      <c r="D1176">
        <v>103</v>
      </c>
      <c r="E1176">
        <v>40000000</v>
      </c>
      <c r="F1176">
        <v>5.8</v>
      </c>
      <c r="G1176">
        <v>2898989</v>
      </c>
      <c r="H1176">
        <v>0</v>
      </c>
      <c r="I1176">
        <v>400.00000000000006</v>
      </c>
      <c r="J1176">
        <v>0</v>
      </c>
    </row>
    <row r="1177" spans="1:10" x14ac:dyDescent="0.35">
      <c r="A1177">
        <v>38176892</v>
      </c>
      <c r="B1177" t="s">
        <v>6246</v>
      </c>
      <c r="C1177">
        <v>104119</v>
      </c>
      <c r="D1177">
        <v>518</v>
      </c>
      <c r="E1177">
        <v>40000000</v>
      </c>
      <c r="F1177">
        <v>6.2</v>
      </c>
      <c r="G1177">
        <v>1823108</v>
      </c>
      <c r="H1177">
        <v>26000</v>
      </c>
      <c r="I1177">
        <v>400.00000000000006</v>
      </c>
      <c r="J1177">
        <v>0</v>
      </c>
    </row>
    <row r="1178" spans="1:10" x14ac:dyDescent="0.35">
      <c r="A1178">
        <v>36283504</v>
      </c>
      <c r="B1178" t="s">
        <v>6250</v>
      </c>
      <c r="C1178">
        <v>104564</v>
      </c>
      <c r="D1178">
        <v>587</v>
      </c>
      <c r="E1178">
        <v>40000000</v>
      </c>
      <c r="F1178">
        <v>6.5</v>
      </c>
      <c r="G1178">
        <v>3716496</v>
      </c>
      <c r="H1178">
        <v>0</v>
      </c>
      <c r="I1178">
        <v>400.00000000000006</v>
      </c>
      <c r="J1178">
        <v>0</v>
      </c>
    </row>
    <row r="1179" spans="1:10" x14ac:dyDescent="0.35">
      <c r="A1179">
        <v>35183792</v>
      </c>
      <c r="B1179" t="s">
        <v>6254</v>
      </c>
      <c r="C1179">
        <v>68159</v>
      </c>
      <c r="D1179">
        <v>209</v>
      </c>
      <c r="E1179">
        <v>38000000</v>
      </c>
      <c r="F1179">
        <v>7.2</v>
      </c>
      <c r="G1179">
        <v>2816208</v>
      </c>
      <c r="H1179">
        <v>0</v>
      </c>
      <c r="I1179">
        <v>380.00000000000006</v>
      </c>
      <c r="J1179">
        <v>0</v>
      </c>
    </row>
    <row r="1180" spans="1:10" x14ac:dyDescent="0.35">
      <c r="A1180">
        <v>38543473</v>
      </c>
      <c r="B1180" t="s">
        <v>6258</v>
      </c>
      <c r="C1180">
        <v>84382</v>
      </c>
      <c r="D1180">
        <v>158</v>
      </c>
      <c r="E1180">
        <v>40000000</v>
      </c>
      <c r="F1180">
        <v>5.0999999999999996</v>
      </c>
      <c r="G1180">
        <v>1456527</v>
      </c>
      <c r="H1180">
        <v>0</v>
      </c>
      <c r="I1180">
        <v>400.00000000000006</v>
      </c>
      <c r="J1180">
        <v>0</v>
      </c>
    </row>
    <row r="1181" spans="1:10" x14ac:dyDescent="0.35">
      <c r="A1181">
        <v>36037909</v>
      </c>
      <c r="B1181" t="s">
        <v>6263</v>
      </c>
      <c r="C1181">
        <v>10132</v>
      </c>
      <c r="D1181">
        <v>130</v>
      </c>
      <c r="E1181">
        <v>60000000</v>
      </c>
      <c r="F1181">
        <v>4.7</v>
      </c>
      <c r="G1181">
        <v>23962091</v>
      </c>
      <c r="H1181">
        <v>390</v>
      </c>
      <c r="I1181">
        <v>600</v>
      </c>
      <c r="J1181">
        <v>0</v>
      </c>
    </row>
    <row r="1182" spans="1:10" x14ac:dyDescent="0.35">
      <c r="A1182">
        <v>42575718</v>
      </c>
      <c r="B1182" t="s">
        <v>6269</v>
      </c>
      <c r="C1182">
        <v>83788</v>
      </c>
      <c r="D1182">
        <v>227</v>
      </c>
      <c r="E1182">
        <v>40000000</v>
      </c>
      <c r="F1182">
        <v>5.9</v>
      </c>
      <c r="G1182">
        <v>-2575718</v>
      </c>
      <c r="H1182">
        <v>20000</v>
      </c>
      <c r="I1182">
        <v>400.00000000000006</v>
      </c>
      <c r="J1182">
        <v>0</v>
      </c>
    </row>
    <row r="1183" spans="1:10" x14ac:dyDescent="0.35">
      <c r="A1183">
        <v>33864342</v>
      </c>
      <c r="B1183" t="s">
        <v>6273</v>
      </c>
      <c r="C1183">
        <v>29968</v>
      </c>
      <c r="D1183">
        <v>117</v>
      </c>
      <c r="E1183">
        <v>40000000</v>
      </c>
      <c r="F1183">
        <v>5.8</v>
      </c>
      <c r="G1183">
        <v>6135658</v>
      </c>
      <c r="H1183">
        <v>445</v>
      </c>
      <c r="I1183">
        <v>400.00000000000006</v>
      </c>
      <c r="J1183">
        <v>0</v>
      </c>
    </row>
    <row r="1184" spans="1:10" x14ac:dyDescent="0.35">
      <c r="A1184">
        <v>33508922</v>
      </c>
      <c r="B1184" t="s">
        <v>6276</v>
      </c>
      <c r="C1184">
        <v>95860</v>
      </c>
      <c r="D1184">
        <v>660</v>
      </c>
      <c r="E1184">
        <v>40000000</v>
      </c>
      <c r="F1184">
        <v>7.2</v>
      </c>
      <c r="G1184">
        <v>6491078</v>
      </c>
      <c r="H1184">
        <v>16000</v>
      </c>
      <c r="I1184">
        <v>400.00000000000006</v>
      </c>
      <c r="J1184">
        <v>0</v>
      </c>
    </row>
    <row r="1185" spans="1:10" x14ac:dyDescent="0.35">
      <c r="A1185">
        <v>42071069</v>
      </c>
      <c r="B1185" t="s">
        <v>6282</v>
      </c>
      <c r="C1185">
        <v>36223</v>
      </c>
      <c r="D1185">
        <v>208</v>
      </c>
      <c r="E1185">
        <v>30000000</v>
      </c>
      <c r="F1185">
        <v>6.2</v>
      </c>
      <c r="G1185">
        <v>-12071069</v>
      </c>
      <c r="H1185">
        <v>0</v>
      </c>
      <c r="I1185">
        <v>300</v>
      </c>
      <c r="J1185">
        <v>0</v>
      </c>
    </row>
    <row r="1186" spans="1:10" x14ac:dyDescent="0.35">
      <c r="A1186">
        <v>32853640</v>
      </c>
      <c r="B1186" t="s">
        <v>6287</v>
      </c>
      <c r="C1186">
        <v>50199</v>
      </c>
      <c r="D1186">
        <v>101</v>
      </c>
      <c r="E1186">
        <v>40000000</v>
      </c>
      <c r="F1186">
        <v>5.7</v>
      </c>
      <c r="G1186">
        <v>7146360</v>
      </c>
      <c r="H1186">
        <v>702</v>
      </c>
      <c r="I1186">
        <v>400.00000000000006</v>
      </c>
      <c r="J1186">
        <v>0</v>
      </c>
    </row>
    <row r="1187" spans="1:10" x14ac:dyDescent="0.35">
      <c r="A1187">
        <v>42615685</v>
      </c>
      <c r="B1187" t="s">
        <v>6290</v>
      </c>
      <c r="C1187">
        <v>136093</v>
      </c>
      <c r="D1187">
        <v>416</v>
      </c>
      <c r="E1187">
        <v>40000000</v>
      </c>
      <c r="F1187">
        <v>6.1</v>
      </c>
      <c r="G1187">
        <v>-2615685</v>
      </c>
      <c r="H1187">
        <v>24000</v>
      </c>
      <c r="I1187">
        <v>400.00000000000006</v>
      </c>
      <c r="J1187">
        <v>0</v>
      </c>
    </row>
    <row r="1188" spans="1:10" x14ac:dyDescent="0.35">
      <c r="A1188">
        <v>32055248</v>
      </c>
      <c r="B1188" t="s">
        <v>6294</v>
      </c>
      <c r="C1188">
        <v>18723</v>
      </c>
      <c r="D1188">
        <v>146</v>
      </c>
      <c r="E1188">
        <v>25000000</v>
      </c>
      <c r="F1188">
        <v>6</v>
      </c>
      <c r="G1188">
        <v>-7055248</v>
      </c>
      <c r="H1188">
        <v>0</v>
      </c>
      <c r="I1188">
        <v>250.00000000000003</v>
      </c>
      <c r="J1188">
        <v>0</v>
      </c>
    </row>
    <row r="1189" spans="1:10" x14ac:dyDescent="0.35">
      <c r="A1189">
        <v>31836745</v>
      </c>
      <c r="B1189" t="s">
        <v>6300</v>
      </c>
      <c r="C1189">
        <v>81298</v>
      </c>
      <c r="D1189">
        <v>341</v>
      </c>
      <c r="E1189">
        <v>40000000</v>
      </c>
      <c r="F1189">
        <v>6.9</v>
      </c>
      <c r="G1189">
        <v>8163255</v>
      </c>
      <c r="H1189">
        <v>39000</v>
      </c>
      <c r="I1189">
        <v>400.00000000000006</v>
      </c>
      <c r="J1189">
        <v>0</v>
      </c>
    </row>
    <row r="1190" spans="1:10" x14ac:dyDescent="0.35">
      <c r="A1190">
        <v>30993544</v>
      </c>
      <c r="B1190" t="s">
        <v>6306</v>
      </c>
      <c r="C1190">
        <v>58871</v>
      </c>
      <c r="D1190">
        <v>156</v>
      </c>
      <c r="E1190">
        <v>40000000</v>
      </c>
      <c r="F1190">
        <v>6.5</v>
      </c>
      <c r="G1190">
        <v>9006456</v>
      </c>
      <c r="H1190">
        <v>0</v>
      </c>
      <c r="I1190">
        <v>400.00000000000006</v>
      </c>
      <c r="J1190">
        <v>0</v>
      </c>
    </row>
    <row r="1191" spans="1:10" x14ac:dyDescent="0.35">
      <c r="A1191">
        <v>30981850</v>
      </c>
      <c r="B1191" t="s">
        <v>6311</v>
      </c>
      <c r="C1191">
        <v>35834</v>
      </c>
      <c r="D1191">
        <v>284</v>
      </c>
      <c r="E1191">
        <v>40000000</v>
      </c>
      <c r="F1191">
        <v>5</v>
      </c>
      <c r="G1191">
        <v>9018150</v>
      </c>
      <c r="H1191">
        <v>0</v>
      </c>
      <c r="I1191">
        <v>400.00000000000006</v>
      </c>
      <c r="J1191">
        <v>0</v>
      </c>
    </row>
    <row r="1192" spans="1:10" x14ac:dyDescent="0.35">
      <c r="A1192">
        <v>30199105</v>
      </c>
      <c r="B1192" t="s">
        <v>6315</v>
      </c>
      <c r="C1192">
        <v>25346</v>
      </c>
      <c r="D1192">
        <v>167</v>
      </c>
      <c r="E1192">
        <v>40000000</v>
      </c>
      <c r="F1192">
        <v>5.7</v>
      </c>
      <c r="G1192">
        <v>9800895</v>
      </c>
      <c r="H1192">
        <v>470</v>
      </c>
      <c r="I1192">
        <v>400.00000000000006</v>
      </c>
      <c r="J1192">
        <v>0</v>
      </c>
    </row>
    <row r="1193" spans="1:10" x14ac:dyDescent="0.35">
      <c r="A1193">
        <v>29077547</v>
      </c>
      <c r="B1193" t="s">
        <v>6320</v>
      </c>
      <c r="C1193">
        <v>41685</v>
      </c>
      <c r="D1193">
        <v>754</v>
      </c>
      <c r="E1193">
        <v>40000000</v>
      </c>
      <c r="F1193">
        <v>7</v>
      </c>
      <c r="G1193">
        <v>10922453</v>
      </c>
      <c r="H1193">
        <v>3000</v>
      </c>
      <c r="I1193">
        <v>400.00000000000006</v>
      </c>
      <c r="J1193">
        <v>0</v>
      </c>
    </row>
    <row r="1194" spans="1:10" x14ac:dyDescent="0.35">
      <c r="A1194">
        <v>29374178</v>
      </c>
      <c r="B1194" t="s">
        <v>6326</v>
      </c>
      <c r="C1194">
        <v>12093</v>
      </c>
      <c r="D1194">
        <v>188</v>
      </c>
      <c r="E1194">
        <v>40000000</v>
      </c>
      <c r="F1194">
        <v>5.0999999999999996</v>
      </c>
      <c r="G1194">
        <v>10625822</v>
      </c>
      <c r="H1194">
        <v>394</v>
      </c>
      <c r="I1194">
        <v>400.00000000000006</v>
      </c>
      <c r="J1194">
        <v>0</v>
      </c>
    </row>
    <row r="1195" spans="1:10" x14ac:dyDescent="0.35">
      <c r="A1195">
        <v>28535768</v>
      </c>
      <c r="B1195" t="s">
        <v>6331</v>
      </c>
      <c r="C1195">
        <v>10446</v>
      </c>
      <c r="D1195">
        <v>105</v>
      </c>
      <c r="E1195">
        <v>40000000</v>
      </c>
      <c r="F1195">
        <v>5.3</v>
      </c>
      <c r="G1195">
        <v>11464232</v>
      </c>
      <c r="H1195">
        <v>279</v>
      </c>
      <c r="I1195">
        <v>400.00000000000006</v>
      </c>
      <c r="J1195">
        <v>0</v>
      </c>
    </row>
    <row r="1196" spans="1:10" x14ac:dyDescent="0.35">
      <c r="A1196">
        <v>27663982</v>
      </c>
      <c r="B1196" t="s">
        <v>6335</v>
      </c>
      <c r="C1196">
        <v>26051</v>
      </c>
      <c r="D1196">
        <v>164</v>
      </c>
      <c r="E1196">
        <v>40000000</v>
      </c>
      <c r="F1196">
        <v>4.4000000000000004</v>
      </c>
      <c r="G1196">
        <v>12336018</v>
      </c>
      <c r="H1196">
        <v>0</v>
      </c>
      <c r="I1196">
        <v>400.00000000000006</v>
      </c>
      <c r="J1196">
        <v>0</v>
      </c>
    </row>
    <row r="1197" spans="1:10" x14ac:dyDescent="0.35">
      <c r="A1197">
        <v>27053815</v>
      </c>
      <c r="B1197" t="s">
        <v>6341</v>
      </c>
      <c r="C1197">
        <v>12856</v>
      </c>
      <c r="D1197">
        <v>291</v>
      </c>
      <c r="E1197">
        <v>40000000</v>
      </c>
      <c r="F1197">
        <v>4.7</v>
      </c>
      <c r="G1197">
        <v>12946185</v>
      </c>
      <c r="H1197">
        <v>299</v>
      </c>
      <c r="I1197">
        <v>400.00000000000006</v>
      </c>
      <c r="J1197">
        <v>0</v>
      </c>
    </row>
    <row r="1198" spans="1:10" x14ac:dyDescent="0.35">
      <c r="A1198">
        <v>26814957</v>
      </c>
      <c r="B1198" t="s">
        <v>6345</v>
      </c>
      <c r="C1198">
        <v>84357</v>
      </c>
      <c r="D1198">
        <v>252</v>
      </c>
      <c r="E1198">
        <v>35000000</v>
      </c>
      <c r="F1198">
        <v>6.7</v>
      </c>
      <c r="G1198">
        <v>8185043</v>
      </c>
      <c r="H1198">
        <v>0</v>
      </c>
      <c r="I1198">
        <v>350.00000000000006</v>
      </c>
      <c r="J1198">
        <v>0</v>
      </c>
    </row>
    <row r="1199" spans="1:10" x14ac:dyDescent="0.35">
      <c r="A1199">
        <v>25178165</v>
      </c>
      <c r="B1199" t="s">
        <v>6349</v>
      </c>
      <c r="C1199">
        <v>70292</v>
      </c>
      <c r="D1199">
        <v>274</v>
      </c>
      <c r="E1199">
        <v>40000000</v>
      </c>
      <c r="F1199">
        <v>6.7</v>
      </c>
      <c r="G1199">
        <v>14821835</v>
      </c>
      <c r="H1199">
        <v>8000</v>
      </c>
      <c r="I1199">
        <v>400.00000000000006</v>
      </c>
      <c r="J1199">
        <v>0</v>
      </c>
    </row>
    <row r="1200" spans="1:10" x14ac:dyDescent="0.35">
      <c r="A1200">
        <v>25117498</v>
      </c>
      <c r="B1200" t="s">
        <v>6353</v>
      </c>
      <c r="C1200">
        <v>37412</v>
      </c>
      <c r="D1200">
        <v>178</v>
      </c>
      <c r="E1200">
        <v>40000000</v>
      </c>
      <c r="F1200">
        <v>5.7</v>
      </c>
      <c r="G1200">
        <v>14882502</v>
      </c>
      <c r="H1200">
        <v>0</v>
      </c>
      <c r="I1200">
        <v>400.00000000000006</v>
      </c>
      <c r="J1200">
        <v>0</v>
      </c>
    </row>
    <row r="1201" spans="1:10" x14ac:dyDescent="0.35">
      <c r="A1201">
        <v>32645</v>
      </c>
      <c r="B1201" t="s">
        <v>6357</v>
      </c>
      <c r="C1201">
        <v>67797</v>
      </c>
      <c r="D1201">
        <v>223</v>
      </c>
      <c r="E1201">
        <v>500000</v>
      </c>
      <c r="F1201">
        <v>7.4</v>
      </c>
      <c r="G1201">
        <v>467355</v>
      </c>
      <c r="H1201">
        <v>0</v>
      </c>
      <c r="I1201">
        <v>5</v>
      </c>
      <c r="J1201">
        <v>0</v>
      </c>
    </row>
    <row r="1202" spans="1:10" x14ac:dyDescent="0.35">
      <c r="A1202">
        <v>24332324</v>
      </c>
      <c r="B1202" t="s">
        <v>6362</v>
      </c>
      <c r="C1202">
        <v>13830</v>
      </c>
      <c r="D1202">
        <v>61</v>
      </c>
      <c r="E1202">
        <v>40000000</v>
      </c>
      <c r="F1202">
        <v>6.1</v>
      </c>
      <c r="G1202">
        <v>15667676</v>
      </c>
      <c r="H1202">
        <v>680</v>
      </c>
      <c r="I1202">
        <v>400.00000000000006</v>
      </c>
      <c r="J1202">
        <v>0</v>
      </c>
    </row>
    <row r="1203" spans="1:10" x14ac:dyDescent="0.35">
      <c r="A1203">
        <v>36665854</v>
      </c>
      <c r="B1203" t="s">
        <v>6367</v>
      </c>
      <c r="C1203">
        <v>76498</v>
      </c>
      <c r="D1203">
        <v>203</v>
      </c>
      <c r="E1203">
        <v>40000000</v>
      </c>
      <c r="F1203">
        <v>6.4</v>
      </c>
      <c r="G1203">
        <v>3334146</v>
      </c>
      <c r="H1203">
        <v>15000</v>
      </c>
      <c r="I1203">
        <v>400.00000000000006</v>
      </c>
      <c r="J1203">
        <v>0</v>
      </c>
    </row>
    <row r="1204" spans="1:10" x14ac:dyDescent="0.35">
      <c r="A1204">
        <v>22717758</v>
      </c>
      <c r="B1204" t="s">
        <v>6374</v>
      </c>
      <c r="C1204">
        <v>11156</v>
      </c>
      <c r="D1204">
        <v>67</v>
      </c>
      <c r="E1204">
        <v>40000000</v>
      </c>
      <c r="F1204">
        <v>6.2</v>
      </c>
      <c r="G1204">
        <v>17282242</v>
      </c>
      <c r="H1204">
        <v>0</v>
      </c>
      <c r="I1204">
        <v>400.00000000000006</v>
      </c>
      <c r="J1204">
        <v>0</v>
      </c>
    </row>
    <row r="1205" spans="1:10" x14ac:dyDescent="0.35">
      <c r="A1205">
        <v>22433915</v>
      </c>
      <c r="B1205" t="s">
        <v>6377</v>
      </c>
      <c r="C1205">
        <v>21319</v>
      </c>
      <c r="D1205">
        <v>166</v>
      </c>
      <c r="E1205">
        <v>60000000</v>
      </c>
      <c r="F1205">
        <v>6.2</v>
      </c>
      <c r="G1205">
        <v>37566085</v>
      </c>
      <c r="H1205">
        <v>416</v>
      </c>
      <c r="I1205">
        <v>600</v>
      </c>
      <c r="J1205">
        <v>0</v>
      </c>
    </row>
    <row r="1206" spans="1:10" x14ac:dyDescent="0.35">
      <c r="A1206">
        <v>22326247</v>
      </c>
      <c r="B1206" t="s">
        <v>6383</v>
      </c>
      <c r="C1206">
        <v>11232</v>
      </c>
      <c r="D1206">
        <v>106</v>
      </c>
      <c r="E1206">
        <v>60000000</v>
      </c>
      <c r="F1206">
        <v>5.9</v>
      </c>
      <c r="G1206">
        <v>37673753</v>
      </c>
      <c r="H1206">
        <v>0</v>
      </c>
      <c r="I1206">
        <v>600</v>
      </c>
      <c r="J1206">
        <v>0</v>
      </c>
    </row>
    <row r="1207" spans="1:10" x14ac:dyDescent="0.35">
      <c r="A1207">
        <v>21176322</v>
      </c>
      <c r="B1207" t="s">
        <v>6389</v>
      </c>
      <c r="C1207">
        <v>23747</v>
      </c>
      <c r="D1207">
        <v>207</v>
      </c>
      <c r="E1207">
        <v>40000000</v>
      </c>
      <c r="F1207">
        <v>4</v>
      </c>
      <c r="G1207">
        <v>18823678</v>
      </c>
      <c r="H1207">
        <v>0</v>
      </c>
      <c r="I1207">
        <v>400.00000000000006</v>
      </c>
      <c r="J1207">
        <v>0</v>
      </c>
    </row>
    <row r="1208" spans="1:10" x14ac:dyDescent="0.35">
      <c r="A1208">
        <v>20300000</v>
      </c>
      <c r="B1208" t="s">
        <v>6392</v>
      </c>
      <c r="C1208">
        <v>16741</v>
      </c>
      <c r="D1208">
        <v>60</v>
      </c>
      <c r="E1208">
        <v>40000000</v>
      </c>
      <c r="F1208">
        <v>6.2</v>
      </c>
      <c r="G1208">
        <v>19700000</v>
      </c>
      <c r="H1208">
        <v>309</v>
      </c>
      <c r="I1208">
        <v>400.00000000000006</v>
      </c>
      <c r="J1208">
        <v>0</v>
      </c>
    </row>
    <row r="1209" spans="1:10" x14ac:dyDescent="0.35">
      <c r="A1209">
        <v>20302961</v>
      </c>
      <c r="B1209" t="s">
        <v>6397</v>
      </c>
      <c r="C1209">
        <v>49874</v>
      </c>
      <c r="D1209">
        <v>450</v>
      </c>
      <c r="E1209">
        <v>45000000</v>
      </c>
      <c r="F1209">
        <v>4.5999999999999996</v>
      </c>
      <c r="G1209">
        <v>24697039</v>
      </c>
      <c r="H1209">
        <v>0</v>
      </c>
      <c r="I1209">
        <v>450.00000000000006</v>
      </c>
      <c r="J1209">
        <v>0</v>
      </c>
    </row>
    <row r="1210" spans="1:10" x14ac:dyDescent="0.35">
      <c r="A1210">
        <v>15962471</v>
      </c>
      <c r="B1210" t="s">
        <v>6402</v>
      </c>
      <c r="C1210">
        <v>79892</v>
      </c>
      <c r="D1210">
        <v>619</v>
      </c>
      <c r="E1210">
        <v>40000000</v>
      </c>
      <c r="F1210">
        <v>6.4</v>
      </c>
      <c r="G1210">
        <v>24037529</v>
      </c>
      <c r="H1210">
        <v>0</v>
      </c>
      <c r="I1210">
        <v>400.00000000000006</v>
      </c>
      <c r="J1210">
        <v>0</v>
      </c>
    </row>
    <row r="1211" spans="1:10" x14ac:dyDescent="0.35">
      <c r="A1211">
        <v>14942422</v>
      </c>
      <c r="B1211" t="s">
        <v>6405</v>
      </c>
      <c r="C1211">
        <v>14226</v>
      </c>
      <c r="D1211">
        <v>60</v>
      </c>
      <c r="E1211">
        <v>40000000</v>
      </c>
      <c r="F1211">
        <v>5.9</v>
      </c>
      <c r="G1211">
        <v>25057578</v>
      </c>
      <c r="H1211">
        <v>555</v>
      </c>
      <c r="I1211">
        <v>400.00000000000006</v>
      </c>
      <c r="J1211">
        <v>0</v>
      </c>
    </row>
    <row r="1212" spans="1:10" x14ac:dyDescent="0.35">
      <c r="A1212">
        <v>14967182</v>
      </c>
      <c r="B1212" t="s">
        <v>6409</v>
      </c>
      <c r="C1212">
        <v>27305</v>
      </c>
      <c r="D1212">
        <v>284</v>
      </c>
      <c r="E1212">
        <v>40000000</v>
      </c>
      <c r="F1212">
        <v>5.0999999999999996</v>
      </c>
      <c r="G1212">
        <v>25032818</v>
      </c>
      <c r="H1212">
        <v>604</v>
      </c>
      <c r="I1212">
        <v>400.00000000000006</v>
      </c>
      <c r="J1212">
        <v>0</v>
      </c>
    </row>
    <row r="1213" spans="1:10" x14ac:dyDescent="0.35">
      <c r="A1213">
        <v>18996755</v>
      </c>
      <c r="B1213" t="s">
        <v>6415</v>
      </c>
      <c r="C1213">
        <v>145270</v>
      </c>
      <c r="D1213">
        <v>322</v>
      </c>
      <c r="E1213">
        <v>45000000</v>
      </c>
      <c r="F1213">
        <v>7.6</v>
      </c>
      <c r="G1213">
        <v>26003245</v>
      </c>
      <c r="H1213">
        <v>54000</v>
      </c>
      <c r="I1213">
        <v>450.00000000000006</v>
      </c>
      <c r="J1213">
        <v>0</v>
      </c>
    </row>
    <row r="1214" spans="1:10" x14ac:dyDescent="0.35">
      <c r="A1214">
        <v>14375181</v>
      </c>
      <c r="B1214" t="s">
        <v>6422</v>
      </c>
      <c r="C1214">
        <v>8692</v>
      </c>
      <c r="D1214">
        <v>126</v>
      </c>
      <c r="E1214">
        <v>51000000</v>
      </c>
      <c r="F1214">
        <v>4.2</v>
      </c>
      <c r="G1214">
        <v>36624819</v>
      </c>
      <c r="H1214">
        <v>754</v>
      </c>
      <c r="I1214">
        <v>510.00000000000006</v>
      </c>
      <c r="J1214">
        <v>0</v>
      </c>
    </row>
    <row r="1215" spans="1:10" x14ac:dyDescent="0.35">
      <c r="A1215">
        <v>20999103</v>
      </c>
      <c r="B1215" t="s">
        <v>6427</v>
      </c>
      <c r="C1215">
        <v>139114</v>
      </c>
      <c r="D1215">
        <v>245</v>
      </c>
      <c r="E1215">
        <v>40000000</v>
      </c>
      <c r="F1215">
        <v>7.8</v>
      </c>
      <c r="G1215">
        <v>19000897</v>
      </c>
      <c r="H1215">
        <v>15000</v>
      </c>
      <c r="I1215">
        <v>400.00000000000006</v>
      </c>
      <c r="J1215">
        <v>0</v>
      </c>
    </row>
    <row r="1216" spans="1:10" x14ac:dyDescent="0.35">
      <c r="A1216">
        <v>14448589</v>
      </c>
      <c r="B1216" t="s">
        <v>6430</v>
      </c>
      <c r="C1216">
        <v>19364</v>
      </c>
      <c r="D1216">
        <v>128</v>
      </c>
      <c r="E1216">
        <v>40000000</v>
      </c>
      <c r="F1216">
        <v>5.8</v>
      </c>
      <c r="G1216">
        <v>25551411</v>
      </c>
      <c r="H1216">
        <v>835</v>
      </c>
      <c r="I1216">
        <v>400.00000000000006</v>
      </c>
      <c r="J1216">
        <v>0</v>
      </c>
    </row>
    <row r="1217" spans="1:10" x14ac:dyDescent="0.35">
      <c r="A1217">
        <v>14358033</v>
      </c>
      <c r="B1217" t="s">
        <v>6436</v>
      </c>
      <c r="C1217">
        <v>17365</v>
      </c>
      <c r="D1217">
        <v>66</v>
      </c>
      <c r="E1217">
        <v>40000000</v>
      </c>
      <c r="F1217">
        <v>5.9</v>
      </c>
      <c r="G1217">
        <v>25641967</v>
      </c>
      <c r="H1217">
        <v>630</v>
      </c>
      <c r="I1217">
        <v>400.00000000000006</v>
      </c>
      <c r="J1217">
        <v>0</v>
      </c>
    </row>
    <row r="1218" spans="1:10" x14ac:dyDescent="0.35">
      <c r="A1218">
        <v>14018364</v>
      </c>
      <c r="B1218" t="s">
        <v>6448</v>
      </c>
      <c r="C1218">
        <v>17722</v>
      </c>
      <c r="D1218">
        <v>111</v>
      </c>
      <c r="E1218">
        <v>30000000</v>
      </c>
      <c r="F1218">
        <v>4.8</v>
      </c>
      <c r="G1218">
        <v>15981636</v>
      </c>
      <c r="H1218">
        <v>849</v>
      </c>
      <c r="I1218">
        <v>300</v>
      </c>
      <c r="J1218">
        <v>0</v>
      </c>
    </row>
    <row r="1219" spans="1:10" x14ac:dyDescent="0.35">
      <c r="A1219">
        <v>13395939</v>
      </c>
      <c r="B1219" t="s">
        <v>6453</v>
      </c>
      <c r="C1219">
        <v>43442</v>
      </c>
      <c r="D1219">
        <v>146</v>
      </c>
      <c r="E1219">
        <v>60000000</v>
      </c>
      <c r="F1219">
        <v>6.2</v>
      </c>
      <c r="G1219">
        <v>46604061</v>
      </c>
      <c r="H1219">
        <v>0</v>
      </c>
      <c r="I1219">
        <v>600</v>
      </c>
      <c r="J1219">
        <v>0</v>
      </c>
    </row>
    <row r="1220" spans="1:10" x14ac:dyDescent="0.35">
      <c r="A1220">
        <v>20113965</v>
      </c>
      <c r="B1220" t="s">
        <v>6456</v>
      </c>
      <c r="C1220">
        <v>15231</v>
      </c>
      <c r="D1220">
        <v>66</v>
      </c>
      <c r="E1220">
        <v>40000000</v>
      </c>
      <c r="F1220">
        <v>6.5</v>
      </c>
      <c r="G1220">
        <v>19886035</v>
      </c>
      <c r="H1220">
        <v>0</v>
      </c>
      <c r="I1220">
        <v>400.00000000000006</v>
      </c>
      <c r="J1220">
        <v>0</v>
      </c>
    </row>
    <row r="1221" spans="1:10" x14ac:dyDescent="0.35">
      <c r="A1221">
        <v>13376506</v>
      </c>
      <c r="B1221" t="s">
        <v>6461</v>
      </c>
      <c r="C1221">
        <v>10413</v>
      </c>
      <c r="D1221">
        <v>111</v>
      </c>
      <c r="E1221">
        <v>40000000</v>
      </c>
      <c r="F1221">
        <v>6.3</v>
      </c>
      <c r="G1221">
        <v>26623494</v>
      </c>
      <c r="H1221">
        <v>579</v>
      </c>
      <c r="I1221">
        <v>400.00000000000006</v>
      </c>
      <c r="J1221">
        <v>0</v>
      </c>
    </row>
    <row r="1222" spans="1:10" x14ac:dyDescent="0.35">
      <c r="A1222">
        <v>13208023</v>
      </c>
      <c r="B1222" t="s">
        <v>6468</v>
      </c>
      <c r="C1222">
        <v>17309</v>
      </c>
      <c r="D1222">
        <v>388</v>
      </c>
      <c r="E1222">
        <v>42000000</v>
      </c>
      <c r="F1222">
        <v>3.3</v>
      </c>
      <c r="G1222">
        <v>28791977</v>
      </c>
      <c r="H1222">
        <v>612</v>
      </c>
      <c r="I1222">
        <v>420.00000000000006</v>
      </c>
      <c r="J1222">
        <v>0</v>
      </c>
    </row>
    <row r="1223" spans="1:10" x14ac:dyDescent="0.35">
      <c r="A1223">
        <v>13838130</v>
      </c>
      <c r="B1223" t="s">
        <v>6471</v>
      </c>
      <c r="C1223">
        <v>35990</v>
      </c>
      <c r="D1223">
        <v>157</v>
      </c>
      <c r="E1223">
        <v>40000000</v>
      </c>
      <c r="F1223">
        <v>5.9</v>
      </c>
      <c r="G1223">
        <v>26161870</v>
      </c>
      <c r="H1223">
        <v>0</v>
      </c>
      <c r="I1223">
        <v>400.00000000000006</v>
      </c>
      <c r="J1223">
        <v>0</v>
      </c>
    </row>
    <row r="1224" spans="1:10" x14ac:dyDescent="0.35">
      <c r="A1224">
        <v>5773519</v>
      </c>
      <c r="B1224" t="s">
        <v>5749</v>
      </c>
      <c r="C1224">
        <v>28618</v>
      </c>
      <c r="D1224">
        <v>91</v>
      </c>
      <c r="E1224">
        <v>40000000</v>
      </c>
      <c r="F1224">
        <v>6</v>
      </c>
      <c r="G1224">
        <v>34226481</v>
      </c>
      <c r="H1224">
        <v>11000</v>
      </c>
      <c r="I1224">
        <v>400.00000000000006</v>
      </c>
      <c r="J1224">
        <v>0</v>
      </c>
    </row>
    <row r="1225" spans="1:10" x14ac:dyDescent="0.35">
      <c r="A1225">
        <v>9652000</v>
      </c>
      <c r="B1225" t="s">
        <v>6474</v>
      </c>
      <c r="C1225">
        <v>46205</v>
      </c>
      <c r="D1225">
        <v>147</v>
      </c>
      <c r="E1225">
        <v>40000000</v>
      </c>
      <c r="F1225">
        <v>5.8</v>
      </c>
      <c r="G1225">
        <v>30348000</v>
      </c>
      <c r="H1225">
        <v>0</v>
      </c>
      <c r="I1225">
        <v>400.00000000000006</v>
      </c>
      <c r="J1225">
        <v>0</v>
      </c>
    </row>
    <row r="1226" spans="1:10" x14ac:dyDescent="0.35">
      <c r="A1226">
        <v>7000000</v>
      </c>
      <c r="B1226" t="s">
        <v>6480</v>
      </c>
      <c r="C1226">
        <v>2933</v>
      </c>
      <c r="D1226">
        <v>70</v>
      </c>
      <c r="E1226">
        <v>36000000</v>
      </c>
      <c r="F1226">
        <v>4.7</v>
      </c>
      <c r="G1226">
        <v>29000000</v>
      </c>
      <c r="H1226">
        <v>328</v>
      </c>
      <c r="I1226">
        <v>360.00000000000006</v>
      </c>
      <c r="J1226">
        <v>0</v>
      </c>
    </row>
    <row r="1227" spans="1:10" x14ac:dyDescent="0.35">
      <c r="A1227">
        <v>10431220</v>
      </c>
      <c r="B1227" t="s">
        <v>6484</v>
      </c>
      <c r="C1227">
        <v>24216</v>
      </c>
      <c r="D1227">
        <v>162</v>
      </c>
      <c r="E1227">
        <v>24000000</v>
      </c>
      <c r="F1227">
        <v>4.0999999999999996</v>
      </c>
      <c r="G1227">
        <v>13568780</v>
      </c>
      <c r="H1227">
        <v>401</v>
      </c>
      <c r="I1227">
        <v>240.00000000000003</v>
      </c>
      <c r="J1227">
        <v>0</v>
      </c>
    </row>
    <row r="1228" spans="1:10" x14ac:dyDescent="0.35">
      <c r="A1228">
        <v>10326062</v>
      </c>
      <c r="B1228" t="s">
        <v>6489</v>
      </c>
      <c r="C1228">
        <v>121432</v>
      </c>
      <c r="D1228">
        <v>310</v>
      </c>
      <c r="E1228">
        <v>33000000</v>
      </c>
      <c r="F1228">
        <v>6.8</v>
      </c>
      <c r="G1228">
        <v>22673938</v>
      </c>
      <c r="H1228">
        <v>10000</v>
      </c>
      <c r="I1228">
        <v>330</v>
      </c>
      <c r="J1228">
        <v>0</v>
      </c>
    </row>
    <row r="1229" spans="1:10" x14ac:dyDescent="0.35">
      <c r="A1229">
        <v>6114237</v>
      </c>
      <c r="B1229" t="s">
        <v>6493</v>
      </c>
      <c r="C1229">
        <v>19986</v>
      </c>
      <c r="D1229">
        <v>207</v>
      </c>
      <c r="E1229">
        <v>40000000</v>
      </c>
      <c r="F1229">
        <v>6.2</v>
      </c>
      <c r="G1229">
        <v>33885763</v>
      </c>
      <c r="H1229">
        <v>892</v>
      </c>
      <c r="I1229">
        <v>400.00000000000006</v>
      </c>
      <c r="J1229">
        <v>0</v>
      </c>
    </row>
    <row r="1230" spans="1:10" x14ac:dyDescent="0.35">
      <c r="A1230">
        <v>4835968</v>
      </c>
      <c r="B1230" t="s">
        <v>6498</v>
      </c>
      <c r="C1230">
        <v>4821</v>
      </c>
      <c r="D1230">
        <v>82</v>
      </c>
      <c r="E1230">
        <v>40000000</v>
      </c>
      <c r="F1230">
        <v>4.5</v>
      </c>
      <c r="G1230">
        <v>35164032</v>
      </c>
      <c r="H1230">
        <v>158</v>
      </c>
      <c r="I1230">
        <v>400.00000000000006</v>
      </c>
      <c r="J1230">
        <v>0</v>
      </c>
    </row>
    <row r="1231" spans="1:10" x14ac:dyDescent="0.35">
      <c r="A1231">
        <v>4777007</v>
      </c>
      <c r="B1231" t="s">
        <v>6504</v>
      </c>
      <c r="C1231">
        <v>15130</v>
      </c>
      <c r="D1231">
        <v>98</v>
      </c>
      <c r="E1231">
        <v>40000000</v>
      </c>
      <c r="F1231">
        <v>5.8</v>
      </c>
      <c r="G1231">
        <v>35222993</v>
      </c>
      <c r="H1231">
        <v>565</v>
      </c>
      <c r="I1231">
        <v>400.00000000000006</v>
      </c>
      <c r="J1231">
        <v>0</v>
      </c>
    </row>
    <row r="1232" spans="1:10" x14ac:dyDescent="0.35">
      <c r="A1232">
        <v>3675072</v>
      </c>
      <c r="B1232" t="s">
        <v>6508</v>
      </c>
      <c r="C1232">
        <v>190132</v>
      </c>
      <c r="D1232">
        <v>801</v>
      </c>
      <c r="E1232">
        <v>26000000</v>
      </c>
      <c r="F1232">
        <v>7.3</v>
      </c>
      <c r="G1232">
        <v>22324928</v>
      </c>
      <c r="H1232">
        <v>15000</v>
      </c>
      <c r="I1232">
        <v>260</v>
      </c>
      <c r="J1232">
        <v>0</v>
      </c>
    </row>
    <row r="1233" spans="1:10" x14ac:dyDescent="0.35">
      <c r="A1233">
        <v>18438149</v>
      </c>
      <c r="B1233" t="s">
        <v>6514</v>
      </c>
      <c r="C1233">
        <v>30842</v>
      </c>
      <c r="D1233">
        <v>93</v>
      </c>
      <c r="E1233">
        <v>40000000</v>
      </c>
      <c r="F1233">
        <v>5.9</v>
      </c>
      <c r="G1233">
        <v>21561851</v>
      </c>
      <c r="H1233">
        <v>0</v>
      </c>
      <c r="I1233">
        <v>400.00000000000006</v>
      </c>
      <c r="J1233">
        <v>0</v>
      </c>
    </row>
    <row r="1234" spans="1:10" x14ac:dyDescent="0.35">
      <c r="A1234">
        <v>511920</v>
      </c>
      <c r="B1234" t="s">
        <v>6520</v>
      </c>
      <c r="C1234">
        <v>2458</v>
      </c>
      <c r="D1234">
        <v>26</v>
      </c>
      <c r="E1234">
        <v>40000000</v>
      </c>
      <c r="F1234">
        <v>4.4000000000000004</v>
      </c>
      <c r="G1234">
        <v>39488080</v>
      </c>
      <c r="H1234">
        <v>211</v>
      </c>
      <c r="I1234">
        <v>400.00000000000006</v>
      </c>
      <c r="J1234">
        <v>0</v>
      </c>
    </row>
    <row r="1235" spans="1:10" x14ac:dyDescent="0.35">
      <c r="A1235">
        <v>10640645</v>
      </c>
      <c r="B1235" t="s">
        <v>6524</v>
      </c>
      <c r="C1235">
        <v>28429</v>
      </c>
      <c r="D1235">
        <v>110</v>
      </c>
      <c r="E1235">
        <v>40000000</v>
      </c>
      <c r="F1235">
        <v>5.8</v>
      </c>
      <c r="G1235">
        <v>29359355</v>
      </c>
      <c r="H1235">
        <v>0</v>
      </c>
      <c r="I1235">
        <v>400.00000000000006</v>
      </c>
      <c r="J1235">
        <v>0</v>
      </c>
    </row>
    <row r="1236" spans="1:10" x14ac:dyDescent="0.35">
      <c r="A1236">
        <v>652526</v>
      </c>
      <c r="B1236" t="s">
        <v>6530</v>
      </c>
      <c r="C1236">
        <v>20201</v>
      </c>
      <c r="D1236">
        <v>187</v>
      </c>
      <c r="E1236">
        <v>40000000</v>
      </c>
      <c r="F1236">
        <v>5.0999999999999996</v>
      </c>
      <c r="G1236">
        <v>39347474</v>
      </c>
      <c r="H1236">
        <v>823</v>
      </c>
      <c r="I1236">
        <v>400.00000000000006</v>
      </c>
      <c r="J1236">
        <v>0</v>
      </c>
    </row>
    <row r="1237" spans="1:10" x14ac:dyDescent="0.35">
      <c r="A1237">
        <v>80050171</v>
      </c>
      <c r="B1237" t="s">
        <v>6536</v>
      </c>
      <c r="C1237">
        <v>186982</v>
      </c>
      <c r="D1237">
        <v>491</v>
      </c>
      <c r="E1237">
        <v>20000000</v>
      </c>
      <c r="F1237">
        <v>6.9</v>
      </c>
      <c r="G1237">
        <v>-60050171</v>
      </c>
      <c r="H1237">
        <v>0</v>
      </c>
      <c r="I1237">
        <v>200.00000000000003</v>
      </c>
      <c r="J1237">
        <v>0</v>
      </c>
    </row>
    <row r="1238" spans="1:10" x14ac:dyDescent="0.35">
      <c r="A1238">
        <v>7564000</v>
      </c>
      <c r="B1238" t="s">
        <v>6539</v>
      </c>
      <c r="C1238">
        <v>54650</v>
      </c>
      <c r="D1238">
        <v>223</v>
      </c>
      <c r="E1238">
        <v>20000000</v>
      </c>
      <c r="F1238">
        <v>6.2</v>
      </c>
      <c r="G1238">
        <v>12436000</v>
      </c>
      <c r="H1238">
        <v>12000</v>
      </c>
      <c r="I1238">
        <v>200.00000000000003</v>
      </c>
      <c r="J1238">
        <v>0</v>
      </c>
    </row>
    <row r="1239" spans="1:10" x14ac:dyDescent="0.35">
      <c r="A1239">
        <v>876671</v>
      </c>
      <c r="B1239" t="s">
        <v>6546</v>
      </c>
      <c r="C1239">
        <v>22010</v>
      </c>
      <c r="D1239">
        <v>90</v>
      </c>
      <c r="E1239">
        <v>25000000</v>
      </c>
      <c r="F1239">
        <v>6.9</v>
      </c>
      <c r="G1239">
        <v>24123329</v>
      </c>
      <c r="H1239">
        <v>0</v>
      </c>
      <c r="I1239">
        <v>250.00000000000003</v>
      </c>
      <c r="J1239">
        <v>0</v>
      </c>
    </row>
    <row r="1240" spans="1:10" x14ac:dyDescent="0.35">
      <c r="A1240">
        <v>2869369</v>
      </c>
      <c r="B1240" t="s">
        <v>6550</v>
      </c>
      <c r="C1240">
        <v>65474</v>
      </c>
      <c r="D1240">
        <v>211</v>
      </c>
      <c r="E1240">
        <v>30000000</v>
      </c>
      <c r="F1240">
        <v>7.3</v>
      </c>
      <c r="G1240">
        <v>27130631</v>
      </c>
      <c r="H1240">
        <v>0</v>
      </c>
      <c r="I1240">
        <v>300</v>
      </c>
      <c r="J1240">
        <v>0</v>
      </c>
    </row>
    <row r="1241" spans="1:10" x14ac:dyDescent="0.35">
      <c r="A1241">
        <v>4563029</v>
      </c>
      <c r="B1241" t="s">
        <v>6566</v>
      </c>
      <c r="C1241">
        <v>181472</v>
      </c>
      <c r="D1241">
        <v>514</v>
      </c>
      <c r="E1241">
        <v>39200000</v>
      </c>
      <c r="F1241">
        <v>7</v>
      </c>
      <c r="G1241">
        <v>34636971</v>
      </c>
      <c r="H1241">
        <v>58000</v>
      </c>
      <c r="I1241">
        <v>392.00000000000006</v>
      </c>
      <c r="J1241">
        <v>0</v>
      </c>
    </row>
    <row r="1242" spans="1:10" x14ac:dyDescent="0.35">
      <c r="A1242">
        <v>50693162</v>
      </c>
      <c r="B1242" t="s">
        <v>6572</v>
      </c>
      <c r="C1242">
        <v>136580</v>
      </c>
      <c r="D1242">
        <v>545</v>
      </c>
      <c r="E1242">
        <v>23000000</v>
      </c>
      <c r="F1242">
        <v>7.6</v>
      </c>
      <c r="G1242">
        <v>-27693162</v>
      </c>
      <c r="H1242">
        <v>15000</v>
      </c>
      <c r="I1242">
        <v>230.00000000000003</v>
      </c>
      <c r="J1242">
        <v>0</v>
      </c>
    </row>
    <row r="1243" spans="1:10" x14ac:dyDescent="0.35">
      <c r="A1243">
        <v>63411478</v>
      </c>
      <c r="B1243" t="s">
        <v>6578</v>
      </c>
      <c r="C1243">
        <v>114925</v>
      </c>
      <c r="D1243">
        <v>234</v>
      </c>
      <c r="E1243">
        <v>39000000</v>
      </c>
      <c r="F1243">
        <v>7.1</v>
      </c>
      <c r="G1243">
        <v>-24411478</v>
      </c>
      <c r="H1243">
        <v>13000</v>
      </c>
      <c r="I1243">
        <v>390.00000000000006</v>
      </c>
      <c r="J1243">
        <v>0</v>
      </c>
    </row>
    <row r="1244" spans="1:10" x14ac:dyDescent="0.35">
      <c r="A1244">
        <v>144512310</v>
      </c>
      <c r="B1244" t="s">
        <v>654</v>
      </c>
      <c r="C1244">
        <v>272227</v>
      </c>
      <c r="D1244">
        <v>988</v>
      </c>
      <c r="E1244">
        <v>38000000</v>
      </c>
      <c r="F1244">
        <v>6.7</v>
      </c>
      <c r="G1244">
        <v>-106512310</v>
      </c>
      <c r="H1244">
        <v>14000</v>
      </c>
      <c r="I1244">
        <v>380.00000000000006</v>
      </c>
      <c r="J1244">
        <v>0</v>
      </c>
    </row>
    <row r="1245" spans="1:10" x14ac:dyDescent="0.35">
      <c r="A1245">
        <v>35287788</v>
      </c>
      <c r="B1245" t="s">
        <v>6583</v>
      </c>
      <c r="C1245">
        <v>73886</v>
      </c>
      <c r="D1245">
        <v>165</v>
      </c>
      <c r="E1245">
        <v>39000000</v>
      </c>
      <c r="F1245">
        <v>7</v>
      </c>
      <c r="G1245">
        <v>3712212</v>
      </c>
      <c r="H1245">
        <v>25000</v>
      </c>
      <c r="I1245">
        <v>390.00000000000006</v>
      </c>
      <c r="J1245">
        <v>0</v>
      </c>
    </row>
    <row r="1246" spans="1:10" x14ac:dyDescent="0.35">
      <c r="A1246">
        <v>25335935</v>
      </c>
      <c r="B1246" t="s">
        <v>6588</v>
      </c>
      <c r="C1246">
        <v>242599</v>
      </c>
      <c r="D1246">
        <v>1594</v>
      </c>
      <c r="E1246">
        <v>40000000</v>
      </c>
      <c r="F1246">
        <v>8</v>
      </c>
      <c r="G1246">
        <v>14664065</v>
      </c>
      <c r="H1246">
        <v>14000</v>
      </c>
      <c r="I1246">
        <v>400.00000000000006</v>
      </c>
      <c r="J1246">
        <v>0</v>
      </c>
    </row>
    <row r="1247" spans="1:10" x14ac:dyDescent="0.35">
      <c r="A1247">
        <v>5881504</v>
      </c>
      <c r="B1247" t="s">
        <v>6593</v>
      </c>
      <c r="C1247">
        <v>5917</v>
      </c>
      <c r="D1247">
        <v>50</v>
      </c>
      <c r="E1247">
        <v>39000000</v>
      </c>
      <c r="F1247">
        <v>5.3</v>
      </c>
      <c r="G1247">
        <v>33118496</v>
      </c>
      <c r="H1247">
        <v>177</v>
      </c>
      <c r="I1247">
        <v>390.00000000000006</v>
      </c>
      <c r="J1247">
        <v>0</v>
      </c>
    </row>
    <row r="1248" spans="1:10" x14ac:dyDescent="0.35">
      <c r="A1248">
        <v>60000000</v>
      </c>
      <c r="B1248" t="s">
        <v>6597</v>
      </c>
      <c r="C1248">
        <v>49934</v>
      </c>
      <c r="D1248">
        <v>224</v>
      </c>
      <c r="E1248">
        <v>39000000</v>
      </c>
      <c r="F1248">
        <v>4.9000000000000004</v>
      </c>
      <c r="G1248">
        <v>-21000000</v>
      </c>
      <c r="H1248">
        <v>0</v>
      </c>
      <c r="I1248">
        <v>390.00000000000006</v>
      </c>
      <c r="J1248">
        <v>0</v>
      </c>
    </row>
    <row r="1249" spans="1:10" x14ac:dyDescent="0.35">
      <c r="A1249">
        <v>29802761</v>
      </c>
      <c r="B1249" t="s">
        <v>6600</v>
      </c>
      <c r="C1249">
        <v>46480</v>
      </c>
      <c r="D1249">
        <v>115</v>
      </c>
      <c r="E1249">
        <v>40000000</v>
      </c>
      <c r="F1249">
        <v>6.4</v>
      </c>
      <c r="G1249">
        <v>10197239</v>
      </c>
      <c r="H1249">
        <v>12000</v>
      </c>
      <c r="I1249">
        <v>400.00000000000006</v>
      </c>
      <c r="J1249">
        <v>0</v>
      </c>
    </row>
    <row r="1250" spans="1:10" x14ac:dyDescent="0.35">
      <c r="A1250">
        <v>127214072</v>
      </c>
      <c r="B1250" t="s">
        <v>6608</v>
      </c>
      <c r="C1250">
        <v>83786</v>
      </c>
      <c r="D1250">
        <v>392</v>
      </c>
      <c r="E1250">
        <v>38000000</v>
      </c>
      <c r="F1250">
        <v>6.1</v>
      </c>
      <c r="G1250">
        <v>-89214072</v>
      </c>
      <c r="H1250">
        <v>0</v>
      </c>
      <c r="I1250">
        <v>380.00000000000006</v>
      </c>
      <c r="J1250">
        <v>0</v>
      </c>
    </row>
    <row r="1251" spans="1:10" x14ac:dyDescent="0.35">
      <c r="A1251">
        <v>88915214</v>
      </c>
      <c r="B1251" t="s">
        <v>6612</v>
      </c>
      <c r="C1251">
        <v>163665</v>
      </c>
      <c r="D1251">
        <v>169</v>
      </c>
      <c r="E1251">
        <v>38000000</v>
      </c>
      <c r="F1251">
        <v>6.5</v>
      </c>
      <c r="G1251">
        <v>-50915214</v>
      </c>
      <c r="H1251">
        <v>9000</v>
      </c>
      <c r="I1251">
        <v>380.00000000000006</v>
      </c>
      <c r="J1251">
        <v>0</v>
      </c>
    </row>
    <row r="1252" spans="1:10" x14ac:dyDescent="0.35">
      <c r="A1252">
        <v>30400000</v>
      </c>
      <c r="B1252" t="s">
        <v>6618</v>
      </c>
      <c r="C1252">
        <v>17810</v>
      </c>
      <c r="D1252">
        <v>73</v>
      </c>
      <c r="E1252">
        <v>39000000</v>
      </c>
      <c r="F1252">
        <v>5.7</v>
      </c>
      <c r="G1252">
        <v>8600000</v>
      </c>
      <c r="H1252">
        <v>478</v>
      </c>
      <c r="I1252">
        <v>390.00000000000006</v>
      </c>
      <c r="J1252">
        <v>0</v>
      </c>
    </row>
    <row r="1253" spans="1:10" x14ac:dyDescent="0.35">
      <c r="A1253">
        <v>85570368</v>
      </c>
      <c r="B1253" t="s">
        <v>6622</v>
      </c>
      <c r="C1253">
        <v>44885</v>
      </c>
      <c r="D1253">
        <v>107</v>
      </c>
      <c r="E1253">
        <v>38000000</v>
      </c>
      <c r="F1253">
        <v>5.0999999999999996</v>
      </c>
      <c r="G1253">
        <v>-47570368</v>
      </c>
      <c r="H1253">
        <v>478</v>
      </c>
      <c r="I1253">
        <v>380.00000000000006</v>
      </c>
      <c r="J1253">
        <v>0</v>
      </c>
    </row>
    <row r="1254" spans="1:10" x14ac:dyDescent="0.35">
      <c r="A1254">
        <v>75668868</v>
      </c>
      <c r="B1254" t="s">
        <v>6627</v>
      </c>
      <c r="C1254">
        <v>60504</v>
      </c>
      <c r="D1254">
        <v>249</v>
      </c>
      <c r="E1254">
        <v>35000000</v>
      </c>
      <c r="F1254">
        <v>6.6</v>
      </c>
      <c r="G1254">
        <v>-40668868</v>
      </c>
      <c r="H1254">
        <v>0</v>
      </c>
      <c r="I1254">
        <v>350.00000000000006</v>
      </c>
      <c r="J1254">
        <v>0</v>
      </c>
    </row>
    <row r="1255" spans="1:10" x14ac:dyDescent="0.35">
      <c r="A1255">
        <v>58700247</v>
      </c>
      <c r="B1255" t="s">
        <v>6637</v>
      </c>
      <c r="C1255">
        <v>95367</v>
      </c>
      <c r="D1255">
        <v>260</v>
      </c>
      <c r="E1255">
        <v>38000000</v>
      </c>
      <c r="F1255">
        <v>6.9</v>
      </c>
      <c r="G1255">
        <v>-20700247</v>
      </c>
      <c r="H1255">
        <v>33000</v>
      </c>
      <c r="I1255">
        <v>380.00000000000006</v>
      </c>
      <c r="J1255">
        <v>0</v>
      </c>
    </row>
    <row r="1256" spans="1:10" x14ac:dyDescent="0.35">
      <c r="A1256">
        <v>50668906</v>
      </c>
      <c r="B1256" t="s">
        <v>6642</v>
      </c>
      <c r="C1256">
        <v>76016</v>
      </c>
      <c r="D1256">
        <v>265</v>
      </c>
      <c r="E1256">
        <v>38000000</v>
      </c>
      <c r="F1256">
        <v>7.6</v>
      </c>
      <c r="G1256">
        <v>-12668906</v>
      </c>
      <c r="H1256">
        <v>0</v>
      </c>
      <c r="I1256">
        <v>380.00000000000006</v>
      </c>
      <c r="J1256">
        <v>0</v>
      </c>
    </row>
    <row r="1257" spans="1:10" x14ac:dyDescent="0.35">
      <c r="A1257">
        <v>39177215</v>
      </c>
      <c r="B1257" t="s">
        <v>6646</v>
      </c>
      <c r="C1257">
        <v>30667</v>
      </c>
      <c r="D1257">
        <v>234</v>
      </c>
      <c r="E1257">
        <v>38000000</v>
      </c>
      <c r="F1257">
        <v>5.6</v>
      </c>
      <c r="G1257">
        <v>-1177215</v>
      </c>
      <c r="H1257">
        <v>0</v>
      </c>
      <c r="I1257">
        <v>380.00000000000006</v>
      </c>
      <c r="J1257">
        <v>0</v>
      </c>
    </row>
    <row r="1258" spans="1:10" x14ac:dyDescent="0.35">
      <c r="A1258">
        <v>40334024</v>
      </c>
      <c r="B1258" t="s">
        <v>6650</v>
      </c>
      <c r="C1258">
        <v>44168</v>
      </c>
      <c r="D1258">
        <v>216</v>
      </c>
      <c r="E1258">
        <v>35000000</v>
      </c>
      <c r="F1258">
        <v>6.2</v>
      </c>
      <c r="G1258">
        <v>-5334024</v>
      </c>
      <c r="H1258">
        <v>989</v>
      </c>
      <c r="I1258">
        <v>350.00000000000006</v>
      </c>
      <c r="J1258">
        <v>0</v>
      </c>
    </row>
    <row r="1259" spans="1:10" x14ac:dyDescent="0.35">
      <c r="A1259">
        <v>71038190</v>
      </c>
      <c r="B1259" t="s">
        <v>6655</v>
      </c>
      <c r="C1259">
        <v>23473</v>
      </c>
      <c r="D1259">
        <v>123</v>
      </c>
      <c r="E1259">
        <v>30000000</v>
      </c>
      <c r="F1259">
        <v>4.4000000000000004</v>
      </c>
      <c r="G1259">
        <v>-41038190</v>
      </c>
      <c r="H1259">
        <v>8000</v>
      </c>
      <c r="I1259">
        <v>300</v>
      </c>
      <c r="J1259">
        <v>0</v>
      </c>
    </row>
    <row r="1260" spans="1:10" x14ac:dyDescent="0.35">
      <c r="A1260">
        <v>24044532</v>
      </c>
      <c r="B1260" t="s">
        <v>6661</v>
      </c>
      <c r="C1260">
        <v>19686</v>
      </c>
      <c r="D1260">
        <v>180</v>
      </c>
      <c r="E1260">
        <v>38000000</v>
      </c>
      <c r="F1260">
        <v>5.6</v>
      </c>
      <c r="G1260">
        <v>13955468</v>
      </c>
      <c r="H1260">
        <v>689</v>
      </c>
      <c r="I1260">
        <v>380.00000000000006</v>
      </c>
      <c r="J1260">
        <v>0</v>
      </c>
    </row>
    <row r="1261" spans="1:10" x14ac:dyDescent="0.35">
      <c r="A1261">
        <v>22770864</v>
      </c>
      <c r="B1261" t="s">
        <v>6665</v>
      </c>
      <c r="C1261">
        <v>8433</v>
      </c>
      <c r="D1261">
        <v>85</v>
      </c>
      <c r="E1261">
        <v>38000000</v>
      </c>
      <c r="F1261">
        <v>5.5</v>
      </c>
      <c r="G1261">
        <v>15229136</v>
      </c>
      <c r="H1261">
        <v>168</v>
      </c>
      <c r="I1261">
        <v>380.00000000000006</v>
      </c>
      <c r="J1261">
        <v>0</v>
      </c>
    </row>
    <row r="1262" spans="1:10" x14ac:dyDescent="0.35">
      <c r="A1262">
        <v>18653746</v>
      </c>
      <c r="B1262" t="s">
        <v>6668</v>
      </c>
      <c r="C1262">
        <v>137722</v>
      </c>
      <c r="D1262">
        <v>638</v>
      </c>
      <c r="E1262">
        <v>38000000</v>
      </c>
      <c r="F1262">
        <v>6.7</v>
      </c>
      <c r="G1262">
        <v>19346254</v>
      </c>
      <c r="H1262">
        <v>0</v>
      </c>
      <c r="I1262">
        <v>380.00000000000006</v>
      </c>
      <c r="J1262">
        <v>0</v>
      </c>
    </row>
    <row r="1263" spans="1:10" x14ac:dyDescent="0.35">
      <c r="A1263">
        <v>17305211</v>
      </c>
      <c r="B1263" t="s">
        <v>6671</v>
      </c>
      <c r="C1263">
        <v>14066</v>
      </c>
      <c r="D1263">
        <v>75</v>
      </c>
      <c r="E1263">
        <v>38000000</v>
      </c>
      <c r="F1263">
        <v>6.1</v>
      </c>
      <c r="G1263">
        <v>20694789</v>
      </c>
      <c r="H1263">
        <v>352</v>
      </c>
      <c r="I1263">
        <v>380.00000000000006</v>
      </c>
      <c r="J1263">
        <v>0</v>
      </c>
    </row>
    <row r="1264" spans="1:10" x14ac:dyDescent="0.35">
      <c r="A1264">
        <v>16991902</v>
      </c>
      <c r="B1264" t="s">
        <v>6677</v>
      </c>
      <c r="C1264">
        <v>34592</v>
      </c>
      <c r="D1264">
        <v>191</v>
      </c>
      <c r="E1264">
        <v>57000000</v>
      </c>
      <c r="F1264">
        <v>6.2</v>
      </c>
      <c r="G1264">
        <v>40008098</v>
      </c>
      <c r="H1264">
        <v>0</v>
      </c>
      <c r="I1264">
        <v>570</v>
      </c>
      <c r="J1264">
        <v>0</v>
      </c>
    </row>
    <row r="1265" spans="1:10" x14ac:dyDescent="0.35">
      <c r="A1265">
        <v>47536959</v>
      </c>
      <c r="B1265" t="s">
        <v>6682</v>
      </c>
      <c r="C1265">
        <v>86955</v>
      </c>
      <c r="D1265">
        <v>275</v>
      </c>
      <c r="E1265">
        <v>10000000</v>
      </c>
      <c r="F1265">
        <v>7.3</v>
      </c>
      <c r="G1265">
        <v>-37536959</v>
      </c>
      <c r="H1265">
        <v>12000</v>
      </c>
      <c r="I1265">
        <v>100.00000000000001</v>
      </c>
      <c r="J1265">
        <v>0</v>
      </c>
    </row>
    <row r="1266" spans="1:10" x14ac:dyDescent="0.35">
      <c r="A1266">
        <v>10300000</v>
      </c>
      <c r="B1266" t="s">
        <v>6688</v>
      </c>
      <c r="C1266">
        <v>17859</v>
      </c>
      <c r="D1266">
        <v>89</v>
      </c>
      <c r="E1266">
        <v>38000000</v>
      </c>
      <c r="F1266">
        <v>6.6</v>
      </c>
      <c r="G1266">
        <v>27700000</v>
      </c>
      <c r="H1266">
        <v>911</v>
      </c>
      <c r="I1266">
        <v>380.00000000000006</v>
      </c>
      <c r="J1266">
        <v>0</v>
      </c>
    </row>
    <row r="1267" spans="1:10" x14ac:dyDescent="0.35">
      <c r="A1267">
        <v>13782838</v>
      </c>
      <c r="B1267" t="s">
        <v>6693</v>
      </c>
      <c r="C1267">
        <v>258078</v>
      </c>
      <c r="D1267">
        <v>911</v>
      </c>
      <c r="E1267">
        <v>15000000</v>
      </c>
      <c r="F1267">
        <v>8.1999999999999993</v>
      </c>
      <c r="G1267">
        <v>1217162</v>
      </c>
      <c r="H1267">
        <v>23000</v>
      </c>
      <c r="I1267">
        <v>150</v>
      </c>
      <c r="J1267">
        <v>0</v>
      </c>
    </row>
    <row r="1268" spans="1:10" x14ac:dyDescent="0.35">
      <c r="A1268">
        <v>41997790</v>
      </c>
      <c r="B1268" t="s">
        <v>6698</v>
      </c>
      <c r="C1268">
        <v>125305</v>
      </c>
      <c r="D1268">
        <v>343</v>
      </c>
      <c r="E1268">
        <v>38000000</v>
      </c>
      <c r="F1268">
        <v>6.4</v>
      </c>
      <c r="G1268">
        <v>-3997790</v>
      </c>
      <c r="H1268">
        <v>39000</v>
      </c>
      <c r="I1268">
        <v>380.00000000000006</v>
      </c>
      <c r="J1268">
        <v>0</v>
      </c>
    </row>
    <row r="1269" spans="1:10" x14ac:dyDescent="0.35">
      <c r="A1269">
        <v>6482195</v>
      </c>
      <c r="B1269" t="s">
        <v>6704</v>
      </c>
      <c r="C1269">
        <v>9740</v>
      </c>
      <c r="D1269">
        <v>81</v>
      </c>
      <c r="E1269">
        <v>37000000</v>
      </c>
      <c r="F1269">
        <v>6.4</v>
      </c>
      <c r="G1269">
        <v>30517805</v>
      </c>
      <c r="H1269">
        <v>389</v>
      </c>
      <c r="I1269">
        <v>370.00000000000006</v>
      </c>
      <c r="J1269">
        <v>0</v>
      </c>
    </row>
    <row r="1270" spans="1:10" x14ac:dyDescent="0.35">
      <c r="A1270">
        <v>623374</v>
      </c>
      <c r="B1270" t="s">
        <v>6711</v>
      </c>
      <c r="C1270">
        <v>4757</v>
      </c>
      <c r="D1270">
        <v>67</v>
      </c>
      <c r="E1270">
        <v>38000000</v>
      </c>
      <c r="F1270">
        <v>5.2</v>
      </c>
      <c r="G1270">
        <v>37376626</v>
      </c>
      <c r="H1270">
        <v>474</v>
      </c>
      <c r="I1270">
        <v>380.00000000000006</v>
      </c>
      <c r="J1270">
        <v>0</v>
      </c>
    </row>
    <row r="1271" spans="1:10" x14ac:dyDescent="0.35">
      <c r="A1271">
        <v>7871693</v>
      </c>
      <c r="B1271" t="s">
        <v>6716</v>
      </c>
      <c r="C1271">
        <v>52908</v>
      </c>
      <c r="D1271">
        <v>102</v>
      </c>
      <c r="E1271">
        <v>55000000</v>
      </c>
      <c r="F1271">
        <v>6.5</v>
      </c>
      <c r="G1271">
        <v>47128307</v>
      </c>
      <c r="H1271">
        <v>0</v>
      </c>
      <c r="I1271">
        <v>550</v>
      </c>
      <c r="J1271">
        <v>0</v>
      </c>
    </row>
    <row r="1272" spans="1:10" x14ac:dyDescent="0.35">
      <c r="A1272">
        <v>16377274</v>
      </c>
      <c r="B1272" t="s">
        <v>6723</v>
      </c>
      <c r="C1272">
        <v>105144</v>
      </c>
      <c r="D1272">
        <v>405</v>
      </c>
      <c r="E1272">
        <v>32000000</v>
      </c>
      <c r="F1272">
        <v>7.1</v>
      </c>
      <c r="G1272">
        <v>15622726</v>
      </c>
      <c r="H1272">
        <v>27000</v>
      </c>
      <c r="I1272">
        <v>320</v>
      </c>
      <c r="J1272">
        <v>0</v>
      </c>
    </row>
    <row r="1273" spans="1:10" x14ac:dyDescent="0.35">
      <c r="A1273">
        <v>9589875</v>
      </c>
      <c r="B1273" t="s">
        <v>6728</v>
      </c>
      <c r="C1273">
        <v>16673</v>
      </c>
      <c r="D1273">
        <v>45</v>
      </c>
      <c r="E1273">
        <v>40000000</v>
      </c>
      <c r="F1273">
        <v>7.3</v>
      </c>
      <c r="G1273">
        <v>30410125</v>
      </c>
      <c r="H1273">
        <v>0</v>
      </c>
      <c r="I1273">
        <v>400.00000000000006</v>
      </c>
      <c r="J1273">
        <v>0</v>
      </c>
    </row>
    <row r="1274" spans="1:10" x14ac:dyDescent="0.35">
      <c r="A1274">
        <v>34912982</v>
      </c>
      <c r="B1274" t="s">
        <v>6733</v>
      </c>
      <c r="C1274">
        <v>55617</v>
      </c>
      <c r="D1274">
        <v>266</v>
      </c>
      <c r="E1274">
        <v>38000000</v>
      </c>
      <c r="F1274">
        <v>5.2</v>
      </c>
      <c r="G1274">
        <v>3087018</v>
      </c>
      <c r="H1274">
        <v>14000</v>
      </c>
      <c r="I1274">
        <v>380.00000000000006</v>
      </c>
      <c r="J1274">
        <v>0</v>
      </c>
    </row>
    <row r="1275" spans="1:10" x14ac:dyDescent="0.35">
      <c r="A1275">
        <v>109712885</v>
      </c>
      <c r="B1275" t="s">
        <v>6739</v>
      </c>
      <c r="C1275">
        <v>146708</v>
      </c>
      <c r="D1275">
        <v>362</v>
      </c>
      <c r="E1275">
        <v>35000000</v>
      </c>
      <c r="F1275">
        <v>7.7</v>
      </c>
      <c r="G1275">
        <v>-74712885</v>
      </c>
      <c r="H1275">
        <v>70000</v>
      </c>
      <c r="I1275">
        <v>350.00000000000006</v>
      </c>
      <c r="J1275">
        <v>0</v>
      </c>
    </row>
    <row r="1276" spans="1:10" x14ac:dyDescent="0.35">
      <c r="A1276">
        <v>92173235</v>
      </c>
      <c r="B1276" t="s">
        <v>6742</v>
      </c>
      <c r="C1276">
        <v>280228</v>
      </c>
      <c r="D1276">
        <v>420</v>
      </c>
      <c r="E1276">
        <v>37000000</v>
      </c>
      <c r="F1276">
        <v>7.6</v>
      </c>
      <c r="G1276">
        <v>-55173235</v>
      </c>
      <c r="H1276">
        <v>29000</v>
      </c>
      <c r="I1276">
        <v>370.00000000000006</v>
      </c>
      <c r="J1276">
        <v>0</v>
      </c>
    </row>
    <row r="1277" spans="1:10" x14ac:dyDescent="0.35">
      <c r="A1277">
        <v>41102171</v>
      </c>
      <c r="B1277" t="s">
        <v>6747</v>
      </c>
      <c r="C1277">
        <v>57266</v>
      </c>
      <c r="D1277">
        <v>89</v>
      </c>
      <c r="E1277">
        <v>40000000</v>
      </c>
      <c r="F1277">
        <v>5.7</v>
      </c>
      <c r="G1277">
        <v>-1102171</v>
      </c>
      <c r="H1277">
        <v>14000</v>
      </c>
      <c r="I1277">
        <v>400.00000000000006</v>
      </c>
      <c r="J1277">
        <v>0</v>
      </c>
    </row>
    <row r="1278" spans="1:10" x14ac:dyDescent="0.35">
      <c r="A1278">
        <v>60338891</v>
      </c>
      <c r="B1278" t="s">
        <v>6751</v>
      </c>
      <c r="C1278">
        <v>248468</v>
      </c>
      <c r="D1278">
        <v>545</v>
      </c>
      <c r="E1278">
        <v>37000000</v>
      </c>
      <c r="F1278">
        <v>7</v>
      </c>
      <c r="G1278">
        <v>-23338891</v>
      </c>
      <c r="H1278">
        <v>0</v>
      </c>
      <c r="I1278">
        <v>370.00000000000006</v>
      </c>
      <c r="J1278">
        <v>0</v>
      </c>
    </row>
    <row r="1279" spans="1:10" x14ac:dyDescent="0.35">
      <c r="A1279">
        <v>48006503</v>
      </c>
      <c r="B1279" t="s">
        <v>6756</v>
      </c>
      <c r="C1279">
        <v>28109</v>
      </c>
      <c r="D1279">
        <v>110</v>
      </c>
      <c r="E1279">
        <v>37000000</v>
      </c>
      <c r="F1279">
        <v>6</v>
      </c>
      <c r="G1279">
        <v>-11006503</v>
      </c>
      <c r="H1279">
        <v>0</v>
      </c>
      <c r="I1279">
        <v>370.00000000000006</v>
      </c>
      <c r="J1279">
        <v>0</v>
      </c>
    </row>
    <row r="1280" spans="1:10" x14ac:dyDescent="0.35">
      <c r="A1280">
        <v>26903709</v>
      </c>
      <c r="B1280" t="s">
        <v>6761</v>
      </c>
      <c r="C1280">
        <v>312629</v>
      </c>
      <c r="D1280">
        <v>475</v>
      </c>
      <c r="E1280">
        <v>38000000</v>
      </c>
      <c r="F1280">
        <v>8.1</v>
      </c>
      <c r="G1280">
        <v>11096291</v>
      </c>
      <c r="H1280">
        <v>83000</v>
      </c>
      <c r="I1280">
        <v>380.00000000000006</v>
      </c>
      <c r="J1280">
        <v>0</v>
      </c>
    </row>
    <row r="1281" spans="1:10" x14ac:dyDescent="0.35">
      <c r="A1281">
        <v>22450975</v>
      </c>
      <c r="B1281" t="s">
        <v>6767</v>
      </c>
      <c r="C1281">
        <v>241030</v>
      </c>
      <c r="D1281">
        <v>1437</v>
      </c>
      <c r="E1281">
        <v>37000000</v>
      </c>
      <c r="F1281">
        <v>8</v>
      </c>
      <c r="G1281">
        <v>14549025</v>
      </c>
      <c r="H1281">
        <v>13000</v>
      </c>
      <c r="I1281">
        <v>370.00000000000006</v>
      </c>
      <c r="J1281">
        <v>0</v>
      </c>
    </row>
    <row r="1282" spans="1:10" x14ac:dyDescent="0.35">
      <c r="A1282">
        <v>44867349</v>
      </c>
      <c r="B1282" t="s">
        <v>6772</v>
      </c>
      <c r="C1282">
        <v>75347</v>
      </c>
      <c r="D1282">
        <v>176</v>
      </c>
      <c r="E1282">
        <v>37000000</v>
      </c>
      <c r="F1282">
        <v>5.6</v>
      </c>
      <c r="G1282">
        <v>-7867349</v>
      </c>
      <c r="H1282">
        <v>0</v>
      </c>
      <c r="I1282">
        <v>370.00000000000006</v>
      </c>
      <c r="J1282">
        <v>0</v>
      </c>
    </row>
    <row r="1283" spans="1:10" x14ac:dyDescent="0.35">
      <c r="A1283">
        <v>46813366</v>
      </c>
      <c r="B1283" t="s">
        <v>6776</v>
      </c>
      <c r="C1283">
        <v>39440</v>
      </c>
      <c r="D1283">
        <v>83</v>
      </c>
      <c r="E1283">
        <v>38000000</v>
      </c>
      <c r="F1283">
        <v>6.1</v>
      </c>
      <c r="G1283">
        <v>-8813366</v>
      </c>
      <c r="H1283">
        <v>15000</v>
      </c>
      <c r="I1283">
        <v>380.00000000000006</v>
      </c>
      <c r="J1283">
        <v>0</v>
      </c>
    </row>
    <row r="1284" spans="1:10" x14ac:dyDescent="0.35">
      <c r="A1284">
        <v>72279690</v>
      </c>
      <c r="B1284" t="s">
        <v>6782</v>
      </c>
      <c r="C1284">
        <v>17948</v>
      </c>
      <c r="D1284">
        <v>86</v>
      </c>
      <c r="E1284">
        <v>37000000</v>
      </c>
      <c r="F1284">
        <v>6.9</v>
      </c>
      <c r="G1284">
        <v>-35279690</v>
      </c>
      <c r="H1284">
        <v>0</v>
      </c>
      <c r="I1284">
        <v>370.00000000000006</v>
      </c>
      <c r="J1284">
        <v>0</v>
      </c>
    </row>
    <row r="1285" spans="1:10" x14ac:dyDescent="0.35">
      <c r="A1285">
        <v>191449475</v>
      </c>
      <c r="B1285" t="s">
        <v>6785</v>
      </c>
      <c r="C1285">
        <v>348007</v>
      </c>
      <c r="D1285">
        <v>1535</v>
      </c>
      <c r="E1285">
        <v>37000000</v>
      </c>
      <c r="F1285">
        <v>5.2</v>
      </c>
      <c r="G1285">
        <v>-154449475</v>
      </c>
      <c r="H1285">
        <v>19000</v>
      </c>
      <c r="I1285">
        <v>370.00000000000006</v>
      </c>
      <c r="J1285">
        <v>0</v>
      </c>
    </row>
    <row r="1286" spans="1:10" x14ac:dyDescent="0.35">
      <c r="A1286">
        <v>71026631</v>
      </c>
      <c r="B1286" t="s">
        <v>6789</v>
      </c>
      <c r="C1286">
        <v>98899</v>
      </c>
      <c r="D1286">
        <v>394</v>
      </c>
      <c r="E1286">
        <v>36000000</v>
      </c>
      <c r="F1286">
        <v>7</v>
      </c>
      <c r="G1286">
        <v>-35026631</v>
      </c>
      <c r="H1286">
        <v>0</v>
      </c>
      <c r="I1286">
        <v>360.00000000000006</v>
      </c>
      <c r="J1286">
        <v>0</v>
      </c>
    </row>
    <row r="1287" spans="1:10" x14ac:dyDescent="0.35">
      <c r="A1287">
        <v>68208190</v>
      </c>
      <c r="B1287" t="s">
        <v>6792</v>
      </c>
      <c r="C1287">
        <v>60572</v>
      </c>
      <c r="D1287">
        <v>144</v>
      </c>
      <c r="E1287">
        <v>65000000</v>
      </c>
      <c r="F1287">
        <v>6.3</v>
      </c>
      <c r="G1287">
        <v>-3208190</v>
      </c>
      <c r="H1287">
        <v>0</v>
      </c>
      <c r="I1287">
        <v>650</v>
      </c>
      <c r="J1287">
        <v>0</v>
      </c>
    </row>
    <row r="1288" spans="1:10" x14ac:dyDescent="0.35">
      <c r="A1288">
        <v>150368971</v>
      </c>
      <c r="B1288" t="s">
        <v>6798</v>
      </c>
      <c r="C1288">
        <v>316671</v>
      </c>
      <c r="D1288">
        <v>301</v>
      </c>
      <c r="E1288">
        <v>37000000</v>
      </c>
      <c r="F1288">
        <v>7</v>
      </c>
      <c r="G1288">
        <v>-113368971</v>
      </c>
      <c r="H1288">
        <v>35000</v>
      </c>
      <c r="I1288">
        <v>370.00000000000006</v>
      </c>
      <c r="J1288">
        <v>0</v>
      </c>
    </row>
    <row r="1289" spans="1:10" x14ac:dyDescent="0.35">
      <c r="A1289">
        <v>50129186</v>
      </c>
      <c r="B1289" t="s">
        <v>6802</v>
      </c>
      <c r="C1289">
        <v>38399</v>
      </c>
      <c r="D1289">
        <v>218</v>
      </c>
      <c r="E1289">
        <v>36000000</v>
      </c>
      <c r="F1289">
        <v>6.9</v>
      </c>
      <c r="G1289">
        <v>-14129186</v>
      </c>
      <c r="H1289">
        <v>0</v>
      </c>
      <c r="I1289">
        <v>360.00000000000006</v>
      </c>
      <c r="J1289">
        <v>0</v>
      </c>
    </row>
    <row r="1290" spans="1:10" x14ac:dyDescent="0.35">
      <c r="A1290">
        <v>55500000</v>
      </c>
      <c r="B1290" t="s">
        <v>6808</v>
      </c>
      <c r="C1290">
        <v>48636</v>
      </c>
      <c r="D1290">
        <v>214</v>
      </c>
      <c r="E1290">
        <v>36000000</v>
      </c>
      <c r="F1290">
        <v>6.2</v>
      </c>
      <c r="G1290">
        <v>-19500000</v>
      </c>
      <c r="H1290">
        <v>0</v>
      </c>
      <c r="I1290">
        <v>360.00000000000006</v>
      </c>
      <c r="J1290">
        <v>0</v>
      </c>
    </row>
    <row r="1291" spans="1:10" x14ac:dyDescent="0.35">
      <c r="A1291">
        <v>50213619</v>
      </c>
      <c r="B1291" t="s">
        <v>6815</v>
      </c>
      <c r="C1291">
        <v>139184</v>
      </c>
      <c r="D1291">
        <v>243</v>
      </c>
      <c r="E1291">
        <v>36000000</v>
      </c>
      <c r="F1291">
        <v>6.4</v>
      </c>
      <c r="G1291">
        <v>-14213619</v>
      </c>
      <c r="H1291">
        <v>12000</v>
      </c>
      <c r="I1291">
        <v>360.00000000000006</v>
      </c>
      <c r="J1291">
        <v>0</v>
      </c>
    </row>
    <row r="1292" spans="1:10" x14ac:dyDescent="0.35">
      <c r="A1292">
        <v>42019483</v>
      </c>
      <c r="B1292" t="s">
        <v>6819</v>
      </c>
      <c r="C1292">
        <v>6069</v>
      </c>
      <c r="D1292">
        <v>33</v>
      </c>
      <c r="E1292">
        <v>36000000</v>
      </c>
      <c r="F1292">
        <v>6.4</v>
      </c>
      <c r="G1292">
        <v>-6019483</v>
      </c>
      <c r="H1292">
        <v>0</v>
      </c>
      <c r="I1292">
        <v>360.00000000000006</v>
      </c>
      <c r="J1292">
        <v>0</v>
      </c>
    </row>
    <row r="1293" spans="1:10" x14ac:dyDescent="0.35">
      <c r="A1293">
        <v>23360779</v>
      </c>
      <c r="B1293" t="s">
        <v>6823</v>
      </c>
      <c r="C1293">
        <v>31113</v>
      </c>
      <c r="D1293">
        <v>212</v>
      </c>
      <c r="E1293">
        <v>34000000</v>
      </c>
      <c r="F1293">
        <v>5.7</v>
      </c>
      <c r="G1293">
        <v>10639221</v>
      </c>
      <c r="H1293">
        <v>852</v>
      </c>
      <c r="I1293">
        <v>340</v>
      </c>
      <c r="J1293">
        <v>0</v>
      </c>
    </row>
    <row r="1294" spans="1:10" x14ac:dyDescent="0.35">
      <c r="A1294">
        <v>26183197</v>
      </c>
      <c r="B1294" t="s">
        <v>6826</v>
      </c>
      <c r="C1294">
        <v>38348</v>
      </c>
      <c r="D1294">
        <v>135</v>
      </c>
      <c r="E1294">
        <v>36000000</v>
      </c>
      <c r="F1294">
        <v>6.1</v>
      </c>
      <c r="G1294">
        <v>9816803</v>
      </c>
      <c r="H1294">
        <v>0</v>
      </c>
      <c r="I1294">
        <v>360.00000000000006</v>
      </c>
      <c r="J1294">
        <v>0</v>
      </c>
    </row>
    <row r="1295" spans="1:10" x14ac:dyDescent="0.35">
      <c r="A1295">
        <v>20991497</v>
      </c>
      <c r="B1295" t="s">
        <v>6829</v>
      </c>
      <c r="C1295">
        <v>39778</v>
      </c>
      <c r="D1295">
        <v>172</v>
      </c>
      <c r="E1295">
        <v>37000000</v>
      </c>
      <c r="F1295">
        <v>5.4</v>
      </c>
      <c r="G1295">
        <v>16008503</v>
      </c>
      <c r="H1295">
        <v>11000</v>
      </c>
      <c r="I1295">
        <v>370.00000000000006</v>
      </c>
      <c r="J1295">
        <v>0</v>
      </c>
    </row>
    <row r="1296" spans="1:10" x14ac:dyDescent="0.35">
      <c r="A1296">
        <v>13052741</v>
      </c>
      <c r="B1296" t="s">
        <v>6832</v>
      </c>
      <c r="C1296">
        <v>8531</v>
      </c>
      <c r="D1296">
        <v>57</v>
      </c>
      <c r="E1296">
        <v>36000000</v>
      </c>
      <c r="F1296">
        <v>6.7</v>
      </c>
      <c r="G1296">
        <v>22947259</v>
      </c>
      <c r="H1296">
        <v>591</v>
      </c>
      <c r="I1296">
        <v>360.00000000000006</v>
      </c>
      <c r="J1296">
        <v>0</v>
      </c>
    </row>
    <row r="1297" spans="1:10" x14ac:dyDescent="0.35">
      <c r="A1297">
        <v>14378353</v>
      </c>
      <c r="B1297" t="s">
        <v>6837</v>
      </c>
      <c r="C1297">
        <v>12375</v>
      </c>
      <c r="D1297">
        <v>194</v>
      </c>
      <c r="E1297">
        <v>36000000</v>
      </c>
      <c r="F1297">
        <v>6.8</v>
      </c>
      <c r="G1297">
        <v>21621647</v>
      </c>
      <c r="H1297">
        <v>846</v>
      </c>
      <c r="I1297">
        <v>360.00000000000006</v>
      </c>
      <c r="J1297">
        <v>0</v>
      </c>
    </row>
    <row r="1298" spans="1:10" x14ac:dyDescent="0.35">
      <c r="A1298">
        <v>33037754</v>
      </c>
      <c r="B1298" t="s">
        <v>6841</v>
      </c>
      <c r="C1298">
        <v>75864</v>
      </c>
      <c r="D1298">
        <v>197</v>
      </c>
      <c r="E1298">
        <v>37000000</v>
      </c>
      <c r="F1298">
        <v>6</v>
      </c>
      <c r="G1298">
        <v>3962246</v>
      </c>
      <c r="H1298">
        <v>23000</v>
      </c>
      <c r="I1298">
        <v>370.00000000000006</v>
      </c>
      <c r="J1298">
        <v>0</v>
      </c>
    </row>
    <row r="1299" spans="1:10" x14ac:dyDescent="0.35">
      <c r="A1299">
        <v>12339633</v>
      </c>
      <c r="B1299" t="s">
        <v>6845</v>
      </c>
      <c r="C1299">
        <v>220591</v>
      </c>
      <c r="D1299">
        <v>641</v>
      </c>
      <c r="E1299">
        <v>36000000</v>
      </c>
      <c r="F1299">
        <v>7.8</v>
      </c>
      <c r="G1299">
        <v>23660367</v>
      </c>
      <c r="H1299">
        <v>17000</v>
      </c>
      <c r="I1299">
        <v>360.00000000000006</v>
      </c>
      <c r="J1299">
        <v>0</v>
      </c>
    </row>
    <row r="1300" spans="1:10" x14ac:dyDescent="0.35">
      <c r="A1300">
        <v>2954405</v>
      </c>
      <c r="B1300" t="s">
        <v>6850</v>
      </c>
      <c r="C1300">
        <v>1977</v>
      </c>
      <c r="D1300">
        <v>64</v>
      </c>
      <c r="E1300">
        <v>36000000</v>
      </c>
      <c r="F1300">
        <v>5.3</v>
      </c>
      <c r="G1300">
        <v>33045595</v>
      </c>
      <c r="H1300">
        <v>133</v>
      </c>
      <c r="I1300">
        <v>360.00000000000006</v>
      </c>
      <c r="J1300">
        <v>0</v>
      </c>
    </row>
    <row r="1301" spans="1:10" x14ac:dyDescent="0.35">
      <c r="A1301">
        <v>30105968</v>
      </c>
      <c r="B1301" t="s">
        <v>6854</v>
      </c>
      <c r="C1301">
        <v>8860</v>
      </c>
      <c r="D1301">
        <v>45</v>
      </c>
      <c r="E1301">
        <v>37000000</v>
      </c>
      <c r="F1301">
        <v>4.5</v>
      </c>
      <c r="G1301">
        <v>6894032</v>
      </c>
      <c r="H1301">
        <v>279</v>
      </c>
      <c r="I1301">
        <v>370.00000000000006</v>
      </c>
      <c r="J1301">
        <v>0</v>
      </c>
    </row>
    <row r="1302" spans="1:10" x14ac:dyDescent="0.35">
      <c r="A1302">
        <v>37788228</v>
      </c>
      <c r="B1302" t="s">
        <v>6859</v>
      </c>
      <c r="C1302">
        <v>15046</v>
      </c>
      <c r="D1302">
        <v>80</v>
      </c>
      <c r="E1302">
        <v>35200000</v>
      </c>
      <c r="F1302">
        <v>5.4</v>
      </c>
      <c r="G1302">
        <v>-2588228</v>
      </c>
      <c r="H1302">
        <v>638</v>
      </c>
      <c r="I1302">
        <v>352.00000000000006</v>
      </c>
      <c r="J1302">
        <v>0</v>
      </c>
    </row>
    <row r="1303" spans="1:10" x14ac:dyDescent="0.35">
      <c r="A1303">
        <v>277313371</v>
      </c>
      <c r="B1303" t="s">
        <v>6862</v>
      </c>
      <c r="C1303">
        <v>583341</v>
      </c>
      <c r="D1303">
        <v>626</v>
      </c>
      <c r="E1303">
        <v>35000000</v>
      </c>
      <c r="F1303">
        <v>7.8</v>
      </c>
      <c r="G1303">
        <v>-242313371</v>
      </c>
      <c r="H1303">
        <v>24000</v>
      </c>
      <c r="I1303">
        <v>350.00000000000006</v>
      </c>
      <c r="J1303">
        <v>0</v>
      </c>
    </row>
    <row r="1304" spans="1:10" x14ac:dyDescent="0.35">
      <c r="A1304">
        <v>205399422</v>
      </c>
      <c r="B1304" t="s">
        <v>6873</v>
      </c>
      <c r="C1304">
        <v>181225</v>
      </c>
      <c r="D1304">
        <v>784</v>
      </c>
      <c r="E1304">
        <v>33000000</v>
      </c>
      <c r="F1304">
        <v>6.6</v>
      </c>
      <c r="G1304">
        <v>-172399422</v>
      </c>
      <c r="H1304">
        <v>0</v>
      </c>
      <c r="I1304">
        <v>330</v>
      </c>
      <c r="J1304">
        <v>0</v>
      </c>
    </row>
    <row r="1305" spans="1:10" x14ac:dyDescent="0.35">
      <c r="A1305">
        <v>251188924</v>
      </c>
      <c r="B1305" t="s">
        <v>6876</v>
      </c>
      <c r="C1305">
        <v>269033</v>
      </c>
      <c r="D1305">
        <v>817</v>
      </c>
      <c r="E1305">
        <v>35000000</v>
      </c>
      <c r="F1305">
        <v>7.6</v>
      </c>
      <c r="G1305">
        <v>-216188924</v>
      </c>
      <c r="H1305">
        <v>12000</v>
      </c>
      <c r="I1305">
        <v>350.00000000000006</v>
      </c>
      <c r="J1305">
        <v>0</v>
      </c>
    </row>
    <row r="1306" spans="1:10" x14ac:dyDescent="0.35">
      <c r="A1306">
        <v>1068392</v>
      </c>
      <c r="B1306" t="s">
        <v>6881</v>
      </c>
      <c r="C1306">
        <v>3865</v>
      </c>
      <c r="D1306">
        <v>53</v>
      </c>
      <c r="E1306">
        <v>36000000</v>
      </c>
      <c r="F1306">
        <v>5.9</v>
      </c>
      <c r="G1306">
        <v>34931608</v>
      </c>
      <c r="H1306">
        <v>2000</v>
      </c>
      <c r="I1306">
        <v>360.00000000000006</v>
      </c>
      <c r="J1306">
        <v>0</v>
      </c>
    </row>
    <row r="1307" spans="1:10" x14ac:dyDescent="0.35">
      <c r="A1307">
        <v>144731527</v>
      </c>
      <c r="B1307" t="s">
        <v>6885</v>
      </c>
      <c r="C1307">
        <v>128010</v>
      </c>
      <c r="D1307">
        <v>136</v>
      </c>
      <c r="E1307">
        <v>35000000</v>
      </c>
      <c r="F1307">
        <v>6.7</v>
      </c>
      <c r="G1307">
        <v>-109731527</v>
      </c>
      <c r="H1307">
        <v>0</v>
      </c>
      <c r="I1307">
        <v>350.00000000000006</v>
      </c>
      <c r="J1307">
        <v>0</v>
      </c>
    </row>
    <row r="1308" spans="1:10" x14ac:dyDescent="0.35">
      <c r="A1308">
        <v>255950375</v>
      </c>
      <c r="B1308" t="s">
        <v>6890</v>
      </c>
      <c r="C1308">
        <v>223127</v>
      </c>
      <c r="D1308">
        <v>420</v>
      </c>
      <c r="E1308">
        <v>29000000</v>
      </c>
      <c r="F1308">
        <v>7.7</v>
      </c>
      <c r="G1308">
        <v>-226950375</v>
      </c>
      <c r="H1308">
        <v>38000</v>
      </c>
      <c r="I1308">
        <v>290</v>
      </c>
      <c r="J1308">
        <v>0</v>
      </c>
    </row>
    <row r="1309" spans="1:10" x14ac:dyDescent="0.35">
      <c r="A1309">
        <v>112692062</v>
      </c>
      <c r="B1309" t="s">
        <v>6895</v>
      </c>
      <c r="C1309">
        <v>84325</v>
      </c>
      <c r="D1309">
        <v>205</v>
      </c>
      <c r="E1309">
        <v>35000000</v>
      </c>
      <c r="F1309">
        <v>5.4</v>
      </c>
      <c r="G1309">
        <v>-77692062</v>
      </c>
      <c r="H1309">
        <v>0</v>
      </c>
      <c r="I1309">
        <v>350.00000000000006</v>
      </c>
      <c r="J1309">
        <v>0</v>
      </c>
    </row>
    <row r="1310" spans="1:10" x14ac:dyDescent="0.35">
      <c r="A1310">
        <v>117528646</v>
      </c>
      <c r="B1310" t="s">
        <v>6898</v>
      </c>
      <c r="C1310">
        <v>353442</v>
      </c>
      <c r="D1310">
        <v>387</v>
      </c>
      <c r="E1310">
        <v>35000000</v>
      </c>
      <c r="F1310">
        <v>6.9</v>
      </c>
      <c r="G1310">
        <v>-82528646</v>
      </c>
      <c r="H1310">
        <v>31000</v>
      </c>
      <c r="I1310">
        <v>350.00000000000006</v>
      </c>
      <c r="J1310">
        <v>0</v>
      </c>
    </row>
    <row r="1311" spans="1:10" x14ac:dyDescent="0.35">
      <c r="A1311">
        <v>171031347</v>
      </c>
      <c r="B1311" t="s">
        <v>6902</v>
      </c>
      <c r="C1311">
        <v>240962</v>
      </c>
      <c r="D1311">
        <v>724</v>
      </c>
      <c r="E1311">
        <v>38000000</v>
      </c>
      <c r="F1311">
        <v>7.7</v>
      </c>
      <c r="G1311">
        <v>-133031347</v>
      </c>
      <c r="H1311">
        <v>36000</v>
      </c>
      <c r="I1311">
        <v>380.00000000000006</v>
      </c>
      <c r="J1311">
        <v>0</v>
      </c>
    </row>
    <row r="1312" spans="1:10" x14ac:dyDescent="0.35">
      <c r="A1312">
        <v>124732962</v>
      </c>
      <c r="B1312" t="s">
        <v>6906</v>
      </c>
      <c r="C1312">
        <v>286178</v>
      </c>
      <c r="D1312">
        <v>631</v>
      </c>
      <c r="E1312">
        <v>35000000</v>
      </c>
      <c r="F1312">
        <v>6.8</v>
      </c>
      <c r="G1312">
        <v>-89732962</v>
      </c>
      <c r="H1312">
        <v>0</v>
      </c>
      <c r="I1312">
        <v>350.00000000000006</v>
      </c>
      <c r="J1312">
        <v>0</v>
      </c>
    </row>
    <row r="1313" spans="1:10" x14ac:dyDescent="0.35">
      <c r="A1313">
        <v>82300000</v>
      </c>
      <c r="B1313" t="s">
        <v>6912</v>
      </c>
      <c r="C1313">
        <v>63330</v>
      </c>
      <c r="D1313">
        <v>405</v>
      </c>
      <c r="E1313">
        <v>35000000</v>
      </c>
      <c r="F1313">
        <v>6.4</v>
      </c>
      <c r="G1313">
        <v>-47300000</v>
      </c>
      <c r="H1313">
        <v>0</v>
      </c>
      <c r="I1313">
        <v>350.00000000000006</v>
      </c>
      <c r="J1313">
        <v>0</v>
      </c>
    </row>
    <row r="1314" spans="1:10" x14ac:dyDescent="0.35">
      <c r="A1314">
        <v>134455175</v>
      </c>
      <c r="B1314" t="s">
        <v>6916</v>
      </c>
      <c r="C1314">
        <v>97664</v>
      </c>
      <c r="D1314">
        <v>232</v>
      </c>
      <c r="E1314">
        <v>35000000</v>
      </c>
      <c r="F1314">
        <v>5.7</v>
      </c>
      <c r="G1314">
        <v>-99455175</v>
      </c>
      <c r="H1314">
        <v>17000</v>
      </c>
      <c r="I1314">
        <v>350.00000000000006</v>
      </c>
      <c r="J1314">
        <v>0</v>
      </c>
    </row>
    <row r="1315" spans="1:10" x14ac:dyDescent="0.35">
      <c r="A1315">
        <v>79100000</v>
      </c>
      <c r="B1315" t="s">
        <v>6920</v>
      </c>
      <c r="C1315">
        <v>127503</v>
      </c>
      <c r="D1315">
        <v>261</v>
      </c>
      <c r="E1315">
        <v>35000000</v>
      </c>
      <c r="F1315">
        <v>7.3</v>
      </c>
      <c r="G1315">
        <v>-44100000</v>
      </c>
      <c r="H1315">
        <v>0</v>
      </c>
      <c r="I1315">
        <v>350.00000000000006</v>
      </c>
      <c r="J1315">
        <v>0</v>
      </c>
    </row>
    <row r="1316" spans="1:10" x14ac:dyDescent="0.35">
      <c r="A1316">
        <v>81159365</v>
      </c>
      <c r="B1316" t="s">
        <v>6923</v>
      </c>
      <c r="C1316">
        <v>191470</v>
      </c>
      <c r="D1316">
        <v>278</v>
      </c>
      <c r="E1316">
        <v>35000000</v>
      </c>
      <c r="F1316">
        <v>6.8</v>
      </c>
      <c r="G1316">
        <v>-46159365</v>
      </c>
      <c r="H1316">
        <v>0</v>
      </c>
      <c r="I1316">
        <v>350.00000000000006</v>
      </c>
      <c r="J1316">
        <v>0</v>
      </c>
    </row>
    <row r="1317" spans="1:10" x14ac:dyDescent="0.35">
      <c r="A1317">
        <v>110008260</v>
      </c>
      <c r="B1317" t="s">
        <v>6927</v>
      </c>
      <c r="C1317">
        <v>94241</v>
      </c>
      <c r="D1317">
        <v>309</v>
      </c>
      <c r="E1317">
        <v>35000000</v>
      </c>
      <c r="F1317">
        <v>6.3</v>
      </c>
      <c r="G1317">
        <v>-75008260</v>
      </c>
      <c r="H1317">
        <v>25000</v>
      </c>
      <c r="I1317">
        <v>350.00000000000006</v>
      </c>
      <c r="J1317">
        <v>0</v>
      </c>
    </row>
    <row r="1318" spans="1:10" x14ac:dyDescent="0.35">
      <c r="A1318">
        <v>67962333</v>
      </c>
      <c r="B1318" t="s">
        <v>6933</v>
      </c>
      <c r="C1318">
        <v>33887</v>
      </c>
      <c r="D1318">
        <v>160</v>
      </c>
      <c r="E1318">
        <v>35000000</v>
      </c>
      <c r="F1318">
        <v>5.9</v>
      </c>
      <c r="G1318">
        <v>-32962333</v>
      </c>
      <c r="H1318">
        <v>919</v>
      </c>
      <c r="I1318">
        <v>350.00000000000006</v>
      </c>
      <c r="J1318">
        <v>0</v>
      </c>
    </row>
    <row r="1319" spans="1:10" x14ac:dyDescent="0.35">
      <c r="A1319">
        <v>78651430</v>
      </c>
      <c r="B1319" t="s">
        <v>6937</v>
      </c>
      <c r="C1319">
        <v>142067</v>
      </c>
      <c r="D1319">
        <v>457</v>
      </c>
      <c r="E1319">
        <v>27000000</v>
      </c>
      <c r="F1319">
        <v>7.4</v>
      </c>
      <c r="G1319">
        <v>-51651430</v>
      </c>
      <c r="H1319">
        <v>0</v>
      </c>
      <c r="I1319">
        <v>270</v>
      </c>
      <c r="J1319">
        <v>0</v>
      </c>
    </row>
    <row r="1320" spans="1:10" x14ac:dyDescent="0.35">
      <c r="A1320">
        <v>64604977</v>
      </c>
      <c r="B1320" t="s">
        <v>6941</v>
      </c>
      <c r="C1320">
        <v>414219</v>
      </c>
      <c r="D1320">
        <v>625</v>
      </c>
      <c r="E1320">
        <v>35000000</v>
      </c>
      <c r="F1320">
        <v>8.3000000000000007</v>
      </c>
      <c r="G1320">
        <v>-29604977</v>
      </c>
      <c r="H1320">
        <v>11000</v>
      </c>
      <c r="I1320">
        <v>350.00000000000006</v>
      </c>
      <c r="J1320">
        <v>0</v>
      </c>
    </row>
    <row r="1321" spans="1:10" x14ac:dyDescent="0.35">
      <c r="A1321">
        <v>63939454</v>
      </c>
      <c r="B1321" t="s">
        <v>6945</v>
      </c>
      <c r="C1321">
        <v>61321</v>
      </c>
      <c r="D1321">
        <v>217</v>
      </c>
      <c r="E1321">
        <v>35000000</v>
      </c>
      <c r="F1321">
        <v>6.2</v>
      </c>
      <c r="G1321">
        <v>-28939454</v>
      </c>
      <c r="H1321">
        <v>0</v>
      </c>
      <c r="I1321">
        <v>350.00000000000006</v>
      </c>
      <c r="J1321">
        <v>0</v>
      </c>
    </row>
    <row r="1322" spans="1:10" x14ac:dyDescent="0.35">
      <c r="A1322">
        <v>63826569</v>
      </c>
      <c r="B1322" t="s">
        <v>6948</v>
      </c>
      <c r="C1322">
        <v>32416</v>
      </c>
      <c r="D1322">
        <v>138</v>
      </c>
      <c r="E1322">
        <v>35000000</v>
      </c>
      <c r="F1322">
        <v>6.3</v>
      </c>
      <c r="G1322">
        <v>-28826569</v>
      </c>
      <c r="H1322">
        <v>0</v>
      </c>
      <c r="I1322">
        <v>350.00000000000006</v>
      </c>
      <c r="J1322">
        <v>0</v>
      </c>
    </row>
    <row r="1323" spans="1:10" x14ac:dyDescent="0.35">
      <c r="A1323">
        <v>60054449</v>
      </c>
      <c r="B1323" t="s">
        <v>6954</v>
      </c>
      <c r="C1323">
        <v>61018</v>
      </c>
      <c r="D1323">
        <v>140</v>
      </c>
      <c r="E1323">
        <v>35000000</v>
      </c>
      <c r="F1323">
        <v>5.8</v>
      </c>
      <c r="G1323">
        <v>-25054449</v>
      </c>
      <c r="H1323">
        <v>0</v>
      </c>
      <c r="I1323">
        <v>350.00000000000006</v>
      </c>
      <c r="J1323">
        <v>0</v>
      </c>
    </row>
    <row r="1324" spans="1:10" x14ac:dyDescent="0.35">
      <c r="A1324">
        <v>26505000</v>
      </c>
      <c r="B1324" t="s">
        <v>6959</v>
      </c>
      <c r="C1324">
        <v>149285</v>
      </c>
      <c r="D1324">
        <v>668</v>
      </c>
      <c r="E1324">
        <v>1800000</v>
      </c>
      <c r="F1324">
        <v>7.5</v>
      </c>
      <c r="G1324">
        <v>-24705000</v>
      </c>
      <c r="H1324">
        <v>10000</v>
      </c>
      <c r="I1324">
        <v>18</v>
      </c>
      <c r="J1324">
        <v>0</v>
      </c>
    </row>
    <row r="1325" spans="1:10" x14ac:dyDescent="0.35">
      <c r="A1325">
        <v>61280963</v>
      </c>
      <c r="B1325" t="s">
        <v>6964</v>
      </c>
      <c r="C1325">
        <v>79877</v>
      </c>
      <c r="D1325">
        <v>677</v>
      </c>
      <c r="E1325">
        <v>33000000</v>
      </c>
      <c r="F1325">
        <v>6.3</v>
      </c>
      <c r="G1325">
        <v>-28280963</v>
      </c>
      <c r="H1325">
        <v>0</v>
      </c>
      <c r="I1325">
        <v>330</v>
      </c>
      <c r="J1325">
        <v>0</v>
      </c>
    </row>
    <row r="1326" spans="1:10" x14ac:dyDescent="0.35">
      <c r="A1326">
        <v>56876365</v>
      </c>
      <c r="B1326" t="s">
        <v>6968</v>
      </c>
      <c r="C1326">
        <v>125219</v>
      </c>
      <c r="D1326">
        <v>244</v>
      </c>
      <c r="E1326">
        <v>35000000</v>
      </c>
      <c r="F1326">
        <v>6.4</v>
      </c>
      <c r="G1326">
        <v>-21876365</v>
      </c>
      <c r="H1326">
        <v>0</v>
      </c>
      <c r="I1326">
        <v>350.00000000000006</v>
      </c>
      <c r="J1326">
        <v>0</v>
      </c>
    </row>
    <row r="1327" spans="1:10" x14ac:dyDescent="0.35">
      <c r="A1327">
        <v>59699513</v>
      </c>
      <c r="B1327" t="s">
        <v>6974</v>
      </c>
      <c r="C1327">
        <v>20827</v>
      </c>
      <c r="D1327">
        <v>136</v>
      </c>
      <c r="E1327">
        <v>35000000</v>
      </c>
      <c r="F1327">
        <v>7.2</v>
      </c>
      <c r="G1327">
        <v>-24699513</v>
      </c>
      <c r="H1327">
        <v>0</v>
      </c>
      <c r="I1327">
        <v>350.00000000000006</v>
      </c>
      <c r="J1327">
        <v>0</v>
      </c>
    </row>
    <row r="1328" spans="1:10" x14ac:dyDescent="0.35">
      <c r="A1328">
        <v>54132596</v>
      </c>
      <c r="B1328" t="s">
        <v>6978</v>
      </c>
      <c r="C1328">
        <v>53786</v>
      </c>
      <c r="D1328">
        <v>211</v>
      </c>
      <c r="E1328">
        <v>34000000</v>
      </c>
      <c r="F1328">
        <v>6.3</v>
      </c>
      <c r="G1328">
        <v>-20132596</v>
      </c>
      <c r="H1328">
        <v>0</v>
      </c>
      <c r="I1328">
        <v>340</v>
      </c>
      <c r="J1328">
        <v>0</v>
      </c>
    </row>
    <row r="1329" spans="1:10" x14ac:dyDescent="0.35">
      <c r="A1329">
        <v>52277485</v>
      </c>
      <c r="B1329" t="s">
        <v>6982</v>
      </c>
      <c r="C1329">
        <v>32370</v>
      </c>
      <c r="D1329">
        <v>196</v>
      </c>
      <c r="E1329">
        <v>35000000</v>
      </c>
      <c r="F1329">
        <v>6.9</v>
      </c>
      <c r="G1329">
        <v>-17277485</v>
      </c>
      <c r="H1329">
        <v>0</v>
      </c>
      <c r="I1329">
        <v>350.00000000000006</v>
      </c>
      <c r="J1329">
        <v>0</v>
      </c>
    </row>
    <row r="1330" spans="1:10" x14ac:dyDescent="0.35">
      <c r="A1330">
        <v>55802754</v>
      </c>
      <c r="B1330" t="s">
        <v>6985</v>
      </c>
      <c r="C1330">
        <v>270228</v>
      </c>
      <c r="D1330">
        <v>194</v>
      </c>
      <c r="E1330">
        <v>35000000</v>
      </c>
      <c r="F1330">
        <v>6.6</v>
      </c>
      <c r="G1330">
        <v>-20802754</v>
      </c>
      <c r="H1330">
        <v>41000</v>
      </c>
      <c r="I1330">
        <v>350.00000000000006</v>
      </c>
      <c r="J1330">
        <v>0</v>
      </c>
    </row>
    <row r="1331" spans="1:10" x14ac:dyDescent="0.35">
      <c r="A1331">
        <v>55291815</v>
      </c>
      <c r="B1331" t="s">
        <v>6988</v>
      </c>
      <c r="C1331">
        <v>28041</v>
      </c>
      <c r="D1331">
        <v>111</v>
      </c>
      <c r="E1331">
        <v>35000000</v>
      </c>
      <c r="F1331">
        <v>6</v>
      </c>
      <c r="G1331">
        <v>-20291815</v>
      </c>
      <c r="H1331">
        <v>0</v>
      </c>
      <c r="I1331">
        <v>350.00000000000006</v>
      </c>
      <c r="J1331">
        <v>0</v>
      </c>
    </row>
    <row r="1332" spans="1:10" x14ac:dyDescent="0.35">
      <c r="A1332">
        <v>83299761</v>
      </c>
      <c r="B1332" t="s">
        <v>6993</v>
      </c>
      <c r="C1332">
        <v>117719</v>
      </c>
      <c r="D1332">
        <v>306</v>
      </c>
      <c r="E1332">
        <v>35000000</v>
      </c>
      <c r="F1332">
        <v>7.5</v>
      </c>
      <c r="G1332">
        <v>-48299761</v>
      </c>
      <c r="H1332">
        <v>39000</v>
      </c>
      <c r="I1332">
        <v>350.00000000000006</v>
      </c>
      <c r="J1332">
        <v>0</v>
      </c>
    </row>
    <row r="1333" spans="1:10" x14ac:dyDescent="0.35">
      <c r="A1333">
        <v>48169908</v>
      </c>
      <c r="B1333" t="s">
        <v>6996</v>
      </c>
      <c r="C1333">
        <v>63923</v>
      </c>
      <c r="D1333">
        <v>156</v>
      </c>
      <c r="E1333">
        <v>33000000</v>
      </c>
      <c r="F1333">
        <v>7.7</v>
      </c>
      <c r="G1333">
        <v>-15169908</v>
      </c>
      <c r="H1333">
        <v>0</v>
      </c>
      <c r="I1333">
        <v>330</v>
      </c>
      <c r="J1333">
        <v>0</v>
      </c>
    </row>
    <row r="1334" spans="1:10" x14ac:dyDescent="0.35">
      <c r="A1334">
        <v>67523385</v>
      </c>
      <c r="B1334" t="s">
        <v>7001</v>
      </c>
      <c r="C1334">
        <v>104005</v>
      </c>
      <c r="D1334">
        <v>248</v>
      </c>
      <c r="E1334">
        <v>35000000</v>
      </c>
      <c r="F1334">
        <v>6.2</v>
      </c>
      <c r="G1334">
        <v>-32523385</v>
      </c>
      <c r="H1334">
        <v>18000</v>
      </c>
      <c r="I1334">
        <v>350.00000000000006</v>
      </c>
      <c r="J1334">
        <v>0</v>
      </c>
    </row>
    <row r="1335" spans="1:10" x14ac:dyDescent="0.35">
      <c r="A1335">
        <v>49474048</v>
      </c>
      <c r="B1335" t="s">
        <v>7005</v>
      </c>
      <c r="C1335">
        <v>31191</v>
      </c>
      <c r="D1335">
        <v>120</v>
      </c>
      <c r="E1335">
        <v>35000000</v>
      </c>
      <c r="F1335">
        <v>5.4</v>
      </c>
      <c r="G1335">
        <v>-14474048</v>
      </c>
      <c r="H1335">
        <v>0</v>
      </c>
      <c r="I1335">
        <v>350.00000000000006</v>
      </c>
      <c r="J1335">
        <v>0</v>
      </c>
    </row>
    <row r="1336" spans="1:10" x14ac:dyDescent="0.35">
      <c r="A1336">
        <v>45802315</v>
      </c>
      <c r="B1336" t="s">
        <v>7010</v>
      </c>
      <c r="C1336">
        <v>119974</v>
      </c>
      <c r="D1336">
        <v>169</v>
      </c>
      <c r="E1336">
        <v>35000000</v>
      </c>
      <c r="F1336">
        <v>6.6</v>
      </c>
      <c r="G1336">
        <v>-10802315</v>
      </c>
      <c r="H1336">
        <v>0</v>
      </c>
      <c r="I1336">
        <v>350.00000000000006</v>
      </c>
      <c r="J1336">
        <v>0</v>
      </c>
    </row>
    <row r="1337" spans="1:10" x14ac:dyDescent="0.35">
      <c r="A1337">
        <v>43792641</v>
      </c>
      <c r="B1337" t="s">
        <v>7015</v>
      </c>
      <c r="C1337">
        <v>32157</v>
      </c>
      <c r="D1337">
        <v>119</v>
      </c>
      <c r="E1337">
        <v>35000000</v>
      </c>
      <c r="F1337">
        <v>5.3</v>
      </c>
      <c r="G1337">
        <v>-8792641</v>
      </c>
      <c r="H1337">
        <v>913</v>
      </c>
      <c r="I1337">
        <v>350.00000000000006</v>
      </c>
      <c r="J1337">
        <v>0</v>
      </c>
    </row>
    <row r="1338" spans="1:10" x14ac:dyDescent="0.35">
      <c r="A1338">
        <v>57651794</v>
      </c>
      <c r="B1338" t="s">
        <v>7018</v>
      </c>
      <c r="C1338">
        <v>40651</v>
      </c>
      <c r="D1338">
        <v>209</v>
      </c>
      <c r="E1338">
        <v>33000000</v>
      </c>
      <c r="F1338">
        <v>5.6</v>
      </c>
      <c r="G1338">
        <v>-24651794</v>
      </c>
      <c r="H1338">
        <v>0</v>
      </c>
      <c r="I1338">
        <v>330</v>
      </c>
      <c r="J1338">
        <v>0</v>
      </c>
    </row>
    <row r="1339" spans="1:10" x14ac:dyDescent="0.35">
      <c r="A1339">
        <v>43894863</v>
      </c>
      <c r="B1339" t="s">
        <v>7023</v>
      </c>
      <c r="C1339">
        <v>25883</v>
      </c>
      <c r="D1339">
        <v>262</v>
      </c>
      <c r="E1339">
        <v>30000000</v>
      </c>
      <c r="F1339">
        <v>5.9</v>
      </c>
      <c r="G1339">
        <v>-13894863</v>
      </c>
      <c r="H1339">
        <v>0</v>
      </c>
      <c r="I1339">
        <v>300</v>
      </c>
      <c r="J1339">
        <v>0</v>
      </c>
    </row>
    <row r="1340" spans="1:10" x14ac:dyDescent="0.35">
      <c r="A1340">
        <v>41954997</v>
      </c>
      <c r="B1340" t="s">
        <v>7026</v>
      </c>
      <c r="C1340">
        <v>225122</v>
      </c>
      <c r="D1340">
        <v>234</v>
      </c>
      <c r="E1340">
        <v>35000000</v>
      </c>
      <c r="F1340">
        <v>7.8</v>
      </c>
      <c r="G1340">
        <v>-6954997</v>
      </c>
      <c r="H1340">
        <v>0</v>
      </c>
      <c r="I1340">
        <v>350.00000000000006</v>
      </c>
      <c r="J1340">
        <v>0</v>
      </c>
    </row>
    <row r="1341" spans="1:10" x14ac:dyDescent="0.35">
      <c r="A1341">
        <v>39532308</v>
      </c>
      <c r="B1341" t="s">
        <v>7030</v>
      </c>
      <c r="C1341">
        <v>198701</v>
      </c>
      <c r="D1341">
        <v>1138</v>
      </c>
      <c r="E1341">
        <v>33000000</v>
      </c>
      <c r="F1341">
        <v>6.7</v>
      </c>
      <c r="G1341">
        <v>-6532308</v>
      </c>
      <c r="H1341">
        <v>0</v>
      </c>
      <c r="I1341">
        <v>330</v>
      </c>
      <c r="J1341">
        <v>0</v>
      </c>
    </row>
    <row r="1342" spans="1:10" x14ac:dyDescent="0.35">
      <c r="A1342">
        <v>76600000</v>
      </c>
      <c r="B1342" t="s">
        <v>7037</v>
      </c>
      <c r="C1342">
        <v>105446</v>
      </c>
      <c r="D1342">
        <v>321</v>
      </c>
      <c r="E1342">
        <v>10700000</v>
      </c>
      <c r="F1342">
        <v>7.4</v>
      </c>
      <c r="G1342">
        <v>-65900000</v>
      </c>
      <c r="H1342">
        <v>11000</v>
      </c>
      <c r="I1342">
        <v>107.00000000000001</v>
      </c>
      <c r="J1342">
        <v>0</v>
      </c>
    </row>
    <row r="1343" spans="1:10" x14ac:dyDescent="0.35">
      <c r="A1343">
        <v>39692139</v>
      </c>
      <c r="B1343" t="s">
        <v>7040</v>
      </c>
      <c r="C1343">
        <v>84131</v>
      </c>
      <c r="D1343">
        <v>400</v>
      </c>
      <c r="E1343">
        <v>35000000</v>
      </c>
      <c r="F1343">
        <v>6.2</v>
      </c>
      <c r="G1343">
        <v>-4692139</v>
      </c>
      <c r="H1343">
        <v>0</v>
      </c>
      <c r="I1343">
        <v>350.00000000000006</v>
      </c>
      <c r="J1343">
        <v>0</v>
      </c>
    </row>
    <row r="1344" spans="1:10" x14ac:dyDescent="0.35">
      <c r="A1344">
        <v>40687294</v>
      </c>
      <c r="B1344" t="s">
        <v>7044</v>
      </c>
      <c r="C1344">
        <v>107772</v>
      </c>
      <c r="D1344">
        <v>398</v>
      </c>
      <c r="E1344">
        <v>35000000</v>
      </c>
      <c r="F1344">
        <v>5.4</v>
      </c>
      <c r="G1344">
        <v>-5687294</v>
      </c>
      <c r="H1344">
        <v>0</v>
      </c>
      <c r="I1344">
        <v>350.00000000000006</v>
      </c>
      <c r="J1344">
        <v>0</v>
      </c>
    </row>
    <row r="1345" spans="1:10" x14ac:dyDescent="0.35">
      <c r="A1345">
        <v>37553932</v>
      </c>
      <c r="B1345" t="s">
        <v>7048</v>
      </c>
      <c r="C1345">
        <v>304318</v>
      </c>
      <c r="D1345">
        <v>463</v>
      </c>
      <c r="E1345">
        <v>40000000</v>
      </c>
      <c r="F1345">
        <v>6.7</v>
      </c>
      <c r="G1345">
        <v>2446068</v>
      </c>
      <c r="H1345">
        <v>52000</v>
      </c>
      <c r="I1345">
        <v>400.00000000000006</v>
      </c>
      <c r="J1345">
        <v>0</v>
      </c>
    </row>
    <row r="1346" spans="1:10" x14ac:dyDescent="0.35">
      <c r="A1346">
        <v>37481242</v>
      </c>
      <c r="B1346" t="s">
        <v>7053</v>
      </c>
      <c r="C1346">
        <v>40654</v>
      </c>
      <c r="D1346">
        <v>97</v>
      </c>
      <c r="E1346">
        <v>35000000</v>
      </c>
      <c r="F1346">
        <v>5.3</v>
      </c>
      <c r="G1346">
        <v>-2481242</v>
      </c>
      <c r="H1346">
        <v>0</v>
      </c>
      <c r="I1346">
        <v>350.00000000000006</v>
      </c>
      <c r="J1346">
        <v>0</v>
      </c>
    </row>
    <row r="1347" spans="1:10" x14ac:dyDescent="0.35">
      <c r="A1347">
        <v>39026186</v>
      </c>
      <c r="B1347" t="s">
        <v>7059</v>
      </c>
      <c r="C1347">
        <v>48019</v>
      </c>
      <c r="D1347">
        <v>153</v>
      </c>
      <c r="E1347">
        <v>35000000</v>
      </c>
      <c r="F1347">
        <v>5.9</v>
      </c>
      <c r="G1347">
        <v>-4026186</v>
      </c>
      <c r="H1347">
        <v>13000</v>
      </c>
      <c r="I1347">
        <v>350.00000000000006</v>
      </c>
      <c r="J1347">
        <v>0</v>
      </c>
    </row>
    <row r="1348" spans="1:10" x14ac:dyDescent="0.35">
      <c r="A1348">
        <v>33422806</v>
      </c>
      <c r="B1348" t="s">
        <v>7066</v>
      </c>
      <c r="C1348">
        <v>30771</v>
      </c>
      <c r="D1348">
        <v>164</v>
      </c>
      <c r="E1348">
        <v>50000000</v>
      </c>
      <c r="F1348">
        <v>4.8</v>
      </c>
      <c r="G1348">
        <v>16577194</v>
      </c>
      <c r="H1348">
        <v>0</v>
      </c>
      <c r="I1348">
        <v>500.00000000000006</v>
      </c>
      <c r="J1348">
        <v>0</v>
      </c>
    </row>
    <row r="1349" spans="1:10" x14ac:dyDescent="0.35">
      <c r="A1349">
        <v>33423521</v>
      </c>
      <c r="B1349" t="s">
        <v>7074</v>
      </c>
      <c r="C1349">
        <v>53115</v>
      </c>
      <c r="D1349">
        <v>282</v>
      </c>
      <c r="E1349">
        <v>35000000</v>
      </c>
      <c r="F1349">
        <v>3.8</v>
      </c>
      <c r="G1349">
        <v>1576479</v>
      </c>
      <c r="H1349">
        <v>0</v>
      </c>
      <c r="I1349">
        <v>350.00000000000006</v>
      </c>
      <c r="J1349">
        <v>0</v>
      </c>
    </row>
    <row r="1350" spans="1:10" x14ac:dyDescent="0.35">
      <c r="A1350">
        <v>32519322</v>
      </c>
      <c r="B1350" t="s">
        <v>7079</v>
      </c>
      <c r="C1350">
        <v>497946</v>
      </c>
      <c r="D1350">
        <v>761</v>
      </c>
      <c r="E1350">
        <v>35000000</v>
      </c>
      <c r="F1350">
        <v>8.5</v>
      </c>
      <c r="G1350">
        <v>2480678</v>
      </c>
      <c r="H1350">
        <v>21000</v>
      </c>
      <c r="I1350">
        <v>350.00000000000006</v>
      </c>
      <c r="J1350">
        <v>0</v>
      </c>
    </row>
    <row r="1351" spans="1:10" x14ac:dyDescent="0.35">
      <c r="A1351">
        <v>31598308</v>
      </c>
      <c r="B1351" t="s">
        <v>5518</v>
      </c>
      <c r="C1351">
        <v>124765</v>
      </c>
      <c r="D1351">
        <v>541</v>
      </c>
      <c r="E1351">
        <v>35000000</v>
      </c>
      <c r="F1351">
        <v>6.8</v>
      </c>
      <c r="G1351">
        <v>3401692</v>
      </c>
      <c r="H1351">
        <v>0</v>
      </c>
      <c r="I1351">
        <v>350.00000000000006</v>
      </c>
      <c r="J1351">
        <v>0</v>
      </c>
    </row>
    <row r="1352" spans="1:10" x14ac:dyDescent="0.35">
      <c r="A1352">
        <v>37617947</v>
      </c>
      <c r="B1352" t="s">
        <v>7085</v>
      </c>
      <c r="C1352">
        <v>8143</v>
      </c>
      <c r="D1352">
        <v>203</v>
      </c>
      <c r="E1352">
        <v>30000000</v>
      </c>
      <c r="F1352">
        <v>6.8</v>
      </c>
      <c r="G1352">
        <v>-7617947</v>
      </c>
      <c r="H1352">
        <v>0</v>
      </c>
      <c r="I1352">
        <v>300</v>
      </c>
      <c r="J1352">
        <v>0</v>
      </c>
    </row>
    <row r="1353" spans="1:10" x14ac:dyDescent="0.35">
      <c r="A1353">
        <v>32048809</v>
      </c>
      <c r="B1353" t="s">
        <v>7090</v>
      </c>
      <c r="C1353">
        <v>94456</v>
      </c>
      <c r="D1353">
        <v>576</v>
      </c>
      <c r="E1353">
        <v>30000000</v>
      </c>
      <c r="F1353">
        <v>5.3</v>
      </c>
      <c r="G1353">
        <v>-2048809</v>
      </c>
      <c r="H1353">
        <v>0</v>
      </c>
      <c r="I1353">
        <v>300</v>
      </c>
      <c r="J1353">
        <v>0</v>
      </c>
    </row>
    <row r="1354" spans="1:10" x14ac:dyDescent="0.35">
      <c r="A1354">
        <v>33987757</v>
      </c>
      <c r="B1354" t="s">
        <v>7094</v>
      </c>
      <c r="C1354">
        <v>168314</v>
      </c>
      <c r="D1354">
        <v>903</v>
      </c>
      <c r="E1354">
        <v>27000000</v>
      </c>
      <c r="F1354">
        <v>7.3</v>
      </c>
      <c r="G1354">
        <v>-6987757</v>
      </c>
      <c r="H1354">
        <v>12000</v>
      </c>
      <c r="I1354">
        <v>270</v>
      </c>
      <c r="J1354">
        <v>0</v>
      </c>
    </row>
    <row r="1355" spans="1:10" x14ac:dyDescent="0.35">
      <c r="A1355">
        <v>37304950</v>
      </c>
      <c r="B1355" t="s">
        <v>7098</v>
      </c>
      <c r="C1355">
        <v>102728</v>
      </c>
      <c r="D1355">
        <v>279</v>
      </c>
      <c r="E1355">
        <v>35000000</v>
      </c>
      <c r="F1355">
        <v>6.6</v>
      </c>
      <c r="G1355">
        <v>-2304950</v>
      </c>
      <c r="H1355">
        <v>16000</v>
      </c>
      <c r="I1355">
        <v>350.00000000000006</v>
      </c>
      <c r="J1355">
        <v>0</v>
      </c>
    </row>
    <row r="1356" spans="1:10" x14ac:dyDescent="0.35">
      <c r="A1356">
        <v>30691439</v>
      </c>
      <c r="B1356" t="s">
        <v>7102</v>
      </c>
      <c r="C1356">
        <v>86205</v>
      </c>
      <c r="D1356">
        <v>232</v>
      </c>
      <c r="E1356">
        <v>35000000</v>
      </c>
      <c r="F1356">
        <v>6.2</v>
      </c>
      <c r="G1356">
        <v>4308561</v>
      </c>
      <c r="H1356">
        <v>5000</v>
      </c>
      <c r="I1356">
        <v>350.00000000000006</v>
      </c>
      <c r="J1356">
        <v>0</v>
      </c>
    </row>
    <row r="1357" spans="1:10" x14ac:dyDescent="0.35">
      <c r="A1357">
        <v>30307804</v>
      </c>
      <c r="B1357" t="s">
        <v>7107</v>
      </c>
      <c r="C1357">
        <v>43991</v>
      </c>
      <c r="D1357">
        <v>695</v>
      </c>
      <c r="E1357">
        <v>35000000</v>
      </c>
      <c r="F1357">
        <v>5.2</v>
      </c>
      <c r="G1357">
        <v>4692196</v>
      </c>
      <c r="H1357">
        <v>0</v>
      </c>
      <c r="I1357">
        <v>350.00000000000006</v>
      </c>
      <c r="J1357">
        <v>0</v>
      </c>
    </row>
    <row r="1358" spans="1:10" x14ac:dyDescent="0.35">
      <c r="A1358">
        <v>30669413</v>
      </c>
      <c r="B1358" t="s">
        <v>7110</v>
      </c>
      <c r="C1358">
        <v>105478</v>
      </c>
      <c r="D1358">
        <v>291</v>
      </c>
      <c r="E1358">
        <v>35000000</v>
      </c>
      <c r="F1358">
        <v>6.2</v>
      </c>
      <c r="G1358">
        <v>4330587</v>
      </c>
      <c r="H1358">
        <v>0</v>
      </c>
      <c r="I1358">
        <v>350.00000000000006</v>
      </c>
      <c r="J1358">
        <v>0</v>
      </c>
    </row>
    <row r="1359" spans="1:10" x14ac:dyDescent="0.35">
      <c r="A1359">
        <v>28687835</v>
      </c>
      <c r="B1359" t="s">
        <v>7115</v>
      </c>
      <c r="C1359">
        <v>40964</v>
      </c>
      <c r="D1359">
        <v>245</v>
      </c>
      <c r="E1359">
        <v>35000000</v>
      </c>
      <c r="F1359">
        <v>6.2</v>
      </c>
      <c r="G1359">
        <v>6312165</v>
      </c>
      <c r="H1359">
        <v>0</v>
      </c>
      <c r="I1359">
        <v>350.00000000000006</v>
      </c>
      <c r="J1359">
        <v>0</v>
      </c>
    </row>
    <row r="1360" spans="1:10" x14ac:dyDescent="0.35">
      <c r="A1360">
        <v>26494611</v>
      </c>
      <c r="B1360" t="s">
        <v>7121</v>
      </c>
      <c r="C1360">
        <v>48621</v>
      </c>
      <c r="D1360">
        <v>239</v>
      </c>
      <c r="E1360">
        <v>35000000</v>
      </c>
      <c r="F1360">
        <v>6.6</v>
      </c>
      <c r="G1360">
        <v>8505389</v>
      </c>
      <c r="H1360">
        <v>0</v>
      </c>
      <c r="I1360">
        <v>350.00000000000006</v>
      </c>
      <c r="J1360">
        <v>0</v>
      </c>
    </row>
    <row r="1361" spans="1:10" x14ac:dyDescent="0.35">
      <c r="A1361">
        <v>25266129</v>
      </c>
      <c r="B1361" t="s">
        <v>7125</v>
      </c>
      <c r="C1361">
        <v>54346</v>
      </c>
      <c r="D1361">
        <v>358</v>
      </c>
      <c r="E1361">
        <v>35000000</v>
      </c>
      <c r="F1361">
        <v>6.2</v>
      </c>
      <c r="G1361">
        <v>9733871</v>
      </c>
      <c r="H1361">
        <v>0</v>
      </c>
      <c r="I1361">
        <v>350.00000000000006</v>
      </c>
      <c r="J1361">
        <v>0</v>
      </c>
    </row>
    <row r="1362" spans="1:10" x14ac:dyDescent="0.35">
      <c r="A1362">
        <v>25863915</v>
      </c>
      <c r="B1362" t="s">
        <v>7129</v>
      </c>
      <c r="C1362">
        <v>28257</v>
      </c>
      <c r="D1362">
        <v>151</v>
      </c>
      <c r="E1362">
        <v>35000000</v>
      </c>
      <c r="F1362">
        <v>5.0999999999999996</v>
      </c>
      <c r="G1362">
        <v>9136085</v>
      </c>
      <c r="H1362">
        <v>11000</v>
      </c>
      <c r="I1362">
        <v>350.00000000000006</v>
      </c>
      <c r="J1362">
        <v>0</v>
      </c>
    </row>
    <row r="1363" spans="1:10" x14ac:dyDescent="0.35">
      <c r="A1363">
        <v>25078937</v>
      </c>
      <c r="B1363" t="s">
        <v>7133</v>
      </c>
      <c r="C1363">
        <v>31751</v>
      </c>
      <c r="D1363">
        <v>216</v>
      </c>
      <c r="E1363">
        <v>30000000</v>
      </c>
      <c r="F1363">
        <v>6.6</v>
      </c>
      <c r="G1363">
        <v>4921063</v>
      </c>
      <c r="H1363">
        <v>0</v>
      </c>
      <c r="I1363">
        <v>300</v>
      </c>
      <c r="J1363">
        <v>0</v>
      </c>
    </row>
    <row r="1364" spans="1:10" x14ac:dyDescent="0.35">
      <c r="A1364">
        <v>28995450</v>
      </c>
      <c r="B1364" t="s">
        <v>7139</v>
      </c>
      <c r="C1364">
        <v>19230</v>
      </c>
      <c r="D1364">
        <v>59</v>
      </c>
      <c r="E1364">
        <v>35000000</v>
      </c>
      <c r="F1364">
        <v>6.1</v>
      </c>
      <c r="G1364">
        <v>6004550</v>
      </c>
      <c r="H1364">
        <v>0</v>
      </c>
      <c r="I1364">
        <v>350.00000000000006</v>
      </c>
      <c r="J1364">
        <v>0</v>
      </c>
    </row>
    <row r="1365" spans="1:10" x14ac:dyDescent="0.35">
      <c r="A1365">
        <v>24276500</v>
      </c>
      <c r="B1365" t="s">
        <v>7144</v>
      </c>
      <c r="C1365">
        <v>17124</v>
      </c>
      <c r="D1365">
        <v>68</v>
      </c>
      <c r="E1365">
        <v>35000000</v>
      </c>
      <c r="F1365">
        <v>6.6</v>
      </c>
      <c r="G1365">
        <v>10723500</v>
      </c>
      <c r="H1365">
        <v>949</v>
      </c>
      <c r="I1365">
        <v>350.00000000000006</v>
      </c>
      <c r="J1365">
        <v>0</v>
      </c>
    </row>
    <row r="1366" spans="1:10" x14ac:dyDescent="0.35">
      <c r="A1366">
        <v>20981633</v>
      </c>
      <c r="B1366" t="s">
        <v>7148</v>
      </c>
      <c r="C1366">
        <v>78256</v>
      </c>
      <c r="D1366">
        <v>492</v>
      </c>
      <c r="E1366">
        <v>30000000</v>
      </c>
      <c r="F1366">
        <v>5.9</v>
      </c>
      <c r="G1366">
        <v>9018367</v>
      </c>
      <c r="H1366">
        <v>0</v>
      </c>
      <c r="I1366">
        <v>300</v>
      </c>
      <c r="J1366">
        <v>0</v>
      </c>
    </row>
    <row r="1367" spans="1:10" x14ac:dyDescent="0.35">
      <c r="A1367">
        <v>22913677</v>
      </c>
      <c r="B1367" t="s">
        <v>7153</v>
      </c>
      <c r="C1367">
        <v>47800</v>
      </c>
      <c r="D1367">
        <v>244</v>
      </c>
      <c r="E1367">
        <v>35000000</v>
      </c>
      <c r="F1367">
        <v>6.3</v>
      </c>
      <c r="G1367">
        <v>12086323</v>
      </c>
      <c r="H1367">
        <v>0</v>
      </c>
      <c r="I1367">
        <v>350.00000000000006</v>
      </c>
      <c r="J1367">
        <v>0</v>
      </c>
    </row>
    <row r="1368" spans="1:10" x14ac:dyDescent="0.35">
      <c r="A1368">
        <v>34531832</v>
      </c>
      <c r="B1368" t="s">
        <v>7158</v>
      </c>
      <c r="C1368">
        <v>44788</v>
      </c>
      <c r="D1368">
        <v>138</v>
      </c>
      <c r="E1368">
        <v>35000000</v>
      </c>
      <c r="F1368">
        <v>7.1</v>
      </c>
      <c r="G1368">
        <v>468168</v>
      </c>
      <c r="H1368">
        <v>23000</v>
      </c>
      <c r="I1368">
        <v>350.00000000000006</v>
      </c>
      <c r="J1368">
        <v>0</v>
      </c>
    </row>
    <row r="1369" spans="1:10" x14ac:dyDescent="0.35">
      <c r="A1369">
        <v>28064226</v>
      </c>
      <c r="B1369" t="s">
        <v>7163</v>
      </c>
      <c r="C1369">
        <v>65044</v>
      </c>
      <c r="D1369">
        <v>173</v>
      </c>
      <c r="E1369">
        <v>35000000</v>
      </c>
      <c r="F1369">
        <v>5</v>
      </c>
      <c r="G1369">
        <v>6935774</v>
      </c>
      <c r="H1369">
        <v>13000</v>
      </c>
      <c r="I1369">
        <v>350.00000000000006</v>
      </c>
      <c r="J1369">
        <v>0</v>
      </c>
    </row>
    <row r="1370" spans="1:10" x14ac:dyDescent="0.35">
      <c r="A1370">
        <v>19447478</v>
      </c>
      <c r="B1370" t="s">
        <v>7169</v>
      </c>
      <c r="C1370">
        <v>15788</v>
      </c>
      <c r="D1370">
        <v>80</v>
      </c>
      <c r="E1370">
        <v>35000000</v>
      </c>
      <c r="F1370">
        <v>5.6</v>
      </c>
      <c r="G1370">
        <v>15552522</v>
      </c>
      <c r="H1370">
        <v>538</v>
      </c>
      <c r="I1370">
        <v>350.00000000000006</v>
      </c>
      <c r="J1370">
        <v>0</v>
      </c>
    </row>
    <row r="1371" spans="1:10" x14ac:dyDescent="0.35">
      <c r="A1371">
        <v>19389454</v>
      </c>
      <c r="B1371" t="s">
        <v>7173</v>
      </c>
      <c r="C1371">
        <v>54643</v>
      </c>
      <c r="D1371">
        <v>335</v>
      </c>
      <c r="E1371">
        <v>55000000</v>
      </c>
      <c r="F1371">
        <v>7.4</v>
      </c>
      <c r="G1371">
        <v>35610546</v>
      </c>
      <c r="H1371">
        <v>0</v>
      </c>
      <c r="I1371">
        <v>550</v>
      </c>
      <c r="J1371">
        <v>0</v>
      </c>
    </row>
    <row r="1372" spans="1:10" x14ac:dyDescent="0.35">
      <c r="A1372">
        <v>25871834</v>
      </c>
      <c r="B1372" t="s">
        <v>7180</v>
      </c>
      <c r="C1372">
        <v>52052</v>
      </c>
      <c r="D1372">
        <v>173</v>
      </c>
      <c r="E1372">
        <v>35000000</v>
      </c>
      <c r="F1372">
        <v>4.5</v>
      </c>
      <c r="G1372">
        <v>9128166</v>
      </c>
      <c r="H1372">
        <v>0</v>
      </c>
      <c r="I1372">
        <v>350.00000000000006</v>
      </c>
      <c r="J1372">
        <v>0</v>
      </c>
    </row>
    <row r="1373" spans="1:10" x14ac:dyDescent="0.35">
      <c r="A1373">
        <v>19692608</v>
      </c>
      <c r="B1373" t="s">
        <v>7186</v>
      </c>
      <c r="C1373">
        <v>63548</v>
      </c>
      <c r="D1373">
        <v>134</v>
      </c>
      <c r="E1373">
        <v>35000000</v>
      </c>
      <c r="F1373">
        <v>6.2</v>
      </c>
      <c r="G1373">
        <v>15307392</v>
      </c>
      <c r="H1373">
        <v>0</v>
      </c>
      <c r="I1373">
        <v>350.00000000000006</v>
      </c>
      <c r="J1373">
        <v>0</v>
      </c>
    </row>
    <row r="1374" spans="1:10" x14ac:dyDescent="0.35">
      <c r="A1374">
        <v>19294901</v>
      </c>
      <c r="B1374" t="s">
        <v>7193</v>
      </c>
      <c r="C1374">
        <v>26126</v>
      </c>
      <c r="D1374">
        <v>325</v>
      </c>
      <c r="E1374">
        <v>35000000</v>
      </c>
      <c r="F1374">
        <v>5</v>
      </c>
      <c r="G1374">
        <v>15705099</v>
      </c>
      <c r="H1374">
        <v>0</v>
      </c>
      <c r="I1374">
        <v>350.00000000000006</v>
      </c>
      <c r="J1374">
        <v>0</v>
      </c>
    </row>
    <row r="1375" spans="1:10" x14ac:dyDescent="0.35">
      <c r="A1375">
        <v>20275446</v>
      </c>
      <c r="B1375" t="s">
        <v>7196</v>
      </c>
      <c r="C1375">
        <v>95274</v>
      </c>
      <c r="D1375">
        <v>178</v>
      </c>
      <c r="E1375">
        <v>35000000</v>
      </c>
      <c r="F1375">
        <v>6.5</v>
      </c>
      <c r="G1375">
        <v>14724554</v>
      </c>
      <c r="H1375">
        <v>20000</v>
      </c>
      <c r="I1375">
        <v>350.00000000000006</v>
      </c>
      <c r="J1375">
        <v>0</v>
      </c>
    </row>
    <row r="1376" spans="1:10" x14ac:dyDescent="0.35">
      <c r="A1376">
        <v>34507079</v>
      </c>
      <c r="B1376" t="s">
        <v>7201</v>
      </c>
      <c r="C1376">
        <v>34948</v>
      </c>
      <c r="D1376">
        <v>118</v>
      </c>
      <c r="E1376">
        <v>35000000</v>
      </c>
      <c r="F1376">
        <v>5.0999999999999996</v>
      </c>
      <c r="G1376">
        <v>492921</v>
      </c>
      <c r="H1376">
        <v>0</v>
      </c>
      <c r="I1376">
        <v>350.00000000000006</v>
      </c>
      <c r="J1376">
        <v>0</v>
      </c>
    </row>
    <row r="1377" spans="1:10" x14ac:dyDescent="0.35">
      <c r="A1377">
        <v>18306166</v>
      </c>
      <c r="B1377" t="s">
        <v>7206</v>
      </c>
      <c r="C1377">
        <v>28130</v>
      </c>
      <c r="D1377">
        <v>215</v>
      </c>
      <c r="E1377">
        <v>35000000</v>
      </c>
      <c r="F1377">
        <v>6.5</v>
      </c>
      <c r="G1377">
        <v>16693834</v>
      </c>
      <c r="H1377">
        <v>0</v>
      </c>
      <c r="I1377">
        <v>350.00000000000006</v>
      </c>
      <c r="J1377">
        <v>0</v>
      </c>
    </row>
    <row r="1378" spans="1:10" x14ac:dyDescent="0.35">
      <c r="A1378">
        <v>17609982</v>
      </c>
      <c r="B1378" t="s">
        <v>7210</v>
      </c>
      <c r="C1378">
        <v>90046</v>
      </c>
      <c r="D1378">
        <v>141</v>
      </c>
      <c r="E1378">
        <v>35000000</v>
      </c>
      <c r="F1378">
        <v>6.2</v>
      </c>
      <c r="G1378">
        <v>17390018</v>
      </c>
      <c r="H1378">
        <v>17000</v>
      </c>
      <c r="I1378">
        <v>350.00000000000006</v>
      </c>
      <c r="J1378">
        <v>0</v>
      </c>
    </row>
    <row r="1379" spans="1:10" x14ac:dyDescent="0.35">
      <c r="A1379">
        <v>16831505</v>
      </c>
      <c r="B1379" t="s">
        <v>7214</v>
      </c>
      <c r="C1379">
        <v>51842</v>
      </c>
      <c r="D1379">
        <v>173</v>
      </c>
      <c r="E1379">
        <v>31000000</v>
      </c>
      <c r="F1379">
        <v>6.3</v>
      </c>
      <c r="G1379">
        <v>14168495</v>
      </c>
      <c r="H1379">
        <v>0</v>
      </c>
      <c r="I1379">
        <v>310</v>
      </c>
      <c r="J1379">
        <v>0</v>
      </c>
    </row>
    <row r="1380" spans="1:10" x14ac:dyDescent="0.35">
      <c r="A1380">
        <v>17596256</v>
      </c>
      <c r="B1380" t="s">
        <v>7219</v>
      </c>
      <c r="C1380">
        <v>12399</v>
      </c>
      <c r="D1380">
        <v>84</v>
      </c>
      <c r="E1380">
        <v>35000000</v>
      </c>
      <c r="F1380">
        <v>3.8</v>
      </c>
      <c r="G1380">
        <v>17403744</v>
      </c>
      <c r="H1380">
        <v>0</v>
      </c>
      <c r="I1380">
        <v>350.00000000000006</v>
      </c>
      <c r="J1380">
        <v>0</v>
      </c>
    </row>
    <row r="1381" spans="1:10" x14ac:dyDescent="0.35">
      <c r="A1381">
        <v>14998070</v>
      </c>
      <c r="B1381" t="s">
        <v>7224</v>
      </c>
      <c r="C1381">
        <v>41170</v>
      </c>
      <c r="D1381">
        <v>298</v>
      </c>
      <c r="E1381">
        <v>35000000</v>
      </c>
      <c r="F1381">
        <v>6.2</v>
      </c>
      <c r="G1381">
        <v>20001930</v>
      </c>
      <c r="H1381">
        <v>0</v>
      </c>
      <c r="I1381">
        <v>350.00000000000006</v>
      </c>
      <c r="J1381">
        <v>0</v>
      </c>
    </row>
    <row r="1382" spans="1:10" x14ac:dyDescent="0.35">
      <c r="A1382">
        <v>14587732</v>
      </c>
      <c r="B1382" t="s">
        <v>7229</v>
      </c>
      <c r="C1382">
        <v>4795</v>
      </c>
      <c r="D1382">
        <v>39</v>
      </c>
      <c r="E1382">
        <v>35000000</v>
      </c>
      <c r="F1382">
        <v>5.7</v>
      </c>
      <c r="G1382">
        <v>20412268</v>
      </c>
      <c r="H1382">
        <v>452</v>
      </c>
      <c r="I1382">
        <v>350.00000000000006</v>
      </c>
      <c r="J1382">
        <v>0</v>
      </c>
    </row>
    <row r="1383" spans="1:10" x14ac:dyDescent="0.35">
      <c r="A1383">
        <v>18317151</v>
      </c>
      <c r="B1383" t="s">
        <v>7233</v>
      </c>
      <c r="C1383">
        <v>55630</v>
      </c>
      <c r="D1383">
        <v>200</v>
      </c>
      <c r="E1383">
        <v>35000000</v>
      </c>
      <c r="F1383">
        <v>6.7</v>
      </c>
      <c r="G1383">
        <v>16682849</v>
      </c>
      <c r="H1383">
        <v>0</v>
      </c>
      <c r="I1383">
        <v>350.00000000000006</v>
      </c>
      <c r="J1383">
        <v>0</v>
      </c>
    </row>
    <row r="1384" spans="1:10" x14ac:dyDescent="0.35">
      <c r="A1384">
        <v>11405825</v>
      </c>
      <c r="B1384" t="s">
        <v>7237</v>
      </c>
      <c r="C1384">
        <v>28542</v>
      </c>
      <c r="D1384">
        <v>208</v>
      </c>
      <c r="E1384">
        <v>35000000</v>
      </c>
      <c r="F1384">
        <v>6.8</v>
      </c>
      <c r="G1384">
        <v>23594175</v>
      </c>
      <c r="H1384">
        <v>0</v>
      </c>
      <c r="I1384">
        <v>350.00000000000006</v>
      </c>
      <c r="J1384">
        <v>0</v>
      </c>
    </row>
    <row r="1385" spans="1:10" x14ac:dyDescent="0.35">
      <c r="A1385">
        <v>13264986</v>
      </c>
      <c r="B1385" t="s">
        <v>7242</v>
      </c>
      <c r="C1385">
        <v>12077</v>
      </c>
      <c r="D1385">
        <v>162</v>
      </c>
      <c r="E1385">
        <v>35000000</v>
      </c>
      <c r="F1385">
        <v>6</v>
      </c>
      <c r="G1385">
        <v>21735014</v>
      </c>
      <c r="H1385">
        <v>433</v>
      </c>
      <c r="I1385">
        <v>350.00000000000006</v>
      </c>
      <c r="J1385">
        <v>0</v>
      </c>
    </row>
    <row r="1386" spans="1:10" x14ac:dyDescent="0.35">
      <c r="A1386">
        <v>10991381</v>
      </c>
      <c r="B1386" t="s">
        <v>7247</v>
      </c>
      <c r="C1386">
        <v>44931</v>
      </c>
      <c r="D1386">
        <v>100</v>
      </c>
      <c r="E1386">
        <v>35000000</v>
      </c>
      <c r="F1386">
        <v>7.3</v>
      </c>
      <c r="G1386">
        <v>24008619</v>
      </c>
      <c r="H1386">
        <v>0</v>
      </c>
      <c r="I1386">
        <v>350.00000000000006</v>
      </c>
      <c r="J1386">
        <v>0</v>
      </c>
    </row>
    <row r="1387" spans="1:10" x14ac:dyDescent="0.35">
      <c r="A1387">
        <v>10268846</v>
      </c>
      <c r="B1387" t="s">
        <v>7251</v>
      </c>
      <c r="C1387">
        <v>31918</v>
      </c>
      <c r="D1387">
        <v>142</v>
      </c>
      <c r="E1387">
        <v>35000000</v>
      </c>
      <c r="F1387">
        <v>5.5</v>
      </c>
      <c r="G1387">
        <v>24731154</v>
      </c>
      <c r="H1387">
        <v>0</v>
      </c>
      <c r="I1387">
        <v>350.00000000000006</v>
      </c>
      <c r="J1387">
        <v>0</v>
      </c>
    </row>
    <row r="1388" spans="1:10" x14ac:dyDescent="0.35">
      <c r="A1388">
        <v>13303319</v>
      </c>
      <c r="B1388" t="s">
        <v>7255</v>
      </c>
      <c r="C1388">
        <v>136367</v>
      </c>
      <c r="D1388">
        <v>975</v>
      </c>
      <c r="E1388">
        <v>32000000</v>
      </c>
      <c r="F1388">
        <v>6.7</v>
      </c>
      <c r="G1388">
        <v>18696681</v>
      </c>
      <c r="H1388">
        <v>39000</v>
      </c>
      <c r="I1388">
        <v>320</v>
      </c>
      <c r="J1388">
        <v>0</v>
      </c>
    </row>
    <row r="1389" spans="1:10" x14ac:dyDescent="0.35">
      <c r="A1389">
        <v>10076136</v>
      </c>
      <c r="B1389" t="s">
        <v>7261</v>
      </c>
      <c r="C1389">
        <v>11512</v>
      </c>
      <c r="D1389">
        <v>141</v>
      </c>
      <c r="E1389">
        <v>35000000</v>
      </c>
      <c r="F1389">
        <v>4.8</v>
      </c>
      <c r="G1389">
        <v>24923864</v>
      </c>
      <c r="H1389">
        <v>471</v>
      </c>
      <c r="I1389">
        <v>350.00000000000006</v>
      </c>
      <c r="J1389">
        <v>0</v>
      </c>
    </row>
    <row r="1390" spans="1:10" x14ac:dyDescent="0.35">
      <c r="A1390">
        <v>10499968</v>
      </c>
      <c r="B1390" t="s">
        <v>7266</v>
      </c>
      <c r="C1390">
        <v>47498</v>
      </c>
      <c r="D1390">
        <v>212</v>
      </c>
      <c r="E1390">
        <v>35000000</v>
      </c>
      <c r="F1390">
        <v>5.7</v>
      </c>
      <c r="G1390">
        <v>24500032</v>
      </c>
      <c r="H1390">
        <v>10000</v>
      </c>
      <c r="I1390">
        <v>350.00000000000006</v>
      </c>
      <c r="J1390">
        <v>0</v>
      </c>
    </row>
    <row r="1391" spans="1:10" x14ac:dyDescent="0.35">
      <c r="A1391">
        <v>7659747</v>
      </c>
      <c r="B1391" t="s">
        <v>7270</v>
      </c>
      <c r="C1391">
        <v>14962</v>
      </c>
      <c r="D1391">
        <v>204</v>
      </c>
      <c r="E1391">
        <v>38000000</v>
      </c>
      <c r="F1391">
        <v>5.0999999999999996</v>
      </c>
      <c r="G1391">
        <v>30340253</v>
      </c>
      <c r="H1391">
        <v>704</v>
      </c>
      <c r="I1391">
        <v>380.00000000000006</v>
      </c>
      <c r="J1391">
        <v>0</v>
      </c>
    </row>
    <row r="1392" spans="1:10" x14ac:dyDescent="0.35">
      <c r="A1392">
        <v>7948159</v>
      </c>
      <c r="B1392" t="s">
        <v>7275</v>
      </c>
      <c r="C1392">
        <v>48999</v>
      </c>
      <c r="D1392">
        <v>280</v>
      </c>
      <c r="E1392">
        <v>35000000</v>
      </c>
      <c r="F1392">
        <v>6</v>
      </c>
      <c r="G1392">
        <v>27051841</v>
      </c>
      <c r="H1392">
        <v>0</v>
      </c>
      <c r="I1392">
        <v>350.00000000000006</v>
      </c>
      <c r="J1392">
        <v>0</v>
      </c>
    </row>
    <row r="1393" spans="1:10" x14ac:dyDescent="0.35">
      <c r="A1393">
        <v>11631245</v>
      </c>
      <c r="B1393" t="s">
        <v>7279</v>
      </c>
      <c r="C1393">
        <v>15015</v>
      </c>
      <c r="D1393">
        <v>113</v>
      </c>
      <c r="E1393">
        <v>35000000</v>
      </c>
      <c r="F1393">
        <v>4.2</v>
      </c>
      <c r="G1393">
        <v>23368755</v>
      </c>
      <c r="H1393">
        <v>494</v>
      </c>
      <c r="I1393">
        <v>350.00000000000006</v>
      </c>
      <c r="J1393">
        <v>0</v>
      </c>
    </row>
    <row r="1394" spans="1:10" x14ac:dyDescent="0.35">
      <c r="A1394">
        <v>10137502</v>
      </c>
      <c r="B1394" t="s">
        <v>7284</v>
      </c>
      <c r="C1394">
        <v>77394</v>
      </c>
      <c r="D1394">
        <v>195</v>
      </c>
      <c r="E1394">
        <v>35000000</v>
      </c>
      <c r="F1394">
        <v>7.4</v>
      </c>
      <c r="G1394">
        <v>24862498</v>
      </c>
      <c r="H1394">
        <v>24000</v>
      </c>
      <c r="I1394">
        <v>350.00000000000006</v>
      </c>
      <c r="J1394">
        <v>0</v>
      </c>
    </row>
    <row r="1395" spans="1:10" x14ac:dyDescent="0.35">
      <c r="A1395">
        <v>6448817</v>
      </c>
      <c r="B1395" t="s">
        <v>7291</v>
      </c>
      <c r="C1395">
        <v>2189</v>
      </c>
      <c r="D1395">
        <v>31</v>
      </c>
      <c r="E1395">
        <v>35000000</v>
      </c>
      <c r="F1395">
        <v>4.5999999999999996</v>
      </c>
      <c r="G1395">
        <v>28551183</v>
      </c>
      <c r="H1395">
        <v>0</v>
      </c>
      <c r="I1395">
        <v>350.00000000000006</v>
      </c>
      <c r="J1395">
        <v>0</v>
      </c>
    </row>
    <row r="1396" spans="1:10" x14ac:dyDescent="0.35">
      <c r="A1396">
        <v>7458269</v>
      </c>
      <c r="B1396" t="s">
        <v>7295</v>
      </c>
      <c r="C1396">
        <v>70698</v>
      </c>
      <c r="D1396">
        <v>196</v>
      </c>
      <c r="E1396">
        <v>35000000</v>
      </c>
      <c r="F1396">
        <v>6.9</v>
      </c>
      <c r="G1396">
        <v>27541731</v>
      </c>
      <c r="H1396">
        <v>9000</v>
      </c>
      <c r="I1396">
        <v>350.00000000000006</v>
      </c>
      <c r="J1396">
        <v>0</v>
      </c>
    </row>
    <row r="1397" spans="1:10" x14ac:dyDescent="0.35">
      <c r="A1397">
        <v>4651977</v>
      </c>
      <c r="B1397" t="s">
        <v>7298</v>
      </c>
      <c r="C1397">
        <v>10410</v>
      </c>
      <c r="D1397">
        <v>71</v>
      </c>
      <c r="E1397">
        <v>35000000</v>
      </c>
      <c r="F1397">
        <v>6.9</v>
      </c>
      <c r="G1397">
        <v>30348023</v>
      </c>
      <c r="H1397">
        <v>892</v>
      </c>
      <c r="I1397">
        <v>350.00000000000006</v>
      </c>
      <c r="J1397">
        <v>0</v>
      </c>
    </row>
    <row r="1398" spans="1:10" x14ac:dyDescent="0.35">
      <c r="A1398">
        <v>4496583</v>
      </c>
      <c r="B1398" t="s">
        <v>7301</v>
      </c>
      <c r="C1398">
        <v>23181</v>
      </c>
      <c r="D1398">
        <v>129</v>
      </c>
      <c r="E1398">
        <v>35000000</v>
      </c>
      <c r="F1398">
        <v>8</v>
      </c>
      <c r="G1398">
        <v>30503417</v>
      </c>
      <c r="H1398">
        <v>6000</v>
      </c>
      <c r="I1398">
        <v>350.00000000000006</v>
      </c>
      <c r="J1398">
        <v>0</v>
      </c>
    </row>
    <row r="1399" spans="1:10" x14ac:dyDescent="0.35">
      <c r="A1399">
        <v>2221994</v>
      </c>
      <c r="B1399" t="s">
        <v>7305</v>
      </c>
      <c r="C1399">
        <v>11747</v>
      </c>
      <c r="D1399">
        <v>99</v>
      </c>
      <c r="E1399">
        <v>35000000</v>
      </c>
      <c r="F1399">
        <v>6.4</v>
      </c>
      <c r="G1399">
        <v>32778006</v>
      </c>
      <c r="H1399">
        <v>561</v>
      </c>
      <c r="I1399">
        <v>350.00000000000006</v>
      </c>
      <c r="J1399">
        <v>0</v>
      </c>
    </row>
    <row r="1400" spans="1:10" x14ac:dyDescent="0.35">
      <c r="A1400">
        <v>6592103</v>
      </c>
      <c r="B1400" t="s">
        <v>7309</v>
      </c>
      <c r="C1400">
        <v>28584</v>
      </c>
      <c r="D1400">
        <v>232</v>
      </c>
      <c r="E1400">
        <v>35000000</v>
      </c>
      <c r="F1400">
        <v>6.3</v>
      </c>
      <c r="G1400">
        <v>28407897</v>
      </c>
      <c r="H1400">
        <v>675</v>
      </c>
      <c r="I1400">
        <v>350.00000000000006</v>
      </c>
      <c r="J1400">
        <v>0</v>
      </c>
    </row>
    <row r="1401" spans="1:10" x14ac:dyDescent="0.35">
      <c r="A1401">
        <v>630779</v>
      </c>
      <c r="B1401" t="s">
        <v>7317</v>
      </c>
      <c r="C1401">
        <v>11101</v>
      </c>
      <c r="D1401">
        <v>159</v>
      </c>
      <c r="E1401">
        <v>35000000</v>
      </c>
      <c r="F1401">
        <v>6.8</v>
      </c>
      <c r="G1401">
        <v>34369221</v>
      </c>
      <c r="H1401">
        <v>633</v>
      </c>
      <c r="I1401">
        <v>350.00000000000006</v>
      </c>
      <c r="J1401">
        <v>0</v>
      </c>
    </row>
    <row r="1402" spans="1:10" x14ac:dyDescent="0.35">
      <c r="A1402">
        <v>102413606</v>
      </c>
      <c r="B1402" t="s">
        <v>7325</v>
      </c>
      <c r="C1402">
        <v>310903</v>
      </c>
      <c r="D1402">
        <v>524</v>
      </c>
      <c r="E1402">
        <v>34000000</v>
      </c>
      <c r="F1402">
        <v>6.8</v>
      </c>
      <c r="G1402">
        <v>-68413606</v>
      </c>
      <c r="H1402">
        <v>38000</v>
      </c>
      <c r="I1402">
        <v>340</v>
      </c>
      <c r="J1402">
        <v>0</v>
      </c>
    </row>
    <row r="1403" spans="1:10" x14ac:dyDescent="0.35">
      <c r="A1403">
        <v>10214013</v>
      </c>
      <c r="B1403" t="s">
        <v>7331</v>
      </c>
      <c r="C1403">
        <v>23072</v>
      </c>
      <c r="D1403">
        <v>89</v>
      </c>
      <c r="E1403">
        <v>35000000</v>
      </c>
      <c r="F1403">
        <v>5.4</v>
      </c>
      <c r="G1403">
        <v>24785987</v>
      </c>
      <c r="H1403">
        <v>0</v>
      </c>
      <c r="I1403">
        <v>350.00000000000006</v>
      </c>
      <c r="J1403">
        <v>0</v>
      </c>
    </row>
    <row r="1404" spans="1:10" x14ac:dyDescent="0.35">
      <c r="A1404">
        <v>32000000</v>
      </c>
      <c r="B1404" t="s">
        <v>7335</v>
      </c>
      <c r="C1404">
        <v>36267</v>
      </c>
      <c r="D1404">
        <v>150</v>
      </c>
      <c r="E1404">
        <v>30000000</v>
      </c>
      <c r="F1404">
        <v>7.2</v>
      </c>
      <c r="G1404">
        <v>-2000000</v>
      </c>
      <c r="H1404">
        <v>0</v>
      </c>
      <c r="I1404">
        <v>300</v>
      </c>
      <c r="J1404">
        <v>0</v>
      </c>
    </row>
    <row r="1405" spans="1:10" x14ac:dyDescent="0.35">
      <c r="A1405">
        <v>10139254</v>
      </c>
      <c r="B1405" t="s">
        <v>7339</v>
      </c>
      <c r="C1405">
        <v>190990</v>
      </c>
      <c r="D1405">
        <v>915</v>
      </c>
      <c r="E1405">
        <v>35000000</v>
      </c>
      <c r="F1405">
        <v>7.3</v>
      </c>
      <c r="G1405">
        <v>24860746</v>
      </c>
      <c r="H1405">
        <v>23000</v>
      </c>
      <c r="I1405">
        <v>350.00000000000006</v>
      </c>
      <c r="J1405">
        <v>0</v>
      </c>
    </row>
    <row r="1406" spans="1:10" x14ac:dyDescent="0.35">
      <c r="A1406">
        <v>11227940</v>
      </c>
      <c r="B1406" t="s">
        <v>7345</v>
      </c>
      <c r="C1406">
        <v>8367</v>
      </c>
      <c r="D1406">
        <v>94</v>
      </c>
      <c r="E1406">
        <v>34000000</v>
      </c>
      <c r="F1406">
        <v>5.2</v>
      </c>
      <c r="G1406">
        <v>22772060</v>
      </c>
      <c r="H1406">
        <v>120</v>
      </c>
      <c r="I1406">
        <v>340</v>
      </c>
      <c r="J1406">
        <v>0</v>
      </c>
    </row>
    <row r="1407" spans="1:10" x14ac:dyDescent="0.35">
      <c r="A1407">
        <v>183125</v>
      </c>
      <c r="B1407" t="s">
        <v>7349</v>
      </c>
      <c r="C1407">
        <v>36914</v>
      </c>
      <c r="D1407">
        <v>86</v>
      </c>
      <c r="E1407">
        <v>35000000</v>
      </c>
      <c r="F1407">
        <v>5.5</v>
      </c>
      <c r="G1407">
        <v>34816875</v>
      </c>
      <c r="H1407">
        <v>0</v>
      </c>
      <c r="I1407">
        <v>350.00000000000006</v>
      </c>
      <c r="J1407">
        <v>0</v>
      </c>
    </row>
    <row r="1408" spans="1:10" x14ac:dyDescent="0.35">
      <c r="A1408">
        <v>37432299</v>
      </c>
      <c r="B1408" t="s">
        <v>7363</v>
      </c>
      <c r="C1408">
        <v>50041</v>
      </c>
      <c r="D1408">
        <v>116</v>
      </c>
      <c r="E1408">
        <v>34000000</v>
      </c>
      <c r="F1408">
        <v>7.1</v>
      </c>
      <c r="G1408">
        <v>-3432299</v>
      </c>
      <c r="H1408">
        <v>23000</v>
      </c>
      <c r="I1408">
        <v>340</v>
      </c>
      <c r="J1408">
        <v>0</v>
      </c>
    </row>
    <row r="1409" spans="1:10" x14ac:dyDescent="0.35">
      <c r="A1409">
        <v>10654581</v>
      </c>
      <c r="B1409" t="s">
        <v>7368</v>
      </c>
      <c r="C1409">
        <v>45497</v>
      </c>
      <c r="D1409">
        <v>260</v>
      </c>
      <c r="E1409">
        <v>34000000</v>
      </c>
      <c r="F1409">
        <v>5.3</v>
      </c>
      <c r="G1409">
        <v>23345419</v>
      </c>
      <c r="H1409">
        <v>1000</v>
      </c>
      <c r="I1409">
        <v>340</v>
      </c>
      <c r="J1409">
        <v>0</v>
      </c>
    </row>
    <row r="1410" spans="1:10" x14ac:dyDescent="0.35">
      <c r="A1410">
        <v>6543194</v>
      </c>
      <c r="B1410" t="s">
        <v>7373</v>
      </c>
      <c r="C1410">
        <v>3740</v>
      </c>
      <c r="D1410">
        <v>61</v>
      </c>
      <c r="E1410">
        <v>34000000</v>
      </c>
      <c r="F1410">
        <v>5.6</v>
      </c>
      <c r="G1410">
        <v>27456806</v>
      </c>
      <c r="H1410">
        <v>314</v>
      </c>
      <c r="I1410">
        <v>340</v>
      </c>
      <c r="J1410">
        <v>0</v>
      </c>
    </row>
    <row r="1411" spans="1:10" x14ac:dyDescent="0.35">
      <c r="A1411">
        <v>13101142</v>
      </c>
      <c r="B1411" t="s">
        <v>7377</v>
      </c>
      <c r="C1411">
        <v>23916</v>
      </c>
      <c r="D1411">
        <v>50</v>
      </c>
      <c r="E1411">
        <v>35000000</v>
      </c>
      <c r="F1411">
        <v>5.7</v>
      </c>
      <c r="G1411">
        <v>21898858</v>
      </c>
      <c r="H1411">
        <v>0</v>
      </c>
      <c r="I1411">
        <v>350.00000000000006</v>
      </c>
      <c r="J1411">
        <v>0</v>
      </c>
    </row>
    <row r="1412" spans="1:10" x14ac:dyDescent="0.35">
      <c r="A1412">
        <v>8324748</v>
      </c>
      <c r="B1412" t="s">
        <v>7382</v>
      </c>
      <c r="C1412">
        <v>21223</v>
      </c>
      <c r="D1412">
        <v>108</v>
      </c>
      <c r="E1412">
        <v>35000000</v>
      </c>
      <c r="F1412">
        <v>7.1</v>
      </c>
      <c r="G1412">
        <v>26675252</v>
      </c>
      <c r="H1412">
        <v>13000</v>
      </c>
      <c r="I1412">
        <v>350.00000000000006</v>
      </c>
      <c r="J1412">
        <v>0</v>
      </c>
    </row>
    <row r="1413" spans="1:10" x14ac:dyDescent="0.35">
      <c r="A1413">
        <v>141340178</v>
      </c>
      <c r="B1413" t="s">
        <v>7386</v>
      </c>
      <c r="C1413">
        <v>181879</v>
      </c>
      <c r="D1413">
        <v>319</v>
      </c>
      <c r="E1413">
        <v>40000000</v>
      </c>
      <c r="F1413">
        <v>7.6</v>
      </c>
      <c r="G1413">
        <v>-101340178</v>
      </c>
      <c r="H1413">
        <v>0</v>
      </c>
      <c r="I1413">
        <v>400.00000000000006</v>
      </c>
      <c r="J1413">
        <v>0</v>
      </c>
    </row>
    <row r="1414" spans="1:10" x14ac:dyDescent="0.35">
      <c r="A1414">
        <v>51758599</v>
      </c>
      <c r="B1414" t="s">
        <v>7389</v>
      </c>
      <c r="C1414">
        <v>27580</v>
      </c>
      <c r="D1414">
        <v>232</v>
      </c>
      <c r="E1414">
        <v>33000000</v>
      </c>
      <c r="F1414">
        <v>5.5</v>
      </c>
      <c r="G1414">
        <v>-18758599</v>
      </c>
      <c r="H1414">
        <v>742</v>
      </c>
      <c r="I1414">
        <v>330</v>
      </c>
      <c r="J1414">
        <v>0</v>
      </c>
    </row>
    <row r="1415" spans="1:10" x14ac:dyDescent="0.35">
      <c r="A1415">
        <v>117559438</v>
      </c>
      <c r="B1415" t="s">
        <v>7392</v>
      </c>
      <c r="C1415">
        <v>66941</v>
      </c>
      <c r="D1415">
        <v>148</v>
      </c>
      <c r="E1415">
        <v>30000000</v>
      </c>
      <c r="F1415">
        <v>5.0999999999999996</v>
      </c>
      <c r="G1415">
        <v>-87559438</v>
      </c>
      <c r="H1415">
        <v>1000</v>
      </c>
      <c r="I1415">
        <v>300</v>
      </c>
      <c r="J1415">
        <v>0</v>
      </c>
    </row>
    <row r="1416" spans="1:10" x14ac:dyDescent="0.35">
      <c r="A1416">
        <v>21426805</v>
      </c>
      <c r="B1416" t="s">
        <v>7397</v>
      </c>
      <c r="C1416">
        <v>49312</v>
      </c>
      <c r="D1416">
        <v>211</v>
      </c>
      <c r="E1416">
        <v>30000000</v>
      </c>
      <c r="F1416">
        <v>4.9000000000000004</v>
      </c>
      <c r="G1416">
        <v>8573195</v>
      </c>
      <c r="H1416">
        <v>0</v>
      </c>
      <c r="I1416">
        <v>300</v>
      </c>
      <c r="J1416">
        <v>0</v>
      </c>
    </row>
    <row r="1417" spans="1:10" x14ac:dyDescent="0.35">
      <c r="A1417">
        <v>35057332</v>
      </c>
      <c r="B1417" t="s">
        <v>7405</v>
      </c>
      <c r="C1417">
        <v>45394</v>
      </c>
      <c r="D1417">
        <v>72</v>
      </c>
      <c r="E1417">
        <v>33000000</v>
      </c>
      <c r="F1417">
        <v>6.5</v>
      </c>
      <c r="G1417">
        <v>-2057332</v>
      </c>
      <c r="H1417">
        <v>19000</v>
      </c>
      <c r="I1417">
        <v>330</v>
      </c>
      <c r="J1417">
        <v>0</v>
      </c>
    </row>
    <row r="1418" spans="1:10" x14ac:dyDescent="0.35">
      <c r="A1418">
        <v>34014398</v>
      </c>
      <c r="B1418" t="s">
        <v>7409</v>
      </c>
      <c r="C1418">
        <v>115649</v>
      </c>
      <c r="D1418">
        <v>1033</v>
      </c>
      <c r="E1418">
        <v>33000000</v>
      </c>
      <c r="F1418">
        <v>5.6</v>
      </c>
      <c r="G1418">
        <v>-1014398</v>
      </c>
      <c r="H1418">
        <v>4000</v>
      </c>
      <c r="I1418">
        <v>330</v>
      </c>
      <c r="J1418">
        <v>0</v>
      </c>
    </row>
    <row r="1419" spans="1:10" x14ac:dyDescent="0.35">
      <c r="A1419">
        <v>28927720</v>
      </c>
      <c r="B1419" t="s">
        <v>7414</v>
      </c>
      <c r="C1419">
        <v>22220</v>
      </c>
      <c r="D1419">
        <v>181</v>
      </c>
      <c r="E1419">
        <v>33000000</v>
      </c>
      <c r="F1419">
        <v>5.3</v>
      </c>
      <c r="G1419">
        <v>4072280</v>
      </c>
      <c r="H1419">
        <v>463</v>
      </c>
      <c r="I1419">
        <v>330</v>
      </c>
      <c r="J1419">
        <v>0</v>
      </c>
    </row>
    <row r="1420" spans="1:10" x14ac:dyDescent="0.35">
      <c r="A1420">
        <v>33682273</v>
      </c>
      <c r="B1420" t="s">
        <v>7420</v>
      </c>
      <c r="C1420">
        <v>124242</v>
      </c>
      <c r="D1420">
        <v>622</v>
      </c>
      <c r="E1420">
        <v>33000000</v>
      </c>
      <c r="F1420">
        <v>6.5</v>
      </c>
      <c r="G1420">
        <v>-682273</v>
      </c>
      <c r="H1420">
        <v>4000</v>
      </c>
      <c r="I1420">
        <v>330</v>
      </c>
      <c r="J1420">
        <v>0</v>
      </c>
    </row>
    <row r="1421" spans="1:10" x14ac:dyDescent="0.35">
      <c r="A1421">
        <v>4280577</v>
      </c>
      <c r="B1421" t="s">
        <v>7425</v>
      </c>
      <c r="C1421">
        <v>50919</v>
      </c>
      <c r="D1421">
        <v>114</v>
      </c>
      <c r="E1421">
        <v>10000000</v>
      </c>
      <c r="F1421">
        <v>6.8</v>
      </c>
      <c r="G1421">
        <v>5719423</v>
      </c>
      <c r="H1421">
        <v>0</v>
      </c>
      <c r="I1421">
        <v>100.00000000000001</v>
      </c>
      <c r="J1421">
        <v>0</v>
      </c>
    </row>
    <row r="1422" spans="1:10" x14ac:dyDescent="0.35">
      <c r="A1422">
        <v>17120019</v>
      </c>
      <c r="B1422" t="s">
        <v>7429</v>
      </c>
      <c r="C1422">
        <v>83097</v>
      </c>
      <c r="D1422">
        <v>134</v>
      </c>
      <c r="E1422">
        <v>30000000</v>
      </c>
      <c r="F1422">
        <v>6.5</v>
      </c>
      <c r="G1422">
        <v>12879981</v>
      </c>
      <c r="H1422">
        <v>12000</v>
      </c>
      <c r="I1422">
        <v>300</v>
      </c>
      <c r="J1422">
        <v>0</v>
      </c>
    </row>
    <row r="1423" spans="1:10" x14ac:dyDescent="0.35">
      <c r="A1423">
        <v>8406264</v>
      </c>
      <c r="B1423" t="s">
        <v>7433</v>
      </c>
      <c r="C1423">
        <v>24826</v>
      </c>
      <c r="D1423">
        <v>175</v>
      </c>
      <c r="E1423">
        <v>38000000</v>
      </c>
      <c r="F1423">
        <v>6</v>
      </c>
      <c r="G1423">
        <v>29593736</v>
      </c>
      <c r="H1423">
        <v>783</v>
      </c>
      <c r="I1423">
        <v>380.00000000000006</v>
      </c>
      <c r="J1423">
        <v>0</v>
      </c>
    </row>
    <row r="1424" spans="1:10" x14ac:dyDescent="0.35">
      <c r="A1424">
        <v>309125409</v>
      </c>
      <c r="B1424" t="s">
        <v>7437</v>
      </c>
      <c r="C1424">
        <v>681857</v>
      </c>
      <c r="D1424">
        <v>647</v>
      </c>
      <c r="E1424">
        <v>32500000</v>
      </c>
      <c r="F1424">
        <v>8.4</v>
      </c>
      <c r="G1424">
        <v>-276625409</v>
      </c>
      <c r="H1424">
        <v>14000</v>
      </c>
      <c r="I1424">
        <v>325</v>
      </c>
      <c r="J1424">
        <v>0</v>
      </c>
    </row>
    <row r="1425" spans="1:10" x14ac:dyDescent="0.35">
      <c r="A1425">
        <v>10955425</v>
      </c>
      <c r="B1425" t="s">
        <v>7443</v>
      </c>
      <c r="C1425">
        <v>62770</v>
      </c>
      <c r="D1425">
        <v>396</v>
      </c>
      <c r="E1425">
        <v>30000000</v>
      </c>
      <c r="F1425">
        <v>6</v>
      </c>
      <c r="G1425">
        <v>19044575</v>
      </c>
      <c r="H1425">
        <v>0</v>
      </c>
      <c r="I1425">
        <v>300</v>
      </c>
      <c r="J1425">
        <v>0</v>
      </c>
    </row>
    <row r="1426" spans="1:10" x14ac:dyDescent="0.35">
      <c r="A1426">
        <v>34180954</v>
      </c>
      <c r="B1426" t="s">
        <v>7447</v>
      </c>
      <c r="C1426">
        <v>189812</v>
      </c>
      <c r="D1426">
        <v>370</v>
      </c>
      <c r="E1426">
        <v>32000000</v>
      </c>
      <c r="F1426">
        <v>7.6</v>
      </c>
      <c r="G1426">
        <v>-2180954</v>
      </c>
      <c r="H1426">
        <v>15000</v>
      </c>
      <c r="I1426">
        <v>320</v>
      </c>
      <c r="J1426">
        <v>0</v>
      </c>
    </row>
    <row r="1427" spans="1:10" x14ac:dyDescent="0.35">
      <c r="A1427">
        <v>173381405</v>
      </c>
      <c r="B1427" t="s">
        <v>7452</v>
      </c>
      <c r="C1427">
        <v>147597</v>
      </c>
      <c r="D1427">
        <v>395</v>
      </c>
      <c r="E1427">
        <v>33000000</v>
      </c>
      <c r="F1427">
        <v>6.9</v>
      </c>
      <c r="G1427">
        <v>-140381405</v>
      </c>
      <c r="H1427">
        <v>21000</v>
      </c>
      <c r="I1427">
        <v>330</v>
      </c>
      <c r="J1427">
        <v>0</v>
      </c>
    </row>
    <row r="1428" spans="1:10" x14ac:dyDescent="0.35">
      <c r="A1428">
        <v>104632573</v>
      </c>
      <c r="B1428" t="s">
        <v>7456</v>
      </c>
      <c r="C1428">
        <v>63839</v>
      </c>
      <c r="D1428">
        <v>118</v>
      </c>
      <c r="E1428">
        <v>32000000</v>
      </c>
      <c r="F1428">
        <v>6.4</v>
      </c>
      <c r="G1428">
        <v>-72632573</v>
      </c>
      <c r="H1428">
        <v>0</v>
      </c>
      <c r="I1428">
        <v>320</v>
      </c>
      <c r="J1428">
        <v>0</v>
      </c>
    </row>
    <row r="1429" spans="1:10" x14ac:dyDescent="0.35">
      <c r="A1429">
        <v>81150692</v>
      </c>
      <c r="B1429" t="s">
        <v>7461</v>
      </c>
      <c r="C1429">
        <v>20219</v>
      </c>
      <c r="D1429">
        <v>100</v>
      </c>
      <c r="E1429">
        <v>35000000</v>
      </c>
      <c r="F1429">
        <v>5.0999999999999996</v>
      </c>
      <c r="G1429">
        <v>-46150692</v>
      </c>
      <c r="H1429">
        <v>0</v>
      </c>
      <c r="I1429">
        <v>350.00000000000006</v>
      </c>
      <c r="J1429">
        <v>0</v>
      </c>
    </row>
    <row r="1430" spans="1:10" x14ac:dyDescent="0.35">
      <c r="A1430">
        <v>60328558</v>
      </c>
      <c r="B1430" t="s">
        <v>7465</v>
      </c>
      <c r="C1430">
        <v>61396</v>
      </c>
      <c r="D1430">
        <v>159</v>
      </c>
      <c r="E1430">
        <v>32000000</v>
      </c>
      <c r="F1430">
        <v>7</v>
      </c>
      <c r="G1430">
        <v>-28328558</v>
      </c>
      <c r="H1430">
        <v>11000</v>
      </c>
      <c r="I1430">
        <v>320</v>
      </c>
      <c r="J1430">
        <v>0</v>
      </c>
    </row>
    <row r="1431" spans="1:10" x14ac:dyDescent="0.35">
      <c r="A1431">
        <v>80197993</v>
      </c>
      <c r="B1431" t="s">
        <v>7470</v>
      </c>
      <c r="C1431">
        <v>65551</v>
      </c>
      <c r="D1431">
        <v>441</v>
      </c>
      <c r="E1431">
        <v>32000000</v>
      </c>
      <c r="F1431">
        <v>5.7</v>
      </c>
      <c r="G1431">
        <v>-48197993</v>
      </c>
      <c r="H1431">
        <v>0</v>
      </c>
      <c r="I1431">
        <v>320</v>
      </c>
      <c r="J1431">
        <v>0</v>
      </c>
    </row>
    <row r="1432" spans="1:10" x14ac:dyDescent="0.35">
      <c r="A1432">
        <v>169076745</v>
      </c>
      <c r="B1432" t="s">
        <v>7475</v>
      </c>
      <c r="C1432">
        <v>218711</v>
      </c>
      <c r="D1432">
        <v>485</v>
      </c>
      <c r="E1432">
        <v>32500000</v>
      </c>
      <c r="F1432">
        <v>6.8</v>
      </c>
      <c r="G1432">
        <v>-136576745</v>
      </c>
      <c r="H1432">
        <v>27000</v>
      </c>
      <c r="I1432">
        <v>325</v>
      </c>
      <c r="J1432">
        <v>0</v>
      </c>
    </row>
    <row r="1433" spans="1:10" x14ac:dyDescent="0.35">
      <c r="A1433">
        <v>101470202</v>
      </c>
      <c r="B1433" t="s">
        <v>7479</v>
      </c>
      <c r="C1433">
        <v>310540</v>
      </c>
      <c r="D1433">
        <v>669</v>
      </c>
      <c r="E1433">
        <v>32000000</v>
      </c>
      <c r="F1433">
        <v>6.7</v>
      </c>
      <c r="G1433">
        <v>-69470202</v>
      </c>
      <c r="H1433">
        <v>97000</v>
      </c>
      <c r="I1433">
        <v>320</v>
      </c>
      <c r="J1433">
        <v>0</v>
      </c>
    </row>
    <row r="1434" spans="1:10" x14ac:dyDescent="0.35">
      <c r="A1434">
        <v>50041732</v>
      </c>
      <c r="B1434" t="s">
        <v>7483</v>
      </c>
      <c r="C1434">
        <v>54390</v>
      </c>
      <c r="D1434">
        <v>398</v>
      </c>
      <c r="E1434">
        <v>29000000</v>
      </c>
      <c r="F1434">
        <v>6.2</v>
      </c>
      <c r="G1434">
        <v>-21041732</v>
      </c>
      <c r="H1434">
        <v>0</v>
      </c>
      <c r="I1434">
        <v>290</v>
      </c>
      <c r="J1434">
        <v>0</v>
      </c>
    </row>
    <row r="1435" spans="1:10" x14ac:dyDescent="0.35">
      <c r="A1435">
        <v>48814909</v>
      </c>
      <c r="B1435" t="s">
        <v>7486</v>
      </c>
      <c r="C1435">
        <v>89424</v>
      </c>
      <c r="D1435">
        <v>224</v>
      </c>
      <c r="E1435">
        <v>32000000</v>
      </c>
      <c r="F1435">
        <v>7.2</v>
      </c>
      <c r="G1435">
        <v>-16814909</v>
      </c>
      <c r="H1435">
        <v>0</v>
      </c>
      <c r="I1435">
        <v>320</v>
      </c>
      <c r="J1435">
        <v>0</v>
      </c>
    </row>
    <row r="1436" spans="1:10" x14ac:dyDescent="0.35">
      <c r="A1436">
        <v>57744720</v>
      </c>
      <c r="B1436" t="s">
        <v>7490</v>
      </c>
      <c r="C1436">
        <v>46961</v>
      </c>
      <c r="D1436">
        <v>132</v>
      </c>
      <c r="E1436">
        <v>20000000</v>
      </c>
      <c r="F1436">
        <v>6.2</v>
      </c>
      <c r="G1436">
        <v>-37744720</v>
      </c>
      <c r="H1436">
        <v>0</v>
      </c>
      <c r="I1436">
        <v>200.00000000000003</v>
      </c>
      <c r="J1436">
        <v>0</v>
      </c>
    </row>
    <row r="1437" spans="1:10" x14ac:dyDescent="0.35">
      <c r="A1437">
        <v>21784432</v>
      </c>
      <c r="B1437" t="s">
        <v>7494</v>
      </c>
      <c r="C1437">
        <v>37493</v>
      </c>
      <c r="D1437">
        <v>108</v>
      </c>
      <c r="E1437">
        <v>35000000</v>
      </c>
      <c r="F1437">
        <v>5.6</v>
      </c>
      <c r="G1437">
        <v>13215568</v>
      </c>
      <c r="H1437">
        <v>0</v>
      </c>
      <c r="I1437">
        <v>350.00000000000006</v>
      </c>
      <c r="J1437">
        <v>0</v>
      </c>
    </row>
    <row r="1438" spans="1:10" x14ac:dyDescent="0.35">
      <c r="A1438">
        <v>37911876</v>
      </c>
      <c r="B1438" t="s">
        <v>7497</v>
      </c>
      <c r="C1438">
        <v>19671</v>
      </c>
      <c r="D1438">
        <v>47</v>
      </c>
      <c r="E1438">
        <v>32000000</v>
      </c>
      <c r="F1438">
        <v>4.4000000000000004</v>
      </c>
      <c r="G1438">
        <v>-5911876</v>
      </c>
      <c r="H1438">
        <v>0</v>
      </c>
      <c r="I1438">
        <v>320</v>
      </c>
      <c r="J1438">
        <v>0</v>
      </c>
    </row>
    <row r="1439" spans="1:10" x14ac:dyDescent="0.35">
      <c r="A1439">
        <v>54696902</v>
      </c>
      <c r="B1439" t="s">
        <v>7502</v>
      </c>
      <c r="C1439">
        <v>379462</v>
      </c>
      <c r="D1439">
        <v>571</v>
      </c>
      <c r="E1439">
        <v>32000000</v>
      </c>
      <c r="F1439">
        <v>7.5</v>
      </c>
      <c r="G1439">
        <v>-22696902</v>
      </c>
      <c r="H1439">
        <v>56000</v>
      </c>
      <c r="I1439">
        <v>320</v>
      </c>
      <c r="J1439">
        <v>0</v>
      </c>
    </row>
    <row r="1440" spans="1:10" x14ac:dyDescent="0.35">
      <c r="A1440">
        <v>36733909</v>
      </c>
      <c r="B1440" t="s">
        <v>7508</v>
      </c>
      <c r="C1440">
        <v>38949</v>
      </c>
      <c r="D1440">
        <v>112</v>
      </c>
      <c r="E1440">
        <v>32000000</v>
      </c>
      <c r="F1440">
        <v>7.1</v>
      </c>
      <c r="G1440">
        <v>-4733909</v>
      </c>
      <c r="H1440">
        <v>0</v>
      </c>
      <c r="I1440">
        <v>320</v>
      </c>
      <c r="J1440">
        <v>0</v>
      </c>
    </row>
    <row r="1441" spans="1:10" x14ac:dyDescent="0.35">
      <c r="A1441">
        <v>35063732</v>
      </c>
      <c r="B1441" t="s">
        <v>7512</v>
      </c>
      <c r="C1441">
        <v>164608</v>
      </c>
      <c r="D1441">
        <v>383</v>
      </c>
      <c r="E1441">
        <v>32000000</v>
      </c>
      <c r="F1441">
        <v>6.4</v>
      </c>
      <c r="G1441">
        <v>-3063732</v>
      </c>
      <c r="H1441">
        <v>10000</v>
      </c>
      <c r="I1441">
        <v>320</v>
      </c>
      <c r="J1441">
        <v>0</v>
      </c>
    </row>
    <row r="1442" spans="1:10" x14ac:dyDescent="0.35">
      <c r="A1442">
        <v>99462</v>
      </c>
      <c r="B1442" t="s">
        <v>7517</v>
      </c>
      <c r="C1442">
        <v>11347</v>
      </c>
      <c r="D1442">
        <v>28</v>
      </c>
      <c r="E1442">
        <v>33000000</v>
      </c>
      <c r="F1442">
        <v>7.1</v>
      </c>
      <c r="G1442">
        <v>32900538</v>
      </c>
      <c r="H1442">
        <v>5000</v>
      </c>
      <c r="I1442">
        <v>330</v>
      </c>
      <c r="J1442">
        <v>0</v>
      </c>
    </row>
    <row r="1443" spans="1:10" x14ac:dyDescent="0.35">
      <c r="A1443">
        <v>32701088</v>
      </c>
      <c r="B1443" t="s">
        <v>7525</v>
      </c>
      <c r="C1443">
        <v>10018</v>
      </c>
      <c r="D1443">
        <v>108</v>
      </c>
      <c r="E1443">
        <v>32000000</v>
      </c>
      <c r="F1443">
        <v>6.9</v>
      </c>
      <c r="G1443">
        <v>-701088</v>
      </c>
      <c r="H1443">
        <v>0</v>
      </c>
      <c r="I1443">
        <v>320</v>
      </c>
      <c r="J1443">
        <v>0</v>
      </c>
    </row>
    <row r="1444" spans="1:10" x14ac:dyDescent="0.35">
      <c r="A1444">
        <v>31493782</v>
      </c>
      <c r="B1444" t="s">
        <v>7530</v>
      </c>
      <c r="C1444">
        <v>186606</v>
      </c>
      <c r="D1444">
        <v>1125</v>
      </c>
      <c r="E1444">
        <v>32000000</v>
      </c>
      <c r="F1444">
        <v>7.5</v>
      </c>
      <c r="G1444">
        <v>506218</v>
      </c>
      <c r="H1444">
        <v>0</v>
      </c>
      <c r="I1444">
        <v>320</v>
      </c>
      <c r="J1444">
        <v>0</v>
      </c>
    </row>
    <row r="1445" spans="1:10" x14ac:dyDescent="0.35">
      <c r="A1445">
        <v>43095600</v>
      </c>
      <c r="B1445" t="s">
        <v>7533</v>
      </c>
      <c r="C1445">
        <v>156267</v>
      </c>
      <c r="D1445">
        <v>340</v>
      </c>
      <c r="E1445">
        <v>32000000</v>
      </c>
      <c r="F1445">
        <v>6.3</v>
      </c>
      <c r="G1445">
        <v>-11095600</v>
      </c>
      <c r="H1445">
        <v>0</v>
      </c>
      <c r="I1445">
        <v>320</v>
      </c>
      <c r="J1445">
        <v>0</v>
      </c>
    </row>
    <row r="1446" spans="1:10" x14ac:dyDescent="0.35">
      <c r="A1446">
        <v>18636537</v>
      </c>
      <c r="B1446" t="s">
        <v>7538</v>
      </c>
      <c r="C1446">
        <v>69197</v>
      </c>
      <c r="D1446">
        <v>216</v>
      </c>
      <c r="E1446">
        <v>32000000</v>
      </c>
      <c r="F1446">
        <v>6.4</v>
      </c>
      <c r="G1446">
        <v>13363463</v>
      </c>
      <c r="H1446">
        <v>0</v>
      </c>
      <c r="I1446">
        <v>320</v>
      </c>
      <c r="J1446">
        <v>0</v>
      </c>
    </row>
    <row r="1447" spans="1:10" x14ac:dyDescent="0.35">
      <c r="A1447">
        <v>17848322</v>
      </c>
      <c r="B1447" t="s">
        <v>7543</v>
      </c>
      <c r="C1447">
        <v>18771</v>
      </c>
      <c r="D1447">
        <v>102</v>
      </c>
      <c r="E1447">
        <v>28000000</v>
      </c>
      <c r="F1447">
        <v>5.9</v>
      </c>
      <c r="G1447">
        <v>10151678</v>
      </c>
      <c r="H1447">
        <v>702</v>
      </c>
      <c r="I1447">
        <v>280</v>
      </c>
      <c r="J1447">
        <v>0</v>
      </c>
    </row>
    <row r="1448" spans="1:10" x14ac:dyDescent="0.35">
      <c r="A1448">
        <v>16640210</v>
      </c>
      <c r="B1448" t="s">
        <v>7549</v>
      </c>
      <c r="C1448">
        <v>53028</v>
      </c>
      <c r="D1448">
        <v>382</v>
      </c>
      <c r="E1448">
        <v>55000000</v>
      </c>
      <c r="F1448">
        <v>6.8</v>
      </c>
      <c r="G1448">
        <v>38359790</v>
      </c>
      <c r="H1448">
        <v>0</v>
      </c>
      <c r="I1448">
        <v>550</v>
      </c>
      <c r="J1448">
        <v>0</v>
      </c>
    </row>
    <row r="1449" spans="1:10" x14ac:dyDescent="0.35">
      <c r="A1449">
        <v>13763130</v>
      </c>
      <c r="B1449" t="s">
        <v>7554</v>
      </c>
      <c r="C1449">
        <v>87768</v>
      </c>
      <c r="D1449">
        <v>187</v>
      </c>
      <c r="E1449">
        <v>32000000</v>
      </c>
      <c r="F1449">
        <v>6.3</v>
      </c>
      <c r="G1449">
        <v>18236870</v>
      </c>
      <c r="H1449">
        <v>12000</v>
      </c>
      <c r="I1449">
        <v>320</v>
      </c>
      <c r="J1449">
        <v>0</v>
      </c>
    </row>
    <row r="1450" spans="1:10" x14ac:dyDescent="0.35">
      <c r="A1450">
        <v>10956379</v>
      </c>
      <c r="B1450" t="s">
        <v>7559</v>
      </c>
      <c r="C1450">
        <v>21506</v>
      </c>
      <c r="D1450">
        <v>364</v>
      </c>
      <c r="E1450">
        <v>35000000</v>
      </c>
      <c r="F1450">
        <v>3.6</v>
      </c>
      <c r="G1450">
        <v>24043621</v>
      </c>
      <c r="H1450">
        <v>0</v>
      </c>
      <c r="I1450">
        <v>350.00000000000006</v>
      </c>
      <c r="J1450">
        <v>0</v>
      </c>
    </row>
    <row r="1451" spans="1:10" x14ac:dyDescent="0.35">
      <c r="A1451">
        <v>4357000</v>
      </c>
      <c r="B1451" t="s">
        <v>7562</v>
      </c>
      <c r="C1451">
        <v>5176</v>
      </c>
      <c r="D1451">
        <v>30</v>
      </c>
      <c r="E1451">
        <v>30000000</v>
      </c>
      <c r="F1451">
        <v>5.3</v>
      </c>
      <c r="G1451">
        <v>25643000</v>
      </c>
      <c r="H1451">
        <v>350</v>
      </c>
      <c r="I1451">
        <v>300</v>
      </c>
      <c r="J1451">
        <v>0</v>
      </c>
    </row>
    <row r="1452" spans="1:10" x14ac:dyDescent="0.35">
      <c r="A1452">
        <v>22525921</v>
      </c>
      <c r="B1452" t="s">
        <v>7567</v>
      </c>
      <c r="C1452">
        <v>60596</v>
      </c>
      <c r="D1452">
        <v>158</v>
      </c>
      <c r="E1452">
        <v>30000000</v>
      </c>
      <c r="F1452">
        <v>5.9</v>
      </c>
      <c r="G1452">
        <v>7474079</v>
      </c>
      <c r="H1452">
        <v>13000</v>
      </c>
      <c r="I1452">
        <v>300</v>
      </c>
      <c r="J1452">
        <v>0</v>
      </c>
    </row>
    <row r="1453" spans="1:10" x14ac:dyDescent="0.35">
      <c r="A1453">
        <v>3562749</v>
      </c>
      <c r="B1453" t="s">
        <v>7572</v>
      </c>
      <c r="C1453">
        <v>5600</v>
      </c>
      <c r="D1453">
        <v>49</v>
      </c>
      <c r="E1453">
        <v>32000000</v>
      </c>
      <c r="F1453">
        <v>6.9</v>
      </c>
      <c r="G1453">
        <v>28437251</v>
      </c>
      <c r="H1453">
        <v>643</v>
      </c>
      <c r="I1453">
        <v>320</v>
      </c>
      <c r="J1453">
        <v>0</v>
      </c>
    </row>
    <row r="1454" spans="1:10" x14ac:dyDescent="0.35">
      <c r="A1454">
        <v>2899970</v>
      </c>
      <c r="B1454" t="s">
        <v>7576</v>
      </c>
      <c r="C1454">
        <v>8039</v>
      </c>
      <c r="D1454">
        <v>161</v>
      </c>
      <c r="E1454">
        <v>32000000</v>
      </c>
      <c r="F1454">
        <v>6.9</v>
      </c>
      <c r="G1454">
        <v>29100030</v>
      </c>
      <c r="H1454">
        <v>625</v>
      </c>
      <c r="I1454">
        <v>320</v>
      </c>
      <c r="J1454">
        <v>0</v>
      </c>
    </row>
    <row r="1455" spans="1:10" x14ac:dyDescent="0.35">
      <c r="A1455">
        <v>1304837</v>
      </c>
      <c r="B1455" t="s">
        <v>7579</v>
      </c>
      <c r="C1455">
        <v>21481</v>
      </c>
      <c r="D1455">
        <v>175</v>
      </c>
      <c r="E1455">
        <v>32000000</v>
      </c>
      <c r="F1455">
        <v>6.1</v>
      </c>
      <c r="G1455">
        <v>30695163</v>
      </c>
      <c r="H1455">
        <v>559</v>
      </c>
      <c r="I1455">
        <v>320</v>
      </c>
      <c r="J1455">
        <v>0</v>
      </c>
    </row>
    <row r="1456" spans="1:10" x14ac:dyDescent="0.35">
      <c r="A1456">
        <v>78800000</v>
      </c>
      <c r="B1456" t="s">
        <v>7583</v>
      </c>
      <c r="C1456">
        <v>450676</v>
      </c>
      <c r="D1456">
        <v>983</v>
      </c>
      <c r="E1456">
        <v>31500000</v>
      </c>
      <c r="F1456">
        <v>8.5</v>
      </c>
      <c r="G1456">
        <v>-47300000</v>
      </c>
      <c r="H1456">
        <v>19000</v>
      </c>
      <c r="I1456">
        <v>315</v>
      </c>
      <c r="J1456">
        <v>0</v>
      </c>
    </row>
    <row r="1457" spans="1:10" x14ac:dyDescent="0.35">
      <c r="A1457">
        <v>17797316</v>
      </c>
      <c r="B1457" t="s">
        <v>7587</v>
      </c>
      <c r="C1457">
        <v>50523</v>
      </c>
      <c r="D1457">
        <v>113</v>
      </c>
      <c r="E1457">
        <v>32000000</v>
      </c>
      <c r="F1457">
        <v>6.3</v>
      </c>
      <c r="G1457">
        <v>14202684</v>
      </c>
      <c r="H1457">
        <v>0</v>
      </c>
      <c r="I1457">
        <v>320</v>
      </c>
      <c r="J1457">
        <v>0</v>
      </c>
    </row>
    <row r="1458" spans="1:10" x14ac:dyDescent="0.35">
      <c r="A1458">
        <v>82528097</v>
      </c>
      <c r="B1458" t="s">
        <v>7590</v>
      </c>
      <c r="C1458">
        <v>30230</v>
      </c>
      <c r="D1458">
        <v>154</v>
      </c>
      <c r="E1458">
        <v>6500000</v>
      </c>
      <c r="F1458">
        <v>7.3</v>
      </c>
      <c r="G1458">
        <v>-76028097</v>
      </c>
      <c r="H1458">
        <v>0</v>
      </c>
      <c r="I1458">
        <v>65</v>
      </c>
      <c r="J1458">
        <v>0</v>
      </c>
    </row>
    <row r="1459" spans="1:10" x14ac:dyDescent="0.35">
      <c r="A1459">
        <v>14268533</v>
      </c>
      <c r="B1459" t="s">
        <v>7596</v>
      </c>
      <c r="C1459">
        <v>17319</v>
      </c>
      <c r="D1459">
        <v>100</v>
      </c>
      <c r="E1459">
        <v>31500000</v>
      </c>
      <c r="F1459">
        <v>6.3</v>
      </c>
      <c r="G1459">
        <v>17231467</v>
      </c>
      <c r="H1459">
        <v>0</v>
      </c>
      <c r="I1459">
        <v>315</v>
      </c>
      <c r="J1459">
        <v>0</v>
      </c>
    </row>
    <row r="1460" spans="1:10" x14ac:dyDescent="0.35">
      <c r="A1460">
        <v>87100000</v>
      </c>
      <c r="B1460" t="s">
        <v>7600</v>
      </c>
      <c r="C1460">
        <v>52339</v>
      </c>
      <c r="D1460">
        <v>200</v>
      </c>
      <c r="E1460">
        <v>31000000</v>
      </c>
      <c r="F1460">
        <v>7.2</v>
      </c>
      <c r="G1460">
        <v>-56100000</v>
      </c>
      <c r="H1460">
        <v>0</v>
      </c>
      <c r="I1460">
        <v>310</v>
      </c>
      <c r="J1460">
        <v>0</v>
      </c>
    </row>
    <row r="1461" spans="1:10" x14ac:dyDescent="0.35">
      <c r="A1461">
        <v>93749203</v>
      </c>
      <c r="B1461" t="s">
        <v>7603</v>
      </c>
      <c r="C1461">
        <v>264047</v>
      </c>
      <c r="D1461">
        <v>491</v>
      </c>
      <c r="E1461">
        <v>31000000</v>
      </c>
      <c r="F1461">
        <v>7.3</v>
      </c>
      <c r="G1461">
        <v>-62749203</v>
      </c>
      <c r="H1461">
        <v>64000</v>
      </c>
      <c r="I1461">
        <v>310</v>
      </c>
      <c r="J1461">
        <v>0</v>
      </c>
    </row>
    <row r="1462" spans="1:10" x14ac:dyDescent="0.35">
      <c r="A1462">
        <v>62700000</v>
      </c>
      <c r="B1462" t="s">
        <v>7607</v>
      </c>
      <c r="C1462">
        <v>69534</v>
      </c>
      <c r="D1462">
        <v>294</v>
      </c>
      <c r="E1462">
        <v>34000000</v>
      </c>
      <c r="F1462">
        <v>6.3</v>
      </c>
      <c r="G1462">
        <v>-28700000</v>
      </c>
      <c r="H1462">
        <v>0</v>
      </c>
      <c r="I1462">
        <v>340</v>
      </c>
      <c r="J1462">
        <v>0</v>
      </c>
    </row>
    <row r="1463" spans="1:10" x14ac:dyDescent="0.35">
      <c r="A1463">
        <v>59073773</v>
      </c>
      <c r="B1463" t="s">
        <v>7611</v>
      </c>
      <c r="C1463">
        <v>475518</v>
      </c>
      <c r="D1463">
        <v>644</v>
      </c>
      <c r="E1463">
        <v>25000000</v>
      </c>
      <c r="F1463">
        <v>8.1</v>
      </c>
      <c r="G1463">
        <v>-34073773</v>
      </c>
      <c r="H1463">
        <v>149000</v>
      </c>
      <c r="I1463">
        <v>250.00000000000003</v>
      </c>
      <c r="J1463">
        <v>0</v>
      </c>
    </row>
    <row r="1464" spans="1:10" x14ac:dyDescent="0.35">
      <c r="A1464">
        <v>24185781</v>
      </c>
      <c r="B1464" t="s">
        <v>7615</v>
      </c>
      <c r="C1464">
        <v>30339</v>
      </c>
      <c r="D1464">
        <v>268</v>
      </c>
      <c r="E1464">
        <v>31000000</v>
      </c>
      <c r="F1464">
        <v>6.9</v>
      </c>
      <c r="G1464">
        <v>6814219</v>
      </c>
      <c r="H1464">
        <v>0</v>
      </c>
      <c r="I1464">
        <v>310</v>
      </c>
      <c r="J1464">
        <v>0</v>
      </c>
    </row>
    <row r="1465" spans="1:10" x14ac:dyDescent="0.35">
      <c r="A1465">
        <v>53133888</v>
      </c>
      <c r="B1465" t="s">
        <v>7621</v>
      </c>
      <c r="C1465">
        <v>50389</v>
      </c>
      <c r="D1465">
        <v>136</v>
      </c>
      <c r="E1465">
        <v>31000000</v>
      </c>
      <c r="F1465">
        <v>6.3</v>
      </c>
      <c r="G1465">
        <v>-22133888</v>
      </c>
      <c r="H1465">
        <v>0</v>
      </c>
      <c r="I1465">
        <v>310</v>
      </c>
      <c r="J1465">
        <v>0</v>
      </c>
    </row>
    <row r="1466" spans="1:10" x14ac:dyDescent="0.35">
      <c r="A1466">
        <v>44983704</v>
      </c>
      <c r="B1466" t="s">
        <v>7626</v>
      </c>
      <c r="C1466">
        <v>81866</v>
      </c>
      <c r="D1466">
        <v>510</v>
      </c>
      <c r="E1466">
        <v>31000000</v>
      </c>
      <c r="F1466">
        <v>7.3</v>
      </c>
      <c r="G1466">
        <v>-13983704</v>
      </c>
      <c r="H1466">
        <v>0</v>
      </c>
      <c r="I1466">
        <v>310</v>
      </c>
      <c r="J1466">
        <v>0</v>
      </c>
    </row>
    <row r="1467" spans="1:10" x14ac:dyDescent="0.35">
      <c r="A1467">
        <v>118099659</v>
      </c>
      <c r="B1467" t="s">
        <v>946</v>
      </c>
      <c r="C1467">
        <v>69790</v>
      </c>
      <c r="D1467">
        <v>1211</v>
      </c>
      <c r="E1467">
        <v>144000000</v>
      </c>
      <c r="F1467">
        <v>5.5</v>
      </c>
      <c r="G1467">
        <v>25900341</v>
      </c>
      <c r="H1467">
        <v>62000</v>
      </c>
      <c r="I1467">
        <v>1440.0000000000002</v>
      </c>
      <c r="J1467">
        <v>0</v>
      </c>
    </row>
    <row r="1468" spans="1:10" x14ac:dyDescent="0.35">
      <c r="A1468">
        <v>58879132</v>
      </c>
      <c r="B1468" t="s">
        <v>7630</v>
      </c>
      <c r="C1468">
        <v>66123</v>
      </c>
      <c r="D1468">
        <v>219</v>
      </c>
      <c r="E1468">
        <v>31000000</v>
      </c>
      <c r="F1468">
        <v>6.1</v>
      </c>
      <c r="G1468">
        <v>-27879132</v>
      </c>
      <c r="H1468">
        <v>28000</v>
      </c>
      <c r="I1468">
        <v>310</v>
      </c>
      <c r="J1468">
        <v>0</v>
      </c>
    </row>
    <row r="1469" spans="1:10" x14ac:dyDescent="0.35">
      <c r="A1469">
        <v>72077000</v>
      </c>
      <c r="B1469" t="s">
        <v>7633</v>
      </c>
      <c r="C1469">
        <v>62986</v>
      </c>
      <c r="D1469">
        <v>150</v>
      </c>
      <c r="E1469">
        <v>30250000</v>
      </c>
      <c r="F1469">
        <v>6.9</v>
      </c>
      <c r="G1469">
        <v>-41827000</v>
      </c>
      <c r="H1469">
        <v>0</v>
      </c>
      <c r="I1469">
        <v>302.5</v>
      </c>
      <c r="J1469">
        <v>0</v>
      </c>
    </row>
    <row r="1470" spans="1:10" x14ac:dyDescent="0.35">
      <c r="A1470">
        <v>170684505</v>
      </c>
      <c r="B1470" t="s">
        <v>7638</v>
      </c>
      <c r="C1470">
        <v>172080</v>
      </c>
      <c r="D1470">
        <v>1017</v>
      </c>
      <c r="E1470">
        <v>45000000</v>
      </c>
      <c r="F1470">
        <v>7.2</v>
      </c>
      <c r="G1470">
        <v>-125684505</v>
      </c>
      <c r="H1470">
        <v>0</v>
      </c>
      <c r="I1470">
        <v>450.00000000000006</v>
      </c>
      <c r="J1470">
        <v>0</v>
      </c>
    </row>
    <row r="1471" spans="1:10" x14ac:dyDescent="0.35">
      <c r="A1471">
        <v>163479795</v>
      </c>
      <c r="B1471" t="s">
        <v>7642</v>
      </c>
      <c r="C1471">
        <v>161858</v>
      </c>
      <c r="D1471">
        <v>289</v>
      </c>
      <c r="E1471">
        <v>34200000</v>
      </c>
      <c r="F1471">
        <v>6.4</v>
      </c>
      <c r="G1471">
        <v>-129279795</v>
      </c>
      <c r="H1471">
        <v>0</v>
      </c>
      <c r="I1471">
        <v>342</v>
      </c>
      <c r="J1471">
        <v>0</v>
      </c>
    </row>
    <row r="1472" spans="1:10" x14ac:dyDescent="0.35">
      <c r="A1472">
        <v>145096820</v>
      </c>
      <c r="B1472" t="s">
        <v>7647</v>
      </c>
      <c r="C1472">
        <v>200260</v>
      </c>
      <c r="D1472">
        <v>431</v>
      </c>
      <c r="E1472">
        <v>30000000</v>
      </c>
      <c r="F1472">
        <v>6.4</v>
      </c>
      <c r="G1472">
        <v>-115096820</v>
      </c>
      <c r="H1472">
        <v>0</v>
      </c>
      <c r="I1472">
        <v>300</v>
      </c>
      <c r="J1472">
        <v>0</v>
      </c>
    </row>
    <row r="1473" spans="1:10" x14ac:dyDescent="0.35">
      <c r="A1473">
        <v>191796233</v>
      </c>
      <c r="B1473" t="s">
        <v>7650</v>
      </c>
      <c r="C1473">
        <v>623757</v>
      </c>
      <c r="D1473">
        <v>391</v>
      </c>
      <c r="E1473">
        <v>30000000</v>
      </c>
      <c r="F1473">
        <v>8.3000000000000007</v>
      </c>
      <c r="G1473">
        <v>-161796233</v>
      </c>
      <c r="H1473">
        <v>0</v>
      </c>
      <c r="I1473">
        <v>300</v>
      </c>
      <c r="J1473">
        <v>0</v>
      </c>
    </row>
    <row r="1474" spans="1:10" x14ac:dyDescent="0.35">
      <c r="A1474">
        <v>121248145</v>
      </c>
      <c r="B1474" t="s">
        <v>7653</v>
      </c>
      <c r="C1474">
        <v>260981</v>
      </c>
      <c r="D1474">
        <v>373</v>
      </c>
      <c r="E1474">
        <v>25000000</v>
      </c>
      <c r="F1474">
        <v>7.2</v>
      </c>
      <c r="G1474">
        <v>-96248145</v>
      </c>
      <c r="H1474">
        <v>0</v>
      </c>
      <c r="I1474">
        <v>250.00000000000003</v>
      </c>
      <c r="J1474">
        <v>0</v>
      </c>
    </row>
    <row r="1475" spans="1:10" x14ac:dyDescent="0.35">
      <c r="A1475">
        <v>125014030</v>
      </c>
      <c r="B1475" t="s">
        <v>7658</v>
      </c>
      <c r="C1475">
        <v>145852</v>
      </c>
      <c r="D1475">
        <v>164</v>
      </c>
      <c r="E1475">
        <v>30000000</v>
      </c>
      <c r="F1475">
        <v>6.8</v>
      </c>
      <c r="G1475">
        <v>-95014030</v>
      </c>
      <c r="H1475">
        <v>32000</v>
      </c>
      <c r="I1475">
        <v>300</v>
      </c>
      <c r="J1475">
        <v>0</v>
      </c>
    </row>
    <row r="1476" spans="1:10" x14ac:dyDescent="0.35">
      <c r="A1476">
        <v>11854694</v>
      </c>
      <c r="B1476" t="s">
        <v>7663</v>
      </c>
      <c r="C1476">
        <v>14281</v>
      </c>
      <c r="D1476">
        <v>64</v>
      </c>
      <c r="E1476">
        <v>31000000</v>
      </c>
      <c r="F1476">
        <v>6.5</v>
      </c>
      <c r="G1476">
        <v>19145306</v>
      </c>
      <c r="H1476">
        <v>0</v>
      </c>
      <c r="I1476">
        <v>310</v>
      </c>
      <c r="J1476">
        <v>0</v>
      </c>
    </row>
    <row r="1477" spans="1:10" x14ac:dyDescent="0.35">
      <c r="A1477">
        <v>115648585</v>
      </c>
      <c r="B1477" t="s">
        <v>7666</v>
      </c>
      <c r="C1477">
        <v>160776</v>
      </c>
      <c r="D1477">
        <v>402</v>
      </c>
      <c r="E1477">
        <v>30000000</v>
      </c>
      <c r="F1477">
        <v>7.8</v>
      </c>
      <c r="G1477">
        <v>-85648585</v>
      </c>
      <c r="H1477">
        <v>0</v>
      </c>
      <c r="I1477">
        <v>300</v>
      </c>
      <c r="J1477">
        <v>0</v>
      </c>
    </row>
    <row r="1478" spans="1:10" x14ac:dyDescent="0.35">
      <c r="A1478">
        <v>122012643</v>
      </c>
      <c r="B1478" t="s">
        <v>7669</v>
      </c>
      <c r="C1478">
        <v>143696</v>
      </c>
      <c r="D1478">
        <v>241</v>
      </c>
      <c r="E1478">
        <v>30000000</v>
      </c>
      <c r="F1478">
        <v>7.6</v>
      </c>
      <c r="G1478">
        <v>-92012643</v>
      </c>
      <c r="H1478">
        <v>0</v>
      </c>
      <c r="I1478">
        <v>300</v>
      </c>
      <c r="J1478">
        <v>0</v>
      </c>
    </row>
    <row r="1479" spans="1:10" x14ac:dyDescent="0.35">
      <c r="A1479">
        <v>116631310</v>
      </c>
      <c r="B1479" t="s">
        <v>7672</v>
      </c>
      <c r="C1479">
        <v>87665</v>
      </c>
      <c r="D1479">
        <v>323</v>
      </c>
      <c r="E1479">
        <v>30000000</v>
      </c>
      <c r="F1479">
        <v>7.2</v>
      </c>
      <c r="G1479">
        <v>-86631310</v>
      </c>
      <c r="H1479">
        <v>41000</v>
      </c>
      <c r="I1479">
        <v>300</v>
      </c>
      <c r="J1479">
        <v>0</v>
      </c>
    </row>
    <row r="1480" spans="1:10" x14ac:dyDescent="0.35">
      <c r="A1480">
        <v>114324072</v>
      </c>
      <c r="B1480" t="s">
        <v>7675</v>
      </c>
      <c r="C1480">
        <v>185338</v>
      </c>
      <c r="D1480">
        <v>392</v>
      </c>
      <c r="E1480">
        <v>20000000</v>
      </c>
      <c r="F1480">
        <v>6.7</v>
      </c>
      <c r="G1480">
        <v>-94324072</v>
      </c>
      <c r="H1480">
        <v>0</v>
      </c>
      <c r="I1480">
        <v>200.00000000000003</v>
      </c>
      <c r="J1480">
        <v>0</v>
      </c>
    </row>
    <row r="1481" spans="1:10" x14ac:dyDescent="0.35">
      <c r="A1481">
        <v>113502246</v>
      </c>
      <c r="B1481" t="s">
        <v>7678</v>
      </c>
      <c r="C1481">
        <v>96607</v>
      </c>
      <c r="D1481">
        <v>125</v>
      </c>
      <c r="E1481">
        <v>38000000</v>
      </c>
      <c r="F1481">
        <v>6.8</v>
      </c>
      <c r="G1481">
        <v>-75502246</v>
      </c>
      <c r="H1481">
        <v>5000</v>
      </c>
      <c r="I1481">
        <v>380.00000000000006</v>
      </c>
      <c r="J1481">
        <v>0</v>
      </c>
    </row>
    <row r="1482" spans="1:10" x14ac:dyDescent="0.35">
      <c r="A1482">
        <v>108360000</v>
      </c>
      <c r="B1482" t="s">
        <v>7682</v>
      </c>
      <c r="C1482">
        <v>160321</v>
      </c>
      <c r="D1482">
        <v>178</v>
      </c>
      <c r="E1482">
        <v>30000000</v>
      </c>
      <c r="F1482">
        <v>6.3</v>
      </c>
      <c r="G1482">
        <v>-78360000</v>
      </c>
      <c r="H1482">
        <v>0</v>
      </c>
      <c r="I1482">
        <v>300</v>
      </c>
      <c r="J1482">
        <v>0</v>
      </c>
    </row>
    <row r="1483" spans="1:10" x14ac:dyDescent="0.35">
      <c r="A1483">
        <v>108244774</v>
      </c>
      <c r="B1483" t="s">
        <v>7685</v>
      </c>
      <c r="C1483">
        <v>94049</v>
      </c>
      <c r="D1483">
        <v>301</v>
      </c>
      <c r="E1483">
        <v>37000000</v>
      </c>
      <c r="F1483">
        <v>6.2</v>
      </c>
      <c r="G1483">
        <v>-71244774</v>
      </c>
      <c r="H1483">
        <v>0</v>
      </c>
      <c r="I1483">
        <v>370.00000000000006</v>
      </c>
      <c r="J1483">
        <v>0</v>
      </c>
    </row>
    <row r="1484" spans="1:10" x14ac:dyDescent="0.35">
      <c r="A1484">
        <v>105444419</v>
      </c>
      <c r="B1484" t="s">
        <v>7689</v>
      </c>
      <c r="C1484">
        <v>31817</v>
      </c>
      <c r="D1484">
        <v>117</v>
      </c>
      <c r="E1484">
        <v>26000000</v>
      </c>
      <c r="F1484">
        <v>6.2</v>
      </c>
      <c r="G1484">
        <v>-79444419</v>
      </c>
      <c r="H1484">
        <v>0</v>
      </c>
      <c r="I1484">
        <v>260</v>
      </c>
      <c r="J1484">
        <v>0</v>
      </c>
    </row>
    <row r="1485" spans="1:10" x14ac:dyDescent="0.35">
      <c r="A1485">
        <v>100125340</v>
      </c>
      <c r="B1485" t="s">
        <v>7692</v>
      </c>
      <c r="C1485">
        <v>1023511</v>
      </c>
      <c r="D1485">
        <v>1080</v>
      </c>
      <c r="E1485">
        <v>33000000</v>
      </c>
      <c r="F1485">
        <v>8.6</v>
      </c>
      <c r="G1485">
        <v>-67125340</v>
      </c>
      <c r="H1485">
        <v>39000</v>
      </c>
      <c r="I1485">
        <v>330</v>
      </c>
      <c r="J1485">
        <v>0</v>
      </c>
    </row>
    <row r="1486" spans="1:10" x14ac:dyDescent="0.35">
      <c r="A1486">
        <v>115646235</v>
      </c>
      <c r="B1486" t="s">
        <v>7695</v>
      </c>
      <c r="C1486">
        <v>531737</v>
      </c>
      <c r="D1486">
        <v>1262</v>
      </c>
      <c r="E1486">
        <v>30000000</v>
      </c>
      <c r="F1486">
        <v>8</v>
      </c>
      <c r="G1486">
        <v>-85646235</v>
      </c>
      <c r="H1486">
        <v>22000</v>
      </c>
      <c r="I1486">
        <v>300</v>
      </c>
      <c r="J1486">
        <v>0</v>
      </c>
    </row>
    <row r="1487" spans="1:10" x14ac:dyDescent="0.35">
      <c r="A1487">
        <v>85416609</v>
      </c>
      <c r="B1487" t="s">
        <v>7700</v>
      </c>
      <c r="C1487">
        <v>58906</v>
      </c>
      <c r="D1487">
        <v>186</v>
      </c>
      <c r="E1487">
        <v>30000000</v>
      </c>
      <c r="F1487">
        <v>7</v>
      </c>
      <c r="G1487">
        <v>-55416609</v>
      </c>
      <c r="H1487">
        <v>0</v>
      </c>
      <c r="I1487">
        <v>300</v>
      </c>
      <c r="J1487">
        <v>0</v>
      </c>
    </row>
    <row r="1488" spans="1:10" x14ac:dyDescent="0.35">
      <c r="A1488">
        <v>90135191</v>
      </c>
      <c r="B1488" t="s">
        <v>7705</v>
      </c>
      <c r="C1488">
        <v>338415</v>
      </c>
      <c r="D1488">
        <v>935</v>
      </c>
      <c r="E1488">
        <v>25000000</v>
      </c>
      <c r="F1488">
        <v>8</v>
      </c>
      <c r="G1488">
        <v>-65135191</v>
      </c>
      <c r="H1488">
        <v>12000</v>
      </c>
      <c r="I1488">
        <v>250.00000000000003</v>
      </c>
      <c r="J1488">
        <v>0</v>
      </c>
    </row>
    <row r="1489" spans="1:10" x14ac:dyDescent="0.35">
      <c r="A1489">
        <v>100422786</v>
      </c>
      <c r="B1489" t="s">
        <v>7709</v>
      </c>
      <c r="C1489">
        <v>482064</v>
      </c>
      <c r="D1489">
        <v>1106</v>
      </c>
      <c r="E1489">
        <v>30000000</v>
      </c>
      <c r="F1489">
        <v>8.1</v>
      </c>
      <c r="G1489">
        <v>-70422786</v>
      </c>
      <c r="H1489">
        <v>14000</v>
      </c>
      <c r="I1489">
        <v>300</v>
      </c>
      <c r="J1489">
        <v>0</v>
      </c>
    </row>
    <row r="1490" spans="1:10" x14ac:dyDescent="0.35">
      <c r="A1490">
        <v>106694016</v>
      </c>
      <c r="B1490" t="s">
        <v>7713</v>
      </c>
      <c r="C1490">
        <v>123940</v>
      </c>
      <c r="D1490">
        <v>337</v>
      </c>
      <c r="E1490">
        <v>30000000</v>
      </c>
      <c r="F1490">
        <v>6.7</v>
      </c>
      <c r="G1490">
        <v>-76694016</v>
      </c>
      <c r="H1490">
        <v>0</v>
      </c>
      <c r="I1490">
        <v>300</v>
      </c>
      <c r="J1490">
        <v>0</v>
      </c>
    </row>
    <row r="1491" spans="1:10" x14ac:dyDescent="0.35">
      <c r="A1491">
        <v>64286</v>
      </c>
      <c r="B1491" t="s">
        <v>7716</v>
      </c>
      <c r="C1491">
        <v>396396</v>
      </c>
      <c r="D1491">
        <v>1111</v>
      </c>
      <c r="E1491">
        <v>29000000</v>
      </c>
      <c r="F1491">
        <v>7.9</v>
      </c>
      <c r="G1491">
        <v>28935714</v>
      </c>
      <c r="H1491">
        <v>57000</v>
      </c>
      <c r="I1491">
        <v>290</v>
      </c>
      <c r="J1491">
        <v>0</v>
      </c>
    </row>
    <row r="1492" spans="1:10" x14ac:dyDescent="0.35">
      <c r="A1492">
        <v>76806312</v>
      </c>
      <c r="B1492" t="s">
        <v>7720</v>
      </c>
      <c r="C1492">
        <v>124501</v>
      </c>
      <c r="D1492">
        <v>154</v>
      </c>
      <c r="E1492">
        <v>30000000</v>
      </c>
      <c r="F1492">
        <v>6.1</v>
      </c>
      <c r="G1492">
        <v>-46806312</v>
      </c>
      <c r="H1492">
        <v>0</v>
      </c>
      <c r="I1492">
        <v>300</v>
      </c>
      <c r="J1492">
        <v>0</v>
      </c>
    </row>
    <row r="1493" spans="1:10" x14ac:dyDescent="0.35">
      <c r="A1493">
        <v>79566871</v>
      </c>
      <c r="B1493" t="s">
        <v>7725</v>
      </c>
      <c r="C1493">
        <v>31760</v>
      </c>
      <c r="D1493">
        <v>140</v>
      </c>
      <c r="E1493">
        <v>30000000</v>
      </c>
      <c r="F1493">
        <v>4.2</v>
      </c>
      <c r="G1493">
        <v>-49566871</v>
      </c>
      <c r="H1493">
        <v>0</v>
      </c>
      <c r="I1493">
        <v>300</v>
      </c>
      <c r="J1493">
        <v>0</v>
      </c>
    </row>
    <row r="1494" spans="1:10" x14ac:dyDescent="0.35">
      <c r="A1494">
        <v>76501438</v>
      </c>
      <c r="B1494" t="s">
        <v>7730</v>
      </c>
      <c r="C1494">
        <v>8146</v>
      </c>
      <c r="D1494">
        <v>49</v>
      </c>
      <c r="E1494">
        <v>30000000</v>
      </c>
      <c r="F1494">
        <v>6.1</v>
      </c>
      <c r="G1494">
        <v>-46501438</v>
      </c>
      <c r="H1494">
        <v>181</v>
      </c>
      <c r="I1494">
        <v>300</v>
      </c>
      <c r="J1494">
        <v>0</v>
      </c>
    </row>
    <row r="1495" spans="1:10" x14ac:dyDescent="0.35">
      <c r="A1495">
        <v>74787599</v>
      </c>
      <c r="B1495" t="s">
        <v>7733</v>
      </c>
      <c r="C1495">
        <v>12549</v>
      </c>
      <c r="D1495">
        <v>109</v>
      </c>
      <c r="E1495">
        <v>30000000</v>
      </c>
      <c r="F1495">
        <v>6.6</v>
      </c>
      <c r="G1495">
        <v>-44787599</v>
      </c>
      <c r="H1495">
        <v>883</v>
      </c>
      <c r="I1495">
        <v>300</v>
      </c>
      <c r="J1495">
        <v>0</v>
      </c>
    </row>
    <row r="1496" spans="1:10" x14ac:dyDescent="0.35">
      <c r="A1496">
        <v>66528842</v>
      </c>
      <c r="B1496" t="s">
        <v>7737</v>
      </c>
      <c r="C1496">
        <v>112175</v>
      </c>
      <c r="D1496">
        <v>329</v>
      </c>
      <c r="E1496">
        <v>30000000</v>
      </c>
      <c r="F1496">
        <v>7.5</v>
      </c>
      <c r="G1496">
        <v>-36528842</v>
      </c>
      <c r="H1496">
        <v>11000</v>
      </c>
      <c r="I1496">
        <v>300</v>
      </c>
      <c r="J1496">
        <v>0</v>
      </c>
    </row>
    <row r="1497" spans="1:10" x14ac:dyDescent="0.35">
      <c r="A1497">
        <v>83813460</v>
      </c>
      <c r="B1497" t="s">
        <v>7741</v>
      </c>
      <c r="C1497">
        <v>270238</v>
      </c>
      <c r="D1497">
        <v>452</v>
      </c>
      <c r="E1497">
        <v>25000000</v>
      </c>
      <c r="F1497">
        <v>7.4</v>
      </c>
      <c r="G1497">
        <v>-58813460</v>
      </c>
      <c r="H1497">
        <v>19000</v>
      </c>
      <c r="I1497">
        <v>250.00000000000003</v>
      </c>
      <c r="J1497">
        <v>0</v>
      </c>
    </row>
    <row r="1498" spans="1:10" x14ac:dyDescent="0.35">
      <c r="A1498">
        <v>65010106</v>
      </c>
      <c r="B1498" t="s">
        <v>7747</v>
      </c>
      <c r="C1498">
        <v>107557</v>
      </c>
      <c r="D1498">
        <v>612</v>
      </c>
      <c r="E1498">
        <v>30000000</v>
      </c>
      <c r="F1498">
        <v>7.2</v>
      </c>
      <c r="G1498">
        <v>-35010106</v>
      </c>
      <c r="H1498">
        <v>0</v>
      </c>
      <c r="I1498">
        <v>300</v>
      </c>
      <c r="J1498">
        <v>0</v>
      </c>
    </row>
    <row r="1499" spans="1:10" x14ac:dyDescent="0.35">
      <c r="A1499">
        <v>66359959</v>
      </c>
      <c r="B1499" t="s">
        <v>7755</v>
      </c>
      <c r="C1499">
        <v>184641</v>
      </c>
      <c r="D1499">
        <v>326</v>
      </c>
      <c r="E1499">
        <v>35000000</v>
      </c>
      <c r="F1499">
        <v>6.9</v>
      </c>
      <c r="G1499">
        <v>-31359959</v>
      </c>
      <c r="H1499">
        <v>81000</v>
      </c>
      <c r="I1499">
        <v>350.00000000000006</v>
      </c>
      <c r="J1499">
        <v>0</v>
      </c>
    </row>
    <row r="1500" spans="1:10" x14ac:dyDescent="0.35">
      <c r="A1500">
        <v>66468315</v>
      </c>
      <c r="B1500" t="s">
        <v>7760</v>
      </c>
      <c r="C1500">
        <v>428916</v>
      </c>
      <c r="D1500">
        <v>667</v>
      </c>
      <c r="E1500">
        <v>30000000</v>
      </c>
      <c r="F1500">
        <v>7.4</v>
      </c>
      <c r="G1500">
        <v>-36468315</v>
      </c>
      <c r="H1500">
        <v>75000</v>
      </c>
      <c r="I1500">
        <v>300</v>
      </c>
      <c r="J1500">
        <v>0</v>
      </c>
    </row>
    <row r="1501" spans="1:10" x14ac:dyDescent="0.35">
      <c r="A1501">
        <v>64172251</v>
      </c>
      <c r="B1501" t="s">
        <v>7764</v>
      </c>
      <c r="C1501">
        <v>19079</v>
      </c>
      <c r="D1501">
        <v>122</v>
      </c>
      <c r="E1501">
        <v>30000000</v>
      </c>
      <c r="F1501">
        <v>5.4</v>
      </c>
      <c r="G1501">
        <v>-34172251</v>
      </c>
      <c r="H1501">
        <v>602</v>
      </c>
      <c r="I1501">
        <v>300</v>
      </c>
      <c r="J1501">
        <v>0</v>
      </c>
    </row>
    <row r="1502" spans="1:10" x14ac:dyDescent="0.35">
      <c r="A1502">
        <v>66600000</v>
      </c>
      <c r="B1502" t="s">
        <v>7769</v>
      </c>
      <c r="C1502">
        <v>94435</v>
      </c>
      <c r="D1502">
        <v>182</v>
      </c>
      <c r="E1502">
        <v>30000000</v>
      </c>
      <c r="F1502">
        <v>6.8</v>
      </c>
      <c r="G1502">
        <v>-36600000</v>
      </c>
      <c r="H1502">
        <v>5000</v>
      </c>
      <c r="I1502">
        <v>300</v>
      </c>
      <c r="J1502">
        <v>0</v>
      </c>
    </row>
    <row r="1503" spans="1:10" x14ac:dyDescent="0.35">
      <c r="A1503">
        <v>63536011</v>
      </c>
      <c r="B1503" t="s">
        <v>7772</v>
      </c>
      <c r="C1503">
        <v>34258</v>
      </c>
      <c r="D1503">
        <v>178</v>
      </c>
      <c r="E1503">
        <v>30000000</v>
      </c>
      <c r="F1503">
        <v>6.3</v>
      </c>
      <c r="G1503">
        <v>-33536011</v>
      </c>
      <c r="H1503">
        <v>0</v>
      </c>
      <c r="I1503">
        <v>300</v>
      </c>
      <c r="J1503">
        <v>0</v>
      </c>
    </row>
    <row r="1504" spans="1:10" x14ac:dyDescent="0.35">
      <c r="A1504">
        <v>62877175</v>
      </c>
      <c r="B1504" t="s">
        <v>7776</v>
      </c>
      <c r="C1504">
        <v>217507</v>
      </c>
      <c r="D1504">
        <v>325</v>
      </c>
      <c r="E1504">
        <v>30000000</v>
      </c>
      <c r="F1504">
        <v>7.2</v>
      </c>
      <c r="G1504">
        <v>-32877175</v>
      </c>
      <c r="H1504">
        <v>0</v>
      </c>
      <c r="I1504">
        <v>300</v>
      </c>
      <c r="J1504">
        <v>0</v>
      </c>
    </row>
    <row r="1505" spans="1:10" x14ac:dyDescent="0.35">
      <c r="A1505">
        <v>74484168</v>
      </c>
      <c r="B1505" t="s">
        <v>7782</v>
      </c>
      <c r="C1505">
        <v>109894</v>
      </c>
      <c r="D1505">
        <v>340</v>
      </c>
      <c r="E1505">
        <v>45000000</v>
      </c>
      <c r="F1505">
        <v>6.9</v>
      </c>
      <c r="G1505">
        <v>-29484168</v>
      </c>
      <c r="H1505">
        <v>0</v>
      </c>
      <c r="I1505">
        <v>450.00000000000006</v>
      </c>
      <c r="J1505">
        <v>0</v>
      </c>
    </row>
    <row r="1506" spans="1:10" x14ac:dyDescent="0.35">
      <c r="A1506">
        <v>60269340</v>
      </c>
      <c r="B1506" t="s">
        <v>7787</v>
      </c>
      <c r="C1506">
        <v>34079</v>
      </c>
      <c r="D1506">
        <v>97</v>
      </c>
      <c r="E1506">
        <v>30000000</v>
      </c>
      <c r="F1506">
        <v>6</v>
      </c>
      <c r="G1506">
        <v>-30269340</v>
      </c>
      <c r="H1506">
        <v>0</v>
      </c>
      <c r="I1506">
        <v>300</v>
      </c>
      <c r="J1506">
        <v>0</v>
      </c>
    </row>
    <row r="1507" spans="1:10" x14ac:dyDescent="0.35">
      <c r="A1507">
        <v>60033780</v>
      </c>
      <c r="B1507" t="s">
        <v>7791</v>
      </c>
      <c r="C1507">
        <v>18973</v>
      </c>
      <c r="D1507">
        <v>162</v>
      </c>
      <c r="E1507">
        <v>30000000</v>
      </c>
      <c r="F1507">
        <v>5.9</v>
      </c>
      <c r="G1507">
        <v>-30033780</v>
      </c>
      <c r="H1507">
        <v>0</v>
      </c>
      <c r="I1507">
        <v>300</v>
      </c>
      <c r="J1507">
        <v>0</v>
      </c>
    </row>
    <row r="1508" spans="1:10" x14ac:dyDescent="0.35">
      <c r="A1508">
        <v>58715510</v>
      </c>
      <c r="B1508" t="s">
        <v>7794</v>
      </c>
      <c r="C1508">
        <v>79094</v>
      </c>
      <c r="D1508">
        <v>129</v>
      </c>
      <c r="E1508">
        <v>30000000</v>
      </c>
      <c r="F1508">
        <v>5.4</v>
      </c>
      <c r="G1508">
        <v>-28715510</v>
      </c>
      <c r="H1508">
        <v>0</v>
      </c>
      <c r="I1508">
        <v>300</v>
      </c>
      <c r="J1508">
        <v>0</v>
      </c>
    </row>
    <row r="1509" spans="1:10" x14ac:dyDescent="0.35">
      <c r="A1509">
        <v>58156435</v>
      </c>
      <c r="B1509" t="s">
        <v>7799</v>
      </c>
      <c r="C1509">
        <v>37479</v>
      </c>
      <c r="D1509">
        <v>152</v>
      </c>
      <c r="E1509">
        <v>19000000</v>
      </c>
      <c r="F1509">
        <v>5.9</v>
      </c>
      <c r="G1509">
        <v>-39156435</v>
      </c>
      <c r="H1509">
        <v>0</v>
      </c>
      <c r="I1509">
        <v>190.00000000000003</v>
      </c>
      <c r="J1509">
        <v>0</v>
      </c>
    </row>
    <row r="1510" spans="1:10" x14ac:dyDescent="0.35">
      <c r="A1510">
        <v>56044241</v>
      </c>
      <c r="B1510" t="s">
        <v>7803</v>
      </c>
      <c r="C1510">
        <v>122187</v>
      </c>
      <c r="D1510">
        <v>339</v>
      </c>
      <c r="E1510">
        <v>37000000</v>
      </c>
      <c r="F1510">
        <v>6.1</v>
      </c>
      <c r="G1510">
        <v>-19044241</v>
      </c>
      <c r="H1510">
        <v>0</v>
      </c>
      <c r="I1510">
        <v>370.00000000000006</v>
      </c>
      <c r="J1510">
        <v>0</v>
      </c>
    </row>
    <row r="1511" spans="1:10" x14ac:dyDescent="0.35">
      <c r="A1511">
        <v>56816662</v>
      </c>
      <c r="B1511" t="s">
        <v>7808</v>
      </c>
      <c r="C1511">
        <v>301149</v>
      </c>
      <c r="D1511">
        <v>509</v>
      </c>
      <c r="E1511">
        <v>17000000</v>
      </c>
      <c r="F1511">
        <v>7.7</v>
      </c>
      <c r="G1511">
        <v>-39816662</v>
      </c>
      <c r="H1511">
        <v>78000</v>
      </c>
      <c r="I1511">
        <v>170</v>
      </c>
      <c r="J1511">
        <v>0</v>
      </c>
    </row>
    <row r="1512" spans="1:10" x14ac:dyDescent="0.35">
      <c r="A1512">
        <v>64238770</v>
      </c>
      <c r="B1512" t="s">
        <v>7813</v>
      </c>
      <c r="C1512">
        <v>19547</v>
      </c>
      <c r="D1512">
        <v>64</v>
      </c>
      <c r="E1512">
        <v>42000000</v>
      </c>
      <c r="F1512">
        <v>5.8</v>
      </c>
      <c r="G1512">
        <v>-22238770</v>
      </c>
      <c r="H1512">
        <v>0</v>
      </c>
      <c r="I1512">
        <v>420.00000000000006</v>
      </c>
      <c r="J1512">
        <v>0</v>
      </c>
    </row>
    <row r="1513" spans="1:10" x14ac:dyDescent="0.35">
      <c r="A1513">
        <v>52937130</v>
      </c>
      <c r="B1513" t="s">
        <v>7817</v>
      </c>
      <c r="C1513">
        <v>198066</v>
      </c>
      <c r="D1513">
        <v>426</v>
      </c>
      <c r="E1513">
        <v>30000000</v>
      </c>
      <c r="F1513">
        <v>7.6</v>
      </c>
      <c r="G1513">
        <v>-22937130</v>
      </c>
      <c r="H1513">
        <v>13000</v>
      </c>
      <c r="I1513">
        <v>300</v>
      </c>
      <c r="J1513">
        <v>0</v>
      </c>
    </row>
    <row r="1514" spans="1:10" x14ac:dyDescent="0.35">
      <c r="A1514">
        <v>52799004</v>
      </c>
      <c r="B1514" t="s">
        <v>7821</v>
      </c>
      <c r="C1514">
        <v>28942</v>
      </c>
      <c r="D1514">
        <v>223</v>
      </c>
      <c r="E1514">
        <v>55000000</v>
      </c>
      <c r="F1514">
        <v>6.1</v>
      </c>
      <c r="G1514">
        <v>2200996</v>
      </c>
      <c r="H1514">
        <v>0</v>
      </c>
      <c r="I1514">
        <v>550</v>
      </c>
      <c r="J1514">
        <v>0</v>
      </c>
    </row>
    <row r="1515" spans="1:10" x14ac:dyDescent="0.35">
      <c r="A1515">
        <v>55210049</v>
      </c>
      <c r="B1515" t="s">
        <v>7826</v>
      </c>
      <c r="C1515">
        <v>43743</v>
      </c>
      <c r="D1515">
        <v>293</v>
      </c>
      <c r="E1515">
        <v>27800000</v>
      </c>
      <c r="F1515">
        <v>5.4</v>
      </c>
      <c r="G1515">
        <v>-27410049</v>
      </c>
      <c r="H1515">
        <v>0</v>
      </c>
      <c r="I1515">
        <v>278</v>
      </c>
      <c r="J1515">
        <v>0</v>
      </c>
    </row>
    <row r="1516" spans="1:10" x14ac:dyDescent="0.35">
      <c r="A1516">
        <v>51432423</v>
      </c>
      <c r="B1516" t="s">
        <v>7831</v>
      </c>
      <c r="C1516">
        <v>15074</v>
      </c>
      <c r="D1516">
        <v>72</v>
      </c>
      <c r="E1516">
        <v>30000000</v>
      </c>
      <c r="F1516">
        <v>5.0999999999999996</v>
      </c>
      <c r="G1516">
        <v>-21432423</v>
      </c>
      <c r="H1516">
        <v>1000</v>
      </c>
      <c r="I1516">
        <v>300</v>
      </c>
      <c r="J1516">
        <v>0</v>
      </c>
    </row>
    <row r="1517" spans="1:10" x14ac:dyDescent="0.35">
      <c r="A1517">
        <v>51109400</v>
      </c>
      <c r="B1517" t="s">
        <v>7835</v>
      </c>
      <c r="C1517">
        <v>76850</v>
      </c>
      <c r="D1517">
        <v>85</v>
      </c>
      <c r="E1517">
        <v>30000000</v>
      </c>
      <c r="F1517">
        <v>6.4</v>
      </c>
      <c r="G1517">
        <v>-21109400</v>
      </c>
      <c r="H1517">
        <v>1000</v>
      </c>
      <c r="I1517">
        <v>300</v>
      </c>
      <c r="J1517">
        <v>0</v>
      </c>
    </row>
    <row r="1518" spans="1:10" x14ac:dyDescent="0.35">
      <c r="A1518">
        <v>50300000</v>
      </c>
      <c r="B1518" t="s">
        <v>7840</v>
      </c>
      <c r="C1518">
        <v>68565</v>
      </c>
      <c r="D1518">
        <v>300</v>
      </c>
      <c r="E1518">
        <v>30000000</v>
      </c>
      <c r="F1518">
        <v>6.3</v>
      </c>
      <c r="G1518">
        <v>-20300000</v>
      </c>
      <c r="H1518">
        <v>0</v>
      </c>
      <c r="I1518">
        <v>300</v>
      </c>
      <c r="J1518">
        <v>0</v>
      </c>
    </row>
    <row r="1519" spans="1:10" x14ac:dyDescent="0.35">
      <c r="A1519">
        <v>56068547</v>
      </c>
      <c r="B1519" t="s">
        <v>7848</v>
      </c>
      <c r="C1519">
        <v>98160</v>
      </c>
      <c r="D1519">
        <v>307</v>
      </c>
      <c r="E1519">
        <v>30000000</v>
      </c>
      <c r="F1519">
        <v>7.5</v>
      </c>
      <c r="G1519">
        <v>-26068547</v>
      </c>
      <c r="H1519">
        <v>0</v>
      </c>
      <c r="I1519">
        <v>300</v>
      </c>
      <c r="J1519">
        <v>0</v>
      </c>
    </row>
    <row r="1520" spans="1:10" x14ac:dyDescent="0.35">
      <c r="A1520">
        <v>53680848</v>
      </c>
      <c r="B1520" t="s">
        <v>7852</v>
      </c>
      <c r="C1520">
        <v>167967</v>
      </c>
      <c r="D1520">
        <v>243</v>
      </c>
      <c r="E1520">
        <v>30000000</v>
      </c>
      <c r="F1520">
        <v>7.1</v>
      </c>
      <c r="G1520">
        <v>-23680848</v>
      </c>
      <c r="H1520">
        <v>20000</v>
      </c>
      <c r="I1520">
        <v>300</v>
      </c>
      <c r="J1520">
        <v>0</v>
      </c>
    </row>
    <row r="1521" spans="1:10" x14ac:dyDescent="0.35">
      <c r="A1521">
        <v>50921738</v>
      </c>
      <c r="B1521" t="s">
        <v>7858</v>
      </c>
      <c r="C1521">
        <v>192930</v>
      </c>
      <c r="D1521">
        <v>581</v>
      </c>
      <c r="E1521">
        <v>30000000</v>
      </c>
      <c r="F1521">
        <v>7.8</v>
      </c>
      <c r="G1521">
        <v>-20921738</v>
      </c>
      <c r="H1521">
        <v>12000</v>
      </c>
      <c r="I1521">
        <v>300</v>
      </c>
      <c r="J1521">
        <v>0</v>
      </c>
    </row>
    <row r="1522" spans="1:10" x14ac:dyDescent="0.35">
      <c r="A1522">
        <v>53021560</v>
      </c>
      <c r="B1522" t="s">
        <v>7863</v>
      </c>
      <c r="C1522">
        <v>74630</v>
      </c>
      <c r="D1522">
        <v>156</v>
      </c>
      <c r="E1522">
        <v>30000000</v>
      </c>
      <c r="F1522">
        <v>6.5</v>
      </c>
      <c r="G1522">
        <v>-23021560</v>
      </c>
      <c r="H1522">
        <v>13000</v>
      </c>
      <c r="I1522">
        <v>300</v>
      </c>
      <c r="J1522">
        <v>0</v>
      </c>
    </row>
    <row r="1523" spans="1:10" x14ac:dyDescent="0.35">
      <c r="A1523">
        <v>45645204</v>
      </c>
      <c r="B1523" t="s">
        <v>7868</v>
      </c>
      <c r="C1523">
        <v>39306</v>
      </c>
      <c r="D1523">
        <v>119</v>
      </c>
      <c r="E1523">
        <v>30000000</v>
      </c>
      <c r="F1523">
        <v>6.6</v>
      </c>
      <c r="G1523">
        <v>-15645204</v>
      </c>
      <c r="H1523">
        <v>0</v>
      </c>
      <c r="I1523">
        <v>300</v>
      </c>
      <c r="J1523">
        <v>0</v>
      </c>
    </row>
    <row r="1524" spans="1:10" x14ac:dyDescent="0.35">
      <c r="A1524">
        <v>53337608</v>
      </c>
      <c r="B1524" t="s">
        <v>7874</v>
      </c>
      <c r="C1524">
        <v>188785</v>
      </c>
      <c r="D1524">
        <v>467</v>
      </c>
      <c r="E1524">
        <v>40000000</v>
      </c>
      <c r="F1524">
        <v>7.4</v>
      </c>
      <c r="G1524">
        <v>-13337608</v>
      </c>
      <c r="H1524">
        <v>0</v>
      </c>
      <c r="I1524">
        <v>400.00000000000006</v>
      </c>
      <c r="J1524">
        <v>0</v>
      </c>
    </row>
    <row r="1525" spans="1:10" x14ac:dyDescent="0.35">
      <c r="A1525">
        <v>46875468</v>
      </c>
      <c r="B1525" t="s">
        <v>7880</v>
      </c>
      <c r="C1525">
        <v>196217</v>
      </c>
      <c r="D1525">
        <v>461</v>
      </c>
      <c r="E1525">
        <v>30000000</v>
      </c>
      <c r="F1525">
        <v>7.6</v>
      </c>
      <c r="G1525">
        <v>-16875468</v>
      </c>
      <c r="H1525">
        <v>59000</v>
      </c>
      <c r="I1525">
        <v>300</v>
      </c>
      <c r="J1525">
        <v>0</v>
      </c>
    </row>
    <row r="1526" spans="1:10" x14ac:dyDescent="0.35">
      <c r="A1526">
        <v>52418902</v>
      </c>
      <c r="B1526" t="s">
        <v>7883</v>
      </c>
      <c r="C1526">
        <v>147128</v>
      </c>
      <c r="D1526">
        <v>277</v>
      </c>
      <c r="E1526">
        <v>30000000</v>
      </c>
      <c r="F1526">
        <v>7.5</v>
      </c>
      <c r="G1526">
        <v>-22418902</v>
      </c>
      <c r="H1526">
        <v>44000</v>
      </c>
      <c r="I1526">
        <v>300</v>
      </c>
      <c r="J1526">
        <v>0</v>
      </c>
    </row>
    <row r="1527" spans="1:10" x14ac:dyDescent="0.35">
      <c r="A1527">
        <v>42057340</v>
      </c>
      <c r="B1527" t="s">
        <v>7887</v>
      </c>
      <c r="C1527">
        <v>158354</v>
      </c>
      <c r="D1527">
        <v>691</v>
      </c>
      <c r="E1527">
        <v>30000000</v>
      </c>
      <c r="F1527">
        <v>6.6</v>
      </c>
      <c r="G1527">
        <v>-12057340</v>
      </c>
      <c r="H1527">
        <v>11000</v>
      </c>
      <c r="I1527">
        <v>300</v>
      </c>
      <c r="J1527">
        <v>0</v>
      </c>
    </row>
    <row r="1528" spans="1:10" x14ac:dyDescent="0.35">
      <c r="A1528">
        <v>42478175</v>
      </c>
      <c r="B1528" t="s">
        <v>7891</v>
      </c>
      <c r="C1528">
        <v>93767</v>
      </c>
      <c r="D1528">
        <v>209</v>
      </c>
      <c r="E1528">
        <v>25000000</v>
      </c>
      <c r="F1528">
        <v>7.2</v>
      </c>
      <c r="G1528">
        <v>-17478175</v>
      </c>
      <c r="H1528">
        <v>34000</v>
      </c>
      <c r="I1528">
        <v>250.00000000000003</v>
      </c>
      <c r="J1528">
        <v>0</v>
      </c>
    </row>
    <row r="1529" spans="1:10" x14ac:dyDescent="0.35">
      <c r="A1529">
        <v>41407470</v>
      </c>
      <c r="B1529" t="s">
        <v>7895</v>
      </c>
      <c r="C1529">
        <v>43378</v>
      </c>
      <c r="D1529">
        <v>292</v>
      </c>
      <c r="E1529">
        <v>30000000</v>
      </c>
      <c r="F1529">
        <v>7.6</v>
      </c>
      <c r="G1529">
        <v>-11407470</v>
      </c>
      <c r="H1529">
        <v>0</v>
      </c>
      <c r="I1529">
        <v>300</v>
      </c>
      <c r="J1529">
        <v>0</v>
      </c>
    </row>
    <row r="1530" spans="1:10" x14ac:dyDescent="0.35">
      <c r="A1530">
        <v>42385520</v>
      </c>
      <c r="B1530" t="s">
        <v>7899</v>
      </c>
      <c r="C1530">
        <v>47297</v>
      </c>
      <c r="D1530">
        <v>86</v>
      </c>
      <c r="E1530">
        <v>30000000</v>
      </c>
      <c r="F1530">
        <v>6.2</v>
      </c>
      <c r="G1530">
        <v>-12385520</v>
      </c>
      <c r="H1530">
        <v>16000</v>
      </c>
      <c r="I1530">
        <v>300</v>
      </c>
      <c r="J1530">
        <v>0</v>
      </c>
    </row>
    <row r="1531" spans="1:10" x14ac:dyDescent="0.35">
      <c r="A1531">
        <v>40118420</v>
      </c>
      <c r="B1531" t="s">
        <v>7903</v>
      </c>
      <c r="C1531">
        <v>26066</v>
      </c>
      <c r="D1531">
        <v>216</v>
      </c>
      <c r="E1531">
        <v>30000000</v>
      </c>
      <c r="F1531">
        <v>5.6</v>
      </c>
      <c r="G1531">
        <v>-10118420</v>
      </c>
      <c r="H1531">
        <v>0</v>
      </c>
      <c r="I1531">
        <v>300</v>
      </c>
      <c r="J1531">
        <v>0</v>
      </c>
    </row>
    <row r="1532" spans="1:10" x14ac:dyDescent="0.35">
      <c r="A1532">
        <v>40137776</v>
      </c>
      <c r="B1532" t="s">
        <v>7908</v>
      </c>
      <c r="C1532">
        <v>186977</v>
      </c>
      <c r="D1532">
        <v>529</v>
      </c>
      <c r="E1532">
        <v>38000000</v>
      </c>
      <c r="F1532">
        <v>7.6</v>
      </c>
      <c r="G1532">
        <v>-2137776</v>
      </c>
      <c r="H1532">
        <v>13000</v>
      </c>
      <c r="I1532">
        <v>380.00000000000006</v>
      </c>
      <c r="J1532">
        <v>0</v>
      </c>
    </row>
    <row r="1533" spans="1:10" x14ac:dyDescent="0.35">
      <c r="A1533">
        <v>39568996</v>
      </c>
      <c r="B1533" t="s">
        <v>7913</v>
      </c>
      <c r="C1533">
        <v>138435</v>
      </c>
      <c r="D1533">
        <v>527</v>
      </c>
      <c r="E1533">
        <v>32000000</v>
      </c>
      <c r="F1533">
        <v>6.6</v>
      </c>
      <c r="G1533">
        <v>-7568996</v>
      </c>
      <c r="H1533">
        <v>0</v>
      </c>
      <c r="I1533">
        <v>320</v>
      </c>
      <c r="J1533">
        <v>0</v>
      </c>
    </row>
    <row r="1534" spans="1:10" x14ac:dyDescent="0.35">
      <c r="A1534">
        <v>42043633</v>
      </c>
      <c r="B1534" t="s">
        <v>7918</v>
      </c>
      <c r="C1534">
        <v>277172</v>
      </c>
      <c r="D1534">
        <v>986</v>
      </c>
      <c r="E1534">
        <v>30000000</v>
      </c>
      <c r="F1534">
        <v>7</v>
      </c>
      <c r="G1534">
        <v>-12043633</v>
      </c>
      <c r="H1534">
        <v>66000</v>
      </c>
      <c r="I1534">
        <v>300</v>
      </c>
      <c r="J1534">
        <v>0</v>
      </c>
    </row>
    <row r="1535" spans="1:10" x14ac:dyDescent="0.35">
      <c r="A1535">
        <v>38232624</v>
      </c>
      <c r="B1535" t="s">
        <v>7922</v>
      </c>
      <c r="C1535">
        <v>88518</v>
      </c>
      <c r="D1535">
        <v>409</v>
      </c>
      <c r="E1535">
        <v>30000000</v>
      </c>
      <c r="F1535">
        <v>2.7</v>
      </c>
      <c r="G1535">
        <v>-8232624</v>
      </c>
      <c r="H1535">
        <v>0</v>
      </c>
      <c r="I1535">
        <v>300</v>
      </c>
      <c r="J1535">
        <v>0</v>
      </c>
    </row>
    <row r="1536" spans="1:10" x14ac:dyDescent="0.35">
      <c r="A1536">
        <v>38413606</v>
      </c>
      <c r="B1536" t="s">
        <v>7927</v>
      </c>
      <c r="C1536">
        <v>54042</v>
      </c>
      <c r="D1536">
        <v>215</v>
      </c>
      <c r="E1536">
        <v>30000000</v>
      </c>
      <c r="F1536">
        <v>7.6</v>
      </c>
      <c r="G1536">
        <v>-8413606</v>
      </c>
      <c r="H1536">
        <v>0</v>
      </c>
      <c r="I1536">
        <v>300</v>
      </c>
      <c r="J1536">
        <v>0</v>
      </c>
    </row>
    <row r="1537" spans="1:10" x14ac:dyDescent="0.35">
      <c r="A1537">
        <v>38122105</v>
      </c>
      <c r="B1537" t="s">
        <v>7931</v>
      </c>
      <c r="C1537">
        <v>112669</v>
      </c>
      <c r="D1537">
        <v>226</v>
      </c>
      <c r="E1537">
        <v>27000000</v>
      </c>
      <c r="F1537">
        <v>6.6</v>
      </c>
      <c r="G1537">
        <v>-11122105</v>
      </c>
      <c r="H1537">
        <v>0</v>
      </c>
      <c r="I1537">
        <v>270</v>
      </c>
      <c r="J1537">
        <v>0</v>
      </c>
    </row>
    <row r="1538" spans="1:10" x14ac:dyDescent="0.35">
      <c r="A1538">
        <v>38747385</v>
      </c>
      <c r="B1538" t="s">
        <v>7936</v>
      </c>
      <c r="C1538">
        <v>49349</v>
      </c>
      <c r="D1538">
        <v>165</v>
      </c>
      <c r="E1538">
        <v>25000000</v>
      </c>
      <c r="F1538">
        <v>6.9</v>
      </c>
      <c r="G1538">
        <v>-13747385</v>
      </c>
      <c r="H1538">
        <v>0</v>
      </c>
      <c r="I1538">
        <v>250.00000000000003</v>
      </c>
      <c r="J1538">
        <v>0</v>
      </c>
    </row>
    <row r="1539" spans="1:10" x14ac:dyDescent="0.35">
      <c r="A1539">
        <v>40247512</v>
      </c>
      <c r="B1539" t="s">
        <v>7942</v>
      </c>
      <c r="C1539">
        <v>159198</v>
      </c>
      <c r="D1539">
        <v>438</v>
      </c>
      <c r="E1539">
        <v>30000000</v>
      </c>
      <c r="F1539">
        <v>6.8</v>
      </c>
      <c r="G1539">
        <v>-10247512</v>
      </c>
      <c r="H1539">
        <v>38000</v>
      </c>
      <c r="I1539">
        <v>300</v>
      </c>
      <c r="J1539">
        <v>0</v>
      </c>
    </row>
    <row r="1540" spans="1:10" x14ac:dyDescent="0.35">
      <c r="A1540">
        <v>35927406</v>
      </c>
      <c r="B1540" t="s">
        <v>7947</v>
      </c>
      <c r="C1540">
        <v>36363</v>
      </c>
      <c r="D1540">
        <v>256</v>
      </c>
      <c r="E1540">
        <v>30000000</v>
      </c>
      <c r="F1540">
        <v>3.7</v>
      </c>
      <c r="G1540">
        <v>-5927406</v>
      </c>
      <c r="H1540">
        <v>1000</v>
      </c>
      <c r="I1540">
        <v>300</v>
      </c>
      <c r="J1540">
        <v>0</v>
      </c>
    </row>
    <row r="1541" spans="1:10" x14ac:dyDescent="0.35">
      <c r="A1541">
        <v>35565975</v>
      </c>
      <c r="B1541" t="s">
        <v>7950</v>
      </c>
      <c r="C1541">
        <v>49205</v>
      </c>
      <c r="D1541">
        <v>184</v>
      </c>
      <c r="E1541">
        <v>30000000</v>
      </c>
      <c r="F1541">
        <v>6.1</v>
      </c>
      <c r="G1541">
        <v>-5565975</v>
      </c>
      <c r="H1541">
        <v>0</v>
      </c>
      <c r="I1541">
        <v>300</v>
      </c>
      <c r="J1541">
        <v>0</v>
      </c>
    </row>
    <row r="1542" spans="1:10" x14ac:dyDescent="0.35">
      <c r="A1542">
        <v>35266619</v>
      </c>
      <c r="B1542" t="s">
        <v>7954</v>
      </c>
      <c r="C1542">
        <v>108242</v>
      </c>
      <c r="D1542">
        <v>371</v>
      </c>
      <c r="E1542">
        <v>30000000</v>
      </c>
      <c r="F1542">
        <v>5.9</v>
      </c>
      <c r="G1542">
        <v>-5266619</v>
      </c>
      <c r="H1542">
        <v>39000</v>
      </c>
      <c r="I1542">
        <v>300</v>
      </c>
      <c r="J1542">
        <v>0</v>
      </c>
    </row>
    <row r="1543" spans="1:10" x14ac:dyDescent="0.35">
      <c r="A1543">
        <v>34703228</v>
      </c>
      <c r="B1543" t="s">
        <v>7959</v>
      </c>
      <c r="C1543">
        <v>21767</v>
      </c>
      <c r="D1543">
        <v>127</v>
      </c>
      <c r="E1543">
        <v>30000000</v>
      </c>
      <c r="F1543">
        <v>6.7</v>
      </c>
      <c r="G1543">
        <v>-4703228</v>
      </c>
      <c r="H1543">
        <v>0</v>
      </c>
      <c r="I1543">
        <v>300</v>
      </c>
      <c r="J1543">
        <v>0</v>
      </c>
    </row>
    <row r="1544" spans="1:10" x14ac:dyDescent="0.35">
      <c r="A1544">
        <v>38432823</v>
      </c>
      <c r="B1544" t="s">
        <v>7966</v>
      </c>
      <c r="C1544">
        <v>33067</v>
      </c>
      <c r="D1544">
        <v>134</v>
      </c>
      <c r="E1544">
        <v>30000000</v>
      </c>
      <c r="F1544">
        <v>6.9</v>
      </c>
      <c r="G1544">
        <v>-8432823</v>
      </c>
      <c r="H1544">
        <v>0</v>
      </c>
      <c r="I1544">
        <v>300</v>
      </c>
      <c r="J1544">
        <v>0</v>
      </c>
    </row>
    <row r="1545" spans="1:10" x14ac:dyDescent="0.35">
      <c r="A1545">
        <v>32095318</v>
      </c>
      <c r="B1545" t="s">
        <v>7969</v>
      </c>
      <c r="C1545">
        <v>12466</v>
      </c>
      <c r="D1545">
        <v>84</v>
      </c>
      <c r="E1545">
        <v>45000000</v>
      </c>
      <c r="F1545">
        <v>5.5</v>
      </c>
      <c r="G1545">
        <v>12904682</v>
      </c>
      <c r="H1545">
        <v>304</v>
      </c>
      <c r="I1545">
        <v>450.00000000000006</v>
      </c>
      <c r="J1545">
        <v>0</v>
      </c>
    </row>
    <row r="1546" spans="1:10" x14ac:dyDescent="0.35">
      <c r="A1546">
        <v>31743332</v>
      </c>
      <c r="B1546" t="s">
        <v>7975</v>
      </c>
      <c r="C1546">
        <v>111117</v>
      </c>
      <c r="D1546">
        <v>245</v>
      </c>
      <c r="E1546">
        <v>30000000</v>
      </c>
      <c r="F1546">
        <v>7.1</v>
      </c>
      <c r="G1546">
        <v>-1743332</v>
      </c>
      <c r="H1546">
        <v>13000</v>
      </c>
      <c r="I1546">
        <v>300</v>
      </c>
      <c r="J1546">
        <v>0</v>
      </c>
    </row>
    <row r="1547" spans="1:10" x14ac:dyDescent="0.35">
      <c r="A1547">
        <v>32154410</v>
      </c>
      <c r="B1547" t="s">
        <v>7979</v>
      </c>
      <c r="C1547">
        <v>148327</v>
      </c>
      <c r="D1547">
        <v>274</v>
      </c>
      <c r="E1547">
        <v>30000000</v>
      </c>
      <c r="F1547">
        <v>7.1</v>
      </c>
      <c r="G1547">
        <v>-2154410</v>
      </c>
      <c r="H1547">
        <v>29000</v>
      </c>
      <c r="I1547">
        <v>300</v>
      </c>
      <c r="J1547">
        <v>0</v>
      </c>
    </row>
    <row r="1548" spans="1:10" x14ac:dyDescent="0.35">
      <c r="A1548">
        <v>26687172</v>
      </c>
      <c r="B1548" t="s">
        <v>7985</v>
      </c>
      <c r="C1548">
        <v>15600</v>
      </c>
      <c r="D1548">
        <v>55</v>
      </c>
      <c r="E1548">
        <v>30000000</v>
      </c>
      <c r="F1548">
        <v>7.3</v>
      </c>
      <c r="G1548">
        <v>3312828</v>
      </c>
      <c r="H1548">
        <v>0</v>
      </c>
      <c r="I1548">
        <v>300</v>
      </c>
      <c r="J1548">
        <v>0</v>
      </c>
    </row>
    <row r="1549" spans="1:10" x14ac:dyDescent="0.35">
      <c r="A1549">
        <v>26096584</v>
      </c>
      <c r="B1549" t="s">
        <v>7990</v>
      </c>
      <c r="C1549">
        <v>30651</v>
      </c>
      <c r="D1549">
        <v>267</v>
      </c>
      <c r="E1549">
        <v>19000000</v>
      </c>
      <c r="F1549">
        <v>3.4</v>
      </c>
      <c r="G1549">
        <v>-7096584</v>
      </c>
      <c r="H1549">
        <v>1000</v>
      </c>
      <c r="I1549">
        <v>190.00000000000003</v>
      </c>
      <c r="J1549">
        <v>0</v>
      </c>
    </row>
    <row r="1550" spans="1:10" x14ac:dyDescent="0.35">
      <c r="A1550">
        <v>26525834</v>
      </c>
      <c r="B1550" t="s">
        <v>7995</v>
      </c>
      <c r="C1550">
        <v>21998</v>
      </c>
      <c r="D1550">
        <v>227</v>
      </c>
      <c r="E1550">
        <v>30000000</v>
      </c>
      <c r="F1550">
        <v>6.8</v>
      </c>
      <c r="G1550">
        <v>3474166</v>
      </c>
      <c r="H1550">
        <v>0</v>
      </c>
      <c r="I1550">
        <v>300</v>
      </c>
      <c r="J1550">
        <v>0</v>
      </c>
    </row>
    <row r="1551" spans="1:10" x14ac:dyDescent="0.35">
      <c r="A1551">
        <v>30513940</v>
      </c>
      <c r="B1551" t="s">
        <v>8001</v>
      </c>
      <c r="C1551">
        <v>15843</v>
      </c>
      <c r="D1551">
        <v>104</v>
      </c>
      <c r="E1551">
        <v>30000000</v>
      </c>
      <c r="F1551">
        <v>6.9</v>
      </c>
      <c r="G1551">
        <v>-513940</v>
      </c>
      <c r="H1551">
        <v>11000</v>
      </c>
      <c r="I1551">
        <v>300</v>
      </c>
      <c r="J1551">
        <v>0</v>
      </c>
    </row>
    <row r="1552" spans="1:10" x14ac:dyDescent="0.35">
      <c r="A1552">
        <v>23209440</v>
      </c>
      <c r="B1552" t="s">
        <v>8005</v>
      </c>
      <c r="C1552">
        <v>9283</v>
      </c>
      <c r="D1552">
        <v>112</v>
      </c>
      <c r="E1552">
        <v>30000000</v>
      </c>
      <c r="F1552">
        <v>7</v>
      </c>
      <c r="G1552">
        <v>6790560</v>
      </c>
      <c r="H1552">
        <v>592</v>
      </c>
      <c r="I1552">
        <v>300</v>
      </c>
      <c r="J1552">
        <v>0</v>
      </c>
    </row>
    <row r="1553" spans="1:10" x14ac:dyDescent="0.35">
      <c r="A1553">
        <v>24048000</v>
      </c>
      <c r="B1553" t="s">
        <v>8009</v>
      </c>
      <c r="C1553">
        <v>23579</v>
      </c>
      <c r="D1553">
        <v>88</v>
      </c>
      <c r="E1553">
        <v>30000000</v>
      </c>
      <c r="F1553">
        <v>5.5</v>
      </c>
      <c r="G1553">
        <v>5952000</v>
      </c>
      <c r="H1553">
        <v>0</v>
      </c>
      <c r="I1553">
        <v>300</v>
      </c>
      <c r="J1553">
        <v>0</v>
      </c>
    </row>
    <row r="1554" spans="1:10" x14ac:dyDescent="0.35">
      <c r="A1554">
        <v>22526144</v>
      </c>
      <c r="B1554" t="s">
        <v>8012</v>
      </c>
      <c r="C1554">
        <v>53884</v>
      </c>
      <c r="D1554">
        <v>203</v>
      </c>
      <c r="E1554">
        <v>30000000</v>
      </c>
      <c r="F1554">
        <v>5.0999999999999996</v>
      </c>
      <c r="G1554">
        <v>7473856</v>
      </c>
      <c r="H1554">
        <v>1000</v>
      </c>
      <c r="I1554">
        <v>300</v>
      </c>
      <c r="J1554">
        <v>0</v>
      </c>
    </row>
    <row r="1555" spans="1:10" x14ac:dyDescent="0.35">
      <c r="A1555">
        <v>30523568</v>
      </c>
      <c r="B1555" t="s">
        <v>8015</v>
      </c>
      <c r="C1555">
        <v>54447</v>
      </c>
      <c r="D1555">
        <v>201</v>
      </c>
      <c r="E1555">
        <v>30000000</v>
      </c>
      <c r="F1555">
        <v>6.2</v>
      </c>
      <c r="G1555">
        <v>-523568</v>
      </c>
      <c r="H1555">
        <v>18000</v>
      </c>
      <c r="I1555">
        <v>300</v>
      </c>
      <c r="J1555">
        <v>0</v>
      </c>
    </row>
    <row r="1556" spans="1:10" x14ac:dyDescent="0.35">
      <c r="A1556">
        <v>23070045</v>
      </c>
      <c r="B1556" t="s">
        <v>8020</v>
      </c>
      <c r="C1556">
        <v>47003</v>
      </c>
      <c r="D1556">
        <v>215</v>
      </c>
      <c r="E1556">
        <v>30000000</v>
      </c>
      <c r="F1556">
        <v>5.9</v>
      </c>
      <c r="G1556">
        <v>6929955</v>
      </c>
      <c r="H1556">
        <v>11000</v>
      </c>
      <c r="I1556">
        <v>300</v>
      </c>
      <c r="J1556">
        <v>0</v>
      </c>
    </row>
    <row r="1557" spans="1:10" x14ac:dyDescent="0.35">
      <c r="A1557">
        <v>20422207</v>
      </c>
      <c r="B1557" t="s">
        <v>8024</v>
      </c>
      <c r="C1557">
        <v>15052</v>
      </c>
      <c r="D1557">
        <v>116</v>
      </c>
      <c r="E1557">
        <v>35000000</v>
      </c>
      <c r="F1557">
        <v>5.2</v>
      </c>
      <c r="G1557">
        <v>14577793</v>
      </c>
      <c r="H1557">
        <v>484</v>
      </c>
      <c r="I1557">
        <v>350.00000000000006</v>
      </c>
      <c r="J1557">
        <v>0</v>
      </c>
    </row>
    <row r="1558" spans="1:10" x14ac:dyDescent="0.35">
      <c r="A1558">
        <v>28644770</v>
      </c>
      <c r="B1558" t="s">
        <v>8029</v>
      </c>
      <c r="C1558">
        <v>78974</v>
      </c>
      <c r="D1558">
        <v>141</v>
      </c>
      <c r="E1558">
        <v>30000000</v>
      </c>
      <c r="F1558">
        <v>6.2</v>
      </c>
      <c r="G1558">
        <v>1355230</v>
      </c>
      <c r="H1558">
        <v>11000</v>
      </c>
      <c r="I1558">
        <v>300</v>
      </c>
      <c r="J1558">
        <v>0</v>
      </c>
    </row>
    <row r="1559" spans="1:10" x14ac:dyDescent="0.35">
      <c r="A1559">
        <v>21800302</v>
      </c>
      <c r="B1559" t="s">
        <v>8033</v>
      </c>
      <c r="C1559">
        <v>12164</v>
      </c>
      <c r="D1559">
        <v>63</v>
      </c>
      <c r="E1559">
        <v>30000000</v>
      </c>
      <c r="F1559">
        <v>5.5</v>
      </c>
      <c r="G1559">
        <v>8199698</v>
      </c>
      <c r="H1559">
        <v>491</v>
      </c>
      <c r="I1559">
        <v>300</v>
      </c>
      <c r="J1559">
        <v>0</v>
      </c>
    </row>
    <row r="1560" spans="1:10" x14ac:dyDescent="0.35">
      <c r="A1560">
        <v>21129348</v>
      </c>
      <c r="B1560" t="s">
        <v>8038</v>
      </c>
      <c r="C1560">
        <v>146364</v>
      </c>
      <c r="D1560">
        <v>237</v>
      </c>
      <c r="E1560">
        <v>35000000</v>
      </c>
      <c r="F1560">
        <v>7.4</v>
      </c>
      <c r="G1560">
        <v>13870652</v>
      </c>
      <c r="H1560">
        <v>27000</v>
      </c>
      <c r="I1560">
        <v>350.00000000000006</v>
      </c>
      <c r="J1560">
        <v>0</v>
      </c>
    </row>
    <row r="1561" spans="1:10" x14ac:dyDescent="0.35">
      <c r="A1561">
        <v>18500966</v>
      </c>
      <c r="B1561" t="s">
        <v>8044</v>
      </c>
      <c r="C1561">
        <v>70341</v>
      </c>
      <c r="D1561">
        <v>830</v>
      </c>
      <c r="E1561">
        <v>30000000</v>
      </c>
      <c r="F1561">
        <v>4.4000000000000004</v>
      </c>
      <c r="G1561">
        <v>11499034</v>
      </c>
      <c r="H1561">
        <v>0</v>
      </c>
      <c r="I1561">
        <v>300</v>
      </c>
      <c r="J1561">
        <v>0</v>
      </c>
    </row>
    <row r="1562" spans="1:10" x14ac:dyDescent="0.35">
      <c r="A1562">
        <v>19976073</v>
      </c>
      <c r="B1562" t="s">
        <v>8049</v>
      </c>
      <c r="C1562">
        <v>65979</v>
      </c>
      <c r="D1562">
        <v>220</v>
      </c>
      <c r="E1562">
        <v>20000000</v>
      </c>
      <c r="F1562">
        <v>6.3</v>
      </c>
      <c r="G1562">
        <v>23927</v>
      </c>
      <c r="H1562">
        <v>999</v>
      </c>
      <c r="I1562">
        <v>200.00000000000003</v>
      </c>
      <c r="J1562">
        <v>0</v>
      </c>
    </row>
    <row r="1563" spans="1:10" x14ac:dyDescent="0.35">
      <c r="A1563">
        <v>18967571</v>
      </c>
      <c r="B1563" t="s">
        <v>8053</v>
      </c>
      <c r="C1563">
        <v>23345</v>
      </c>
      <c r="D1563">
        <v>167</v>
      </c>
      <c r="E1563">
        <v>30000000</v>
      </c>
      <c r="F1563">
        <v>6.1</v>
      </c>
      <c r="G1563">
        <v>11032429</v>
      </c>
      <c r="H1563">
        <v>629</v>
      </c>
      <c r="I1563">
        <v>300</v>
      </c>
      <c r="J1563">
        <v>0</v>
      </c>
    </row>
    <row r="1564" spans="1:10" x14ac:dyDescent="0.35">
      <c r="A1564">
        <v>17100000</v>
      </c>
      <c r="B1564" t="s">
        <v>8059</v>
      </c>
      <c r="C1564">
        <v>7073</v>
      </c>
      <c r="D1564">
        <v>29</v>
      </c>
      <c r="E1564">
        <v>25000000</v>
      </c>
      <c r="F1564">
        <v>5.3</v>
      </c>
      <c r="G1564">
        <v>7900000</v>
      </c>
      <c r="H1564">
        <v>204</v>
      </c>
      <c r="I1564">
        <v>250.00000000000003</v>
      </c>
      <c r="J1564">
        <v>0</v>
      </c>
    </row>
    <row r="1565" spans="1:10" x14ac:dyDescent="0.35">
      <c r="A1565">
        <v>17266505</v>
      </c>
      <c r="B1565" t="s">
        <v>8065</v>
      </c>
      <c r="C1565">
        <v>43764</v>
      </c>
      <c r="D1565">
        <v>291</v>
      </c>
      <c r="E1565">
        <v>30000000</v>
      </c>
      <c r="F1565">
        <v>5.4</v>
      </c>
      <c r="G1565">
        <v>12733495</v>
      </c>
      <c r="H1565">
        <v>0</v>
      </c>
      <c r="I1565">
        <v>300</v>
      </c>
      <c r="J1565">
        <v>0</v>
      </c>
    </row>
    <row r="1566" spans="1:10" x14ac:dyDescent="0.35">
      <c r="A1566">
        <v>32357532</v>
      </c>
      <c r="B1566" t="s">
        <v>8068</v>
      </c>
      <c r="C1566">
        <v>143368</v>
      </c>
      <c r="D1566">
        <v>215</v>
      </c>
      <c r="E1566">
        <v>30000000</v>
      </c>
      <c r="F1566">
        <v>6.7</v>
      </c>
      <c r="G1566">
        <v>-2357532</v>
      </c>
      <c r="H1566">
        <v>24000</v>
      </c>
      <c r="I1566">
        <v>300</v>
      </c>
      <c r="J1566">
        <v>0</v>
      </c>
    </row>
    <row r="1567" spans="1:10" x14ac:dyDescent="0.35">
      <c r="A1567">
        <v>16930884</v>
      </c>
      <c r="B1567" t="s">
        <v>8071</v>
      </c>
      <c r="C1567">
        <v>65628</v>
      </c>
      <c r="D1567">
        <v>262</v>
      </c>
      <c r="E1567">
        <v>30000000</v>
      </c>
      <c r="F1567">
        <v>5.9</v>
      </c>
      <c r="G1567">
        <v>13069116</v>
      </c>
      <c r="H1567">
        <v>0</v>
      </c>
      <c r="I1567">
        <v>300</v>
      </c>
      <c r="J1567">
        <v>0</v>
      </c>
    </row>
    <row r="1568" spans="1:10" x14ac:dyDescent="0.35">
      <c r="A1568">
        <v>18324242</v>
      </c>
      <c r="B1568" t="s">
        <v>8075</v>
      </c>
      <c r="C1568">
        <v>32815</v>
      </c>
      <c r="D1568">
        <v>214</v>
      </c>
      <c r="E1568">
        <v>35000000</v>
      </c>
      <c r="F1568">
        <v>7.3</v>
      </c>
      <c r="G1568">
        <v>16675758</v>
      </c>
      <c r="H1568">
        <v>0</v>
      </c>
      <c r="I1568">
        <v>350.00000000000006</v>
      </c>
      <c r="J1568">
        <v>0</v>
      </c>
    </row>
    <row r="1569" spans="1:10" x14ac:dyDescent="0.35">
      <c r="A1569">
        <v>16323969</v>
      </c>
      <c r="B1569" t="s">
        <v>8078</v>
      </c>
      <c r="C1569">
        <v>45775</v>
      </c>
      <c r="D1569">
        <v>112</v>
      </c>
      <c r="E1569">
        <v>40000000</v>
      </c>
      <c r="F1569">
        <v>5.5</v>
      </c>
      <c r="G1569">
        <v>23676031</v>
      </c>
      <c r="H1569">
        <v>462</v>
      </c>
      <c r="I1569">
        <v>400.00000000000006</v>
      </c>
      <c r="J1569">
        <v>0</v>
      </c>
    </row>
    <row r="1570" spans="1:10" x14ac:dyDescent="0.35">
      <c r="A1570">
        <v>16999046</v>
      </c>
      <c r="B1570" t="s">
        <v>8084</v>
      </c>
      <c r="C1570">
        <v>79517</v>
      </c>
      <c r="D1570">
        <v>354</v>
      </c>
      <c r="E1570">
        <v>26000000</v>
      </c>
      <c r="F1570">
        <v>5.8</v>
      </c>
      <c r="G1570">
        <v>9000954</v>
      </c>
      <c r="H1570">
        <v>12000</v>
      </c>
      <c r="I1570">
        <v>260</v>
      </c>
      <c r="J1570">
        <v>0</v>
      </c>
    </row>
    <row r="1571" spans="1:10" x14ac:dyDescent="0.35">
      <c r="A1571">
        <v>16295774</v>
      </c>
      <c r="B1571" t="s">
        <v>8089</v>
      </c>
      <c r="C1571">
        <v>33669</v>
      </c>
      <c r="D1571">
        <v>269</v>
      </c>
      <c r="E1571">
        <v>35000000</v>
      </c>
      <c r="F1571">
        <v>4.5999999999999996</v>
      </c>
      <c r="G1571">
        <v>18704226</v>
      </c>
      <c r="H1571">
        <v>0</v>
      </c>
      <c r="I1571">
        <v>350.00000000000006</v>
      </c>
      <c r="J1571">
        <v>0</v>
      </c>
    </row>
    <row r="1572" spans="1:10" x14ac:dyDescent="0.35">
      <c r="A1572">
        <v>15709385</v>
      </c>
      <c r="B1572" t="s">
        <v>8094</v>
      </c>
      <c r="C1572">
        <v>53053</v>
      </c>
      <c r="D1572">
        <v>132</v>
      </c>
      <c r="E1572">
        <v>30000000</v>
      </c>
      <c r="F1572">
        <v>6.7</v>
      </c>
      <c r="G1572">
        <v>14290615</v>
      </c>
      <c r="H1572">
        <v>0</v>
      </c>
      <c r="I1572">
        <v>300</v>
      </c>
      <c r="J1572">
        <v>0</v>
      </c>
    </row>
    <row r="1573" spans="1:10" x14ac:dyDescent="0.35">
      <c r="A1573">
        <v>14888028</v>
      </c>
      <c r="B1573" t="s">
        <v>8100</v>
      </c>
      <c r="C1573">
        <v>28606</v>
      </c>
      <c r="D1573">
        <v>262</v>
      </c>
      <c r="E1573">
        <v>30000000</v>
      </c>
      <c r="F1573">
        <v>5.0999999999999996</v>
      </c>
      <c r="G1573">
        <v>15111972</v>
      </c>
      <c r="H1573">
        <v>0</v>
      </c>
      <c r="I1573">
        <v>300</v>
      </c>
      <c r="J1573">
        <v>0</v>
      </c>
    </row>
    <row r="1574" spans="1:10" x14ac:dyDescent="0.35">
      <c r="A1574">
        <v>14208384</v>
      </c>
      <c r="B1574" t="s">
        <v>8104</v>
      </c>
      <c r="C1574">
        <v>11520</v>
      </c>
      <c r="D1574">
        <v>105</v>
      </c>
      <c r="E1574">
        <v>30000000</v>
      </c>
      <c r="F1574">
        <v>5.6</v>
      </c>
      <c r="G1574">
        <v>15791616</v>
      </c>
      <c r="H1574">
        <v>625</v>
      </c>
      <c r="I1574">
        <v>300</v>
      </c>
      <c r="J1574">
        <v>0</v>
      </c>
    </row>
    <row r="1575" spans="1:10" x14ac:dyDescent="0.35">
      <c r="A1575">
        <v>12831121</v>
      </c>
      <c r="B1575" t="s">
        <v>8110</v>
      </c>
      <c r="C1575">
        <v>44979</v>
      </c>
      <c r="D1575">
        <v>298</v>
      </c>
      <c r="E1575">
        <v>30000000</v>
      </c>
      <c r="F1575">
        <v>7</v>
      </c>
      <c r="G1575">
        <v>17168879</v>
      </c>
      <c r="H1575">
        <v>0</v>
      </c>
      <c r="I1575">
        <v>300</v>
      </c>
      <c r="J1575">
        <v>0</v>
      </c>
    </row>
    <row r="1576" spans="1:10" x14ac:dyDescent="0.35">
      <c r="A1576">
        <v>18298649</v>
      </c>
      <c r="B1576" t="s">
        <v>8116</v>
      </c>
      <c r="C1576">
        <v>85024</v>
      </c>
      <c r="D1576">
        <v>242</v>
      </c>
      <c r="E1576">
        <v>30000000</v>
      </c>
      <c r="F1576">
        <v>6.4</v>
      </c>
      <c r="G1576">
        <v>11701351</v>
      </c>
      <c r="H1576">
        <v>23000</v>
      </c>
      <c r="I1576">
        <v>300</v>
      </c>
      <c r="J1576">
        <v>0</v>
      </c>
    </row>
    <row r="1577" spans="1:10" x14ac:dyDescent="0.35">
      <c r="A1577">
        <v>12712093</v>
      </c>
      <c r="B1577" t="s">
        <v>8121</v>
      </c>
      <c r="C1577">
        <v>70771</v>
      </c>
      <c r="D1577">
        <v>671</v>
      </c>
      <c r="E1577">
        <v>30000000</v>
      </c>
      <c r="F1577">
        <v>6.7</v>
      </c>
      <c r="G1577">
        <v>17287907</v>
      </c>
      <c r="H1577">
        <v>0</v>
      </c>
      <c r="I1577">
        <v>300</v>
      </c>
      <c r="J1577">
        <v>0</v>
      </c>
    </row>
    <row r="1578" spans="1:10" x14ac:dyDescent="0.35">
      <c r="A1578">
        <v>11576087</v>
      </c>
      <c r="B1578" t="s">
        <v>8125</v>
      </c>
      <c r="C1578">
        <v>14747</v>
      </c>
      <c r="D1578">
        <v>338</v>
      </c>
      <c r="E1578">
        <v>30000000</v>
      </c>
      <c r="F1578">
        <v>4.0999999999999996</v>
      </c>
      <c r="G1578">
        <v>18423913</v>
      </c>
      <c r="H1578">
        <v>858</v>
      </c>
      <c r="I1578">
        <v>300</v>
      </c>
      <c r="J1578">
        <v>0</v>
      </c>
    </row>
    <row r="1579" spans="1:10" x14ac:dyDescent="0.35">
      <c r="A1579">
        <v>11900000</v>
      </c>
      <c r="B1579" t="s">
        <v>8128</v>
      </c>
      <c r="C1579">
        <v>11003</v>
      </c>
      <c r="D1579">
        <v>148</v>
      </c>
      <c r="E1579">
        <v>30000000</v>
      </c>
      <c r="F1579">
        <v>5.5</v>
      </c>
      <c r="G1579">
        <v>18100000</v>
      </c>
      <c r="H1579">
        <v>654</v>
      </c>
      <c r="I1579">
        <v>300</v>
      </c>
      <c r="J1579">
        <v>0</v>
      </c>
    </row>
    <row r="1580" spans="1:10" x14ac:dyDescent="0.35">
      <c r="A1580">
        <v>9353573</v>
      </c>
      <c r="B1580" t="s">
        <v>8132</v>
      </c>
      <c r="C1580">
        <v>56451</v>
      </c>
      <c r="D1580">
        <v>524</v>
      </c>
      <c r="E1580">
        <v>45000000</v>
      </c>
      <c r="F1580">
        <v>2.7</v>
      </c>
      <c r="G1580">
        <v>35646427</v>
      </c>
      <c r="H1580">
        <v>0</v>
      </c>
      <c r="I1580">
        <v>450.00000000000006</v>
      </c>
      <c r="J1580">
        <v>0</v>
      </c>
    </row>
    <row r="1581" spans="1:10" x14ac:dyDescent="0.35">
      <c r="A1581">
        <v>12026670</v>
      </c>
      <c r="B1581" t="s">
        <v>8137</v>
      </c>
      <c r="C1581">
        <v>114241</v>
      </c>
      <c r="D1581">
        <v>258</v>
      </c>
      <c r="E1581">
        <v>45000000</v>
      </c>
      <c r="F1581">
        <v>6.4</v>
      </c>
      <c r="G1581">
        <v>32973330</v>
      </c>
      <c r="H1581">
        <v>24000</v>
      </c>
      <c r="I1581">
        <v>450.00000000000006</v>
      </c>
      <c r="J1581">
        <v>0</v>
      </c>
    </row>
    <row r="1582" spans="1:10" x14ac:dyDescent="0.35">
      <c r="A1582">
        <v>14334645</v>
      </c>
      <c r="B1582" t="s">
        <v>8142</v>
      </c>
      <c r="C1582">
        <v>22449</v>
      </c>
      <c r="D1582">
        <v>191</v>
      </c>
      <c r="E1582">
        <v>25000000</v>
      </c>
      <c r="F1582">
        <v>4.8</v>
      </c>
      <c r="G1582">
        <v>10665355</v>
      </c>
      <c r="H1582">
        <v>387</v>
      </c>
      <c r="I1582">
        <v>250.00000000000003</v>
      </c>
      <c r="J1582">
        <v>0</v>
      </c>
    </row>
    <row r="1583" spans="1:10" x14ac:dyDescent="0.35">
      <c r="A1583">
        <v>12189514</v>
      </c>
      <c r="B1583" t="s">
        <v>8148</v>
      </c>
      <c r="C1583">
        <v>30092</v>
      </c>
      <c r="D1583">
        <v>129</v>
      </c>
      <c r="E1583">
        <v>23000000</v>
      </c>
      <c r="F1583">
        <v>6.1</v>
      </c>
      <c r="G1583">
        <v>10810486</v>
      </c>
      <c r="H1583">
        <v>0</v>
      </c>
      <c r="I1583">
        <v>230.00000000000003</v>
      </c>
      <c r="J1583">
        <v>0</v>
      </c>
    </row>
    <row r="1584" spans="1:10" x14ac:dyDescent="0.35">
      <c r="A1584">
        <v>10134754</v>
      </c>
      <c r="B1584" t="s">
        <v>8154</v>
      </c>
      <c r="C1584">
        <v>9682</v>
      </c>
      <c r="D1584">
        <v>38</v>
      </c>
      <c r="E1584">
        <v>30000000</v>
      </c>
      <c r="F1584">
        <v>4.8</v>
      </c>
      <c r="G1584">
        <v>19865246</v>
      </c>
      <c r="H1584">
        <v>0</v>
      </c>
      <c r="I1584">
        <v>300</v>
      </c>
      <c r="J1584">
        <v>0</v>
      </c>
    </row>
    <row r="1585" spans="1:10" x14ac:dyDescent="0.35">
      <c r="A1585">
        <v>8535575</v>
      </c>
      <c r="B1585" t="s">
        <v>8157</v>
      </c>
      <c r="C1585">
        <v>24033</v>
      </c>
      <c r="D1585">
        <v>152</v>
      </c>
      <c r="E1585">
        <v>30000000</v>
      </c>
      <c r="F1585">
        <v>7</v>
      </c>
      <c r="G1585">
        <v>21464425</v>
      </c>
      <c r="H1585">
        <v>0</v>
      </c>
      <c r="I1585">
        <v>300</v>
      </c>
      <c r="J1585">
        <v>0</v>
      </c>
    </row>
    <row r="1586" spans="1:10" x14ac:dyDescent="0.35">
      <c r="A1586">
        <v>7689458</v>
      </c>
      <c r="B1586" t="s">
        <v>8162</v>
      </c>
      <c r="C1586">
        <v>126307</v>
      </c>
      <c r="D1586">
        <v>210</v>
      </c>
      <c r="E1586">
        <v>40000000</v>
      </c>
      <c r="F1586">
        <v>6.8</v>
      </c>
      <c r="G1586">
        <v>32310542</v>
      </c>
      <c r="H1586">
        <v>19000</v>
      </c>
      <c r="I1586">
        <v>400.00000000000006</v>
      </c>
      <c r="J1586">
        <v>0</v>
      </c>
    </row>
    <row r="1587" spans="1:10" x14ac:dyDescent="0.35">
      <c r="A1587">
        <v>19316646</v>
      </c>
      <c r="B1587" t="s">
        <v>8168</v>
      </c>
      <c r="C1587">
        <v>52069</v>
      </c>
      <c r="D1587">
        <v>95</v>
      </c>
      <c r="E1587">
        <v>30000000</v>
      </c>
      <c r="F1587">
        <v>5.6</v>
      </c>
      <c r="G1587">
        <v>10683354</v>
      </c>
      <c r="H1587">
        <v>0</v>
      </c>
      <c r="I1587">
        <v>300</v>
      </c>
      <c r="J1587">
        <v>0</v>
      </c>
    </row>
    <row r="1588" spans="1:10" x14ac:dyDescent="0.35">
      <c r="A1588">
        <v>10965209</v>
      </c>
      <c r="B1588" t="s">
        <v>8172</v>
      </c>
      <c r="C1588">
        <v>25558</v>
      </c>
      <c r="D1588">
        <v>221</v>
      </c>
      <c r="E1588">
        <v>30000000</v>
      </c>
      <c r="F1588">
        <v>6.1</v>
      </c>
      <c r="G1588">
        <v>19034791</v>
      </c>
      <c r="H1588">
        <v>0</v>
      </c>
      <c r="I1588">
        <v>300</v>
      </c>
      <c r="J1588">
        <v>0</v>
      </c>
    </row>
    <row r="1589" spans="1:10" x14ac:dyDescent="0.35">
      <c r="A1589">
        <v>26830000</v>
      </c>
      <c r="B1589" t="s">
        <v>8176</v>
      </c>
      <c r="C1589">
        <v>101888</v>
      </c>
      <c r="D1589">
        <v>365</v>
      </c>
      <c r="E1589">
        <v>18000000</v>
      </c>
      <c r="F1589">
        <v>7.9</v>
      </c>
      <c r="G1589">
        <v>-8830000</v>
      </c>
      <c r="H1589">
        <v>0</v>
      </c>
      <c r="I1589">
        <v>180.00000000000003</v>
      </c>
      <c r="J1589">
        <v>0</v>
      </c>
    </row>
    <row r="1590" spans="1:10" x14ac:dyDescent="0.35">
      <c r="A1590">
        <v>5300000</v>
      </c>
      <c r="B1590" t="s">
        <v>8180</v>
      </c>
      <c r="C1590">
        <v>221000</v>
      </c>
      <c r="D1590">
        <v>495</v>
      </c>
      <c r="E1590">
        <v>30000000</v>
      </c>
      <c r="F1590">
        <v>8.4</v>
      </c>
      <c r="G1590">
        <v>24700000</v>
      </c>
      <c r="H1590">
        <v>12000</v>
      </c>
      <c r="I1590">
        <v>300</v>
      </c>
      <c r="J1590">
        <v>0</v>
      </c>
    </row>
    <row r="1591" spans="1:10" x14ac:dyDescent="0.35">
      <c r="A1591">
        <v>10880926</v>
      </c>
      <c r="B1591" t="s">
        <v>8184</v>
      </c>
      <c r="C1591">
        <v>54147</v>
      </c>
      <c r="D1591">
        <v>127</v>
      </c>
      <c r="E1591">
        <v>30000000</v>
      </c>
      <c r="F1591">
        <v>6.5</v>
      </c>
      <c r="G1591">
        <v>19119074</v>
      </c>
      <c r="H1591">
        <v>0</v>
      </c>
      <c r="I1591">
        <v>300</v>
      </c>
      <c r="J1591">
        <v>0</v>
      </c>
    </row>
    <row r="1592" spans="1:10" x14ac:dyDescent="0.35">
      <c r="A1592">
        <v>3752725</v>
      </c>
      <c r="B1592" t="s">
        <v>8189</v>
      </c>
      <c r="C1592">
        <v>29715</v>
      </c>
      <c r="D1592">
        <v>161</v>
      </c>
      <c r="E1592">
        <v>18000000</v>
      </c>
      <c r="F1592">
        <v>7.1</v>
      </c>
      <c r="G1592">
        <v>14247275</v>
      </c>
      <c r="H1592">
        <v>0</v>
      </c>
      <c r="I1592">
        <v>180.00000000000003</v>
      </c>
      <c r="J1592">
        <v>0</v>
      </c>
    </row>
    <row r="1593" spans="1:10" x14ac:dyDescent="0.35">
      <c r="A1593">
        <v>3517797</v>
      </c>
      <c r="B1593" t="s">
        <v>8194</v>
      </c>
      <c r="C1593">
        <v>9004</v>
      </c>
      <c r="D1593">
        <v>103</v>
      </c>
      <c r="E1593">
        <v>25000000</v>
      </c>
      <c r="F1593">
        <v>6.6</v>
      </c>
      <c r="G1593">
        <v>21482203</v>
      </c>
      <c r="H1593">
        <v>287</v>
      </c>
      <c r="I1593">
        <v>250.00000000000003</v>
      </c>
      <c r="J1593">
        <v>0</v>
      </c>
    </row>
    <row r="1594" spans="1:10" x14ac:dyDescent="0.35">
      <c r="A1594">
        <v>2975649</v>
      </c>
      <c r="B1594" t="s">
        <v>8198</v>
      </c>
      <c r="C1594">
        <v>23864</v>
      </c>
      <c r="D1594">
        <v>142</v>
      </c>
      <c r="E1594">
        <v>30000000</v>
      </c>
      <c r="F1594">
        <v>7</v>
      </c>
      <c r="G1594">
        <v>27024351</v>
      </c>
      <c r="H1594">
        <v>0</v>
      </c>
      <c r="I1594">
        <v>300</v>
      </c>
      <c r="J1594">
        <v>0</v>
      </c>
    </row>
    <row r="1595" spans="1:10" x14ac:dyDescent="0.35">
      <c r="A1595">
        <v>480314</v>
      </c>
      <c r="B1595" t="s">
        <v>8210</v>
      </c>
      <c r="C1595">
        <v>38503</v>
      </c>
      <c r="D1595">
        <v>180</v>
      </c>
      <c r="E1595">
        <v>21000000</v>
      </c>
      <c r="F1595">
        <v>4.8</v>
      </c>
      <c r="G1595">
        <v>20519686</v>
      </c>
      <c r="H1595">
        <v>0</v>
      </c>
      <c r="I1595">
        <v>210.00000000000003</v>
      </c>
      <c r="J1595">
        <v>0</v>
      </c>
    </row>
    <row r="1596" spans="1:10" x14ac:dyDescent="0.35">
      <c r="A1596">
        <v>3904982</v>
      </c>
      <c r="B1596" t="s">
        <v>8216</v>
      </c>
      <c r="C1596">
        <v>136104</v>
      </c>
      <c r="D1596">
        <v>415</v>
      </c>
      <c r="E1596">
        <v>30000000</v>
      </c>
      <c r="F1596">
        <v>7.5</v>
      </c>
      <c r="G1596">
        <v>26095018</v>
      </c>
      <c r="H1596">
        <v>0</v>
      </c>
      <c r="I1596">
        <v>300</v>
      </c>
      <c r="J1596">
        <v>0</v>
      </c>
    </row>
    <row r="1597" spans="1:10" x14ac:dyDescent="0.35">
      <c r="A1597">
        <v>537580</v>
      </c>
      <c r="B1597" t="s">
        <v>8226</v>
      </c>
      <c r="C1597">
        <v>52972</v>
      </c>
      <c r="D1597">
        <v>124</v>
      </c>
      <c r="E1597">
        <v>30000000</v>
      </c>
      <c r="F1597">
        <v>6.8</v>
      </c>
      <c r="G1597">
        <v>29462420</v>
      </c>
      <c r="H1597">
        <v>21000</v>
      </c>
      <c r="I1597">
        <v>300</v>
      </c>
      <c r="J1597">
        <v>0</v>
      </c>
    </row>
    <row r="1598" spans="1:10" x14ac:dyDescent="0.35">
      <c r="A1598">
        <v>183436380</v>
      </c>
      <c r="B1598" t="s">
        <v>8235</v>
      </c>
      <c r="C1598">
        <v>97697</v>
      </c>
      <c r="D1598">
        <v>185</v>
      </c>
      <c r="E1598">
        <v>29000000</v>
      </c>
      <c r="F1598">
        <v>6.5</v>
      </c>
      <c r="G1598">
        <v>-154436380</v>
      </c>
      <c r="H1598">
        <v>40000</v>
      </c>
      <c r="I1598">
        <v>290</v>
      </c>
      <c r="J1598">
        <v>0</v>
      </c>
    </row>
    <row r="1599" spans="1:10" x14ac:dyDescent="0.35">
      <c r="A1599">
        <v>119518352</v>
      </c>
      <c r="B1599" t="s">
        <v>8241</v>
      </c>
      <c r="C1599">
        <v>188637</v>
      </c>
      <c r="D1599">
        <v>815</v>
      </c>
      <c r="E1599">
        <v>28000000</v>
      </c>
      <c r="F1599">
        <v>7.9</v>
      </c>
      <c r="G1599">
        <v>-91518352</v>
      </c>
      <c r="H1599">
        <v>11000</v>
      </c>
      <c r="I1599">
        <v>280</v>
      </c>
      <c r="J1599">
        <v>0</v>
      </c>
    </row>
    <row r="1600" spans="1:10" x14ac:dyDescent="0.35">
      <c r="A1600">
        <v>37036404</v>
      </c>
      <c r="B1600" t="s">
        <v>8247</v>
      </c>
      <c r="C1600">
        <v>44816</v>
      </c>
      <c r="D1600">
        <v>259</v>
      </c>
      <c r="E1600">
        <v>30000000</v>
      </c>
      <c r="F1600">
        <v>6.4</v>
      </c>
      <c r="G1600">
        <v>-7036404</v>
      </c>
      <c r="H1600">
        <v>0</v>
      </c>
      <c r="I1600">
        <v>300</v>
      </c>
      <c r="J1600">
        <v>0</v>
      </c>
    </row>
    <row r="1601" spans="1:10" x14ac:dyDescent="0.35">
      <c r="A1601">
        <v>22359293</v>
      </c>
      <c r="B1601" t="s">
        <v>8251</v>
      </c>
      <c r="C1601">
        <v>16222</v>
      </c>
      <c r="D1601">
        <v>39</v>
      </c>
      <c r="E1601">
        <v>29000000</v>
      </c>
      <c r="F1601">
        <v>5.8</v>
      </c>
      <c r="G1601">
        <v>6640707</v>
      </c>
      <c r="H1601">
        <v>0</v>
      </c>
      <c r="I1601">
        <v>290</v>
      </c>
      <c r="J1601">
        <v>0</v>
      </c>
    </row>
    <row r="1602" spans="1:10" x14ac:dyDescent="0.35">
      <c r="A1602">
        <v>18593156</v>
      </c>
      <c r="B1602" t="s">
        <v>8255</v>
      </c>
      <c r="C1602">
        <v>88682</v>
      </c>
      <c r="D1602">
        <v>241</v>
      </c>
      <c r="E1602">
        <v>35000000</v>
      </c>
      <c r="F1602">
        <v>7.7</v>
      </c>
      <c r="G1602">
        <v>16406844</v>
      </c>
      <c r="H1602">
        <v>0</v>
      </c>
      <c r="I1602">
        <v>350.00000000000006</v>
      </c>
      <c r="J1602">
        <v>0</v>
      </c>
    </row>
    <row r="1603" spans="1:10" x14ac:dyDescent="0.35">
      <c r="A1603">
        <v>16930185</v>
      </c>
      <c r="B1603" t="s">
        <v>8259</v>
      </c>
      <c r="C1603">
        <v>14315</v>
      </c>
      <c r="D1603">
        <v>101</v>
      </c>
      <c r="E1603">
        <v>29000000</v>
      </c>
      <c r="F1603">
        <v>5.3</v>
      </c>
      <c r="G1603">
        <v>12069815</v>
      </c>
      <c r="H1603">
        <v>201</v>
      </c>
      <c r="I1603">
        <v>290</v>
      </c>
      <c r="J1603">
        <v>0</v>
      </c>
    </row>
    <row r="1604" spans="1:10" x14ac:dyDescent="0.35">
      <c r="A1604">
        <v>63034755</v>
      </c>
      <c r="B1604" t="s">
        <v>8262</v>
      </c>
      <c r="C1604">
        <v>16984</v>
      </c>
      <c r="D1604">
        <v>96</v>
      </c>
      <c r="E1604">
        <v>29000000</v>
      </c>
      <c r="F1604">
        <v>5.3</v>
      </c>
      <c r="G1604">
        <v>-34034755</v>
      </c>
      <c r="H1604">
        <v>0</v>
      </c>
      <c r="I1604">
        <v>290</v>
      </c>
      <c r="J1604">
        <v>0</v>
      </c>
    </row>
    <row r="1605" spans="1:10" x14ac:dyDescent="0.35">
      <c r="A1605">
        <v>5899797</v>
      </c>
      <c r="B1605" t="s">
        <v>8266</v>
      </c>
      <c r="C1605">
        <v>9913</v>
      </c>
      <c r="D1605">
        <v>51</v>
      </c>
      <c r="E1605">
        <v>29000000</v>
      </c>
      <c r="F1605">
        <v>7.5</v>
      </c>
      <c r="G1605">
        <v>23100203</v>
      </c>
      <c r="H1605">
        <v>0</v>
      </c>
      <c r="I1605">
        <v>290</v>
      </c>
      <c r="J1605">
        <v>0</v>
      </c>
    </row>
    <row r="1606" spans="1:10" x14ac:dyDescent="0.35">
      <c r="A1606">
        <v>4554569</v>
      </c>
      <c r="B1606" t="s">
        <v>8269</v>
      </c>
      <c r="C1606">
        <v>8134</v>
      </c>
      <c r="D1606">
        <v>123</v>
      </c>
      <c r="E1606">
        <v>28000000</v>
      </c>
      <c r="F1606">
        <v>6.9</v>
      </c>
      <c r="G1606">
        <v>23445431</v>
      </c>
      <c r="H1606">
        <v>209</v>
      </c>
      <c r="I1606">
        <v>280</v>
      </c>
      <c r="J1606">
        <v>0</v>
      </c>
    </row>
    <row r="1607" spans="1:10" x14ac:dyDescent="0.35">
      <c r="A1607">
        <v>17016190</v>
      </c>
      <c r="B1607" t="s">
        <v>8273</v>
      </c>
      <c r="C1607">
        <v>28632</v>
      </c>
      <c r="D1607">
        <v>214</v>
      </c>
      <c r="E1607">
        <v>12000000</v>
      </c>
      <c r="F1607">
        <v>4.9000000000000004</v>
      </c>
      <c r="G1607">
        <v>-5016190</v>
      </c>
      <c r="H1607">
        <v>0</v>
      </c>
      <c r="I1607">
        <v>120.00000000000001</v>
      </c>
      <c r="J1607">
        <v>0</v>
      </c>
    </row>
    <row r="1608" spans="1:10" x14ac:dyDescent="0.35">
      <c r="A1608">
        <v>6301131</v>
      </c>
      <c r="B1608" t="s">
        <v>8280</v>
      </c>
      <c r="C1608">
        <v>92850</v>
      </c>
      <c r="D1608">
        <v>263</v>
      </c>
      <c r="E1608">
        <v>29000000</v>
      </c>
      <c r="F1608">
        <v>7.1</v>
      </c>
      <c r="G1608">
        <v>22698869</v>
      </c>
      <c r="H1608">
        <v>0</v>
      </c>
      <c r="I1608">
        <v>290</v>
      </c>
      <c r="J1608">
        <v>0</v>
      </c>
    </row>
    <row r="1609" spans="1:10" x14ac:dyDescent="0.35">
      <c r="A1609">
        <v>217350219</v>
      </c>
      <c r="B1609" t="s">
        <v>8284</v>
      </c>
      <c r="C1609">
        <v>260939</v>
      </c>
      <c r="D1609">
        <v>244</v>
      </c>
      <c r="E1609">
        <v>28000000</v>
      </c>
      <c r="F1609">
        <v>8</v>
      </c>
      <c r="G1609">
        <v>-189350219</v>
      </c>
      <c r="H1609">
        <v>0</v>
      </c>
      <c r="I1609">
        <v>280</v>
      </c>
      <c r="J1609">
        <v>0</v>
      </c>
    </row>
    <row r="1610" spans="1:10" x14ac:dyDescent="0.35">
      <c r="A1610">
        <v>161029270</v>
      </c>
      <c r="B1610" t="s">
        <v>8290</v>
      </c>
      <c r="C1610">
        <v>119928</v>
      </c>
      <c r="D1610">
        <v>331</v>
      </c>
      <c r="E1610">
        <v>28000000</v>
      </c>
      <c r="F1610">
        <v>7.9</v>
      </c>
      <c r="G1610">
        <v>-133029270</v>
      </c>
      <c r="H1610">
        <v>76000</v>
      </c>
      <c r="I1610">
        <v>280</v>
      </c>
      <c r="J1610">
        <v>0</v>
      </c>
    </row>
    <row r="1611" spans="1:10" x14ac:dyDescent="0.35">
      <c r="A1611">
        <v>179870271</v>
      </c>
      <c r="B1611" t="s">
        <v>8295</v>
      </c>
      <c r="C1611">
        <v>329969</v>
      </c>
      <c r="D1611">
        <v>524</v>
      </c>
      <c r="E1611">
        <v>28000000</v>
      </c>
      <c r="F1611">
        <v>7.6</v>
      </c>
      <c r="G1611">
        <v>-151870271</v>
      </c>
      <c r="H1611">
        <v>0</v>
      </c>
      <c r="I1611">
        <v>280</v>
      </c>
      <c r="J1611">
        <v>0</v>
      </c>
    </row>
    <row r="1612" spans="1:10" x14ac:dyDescent="0.35">
      <c r="A1612">
        <v>100491683</v>
      </c>
      <c r="B1612" t="s">
        <v>8300</v>
      </c>
      <c r="C1612">
        <v>14005</v>
      </c>
      <c r="D1612">
        <v>67</v>
      </c>
      <c r="E1612">
        <v>24000000</v>
      </c>
      <c r="F1612">
        <v>5.9</v>
      </c>
      <c r="G1612">
        <v>-76491683</v>
      </c>
      <c r="H1612">
        <v>418</v>
      </c>
      <c r="I1612">
        <v>240.00000000000003</v>
      </c>
      <c r="J1612">
        <v>0</v>
      </c>
    </row>
    <row r="1613" spans="1:10" x14ac:dyDescent="0.35">
      <c r="A1613">
        <v>74058698</v>
      </c>
      <c r="B1613" t="s">
        <v>8303</v>
      </c>
      <c r="C1613">
        <v>59232</v>
      </c>
      <c r="D1613">
        <v>317</v>
      </c>
      <c r="E1613">
        <v>60000000</v>
      </c>
      <c r="F1613">
        <v>6.3</v>
      </c>
      <c r="G1613">
        <v>-14058698</v>
      </c>
      <c r="H1613">
        <v>0</v>
      </c>
      <c r="I1613">
        <v>600</v>
      </c>
      <c r="J1613">
        <v>0</v>
      </c>
    </row>
    <row r="1614" spans="1:10" x14ac:dyDescent="0.35">
      <c r="A1614">
        <v>55845943</v>
      </c>
      <c r="B1614" t="s">
        <v>8306</v>
      </c>
      <c r="C1614">
        <v>130094</v>
      </c>
      <c r="D1614">
        <v>471</v>
      </c>
      <c r="E1614">
        <v>29000000</v>
      </c>
      <c r="F1614">
        <v>6.4</v>
      </c>
      <c r="G1614">
        <v>-26845943</v>
      </c>
      <c r="H1614">
        <v>0</v>
      </c>
      <c r="I1614">
        <v>290</v>
      </c>
      <c r="J1614">
        <v>0</v>
      </c>
    </row>
    <row r="1615" spans="1:10" x14ac:dyDescent="0.35">
      <c r="A1615">
        <v>81350242</v>
      </c>
      <c r="B1615" t="s">
        <v>8310</v>
      </c>
      <c r="C1615">
        <v>592582</v>
      </c>
      <c r="D1615">
        <v>722</v>
      </c>
      <c r="E1615">
        <v>28000000</v>
      </c>
      <c r="F1615">
        <v>8.1999999999999993</v>
      </c>
      <c r="G1615">
        <v>-53350242</v>
      </c>
      <c r="H1615">
        <v>25000</v>
      </c>
      <c r="I1615">
        <v>280</v>
      </c>
      <c r="J1615">
        <v>0</v>
      </c>
    </row>
    <row r="1616" spans="1:10" x14ac:dyDescent="0.35">
      <c r="A1616">
        <v>67266300</v>
      </c>
      <c r="B1616" t="s">
        <v>8314</v>
      </c>
      <c r="C1616">
        <v>195255</v>
      </c>
      <c r="D1616">
        <v>170</v>
      </c>
      <c r="E1616">
        <v>28000000</v>
      </c>
      <c r="F1616">
        <v>6.9</v>
      </c>
      <c r="G1616">
        <v>-39266300</v>
      </c>
      <c r="H1616">
        <v>0</v>
      </c>
      <c r="I1616">
        <v>280</v>
      </c>
      <c r="J1616">
        <v>0</v>
      </c>
    </row>
    <row r="1617" spans="1:10" x14ac:dyDescent="0.35">
      <c r="A1617">
        <v>70235322</v>
      </c>
      <c r="B1617" t="s">
        <v>8317</v>
      </c>
      <c r="C1617">
        <v>182983</v>
      </c>
      <c r="D1617">
        <v>374</v>
      </c>
      <c r="E1617">
        <v>28000000</v>
      </c>
      <c r="F1617">
        <v>7.8</v>
      </c>
      <c r="G1617">
        <v>-42235322</v>
      </c>
      <c r="H1617">
        <v>99000</v>
      </c>
      <c r="I1617">
        <v>280</v>
      </c>
      <c r="J1617">
        <v>0</v>
      </c>
    </row>
    <row r="1618" spans="1:10" x14ac:dyDescent="0.35">
      <c r="A1618">
        <v>7443007</v>
      </c>
      <c r="B1618" t="s">
        <v>8321</v>
      </c>
      <c r="C1618">
        <v>24663</v>
      </c>
      <c r="D1618">
        <v>71</v>
      </c>
      <c r="E1618">
        <v>30000000</v>
      </c>
      <c r="F1618">
        <v>6.7</v>
      </c>
      <c r="G1618">
        <v>22556993</v>
      </c>
      <c r="H1618">
        <v>0</v>
      </c>
      <c r="I1618">
        <v>300</v>
      </c>
      <c r="J1618">
        <v>0</v>
      </c>
    </row>
    <row r="1619" spans="1:10" x14ac:dyDescent="0.35">
      <c r="A1619">
        <v>64371181</v>
      </c>
      <c r="B1619" t="s">
        <v>8326</v>
      </c>
      <c r="C1619">
        <v>36636</v>
      </c>
      <c r="D1619">
        <v>289</v>
      </c>
      <c r="E1619">
        <v>28000000</v>
      </c>
      <c r="F1619">
        <v>7.5</v>
      </c>
      <c r="G1619">
        <v>-36371181</v>
      </c>
      <c r="H1619">
        <v>0</v>
      </c>
      <c r="I1619">
        <v>280</v>
      </c>
      <c r="J1619">
        <v>0</v>
      </c>
    </row>
    <row r="1620" spans="1:10" x14ac:dyDescent="0.35">
      <c r="A1620">
        <v>58885635</v>
      </c>
      <c r="B1620" t="s">
        <v>8330</v>
      </c>
      <c r="C1620">
        <v>194422</v>
      </c>
      <c r="D1620">
        <v>1057</v>
      </c>
      <c r="E1620">
        <v>26000000</v>
      </c>
      <c r="F1620">
        <v>7.4</v>
      </c>
      <c r="G1620">
        <v>-32885635</v>
      </c>
      <c r="H1620">
        <v>7000</v>
      </c>
      <c r="I1620">
        <v>260</v>
      </c>
      <c r="J1620">
        <v>0</v>
      </c>
    </row>
    <row r="1621" spans="1:10" x14ac:dyDescent="0.35">
      <c r="A1621">
        <v>60400856</v>
      </c>
      <c r="B1621" t="s">
        <v>8333</v>
      </c>
      <c r="C1621">
        <v>61317</v>
      </c>
      <c r="D1621">
        <v>229</v>
      </c>
      <c r="E1621">
        <v>35000000</v>
      </c>
      <c r="F1621">
        <v>5.2</v>
      </c>
      <c r="G1621">
        <v>-25400856</v>
      </c>
      <c r="H1621">
        <v>0</v>
      </c>
      <c r="I1621">
        <v>350.00000000000006</v>
      </c>
      <c r="J1621">
        <v>0</v>
      </c>
    </row>
    <row r="1622" spans="1:10" x14ac:dyDescent="0.35">
      <c r="A1622">
        <v>52353636</v>
      </c>
      <c r="B1622" t="s">
        <v>8337</v>
      </c>
      <c r="C1622">
        <v>209133</v>
      </c>
      <c r="D1622">
        <v>962</v>
      </c>
      <c r="E1622">
        <v>21000000</v>
      </c>
      <c r="F1622">
        <v>7.6</v>
      </c>
      <c r="G1622">
        <v>-31353636</v>
      </c>
      <c r="H1622">
        <v>0</v>
      </c>
      <c r="I1622">
        <v>210.00000000000003</v>
      </c>
      <c r="J1622">
        <v>0</v>
      </c>
    </row>
    <row r="1623" spans="1:10" x14ac:dyDescent="0.35">
      <c r="A1623">
        <v>51475962</v>
      </c>
      <c r="B1623" t="s">
        <v>8341</v>
      </c>
      <c r="C1623">
        <v>177828</v>
      </c>
      <c r="D1623">
        <v>714</v>
      </c>
      <c r="E1623">
        <v>30000000</v>
      </c>
      <c r="F1623">
        <v>7.3</v>
      </c>
      <c r="G1623">
        <v>-21475962</v>
      </c>
      <c r="H1623">
        <v>11000</v>
      </c>
      <c r="I1623">
        <v>300</v>
      </c>
      <c r="J1623">
        <v>0</v>
      </c>
    </row>
    <row r="1624" spans="1:10" x14ac:dyDescent="0.35">
      <c r="A1624">
        <v>63910583</v>
      </c>
      <c r="B1624" t="s">
        <v>8344</v>
      </c>
      <c r="C1624">
        <v>106755</v>
      </c>
      <c r="D1624">
        <v>173</v>
      </c>
      <c r="E1624">
        <v>28000000</v>
      </c>
      <c r="F1624">
        <v>6.6</v>
      </c>
      <c r="G1624">
        <v>-35910583</v>
      </c>
      <c r="H1624">
        <v>27000</v>
      </c>
      <c r="I1624">
        <v>280</v>
      </c>
      <c r="J1624">
        <v>0</v>
      </c>
    </row>
    <row r="1625" spans="1:10" x14ac:dyDescent="0.35">
      <c r="A1625">
        <v>62300000</v>
      </c>
      <c r="B1625" t="s">
        <v>8348</v>
      </c>
      <c r="C1625">
        <v>72085</v>
      </c>
      <c r="D1625">
        <v>263</v>
      </c>
      <c r="E1625">
        <v>28000000</v>
      </c>
      <c r="F1625">
        <v>6.8</v>
      </c>
      <c r="G1625">
        <v>-34300000</v>
      </c>
      <c r="H1625">
        <v>2000</v>
      </c>
      <c r="I1625">
        <v>280</v>
      </c>
      <c r="J1625">
        <v>0</v>
      </c>
    </row>
    <row r="1626" spans="1:10" x14ac:dyDescent="0.35">
      <c r="A1626">
        <v>49968653</v>
      </c>
      <c r="B1626" t="s">
        <v>8353</v>
      </c>
      <c r="C1626">
        <v>85423</v>
      </c>
      <c r="D1626">
        <v>374</v>
      </c>
      <c r="E1626">
        <v>28000000</v>
      </c>
      <c r="F1626">
        <v>6.9</v>
      </c>
      <c r="G1626">
        <v>-21968653</v>
      </c>
      <c r="H1626">
        <v>12000</v>
      </c>
      <c r="I1626">
        <v>280</v>
      </c>
      <c r="J1626">
        <v>0</v>
      </c>
    </row>
    <row r="1627" spans="1:10" x14ac:dyDescent="0.35">
      <c r="A1627">
        <v>44450000</v>
      </c>
      <c r="B1627" t="s">
        <v>8358</v>
      </c>
      <c r="C1627">
        <v>44394</v>
      </c>
      <c r="D1627">
        <v>115</v>
      </c>
      <c r="E1627">
        <v>27000000</v>
      </c>
      <c r="F1627">
        <v>5.8</v>
      </c>
      <c r="G1627">
        <v>-17450000</v>
      </c>
      <c r="H1627">
        <v>0</v>
      </c>
      <c r="I1627">
        <v>270</v>
      </c>
      <c r="J1627">
        <v>0</v>
      </c>
    </row>
    <row r="1628" spans="1:10" x14ac:dyDescent="0.35">
      <c r="A1628">
        <v>45162741</v>
      </c>
      <c r="B1628" t="s">
        <v>8362</v>
      </c>
      <c r="C1628">
        <v>201084</v>
      </c>
      <c r="D1628">
        <v>523</v>
      </c>
      <c r="E1628">
        <v>28000000</v>
      </c>
      <c r="F1628">
        <v>6.6</v>
      </c>
      <c r="G1628">
        <v>-17162741</v>
      </c>
      <c r="H1628">
        <v>0</v>
      </c>
      <c r="I1628">
        <v>280</v>
      </c>
      <c r="J1628">
        <v>0</v>
      </c>
    </row>
    <row r="1629" spans="1:10" x14ac:dyDescent="0.35">
      <c r="A1629">
        <v>71346930</v>
      </c>
      <c r="B1629" t="s">
        <v>8368</v>
      </c>
      <c r="C1629">
        <v>78008</v>
      </c>
      <c r="D1629">
        <v>160</v>
      </c>
      <c r="E1629">
        <v>28000000</v>
      </c>
      <c r="F1629">
        <v>6.7</v>
      </c>
      <c r="G1629">
        <v>-43346930</v>
      </c>
      <c r="H1629">
        <v>23000</v>
      </c>
      <c r="I1629">
        <v>280</v>
      </c>
      <c r="J1629">
        <v>0</v>
      </c>
    </row>
    <row r="1630" spans="1:10" x14ac:dyDescent="0.35">
      <c r="A1630">
        <v>39514713</v>
      </c>
      <c r="B1630" t="s">
        <v>8373</v>
      </c>
      <c r="C1630">
        <v>60494</v>
      </c>
      <c r="D1630">
        <v>132</v>
      </c>
      <c r="E1630">
        <v>28000000</v>
      </c>
      <c r="F1630">
        <v>6.7</v>
      </c>
      <c r="G1630">
        <v>-11514713</v>
      </c>
      <c r="H1630">
        <v>16000</v>
      </c>
      <c r="I1630">
        <v>280</v>
      </c>
      <c r="J1630">
        <v>0</v>
      </c>
    </row>
    <row r="1631" spans="1:10" x14ac:dyDescent="0.35">
      <c r="A1631">
        <v>43097652</v>
      </c>
      <c r="B1631" t="s">
        <v>8378</v>
      </c>
      <c r="C1631">
        <v>59068</v>
      </c>
      <c r="D1631">
        <v>128</v>
      </c>
      <c r="E1631">
        <v>28000000</v>
      </c>
      <c r="F1631">
        <v>6.3</v>
      </c>
      <c r="G1631">
        <v>-15097652</v>
      </c>
      <c r="H1631">
        <v>0</v>
      </c>
      <c r="I1631">
        <v>280</v>
      </c>
      <c r="J1631">
        <v>0</v>
      </c>
    </row>
    <row r="1632" spans="1:10" x14ac:dyDescent="0.35">
      <c r="A1632">
        <v>48043505</v>
      </c>
      <c r="B1632" t="s">
        <v>8383</v>
      </c>
      <c r="C1632">
        <v>435864</v>
      </c>
      <c r="D1632">
        <v>801</v>
      </c>
      <c r="E1632">
        <v>30000000</v>
      </c>
      <c r="F1632">
        <v>7.7</v>
      </c>
      <c r="G1632">
        <v>-18043505</v>
      </c>
      <c r="H1632">
        <v>36000</v>
      </c>
      <c r="I1632">
        <v>300</v>
      </c>
      <c r="J1632">
        <v>0</v>
      </c>
    </row>
    <row r="1633" spans="1:10" x14ac:dyDescent="0.35">
      <c r="A1633">
        <v>37053924</v>
      </c>
      <c r="B1633" t="s">
        <v>8387</v>
      </c>
      <c r="C1633">
        <v>77935</v>
      </c>
      <c r="D1633">
        <v>122</v>
      </c>
      <c r="E1633">
        <v>28000000</v>
      </c>
      <c r="F1633">
        <v>6.1</v>
      </c>
      <c r="G1633">
        <v>-9053924</v>
      </c>
      <c r="H1633">
        <v>0</v>
      </c>
      <c r="I1633">
        <v>280</v>
      </c>
      <c r="J1633">
        <v>0</v>
      </c>
    </row>
    <row r="1634" spans="1:10" x14ac:dyDescent="0.35">
      <c r="A1634">
        <v>33000377</v>
      </c>
      <c r="B1634" t="s">
        <v>8391</v>
      </c>
      <c r="C1634">
        <v>27378</v>
      </c>
      <c r="D1634">
        <v>365</v>
      </c>
      <c r="E1634">
        <v>28000000</v>
      </c>
      <c r="F1634">
        <v>4.9000000000000004</v>
      </c>
      <c r="G1634">
        <v>-5000377</v>
      </c>
      <c r="H1634">
        <v>0</v>
      </c>
      <c r="I1634">
        <v>280</v>
      </c>
      <c r="J1634">
        <v>0</v>
      </c>
    </row>
    <row r="1635" spans="1:10" x14ac:dyDescent="0.35">
      <c r="A1635">
        <v>66950483</v>
      </c>
      <c r="B1635" t="s">
        <v>8396</v>
      </c>
      <c r="C1635">
        <v>29738</v>
      </c>
      <c r="D1635">
        <v>85</v>
      </c>
      <c r="E1635">
        <v>28000000</v>
      </c>
      <c r="F1635">
        <v>6.2</v>
      </c>
      <c r="G1635">
        <v>-38950483</v>
      </c>
      <c r="H1635">
        <v>12000</v>
      </c>
      <c r="I1635">
        <v>280</v>
      </c>
      <c r="J1635">
        <v>0</v>
      </c>
    </row>
    <row r="1636" spans="1:10" x14ac:dyDescent="0.35">
      <c r="A1636">
        <v>38372662</v>
      </c>
      <c r="B1636" t="s">
        <v>8400</v>
      </c>
      <c r="C1636">
        <v>193455</v>
      </c>
      <c r="D1636">
        <v>1058</v>
      </c>
      <c r="E1636">
        <v>28000000</v>
      </c>
      <c r="F1636">
        <v>7.8</v>
      </c>
      <c r="G1636">
        <v>-10372662</v>
      </c>
      <c r="H1636">
        <v>17000</v>
      </c>
      <c r="I1636">
        <v>280</v>
      </c>
      <c r="J1636">
        <v>0</v>
      </c>
    </row>
    <row r="1637" spans="1:10" x14ac:dyDescent="0.35">
      <c r="A1637">
        <v>27000000</v>
      </c>
      <c r="B1637" t="s">
        <v>8405</v>
      </c>
      <c r="C1637">
        <v>461609</v>
      </c>
      <c r="D1637">
        <v>1168</v>
      </c>
      <c r="E1637">
        <v>28000000</v>
      </c>
      <c r="F1637">
        <v>8.1999999999999993</v>
      </c>
      <c r="G1637">
        <v>1000000</v>
      </c>
      <c r="H1637">
        <v>34000</v>
      </c>
      <c r="I1637">
        <v>280</v>
      </c>
      <c r="J1637">
        <v>0</v>
      </c>
    </row>
    <row r="1638" spans="1:10" x14ac:dyDescent="0.35">
      <c r="A1638">
        <v>31600000</v>
      </c>
      <c r="B1638" t="s">
        <v>8409</v>
      </c>
      <c r="C1638">
        <v>34427</v>
      </c>
      <c r="D1638">
        <v>126</v>
      </c>
      <c r="E1638">
        <v>28000000</v>
      </c>
      <c r="F1638">
        <v>6.9</v>
      </c>
      <c r="G1638">
        <v>-3600000</v>
      </c>
      <c r="H1638">
        <v>0</v>
      </c>
      <c r="I1638">
        <v>280</v>
      </c>
      <c r="J1638">
        <v>0</v>
      </c>
    </row>
    <row r="1639" spans="1:10" x14ac:dyDescent="0.35">
      <c r="A1639">
        <v>30688364</v>
      </c>
      <c r="B1639" t="s">
        <v>8413</v>
      </c>
      <c r="C1639">
        <v>69355</v>
      </c>
      <c r="D1639">
        <v>211</v>
      </c>
      <c r="E1639">
        <v>28000000</v>
      </c>
      <c r="F1639">
        <v>6.2</v>
      </c>
      <c r="G1639">
        <v>-2688364</v>
      </c>
      <c r="H1639">
        <v>10000</v>
      </c>
      <c r="I1639">
        <v>280</v>
      </c>
      <c r="J1639">
        <v>0</v>
      </c>
    </row>
    <row r="1640" spans="1:10" x14ac:dyDescent="0.35">
      <c r="A1640">
        <v>28563179</v>
      </c>
      <c r="B1640" t="s">
        <v>8419</v>
      </c>
      <c r="C1640">
        <v>72693</v>
      </c>
      <c r="D1640">
        <v>199</v>
      </c>
      <c r="E1640">
        <v>21000000</v>
      </c>
      <c r="F1640">
        <v>6.9</v>
      </c>
      <c r="G1640">
        <v>-7563179</v>
      </c>
      <c r="H1640">
        <v>0</v>
      </c>
      <c r="I1640">
        <v>210.00000000000003</v>
      </c>
      <c r="J1640">
        <v>0</v>
      </c>
    </row>
    <row r="1641" spans="1:10" x14ac:dyDescent="0.35">
      <c r="A1641">
        <v>16779636</v>
      </c>
      <c r="B1641" t="s">
        <v>8425</v>
      </c>
      <c r="C1641">
        <v>9338</v>
      </c>
      <c r="D1641">
        <v>167</v>
      </c>
      <c r="E1641">
        <v>28000000</v>
      </c>
      <c r="F1641">
        <v>4.8</v>
      </c>
      <c r="G1641">
        <v>11220364</v>
      </c>
      <c r="H1641">
        <v>209</v>
      </c>
      <c r="I1641">
        <v>280</v>
      </c>
      <c r="J1641">
        <v>0</v>
      </c>
    </row>
    <row r="1642" spans="1:10" x14ac:dyDescent="0.35">
      <c r="A1642">
        <v>17324744</v>
      </c>
      <c r="B1642" t="s">
        <v>8430</v>
      </c>
      <c r="C1642">
        <v>44103</v>
      </c>
      <c r="D1642">
        <v>149</v>
      </c>
      <c r="E1642">
        <v>28000000</v>
      </c>
      <c r="F1642">
        <v>5.3</v>
      </c>
      <c r="G1642">
        <v>10675256</v>
      </c>
      <c r="H1642">
        <v>0</v>
      </c>
      <c r="I1642">
        <v>280</v>
      </c>
      <c r="J1642">
        <v>0</v>
      </c>
    </row>
    <row r="1643" spans="1:10" x14ac:dyDescent="0.35">
      <c r="A1643">
        <v>8888143</v>
      </c>
      <c r="B1643" t="s">
        <v>8434</v>
      </c>
      <c r="C1643">
        <v>22250</v>
      </c>
      <c r="D1643">
        <v>123</v>
      </c>
      <c r="E1643">
        <v>28000000</v>
      </c>
      <c r="F1643">
        <v>6.7</v>
      </c>
      <c r="G1643">
        <v>19111857</v>
      </c>
      <c r="H1643">
        <v>913</v>
      </c>
      <c r="I1643">
        <v>280</v>
      </c>
      <c r="J1643">
        <v>0</v>
      </c>
    </row>
    <row r="1644" spans="1:10" x14ac:dyDescent="0.35">
      <c r="A1644">
        <v>24268828</v>
      </c>
      <c r="B1644" t="s">
        <v>8439</v>
      </c>
      <c r="C1644">
        <v>29971</v>
      </c>
      <c r="D1644">
        <v>71</v>
      </c>
      <c r="E1644">
        <v>28000000</v>
      </c>
      <c r="F1644">
        <v>5.4</v>
      </c>
      <c r="G1644">
        <v>3731172</v>
      </c>
      <c r="H1644">
        <v>0</v>
      </c>
      <c r="I1644">
        <v>280</v>
      </c>
      <c r="J1644">
        <v>0</v>
      </c>
    </row>
    <row r="1645" spans="1:10" x14ac:dyDescent="0.35">
      <c r="A1645">
        <v>8119205</v>
      </c>
      <c r="B1645" t="s">
        <v>8445</v>
      </c>
      <c r="C1645">
        <v>4288</v>
      </c>
      <c r="D1645">
        <v>21</v>
      </c>
      <c r="E1645">
        <v>28000000</v>
      </c>
      <c r="F1645">
        <v>5.4</v>
      </c>
      <c r="G1645">
        <v>19880795</v>
      </c>
      <c r="H1645">
        <v>517</v>
      </c>
      <c r="I1645">
        <v>280</v>
      </c>
      <c r="J1645">
        <v>0</v>
      </c>
    </row>
    <row r="1646" spans="1:10" x14ac:dyDescent="0.35">
      <c r="A1646">
        <v>8434601</v>
      </c>
      <c r="B1646" t="s">
        <v>8448</v>
      </c>
      <c r="C1646">
        <v>43006</v>
      </c>
      <c r="D1646">
        <v>460</v>
      </c>
      <c r="E1646">
        <v>28000000</v>
      </c>
      <c r="F1646">
        <v>4.9000000000000004</v>
      </c>
      <c r="G1646">
        <v>19565399</v>
      </c>
      <c r="H1646">
        <v>0</v>
      </c>
      <c r="I1646">
        <v>280</v>
      </c>
      <c r="J1646">
        <v>0</v>
      </c>
    </row>
    <row r="1647" spans="1:10" x14ac:dyDescent="0.35">
      <c r="A1647">
        <v>6998324</v>
      </c>
      <c r="B1647" t="s">
        <v>8452</v>
      </c>
      <c r="C1647">
        <v>11476</v>
      </c>
      <c r="D1647">
        <v>50</v>
      </c>
      <c r="E1647">
        <v>28000000</v>
      </c>
      <c r="F1647">
        <v>6.1</v>
      </c>
      <c r="G1647">
        <v>21001676</v>
      </c>
      <c r="H1647">
        <v>0</v>
      </c>
      <c r="I1647">
        <v>280</v>
      </c>
      <c r="J1647">
        <v>0</v>
      </c>
    </row>
    <row r="1648" spans="1:10" x14ac:dyDescent="0.35">
      <c r="A1648">
        <v>10907291</v>
      </c>
      <c r="B1648" t="s">
        <v>8457</v>
      </c>
      <c r="C1648">
        <v>23775</v>
      </c>
      <c r="D1648">
        <v>134</v>
      </c>
      <c r="E1648">
        <v>28000000</v>
      </c>
      <c r="F1648">
        <v>5.8</v>
      </c>
      <c r="G1648">
        <v>17092709</v>
      </c>
      <c r="H1648">
        <v>73000</v>
      </c>
      <c r="I1648">
        <v>280</v>
      </c>
      <c r="J1648">
        <v>0</v>
      </c>
    </row>
    <row r="1649" spans="1:10" x14ac:dyDescent="0.35">
      <c r="A1649">
        <v>5532301</v>
      </c>
      <c r="B1649" t="s">
        <v>8462</v>
      </c>
      <c r="C1649">
        <v>21606</v>
      </c>
      <c r="D1649">
        <v>117</v>
      </c>
      <c r="E1649">
        <v>28000000</v>
      </c>
      <c r="F1649">
        <v>7</v>
      </c>
      <c r="G1649">
        <v>22467699</v>
      </c>
      <c r="H1649">
        <v>0</v>
      </c>
      <c r="I1649">
        <v>280</v>
      </c>
      <c r="J1649">
        <v>0</v>
      </c>
    </row>
    <row r="1650" spans="1:10" x14ac:dyDescent="0.35">
      <c r="A1650">
        <v>2775593</v>
      </c>
      <c r="B1650" t="s">
        <v>8468</v>
      </c>
      <c r="C1650">
        <v>61269</v>
      </c>
      <c r="D1650">
        <v>98</v>
      </c>
      <c r="E1650">
        <v>27000000</v>
      </c>
      <c r="F1650">
        <v>6.5</v>
      </c>
      <c r="G1650">
        <v>24224407</v>
      </c>
      <c r="H1650">
        <v>0</v>
      </c>
      <c r="I1650">
        <v>270</v>
      </c>
      <c r="J1650">
        <v>0</v>
      </c>
    </row>
    <row r="1651" spans="1:10" x14ac:dyDescent="0.35">
      <c r="A1651">
        <v>28751715</v>
      </c>
      <c r="B1651" t="s">
        <v>8474</v>
      </c>
      <c r="C1651">
        <v>202967</v>
      </c>
      <c r="D1651">
        <v>378</v>
      </c>
      <c r="E1651">
        <v>28000000</v>
      </c>
      <c r="F1651">
        <v>6.6</v>
      </c>
      <c r="G1651">
        <v>-751715</v>
      </c>
      <c r="H1651">
        <v>36000</v>
      </c>
      <c r="I1651">
        <v>280</v>
      </c>
      <c r="J1651">
        <v>0</v>
      </c>
    </row>
    <row r="1652" spans="1:10" x14ac:dyDescent="0.35">
      <c r="A1652">
        <v>20285518</v>
      </c>
      <c r="B1652" t="s">
        <v>8480</v>
      </c>
      <c r="C1652">
        <v>32103</v>
      </c>
      <c r="D1652">
        <v>112</v>
      </c>
      <c r="E1652">
        <v>28000000</v>
      </c>
      <c r="F1652">
        <v>5.7</v>
      </c>
      <c r="G1652">
        <v>7714482</v>
      </c>
      <c r="H1652">
        <v>0</v>
      </c>
      <c r="I1652">
        <v>280</v>
      </c>
      <c r="J1652">
        <v>0</v>
      </c>
    </row>
    <row r="1653" spans="1:10" x14ac:dyDescent="0.35">
      <c r="A1653">
        <v>67900000</v>
      </c>
      <c r="B1653" t="s">
        <v>8485</v>
      </c>
      <c r="C1653">
        <v>74374</v>
      </c>
      <c r="D1653">
        <v>225</v>
      </c>
      <c r="E1653">
        <v>27500000</v>
      </c>
      <c r="F1653">
        <v>6.6</v>
      </c>
      <c r="G1653">
        <v>-40400000</v>
      </c>
      <c r="H1653">
        <v>0</v>
      </c>
      <c r="I1653">
        <v>275</v>
      </c>
      <c r="J1653">
        <v>0</v>
      </c>
    </row>
    <row r="1654" spans="1:10" x14ac:dyDescent="0.35">
      <c r="A1654">
        <v>148734225</v>
      </c>
      <c r="B1654" t="s">
        <v>8490</v>
      </c>
      <c r="C1654">
        <v>298590</v>
      </c>
      <c r="D1654">
        <v>559</v>
      </c>
      <c r="E1654">
        <v>30000000</v>
      </c>
      <c r="F1654">
        <v>7</v>
      </c>
      <c r="G1654">
        <v>-118734225</v>
      </c>
      <c r="H1654">
        <v>0</v>
      </c>
      <c r="I1654">
        <v>300</v>
      </c>
      <c r="J1654">
        <v>0</v>
      </c>
    </row>
    <row r="1655" spans="1:10" x14ac:dyDescent="0.35">
      <c r="A1655">
        <v>49185998</v>
      </c>
      <c r="B1655" t="s">
        <v>8494</v>
      </c>
      <c r="C1655">
        <v>74476</v>
      </c>
      <c r="D1655">
        <v>184</v>
      </c>
      <c r="E1655">
        <v>30000000</v>
      </c>
      <c r="F1655">
        <v>7.4</v>
      </c>
      <c r="G1655">
        <v>-19185998</v>
      </c>
      <c r="H1655">
        <v>15000</v>
      </c>
      <c r="I1655">
        <v>300</v>
      </c>
      <c r="J1655">
        <v>0</v>
      </c>
    </row>
    <row r="1656" spans="1:10" x14ac:dyDescent="0.35">
      <c r="A1656">
        <v>42168445</v>
      </c>
      <c r="B1656" t="s">
        <v>8498</v>
      </c>
      <c r="C1656">
        <v>10791</v>
      </c>
      <c r="D1656">
        <v>39</v>
      </c>
      <c r="E1656">
        <v>35000000</v>
      </c>
      <c r="F1656">
        <v>5.3</v>
      </c>
      <c r="G1656">
        <v>-7168445</v>
      </c>
      <c r="H1656">
        <v>464</v>
      </c>
      <c r="I1656">
        <v>350.00000000000006</v>
      </c>
      <c r="J1656">
        <v>0</v>
      </c>
    </row>
    <row r="1657" spans="1:10" x14ac:dyDescent="0.35">
      <c r="A1657">
        <v>26400000</v>
      </c>
      <c r="B1657" t="s">
        <v>8503</v>
      </c>
      <c r="C1657">
        <v>12980</v>
      </c>
      <c r="D1657">
        <v>89</v>
      </c>
      <c r="E1657">
        <v>16000000</v>
      </c>
      <c r="F1657">
        <v>7.4</v>
      </c>
      <c r="G1657">
        <v>-10400000</v>
      </c>
      <c r="H1657">
        <v>845</v>
      </c>
      <c r="I1657">
        <v>160</v>
      </c>
      <c r="J1657">
        <v>0</v>
      </c>
    </row>
    <row r="1658" spans="1:10" x14ac:dyDescent="0.35">
      <c r="A1658">
        <v>17508670</v>
      </c>
      <c r="B1658" t="s">
        <v>8509</v>
      </c>
      <c r="C1658">
        <v>64625</v>
      </c>
      <c r="D1658">
        <v>281</v>
      </c>
      <c r="E1658">
        <v>15000000</v>
      </c>
      <c r="F1658">
        <v>7.4</v>
      </c>
      <c r="G1658">
        <v>-2508670</v>
      </c>
      <c r="H1658">
        <v>0</v>
      </c>
      <c r="I1658">
        <v>150</v>
      </c>
      <c r="J1658">
        <v>0</v>
      </c>
    </row>
    <row r="1659" spans="1:10" x14ac:dyDescent="0.35">
      <c r="A1659">
        <v>9664316</v>
      </c>
      <c r="B1659" t="s">
        <v>8513</v>
      </c>
      <c r="C1659">
        <v>47203</v>
      </c>
      <c r="D1659">
        <v>197</v>
      </c>
      <c r="E1659">
        <v>27500000</v>
      </c>
      <c r="F1659">
        <v>6.8</v>
      </c>
      <c r="G1659">
        <v>17835684</v>
      </c>
      <c r="H1659">
        <v>0</v>
      </c>
      <c r="I1659">
        <v>275</v>
      </c>
      <c r="J1659">
        <v>0</v>
      </c>
    </row>
    <row r="1660" spans="1:10" x14ac:dyDescent="0.35">
      <c r="A1660">
        <v>74888996</v>
      </c>
      <c r="B1660" t="s">
        <v>8517</v>
      </c>
      <c r="C1660">
        <v>55513</v>
      </c>
      <c r="D1660">
        <v>188</v>
      </c>
      <c r="E1660">
        <v>30000000</v>
      </c>
      <c r="F1660">
        <v>7.2</v>
      </c>
      <c r="G1660">
        <v>-44888996</v>
      </c>
      <c r="H1660">
        <v>0</v>
      </c>
      <c r="I1660">
        <v>300</v>
      </c>
      <c r="J1660">
        <v>0</v>
      </c>
    </row>
    <row r="1661" spans="1:10" x14ac:dyDescent="0.35">
      <c r="A1661">
        <v>69586544</v>
      </c>
      <c r="B1661" t="s">
        <v>8521</v>
      </c>
      <c r="C1661">
        <v>15352</v>
      </c>
      <c r="D1661">
        <v>199</v>
      </c>
      <c r="E1661">
        <v>27000000</v>
      </c>
      <c r="F1661">
        <v>6</v>
      </c>
      <c r="G1661">
        <v>-42586544</v>
      </c>
      <c r="H1661">
        <v>0</v>
      </c>
      <c r="I1661">
        <v>270</v>
      </c>
      <c r="J1661">
        <v>0</v>
      </c>
    </row>
    <row r="1662" spans="1:10" x14ac:dyDescent="0.35">
      <c r="A1662">
        <v>362645141</v>
      </c>
      <c r="B1662" t="s">
        <v>539</v>
      </c>
      <c r="C1662">
        <v>106221</v>
      </c>
      <c r="D1662">
        <v>398</v>
      </c>
      <c r="E1662">
        <v>175000000</v>
      </c>
      <c r="F1662">
        <v>7.8</v>
      </c>
      <c r="G1662">
        <v>-187645141</v>
      </c>
      <c r="H1662">
        <v>65000</v>
      </c>
      <c r="I1662">
        <v>1750.0000000000002</v>
      </c>
      <c r="J1662">
        <v>0</v>
      </c>
    </row>
    <row r="1663" spans="1:10" x14ac:dyDescent="0.35">
      <c r="A1663">
        <v>60491560</v>
      </c>
      <c r="B1663" t="s">
        <v>8525</v>
      </c>
      <c r="C1663">
        <v>50653</v>
      </c>
      <c r="D1663">
        <v>143</v>
      </c>
      <c r="E1663">
        <v>27000000</v>
      </c>
      <c r="F1663">
        <v>6.6</v>
      </c>
      <c r="G1663">
        <v>-33491560</v>
      </c>
      <c r="H1663">
        <v>0</v>
      </c>
      <c r="I1663">
        <v>270</v>
      </c>
      <c r="J1663">
        <v>0</v>
      </c>
    </row>
    <row r="1664" spans="1:10" x14ac:dyDescent="0.35">
      <c r="A1664">
        <v>54200000</v>
      </c>
      <c r="B1664" t="s">
        <v>8531</v>
      </c>
      <c r="C1664">
        <v>142448</v>
      </c>
      <c r="D1664">
        <v>319</v>
      </c>
      <c r="E1664">
        <v>27000000</v>
      </c>
      <c r="F1664">
        <v>7.9</v>
      </c>
      <c r="G1664">
        <v>-27200000</v>
      </c>
      <c r="H1664">
        <v>14000</v>
      </c>
      <c r="I1664">
        <v>270</v>
      </c>
      <c r="J1664">
        <v>0</v>
      </c>
    </row>
    <row r="1665" spans="1:10" x14ac:dyDescent="0.35">
      <c r="A1665">
        <v>30920167</v>
      </c>
      <c r="B1665" t="s">
        <v>8538</v>
      </c>
      <c r="C1665">
        <v>6476</v>
      </c>
      <c r="D1665">
        <v>71</v>
      </c>
      <c r="E1665">
        <v>25000000</v>
      </c>
      <c r="F1665">
        <v>5.7</v>
      </c>
      <c r="G1665">
        <v>-5920167</v>
      </c>
      <c r="H1665">
        <v>0</v>
      </c>
      <c r="I1665">
        <v>250.00000000000003</v>
      </c>
      <c r="J1665">
        <v>0</v>
      </c>
    </row>
    <row r="1666" spans="1:10" x14ac:dyDescent="0.35">
      <c r="A1666">
        <v>40566655</v>
      </c>
      <c r="B1666" t="s">
        <v>8543</v>
      </c>
      <c r="C1666">
        <v>144021</v>
      </c>
      <c r="D1666">
        <v>391</v>
      </c>
      <c r="E1666">
        <v>30000000</v>
      </c>
      <c r="F1666">
        <v>7.1</v>
      </c>
      <c r="G1666">
        <v>-10566655</v>
      </c>
      <c r="H1666">
        <v>0</v>
      </c>
      <c r="I1666">
        <v>300</v>
      </c>
      <c r="J1666">
        <v>0</v>
      </c>
    </row>
    <row r="1667" spans="1:10" x14ac:dyDescent="0.35">
      <c r="A1667">
        <v>31768374</v>
      </c>
      <c r="B1667" t="s">
        <v>8547</v>
      </c>
      <c r="C1667">
        <v>42761</v>
      </c>
      <c r="D1667">
        <v>366</v>
      </c>
      <c r="E1667">
        <v>27000000</v>
      </c>
      <c r="F1667">
        <v>5.6</v>
      </c>
      <c r="G1667">
        <v>-4768374</v>
      </c>
      <c r="H1667">
        <v>2000</v>
      </c>
      <c r="I1667">
        <v>270</v>
      </c>
      <c r="J1667">
        <v>0</v>
      </c>
    </row>
    <row r="1668" spans="1:10" x14ac:dyDescent="0.35">
      <c r="A1668">
        <v>22494487</v>
      </c>
      <c r="B1668" t="s">
        <v>8551</v>
      </c>
      <c r="C1668">
        <v>262153</v>
      </c>
      <c r="D1668">
        <v>507</v>
      </c>
      <c r="E1668">
        <v>27000000</v>
      </c>
      <c r="F1668">
        <v>7.8</v>
      </c>
      <c r="G1668">
        <v>4505513</v>
      </c>
      <c r="H1668">
        <v>10000</v>
      </c>
      <c r="I1668">
        <v>270</v>
      </c>
      <c r="J1668">
        <v>0</v>
      </c>
    </row>
    <row r="1669" spans="1:10" x14ac:dyDescent="0.35">
      <c r="A1669">
        <v>21500000</v>
      </c>
      <c r="B1669" t="s">
        <v>8555</v>
      </c>
      <c r="C1669">
        <v>45271</v>
      </c>
      <c r="D1669">
        <v>170</v>
      </c>
      <c r="E1669">
        <v>27000000</v>
      </c>
      <c r="F1669">
        <v>7.9</v>
      </c>
      <c r="G1669">
        <v>5500000</v>
      </c>
      <c r="H1669">
        <v>0</v>
      </c>
      <c r="I1669">
        <v>270</v>
      </c>
      <c r="J1669">
        <v>0</v>
      </c>
    </row>
    <row r="1670" spans="1:10" x14ac:dyDescent="0.35">
      <c r="A1670">
        <v>4463292</v>
      </c>
      <c r="B1670" t="s">
        <v>8558</v>
      </c>
      <c r="C1670">
        <v>34488</v>
      </c>
      <c r="D1670">
        <v>136</v>
      </c>
      <c r="E1670">
        <v>30000000</v>
      </c>
      <c r="F1670">
        <v>6.9</v>
      </c>
      <c r="G1670">
        <v>25536708</v>
      </c>
      <c r="H1670">
        <v>15000</v>
      </c>
      <c r="I1670">
        <v>300</v>
      </c>
      <c r="J1670">
        <v>0</v>
      </c>
    </row>
    <row r="1671" spans="1:10" x14ac:dyDescent="0.35">
      <c r="A1671">
        <v>14337579</v>
      </c>
      <c r="B1671" t="s">
        <v>8563</v>
      </c>
      <c r="C1671">
        <v>156929</v>
      </c>
      <c r="D1671">
        <v>624</v>
      </c>
      <c r="E1671">
        <v>27000000</v>
      </c>
      <c r="F1671">
        <v>7.7</v>
      </c>
      <c r="G1671">
        <v>12662421</v>
      </c>
      <c r="H1671">
        <v>14000</v>
      </c>
      <c r="I1671">
        <v>270</v>
      </c>
      <c r="J1671">
        <v>0</v>
      </c>
    </row>
    <row r="1672" spans="1:10" x14ac:dyDescent="0.35">
      <c r="A1672">
        <v>13823741</v>
      </c>
      <c r="B1672" t="s">
        <v>8567</v>
      </c>
      <c r="C1672">
        <v>61777</v>
      </c>
      <c r="D1672">
        <v>140</v>
      </c>
      <c r="E1672">
        <v>13500000</v>
      </c>
      <c r="F1672">
        <v>6.9</v>
      </c>
      <c r="G1672">
        <v>-323741</v>
      </c>
      <c r="H1672">
        <v>0</v>
      </c>
      <c r="I1672">
        <v>135</v>
      </c>
      <c r="J1672">
        <v>0</v>
      </c>
    </row>
    <row r="1673" spans="1:10" x14ac:dyDescent="0.35">
      <c r="A1673">
        <v>10297897</v>
      </c>
      <c r="B1673" t="s">
        <v>8573</v>
      </c>
      <c r="C1673">
        <v>8309</v>
      </c>
      <c r="D1673">
        <v>39</v>
      </c>
      <c r="E1673">
        <v>27000000</v>
      </c>
      <c r="F1673">
        <v>6</v>
      </c>
      <c r="G1673">
        <v>16702103</v>
      </c>
      <c r="H1673">
        <v>315</v>
      </c>
      <c r="I1673">
        <v>270</v>
      </c>
      <c r="J1673">
        <v>0</v>
      </c>
    </row>
    <row r="1674" spans="1:10" x14ac:dyDescent="0.35">
      <c r="A1674">
        <v>13248477</v>
      </c>
      <c r="B1674" t="s">
        <v>8576</v>
      </c>
      <c r="C1674">
        <v>60555</v>
      </c>
      <c r="D1674">
        <v>174</v>
      </c>
      <c r="E1674">
        <v>27000000</v>
      </c>
      <c r="F1674">
        <v>6.2</v>
      </c>
      <c r="G1674">
        <v>13751523</v>
      </c>
      <c r="H1674">
        <v>0</v>
      </c>
      <c r="I1674">
        <v>270</v>
      </c>
      <c r="J1674">
        <v>0</v>
      </c>
    </row>
    <row r="1675" spans="1:10" x14ac:dyDescent="0.35">
      <c r="A1675">
        <v>8712564</v>
      </c>
      <c r="B1675" t="s">
        <v>8581</v>
      </c>
      <c r="C1675">
        <v>16555</v>
      </c>
      <c r="D1675">
        <v>139</v>
      </c>
      <c r="E1675">
        <v>27000000</v>
      </c>
      <c r="F1675">
        <v>5.9</v>
      </c>
      <c r="G1675">
        <v>18287436</v>
      </c>
      <c r="H1675">
        <v>817</v>
      </c>
      <c r="I1675">
        <v>270</v>
      </c>
      <c r="J1675">
        <v>0</v>
      </c>
    </row>
    <row r="1676" spans="1:10" x14ac:dyDescent="0.35">
      <c r="A1676">
        <v>7486906</v>
      </c>
      <c r="B1676" t="s">
        <v>8586</v>
      </c>
      <c r="C1676">
        <v>17436</v>
      </c>
      <c r="D1676">
        <v>71</v>
      </c>
      <c r="E1676">
        <v>27000000</v>
      </c>
      <c r="F1676">
        <v>6.8</v>
      </c>
      <c r="G1676">
        <v>19513094</v>
      </c>
      <c r="H1676">
        <v>0</v>
      </c>
      <c r="I1676">
        <v>270</v>
      </c>
      <c r="J1676">
        <v>0</v>
      </c>
    </row>
    <row r="1677" spans="1:10" x14ac:dyDescent="0.35">
      <c r="A1677">
        <v>38536376</v>
      </c>
      <c r="B1677" t="s">
        <v>8589</v>
      </c>
      <c r="C1677">
        <v>15866</v>
      </c>
      <c r="D1677">
        <v>83</v>
      </c>
      <c r="E1677">
        <v>27000000</v>
      </c>
      <c r="F1677">
        <v>3.6</v>
      </c>
      <c r="G1677">
        <v>-11536376</v>
      </c>
      <c r="H1677">
        <v>0</v>
      </c>
      <c r="I1677">
        <v>270</v>
      </c>
      <c r="J1677">
        <v>0</v>
      </c>
    </row>
    <row r="1678" spans="1:10" x14ac:dyDescent="0.35">
      <c r="A1678">
        <v>41008532</v>
      </c>
      <c r="B1678" t="s">
        <v>8593</v>
      </c>
      <c r="C1678">
        <v>19611</v>
      </c>
      <c r="D1678">
        <v>103</v>
      </c>
      <c r="E1678">
        <v>27000000</v>
      </c>
      <c r="F1678">
        <v>6.7</v>
      </c>
      <c r="G1678">
        <v>-14008532</v>
      </c>
      <c r="H1678">
        <v>0</v>
      </c>
      <c r="I1678">
        <v>270</v>
      </c>
      <c r="J1678">
        <v>0</v>
      </c>
    </row>
    <row r="1679" spans="1:10" x14ac:dyDescent="0.35">
      <c r="A1679">
        <v>5204007</v>
      </c>
      <c r="B1679" t="s">
        <v>8597</v>
      </c>
      <c r="C1679">
        <v>42876</v>
      </c>
      <c r="D1679">
        <v>167</v>
      </c>
      <c r="E1679">
        <v>28000000</v>
      </c>
      <c r="F1679">
        <v>6.3</v>
      </c>
      <c r="G1679">
        <v>22795993</v>
      </c>
      <c r="H1679">
        <v>0</v>
      </c>
      <c r="I1679">
        <v>280</v>
      </c>
      <c r="J1679">
        <v>0</v>
      </c>
    </row>
    <row r="1680" spans="1:10" x14ac:dyDescent="0.35">
      <c r="A1680">
        <v>4485485</v>
      </c>
      <c r="B1680" t="s">
        <v>8602</v>
      </c>
      <c r="C1680">
        <v>14612</v>
      </c>
      <c r="D1680">
        <v>105</v>
      </c>
      <c r="E1680">
        <v>15000000</v>
      </c>
      <c r="F1680">
        <v>6.4</v>
      </c>
      <c r="G1680">
        <v>10514515</v>
      </c>
      <c r="H1680">
        <v>0</v>
      </c>
      <c r="I1680">
        <v>150</v>
      </c>
      <c r="J1680">
        <v>0</v>
      </c>
    </row>
    <row r="1681" spans="1:10" x14ac:dyDescent="0.35">
      <c r="A1681">
        <v>4476235</v>
      </c>
      <c r="B1681" t="s">
        <v>8605</v>
      </c>
      <c r="C1681">
        <v>49405</v>
      </c>
      <c r="D1681">
        <v>226</v>
      </c>
      <c r="E1681">
        <v>27000000</v>
      </c>
      <c r="F1681">
        <v>6.4</v>
      </c>
      <c r="G1681">
        <v>22523765</v>
      </c>
      <c r="H1681">
        <v>2000</v>
      </c>
      <c r="I1681">
        <v>270</v>
      </c>
      <c r="J1681">
        <v>0</v>
      </c>
    </row>
    <row r="1682" spans="1:10" x14ac:dyDescent="0.35">
      <c r="A1682">
        <v>1089365</v>
      </c>
      <c r="B1682" t="s">
        <v>8609</v>
      </c>
      <c r="C1682">
        <v>23767</v>
      </c>
      <c r="D1682">
        <v>111</v>
      </c>
      <c r="E1682">
        <v>25000000</v>
      </c>
      <c r="F1682">
        <v>5.7</v>
      </c>
      <c r="G1682">
        <v>23910635</v>
      </c>
      <c r="H1682">
        <v>845</v>
      </c>
      <c r="I1682">
        <v>250.00000000000003</v>
      </c>
      <c r="J1682">
        <v>0</v>
      </c>
    </row>
    <row r="1683" spans="1:10" x14ac:dyDescent="0.35">
      <c r="A1683">
        <v>763044</v>
      </c>
      <c r="B1683" t="s">
        <v>8612</v>
      </c>
      <c r="C1683">
        <v>4257</v>
      </c>
      <c r="D1683">
        <v>52</v>
      </c>
      <c r="E1683">
        <v>23000000</v>
      </c>
      <c r="F1683">
        <v>6.2</v>
      </c>
      <c r="G1683">
        <v>22236956</v>
      </c>
      <c r="H1683">
        <v>188</v>
      </c>
      <c r="I1683">
        <v>230.00000000000003</v>
      </c>
      <c r="J1683">
        <v>0</v>
      </c>
    </row>
    <row r="1684" spans="1:10" x14ac:dyDescent="0.35">
      <c r="A1684">
        <v>20819129</v>
      </c>
      <c r="B1684" t="s">
        <v>8616</v>
      </c>
      <c r="C1684">
        <v>84209</v>
      </c>
      <c r="D1684">
        <v>201</v>
      </c>
      <c r="E1684">
        <v>26000000</v>
      </c>
      <c r="F1684">
        <v>5.2</v>
      </c>
      <c r="G1684">
        <v>5180871</v>
      </c>
      <c r="H1684">
        <v>0</v>
      </c>
      <c r="I1684">
        <v>260</v>
      </c>
      <c r="J1684">
        <v>0</v>
      </c>
    </row>
    <row r="1685" spans="1:10" x14ac:dyDescent="0.35">
      <c r="A1685">
        <v>110222438</v>
      </c>
      <c r="B1685" t="s">
        <v>8621</v>
      </c>
      <c r="C1685">
        <v>96693</v>
      </c>
      <c r="D1685">
        <v>271</v>
      </c>
      <c r="E1685">
        <v>26000000</v>
      </c>
      <c r="F1685">
        <v>6.1</v>
      </c>
      <c r="G1685">
        <v>-84222438</v>
      </c>
      <c r="H1685">
        <v>0</v>
      </c>
      <c r="I1685">
        <v>260</v>
      </c>
      <c r="J1685">
        <v>0</v>
      </c>
    </row>
    <row r="1686" spans="1:10" x14ac:dyDescent="0.35">
      <c r="A1686">
        <v>109243478</v>
      </c>
      <c r="B1686" t="s">
        <v>8624</v>
      </c>
      <c r="C1686">
        <v>313797</v>
      </c>
      <c r="D1686">
        <v>546</v>
      </c>
      <c r="E1686">
        <v>26000000</v>
      </c>
      <c r="F1686">
        <v>7.1</v>
      </c>
      <c r="G1686">
        <v>-83243478</v>
      </c>
      <c r="H1686">
        <v>0</v>
      </c>
      <c r="I1686">
        <v>260</v>
      </c>
      <c r="J1686">
        <v>0</v>
      </c>
    </row>
    <row r="1687" spans="1:10" x14ac:dyDescent="0.35">
      <c r="A1687">
        <v>100241322</v>
      </c>
      <c r="B1687" t="s">
        <v>8629</v>
      </c>
      <c r="C1687">
        <v>175524</v>
      </c>
      <c r="D1687">
        <v>752</v>
      </c>
      <c r="E1687">
        <v>25000000</v>
      </c>
      <c r="F1687">
        <v>7.2</v>
      </c>
      <c r="G1687">
        <v>-75241322</v>
      </c>
      <c r="H1687">
        <v>0</v>
      </c>
      <c r="I1687">
        <v>250.00000000000003</v>
      </c>
      <c r="J1687">
        <v>0</v>
      </c>
    </row>
    <row r="1688" spans="1:10" x14ac:dyDescent="0.35">
      <c r="A1688">
        <v>25977365</v>
      </c>
      <c r="B1688" t="s">
        <v>8634</v>
      </c>
      <c r="C1688">
        <v>87950</v>
      </c>
      <c r="D1688">
        <v>207</v>
      </c>
      <c r="E1688">
        <v>28000000</v>
      </c>
      <c r="F1688">
        <v>6.5</v>
      </c>
      <c r="G1688">
        <v>2022635</v>
      </c>
      <c r="H1688">
        <v>15000</v>
      </c>
      <c r="I1688">
        <v>280</v>
      </c>
      <c r="J1688">
        <v>0</v>
      </c>
    </row>
    <row r="1689" spans="1:10" x14ac:dyDescent="0.35">
      <c r="A1689">
        <v>91457688</v>
      </c>
      <c r="B1689" t="s">
        <v>8638</v>
      </c>
      <c r="C1689">
        <v>107801</v>
      </c>
      <c r="D1689">
        <v>109</v>
      </c>
      <c r="E1689">
        <v>26000000</v>
      </c>
      <c r="F1689">
        <v>6</v>
      </c>
      <c r="G1689">
        <v>-65457688</v>
      </c>
      <c r="H1689">
        <v>0</v>
      </c>
      <c r="I1689">
        <v>260</v>
      </c>
      <c r="J1689">
        <v>0</v>
      </c>
    </row>
    <row r="1690" spans="1:10" x14ac:dyDescent="0.35">
      <c r="A1690">
        <v>87341380</v>
      </c>
      <c r="B1690" t="s">
        <v>8641</v>
      </c>
      <c r="C1690">
        <v>255257</v>
      </c>
      <c r="D1690">
        <v>374</v>
      </c>
      <c r="E1690">
        <v>27000000</v>
      </c>
      <c r="F1690">
        <v>7</v>
      </c>
      <c r="G1690">
        <v>-60341380</v>
      </c>
      <c r="H1690">
        <v>0</v>
      </c>
      <c r="I1690">
        <v>270</v>
      </c>
      <c r="J1690">
        <v>0</v>
      </c>
    </row>
    <row r="1691" spans="1:10" x14ac:dyDescent="0.35">
      <c r="A1691">
        <v>65703412</v>
      </c>
      <c r="B1691" t="s">
        <v>8644</v>
      </c>
      <c r="C1691">
        <v>57958</v>
      </c>
      <c r="D1691">
        <v>345</v>
      </c>
      <c r="E1691">
        <v>26000000</v>
      </c>
      <c r="F1691">
        <v>7</v>
      </c>
      <c r="G1691">
        <v>-39703412</v>
      </c>
      <c r="H1691">
        <v>0</v>
      </c>
      <c r="I1691">
        <v>260</v>
      </c>
      <c r="J1691">
        <v>0</v>
      </c>
    </row>
    <row r="1692" spans="1:10" x14ac:dyDescent="0.35">
      <c r="A1692">
        <v>58328680</v>
      </c>
      <c r="B1692" t="s">
        <v>8648</v>
      </c>
      <c r="C1692">
        <v>54096</v>
      </c>
      <c r="D1692">
        <v>494</v>
      </c>
      <c r="E1692">
        <v>22000000</v>
      </c>
      <c r="F1692">
        <v>7.5</v>
      </c>
      <c r="G1692">
        <v>-36328680</v>
      </c>
      <c r="H1692">
        <v>0</v>
      </c>
      <c r="I1692">
        <v>220.00000000000003</v>
      </c>
      <c r="J1692">
        <v>0</v>
      </c>
    </row>
    <row r="1693" spans="1:10" x14ac:dyDescent="0.35">
      <c r="A1693">
        <v>61490000</v>
      </c>
      <c r="B1693" t="s">
        <v>8651</v>
      </c>
      <c r="C1693">
        <v>62037</v>
      </c>
      <c r="D1693">
        <v>148</v>
      </c>
      <c r="E1693">
        <v>26000000</v>
      </c>
      <c r="F1693">
        <v>6.6</v>
      </c>
      <c r="G1693">
        <v>-35490000</v>
      </c>
      <c r="H1693">
        <v>0</v>
      </c>
      <c r="I1693">
        <v>260</v>
      </c>
      <c r="J1693">
        <v>0</v>
      </c>
    </row>
    <row r="1694" spans="1:10" x14ac:dyDescent="0.35">
      <c r="A1694">
        <v>50800000</v>
      </c>
      <c r="B1694" t="s">
        <v>8658</v>
      </c>
      <c r="C1694">
        <v>40277</v>
      </c>
      <c r="D1694">
        <v>210</v>
      </c>
      <c r="E1694">
        <v>26000000</v>
      </c>
      <c r="F1694">
        <v>7.4</v>
      </c>
      <c r="G1694">
        <v>-24800000</v>
      </c>
      <c r="H1694">
        <v>0</v>
      </c>
      <c r="I1694">
        <v>260</v>
      </c>
      <c r="J1694">
        <v>0</v>
      </c>
    </row>
    <row r="1695" spans="1:10" x14ac:dyDescent="0.35">
      <c r="A1695">
        <v>57859105</v>
      </c>
      <c r="B1695" t="s">
        <v>8664</v>
      </c>
      <c r="C1695">
        <v>94108</v>
      </c>
      <c r="D1695">
        <v>673</v>
      </c>
      <c r="E1695">
        <v>26000000</v>
      </c>
      <c r="F1695">
        <v>6.5</v>
      </c>
      <c r="G1695">
        <v>-31859105</v>
      </c>
      <c r="H1695">
        <v>0</v>
      </c>
      <c r="I1695">
        <v>260</v>
      </c>
      <c r="J1695">
        <v>0</v>
      </c>
    </row>
    <row r="1696" spans="1:10" x14ac:dyDescent="0.35">
      <c r="A1696">
        <v>46455802</v>
      </c>
      <c r="B1696" t="s">
        <v>8669</v>
      </c>
      <c r="C1696">
        <v>120786</v>
      </c>
      <c r="D1696">
        <v>472</v>
      </c>
      <c r="E1696">
        <v>26000000</v>
      </c>
      <c r="F1696">
        <v>6.2</v>
      </c>
      <c r="G1696">
        <v>-20455802</v>
      </c>
      <c r="H1696">
        <v>0</v>
      </c>
      <c r="I1696">
        <v>260</v>
      </c>
      <c r="J1696">
        <v>0</v>
      </c>
    </row>
    <row r="1697" spans="1:10" x14ac:dyDescent="0.35">
      <c r="A1697">
        <v>45506619</v>
      </c>
      <c r="B1697" t="s">
        <v>8674</v>
      </c>
      <c r="C1697">
        <v>225102</v>
      </c>
      <c r="D1697">
        <v>862</v>
      </c>
      <c r="E1697">
        <v>26000000</v>
      </c>
      <c r="F1697">
        <v>7.8</v>
      </c>
      <c r="G1697">
        <v>-19506619</v>
      </c>
      <c r="H1697">
        <v>16000</v>
      </c>
      <c r="I1697">
        <v>260</v>
      </c>
      <c r="J1697">
        <v>0</v>
      </c>
    </row>
    <row r="1698" spans="1:10" x14ac:dyDescent="0.35">
      <c r="A1698">
        <v>40168080</v>
      </c>
      <c r="B1698" t="s">
        <v>8678</v>
      </c>
      <c r="C1698">
        <v>80870</v>
      </c>
      <c r="D1698">
        <v>315</v>
      </c>
      <c r="E1698">
        <v>26000000</v>
      </c>
      <c r="F1698">
        <v>5.2</v>
      </c>
      <c r="G1698">
        <v>-14168080</v>
      </c>
      <c r="H1698">
        <v>0</v>
      </c>
      <c r="I1698">
        <v>260</v>
      </c>
      <c r="J1698">
        <v>0</v>
      </c>
    </row>
    <row r="1699" spans="1:10" x14ac:dyDescent="0.35">
      <c r="A1699">
        <v>49874933</v>
      </c>
      <c r="B1699" t="s">
        <v>8682</v>
      </c>
      <c r="C1699">
        <v>161168</v>
      </c>
      <c r="D1699">
        <v>287</v>
      </c>
      <c r="E1699">
        <v>26000000</v>
      </c>
      <c r="F1699">
        <v>6.5</v>
      </c>
      <c r="G1699">
        <v>-23874933</v>
      </c>
      <c r="H1699">
        <v>43000</v>
      </c>
      <c r="I1699">
        <v>260</v>
      </c>
      <c r="J1699">
        <v>0</v>
      </c>
    </row>
    <row r="1700" spans="1:10" x14ac:dyDescent="0.35">
      <c r="A1700">
        <v>45489752</v>
      </c>
      <c r="B1700" t="s">
        <v>8685</v>
      </c>
      <c r="C1700">
        <v>48973</v>
      </c>
      <c r="D1700">
        <v>214</v>
      </c>
      <c r="E1700">
        <v>26000000</v>
      </c>
      <c r="F1700">
        <v>6.5</v>
      </c>
      <c r="G1700">
        <v>-19489752</v>
      </c>
      <c r="H1700">
        <v>736</v>
      </c>
      <c r="I1700">
        <v>260</v>
      </c>
      <c r="J1700">
        <v>0</v>
      </c>
    </row>
    <row r="1701" spans="1:10" x14ac:dyDescent="0.35">
      <c r="A1701">
        <v>36985501</v>
      </c>
      <c r="B1701" t="s">
        <v>8690</v>
      </c>
      <c r="C1701">
        <v>11212</v>
      </c>
      <c r="D1701">
        <v>94</v>
      </c>
      <c r="E1701">
        <v>26000000</v>
      </c>
      <c r="F1701">
        <v>5.2</v>
      </c>
      <c r="G1701">
        <v>-10985501</v>
      </c>
      <c r="H1701">
        <v>874</v>
      </c>
      <c r="I1701">
        <v>260</v>
      </c>
      <c r="J1701">
        <v>0</v>
      </c>
    </row>
    <row r="1702" spans="1:10" x14ac:dyDescent="0.35">
      <c r="A1702">
        <v>33200000</v>
      </c>
      <c r="B1702" t="s">
        <v>8696</v>
      </c>
      <c r="C1702">
        <v>28247</v>
      </c>
      <c r="D1702">
        <v>149</v>
      </c>
      <c r="E1702">
        <v>26000000</v>
      </c>
      <c r="F1702">
        <v>7.2</v>
      </c>
      <c r="G1702">
        <v>-7200000</v>
      </c>
      <c r="H1702">
        <v>0</v>
      </c>
      <c r="I1702">
        <v>260</v>
      </c>
      <c r="J1702">
        <v>0</v>
      </c>
    </row>
    <row r="1703" spans="1:10" x14ac:dyDescent="0.35">
      <c r="A1703">
        <v>28501651</v>
      </c>
      <c r="B1703" t="s">
        <v>8700</v>
      </c>
      <c r="C1703">
        <v>88035</v>
      </c>
      <c r="D1703">
        <v>201</v>
      </c>
      <c r="E1703">
        <v>26000000</v>
      </c>
      <c r="F1703">
        <v>7.1</v>
      </c>
      <c r="G1703">
        <v>-2501651</v>
      </c>
      <c r="H1703">
        <v>10000</v>
      </c>
      <c r="I1703">
        <v>260</v>
      </c>
      <c r="J1703">
        <v>0</v>
      </c>
    </row>
    <row r="1704" spans="1:10" x14ac:dyDescent="0.35">
      <c r="A1704">
        <v>23222861</v>
      </c>
      <c r="B1704" t="s">
        <v>8705</v>
      </c>
      <c r="C1704">
        <v>11092</v>
      </c>
      <c r="D1704">
        <v>44</v>
      </c>
      <c r="E1704">
        <v>26000000</v>
      </c>
      <c r="F1704">
        <v>4.5</v>
      </c>
      <c r="G1704">
        <v>2777139</v>
      </c>
      <c r="H1704">
        <v>167</v>
      </c>
      <c r="I1704">
        <v>260</v>
      </c>
      <c r="J1704">
        <v>0</v>
      </c>
    </row>
    <row r="1705" spans="1:10" x14ac:dyDescent="0.35">
      <c r="A1705">
        <v>54540525</v>
      </c>
      <c r="B1705" t="s">
        <v>8708</v>
      </c>
      <c r="C1705">
        <v>66579</v>
      </c>
      <c r="D1705">
        <v>134</v>
      </c>
      <c r="E1705">
        <v>56000000</v>
      </c>
      <c r="F1705">
        <v>5.7</v>
      </c>
      <c r="G1705">
        <v>1459475</v>
      </c>
      <c r="H1705">
        <v>20000</v>
      </c>
      <c r="I1705">
        <v>560</v>
      </c>
      <c r="J1705">
        <v>0</v>
      </c>
    </row>
    <row r="1706" spans="1:10" x14ac:dyDescent="0.35">
      <c r="A1706">
        <v>16252765</v>
      </c>
      <c r="B1706" t="s">
        <v>8714</v>
      </c>
      <c r="C1706">
        <v>44913</v>
      </c>
      <c r="D1706">
        <v>181</v>
      </c>
      <c r="E1706">
        <v>42000000</v>
      </c>
      <c r="F1706">
        <v>6</v>
      </c>
      <c r="G1706">
        <v>25747235</v>
      </c>
      <c r="H1706">
        <v>3000</v>
      </c>
      <c r="I1706">
        <v>420.00000000000006</v>
      </c>
      <c r="J1706">
        <v>0</v>
      </c>
    </row>
    <row r="1707" spans="1:10" x14ac:dyDescent="0.35">
      <c r="A1707">
        <v>16005978</v>
      </c>
      <c r="B1707" t="s">
        <v>8719</v>
      </c>
      <c r="C1707">
        <v>72886</v>
      </c>
      <c r="D1707">
        <v>190</v>
      </c>
      <c r="E1707">
        <v>26000000</v>
      </c>
      <c r="F1707">
        <v>6.4</v>
      </c>
      <c r="G1707">
        <v>9994022</v>
      </c>
      <c r="H1707">
        <v>35000</v>
      </c>
      <c r="I1707">
        <v>260</v>
      </c>
      <c r="J1707">
        <v>0</v>
      </c>
    </row>
    <row r="1708" spans="1:10" x14ac:dyDescent="0.35">
      <c r="A1708">
        <v>14469428</v>
      </c>
      <c r="B1708" t="s">
        <v>8722</v>
      </c>
      <c r="C1708">
        <v>10667</v>
      </c>
      <c r="D1708">
        <v>95</v>
      </c>
      <c r="E1708">
        <v>26000000</v>
      </c>
      <c r="F1708">
        <v>5.2</v>
      </c>
      <c r="G1708">
        <v>11530572</v>
      </c>
      <c r="H1708">
        <v>260</v>
      </c>
      <c r="I1708">
        <v>260</v>
      </c>
      <c r="J1708">
        <v>0</v>
      </c>
    </row>
    <row r="1709" spans="1:10" x14ac:dyDescent="0.35">
      <c r="A1709">
        <v>13829734</v>
      </c>
      <c r="B1709" t="s">
        <v>8727</v>
      </c>
      <c r="C1709">
        <v>16194</v>
      </c>
      <c r="D1709">
        <v>79</v>
      </c>
      <c r="E1709">
        <v>26000000</v>
      </c>
      <c r="F1709">
        <v>4.3</v>
      </c>
      <c r="G1709">
        <v>12170266</v>
      </c>
      <c r="H1709">
        <v>319</v>
      </c>
      <c r="I1709">
        <v>260</v>
      </c>
      <c r="J1709">
        <v>0</v>
      </c>
    </row>
    <row r="1710" spans="1:10" x14ac:dyDescent="0.35">
      <c r="A1710">
        <v>1075288</v>
      </c>
      <c r="B1710" t="s">
        <v>8732</v>
      </c>
      <c r="C1710">
        <v>7772</v>
      </c>
      <c r="D1710">
        <v>55</v>
      </c>
      <c r="E1710">
        <v>22000000</v>
      </c>
      <c r="F1710">
        <v>6.1</v>
      </c>
      <c r="G1710">
        <v>20924712</v>
      </c>
      <c r="H1710">
        <v>145</v>
      </c>
      <c r="I1710">
        <v>220.00000000000003</v>
      </c>
      <c r="J1710">
        <v>0</v>
      </c>
    </row>
    <row r="1711" spans="1:10" x14ac:dyDescent="0.35">
      <c r="A1711">
        <v>7496522</v>
      </c>
      <c r="B1711" t="s">
        <v>8736</v>
      </c>
      <c r="C1711">
        <v>31798</v>
      </c>
      <c r="D1711">
        <v>178</v>
      </c>
      <c r="E1711">
        <v>26000000</v>
      </c>
      <c r="F1711">
        <v>6.8</v>
      </c>
      <c r="G1711">
        <v>18503478</v>
      </c>
      <c r="H1711">
        <v>826</v>
      </c>
      <c r="I1711">
        <v>260</v>
      </c>
      <c r="J1711">
        <v>0</v>
      </c>
    </row>
    <row r="1712" spans="1:10" x14ac:dyDescent="0.35">
      <c r="A1712">
        <v>20047715</v>
      </c>
      <c r="B1712" t="s">
        <v>8744</v>
      </c>
      <c r="C1712">
        <v>8008</v>
      </c>
      <c r="D1712">
        <v>26</v>
      </c>
      <c r="E1712">
        <v>25530000</v>
      </c>
      <c r="F1712">
        <v>5.2</v>
      </c>
      <c r="G1712">
        <v>5482285</v>
      </c>
      <c r="H1712">
        <v>504</v>
      </c>
      <c r="I1712">
        <v>255.3</v>
      </c>
      <c r="J1712">
        <v>0</v>
      </c>
    </row>
    <row r="1713" spans="1:10" x14ac:dyDescent="0.35">
      <c r="A1713">
        <v>12276810</v>
      </c>
      <c r="B1713" t="s">
        <v>8748</v>
      </c>
      <c r="C1713">
        <v>57674</v>
      </c>
      <c r="D1713">
        <v>126</v>
      </c>
      <c r="E1713">
        <v>26000000</v>
      </c>
      <c r="F1713">
        <v>6.5</v>
      </c>
      <c r="G1713">
        <v>13723190</v>
      </c>
      <c r="H1713">
        <v>11000</v>
      </c>
      <c r="I1713">
        <v>260</v>
      </c>
      <c r="J1713">
        <v>0</v>
      </c>
    </row>
    <row r="1714" spans="1:10" x14ac:dyDescent="0.35">
      <c r="A1714">
        <v>33565375</v>
      </c>
      <c r="B1714" t="s">
        <v>8752</v>
      </c>
      <c r="C1714">
        <v>111351</v>
      </c>
      <c r="D1714">
        <v>568</v>
      </c>
      <c r="E1714">
        <v>15000000</v>
      </c>
      <c r="F1714">
        <v>7.5</v>
      </c>
      <c r="G1714">
        <v>-18565375</v>
      </c>
      <c r="H1714">
        <v>0</v>
      </c>
      <c r="I1714">
        <v>150</v>
      </c>
      <c r="J1714">
        <v>0</v>
      </c>
    </row>
    <row r="1715" spans="1:10" x14ac:dyDescent="0.35">
      <c r="A1715">
        <v>219200000</v>
      </c>
      <c r="B1715" t="s">
        <v>8763</v>
      </c>
      <c r="C1715">
        <v>181380</v>
      </c>
      <c r="D1715">
        <v>223</v>
      </c>
      <c r="E1715">
        <v>25000000</v>
      </c>
      <c r="F1715">
        <v>6.9</v>
      </c>
      <c r="G1715">
        <v>-194200000</v>
      </c>
      <c r="H1715">
        <v>0</v>
      </c>
      <c r="I1715">
        <v>250.00000000000003</v>
      </c>
      <c r="J1715">
        <v>0</v>
      </c>
    </row>
    <row r="1716" spans="1:10" x14ac:dyDescent="0.35">
      <c r="A1716">
        <v>172825435</v>
      </c>
      <c r="B1716" t="s">
        <v>8767</v>
      </c>
      <c r="C1716">
        <v>383784</v>
      </c>
      <c r="D1716">
        <v>331</v>
      </c>
      <c r="E1716">
        <v>25000000</v>
      </c>
      <c r="F1716">
        <v>8</v>
      </c>
      <c r="G1716">
        <v>-147825435</v>
      </c>
      <c r="H1716">
        <v>12000</v>
      </c>
      <c r="I1716">
        <v>250.00000000000003</v>
      </c>
      <c r="J1716">
        <v>0</v>
      </c>
    </row>
    <row r="1717" spans="1:10" x14ac:dyDescent="0.35">
      <c r="A1717">
        <v>148085755</v>
      </c>
      <c r="B1717" t="s">
        <v>8771</v>
      </c>
      <c r="C1717">
        <v>561773</v>
      </c>
      <c r="D1717">
        <v>871</v>
      </c>
      <c r="E1717">
        <v>33000000</v>
      </c>
      <c r="F1717">
        <v>8.1999999999999993</v>
      </c>
      <c r="G1717">
        <v>-115085755</v>
      </c>
      <c r="H1717">
        <v>28000</v>
      </c>
      <c r="I1717">
        <v>330</v>
      </c>
      <c r="J1717">
        <v>0</v>
      </c>
    </row>
    <row r="1718" spans="1:10" x14ac:dyDescent="0.35">
      <c r="A1718">
        <v>25517500</v>
      </c>
      <c r="B1718" t="s">
        <v>8775</v>
      </c>
      <c r="C1718">
        <v>40941</v>
      </c>
      <c r="D1718">
        <v>320</v>
      </c>
      <c r="E1718">
        <v>25100000</v>
      </c>
      <c r="F1718">
        <v>6.4</v>
      </c>
      <c r="G1718">
        <v>-417500</v>
      </c>
      <c r="H1718">
        <v>0</v>
      </c>
      <c r="I1718">
        <v>251.00000000000003</v>
      </c>
      <c r="J1718">
        <v>0</v>
      </c>
    </row>
    <row r="1719" spans="1:10" x14ac:dyDescent="0.35">
      <c r="A1719">
        <v>145000989</v>
      </c>
      <c r="B1719" t="s">
        <v>8778</v>
      </c>
      <c r="C1719">
        <v>483756</v>
      </c>
      <c r="D1719">
        <v>974</v>
      </c>
      <c r="E1719">
        <v>25000000</v>
      </c>
      <c r="F1719">
        <v>7.9</v>
      </c>
      <c r="G1719">
        <v>-120000989</v>
      </c>
      <c r="H1719">
        <v>29000</v>
      </c>
      <c r="I1719">
        <v>250.00000000000003</v>
      </c>
      <c r="J1719">
        <v>0</v>
      </c>
    </row>
    <row r="1720" spans="1:10" x14ac:dyDescent="0.35">
      <c r="A1720">
        <v>26761283</v>
      </c>
      <c r="B1720" t="s">
        <v>8783</v>
      </c>
      <c r="C1720">
        <v>43084</v>
      </c>
      <c r="D1720">
        <v>99</v>
      </c>
      <c r="E1720">
        <v>26000000</v>
      </c>
      <c r="F1720">
        <v>6.7</v>
      </c>
      <c r="G1720">
        <v>-761283</v>
      </c>
      <c r="H1720">
        <v>19000</v>
      </c>
      <c r="I1720">
        <v>260</v>
      </c>
      <c r="J1720">
        <v>0</v>
      </c>
    </row>
    <row r="1721" spans="1:10" x14ac:dyDescent="0.35">
      <c r="A1721">
        <v>121945720</v>
      </c>
      <c r="B1721" t="s">
        <v>8787</v>
      </c>
      <c r="C1721">
        <v>89972</v>
      </c>
      <c r="D1721">
        <v>126</v>
      </c>
      <c r="E1721">
        <v>25000000</v>
      </c>
      <c r="F1721">
        <v>6.1</v>
      </c>
      <c r="G1721">
        <v>-96945720</v>
      </c>
      <c r="H1721">
        <v>0</v>
      </c>
      <c r="I1721">
        <v>250.00000000000003</v>
      </c>
      <c r="J1721">
        <v>0</v>
      </c>
    </row>
    <row r="1722" spans="1:10" x14ac:dyDescent="0.35">
      <c r="A1722">
        <v>96067179</v>
      </c>
      <c r="B1722" t="s">
        <v>8792</v>
      </c>
      <c r="C1722">
        <v>865020</v>
      </c>
      <c r="D1722">
        <v>1273</v>
      </c>
      <c r="E1722">
        <v>22000000</v>
      </c>
      <c r="F1722">
        <v>8.9</v>
      </c>
      <c r="G1722">
        <v>-74067179</v>
      </c>
      <c r="H1722">
        <v>41000</v>
      </c>
      <c r="I1722">
        <v>220.00000000000003</v>
      </c>
      <c r="J1722">
        <v>0</v>
      </c>
    </row>
    <row r="1723" spans="1:10" x14ac:dyDescent="0.35">
      <c r="A1723">
        <v>169705587</v>
      </c>
      <c r="B1723" t="s">
        <v>8796</v>
      </c>
      <c r="C1723">
        <v>318955</v>
      </c>
      <c r="D1723">
        <v>460</v>
      </c>
      <c r="E1723">
        <v>25000000</v>
      </c>
      <c r="F1723">
        <v>8.1</v>
      </c>
      <c r="G1723">
        <v>-144705587</v>
      </c>
      <c r="H1723">
        <v>75000</v>
      </c>
      <c r="I1723">
        <v>250.00000000000003</v>
      </c>
      <c r="J1723">
        <v>0</v>
      </c>
    </row>
    <row r="1724" spans="1:10" x14ac:dyDescent="0.35">
      <c r="A1724">
        <v>3254172</v>
      </c>
      <c r="B1724" t="s">
        <v>8799</v>
      </c>
      <c r="C1724">
        <v>29282</v>
      </c>
      <c r="D1724">
        <v>105</v>
      </c>
      <c r="E1724">
        <v>28000000</v>
      </c>
      <c r="F1724">
        <v>6.2</v>
      </c>
      <c r="G1724">
        <v>24745828</v>
      </c>
      <c r="H1724">
        <v>11000</v>
      </c>
      <c r="I1724">
        <v>280</v>
      </c>
      <c r="J1724">
        <v>0</v>
      </c>
    </row>
    <row r="1725" spans="1:10" x14ac:dyDescent="0.35">
      <c r="A1725">
        <v>84185387</v>
      </c>
      <c r="B1725" t="s">
        <v>8804</v>
      </c>
      <c r="C1725">
        <v>33180</v>
      </c>
      <c r="D1725">
        <v>149</v>
      </c>
      <c r="E1725">
        <v>80000000</v>
      </c>
      <c r="F1725">
        <v>4.9000000000000004</v>
      </c>
      <c r="G1725">
        <v>-4185387</v>
      </c>
      <c r="H1725">
        <v>567</v>
      </c>
      <c r="I1725">
        <v>800.00000000000011</v>
      </c>
      <c r="J1725">
        <v>0</v>
      </c>
    </row>
    <row r="1726" spans="1:10" x14ac:dyDescent="0.35">
      <c r="A1726">
        <v>82163317</v>
      </c>
      <c r="B1726" t="s">
        <v>8810</v>
      </c>
      <c r="C1726">
        <v>89101</v>
      </c>
      <c r="D1726">
        <v>885</v>
      </c>
      <c r="E1726">
        <v>30000000</v>
      </c>
      <c r="F1726">
        <v>5.8</v>
      </c>
      <c r="G1726">
        <v>-52163317</v>
      </c>
      <c r="H1726">
        <v>3000</v>
      </c>
      <c r="I1726">
        <v>300</v>
      </c>
      <c r="J1726">
        <v>0</v>
      </c>
    </row>
    <row r="1727" spans="1:10" x14ac:dyDescent="0.35">
      <c r="A1727">
        <v>80920948</v>
      </c>
      <c r="B1727" t="s">
        <v>8814</v>
      </c>
      <c r="C1727">
        <v>23943</v>
      </c>
      <c r="D1727">
        <v>118</v>
      </c>
      <c r="E1727">
        <v>30000000</v>
      </c>
      <c r="F1727">
        <v>6</v>
      </c>
      <c r="G1727">
        <v>-50920948</v>
      </c>
      <c r="H1727">
        <v>425</v>
      </c>
      <c r="I1727">
        <v>300</v>
      </c>
      <c r="J1727">
        <v>0</v>
      </c>
    </row>
    <row r="1728" spans="1:10" x14ac:dyDescent="0.35">
      <c r="A1728">
        <v>80034302</v>
      </c>
      <c r="B1728" t="s">
        <v>8818</v>
      </c>
      <c r="C1728">
        <v>296787</v>
      </c>
      <c r="D1728">
        <v>2192</v>
      </c>
      <c r="E1728">
        <v>25000000</v>
      </c>
      <c r="F1728">
        <v>7</v>
      </c>
      <c r="G1728">
        <v>-55034302</v>
      </c>
      <c r="H1728">
        <v>0</v>
      </c>
      <c r="I1728">
        <v>250.00000000000003</v>
      </c>
      <c r="J1728">
        <v>0</v>
      </c>
    </row>
    <row r="1729" spans="1:10" x14ac:dyDescent="0.35">
      <c r="A1729">
        <v>78656813</v>
      </c>
      <c r="B1729" t="s">
        <v>8825</v>
      </c>
      <c r="C1729">
        <v>42765</v>
      </c>
      <c r="D1729">
        <v>93</v>
      </c>
      <c r="E1729">
        <v>25000000</v>
      </c>
      <c r="F1729">
        <v>6</v>
      </c>
      <c r="G1729">
        <v>-53656813</v>
      </c>
      <c r="H1729">
        <v>0</v>
      </c>
      <c r="I1729">
        <v>250.00000000000003</v>
      </c>
      <c r="J1729">
        <v>0</v>
      </c>
    </row>
    <row r="1730" spans="1:10" x14ac:dyDescent="0.35">
      <c r="A1730">
        <v>76270454</v>
      </c>
      <c r="B1730" t="s">
        <v>8830</v>
      </c>
      <c r="C1730">
        <v>219008</v>
      </c>
      <c r="D1730">
        <v>418</v>
      </c>
      <c r="E1730">
        <v>25000000</v>
      </c>
      <c r="F1730">
        <v>7.9</v>
      </c>
      <c r="G1730">
        <v>-51270454</v>
      </c>
      <c r="H1730">
        <v>0</v>
      </c>
      <c r="I1730">
        <v>250.00000000000003</v>
      </c>
      <c r="J1730">
        <v>0</v>
      </c>
    </row>
    <row r="1731" spans="1:10" x14ac:dyDescent="0.35">
      <c r="A1731">
        <v>74273505</v>
      </c>
      <c r="B1731" t="s">
        <v>8833</v>
      </c>
      <c r="C1731">
        <v>612060</v>
      </c>
      <c r="D1731">
        <v>1518</v>
      </c>
      <c r="E1731">
        <v>25000000</v>
      </c>
      <c r="F1731">
        <v>8.1</v>
      </c>
      <c r="G1731">
        <v>-49273505</v>
      </c>
      <c r="H1731">
        <v>21000</v>
      </c>
      <c r="I1731">
        <v>250.00000000000003</v>
      </c>
      <c r="J1731">
        <v>0</v>
      </c>
    </row>
    <row r="1732" spans="1:10" x14ac:dyDescent="0.35">
      <c r="A1732">
        <v>134141530</v>
      </c>
      <c r="B1732" t="s">
        <v>8836</v>
      </c>
      <c r="C1732">
        <v>75903</v>
      </c>
      <c r="D1732">
        <v>109</v>
      </c>
      <c r="E1732">
        <v>25000000</v>
      </c>
      <c r="F1732">
        <v>6.2</v>
      </c>
      <c r="G1732">
        <v>-109141530</v>
      </c>
      <c r="H1732">
        <v>0</v>
      </c>
      <c r="I1732">
        <v>250.00000000000003</v>
      </c>
      <c r="J1732">
        <v>0</v>
      </c>
    </row>
    <row r="1733" spans="1:10" x14ac:dyDescent="0.35">
      <c r="A1733">
        <v>71500556</v>
      </c>
      <c r="B1733" t="s">
        <v>8841</v>
      </c>
      <c r="C1733">
        <v>171568</v>
      </c>
      <c r="D1733">
        <v>571</v>
      </c>
      <c r="E1733">
        <v>26000000</v>
      </c>
      <c r="F1733">
        <v>6.7</v>
      </c>
      <c r="G1733">
        <v>-45500556</v>
      </c>
      <c r="H1733">
        <v>0</v>
      </c>
      <c r="I1733">
        <v>260</v>
      </c>
      <c r="J1733">
        <v>0</v>
      </c>
    </row>
    <row r="1734" spans="1:10" x14ac:dyDescent="0.35">
      <c r="A1734">
        <v>71309760</v>
      </c>
      <c r="B1734" t="s">
        <v>8845</v>
      </c>
      <c r="C1734">
        <v>150308</v>
      </c>
      <c r="D1734">
        <v>498</v>
      </c>
      <c r="E1734">
        <v>25000000</v>
      </c>
      <c r="F1734">
        <v>7.3</v>
      </c>
      <c r="G1734">
        <v>-46309760</v>
      </c>
      <c r="H1734">
        <v>18000</v>
      </c>
      <c r="I1734">
        <v>250.00000000000003</v>
      </c>
      <c r="J1734">
        <v>0</v>
      </c>
    </row>
    <row r="1735" spans="1:10" x14ac:dyDescent="0.35">
      <c r="A1735">
        <v>89808372</v>
      </c>
      <c r="B1735" t="s">
        <v>8850</v>
      </c>
      <c r="C1735">
        <v>46417</v>
      </c>
      <c r="D1735">
        <v>297</v>
      </c>
      <c r="E1735">
        <v>45000000</v>
      </c>
      <c r="F1735">
        <v>4.5999999999999996</v>
      </c>
      <c r="G1735">
        <v>-44808372</v>
      </c>
      <c r="H1735">
        <v>660</v>
      </c>
      <c r="I1735">
        <v>450.00000000000006</v>
      </c>
      <c r="J1735">
        <v>0</v>
      </c>
    </row>
    <row r="1736" spans="1:10" x14ac:dyDescent="0.35">
      <c r="A1736">
        <v>77264926</v>
      </c>
      <c r="B1736" t="s">
        <v>8855</v>
      </c>
      <c r="C1736">
        <v>21176</v>
      </c>
      <c r="D1736">
        <v>107</v>
      </c>
      <c r="E1736">
        <v>25000000</v>
      </c>
      <c r="F1736">
        <v>6.1</v>
      </c>
      <c r="G1736">
        <v>-52264926</v>
      </c>
      <c r="H1736">
        <v>0</v>
      </c>
      <c r="I1736">
        <v>250.00000000000003</v>
      </c>
      <c r="J1736">
        <v>0</v>
      </c>
    </row>
    <row r="1737" spans="1:10" x14ac:dyDescent="0.35">
      <c r="A1737">
        <v>70625986</v>
      </c>
      <c r="B1737" t="s">
        <v>8859</v>
      </c>
      <c r="C1737">
        <v>168717</v>
      </c>
      <c r="D1737">
        <v>178</v>
      </c>
      <c r="E1737">
        <v>25000000</v>
      </c>
      <c r="F1737">
        <v>6.2</v>
      </c>
      <c r="G1737">
        <v>-45625986</v>
      </c>
      <c r="H1737">
        <v>24000</v>
      </c>
      <c r="I1737">
        <v>250.00000000000003</v>
      </c>
      <c r="J1737">
        <v>0</v>
      </c>
    </row>
    <row r="1738" spans="1:10" x14ac:dyDescent="0.35">
      <c r="A1738">
        <v>56505065</v>
      </c>
      <c r="B1738" t="s">
        <v>8864</v>
      </c>
      <c r="C1738">
        <v>95241</v>
      </c>
      <c r="D1738">
        <v>439</v>
      </c>
      <c r="E1738">
        <v>25000000</v>
      </c>
      <c r="F1738">
        <v>7.8</v>
      </c>
      <c r="G1738">
        <v>-31505065</v>
      </c>
      <c r="H1738">
        <v>11000</v>
      </c>
      <c r="I1738">
        <v>250.00000000000003</v>
      </c>
      <c r="J1738">
        <v>0</v>
      </c>
    </row>
    <row r="1739" spans="1:10" x14ac:dyDescent="0.35">
      <c r="A1739">
        <v>55973336</v>
      </c>
      <c r="B1739" t="s">
        <v>8867</v>
      </c>
      <c r="C1739">
        <v>57040</v>
      </c>
      <c r="D1739">
        <v>365</v>
      </c>
      <c r="E1739">
        <v>25000000</v>
      </c>
      <c r="F1739">
        <v>6.1</v>
      </c>
      <c r="G1739">
        <v>-30973336</v>
      </c>
      <c r="H1739">
        <v>0</v>
      </c>
      <c r="I1739">
        <v>250.00000000000003</v>
      </c>
      <c r="J1739">
        <v>0</v>
      </c>
    </row>
    <row r="1740" spans="1:10" x14ac:dyDescent="0.35">
      <c r="A1740">
        <v>54098051</v>
      </c>
      <c r="B1740" t="s">
        <v>8874</v>
      </c>
      <c r="C1740">
        <v>102861</v>
      </c>
      <c r="D1740">
        <v>571</v>
      </c>
      <c r="E1740">
        <v>25000000</v>
      </c>
      <c r="F1740">
        <v>5.8</v>
      </c>
      <c r="G1740">
        <v>-29098051</v>
      </c>
      <c r="H1740">
        <v>0</v>
      </c>
      <c r="I1740">
        <v>250.00000000000003</v>
      </c>
      <c r="J1740">
        <v>0</v>
      </c>
    </row>
    <row r="1741" spans="1:10" x14ac:dyDescent="0.35">
      <c r="A1741">
        <v>60443237</v>
      </c>
      <c r="B1741" t="s">
        <v>8878</v>
      </c>
      <c r="C1741">
        <v>76882</v>
      </c>
      <c r="D1741">
        <v>106</v>
      </c>
      <c r="E1741">
        <v>25000000</v>
      </c>
      <c r="F1741">
        <v>6.5</v>
      </c>
      <c r="G1741">
        <v>-35443237</v>
      </c>
      <c r="H1741">
        <v>29000</v>
      </c>
      <c r="I1741">
        <v>250.00000000000003</v>
      </c>
      <c r="J1741">
        <v>0</v>
      </c>
    </row>
    <row r="1742" spans="1:10" x14ac:dyDescent="0.35">
      <c r="A1742">
        <v>82234139</v>
      </c>
      <c r="B1742" t="s">
        <v>8883</v>
      </c>
      <c r="C1742">
        <v>110390</v>
      </c>
      <c r="D1742">
        <v>522</v>
      </c>
      <c r="E1742">
        <v>17000000</v>
      </c>
      <c r="F1742">
        <v>7.2</v>
      </c>
      <c r="G1742">
        <v>-65234139</v>
      </c>
      <c r="H1742">
        <v>6000</v>
      </c>
      <c r="I1742">
        <v>170</v>
      </c>
      <c r="J1742">
        <v>0</v>
      </c>
    </row>
    <row r="1743" spans="1:10" x14ac:dyDescent="0.35">
      <c r="A1743">
        <v>51676606</v>
      </c>
      <c r="B1743" t="s">
        <v>8887</v>
      </c>
      <c r="C1743">
        <v>174591</v>
      </c>
      <c r="D1743">
        <v>632</v>
      </c>
      <c r="E1743">
        <v>25000000</v>
      </c>
      <c r="F1743">
        <v>7.8</v>
      </c>
      <c r="G1743">
        <v>-26676606</v>
      </c>
      <c r="H1743">
        <v>0</v>
      </c>
      <c r="I1743">
        <v>250.00000000000003</v>
      </c>
      <c r="J1743">
        <v>0</v>
      </c>
    </row>
    <row r="1744" spans="1:10" x14ac:dyDescent="0.35">
      <c r="A1744">
        <v>52528330</v>
      </c>
      <c r="B1744" t="s">
        <v>8891</v>
      </c>
      <c r="C1744">
        <v>4265</v>
      </c>
      <c r="D1744">
        <v>27</v>
      </c>
      <c r="E1744">
        <v>25000000</v>
      </c>
      <c r="F1744">
        <v>4.7</v>
      </c>
      <c r="G1744">
        <v>-27528330</v>
      </c>
      <c r="H1744">
        <v>0</v>
      </c>
      <c r="I1744">
        <v>250.00000000000003</v>
      </c>
      <c r="J1744">
        <v>0</v>
      </c>
    </row>
    <row r="1745" spans="1:10" x14ac:dyDescent="0.35">
      <c r="A1745">
        <v>51533608</v>
      </c>
      <c r="B1745" t="s">
        <v>8896</v>
      </c>
      <c r="C1745">
        <v>203111</v>
      </c>
      <c r="D1745">
        <v>755</v>
      </c>
      <c r="E1745">
        <v>25000000</v>
      </c>
      <c r="F1745">
        <v>6.8</v>
      </c>
      <c r="G1745">
        <v>-26533608</v>
      </c>
      <c r="H1745">
        <v>32000</v>
      </c>
      <c r="I1745">
        <v>250.00000000000003</v>
      </c>
      <c r="J1745">
        <v>0</v>
      </c>
    </row>
    <row r="1746" spans="1:10" x14ac:dyDescent="0.35">
      <c r="A1746">
        <v>51097664</v>
      </c>
      <c r="B1746" t="s">
        <v>8900</v>
      </c>
      <c r="C1746">
        <v>70205</v>
      </c>
      <c r="D1746">
        <v>450</v>
      </c>
      <c r="E1746">
        <v>30000000</v>
      </c>
      <c r="F1746">
        <v>5.9</v>
      </c>
      <c r="G1746">
        <v>-21097664</v>
      </c>
      <c r="H1746">
        <v>0</v>
      </c>
      <c r="I1746">
        <v>300</v>
      </c>
      <c r="J1746">
        <v>0</v>
      </c>
    </row>
    <row r="1747" spans="1:10" x14ac:dyDescent="0.35">
      <c r="A1747">
        <v>84136909</v>
      </c>
      <c r="B1747" t="s">
        <v>8904</v>
      </c>
      <c r="C1747">
        <v>267921</v>
      </c>
      <c r="D1747">
        <v>577</v>
      </c>
      <c r="E1747">
        <v>26000000</v>
      </c>
      <c r="F1747">
        <v>7.2</v>
      </c>
      <c r="G1747">
        <v>-58136909</v>
      </c>
      <c r="H1747">
        <v>0</v>
      </c>
      <c r="I1747">
        <v>260</v>
      </c>
      <c r="J1747">
        <v>0</v>
      </c>
    </row>
    <row r="1748" spans="1:10" x14ac:dyDescent="0.35">
      <c r="A1748">
        <v>46836394</v>
      </c>
      <c r="B1748" t="s">
        <v>8907</v>
      </c>
      <c r="C1748">
        <v>728685</v>
      </c>
      <c r="D1748">
        <v>989</v>
      </c>
      <c r="E1748">
        <v>25000000</v>
      </c>
      <c r="F1748">
        <v>8.6999999999999993</v>
      </c>
      <c r="G1748">
        <v>-21836394</v>
      </c>
      <c r="H1748">
        <v>25000</v>
      </c>
      <c r="I1748">
        <v>250.00000000000003</v>
      </c>
      <c r="J1748">
        <v>0</v>
      </c>
    </row>
    <row r="1749" spans="1:10" x14ac:dyDescent="0.35">
      <c r="A1749">
        <v>47285499</v>
      </c>
      <c r="B1749" t="s">
        <v>8911</v>
      </c>
      <c r="C1749">
        <v>26755</v>
      </c>
      <c r="D1749">
        <v>104</v>
      </c>
      <c r="E1749">
        <v>26000000</v>
      </c>
      <c r="F1749">
        <v>5</v>
      </c>
      <c r="G1749">
        <v>-21285499</v>
      </c>
      <c r="H1749">
        <v>542</v>
      </c>
      <c r="I1749">
        <v>260</v>
      </c>
      <c r="J1749">
        <v>0</v>
      </c>
    </row>
    <row r="1750" spans="1:10" x14ac:dyDescent="0.35">
      <c r="A1750">
        <v>47124400</v>
      </c>
      <c r="B1750" t="s">
        <v>8915</v>
      </c>
      <c r="C1750">
        <v>49676</v>
      </c>
      <c r="D1750">
        <v>181</v>
      </c>
      <c r="E1750">
        <v>25000000</v>
      </c>
      <c r="F1750">
        <v>6.6</v>
      </c>
      <c r="G1750">
        <v>-22124400</v>
      </c>
      <c r="H1750">
        <v>0</v>
      </c>
      <c r="I1750">
        <v>250.00000000000003</v>
      </c>
      <c r="J1750">
        <v>0</v>
      </c>
    </row>
    <row r="1751" spans="1:10" x14ac:dyDescent="0.35">
      <c r="A1751">
        <v>44700000</v>
      </c>
      <c r="B1751" t="s">
        <v>8918</v>
      </c>
      <c r="C1751">
        <v>537442</v>
      </c>
      <c r="D1751">
        <v>851</v>
      </c>
      <c r="E1751">
        <v>25000000</v>
      </c>
      <c r="F1751">
        <v>8.3000000000000007</v>
      </c>
      <c r="G1751">
        <v>-19700000</v>
      </c>
      <c r="H1751">
        <v>19000</v>
      </c>
      <c r="I1751">
        <v>250.00000000000003</v>
      </c>
      <c r="J1751">
        <v>0</v>
      </c>
    </row>
    <row r="1752" spans="1:10" x14ac:dyDescent="0.35">
      <c r="A1752">
        <v>44455658</v>
      </c>
      <c r="B1752" t="s">
        <v>8921</v>
      </c>
      <c r="C1752">
        <v>36253</v>
      </c>
      <c r="D1752">
        <v>92</v>
      </c>
      <c r="E1752">
        <v>25000000</v>
      </c>
      <c r="F1752">
        <v>6.7</v>
      </c>
      <c r="G1752">
        <v>-19455658</v>
      </c>
      <c r="H1752">
        <v>0</v>
      </c>
      <c r="I1752">
        <v>250.00000000000003</v>
      </c>
      <c r="J1752">
        <v>0</v>
      </c>
    </row>
    <row r="1753" spans="1:10" x14ac:dyDescent="0.35">
      <c r="A1753">
        <v>43984230</v>
      </c>
      <c r="B1753" t="s">
        <v>8926</v>
      </c>
      <c r="C1753">
        <v>70274</v>
      </c>
      <c r="D1753">
        <v>133</v>
      </c>
      <c r="E1753">
        <v>23000000</v>
      </c>
      <c r="F1753">
        <v>7.8</v>
      </c>
      <c r="G1753">
        <v>-20984230</v>
      </c>
      <c r="H1753">
        <v>0</v>
      </c>
      <c r="I1753">
        <v>230.00000000000003</v>
      </c>
      <c r="J1753">
        <v>0</v>
      </c>
    </row>
    <row r="1754" spans="1:10" x14ac:dyDescent="0.35">
      <c r="A1754">
        <v>66489425</v>
      </c>
      <c r="B1754" t="s">
        <v>8930</v>
      </c>
      <c r="C1754">
        <v>101977</v>
      </c>
      <c r="D1754">
        <v>161</v>
      </c>
      <c r="E1754">
        <v>25000000</v>
      </c>
      <c r="F1754">
        <v>6.5</v>
      </c>
      <c r="G1754">
        <v>-41489425</v>
      </c>
      <c r="H1754">
        <v>0</v>
      </c>
      <c r="I1754">
        <v>250.00000000000003</v>
      </c>
      <c r="J1754">
        <v>0</v>
      </c>
    </row>
    <row r="1755" spans="1:10" x14ac:dyDescent="0.35">
      <c r="A1755">
        <v>41067398</v>
      </c>
      <c r="B1755" t="s">
        <v>8933</v>
      </c>
      <c r="C1755">
        <v>22748</v>
      </c>
      <c r="D1755">
        <v>41</v>
      </c>
      <c r="E1755">
        <v>25000000</v>
      </c>
      <c r="F1755">
        <v>6.1</v>
      </c>
      <c r="G1755">
        <v>-16067398</v>
      </c>
      <c r="H1755">
        <v>666</v>
      </c>
      <c r="I1755">
        <v>250.00000000000003</v>
      </c>
      <c r="J1755">
        <v>0</v>
      </c>
    </row>
    <row r="1756" spans="1:10" x14ac:dyDescent="0.35">
      <c r="A1756">
        <v>40218903</v>
      </c>
      <c r="B1756" t="s">
        <v>8937</v>
      </c>
      <c r="C1756">
        <v>372990</v>
      </c>
      <c r="D1756">
        <v>1107</v>
      </c>
      <c r="E1756">
        <v>25000000</v>
      </c>
      <c r="F1756">
        <v>8.1</v>
      </c>
      <c r="G1756">
        <v>-15218903</v>
      </c>
      <c r="H1756">
        <v>16000</v>
      </c>
      <c r="I1756">
        <v>250.00000000000003</v>
      </c>
      <c r="J1756">
        <v>0</v>
      </c>
    </row>
    <row r="1757" spans="1:10" x14ac:dyDescent="0.35">
      <c r="A1757">
        <v>39880476</v>
      </c>
      <c r="B1757" t="s">
        <v>8943</v>
      </c>
      <c r="C1757">
        <v>12218</v>
      </c>
      <c r="D1757">
        <v>33</v>
      </c>
      <c r="E1757">
        <v>25000000</v>
      </c>
      <c r="F1757">
        <v>5.2</v>
      </c>
      <c r="G1757">
        <v>-14880476</v>
      </c>
      <c r="H1757">
        <v>187</v>
      </c>
      <c r="I1757">
        <v>250.00000000000003</v>
      </c>
      <c r="J1757">
        <v>0</v>
      </c>
    </row>
    <row r="1758" spans="1:10" x14ac:dyDescent="0.35">
      <c r="A1758">
        <v>39399750</v>
      </c>
      <c r="B1758" t="s">
        <v>8947</v>
      </c>
      <c r="C1758">
        <v>5674</v>
      </c>
      <c r="D1758">
        <v>35</v>
      </c>
      <c r="E1758">
        <v>25000000</v>
      </c>
      <c r="F1758">
        <v>5.6</v>
      </c>
      <c r="G1758">
        <v>-14399750</v>
      </c>
      <c r="H1758">
        <v>329</v>
      </c>
      <c r="I1758">
        <v>250.00000000000003</v>
      </c>
      <c r="J1758">
        <v>0</v>
      </c>
    </row>
    <row r="1759" spans="1:10" x14ac:dyDescent="0.35">
      <c r="A1759">
        <v>38230435</v>
      </c>
      <c r="B1759" t="s">
        <v>8952</v>
      </c>
      <c r="C1759">
        <v>29661</v>
      </c>
      <c r="D1759">
        <v>179</v>
      </c>
      <c r="E1759">
        <v>25000000</v>
      </c>
      <c r="F1759">
        <v>5.8</v>
      </c>
      <c r="G1759">
        <v>-13230435</v>
      </c>
      <c r="H1759">
        <v>0</v>
      </c>
      <c r="I1759">
        <v>250.00000000000003</v>
      </c>
      <c r="J1759">
        <v>0</v>
      </c>
    </row>
    <row r="1760" spans="1:10" x14ac:dyDescent="0.35">
      <c r="A1760">
        <v>39008741</v>
      </c>
      <c r="B1760" t="s">
        <v>8955</v>
      </c>
      <c r="C1760">
        <v>44838</v>
      </c>
      <c r="D1760">
        <v>223</v>
      </c>
      <c r="E1760">
        <v>25000000</v>
      </c>
      <c r="F1760">
        <v>6.6</v>
      </c>
      <c r="G1760">
        <v>-14008741</v>
      </c>
      <c r="H1760">
        <v>0</v>
      </c>
      <c r="I1760">
        <v>250.00000000000003</v>
      </c>
      <c r="J1760">
        <v>0</v>
      </c>
    </row>
    <row r="1761" spans="1:10" x14ac:dyDescent="0.35">
      <c r="A1761">
        <v>36833473</v>
      </c>
      <c r="B1761" t="s">
        <v>8959</v>
      </c>
      <c r="C1761">
        <v>53126</v>
      </c>
      <c r="D1761">
        <v>254</v>
      </c>
      <c r="E1761">
        <v>25000000</v>
      </c>
      <c r="F1761">
        <v>6.6</v>
      </c>
      <c r="G1761">
        <v>-11833473</v>
      </c>
      <c r="H1761">
        <v>0</v>
      </c>
      <c r="I1761">
        <v>250.00000000000003</v>
      </c>
      <c r="J1761">
        <v>0</v>
      </c>
    </row>
    <row r="1762" spans="1:10" x14ac:dyDescent="0.35">
      <c r="A1762">
        <v>48237389</v>
      </c>
      <c r="B1762" t="s">
        <v>8964</v>
      </c>
      <c r="C1762">
        <v>63969</v>
      </c>
      <c r="D1762">
        <v>126</v>
      </c>
      <c r="E1762">
        <v>25000000</v>
      </c>
      <c r="F1762">
        <v>5.5</v>
      </c>
      <c r="G1762">
        <v>-23237389</v>
      </c>
      <c r="H1762">
        <v>0</v>
      </c>
      <c r="I1762">
        <v>250.00000000000003</v>
      </c>
      <c r="J1762">
        <v>0</v>
      </c>
    </row>
    <row r="1763" spans="1:10" x14ac:dyDescent="0.35">
      <c r="A1763">
        <v>36447959</v>
      </c>
      <c r="B1763" t="s">
        <v>8970</v>
      </c>
      <c r="C1763">
        <v>35833</v>
      </c>
      <c r="D1763">
        <v>96</v>
      </c>
      <c r="E1763">
        <v>25000000</v>
      </c>
      <c r="F1763">
        <v>7</v>
      </c>
      <c r="G1763">
        <v>-11447959</v>
      </c>
      <c r="H1763">
        <v>10000</v>
      </c>
      <c r="I1763">
        <v>250.00000000000003</v>
      </c>
      <c r="J1763">
        <v>0</v>
      </c>
    </row>
    <row r="1764" spans="1:10" x14ac:dyDescent="0.35">
      <c r="A1764">
        <v>45089048</v>
      </c>
      <c r="B1764" t="s">
        <v>8974</v>
      </c>
      <c r="C1764">
        <v>86251</v>
      </c>
      <c r="D1764">
        <v>260</v>
      </c>
      <c r="E1764">
        <v>25000000</v>
      </c>
      <c r="F1764">
        <v>6.5</v>
      </c>
      <c r="G1764">
        <v>-20089048</v>
      </c>
      <c r="H1764">
        <v>58000</v>
      </c>
      <c r="I1764">
        <v>250.00000000000003</v>
      </c>
      <c r="J1764">
        <v>0</v>
      </c>
    </row>
    <row r="1765" spans="1:10" x14ac:dyDescent="0.35">
      <c r="A1765">
        <v>35990505</v>
      </c>
      <c r="B1765" t="s">
        <v>8978</v>
      </c>
      <c r="C1765">
        <v>48095</v>
      </c>
      <c r="D1765">
        <v>194</v>
      </c>
      <c r="E1765">
        <v>20000000</v>
      </c>
      <c r="F1765">
        <v>5.8</v>
      </c>
      <c r="G1765">
        <v>-15990505</v>
      </c>
      <c r="H1765">
        <v>0</v>
      </c>
      <c r="I1765">
        <v>200.00000000000003</v>
      </c>
      <c r="J1765">
        <v>0</v>
      </c>
    </row>
    <row r="1766" spans="1:10" x14ac:dyDescent="0.35">
      <c r="A1766">
        <v>35143332</v>
      </c>
      <c r="B1766" t="s">
        <v>8983</v>
      </c>
      <c r="C1766">
        <v>45102</v>
      </c>
      <c r="D1766">
        <v>316</v>
      </c>
      <c r="E1766">
        <v>17000000</v>
      </c>
      <c r="F1766">
        <v>5.6</v>
      </c>
      <c r="G1766">
        <v>-18143332</v>
      </c>
      <c r="H1766">
        <v>0</v>
      </c>
      <c r="I1766">
        <v>170</v>
      </c>
      <c r="J1766">
        <v>0</v>
      </c>
    </row>
    <row r="1767" spans="1:10" x14ac:dyDescent="0.35">
      <c r="A1767">
        <v>35000629</v>
      </c>
      <c r="B1767" t="s">
        <v>8988</v>
      </c>
      <c r="C1767">
        <v>74622</v>
      </c>
      <c r="D1767">
        <v>150</v>
      </c>
      <c r="E1767">
        <v>25000000</v>
      </c>
      <c r="F1767">
        <v>5.6</v>
      </c>
      <c r="G1767">
        <v>-10000629</v>
      </c>
      <c r="H1767">
        <v>0</v>
      </c>
      <c r="I1767">
        <v>250.00000000000003</v>
      </c>
      <c r="J1767">
        <v>0</v>
      </c>
    </row>
    <row r="1768" spans="1:10" x14ac:dyDescent="0.35">
      <c r="A1768">
        <v>34604054</v>
      </c>
      <c r="B1768" t="s">
        <v>8991</v>
      </c>
      <c r="C1768">
        <v>34942</v>
      </c>
      <c r="D1768">
        <v>185</v>
      </c>
      <c r="E1768">
        <v>30000000</v>
      </c>
      <c r="F1768">
        <v>5.8</v>
      </c>
      <c r="G1768">
        <v>-4604054</v>
      </c>
      <c r="H1768">
        <v>1000</v>
      </c>
      <c r="I1768">
        <v>300</v>
      </c>
      <c r="J1768">
        <v>0</v>
      </c>
    </row>
    <row r="1769" spans="1:10" x14ac:dyDescent="0.35">
      <c r="A1769">
        <v>41597830</v>
      </c>
      <c r="B1769" t="s">
        <v>8995</v>
      </c>
      <c r="C1769">
        <v>102123</v>
      </c>
      <c r="D1769">
        <v>660</v>
      </c>
      <c r="E1769">
        <v>25000000</v>
      </c>
      <c r="F1769">
        <v>7.6</v>
      </c>
      <c r="G1769">
        <v>-16597830</v>
      </c>
      <c r="H1769">
        <v>0</v>
      </c>
      <c r="I1769">
        <v>250.00000000000003</v>
      </c>
      <c r="J1769">
        <v>0</v>
      </c>
    </row>
    <row r="1770" spans="1:10" x14ac:dyDescent="0.35">
      <c r="A1770">
        <v>33687630</v>
      </c>
      <c r="B1770" t="s">
        <v>8999</v>
      </c>
      <c r="C1770">
        <v>116762</v>
      </c>
      <c r="D1770">
        <v>261</v>
      </c>
      <c r="E1770">
        <v>20000000</v>
      </c>
      <c r="F1770">
        <v>6.4</v>
      </c>
      <c r="G1770">
        <v>-13687630</v>
      </c>
      <c r="H1770">
        <v>0</v>
      </c>
      <c r="I1770">
        <v>200.00000000000003</v>
      </c>
      <c r="J1770">
        <v>0</v>
      </c>
    </row>
    <row r="1771" spans="1:10" x14ac:dyDescent="0.35">
      <c r="A1771">
        <v>32553210</v>
      </c>
      <c r="B1771" t="s">
        <v>9006</v>
      </c>
      <c r="C1771">
        <v>88714</v>
      </c>
      <c r="D1771">
        <v>235</v>
      </c>
      <c r="E1771">
        <v>25000000</v>
      </c>
      <c r="F1771">
        <v>6.3</v>
      </c>
      <c r="G1771">
        <v>-7553210</v>
      </c>
      <c r="H1771">
        <v>0</v>
      </c>
      <c r="I1771">
        <v>250.00000000000003</v>
      </c>
      <c r="J1771">
        <v>0</v>
      </c>
    </row>
    <row r="1772" spans="1:10" x14ac:dyDescent="0.35">
      <c r="A1772">
        <v>31526393</v>
      </c>
      <c r="B1772" t="s">
        <v>9013</v>
      </c>
      <c r="C1772">
        <v>22243</v>
      </c>
      <c r="D1772">
        <v>144</v>
      </c>
      <c r="E1772">
        <v>25000000</v>
      </c>
      <c r="F1772">
        <v>4.5999999999999996</v>
      </c>
      <c r="G1772">
        <v>-6526393</v>
      </c>
      <c r="H1772">
        <v>686</v>
      </c>
      <c r="I1772">
        <v>250.00000000000003</v>
      </c>
      <c r="J1772">
        <v>0</v>
      </c>
    </row>
    <row r="1773" spans="1:10" x14ac:dyDescent="0.35">
      <c r="A1773">
        <v>41229</v>
      </c>
      <c r="B1773" t="s">
        <v>9018</v>
      </c>
      <c r="C1773">
        <v>14612</v>
      </c>
      <c r="D1773">
        <v>41</v>
      </c>
      <c r="E1773">
        <v>25500000</v>
      </c>
      <c r="F1773">
        <v>6.5</v>
      </c>
      <c r="G1773">
        <v>25458771</v>
      </c>
      <c r="H1773">
        <v>0</v>
      </c>
      <c r="I1773">
        <v>255.00000000000003</v>
      </c>
      <c r="J1773">
        <v>0</v>
      </c>
    </row>
    <row r="1774" spans="1:10" x14ac:dyDescent="0.35">
      <c r="A1774">
        <v>31655091</v>
      </c>
      <c r="B1774" t="s">
        <v>9023</v>
      </c>
      <c r="C1774">
        <v>87331</v>
      </c>
      <c r="D1774">
        <v>364</v>
      </c>
      <c r="E1774">
        <v>30000000</v>
      </c>
      <c r="F1774">
        <v>7.5</v>
      </c>
      <c r="G1774">
        <v>-1655091</v>
      </c>
      <c r="H1774">
        <v>18000</v>
      </c>
      <c r="I1774">
        <v>300</v>
      </c>
      <c r="J1774">
        <v>0</v>
      </c>
    </row>
    <row r="1775" spans="1:10" x14ac:dyDescent="0.35">
      <c r="A1775">
        <v>30012990</v>
      </c>
      <c r="B1775" t="s">
        <v>9027</v>
      </c>
      <c r="C1775">
        <v>75973</v>
      </c>
      <c r="D1775">
        <v>409</v>
      </c>
      <c r="E1775">
        <v>25000000</v>
      </c>
      <c r="F1775">
        <v>7.5</v>
      </c>
      <c r="G1775">
        <v>-5012990</v>
      </c>
      <c r="H1775">
        <v>0</v>
      </c>
      <c r="I1775">
        <v>250.00000000000003</v>
      </c>
      <c r="J1775">
        <v>0</v>
      </c>
    </row>
    <row r="1776" spans="1:10" x14ac:dyDescent="0.35">
      <c r="A1776">
        <v>32368960</v>
      </c>
      <c r="B1776" t="s">
        <v>9034</v>
      </c>
      <c r="C1776">
        <v>39768</v>
      </c>
      <c r="D1776">
        <v>292</v>
      </c>
      <c r="E1776">
        <v>25000000</v>
      </c>
      <c r="F1776">
        <v>5.3</v>
      </c>
      <c r="G1776">
        <v>-7368960</v>
      </c>
      <c r="H1776">
        <v>0</v>
      </c>
      <c r="I1776">
        <v>250.00000000000003</v>
      </c>
      <c r="J1776">
        <v>0</v>
      </c>
    </row>
    <row r="1777" spans="1:10" x14ac:dyDescent="0.35">
      <c r="A1777">
        <v>14500000</v>
      </c>
      <c r="B1777" t="s">
        <v>9041</v>
      </c>
      <c r="C1777">
        <v>25019</v>
      </c>
      <c r="D1777">
        <v>159</v>
      </c>
      <c r="E1777">
        <v>25000000</v>
      </c>
      <c r="F1777">
        <v>7.5</v>
      </c>
      <c r="G1777">
        <v>10500000</v>
      </c>
      <c r="H1777">
        <v>0</v>
      </c>
      <c r="I1777">
        <v>250.00000000000003</v>
      </c>
      <c r="J1777">
        <v>0</v>
      </c>
    </row>
    <row r="1778" spans="1:10" x14ac:dyDescent="0.35">
      <c r="A1778">
        <v>29247405</v>
      </c>
      <c r="B1778" t="s">
        <v>9048</v>
      </c>
      <c r="C1778">
        <v>28377</v>
      </c>
      <c r="D1778">
        <v>261</v>
      </c>
      <c r="E1778">
        <v>25000000</v>
      </c>
      <c r="F1778">
        <v>3.3</v>
      </c>
      <c r="G1778">
        <v>-4247405</v>
      </c>
      <c r="H1778">
        <v>0</v>
      </c>
      <c r="I1778">
        <v>250.00000000000003</v>
      </c>
      <c r="J1778">
        <v>0</v>
      </c>
    </row>
    <row r="1779" spans="1:10" x14ac:dyDescent="0.35">
      <c r="A1779">
        <v>25615792</v>
      </c>
      <c r="B1779" t="s">
        <v>9057</v>
      </c>
      <c r="C1779">
        <v>10161</v>
      </c>
      <c r="D1779">
        <v>50</v>
      </c>
      <c r="E1779">
        <v>25000000</v>
      </c>
      <c r="F1779">
        <v>3.5</v>
      </c>
      <c r="G1779">
        <v>-615792</v>
      </c>
      <c r="H1779">
        <v>657</v>
      </c>
      <c r="I1779">
        <v>250.00000000000003</v>
      </c>
      <c r="J1779">
        <v>0</v>
      </c>
    </row>
    <row r="1780" spans="1:10" x14ac:dyDescent="0.35">
      <c r="A1780">
        <v>28341469</v>
      </c>
      <c r="B1780" t="s">
        <v>9060</v>
      </c>
      <c r="C1780">
        <v>1689764</v>
      </c>
      <c r="D1780">
        <v>4144</v>
      </c>
      <c r="E1780">
        <v>25000000</v>
      </c>
      <c r="F1780">
        <v>9.3000000000000007</v>
      </c>
      <c r="G1780">
        <v>-3341469</v>
      </c>
      <c r="H1780">
        <v>108000</v>
      </c>
      <c r="I1780">
        <v>250.00000000000003</v>
      </c>
      <c r="J1780">
        <v>0</v>
      </c>
    </row>
    <row r="1781" spans="1:10" x14ac:dyDescent="0.35">
      <c r="A1781">
        <v>25590119</v>
      </c>
      <c r="B1781" t="s">
        <v>9065</v>
      </c>
      <c r="C1781">
        <v>19699</v>
      </c>
      <c r="D1781">
        <v>119</v>
      </c>
      <c r="E1781">
        <v>21150000</v>
      </c>
      <c r="F1781">
        <v>4.8</v>
      </c>
      <c r="G1781">
        <v>-4440119</v>
      </c>
      <c r="H1781">
        <v>387</v>
      </c>
      <c r="I1781">
        <v>211.50000000000003</v>
      </c>
      <c r="J1781">
        <v>0</v>
      </c>
    </row>
    <row r="1782" spans="1:10" x14ac:dyDescent="0.35">
      <c r="A1782">
        <v>24944213</v>
      </c>
      <c r="B1782" t="s">
        <v>9069</v>
      </c>
      <c r="C1782">
        <v>63459</v>
      </c>
      <c r="D1782">
        <v>185</v>
      </c>
      <c r="E1782">
        <v>27000000</v>
      </c>
      <c r="F1782">
        <v>6.9</v>
      </c>
      <c r="G1782">
        <v>2055787</v>
      </c>
      <c r="H1782">
        <v>3000</v>
      </c>
      <c r="I1782">
        <v>270</v>
      </c>
      <c r="J1782">
        <v>0</v>
      </c>
    </row>
    <row r="1783" spans="1:10" x14ac:dyDescent="0.35">
      <c r="A1783">
        <v>33631221</v>
      </c>
      <c r="B1783" t="s">
        <v>9073</v>
      </c>
      <c r="C1783">
        <v>48559</v>
      </c>
      <c r="D1783">
        <v>145</v>
      </c>
      <c r="E1783">
        <v>25000000</v>
      </c>
      <c r="F1783">
        <v>6</v>
      </c>
      <c r="G1783">
        <v>-8631221</v>
      </c>
      <c r="H1783">
        <v>0</v>
      </c>
      <c r="I1783">
        <v>250.00000000000003</v>
      </c>
      <c r="J1783">
        <v>0</v>
      </c>
    </row>
    <row r="1784" spans="1:10" x14ac:dyDescent="0.35">
      <c r="A1784">
        <v>37738400</v>
      </c>
      <c r="B1784" t="s">
        <v>9078</v>
      </c>
      <c r="C1784">
        <v>67797</v>
      </c>
      <c r="D1784">
        <v>285</v>
      </c>
      <c r="E1784">
        <v>25000000</v>
      </c>
      <c r="F1784">
        <v>7.3</v>
      </c>
      <c r="G1784">
        <v>-12738400</v>
      </c>
      <c r="H1784">
        <v>30000</v>
      </c>
      <c r="I1784">
        <v>250.00000000000003</v>
      </c>
      <c r="J1784">
        <v>0</v>
      </c>
    </row>
    <row r="1785" spans="1:10" x14ac:dyDescent="0.35">
      <c r="A1785">
        <v>21835784</v>
      </c>
      <c r="B1785" t="s">
        <v>9083</v>
      </c>
      <c r="C1785">
        <v>58297</v>
      </c>
      <c r="D1785">
        <v>161</v>
      </c>
      <c r="E1785">
        <v>30000000</v>
      </c>
      <c r="F1785">
        <v>6.6</v>
      </c>
      <c r="G1785">
        <v>8164216</v>
      </c>
      <c r="H1785">
        <v>0</v>
      </c>
      <c r="I1785">
        <v>300</v>
      </c>
      <c r="J1785">
        <v>0</v>
      </c>
    </row>
    <row r="1786" spans="1:10" x14ac:dyDescent="0.35">
      <c r="A1786">
        <v>15785632</v>
      </c>
      <c r="B1786" t="s">
        <v>9089</v>
      </c>
      <c r="C1786">
        <v>32507</v>
      </c>
      <c r="D1786">
        <v>119</v>
      </c>
      <c r="E1786">
        <v>23000000</v>
      </c>
      <c r="F1786">
        <v>7.5</v>
      </c>
      <c r="G1786">
        <v>7214368</v>
      </c>
      <c r="H1786">
        <v>15000</v>
      </c>
      <c r="I1786">
        <v>230.00000000000003</v>
      </c>
      <c r="J1786">
        <v>0</v>
      </c>
    </row>
    <row r="1787" spans="1:10" x14ac:dyDescent="0.35">
      <c r="A1787">
        <v>21554585</v>
      </c>
      <c r="B1787" t="s">
        <v>9092</v>
      </c>
      <c r="C1787">
        <v>36108</v>
      </c>
      <c r="D1787">
        <v>109</v>
      </c>
      <c r="E1787">
        <v>25000000</v>
      </c>
      <c r="F1787">
        <v>6.9</v>
      </c>
      <c r="G1787">
        <v>3445415</v>
      </c>
      <c r="H1787">
        <v>0</v>
      </c>
      <c r="I1787">
        <v>250.00000000000003</v>
      </c>
      <c r="J1787">
        <v>0</v>
      </c>
    </row>
    <row r="1788" spans="1:10" x14ac:dyDescent="0.35">
      <c r="A1788">
        <v>22200000</v>
      </c>
      <c r="B1788" t="s">
        <v>9096</v>
      </c>
      <c r="C1788">
        <v>41310</v>
      </c>
      <c r="D1788">
        <v>117</v>
      </c>
      <c r="E1788">
        <v>25000000</v>
      </c>
      <c r="F1788">
        <v>6.8</v>
      </c>
      <c r="G1788">
        <v>2800000</v>
      </c>
      <c r="H1788">
        <v>0</v>
      </c>
      <c r="I1788">
        <v>250.00000000000003</v>
      </c>
      <c r="J1788">
        <v>0</v>
      </c>
    </row>
    <row r="1789" spans="1:10" x14ac:dyDescent="0.35">
      <c r="A1789">
        <v>23527955</v>
      </c>
      <c r="B1789" t="s">
        <v>9100</v>
      </c>
      <c r="C1789">
        <v>74691</v>
      </c>
      <c r="D1789">
        <v>165</v>
      </c>
      <c r="E1789">
        <v>25000000</v>
      </c>
      <c r="F1789">
        <v>6.4</v>
      </c>
      <c r="G1789">
        <v>1472045</v>
      </c>
      <c r="H1789">
        <v>0</v>
      </c>
      <c r="I1789">
        <v>250.00000000000003</v>
      </c>
      <c r="J1789">
        <v>0</v>
      </c>
    </row>
    <row r="1790" spans="1:10" x14ac:dyDescent="0.35">
      <c r="A1790">
        <v>24042490</v>
      </c>
      <c r="B1790" t="s">
        <v>9106</v>
      </c>
      <c r="C1790">
        <v>40776</v>
      </c>
      <c r="D1790">
        <v>250</v>
      </c>
      <c r="E1790">
        <v>25000000</v>
      </c>
      <c r="F1790">
        <v>5.6</v>
      </c>
      <c r="G1790">
        <v>957510</v>
      </c>
      <c r="H1790">
        <v>10000</v>
      </c>
      <c r="I1790">
        <v>250.00000000000003</v>
      </c>
      <c r="J1790">
        <v>0</v>
      </c>
    </row>
    <row r="1791" spans="1:10" x14ac:dyDescent="0.35">
      <c r="A1791">
        <v>22466994</v>
      </c>
      <c r="B1791" t="s">
        <v>9110</v>
      </c>
      <c r="C1791">
        <v>72673</v>
      </c>
      <c r="D1791">
        <v>166</v>
      </c>
      <c r="E1791">
        <v>25000000</v>
      </c>
      <c r="F1791">
        <v>6.3</v>
      </c>
      <c r="G1791">
        <v>2533006</v>
      </c>
      <c r="H1791">
        <v>0</v>
      </c>
      <c r="I1791">
        <v>250.00000000000003</v>
      </c>
      <c r="J1791">
        <v>0</v>
      </c>
    </row>
    <row r="1792" spans="1:10" x14ac:dyDescent="0.35">
      <c r="A1792">
        <v>17791031</v>
      </c>
      <c r="B1792" t="s">
        <v>9114</v>
      </c>
      <c r="C1792">
        <v>109855</v>
      </c>
      <c r="D1792">
        <v>888</v>
      </c>
      <c r="E1792">
        <v>25000000</v>
      </c>
      <c r="F1792">
        <v>7.3</v>
      </c>
      <c r="G1792">
        <v>7208969</v>
      </c>
      <c r="H1792">
        <v>0</v>
      </c>
      <c r="I1792">
        <v>250.00000000000003</v>
      </c>
      <c r="J1792">
        <v>0</v>
      </c>
    </row>
    <row r="1793" spans="1:10" x14ac:dyDescent="0.35">
      <c r="A1793">
        <v>17718223</v>
      </c>
      <c r="B1793" t="s">
        <v>9120</v>
      </c>
      <c r="C1793">
        <v>162067</v>
      </c>
      <c r="D1793">
        <v>316</v>
      </c>
      <c r="E1793">
        <v>25000000</v>
      </c>
      <c r="F1793">
        <v>6.6</v>
      </c>
      <c r="G1793">
        <v>7281777</v>
      </c>
      <c r="H1793">
        <v>0</v>
      </c>
      <c r="I1793">
        <v>250.00000000000003</v>
      </c>
      <c r="J1793">
        <v>0</v>
      </c>
    </row>
    <row r="1794" spans="1:10" x14ac:dyDescent="0.35">
      <c r="A1794">
        <v>15361537</v>
      </c>
      <c r="B1794" t="s">
        <v>9127</v>
      </c>
      <c r="C1794">
        <v>12263</v>
      </c>
      <c r="D1794">
        <v>132</v>
      </c>
      <c r="E1794">
        <v>13000000</v>
      </c>
      <c r="F1794">
        <v>4.5999999999999996</v>
      </c>
      <c r="G1794">
        <v>-2361537</v>
      </c>
      <c r="H1794">
        <v>564</v>
      </c>
      <c r="I1794">
        <v>130</v>
      </c>
      <c r="J1794">
        <v>0</v>
      </c>
    </row>
    <row r="1795" spans="1:10" x14ac:dyDescent="0.35">
      <c r="A1795">
        <v>16647384</v>
      </c>
      <c r="B1795" t="s">
        <v>9133</v>
      </c>
      <c r="C1795">
        <v>8398</v>
      </c>
      <c r="D1795">
        <v>56</v>
      </c>
      <c r="E1795">
        <v>26000000</v>
      </c>
      <c r="F1795">
        <v>5.0999999999999996</v>
      </c>
      <c r="G1795">
        <v>9352616</v>
      </c>
      <c r="H1795">
        <v>498</v>
      </c>
      <c r="I1795">
        <v>260</v>
      </c>
      <c r="J1795">
        <v>0</v>
      </c>
    </row>
    <row r="1796" spans="1:10" x14ac:dyDescent="0.35">
      <c r="A1796">
        <v>16118077</v>
      </c>
      <c r="B1796" t="s">
        <v>9137</v>
      </c>
      <c r="C1796">
        <v>5817</v>
      </c>
      <c r="D1796">
        <v>37</v>
      </c>
      <c r="E1796">
        <v>25000000</v>
      </c>
      <c r="F1796">
        <v>5.6</v>
      </c>
      <c r="G1796">
        <v>8881923</v>
      </c>
      <c r="H1796">
        <v>377</v>
      </c>
      <c r="I1796">
        <v>250.00000000000003</v>
      </c>
      <c r="J1796">
        <v>0</v>
      </c>
    </row>
    <row r="1797" spans="1:10" x14ac:dyDescent="0.35">
      <c r="A1797">
        <v>15045676</v>
      </c>
      <c r="B1797" t="s">
        <v>9151</v>
      </c>
      <c r="C1797">
        <v>76303</v>
      </c>
      <c r="D1797">
        <v>376</v>
      </c>
      <c r="E1797">
        <v>16000000</v>
      </c>
      <c r="F1797">
        <v>5.6</v>
      </c>
      <c r="G1797">
        <v>954324</v>
      </c>
      <c r="H1797">
        <v>0</v>
      </c>
      <c r="I1797">
        <v>160</v>
      </c>
      <c r="J1797">
        <v>0</v>
      </c>
    </row>
    <row r="1798" spans="1:10" x14ac:dyDescent="0.35">
      <c r="A1798">
        <v>17427926</v>
      </c>
      <c r="B1798" t="s">
        <v>9156</v>
      </c>
      <c r="C1798">
        <v>60062</v>
      </c>
      <c r="D1798">
        <v>351</v>
      </c>
      <c r="E1798">
        <v>8000000</v>
      </c>
      <c r="F1798">
        <v>5.9</v>
      </c>
      <c r="G1798">
        <v>-9427926</v>
      </c>
      <c r="H1798">
        <v>0</v>
      </c>
      <c r="I1798">
        <v>80</v>
      </c>
      <c r="J1798">
        <v>0</v>
      </c>
    </row>
    <row r="1799" spans="1:10" x14ac:dyDescent="0.35">
      <c r="A1799">
        <v>14983572</v>
      </c>
      <c r="B1799" t="s">
        <v>9161</v>
      </c>
      <c r="C1799">
        <v>9361</v>
      </c>
      <c r="D1799">
        <v>162</v>
      </c>
      <c r="E1799">
        <v>25000000</v>
      </c>
      <c r="F1799">
        <v>4.7</v>
      </c>
      <c r="G1799">
        <v>10016428</v>
      </c>
      <c r="H1799">
        <v>378</v>
      </c>
      <c r="I1799">
        <v>250.00000000000003</v>
      </c>
      <c r="J1799">
        <v>0</v>
      </c>
    </row>
    <row r="1800" spans="1:10" x14ac:dyDescent="0.35">
      <c r="A1800">
        <v>14637490</v>
      </c>
      <c r="B1800" t="s">
        <v>9165</v>
      </c>
      <c r="C1800">
        <v>16411</v>
      </c>
      <c r="D1800">
        <v>136</v>
      </c>
      <c r="E1800">
        <v>25000000</v>
      </c>
      <c r="F1800">
        <v>4.8</v>
      </c>
      <c r="G1800">
        <v>10362510</v>
      </c>
      <c r="H1800">
        <v>0</v>
      </c>
      <c r="I1800">
        <v>250.00000000000003</v>
      </c>
      <c r="J1800">
        <v>0</v>
      </c>
    </row>
    <row r="1801" spans="1:10" x14ac:dyDescent="0.35">
      <c r="A1801">
        <v>14589444</v>
      </c>
      <c r="B1801" t="s">
        <v>9171</v>
      </c>
      <c r="C1801">
        <v>171151</v>
      </c>
      <c r="D1801">
        <v>513</v>
      </c>
      <c r="E1801">
        <v>25000000</v>
      </c>
      <c r="F1801">
        <v>6.8</v>
      </c>
      <c r="G1801">
        <v>10410556</v>
      </c>
      <c r="H1801">
        <v>0</v>
      </c>
      <c r="I1801">
        <v>250.00000000000003</v>
      </c>
      <c r="J1801">
        <v>0</v>
      </c>
    </row>
    <row r="1802" spans="1:10" x14ac:dyDescent="0.35">
      <c r="A1802">
        <v>14095303</v>
      </c>
      <c r="B1802" t="s">
        <v>9177</v>
      </c>
      <c r="C1802">
        <v>15814</v>
      </c>
      <c r="D1802">
        <v>68</v>
      </c>
      <c r="E1802">
        <v>25000000</v>
      </c>
      <c r="F1802">
        <v>5.4</v>
      </c>
      <c r="G1802">
        <v>10904697</v>
      </c>
      <c r="H1802">
        <v>503</v>
      </c>
      <c r="I1802">
        <v>250.00000000000003</v>
      </c>
      <c r="J1802">
        <v>0</v>
      </c>
    </row>
    <row r="1803" spans="1:10" x14ac:dyDescent="0.35">
      <c r="A1803">
        <v>13973532</v>
      </c>
      <c r="B1803" t="s">
        <v>9182</v>
      </c>
      <c r="C1803">
        <v>11211</v>
      </c>
      <c r="D1803">
        <v>92</v>
      </c>
      <c r="E1803">
        <v>25000000</v>
      </c>
      <c r="F1803">
        <v>5.0999999999999996</v>
      </c>
      <c r="G1803">
        <v>11026468</v>
      </c>
      <c r="H1803">
        <v>215</v>
      </c>
      <c r="I1803">
        <v>250.00000000000003</v>
      </c>
      <c r="J1803">
        <v>0</v>
      </c>
    </row>
    <row r="1804" spans="1:10" x14ac:dyDescent="0.35">
      <c r="A1804">
        <v>1865774</v>
      </c>
      <c r="B1804" t="s">
        <v>9186</v>
      </c>
      <c r="C1804">
        <v>87682</v>
      </c>
      <c r="D1804">
        <v>174</v>
      </c>
      <c r="E1804">
        <v>30000000</v>
      </c>
      <c r="F1804">
        <v>7</v>
      </c>
      <c r="G1804">
        <v>28134226</v>
      </c>
      <c r="H1804">
        <v>43000</v>
      </c>
      <c r="I1804">
        <v>300</v>
      </c>
      <c r="J1804">
        <v>0</v>
      </c>
    </row>
    <row r="1805" spans="1:10" x14ac:dyDescent="0.35">
      <c r="A1805">
        <v>18860403</v>
      </c>
      <c r="B1805" t="s">
        <v>9191</v>
      </c>
      <c r="C1805">
        <v>20823</v>
      </c>
      <c r="D1805">
        <v>130</v>
      </c>
      <c r="E1805">
        <v>25000000</v>
      </c>
      <c r="F1805">
        <v>4</v>
      </c>
      <c r="G1805">
        <v>6139597</v>
      </c>
      <c r="H1805">
        <v>0</v>
      </c>
      <c r="I1805">
        <v>250.00000000000003</v>
      </c>
      <c r="J1805">
        <v>0</v>
      </c>
    </row>
    <row r="1806" spans="1:10" x14ac:dyDescent="0.35">
      <c r="A1806">
        <v>13038660</v>
      </c>
      <c r="B1806" t="s">
        <v>9195</v>
      </c>
      <c r="C1806">
        <v>16995</v>
      </c>
      <c r="D1806">
        <v>163</v>
      </c>
      <c r="E1806">
        <v>25000000</v>
      </c>
      <c r="F1806">
        <v>7.3</v>
      </c>
      <c r="G1806">
        <v>11961340</v>
      </c>
      <c r="H1806">
        <v>0</v>
      </c>
      <c r="I1806">
        <v>250.00000000000003</v>
      </c>
      <c r="J1806">
        <v>0</v>
      </c>
    </row>
    <row r="1807" spans="1:10" x14ac:dyDescent="0.35">
      <c r="A1807">
        <v>28831145</v>
      </c>
      <c r="B1807" t="s">
        <v>9199</v>
      </c>
      <c r="C1807">
        <v>39357</v>
      </c>
      <c r="D1807">
        <v>113</v>
      </c>
      <c r="E1807">
        <v>25000000</v>
      </c>
      <c r="F1807">
        <v>6.8</v>
      </c>
      <c r="G1807">
        <v>-3831145</v>
      </c>
      <c r="H1807">
        <v>14000</v>
      </c>
      <c r="I1807">
        <v>250.00000000000003</v>
      </c>
      <c r="J1807">
        <v>0</v>
      </c>
    </row>
    <row r="1808" spans="1:10" x14ac:dyDescent="0.35">
      <c r="A1808">
        <v>11538204</v>
      </c>
      <c r="B1808" t="s">
        <v>9205</v>
      </c>
      <c r="C1808">
        <v>23696</v>
      </c>
      <c r="D1808">
        <v>135</v>
      </c>
      <c r="E1808">
        <v>25000000</v>
      </c>
      <c r="F1808">
        <v>7</v>
      </c>
      <c r="G1808">
        <v>13461796</v>
      </c>
      <c r="H1808">
        <v>0</v>
      </c>
      <c r="I1808">
        <v>250.00000000000003</v>
      </c>
      <c r="J1808">
        <v>0</v>
      </c>
    </row>
    <row r="1809" spans="1:10" x14ac:dyDescent="0.35">
      <c r="A1809">
        <v>11008432</v>
      </c>
      <c r="B1809" t="s">
        <v>9208</v>
      </c>
      <c r="C1809">
        <v>43903</v>
      </c>
      <c r="D1809">
        <v>194</v>
      </c>
      <c r="E1809">
        <v>25000000</v>
      </c>
      <c r="F1809">
        <v>7.1</v>
      </c>
      <c r="G1809">
        <v>13991568</v>
      </c>
      <c r="H1809">
        <v>5000</v>
      </c>
      <c r="I1809">
        <v>250.00000000000003</v>
      </c>
      <c r="J1809">
        <v>0</v>
      </c>
    </row>
    <row r="1810" spans="1:10" x14ac:dyDescent="0.35">
      <c r="A1810">
        <v>12188642</v>
      </c>
      <c r="B1810" t="s">
        <v>9213</v>
      </c>
      <c r="C1810">
        <v>21098</v>
      </c>
      <c r="D1810">
        <v>56</v>
      </c>
      <c r="E1810">
        <v>26000000</v>
      </c>
      <c r="F1810">
        <v>6.9</v>
      </c>
      <c r="G1810">
        <v>13811358</v>
      </c>
      <c r="H1810">
        <v>0</v>
      </c>
      <c r="I1810">
        <v>260</v>
      </c>
      <c r="J1810">
        <v>0</v>
      </c>
    </row>
    <row r="1811" spans="1:10" x14ac:dyDescent="0.35">
      <c r="A1811">
        <v>11100000</v>
      </c>
      <c r="B1811" t="s">
        <v>9218</v>
      </c>
      <c r="C1811">
        <v>92464</v>
      </c>
      <c r="D1811">
        <v>331</v>
      </c>
      <c r="E1811">
        <v>25000000</v>
      </c>
      <c r="F1811">
        <v>7.3</v>
      </c>
      <c r="G1811">
        <v>13900000</v>
      </c>
      <c r="H1811">
        <v>19000</v>
      </c>
      <c r="I1811">
        <v>250.00000000000003</v>
      </c>
      <c r="J1811">
        <v>0</v>
      </c>
    </row>
    <row r="1812" spans="1:10" x14ac:dyDescent="0.35">
      <c r="A1812">
        <v>13651662</v>
      </c>
      <c r="B1812" t="s">
        <v>9222</v>
      </c>
      <c r="C1812">
        <v>332276</v>
      </c>
      <c r="D1812">
        <v>514</v>
      </c>
      <c r="E1812">
        <v>25000000</v>
      </c>
      <c r="F1812">
        <v>8.1999999999999993</v>
      </c>
      <c r="G1812">
        <v>11348338</v>
      </c>
      <c r="H1812">
        <v>77000</v>
      </c>
      <c r="I1812">
        <v>250.00000000000003</v>
      </c>
      <c r="J1812">
        <v>0</v>
      </c>
    </row>
    <row r="1813" spans="1:10" x14ac:dyDescent="0.35">
      <c r="A1813">
        <v>11030963</v>
      </c>
      <c r="B1813" t="s">
        <v>9226</v>
      </c>
      <c r="C1813">
        <v>24145</v>
      </c>
      <c r="D1813">
        <v>93</v>
      </c>
      <c r="E1813">
        <v>28000000</v>
      </c>
      <c r="F1813">
        <v>7.1</v>
      </c>
      <c r="G1813">
        <v>16969037</v>
      </c>
      <c r="H1813">
        <v>0</v>
      </c>
      <c r="I1813">
        <v>280</v>
      </c>
      <c r="J1813">
        <v>0</v>
      </c>
    </row>
    <row r="1814" spans="1:10" x14ac:dyDescent="0.35">
      <c r="A1814">
        <v>10769960</v>
      </c>
      <c r="B1814" t="s">
        <v>9230</v>
      </c>
      <c r="C1814">
        <v>21940</v>
      </c>
      <c r="D1814">
        <v>256</v>
      </c>
      <c r="E1814">
        <v>25000000</v>
      </c>
      <c r="F1814">
        <v>7.7</v>
      </c>
      <c r="G1814">
        <v>14230040</v>
      </c>
      <c r="H1814">
        <v>0</v>
      </c>
      <c r="I1814">
        <v>250.00000000000003</v>
      </c>
      <c r="J1814">
        <v>0</v>
      </c>
    </row>
    <row r="1815" spans="1:10" x14ac:dyDescent="0.35">
      <c r="A1815">
        <v>10911750</v>
      </c>
      <c r="B1815" t="s">
        <v>9234</v>
      </c>
      <c r="C1815">
        <v>17757</v>
      </c>
      <c r="D1815">
        <v>99</v>
      </c>
      <c r="E1815">
        <v>25000000</v>
      </c>
      <c r="F1815">
        <v>6.5</v>
      </c>
      <c r="G1815">
        <v>14088250</v>
      </c>
      <c r="H1815">
        <v>982</v>
      </c>
      <c r="I1815">
        <v>250.00000000000003</v>
      </c>
      <c r="J1815">
        <v>0</v>
      </c>
    </row>
    <row r="1816" spans="1:10" x14ac:dyDescent="0.35">
      <c r="A1816">
        <v>10719367</v>
      </c>
      <c r="B1816" t="s">
        <v>9238</v>
      </c>
      <c r="C1816">
        <v>7909</v>
      </c>
      <c r="D1816">
        <v>157</v>
      </c>
      <c r="E1816">
        <v>25000000</v>
      </c>
      <c r="F1816">
        <v>4.9000000000000004</v>
      </c>
      <c r="G1816">
        <v>14280633</v>
      </c>
      <c r="H1816">
        <v>261</v>
      </c>
      <c r="I1816">
        <v>250.00000000000003</v>
      </c>
      <c r="J1816">
        <v>0</v>
      </c>
    </row>
    <row r="1817" spans="1:10" x14ac:dyDescent="0.35">
      <c r="A1817">
        <v>10114315</v>
      </c>
      <c r="B1817" t="s">
        <v>9244</v>
      </c>
      <c r="C1817">
        <v>18693</v>
      </c>
      <c r="D1817">
        <v>187</v>
      </c>
      <c r="E1817">
        <v>25000000</v>
      </c>
      <c r="F1817">
        <v>6.4</v>
      </c>
      <c r="G1817">
        <v>14885685</v>
      </c>
      <c r="H1817">
        <v>0</v>
      </c>
      <c r="I1817">
        <v>250.00000000000003</v>
      </c>
      <c r="J1817">
        <v>0</v>
      </c>
    </row>
    <row r="1818" spans="1:10" x14ac:dyDescent="0.35">
      <c r="A1818">
        <v>49122319</v>
      </c>
      <c r="B1818" t="s">
        <v>9250</v>
      </c>
      <c r="C1818">
        <v>47169</v>
      </c>
      <c r="D1818">
        <v>162</v>
      </c>
      <c r="E1818">
        <v>14000000</v>
      </c>
      <c r="F1818">
        <v>5.9</v>
      </c>
      <c r="G1818">
        <v>-35122319</v>
      </c>
      <c r="H1818">
        <v>17000</v>
      </c>
      <c r="I1818">
        <v>140</v>
      </c>
      <c r="J1818">
        <v>0</v>
      </c>
    </row>
    <row r="1819" spans="1:10" x14ac:dyDescent="0.35">
      <c r="A1819">
        <v>10070000</v>
      </c>
      <c r="B1819" t="s">
        <v>9255</v>
      </c>
      <c r="C1819">
        <v>5668</v>
      </c>
      <c r="D1819">
        <v>50</v>
      </c>
      <c r="E1819">
        <v>25000000</v>
      </c>
      <c r="F1819">
        <v>6.2</v>
      </c>
      <c r="G1819">
        <v>14930000</v>
      </c>
      <c r="H1819">
        <v>491</v>
      </c>
      <c r="I1819">
        <v>250.00000000000003</v>
      </c>
      <c r="J1819">
        <v>0</v>
      </c>
    </row>
    <row r="1820" spans="1:10" x14ac:dyDescent="0.35">
      <c r="A1820">
        <v>10324441</v>
      </c>
      <c r="B1820" t="s">
        <v>9259</v>
      </c>
      <c r="C1820">
        <v>27117</v>
      </c>
      <c r="D1820">
        <v>140</v>
      </c>
      <c r="E1820">
        <v>25000000</v>
      </c>
      <c r="F1820">
        <v>5.8</v>
      </c>
      <c r="G1820">
        <v>14675559</v>
      </c>
      <c r="H1820">
        <v>7000</v>
      </c>
      <c r="I1820">
        <v>250.00000000000003</v>
      </c>
      <c r="J1820">
        <v>0</v>
      </c>
    </row>
    <row r="1821" spans="1:10" x14ac:dyDescent="0.35">
      <c r="A1821">
        <v>7156933</v>
      </c>
      <c r="B1821" t="s">
        <v>9264</v>
      </c>
      <c r="C1821">
        <v>14581</v>
      </c>
      <c r="D1821">
        <v>74</v>
      </c>
      <c r="E1821">
        <v>25000000</v>
      </c>
      <c r="F1821">
        <v>6.7</v>
      </c>
      <c r="G1821">
        <v>17843067</v>
      </c>
      <c r="H1821">
        <v>348</v>
      </c>
      <c r="I1821">
        <v>250.00000000000003</v>
      </c>
      <c r="J1821">
        <v>0</v>
      </c>
    </row>
    <row r="1822" spans="1:10" x14ac:dyDescent="0.35">
      <c r="A1822">
        <v>9286314</v>
      </c>
      <c r="B1822" t="s">
        <v>9270</v>
      </c>
      <c r="C1822">
        <v>4972</v>
      </c>
      <c r="D1822">
        <v>62</v>
      </c>
      <c r="E1822">
        <v>17000000</v>
      </c>
      <c r="F1822">
        <v>5.9</v>
      </c>
      <c r="G1822">
        <v>7713686</v>
      </c>
      <c r="H1822">
        <v>0</v>
      </c>
      <c r="I1822">
        <v>170</v>
      </c>
      <c r="J1822">
        <v>0</v>
      </c>
    </row>
    <row r="1823" spans="1:10" x14ac:dyDescent="0.35">
      <c r="A1823">
        <v>56692</v>
      </c>
      <c r="B1823" t="s">
        <v>9275</v>
      </c>
      <c r="C1823">
        <v>177401</v>
      </c>
      <c r="D1823">
        <v>504</v>
      </c>
      <c r="E1823">
        <v>25000000</v>
      </c>
      <c r="F1823">
        <v>7.3</v>
      </c>
      <c r="G1823">
        <v>24943308</v>
      </c>
      <c r="H1823">
        <v>32000</v>
      </c>
      <c r="I1823">
        <v>250.00000000000003</v>
      </c>
      <c r="J1823">
        <v>0</v>
      </c>
    </row>
    <row r="1824" spans="1:10" x14ac:dyDescent="0.35">
      <c r="A1824">
        <v>5654777</v>
      </c>
      <c r="B1824" t="s">
        <v>9279</v>
      </c>
      <c r="C1824">
        <v>4875</v>
      </c>
      <c r="D1824">
        <v>26</v>
      </c>
      <c r="E1824">
        <v>25000000</v>
      </c>
      <c r="F1824">
        <v>4.0999999999999996</v>
      </c>
      <c r="G1824">
        <v>19345223</v>
      </c>
      <c r="H1824">
        <v>206</v>
      </c>
      <c r="I1824">
        <v>250.00000000000003</v>
      </c>
      <c r="J1824">
        <v>0</v>
      </c>
    </row>
    <row r="1825" spans="1:10" x14ac:dyDescent="0.35">
      <c r="A1825">
        <v>5516708</v>
      </c>
      <c r="B1825" t="s">
        <v>9283</v>
      </c>
      <c r="C1825">
        <v>11375</v>
      </c>
      <c r="D1825">
        <v>91</v>
      </c>
      <c r="E1825">
        <v>25000000</v>
      </c>
      <c r="F1825">
        <v>4.9000000000000004</v>
      </c>
      <c r="G1825">
        <v>19483292</v>
      </c>
      <c r="H1825">
        <v>295</v>
      </c>
      <c r="I1825">
        <v>250.00000000000003</v>
      </c>
      <c r="J1825">
        <v>0</v>
      </c>
    </row>
    <row r="1826" spans="1:10" x14ac:dyDescent="0.35">
      <c r="A1826">
        <v>5128124</v>
      </c>
      <c r="B1826" t="s">
        <v>9287</v>
      </c>
      <c r="C1826">
        <v>44198</v>
      </c>
      <c r="D1826">
        <v>251</v>
      </c>
      <c r="E1826">
        <v>25000000</v>
      </c>
      <c r="F1826">
        <v>7.9</v>
      </c>
      <c r="G1826">
        <v>19871876</v>
      </c>
      <c r="H1826">
        <v>11000</v>
      </c>
      <c r="I1826">
        <v>250.00000000000003</v>
      </c>
      <c r="J1826">
        <v>0</v>
      </c>
    </row>
    <row r="1827" spans="1:10" x14ac:dyDescent="0.35">
      <c r="A1827">
        <v>34014398</v>
      </c>
      <c r="B1827" t="s">
        <v>7409</v>
      </c>
      <c r="C1827">
        <v>115650</v>
      </c>
      <c r="D1827">
        <v>1033</v>
      </c>
      <c r="E1827">
        <v>33000000</v>
      </c>
      <c r="F1827">
        <v>5.6</v>
      </c>
      <c r="G1827">
        <v>-1014398</v>
      </c>
      <c r="H1827">
        <v>4000</v>
      </c>
      <c r="I1827">
        <v>330</v>
      </c>
      <c r="J1827">
        <v>0</v>
      </c>
    </row>
    <row r="1828" spans="1:10" x14ac:dyDescent="0.35">
      <c r="A1828">
        <v>4064333</v>
      </c>
      <c r="B1828" t="s">
        <v>9292</v>
      </c>
      <c r="C1828">
        <v>24790</v>
      </c>
      <c r="D1828">
        <v>173</v>
      </c>
      <c r="E1828">
        <v>25000000</v>
      </c>
      <c r="F1828">
        <v>5.2</v>
      </c>
      <c r="G1828">
        <v>20935667</v>
      </c>
      <c r="H1828">
        <v>0</v>
      </c>
      <c r="I1828">
        <v>250.00000000000003</v>
      </c>
      <c r="J1828">
        <v>0</v>
      </c>
    </row>
    <row r="1829" spans="1:10" x14ac:dyDescent="0.35">
      <c r="A1829">
        <v>4006906</v>
      </c>
      <c r="B1829" t="s">
        <v>9296</v>
      </c>
      <c r="C1829">
        <v>3229</v>
      </c>
      <c r="D1829">
        <v>20</v>
      </c>
      <c r="E1829">
        <v>15000000</v>
      </c>
      <c r="F1829">
        <v>4.0999999999999996</v>
      </c>
      <c r="G1829">
        <v>10993094</v>
      </c>
      <c r="H1829">
        <v>83</v>
      </c>
      <c r="I1829">
        <v>150</v>
      </c>
      <c r="J1829">
        <v>0</v>
      </c>
    </row>
    <row r="1830" spans="1:10" x14ac:dyDescent="0.35">
      <c r="A1830">
        <v>3073392</v>
      </c>
      <c r="B1830" t="s">
        <v>9301</v>
      </c>
      <c r="C1830">
        <v>59462</v>
      </c>
      <c r="D1830">
        <v>300</v>
      </c>
      <c r="E1830">
        <v>25000000</v>
      </c>
      <c r="F1830">
        <v>6.6</v>
      </c>
      <c r="G1830">
        <v>21926608</v>
      </c>
      <c r="H1830">
        <v>0</v>
      </c>
      <c r="I1830">
        <v>250.00000000000003</v>
      </c>
      <c r="J1830">
        <v>0</v>
      </c>
    </row>
    <row r="1831" spans="1:10" x14ac:dyDescent="0.35">
      <c r="A1831">
        <v>1550000</v>
      </c>
      <c r="B1831" t="s">
        <v>9306</v>
      </c>
      <c r="C1831">
        <v>30628</v>
      </c>
      <c r="D1831">
        <v>471</v>
      </c>
      <c r="E1831">
        <v>25000000</v>
      </c>
      <c r="F1831">
        <v>2.9</v>
      </c>
      <c r="G1831">
        <v>23450000</v>
      </c>
      <c r="H1831">
        <v>937</v>
      </c>
      <c r="I1831">
        <v>250.00000000000003</v>
      </c>
      <c r="J1831">
        <v>0</v>
      </c>
    </row>
    <row r="1832" spans="1:10" x14ac:dyDescent="0.35">
      <c r="A1832">
        <v>871527</v>
      </c>
      <c r="B1832" t="s">
        <v>9310</v>
      </c>
      <c r="C1832">
        <v>14982</v>
      </c>
      <c r="D1832">
        <v>128</v>
      </c>
      <c r="E1832">
        <v>25000000</v>
      </c>
      <c r="F1832">
        <v>6.5</v>
      </c>
      <c r="G1832">
        <v>24128473</v>
      </c>
      <c r="H1832">
        <v>507</v>
      </c>
      <c r="I1832">
        <v>250.00000000000003</v>
      </c>
      <c r="J1832">
        <v>0</v>
      </c>
    </row>
    <row r="1833" spans="1:10" x14ac:dyDescent="0.35">
      <c r="A1833">
        <v>777423</v>
      </c>
      <c r="B1833" t="s">
        <v>9314</v>
      </c>
      <c r="C1833">
        <v>5841</v>
      </c>
      <c r="D1833">
        <v>57</v>
      </c>
      <c r="E1833">
        <v>25000000</v>
      </c>
      <c r="F1833">
        <v>7.2</v>
      </c>
      <c r="G1833">
        <v>24222577</v>
      </c>
      <c r="H1833">
        <v>942</v>
      </c>
      <c r="I1833">
        <v>250.00000000000003</v>
      </c>
      <c r="J1833">
        <v>0</v>
      </c>
    </row>
    <row r="1834" spans="1:10" x14ac:dyDescent="0.35">
      <c r="A1834">
        <v>1186957</v>
      </c>
      <c r="B1834" t="s">
        <v>9318</v>
      </c>
      <c r="C1834">
        <v>9264</v>
      </c>
      <c r="D1834">
        <v>69</v>
      </c>
      <c r="E1834">
        <v>25000000</v>
      </c>
      <c r="F1834">
        <v>6.8</v>
      </c>
      <c r="G1834">
        <v>23813043</v>
      </c>
      <c r="H1834">
        <v>0</v>
      </c>
      <c r="I1834">
        <v>250.00000000000003</v>
      </c>
      <c r="J1834">
        <v>0</v>
      </c>
    </row>
    <row r="1835" spans="1:10" x14ac:dyDescent="0.35">
      <c r="A1835">
        <v>85433</v>
      </c>
      <c r="B1835" t="s">
        <v>9325</v>
      </c>
      <c r="C1835">
        <v>69676</v>
      </c>
      <c r="D1835">
        <v>131</v>
      </c>
      <c r="E1835">
        <v>13500000</v>
      </c>
      <c r="F1835">
        <v>7.8</v>
      </c>
      <c r="G1835">
        <v>13414567</v>
      </c>
      <c r="H1835">
        <v>31000</v>
      </c>
      <c r="I1835">
        <v>135</v>
      </c>
      <c r="J1835">
        <v>0</v>
      </c>
    </row>
    <row r="1836" spans="1:10" x14ac:dyDescent="0.35">
      <c r="A1836">
        <v>1697956</v>
      </c>
      <c r="B1836" t="s">
        <v>9330</v>
      </c>
      <c r="C1836">
        <v>64944</v>
      </c>
      <c r="D1836">
        <v>212</v>
      </c>
      <c r="E1836">
        <v>20000000</v>
      </c>
      <c r="F1836">
        <v>6.7</v>
      </c>
      <c r="G1836">
        <v>18302044</v>
      </c>
      <c r="H1836">
        <v>6000</v>
      </c>
      <c r="I1836">
        <v>200.00000000000003</v>
      </c>
      <c r="J1836">
        <v>0</v>
      </c>
    </row>
    <row r="1837" spans="1:10" x14ac:dyDescent="0.35">
      <c r="A1837">
        <v>134904</v>
      </c>
      <c r="B1837" t="s">
        <v>9340</v>
      </c>
      <c r="C1837">
        <v>2395</v>
      </c>
      <c r="D1837">
        <v>17</v>
      </c>
      <c r="E1837">
        <v>25000000</v>
      </c>
      <c r="F1837">
        <v>5.7</v>
      </c>
      <c r="G1837">
        <v>24865096</v>
      </c>
      <c r="H1837">
        <v>636</v>
      </c>
      <c r="I1837">
        <v>250.00000000000003</v>
      </c>
      <c r="J1837">
        <v>0</v>
      </c>
    </row>
    <row r="1838" spans="1:10" x14ac:dyDescent="0.35">
      <c r="A1838">
        <v>16969390</v>
      </c>
      <c r="B1838" t="s">
        <v>9344</v>
      </c>
      <c r="C1838">
        <v>80861</v>
      </c>
      <c r="D1838">
        <v>431</v>
      </c>
      <c r="E1838">
        <v>25000000</v>
      </c>
      <c r="F1838">
        <v>5.3</v>
      </c>
      <c r="G1838">
        <v>8030610</v>
      </c>
      <c r="H1838">
        <v>24000</v>
      </c>
      <c r="I1838">
        <v>250.00000000000003</v>
      </c>
      <c r="J1838">
        <v>0</v>
      </c>
    </row>
    <row r="1839" spans="1:10" x14ac:dyDescent="0.35">
      <c r="A1839">
        <v>34700000</v>
      </c>
      <c r="B1839" t="s">
        <v>9349</v>
      </c>
      <c r="C1839">
        <v>52846</v>
      </c>
      <c r="D1839">
        <v>143</v>
      </c>
      <c r="E1839">
        <v>14000000</v>
      </c>
      <c r="F1839">
        <v>7.7</v>
      </c>
      <c r="G1839">
        <v>-20700000</v>
      </c>
      <c r="H1839">
        <v>0</v>
      </c>
      <c r="I1839">
        <v>140</v>
      </c>
      <c r="J1839">
        <v>0</v>
      </c>
    </row>
    <row r="1840" spans="1:10" x14ac:dyDescent="0.35">
      <c r="A1840">
        <v>717753</v>
      </c>
      <c r="B1840" t="s">
        <v>9352</v>
      </c>
      <c r="C1840">
        <v>33107</v>
      </c>
      <c r="D1840">
        <v>128</v>
      </c>
      <c r="E1840">
        <v>25000000</v>
      </c>
      <c r="F1840">
        <v>6.1</v>
      </c>
      <c r="G1840">
        <v>24282247</v>
      </c>
      <c r="H1840">
        <v>27000</v>
      </c>
      <c r="I1840">
        <v>250.00000000000003</v>
      </c>
      <c r="J1840">
        <v>0</v>
      </c>
    </row>
    <row r="1841" spans="1:10" x14ac:dyDescent="0.35">
      <c r="A1841">
        <v>109713132</v>
      </c>
      <c r="B1841" t="s">
        <v>9355</v>
      </c>
      <c r="C1841">
        <v>61621</v>
      </c>
      <c r="D1841">
        <v>219</v>
      </c>
      <c r="E1841">
        <v>25000000</v>
      </c>
      <c r="F1841">
        <v>7.3</v>
      </c>
      <c r="G1841">
        <v>-84713132</v>
      </c>
      <c r="H1841">
        <v>0</v>
      </c>
      <c r="I1841">
        <v>250.00000000000003</v>
      </c>
      <c r="J1841">
        <v>0</v>
      </c>
    </row>
    <row r="1842" spans="1:10" x14ac:dyDescent="0.35">
      <c r="A1842">
        <v>70269171</v>
      </c>
      <c r="B1842" t="s">
        <v>9358</v>
      </c>
      <c r="C1842">
        <v>162130</v>
      </c>
      <c r="D1842">
        <v>962</v>
      </c>
      <c r="E1842">
        <v>24000000</v>
      </c>
      <c r="F1842">
        <v>7.2</v>
      </c>
      <c r="G1842">
        <v>-46269171</v>
      </c>
      <c r="H1842">
        <v>0</v>
      </c>
      <c r="I1842">
        <v>240.00000000000003</v>
      </c>
      <c r="J1842">
        <v>0</v>
      </c>
    </row>
    <row r="1843" spans="1:10" x14ac:dyDescent="0.35">
      <c r="A1843">
        <v>28772222</v>
      </c>
      <c r="B1843" t="s">
        <v>1823</v>
      </c>
      <c r="C1843">
        <v>33958</v>
      </c>
      <c r="D1843">
        <v>163</v>
      </c>
      <c r="E1843">
        <v>105000000</v>
      </c>
      <c r="F1843">
        <v>5.3</v>
      </c>
      <c r="G1843">
        <v>76227778</v>
      </c>
      <c r="H1843">
        <v>37000</v>
      </c>
      <c r="I1843">
        <v>1050</v>
      </c>
      <c r="J1843">
        <v>0</v>
      </c>
    </row>
    <row r="1844" spans="1:10" x14ac:dyDescent="0.35">
      <c r="A1844">
        <v>101334374</v>
      </c>
      <c r="B1844" t="s">
        <v>9361</v>
      </c>
      <c r="C1844">
        <v>124941</v>
      </c>
      <c r="D1844">
        <v>488</v>
      </c>
      <c r="E1844">
        <v>24000000</v>
      </c>
      <c r="F1844">
        <v>6.1</v>
      </c>
      <c r="G1844">
        <v>-77334374</v>
      </c>
      <c r="H1844">
        <v>0</v>
      </c>
      <c r="I1844">
        <v>240.00000000000003</v>
      </c>
      <c r="J1844">
        <v>0</v>
      </c>
    </row>
    <row r="1845" spans="1:10" x14ac:dyDescent="0.35">
      <c r="A1845">
        <v>1512815</v>
      </c>
      <c r="B1845" t="s">
        <v>9366</v>
      </c>
      <c r="C1845">
        <v>8885</v>
      </c>
      <c r="D1845">
        <v>56</v>
      </c>
      <c r="E1845">
        <v>25000000</v>
      </c>
      <c r="F1845">
        <v>5.8</v>
      </c>
      <c r="G1845">
        <v>23487185</v>
      </c>
      <c r="H1845">
        <v>0</v>
      </c>
      <c r="I1845">
        <v>250.00000000000003</v>
      </c>
      <c r="J1845">
        <v>0</v>
      </c>
    </row>
    <row r="1846" spans="1:10" x14ac:dyDescent="0.35">
      <c r="A1846">
        <v>65182182</v>
      </c>
      <c r="B1846" t="s">
        <v>9369</v>
      </c>
      <c r="C1846">
        <v>15310</v>
      </c>
      <c r="D1846">
        <v>38</v>
      </c>
      <c r="E1846">
        <v>24000000</v>
      </c>
      <c r="F1846">
        <v>5.7</v>
      </c>
      <c r="G1846">
        <v>-41182182</v>
      </c>
      <c r="H1846">
        <v>3000</v>
      </c>
      <c r="I1846">
        <v>240.00000000000003</v>
      </c>
      <c r="J1846">
        <v>0</v>
      </c>
    </row>
    <row r="1847" spans="1:10" x14ac:dyDescent="0.35">
      <c r="A1847">
        <v>57262492</v>
      </c>
      <c r="B1847" t="s">
        <v>9372</v>
      </c>
      <c r="C1847">
        <v>90374</v>
      </c>
      <c r="D1847">
        <v>318</v>
      </c>
      <c r="E1847">
        <v>24000000</v>
      </c>
      <c r="F1847">
        <v>6.7</v>
      </c>
      <c r="G1847">
        <v>-33262492</v>
      </c>
      <c r="H1847">
        <v>0</v>
      </c>
      <c r="I1847">
        <v>240.00000000000003</v>
      </c>
      <c r="J1847">
        <v>0</v>
      </c>
    </row>
    <row r="1848" spans="1:10" x14ac:dyDescent="0.35">
      <c r="A1848">
        <v>80000000</v>
      </c>
      <c r="B1848" t="s">
        <v>9376</v>
      </c>
      <c r="C1848">
        <v>51459</v>
      </c>
      <c r="D1848">
        <v>113</v>
      </c>
      <c r="E1848">
        <v>8200000</v>
      </c>
      <c r="F1848">
        <v>6.5</v>
      </c>
      <c r="G1848">
        <v>-71800000</v>
      </c>
      <c r="H1848">
        <v>0</v>
      </c>
      <c r="I1848">
        <v>82</v>
      </c>
      <c r="J1848">
        <v>0</v>
      </c>
    </row>
    <row r="1849" spans="1:10" x14ac:dyDescent="0.35">
      <c r="A1849">
        <v>74608545</v>
      </c>
      <c r="B1849" t="s">
        <v>9381</v>
      </c>
      <c r="C1849">
        <v>185258</v>
      </c>
      <c r="D1849">
        <v>404</v>
      </c>
      <c r="E1849">
        <v>24000000</v>
      </c>
      <c r="F1849">
        <v>7.2</v>
      </c>
      <c r="G1849">
        <v>-50608545</v>
      </c>
      <c r="H1849">
        <v>0</v>
      </c>
      <c r="I1849">
        <v>240.00000000000003</v>
      </c>
      <c r="J1849">
        <v>0</v>
      </c>
    </row>
    <row r="1850" spans="1:10" x14ac:dyDescent="0.35">
      <c r="A1850">
        <v>41895491</v>
      </c>
      <c r="B1850" t="s">
        <v>9384</v>
      </c>
      <c r="C1850">
        <v>63274</v>
      </c>
      <c r="D1850">
        <v>170</v>
      </c>
      <c r="E1850">
        <v>24000000</v>
      </c>
      <c r="F1850">
        <v>7.6</v>
      </c>
      <c r="G1850">
        <v>-17895491</v>
      </c>
      <c r="H1850">
        <v>12000</v>
      </c>
      <c r="I1850">
        <v>240.00000000000003</v>
      </c>
      <c r="J1850">
        <v>0</v>
      </c>
    </row>
    <row r="1851" spans="1:10" x14ac:dyDescent="0.35">
      <c r="A1851">
        <v>39989008</v>
      </c>
      <c r="B1851" t="s">
        <v>9388</v>
      </c>
      <c r="C1851">
        <v>55398</v>
      </c>
      <c r="D1851">
        <v>418</v>
      </c>
      <c r="E1851">
        <v>24000000</v>
      </c>
      <c r="F1851">
        <v>4.5999999999999996</v>
      </c>
      <c r="G1851">
        <v>-15989008</v>
      </c>
      <c r="H1851">
        <v>891</v>
      </c>
      <c r="I1851">
        <v>240.00000000000003</v>
      </c>
      <c r="J1851">
        <v>0</v>
      </c>
    </row>
    <row r="1852" spans="1:10" x14ac:dyDescent="0.35">
      <c r="A1852">
        <v>32662299</v>
      </c>
      <c r="B1852" t="s">
        <v>9391</v>
      </c>
      <c r="C1852">
        <v>16469</v>
      </c>
      <c r="D1852">
        <v>275</v>
      </c>
      <c r="E1852">
        <v>24000000</v>
      </c>
      <c r="F1852">
        <v>6.9</v>
      </c>
      <c r="G1852">
        <v>-8662299</v>
      </c>
      <c r="H1852">
        <v>0</v>
      </c>
      <c r="I1852">
        <v>240.00000000000003</v>
      </c>
      <c r="J1852">
        <v>0</v>
      </c>
    </row>
    <row r="1853" spans="1:10" x14ac:dyDescent="0.35">
      <c r="A1853">
        <v>31452765</v>
      </c>
      <c r="B1853" t="s">
        <v>9395</v>
      </c>
      <c r="C1853">
        <v>149835</v>
      </c>
      <c r="D1853">
        <v>243</v>
      </c>
      <c r="E1853">
        <v>24000000</v>
      </c>
      <c r="F1853">
        <v>6.6</v>
      </c>
      <c r="G1853">
        <v>-7452765</v>
      </c>
      <c r="H1853">
        <v>0</v>
      </c>
      <c r="I1853">
        <v>240.00000000000003</v>
      </c>
      <c r="J1853">
        <v>0</v>
      </c>
    </row>
    <row r="1854" spans="1:10" x14ac:dyDescent="0.35">
      <c r="A1854">
        <v>25167270</v>
      </c>
      <c r="B1854" t="s">
        <v>9400</v>
      </c>
      <c r="C1854">
        <v>30119</v>
      </c>
      <c r="D1854">
        <v>263</v>
      </c>
      <c r="E1854">
        <v>24000000</v>
      </c>
      <c r="F1854">
        <v>6.3</v>
      </c>
      <c r="G1854">
        <v>-1167270</v>
      </c>
      <c r="H1854">
        <v>455</v>
      </c>
      <c r="I1854">
        <v>240.00000000000003</v>
      </c>
      <c r="J1854">
        <v>0</v>
      </c>
    </row>
    <row r="1855" spans="1:10" x14ac:dyDescent="0.35">
      <c r="A1855">
        <v>32416109</v>
      </c>
      <c r="B1855" t="s">
        <v>9404</v>
      </c>
      <c r="C1855">
        <v>109620</v>
      </c>
      <c r="D1855">
        <v>268</v>
      </c>
      <c r="E1855">
        <v>25000000</v>
      </c>
      <c r="F1855">
        <v>6.2</v>
      </c>
      <c r="G1855">
        <v>-7416109</v>
      </c>
      <c r="H1855">
        <v>15000</v>
      </c>
      <c r="I1855">
        <v>250.00000000000003</v>
      </c>
      <c r="J1855">
        <v>0</v>
      </c>
    </row>
    <row r="1856" spans="1:10" x14ac:dyDescent="0.35">
      <c r="A1856">
        <v>20218</v>
      </c>
      <c r="B1856" t="s">
        <v>9408</v>
      </c>
      <c r="C1856">
        <v>5431</v>
      </c>
      <c r="D1856">
        <v>50</v>
      </c>
      <c r="E1856">
        <v>24000000</v>
      </c>
      <c r="F1856">
        <v>5.3</v>
      </c>
      <c r="G1856">
        <v>23979782</v>
      </c>
      <c r="H1856">
        <v>204</v>
      </c>
      <c r="I1856">
        <v>240.00000000000003</v>
      </c>
      <c r="J1856">
        <v>0</v>
      </c>
    </row>
    <row r="1857" spans="1:10" x14ac:dyDescent="0.35">
      <c r="A1857">
        <v>28871190</v>
      </c>
      <c r="B1857" t="s">
        <v>9411</v>
      </c>
      <c r="C1857">
        <v>125421</v>
      </c>
      <c r="D1857">
        <v>385</v>
      </c>
      <c r="E1857">
        <v>24000000</v>
      </c>
      <c r="F1857">
        <v>7.3</v>
      </c>
      <c r="G1857">
        <v>-4871190</v>
      </c>
      <c r="H1857">
        <v>0</v>
      </c>
      <c r="I1857">
        <v>240.00000000000003</v>
      </c>
      <c r="J1857">
        <v>0</v>
      </c>
    </row>
    <row r="1858" spans="1:10" x14ac:dyDescent="0.35">
      <c r="A1858">
        <v>16964743</v>
      </c>
      <c r="B1858" t="s">
        <v>9414</v>
      </c>
      <c r="C1858">
        <v>22844</v>
      </c>
      <c r="D1858">
        <v>140</v>
      </c>
      <c r="E1858">
        <v>24000000</v>
      </c>
      <c r="F1858">
        <v>5.6</v>
      </c>
      <c r="G1858">
        <v>7035257</v>
      </c>
      <c r="H1858">
        <v>876</v>
      </c>
      <c r="I1858">
        <v>240.00000000000003</v>
      </c>
      <c r="J1858">
        <v>0</v>
      </c>
    </row>
    <row r="1859" spans="1:10" x14ac:dyDescent="0.35">
      <c r="A1859">
        <v>16290976</v>
      </c>
      <c r="B1859" t="s">
        <v>9418</v>
      </c>
      <c r="C1859">
        <v>14637</v>
      </c>
      <c r="D1859">
        <v>100</v>
      </c>
      <c r="E1859">
        <v>24000000</v>
      </c>
      <c r="F1859">
        <v>6.2</v>
      </c>
      <c r="G1859">
        <v>7709024</v>
      </c>
      <c r="H1859">
        <v>619</v>
      </c>
      <c r="I1859">
        <v>240.00000000000003</v>
      </c>
      <c r="J1859">
        <v>0</v>
      </c>
    </row>
    <row r="1860" spans="1:10" x14ac:dyDescent="0.35">
      <c r="A1860">
        <v>13000000</v>
      </c>
      <c r="B1860" t="s">
        <v>9426</v>
      </c>
      <c r="C1860">
        <v>10895</v>
      </c>
      <c r="D1860">
        <v>150</v>
      </c>
      <c r="E1860">
        <v>24000000</v>
      </c>
      <c r="F1860">
        <v>5.2</v>
      </c>
      <c r="G1860">
        <v>11000000</v>
      </c>
      <c r="H1860">
        <v>0</v>
      </c>
      <c r="I1860">
        <v>240.00000000000003</v>
      </c>
      <c r="J1860">
        <v>0</v>
      </c>
    </row>
    <row r="1861" spans="1:10" x14ac:dyDescent="0.35">
      <c r="A1861">
        <v>12372410</v>
      </c>
      <c r="B1861" t="s">
        <v>9431</v>
      </c>
      <c r="C1861">
        <v>11709</v>
      </c>
      <c r="D1861">
        <v>101</v>
      </c>
      <c r="E1861">
        <v>24000000</v>
      </c>
      <c r="F1861">
        <v>5.3</v>
      </c>
      <c r="G1861">
        <v>11627590</v>
      </c>
      <c r="H1861">
        <v>650</v>
      </c>
      <c r="I1861">
        <v>240.00000000000003</v>
      </c>
      <c r="J1861">
        <v>0</v>
      </c>
    </row>
    <row r="1862" spans="1:10" x14ac:dyDescent="0.35">
      <c r="A1862">
        <v>8427204</v>
      </c>
      <c r="B1862" t="s">
        <v>9434</v>
      </c>
      <c r="C1862">
        <v>10100</v>
      </c>
      <c r="D1862">
        <v>59</v>
      </c>
      <c r="E1862">
        <v>24000000</v>
      </c>
      <c r="F1862">
        <v>5.4</v>
      </c>
      <c r="G1862">
        <v>15572796</v>
      </c>
      <c r="H1862">
        <v>153</v>
      </c>
      <c r="I1862">
        <v>240.00000000000003</v>
      </c>
      <c r="J1862">
        <v>0</v>
      </c>
    </row>
    <row r="1863" spans="1:10" x14ac:dyDescent="0.35">
      <c r="A1863">
        <v>9639242</v>
      </c>
      <c r="B1863" t="s">
        <v>9439</v>
      </c>
      <c r="C1863">
        <v>16437</v>
      </c>
      <c r="D1863">
        <v>68</v>
      </c>
      <c r="E1863">
        <v>24000000</v>
      </c>
      <c r="F1863">
        <v>4.9000000000000004</v>
      </c>
      <c r="G1863">
        <v>14360758</v>
      </c>
      <c r="H1863">
        <v>0</v>
      </c>
      <c r="I1863">
        <v>240.00000000000003</v>
      </c>
      <c r="J1863">
        <v>0</v>
      </c>
    </row>
    <row r="1864" spans="1:10" x14ac:dyDescent="0.35">
      <c r="A1864">
        <v>25003072</v>
      </c>
      <c r="B1864" t="s">
        <v>9443</v>
      </c>
      <c r="C1864">
        <v>72552</v>
      </c>
      <c r="D1864">
        <v>374</v>
      </c>
      <c r="E1864">
        <v>24000000</v>
      </c>
      <c r="F1864">
        <v>5.5</v>
      </c>
      <c r="G1864">
        <v>-1003072</v>
      </c>
      <c r="H1864">
        <v>13000</v>
      </c>
      <c r="I1864">
        <v>240.00000000000003</v>
      </c>
      <c r="J1864">
        <v>0</v>
      </c>
    </row>
    <row r="1865" spans="1:10" x14ac:dyDescent="0.35">
      <c r="A1865">
        <v>6144806</v>
      </c>
      <c r="B1865" t="s">
        <v>9446</v>
      </c>
      <c r="C1865">
        <v>12821</v>
      </c>
      <c r="D1865">
        <v>248</v>
      </c>
      <c r="E1865">
        <v>23000000</v>
      </c>
      <c r="F1865">
        <v>6.7</v>
      </c>
      <c r="G1865">
        <v>16855194</v>
      </c>
      <c r="H1865">
        <v>0</v>
      </c>
      <c r="I1865">
        <v>230.00000000000003</v>
      </c>
      <c r="J1865">
        <v>0</v>
      </c>
    </row>
    <row r="1866" spans="1:10" x14ac:dyDescent="0.35">
      <c r="A1866">
        <v>669276</v>
      </c>
      <c r="B1866" t="s">
        <v>9453</v>
      </c>
      <c r="C1866">
        <v>2541</v>
      </c>
      <c r="D1866">
        <v>47</v>
      </c>
      <c r="E1866">
        <v>28000000</v>
      </c>
      <c r="F1866">
        <v>7.2</v>
      </c>
      <c r="G1866">
        <v>27330724</v>
      </c>
      <c r="H1866">
        <v>408</v>
      </c>
      <c r="I1866">
        <v>280</v>
      </c>
      <c r="J1866">
        <v>0</v>
      </c>
    </row>
    <row r="1867" spans="1:10" x14ac:dyDescent="0.35">
      <c r="A1867">
        <v>42880</v>
      </c>
      <c r="B1867" t="s">
        <v>9458</v>
      </c>
      <c r="C1867">
        <v>2919</v>
      </c>
      <c r="D1867">
        <v>50</v>
      </c>
      <c r="E1867">
        <v>24000000</v>
      </c>
      <c r="F1867">
        <v>5.0999999999999996</v>
      </c>
      <c r="G1867">
        <v>23957120</v>
      </c>
      <c r="H1867">
        <v>181</v>
      </c>
      <c r="I1867">
        <v>240.00000000000003</v>
      </c>
      <c r="J1867">
        <v>0</v>
      </c>
    </row>
    <row r="1868" spans="1:10" x14ac:dyDescent="0.35">
      <c r="A1868">
        <v>23225911</v>
      </c>
      <c r="B1868" t="s">
        <v>9461</v>
      </c>
      <c r="C1868">
        <v>80574</v>
      </c>
      <c r="D1868">
        <v>157</v>
      </c>
      <c r="E1868">
        <v>24000000</v>
      </c>
      <c r="F1868">
        <v>6.5</v>
      </c>
      <c r="G1868">
        <v>774089</v>
      </c>
      <c r="H1868">
        <v>12000</v>
      </c>
      <c r="I1868">
        <v>240.00000000000003</v>
      </c>
      <c r="J1868">
        <v>0</v>
      </c>
    </row>
    <row r="1869" spans="1:10" x14ac:dyDescent="0.35">
      <c r="A1869">
        <v>75590286</v>
      </c>
      <c r="B1869" t="s">
        <v>9468</v>
      </c>
      <c r="C1869">
        <v>386217</v>
      </c>
      <c r="D1869">
        <v>553</v>
      </c>
      <c r="E1869">
        <v>23600000</v>
      </c>
      <c r="F1869">
        <v>7.7</v>
      </c>
      <c r="G1869">
        <v>-51990286</v>
      </c>
      <c r="H1869">
        <v>26000</v>
      </c>
      <c r="I1869">
        <v>236.00000000000003</v>
      </c>
      <c r="J1869">
        <v>0</v>
      </c>
    </row>
    <row r="1870" spans="1:10" x14ac:dyDescent="0.35">
      <c r="A1870">
        <v>218051260</v>
      </c>
      <c r="B1870" t="s">
        <v>204</v>
      </c>
      <c r="C1870">
        <v>316020</v>
      </c>
      <c r="D1870">
        <v>2618</v>
      </c>
      <c r="E1870">
        <v>207000000</v>
      </c>
      <c r="F1870">
        <v>7.2</v>
      </c>
      <c r="G1870">
        <v>-11051260</v>
      </c>
      <c r="H1870">
        <v>0</v>
      </c>
      <c r="I1870">
        <v>2070</v>
      </c>
      <c r="J1870">
        <v>0</v>
      </c>
    </row>
    <row r="1871" spans="1:10" x14ac:dyDescent="0.35">
      <c r="A1871">
        <v>161487252</v>
      </c>
      <c r="B1871" t="s">
        <v>9472</v>
      </c>
      <c r="C1871">
        <v>119450</v>
      </c>
      <c r="D1871">
        <v>300</v>
      </c>
      <c r="E1871">
        <v>20000000</v>
      </c>
      <c r="F1871">
        <v>6.1</v>
      </c>
      <c r="G1871">
        <v>-141487252</v>
      </c>
      <c r="H1871">
        <v>0</v>
      </c>
      <c r="I1871">
        <v>200.00000000000003</v>
      </c>
      <c r="J1871">
        <v>0</v>
      </c>
    </row>
    <row r="1872" spans="1:10" x14ac:dyDescent="0.35">
      <c r="A1872">
        <v>290158751</v>
      </c>
      <c r="B1872" t="s">
        <v>9475</v>
      </c>
      <c r="C1872">
        <v>837759</v>
      </c>
      <c r="D1872">
        <v>900</v>
      </c>
      <c r="E1872">
        <v>18000000</v>
      </c>
      <c r="F1872">
        <v>8.8000000000000007</v>
      </c>
      <c r="G1872">
        <v>-272158751</v>
      </c>
      <c r="H1872">
        <v>17000</v>
      </c>
      <c r="I1872">
        <v>180.00000000000003</v>
      </c>
      <c r="J1872">
        <v>0</v>
      </c>
    </row>
    <row r="1873" spans="1:10" x14ac:dyDescent="0.35">
      <c r="A1873">
        <v>65807024</v>
      </c>
      <c r="B1873" t="s">
        <v>9479</v>
      </c>
      <c r="C1873">
        <v>172405</v>
      </c>
      <c r="D1873">
        <v>203</v>
      </c>
      <c r="E1873">
        <v>19000000</v>
      </c>
      <c r="F1873">
        <v>6.8</v>
      </c>
      <c r="G1873">
        <v>-46807024</v>
      </c>
      <c r="H1873">
        <v>0</v>
      </c>
      <c r="I1873">
        <v>190.00000000000003</v>
      </c>
      <c r="J1873">
        <v>0</v>
      </c>
    </row>
    <row r="1874" spans="1:10" x14ac:dyDescent="0.35">
      <c r="A1874">
        <v>86930411</v>
      </c>
      <c r="B1874" t="s">
        <v>9483</v>
      </c>
      <c r="C1874">
        <v>83269</v>
      </c>
      <c r="D1874">
        <v>87</v>
      </c>
      <c r="E1874">
        <v>23000000</v>
      </c>
      <c r="F1874">
        <v>6.8</v>
      </c>
      <c r="G1874">
        <v>-63930411</v>
      </c>
      <c r="H1874">
        <v>0</v>
      </c>
      <c r="I1874">
        <v>230.00000000000003</v>
      </c>
      <c r="J1874">
        <v>0</v>
      </c>
    </row>
    <row r="1875" spans="1:10" x14ac:dyDescent="0.35">
      <c r="A1875">
        <v>53302314</v>
      </c>
      <c r="B1875" t="s">
        <v>9488</v>
      </c>
      <c r="C1875">
        <v>181058</v>
      </c>
      <c r="D1875">
        <v>674</v>
      </c>
      <c r="E1875">
        <v>23000000</v>
      </c>
      <c r="F1875">
        <v>6.7</v>
      </c>
      <c r="G1875">
        <v>-30302314</v>
      </c>
      <c r="H1875">
        <v>0</v>
      </c>
      <c r="I1875">
        <v>230.00000000000003</v>
      </c>
      <c r="J1875">
        <v>0</v>
      </c>
    </row>
    <row r="1876" spans="1:10" x14ac:dyDescent="0.35">
      <c r="A1876">
        <v>40962534</v>
      </c>
      <c r="B1876" t="s">
        <v>9492</v>
      </c>
      <c r="C1876">
        <v>188652</v>
      </c>
      <c r="D1876">
        <v>288</v>
      </c>
      <c r="E1876">
        <v>12500000</v>
      </c>
      <c r="F1876">
        <v>7.1</v>
      </c>
      <c r="G1876">
        <v>-28462534</v>
      </c>
      <c r="H1876">
        <v>22000</v>
      </c>
      <c r="I1876">
        <v>125.00000000000001</v>
      </c>
      <c r="J1876">
        <v>0</v>
      </c>
    </row>
    <row r="1877" spans="1:10" x14ac:dyDescent="0.35">
      <c r="A1877">
        <v>39235088</v>
      </c>
      <c r="B1877" t="s">
        <v>9496</v>
      </c>
      <c r="C1877">
        <v>193962</v>
      </c>
      <c r="D1877">
        <v>805</v>
      </c>
      <c r="E1877">
        <v>23000000</v>
      </c>
      <c r="F1877">
        <v>7.1</v>
      </c>
      <c r="G1877">
        <v>-16235088</v>
      </c>
      <c r="H1877">
        <v>5000</v>
      </c>
      <c r="I1877">
        <v>230.00000000000003</v>
      </c>
      <c r="J1877">
        <v>0</v>
      </c>
    </row>
    <row r="1878" spans="1:10" x14ac:dyDescent="0.35">
      <c r="A1878">
        <v>27338033</v>
      </c>
      <c r="B1878" t="s">
        <v>9499</v>
      </c>
      <c r="C1878">
        <v>19709</v>
      </c>
      <c r="D1878">
        <v>167</v>
      </c>
      <c r="E1878">
        <v>23000000</v>
      </c>
      <c r="F1878">
        <v>6.1</v>
      </c>
      <c r="G1878">
        <v>-4338033</v>
      </c>
      <c r="H1878">
        <v>0</v>
      </c>
      <c r="I1878">
        <v>230.00000000000003</v>
      </c>
      <c r="J1878">
        <v>0</v>
      </c>
    </row>
    <row r="1879" spans="1:10" x14ac:dyDescent="0.35">
      <c r="A1879">
        <v>25556065</v>
      </c>
      <c r="B1879" t="s">
        <v>9504</v>
      </c>
      <c r="C1879">
        <v>355126</v>
      </c>
      <c r="D1879">
        <v>748</v>
      </c>
      <c r="E1879">
        <v>23000000</v>
      </c>
      <c r="F1879">
        <v>8</v>
      </c>
      <c r="G1879">
        <v>-2556065</v>
      </c>
      <c r="H1879">
        <v>148000</v>
      </c>
      <c r="I1879">
        <v>230.00000000000003</v>
      </c>
      <c r="J1879">
        <v>0</v>
      </c>
    </row>
    <row r="1880" spans="1:10" x14ac:dyDescent="0.35">
      <c r="A1880">
        <v>15785632</v>
      </c>
      <c r="B1880" t="s">
        <v>9089</v>
      </c>
      <c r="C1880">
        <v>32513</v>
      </c>
      <c r="D1880">
        <v>119</v>
      </c>
      <c r="E1880">
        <v>23000000</v>
      </c>
      <c r="F1880">
        <v>7.5</v>
      </c>
      <c r="G1880">
        <v>7214368</v>
      </c>
      <c r="H1880">
        <v>15000</v>
      </c>
      <c r="I1880">
        <v>230.00000000000003</v>
      </c>
      <c r="J1880">
        <v>0</v>
      </c>
    </row>
    <row r="1881" spans="1:10" x14ac:dyDescent="0.35">
      <c r="A1881">
        <v>21973182</v>
      </c>
      <c r="B1881" t="s">
        <v>9509</v>
      </c>
      <c r="C1881">
        <v>53415</v>
      </c>
      <c r="D1881">
        <v>339</v>
      </c>
      <c r="E1881">
        <v>23000000</v>
      </c>
      <c r="F1881">
        <v>6.6</v>
      </c>
      <c r="G1881">
        <v>1026818</v>
      </c>
      <c r="H1881">
        <v>0</v>
      </c>
      <c r="I1881">
        <v>230.00000000000003</v>
      </c>
      <c r="J1881">
        <v>0</v>
      </c>
    </row>
    <row r="1882" spans="1:10" x14ac:dyDescent="0.35">
      <c r="A1882">
        <v>4756</v>
      </c>
      <c r="B1882" t="s">
        <v>9515</v>
      </c>
      <c r="C1882">
        <v>4191</v>
      </c>
      <c r="D1882">
        <v>32</v>
      </c>
      <c r="E1882">
        <v>25000000</v>
      </c>
      <c r="F1882">
        <v>5.4</v>
      </c>
      <c r="G1882">
        <v>24995244</v>
      </c>
      <c r="H1882">
        <v>0</v>
      </c>
      <c r="I1882">
        <v>250.00000000000003</v>
      </c>
      <c r="J1882">
        <v>0</v>
      </c>
    </row>
    <row r="1883" spans="1:10" x14ac:dyDescent="0.35">
      <c r="A1883">
        <v>18653615</v>
      </c>
      <c r="B1883" t="s">
        <v>9520</v>
      </c>
      <c r="C1883">
        <v>14786</v>
      </c>
      <c r="D1883">
        <v>103</v>
      </c>
      <c r="E1883">
        <v>23000000</v>
      </c>
      <c r="F1883">
        <v>6.1</v>
      </c>
      <c r="G1883">
        <v>4346385</v>
      </c>
      <c r="H1883">
        <v>638</v>
      </c>
      <c r="I1883">
        <v>230.00000000000003</v>
      </c>
      <c r="J1883">
        <v>0</v>
      </c>
    </row>
    <row r="1884" spans="1:10" x14ac:dyDescent="0.35">
      <c r="A1884">
        <v>12189514</v>
      </c>
      <c r="B1884" t="s">
        <v>8148</v>
      </c>
      <c r="C1884">
        <v>30092</v>
      </c>
      <c r="D1884">
        <v>129</v>
      </c>
      <c r="E1884">
        <v>23000000</v>
      </c>
      <c r="F1884">
        <v>6.1</v>
      </c>
      <c r="G1884">
        <v>10810486</v>
      </c>
      <c r="H1884">
        <v>0</v>
      </c>
      <c r="I1884">
        <v>230.00000000000003</v>
      </c>
      <c r="J1884">
        <v>0</v>
      </c>
    </row>
    <row r="1885" spans="1:10" x14ac:dyDescent="0.35">
      <c r="A1885">
        <v>13019253</v>
      </c>
      <c r="B1885" t="s">
        <v>9525</v>
      </c>
      <c r="C1885">
        <v>3914</v>
      </c>
      <c r="D1885">
        <v>47</v>
      </c>
      <c r="E1885">
        <v>23000000</v>
      </c>
      <c r="F1885">
        <v>5.6</v>
      </c>
      <c r="G1885">
        <v>9980747</v>
      </c>
      <c r="H1885">
        <v>153</v>
      </c>
      <c r="I1885">
        <v>230.00000000000003</v>
      </c>
      <c r="J1885">
        <v>0</v>
      </c>
    </row>
    <row r="1886" spans="1:10" x14ac:dyDescent="0.35">
      <c r="A1886">
        <v>18934858</v>
      </c>
      <c r="B1886" t="s">
        <v>9529</v>
      </c>
      <c r="C1886">
        <v>72646</v>
      </c>
      <c r="D1886">
        <v>397</v>
      </c>
      <c r="E1886">
        <v>23000000</v>
      </c>
      <c r="F1886">
        <v>5.8</v>
      </c>
      <c r="G1886">
        <v>4065142</v>
      </c>
      <c r="H1886">
        <v>0</v>
      </c>
      <c r="I1886">
        <v>230.00000000000003</v>
      </c>
      <c r="J1886">
        <v>0</v>
      </c>
    </row>
    <row r="1887" spans="1:10" x14ac:dyDescent="0.35">
      <c r="A1887">
        <v>20763013</v>
      </c>
      <c r="B1887" t="s">
        <v>9534</v>
      </c>
      <c r="C1887">
        <v>30840</v>
      </c>
      <c r="D1887">
        <v>383</v>
      </c>
      <c r="E1887">
        <v>23000000</v>
      </c>
      <c r="F1887">
        <v>2.8</v>
      </c>
      <c r="G1887">
        <v>2236987</v>
      </c>
      <c r="H1887">
        <v>0</v>
      </c>
      <c r="I1887">
        <v>230.00000000000003</v>
      </c>
      <c r="J1887">
        <v>0</v>
      </c>
    </row>
    <row r="1888" spans="1:10" x14ac:dyDescent="0.35">
      <c r="A1888">
        <v>12782508</v>
      </c>
      <c r="B1888" t="s">
        <v>9539</v>
      </c>
      <c r="C1888">
        <v>20163</v>
      </c>
      <c r="D1888">
        <v>71</v>
      </c>
      <c r="E1888">
        <v>23000000</v>
      </c>
      <c r="F1888">
        <v>6.7</v>
      </c>
      <c r="G1888">
        <v>10217492</v>
      </c>
      <c r="H1888">
        <v>1000</v>
      </c>
      <c r="I1888">
        <v>230.00000000000003</v>
      </c>
      <c r="J1888">
        <v>0</v>
      </c>
    </row>
    <row r="1889" spans="1:10" x14ac:dyDescent="0.35">
      <c r="A1889">
        <v>11508423</v>
      </c>
      <c r="B1889" t="s">
        <v>9544</v>
      </c>
      <c r="C1889">
        <v>3174</v>
      </c>
      <c r="D1889">
        <v>19</v>
      </c>
      <c r="E1889">
        <v>23000000</v>
      </c>
      <c r="F1889">
        <v>5.0999999999999996</v>
      </c>
      <c r="G1889">
        <v>11491577</v>
      </c>
      <c r="H1889">
        <v>376</v>
      </c>
      <c r="I1889">
        <v>230.00000000000003</v>
      </c>
      <c r="J1889">
        <v>0</v>
      </c>
    </row>
    <row r="1890" spans="1:10" x14ac:dyDescent="0.35">
      <c r="A1890">
        <v>10660147</v>
      </c>
      <c r="B1890" t="s">
        <v>9549</v>
      </c>
      <c r="C1890">
        <v>17740</v>
      </c>
      <c r="D1890">
        <v>165</v>
      </c>
      <c r="E1890">
        <v>23000000</v>
      </c>
      <c r="F1890">
        <v>7.2</v>
      </c>
      <c r="G1890">
        <v>12339853</v>
      </c>
      <c r="H1890">
        <v>0</v>
      </c>
      <c r="I1890">
        <v>230.00000000000003</v>
      </c>
      <c r="J1890">
        <v>0</v>
      </c>
    </row>
    <row r="1891" spans="1:10" x14ac:dyDescent="0.35">
      <c r="A1891">
        <v>7434726</v>
      </c>
      <c r="B1891" t="s">
        <v>9554</v>
      </c>
      <c r="C1891">
        <v>14473</v>
      </c>
      <c r="D1891">
        <v>81</v>
      </c>
      <c r="E1891">
        <v>23000000</v>
      </c>
      <c r="F1891">
        <v>6</v>
      </c>
      <c r="G1891">
        <v>15565274</v>
      </c>
      <c r="H1891">
        <v>0</v>
      </c>
      <c r="I1891">
        <v>230.00000000000003</v>
      </c>
      <c r="J1891">
        <v>0</v>
      </c>
    </row>
    <row r="1892" spans="1:10" x14ac:dyDescent="0.35">
      <c r="A1892">
        <v>2708188</v>
      </c>
      <c r="B1892" t="s">
        <v>9565</v>
      </c>
      <c r="C1892">
        <v>8924</v>
      </c>
      <c r="D1892">
        <v>43</v>
      </c>
      <c r="E1892">
        <v>23000000</v>
      </c>
      <c r="F1892">
        <v>6.2</v>
      </c>
      <c r="G1892">
        <v>20291812</v>
      </c>
      <c r="H1892">
        <v>0</v>
      </c>
      <c r="I1892">
        <v>230.00000000000003</v>
      </c>
      <c r="J1892">
        <v>0</v>
      </c>
    </row>
    <row r="1893" spans="1:10" x14ac:dyDescent="0.35">
      <c r="A1893">
        <v>16123851</v>
      </c>
      <c r="B1893" t="s">
        <v>9572</v>
      </c>
      <c r="C1893">
        <v>17373</v>
      </c>
      <c r="D1893">
        <v>148</v>
      </c>
      <c r="E1893">
        <v>23000000</v>
      </c>
      <c r="F1893">
        <v>6.2</v>
      </c>
      <c r="G1893">
        <v>6876149</v>
      </c>
      <c r="H1893">
        <v>767</v>
      </c>
      <c r="I1893">
        <v>230.00000000000003</v>
      </c>
      <c r="J1893">
        <v>0</v>
      </c>
    </row>
    <row r="1894" spans="1:10" x14ac:dyDescent="0.35">
      <c r="A1894">
        <v>71975611</v>
      </c>
      <c r="B1894" t="s">
        <v>9579</v>
      </c>
      <c r="C1894">
        <v>209396</v>
      </c>
      <c r="D1894">
        <v>580</v>
      </c>
      <c r="E1894">
        <v>25000000</v>
      </c>
      <c r="F1894">
        <v>6.8</v>
      </c>
      <c r="G1894">
        <v>-46975611</v>
      </c>
      <c r="H1894">
        <v>11000</v>
      </c>
      <c r="I1894">
        <v>250.00000000000003</v>
      </c>
      <c r="J1894">
        <v>0</v>
      </c>
    </row>
    <row r="1895" spans="1:10" x14ac:dyDescent="0.35">
      <c r="A1895">
        <v>38119483</v>
      </c>
      <c r="B1895" t="s">
        <v>9586</v>
      </c>
      <c r="C1895">
        <v>136667</v>
      </c>
      <c r="D1895">
        <v>273</v>
      </c>
      <c r="E1895">
        <v>22700000</v>
      </c>
      <c r="F1895">
        <v>7.1</v>
      </c>
      <c r="G1895">
        <v>-15419483</v>
      </c>
      <c r="H1895">
        <v>13000</v>
      </c>
      <c r="I1895">
        <v>227.00000000000003</v>
      </c>
      <c r="J1895">
        <v>0</v>
      </c>
    </row>
    <row r="1896" spans="1:10" x14ac:dyDescent="0.35">
      <c r="A1896">
        <v>4190530</v>
      </c>
      <c r="B1896" t="s">
        <v>9592</v>
      </c>
      <c r="C1896">
        <v>53341</v>
      </c>
      <c r="D1896">
        <v>185</v>
      </c>
      <c r="E1896">
        <v>22500000</v>
      </c>
      <c r="F1896">
        <v>7.1</v>
      </c>
      <c r="G1896">
        <v>18309470</v>
      </c>
      <c r="H1896">
        <v>18000</v>
      </c>
      <c r="I1896">
        <v>225.00000000000003</v>
      </c>
      <c r="J1896">
        <v>0</v>
      </c>
    </row>
    <row r="1897" spans="1:10" x14ac:dyDescent="0.35">
      <c r="A1897">
        <v>217631306</v>
      </c>
      <c r="B1897" t="s">
        <v>9596</v>
      </c>
      <c r="C1897">
        <v>154199</v>
      </c>
      <c r="D1897">
        <v>252</v>
      </c>
      <c r="E1897">
        <v>22000000</v>
      </c>
      <c r="F1897">
        <v>7</v>
      </c>
      <c r="G1897">
        <v>-195631306</v>
      </c>
      <c r="H1897">
        <v>0</v>
      </c>
      <c r="I1897">
        <v>220.00000000000003</v>
      </c>
      <c r="J1897">
        <v>0</v>
      </c>
    </row>
    <row r="1898" spans="1:10" x14ac:dyDescent="0.35">
      <c r="A1898">
        <v>176483808</v>
      </c>
      <c r="B1898" t="s">
        <v>9600</v>
      </c>
      <c r="C1898">
        <v>247289</v>
      </c>
      <c r="D1898">
        <v>611</v>
      </c>
      <c r="E1898">
        <v>23000000</v>
      </c>
      <c r="F1898">
        <v>7.1</v>
      </c>
      <c r="G1898">
        <v>-153483808</v>
      </c>
      <c r="H1898">
        <v>0</v>
      </c>
      <c r="I1898">
        <v>230.00000000000003</v>
      </c>
      <c r="J1898">
        <v>0</v>
      </c>
    </row>
    <row r="1899" spans="1:10" x14ac:dyDescent="0.35">
      <c r="A1899">
        <v>144833357</v>
      </c>
      <c r="B1899" t="s">
        <v>9603</v>
      </c>
      <c r="C1899">
        <v>64742</v>
      </c>
      <c r="D1899">
        <v>111</v>
      </c>
      <c r="E1899">
        <v>22000000</v>
      </c>
      <c r="F1899">
        <v>6.4</v>
      </c>
      <c r="G1899">
        <v>-122833357</v>
      </c>
      <c r="H1899">
        <v>0</v>
      </c>
      <c r="I1899">
        <v>220.00000000000003</v>
      </c>
      <c r="J1899">
        <v>0</v>
      </c>
    </row>
    <row r="1900" spans="1:10" x14ac:dyDescent="0.35">
      <c r="A1900">
        <v>75597042</v>
      </c>
      <c r="B1900" t="s">
        <v>9606</v>
      </c>
      <c r="C1900">
        <v>26434</v>
      </c>
      <c r="D1900">
        <v>174</v>
      </c>
      <c r="E1900">
        <v>20000000</v>
      </c>
      <c r="F1900">
        <v>7</v>
      </c>
      <c r="G1900">
        <v>-55597042</v>
      </c>
      <c r="H1900">
        <v>0</v>
      </c>
      <c r="I1900">
        <v>200.00000000000003</v>
      </c>
      <c r="J1900">
        <v>0</v>
      </c>
    </row>
    <row r="1901" spans="1:10" x14ac:dyDescent="0.35">
      <c r="A1901">
        <v>90636983</v>
      </c>
      <c r="B1901" t="s">
        <v>9610</v>
      </c>
      <c r="C1901">
        <v>44021</v>
      </c>
      <c r="D1901">
        <v>83</v>
      </c>
      <c r="E1901">
        <v>22000000</v>
      </c>
      <c r="F1901">
        <v>6.2</v>
      </c>
      <c r="G1901">
        <v>-68636983</v>
      </c>
      <c r="H1901">
        <v>0</v>
      </c>
      <c r="I1901">
        <v>220.00000000000003</v>
      </c>
      <c r="J1901">
        <v>0</v>
      </c>
    </row>
    <row r="1902" spans="1:10" x14ac:dyDescent="0.35">
      <c r="A1902">
        <v>70960517</v>
      </c>
      <c r="B1902" t="s">
        <v>9613</v>
      </c>
      <c r="C1902">
        <v>54631</v>
      </c>
      <c r="D1902">
        <v>192</v>
      </c>
      <c r="E1902">
        <v>35000000</v>
      </c>
      <c r="F1902">
        <v>7.5</v>
      </c>
      <c r="G1902">
        <v>-35960517</v>
      </c>
      <c r="H1902">
        <v>0</v>
      </c>
      <c r="I1902">
        <v>350.00000000000006</v>
      </c>
      <c r="J1902">
        <v>0</v>
      </c>
    </row>
    <row r="1903" spans="1:10" x14ac:dyDescent="0.35">
      <c r="A1903">
        <v>55762229</v>
      </c>
      <c r="B1903" t="s">
        <v>9618</v>
      </c>
      <c r="C1903">
        <v>47383</v>
      </c>
      <c r="D1903">
        <v>132</v>
      </c>
      <c r="E1903">
        <v>22000000</v>
      </c>
      <c r="F1903">
        <v>4.8</v>
      </c>
      <c r="G1903">
        <v>-33762229</v>
      </c>
      <c r="H1903">
        <v>1000</v>
      </c>
      <c r="I1903">
        <v>220.00000000000003</v>
      </c>
      <c r="J1903">
        <v>0</v>
      </c>
    </row>
    <row r="1904" spans="1:10" x14ac:dyDescent="0.35">
      <c r="A1904">
        <v>54235441</v>
      </c>
      <c r="B1904" t="s">
        <v>9624</v>
      </c>
      <c r="C1904">
        <v>52894</v>
      </c>
      <c r="D1904">
        <v>185</v>
      </c>
      <c r="E1904">
        <v>22000000</v>
      </c>
      <c r="F1904">
        <v>7.3</v>
      </c>
      <c r="G1904">
        <v>-32235441</v>
      </c>
      <c r="H1904">
        <v>55000</v>
      </c>
      <c r="I1904">
        <v>220.00000000000003</v>
      </c>
      <c r="J1904">
        <v>0</v>
      </c>
    </row>
    <row r="1905" spans="1:10" x14ac:dyDescent="0.35">
      <c r="A1905">
        <v>50728000</v>
      </c>
      <c r="B1905" t="s">
        <v>9628</v>
      </c>
      <c r="C1905">
        <v>48909</v>
      </c>
      <c r="D1905">
        <v>166</v>
      </c>
      <c r="E1905">
        <v>22000000</v>
      </c>
      <c r="F1905">
        <v>5.8</v>
      </c>
      <c r="G1905">
        <v>-28728000</v>
      </c>
      <c r="H1905">
        <v>0</v>
      </c>
      <c r="I1905">
        <v>220.00000000000003</v>
      </c>
      <c r="J1905">
        <v>0</v>
      </c>
    </row>
    <row r="1906" spans="1:10" x14ac:dyDescent="0.35">
      <c r="A1906">
        <v>40270895</v>
      </c>
      <c r="B1906" t="s">
        <v>9633</v>
      </c>
      <c r="C1906">
        <v>121937</v>
      </c>
      <c r="D1906">
        <v>431</v>
      </c>
      <c r="E1906">
        <v>22000000</v>
      </c>
      <c r="F1906">
        <v>7.6</v>
      </c>
      <c r="G1906">
        <v>-18270895</v>
      </c>
      <c r="H1906">
        <v>15000</v>
      </c>
      <c r="I1906">
        <v>220.00000000000003</v>
      </c>
      <c r="J1906">
        <v>0</v>
      </c>
    </row>
    <row r="1907" spans="1:10" x14ac:dyDescent="0.35">
      <c r="A1907">
        <v>59696176</v>
      </c>
      <c r="B1907" t="s">
        <v>9638</v>
      </c>
      <c r="C1907">
        <v>15448</v>
      </c>
      <c r="D1907">
        <v>174</v>
      </c>
      <c r="E1907">
        <v>22000000</v>
      </c>
      <c r="F1907">
        <v>5.6</v>
      </c>
      <c r="G1907">
        <v>-37696176</v>
      </c>
      <c r="H1907">
        <v>15000</v>
      </c>
      <c r="I1907">
        <v>220.00000000000003</v>
      </c>
      <c r="J1907">
        <v>0</v>
      </c>
    </row>
    <row r="1908" spans="1:10" x14ac:dyDescent="0.35">
      <c r="A1908">
        <v>51483949</v>
      </c>
      <c r="B1908" t="s">
        <v>9642</v>
      </c>
      <c r="C1908">
        <v>208092</v>
      </c>
      <c r="D1908">
        <v>806</v>
      </c>
      <c r="E1908">
        <v>22000000</v>
      </c>
      <c r="F1908">
        <v>7</v>
      </c>
      <c r="G1908">
        <v>-29483949</v>
      </c>
      <c r="H1908">
        <v>0</v>
      </c>
      <c r="I1908">
        <v>220.00000000000003</v>
      </c>
      <c r="J1908">
        <v>0</v>
      </c>
    </row>
    <row r="1909" spans="1:10" x14ac:dyDescent="0.35">
      <c r="A1909">
        <v>36020063</v>
      </c>
      <c r="B1909" t="s">
        <v>9646</v>
      </c>
      <c r="C1909">
        <v>62584</v>
      </c>
      <c r="D1909">
        <v>375</v>
      </c>
      <c r="E1909">
        <v>22000000</v>
      </c>
      <c r="F1909">
        <v>6.6</v>
      </c>
      <c r="G1909">
        <v>-14020063</v>
      </c>
      <c r="H1909">
        <v>0</v>
      </c>
      <c r="I1909">
        <v>220.00000000000003</v>
      </c>
      <c r="J1909">
        <v>0</v>
      </c>
    </row>
    <row r="1910" spans="1:10" x14ac:dyDescent="0.35">
      <c r="A1910">
        <v>33313582</v>
      </c>
      <c r="B1910" t="s">
        <v>9649</v>
      </c>
      <c r="C1910">
        <v>52888</v>
      </c>
      <c r="D1910">
        <v>175</v>
      </c>
      <c r="E1910">
        <v>21000000</v>
      </c>
      <c r="F1910">
        <v>6.5</v>
      </c>
      <c r="G1910">
        <v>-12313582</v>
      </c>
      <c r="H1910">
        <v>0</v>
      </c>
      <c r="I1910">
        <v>210.00000000000003</v>
      </c>
      <c r="J1910">
        <v>0</v>
      </c>
    </row>
    <row r="1911" spans="1:10" x14ac:dyDescent="0.35">
      <c r="A1911">
        <v>25842000</v>
      </c>
      <c r="B1911" t="s">
        <v>9652</v>
      </c>
      <c r="C1911">
        <v>13455</v>
      </c>
      <c r="D1911">
        <v>87</v>
      </c>
      <c r="E1911">
        <v>22000000</v>
      </c>
      <c r="F1911">
        <v>7.4</v>
      </c>
      <c r="G1911">
        <v>-3842000</v>
      </c>
      <c r="H1911">
        <v>2000</v>
      </c>
      <c r="I1911">
        <v>220.00000000000003</v>
      </c>
      <c r="J1911">
        <v>0</v>
      </c>
    </row>
    <row r="1912" spans="1:10" x14ac:dyDescent="0.35">
      <c r="A1912">
        <v>22264487</v>
      </c>
      <c r="B1912" t="s">
        <v>9657</v>
      </c>
      <c r="C1912">
        <v>41239</v>
      </c>
      <c r="D1912">
        <v>166</v>
      </c>
      <c r="E1912">
        <v>22000000</v>
      </c>
      <c r="F1912">
        <v>4.5999999999999996</v>
      </c>
      <c r="G1912">
        <v>-264487</v>
      </c>
      <c r="H1912">
        <v>887</v>
      </c>
      <c r="I1912">
        <v>220.00000000000003</v>
      </c>
      <c r="J1912">
        <v>0</v>
      </c>
    </row>
    <row r="1913" spans="1:10" x14ac:dyDescent="0.35">
      <c r="A1913">
        <v>30659817</v>
      </c>
      <c r="B1913" t="s">
        <v>9663</v>
      </c>
      <c r="C1913">
        <v>59805</v>
      </c>
      <c r="D1913">
        <v>95</v>
      </c>
      <c r="E1913">
        <v>26000000</v>
      </c>
      <c r="F1913">
        <v>6.4</v>
      </c>
      <c r="G1913">
        <v>-4659817</v>
      </c>
      <c r="H1913">
        <v>0</v>
      </c>
      <c r="I1913">
        <v>260</v>
      </c>
      <c r="J1913">
        <v>0</v>
      </c>
    </row>
    <row r="1914" spans="1:10" x14ac:dyDescent="0.35">
      <c r="A1914">
        <v>5773519</v>
      </c>
      <c r="B1914" t="s">
        <v>5749</v>
      </c>
      <c r="C1914">
        <v>28621</v>
      </c>
      <c r="D1914">
        <v>91</v>
      </c>
      <c r="E1914">
        <v>40000000</v>
      </c>
      <c r="F1914">
        <v>6</v>
      </c>
      <c r="G1914">
        <v>34226481</v>
      </c>
      <c r="H1914">
        <v>11000</v>
      </c>
      <c r="I1914">
        <v>400.00000000000006</v>
      </c>
      <c r="J1914">
        <v>0</v>
      </c>
    </row>
    <row r="1915" spans="1:10" x14ac:dyDescent="0.35">
      <c r="A1915">
        <v>19351569</v>
      </c>
      <c r="B1915" t="s">
        <v>9670</v>
      </c>
      <c r="C1915">
        <v>33287</v>
      </c>
      <c r="D1915">
        <v>201</v>
      </c>
      <c r="E1915">
        <v>22000000</v>
      </c>
      <c r="F1915">
        <v>5.9</v>
      </c>
      <c r="G1915">
        <v>2648431</v>
      </c>
      <c r="H1915">
        <v>739</v>
      </c>
      <c r="I1915">
        <v>220.00000000000003</v>
      </c>
      <c r="J1915">
        <v>0</v>
      </c>
    </row>
    <row r="1916" spans="1:10" x14ac:dyDescent="0.35">
      <c r="A1916">
        <v>49002815</v>
      </c>
      <c r="B1916" t="s">
        <v>9675</v>
      </c>
      <c r="C1916">
        <v>15665</v>
      </c>
      <c r="D1916">
        <v>35</v>
      </c>
      <c r="E1916">
        <v>22000000</v>
      </c>
      <c r="F1916">
        <v>6.4</v>
      </c>
      <c r="G1916">
        <v>-27002815</v>
      </c>
      <c r="H1916">
        <v>0</v>
      </c>
      <c r="I1916">
        <v>220.00000000000003</v>
      </c>
      <c r="J1916">
        <v>0</v>
      </c>
    </row>
    <row r="1917" spans="1:10" x14ac:dyDescent="0.35">
      <c r="A1917">
        <v>19283782</v>
      </c>
      <c r="B1917" t="s">
        <v>9678</v>
      </c>
      <c r="C1917">
        <v>31227</v>
      </c>
      <c r="D1917">
        <v>354</v>
      </c>
      <c r="E1917">
        <v>22000000</v>
      </c>
      <c r="F1917">
        <v>6.6</v>
      </c>
      <c r="G1917">
        <v>2716218</v>
      </c>
      <c r="H1917">
        <v>0</v>
      </c>
      <c r="I1917">
        <v>220.00000000000003</v>
      </c>
      <c r="J1917">
        <v>0</v>
      </c>
    </row>
    <row r="1918" spans="1:10" x14ac:dyDescent="0.35">
      <c r="A1918">
        <v>30059386</v>
      </c>
      <c r="B1918" t="s">
        <v>9681</v>
      </c>
      <c r="C1918">
        <v>128593</v>
      </c>
      <c r="D1918">
        <v>867</v>
      </c>
      <c r="E1918">
        <v>22000000</v>
      </c>
      <c r="F1918">
        <v>6.9</v>
      </c>
      <c r="G1918">
        <v>-8059386</v>
      </c>
      <c r="H1918">
        <v>0</v>
      </c>
      <c r="I1918">
        <v>220.00000000000003</v>
      </c>
      <c r="J1918">
        <v>0</v>
      </c>
    </row>
    <row r="1919" spans="1:10" x14ac:dyDescent="0.35">
      <c r="A1919">
        <v>35799026</v>
      </c>
      <c r="B1919" t="s">
        <v>1613</v>
      </c>
      <c r="C1919">
        <v>263336</v>
      </c>
      <c r="D1919">
        <v>899</v>
      </c>
      <c r="E1919">
        <v>126000000</v>
      </c>
      <c r="F1919">
        <v>6.9</v>
      </c>
      <c r="G1919">
        <v>90200974</v>
      </c>
      <c r="H1919">
        <v>0</v>
      </c>
      <c r="I1919">
        <v>1260</v>
      </c>
      <c r="J1919">
        <v>0</v>
      </c>
    </row>
    <row r="1920" spans="1:10" x14ac:dyDescent="0.35">
      <c r="A1920">
        <v>17951431</v>
      </c>
      <c r="B1920" t="s">
        <v>9687</v>
      </c>
      <c r="C1920">
        <v>25462</v>
      </c>
      <c r="D1920">
        <v>200</v>
      </c>
      <c r="E1920">
        <v>30000000</v>
      </c>
      <c r="F1920">
        <v>5.8</v>
      </c>
      <c r="G1920">
        <v>12048569</v>
      </c>
      <c r="H1920">
        <v>804</v>
      </c>
      <c r="I1920">
        <v>300</v>
      </c>
      <c r="J1920">
        <v>0</v>
      </c>
    </row>
    <row r="1921" spans="1:10" x14ac:dyDescent="0.35">
      <c r="A1921">
        <v>29997095</v>
      </c>
      <c r="B1921" t="s">
        <v>9691</v>
      </c>
      <c r="C1921">
        <v>60926</v>
      </c>
      <c r="D1921">
        <v>302</v>
      </c>
      <c r="E1921">
        <v>22000000</v>
      </c>
      <c r="F1921">
        <v>6.4</v>
      </c>
      <c r="G1921">
        <v>-7997095</v>
      </c>
      <c r="H1921">
        <v>23000</v>
      </c>
      <c r="I1921">
        <v>220.00000000000003</v>
      </c>
      <c r="J1921">
        <v>0</v>
      </c>
    </row>
    <row r="1922" spans="1:10" x14ac:dyDescent="0.35">
      <c r="A1922">
        <v>14252830</v>
      </c>
      <c r="B1922" t="s">
        <v>9696</v>
      </c>
      <c r="C1922">
        <v>18900</v>
      </c>
      <c r="D1922">
        <v>242</v>
      </c>
      <c r="E1922">
        <v>22000000</v>
      </c>
      <c r="F1922">
        <v>5.3</v>
      </c>
      <c r="G1922">
        <v>7747170</v>
      </c>
      <c r="H1922">
        <v>0</v>
      </c>
      <c r="I1922">
        <v>220.00000000000003</v>
      </c>
      <c r="J1922">
        <v>0</v>
      </c>
    </row>
    <row r="1923" spans="1:10" x14ac:dyDescent="0.35">
      <c r="A1923">
        <v>19783777</v>
      </c>
      <c r="B1923" t="s">
        <v>9700</v>
      </c>
      <c r="C1923">
        <v>82804</v>
      </c>
      <c r="D1923">
        <v>154</v>
      </c>
      <c r="E1923">
        <v>22000000</v>
      </c>
      <c r="F1923">
        <v>6.5</v>
      </c>
      <c r="G1923">
        <v>2216223</v>
      </c>
      <c r="H1923">
        <v>15000</v>
      </c>
      <c r="I1923">
        <v>220.00000000000003</v>
      </c>
      <c r="J1923">
        <v>0</v>
      </c>
    </row>
    <row r="1924" spans="1:10" x14ac:dyDescent="0.35">
      <c r="A1924">
        <v>13555988</v>
      </c>
      <c r="B1924" t="s">
        <v>9704</v>
      </c>
      <c r="C1924">
        <v>7242</v>
      </c>
      <c r="D1924">
        <v>38</v>
      </c>
      <c r="E1924">
        <v>22000000</v>
      </c>
      <c r="F1924">
        <v>5.7</v>
      </c>
      <c r="G1924">
        <v>8444012</v>
      </c>
      <c r="H1924">
        <v>0</v>
      </c>
      <c r="I1924">
        <v>220.00000000000003</v>
      </c>
      <c r="J1924">
        <v>0</v>
      </c>
    </row>
    <row r="1925" spans="1:10" x14ac:dyDescent="0.35">
      <c r="A1925">
        <v>12784713</v>
      </c>
      <c r="B1925" t="s">
        <v>9707</v>
      </c>
      <c r="C1925">
        <v>56813</v>
      </c>
      <c r="D1925">
        <v>381</v>
      </c>
      <c r="E1925">
        <v>22000000</v>
      </c>
      <c r="F1925">
        <v>6.7</v>
      </c>
      <c r="G1925">
        <v>9215287</v>
      </c>
      <c r="H1925">
        <v>0</v>
      </c>
      <c r="I1925">
        <v>220.00000000000003</v>
      </c>
      <c r="J1925">
        <v>0</v>
      </c>
    </row>
    <row r="1926" spans="1:10" x14ac:dyDescent="0.35">
      <c r="A1926">
        <v>10696210</v>
      </c>
      <c r="B1926" t="s">
        <v>9711</v>
      </c>
      <c r="C1926">
        <v>35018</v>
      </c>
      <c r="D1926">
        <v>180</v>
      </c>
      <c r="E1926">
        <v>23500000</v>
      </c>
      <c r="F1926">
        <v>3.9</v>
      </c>
      <c r="G1926">
        <v>12803790</v>
      </c>
      <c r="H1926">
        <v>716</v>
      </c>
      <c r="I1926">
        <v>235.00000000000003</v>
      </c>
      <c r="J1926">
        <v>0</v>
      </c>
    </row>
    <row r="1927" spans="1:10" x14ac:dyDescent="0.35">
      <c r="A1927">
        <v>5974653</v>
      </c>
      <c r="B1927" t="s">
        <v>9715</v>
      </c>
      <c r="C1927">
        <v>2253</v>
      </c>
      <c r="D1927">
        <v>111</v>
      </c>
      <c r="E1927">
        <v>22000000</v>
      </c>
      <c r="F1927">
        <v>4.0999999999999996</v>
      </c>
      <c r="G1927">
        <v>16025347</v>
      </c>
      <c r="H1927">
        <v>158</v>
      </c>
      <c r="I1927">
        <v>220.00000000000003</v>
      </c>
      <c r="J1927">
        <v>0</v>
      </c>
    </row>
    <row r="1928" spans="1:10" x14ac:dyDescent="0.35">
      <c r="A1928">
        <v>5000000</v>
      </c>
      <c r="B1928" t="s">
        <v>9722</v>
      </c>
      <c r="C1928">
        <v>1547</v>
      </c>
      <c r="D1928">
        <v>50</v>
      </c>
      <c r="E1928">
        <v>25000000</v>
      </c>
      <c r="F1928">
        <v>6.2</v>
      </c>
      <c r="G1928">
        <v>20000000</v>
      </c>
      <c r="H1928">
        <v>104</v>
      </c>
      <c r="I1928">
        <v>250.00000000000003</v>
      </c>
      <c r="J1928">
        <v>0</v>
      </c>
    </row>
    <row r="1929" spans="1:10" x14ac:dyDescent="0.35">
      <c r="A1929">
        <v>9694105</v>
      </c>
      <c r="B1929" t="s">
        <v>9726</v>
      </c>
      <c r="C1929">
        <v>8176</v>
      </c>
      <c r="D1929">
        <v>77</v>
      </c>
      <c r="E1929">
        <v>22000000</v>
      </c>
      <c r="F1929">
        <v>3.8</v>
      </c>
      <c r="G1929">
        <v>12305895</v>
      </c>
      <c r="H1929">
        <v>272</v>
      </c>
      <c r="I1929">
        <v>220.00000000000003</v>
      </c>
      <c r="J1929">
        <v>0</v>
      </c>
    </row>
    <row r="1930" spans="1:10" x14ac:dyDescent="0.35">
      <c r="A1930">
        <v>16027866</v>
      </c>
      <c r="B1930" t="s">
        <v>9729</v>
      </c>
      <c r="C1930">
        <v>26767</v>
      </c>
      <c r="D1930">
        <v>121</v>
      </c>
      <c r="E1930">
        <v>25000000</v>
      </c>
      <c r="F1930">
        <v>5.0999999999999996</v>
      </c>
      <c r="G1930">
        <v>8972134</v>
      </c>
      <c r="H1930">
        <v>0</v>
      </c>
      <c r="I1930">
        <v>250.00000000000003</v>
      </c>
      <c r="J1930">
        <v>0</v>
      </c>
    </row>
    <row r="1931" spans="1:10" x14ac:dyDescent="0.35">
      <c r="A1931">
        <v>13746550</v>
      </c>
      <c r="B1931" t="s">
        <v>9744</v>
      </c>
      <c r="C1931">
        <v>29322</v>
      </c>
      <c r="D1931">
        <v>104</v>
      </c>
      <c r="E1931">
        <v>2000000</v>
      </c>
      <c r="F1931">
        <v>6.1</v>
      </c>
      <c r="G1931">
        <v>-11746550</v>
      </c>
      <c r="H1931">
        <v>0</v>
      </c>
      <c r="I1931">
        <v>20</v>
      </c>
      <c r="J1931">
        <v>0</v>
      </c>
    </row>
    <row r="1932" spans="1:10" x14ac:dyDescent="0.35">
      <c r="A1932">
        <v>20668843</v>
      </c>
      <c r="B1932" t="s">
        <v>9747</v>
      </c>
      <c r="C1932">
        <v>16831</v>
      </c>
      <c r="D1932">
        <v>54</v>
      </c>
      <c r="E1932">
        <v>22000000</v>
      </c>
      <c r="F1932">
        <v>5.8</v>
      </c>
      <c r="G1932">
        <v>1331157</v>
      </c>
      <c r="H1932">
        <v>687</v>
      </c>
      <c r="I1932">
        <v>220.00000000000003</v>
      </c>
      <c r="J1932">
        <v>0</v>
      </c>
    </row>
    <row r="1933" spans="1:10" x14ac:dyDescent="0.35">
      <c r="A1933">
        <v>2963012</v>
      </c>
      <c r="B1933" t="s">
        <v>9753</v>
      </c>
      <c r="C1933">
        <v>48873</v>
      </c>
      <c r="D1933">
        <v>105</v>
      </c>
      <c r="E1933">
        <v>22000000</v>
      </c>
      <c r="F1933">
        <v>6.3</v>
      </c>
      <c r="G1933">
        <v>19036988</v>
      </c>
      <c r="H1933">
        <v>11000</v>
      </c>
      <c r="I1933">
        <v>220.00000000000003</v>
      </c>
      <c r="J1933">
        <v>0</v>
      </c>
    </row>
    <row r="1934" spans="1:10" x14ac:dyDescent="0.35">
      <c r="A1934">
        <v>1796024</v>
      </c>
      <c r="B1934" t="s">
        <v>9758</v>
      </c>
      <c r="C1934">
        <v>34985</v>
      </c>
      <c r="D1934">
        <v>135</v>
      </c>
      <c r="E1934">
        <v>22000000</v>
      </c>
      <c r="F1934">
        <v>5.4</v>
      </c>
      <c r="G1934">
        <v>20203976</v>
      </c>
      <c r="H1934">
        <v>0</v>
      </c>
      <c r="I1934">
        <v>220.00000000000003</v>
      </c>
      <c r="J1934">
        <v>0</v>
      </c>
    </row>
    <row r="1935" spans="1:10" x14ac:dyDescent="0.35">
      <c r="A1935">
        <v>11326836</v>
      </c>
      <c r="B1935" t="s">
        <v>9768</v>
      </c>
      <c r="C1935">
        <v>83171</v>
      </c>
      <c r="D1935">
        <v>231</v>
      </c>
      <c r="E1935">
        <v>22000000</v>
      </c>
      <c r="F1935">
        <v>6.8</v>
      </c>
      <c r="G1935">
        <v>10673164</v>
      </c>
      <c r="H1935">
        <v>17000</v>
      </c>
      <c r="I1935">
        <v>220.00000000000003</v>
      </c>
      <c r="J1935">
        <v>0</v>
      </c>
    </row>
    <row r="1936" spans="1:10" x14ac:dyDescent="0.35">
      <c r="A1936">
        <v>49024969</v>
      </c>
      <c r="B1936" t="s">
        <v>9772</v>
      </c>
      <c r="C1936">
        <v>133367</v>
      </c>
      <c r="D1936">
        <v>363</v>
      </c>
      <c r="E1936">
        <v>25000000</v>
      </c>
      <c r="F1936">
        <v>7.3</v>
      </c>
      <c r="G1936">
        <v>-24024969</v>
      </c>
      <c r="H1936">
        <v>0</v>
      </c>
      <c r="I1936">
        <v>250.00000000000003</v>
      </c>
      <c r="J1936">
        <v>0</v>
      </c>
    </row>
    <row r="1937" spans="1:10" x14ac:dyDescent="0.35">
      <c r="A1937">
        <v>22294341</v>
      </c>
      <c r="B1937" t="s">
        <v>9775</v>
      </c>
      <c r="C1937">
        <v>12278</v>
      </c>
      <c r="D1937">
        <v>71</v>
      </c>
      <c r="E1937">
        <v>21500000</v>
      </c>
      <c r="F1937">
        <v>6.5</v>
      </c>
      <c r="G1937">
        <v>-794341</v>
      </c>
      <c r="H1937">
        <v>758</v>
      </c>
      <c r="I1937">
        <v>215.00000000000003</v>
      </c>
      <c r="J1937">
        <v>0</v>
      </c>
    </row>
    <row r="1938" spans="1:10" x14ac:dyDescent="0.35">
      <c r="A1938">
        <v>24362501</v>
      </c>
      <c r="B1938" t="s">
        <v>9778</v>
      </c>
      <c r="C1938">
        <v>69980</v>
      </c>
      <c r="D1938">
        <v>591</v>
      </c>
      <c r="E1938">
        <v>21500000</v>
      </c>
      <c r="F1938">
        <v>7.2</v>
      </c>
      <c r="G1938">
        <v>-2862501</v>
      </c>
      <c r="H1938">
        <v>0</v>
      </c>
      <c r="I1938">
        <v>215.00000000000003</v>
      </c>
      <c r="J1938">
        <v>0</v>
      </c>
    </row>
    <row r="1939" spans="1:10" x14ac:dyDescent="0.35">
      <c r="A1939">
        <v>16684352</v>
      </c>
      <c r="B1939" t="s">
        <v>9783</v>
      </c>
      <c r="C1939">
        <v>67893</v>
      </c>
      <c r="D1939">
        <v>163</v>
      </c>
      <c r="E1939">
        <v>17000000</v>
      </c>
      <c r="F1939">
        <v>6.3</v>
      </c>
      <c r="G1939">
        <v>315648</v>
      </c>
      <c r="H1939">
        <v>18000</v>
      </c>
      <c r="I1939">
        <v>170</v>
      </c>
      <c r="J1939">
        <v>0</v>
      </c>
    </row>
    <row r="1940" spans="1:10" x14ac:dyDescent="0.35">
      <c r="A1940">
        <v>46700000</v>
      </c>
      <c r="B1940" t="s">
        <v>9788</v>
      </c>
      <c r="C1940">
        <v>19832</v>
      </c>
      <c r="D1940">
        <v>98</v>
      </c>
      <c r="E1940">
        <v>21000000</v>
      </c>
      <c r="F1940">
        <v>5.9</v>
      </c>
      <c r="G1940">
        <v>-25700000</v>
      </c>
      <c r="H1940">
        <v>0</v>
      </c>
      <c r="I1940">
        <v>210.00000000000003</v>
      </c>
      <c r="J1940">
        <v>0</v>
      </c>
    </row>
    <row r="1941" spans="1:10" x14ac:dyDescent="0.35">
      <c r="A1941">
        <v>52008288</v>
      </c>
      <c r="B1941" t="s">
        <v>9794</v>
      </c>
      <c r="C1941">
        <v>162037</v>
      </c>
      <c r="D1941">
        <v>928</v>
      </c>
      <c r="E1941">
        <v>21000000</v>
      </c>
      <c r="F1941">
        <v>7.8</v>
      </c>
      <c r="G1941">
        <v>-31008288</v>
      </c>
      <c r="H1941">
        <v>0</v>
      </c>
      <c r="I1941">
        <v>210.00000000000003</v>
      </c>
      <c r="J1941">
        <v>0</v>
      </c>
    </row>
    <row r="1942" spans="1:10" x14ac:dyDescent="0.35">
      <c r="A1942">
        <v>8579684</v>
      </c>
      <c r="B1942" t="s">
        <v>9797</v>
      </c>
      <c r="C1942">
        <v>89547</v>
      </c>
      <c r="D1942">
        <v>199</v>
      </c>
      <c r="E1942">
        <v>9000000</v>
      </c>
      <c r="F1942">
        <v>7.4</v>
      </c>
      <c r="G1942">
        <v>420316</v>
      </c>
      <c r="H1942">
        <v>0</v>
      </c>
      <c r="I1942">
        <v>90.000000000000014</v>
      </c>
      <c r="J1942">
        <v>0</v>
      </c>
    </row>
    <row r="1943" spans="1:10" x14ac:dyDescent="0.35">
      <c r="A1943">
        <v>42660000</v>
      </c>
      <c r="B1943" t="s">
        <v>9801</v>
      </c>
      <c r="C1943">
        <v>25086</v>
      </c>
      <c r="D1943">
        <v>87</v>
      </c>
      <c r="E1943">
        <v>17000000</v>
      </c>
      <c r="F1943">
        <v>4.8</v>
      </c>
      <c r="G1943">
        <v>-25660000</v>
      </c>
      <c r="H1943">
        <v>1000</v>
      </c>
      <c r="I1943">
        <v>170</v>
      </c>
      <c r="J1943">
        <v>0</v>
      </c>
    </row>
    <row r="1944" spans="1:10" x14ac:dyDescent="0.35">
      <c r="A1944">
        <v>40219708</v>
      </c>
      <c r="B1944" t="s">
        <v>9805</v>
      </c>
      <c r="C1944">
        <v>22649</v>
      </c>
      <c r="D1944">
        <v>131</v>
      </c>
      <c r="E1944">
        <v>21000000</v>
      </c>
      <c r="F1944">
        <v>6.3</v>
      </c>
      <c r="G1944">
        <v>-19219708</v>
      </c>
      <c r="H1944">
        <v>0</v>
      </c>
      <c r="I1944">
        <v>210.00000000000003</v>
      </c>
      <c r="J1944">
        <v>0</v>
      </c>
    </row>
    <row r="1945" spans="1:10" x14ac:dyDescent="0.35">
      <c r="A1945">
        <v>132088910</v>
      </c>
      <c r="B1945" t="s">
        <v>9809</v>
      </c>
      <c r="C1945">
        <v>533607</v>
      </c>
      <c r="D1945">
        <v>692</v>
      </c>
      <c r="E1945">
        <v>21000000</v>
      </c>
      <c r="F1945">
        <v>7.8</v>
      </c>
      <c r="G1945">
        <v>-111088910</v>
      </c>
      <c r="H1945">
        <v>117000</v>
      </c>
      <c r="I1945">
        <v>210.00000000000003</v>
      </c>
      <c r="J1945">
        <v>0</v>
      </c>
    </row>
    <row r="1946" spans="1:10" x14ac:dyDescent="0.35">
      <c r="A1946">
        <v>36581633</v>
      </c>
      <c r="B1946" t="s">
        <v>9812</v>
      </c>
      <c r="C1946">
        <v>52533</v>
      </c>
      <c r="D1946">
        <v>235</v>
      </c>
      <c r="E1946">
        <v>21000000</v>
      </c>
      <c r="F1946">
        <v>7.5</v>
      </c>
      <c r="G1946">
        <v>-15581633</v>
      </c>
      <c r="H1946">
        <v>10000</v>
      </c>
      <c r="I1946">
        <v>210.00000000000003</v>
      </c>
      <c r="J1946">
        <v>0</v>
      </c>
    </row>
    <row r="1947" spans="1:10" x14ac:dyDescent="0.35">
      <c r="A1947">
        <v>25296447</v>
      </c>
      <c r="B1947" t="s">
        <v>9816</v>
      </c>
      <c r="C1947">
        <v>237248</v>
      </c>
      <c r="D1947">
        <v>460</v>
      </c>
      <c r="E1947">
        <v>21000000</v>
      </c>
      <c r="F1947">
        <v>6.8</v>
      </c>
      <c r="G1947">
        <v>-4296447</v>
      </c>
      <c r="H1947">
        <v>0</v>
      </c>
      <c r="I1947">
        <v>210.00000000000003</v>
      </c>
      <c r="J1947">
        <v>0</v>
      </c>
    </row>
    <row r="1948" spans="1:10" x14ac:dyDescent="0.35">
      <c r="A1948">
        <v>24848292</v>
      </c>
      <c r="B1948" t="s">
        <v>9820</v>
      </c>
      <c r="C1948">
        <v>80556</v>
      </c>
      <c r="D1948">
        <v>184</v>
      </c>
      <c r="E1948">
        <v>20000000</v>
      </c>
      <c r="F1948">
        <v>6.6</v>
      </c>
      <c r="G1948">
        <v>-4848292</v>
      </c>
      <c r="H1948">
        <v>0</v>
      </c>
      <c r="I1948">
        <v>200.00000000000003</v>
      </c>
      <c r="J1948">
        <v>0</v>
      </c>
    </row>
    <row r="1949" spans="1:10" x14ac:dyDescent="0.35">
      <c r="A1949">
        <v>17757087</v>
      </c>
      <c r="B1949" t="s">
        <v>9826</v>
      </c>
      <c r="C1949">
        <v>13065</v>
      </c>
      <c r="D1949">
        <v>253</v>
      </c>
      <c r="E1949">
        <v>21000000</v>
      </c>
      <c r="F1949">
        <v>4.5999999999999996</v>
      </c>
      <c r="G1949">
        <v>3242913</v>
      </c>
      <c r="H1949">
        <v>897</v>
      </c>
      <c r="I1949">
        <v>210.00000000000003</v>
      </c>
      <c r="J1949">
        <v>0</v>
      </c>
    </row>
    <row r="1950" spans="1:10" x14ac:dyDescent="0.35">
      <c r="A1950">
        <v>9430988</v>
      </c>
      <c r="B1950" t="s">
        <v>9830</v>
      </c>
      <c r="C1950">
        <v>45992</v>
      </c>
      <c r="D1950">
        <v>115</v>
      </c>
      <c r="E1950">
        <v>17000000</v>
      </c>
      <c r="F1950">
        <v>7.1</v>
      </c>
      <c r="G1950">
        <v>7569012</v>
      </c>
      <c r="H1950">
        <v>7000</v>
      </c>
      <c r="I1950">
        <v>170</v>
      </c>
      <c r="J1950">
        <v>0</v>
      </c>
    </row>
    <row r="1951" spans="1:10" x14ac:dyDescent="0.35">
      <c r="A1951">
        <v>16284360</v>
      </c>
      <c r="B1951" t="s">
        <v>9834</v>
      </c>
      <c r="C1951">
        <v>15079</v>
      </c>
      <c r="D1951">
        <v>79</v>
      </c>
      <c r="E1951">
        <v>21000000</v>
      </c>
      <c r="F1951">
        <v>6.1</v>
      </c>
      <c r="G1951">
        <v>4715640</v>
      </c>
      <c r="H1951">
        <v>1000</v>
      </c>
      <c r="I1951">
        <v>210.00000000000003</v>
      </c>
      <c r="J1951">
        <v>0</v>
      </c>
    </row>
    <row r="1952" spans="1:10" x14ac:dyDescent="0.35">
      <c r="A1952">
        <v>6830957</v>
      </c>
      <c r="B1952" t="s">
        <v>9837</v>
      </c>
      <c r="C1952">
        <v>11983</v>
      </c>
      <c r="D1952">
        <v>147</v>
      </c>
      <c r="E1952">
        <v>21000000</v>
      </c>
      <c r="F1952">
        <v>6.7</v>
      </c>
      <c r="G1952">
        <v>14169043</v>
      </c>
      <c r="H1952">
        <v>365</v>
      </c>
      <c r="I1952">
        <v>210.00000000000003</v>
      </c>
      <c r="J1952">
        <v>0</v>
      </c>
    </row>
    <row r="1953" spans="1:10" x14ac:dyDescent="0.35">
      <c r="A1953">
        <v>24104113</v>
      </c>
      <c r="B1953" t="s">
        <v>9841</v>
      </c>
      <c r="C1953">
        <v>149066</v>
      </c>
      <c r="D1953">
        <v>517</v>
      </c>
      <c r="E1953">
        <v>20000000</v>
      </c>
      <c r="F1953">
        <v>7.1</v>
      </c>
      <c r="G1953">
        <v>-4104113</v>
      </c>
      <c r="H1953">
        <v>24000</v>
      </c>
      <c r="I1953">
        <v>200.00000000000003</v>
      </c>
      <c r="J1953">
        <v>0</v>
      </c>
    </row>
    <row r="1954" spans="1:10" x14ac:dyDescent="0.35">
      <c r="A1954">
        <v>15593</v>
      </c>
      <c r="B1954" t="s">
        <v>9846</v>
      </c>
      <c r="C1954">
        <v>2295</v>
      </c>
      <c r="D1954">
        <v>40</v>
      </c>
      <c r="E1954">
        <v>21000000</v>
      </c>
      <c r="F1954">
        <v>5.8</v>
      </c>
      <c r="G1954">
        <v>20984407</v>
      </c>
      <c r="H1954">
        <v>284</v>
      </c>
      <c r="I1954">
        <v>210.00000000000003</v>
      </c>
      <c r="J1954">
        <v>0</v>
      </c>
    </row>
    <row r="1955" spans="1:10" x14ac:dyDescent="0.35">
      <c r="A1955">
        <v>958319</v>
      </c>
      <c r="B1955" t="s">
        <v>9850</v>
      </c>
      <c r="C1955">
        <v>39764</v>
      </c>
      <c r="D1955">
        <v>148</v>
      </c>
      <c r="E1955">
        <v>21000000</v>
      </c>
      <c r="F1955">
        <v>6.7</v>
      </c>
      <c r="G1955">
        <v>20041681</v>
      </c>
      <c r="H1955">
        <v>17000</v>
      </c>
      <c r="I1955">
        <v>210.00000000000003</v>
      </c>
      <c r="J1955">
        <v>0</v>
      </c>
    </row>
    <row r="1956" spans="1:10" x14ac:dyDescent="0.35">
      <c r="A1956">
        <v>69700000</v>
      </c>
      <c r="B1956" t="s">
        <v>9854</v>
      </c>
      <c r="C1956">
        <v>7748</v>
      </c>
      <c r="D1956">
        <v>48</v>
      </c>
      <c r="E1956">
        <v>35000000</v>
      </c>
      <c r="F1956">
        <v>5.8</v>
      </c>
      <c r="G1956">
        <v>-34700000</v>
      </c>
      <c r="H1956">
        <v>0</v>
      </c>
      <c r="I1956">
        <v>350.00000000000006</v>
      </c>
      <c r="J1956">
        <v>0</v>
      </c>
    </row>
    <row r="1957" spans="1:10" x14ac:dyDescent="0.35">
      <c r="A1957">
        <v>2840417</v>
      </c>
      <c r="B1957" t="s">
        <v>9858</v>
      </c>
      <c r="C1957">
        <v>77493</v>
      </c>
      <c r="D1957">
        <v>527</v>
      </c>
      <c r="E1957">
        <v>31000000</v>
      </c>
      <c r="F1957">
        <v>6.8</v>
      </c>
      <c r="G1957">
        <v>28159583</v>
      </c>
      <c r="H1957">
        <v>6000</v>
      </c>
      <c r="I1957">
        <v>310</v>
      </c>
      <c r="J1957">
        <v>0</v>
      </c>
    </row>
    <row r="1958" spans="1:10" x14ac:dyDescent="0.35">
      <c r="A1958">
        <v>242374454</v>
      </c>
      <c r="B1958" t="s">
        <v>9861</v>
      </c>
      <c r="C1958">
        <v>661017</v>
      </c>
      <c r="D1958">
        <v>771</v>
      </c>
      <c r="E1958">
        <v>18000000</v>
      </c>
      <c r="F1958">
        <v>8.5</v>
      </c>
      <c r="G1958">
        <v>-224374454</v>
      </c>
      <c r="H1958">
        <v>16000</v>
      </c>
      <c r="I1958">
        <v>180.00000000000003</v>
      </c>
      <c r="J1958">
        <v>0</v>
      </c>
    </row>
    <row r="1959" spans="1:10" x14ac:dyDescent="0.35">
      <c r="A1959">
        <v>173585516</v>
      </c>
      <c r="B1959" t="s">
        <v>9864</v>
      </c>
      <c r="C1959">
        <v>200077</v>
      </c>
      <c r="D1959">
        <v>189</v>
      </c>
      <c r="E1959">
        <v>18000000</v>
      </c>
      <c r="F1959">
        <v>6.6</v>
      </c>
      <c r="G1959">
        <v>-155585516</v>
      </c>
      <c r="H1959">
        <v>0</v>
      </c>
      <c r="I1959">
        <v>180.00000000000003</v>
      </c>
      <c r="J1959">
        <v>0</v>
      </c>
    </row>
    <row r="1960" spans="1:10" x14ac:dyDescent="0.35">
      <c r="A1960">
        <v>128300000</v>
      </c>
      <c r="B1960" t="s">
        <v>9868</v>
      </c>
      <c r="C1960">
        <v>139288</v>
      </c>
      <c r="D1960">
        <v>339</v>
      </c>
      <c r="E1960">
        <v>19400870</v>
      </c>
      <c r="F1960">
        <v>7.7</v>
      </c>
      <c r="G1960">
        <v>-108899130</v>
      </c>
      <c r="H1960">
        <v>0</v>
      </c>
      <c r="I1960">
        <v>194.0087</v>
      </c>
      <c r="J1960">
        <v>0</v>
      </c>
    </row>
    <row r="1961" spans="1:10" x14ac:dyDescent="0.35">
      <c r="A1961">
        <v>20259297</v>
      </c>
      <c r="B1961" t="s">
        <v>9873</v>
      </c>
      <c r="C1961">
        <v>24969</v>
      </c>
      <c r="D1961">
        <v>258</v>
      </c>
      <c r="E1961">
        <v>20000000</v>
      </c>
      <c r="F1961">
        <v>4.7</v>
      </c>
      <c r="G1961">
        <v>-259297</v>
      </c>
      <c r="H1961">
        <v>0</v>
      </c>
      <c r="I1961">
        <v>200.00000000000003</v>
      </c>
      <c r="J1961">
        <v>0</v>
      </c>
    </row>
    <row r="1962" spans="1:10" x14ac:dyDescent="0.35">
      <c r="A1962">
        <v>153665036</v>
      </c>
      <c r="B1962" t="s">
        <v>9876</v>
      </c>
      <c r="C1962">
        <v>84824</v>
      </c>
      <c r="D1962">
        <v>95</v>
      </c>
      <c r="E1962">
        <v>28000000</v>
      </c>
      <c r="F1962">
        <v>6.4</v>
      </c>
      <c r="G1962">
        <v>-125665036</v>
      </c>
      <c r="H1962">
        <v>0</v>
      </c>
      <c r="I1962">
        <v>280</v>
      </c>
      <c r="J1962">
        <v>0</v>
      </c>
    </row>
    <row r="1963" spans="1:10" x14ac:dyDescent="0.35">
      <c r="A1963">
        <v>132541238</v>
      </c>
      <c r="B1963" t="s">
        <v>9880</v>
      </c>
      <c r="C1963">
        <v>30058</v>
      </c>
      <c r="D1963">
        <v>236</v>
      </c>
      <c r="E1963">
        <v>33000000</v>
      </c>
      <c r="F1963">
        <v>5.5</v>
      </c>
      <c r="G1963">
        <v>-99541238</v>
      </c>
      <c r="H1963">
        <v>800</v>
      </c>
      <c r="I1963">
        <v>330</v>
      </c>
      <c r="J1963">
        <v>0</v>
      </c>
    </row>
    <row r="1964" spans="1:10" x14ac:dyDescent="0.35">
      <c r="A1964">
        <v>130727000</v>
      </c>
      <c r="B1964" t="s">
        <v>9884</v>
      </c>
      <c r="C1964">
        <v>887467</v>
      </c>
      <c r="D1964">
        <v>916</v>
      </c>
      <c r="E1964">
        <v>19000000</v>
      </c>
      <c r="F1964">
        <v>8.6</v>
      </c>
      <c r="G1964">
        <v>-111727000</v>
      </c>
      <c r="H1964">
        <v>40000</v>
      </c>
      <c r="I1964">
        <v>190.00000000000003</v>
      </c>
      <c r="J1964">
        <v>0</v>
      </c>
    </row>
    <row r="1965" spans="1:10" x14ac:dyDescent="0.35">
      <c r="A1965">
        <v>121697350</v>
      </c>
      <c r="B1965" t="s">
        <v>9888</v>
      </c>
      <c r="C1965">
        <v>114610</v>
      </c>
      <c r="D1965">
        <v>176</v>
      </c>
      <c r="E1965">
        <v>20000000</v>
      </c>
      <c r="F1965">
        <v>7</v>
      </c>
      <c r="G1965">
        <v>-101697350</v>
      </c>
      <c r="H1965">
        <v>0</v>
      </c>
      <c r="I1965">
        <v>200.00000000000003</v>
      </c>
      <c r="J1965">
        <v>0</v>
      </c>
    </row>
    <row r="1966" spans="1:10" x14ac:dyDescent="0.35">
      <c r="A1966">
        <v>117224271</v>
      </c>
      <c r="B1966" t="s">
        <v>9895</v>
      </c>
      <c r="C1966">
        <v>47794</v>
      </c>
      <c r="D1966">
        <v>81</v>
      </c>
      <c r="E1966">
        <v>20000000</v>
      </c>
      <c r="F1966">
        <v>7.1</v>
      </c>
      <c r="G1966">
        <v>-97224271</v>
      </c>
      <c r="H1966">
        <v>0</v>
      </c>
      <c r="I1966">
        <v>200.00000000000003</v>
      </c>
      <c r="J1966">
        <v>0</v>
      </c>
    </row>
    <row r="1967" spans="1:10" x14ac:dyDescent="0.35">
      <c r="A1967">
        <v>102922376</v>
      </c>
      <c r="B1967" t="s">
        <v>9901</v>
      </c>
      <c r="C1967">
        <v>51314</v>
      </c>
      <c r="D1967">
        <v>265</v>
      </c>
      <c r="E1967">
        <v>20000000</v>
      </c>
      <c r="F1967">
        <v>5.7</v>
      </c>
      <c r="G1967">
        <v>-82922376</v>
      </c>
      <c r="H1967">
        <v>0</v>
      </c>
      <c r="I1967">
        <v>200.00000000000003</v>
      </c>
      <c r="J1967">
        <v>0</v>
      </c>
    </row>
    <row r="1968" spans="1:10" x14ac:dyDescent="0.35">
      <c r="A1968">
        <v>94497271</v>
      </c>
      <c r="B1968" t="s">
        <v>9906</v>
      </c>
      <c r="C1968">
        <v>17829</v>
      </c>
      <c r="D1968">
        <v>99</v>
      </c>
      <c r="E1968">
        <v>20000000</v>
      </c>
      <c r="F1968">
        <v>3.7</v>
      </c>
      <c r="G1968">
        <v>-74497271</v>
      </c>
      <c r="H1968">
        <v>0</v>
      </c>
      <c r="I1968">
        <v>200.00000000000003</v>
      </c>
      <c r="J1968">
        <v>0</v>
      </c>
    </row>
    <row r="1969" spans="1:10" x14ac:dyDescent="0.35">
      <c r="A1969">
        <v>137387272</v>
      </c>
      <c r="B1969" t="s">
        <v>9910</v>
      </c>
      <c r="C1969">
        <v>300110</v>
      </c>
      <c r="D1969">
        <v>807</v>
      </c>
      <c r="E1969">
        <v>20000000</v>
      </c>
      <c r="F1969">
        <v>7.5</v>
      </c>
      <c r="G1969">
        <v>-117387272</v>
      </c>
      <c r="H1969">
        <v>131000</v>
      </c>
      <c r="I1969">
        <v>200.00000000000003</v>
      </c>
      <c r="J1969">
        <v>0</v>
      </c>
    </row>
    <row r="1970" spans="1:10" x14ac:dyDescent="0.35">
      <c r="A1970">
        <v>82301521</v>
      </c>
      <c r="B1970" t="s">
        <v>9914</v>
      </c>
      <c r="C1970">
        <v>22679</v>
      </c>
      <c r="D1970">
        <v>149</v>
      </c>
      <c r="E1970">
        <v>32000000</v>
      </c>
      <c r="F1970">
        <v>4.5999999999999996</v>
      </c>
      <c r="G1970">
        <v>-50301521</v>
      </c>
      <c r="H1970">
        <v>773</v>
      </c>
      <c r="I1970">
        <v>320</v>
      </c>
      <c r="J1970">
        <v>0</v>
      </c>
    </row>
    <row r="1971" spans="1:10" x14ac:dyDescent="0.35">
      <c r="A1971">
        <v>84518155</v>
      </c>
      <c r="B1971" t="s">
        <v>9918</v>
      </c>
      <c r="C1971">
        <v>35965</v>
      </c>
      <c r="D1971">
        <v>144</v>
      </c>
      <c r="E1971">
        <v>20000000</v>
      </c>
      <c r="F1971">
        <v>4.9000000000000004</v>
      </c>
      <c r="G1971">
        <v>-64518155</v>
      </c>
      <c r="H1971">
        <v>11000</v>
      </c>
      <c r="I1971">
        <v>200.00000000000003</v>
      </c>
      <c r="J1971">
        <v>0</v>
      </c>
    </row>
    <row r="1972" spans="1:10" x14ac:dyDescent="0.35">
      <c r="A1972">
        <v>80050171</v>
      </c>
      <c r="B1972" t="s">
        <v>6536</v>
      </c>
      <c r="C1972">
        <v>186984</v>
      </c>
      <c r="D1972">
        <v>491</v>
      </c>
      <c r="E1972">
        <v>20000000</v>
      </c>
      <c r="F1972">
        <v>6.9</v>
      </c>
      <c r="G1972">
        <v>-60050171</v>
      </c>
      <c r="H1972">
        <v>0</v>
      </c>
      <c r="I1972">
        <v>200.00000000000003</v>
      </c>
      <c r="J1972">
        <v>0</v>
      </c>
    </row>
    <row r="1973" spans="1:10" x14ac:dyDescent="0.35">
      <c r="A1973">
        <v>81257845</v>
      </c>
      <c r="B1973" t="s">
        <v>9921</v>
      </c>
      <c r="C1973">
        <v>210680</v>
      </c>
      <c r="D1973">
        <v>479</v>
      </c>
      <c r="E1973">
        <v>35000000</v>
      </c>
      <c r="F1973">
        <v>7.1</v>
      </c>
      <c r="G1973">
        <v>-46257845</v>
      </c>
      <c r="H1973">
        <v>0</v>
      </c>
      <c r="I1973">
        <v>350.00000000000006</v>
      </c>
      <c r="J1973">
        <v>0</v>
      </c>
    </row>
    <row r="1974" spans="1:10" x14ac:dyDescent="0.35">
      <c r="A1974">
        <v>70360285</v>
      </c>
      <c r="B1974" t="s">
        <v>9925</v>
      </c>
      <c r="C1974">
        <v>81783</v>
      </c>
      <c r="D1974">
        <v>283</v>
      </c>
      <c r="E1974">
        <v>18000000</v>
      </c>
      <c r="F1974">
        <v>5.8</v>
      </c>
      <c r="G1974">
        <v>-52360285</v>
      </c>
      <c r="H1974">
        <v>0</v>
      </c>
      <c r="I1974">
        <v>180.00000000000003</v>
      </c>
      <c r="J1974">
        <v>0</v>
      </c>
    </row>
    <row r="1975" spans="1:10" x14ac:dyDescent="0.35">
      <c r="A1975">
        <v>12831121</v>
      </c>
      <c r="B1975" t="s">
        <v>8110</v>
      </c>
      <c r="C1975">
        <v>44979</v>
      </c>
      <c r="D1975">
        <v>298</v>
      </c>
      <c r="E1975">
        <v>30000000</v>
      </c>
      <c r="F1975">
        <v>7</v>
      </c>
      <c r="G1975">
        <v>17168879</v>
      </c>
      <c r="H1975">
        <v>0</v>
      </c>
      <c r="I1975">
        <v>300</v>
      </c>
      <c r="J1975">
        <v>0</v>
      </c>
    </row>
    <row r="1976" spans="1:10" x14ac:dyDescent="0.35">
      <c r="A1976">
        <v>69148997</v>
      </c>
      <c r="B1976" t="s">
        <v>9928</v>
      </c>
      <c r="C1976">
        <v>98794</v>
      </c>
      <c r="D1976">
        <v>251</v>
      </c>
      <c r="E1976">
        <v>37000000</v>
      </c>
      <c r="F1976">
        <v>5.4</v>
      </c>
      <c r="G1976">
        <v>-32148997</v>
      </c>
      <c r="H1976">
        <v>0</v>
      </c>
      <c r="I1976">
        <v>370.00000000000006</v>
      </c>
      <c r="J1976">
        <v>0</v>
      </c>
    </row>
    <row r="1977" spans="1:10" x14ac:dyDescent="0.35">
      <c r="A1977">
        <v>82624961</v>
      </c>
      <c r="B1977" t="s">
        <v>9933</v>
      </c>
      <c r="C1977">
        <v>205284</v>
      </c>
      <c r="D1977">
        <v>439</v>
      </c>
      <c r="E1977">
        <v>20000000</v>
      </c>
      <c r="F1977">
        <v>7.3</v>
      </c>
      <c r="G1977">
        <v>-62624961</v>
      </c>
      <c r="H1977">
        <v>22000</v>
      </c>
      <c r="I1977">
        <v>200.00000000000003</v>
      </c>
      <c r="J1977">
        <v>0</v>
      </c>
    </row>
    <row r="1978" spans="1:10" x14ac:dyDescent="0.35">
      <c r="A1978">
        <v>67325559</v>
      </c>
      <c r="B1978" t="s">
        <v>9938</v>
      </c>
      <c r="C1978">
        <v>58222</v>
      </c>
      <c r="D1978">
        <v>331</v>
      </c>
      <c r="E1978">
        <v>20000000</v>
      </c>
      <c r="F1978">
        <v>7.1</v>
      </c>
      <c r="G1978">
        <v>-47325559</v>
      </c>
      <c r="H1978">
        <v>0</v>
      </c>
      <c r="I1978">
        <v>200.00000000000003</v>
      </c>
      <c r="J1978">
        <v>0</v>
      </c>
    </row>
    <row r="1979" spans="1:10" x14ac:dyDescent="0.35">
      <c r="A1979">
        <v>62933793</v>
      </c>
      <c r="B1979" t="s">
        <v>9944</v>
      </c>
      <c r="C1979">
        <v>62421</v>
      </c>
      <c r="D1979">
        <v>185</v>
      </c>
      <c r="E1979">
        <v>20000000</v>
      </c>
      <c r="F1979">
        <v>5.8</v>
      </c>
      <c r="G1979">
        <v>-42933793</v>
      </c>
      <c r="H1979">
        <v>10000</v>
      </c>
      <c r="I1979">
        <v>200.00000000000003</v>
      </c>
      <c r="J1979">
        <v>0</v>
      </c>
    </row>
    <row r="1980" spans="1:10" x14ac:dyDescent="0.35">
      <c r="A1980">
        <v>56667870</v>
      </c>
      <c r="B1980" t="s">
        <v>9949</v>
      </c>
      <c r="C1980">
        <v>439176</v>
      </c>
      <c r="D1980">
        <v>695</v>
      </c>
      <c r="E1980">
        <v>20000000</v>
      </c>
      <c r="F1980">
        <v>8.1</v>
      </c>
      <c r="G1980">
        <v>-36667870</v>
      </c>
      <c r="H1980">
        <v>83000</v>
      </c>
      <c r="I1980">
        <v>200.00000000000003</v>
      </c>
      <c r="J1980">
        <v>0</v>
      </c>
    </row>
    <row r="1981" spans="1:10" x14ac:dyDescent="0.35">
      <c r="A1981">
        <v>56398162</v>
      </c>
      <c r="B1981" t="s">
        <v>9953</v>
      </c>
      <c r="C1981">
        <v>28649</v>
      </c>
      <c r="D1981">
        <v>185</v>
      </c>
      <c r="E1981">
        <v>20000000</v>
      </c>
      <c r="F1981">
        <v>5.7</v>
      </c>
      <c r="G1981">
        <v>-36398162</v>
      </c>
      <c r="H1981">
        <v>2000</v>
      </c>
      <c r="I1981">
        <v>200.00000000000003</v>
      </c>
      <c r="J1981">
        <v>0</v>
      </c>
    </row>
    <row r="1982" spans="1:10" x14ac:dyDescent="0.35">
      <c r="A1982">
        <v>60072596</v>
      </c>
      <c r="B1982" t="s">
        <v>9957</v>
      </c>
      <c r="C1982">
        <v>7664</v>
      </c>
      <c r="D1982">
        <v>68</v>
      </c>
      <c r="E1982">
        <v>20000000</v>
      </c>
      <c r="F1982">
        <v>4.4000000000000004</v>
      </c>
      <c r="G1982">
        <v>-40072596</v>
      </c>
      <c r="H1982">
        <v>0</v>
      </c>
      <c r="I1982">
        <v>200.00000000000003</v>
      </c>
      <c r="J1982">
        <v>0</v>
      </c>
    </row>
    <row r="1983" spans="1:10" x14ac:dyDescent="0.35">
      <c r="A1983">
        <v>56362352</v>
      </c>
      <c r="B1983" t="s">
        <v>9961</v>
      </c>
      <c r="C1983">
        <v>357581</v>
      </c>
      <c r="D1983">
        <v>588</v>
      </c>
      <c r="E1983">
        <v>20000000</v>
      </c>
      <c r="F1983">
        <v>7.9</v>
      </c>
      <c r="G1983">
        <v>-36362352</v>
      </c>
      <c r="H1983">
        <v>16000</v>
      </c>
      <c r="I1983">
        <v>200.00000000000003</v>
      </c>
      <c r="J1983">
        <v>0</v>
      </c>
    </row>
    <row r="1984" spans="1:10" x14ac:dyDescent="0.35">
      <c r="A1984">
        <v>56154094</v>
      </c>
      <c r="B1984" t="s">
        <v>9965</v>
      </c>
      <c r="C1984">
        <v>44723</v>
      </c>
      <c r="D1984">
        <v>130</v>
      </c>
      <c r="E1984">
        <v>20000000</v>
      </c>
      <c r="F1984">
        <v>7.6</v>
      </c>
      <c r="G1984">
        <v>-36154094</v>
      </c>
      <c r="H1984">
        <v>51000</v>
      </c>
      <c r="I1984">
        <v>200.00000000000003</v>
      </c>
      <c r="J1984">
        <v>0</v>
      </c>
    </row>
    <row r="1985" spans="1:10" x14ac:dyDescent="0.35">
      <c r="A1985">
        <v>65623128</v>
      </c>
      <c r="B1985" t="s">
        <v>9969</v>
      </c>
      <c r="C1985">
        <v>7354</v>
      </c>
      <c r="D1985">
        <v>50</v>
      </c>
      <c r="E1985">
        <v>20000000</v>
      </c>
      <c r="F1985">
        <v>4.8</v>
      </c>
      <c r="G1985">
        <v>-45623128</v>
      </c>
      <c r="H1985">
        <v>0</v>
      </c>
      <c r="I1985">
        <v>200.00000000000003</v>
      </c>
      <c r="J1985">
        <v>0</v>
      </c>
    </row>
    <row r="1986" spans="1:10" x14ac:dyDescent="0.35">
      <c r="A1986">
        <v>48546578</v>
      </c>
      <c r="B1986" t="s">
        <v>9975</v>
      </c>
      <c r="C1986">
        <v>50415</v>
      </c>
      <c r="D1986">
        <v>613</v>
      </c>
      <c r="E1986">
        <v>20000000</v>
      </c>
      <c r="F1986">
        <v>2.7</v>
      </c>
      <c r="G1986">
        <v>-28546578</v>
      </c>
      <c r="H1986">
        <v>806</v>
      </c>
      <c r="I1986">
        <v>200.00000000000003</v>
      </c>
      <c r="J1986">
        <v>0</v>
      </c>
    </row>
    <row r="1987" spans="1:10" x14ac:dyDescent="0.35">
      <c r="A1987">
        <v>48423368</v>
      </c>
      <c r="B1987" t="s">
        <v>9979</v>
      </c>
      <c r="C1987">
        <v>13324</v>
      </c>
      <c r="D1987">
        <v>79</v>
      </c>
      <c r="E1987">
        <v>20000000</v>
      </c>
      <c r="F1987">
        <v>5.8</v>
      </c>
      <c r="G1987">
        <v>-28423368</v>
      </c>
      <c r="H1987">
        <v>302</v>
      </c>
      <c r="I1987">
        <v>200.00000000000003</v>
      </c>
      <c r="J1987">
        <v>0</v>
      </c>
    </row>
    <row r="1988" spans="1:10" x14ac:dyDescent="0.35">
      <c r="A1988">
        <v>52066000</v>
      </c>
      <c r="B1988" t="s">
        <v>9983</v>
      </c>
      <c r="C1988">
        <v>61114</v>
      </c>
      <c r="D1988">
        <v>212</v>
      </c>
      <c r="E1988">
        <v>20000000</v>
      </c>
      <c r="F1988">
        <v>7.5</v>
      </c>
      <c r="G1988">
        <v>-32066000</v>
      </c>
      <c r="H1988">
        <v>22000</v>
      </c>
      <c r="I1988">
        <v>200.00000000000003</v>
      </c>
      <c r="J1988">
        <v>0</v>
      </c>
    </row>
    <row r="1989" spans="1:10" x14ac:dyDescent="0.35">
      <c r="A1989">
        <v>47887943</v>
      </c>
      <c r="B1989" t="s">
        <v>9989</v>
      </c>
      <c r="C1989">
        <v>11634</v>
      </c>
      <c r="D1989">
        <v>58</v>
      </c>
      <c r="E1989">
        <v>20000000</v>
      </c>
      <c r="F1989">
        <v>5.4</v>
      </c>
      <c r="G1989">
        <v>-27887943</v>
      </c>
      <c r="H1989">
        <v>227</v>
      </c>
      <c r="I1989">
        <v>200.00000000000003</v>
      </c>
      <c r="J1989">
        <v>0</v>
      </c>
    </row>
    <row r="1990" spans="1:10" x14ac:dyDescent="0.35">
      <c r="A1990">
        <v>46363118</v>
      </c>
      <c r="B1990" t="s">
        <v>9995</v>
      </c>
      <c r="C1990">
        <v>25960</v>
      </c>
      <c r="D1990">
        <v>389</v>
      </c>
      <c r="E1990">
        <v>20000000</v>
      </c>
      <c r="F1990">
        <v>4.0999999999999996</v>
      </c>
      <c r="G1990">
        <v>-26363118</v>
      </c>
      <c r="H1990">
        <v>1000</v>
      </c>
      <c r="I1990">
        <v>200.00000000000003</v>
      </c>
      <c r="J1990">
        <v>0</v>
      </c>
    </row>
    <row r="1991" spans="1:10" x14ac:dyDescent="0.35">
      <c r="A1991">
        <v>47852604</v>
      </c>
      <c r="B1991" t="s">
        <v>10000</v>
      </c>
      <c r="C1991">
        <v>62364</v>
      </c>
      <c r="D1991">
        <v>337</v>
      </c>
      <c r="E1991">
        <v>20000000</v>
      </c>
      <c r="F1991">
        <v>5.9</v>
      </c>
      <c r="G1991">
        <v>-27852604</v>
      </c>
      <c r="H1991">
        <v>0</v>
      </c>
      <c r="I1991">
        <v>200.00000000000003</v>
      </c>
      <c r="J1991">
        <v>0</v>
      </c>
    </row>
    <row r="1992" spans="1:10" x14ac:dyDescent="0.35">
      <c r="A1992">
        <v>45542421</v>
      </c>
      <c r="B1992" t="s">
        <v>10007</v>
      </c>
      <c r="C1992">
        <v>13319</v>
      </c>
      <c r="D1992">
        <v>53</v>
      </c>
      <c r="E1992">
        <v>30000000</v>
      </c>
      <c r="F1992">
        <v>6.3</v>
      </c>
      <c r="G1992">
        <v>-15542421</v>
      </c>
      <c r="H1992">
        <v>347</v>
      </c>
      <c r="I1992">
        <v>300</v>
      </c>
      <c r="J1992">
        <v>0</v>
      </c>
    </row>
    <row r="1993" spans="1:10" x14ac:dyDescent="0.35">
      <c r="A1993">
        <v>42652003</v>
      </c>
      <c r="B1993" t="s">
        <v>10012</v>
      </c>
      <c r="C1993">
        <v>18915</v>
      </c>
      <c r="D1993">
        <v>87</v>
      </c>
      <c r="E1993">
        <v>20000000</v>
      </c>
      <c r="F1993">
        <v>6.8</v>
      </c>
      <c r="G1993">
        <v>-22652003</v>
      </c>
      <c r="H1993">
        <v>33000</v>
      </c>
      <c r="I1993">
        <v>200.00000000000003</v>
      </c>
      <c r="J1993">
        <v>0</v>
      </c>
    </row>
    <row r="1994" spans="1:10" x14ac:dyDescent="0.35">
      <c r="A1994">
        <v>39737645</v>
      </c>
      <c r="B1994" t="s">
        <v>10016</v>
      </c>
      <c r="C1994">
        <v>89687</v>
      </c>
      <c r="D1994">
        <v>666</v>
      </c>
      <c r="E1994">
        <v>20000000</v>
      </c>
      <c r="F1994">
        <v>2.2999999999999998</v>
      </c>
      <c r="G1994">
        <v>-19737645</v>
      </c>
      <c r="H1994">
        <v>0</v>
      </c>
      <c r="I1994">
        <v>200.00000000000003</v>
      </c>
      <c r="J1994">
        <v>0</v>
      </c>
    </row>
    <row r="1995" spans="1:10" x14ac:dyDescent="0.35">
      <c r="A1995">
        <v>37567440</v>
      </c>
      <c r="B1995" t="s">
        <v>2216</v>
      </c>
      <c r="C1995">
        <v>113068</v>
      </c>
      <c r="D1995">
        <v>337</v>
      </c>
      <c r="E1995">
        <v>20000000</v>
      </c>
      <c r="F1995">
        <v>6.9</v>
      </c>
      <c r="G1995">
        <v>-17567440</v>
      </c>
      <c r="H1995">
        <v>0</v>
      </c>
      <c r="I1995">
        <v>200.00000000000003</v>
      </c>
      <c r="J1995">
        <v>0</v>
      </c>
    </row>
    <row r="1996" spans="1:10" x14ac:dyDescent="0.35">
      <c r="A1996">
        <v>44988180</v>
      </c>
      <c r="B1996" t="s">
        <v>10021</v>
      </c>
      <c r="C1996">
        <v>195333</v>
      </c>
      <c r="D1996">
        <v>409</v>
      </c>
      <c r="E1996">
        <v>20000000</v>
      </c>
      <c r="F1996">
        <v>8.1</v>
      </c>
      <c r="G1996">
        <v>-24988180</v>
      </c>
      <c r="H1996">
        <v>80000</v>
      </c>
      <c r="I1996">
        <v>200.00000000000003</v>
      </c>
      <c r="J1996">
        <v>0</v>
      </c>
    </row>
    <row r="1997" spans="1:10" x14ac:dyDescent="0.35">
      <c r="A1997">
        <v>39263506</v>
      </c>
      <c r="B1997" t="s">
        <v>10025</v>
      </c>
      <c r="C1997">
        <v>40469</v>
      </c>
      <c r="D1997">
        <v>135</v>
      </c>
      <c r="E1997">
        <v>22000000</v>
      </c>
      <c r="F1997">
        <v>6.1</v>
      </c>
      <c r="G1997">
        <v>-17263506</v>
      </c>
      <c r="H1997">
        <v>0</v>
      </c>
      <c r="I1997">
        <v>220.00000000000003</v>
      </c>
      <c r="J1997">
        <v>0</v>
      </c>
    </row>
    <row r="1998" spans="1:10" x14ac:dyDescent="0.35">
      <c r="A1998">
        <v>39143839</v>
      </c>
      <c r="B1998" t="s">
        <v>10029</v>
      </c>
      <c r="C1998">
        <v>38658</v>
      </c>
      <c r="D1998">
        <v>284</v>
      </c>
      <c r="E1998">
        <v>20000000</v>
      </c>
      <c r="F1998">
        <v>5</v>
      </c>
      <c r="G1998">
        <v>-19143839</v>
      </c>
      <c r="H1998">
        <v>930</v>
      </c>
      <c r="I1998">
        <v>200.00000000000003</v>
      </c>
      <c r="J1998">
        <v>0</v>
      </c>
    </row>
    <row r="1999" spans="1:10" x14ac:dyDescent="0.35">
      <c r="A1999">
        <v>37672350</v>
      </c>
      <c r="B1999" t="s">
        <v>10033</v>
      </c>
      <c r="C1999">
        <v>5427</v>
      </c>
      <c r="D1999">
        <v>51</v>
      </c>
      <c r="E1999">
        <v>20000000</v>
      </c>
      <c r="F1999">
        <v>5.5</v>
      </c>
      <c r="G1999">
        <v>-17672350</v>
      </c>
      <c r="H1999">
        <v>0</v>
      </c>
      <c r="I1999">
        <v>200.00000000000003</v>
      </c>
      <c r="J1999">
        <v>0</v>
      </c>
    </row>
    <row r="2000" spans="1:10" x14ac:dyDescent="0.35">
      <c r="A2000">
        <v>38037513</v>
      </c>
      <c r="B2000" t="s">
        <v>10037</v>
      </c>
      <c r="C2000">
        <v>49680</v>
      </c>
      <c r="D2000">
        <v>117</v>
      </c>
      <c r="E2000">
        <v>20000000</v>
      </c>
      <c r="F2000">
        <v>6.2</v>
      </c>
      <c r="G2000">
        <v>-18037513</v>
      </c>
      <c r="H2000">
        <v>0</v>
      </c>
      <c r="I2000">
        <v>200.00000000000003</v>
      </c>
      <c r="J2000">
        <v>0</v>
      </c>
    </row>
    <row r="2001" spans="1:10" x14ac:dyDescent="0.35">
      <c r="A2001">
        <v>37442180</v>
      </c>
      <c r="B2001" t="s">
        <v>10041</v>
      </c>
      <c r="C2001">
        <v>28005</v>
      </c>
      <c r="D2001">
        <v>236</v>
      </c>
      <c r="E2001">
        <v>20000000</v>
      </c>
      <c r="F2001">
        <v>6.2</v>
      </c>
      <c r="G2001">
        <v>-17442180</v>
      </c>
      <c r="H2001">
        <v>0</v>
      </c>
      <c r="I2001">
        <v>200.00000000000003</v>
      </c>
      <c r="J2001">
        <v>0</v>
      </c>
    </row>
    <row r="2002" spans="1:10" x14ac:dyDescent="0.35">
      <c r="A2002">
        <v>35596227</v>
      </c>
      <c r="B2002" t="s">
        <v>10048</v>
      </c>
      <c r="C2002">
        <v>79461</v>
      </c>
      <c r="D2002">
        <v>463</v>
      </c>
      <c r="E2002">
        <v>20000000</v>
      </c>
      <c r="F2002">
        <v>6.3</v>
      </c>
      <c r="G2002">
        <v>-15596227</v>
      </c>
      <c r="H2002">
        <v>10000</v>
      </c>
      <c r="I2002">
        <v>200.00000000000003</v>
      </c>
      <c r="J2002">
        <v>0</v>
      </c>
    </row>
    <row r="2003" spans="1:10" x14ac:dyDescent="0.35">
      <c r="A2003">
        <v>35422828</v>
      </c>
      <c r="B2003" t="s">
        <v>10053</v>
      </c>
      <c r="C2003">
        <v>19126</v>
      </c>
      <c r="D2003">
        <v>155</v>
      </c>
      <c r="E2003">
        <v>20000000</v>
      </c>
      <c r="F2003">
        <v>6.7</v>
      </c>
      <c r="G2003">
        <v>-15422828</v>
      </c>
      <c r="H2003">
        <v>0</v>
      </c>
      <c r="I2003">
        <v>200.00000000000003</v>
      </c>
      <c r="J2003">
        <v>0</v>
      </c>
    </row>
    <row r="2004" spans="1:10" x14ac:dyDescent="0.35">
      <c r="A2004">
        <v>36658108</v>
      </c>
      <c r="B2004" t="s">
        <v>10057</v>
      </c>
      <c r="C2004">
        <v>39095</v>
      </c>
      <c r="D2004">
        <v>187</v>
      </c>
      <c r="E2004">
        <v>20000000</v>
      </c>
      <c r="F2004">
        <v>3.5</v>
      </c>
      <c r="G2004">
        <v>-16658108</v>
      </c>
      <c r="H2004">
        <v>16000</v>
      </c>
      <c r="I2004">
        <v>200.00000000000003</v>
      </c>
      <c r="J2004">
        <v>0</v>
      </c>
    </row>
    <row r="2005" spans="1:10" x14ac:dyDescent="0.35">
      <c r="A2005">
        <v>34300771</v>
      </c>
      <c r="B2005" t="s">
        <v>10062</v>
      </c>
      <c r="C2005">
        <v>243799</v>
      </c>
      <c r="D2005">
        <v>908</v>
      </c>
      <c r="E2005">
        <v>25000000</v>
      </c>
      <c r="F2005">
        <v>7.5</v>
      </c>
      <c r="G2005">
        <v>-9300771</v>
      </c>
      <c r="H2005">
        <v>0</v>
      </c>
      <c r="I2005">
        <v>250.00000000000003</v>
      </c>
      <c r="J2005">
        <v>0</v>
      </c>
    </row>
    <row r="2006" spans="1:10" x14ac:dyDescent="0.35">
      <c r="A2006">
        <v>34290142</v>
      </c>
      <c r="B2006" t="s">
        <v>10066</v>
      </c>
      <c r="C2006">
        <v>54242</v>
      </c>
      <c r="D2006">
        <v>145</v>
      </c>
      <c r="E2006">
        <v>19800000</v>
      </c>
      <c r="F2006">
        <v>6.6</v>
      </c>
      <c r="G2006">
        <v>-14490142</v>
      </c>
      <c r="H2006">
        <v>14000</v>
      </c>
      <c r="I2006">
        <v>198.00000000000003</v>
      </c>
      <c r="J2006">
        <v>0</v>
      </c>
    </row>
    <row r="2007" spans="1:10" x14ac:dyDescent="0.35">
      <c r="A2007">
        <v>33422556</v>
      </c>
      <c r="B2007" t="s">
        <v>10070</v>
      </c>
      <c r="C2007">
        <v>99236</v>
      </c>
      <c r="D2007">
        <v>321</v>
      </c>
      <c r="E2007">
        <v>20000000</v>
      </c>
      <c r="F2007">
        <v>7.5</v>
      </c>
      <c r="G2007">
        <v>-13422556</v>
      </c>
      <c r="H2007">
        <v>0</v>
      </c>
      <c r="I2007">
        <v>200.00000000000003</v>
      </c>
      <c r="J2007">
        <v>0</v>
      </c>
    </row>
    <row r="2008" spans="1:10" x14ac:dyDescent="0.35">
      <c r="A2008">
        <v>32774834</v>
      </c>
      <c r="B2008" t="s">
        <v>10074</v>
      </c>
      <c r="C2008">
        <v>136048</v>
      </c>
      <c r="D2008">
        <v>700</v>
      </c>
      <c r="E2008">
        <v>30000000</v>
      </c>
      <c r="F2008">
        <v>7.2</v>
      </c>
      <c r="G2008">
        <v>-2774834</v>
      </c>
      <c r="H2008">
        <v>0</v>
      </c>
      <c r="I2008">
        <v>300</v>
      </c>
      <c r="J2008">
        <v>0</v>
      </c>
    </row>
    <row r="2009" spans="1:10" x14ac:dyDescent="0.35">
      <c r="A2009">
        <v>34334256</v>
      </c>
      <c r="B2009" t="s">
        <v>10079</v>
      </c>
      <c r="C2009">
        <v>35131</v>
      </c>
      <c r="D2009">
        <v>255</v>
      </c>
      <c r="E2009">
        <v>11000000</v>
      </c>
      <c r="F2009">
        <v>4.8</v>
      </c>
      <c r="G2009">
        <v>-23334256</v>
      </c>
      <c r="H2009">
        <v>16000</v>
      </c>
      <c r="I2009">
        <v>110.00000000000001</v>
      </c>
      <c r="J2009">
        <v>0</v>
      </c>
    </row>
    <row r="2010" spans="1:10" x14ac:dyDescent="0.35">
      <c r="A2010">
        <v>32051917</v>
      </c>
      <c r="B2010" t="s">
        <v>10084</v>
      </c>
      <c r="C2010">
        <v>42315</v>
      </c>
      <c r="D2010">
        <v>140</v>
      </c>
      <c r="E2010">
        <v>20000000</v>
      </c>
      <c r="F2010">
        <v>6.6</v>
      </c>
      <c r="G2010">
        <v>-12051917</v>
      </c>
      <c r="H2010">
        <v>0</v>
      </c>
      <c r="I2010">
        <v>200.00000000000003</v>
      </c>
      <c r="J2010">
        <v>0</v>
      </c>
    </row>
    <row r="2011" spans="1:10" x14ac:dyDescent="0.35">
      <c r="A2011">
        <v>32014289</v>
      </c>
      <c r="B2011" t="s">
        <v>10088</v>
      </c>
      <c r="C2011">
        <v>50337</v>
      </c>
      <c r="D2011">
        <v>177</v>
      </c>
      <c r="E2011">
        <v>20000000</v>
      </c>
      <c r="F2011">
        <v>3.5</v>
      </c>
      <c r="G2011">
        <v>-12014289</v>
      </c>
      <c r="H2011">
        <v>13000</v>
      </c>
      <c r="I2011">
        <v>200.00000000000003</v>
      </c>
      <c r="J2011">
        <v>0</v>
      </c>
    </row>
    <row r="2012" spans="1:10" x14ac:dyDescent="0.35">
      <c r="A2012">
        <v>31838002</v>
      </c>
      <c r="B2012" t="s">
        <v>10092</v>
      </c>
      <c r="C2012">
        <v>136673</v>
      </c>
      <c r="D2012">
        <v>281</v>
      </c>
      <c r="E2012">
        <v>20000000</v>
      </c>
      <c r="F2012">
        <v>7.6</v>
      </c>
      <c r="G2012">
        <v>-11838002</v>
      </c>
      <c r="H2012">
        <v>10000</v>
      </c>
      <c r="I2012">
        <v>200.00000000000003</v>
      </c>
      <c r="J2012">
        <v>0</v>
      </c>
    </row>
    <row r="2013" spans="1:10" x14ac:dyDescent="0.35">
      <c r="A2013">
        <v>36874745</v>
      </c>
      <c r="B2013" t="s">
        <v>10098</v>
      </c>
      <c r="C2013">
        <v>12276</v>
      </c>
      <c r="D2013">
        <v>117</v>
      </c>
      <c r="E2013">
        <v>20000000</v>
      </c>
      <c r="F2013">
        <v>6.3</v>
      </c>
      <c r="G2013">
        <v>-16874745</v>
      </c>
      <c r="H2013">
        <v>21000</v>
      </c>
      <c r="I2013">
        <v>200.00000000000003</v>
      </c>
      <c r="J2013">
        <v>0</v>
      </c>
    </row>
    <row r="2014" spans="1:10" x14ac:dyDescent="0.35">
      <c r="A2014">
        <v>30079316</v>
      </c>
      <c r="B2014" t="s">
        <v>10104</v>
      </c>
      <c r="C2014">
        <v>75920</v>
      </c>
      <c r="D2014">
        <v>474</v>
      </c>
      <c r="E2014">
        <v>35000000</v>
      </c>
      <c r="F2014">
        <v>5.5</v>
      </c>
      <c r="G2014">
        <v>4920684</v>
      </c>
      <c r="H2014">
        <v>0</v>
      </c>
      <c r="I2014">
        <v>350.00000000000006</v>
      </c>
      <c r="J2014">
        <v>0</v>
      </c>
    </row>
    <row r="2015" spans="1:10" x14ac:dyDescent="0.35">
      <c r="A2015">
        <v>35033759</v>
      </c>
      <c r="B2015" t="s">
        <v>10109</v>
      </c>
      <c r="C2015">
        <v>55008</v>
      </c>
      <c r="D2015">
        <v>93</v>
      </c>
      <c r="E2015">
        <v>19000000</v>
      </c>
      <c r="F2015">
        <v>6.3</v>
      </c>
      <c r="G2015">
        <v>-16033759</v>
      </c>
      <c r="H2015">
        <v>21000</v>
      </c>
      <c r="I2015">
        <v>190.00000000000003</v>
      </c>
      <c r="J2015">
        <v>0</v>
      </c>
    </row>
    <row r="2016" spans="1:10" x14ac:dyDescent="0.35">
      <c r="A2016">
        <v>29753944</v>
      </c>
      <c r="B2016" t="s">
        <v>10113</v>
      </c>
      <c r="C2016">
        <v>90677</v>
      </c>
      <c r="D2016">
        <v>389</v>
      </c>
      <c r="E2016">
        <v>20000000</v>
      </c>
      <c r="F2016">
        <v>6.5</v>
      </c>
      <c r="G2016">
        <v>-9753944</v>
      </c>
      <c r="H2016">
        <v>0</v>
      </c>
      <c r="I2016">
        <v>200.00000000000003</v>
      </c>
      <c r="J2016">
        <v>0</v>
      </c>
    </row>
    <row r="2017" spans="1:10" x14ac:dyDescent="0.35">
      <c r="A2017">
        <v>31146570</v>
      </c>
      <c r="B2017" t="s">
        <v>10120</v>
      </c>
      <c r="C2017">
        <v>55441</v>
      </c>
      <c r="D2017">
        <v>165</v>
      </c>
      <c r="E2017">
        <v>20000000</v>
      </c>
      <c r="F2017">
        <v>6.9</v>
      </c>
      <c r="G2017">
        <v>-11146570</v>
      </c>
      <c r="H2017">
        <v>0</v>
      </c>
      <c r="I2017">
        <v>200.00000000000003</v>
      </c>
      <c r="J2017">
        <v>0</v>
      </c>
    </row>
    <row r="2018" spans="1:10" x14ac:dyDescent="0.35">
      <c r="A2018">
        <v>27277055</v>
      </c>
      <c r="B2018" t="s">
        <v>10124</v>
      </c>
      <c r="C2018">
        <v>143137</v>
      </c>
      <c r="D2018">
        <v>602</v>
      </c>
      <c r="E2018">
        <v>20000000</v>
      </c>
      <c r="F2018">
        <v>7.6</v>
      </c>
      <c r="G2018">
        <v>-7277055</v>
      </c>
      <c r="H2018">
        <v>10000</v>
      </c>
      <c r="I2018">
        <v>200.00000000000003</v>
      </c>
      <c r="J2018">
        <v>0</v>
      </c>
    </row>
    <row r="2019" spans="1:10" x14ac:dyDescent="0.35">
      <c r="A2019">
        <v>26876529</v>
      </c>
      <c r="B2019" t="s">
        <v>10129</v>
      </c>
      <c r="C2019">
        <v>26624</v>
      </c>
      <c r="D2019">
        <v>189</v>
      </c>
      <c r="E2019">
        <v>27000000</v>
      </c>
      <c r="F2019">
        <v>3.9</v>
      </c>
      <c r="G2019">
        <v>123471</v>
      </c>
      <c r="H2019">
        <v>0</v>
      </c>
      <c r="I2019">
        <v>270</v>
      </c>
      <c r="J2019">
        <v>0</v>
      </c>
    </row>
    <row r="2020" spans="1:10" x14ac:dyDescent="0.35">
      <c r="A2020">
        <v>53146000</v>
      </c>
      <c r="B2020" t="s">
        <v>10133</v>
      </c>
      <c r="C2020">
        <v>9845</v>
      </c>
      <c r="D2020">
        <v>77</v>
      </c>
      <c r="E2020">
        <v>20000000</v>
      </c>
      <c r="F2020">
        <v>6.1</v>
      </c>
      <c r="G2020">
        <v>-33146000</v>
      </c>
      <c r="H2020">
        <v>613</v>
      </c>
      <c r="I2020">
        <v>200.00000000000003</v>
      </c>
      <c r="J2020">
        <v>0</v>
      </c>
    </row>
    <row r="2021" spans="1:10" x14ac:dyDescent="0.35">
      <c r="A2021">
        <v>30028592</v>
      </c>
      <c r="B2021" t="s">
        <v>10136</v>
      </c>
      <c r="C2021">
        <v>152247</v>
      </c>
      <c r="D2021">
        <v>189</v>
      </c>
      <c r="E2021">
        <v>20000000</v>
      </c>
      <c r="F2021">
        <v>7.3</v>
      </c>
      <c r="G2021">
        <v>-10028592</v>
      </c>
      <c r="H2021">
        <v>0</v>
      </c>
      <c r="I2021">
        <v>200.00000000000003</v>
      </c>
      <c r="J2021">
        <v>0</v>
      </c>
    </row>
    <row r="2022" spans="1:10" x14ac:dyDescent="0.35">
      <c r="A2022">
        <v>34126138</v>
      </c>
      <c r="B2022" t="s">
        <v>10139</v>
      </c>
      <c r="C2022">
        <v>666937</v>
      </c>
      <c r="D2022">
        <v>1514</v>
      </c>
      <c r="E2022">
        <v>20000000</v>
      </c>
      <c r="F2022">
        <v>8.3000000000000007</v>
      </c>
      <c r="G2022">
        <v>-14126138</v>
      </c>
      <c r="H2022">
        <v>52000</v>
      </c>
      <c r="I2022">
        <v>200.00000000000003</v>
      </c>
      <c r="J2022">
        <v>0</v>
      </c>
    </row>
    <row r="2023" spans="1:10" x14ac:dyDescent="0.35">
      <c r="A2023">
        <v>25677801</v>
      </c>
      <c r="B2023" t="s">
        <v>10143</v>
      </c>
      <c r="C2023">
        <v>41273</v>
      </c>
      <c r="D2023">
        <v>136</v>
      </c>
      <c r="E2023">
        <v>20000000</v>
      </c>
      <c r="F2023">
        <v>5.8</v>
      </c>
      <c r="G2023">
        <v>-5677801</v>
      </c>
      <c r="H2023">
        <v>0</v>
      </c>
      <c r="I2023">
        <v>200.00000000000003</v>
      </c>
      <c r="J2023">
        <v>0</v>
      </c>
    </row>
    <row r="2024" spans="1:10" x14ac:dyDescent="0.35">
      <c r="A2024">
        <v>26415649</v>
      </c>
      <c r="B2024" t="s">
        <v>10147</v>
      </c>
      <c r="C2024">
        <v>94892</v>
      </c>
      <c r="D2024">
        <v>189</v>
      </c>
      <c r="E2024">
        <v>20000000</v>
      </c>
      <c r="F2024">
        <v>6.8</v>
      </c>
      <c r="G2024">
        <v>-6415649</v>
      </c>
      <c r="H2024">
        <v>0</v>
      </c>
      <c r="I2024">
        <v>200.00000000000003</v>
      </c>
      <c r="J2024">
        <v>0</v>
      </c>
    </row>
    <row r="2025" spans="1:10" x14ac:dyDescent="0.35">
      <c r="A2025">
        <v>26003149</v>
      </c>
      <c r="B2025" t="s">
        <v>10151</v>
      </c>
      <c r="C2025">
        <v>185587</v>
      </c>
      <c r="D2025">
        <v>401</v>
      </c>
      <c r="E2025">
        <v>20000000</v>
      </c>
      <c r="F2025">
        <v>7</v>
      </c>
      <c r="G2025">
        <v>-6003149</v>
      </c>
      <c r="H2025">
        <v>49000</v>
      </c>
      <c r="I2025">
        <v>200.00000000000003</v>
      </c>
      <c r="J2025">
        <v>0</v>
      </c>
    </row>
    <row r="2026" spans="1:10" x14ac:dyDescent="0.35">
      <c r="A2026">
        <v>25584685</v>
      </c>
      <c r="B2026" t="s">
        <v>10158</v>
      </c>
      <c r="C2026">
        <v>15877</v>
      </c>
      <c r="D2026">
        <v>102</v>
      </c>
      <c r="E2026">
        <v>20000000</v>
      </c>
      <c r="F2026">
        <v>5.9</v>
      </c>
      <c r="G2026">
        <v>-5584685</v>
      </c>
      <c r="H2026">
        <v>590</v>
      </c>
      <c r="I2026">
        <v>200.00000000000003</v>
      </c>
      <c r="J2026">
        <v>0</v>
      </c>
    </row>
    <row r="2027" spans="1:10" x14ac:dyDescent="0.35">
      <c r="A2027">
        <v>29975979</v>
      </c>
      <c r="B2027" t="s">
        <v>10164</v>
      </c>
      <c r="C2027">
        <v>105797</v>
      </c>
      <c r="D2027">
        <v>281</v>
      </c>
      <c r="E2027">
        <v>20000000</v>
      </c>
      <c r="F2027">
        <v>6.5</v>
      </c>
      <c r="G2027">
        <v>-9975979</v>
      </c>
      <c r="H2027">
        <v>0</v>
      </c>
      <c r="I2027">
        <v>200.00000000000003</v>
      </c>
      <c r="J2027">
        <v>0</v>
      </c>
    </row>
    <row r="2028" spans="1:10" x14ac:dyDescent="0.35">
      <c r="A2028">
        <v>31584722</v>
      </c>
      <c r="B2028" t="s">
        <v>10169</v>
      </c>
      <c r="C2028">
        <v>101730</v>
      </c>
      <c r="D2028">
        <v>131</v>
      </c>
      <c r="E2028">
        <v>20000000</v>
      </c>
      <c r="F2028">
        <v>6.4</v>
      </c>
      <c r="G2028">
        <v>-11584722</v>
      </c>
      <c r="H2028">
        <v>0</v>
      </c>
      <c r="I2028">
        <v>200.00000000000003</v>
      </c>
      <c r="J2028">
        <v>0</v>
      </c>
    </row>
    <row r="2029" spans="1:10" x14ac:dyDescent="0.35">
      <c r="A2029">
        <v>23179303</v>
      </c>
      <c r="B2029" t="s">
        <v>10174</v>
      </c>
      <c r="C2029">
        <v>32951</v>
      </c>
      <c r="D2029">
        <v>44</v>
      </c>
      <c r="E2029">
        <v>20000000</v>
      </c>
      <c r="F2029">
        <v>5.8</v>
      </c>
      <c r="G2029">
        <v>-3179303</v>
      </c>
      <c r="H2029">
        <v>6000</v>
      </c>
      <c r="I2029">
        <v>200.00000000000003</v>
      </c>
      <c r="J2029">
        <v>0</v>
      </c>
    </row>
    <row r="2030" spans="1:10" x14ac:dyDescent="0.35">
      <c r="A2030">
        <v>23078294</v>
      </c>
      <c r="B2030" t="s">
        <v>10180</v>
      </c>
      <c r="C2030">
        <v>25870</v>
      </c>
      <c r="D2030">
        <v>281</v>
      </c>
      <c r="E2030">
        <v>9000000</v>
      </c>
      <c r="F2030">
        <v>5.0999999999999996</v>
      </c>
      <c r="G2030">
        <v>-14078294</v>
      </c>
      <c r="H2030">
        <v>0</v>
      </c>
      <c r="I2030">
        <v>90.000000000000014</v>
      </c>
      <c r="J2030">
        <v>0</v>
      </c>
    </row>
    <row r="2031" spans="1:10" x14ac:dyDescent="0.35">
      <c r="A2031">
        <v>21413105</v>
      </c>
      <c r="B2031" t="s">
        <v>10184</v>
      </c>
      <c r="C2031">
        <v>15230</v>
      </c>
      <c r="D2031">
        <v>97</v>
      </c>
      <c r="E2031">
        <v>20000000</v>
      </c>
      <c r="F2031">
        <v>6.8</v>
      </c>
      <c r="G2031">
        <v>-1413105</v>
      </c>
      <c r="H2031">
        <v>0</v>
      </c>
      <c r="I2031">
        <v>200.00000000000003</v>
      </c>
      <c r="J2031">
        <v>0</v>
      </c>
    </row>
    <row r="2032" spans="1:10" x14ac:dyDescent="0.35">
      <c r="A2032">
        <v>25077977</v>
      </c>
      <c r="B2032" t="s">
        <v>10188</v>
      </c>
      <c r="C2032">
        <v>10986</v>
      </c>
      <c r="D2032">
        <v>84</v>
      </c>
      <c r="E2032">
        <v>20000000</v>
      </c>
      <c r="F2032">
        <v>5.3</v>
      </c>
      <c r="G2032">
        <v>-5077977</v>
      </c>
      <c r="H2032">
        <v>0</v>
      </c>
      <c r="I2032">
        <v>200.00000000000003</v>
      </c>
      <c r="J2032">
        <v>0</v>
      </c>
    </row>
    <row r="2033" spans="1:10" x14ac:dyDescent="0.35">
      <c r="A2033">
        <v>23292105</v>
      </c>
      <c r="B2033" t="s">
        <v>10191</v>
      </c>
      <c r="C2033">
        <v>39541</v>
      </c>
      <c r="D2033">
        <v>334</v>
      </c>
      <c r="E2033">
        <v>20000000</v>
      </c>
      <c r="F2033">
        <v>5.3</v>
      </c>
      <c r="G2033">
        <v>-3292105</v>
      </c>
      <c r="H2033">
        <v>3000</v>
      </c>
      <c r="I2033">
        <v>200.00000000000003</v>
      </c>
      <c r="J2033">
        <v>0</v>
      </c>
    </row>
    <row r="2034" spans="1:10" x14ac:dyDescent="0.35">
      <c r="A2034">
        <v>20916309</v>
      </c>
      <c r="B2034" t="s">
        <v>10196</v>
      </c>
      <c r="C2034">
        <v>5332</v>
      </c>
      <c r="D2034">
        <v>37</v>
      </c>
      <c r="E2034">
        <v>40000000</v>
      </c>
      <c r="F2034">
        <v>4.9000000000000004</v>
      </c>
      <c r="G2034">
        <v>19083691</v>
      </c>
      <c r="H2034">
        <v>431</v>
      </c>
      <c r="I2034">
        <v>400.00000000000006</v>
      </c>
      <c r="J2034">
        <v>0</v>
      </c>
    </row>
    <row r="2035" spans="1:10" x14ac:dyDescent="0.35">
      <c r="A2035">
        <v>21200000</v>
      </c>
      <c r="B2035" t="s">
        <v>10200</v>
      </c>
      <c r="C2035">
        <v>34774</v>
      </c>
      <c r="D2035">
        <v>162</v>
      </c>
      <c r="E2035">
        <v>20000000</v>
      </c>
      <c r="F2035">
        <v>6.8</v>
      </c>
      <c r="G2035">
        <v>-1200000</v>
      </c>
      <c r="H2035">
        <v>1000</v>
      </c>
      <c r="I2035">
        <v>200.00000000000003</v>
      </c>
      <c r="J2035">
        <v>0</v>
      </c>
    </row>
    <row r="2036" spans="1:10" x14ac:dyDescent="0.35">
      <c r="A2036">
        <v>20241395</v>
      </c>
      <c r="B2036" t="s">
        <v>10207</v>
      </c>
      <c r="C2036">
        <v>42664</v>
      </c>
      <c r="D2036">
        <v>403</v>
      </c>
      <c r="E2036">
        <v>20000000</v>
      </c>
      <c r="F2036">
        <v>6.1</v>
      </c>
      <c r="G2036">
        <v>-241395</v>
      </c>
      <c r="H2036">
        <v>0</v>
      </c>
      <c r="I2036">
        <v>200.00000000000003</v>
      </c>
      <c r="J2036">
        <v>0</v>
      </c>
    </row>
    <row r="2037" spans="1:10" x14ac:dyDescent="0.35">
      <c r="A2037">
        <v>32000000</v>
      </c>
      <c r="B2037" t="s">
        <v>10213</v>
      </c>
      <c r="C2037">
        <v>422432</v>
      </c>
      <c r="D2037">
        <v>1040</v>
      </c>
      <c r="E2037">
        <v>806947</v>
      </c>
      <c r="F2037">
        <v>8.5</v>
      </c>
      <c r="G2037">
        <v>-31193053</v>
      </c>
      <c r="H2037">
        <v>18000</v>
      </c>
      <c r="I2037">
        <v>8.0694700000000008</v>
      </c>
      <c r="J2037">
        <v>0</v>
      </c>
    </row>
    <row r="2038" spans="1:10" x14ac:dyDescent="0.35">
      <c r="A2038">
        <v>19151864</v>
      </c>
      <c r="B2038" t="s">
        <v>10217</v>
      </c>
      <c r="C2038">
        <v>36983</v>
      </c>
      <c r="D2038">
        <v>100</v>
      </c>
      <c r="E2038">
        <v>40000000</v>
      </c>
      <c r="F2038">
        <v>5.9</v>
      </c>
      <c r="G2038">
        <v>20848136</v>
      </c>
      <c r="H2038">
        <v>0</v>
      </c>
      <c r="I2038">
        <v>400.00000000000006</v>
      </c>
      <c r="J2038">
        <v>0</v>
      </c>
    </row>
    <row r="2039" spans="1:10" x14ac:dyDescent="0.35">
      <c r="A2039">
        <v>23393765</v>
      </c>
      <c r="B2039" t="s">
        <v>10222</v>
      </c>
      <c r="C2039">
        <v>31323</v>
      </c>
      <c r="D2039">
        <v>76</v>
      </c>
      <c r="E2039">
        <v>20000000</v>
      </c>
      <c r="F2039">
        <v>6.3</v>
      </c>
      <c r="G2039">
        <v>-3393765</v>
      </c>
      <c r="H2039">
        <v>0</v>
      </c>
      <c r="I2039">
        <v>200.00000000000003</v>
      </c>
      <c r="J2039">
        <v>0</v>
      </c>
    </row>
    <row r="2040" spans="1:10" x14ac:dyDescent="0.35">
      <c r="A2040">
        <v>18882880</v>
      </c>
      <c r="B2040" t="s">
        <v>10225</v>
      </c>
      <c r="C2040">
        <v>20539</v>
      </c>
      <c r="D2040">
        <v>125</v>
      </c>
      <c r="E2040">
        <v>20000000</v>
      </c>
      <c r="F2040">
        <v>5.9</v>
      </c>
      <c r="G2040">
        <v>1117120</v>
      </c>
      <c r="H2040">
        <v>681</v>
      </c>
      <c r="I2040">
        <v>200.00000000000003</v>
      </c>
      <c r="J2040">
        <v>0</v>
      </c>
    </row>
    <row r="2041" spans="1:10" x14ac:dyDescent="0.35">
      <c r="A2041">
        <v>8500000</v>
      </c>
      <c r="B2041" t="s">
        <v>10229</v>
      </c>
      <c r="C2041">
        <v>2061</v>
      </c>
      <c r="D2041">
        <v>34</v>
      </c>
      <c r="E2041">
        <v>20000000</v>
      </c>
      <c r="F2041">
        <v>5.4</v>
      </c>
      <c r="G2041">
        <v>11500000</v>
      </c>
      <c r="H2041">
        <v>501</v>
      </c>
      <c r="I2041">
        <v>200.00000000000003</v>
      </c>
      <c r="J2041">
        <v>0</v>
      </c>
    </row>
    <row r="2042" spans="1:10" x14ac:dyDescent="0.35">
      <c r="A2042">
        <v>18252684</v>
      </c>
      <c r="B2042" t="s">
        <v>10235</v>
      </c>
      <c r="C2042">
        <v>18366</v>
      </c>
      <c r="D2042">
        <v>219</v>
      </c>
      <c r="E2042">
        <v>30000000</v>
      </c>
      <c r="F2042">
        <v>6.9</v>
      </c>
      <c r="G2042">
        <v>11747316</v>
      </c>
      <c r="H2042">
        <v>0</v>
      </c>
      <c r="I2042">
        <v>300</v>
      </c>
      <c r="J2042">
        <v>0</v>
      </c>
    </row>
    <row r="2043" spans="1:10" x14ac:dyDescent="0.35">
      <c r="A2043">
        <v>19661987</v>
      </c>
      <c r="B2043" t="s">
        <v>10239</v>
      </c>
      <c r="C2043">
        <v>83786</v>
      </c>
      <c r="D2043">
        <v>231</v>
      </c>
      <c r="E2043">
        <v>20000000</v>
      </c>
      <c r="F2043">
        <v>7.5</v>
      </c>
      <c r="G2043">
        <v>338013</v>
      </c>
      <c r="H2043">
        <v>0</v>
      </c>
      <c r="I2043">
        <v>200.00000000000003</v>
      </c>
      <c r="J2043">
        <v>0</v>
      </c>
    </row>
    <row r="2044" spans="1:10" x14ac:dyDescent="0.35">
      <c r="A2044">
        <v>18352454</v>
      </c>
      <c r="B2044" t="s">
        <v>10243</v>
      </c>
      <c r="C2044">
        <v>426359</v>
      </c>
      <c r="D2044">
        <v>760</v>
      </c>
      <c r="E2044">
        <v>15000000</v>
      </c>
      <c r="F2044">
        <v>8.1999999999999993</v>
      </c>
      <c r="G2044">
        <v>-3352454</v>
      </c>
      <c r="H2044">
        <v>76000</v>
      </c>
      <c r="I2044">
        <v>150</v>
      </c>
      <c r="J2044">
        <v>0</v>
      </c>
    </row>
    <row r="2045" spans="1:10" x14ac:dyDescent="0.35">
      <c r="A2045">
        <v>17803796</v>
      </c>
      <c r="B2045" t="s">
        <v>10246</v>
      </c>
      <c r="C2045">
        <v>26100</v>
      </c>
      <c r="D2045">
        <v>97</v>
      </c>
      <c r="E2045">
        <v>20000000</v>
      </c>
      <c r="F2045">
        <v>5.9</v>
      </c>
      <c r="G2045">
        <v>2196204</v>
      </c>
      <c r="H2045">
        <v>484</v>
      </c>
      <c r="I2045">
        <v>200.00000000000003</v>
      </c>
      <c r="J2045">
        <v>0</v>
      </c>
    </row>
    <row r="2046" spans="1:10" x14ac:dyDescent="0.35">
      <c r="A2046">
        <v>17529157</v>
      </c>
      <c r="B2046" t="s">
        <v>10251</v>
      </c>
      <c r="C2046">
        <v>49888</v>
      </c>
      <c r="D2046">
        <v>220</v>
      </c>
      <c r="E2046">
        <v>20000000</v>
      </c>
      <c r="F2046">
        <v>5</v>
      </c>
      <c r="G2046">
        <v>2470843</v>
      </c>
      <c r="H2046">
        <v>25000</v>
      </c>
      <c r="I2046">
        <v>200.00000000000003</v>
      </c>
      <c r="J2046">
        <v>0</v>
      </c>
    </row>
    <row r="2047" spans="1:10" x14ac:dyDescent="0.35">
      <c r="A2047">
        <v>25753840</v>
      </c>
      <c r="B2047" t="s">
        <v>10255</v>
      </c>
      <c r="C2047">
        <v>219091</v>
      </c>
      <c r="D2047">
        <v>592</v>
      </c>
      <c r="E2047">
        <v>19000000</v>
      </c>
      <c r="F2047">
        <v>7.3</v>
      </c>
      <c r="G2047">
        <v>-6753840</v>
      </c>
      <c r="H2047">
        <v>12000</v>
      </c>
      <c r="I2047">
        <v>190.00000000000003</v>
      </c>
      <c r="J2047">
        <v>0</v>
      </c>
    </row>
    <row r="2048" spans="1:10" x14ac:dyDescent="0.35">
      <c r="A2048">
        <v>18081626</v>
      </c>
      <c r="B2048" t="s">
        <v>10260</v>
      </c>
      <c r="C2048">
        <v>4180</v>
      </c>
      <c r="D2048">
        <v>32</v>
      </c>
      <c r="E2048">
        <v>20000000</v>
      </c>
      <c r="F2048">
        <v>6.4</v>
      </c>
      <c r="G2048">
        <v>1918374</v>
      </c>
      <c r="H2048">
        <v>264</v>
      </c>
      <c r="I2048">
        <v>200.00000000000003</v>
      </c>
      <c r="J2048">
        <v>0</v>
      </c>
    </row>
    <row r="2049" spans="1:10" x14ac:dyDescent="0.35">
      <c r="A2049">
        <v>17518220</v>
      </c>
      <c r="B2049" t="s">
        <v>10263</v>
      </c>
      <c r="C2049">
        <v>9105</v>
      </c>
      <c r="D2049">
        <v>76</v>
      </c>
      <c r="E2049">
        <v>20000000</v>
      </c>
      <c r="F2049">
        <v>6.6</v>
      </c>
      <c r="G2049">
        <v>2481780</v>
      </c>
      <c r="H2049">
        <v>0</v>
      </c>
      <c r="I2049">
        <v>200.00000000000003</v>
      </c>
      <c r="J2049">
        <v>0</v>
      </c>
    </row>
    <row r="2050" spans="1:10" x14ac:dyDescent="0.35">
      <c r="A2050">
        <v>16988996</v>
      </c>
      <c r="B2050" t="s">
        <v>10279</v>
      </c>
      <c r="C2050">
        <v>3875</v>
      </c>
      <c r="D2050">
        <v>75</v>
      </c>
      <c r="E2050">
        <v>35000000</v>
      </c>
      <c r="F2050">
        <v>4</v>
      </c>
      <c r="G2050">
        <v>18011004</v>
      </c>
      <c r="H2050">
        <v>422</v>
      </c>
      <c r="I2050">
        <v>350.00000000000006</v>
      </c>
      <c r="J2050">
        <v>0</v>
      </c>
    </row>
    <row r="2051" spans="1:10" x14ac:dyDescent="0.35">
      <c r="A2051">
        <v>16248701</v>
      </c>
      <c r="B2051" t="s">
        <v>10288</v>
      </c>
      <c r="C2051">
        <v>189683</v>
      </c>
      <c r="D2051">
        <v>559</v>
      </c>
      <c r="E2051">
        <v>20000000</v>
      </c>
      <c r="F2051">
        <v>7.7</v>
      </c>
      <c r="G2051">
        <v>3751299</v>
      </c>
      <c r="H2051">
        <v>0</v>
      </c>
      <c r="I2051">
        <v>200.00000000000003</v>
      </c>
      <c r="J2051">
        <v>0</v>
      </c>
    </row>
    <row r="2052" spans="1:10" x14ac:dyDescent="0.35">
      <c r="A2052">
        <v>15712072</v>
      </c>
      <c r="B2052" t="s">
        <v>10293</v>
      </c>
      <c r="C2052">
        <v>13210</v>
      </c>
      <c r="D2052">
        <v>138</v>
      </c>
      <c r="E2052">
        <v>20000000</v>
      </c>
      <c r="F2052">
        <v>5.8</v>
      </c>
      <c r="G2052">
        <v>4287928</v>
      </c>
      <c r="H2052">
        <v>269</v>
      </c>
      <c r="I2052">
        <v>200.00000000000003</v>
      </c>
      <c r="J2052">
        <v>0</v>
      </c>
    </row>
    <row r="2053" spans="1:10" x14ac:dyDescent="0.35">
      <c r="A2053">
        <v>191449475</v>
      </c>
      <c r="B2053" t="s">
        <v>6785</v>
      </c>
      <c r="C2053">
        <v>348010</v>
      </c>
      <c r="D2053">
        <v>1535</v>
      </c>
      <c r="E2053">
        <v>37000000</v>
      </c>
      <c r="F2053">
        <v>5.2</v>
      </c>
      <c r="G2053">
        <v>-154449475</v>
      </c>
      <c r="H2053">
        <v>19000</v>
      </c>
      <c r="I2053">
        <v>370.00000000000006</v>
      </c>
      <c r="J2053">
        <v>0</v>
      </c>
    </row>
    <row r="2054" spans="1:10" x14ac:dyDescent="0.35">
      <c r="A2054">
        <v>15408822</v>
      </c>
      <c r="B2054" t="s">
        <v>10298</v>
      </c>
      <c r="C2054">
        <v>14147</v>
      </c>
      <c r="D2054">
        <v>92</v>
      </c>
      <c r="E2054">
        <v>20000000</v>
      </c>
      <c r="F2054">
        <v>5.6</v>
      </c>
      <c r="G2054">
        <v>4591178</v>
      </c>
      <c r="H2054">
        <v>401</v>
      </c>
      <c r="I2054">
        <v>200.00000000000003</v>
      </c>
      <c r="J2054">
        <v>0</v>
      </c>
    </row>
    <row r="2055" spans="1:10" x14ac:dyDescent="0.35">
      <c r="A2055">
        <v>15464026</v>
      </c>
      <c r="B2055" t="s">
        <v>10303</v>
      </c>
      <c r="C2055">
        <v>23076</v>
      </c>
      <c r="D2055">
        <v>158</v>
      </c>
      <c r="E2055">
        <v>20000000</v>
      </c>
      <c r="F2055">
        <v>5.3</v>
      </c>
      <c r="G2055">
        <v>4535974</v>
      </c>
      <c r="H2055">
        <v>1000</v>
      </c>
      <c r="I2055">
        <v>200.00000000000003</v>
      </c>
      <c r="J2055">
        <v>0</v>
      </c>
    </row>
    <row r="2056" spans="1:10" x14ac:dyDescent="0.35">
      <c r="A2056">
        <v>8000000</v>
      </c>
      <c r="B2056" t="s">
        <v>10309</v>
      </c>
      <c r="C2056">
        <v>6484</v>
      </c>
      <c r="D2056">
        <v>100</v>
      </c>
      <c r="E2056">
        <v>20000000</v>
      </c>
      <c r="F2056">
        <v>6.6</v>
      </c>
      <c r="G2056">
        <v>12000000</v>
      </c>
      <c r="H2056">
        <v>1000</v>
      </c>
      <c r="I2056">
        <v>200.00000000000003</v>
      </c>
      <c r="J2056">
        <v>0</v>
      </c>
    </row>
    <row r="2057" spans="1:10" x14ac:dyDescent="0.35">
      <c r="A2057">
        <v>14174654</v>
      </c>
      <c r="B2057" t="s">
        <v>10314</v>
      </c>
      <c r="C2057">
        <v>74945</v>
      </c>
      <c r="D2057">
        <v>359</v>
      </c>
      <c r="E2057">
        <v>25000000</v>
      </c>
      <c r="F2057">
        <v>1.9</v>
      </c>
      <c r="G2057">
        <v>10825346</v>
      </c>
      <c r="H2057">
        <v>0</v>
      </c>
      <c r="I2057">
        <v>250.00000000000003</v>
      </c>
      <c r="J2057">
        <v>0</v>
      </c>
    </row>
    <row r="2058" spans="1:10" x14ac:dyDescent="0.35">
      <c r="A2058">
        <v>15988876</v>
      </c>
      <c r="B2058" t="s">
        <v>10317</v>
      </c>
      <c r="C2058">
        <v>26236</v>
      </c>
      <c r="D2058">
        <v>110</v>
      </c>
      <c r="E2058">
        <v>27000000</v>
      </c>
      <c r="F2058">
        <v>5.7</v>
      </c>
      <c r="G2058">
        <v>11011124</v>
      </c>
      <c r="H2058">
        <v>0</v>
      </c>
      <c r="I2058">
        <v>270</v>
      </c>
      <c r="J2058">
        <v>0</v>
      </c>
    </row>
    <row r="2059" spans="1:10" x14ac:dyDescent="0.35">
      <c r="A2059">
        <v>13801755</v>
      </c>
      <c r="B2059" t="s">
        <v>10321</v>
      </c>
      <c r="C2059">
        <v>23928</v>
      </c>
      <c r="D2059">
        <v>100</v>
      </c>
      <c r="E2059">
        <v>20000000</v>
      </c>
      <c r="F2059">
        <v>6.6</v>
      </c>
      <c r="G2059">
        <v>6198245</v>
      </c>
      <c r="H2059">
        <v>0</v>
      </c>
      <c r="I2059">
        <v>200.00000000000003</v>
      </c>
      <c r="J2059">
        <v>0</v>
      </c>
    </row>
    <row r="2060" spans="1:10" x14ac:dyDescent="0.35">
      <c r="A2060">
        <v>13987482</v>
      </c>
      <c r="B2060" t="s">
        <v>10326</v>
      </c>
      <c r="C2060">
        <v>58957</v>
      </c>
      <c r="D2060">
        <v>91</v>
      </c>
      <c r="E2060">
        <v>20000000</v>
      </c>
      <c r="F2060">
        <v>6</v>
      </c>
      <c r="G2060">
        <v>6012518</v>
      </c>
      <c r="H2060">
        <v>0</v>
      </c>
      <c r="I2060">
        <v>200.00000000000003</v>
      </c>
      <c r="J2060">
        <v>0</v>
      </c>
    </row>
    <row r="2061" spans="1:10" x14ac:dyDescent="0.35">
      <c r="A2061">
        <v>14291570</v>
      </c>
      <c r="B2061" t="s">
        <v>10330</v>
      </c>
      <c r="C2061">
        <v>82082</v>
      </c>
      <c r="D2061">
        <v>236</v>
      </c>
      <c r="E2061">
        <v>20000000</v>
      </c>
      <c r="F2061">
        <v>6.1</v>
      </c>
      <c r="G2061">
        <v>5708430</v>
      </c>
      <c r="H2061">
        <v>10000</v>
      </c>
      <c r="I2061">
        <v>200.00000000000003</v>
      </c>
      <c r="J2061">
        <v>0</v>
      </c>
    </row>
    <row r="2062" spans="1:10" x14ac:dyDescent="0.35">
      <c r="A2062">
        <v>12181484</v>
      </c>
      <c r="B2062" t="s">
        <v>10334</v>
      </c>
      <c r="C2062">
        <v>26390</v>
      </c>
      <c r="D2062">
        <v>176</v>
      </c>
      <c r="E2062">
        <v>40000000</v>
      </c>
      <c r="F2062">
        <v>4.8</v>
      </c>
      <c r="G2062">
        <v>27818516</v>
      </c>
      <c r="H2062">
        <v>713</v>
      </c>
      <c r="I2062">
        <v>400.00000000000006</v>
      </c>
      <c r="J2062">
        <v>0</v>
      </c>
    </row>
    <row r="2063" spans="1:10" x14ac:dyDescent="0.35">
      <c r="A2063">
        <v>13630226</v>
      </c>
      <c r="B2063" t="s">
        <v>10338</v>
      </c>
      <c r="C2063">
        <v>112516</v>
      </c>
      <c r="D2063">
        <v>223</v>
      </c>
      <c r="E2063">
        <v>20000000</v>
      </c>
      <c r="F2063">
        <v>6.2</v>
      </c>
      <c r="G2063">
        <v>6369774</v>
      </c>
      <c r="H2063">
        <v>0</v>
      </c>
      <c r="I2063">
        <v>200.00000000000003</v>
      </c>
      <c r="J2063">
        <v>0</v>
      </c>
    </row>
    <row r="2064" spans="1:10" x14ac:dyDescent="0.35">
      <c r="A2064">
        <v>13383737</v>
      </c>
      <c r="B2064" t="s">
        <v>10341</v>
      </c>
      <c r="C2064">
        <v>29385</v>
      </c>
      <c r="D2064">
        <v>86</v>
      </c>
      <c r="E2064">
        <v>20000000</v>
      </c>
      <c r="F2064">
        <v>7.5</v>
      </c>
      <c r="G2064">
        <v>6616263</v>
      </c>
      <c r="H2064">
        <v>979</v>
      </c>
      <c r="I2064">
        <v>200.00000000000003</v>
      </c>
      <c r="J2064">
        <v>0</v>
      </c>
    </row>
    <row r="2065" spans="1:10" x14ac:dyDescent="0.35">
      <c r="A2065">
        <v>13391174</v>
      </c>
      <c r="B2065" t="s">
        <v>10347</v>
      </c>
      <c r="C2065">
        <v>5796</v>
      </c>
      <c r="D2065">
        <v>177</v>
      </c>
      <c r="E2065">
        <v>20000000</v>
      </c>
      <c r="F2065">
        <v>6.3</v>
      </c>
      <c r="G2065">
        <v>6608826</v>
      </c>
      <c r="H2065">
        <v>0</v>
      </c>
      <c r="I2065">
        <v>200.00000000000003</v>
      </c>
      <c r="J2065">
        <v>0</v>
      </c>
    </row>
    <row r="2066" spans="1:10" x14ac:dyDescent="0.35">
      <c r="A2066">
        <v>12987647</v>
      </c>
      <c r="B2066" t="s">
        <v>10352</v>
      </c>
      <c r="C2066">
        <v>24019</v>
      </c>
      <c r="D2066">
        <v>199</v>
      </c>
      <c r="E2066">
        <v>30000000</v>
      </c>
      <c r="F2066">
        <v>7.1</v>
      </c>
      <c r="G2066">
        <v>17012353</v>
      </c>
      <c r="H2066">
        <v>983</v>
      </c>
      <c r="I2066">
        <v>300</v>
      </c>
      <c r="J2066">
        <v>0</v>
      </c>
    </row>
    <row r="2067" spans="1:10" x14ac:dyDescent="0.35">
      <c r="A2067">
        <v>12469811</v>
      </c>
      <c r="B2067" t="s">
        <v>10355</v>
      </c>
      <c r="C2067">
        <v>69172</v>
      </c>
      <c r="D2067">
        <v>316</v>
      </c>
      <c r="E2067">
        <v>22000000</v>
      </c>
      <c r="F2067">
        <v>6.6</v>
      </c>
      <c r="G2067">
        <v>9530189</v>
      </c>
      <c r="H2067">
        <v>0</v>
      </c>
      <c r="I2067">
        <v>220.00000000000003</v>
      </c>
      <c r="J2067">
        <v>0</v>
      </c>
    </row>
    <row r="2068" spans="1:10" x14ac:dyDescent="0.35">
      <c r="A2068">
        <v>12398628</v>
      </c>
      <c r="B2068" t="s">
        <v>10359</v>
      </c>
      <c r="C2068">
        <v>21542</v>
      </c>
      <c r="D2068">
        <v>88</v>
      </c>
      <c r="E2068">
        <v>20000000</v>
      </c>
      <c r="F2068">
        <v>6.1</v>
      </c>
      <c r="G2068">
        <v>7601372</v>
      </c>
      <c r="H2068">
        <v>977</v>
      </c>
      <c r="I2068">
        <v>200.00000000000003</v>
      </c>
      <c r="J2068">
        <v>0</v>
      </c>
    </row>
    <row r="2069" spans="1:10" x14ac:dyDescent="0.35">
      <c r="A2069">
        <v>13214030</v>
      </c>
      <c r="B2069" t="s">
        <v>10363</v>
      </c>
      <c r="C2069">
        <v>60516</v>
      </c>
      <c r="D2069">
        <v>147</v>
      </c>
      <c r="E2069">
        <v>20000000</v>
      </c>
      <c r="F2069">
        <v>6.7</v>
      </c>
      <c r="G2069">
        <v>6785970</v>
      </c>
      <c r="H2069">
        <v>0</v>
      </c>
      <c r="I2069">
        <v>200.00000000000003</v>
      </c>
      <c r="J2069">
        <v>0</v>
      </c>
    </row>
    <row r="2070" spans="1:10" x14ac:dyDescent="0.35">
      <c r="A2070">
        <v>12232937</v>
      </c>
      <c r="B2070" t="s">
        <v>10368</v>
      </c>
      <c r="C2070">
        <v>22823</v>
      </c>
      <c r="D2070">
        <v>113</v>
      </c>
      <c r="E2070">
        <v>22000000</v>
      </c>
      <c r="F2070">
        <v>5.6</v>
      </c>
      <c r="G2070">
        <v>9767063</v>
      </c>
      <c r="H2070">
        <v>0</v>
      </c>
      <c r="I2070">
        <v>220.00000000000003</v>
      </c>
      <c r="J2070">
        <v>0</v>
      </c>
    </row>
    <row r="2071" spans="1:10" x14ac:dyDescent="0.35">
      <c r="A2071">
        <v>12134420</v>
      </c>
      <c r="B2071" t="s">
        <v>10372</v>
      </c>
      <c r="C2071">
        <v>92237</v>
      </c>
      <c r="D2071">
        <v>366</v>
      </c>
      <c r="E2071">
        <v>20000000</v>
      </c>
      <c r="F2071">
        <v>7.2</v>
      </c>
      <c r="G2071">
        <v>7865580</v>
      </c>
      <c r="H2071">
        <v>25000</v>
      </c>
      <c r="I2071">
        <v>200.00000000000003</v>
      </c>
      <c r="J2071">
        <v>0</v>
      </c>
    </row>
    <row r="2072" spans="1:10" x14ac:dyDescent="0.35">
      <c r="A2072">
        <v>11784000</v>
      </c>
      <c r="B2072" t="s">
        <v>10377</v>
      </c>
      <c r="C2072">
        <v>6701</v>
      </c>
      <c r="D2072">
        <v>26</v>
      </c>
      <c r="E2072">
        <v>20000000</v>
      </c>
      <c r="F2072">
        <v>4.3</v>
      </c>
      <c r="G2072">
        <v>8216000</v>
      </c>
      <c r="H2072">
        <v>444</v>
      </c>
      <c r="I2072">
        <v>200.00000000000003</v>
      </c>
      <c r="J2072">
        <v>0</v>
      </c>
    </row>
    <row r="2073" spans="1:10" x14ac:dyDescent="0.35">
      <c r="A2073">
        <v>11169531</v>
      </c>
      <c r="B2073" t="s">
        <v>10381</v>
      </c>
      <c r="C2073">
        <v>79855</v>
      </c>
      <c r="D2073">
        <v>235</v>
      </c>
      <c r="E2073">
        <v>20000000</v>
      </c>
      <c r="F2073">
        <v>6.4</v>
      </c>
      <c r="G2073">
        <v>8830469</v>
      </c>
      <c r="H2073">
        <v>0</v>
      </c>
      <c r="I2073">
        <v>200.00000000000003</v>
      </c>
      <c r="J2073">
        <v>0</v>
      </c>
    </row>
    <row r="2074" spans="1:10" x14ac:dyDescent="0.35">
      <c r="A2074">
        <v>11034436</v>
      </c>
      <c r="B2074" t="s">
        <v>10387</v>
      </c>
      <c r="C2074">
        <v>13505</v>
      </c>
      <c r="D2074">
        <v>180</v>
      </c>
      <c r="E2074">
        <v>20000000</v>
      </c>
      <c r="F2074">
        <v>7.1</v>
      </c>
      <c r="G2074">
        <v>8965564</v>
      </c>
      <c r="H2074">
        <v>0</v>
      </c>
      <c r="I2074">
        <v>200.00000000000003</v>
      </c>
      <c r="J2074">
        <v>0</v>
      </c>
    </row>
    <row r="2075" spans="1:10" x14ac:dyDescent="0.35">
      <c r="A2075">
        <v>12626905</v>
      </c>
      <c r="B2075" t="s">
        <v>10391</v>
      </c>
      <c r="C2075">
        <v>32567</v>
      </c>
      <c r="D2075">
        <v>106</v>
      </c>
      <c r="E2075">
        <v>20000000</v>
      </c>
      <c r="F2075">
        <v>6.3</v>
      </c>
      <c r="G2075">
        <v>7373095</v>
      </c>
      <c r="H2075">
        <v>0</v>
      </c>
      <c r="I2075">
        <v>200.00000000000003</v>
      </c>
      <c r="J2075">
        <v>0</v>
      </c>
    </row>
    <row r="2076" spans="1:10" x14ac:dyDescent="0.35">
      <c r="A2076">
        <v>10569071</v>
      </c>
      <c r="B2076" t="s">
        <v>10395</v>
      </c>
      <c r="C2076">
        <v>35586</v>
      </c>
      <c r="D2076">
        <v>131</v>
      </c>
      <c r="E2076">
        <v>20000000</v>
      </c>
      <c r="F2076">
        <v>7.4</v>
      </c>
      <c r="G2076">
        <v>9430929</v>
      </c>
      <c r="H2076">
        <v>0</v>
      </c>
      <c r="I2076">
        <v>200.00000000000003</v>
      </c>
      <c r="J2076">
        <v>0</v>
      </c>
    </row>
    <row r="2077" spans="1:10" x14ac:dyDescent="0.35">
      <c r="A2077">
        <v>10544143</v>
      </c>
      <c r="B2077" t="s">
        <v>10399</v>
      </c>
      <c r="C2077">
        <v>16372</v>
      </c>
      <c r="D2077">
        <v>121</v>
      </c>
      <c r="E2077">
        <v>20000000</v>
      </c>
      <c r="F2077">
        <v>6.1</v>
      </c>
      <c r="G2077">
        <v>9455857</v>
      </c>
      <c r="H2077">
        <v>311</v>
      </c>
      <c r="I2077">
        <v>200.00000000000003</v>
      </c>
      <c r="J2077">
        <v>0</v>
      </c>
    </row>
    <row r="2078" spans="1:10" x14ac:dyDescent="0.35">
      <c r="A2078">
        <v>13650738</v>
      </c>
      <c r="B2078" t="s">
        <v>10403</v>
      </c>
      <c r="C2078">
        <v>61360</v>
      </c>
      <c r="D2078">
        <v>129</v>
      </c>
      <c r="E2078">
        <v>20000000</v>
      </c>
      <c r="F2078">
        <v>6.6</v>
      </c>
      <c r="G2078">
        <v>6349262</v>
      </c>
      <c r="H2078">
        <v>25000</v>
      </c>
      <c r="I2078">
        <v>200.00000000000003</v>
      </c>
      <c r="J2078">
        <v>0</v>
      </c>
    </row>
    <row r="2079" spans="1:10" x14ac:dyDescent="0.35">
      <c r="A2079">
        <v>10555348</v>
      </c>
      <c r="B2079" t="s">
        <v>10407</v>
      </c>
      <c r="C2079">
        <v>17349</v>
      </c>
      <c r="D2079">
        <v>42</v>
      </c>
      <c r="E2079">
        <v>20000000</v>
      </c>
      <c r="F2079">
        <v>6</v>
      </c>
      <c r="G2079">
        <v>9444652</v>
      </c>
      <c r="H2079">
        <v>855</v>
      </c>
      <c r="I2079">
        <v>200.00000000000003</v>
      </c>
      <c r="J2079">
        <v>0</v>
      </c>
    </row>
    <row r="2080" spans="1:10" x14ac:dyDescent="0.35">
      <c r="A2080">
        <v>9714482</v>
      </c>
      <c r="B2080" t="s">
        <v>10412</v>
      </c>
      <c r="C2080">
        <v>30083</v>
      </c>
      <c r="D2080">
        <v>140</v>
      </c>
      <c r="E2080">
        <v>20000000</v>
      </c>
      <c r="F2080">
        <v>6.8</v>
      </c>
      <c r="G2080">
        <v>10285518</v>
      </c>
      <c r="H2080">
        <v>0</v>
      </c>
      <c r="I2080">
        <v>200.00000000000003</v>
      </c>
      <c r="J2080">
        <v>0</v>
      </c>
    </row>
    <row r="2081" spans="1:10" x14ac:dyDescent="0.35">
      <c r="A2081">
        <v>8579684</v>
      </c>
      <c r="B2081" t="s">
        <v>9797</v>
      </c>
      <c r="C2081">
        <v>89547</v>
      </c>
      <c r="D2081">
        <v>199</v>
      </c>
      <c r="E2081">
        <v>9000000</v>
      </c>
      <c r="F2081">
        <v>7.4</v>
      </c>
      <c r="G2081">
        <v>420316</v>
      </c>
      <c r="H2081">
        <v>0</v>
      </c>
      <c r="I2081">
        <v>90.000000000000014</v>
      </c>
      <c r="J2081">
        <v>0</v>
      </c>
    </row>
    <row r="2082" spans="1:10" x14ac:dyDescent="0.35">
      <c r="A2082">
        <v>9525276</v>
      </c>
      <c r="B2082" t="s">
        <v>10416</v>
      </c>
      <c r="C2082">
        <v>60156</v>
      </c>
      <c r="D2082">
        <v>299</v>
      </c>
      <c r="E2082">
        <v>20000000</v>
      </c>
      <c r="F2082">
        <v>6.8</v>
      </c>
      <c r="G2082">
        <v>10474724</v>
      </c>
      <c r="H2082">
        <v>0</v>
      </c>
      <c r="I2082">
        <v>200.00000000000003</v>
      </c>
      <c r="J2082">
        <v>0</v>
      </c>
    </row>
    <row r="2083" spans="1:10" x14ac:dyDescent="0.35">
      <c r="A2083">
        <v>8855646</v>
      </c>
      <c r="B2083" t="s">
        <v>10420</v>
      </c>
      <c r="C2083">
        <v>49855</v>
      </c>
      <c r="D2083">
        <v>117</v>
      </c>
      <c r="E2083">
        <v>21000000</v>
      </c>
      <c r="F2083">
        <v>7.2</v>
      </c>
      <c r="G2083">
        <v>12144354</v>
      </c>
      <c r="H2083">
        <v>10000</v>
      </c>
      <c r="I2083">
        <v>210.00000000000003</v>
      </c>
      <c r="J2083">
        <v>0</v>
      </c>
    </row>
    <row r="2084" spans="1:10" x14ac:dyDescent="0.35">
      <c r="A2084">
        <v>9109322</v>
      </c>
      <c r="B2084" t="s">
        <v>10427</v>
      </c>
      <c r="C2084">
        <v>25371</v>
      </c>
      <c r="D2084">
        <v>129</v>
      </c>
      <c r="E2084">
        <v>20000000</v>
      </c>
      <c r="F2084">
        <v>1.9</v>
      </c>
      <c r="G2084">
        <v>10890678</v>
      </c>
      <c r="H2084">
        <v>0</v>
      </c>
      <c r="I2084">
        <v>200.00000000000003</v>
      </c>
      <c r="J2084">
        <v>0</v>
      </c>
    </row>
    <row r="2085" spans="1:10" x14ac:dyDescent="0.35">
      <c r="A2085">
        <v>8326035</v>
      </c>
      <c r="B2085" t="s">
        <v>10432</v>
      </c>
      <c r="C2085">
        <v>21933</v>
      </c>
      <c r="D2085">
        <v>76</v>
      </c>
      <c r="E2085">
        <v>33000000</v>
      </c>
      <c r="F2085">
        <v>5.5</v>
      </c>
      <c r="G2085">
        <v>24673965</v>
      </c>
      <c r="H2085">
        <v>676</v>
      </c>
      <c r="I2085">
        <v>330</v>
      </c>
      <c r="J2085">
        <v>0</v>
      </c>
    </row>
    <row r="2086" spans="1:10" x14ac:dyDescent="0.35">
      <c r="A2086">
        <v>8104069</v>
      </c>
      <c r="B2086" t="s">
        <v>10436</v>
      </c>
      <c r="C2086">
        <v>9785</v>
      </c>
      <c r="D2086">
        <v>26</v>
      </c>
      <c r="E2086">
        <v>20000000</v>
      </c>
      <c r="F2086">
        <v>4.5</v>
      </c>
      <c r="G2086">
        <v>11895931</v>
      </c>
      <c r="H2086">
        <v>233</v>
      </c>
      <c r="I2086">
        <v>200.00000000000003</v>
      </c>
      <c r="J2086">
        <v>0</v>
      </c>
    </row>
    <row r="2087" spans="1:10" x14ac:dyDescent="0.35">
      <c r="A2087">
        <v>8054280</v>
      </c>
      <c r="B2087" t="s">
        <v>10440</v>
      </c>
      <c r="C2087">
        <v>6838</v>
      </c>
      <c r="D2087">
        <v>117</v>
      </c>
      <c r="E2087">
        <v>20000000</v>
      </c>
      <c r="F2087">
        <v>6.3</v>
      </c>
      <c r="G2087">
        <v>11945720</v>
      </c>
      <c r="H2087">
        <v>924</v>
      </c>
      <c r="I2087">
        <v>200.00000000000003</v>
      </c>
      <c r="J2087">
        <v>0</v>
      </c>
    </row>
    <row r="2088" spans="1:10" x14ac:dyDescent="0.35">
      <c r="A2088">
        <v>8093318</v>
      </c>
      <c r="B2088" t="s">
        <v>10446</v>
      </c>
      <c r="C2088">
        <v>61935</v>
      </c>
      <c r="D2088">
        <v>242</v>
      </c>
      <c r="E2088">
        <v>20000000</v>
      </c>
      <c r="F2088">
        <v>6.7</v>
      </c>
      <c r="G2088">
        <v>11906682</v>
      </c>
      <c r="H2088">
        <v>18000</v>
      </c>
      <c r="I2088">
        <v>200.00000000000003</v>
      </c>
      <c r="J2088">
        <v>0</v>
      </c>
    </row>
    <row r="2089" spans="1:10" x14ac:dyDescent="0.35">
      <c r="A2089">
        <v>7382993</v>
      </c>
      <c r="B2089" t="s">
        <v>10451</v>
      </c>
      <c r="C2089">
        <v>3851</v>
      </c>
      <c r="D2089">
        <v>114</v>
      </c>
      <c r="E2089">
        <v>20000000</v>
      </c>
      <c r="F2089">
        <v>2.8</v>
      </c>
      <c r="G2089">
        <v>12617007</v>
      </c>
      <c r="H2089">
        <v>346</v>
      </c>
      <c r="I2089">
        <v>200.00000000000003</v>
      </c>
      <c r="J2089">
        <v>0</v>
      </c>
    </row>
    <row r="2090" spans="1:10" x14ac:dyDescent="0.35">
      <c r="A2090">
        <v>8888355</v>
      </c>
      <c r="B2090" t="s">
        <v>10457</v>
      </c>
      <c r="C2090">
        <v>7894</v>
      </c>
      <c r="D2090">
        <v>25</v>
      </c>
      <c r="E2090">
        <v>20000000</v>
      </c>
      <c r="F2090">
        <v>5</v>
      </c>
      <c r="G2090">
        <v>11111645</v>
      </c>
      <c r="H2090">
        <v>0</v>
      </c>
      <c r="I2090">
        <v>200.00000000000003</v>
      </c>
      <c r="J2090">
        <v>0</v>
      </c>
    </row>
    <row r="2091" spans="1:10" x14ac:dyDescent="0.35">
      <c r="A2091">
        <v>7001720</v>
      </c>
      <c r="B2091" t="s">
        <v>10463</v>
      </c>
      <c r="C2091">
        <v>8560</v>
      </c>
      <c r="D2091">
        <v>205</v>
      </c>
      <c r="E2091">
        <v>12000000</v>
      </c>
      <c r="F2091">
        <v>4.3</v>
      </c>
      <c r="G2091">
        <v>4998280</v>
      </c>
      <c r="H2091">
        <v>797</v>
      </c>
      <c r="I2091">
        <v>120.00000000000001</v>
      </c>
      <c r="J2091">
        <v>0</v>
      </c>
    </row>
    <row r="2092" spans="1:10" x14ac:dyDescent="0.35">
      <c r="A2092">
        <v>7268659</v>
      </c>
      <c r="B2092" t="s">
        <v>10467</v>
      </c>
      <c r="C2092">
        <v>59248</v>
      </c>
      <c r="D2092">
        <v>164</v>
      </c>
      <c r="E2092">
        <v>20000000</v>
      </c>
      <c r="F2092">
        <v>5.6</v>
      </c>
      <c r="G2092">
        <v>12731341</v>
      </c>
      <c r="H2092">
        <v>48000</v>
      </c>
      <c r="I2092">
        <v>200.00000000000003</v>
      </c>
      <c r="J2092">
        <v>0</v>
      </c>
    </row>
    <row r="2093" spans="1:10" x14ac:dyDescent="0.35">
      <c r="A2093">
        <v>6852144</v>
      </c>
      <c r="B2093" t="s">
        <v>10472</v>
      </c>
      <c r="C2093">
        <v>15169</v>
      </c>
      <c r="D2093">
        <v>213</v>
      </c>
      <c r="E2093">
        <v>22000000</v>
      </c>
      <c r="F2093">
        <v>6.2</v>
      </c>
      <c r="G2093">
        <v>15147856</v>
      </c>
      <c r="H2093">
        <v>0</v>
      </c>
      <c r="I2093">
        <v>220.00000000000003</v>
      </c>
      <c r="J2093">
        <v>0</v>
      </c>
    </row>
    <row r="2094" spans="1:10" x14ac:dyDescent="0.35">
      <c r="A2094">
        <v>6563357</v>
      </c>
      <c r="B2094" t="s">
        <v>10477</v>
      </c>
      <c r="C2094">
        <v>18571</v>
      </c>
      <c r="D2094">
        <v>120</v>
      </c>
      <c r="E2094">
        <v>20000000</v>
      </c>
      <c r="F2094">
        <v>5.3</v>
      </c>
      <c r="G2094">
        <v>13436643</v>
      </c>
      <c r="H2094">
        <v>847</v>
      </c>
      <c r="I2094">
        <v>200.00000000000003</v>
      </c>
      <c r="J2094">
        <v>0</v>
      </c>
    </row>
    <row r="2095" spans="1:10" x14ac:dyDescent="0.35">
      <c r="A2095">
        <v>6201757</v>
      </c>
      <c r="B2095" t="s">
        <v>10482</v>
      </c>
      <c r="C2095">
        <v>10037</v>
      </c>
      <c r="D2095">
        <v>202</v>
      </c>
      <c r="E2095">
        <v>10000000</v>
      </c>
      <c r="F2095">
        <v>7.4</v>
      </c>
      <c r="G2095">
        <v>3798243</v>
      </c>
      <c r="H2095">
        <v>608</v>
      </c>
      <c r="I2095">
        <v>100.00000000000001</v>
      </c>
      <c r="J2095">
        <v>0</v>
      </c>
    </row>
    <row r="2096" spans="1:10" x14ac:dyDescent="0.35">
      <c r="A2096">
        <v>5702083</v>
      </c>
      <c r="B2096" t="s">
        <v>10487</v>
      </c>
      <c r="C2096">
        <v>80617</v>
      </c>
      <c r="D2096">
        <v>190</v>
      </c>
      <c r="E2096">
        <v>15000000</v>
      </c>
      <c r="F2096">
        <v>6.5</v>
      </c>
      <c r="G2096">
        <v>9297917</v>
      </c>
      <c r="H2096">
        <v>36000</v>
      </c>
      <c r="I2096">
        <v>150</v>
      </c>
      <c r="J2096">
        <v>0</v>
      </c>
    </row>
    <row r="2097" spans="1:10" x14ac:dyDescent="0.35">
      <c r="A2097">
        <v>5480996</v>
      </c>
      <c r="B2097" t="s">
        <v>10491</v>
      </c>
      <c r="C2097">
        <v>89383</v>
      </c>
      <c r="D2097">
        <v>293</v>
      </c>
      <c r="E2097">
        <v>8700000</v>
      </c>
      <c r="F2097">
        <v>7.1</v>
      </c>
      <c r="G2097">
        <v>3219004</v>
      </c>
      <c r="H2097">
        <v>0</v>
      </c>
      <c r="I2097">
        <v>87.000000000000014</v>
      </c>
      <c r="J2097">
        <v>0</v>
      </c>
    </row>
    <row r="2098" spans="1:10" x14ac:dyDescent="0.35">
      <c r="A2098">
        <v>6002756</v>
      </c>
      <c r="B2098" t="s">
        <v>10494</v>
      </c>
      <c r="C2098">
        <v>24997</v>
      </c>
      <c r="D2098">
        <v>75</v>
      </c>
      <c r="E2098">
        <v>20000000</v>
      </c>
      <c r="F2098">
        <v>7.2</v>
      </c>
      <c r="G2098">
        <v>13997244</v>
      </c>
      <c r="H2098">
        <v>13000</v>
      </c>
      <c r="I2098">
        <v>200.00000000000003</v>
      </c>
      <c r="J2098">
        <v>0</v>
      </c>
    </row>
    <row r="2099" spans="1:10" x14ac:dyDescent="0.35">
      <c r="A2099">
        <v>5132655</v>
      </c>
      <c r="B2099" t="s">
        <v>10499</v>
      </c>
      <c r="C2099">
        <v>37626</v>
      </c>
      <c r="D2099">
        <v>521</v>
      </c>
      <c r="E2099">
        <v>20000000</v>
      </c>
      <c r="F2099">
        <v>2.2999999999999998</v>
      </c>
      <c r="G2099">
        <v>14867345</v>
      </c>
      <c r="H2099">
        <v>1000</v>
      </c>
      <c r="I2099">
        <v>200.00000000000003</v>
      </c>
      <c r="J2099">
        <v>0</v>
      </c>
    </row>
    <row r="2100" spans="1:10" x14ac:dyDescent="0.35">
      <c r="A2100">
        <v>5205343</v>
      </c>
      <c r="B2100" t="s">
        <v>10504</v>
      </c>
      <c r="C2100">
        <v>11958</v>
      </c>
      <c r="D2100">
        <v>39</v>
      </c>
      <c r="E2100">
        <v>20000000</v>
      </c>
      <c r="F2100">
        <v>6.4</v>
      </c>
      <c r="G2100">
        <v>14794657</v>
      </c>
      <c r="H2100">
        <v>1000</v>
      </c>
      <c r="I2100">
        <v>200.00000000000003</v>
      </c>
      <c r="J2100">
        <v>0</v>
      </c>
    </row>
    <row r="2101" spans="1:10" x14ac:dyDescent="0.35">
      <c r="A2101">
        <v>5005883</v>
      </c>
      <c r="B2101" t="s">
        <v>10509</v>
      </c>
      <c r="C2101">
        <v>29649</v>
      </c>
      <c r="D2101">
        <v>361</v>
      </c>
      <c r="E2101">
        <v>20000000</v>
      </c>
      <c r="F2101">
        <v>6.1</v>
      </c>
      <c r="G2101">
        <v>14994117</v>
      </c>
      <c r="H2101">
        <v>0</v>
      </c>
      <c r="I2101">
        <v>200.00000000000003</v>
      </c>
      <c r="J2101">
        <v>0</v>
      </c>
    </row>
    <row r="2102" spans="1:10" x14ac:dyDescent="0.35">
      <c r="A2102">
        <v>5749134</v>
      </c>
      <c r="B2102" t="s">
        <v>10513</v>
      </c>
      <c r="C2102">
        <v>45799</v>
      </c>
      <c r="D2102">
        <v>180</v>
      </c>
      <c r="E2102">
        <v>20000000</v>
      </c>
      <c r="F2102">
        <v>7</v>
      </c>
      <c r="G2102">
        <v>14250866</v>
      </c>
      <c r="H2102">
        <v>0</v>
      </c>
      <c r="I2102">
        <v>200.00000000000003</v>
      </c>
      <c r="J2102">
        <v>0</v>
      </c>
    </row>
    <row r="2103" spans="1:10" x14ac:dyDescent="0.35">
      <c r="A2103">
        <v>4234040</v>
      </c>
      <c r="B2103" t="s">
        <v>10519</v>
      </c>
      <c r="C2103">
        <v>14301</v>
      </c>
      <c r="D2103">
        <v>45</v>
      </c>
      <c r="E2103">
        <v>20000000</v>
      </c>
      <c r="F2103">
        <v>7</v>
      </c>
      <c r="G2103">
        <v>15765960</v>
      </c>
      <c r="H2103">
        <v>0</v>
      </c>
      <c r="I2103">
        <v>200.00000000000003</v>
      </c>
      <c r="J2103">
        <v>0</v>
      </c>
    </row>
    <row r="2104" spans="1:10" x14ac:dyDescent="0.35">
      <c r="A2104">
        <v>4001121</v>
      </c>
      <c r="B2104" t="s">
        <v>10524</v>
      </c>
      <c r="C2104">
        <v>48346</v>
      </c>
      <c r="D2104">
        <v>230</v>
      </c>
      <c r="E2104">
        <v>20000000</v>
      </c>
      <c r="F2104">
        <v>7</v>
      </c>
      <c r="G2104">
        <v>15998879</v>
      </c>
      <c r="H2104">
        <v>0</v>
      </c>
      <c r="I2104">
        <v>200.00000000000003</v>
      </c>
      <c r="J2104">
        <v>0</v>
      </c>
    </row>
    <row r="2105" spans="1:10" x14ac:dyDescent="0.35">
      <c r="A2105">
        <v>3749061</v>
      </c>
      <c r="B2105" t="s">
        <v>10529</v>
      </c>
      <c r="C2105">
        <v>28629</v>
      </c>
      <c r="D2105">
        <v>113</v>
      </c>
      <c r="E2105">
        <v>20000000</v>
      </c>
      <c r="F2105">
        <v>4.9000000000000004</v>
      </c>
      <c r="G2105">
        <v>16250939</v>
      </c>
      <c r="H2105">
        <v>0</v>
      </c>
      <c r="I2105">
        <v>200.00000000000003</v>
      </c>
      <c r="J2105">
        <v>0</v>
      </c>
    </row>
    <row r="2106" spans="1:10" x14ac:dyDescent="0.35">
      <c r="A2106">
        <v>3519627</v>
      </c>
      <c r="B2106" t="s">
        <v>10533</v>
      </c>
      <c r="C2106">
        <v>41737</v>
      </c>
      <c r="D2106">
        <v>105</v>
      </c>
      <c r="E2106">
        <v>20000000</v>
      </c>
      <c r="F2106">
        <v>6.9</v>
      </c>
      <c r="G2106">
        <v>16480373</v>
      </c>
      <c r="H2106">
        <v>0</v>
      </c>
      <c r="I2106">
        <v>200.00000000000003</v>
      </c>
      <c r="J2106">
        <v>0</v>
      </c>
    </row>
    <row r="2107" spans="1:10" x14ac:dyDescent="0.35">
      <c r="A2107">
        <v>3081925</v>
      </c>
      <c r="B2107" t="s">
        <v>10538</v>
      </c>
      <c r="C2107">
        <v>55842</v>
      </c>
      <c r="D2107">
        <v>274</v>
      </c>
      <c r="E2107">
        <v>21000000</v>
      </c>
      <c r="F2107">
        <v>7.5</v>
      </c>
      <c r="G2107">
        <v>17918075</v>
      </c>
      <c r="H2107">
        <v>13000</v>
      </c>
      <c r="I2107">
        <v>210.00000000000003</v>
      </c>
      <c r="J2107">
        <v>0</v>
      </c>
    </row>
    <row r="2108" spans="1:10" x14ac:dyDescent="0.35">
      <c r="A2108">
        <v>2000000</v>
      </c>
      <c r="B2108" t="s">
        <v>10551</v>
      </c>
      <c r="C2108">
        <v>2998</v>
      </c>
      <c r="D2108">
        <v>74</v>
      </c>
      <c r="E2108">
        <v>20000000</v>
      </c>
      <c r="F2108">
        <v>4.5</v>
      </c>
      <c r="G2108">
        <v>18000000</v>
      </c>
      <c r="H2108">
        <v>1000</v>
      </c>
      <c r="I2108">
        <v>200.00000000000003</v>
      </c>
      <c r="J2108">
        <v>0</v>
      </c>
    </row>
    <row r="2109" spans="1:10" x14ac:dyDescent="0.35">
      <c r="A2109">
        <v>1900725</v>
      </c>
      <c r="B2109" t="s">
        <v>10555</v>
      </c>
      <c r="C2109">
        <v>43205</v>
      </c>
      <c r="D2109">
        <v>232</v>
      </c>
      <c r="E2109">
        <v>2000000</v>
      </c>
      <c r="F2109">
        <v>7.4</v>
      </c>
      <c r="G2109">
        <v>99275</v>
      </c>
      <c r="H2109">
        <v>0</v>
      </c>
      <c r="I2109">
        <v>20</v>
      </c>
      <c r="J2109">
        <v>0</v>
      </c>
    </row>
    <row r="2110" spans="1:10" x14ac:dyDescent="0.35">
      <c r="A2110">
        <v>2246000</v>
      </c>
      <c r="B2110" t="s">
        <v>10560</v>
      </c>
      <c r="C2110">
        <v>2302</v>
      </c>
      <c r="D2110">
        <v>20</v>
      </c>
      <c r="E2110">
        <v>20000000</v>
      </c>
      <c r="F2110">
        <v>7</v>
      </c>
      <c r="G2110">
        <v>17754000</v>
      </c>
      <c r="H2110">
        <v>0</v>
      </c>
      <c r="I2110">
        <v>200.00000000000003</v>
      </c>
      <c r="J2110">
        <v>0</v>
      </c>
    </row>
    <row r="2111" spans="1:10" x14ac:dyDescent="0.35">
      <c r="A2111">
        <v>1646664</v>
      </c>
      <c r="B2111" t="s">
        <v>10565</v>
      </c>
      <c r="C2111">
        <v>4518</v>
      </c>
      <c r="D2111">
        <v>66</v>
      </c>
      <c r="E2111">
        <v>20000000</v>
      </c>
      <c r="F2111">
        <v>2.8</v>
      </c>
      <c r="G2111">
        <v>18353336</v>
      </c>
      <c r="H2111">
        <v>241</v>
      </c>
      <c r="I2111">
        <v>200.00000000000003</v>
      </c>
      <c r="J2111">
        <v>0</v>
      </c>
    </row>
    <row r="2112" spans="1:10" x14ac:dyDescent="0.35">
      <c r="A2112">
        <v>1190018</v>
      </c>
      <c r="B2112" t="s">
        <v>10568</v>
      </c>
      <c r="C2112">
        <v>261317</v>
      </c>
      <c r="D2112">
        <v>1137</v>
      </c>
      <c r="E2112">
        <v>20000000</v>
      </c>
      <c r="F2112">
        <v>7.5</v>
      </c>
      <c r="G2112">
        <v>18809982</v>
      </c>
      <c r="H2112">
        <v>20000</v>
      </c>
      <c r="I2112">
        <v>200.00000000000003</v>
      </c>
      <c r="J2112">
        <v>0</v>
      </c>
    </row>
    <row r="2113" spans="1:10" x14ac:dyDescent="0.35">
      <c r="A2113">
        <v>1027749</v>
      </c>
      <c r="B2113" t="s">
        <v>10572</v>
      </c>
      <c r="C2113">
        <v>8087</v>
      </c>
      <c r="D2113">
        <v>33</v>
      </c>
      <c r="E2113">
        <v>40000000</v>
      </c>
      <c r="F2113">
        <v>7.1</v>
      </c>
      <c r="G2113">
        <v>38972251</v>
      </c>
      <c r="H2113">
        <v>1000</v>
      </c>
      <c r="I2113">
        <v>400.00000000000006</v>
      </c>
      <c r="J2113">
        <v>0</v>
      </c>
    </row>
    <row r="2114" spans="1:10" x14ac:dyDescent="0.35">
      <c r="A2114">
        <v>882710</v>
      </c>
      <c r="B2114" t="s">
        <v>10576</v>
      </c>
      <c r="C2114">
        <v>16215</v>
      </c>
      <c r="D2114">
        <v>138</v>
      </c>
      <c r="E2114">
        <v>24000000</v>
      </c>
      <c r="F2114">
        <v>6.4</v>
      </c>
      <c r="G2114">
        <v>23117290</v>
      </c>
      <c r="H2114">
        <v>401</v>
      </c>
      <c r="I2114">
        <v>240.00000000000003</v>
      </c>
      <c r="J2114">
        <v>0</v>
      </c>
    </row>
    <row r="2115" spans="1:10" x14ac:dyDescent="0.35">
      <c r="A2115">
        <v>531009</v>
      </c>
      <c r="B2115" t="s">
        <v>10579</v>
      </c>
      <c r="C2115">
        <v>7976</v>
      </c>
      <c r="D2115">
        <v>61</v>
      </c>
      <c r="E2115">
        <v>10000000</v>
      </c>
      <c r="F2115">
        <v>5.3</v>
      </c>
      <c r="G2115">
        <v>9468991</v>
      </c>
      <c r="H2115">
        <v>0</v>
      </c>
      <c r="I2115">
        <v>100.00000000000001</v>
      </c>
      <c r="J2115">
        <v>0</v>
      </c>
    </row>
    <row r="2116" spans="1:10" x14ac:dyDescent="0.35">
      <c r="A2116">
        <v>375474</v>
      </c>
      <c r="B2116" t="s">
        <v>10590</v>
      </c>
      <c r="C2116">
        <v>2613</v>
      </c>
      <c r="D2116">
        <v>46</v>
      </c>
      <c r="E2116">
        <v>20000000</v>
      </c>
      <c r="F2116">
        <v>6.2</v>
      </c>
      <c r="G2116">
        <v>19624526</v>
      </c>
      <c r="H2116">
        <v>445</v>
      </c>
      <c r="I2116">
        <v>200.00000000000003</v>
      </c>
      <c r="J2116">
        <v>0</v>
      </c>
    </row>
    <row r="2117" spans="1:10" x14ac:dyDescent="0.35">
      <c r="A2117">
        <v>305070</v>
      </c>
      <c r="B2117" t="s">
        <v>10595</v>
      </c>
      <c r="C2117">
        <v>3843</v>
      </c>
      <c r="D2117">
        <v>25</v>
      </c>
      <c r="E2117">
        <v>20000000</v>
      </c>
      <c r="F2117">
        <v>6.4</v>
      </c>
      <c r="G2117">
        <v>19694930</v>
      </c>
      <c r="H2117">
        <v>399</v>
      </c>
      <c r="I2117">
        <v>200.00000000000003</v>
      </c>
      <c r="J2117">
        <v>0</v>
      </c>
    </row>
    <row r="2118" spans="1:10" x14ac:dyDescent="0.35">
      <c r="A2118">
        <v>1183354</v>
      </c>
      <c r="B2118" t="s">
        <v>10601</v>
      </c>
      <c r="C2118">
        <v>13026</v>
      </c>
      <c r="D2118">
        <v>75</v>
      </c>
      <c r="E2118">
        <v>20000000</v>
      </c>
      <c r="F2118">
        <v>5.0999999999999996</v>
      </c>
      <c r="G2118">
        <v>18816646</v>
      </c>
      <c r="H2118">
        <v>0</v>
      </c>
      <c r="I2118">
        <v>200.00000000000003</v>
      </c>
      <c r="J2118">
        <v>0</v>
      </c>
    </row>
    <row r="2119" spans="1:10" x14ac:dyDescent="0.35">
      <c r="A2119">
        <v>121972</v>
      </c>
      <c r="B2119" t="s">
        <v>10605</v>
      </c>
      <c r="C2119">
        <v>9868</v>
      </c>
      <c r="D2119">
        <v>81</v>
      </c>
      <c r="E2119">
        <v>22000000</v>
      </c>
      <c r="F2119">
        <v>5.5</v>
      </c>
      <c r="G2119">
        <v>21878028</v>
      </c>
      <c r="H2119">
        <v>217</v>
      </c>
      <c r="I2119">
        <v>220.00000000000003</v>
      </c>
      <c r="J2119">
        <v>0</v>
      </c>
    </row>
    <row r="2120" spans="1:10" x14ac:dyDescent="0.35">
      <c r="A2120">
        <v>263365</v>
      </c>
      <c r="B2120" t="s">
        <v>10610</v>
      </c>
      <c r="C2120">
        <v>6147</v>
      </c>
      <c r="D2120">
        <v>36</v>
      </c>
      <c r="E2120">
        <v>20000000</v>
      </c>
      <c r="F2120">
        <v>5.4</v>
      </c>
      <c r="G2120">
        <v>19736635</v>
      </c>
      <c r="H2120">
        <v>0</v>
      </c>
      <c r="I2120">
        <v>200.00000000000003</v>
      </c>
      <c r="J2120">
        <v>0</v>
      </c>
    </row>
    <row r="2121" spans="1:10" x14ac:dyDescent="0.35">
      <c r="A2121">
        <v>184208848</v>
      </c>
      <c r="B2121" t="s">
        <v>10623</v>
      </c>
      <c r="C2121">
        <v>186485</v>
      </c>
      <c r="D2121">
        <v>382</v>
      </c>
      <c r="E2121">
        <v>22000000</v>
      </c>
      <c r="F2121">
        <v>8</v>
      </c>
      <c r="G2121">
        <v>-162208848</v>
      </c>
      <c r="H2121">
        <v>0</v>
      </c>
      <c r="I2121">
        <v>220.00000000000003</v>
      </c>
      <c r="J2121">
        <v>0</v>
      </c>
    </row>
    <row r="2122" spans="1:10" x14ac:dyDescent="0.35">
      <c r="A2122">
        <v>100292856</v>
      </c>
      <c r="B2122" t="s">
        <v>10626</v>
      </c>
      <c r="C2122">
        <v>160418</v>
      </c>
      <c r="D2122">
        <v>296</v>
      </c>
      <c r="E2122">
        <v>20000000</v>
      </c>
      <c r="F2122">
        <v>5.7</v>
      </c>
      <c r="G2122">
        <v>-80292856</v>
      </c>
      <c r="H2122">
        <v>16000</v>
      </c>
      <c r="I2122">
        <v>200.00000000000003</v>
      </c>
      <c r="J2122">
        <v>0</v>
      </c>
    </row>
    <row r="2123" spans="1:10" x14ac:dyDescent="0.35">
      <c r="A2123">
        <v>58571513</v>
      </c>
      <c r="B2123" t="s">
        <v>10629</v>
      </c>
      <c r="C2123">
        <v>30213</v>
      </c>
      <c r="D2123">
        <v>112</v>
      </c>
      <c r="E2123">
        <v>19000000</v>
      </c>
      <c r="F2123">
        <v>6.8</v>
      </c>
      <c r="G2123">
        <v>-39571513</v>
      </c>
      <c r="H2123">
        <v>0</v>
      </c>
      <c r="I2123">
        <v>190.00000000000003</v>
      </c>
      <c r="J2123">
        <v>0</v>
      </c>
    </row>
    <row r="2124" spans="1:10" x14ac:dyDescent="0.35">
      <c r="A2124">
        <v>51431160</v>
      </c>
      <c r="B2124" t="s">
        <v>10634</v>
      </c>
      <c r="C2124">
        <v>62861</v>
      </c>
      <c r="D2124">
        <v>232</v>
      </c>
      <c r="E2124">
        <v>20000000</v>
      </c>
      <c r="F2124">
        <v>5.9</v>
      </c>
      <c r="G2124">
        <v>-31431160</v>
      </c>
      <c r="H2124">
        <v>0</v>
      </c>
      <c r="I2124">
        <v>200.00000000000003</v>
      </c>
      <c r="J2124">
        <v>0</v>
      </c>
    </row>
    <row r="2125" spans="1:10" x14ac:dyDescent="0.35">
      <c r="A2125">
        <v>103001286</v>
      </c>
      <c r="B2125" t="s">
        <v>10638</v>
      </c>
      <c r="C2125">
        <v>222018</v>
      </c>
      <c r="D2125">
        <v>869</v>
      </c>
      <c r="E2125">
        <v>15000000</v>
      </c>
      <c r="F2125">
        <v>7.2</v>
      </c>
      <c r="G2125">
        <v>-88001286</v>
      </c>
      <c r="H2125">
        <v>11000</v>
      </c>
      <c r="I2125">
        <v>150</v>
      </c>
      <c r="J2125">
        <v>0</v>
      </c>
    </row>
    <row r="2126" spans="1:10" x14ac:dyDescent="0.35">
      <c r="A2126">
        <v>41867960</v>
      </c>
      <c r="B2126" t="s">
        <v>10641</v>
      </c>
      <c r="C2126">
        <v>65512</v>
      </c>
      <c r="D2126">
        <v>478</v>
      </c>
      <c r="E2126">
        <v>20000000</v>
      </c>
      <c r="F2126">
        <v>5.5</v>
      </c>
      <c r="G2126">
        <v>-21867960</v>
      </c>
      <c r="H2126">
        <v>0</v>
      </c>
      <c r="I2126">
        <v>200.00000000000003</v>
      </c>
      <c r="J2126">
        <v>0</v>
      </c>
    </row>
    <row r="2127" spans="1:10" x14ac:dyDescent="0.35">
      <c r="A2127">
        <v>210609762</v>
      </c>
      <c r="B2127" t="s">
        <v>10647</v>
      </c>
      <c r="C2127">
        <v>732212</v>
      </c>
      <c r="D2127">
        <v>809</v>
      </c>
      <c r="E2127">
        <v>19000000</v>
      </c>
      <c r="F2127">
        <v>8.5</v>
      </c>
      <c r="G2127">
        <v>-191609762</v>
      </c>
      <c r="H2127">
        <v>39000</v>
      </c>
      <c r="I2127">
        <v>190.00000000000003</v>
      </c>
      <c r="J2127">
        <v>0</v>
      </c>
    </row>
    <row r="2128" spans="1:10" x14ac:dyDescent="0.35">
      <c r="A2128">
        <v>40846082</v>
      </c>
      <c r="B2128" t="s">
        <v>10651</v>
      </c>
      <c r="C2128">
        <v>45317</v>
      </c>
      <c r="D2128">
        <v>536</v>
      </c>
      <c r="E2128">
        <v>19000000</v>
      </c>
      <c r="F2128">
        <v>5.6</v>
      </c>
      <c r="G2128">
        <v>-21846082</v>
      </c>
      <c r="H2128">
        <v>0</v>
      </c>
      <c r="I2128">
        <v>190.00000000000003</v>
      </c>
      <c r="J2128">
        <v>0</v>
      </c>
    </row>
    <row r="2129" spans="1:10" x14ac:dyDescent="0.35">
      <c r="A2129">
        <v>51697449</v>
      </c>
      <c r="B2129" t="s">
        <v>10656</v>
      </c>
      <c r="C2129">
        <v>8346</v>
      </c>
      <c r="D2129">
        <v>59</v>
      </c>
      <c r="E2129">
        <v>13000000</v>
      </c>
      <c r="F2129">
        <v>4.0999999999999996</v>
      </c>
      <c r="G2129">
        <v>-38697449</v>
      </c>
      <c r="H2129">
        <v>1000</v>
      </c>
      <c r="I2129">
        <v>130</v>
      </c>
      <c r="J2129">
        <v>0</v>
      </c>
    </row>
    <row r="2130" spans="1:10" x14ac:dyDescent="0.35">
      <c r="A2130">
        <v>27758465</v>
      </c>
      <c r="B2130" t="s">
        <v>10660</v>
      </c>
      <c r="C2130">
        <v>77987</v>
      </c>
      <c r="D2130">
        <v>120</v>
      </c>
      <c r="E2130">
        <v>19000000</v>
      </c>
      <c r="F2130">
        <v>6.1</v>
      </c>
      <c r="G2130">
        <v>-8758465</v>
      </c>
      <c r="H2130">
        <v>0</v>
      </c>
      <c r="I2130">
        <v>190.00000000000003</v>
      </c>
      <c r="J2130">
        <v>0</v>
      </c>
    </row>
    <row r="2131" spans="1:10" x14ac:dyDescent="0.35">
      <c r="A2131">
        <v>56127162</v>
      </c>
      <c r="B2131" t="s">
        <v>10665</v>
      </c>
      <c r="C2131">
        <v>57479</v>
      </c>
      <c r="D2131">
        <v>205</v>
      </c>
      <c r="E2131">
        <v>18000000</v>
      </c>
      <c r="F2131">
        <v>5.4</v>
      </c>
      <c r="G2131">
        <v>-38127162</v>
      </c>
      <c r="H2131">
        <v>0</v>
      </c>
      <c r="I2131">
        <v>180.00000000000003</v>
      </c>
      <c r="J2131">
        <v>0</v>
      </c>
    </row>
    <row r="2132" spans="1:10" x14ac:dyDescent="0.35">
      <c r="A2132">
        <v>1357042</v>
      </c>
      <c r="B2132" t="s">
        <v>10670</v>
      </c>
      <c r="C2132">
        <v>53977</v>
      </c>
      <c r="D2132">
        <v>125</v>
      </c>
      <c r="E2132">
        <v>15000000</v>
      </c>
      <c r="F2132">
        <v>7.1</v>
      </c>
      <c r="G2132">
        <v>13642958</v>
      </c>
      <c r="H2132">
        <v>14000</v>
      </c>
      <c r="I2132">
        <v>150</v>
      </c>
      <c r="J2132">
        <v>0</v>
      </c>
    </row>
    <row r="2133" spans="1:10" x14ac:dyDescent="0.35">
      <c r="A2133">
        <v>15911333</v>
      </c>
      <c r="B2133" t="s">
        <v>10674</v>
      </c>
      <c r="C2133">
        <v>2855</v>
      </c>
      <c r="D2133">
        <v>119</v>
      </c>
      <c r="E2133">
        <v>19000000</v>
      </c>
      <c r="F2133">
        <v>3.6</v>
      </c>
      <c r="G2133">
        <v>3088667</v>
      </c>
      <c r="H2133">
        <v>663</v>
      </c>
      <c r="I2133">
        <v>190.00000000000003</v>
      </c>
      <c r="J2133">
        <v>0</v>
      </c>
    </row>
    <row r="2134" spans="1:10" x14ac:dyDescent="0.35">
      <c r="A2134">
        <v>39103378</v>
      </c>
      <c r="B2134" t="s">
        <v>10677</v>
      </c>
      <c r="C2134">
        <v>93272</v>
      </c>
      <c r="D2134">
        <v>251</v>
      </c>
      <c r="E2134">
        <v>20000000</v>
      </c>
      <c r="F2134">
        <v>6.5</v>
      </c>
      <c r="G2134">
        <v>-19103378</v>
      </c>
      <c r="H2134">
        <v>0</v>
      </c>
      <c r="I2134">
        <v>200.00000000000003</v>
      </c>
      <c r="J2134">
        <v>0</v>
      </c>
    </row>
    <row r="2135" spans="1:10" x14ac:dyDescent="0.35">
      <c r="A2135">
        <v>8600000</v>
      </c>
      <c r="B2135" t="s">
        <v>10686</v>
      </c>
      <c r="C2135">
        <v>17982</v>
      </c>
      <c r="D2135">
        <v>95</v>
      </c>
      <c r="E2135">
        <v>25000000</v>
      </c>
      <c r="F2135">
        <v>7</v>
      </c>
      <c r="G2135">
        <v>16400000</v>
      </c>
      <c r="H2135">
        <v>1000</v>
      </c>
      <c r="I2135">
        <v>250.00000000000003</v>
      </c>
      <c r="J2135">
        <v>0</v>
      </c>
    </row>
    <row r="2136" spans="1:10" x14ac:dyDescent="0.35">
      <c r="A2136">
        <v>21483154</v>
      </c>
      <c r="B2136" t="s">
        <v>10691</v>
      </c>
      <c r="C2136">
        <v>98741</v>
      </c>
      <c r="D2136">
        <v>236</v>
      </c>
      <c r="E2136">
        <v>19000000</v>
      </c>
      <c r="F2136">
        <v>7.6</v>
      </c>
      <c r="G2136">
        <v>-2483154</v>
      </c>
      <c r="H2136">
        <v>53000</v>
      </c>
      <c r="I2136">
        <v>190.00000000000003</v>
      </c>
      <c r="J2136">
        <v>0</v>
      </c>
    </row>
    <row r="2137" spans="1:10" x14ac:dyDescent="0.35">
      <c r="A2137">
        <v>8396942</v>
      </c>
      <c r="B2137" t="s">
        <v>10697</v>
      </c>
      <c r="C2137">
        <v>72715</v>
      </c>
      <c r="D2137">
        <v>103</v>
      </c>
      <c r="E2137">
        <v>19000000</v>
      </c>
      <c r="F2137">
        <v>6.5</v>
      </c>
      <c r="G2137">
        <v>10603058</v>
      </c>
      <c r="H2137">
        <v>0</v>
      </c>
      <c r="I2137">
        <v>190.00000000000003</v>
      </c>
      <c r="J2137">
        <v>0</v>
      </c>
    </row>
    <row r="2138" spans="1:10" x14ac:dyDescent="0.35">
      <c r="A2138">
        <v>12561</v>
      </c>
      <c r="B2138" t="s">
        <v>10701</v>
      </c>
      <c r="C2138">
        <v>71276</v>
      </c>
      <c r="D2138">
        <v>181</v>
      </c>
      <c r="E2138">
        <v>19000000</v>
      </c>
      <c r="F2138">
        <v>6.4</v>
      </c>
      <c r="G2138">
        <v>18987439</v>
      </c>
      <c r="H2138">
        <v>13000</v>
      </c>
      <c r="I2138">
        <v>190.00000000000003</v>
      </c>
      <c r="J2138">
        <v>0</v>
      </c>
    </row>
    <row r="2139" spans="1:10" x14ac:dyDescent="0.35">
      <c r="A2139">
        <v>6923891</v>
      </c>
      <c r="B2139" t="s">
        <v>10706</v>
      </c>
      <c r="C2139">
        <v>43867</v>
      </c>
      <c r="D2139">
        <v>83</v>
      </c>
      <c r="E2139">
        <v>23000000</v>
      </c>
      <c r="F2139">
        <v>6.3</v>
      </c>
      <c r="G2139">
        <v>16076109</v>
      </c>
      <c r="H2139">
        <v>0</v>
      </c>
      <c r="I2139">
        <v>230.00000000000003</v>
      </c>
      <c r="J2139">
        <v>0</v>
      </c>
    </row>
    <row r="2140" spans="1:10" x14ac:dyDescent="0.35">
      <c r="A2140">
        <v>2119994</v>
      </c>
      <c r="B2140" t="s">
        <v>10714</v>
      </c>
      <c r="C2140">
        <v>1153</v>
      </c>
      <c r="D2140">
        <v>15</v>
      </c>
      <c r="E2140">
        <v>19000000</v>
      </c>
      <c r="F2140">
        <v>5.7</v>
      </c>
      <c r="G2140">
        <v>16880006</v>
      </c>
      <c r="H2140">
        <v>238</v>
      </c>
      <c r="I2140">
        <v>190.00000000000003</v>
      </c>
      <c r="J2140">
        <v>0</v>
      </c>
    </row>
    <row r="2141" spans="1:10" x14ac:dyDescent="0.35">
      <c r="A2141">
        <v>1292527</v>
      </c>
      <c r="B2141" t="s">
        <v>10720</v>
      </c>
      <c r="C2141">
        <v>3536</v>
      </c>
      <c r="D2141">
        <v>44</v>
      </c>
      <c r="E2141">
        <v>19000000</v>
      </c>
      <c r="F2141">
        <v>6.3</v>
      </c>
      <c r="G2141">
        <v>17707473</v>
      </c>
      <c r="H2141">
        <v>228</v>
      </c>
      <c r="I2141">
        <v>190.00000000000003</v>
      </c>
      <c r="J2141">
        <v>0</v>
      </c>
    </row>
    <row r="2142" spans="1:10" x14ac:dyDescent="0.35">
      <c r="A2142">
        <v>64255243</v>
      </c>
      <c r="B2142" t="s">
        <v>10725</v>
      </c>
      <c r="C2142">
        <v>80903</v>
      </c>
      <c r="D2142">
        <v>518</v>
      </c>
      <c r="E2142">
        <v>19000000</v>
      </c>
      <c r="F2142">
        <v>6</v>
      </c>
      <c r="G2142">
        <v>-45255243</v>
      </c>
      <c r="H2142">
        <v>0</v>
      </c>
      <c r="I2142">
        <v>190.00000000000003</v>
      </c>
      <c r="J2142">
        <v>0</v>
      </c>
    </row>
    <row r="2143" spans="1:10" x14ac:dyDescent="0.35">
      <c r="A2143">
        <v>22245861</v>
      </c>
      <c r="B2143" t="s">
        <v>10728</v>
      </c>
      <c r="C2143">
        <v>143251</v>
      </c>
      <c r="D2143">
        <v>710</v>
      </c>
      <c r="E2143">
        <v>19000000</v>
      </c>
      <c r="F2143">
        <v>7.7</v>
      </c>
      <c r="G2143">
        <v>-3245861</v>
      </c>
      <c r="H2143">
        <v>0</v>
      </c>
      <c r="I2143">
        <v>190.00000000000003</v>
      </c>
      <c r="J2143">
        <v>0</v>
      </c>
    </row>
    <row r="2144" spans="1:10" x14ac:dyDescent="0.35">
      <c r="A2144">
        <v>20433940</v>
      </c>
      <c r="B2144" t="s">
        <v>10731</v>
      </c>
      <c r="C2144">
        <v>78883</v>
      </c>
      <c r="D2144">
        <v>662</v>
      </c>
      <c r="E2144">
        <v>15000000</v>
      </c>
      <c r="F2144">
        <v>6.2</v>
      </c>
      <c r="G2144">
        <v>-5433940</v>
      </c>
      <c r="H2144">
        <v>0</v>
      </c>
      <c r="I2144">
        <v>150</v>
      </c>
      <c r="J2144">
        <v>0</v>
      </c>
    </row>
    <row r="2145" spans="1:10" x14ac:dyDescent="0.35">
      <c r="A2145">
        <v>10562387</v>
      </c>
      <c r="B2145" t="s">
        <v>10735</v>
      </c>
      <c r="C2145">
        <v>213226</v>
      </c>
      <c r="D2145">
        <v>648</v>
      </c>
      <c r="E2145">
        <v>18500000</v>
      </c>
      <c r="F2145">
        <v>7.7</v>
      </c>
      <c r="G2145">
        <v>7937613</v>
      </c>
      <c r="H2145">
        <v>15000</v>
      </c>
      <c r="I2145">
        <v>185.00000000000003</v>
      </c>
      <c r="J2145">
        <v>0</v>
      </c>
    </row>
    <row r="2146" spans="1:10" x14ac:dyDescent="0.35">
      <c r="A2146">
        <v>18439082</v>
      </c>
      <c r="B2146" t="s">
        <v>10739</v>
      </c>
      <c r="C2146">
        <v>94292</v>
      </c>
      <c r="D2146">
        <v>287</v>
      </c>
      <c r="E2146">
        <v>18500000</v>
      </c>
      <c r="F2146">
        <v>6.4</v>
      </c>
      <c r="G2146">
        <v>60918</v>
      </c>
      <c r="H2146">
        <v>13000</v>
      </c>
      <c r="I2146">
        <v>185.00000000000003</v>
      </c>
      <c r="J2146">
        <v>0</v>
      </c>
    </row>
    <row r="2147" spans="1:10" x14ac:dyDescent="0.35">
      <c r="A2147">
        <v>150056505</v>
      </c>
      <c r="B2147" t="s">
        <v>10743</v>
      </c>
      <c r="C2147">
        <v>216581</v>
      </c>
      <c r="D2147">
        <v>397</v>
      </c>
      <c r="E2147">
        <v>18000000</v>
      </c>
      <c r="F2147">
        <v>6.4</v>
      </c>
      <c r="G2147">
        <v>-132056505</v>
      </c>
      <c r="H2147">
        <v>21000</v>
      </c>
      <c r="I2147">
        <v>180.00000000000003</v>
      </c>
      <c r="J2147">
        <v>0</v>
      </c>
    </row>
    <row r="2148" spans="1:10" x14ac:dyDescent="0.35">
      <c r="A2148">
        <v>119938730</v>
      </c>
      <c r="B2148" t="s">
        <v>10747</v>
      </c>
      <c r="C2148">
        <v>265818</v>
      </c>
      <c r="D2148">
        <v>213</v>
      </c>
      <c r="E2148">
        <v>18000000</v>
      </c>
      <c r="F2148">
        <v>6.9</v>
      </c>
      <c r="G2148">
        <v>-101938730</v>
      </c>
      <c r="H2148">
        <v>0</v>
      </c>
      <c r="I2148">
        <v>180.00000000000003</v>
      </c>
      <c r="J2148">
        <v>0</v>
      </c>
    </row>
    <row r="2149" spans="1:10" x14ac:dyDescent="0.35">
      <c r="A2149">
        <v>114968774</v>
      </c>
      <c r="B2149" t="s">
        <v>10750</v>
      </c>
      <c r="C2149">
        <v>153468</v>
      </c>
      <c r="D2149">
        <v>204</v>
      </c>
      <c r="E2149">
        <v>18000000</v>
      </c>
      <c r="F2149">
        <v>7.3</v>
      </c>
      <c r="G2149">
        <v>-96968774</v>
      </c>
      <c r="H2149">
        <v>0</v>
      </c>
      <c r="I2149">
        <v>180.00000000000003</v>
      </c>
      <c r="J2149">
        <v>0</v>
      </c>
    </row>
    <row r="2150" spans="1:10" x14ac:dyDescent="0.35">
      <c r="A2150">
        <v>128505958</v>
      </c>
      <c r="B2150" t="s">
        <v>10755</v>
      </c>
      <c r="C2150">
        <v>297014</v>
      </c>
      <c r="D2150">
        <v>1198</v>
      </c>
      <c r="E2150">
        <v>18000000</v>
      </c>
      <c r="F2150">
        <v>7.3</v>
      </c>
      <c r="G2150">
        <v>-110505958</v>
      </c>
      <c r="H2150">
        <v>0</v>
      </c>
      <c r="I2150">
        <v>180.00000000000003</v>
      </c>
      <c r="J2150">
        <v>0</v>
      </c>
    </row>
    <row r="2151" spans="1:10" x14ac:dyDescent="0.35">
      <c r="A2151">
        <v>95001351</v>
      </c>
      <c r="B2151" t="s">
        <v>10760</v>
      </c>
      <c r="C2151">
        <v>131801</v>
      </c>
      <c r="D2151">
        <v>548</v>
      </c>
      <c r="E2151">
        <v>18000000</v>
      </c>
      <c r="F2151">
        <v>6.2</v>
      </c>
      <c r="G2151">
        <v>-77001351</v>
      </c>
      <c r="H2151">
        <v>0</v>
      </c>
      <c r="I2151">
        <v>180.00000000000003</v>
      </c>
      <c r="J2151">
        <v>0</v>
      </c>
    </row>
    <row r="2152" spans="1:10" x14ac:dyDescent="0.35">
      <c r="A2152">
        <v>76400000</v>
      </c>
      <c r="B2152" t="s">
        <v>10764</v>
      </c>
      <c r="C2152">
        <v>58743</v>
      </c>
      <c r="D2152">
        <v>192</v>
      </c>
      <c r="E2152">
        <v>17000000</v>
      </c>
      <c r="F2152">
        <v>6.6</v>
      </c>
      <c r="G2152">
        <v>-59400000</v>
      </c>
      <c r="H2152">
        <v>0</v>
      </c>
      <c r="I2152">
        <v>170</v>
      </c>
      <c r="J2152">
        <v>0</v>
      </c>
    </row>
    <row r="2153" spans="1:10" x14ac:dyDescent="0.35">
      <c r="A2153">
        <v>75072454</v>
      </c>
      <c r="B2153" t="s">
        <v>10767</v>
      </c>
      <c r="C2153">
        <v>96569</v>
      </c>
      <c r="D2153">
        <v>522</v>
      </c>
      <c r="E2153">
        <v>20000000</v>
      </c>
      <c r="F2153">
        <v>6.7</v>
      </c>
      <c r="G2153">
        <v>-55072454</v>
      </c>
      <c r="H2153">
        <v>0</v>
      </c>
      <c r="I2153">
        <v>200.00000000000003</v>
      </c>
      <c r="J2153">
        <v>0</v>
      </c>
    </row>
    <row r="2154" spans="1:10" x14ac:dyDescent="0.35">
      <c r="A2154">
        <v>65535067</v>
      </c>
      <c r="B2154" t="s">
        <v>10771</v>
      </c>
      <c r="C2154">
        <v>59380</v>
      </c>
      <c r="D2154">
        <v>202</v>
      </c>
      <c r="E2154">
        <v>17000000</v>
      </c>
      <c r="F2154">
        <v>5.7</v>
      </c>
      <c r="G2154">
        <v>-48535067</v>
      </c>
      <c r="H2154">
        <v>0</v>
      </c>
      <c r="I2154">
        <v>170</v>
      </c>
      <c r="J2154">
        <v>0</v>
      </c>
    </row>
    <row r="2155" spans="1:10" x14ac:dyDescent="0.35">
      <c r="A2155">
        <v>13998282</v>
      </c>
      <c r="B2155" t="s">
        <v>10777</v>
      </c>
      <c r="C2155">
        <v>24854</v>
      </c>
      <c r="D2155">
        <v>374</v>
      </c>
      <c r="E2155">
        <v>16000000</v>
      </c>
      <c r="F2155">
        <v>3.1</v>
      </c>
      <c r="G2155">
        <v>2001718</v>
      </c>
      <c r="H2155">
        <v>31000</v>
      </c>
      <c r="I2155">
        <v>160</v>
      </c>
      <c r="J2155">
        <v>0</v>
      </c>
    </row>
    <row r="2156" spans="1:10" x14ac:dyDescent="0.35">
      <c r="A2156">
        <v>6061759</v>
      </c>
      <c r="B2156" t="s">
        <v>10781</v>
      </c>
      <c r="C2156">
        <v>49077</v>
      </c>
      <c r="D2156">
        <v>475</v>
      </c>
      <c r="E2156">
        <v>17000000</v>
      </c>
      <c r="F2156">
        <v>6.3</v>
      </c>
      <c r="G2156">
        <v>10938241</v>
      </c>
      <c r="H2156">
        <v>0</v>
      </c>
      <c r="I2156">
        <v>170</v>
      </c>
      <c r="J2156">
        <v>0</v>
      </c>
    </row>
    <row r="2157" spans="1:10" x14ac:dyDescent="0.35">
      <c r="A2157">
        <v>64955956</v>
      </c>
      <c r="B2157" t="s">
        <v>10785</v>
      </c>
      <c r="C2157">
        <v>10104</v>
      </c>
      <c r="D2157">
        <v>69</v>
      </c>
      <c r="E2157">
        <v>18000000</v>
      </c>
      <c r="F2157">
        <v>5.7</v>
      </c>
      <c r="G2157">
        <v>-46955956</v>
      </c>
      <c r="H2157">
        <v>265</v>
      </c>
      <c r="I2157">
        <v>180.00000000000003</v>
      </c>
      <c r="J2157">
        <v>0</v>
      </c>
    </row>
    <row r="2158" spans="1:10" x14ac:dyDescent="0.35">
      <c r="A2158">
        <v>60057639</v>
      </c>
      <c r="B2158" t="s">
        <v>10789</v>
      </c>
      <c r="C2158">
        <v>107815</v>
      </c>
      <c r="D2158">
        <v>485</v>
      </c>
      <c r="E2158">
        <v>18000000</v>
      </c>
      <c r="F2158">
        <v>7.1</v>
      </c>
      <c r="G2158">
        <v>-42057639</v>
      </c>
      <c r="H2158">
        <v>10000</v>
      </c>
      <c r="I2158">
        <v>180.00000000000003</v>
      </c>
      <c r="J2158">
        <v>0</v>
      </c>
    </row>
    <row r="2159" spans="1:10" x14ac:dyDescent="0.35">
      <c r="A2159">
        <v>53868030</v>
      </c>
      <c r="B2159" t="s">
        <v>10792</v>
      </c>
      <c r="C2159">
        <v>183425</v>
      </c>
      <c r="D2159">
        <v>425</v>
      </c>
      <c r="E2159">
        <v>17000000</v>
      </c>
      <c r="F2159">
        <v>7</v>
      </c>
      <c r="G2159">
        <v>-36868030</v>
      </c>
      <c r="H2159">
        <v>0</v>
      </c>
      <c r="I2159">
        <v>170</v>
      </c>
      <c r="J2159">
        <v>0</v>
      </c>
    </row>
    <row r="2160" spans="1:10" x14ac:dyDescent="0.35">
      <c r="A2160">
        <v>59573085</v>
      </c>
      <c r="B2160" t="s">
        <v>10796</v>
      </c>
      <c r="C2160">
        <v>13562</v>
      </c>
      <c r="D2160">
        <v>103</v>
      </c>
      <c r="E2160">
        <v>18000000</v>
      </c>
      <c r="F2160">
        <v>6.1</v>
      </c>
      <c r="G2160">
        <v>-41573085</v>
      </c>
      <c r="H2160">
        <v>19000</v>
      </c>
      <c r="I2160">
        <v>180.00000000000003</v>
      </c>
      <c r="J2160">
        <v>0</v>
      </c>
    </row>
    <row r="2161" spans="1:10" x14ac:dyDescent="0.35">
      <c r="A2161">
        <v>52691009</v>
      </c>
      <c r="B2161" t="s">
        <v>10800</v>
      </c>
      <c r="C2161">
        <v>18727</v>
      </c>
      <c r="D2161">
        <v>45</v>
      </c>
      <c r="E2161">
        <v>21000000</v>
      </c>
      <c r="F2161">
        <v>6.6</v>
      </c>
      <c r="G2161">
        <v>-31691009</v>
      </c>
      <c r="H2161">
        <v>0</v>
      </c>
      <c r="I2161">
        <v>210.00000000000003</v>
      </c>
      <c r="J2161">
        <v>0</v>
      </c>
    </row>
    <row r="2162" spans="1:10" x14ac:dyDescent="0.35">
      <c r="A2162">
        <v>59735548</v>
      </c>
      <c r="B2162" t="s">
        <v>10804</v>
      </c>
      <c r="C2162">
        <v>290949</v>
      </c>
      <c r="D2162">
        <v>629</v>
      </c>
      <c r="E2162">
        <v>15000000</v>
      </c>
      <c r="F2162">
        <v>7.8</v>
      </c>
      <c r="G2162">
        <v>-44735548</v>
      </c>
      <c r="H2162">
        <v>13000</v>
      </c>
      <c r="I2162">
        <v>150</v>
      </c>
      <c r="J2162">
        <v>0</v>
      </c>
    </row>
    <row r="2163" spans="1:10" x14ac:dyDescent="0.35">
      <c r="A2163">
        <v>51600000</v>
      </c>
      <c r="B2163" t="s">
        <v>10809</v>
      </c>
      <c r="C2163">
        <v>270790</v>
      </c>
      <c r="D2163">
        <v>549</v>
      </c>
      <c r="E2163">
        <v>18000000</v>
      </c>
      <c r="F2163">
        <v>8.3000000000000007</v>
      </c>
      <c r="G2163">
        <v>-33600000</v>
      </c>
      <c r="H2163">
        <v>16000</v>
      </c>
      <c r="I2163">
        <v>180.00000000000003</v>
      </c>
      <c r="J2163">
        <v>0</v>
      </c>
    </row>
    <row r="2164" spans="1:10" x14ac:dyDescent="0.35">
      <c r="A2164">
        <v>43818159</v>
      </c>
      <c r="B2164" t="s">
        <v>10812</v>
      </c>
      <c r="C2164">
        <v>27664</v>
      </c>
      <c r="D2164">
        <v>260</v>
      </c>
      <c r="E2164">
        <v>20000000</v>
      </c>
      <c r="F2164">
        <v>3.9</v>
      </c>
      <c r="G2164">
        <v>-23818159</v>
      </c>
      <c r="H2164">
        <v>1000</v>
      </c>
      <c r="I2164">
        <v>200.00000000000003</v>
      </c>
      <c r="J2164">
        <v>0</v>
      </c>
    </row>
    <row r="2165" spans="1:10" x14ac:dyDescent="0.35">
      <c r="A2165">
        <v>86049418</v>
      </c>
      <c r="B2165" t="s">
        <v>10816</v>
      </c>
      <c r="C2165">
        <v>245989</v>
      </c>
      <c r="D2165">
        <v>554</v>
      </c>
      <c r="E2165">
        <v>17000000</v>
      </c>
      <c r="F2165">
        <v>7</v>
      </c>
      <c r="G2165">
        <v>-69049418</v>
      </c>
      <c r="H2165">
        <v>0</v>
      </c>
      <c r="I2165">
        <v>170</v>
      </c>
      <c r="J2165">
        <v>0</v>
      </c>
    </row>
    <row r="2166" spans="1:10" x14ac:dyDescent="0.35">
      <c r="A2166">
        <v>43601508</v>
      </c>
      <c r="B2166" t="s">
        <v>10821</v>
      </c>
      <c r="C2166">
        <v>35718</v>
      </c>
      <c r="D2166">
        <v>317</v>
      </c>
      <c r="E2166">
        <v>18000000</v>
      </c>
      <c r="F2166">
        <v>6.7</v>
      </c>
      <c r="G2166">
        <v>-25601508</v>
      </c>
      <c r="H2166">
        <v>0</v>
      </c>
      <c r="I2166">
        <v>180.00000000000003</v>
      </c>
      <c r="J2166">
        <v>0</v>
      </c>
    </row>
    <row r="2167" spans="1:10" x14ac:dyDescent="0.35">
      <c r="A2167">
        <v>41300105</v>
      </c>
      <c r="B2167" t="s">
        <v>10825</v>
      </c>
      <c r="C2167">
        <v>65201</v>
      </c>
      <c r="D2167">
        <v>651</v>
      </c>
      <c r="E2167">
        <v>19800000</v>
      </c>
      <c r="F2167">
        <v>7.3</v>
      </c>
      <c r="G2167">
        <v>-21500105</v>
      </c>
      <c r="H2167">
        <v>0</v>
      </c>
      <c r="I2167">
        <v>198.00000000000003</v>
      </c>
      <c r="J2167">
        <v>0</v>
      </c>
    </row>
    <row r="2168" spans="1:10" x14ac:dyDescent="0.35">
      <c r="A2168">
        <v>41382841</v>
      </c>
      <c r="B2168" t="s">
        <v>10828</v>
      </c>
      <c r="C2168">
        <v>27149</v>
      </c>
      <c r="D2168">
        <v>96</v>
      </c>
      <c r="E2168">
        <v>18000000</v>
      </c>
      <c r="F2168">
        <v>6.3</v>
      </c>
      <c r="G2168">
        <v>-23382841</v>
      </c>
      <c r="H2168">
        <v>0</v>
      </c>
      <c r="I2168">
        <v>180.00000000000003</v>
      </c>
      <c r="J2168">
        <v>0</v>
      </c>
    </row>
    <row r="2169" spans="1:10" x14ac:dyDescent="0.35">
      <c r="A2169">
        <v>42335698</v>
      </c>
      <c r="B2169" t="s">
        <v>10831</v>
      </c>
      <c r="C2169">
        <v>395087</v>
      </c>
      <c r="D2169">
        <v>1101</v>
      </c>
      <c r="E2169">
        <v>18000000</v>
      </c>
      <c r="F2169">
        <v>7.8</v>
      </c>
      <c r="G2169">
        <v>-24335698</v>
      </c>
      <c r="H2169">
        <v>114000</v>
      </c>
      <c r="I2169">
        <v>180.00000000000003</v>
      </c>
      <c r="J2169">
        <v>0</v>
      </c>
    </row>
    <row r="2170" spans="1:10" x14ac:dyDescent="0.35">
      <c r="A2170">
        <v>33404871</v>
      </c>
      <c r="B2170" t="s">
        <v>10834</v>
      </c>
      <c r="C2170">
        <v>150082</v>
      </c>
      <c r="D2170">
        <v>384</v>
      </c>
      <c r="E2170">
        <v>18000000</v>
      </c>
      <c r="F2170">
        <v>7.3</v>
      </c>
      <c r="G2170">
        <v>-15404871</v>
      </c>
      <c r="H2170">
        <v>36000</v>
      </c>
      <c r="I2170">
        <v>180.00000000000003</v>
      </c>
      <c r="J2170">
        <v>0</v>
      </c>
    </row>
    <row r="2171" spans="1:10" x14ac:dyDescent="0.35">
      <c r="A2171">
        <v>31471430</v>
      </c>
      <c r="B2171" t="s">
        <v>10840</v>
      </c>
      <c r="C2171">
        <v>83374</v>
      </c>
      <c r="D2171">
        <v>828</v>
      </c>
      <c r="E2171">
        <v>15000000</v>
      </c>
      <c r="F2171">
        <v>7.6</v>
      </c>
      <c r="G2171">
        <v>-16471430</v>
      </c>
      <c r="H2171">
        <v>0</v>
      </c>
      <c r="I2171">
        <v>150</v>
      </c>
      <c r="J2171">
        <v>0</v>
      </c>
    </row>
    <row r="2172" spans="1:10" x14ac:dyDescent="0.35">
      <c r="A2172">
        <v>30222640</v>
      </c>
      <c r="B2172" t="s">
        <v>10845</v>
      </c>
      <c r="C2172">
        <v>36666</v>
      </c>
      <c r="D2172">
        <v>144</v>
      </c>
      <c r="E2172">
        <v>25000000</v>
      </c>
      <c r="F2172">
        <v>5.3</v>
      </c>
      <c r="G2172">
        <v>-5222640</v>
      </c>
      <c r="H2172">
        <v>0</v>
      </c>
      <c r="I2172">
        <v>250.00000000000003</v>
      </c>
      <c r="J2172">
        <v>0</v>
      </c>
    </row>
    <row r="2173" spans="1:10" x14ac:dyDescent="0.35">
      <c r="A2173">
        <v>26830000</v>
      </c>
      <c r="B2173" t="s">
        <v>8176</v>
      </c>
      <c r="C2173">
        <v>101889</v>
      </c>
      <c r="D2173">
        <v>365</v>
      </c>
      <c r="E2173">
        <v>18000000</v>
      </c>
      <c r="F2173">
        <v>7.9</v>
      </c>
      <c r="G2173">
        <v>-8830000</v>
      </c>
      <c r="H2173">
        <v>0</v>
      </c>
      <c r="I2173">
        <v>180.00000000000003</v>
      </c>
      <c r="J2173">
        <v>0</v>
      </c>
    </row>
    <row r="2174" spans="1:10" x14ac:dyDescent="0.35">
      <c r="A2174">
        <v>26906039</v>
      </c>
      <c r="B2174" t="s">
        <v>10851</v>
      </c>
      <c r="C2174">
        <v>29621</v>
      </c>
      <c r="D2174">
        <v>76</v>
      </c>
      <c r="E2174">
        <v>18000000</v>
      </c>
      <c r="F2174">
        <v>5.3</v>
      </c>
      <c r="G2174">
        <v>-8906039</v>
      </c>
      <c r="H2174">
        <v>588</v>
      </c>
      <c r="I2174">
        <v>180.00000000000003</v>
      </c>
      <c r="J2174">
        <v>0</v>
      </c>
    </row>
    <row r="2175" spans="1:10" x14ac:dyDescent="0.35">
      <c r="A2175">
        <v>21378000</v>
      </c>
      <c r="B2175" t="s">
        <v>10855</v>
      </c>
      <c r="C2175">
        <v>46492</v>
      </c>
      <c r="D2175">
        <v>335</v>
      </c>
      <c r="E2175">
        <v>1000000</v>
      </c>
      <c r="F2175">
        <v>6.8</v>
      </c>
      <c r="G2175">
        <v>-20378000</v>
      </c>
      <c r="H2175">
        <v>7000</v>
      </c>
      <c r="I2175">
        <v>10</v>
      </c>
      <c r="J2175">
        <v>0</v>
      </c>
    </row>
    <row r="2176" spans="1:10" x14ac:dyDescent="0.35">
      <c r="A2176">
        <v>43853424</v>
      </c>
      <c r="B2176" t="s">
        <v>10861</v>
      </c>
      <c r="C2176">
        <v>35514</v>
      </c>
      <c r="D2176">
        <v>114</v>
      </c>
      <c r="E2176">
        <v>18000000</v>
      </c>
      <c r="F2176">
        <v>7.1</v>
      </c>
      <c r="G2176">
        <v>-25853424</v>
      </c>
      <c r="H2176">
        <v>15000</v>
      </c>
      <c r="I2176">
        <v>180.00000000000003</v>
      </c>
      <c r="J2176">
        <v>0</v>
      </c>
    </row>
    <row r="2177" spans="1:10" x14ac:dyDescent="0.35">
      <c r="A2177">
        <v>23993605</v>
      </c>
      <c r="B2177" t="s">
        <v>10866</v>
      </c>
      <c r="C2177">
        <v>52467</v>
      </c>
      <c r="D2177">
        <v>248</v>
      </c>
      <c r="E2177">
        <v>18000000</v>
      </c>
      <c r="F2177">
        <v>5.8</v>
      </c>
      <c r="G2177">
        <v>-5993605</v>
      </c>
      <c r="H2177">
        <v>0</v>
      </c>
      <c r="I2177">
        <v>180.00000000000003</v>
      </c>
      <c r="J2177">
        <v>0</v>
      </c>
    </row>
    <row r="2178" spans="1:10" x14ac:dyDescent="0.35">
      <c r="A2178">
        <v>26400000</v>
      </c>
      <c r="B2178" t="s">
        <v>10871</v>
      </c>
      <c r="C2178">
        <v>62009</v>
      </c>
      <c r="D2178">
        <v>109</v>
      </c>
      <c r="E2178">
        <v>18000000</v>
      </c>
      <c r="F2178">
        <v>5.8</v>
      </c>
      <c r="G2178">
        <v>-8400000</v>
      </c>
      <c r="H2178">
        <v>2000</v>
      </c>
      <c r="I2178">
        <v>180.00000000000003</v>
      </c>
      <c r="J2178">
        <v>0</v>
      </c>
    </row>
    <row r="2179" spans="1:10" x14ac:dyDescent="0.35">
      <c r="A2179">
        <v>45250</v>
      </c>
      <c r="B2179" t="s">
        <v>10875</v>
      </c>
      <c r="C2179">
        <v>235133</v>
      </c>
      <c r="D2179">
        <v>494</v>
      </c>
      <c r="E2179">
        <v>18000000</v>
      </c>
      <c r="F2179">
        <v>8.3000000000000007</v>
      </c>
      <c r="G2179">
        <v>17954750</v>
      </c>
      <c r="H2179">
        <v>0</v>
      </c>
      <c r="I2179">
        <v>180.00000000000003</v>
      </c>
      <c r="J2179">
        <v>0</v>
      </c>
    </row>
    <row r="2180" spans="1:10" x14ac:dyDescent="0.35">
      <c r="A2180">
        <v>22927390</v>
      </c>
      <c r="B2180" t="s">
        <v>10881</v>
      </c>
      <c r="C2180">
        <v>25344</v>
      </c>
      <c r="D2180">
        <v>77</v>
      </c>
      <c r="E2180">
        <v>18000000</v>
      </c>
      <c r="F2180">
        <v>5.6</v>
      </c>
      <c r="G2180">
        <v>-4927390</v>
      </c>
      <c r="H2180">
        <v>0</v>
      </c>
      <c r="I2180">
        <v>180.00000000000003</v>
      </c>
      <c r="J2180">
        <v>0</v>
      </c>
    </row>
    <row r="2181" spans="1:10" x14ac:dyDescent="0.35">
      <c r="A2181">
        <v>4250320</v>
      </c>
      <c r="B2181" t="s">
        <v>10886</v>
      </c>
      <c r="C2181">
        <v>14870</v>
      </c>
      <c r="D2181">
        <v>86</v>
      </c>
      <c r="E2181">
        <v>18000000</v>
      </c>
      <c r="F2181">
        <v>6.8</v>
      </c>
      <c r="G2181">
        <v>13749680</v>
      </c>
      <c r="H2181">
        <v>0</v>
      </c>
      <c r="I2181">
        <v>180.00000000000003</v>
      </c>
      <c r="J2181">
        <v>0</v>
      </c>
    </row>
    <row r="2182" spans="1:10" x14ac:dyDescent="0.35">
      <c r="A2182">
        <v>22452209</v>
      </c>
      <c r="B2182" t="s">
        <v>10891</v>
      </c>
      <c r="C2182">
        <v>14062</v>
      </c>
      <c r="D2182">
        <v>82</v>
      </c>
      <c r="E2182">
        <v>18000000</v>
      </c>
      <c r="F2182">
        <v>5</v>
      </c>
      <c r="G2182">
        <v>-4452209</v>
      </c>
      <c r="H2182">
        <v>0</v>
      </c>
      <c r="I2182">
        <v>180.00000000000003</v>
      </c>
      <c r="J2182">
        <v>0</v>
      </c>
    </row>
    <row r="2183" spans="1:10" x14ac:dyDescent="0.35">
      <c r="A2183">
        <v>18329466</v>
      </c>
      <c r="B2183" t="s">
        <v>10894</v>
      </c>
      <c r="C2183">
        <v>279179</v>
      </c>
      <c r="D2183">
        <v>440</v>
      </c>
      <c r="E2183">
        <v>18000000</v>
      </c>
      <c r="F2183">
        <v>7.6</v>
      </c>
      <c r="G2183">
        <v>-329466</v>
      </c>
      <c r="H2183">
        <v>63000</v>
      </c>
      <c r="I2183">
        <v>180.00000000000003</v>
      </c>
      <c r="J2183">
        <v>0</v>
      </c>
    </row>
    <row r="2184" spans="1:10" x14ac:dyDescent="0.35">
      <c r="A2184">
        <v>17071230</v>
      </c>
      <c r="B2184" t="s">
        <v>10897</v>
      </c>
      <c r="C2184">
        <v>31169</v>
      </c>
      <c r="D2184">
        <v>192</v>
      </c>
      <c r="E2184">
        <v>18000000</v>
      </c>
      <c r="F2184">
        <v>6.7</v>
      </c>
      <c r="G2184">
        <v>928770</v>
      </c>
      <c r="H2184">
        <v>812</v>
      </c>
      <c r="I2184">
        <v>180.00000000000003</v>
      </c>
      <c r="J2184">
        <v>0</v>
      </c>
    </row>
    <row r="2185" spans="1:10" x14ac:dyDescent="0.35">
      <c r="A2185">
        <v>17174870</v>
      </c>
      <c r="B2185" t="s">
        <v>10902</v>
      </c>
      <c r="C2185">
        <v>15817</v>
      </c>
      <c r="D2185">
        <v>210</v>
      </c>
      <c r="E2185">
        <v>18000000</v>
      </c>
      <c r="F2185">
        <v>6.7</v>
      </c>
      <c r="G2185">
        <v>825130</v>
      </c>
      <c r="H2185">
        <v>0</v>
      </c>
      <c r="I2185">
        <v>180.00000000000003</v>
      </c>
      <c r="J2185">
        <v>0</v>
      </c>
    </row>
    <row r="2186" spans="1:10" x14ac:dyDescent="0.35">
      <c r="A2186">
        <v>26284475</v>
      </c>
      <c r="B2186" t="s">
        <v>10906</v>
      </c>
      <c r="C2186">
        <v>9051</v>
      </c>
      <c r="D2186">
        <v>68</v>
      </c>
      <c r="E2186">
        <v>17000000</v>
      </c>
      <c r="F2186">
        <v>5.7</v>
      </c>
      <c r="G2186">
        <v>-9284475</v>
      </c>
      <c r="H2186">
        <v>0</v>
      </c>
      <c r="I2186">
        <v>170</v>
      </c>
      <c r="J2186">
        <v>0</v>
      </c>
    </row>
    <row r="2187" spans="1:10" x14ac:dyDescent="0.35">
      <c r="A2187">
        <v>16702864</v>
      </c>
      <c r="B2187" t="s">
        <v>10912</v>
      </c>
      <c r="C2187">
        <v>8023</v>
      </c>
      <c r="D2187">
        <v>49</v>
      </c>
      <c r="E2187">
        <v>18000000</v>
      </c>
      <c r="F2187">
        <v>5.2</v>
      </c>
      <c r="G2187">
        <v>1297136</v>
      </c>
      <c r="H2187">
        <v>591</v>
      </c>
      <c r="I2187">
        <v>180.00000000000003</v>
      </c>
      <c r="J2187">
        <v>0</v>
      </c>
    </row>
    <row r="2188" spans="1:10" x14ac:dyDescent="0.35">
      <c r="A2188">
        <v>15561627</v>
      </c>
      <c r="B2188" t="s">
        <v>10916</v>
      </c>
      <c r="C2188">
        <v>39105</v>
      </c>
      <c r="D2188">
        <v>359</v>
      </c>
      <c r="E2188">
        <v>18000000</v>
      </c>
      <c r="F2188">
        <v>7.5</v>
      </c>
      <c r="G2188">
        <v>2438373</v>
      </c>
      <c r="H2188">
        <v>0</v>
      </c>
      <c r="I2188">
        <v>180.00000000000003</v>
      </c>
      <c r="J2188">
        <v>0</v>
      </c>
    </row>
    <row r="2189" spans="1:10" x14ac:dyDescent="0.35">
      <c r="A2189">
        <v>17750583</v>
      </c>
      <c r="B2189" t="s">
        <v>10919</v>
      </c>
      <c r="C2189">
        <v>93548</v>
      </c>
      <c r="D2189">
        <v>307</v>
      </c>
      <c r="E2189">
        <v>30000000</v>
      </c>
      <c r="F2189">
        <v>7.2</v>
      </c>
      <c r="G2189">
        <v>12249417</v>
      </c>
      <c r="H2189">
        <v>23000</v>
      </c>
      <c r="I2189">
        <v>300</v>
      </c>
      <c r="J2189">
        <v>0</v>
      </c>
    </row>
    <row r="2190" spans="1:10" x14ac:dyDescent="0.35">
      <c r="A2190">
        <v>14793904</v>
      </c>
      <c r="B2190" t="s">
        <v>10923</v>
      </c>
      <c r="C2190">
        <v>28209</v>
      </c>
      <c r="D2190">
        <v>80</v>
      </c>
      <c r="E2190">
        <v>18000000</v>
      </c>
      <c r="F2190">
        <v>5.3</v>
      </c>
      <c r="G2190">
        <v>3206096</v>
      </c>
      <c r="H2190">
        <v>0</v>
      </c>
      <c r="I2190">
        <v>180.00000000000003</v>
      </c>
      <c r="J2190">
        <v>0</v>
      </c>
    </row>
    <row r="2191" spans="1:10" x14ac:dyDescent="0.35">
      <c r="A2191">
        <v>15281286</v>
      </c>
      <c r="B2191" t="s">
        <v>10926</v>
      </c>
      <c r="C2191">
        <v>64646</v>
      </c>
      <c r="D2191">
        <v>105</v>
      </c>
      <c r="E2191">
        <v>18000000</v>
      </c>
      <c r="F2191">
        <v>6.5</v>
      </c>
      <c r="G2191">
        <v>2718714</v>
      </c>
      <c r="H2191">
        <v>0</v>
      </c>
      <c r="I2191">
        <v>180.00000000000003</v>
      </c>
      <c r="J2191">
        <v>0</v>
      </c>
    </row>
    <row r="2192" spans="1:10" x14ac:dyDescent="0.35">
      <c r="A2192">
        <v>8000000</v>
      </c>
      <c r="B2192" t="s">
        <v>10931</v>
      </c>
      <c r="C2192">
        <v>1400</v>
      </c>
      <c r="D2192">
        <v>41</v>
      </c>
      <c r="E2192">
        <v>18000000</v>
      </c>
      <c r="F2192">
        <v>5</v>
      </c>
      <c r="G2192">
        <v>10000000</v>
      </c>
      <c r="H2192">
        <v>346</v>
      </c>
      <c r="I2192">
        <v>180.00000000000003</v>
      </c>
      <c r="J2192">
        <v>0</v>
      </c>
    </row>
    <row r="2193" spans="1:10" x14ac:dyDescent="0.35">
      <c r="A2193">
        <v>13491653</v>
      </c>
      <c r="B2193" t="s">
        <v>10936</v>
      </c>
      <c r="C2193">
        <v>23728</v>
      </c>
      <c r="D2193">
        <v>213</v>
      </c>
      <c r="E2193">
        <v>18000000</v>
      </c>
      <c r="F2193">
        <v>6.1</v>
      </c>
      <c r="G2193">
        <v>4508347</v>
      </c>
      <c r="H2193">
        <v>813</v>
      </c>
      <c r="I2193">
        <v>180.00000000000003</v>
      </c>
      <c r="J2193">
        <v>0</v>
      </c>
    </row>
    <row r="2194" spans="1:10" x14ac:dyDescent="0.35">
      <c r="A2194">
        <v>10494494</v>
      </c>
      <c r="B2194" t="s">
        <v>10943</v>
      </c>
      <c r="C2194">
        <v>19586</v>
      </c>
      <c r="D2194">
        <v>109</v>
      </c>
      <c r="E2194">
        <v>18000000</v>
      </c>
      <c r="F2194">
        <v>4.4000000000000004</v>
      </c>
      <c r="G2194">
        <v>7505506</v>
      </c>
      <c r="H2194">
        <v>4000</v>
      </c>
      <c r="I2194">
        <v>180.00000000000003</v>
      </c>
      <c r="J2194">
        <v>0</v>
      </c>
    </row>
    <row r="2195" spans="1:10" x14ac:dyDescent="0.35">
      <c r="A2195">
        <v>7837632</v>
      </c>
      <c r="B2195" t="s">
        <v>10947</v>
      </c>
      <c r="C2195">
        <v>46396</v>
      </c>
      <c r="D2195">
        <v>287</v>
      </c>
      <c r="E2195">
        <v>18000000</v>
      </c>
      <c r="F2195">
        <v>7.5</v>
      </c>
      <c r="G2195">
        <v>10162368</v>
      </c>
      <c r="H2195">
        <v>0</v>
      </c>
      <c r="I2195">
        <v>180.00000000000003</v>
      </c>
      <c r="J2195">
        <v>0</v>
      </c>
    </row>
    <row r="2196" spans="1:10" x14ac:dyDescent="0.35">
      <c r="A2196">
        <v>15155772</v>
      </c>
      <c r="B2196" t="s">
        <v>10950</v>
      </c>
      <c r="C2196">
        <v>8895</v>
      </c>
      <c r="D2196">
        <v>48</v>
      </c>
      <c r="E2196">
        <v>18000000</v>
      </c>
      <c r="F2196">
        <v>5.7</v>
      </c>
      <c r="G2196">
        <v>2844228</v>
      </c>
      <c r="H2196">
        <v>3000</v>
      </c>
      <c r="I2196">
        <v>180.00000000000003</v>
      </c>
      <c r="J2196">
        <v>0</v>
      </c>
    </row>
    <row r="2197" spans="1:10" x14ac:dyDescent="0.35">
      <c r="A2197">
        <v>8508843</v>
      </c>
      <c r="B2197" t="s">
        <v>10956</v>
      </c>
      <c r="C2197">
        <v>7470</v>
      </c>
      <c r="D2197">
        <v>35</v>
      </c>
      <c r="E2197">
        <v>18000000</v>
      </c>
      <c r="F2197">
        <v>5.5</v>
      </c>
      <c r="G2197">
        <v>9491157</v>
      </c>
      <c r="H2197">
        <v>0</v>
      </c>
      <c r="I2197">
        <v>180.00000000000003</v>
      </c>
      <c r="J2197">
        <v>0</v>
      </c>
    </row>
    <row r="2198" spans="1:10" x14ac:dyDescent="0.35">
      <c r="A2198">
        <v>7739049</v>
      </c>
      <c r="B2198" t="s">
        <v>10962</v>
      </c>
      <c r="C2198">
        <v>10680</v>
      </c>
      <c r="D2198">
        <v>112</v>
      </c>
      <c r="E2198">
        <v>18000000</v>
      </c>
      <c r="F2198">
        <v>7.1</v>
      </c>
      <c r="G2198">
        <v>10260951</v>
      </c>
      <c r="H2198">
        <v>562</v>
      </c>
      <c r="I2198">
        <v>180.00000000000003</v>
      </c>
      <c r="J2198">
        <v>0</v>
      </c>
    </row>
    <row r="2199" spans="1:10" x14ac:dyDescent="0.35">
      <c r="A2199">
        <v>6734844</v>
      </c>
      <c r="B2199" t="s">
        <v>10968</v>
      </c>
      <c r="C2199">
        <v>29591</v>
      </c>
      <c r="D2199">
        <v>118</v>
      </c>
      <c r="E2199">
        <v>17000000</v>
      </c>
      <c r="F2199">
        <v>5.9</v>
      </c>
      <c r="G2199">
        <v>10265156</v>
      </c>
      <c r="H2199">
        <v>0</v>
      </c>
      <c r="I2199">
        <v>170</v>
      </c>
      <c r="J2199">
        <v>0</v>
      </c>
    </row>
    <row r="2200" spans="1:10" x14ac:dyDescent="0.35">
      <c r="A2200">
        <v>6000000</v>
      </c>
      <c r="B2200" t="s">
        <v>10974</v>
      </c>
      <c r="C2200">
        <v>10832</v>
      </c>
      <c r="D2200">
        <v>102</v>
      </c>
      <c r="E2200">
        <v>18000000</v>
      </c>
      <c r="F2200">
        <v>6.7</v>
      </c>
      <c r="G2200">
        <v>12000000</v>
      </c>
      <c r="H2200">
        <v>0</v>
      </c>
      <c r="I2200">
        <v>180.00000000000003</v>
      </c>
      <c r="J2200">
        <v>0</v>
      </c>
    </row>
    <row r="2201" spans="1:10" x14ac:dyDescent="0.35">
      <c r="A2201">
        <v>6615578</v>
      </c>
      <c r="B2201" t="s">
        <v>10980</v>
      </c>
      <c r="C2201">
        <v>15352</v>
      </c>
      <c r="D2201">
        <v>82</v>
      </c>
      <c r="E2201">
        <v>13000000</v>
      </c>
      <c r="F2201">
        <v>7</v>
      </c>
      <c r="G2201">
        <v>6384422</v>
      </c>
      <c r="H2201">
        <v>0</v>
      </c>
      <c r="I2201">
        <v>130</v>
      </c>
      <c r="J2201">
        <v>0</v>
      </c>
    </row>
    <row r="2202" spans="1:10" x14ac:dyDescent="0.35">
      <c r="A2202">
        <v>5887457</v>
      </c>
      <c r="B2202" t="s">
        <v>10983</v>
      </c>
      <c r="C2202">
        <v>142416</v>
      </c>
      <c r="D2202">
        <v>420</v>
      </c>
      <c r="E2202">
        <v>18000000</v>
      </c>
      <c r="F2202">
        <v>7.9</v>
      </c>
      <c r="G2202">
        <v>12112543</v>
      </c>
      <c r="H2202">
        <v>0</v>
      </c>
      <c r="I2202">
        <v>180.00000000000003</v>
      </c>
      <c r="J2202">
        <v>0</v>
      </c>
    </row>
    <row r="2203" spans="1:10" x14ac:dyDescent="0.35">
      <c r="A2203">
        <v>13362308</v>
      </c>
      <c r="B2203" t="s">
        <v>10986</v>
      </c>
      <c r="C2203">
        <v>31898</v>
      </c>
      <c r="D2203">
        <v>111</v>
      </c>
      <c r="E2203">
        <v>18000000</v>
      </c>
      <c r="F2203">
        <v>6.9</v>
      </c>
      <c r="G2203">
        <v>4637692</v>
      </c>
      <c r="H2203">
        <v>0</v>
      </c>
      <c r="I2203">
        <v>180.00000000000003</v>
      </c>
      <c r="J2203">
        <v>0</v>
      </c>
    </row>
    <row r="2204" spans="1:10" x14ac:dyDescent="0.35">
      <c r="A2204">
        <v>5694401</v>
      </c>
      <c r="B2204" t="s">
        <v>10995</v>
      </c>
      <c r="C2204">
        <v>194489</v>
      </c>
      <c r="D2204">
        <v>192</v>
      </c>
      <c r="E2204">
        <v>18000000</v>
      </c>
      <c r="F2204">
        <v>7.3</v>
      </c>
      <c r="G2204">
        <v>12305599</v>
      </c>
      <c r="H2204">
        <v>12000</v>
      </c>
      <c r="I2204">
        <v>180.00000000000003</v>
      </c>
      <c r="J2204">
        <v>0</v>
      </c>
    </row>
    <row r="2205" spans="1:10" x14ac:dyDescent="0.35">
      <c r="A2205">
        <v>5333658</v>
      </c>
      <c r="B2205" t="s">
        <v>11000</v>
      </c>
      <c r="C2205">
        <v>2541</v>
      </c>
      <c r="D2205">
        <v>54</v>
      </c>
      <c r="E2205">
        <v>20000000</v>
      </c>
      <c r="F2205">
        <v>3.5</v>
      </c>
      <c r="G2205">
        <v>14666342</v>
      </c>
      <c r="H2205">
        <v>0</v>
      </c>
      <c r="I2205">
        <v>200.00000000000003</v>
      </c>
      <c r="J2205">
        <v>0</v>
      </c>
    </row>
    <row r="2206" spans="1:10" x14ac:dyDescent="0.35">
      <c r="A2206">
        <v>4414535</v>
      </c>
      <c r="B2206" t="s">
        <v>11005</v>
      </c>
      <c r="C2206">
        <v>30618</v>
      </c>
      <c r="D2206">
        <v>224</v>
      </c>
      <c r="E2206">
        <v>18000000</v>
      </c>
      <c r="F2206">
        <v>7.8</v>
      </c>
      <c r="G2206">
        <v>13585465</v>
      </c>
      <c r="H2206">
        <v>0</v>
      </c>
      <c r="I2206">
        <v>180.00000000000003</v>
      </c>
      <c r="J2206">
        <v>0</v>
      </c>
    </row>
    <row r="2207" spans="1:10" x14ac:dyDescent="0.35">
      <c r="A2207">
        <v>3707794</v>
      </c>
      <c r="B2207" t="s">
        <v>11010</v>
      </c>
      <c r="C2207">
        <v>31359</v>
      </c>
      <c r="D2207">
        <v>156</v>
      </c>
      <c r="E2207">
        <v>18000000</v>
      </c>
      <c r="F2207">
        <v>6.7</v>
      </c>
      <c r="G2207">
        <v>14292206</v>
      </c>
      <c r="H2207">
        <v>0</v>
      </c>
      <c r="I2207">
        <v>180.00000000000003</v>
      </c>
      <c r="J2207">
        <v>0</v>
      </c>
    </row>
    <row r="2208" spans="1:10" x14ac:dyDescent="0.35">
      <c r="A2208">
        <v>3203044</v>
      </c>
      <c r="B2208" t="s">
        <v>11015</v>
      </c>
      <c r="C2208">
        <v>25165</v>
      </c>
      <c r="D2208">
        <v>155</v>
      </c>
      <c r="E2208">
        <v>18000000</v>
      </c>
      <c r="F2208">
        <v>6.4</v>
      </c>
      <c r="G2208">
        <v>14796956</v>
      </c>
      <c r="H2208">
        <v>827</v>
      </c>
      <c r="I2208">
        <v>180.00000000000003</v>
      </c>
      <c r="J2208">
        <v>0</v>
      </c>
    </row>
    <row r="2209" spans="1:10" x14ac:dyDescent="0.35">
      <c r="A2209">
        <v>4435083</v>
      </c>
      <c r="B2209" t="s">
        <v>11020</v>
      </c>
      <c r="C2209">
        <v>27882</v>
      </c>
      <c r="D2209">
        <v>119</v>
      </c>
      <c r="E2209">
        <v>18000000</v>
      </c>
      <c r="F2209">
        <v>7.1</v>
      </c>
      <c r="G2209">
        <v>13564917</v>
      </c>
      <c r="H2209">
        <v>18000</v>
      </c>
      <c r="I2209">
        <v>180.00000000000003</v>
      </c>
      <c r="J2209">
        <v>0</v>
      </c>
    </row>
    <row r="2210" spans="1:10" x14ac:dyDescent="0.35">
      <c r="A2210">
        <v>3500000</v>
      </c>
      <c r="B2210" t="s">
        <v>11034</v>
      </c>
      <c r="C2210">
        <v>10082</v>
      </c>
      <c r="D2210">
        <v>100</v>
      </c>
      <c r="E2210">
        <v>2700000</v>
      </c>
      <c r="F2210">
        <v>5.9</v>
      </c>
      <c r="G2210">
        <v>-800000</v>
      </c>
      <c r="H2210">
        <v>0</v>
      </c>
      <c r="I2210">
        <v>27.000000000000004</v>
      </c>
      <c r="J2210">
        <v>0</v>
      </c>
    </row>
    <row r="2211" spans="1:10" x14ac:dyDescent="0.35">
      <c r="A2211">
        <v>676698</v>
      </c>
      <c r="B2211" t="s">
        <v>11037</v>
      </c>
      <c r="C2211">
        <v>26730</v>
      </c>
      <c r="D2211">
        <v>180</v>
      </c>
      <c r="E2211">
        <v>18000000</v>
      </c>
      <c r="F2211">
        <v>7.2</v>
      </c>
      <c r="G2211">
        <v>17323302</v>
      </c>
      <c r="H2211">
        <v>2000</v>
      </c>
      <c r="I2211">
        <v>180.00000000000003</v>
      </c>
      <c r="J2211">
        <v>0</v>
      </c>
    </row>
    <row r="2212" spans="1:10" x14ac:dyDescent="0.35">
      <c r="A2212">
        <v>229311</v>
      </c>
      <c r="B2212" t="s">
        <v>11043</v>
      </c>
      <c r="C2212">
        <v>899</v>
      </c>
      <c r="D2212">
        <v>42</v>
      </c>
      <c r="E2212">
        <v>11350000</v>
      </c>
      <c r="F2212">
        <v>6.2</v>
      </c>
      <c r="G2212">
        <v>11120689</v>
      </c>
      <c r="H2212">
        <v>271</v>
      </c>
      <c r="I2212">
        <v>113.50000000000001</v>
      </c>
      <c r="J2212">
        <v>0</v>
      </c>
    </row>
    <row r="2213" spans="1:10" x14ac:dyDescent="0.35">
      <c r="A2213">
        <v>63260</v>
      </c>
      <c r="B2213" t="s">
        <v>11050</v>
      </c>
      <c r="C2213">
        <v>14325</v>
      </c>
      <c r="D2213">
        <v>90</v>
      </c>
      <c r="E2213">
        <v>14000000</v>
      </c>
      <c r="F2213">
        <v>6.7</v>
      </c>
      <c r="G2213">
        <v>13936740</v>
      </c>
      <c r="H2213">
        <v>0</v>
      </c>
      <c r="I2213">
        <v>140</v>
      </c>
      <c r="J2213">
        <v>0</v>
      </c>
    </row>
    <row r="2214" spans="1:10" x14ac:dyDescent="0.35">
      <c r="A2214">
        <v>121463226</v>
      </c>
      <c r="B2214" t="s">
        <v>11055</v>
      </c>
      <c r="C2214">
        <v>422606</v>
      </c>
      <c r="D2214">
        <v>555</v>
      </c>
      <c r="E2214">
        <v>20000000</v>
      </c>
      <c r="F2214">
        <v>7.6</v>
      </c>
      <c r="G2214">
        <v>-101463226</v>
      </c>
      <c r="H2214">
        <v>0</v>
      </c>
      <c r="I2214">
        <v>200.00000000000003</v>
      </c>
      <c r="J2214">
        <v>0</v>
      </c>
    </row>
    <row r="2215" spans="1:10" x14ac:dyDescent="0.35">
      <c r="A2215">
        <v>58006147</v>
      </c>
      <c r="B2215" t="s">
        <v>11060</v>
      </c>
      <c r="C2215">
        <v>67653</v>
      </c>
      <c r="D2215">
        <v>108</v>
      </c>
      <c r="E2215">
        <v>23000000</v>
      </c>
      <c r="F2215">
        <v>6.2</v>
      </c>
      <c r="G2215">
        <v>-35006147</v>
      </c>
      <c r="H2215">
        <v>0</v>
      </c>
      <c r="I2215">
        <v>230.00000000000003</v>
      </c>
      <c r="J2215">
        <v>0</v>
      </c>
    </row>
    <row r="2216" spans="1:10" x14ac:dyDescent="0.35">
      <c r="A2216">
        <v>51053787</v>
      </c>
      <c r="B2216" t="s">
        <v>11066</v>
      </c>
      <c r="C2216">
        <v>45900</v>
      </c>
      <c r="D2216">
        <v>247</v>
      </c>
      <c r="E2216">
        <v>17500000</v>
      </c>
      <c r="F2216">
        <v>6.5</v>
      </c>
      <c r="G2216">
        <v>-33553787</v>
      </c>
      <c r="H2216">
        <v>0</v>
      </c>
      <c r="I2216">
        <v>175.00000000000003</v>
      </c>
      <c r="J2216">
        <v>0</v>
      </c>
    </row>
    <row r="2217" spans="1:10" x14ac:dyDescent="0.35">
      <c r="A2217">
        <v>23472900</v>
      </c>
      <c r="B2217" t="s">
        <v>11070</v>
      </c>
      <c r="C2217">
        <v>264533</v>
      </c>
      <c r="D2217">
        <v>609</v>
      </c>
      <c r="E2217">
        <v>17500000</v>
      </c>
      <c r="F2217">
        <v>8.1</v>
      </c>
      <c r="G2217">
        <v>-5972900</v>
      </c>
      <c r="H2217">
        <v>12000</v>
      </c>
      <c r="I2217">
        <v>175.00000000000003</v>
      </c>
      <c r="J2217">
        <v>0</v>
      </c>
    </row>
    <row r="2218" spans="1:10" x14ac:dyDescent="0.35">
      <c r="A2218">
        <v>39687528</v>
      </c>
      <c r="B2218" t="s">
        <v>11076</v>
      </c>
      <c r="C2218">
        <v>140780</v>
      </c>
      <c r="D2218">
        <v>376</v>
      </c>
      <c r="E2218">
        <v>24000000</v>
      </c>
      <c r="F2218">
        <v>6.3</v>
      </c>
      <c r="G2218">
        <v>-15687528</v>
      </c>
      <c r="H2218">
        <v>0</v>
      </c>
      <c r="I2218">
        <v>240.00000000000003</v>
      </c>
      <c r="J2218">
        <v>0</v>
      </c>
    </row>
    <row r="2219" spans="1:10" x14ac:dyDescent="0.35">
      <c r="A2219">
        <v>7017178</v>
      </c>
      <c r="B2219" t="s">
        <v>11081</v>
      </c>
      <c r="C2219">
        <v>1633</v>
      </c>
      <c r="D2219">
        <v>17</v>
      </c>
      <c r="E2219">
        <v>17500000</v>
      </c>
      <c r="F2219">
        <v>4.4000000000000004</v>
      </c>
      <c r="G2219">
        <v>10482822</v>
      </c>
      <c r="H2219">
        <v>0</v>
      </c>
      <c r="I2219">
        <v>175.00000000000003</v>
      </c>
      <c r="J2219">
        <v>0</v>
      </c>
    </row>
    <row r="2220" spans="1:10" x14ac:dyDescent="0.35">
      <c r="A2220">
        <v>325491</v>
      </c>
      <c r="B2220" t="s">
        <v>11089</v>
      </c>
      <c r="C2220">
        <v>4387</v>
      </c>
      <c r="D2220">
        <v>67</v>
      </c>
      <c r="E2220">
        <v>17500000</v>
      </c>
      <c r="F2220">
        <v>6</v>
      </c>
      <c r="G2220">
        <v>17174509</v>
      </c>
      <c r="H2220">
        <v>204</v>
      </c>
      <c r="I2220">
        <v>175.00000000000003</v>
      </c>
      <c r="J2220">
        <v>0</v>
      </c>
    </row>
    <row r="2221" spans="1:10" x14ac:dyDescent="0.35">
      <c r="A2221">
        <v>96471845</v>
      </c>
      <c r="B2221" t="s">
        <v>11094</v>
      </c>
      <c r="C2221">
        <v>268581</v>
      </c>
      <c r="D2221">
        <v>1109</v>
      </c>
      <c r="E2221">
        <v>17000000</v>
      </c>
      <c r="F2221">
        <v>7.6</v>
      </c>
      <c r="G2221">
        <v>-79471845</v>
      </c>
      <c r="H2221">
        <v>20000</v>
      </c>
      <c r="I2221">
        <v>170</v>
      </c>
      <c r="J2221">
        <v>0</v>
      </c>
    </row>
    <row r="2222" spans="1:10" x14ac:dyDescent="0.35">
      <c r="A2222">
        <v>85200000</v>
      </c>
      <c r="B2222" t="s">
        <v>11099</v>
      </c>
      <c r="C2222">
        <v>488537</v>
      </c>
      <c r="D2222">
        <v>1076</v>
      </c>
      <c r="E2222">
        <v>18500000</v>
      </c>
      <c r="F2222">
        <v>8.4</v>
      </c>
      <c r="G2222">
        <v>-66700000</v>
      </c>
      <c r="H2222">
        <v>18000</v>
      </c>
      <c r="I2222">
        <v>185.00000000000003</v>
      </c>
      <c r="J2222">
        <v>0</v>
      </c>
    </row>
    <row r="2223" spans="1:10" x14ac:dyDescent="0.35">
      <c r="A2223">
        <v>72000000</v>
      </c>
      <c r="B2223" t="s">
        <v>11106</v>
      </c>
      <c r="C2223">
        <v>66959</v>
      </c>
      <c r="D2223">
        <v>258</v>
      </c>
      <c r="E2223">
        <v>17000000</v>
      </c>
      <c r="F2223">
        <v>7.9</v>
      </c>
      <c r="G2223">
        <v>-55000000</v>
      </c>
      <c r="H2223">
        <v>0</v>
      </c>
      <c r="I2223">
        <v>170</v>
      </c>
      <c r="J2223">
        <v>0</v>
      </c>
    </row>
    <row r="2224" spans="1:10" x14ac:dyDescent="0.35">
      <c r="A2224">
        <v>72219395</v>
      </c>
      <c r="B2224" t="s">
        <v>11110</v>
      </c>
      <c r="C2224">
        <v>105585</v>
      </c>
      <c r="D2224">
        <v>419</v>
      </c>
      <c r="E2224">
        <v>17000000</v>
      </c>
      <c r="F2224">
        <v>5.6</v>
      </c>
      <c r="G2224">
        <v>-55219395</v>
      </c>
      <c r="H2224">
        <v>0</v>
      </c>
      <c r="I2224">
        <v>170</v>
      </c>
      <c r="J2224">
        <v>0</v>
      </c>
    </row>
    <row r="2225" spans="1:10" x14ac:dyDescent="0.35">
      <c r="A2225">
        <v>82389560</v>
      </c>
      <c r="B2225" t="s">
        <v>11113</v>
      </c>
      <c r="C2225">
        <v>106820</v>
      </c>
      <c r="D2225">
        <v>147</v>
      </c>
      <c r="E2225">
        <v>17000000</v>
      </c>
      <c r="F2225">
        <v>6.5</v>
      </c>
      <c r="G2225">
        <v>-65389560</v>
      </c>
      <c r="H2225">
        <v>14000</v>
      </c>
      <c r="I2225">
        <v>170</v>
      </c>
      <c r="J2225">
        <v>0</v>
      </c>
    </row>
    <row r="2226" spans="1:10" x14ac:dyDescent="0.35">
      <c r="A2226">
        <v>71502303</v>
      </c>
      <c r="B2226" t="s">
        <v>11117</v>
      </c>
      <c r="C2226">
        <v>149966</v>
      </c>
      <c r="D2226">
        <v>835</v>
      </c>
      <c r="E2226">
        <v>12000000</v>
      </c>
      <c r="F2226">
        <v>7.5</v>
      </c>
      <c r="G2226">
        <v>-59502303</v>
      </c>
      <c r="H2226">
        <v>0</v>
      </c>
      <c r="I2226">
        <v>120.00000000000001</v>
      </c>
      <c r="J2226">
        <v>0</v>
      </c>
    </row>
    <row r="2227" spans="1:10" x14ac:dyDescent="0.35">
      <c r="A2227">
        <v>19179969</v>
      </c>
      <c r="B2227" t="s">
        <v>11122</v>
      </c>
      <c r="C2227">
        <v>54710</v>
      </c>
      <c r="D2227">
        <v>177</v>
      </c>
      <c r="E2227">
        <v>17500000</v>
      </c>
      <c r="F2227">
        <v>6.3</v>
      </c>
      <c r="G2227">
        <v>-1679969</v>
      </c>
      <c r="H2227">
        <v>0</v>
      </c>
      <c r="I2227">
        <v>175.00000000000003</v>
      </c>
      <c r="J2227">
        <v>0</v>
      </c>
    </row>
    <row r="2228" spans="1:10" x14ac:dyDescent="0.35">
      <c r="A2228">
        <v>47000000</v>
      </c>
      <c r="B2228" t="s">
        <v>11125</v>
      </c>
      <c r="C2228">
        <v>157857</v>
      </c>
      <c r="D2228">
        <v>1191</v>
      </c>
      <c r="E2228">
        <v>300000</v>
      </c>
      <c r="F2228">
        <v>7.9</v>
      </c>
      <c r="G2228">
        <v>-46700000</v>
      </c>
      <c r="H2228">
        <v>12000</v>
      </c>
      <c r="I2228">
        <v>3.0000000000000004</v>
      </c>
      <c r="J2228">
        <v>0</v>
      </c>
    </row>
    <row r="2229" spans="1:10" x14ac:dyDescent="0.35">
      <c r="A2229">
        <v>37566230</v>
      </c>
      <c r="B2229" t="s">
        <v>11130</v>
      </c>
      <c r="C2229">
        <v>3407</v>
      </c>
      <c r="D2229">
        <v>48</v>
      </c>
      <c r="E2229">
        <v>17000000</v>
      </c>
      <c r="F2229">
        <v>5.0999999999999996</v>
      </c>
      <c r="G2229">
        <v>-20566230</v>
      </c>
      <c r="H2229">
        <v>309</v>
      </c>
      <c r="I2229">
        <v>170</v>
      </c>
      <c r="J2229">
        <v>0</v>
      </c>
    </row>
    <row r="2230" spans="1:10" x14ac:dyDescent="0.35">
      <c r="A2230">
        <v>70492685</v>
      </c>
      <c r="B2230" t="s">
        <v>11133</v>
      </c>
      <c r="C2230">
        <v>11600</v>
      </c>
      <c r="D2230">
        <v>64</v>
      </c>
      <c r="E2230">
        <v>17000000</v>
      </c>
      <c r="F2230">
        <v>6.7</v>
      </c>
      <c r="G2230">
        <v>-53492685</v>
      </c>
      <c r="H2230">
        <v>7000</v>
      </c>
      <c r="I2230">
        <v>170</v>
      </c>
      <c r="J2230">
        <v>0</v>
      </c>
    </row>
    <row r="2231" spans="1:10" x14ac:dyDescent="0.35">
      <c r="A2231">
        <v>35635046</v>
      </c>
      <c r="B2231" t="s">
        <v>11136</v>
      </c>
      <c r="C2231">
        <v>121058</v>
      </c>
      <c r="D2231">
        <v>482</v>
      </c>
      <c r="E2231">
        <v>17000000</v>
      </c>
      <c r="F2231">
        <v>6.7</v>
      </c>
      <c r="G2231">
        <v>-18635046</v>
      </c>
      <c r="H2231">
        <v>3000</v>
      </c>
      <c r="I2231">
        <v>170</v>
      </c>
      <c r="J2231">
        <v>0</v>
      </c>
    </row>
    <row r="2232" spans="1:10" x14ac:dyDescent="0.35">
      <c r="A2232">
        <v>45670855</v>
      </c>
      <c r="B2232" t="s">
        <v>11140</v>
      </c>
      <c r="C2232">
        <v>67978</v>
      </c>
      <c r="D2232">
        <v>279</v>
      </c>
      <c r="E2232">
        <v>20000000</v>
      </c>
      <c r="F2232">
        <v>5.6</v>
      </c>
      <c r="G2232">
        <v>-25670855</v>
      </c>
      <c r="H2232">
        <v>12000</v>
      </c>
      <c r="I2232">
        <v>200.00000000000003</v>
      </c>
      <c r="J2232">
        <v>0</v>
      </c>
    </row>
    <row r="2233" spans="1:10" x14ac:dyDescent="0.35">
      <c r="A2233">
        <v>37939782</v>
      </c>
      <c r="B2233" t="s">
        <v>11144</v>
      </c>
      <c r="C2233">
        <v>62272</v>
      </c>
      <c r="D2233">
        <v>207</v>
      </c>
      <c r="E2233">
        <v>17000000</v>
      </c>
      <c r="F2233">
        <v>5.6</v>
      </c>
      <c r="G2233">
        <v>-20939782</v>
      </c>
      <c r="H2233">
        <v>2000</v>
      </c>
      <c r="I2233">
        <v>170</v>
      </c>
      <c r="J2233">
        <v>0</v>
      </c>
    </row>
    <row r="2234" spans="1:10" x14ac:dyDescent="0.35">
      <c r="A2234">
        <v>172051787</v>
      </c>
      <c r="B2234" t="s">
        <v>297</v>
      </c>
      <c r="C2234">
        <v>264186</v>
      </c>
      <c r="D2234">
        <v>665</v>
      </c>
      <c r="E2234">
        <v>170000000</v>
      </c>
      <c r="F2234">
        <v>6.8</v>
      </c>
      <c r="G2234">
        <v>-2051787</v>
      </c>
      <c r="H2234">
        <v>30000</v>
      </c>
      <c r="I2234">
        <v>1700.0000000000002</v>
      </c>
      <c r="J2234">
        <v>0</v>
      </c>
    </row>
    <row r="2235" spans="1:10" x14ac:dyDescent="0.35">
      <c r="A2235">
        <v>30324946</v>
      </c>
      <c r="B2235" t="s">
        <v>11149</v>
      </c>
      <c r="C2235">
        <v>48458</v>
      </c>
      <c r="D2235">
        <v>239</v>
      </c>
      <c r="E2235">
        <v>17000000</v>
      </c>
      <c r="F2235">
        <v>6.2</v>
      </c>
      <c r="G2235">
        <v>-13324946</v>
      </c>
      <c r="H2235">
        <v>0</v>
      </c>
      <c r="I2235">
        <v>170</v>
      </c>
      <c r="J2235">
        <v>0</v>
      </c>
    </row>
    <row r="2236" spans="1:10" x14ac:dyDescent="0.35">
      <c r="A2236">
        <v>27854896</v>
      </c>
      <c r="B2236" t="s">
        <v>11152</v>
      </c>
      <c r="C2236">
        <v>64190</v>
      </c>
      <c r="D2236">
        <v>129</v>
      </c>
      <c r="E2236">
        <v>17000000</v>
      </c>
      <c r="F2236">
        <v>5.6</v>
      </c>
      <c r="G2236">
        <v>-10854896</v>
      </c>
      <c r="H2236">
        <v>16000</v>
      </c>
      <c r="I2236">
        <v>170</v>
      </c>
      <c r="J2236">
        <v>0</v>
      </c>
    </row>
    <row r="2237" spans="1:10" x14ac:dyDescent="0.35">
      <c r="A2237">
        <v>41777564</v>
      </c>
      <c r="B2237" t="s">
        <v>11156</v>
      </c>
      <c r="C2237">
        <v>129719</v>
      </c>
      <c r="D2237">
        <v>855</v>
      </c>
      <c r="E2237">
        <v>15000000</v>
      </c>
      <c r="F2237">
        <v>6.4</v>
      </c>
      <c r="G2237">
        <v>-26777564</v>
      </c>
      <c r="H2237">
        <v>0</v>
      </c>
      <c r="I2237">
        <v>150</v>
      </c>
      <c r="J2237">
        <v>0</v>
      </c>
    </row>
    <row r="2238" spans="1:10" x14ac:dyDescent="0.35">
      <c r="A2238">
        <v>22734486</v>
      </c>
      <c r="B2238" t="s">
        <v>11159</v>
      </c>
      <c r="C2238">
        <v>11815</v>
      </c>
      <c r="D2238">
        <v>117</v>
      </c>
      <c r="E2238">
        <v>17000000</v>
      </c>
      <c r="F2238">
        <v>5.6</v>
      </c>
      <c r="G2238">
        <v>-5734486</v>
      </c>
      <c r="H2238">
        <v>320</v>
      </c>
      <c r="I2238">
        <v>170</v>
      </c>
      <c r="J2238">
        <v>0</v>
      </c>
    </row>
    <row r="2239" spans="1:10" x14ac:dyDescent="0.35">
      <c r="A2239">
        <v>44469602</v>
      </c>
      <c r="B2239" t="s">
        <v>11164</v>
      </c>
      <c r="C2239">
        <v>23480</v>
      </c>
      <c r="D2239">
        <v>83</v>
      </c>
      <c r="E2239">
        <v>17000000</v>
      </c>
      <c r="F2239">
        <v>7.4</v>
      </c>
      <c r="G2239">
        <v>-27469602</v>
      </c>
      <c r="H2239">
        <v>21000</v>
      </c>
      <c r="I2239">
        <v>170</v>
      </c>
      <c r="J2239">
        <v>0</v>
      </c>
    </row>
    <row r="2240" spans="1:10" x14ac:dyDescent="0.35">
      <c r="A2240">
        <v>64998368</v>
      </c>
      <c r="B2240" t="s">
        <v>11170</v>
      </c>
      <c r="C2240">
        <v>213898</v>
      </c>
      <c r="D2240">
        <v>250</v>
      </c>
      <c r="E2240">
        <v>17000000</v>
      </c>
      <c r="F2240">
        <v>7.2</v>
      </c>
      <c r="G2240">
        <v>-47998368</v>
      </c>
      <c r="H2240">
        <v>36000</v>
      </c>
      <c r="I2240">
        <v>170</v>
      </c>
      <c r="J2240">
        <v>0</v>
      </c>
    </row>
    <row r="2241" spans="1:10" x14ac:dyDescent="0.35">
      <c r="A2241">
        <v>19693891</v>
      </c>
      <c r="B2241" t="s">
        <v>11174</v>
      </c>
      <c r="C2241">
        <v>12993</v>
      </c>
      <c r="D2241">
        <v>107</v>
      </c>
      <c r="E2241">
        <v>34000000</v>
      </c>
      <c r="F2241">
        <v>4.9000000000000004</v>
      </c>
      <c r="G2241">
        <v>14306109</v>
      </c>
      <c r="H2241">
        <v>476</v>
      </c>
      <c r="I2241">
        <v>340</v>
      </c>
      <c r="J2241">
        <v>0</v>
      </c>
    </row>
    <row r="2242" spans="1:10" x14ac:dyDescent="0.35">
      <c r="A2242">
        <v>16311763</v>
      </c>
      <c r="B2242" t="s">
        <v>11177</v>
      </c>
      <c r="C2242">
        <v>50656</v>
      </c>
      <c r="D2242">
        <v>416</v>
      </c>
      <c r="E2242">
        <v>17000000</v>
      </c>
      <c r="F2242">
        <v>7.5</v>
      </c>
      <c r="G2242">
        <v>688237</v>
      </c>
      <c r="H2242">
        <v>0</v>
      </c>
      <c r="I2242">
        <v>170</v>
      </c>
      <c r="J2242">
        <v>0</v>
      </c>
    </row>
    <row r="2243" spans="1:10" x14ac:dyDescent="0.35">
      <c r="A2243">
        <v>12693621</v>
      </c>
      <c r="B2243" t="s">
        <v>11181</v>
      </c>
      <c r="C2243">
        <v>10885</v>
      </c>
      <c r="D2243">
        <v>271</v>
      </c>
      <c r="E2243">
        <v>17000000</v>
      </c>
      <c r="F2243">
        <v>4.8</v>
      </c>
      <c r="G2243">
        <v>4306379</v>
      </c>
      <c r="H2243">
        <v>814</v>
      </c>
      <c r="I2243">
        <v>170</v>
      </c>
      <c r="J2243">
        <v>0</v>
      </c>
    </row>
    <row r="2244" spans="1:10" x14ac:dyDescent="0.35">
      <c r="A2244">
        <v>15655665</v>
      </c>
      <c r="B2244" t="s">
        <v>11185</v>
      </c>
      <c r="C2244">
        <v>9104</v>
      </c>
      <c r="D2244">
        <v>112</v>
      </c>
      <c r="E2244">
        <v>4000000</v>
      </c>
      <c r="F2244">
        <v>3.1</v>
      </c>
      <c r="G2244">
        <v>-11655665</v>
      </c>
      <c r="H2244">
        <v>110</v>
      </c>
      <c r="I2244">
        <v>40</v>
      </c>
      <c r="J2244">
        <v>0</v>
      </c>
    </row>
    <row r="2245" spans="1:10" x14ac:dyDescent="0.35">
      <c r="A2245">
        <v>11634458</v>
      </c>
      <c r="B2245" t="s">
        <v>11192</v>
      </c>
      <c r="C2245">
        <v>2045</v>
      </c>
      <c r="D2245">
        <v>37</v>
      </c>
      <c r="E2245">
        <v>17000000</v>
      </c>
      <c r="F2245">
        <v>5.8</v>
      </c>
      <c r="G2245">
        <v>5365542</v>
      </c>
      <c r="H2245">
        <v>339</v>
      </c>
      <c r="I2245">
        <v>170</v>
      </c>
      <c r="J2245">
        <v>0</v>
      </c>
    </row>
    <row r="2246" spans="1:10" x14ac:dyDescent="0.35">
      <c r="A2246">
        <v>27154426</v>
      </c>
      <c r="B2246" t="s">
        <v>11196</v>
      </c>
      <c r="C2246">
        <v>52852</v>
      </c>
      <c r="D2246">
        <v>138</v>
      </c>
      <c r="E2246">
        <v>17000000</v>
      </c>
      <c r="F2246">
        <v>6.7</v>
      </c>
      <c r="G2246">
        <v>-10154426</v>
      </c>
      <c r="H2246">
        <v>4000</v>
      </c>
      <c r="I2246">
        <v>170</v>
      </c>
      <c r="J2246">
        <v>0</v>
      </c>
    </row>
    <row r="2247" spans="1:10" x14ac:dyDescent="0.35">
      <c r="A2247">
        <v>54239856</v>
      </c>
      <c r="B2247" t="s">
        <v>11201</v>
      </c>
      <c r="C2247">
        <v>125016</v>
      </c>
      <c r="D2247">
        <v>789</v>
      </c>
      <c r="E2247">
        <v>17000000</v>
      </c>
      <c r="F2247">
        <v>6.5</v>
      </c>
      <c r="G2247">
        <v>-37239856</v>
      </c>
      <c r="H2247">
        <v>70000</v>
      </c>
      <c r="I2247">
        <v>170</v>
      </c>
      <c r="J2247">
        <v>0</v>
      </c>
    </row>
    <row r="2248" spans="1:10" x14ac:dyDescent="0.35">
      <c r="A2248">
        <v>8662318</v>
      </c>
      <c r="B2248" t="s">
        <v>11206</v>
      </c>
      <c r="C2248">
        <v>15033</v>
      </c>
      <c r="D2248">
        <v>75</v>
      </c>
      <c r="E2248">
        <v>17000000</v>
      </c>
      <c r="F2248">
        <v>5.9</v>
      </c>
      <c r="G2248">
        <v>8337682</v>
      </c>
      <c r="H2248">
        <v>0</v>
      </c>
      <c r="I2248">
        <v>170</v>
      </c>
      <c r="J2248">
        <v>0</v>
      </c>
    </row>
    <row r="2249" spans="1:10" x14ac:dyDescent="0.35">
      <c r="A2249">
        <v>7156725</v>
      </c>
      <c r="B2249" t="s">
        <v>11210</v>
      </c>
      <c r="C2249">
        <v>22639</v>
      </c>
      <c r="D2249">
        <v>217</v>
      </c>
      <c r="E2249">
        <v>19000000</v>
      </c>
      <c r="F2249">
        <v>5.5</v>
      </c>
      <c r="G2249">
        <v>11843275</v>
      </c>
      <c r="H2249">
        <v>300</v>
      </c>
      <c r="I2249">
        <v>190.00000000000003</v>
      </c>
      <c r="J2249">
        <v>0</v>
      </c>
    </row>
    <row r="2250" spans="1:10" x14ac:dyDescent="0.35">
      <c r="A2250">
        <v>15681020</v>
      </c>
      <c r="B2250" t="s">
        <v>11214</v>
      </c>
      <c r="C2250">
        <v>33570</v>
      </c>
      <c r="D2250">
        <v>259</v>
      </c>
      <c r="E2250">
        <v>17000000</v>
      </c>
      <c r="F2250">
        <v>3.6</v>
      </c>
      <c r="G2250">
        <v>1318980</v>
      </c>
      <c r="H2250">
        <v>1000</v>
      </c>
      <c r="I2250">
        <v>170</v>
      </c>
      <c r="J2250">
        <v>0</v>
      </c>
    </row>
    <row r="2251" spans="1:10" x14ac:dyDescent="0.35">
      <c r="A2251">
        <v>6855137</v>
      </c>
      <c r="B2251" t="s">
        <v>11218</v>
      </c>
      <c r="C2251">
        <v>88590</v>
      </c>
      <c r="D2251">
        <v>419</v>
      </c>
      <c r="E2251">
        <v>17000000</v>
      </c>
      <c r="F2251">
        <v>7.4</v>
      </c>
      <c r="G2251">
        <v>10144863</v>
      </c>
      <c r="H2251">
        <v>0</v>
      </c>
      <c r="I2251">
        <v>170</v>
      </c>
      <c r="J2251">
        <v>0</v>
      </c>
    </row>
    <row r="2252" spans="1:10" x14ac:dyDescent="0.35">
      <c r="A2252">
        <v>2315683</v>
      </c>
      <c r="B2252" t="s">
        <v>11224</v>
      </c>
      <c r="C2252">
        <v>4081</v>
      </c>
      <c r="D2252">
        <v>28</v>
      </c>
      <c r="E2252">
        <v>17000000</v>
      </c>
      <c r="F2252">
        <v>3</v>
      </c>
      <c r="G2252">
        <v>14684317</v>
      </c>
      <c r="H2252">
        <v>154</v>
      </c>
      <c r="I2252">
        <v>170</v>
      </c>
      <c r="J2252">
        <v>0</v>
      </c>
    </row>
    <row r="2253" spans="1:10" x14ac:dyDescent="0.35">
      <c r="A2253">
        <v>39825798</v>
      </c>
      <c r="B2253" t="s">
        <v>11228</v>
      </c>
      <c r="C2253">
        <v>295375</v>
      </c>
      <c r="D2253">
        <v>645</v>
      </c>
      <c r="E2253">
        <v>16000000</v>
      </c>
      <c r="F2253">
        <v>7.6</v>
      </c>
      <c r="G2253">
        <v>-23825798</v>
      </c>
      <c r="H2253">
        <v>15000</v>
      </c>
      <c r="I2253">
        <v>160</v>
      </c>
      <c r="J2253">
        <v>0</v>
      </c>
    </row>
    <row r="2254" spans="1:10" x14ac:dyDescent="0.35">
      <c r="A2254">
        <v>2000000</v>
      </c>
      <c r="B2254" t="s">
        <v>11234</v>
      </c>
      <c r="C2254">
        <v>1275</v>
      </c>
      <c r="D2254">
        <v>27</v>
      </c>
      <c r="E2254">
        <v>17000000</v>
      </c>
      <c r="F2254">
        <v>6.4</v>
      </c>
      <c r="G2254">
        <v>15000000</v>
      </c>
      <c r="H2254">
        <v>0</v>
      </c>
      <c r="I2254">
        <v>170</v>
      </c>
      <c r="J2254">
        <v>0</v>
      </c>
    </row>
    <row r="2255" spans="1:10" x14ac:dyDescent="0.35">
      <c r="A2255">
        <v>1569918</v>
      </c>
      <c r="B2255" t="s">
        <v>11239</v>
      </c>
      <c r="C2255">
        <v>16234</v>
      </c>
      <c r="D2255">
        <v>113</v>
      </c>
      <c r="E2255">
        <v>17000000</v>
      </c>
      <c r="F2255">
        <v>6.9</v>
      </c>
      <c r="G2255">
        <v>15430082</v>
      </c>
      <c r="H2255">
        <v>0</v>
      </c>
      <c r="I2255">
        <v>170</v>
      </c>
      <c r="J2255">
        <v>0</v>
      </c>
    </row>
    <row r="2256" spans="1:10" x14ac:dyDescent="0.35">
      <c r="A2256">
        <v>273420</v>
      </c>
      <c r="B2256" t="s">
        <v>11244</v>
      </c>
      <c r="C2256">
        <v>32671</v>
      </c>
      <c r="D2256">
        <v>238</v>
      </c>
      <c r="E2256">
        <v>17000000</v>
      </c>
      <c r="F2256">
        <v>5.5</v>
      </c>
      <c r="G2256">
        <v>16726580</v>
      </c>
      <c r="H2256">
        <v>0</v>
      </c>
      <c r="I2256">
        <v>170</v>
      </c>
      <c r="J2256">
        <v>0</v>
      </c>
    </row>
    <row r="2257" spans="1:10" x14ac:dyDescent="0.35">
      <c r="A2257">
        <v>4930798</v>
      </c>
      <c r="B2257" t="s">
        <v>11253</v>
      </c>
      <c r="C2257">
        <v>16268</v>
      </c>
      <c r="D2257">
        <v>108</v>
      </c>
      <c r="E2257">
        <v>17000000</v>
      </c>
      <c r="F2257">
        <v>4.0999999999999996</v>
      </c>
      <c r="G2257">
        <v>12069202</v>
      </c>
      <c r="H2257">
        <v>0</v>
      </c>
      <c r="I2257">
        <v>170</v>
      </c>
      <c r="J2257">
        <v>0</v>
      </c>
    </row>
    <row r="2258" spans="1:10" x14ac:dyDescent="0.35">
      <c r="A2258">
        <v>59847242</v>
      </c>
      <c r="B2258" t="s">
        <v>11258</v>
      </c>
      <c r="C2258">
        <v>55895</v>
      </c>
      <c r="D2258">
        <v>115</v>
      </c>
      <c r="E2258">
        <v>16500000</v>
      </c>
      <c r="F2258">
        <v>6.8</v>
      </c>
      <c r="G2258">
        <v>-43347242</v>
      </c>
      <c r="H2258">
        <v>0</v>
      </c>
      <c r="I2258">
        <v>165</v>
      </c>
      <c r="J2258">
        <v>0</v>
      </c>
    </row>
    <row r="2259" spans="1:10" x14ac:dyDescent="0.35">
      <c r="A2259">
        <v>220914</v>
      </c>
      <c r="B2259" t="s">
        <v>11262</v>
      </c>
      <c r="C2259">
        <v>13239</v>
      </c>
      <c r="D2259">
        <v>97</v>
      </c>
      <c r="E2259">
        <v>16800000</v>
      </c>
      <c r="F2259">
        <v>6.5</v>
      </c>
      <c r="G2259">
        <v>16579086</v>
      </c>
      <c r="H2259">
        <v>0</v>
      </c>
      <c r="I2259">
        <v>168</v>
      </c>
      <c r="J2259">
        <v>0</v>
      </c>
    </row>
    <row r="2260" spans="1:10" x14ac:dyDescent="0.35">
      <c r="A2260">
        <v>39825798</v>
      </c>
      <c r="B2260" t="s">
        <v>11228</v>
      </c>
      <c r="C2260">
        <v>295375</v>
      </c>
      <c r="D2260">
        <v>645</v>
      </c>
      <c r="E2260">
        <v>16000000</v>
      </c>
      <c r="F2260">
        <v>7.6</v>
      </c>
      <c r="G2260">
        <v>-23825798</v>
      </c>
      <c r="H2260">
        <v>15000</v>
      </c>
      <c r="I2260">
        <v>160</v>
      </c>
      <c r="J2260">
        <v>0</v>
      </c>
    </row>
    <row r="2261" spans="1:10" x14ac:dyDescent="0.35">
      <c r="A2261">
        <v>43848100</v>
      </c>
      <c r="B2261" t="s">
        <v>11267</v>
      </c>
      <c r="C2261">
        <v>119150</v>
      </c>
      <c r="D2261">
        <v>219</v>
      </c>
      <c r="E2261">
        <v>15000000</v>
      </c>
      <c r="F2261">
        <v>7.4</v>
      </c>
      <c r="G2261">
        <v>-28848100</v>
      </c>
      <c r="H2261">
        <v>0</v>
      </c>
      <c r="I2261">
        <v>150</v>
      </c>
      <c r="J2261">
        <v>0</v>
      </c>
    </row>
    <row r="2262" spans="1:10" x14ac:dyDescent="0.35">
      <c r="A2262">
        <v>42700000</v>
      </c>
      <c r="B2262" t="s">
        <v>11270</v>
      </c>
      <c r="C2262">
        <v>78392</v>
      </c>
      <c r="D2262">
        <v>196</v>
      </c>
      <c r="E2262">
        <v>16500000</v>
      </c>
      <c r="F2262">
        <v>7.7</v>
      </c>
      <c r="G2262">
        <v>-26200000</v>
      </c>
      <c r="H2262">
        <v>0</v>
      </c>
      <c r="I2262">
        <v>165</v>
      </c>
      <c r="J2262">
        <v>0</v>
      </c>
    </row>
    <row r="2263" spans="1:10" x14ac:dyDescent="0.35">
      <c r="A2263">
        <v>18663911</v>
      </c>
      <c r="B2263" t="s">
        <v>11274</v>
      </c>
      <c r="C2263">
        <v>46204</v>
      </c>
      <c r="D2263">
        <v>151</v>
      </c>
      <c r="E2263">
        <v>16500000</v>
      </c>
      <c r="F2263">
        <v>7.1</v>
      </c>
      <c r="G2263">
        <v>-2163911</v>
      </c>
      <c r="H2263">
        <v>0</v>
      </c>
      <c r="I2263">
        <v>165</v>
      </c>
      <c r="J2263">
        <v>0</v>
      </c>
    </row>
    <row r="2264" spans="1:10" x14ac:dyDescent="0.35">
      <c r="A2264">
        <v>11702090</v>
      </c>
      <c r="B2264" t="s">
        <v>11280</v>
      </c>
      <c r="C2264">
        <v>37700</v>
      </c>
      <c r="D2264">
        <v>50</v>
      </c>
      <c r="E2264">
        <v>16500000</v>
      </c>
      <c r="F2264">
        <v>6.3</v>
      </c>
      <c r="G2264">
        <v>4797910</v>
      </c>
      <c r="H2264">
        <v>0</v>
      </c>
      <c r="I2264">
        <v>165</v>
      </c>
      <c r="J2264">
        <v>0</v>
      </c>
    </row>
    <row r="2265" spans="1:10" x14ac:dyDescent="0.35">
      <c r="A2265">
        <v>13005485</v>
      </c>
      <c r="B2265" t="s">
        <v>11285</v>
      </c>
      <c r="C2265">
        <v>56665</v>
      </c>
      <c r="D2265">
        <v>469</v>
      </c>
      <c r="E2265">
        <v>15000000</v>
      </c>
      <c r="F2265">
        <v>7.6</v>
      </c>
      <c r="G2265">
        <v>1994515</v>
      </c>
      <c r="H2265">
        <v>0</v>
      </c>
      <c r="I2265">
        <v>150</v>
      </c>
      <c r="J2265">
        <v>0</v>
      </c>
    </row>
    <row r="2266" spans="1:10" x14ac:dyDescent="0.35">
      <c r="A2266">
        <v>95860116</v>
      </c>
      <c r="B2266" t="s">
        <v>11288</v>
      </c>
      <c r="C2266">
        <v>277451</v>
      </c>
      <c r="D2266">
        <v>491</v>
      </c>
      <c r="E2266">
        <v>16400000</v>
      </c>
      <c r="F2266">
        <v>8</v>
      </c>
      <c r="G2266">
        <v>-79460116</v>
      </c>
      <c r="H2266">
        <v>23000</v>
      </c>
      <c r="I2266">
        <v>164</v>
      </c>
      <c r="J2266">
        <v>0</v>
      </c>
    </row>
    <row r="2267" spans="1:10" x14ac:dyDescent="0.35">
      <c r="A2267">
        <v>127175354</v>
      </c>
      <c r="B2267" t="s">
        <v>11292</v>
      </c>
      <c r="C2267">
        <v>288451</v>
      </c>
      <c r="D2267">
        <v>438</v>
      </c>
      <c r="E2267">
        <v>16000000</v>
      </c>
      <c r="F2267">
        <v>7.3</v>
      </c>
      <c r="G2267">
        <v>-111175354</v>
      </c>
      <c r="H2267">
        <v>0</v>
      </c>
      <c r="I2267">
        <v>160</v>
      </c>
      <c r="J2267">
        <v>0</v>
      </c>
    </row>
    <row r="2268" spans="1:10" x14ac:dyDescent="0.35">
      <c r="A2268">
        <v>92823600</v>
      </c>
      <c r="B2268" t="s">
        <v>11297</v>
      </c>
      <c r="C2268">
        <v>149108</v>
      </c>
      <c r="D2268">
        <v>273</v>
      </c>
      <c r="E2268">
        <v>16000000</v>
      </c>
      <c r="F2268">
        <v>7.6</v>
      </c>
      <c r="G2268">
        <v>-76823600</v>
      </c>
      <c r="H2268">
        <v>0</v>
      </c>
      <c r="I2268">
        <v>160</v>
      </c>
      <c r="J2268">
        <v>0</v>
      </c>
    </row>
    <row r="2269" spans="1:10" x14ac:dyDescent="0.35">
      <c r="A2269">
        <v>54000000</v>
      </c>
      <c r="B2269" t="s">
        <v>11301</v>
      </c>
      <c r="C2269">
        <v>26310</v>
      </c>
      <c r="D2269">
        <v>154</v>
      </c>
      <c r="E2269">
        <v>16000000</v>
      </c>
      <c r="F2269">
        <v>7.8</v>
      </c>
      <c r="G2269">
        <v>-38000000</v>
      </c>
      <c r="H2269">
        <v>0</v>
      </c>
      <c r="I2269">
        <v>160</v>
      </c>
      <c r="J2269">
        <v>0</v>
      </c>
    </row>
    <row r="2270" spans="1:10" x14ac:dyDescent="0.35">
      <c r="A2270">
        <v>68525609</v>
      </c>
      <c r="B2270" t="s">
        <v>11305</v>
      </c>
      <c r="C2270">
        <v>132963</v>
      </c>
      <c r="D2270">
        <v>302</v>
      </c>
      <c r="E2270">
        <v>15600000</v>
      </c>
      <c r="F2270">
        <v>6.5</v>
      </c>
      <c r="G2270">
        <v>-52925609</v>
      </c>
      <c r="H2270">
        <v>0</v>
      </c>
      <c r="I2270">
        <v>156</v>
      </c>
      <c r="J2270">
        <v>0</v>
      </c>
    </row>
    <row r="2271" spans="1:10" x14ac:dyDescent="0.35">
      <c r="A2271">
        <v>52885587</v>
      </c>
      <c r="B2271" t="s">
        <v>11309</v>
      </c>
      <c r="C2271">
        <v>35312</v>
      </c>
      <c r="D2271">
        <v>267</v>
      </c>
      <c r="E2271">
        <v>16000000</v>
      </c>
      <c r="F2271">
        <v>6.4</v>
      </c>
      <c r="G2271">
        <v>-36885587</v>
      </c>
      <c r="H2271">
        <v>0</v>
      </c>
      <c r="I2271">
        <v>160</v>
      </c>
      <c r="J2271">
        <v>0</v>
      </c>
    </row>
    <row r="2272" spans="1:10" x14ac:dyDescent="0.35">
      <c r="A2272">
        <v>44667095</v>
      </c>
      <c r="B2272" t="s">
        <v>11314</v>
      </c>
      <c r="C2272">
        <v>190030</v>
      </c>
      <c r="D2272">
        <v>583</v>
      </c>
      <c r="E2272">
        <v>15000000</v>
      </c>
      <c r="F2272">
        <v>8</v>
      </c>
      <c r="G2272">
        <v>-29667095</v>
      </c>
      <c r="H2272">
        <v>30000</v>
      </c>
      <c r="I2272">
        <v>150</v>
      </c>
      <c r="J2272">
        <v>0</v>
      </c>
    </row>
    <row r="2273" spans="1:10" x14ac:dyDescent="0.35">
      <c r="A2273">
        <v>42638165</v>
      </c>
      <c r="B2273" t="s">
        <v>11317</v>
      </c>
      <c r="C2273">
        <v>42182</v>
      </c>
      <c r="D2273">
        <v>230</v>
      </c>
      <c r="E2273">
        <v>16000000</v>
      </c>
      <c r="F2273">
        <v>4.8</v>
      </c>
      <c r="G2273">
        <v>-26638165</v>
      </c>
      <c r="H2273">
        <v>0</v>
      </c>
      <c r="I2273">
        <v>160</v>
      </c>
      <c r="J2273">
        <v>0</v>
      </c>
    </row>
    <row r="2274" spans="1:10" x14ac:dyDescent="0.35">
      <c r="A2274">
        <v>45507053</v>
      </c>
      <c r="B2274" t="s">
        <v>11321</v>
      </c>
      <c r="C2274">
        <v>237848</v>
      </c>
      <c r="D2274">
        <v>377</v>
      </c>
      <c r="E2274">
        <v>16000000</v>
      </c>
      <c r="F2274">
        <v>7.8</v>
      </c>
      <c r="G2274">
        <v>-29507053</v>
      </c>
      <c r="H2274">
        <v>71000</v>
      </c>
      <c r="I2274">
        <v>160</v>
      </c>
      <c r="J2274">
        <v>0</v>
      </c>
    </row>
    <row r="2275" spans="1:10" x14ac:dyDescent="0.35">
      <c r="A2275">
        <v>39511038</v>
      </c>
      <c r="B2275" t="s">
        <v>11324</v>
      </c>
      <c r="C2275">
        <v>56269</v>
      </c>
      <c r="D2275">
        <v>366</v>
      </c>
      <c r="E2275">
        <v>16000000</v>
      </c>
      <c r="F2275">
        <v>5.9</v>
      </c>
      <c r="G2275">
        <v>-23511038</v>
      </c>
      <c r="H2275">
        <v>0</v>
      </c>
      <c r="I2275">
        <v>160</v>
      </c>
      <c r="J2275">
        <v>0</v>
      </c>
    </row>
    <row r="2276" spans="1:10" x14ac:dyDescent="0.35">
      <c r="A2276">
        <v>6462576</v>
      </c>
      <c r="B2276" t="s">
        <v>11329</v>
      </c>
      <c r="C2276">
        <v>1449</v>
      </c>
      <c r="D2276">
        <v>30</v>
      </c>
      <c r="E2276">
        <v>18500000</v>
      </c>
      <c r="F2276">
        <v>5.4</v>
      </c>
      <c r="G2276">
        <v>12037424</v>
      </c>
      <c r="H2276">
        <v>0</v>
      </c>
      <c r="I2276">
        <v>185.00000000000003</v>
      </c>
      <c r="J2276">
        <v>0</v>
      </c>
    </row>
    <row r="2277" spans="1:10" x14ac:dyDescent="0.35">
      <c r="A2277">
        <v>40363530</v>
      </c>
      <c r="B2277" t="s">
        <v>11333</v>
      </c>
      <c r="C2277">
        <v>18254</v>
      </c>
      <c r="D2277">
        <v>307</v>
      </c>
      <c r="E2277">
        <v>16000000</v>
      </c>
      <c r="F2277">
        <v>3.3</v>
      </c>
      <c r="G2277">
        <v>-24363530</v>
      </c>
      <c r="H2277">
        <v>1000</v>
      </c>
      <c r="I2277">
        <v>160</v>
      </c>
      <c r="J2277">
        <v>0</v>
      </c>
    </row>
    <row r="2278" spans="1:10" x14ac:dyDescent="0.35">
      <c r="A2278">
        <v>33357476</v>
      </c>
      <c r="B2278" t="s">
        <v>11344</v>
      </c>
      <c r="C2278">
        <v>7392</v>
      </c>
      <c r="D2278">
        <v>53</v>
      </c>
      <c r="E2278">
        <v>35000000</v>
      </c>
      <c r="F2278">
        <v>5.4</v>
      </c>
      <c r="G2278">
        <v>1642524</v>
      </c>
      <c r="H2278">
        <v>393</v>
      </c>
      <c r="I2278">
        <v>350.00000000000006</v>
      </c>
      <c r="J2278">
        <v>0</v>
      </c>
    </row>
    <row r="2279" spans="1:10" x14ac:dyDescent="0.35">
      <c r="A2279">
        <v>28734552</v>
      </c>
      <c r="B2279" t="s">
        <v>11347</v>
      </c>
      <c r="C2279">
        <v>9566</v>
      </c>
      <c r="D2279">
        <v>81</v>
      </c>
      <c r="E2279">
        <v>16000000</v>
      </c>
      <c r="F2279">
        <v>6.4</v>
      </c>
      <c r="G2279">
        <v>-12734552</v>
      </c>
      <c r="H2279">
        <v>1000</v>
      </c>
      <c r="I2279">
        <v>160</v>
      </c>
      <c r="J2279">
        <v>0</v>
      </c>
    </row>
    <row r="2280" spans="1:10" x14ac:dyDescent="0.35">
      <c r="A2280">
        <v>37300107</v>
      </c>
      <c r="B2280" t="s">
        <v>11352</v>
      </c>
      <c r="C2280">
        <v>29147</v>
      </c>
      <c r="D2280">
        <v>115</v>
      </c>
      <c r="E2280">
        <v>16000000</v>
      </c>
      <c r="F2280">
        <v>4.8</v>
      </c>
      <c r="G2280">
        <v>-21300107</v>
      </c>
      <c r="H2280">
        <v>0</v>
      </c>
      <c r="I2280">
        <v>160</v>
      </c>
      <c r="J2280">
        <v>0</v>
      </c>
    </row>
    <row r="2281" spans="1:10" x14ac:dyDescent="0.35">
      <c r="A2281">
        <v>27087695</v>
      </c>
      <c r="B2281" t="s">
        <v>11355</v>
      </c>
      <c r="C2281">
        <v>41664</v>
      </c>
      <c r="D2281">
        <v>205</v>
      </c>
      <c r="E2281">
        <v>17700000</v>
      </c>
      <c r="F2281">
        <v>5.9</v>
      </c>
      <c r="G2281">
        <v>-9387695</v>
      </c>
      <c r="H2281">
        <v>0</v>
      </c>
      <c r="I2281">
        <v>177.00000000000003</v>
      </c>
      <c r="J2281">
        <v>0</v>
      </c>
    </row>
    <row r="2282" spans="1:10" x14ac:dyDescent="0.35">
      <c r="A2282">
        <v>30102717</v>
      </c>
      <c r="B2282" t="s">
        <v>11361</v>
      </c>
      <c r="C2282">
        <v>28736</v>
      </c>
      <c r="D2282">
        <v>72</v>
      </c>
      <c r="E2282">
        <v>15000000</v>
      </c>
      <c r="F2282">
        <v>5.5</v>
      </c>
      <c r="G2282">
        <v>-15102717</v>
      </c>
      <c r="H2282">
        <v>0</v>
      </c>
      <c r="I2282">
        <v>150</v>
      </c>
      <c r="J2282">
        <v>0</v>
      </c>
    </row>
    <row r="2283" spans="1:10" x14ac:dyDescent="0.35">
      <c r="A2283">
        <v>23618786</v>
      </c>
      <c r="B2283" t="s">
        <v>11367</v>
      </c>
      <c r="C2283">
        <v>352695</v>
      </c>
      <c r="D2283">
        <v>687</v>
      </c>
      <c r="E2283">
        <v>8000000</v>
      </c>
      <c r="F2283">
        <v>7.9</v>
      </c>
      <c r="G2283">
        <v>-15618786</v>
      </c>
      <c r="H2283">
        <v>17000</v>
      </c>
      <c r="I2283">
        <v>80</v>
      </c>
      <c r="J2283">
        <v>0</v>
      </c>
    </row>
    <row r="2284" spans="1:10" x14ac:dyDescent="0.35">
      <c r="A2284">
        <v>26896744</v>
      </c>
      <c r="B2284" t="s">
        <v>11371</v>
      </c>
      <c r="C2284">
        <v>16582</v>
      </c>
      <c r="D2284">
        <v>125</v>
      </c>
      <c r="E2284">
        <v>16500000</v>
      </c>
      <c r="F2284">
        <v>4.9000000000000004</v>
      </c>
      <c r="G2284">
        <v>-10396744</v>
      </c>
      <c r="H2284">
        <v>0</v>
      </c>
      <c r="I2284">
        <v>165</v>
      </c>
      <c r="J2284">
        <v>0</v>
      </c>
    </row>
    <row r="2285" spans="1:10" x14ac:dyDescent="0.35">
      <c r="A2285">
        <v>23213577</v>
      </c>
      <c r="B2285" t="s">
        <v>11374</v>
      </c>
      <c r="C2285">
        <v>198111</v>
      </c>
      <c r="D2285">
        <v>365</v>
      </c>
      <c r="E2285">
        <v>15500000</v>
      </c>
      <c r="F2285">
        <v>7.2</v>
      </c>
      <c r="G2285">
        <v>-7713577</v>
      </c>
      <c r="H2285">
        <v>14000</v>
      </c>
      <c r="I2285">
        <v>155</v>
      </c>
      <c r="J2285">
        <v>0</v>
      </c>
    </row>
    <row r="2286" spans="1:10" x14ac:dyDescent="0.35">
      <c r="A2286">
        <v>20627372</v>
      </c>
      <c r="B2286" t="s">
        <v>11378</v>
      </c>
      <c r="C2286">
        <v>13661</v>
      </c>
      <c r="D2286">
        <v>134</v>
      </c>
      <c r="E2286">
        <v>16000000</v>
      </c>
      <c r="F2286">
        <v>5.3</v>
      </c>
      <c r="G2286">
        <v>-4627372</v>
      </c>
      <c r="H2286">
        <v>487</v>
      </c>
      <c r="I2286">
        <v>160</v>
      </c>
      <c r="J2286">
        <v>0</v>
      </c>
    </row>
    <row r="2287" spans="1:10" x14ac:dyDescent="0.35">
      <c r="A2287">
        <v>16346122</v>
      </c>
      <c r="B2287" t="s">
        <v>11383</v>
      </c>
      <c r="C2287">
        <v>25549</v>
      </c>
      <c r="D2287">
        <v>171</v>
      </c>
      <c r="E2287">
        <v>16000000</v>
      </c>
      <c r="F2287">
        <v>7.2</v>
      </c>
      <c r="G2287">
        <v>-346122</v>
      </c>
      <c r="H2287">
        <v>0</v>
      </c>
      <c r="I2287">
        <v>160</v>
      </c>
      <c r="J2287">
        <v>0</v>
      </c>
    </row>
    <row r="2288" spans="1:10" x14ac:dyDescent="0.35">
      <c r="A2288">
        <v>16204793</v>
      </c>
      <c r="B2288" t="s">
        <v>11387</v>
      </c>
      <c r="C2288">
        <v>92712</v>
      </c>
      <c r="D2288">
        <v>294</v>
      </c>
      <c r="E2288">
        <v>16000000</v>
      </c>
      <c r="F2288">
        <v>5.0999999999999996</v>
      </c>
      <c r="G2288">
        <v>-204793</v>
      </c>
      <c r="H2288">
        <v>6000</v>
      </c>
      <c r="I2288">
        <v>160</v>
      </c>
      <c r="J2288">
        <v>0</v>
      </c>
    </row>
    <row r="2289" spans="1:10" x14ac:dyDescent="0.35">
      <c r="A2289">
        <v>15427192</v>
      </c>
      <c r="B2289" t="s">
        <v>11392</v>
      </c>
      <c r="C2289">
        <v>11768</v>
      </c>
      <c r="D2289">
        <v>148</v>
      </c>
      <c r="E2289">
        <v>16000000</v>
      </c>
      <c r="F2289">
        <v>5.6</v>
      </c>
      <c r="G2289">
        <v>572808</v>
      </c>
      <c r="H2289">
        <v>492</v>
      </c>
      <c r="I2289">
        <v>160</v>
      </c>
      <c r="J2289">
        <v>0</v>
      </c>
    </row>
    <row r="2290" spans="1:10" x14ac:dyDescent="0.35">
      <c r="A2290">
        <v>14792779</v>
      </c>
      <c r="B2290" t="s">
        <v>11397</v>
      </c>
      <c r="C2290">
        <v>24256</v>
      </c>
      <c r="D2290">
        <v>91</v>
      </c>
      <c r="E2290">
        <v>16000000</v>
      </c>
      <c r="F2290">
        <v>7.6</v>
      </c>
      <c r="G2290">
        <v>1207221</v>
      </c>
      <c r="H2290">
        <v>0</v>
      </c>
      <c r="I2290">
        <v>160</v>
      </c>
      <c r="J2290">
        <v>0</v>
      </c>
    </row>
    <row r="2291" spans="1:10" x14ac:dyDescent="0.35">
      <c r="A2291">
        <v>13998282</v>
      </c>
      <c r="B2291" t="s">
        <v>10777</v>
      </c>
      <c r="C2291">
        <v>24854</v>
      </c>
      <c r="D2291">
        <v>374</v>
      </c>
      <c r="E2291">
        <v>16000000</v>
      </c>
      <c r="F2291">
        <v>3.1</v>
      </c>
      <c r="G2291">
        <v>2001718</v>
      </c>
      <c r="H2291">
        <v>31000</v>
      </c>
      <c r="I2291">
        <v>160</v>
      </c>
      <c r="J2291">
        <v>0</v>
      </c>
    </row>
    <row r="2292" spans="1:10" x14ac:dyDescent="0.35">
      <c r="A2292">
        <v>19057024</v>
      </c>
      <c r="B2292" t="s">
        <v>11401</v>
      </c>
      <c r="C2292">
        <v>113963</v>
      </c>
      <c r="D2292">
        <v>361</v>
      </c>
      <c r="E2292">
        <v>16000000</v>
      </c>
      <c r="F2292">
        <v>7.2</v>
      </c>
      <c r="G2292">
        <v>-3057024</v>
      </c>
      <c r="H2292">
        <v>24000</v>
      </c>
      <c r="I2292">
        <v>160</v>
      </c>
      <c r="J2292">
        <v>0</v>
      </c>
    </row>
    <row r="2293" spans="1:10" x14ac:dyDescent="0.35">
      <c r="A2293">
        <v>14108518</v>
      </c>
      <c r="B2293" t="s">
        <v>11407</v>
      </c>
      <c r="C2293">
        <v>8215</v>
      </c>
      <c r="D2293">
        <v>95</v>
      </c>
      <c r="E2293">
        <v>16000000</v>
      </c>
      <c r="F2293">
        <v>5.7</v>
      </c>
      <c r="G2293">
        <v>1891482</v>
      </c>
      <c r="H2293">
        <v>371</v>
      </c>
      <c r="I2293">
        <v>160</v>
      </c>
      <c r="J2293">
        <v>0</v>
      </c>
    </row>
    <row r="2294" spans="1:10" x14ac:dyDescent="0.35">
      <c r="A2294">
        <v>13854000</v>
      </c>
      <c r="B2294" t="s">
        <v>11411</v>
      </c>
      <c r="C2294">
        <v>21079</v>
      </c>
      <c r="D2294">
        <v>55</v>
      </c>
      <c r="E2294">
        <v>20000000</v>
      </c>
      <c r="F2294">
        <v>5.2</v>
      </c>
      <c r="G2294">
        <v>6146000</v>
      </c>
      <c r="H2294">
        <v>818</v>
      </c>
      <c r="I2294">
        <v>200.00000000000003</v>
      </c>
      <c r="J2294">
        <v>0</v>
      </c>
    </row>
    <row r="2295" spans="1:10" x14ac:dyDescent="0.35">
      <c r="A2295">
        <v>77324422</v>
      </c>
      <c r="B2295" t="s">
        <v>11414</v>
      </c>
      <c r="C2295">
        <v>178731</v>
      </c>
      <c r="D2295">
        <v>261</v>
      </c>
      <c r="E2295">
        <v>26000000</v>
      </c>
      <c r="F2295">
        <v>7.7</v>
      </c>
      <c r="G2295">
        <v>-51324422</v>
      </c>
      <c r="H2295">
        <v>0</v>
      </c>
      <c r="I2295">
        <v>260</v>
      </c>
      <c r="J2295">
        <v>0</v>
      </c>
    </row>
    <row r="2296" spans="1:10" x14ac:dyDescent="0.35">
      <c r="A2296">
        <v>15500000</v>
      </c>
      <c r="B2296" t="s">
        <v>11418</v>
      </c>
      <c r="C2296">
        <v>51996</v>
      </c>
      <c r="D2296">
        <v>302</v>
      </c>
      <c r="E2296">
        <v>16000000</v>
      </c>
      <c r="F2296">
        <v>7</v>
      </c>
      <c r="G2296">
        <v>500000</v>
      </c>
      <c r="H2296">
        <v>0</v>
      </c>
      <c r="I2296">
        <v>160</v>
      </c>
      <c r="J2296">
        <v>0</v>
      </c>
    </row>
    <row r="2297" spans="1:10" x14ac:dyDescent="0.35">
      <c r="A2297">
        <v>4734235</v>
      </c>
      <c r="B2297" t="s">
        <v>11426</v>
      </c>
      <c r="C2297">
        <v>8217</v>
      </c>
      <c r="D2297">
        <v>123</v>
      </c>
      <c r="E2297">
        <v>15000000</v>
      </c>
      <c r="F2297">
        <v>6</v>
      </c>
      <c r="G2297">
        <v>10265765</v>
      </c>
      <c r="H2297">
        <v>573</v>
      </c>
      <c r="I2297">
        <v>150</v>
      </c>
      <c r="J2297">
        <v>0</v>
      </c>
    </row>
    <row r="2298" spans="1:10" x14ac:dyDescent="0.35">
      <c r="A2298">
        <v>4839383</v>
      </c>
      <c r="B2298" t="s">
        <v>11429</v>
      </c>
      <c r="C2298">
        <v>21613</v>
      </c>
      <c r="D2298">
        <v>148</v>
      </c>
      <c r="E2298">
        <v>16000000</v>
      </c>
      <c r="F2298">
        <v>6.6</v>
      </c>
      <c r="G2298">
        <v>11160617</v>
      </c>
      <c r="H2298">
        <v>762</v>
      </c>
      <c r="I2298">
        <v>160</v>
      </c>
      <c r="J2298">
        <v>0</v>
      </c>
    </row>
    <row r="2299" spans="1:10" x14ac:dyDescent="0.35">
      <c r="A2299">
        <v>4193025</v>
      </c>
      <c r="B2299" t="s">
        <v>11433</v>
      </c>
      <c r="C2299">
        <v>30682</v>
      </c>
      <c r="D2299">
        <v>194</v>
      </c>
      <c r="E2299">
        <v>15000000</v>
      </c>
      <c r="F2299">
        <v>6.8</v>
      </c>
      <c r="G2299">
        <v>10806975</v>
      </c>
      <c r="H2299">
        <v>0</v>
      </c>
      <c r="I2299">
        <v>150</v>
      </c>
      <c r="J2299">
        <v>0</v>
      </c>
    </row>
    <row r="2300" spans="1:10" x14ac:dyDescent="0.35">
      <c r="A2300">
        <v>5900000</v>
      </c>
      <c r="B2300" t="s">
        <v>11438</v>
      </c>
      <c r="C2300">
        <v>98629</v>
      </c>
      <c r="D2300">
        <v>316</v>
      </c>
      <c r="E2300">
        <v>16000000</v>
      </c>
      <c r="F2300">
        <v>7.2</v>
      </c>
      <c r="G2300">
        <v>10100000</v>
      </c>
      <c r="H2300">
        <v>0</v>
      </c>
      <c r="I2300">
        <v>160</v>
      </c>
      <c r="J2300">
        <v>0</v>
      </c>
    </row>
    <row r="2301" spans="1:10" x14ac:dyDescent="0.35">
      <c r="A2301">
        <v>2849142</v>
      </c>
      <c r="B2301" t="s">
        <v>11442</v>
      </c>
      <c r="C2301">
        <v>24104</v>
      </c>
      <c r="D2301">
        <v>88</v>
      </c>
      <c r="E2301">
        <v>16000000</v>
      </c>
      <c r="F2301">
        <v>7.2</v>
      </c>
      <c r="G2301">
        <v>13150858</v>
      </c>
      <c r="H2301">
        <v>0</v>
      </c>
      <c r="I2301">
        <v>160</v>
      </c>
      <c r="J2301">
        <v>0</v>
      </c>
    </row>
    <row r="2302" spans="1:10" x14ac:dyDescent="0.35">
      <c r="A2302">
        <v>1686429</v>
      </c>
      <c r="B2302" t="s">
        <v>11448</v>
      </c>
      <c r="C2302">
        <v>8687</v>
      </c>
      <c r="D2302">
        <v>62</v>
      </c>
      <c r="E2302">
        <v>16000000</v>
      </c>
      <c r="F2302">
        <v>2.8</v>
      </c>
      <c r="G2302">
        <v>14313571</v>
      </c>
      <c r="H2302">
        <v>0</v>
      </c>
      <c r="I2302">
        <v>160</v>
      </c>
      <c r="J2302">
        <v>0</v>
      </c>
    </row>
    <row r="2303" spans="1:10" x14ac:dyDescent="0.35">
      <c r="A2303">
        <v>1984743</v>
      </c>
      <c r="B2303" t="s">
        <v>11451</v>
      </c>
      <c r="C2303">
        <v>20616</v>
      </c>
      <c r="D2303">
        <v>70</v>
      </c>
      <c r="E2303">
        <v>16000000</v>
      </c>
      <c r="F2303">
        <v>6.6</v>
      </c>
      <c r="G2303">
        <v>14015257</v>
      </c>
      <c r="H2303">
        <v>0</v>
      </c>
      <c r="I2303">
        <v>160</v>
      </c>
      <c r="J2303">
        <v>0</v>
      </c>
    </row>
    <row r="2304" spans="1:10" x14ac:dyDescent="0.35">
      <c r="A2304">
        <v>1666262</v>
      </c>
      <c r="B2304" t="s">
        <v>11456</v>
      </c>
      <c r="C2304">
        <v>5321</v>
      </c>
      <c r="D2304">
        <v>78</v>
      </c>
      <c r="E2304">
        <v>16000000</v>
      </c>
      <c r="F2304">
        <v>6.7</v>
      </c>
      <c r="G2304">
        <v>14333738</v>
      </c>
      <c r="H2304">
        <v>356</v>
      </c>
      <c r="I2304">
        <v>160</v>
      </c>
      <c r="J2304">
        <v>0</v>
      </c>
    </row>
    <row r="2305" spans="1:10" x14ac:dyDescent="0.35">
      <c r="A2305">
        <v>2319187</v>
      </c>
      <c r="B2305" t="s">
        <v>11460</v>
      </c>
      <c r="C2305">
        <v>92640</v>
      </c>
      <c r="D2305">
        <v>212</v>
      </c>
      <c r="E2305">
        <v>20000000</v>
      </c>
      <c r="F2305">
        <v>7</v>
      </c>
      <c r="G2305">
        <v>17680813</v>
      </c>
      <c r="H2305">
        <v>23000</v>
      </c>
      <c r="I2305">
        <v>200.00000000000003</v>
      </c>
      <c r="J2305">
        <v>0</v>
      </c>
    </row>
    <row r="2306" spans="1:10" x14ac:dyDescent="0.35">
      <c r="A2306">
        <v>13922211</v>
      </c>
      <c r="B2306" t="s">
        <v>11465</v>
      </c>
      <c r="C2306">
        <v>18271</v>
      </c>
      <c r="D2306">
        <v>150</v>
      </c>
      <c r="E2306">
        <v>16000000</v>
      </c>
      <c r="F2306">
        <v>4.4000000000000004</v>
      </c>
      <c r="G2306">
        <v>2077789</v>
      </c>
      <c r="H2306">
        <v>0</v>
      </c>
      <c r="I2306">
        <v>160</v>
      </c>
      <c r="J2306">
        <v>0</v>
      </c>
    </row>
    <row r="2307" spans="1:10" x14ac:dyDescent="0.35">
      <c r="A2307">
        <v>23091</v>
      </c>
      <c r="B2307" t="s">
        <v>11470</v>
      </c>
      <c r="C2307">
        <v>5664</v>
      </c>
      <c r="D2307">
        <v>42</v>
      </c>
      <c r="E2307">
        <v>15000000</v>
      </c>
      <c r="F2307">
        <v>6.2</v>
      </c>
      <c r="G2307">
        <v>14976909</v>
      </c>
      <c r="H2307">
        <v>921</v>
      </c>
      <c r="I2307">
        <v>150</v>
      </c>
      <c r="J2307">
        <v>0</v>
      </c>
    </row>
    <row r="2308" spans="1:10" x14ac:dyDescent="0.35">
      <c r="A2308">
        <v>336467</v>
      </c>
      <c r="B2308" t="s">
        <v>11476</v>
      </c>
      <c r="C2308">
        <v>45449</v>
      </c>
      <c r="D2308">
        <v>192</v>
      </c>
      <c r="E2308">
        <v>13000000</v>
      </c>
      <c r="F2308">
        <v>7.3</v>
      </c>
      <c r="G2308">
        <v>12663533</v>
      </c>
      <c r="H2308">
        <v>23000</v>
      </c>
      <c r="I2308">
        <v>130</v>
      </c>
      <c r="J2308">
        <v>0</v>
      </c>
    </row>
    <row r="2309" spans="1:10" x14ac:dyDescent="0.35">
      <c r="A2309">
        <v>2964</v>
      </c>
      <c r="B2309" t="s">
        <v>11480</v>
      </c>
      <c r="C2309">
        <v>7444</v>
      </c>
      <c r="D2309">
        <v>42</v>
      </c>
      <c r="E2309">
        <v>16000000</v>
      </c>
      <c r="F2309">
        <v>5.0999999999999996</v>
      </c>
      <c r="G2309">
        <v>15997036</v>
      </c>
      <c r="H2309">
        <v>0</v>
      </c>
      <c r="I2309">
        <v>160</v>
      </c>
      <c r="J2309">
        <v>0</v>
      </c>
    </row>
    <row r="2310" spans="1:10" x14ac:dyDescent="0.35">
      <c r="A2310">
        <v>2428883</v>
      </c>
      <c r="B2310" t="s">
        <v>11485</v>
      </c>
      <c r="C2310">
        <v>21370</v>
      </c>
      <c r="D2310">
        <v>132</v>
      </c>
      <c r="E2310">
        <v>16000000</v>
      </c>
      <c r="F2310">
        <v>6.6</v>
      </c>
      <c r="G2310">
        <v>13571117</v>
      </c>
      <c r="H2310">
        <v>0</v>
      </c>
      <c r="I2310">
        <v>160</v>
      </c>
      <c r="J2310">
        <v>0</v>
      </c>
    </row>
    <row r="2311" spans="1:10" x14ac:dyDescent="0.35">
      <c r="A2311">
        <v>13571817</v>
      </c>
      <c r="B2311" t="s">
        <v>11489</v>
      </c>
      <c r="C2311">
        <v>5312</v>
      </c>
      <c r="D2311">
        <v>40</v>
      </c>
      <c r="E2311">
        <v>15600000</v>
      </c>
      <c r="F2311">
        <v>4.5</v>
      </c>
      <c r="G2311">
        <v>2028183</v>
      </c>
      <c r="H2311">
        <v>939</v>
      </c>
      <c r="I2311">
        <v>156</v>
      </c>
      <c r="J2311">
        <v>0</v>
      </c>
    </row>
    <row r="2312" spans="1:10" x14ac:dyDescent="0.35">
      <c r="A2312">
        <v>1181197</v>
      </c>
      <c r="B2312" t="s">
        <v>11495</v>
      </c>
      <c r="C2312">
        <v>3299</v>
      </c>
      <c r="D2312">
        <v>24</v>
      </c>
      <c r="E2312">
        <v>15500000</v>
      </c>
      <c r="F2312">
        <v>5.9</v>
      </c>
      <c r="G2312">
        <v>14318803</v>
      </c>
      <c r="H2312">
        <v>191</v>
      </c>
      <c r="I2312">
        <v>155</v>
      </c>
      <c r="J2312">
        <v>0</v>
      </c>
    </row>
    <row r="2313" spans="1:10" x14ac:dyDescent="0.35">
      <c r="A2313">
        <v>7774730</v>
      </c>
      <c r="B2313" t="s">
        <v>11507</v>
      </c>
      <c r="C2313">
        <v>61912</v>
      </c>
      <c r="D2313">
        <v>352</v>
      </c>
      <c r="E2313">
        <v>15500000</v>
      </c>
      <c r="F2313">
        <v>6.5</v>
      </c>
      <c r="G2313">
        <v>7725270</v>
      </c>
      <c r="H2313">
        <v>0</v>
      </c>
      <c r="I2313">
        <v>155</v>
      </c>
      <c r="J2313">
        <v>0</v>
      </c>
    </row>
    <row r="2314" spans="1:10" x14ac:dyDescent="0.35">
      <c r="A2314">
        <v>234760500</v>
      </c>
      <c r="B2314" t="s">
        <v>11510</v>
      </c>
      <c r="C2314">
        <v>126464</v>
      </c>
      <c r="D2314">
        <v>175</v>
      </c>
      <c r="E2314">
        <v>14000000</v>
      </c>
      <c r="F2314">
        <v>7.3</v>
      </c>
      <c r="G2314">
        <v>-220760500</v>
      </c>
      <c r="H2314">
        <v>0</v>
      </c>
      <c r="I2314">
        <v>140</v>
      </c>
      <c r="J2314">
        <v>0</v>
      </c>
    </row>
    <row r="2315" spans="1:10" x14ac:dyDescent="0.35">
      <c r="A2315">
        <v>285761243</v>
      </c>
      <c r="B2315" t="s">
        <v>11513</v>
      </c>
      <c r="C2315">
        <v>311075</v>
      </c>
      <c r="D2315">
        <v>305</v>
      </c>
      <c r="E2315">
        <v>18000000</v>
      </c>
      <c r="F2315">
        <v>7.5</v>
      </c>
      <c r="G2315">
        <v>-267761243</v>
      </c>
      <c r="H2315">
        <v>20000</v>
      </c>
      <c r="I2315">
        <v>180.00000000000003</v>
      </c>
      <c r="J2315">
        <v>0</v>
      </c>
    </row>
    <row r="2316" spans="1:10" x14ac:dyDescent="0.35">
      <c r="A2316">
        <v>167780960</v>
      </c>
      <c r="B2316" t="s">
        <v>11516</v>
      </c>
      <c r="C2316">
        <v>36918</v>
      </c>
      <c r="D2316">
        <v>42</v>
      </c>
      <c r="E2316">
        <v>11000000</v>
      </c>
      <c r="F2316">
        <v>5.9</v>
      </c>
      <c r="G2316">
        <v>-156780960</v>
      </c>
      <c r="H2316">
        <v>3000</v>
      </c>
      <c r="I2316">
        <v>110.00000000000001</v>
      </c>
      <c r="J2316">
        <v>0</v>
      </c>
    </row>
    <row r="2317" spans="1:10" x14ac:dyDescent="0.35">
      <c r="A2317">
        <v>177200000</v>
      </c>
      <c r="B2317" t="s">
        <v>11519</v>
      </c>
      <c r="C2317">
        <v>77366</v>
      </c>
      <c r="D2317">
        <v>194</v>
      </c>
      <c r="E2317">
        <v>22000000</v>
      </c>
      <c r="F2317">
        <v>7.4</v>
      </c>
      <c r="G2317">
        <v>-155200000</v>
      </c>
      <c r="H2317">
        <v>0</v>
      </c>
      <c r="I2317">
        <v>220.00000000000003</v>
      </c>
      <c r="J2317">
        <v>0</v>
      </c>
    </row>
    <row r="2318" spans="1:10" x14ac:dyDescent="0.35">
      <c r="A2318">
        <v>176781728</v>
      </c>
      <c r="B2318" t="s">
        <v>11522</v>
      </c>
      <c r="C2318">
        <v>219171</v>
      </c>
      <c r="D2318">
        <v>388</v>
      </c>
      <c r="E2318">
        <v>15000000</v>
      </c>
      <c r="F2318">
        <v>6.9</v>
      </c>
      <c r="G2318">
        <v>-161781728</v>
      </c>
      <c r="H2318">
        <v>19000</v>
      </c>
      <c r="I2318">
        <v>150</v>
      </c>
      <c r="J2318">
        <v>0</v>
      </c>
    </row>
    <row r="2319" spans="1:10" x14ac:dyDescent="0.35">
      <c r="A2319">
        <v>130058047</v>
      </c>
      <c r="B2319" t="s">
        <v>11533</v>
      </c>
      <c r="C2319">
        <v>822500</v>
      </c>
      <c r="D2319">
        <v>2715</v>
      </c>
      <c r="E2319">
        <v>15000000</v>
      </c>
      <c r="F2319">
        <v>8.4</v>
      </c>
      <c r="G2319">
        <v>-115058047</v>
      </c>
      <c r="H2319">
        <v>22000</v>
      </c>
      <c r="I2319">
        <v>150</v>
      </c>
      <c r="J2319">
        <v>0</v>
      </c>
    </row>
    <row r="2320" spans="1:10" x14ac:dyDescent="0.35">
      <c r="A2320">
        <v>138795342</v>
      </c>
      <c r="B2320" t="s">
        <v>11537</v>
      </c>
      <c r="C2320">
        <v>503631</v>
      </c>
      <c r="D2320">
        <v>636</v>
      </c>
      <c r="E2320">
        <v>15000000</v>
      </c>
      <c r="F2320">
        <v>8</v>
      </c>
      <c r="G2320">
        <v>-123795342</v>
      </c>
      <c r="H2320">
        <v>64000</v>
      </c>
      <c r="I2320">
        <v>150</v>
      </c>
      <c r="J2320">
        <v>0</v>
      </c>
    </row>
    <row r="2321" spans="1:10" x14ac:dyDescent="0.35">
      <c r="A2321">
        <v>111936400</v>
      </c>
      <c r="B2321" t="s">
        <v>11540</v>
      </c>
      <c r="C2321">
        <v>87538</v>
      </c>
      <c r="D2321">
        <v>79</v>
      </c>
      <c r="E2321">
        <v>15000000</v>
      </c>
      <c r="F2321">
        <v>6</v>
      </c>
      <c r="G2321">
        <v>-96936400</v>
      </c>
      <c r="H2321">
        <v>0</v>
      </c>
      <c r="I2321">
        <v>150</v>
      </c>
      <c r="J2321">
        <v>0</v>
      </c>
    </row>
    <row r="2322" spans="1:10" x14ac:dyDescent="0.35">
      <c r="A2322">
        <v>317040</v>
      </c>
      <c r="B2322" t="s">
        <v>11545</v>
      </c>
      <c r="C2322">
        <v>6723</v>
      </c>
      <c r="D2322">
        <v>36</v>
      </c>
      <c r="E2322">
        <v>15500000</v>
      </c>
      <c r="F2322">
        <v>6.8</v>
      </c>
      <c r="G2322">
        <v>15182960</v>
      </c>
      <c r="H2322">
        <v>1000</v>
      </c>
      <c r="I2322">
        <v>155</v>
      </c>
      <c r="J2322">
        <v>0</v>
      </c>
    </row>
    <row r="2323" spans="1:10" x14ac:dyDescent="0.35">
      <c r="A2323">
        <v>94175854</v>
      </c>
      <c r="B2323" t="s">
        <v>11549</v>
      </c>
      <c r="C2323">
        <v>60988</v>
      </c>
      <c r="D2323">
        <v>199</v>
      </c>
      <c r="E2323">
        <v>15000000</v>
      </c>
      <c r="F2323">
        <v>7.8</v>
      </c>
      <c r="G2323">
        <v>-79175854</v>
      </c>
      <c r="H2323">
        <v>6000</v>
      </c>
      <c r="I2323">
        <v>150</v>
      </c>
      <c r="J2323">
        <v>0</v>
      </c>
    </row>
    <row r="2324" spans="1:10" x14ac:dyDescent="0.35">
      <c r="A2324">
        <v>91121452</v>
      </c>
      <c r="B2324" t="s">
        <v>11556</v>
      </c>
      <c r="C2324">
        <v>467613</v>
      </c>
      <c r="D2324">
        <v>608</v>
      </c>
      <c r="E2324">
        <v>14000000</v>
      </c>
      <c r="F2324">
        <v>8.1</v>
      </c>
      <c r="G2324">
        <v>-77121452</v>
      </c>
      <c r="H2324">
        <v>165000</v>
      </c>
      <c r="I2324">
        <v>140</v>
      </c>
      <c r="J2324">
        <v>0</v>
      </c>
    </row>
    <row r="2325" spans="1:10" x14ac:dyDescent="0.35">
      <c r="A2325">
        <v>69800000</v>
      </c>
      <c r="B2325" t="s">
        <v>11560</v>
      </c>
      <c r="C2325">
        <v>18140</v>
      </c>
      <c r="D2325">
        <v>60</v>
      </c>
      <c r="E2325">
        <v>10000000</v>
      </c>
      <c r="F2325">
        <v>6.1</v>
      </c>
      <c r="G2325">
        <v>-59800000</v>
      </c>
      <c r="H2325">
        <v>855</v>
      </c>
      <c r="I2325">
        <v>100.00000000000001</v>
      </c>
      <c r="J2325">
        <v>0</v>
      </c>
    </row>
    <row r="2326" spans="1:10" x14ac:dyDescent="0.35">
      <c r="A2326">
        <v>64001297</v>
      </c>
      <c r="B2326" t="s">
        <v>11564</v>
      </c>
      <c r="C2326">
        <v>32002</v>
      </c>
      <c r="D2326">
        <v>103</v>
      </c>
      <c r="E2326">
        <v>15000000</v>
      </c>
      <c r="F2326">
        <v>6.2</v>
      </c>
      <c r="G2326">
        <v>-49001297</v>
      </c>
      <c r="H2326">
        <v>0</v>
      </c>
      <c r="I2326">
        <v>150</v>
      </c>
      <c r="J2326">
        <v>0</v>
      </c>
    </row>
    <row r="2327" spans="1:10" x14ac:dyDescent="0.35">
      <c r="A2327">
        <v>71588220</v>
      </c>
      <c r="B2327" t="s">
        <v>11569</v>
      </c>
      <c r="C2327">
        <v>134869</v>
      </c>
      <c r="D2327">
        <v>304</v>
      </c>
      <c r="E2327">
        <v>20000000</v>
      </c>
      <c r="F2327">
        <v>6.2</v>
      </c>
      <c r="G2327">
        <v>-51588220</v>
      </c>
      <c r="H2327">
        <v>57000</v>
      </c>
      <c r="I2327">
        <v>200.00000000000003</v>
      </c>
      <c r="J2327">
        <v>0</v>
      </c>
    </row>
    <row r="2328" spans="1:10" x14ac:dyDescent="0.35">
      <c r="A2328">
        <v>47000000</v>
      </c>
      <c r="B2328" t="s">
        <v>11125</v>
      </c>
      <c r="C2328">
        <v>157857</v>
      </c>
      <c r="D2328">
        <v>1191</v>
      </c>
      <c r="E2328">
        <v>300000</v>
      </c>
      <c r="F2328">
        <v>7.9</v>
      </c>
      <c r="G2328">
        <v>-46700000</v>
      </c>
      <c r="H2328">
        <v>12000</v>
      </c>
      <c r="I2328">
        <v>3.0000000000000004</v>
      </c>
      <c r="J2328">
        <v>0</v>
      </c>
    </row>
    <row r="2329" spans="1:10" x14ac:dyDescent="0.35">
      <c r="A2329">
        <v>61400000</v>
      </c>
      <c r="B2329" t="s">
        <v>11573</v>
      </c>
      <c r="C2329">
        <v>71183</v>
      </c>
      <c r="D2329">
        <v>183</v>
      </c>
      <c r="E2329">
        <v>15000000</v>
      </c>
      <c r="F2329">
        <v>7.4</v>
      </c>
      <c r="G2329">
        <v>-46400000</v>
      </c>
      <c r="H2329">
        <v>0</v>
      </c>
      <c r="I2329">
        <v>150</v>
      </c>
      <c r="J2329">
        <v>0</v>
      </c>
    </row>
    <row r="2330" spans="1:10" x14ac:dyDescent="0.35">
      <c r="A2330">
        <v>101978840</v>
      </c>
      <c r="B2330" t="s">
        <v>11578</v>
      </c>
      <c r="C2330">
        <v>77724</v>
      </c>
      <c r="D2330">
        <v>162</v>
      </c>
      <c r="E2330">
        <v>15000000</v>
      </c>
      <c r="F2330">
        <v>6.6</v>
      </c>
      <c r="G2330">
        <v>-86978840</v>
      </c>
      <c r="H2330">
        <v>26000</v>
      </c>
      <c r="I2330">
        <v>150</v>
      </c>
      <c r="J2330">
        <v>0</v>
      </c>
    </row>
    <row r="2331" spans="1:10" x14ac:dyDescent="0.35">
      <c r="A2331">
        <v>56437947</v>
      </c>
      <c r="B2331" t="s">
        <v>11583</v>
      </c>
      <c r="C2331">
        <v>85333</v>
      </c>
      <c r="D2331">
        <v>421</v>
      </c>
      <c r="E2331">
        <v>9800000</v>
      </c>
      <c r="F2331">
        <v>7.3</v>
      </c>
      <c r="G2331">
        <v>-46637947</v>
      </c>
      <c r="H2331">
        <v>0</v>
      </c>
      <c r="I2331">
        <v>98.000000000000014</v>
      </c>
      <c r="J2331">
        <v>0</v>
      </c>
    </row>
    <row r="2332" spans="1:10" x14ac:dyDescent="0.35">
      <c r="A2332">
        <v>73326666</v>
      </c>
      <c r="B2332" t="s">
        <v>11586</v>
      </c>
      <c r="C2332">
        <v>189413</v>
      </c>
      <c r="D2332">
        <v>306</v>
      </c>
      <c r="E2332">
        <v>15000000</v>
      </c>
      <c r="F2332">
        <v>7.5</v>
      </c>
      <c r="G2332">
        <v>-58326666</v>
      </c>
      <c r="H2332">
        <v>15000</v>
      </c>
      <c r="I2332">
        <v>150</v>
      </c>
      <c r="J2332">
        <v>0</v>
      </c>
    </row>
    <row r="2333" spans="1:10" x14ac:dyDescent="0.35">
      <c r="A2333">
        <v>55184721</v>
      </c>
      <c r="B2333" t="s">
        <v>11590</v>
      </c>
      <c r="C2333">
        <v>9811</v>
      </c>
      <c r="D2333">
        <v>100</v>
      </c>
      <c r="E2333">
        <v>15000000</v>
      </c>
      <c r="F2333">
        <v>5.6</v>
      </c>
      <c r="G2333">
        <v>-40184721</v>
      </c>
      <c r="H2333">
        <v>1000</v>
      </c>
      <c r="I2333">
        <v>150</v>
      </c>
      <c r="J2333">
        <v>0</v>
      </c>
    </row>
    <row r="2334" spans="1:10" x14ac:dyDescent="0.35">
      <c r="A2334">
        <v>50003300</v>
      </c>
      <c r="B2334" t="s">
        <v>11595</v>
      </c>
      <c r="C2334">
        <v>36624</v>
      </c>
      <c r="D2334">
        <v>132</v>
      </c>
      <c r="E2334">
        <v>15000000</v>
      </c>
      <c r="F2334">
        <v>7.3</v>
      </c>
      <c r="G2334">
        <v>-35003300</v>
      </c>
      <c r="H2334">
        <v>0</v>
      </c>
      <c r="I2334">
        <v>150</v>
      </c>
      <c r="J2334">
        <v>0</v>
      </c>
    </row>
    <row r="2335" spans="1:10" x14ac:dyDescent="0.35">
      <c r="A2335">
        <v>54322273</v>
      </c>
      <c r="B2335" t="s">
        <v>11599</v>
      </c>
      <c r="C2335">
        <v>139749</v>
      </c>
      <c r="D2335">
        <v>509</v>
      </c>
      <c r="E2335">
        <v>17000000</v>
      </c>
      <c r="F2335">
        <v>6.4</v>
      </c>
      <c r="G2335">
        <v>-37322273</v>
      </c>
      <c r="H2335">
        <v>29000</v>
      </c>
      <c r="I2335">
        <v>170</v>
      </c>
      <c r="J2335">
        <v>0</v>
      </c>
    </row>
    <row r="2336" spans="1:10" x14ac:dyDescent="0.35">
      <c r="A2336">
        <v>47860214</v>
      </c>
      <c r="B2336" t="s">
        <v>11604</v>
      </c>
      <c r="C2336">
        <v>34711</v>
      </c>
      <c r="D2336">
        <v>468</v>
      </c>
      <c r="E2336">
        <v>15000000</v>
      </c>
      <c r="F2336">
        <v>5</v>
      </c>
      <c r="G2336">
        <v>-32860214</v>
      </c>
      <c r="H2336">
        <v>0</v>
      </c>
      <c r="I2336">
        <v>150</v>
      </c>
      <c r="J2336">
        <v>0</v>
      </c>
    </row>
    <row r="2337" spans="1:10" x14ac:dyDescent="0.35">
      <c r="A2337">
        <v>47811275</v>
      </c>
      <c r="B2337" t="s">
        <v>11607</v>
      </c>
      <c r="C2337">
        <v>29008</v>
      </c>
      <c r="D2337">
        <v>99</v>
      </c>
      <c r="E2337">
        <v>15000000</v>
      </c>
      <c r="F2337">
        <v>5.4</v>
      </c>
      <c r="G2337">
        <v>-32811275</v>
      </c>
      <c r="H2337">
        <v>896</v>
      </c>
      <c r="I2337">
        <v>150</v>
      </c>
      <c r="J2337">
        <v>0</v>
      </c>
    </row>
    <row r="2338" spans="1:10" x14ac:dyDescent="0.35">
      <c r="A2338">
        <v>43022524</v>
      </c>
      <c r="B2338" t="s">
        <v>11611</v>
      </c>
      <c r="C2338">
        <v>67604</v>
      </c>
      <c r="D2338">
        <v>218</v>
      </c>
      <c r="E2338">
        <v>15000000</v>
      </c>
      <c r="F2338">
        <v>7.1</v>
      </c>
      <c r="G2338">
        <v>-28022524</v>
      </c>
      <c r="H2338">
        <v>12000</v>
      </c>
      <c r="I2338">
        <v>150</v>
      </c>
      <c r="J2338">
        <v>0</v>
      </c>
    </row>
    <row r="2339" spans="1:10" x14ac:dyDescent="0.35">
      <c r="A2339">
        <v>42672630</v>
      </c>
      <c r="B2339" t="s">
        <v>11618</v>
      </c>
      <c r="C2339">
        <v>27580</v>
      </c>
      <c r="D2339">
        <v>172</v>
      </c>
      <c r="E2339">
        <v>17000000</v>
      </c>
      <c r="F2339">
        <v>5.3</v>
      </c>
      <c r="G2339">
        <v>-25672630</v>
      </c>
      <c r="H2339">
        <v>0</v>
      </c>
      <c r="I2339">
        <v>170</v>
      </c>
      <c r="J2339">
        <v>0</v>
      </c>
    </row>
    <row r="2340" spans="1:10" x14ac:dyDescent="0.35">
      <c r="A2340">
        <v>42919096</v>
      </c>
      <c r="B2340" t="s">
        <v>11622</v>
      </c>
      <c r="C2340">
        <v>64747</v>
      </c>
      <c r="D2340">
        <v>122</v>
      </c>
      <c r="E2340">
        <v>15000000</v>
      </c>
      <c r="F2340">
        <v>6.5</v>
      </c>
      <c r="G2340">
        <v>-27919096</v>
      </c>
      <c r="H2340">
        <v>12000</v>
      </c>
      <c r="I2340">
        <v>150</v>
      </c>
      <c r="J2340">
        <v>0</v>
      </c>
    </row>
    <row r="2341" spans="1:10" x14ac:dyDescent="0.35">
      <c r="A2341">
        <v>42592530</v>
      </c>
      <c r="B2341" t="s">
        <v>11626</v>
      </c>
      <c r="C2341">
        <v>29867</v>
      </c>
      <c r="D2341">
        <v>181</v>
      </c>
      <c r="E2341">
        <v>15000000</v>
      </c>
      <c r="F2341">
        <v>6.2</v>
      </c>
      <c r="G2341">
        <v>-27592530</v>
      </c>
      <c r="H2341">
        <v>27000</v>
      </c>
      <c r="I2341">
        <v>150</v>
      </c>
      <c r="J2341">
        <v>0</v>
      </c>
    </row>
    <row r="2342" spans="1:10" x14ac:dyDescent="0.35">
      <c r="A2342">
        <v>40064955</v>
      </c>
      <c r="B2342" t="s">
        <v>11630</v>
      </c>
      <c r="C2342">
        <v>92074</v>
      </c>
      <c r="D2342">
        <v>502</v>
      </c>
      <c r="E2342">
        <v>15000000</v>
      </c>
      <c r="F2342">
        <v>6.4</v>
      </c>
      <c r="G2342">
        <v>-25064955</v>
      </c>
      <c r="H2342">
        <v>0</v>
      </c>
      <c r="I2342">
        <v>150</v>
      </c>
      <c r="J2342">
        <v>0</v>
      </c>
    </row>
    <row r="2343" spans="1:10" x14ac:dyDescent="0.35">
      <c r="A2343">
        <v>44886089</v>
      </c>
      <c r="B2343" t="s">
        <v>11633</v>
      </c>
      <c r="C2343">
        <v>69576</v>
      </c>
      <c r="D2343">
        <v>207</v>
      </c>
      <c r="E2343">
        <v>10000000</v>
      </c>
      <c r="F2343">
        <v>6.9</v>
      </c>
      <c r="G2343">
        <v>-34886089</v>
      </c>
      <c r="H2343">
        <v>2000</v>
      </c>
      <c r="I2343">
        <v>100.00000000000001</v>
      </c>
      <c r="J2343">
        <v>0</v>
      </c>
    </row>
    <row r="2344" spans="1:10" x14ac:dyDescent="0.35">
      <c r="A2344">
        <v>37882551</v>
      </c>
      <c r="B2344" t="s">
        <v>11638</v>
      </c>
      <c r="C2344">
        <v>80305</v>
      </c>
      <c r="D2344">
        <v>393</v>
      </c>
      <c r="E2344">
        <v>16000000</v>
      </c>
      <c r="F2344">
        <v>5.7</v>
      </c>
      <c r="G2344">
        <v>-21882551</v>
      </c>
      <c r="H2344">
        <v>0</v>
      </c>
      <c r="I2344">
        <v>160</v>
      </c>
      <c r="J2344">
        <v>0</v>
      </c>
    </row>
    <row r="2345" spans="1:10" x14ac:dyDescent="0.35">
      <c r="A2345">
        <v>40983001</v>
      </c>
      <c r="B2345" t="s">
        <v>11641</v>
      </c>
      <c r="C2345">
        <v>181025</v>
      </c>
      <c r="D2345">
        <v>336</v>
      </c>
      <c r="E2345">
        <v>7000000</v>
      </c>
      <c r="F2345">
        <v>7.7</v>
      </c>
      <c r="G2345">
        <v>-33983001</v>
      </c>
      <c r="H2345">
        <v>38000</v>
      </c>
      <c r="I2345">
        <v>70</v>
      </c>
      <c r="J2345">
        <v>0</v>
      </c>
    </row>
    <row r="2346" spans="1:10" x14ac:dyDescent="0.35">
      <c r="A2346">
        <v>20991497</v>
      </c>
      <c r="B2346" t="s">
        <v>6829</v>
      </c>
      <c r="C2346">
        <v>39782</v>
      </c>
      <c r="D2346">
        <v>172</v>
      </c>
      <c r="E2346">
        <v>37000000</v>
      </c>
      <c r="F2346">
        <v>5.4</v>
      </c>
      <c r="G2346">
        <v>16008503</v>
      </c>
      <c r="H2346">
        <v>11000</v>
      </c>
      <c r="I2346">
        <v>370.00000000000006</v>
      </c>
      <c r="J2346">
        <v>0</v>
      </c>
    </row>
    <row r="2347" spans="1:10" x14ac:dyDescent="0.35">
      <c r="A2347">
        <v>35007180</v>
      </c>
      <c r="B2347" t="s">
        <v>11644</v>
      </c>
      <c r="C2347">
        <v>26846</v>
      </c>
      <c r="D2347">
        <v>193</v>
      </c>
      <c r="E2347">
        <v>15000000</v>
      </c>
      <c r="F2347">
        <v>5.6</v>
      </c>
      <c r="G2347">
        <v>-20007180</v>
      </c>
      <c r="H2347">
        <v>0</v>
      </c>
      <c r="I2347">
        <v>150</v>
      </c>
      <c r="J2347">
        <v>0</v>
      </c>
    </row>
    <row r="2348" spans="1:10" x14ac:dyDescent="0.35">
      <c r="A2348">
        <v>35887263</v>
      </c>
      <c r="B2348" t="s">
        <v>11649</v>
      </c>
      <c r="C2348">
        <v>265507</v>
      </c>
      <c r="D2348">
        <v>388</v>
      </c>
      <c r="E2348">
        <v>15000000</v>
      </c>
      <c r="F2348">
        <v>7.7</v>
      </c>
      <c r="G2348">
        <v>-20887263</v>
      </c>
      <c r="H2348">
        <v>90000</v>
      </c>
      <c r="I2348">
        <v>150</v>
      </c>
      <c r="J2348">
        <v>0</v>
      </c>
    </row>
    <row r="2349" spans="1:10" x14ac:dyDescent="0.35">
      <c r="A2349">
        <v>34308901</v>
      </c>
      <c r="B2349" t="s">
        <v>11652</v>
      </c>
      <c r="C2349">
        <v>15939</v>
      </c>
      <c r="D2349">
        <v>87</v>
      </c>
      <c r="E2349">
        <v>16000000</v>
      </c>
      <c r="F2349">
        <v>5.0999999999999996</v>
      </c>
      <c r="G2349">
        <v>-18308901</v>
      </c>
      <c r="H2349">
        <v>0</v>
      </c>
      <c r="I2349">
        <v>160</v>
      </c>
      <c r="J2349">
        <v>0</v>
      </c>
    </row>
    <row r="2350" spans="1:10" x14ac:dyDescent="0.35">
      <c r="A2350">
        <v>33771174</v>
      </c>
      <c r="B2350" t="s">
        <v>11656</v>
      </c>
      <c r="C2350">
        <v>27044</v>
      </c>
      <c r="D2350">
        <v>240</v>
      </c>
      <c r="E2350">
        <v>15000000</v>
      </c>
      <c r="F2350">
        <v>6.8</v>
      </c>
      <c r="G2350">
        <v>-18771174</v>
      </c>
      <c r="H2350">
        <v>0</v>
      </c>
      <c r="I2350">
        <v>150</v>
      </c>
      <c r="J2350">
        <v>0</v>
      </c>
    </row>
    <row r="2351" spans="1:10" x14ac:dyDescent="0.35">
      <c r="A2351">
        <v>6000000</v>
      </c>
      <c r="B2351" t="s">
        <v>11660</v>
      </c>
      <c r="C2351">
        <v>192775</v>
      </c>
      <c r="D2351">
        <v>559</v>
      </c>
      <c r="E2351">
        <v>15000000</v>
      </c>
      <c r="F2351">
        <v>8.4</v>
      </c>
      <c r="G2351">
        <v>9000000</v>
      </c>
      <c r="H2351">
        <v>11000</v>
      </c>
      <c r="I2351">
        <v>150</v>
      </c>
      <c r="J2351">
        <v>0</v>
      </c>
    </row>
    <row r="2352" spans="1:10" x14ac:dyDescent="0.35">
      <c r="A2352">
        <v>33386128</v>
      </c>
      <c r="B2352" t="s">
        <v>11664</v>
      </c>
      <c r="C2352">
        <v>36372</v>
      </c>
      <c r="D2352">
        <v>491</v>
      </c>
      <c r="E2352">
        <v>15000000</v>
      </c>
      <c r="F2352">
        <v>4.9000000000000004</v>
      </c>
      <c r="G2352">
        <v>-18386128</v>
      </c>
      <c r="H2352">
        <v>3000</v>
      </c>
      <c r="I2352">
        <v>150</v>
      </c>
      <c r="J2352">
        <v>0</v>
      </c>
    </row>
    <row r="2353" spans="1:10" x14ac:dyDescent="0.35">
      <c r="A2353">
        <v>37877959</v>
      </c>
      <c r="B2353" t="s">
        <v>11667</v>
      </c>
      <c r="C2353">
        <v>86664</v>
      </c>
      <c r="D2353">
        <v>252</v>
      </c>
      <c r="E2353">
        <v>15000000</v>
      </c>
      <c r="F2353">
        <v>7.1</v>
      </c>
      <c r="G2353">
        <v>-22877959</v>
      </c>
      <c r="H2353">
        <v>38000</v>
      </c>
      <c r="I2353">
        <v>150</v>
      </c>
      <c r="J2353">
        <v>0</v>
      </c>
    </row>
    <row r="2354" spans="1:10" x14ac:dyDescent="0.35">
      <c r="A2354">
        <v>32721635</v>
      </c>
      <c r="B2354" t="s">
        <v>11671</v>
      </c>
      <c r="C2354">
        <v>67822</v>
      </c>
      <c r="D2354">
        <v>279</v>
      </c>
      <c r="E2354">
        <v>15000000</v>
      </c>
      <c r="F2354">
        <v>6.6</v>
      </c>
      <c r="G2354">
        <v>-17721635</v>
      </c>
      <c r="H2354">
        <v>0</v>
      </c>
      <c r="I2354">
        <v>150</v>
      </c>
      <c r="J2354">
        <v>0</v>
      </c>
    </row>
    <row r="2355" spans="1:10" x14ac:dyDescent="0.35">
      <c r="A2355">
        <v>31585300</v>
      </c>
      <c r="B2355" t="s">
        <v>11675</v>
      </c>
      <c r="C2355">
        <v>38248</v>
      </c>
      <c r="D2355">
        <v>250</v>
      </c>
      <c r="E2355">
        <v>15000000</v>
      </c>
      <c r="F2355">
        <v>6.1</v>
      </c>
      <c r="G2355">
        <v>-16585300</v>
      </c>
      <c r="H2355">
        <v>0</v>
      </c>
      <c r="I2355">
        <v>150</v>
      </c>
      <c r="J2355">
        <v>0</v>
      </c>
    </row>
    <row r="2356" spans="1:10" x14ac:dyDescent="0.35">
      <c r="A2356">
        <v>30259652</v>
      </c>
      <c r="B2356" t="s">
        <v>11680</v>
      </c>
      <c r="C2356">
        <v>26905</v>
      </c>
      <c r="D2356">
        <v>614</v>
      </c>
      <c r="E2356">
        <v>15000000</v>
      </c>
      <c r="F2356">
        <v>4.0999999999999996</v>
      </c>
      <c r="G2356">
        <v>-15259652</v>
      </c>
      <c r="H2356">
        <v>0</v>
      </c>
      <c r="I2356">
        <v>150</v>
      </c>
      <c r="J2356">
        <v>0</v>
      </c>
    </row>
    <row r="2357" spans="1:10" x14ac:dyDescent="0.35">
      <c r="A2357">
        <v>163192114</v>
      </c>
      <c r="B2357" t="s">
        <v>1260</v>
      </c>
      <c r="C2357">
        <v>229687</v>
      </c>
      <c r="D2357">
        <v>637</v>
      </c>
      <c r="E2357">
        <v>125000000</v>
      </c>
      <c r="F2357">
        <v>5.8</v>
      </c>
      <c r="G2357">
        <v>-38192114</v>
      </c>
      <c r="H2357">
        <v>15000</v>
      </c>
      <c r="I2357">
        <v>1250</v>
      </c>
      <c r="J2357">
        <v>0</v>
      </c>
    </row>
    <row r="2358" spans="1:10" x14ac:dyDescent="0.35">
      <c r="A2358">
        <v>30857814</v>
      </c>
      <c r="B2358" t="s">
        <v>11683</v>
      </c>
      <c r="C2358">
        <v>294163</v>
      </c>
      <c r="D2358">
        <v>718</v>
      </c>
      <c r="E2358">
        <v>16000000</v>
      </c>
      <c r="F2358">
        <v>8.1</v>
      </c>
      <c r="G2358">
        <v>-14857814</v>
      </c>
      <c r="H2358">
        <v>33000</v>
      </c>
      <c r="I2358">
        <v>160</v>
      </c>
      <c r="J2358">
        <v>0</v>
      </c>
    </row>
    <row r="2359" spans="1:10" x14ac:dyDescent="0.35">
      <c r="A2359">
        <v>30226144</v>
      </c>
      <c r="B2359" t="s">
        <v>11687</v>
      </c>
      <c r="C2359">
        <v>47626</v>
      </c>
      <c r="D2359">
        <v>118</v>
      </c>
      <c r="E2359">
        <v>15000000</v>
      </c>
      <c r="F2359">
        <v>7.6</v>
      </c>
      <c r="G2359">
        <v>-15226144</v>
      </c>
      <c r="H2359">
        <v>0</v>
      </c>
      <c r="I2359">
        <v>150</v>
      </c>
      <c r="J2359">
        <v>0</v>
      </c>
    </row>
    <row r="2360" spans="1:10" x14ac:dyDescent="0.35">
      <c r="A2360">
        <v>35054909</v>
      </c>
      <c r="B2360" t="s">
        <v>11691</v>
      </c>
      <c r="C2360">
        <v>431578</v>
      </c>
      <c r="D2360">
        <v>1264</v>
      </c>
      <c r="E2360">
        <v>15000000</v>
      </c>
      <c r="F2360">
        <v>7.8</v>
      </c>
      <c r="G2360">
        <v>-20054909</v>
      </c>
      <c r="H2360">
        <v>81000</v>
      </c>
      <c r="I2360">
        <v>150</v>
      </c>
      <c r="J2360">
        <v>0</v>
      </c>
    </row>
    <row r="2361" spans="1:10" x14ac:dyDescent="0.35">
      <c r="A2361">
        <v>29302097</v>
      </c>
      <c r="B2361" t="s">
        <v>11697</v>
      </c>
      <c r="C2361">
        <v>23408</v>
      </c>
      <c r="D2361">
        <v>105</v>
      </c>
      <c r="E2361">
        <v>15000000</v>
      </c>
      <c r="F2361">
        <v>4.5999999999999996</v>
      </c>
      <c r="G2361">
        <v>-14302097</v>
      </c>
      <c r="H2361">
        <v>810</v>
      </c>
      <c r="I2361">
        <v>150</v>
      </c>
      <c r="J2361">
        <v>0</v>
      </c>
    </row>
    <row r="2362" spans="1:10" x14ac:dyDescent="0.35">
      <c r="A2362">
        <v>29106737</v>
      </c>
      <c r="B2362" t="s">
        <v>11700</v>
      </c>
      <c r="C2362">
        <v>15582</v>
      </c>
      <c r="D2362">
        <v>132</v>
      </c>
      <c r="E2362">
        <v>15000000</v>
      </c>
      <c r="F2362">
        <v>6</v>
      </c>
      <c r="G2362">
        <v>-14106737</v>
      </c>
      <c r="H2362">
        <v>849</v>
      </c>
      <c r="I2362">
        <v>150</v>
      </c>
      <c r="J2362">
        <v>0</v>
      </c>
    </row>
    <row r="2363" spans="1:10" x14ac:dyDescent="0.35">
      <c r="A2363">
        <v>28637507</v>
      </c>
      <c r="B2363" t="s">
        <v>11705</v>
      </c>
      <c r="C2363">
        <v>212167</v>
      </c>
      <c r="D2363">
        <v>713</v>
      </c>
      <c r="E2363">
        <v>15000000</v>
      </c>
      <c r="F2363">
        <v>7</v>
      </c>
      <c r="G2363">
        <v>-13637507</v>
      </c>
      <c r="H2363">
        <v>0</v>
      </c>
      <c r="I2363">
        <v>150</v>
      </c>
      <c r="J2363">
        <v>0</v>
      </c>
    </row>
    <row r="2364" spans="1:10" x14ac:dyDescent="0.35">
      <c r="A2364">
        <v>30127963</v>
      </c>
      <c r="B2364" t="s">
        <v>11709</v>
      </c>
      <c r="C2364">
        <v>12596</v>
      </c>
      <c r="D2364">
        <v>64</v>
      </c>
      <c r="E2364">
        <v>15000000</v>
      </c>
      <c r="F2364">
        <v>6.7</v>
      </c>
      <c r="G2364">
        <v>-15127963</v>
      </c>
      <c r="H2364">
        <v>0</v>
      </c>
      <c r="I2364">
        <v>150</v>
      </c>
      <c r="J2364">
        <v>0</v>
      </c>
    </row>
    <row r="2365" spans="1:10" x14ac:dyDescent="0.35">
      <c r="A2365">
        <v>32645546</v>
      </c>
      <c r="B2365" t="s">
        <v>11714</v>
      </c>
      <c r="C2365">
        <v>8427</v>
      </c>
      <c r="D2365">
        <v>88</v>
      </c>
      <c r="E2365">
        <v>14000000</v>
      </c>
      <c r="F2365">
        <v>6.4</v>
      </c>
      <c r="G2365">
        <v>-18645546</v>
      </c>
      <c r="H2365">
        <v>1000</v>
      </c>
      <c r="I2365">
        <v>140</v>
      </c>
      <c r="J2365">
        <v>0</v>
      </c>
    </row>
    <row r="2366" spans="1:10" x14ac:dyDescent="0.35">
      <c r="A2366">
        <v>27441122</v>
      </c>
      <c r="B2366" t="s">
        <v>11718</v>
      </c>
      <c r="C2366">
        <v>14322</v>
      </c>
      <c r="D2366">
        <v>116</v>
      </c>
      <c r="E2366">
        <v>15000000</v>
      </c>
      <c r="F2366">
        <v>7.2</v>
      </c>
      <c r="G2366">
        <v>-12441122</v>
      </c>
      <c r="H2366">
        <v>0</v>
      </c>
      <c r="I2366">
        <v>150</v>
      </c>
      <c r="J2366">
        <v>0</v>
      </c>
    </row>
    <row r="2367" spans="1:10" x14ac:dyDescent="0.35">
      <c r="A2367">
        <v>28014536</v>
      </c>
      <c r="B2367" t="s">
        <v>11721</v>
      </c>
      <c r="C2367">
        <v>73347</v>
      </c>
      <c r="D2367">
        <v>296</v>
      </c>
      <c r="E2367">
        <v>15000000</v>
      </c>
      <c r="F2367">
        <v>7.4</v>
      </c>
      <c r="G2367">
        <v>-13014536</v>
      </c>
      <c r="H2367">
        <v>0</v>
      </c>
      <c r="I2367">
        <v>150</v>
      </c>
      <c r="J2367">
        <v>0</v>
      </c>
    </row>
    <row r="2368" spans="1:10" x14ac:dyDescent="0.35">
      <c r="A2368">
        <v>33860010</v>
      </c>
      <c r="B2368" t="s">
        <v>11726</v>
      </c>
      <c r="C2368">
        <v>33088</v>
      </c>
      <c r="D2368">
        <v>143</v>
      </c>
      <c r="E2368">
        <v>15000000</v>
      </c>
      <c r="F2368">
        <v>4.8</v>
      </c>
      <c r="G2368">
        <v>-18860010</v>
      </c>
      <c r="H2368">
        <v>0</v>
      </c>
      <c r="I2368">
        <v>150</v>
      </c>
      <c r="J2368">
        <v>0</v>
      </c>
    </row>
    <row r="2369" spans="1:10" x14ac:dyDescent="0.35">
      <c r="A2369">
        <v>26421314</v>
      </c>
      <c r="B2369" t="s">
        <v>11733</v>
      </c>
      <c r="C2369">
        <v>28964</v>
      </c>
      <c r="D2369">
        <v>457</v>
      </c>
      <c r="E2369">
        <v>15000000</v>
      </c>
      <c r="F2369">
        <v>4</v>
      </c>
      <c r="G2369">
        <v>-11421314</v>
      </c>
      <c r="H2369">
        <v>949</v>
      </c>
      <c r="I2369">
        <v>150</v>
      </c>
      <c r="J2369">
        <v>0</v>
      </c>
    </row>
    <row r="2370" spans="1:10" x14ac:dyDescent="0.35">
      <c r="A2370">
        <v>24881000</v>
      </c>
      <c r="B2370" t="s">
        <v>11738</v>
      </c>
      <c r="C2370">
        <v>57140</v>
      </c>
      <c r="D2370">
        <v>195</v>
      </c>
      <c r="E2370">
        <v>15000000</v>
      </c>
      <c r="F2370">
        <v>6.2</v>
      </c>
      <c r="G2370">
        <v>-9881000</v>
      </c>
      <c r="H2370">
        <v>6000</v>
      </c>
      <c r="I2370">
        <v>150</v>
      </c>
      <c r="J2370">
        <v>0</v>
      </c>
    </row>
    <row r="2371" spans="1:10" x14ac:dyDescent="0.35">
      <c r="A2371">
        <v>23089926</v>
      </c>
      <c r="B2371" t="s">
        <v>11742</v>
      </c>
      <c r="C2371">
        <v>166269</v>
      </c>
      <c r="D2371">
        <v>735</v>
      </c>
      <c r="E2371">
        <v>15000000</v>
      </c>
      <c r="F2371">
        <v>7.7</v>
      </c>
      <c r="G2371">
        <v>-8089926</v>
      </c>
      <c r="H2371">
        <v>0</v>
      </c>
      <c r="I2371">
        <v>150</v>
      </c>
      <c r="J2371">
        <v>0</v>
      </c>
    </row>
    <row r="2372" spans="1:10" x14ac:dyDescent="0.35">
      <c r="A2372">
        <v>26161406</v>
      </c>
      <c r="B2372" t="s">
        <v>11748</v>
      </c>
      <c r="C2372">
        <v>13874</v>
      </c>
      <c r="D2372">
        <v>52</v>
      </c>
      <c r="E2372">
        <v>15000000</v>
      </c>
      <c r="F2372">
        <v>6.7</v>
      </c>
      <c r="G2372">
        <v>-11161406</v>
      </c>
      <c r="H2372">
        <v>0</v>
      </c>
      <c r="I2372">
        <v>150</v>
      </c>
      <c r="J2372">
        <v>0</v>
      </c>
    </row>
    <row r="2373" spans="1:10" x14ac:dyDescent="0.35">
      <c r="A2373">
        <v>22954968</v>
      </c>
      <c r="B2373" t="s">
        <v>11752</v>
      </c>
      <c r="C2373">
        <v>45703</v>
      </c>
      <c r="D2373">
        <v>156</v>
      </c>
      <c r="E2373">
        <v>11500000</v>
      </c>
      <c r="F2373">
        <v>7.9</v>
      </c>
      <c r="G2373">
        <v>-11454968</v>
      </c>
      <c r="H2373">
        <v>0</v>
      </c>
      <c r="I2373">
        <v>115.00000000000001</v>
      </c>
      <c r="J2373">
        <v>0</v>
      </c>
    </row>
    <row r="2374" spans="1:10" x14ac:dyDescent="0.35">
      <c r="A2374">
        <v>26384919</v>
      </c>
      <c r="B2374" t="s">
        <v>11756</v>
      </c>
      <c r="C2374">
        <v>189032</v>
      </c>
      <c r="D2374">
        <v>560</v>
      </c>
      <c r="E2374">
        <v>15000000</v>
      </c>
      <c r="F2374">
        <v>7.9</v>
      </c>
      <c r="G2374">
        <v>-11384919</v>
      </c>
      <c r="H2374">
        <v>0</v>
      </c>
      <c r="I2374">
        <v>150</v>
      </c>
      <c r="J2374">
        <v>0</v>
      </c>
    </row>
    <row r="2375" spans="1:10" x14ac:dyDescent="0.35">
      <c r="A2375">
        <v>22189039</v>
      </c>
      <c r="B2375" t="s">
        <v>11760</v>
      </c>
      <c r="C2375">
        <v>17074</v>
      </c>
      <c r="D2375">
        <v>55</v>
      </c>
      <c r="E2375">
        <v>15000000</v>
      </c>
      <c r="F2375">
        <v>5.5</v>
      </c>
      <c r="G2375">
        <v>-7189039</v>
      </c>
      <c r="H2375">
        <v>466</v>
      </c>
      <c r="I2375">
        <v>150</v>
      </c>
      <c r="J2375">
        <v>0</v>
      </c>
    </row>
    <row r="2376" spans="1:10" x14ac:dyDescent="0.35">
      <c r="A2376">
        <v>20998709</v>
      </c>
      <c r="B2376" t="s">
        <v>11766</v>
      </c>
      <c r="C2376">
        <v>6095</v>
      </c>
      <c r="D2376">
        <v>76</v>
      </c>
      <c r="E2376">
        <v>15000000</v>
      </c>
      <c r="F2376">
        <v>6.2</v>
      </c>
      <c r="G2376">
        <v>-5998709</v>
      </c>
      <c r="H2376">
        <v>1000</v>
      </c>
      <c r="I2376">
        <v>150</v>
      </c>
      <c r="J2376">
        <v>0</v>
      </c>
    </row>
    <row r="2377" spans="1:10" x14ac:dyDescent="0.35">
      <c r="A2377">
        <v>20801344</v>
      </c>
      <c r="B2377" t="s">
        <v>11770</v>
      </c>
      <c r="C2377">
        <v>49721</v>
      </c>
      <c r="D2377">
        <v>211</v>
      </c>
      <c r="E2377">
        <v>15000000</v>
      </c>
      <c r="F2377">
        <v>5.0999999999999996</v>
      </c>
      <c r="G2377">
        <v>-5801344</v>
      </c>
      <c r="H2377">
        <v>0</v>
      </c>
      <c r="I2377">
        <v>150</v>
      </c>
      <c r="J2377">
        <v>0</v>
      </c>
    </row>
    <row r="2378" spans="1:10" x14ac:dyDescent="0.35">
      <c r="A2378">
        <v>21468807</v>
      </c>
      <c r="B2378" t="s">
        <v>11775</v>
      </c>
      <c r="C2378">
        <v>13048</v>
      </c>
      <c r="D2378">
        <v>227</v>
      </c>
      <c r="E2378">
        <v>14000000</v>
      </c>
      <c r="F2378">
        <v>4.0999999999999996</v>
      </c>
      <c r="G2378">
        <v>-7468807</v>
      </c>
      <c r="H2378">
        <v>243</v>
      </c>
      <c r="I2378">
        <v>140</v>
      </c>
      <c r="J2378">
        <v>0</v>
      </c>
    </row>
    <row r="2379" spans="1:10" x14ac:dyDescent="0.35">
      <c r="A2379">
        <v>19158074</v>
      </c>
      <c r="B2379" t="s">
        <v>11778</v>
      </c>
      <c r="C2379">
        <v>17983</v>
      </c>
      <c r="D2379">
        <v>127</v>
      </c>
      <c r="E2379">
        <v>15000000</v>
      </c>
      <c r="F2379">
        <v>6.7</v>
      </c>
      <c r="G2379">
        <v>-4158074</v>
      </c>
      <c r="H2379">
        <v>0</v>
      </c>
      <c r="I2379">
        <v>150</v>
      </c>
      <c r="J2379">
        <v>0</v>
      </c>
    </row>
    <row r="2380" spans="1:10" x14ac:dyDescent="0.35">
      <c r="A2380">
        <v>18843314</v>
      </c>
      <c r="B2380" t="s">
        <v>11783</v>
      </c>
      <c r="C2380">
        <v>27486</v>
      </c>
      <c r="D2380">
        <v>284</v>
      </c>
      <c r="E2380">
        <v>20000000</v>
      </c>
      <c r="F2380">
        <v>4.7</v>
      </c>
      <c r="G2380">
        <v>1156686</v>
      </c>
      <c r="H2380">
        <v>0</v>
      </c>
      <c r="I2380">
        <v>200.00000000000003</v>
      </c>
      <c r="J2380">
        <v>0</v>
      </c>
    </row>
    <row r="2381" spans="1:10" x14ac:dyDescent="0.35">
      <c r="A2381">
        <v>20566327</v>
      </c>
      <c r="B2381" t="s">
        <v>11787</v>
      </c>
      <c r="C2381">
        <v>15385</v>
      </c>
      <c r="D2381">
        <v>84</v>
      </c>
      <c r="E2381">
        <v>15000000</v>
      </c>
      <c r="F2381">
        <v>6.4</v>
      </c>
      <c r="G2381">
        <v>-5566327</v>
      </c>
      <c r="H2381">
        <v>0</v>
      </c>
      <c r="I2381">
        <v>150</v>
      </c>
      <c r="J2381">
        <v>0</v>
      </c>
    </row>
    <row r="2382" spans="1:10" x14ac:dyDescent="0.35">
      <c r="A2382">
        <v>20218921</v>
      </c>
      <c r="B2382" t="s">
        <v>11791</v>
      </c>
      <c r="C2382">
        <v>14814</v>
      </c>
      <c r="D2382">
        <v>114</v>
      </c>
      <c r="E2382">
        <v>15000000</v>
      </c>
      <c r="F2382">
        <v>6.3</v>
      </c>
      <c r="G2382">
        <v>-5218921</v>
      </c>
      <c r="H2382">
        <v>0</v>
      </c>
      <c r="I2382">
        <v>150</v>
      </c>
      <c r="J2382">
        <v>0</v>
      </c>
    </row>
    <row r="2383" spans="1:10" x14ac:dyDescent="0.35">
      <c r="A2383">
        <v>17411331</v>
      </c>
      <c r="B2383" t="s">
        <v>11796</v>
      </c>
      <c r="C2383">
        <v>17328</v>
      </c>
      <c r="D2383">
        <v>237</v>
      </c>
      <c r="E2383">
        <v>15000000</v>
      </c>
      <c r="F2383">
        <v>5.5</v>
      </c>
      <c r="G2383">
        <v>-2411331</v>
      </c>
      <c r="H2383">
        <v>673</v>
      </c>
      <c r="I2383">
        <v>150</v>
      </c>
      <c r="J2383">
        <v>0</v>
      </c>
    </row>
    <row r="2384" spans="1:10" x14ac:dyDescent="0.35">
      <c r="A2384">
        <v>21383298</v>
      </c>
      <c r="B2384" t="s">
        <v>11800</v>
      </c>
      <c r="C2384">
        <v>187170</v>
      </c>
      <c r="D2384">
        <v>376</v>
      </c>
      <c r="E2384">
        <v>15000000</v>
      </c>
      <c r="F2384">
        <v>7.3</v>
      </c>
      <c r="G2384">
        <v>-6383298</v>
      </c>
      <c r="H2384">
        <v>47000</v>
      </c>
      <c r="I2384">
        <v>150</v>
      </c>
      <c r="J2384">
        <v>0</v>
      </c>
    </row>
    <row r="2385" spans="1:10" x14ac:dyDescent="0.35">
      <c r="A2385">
        <v>24984868</v>
      </c>
      <c r="B2385" t="s">
        <v>11805</v>
      </c>
      <c r="C2385">
        <v>50056</v>
      </c>
      <c r="D2385">
        <v>152</v>
      </c>
      <c r="E2385">
        <v>15000000</v>
      </c>
      <c r="F2385">
        <v>6.3</v>
      </c>
      <c r="G2385">
        <v>-9984868</v>
      </c>
      <c r="H2385">
        <v>0</v>
      </c>
      <c r="I2385">
        <v>150</v>
      </c>
      <c r="J2385">
        <v>0</v>
      </c>
    </row>
    <row r="2386" spans="1:10" x14ac:dyDescent="0.35">
      <c r="A2386">
        <v>16459004</v>
      </c>
      <c r="B2386" t="s">
        <v>11810</v>
      </c>
      <c r="C2386">
        <v>13320</v>
      </c>
      <c r="D2386">
        <v>415</v>
      </c>
      <c r="E2386">
        <v>15000000</v>
      </c>
      <c r="F2386">
        <v>4.9000000000000004</v>
      </c>
      <c r="G2386">
        <v>-1459004</v>
      </c>
      <c r="H2386">
        <v>327</v>
      </c>
      <c r="I2386">
        <v>150</v>
      </c>
      <c r="J2386">
        <v>0</v>
      </c>
    </row>
    <row r="2387" spans="1:10" x14ac:dyDescent="0.35">
      <c r="A2387">
        <v>15700000</v>
      </c>
      <c r="B2387" t="s">
        <v>11814</v>
      </c>
      <c r="C2387">
        <v>332065</v>
      </c>
      <c r="D2387">
        <v>876</v>
      </c>
      <c r="E2387">
        <v>15000000</v>
      </c>
      <c r="F2387">
        <v>7.6</v>
      </c>
      <c r="G2387">
        <v>-700000</v>
      </c>
      <c r="H2387">
        <v>16000</v>
      </c>
      <c r="I2387">
        <v>150</v>
      </c>
      <c r="J2387">
        <v>0</v>
      </c>
    </row>
    <row r="2388" spans="1:10" x14ac:dyDescent="0.35">
      <c r="A2388">
        <v>15100000</v>
      </c>
      <c r="B2388" t="s">
        <v>11819</v>
      </c>
      <c r="C2388">
        <v>22797</v>
      </c>
      <c r="D2388">
        <v>96</v>
      </c>
      <c r="E2388">
        <v>15000000</v>
      </c>
      <c r="F2388">
        <v>6</v>
      </c>
      <c r="G2388">
        <v>-100000</v>
      </c>
      <c r="H2388">
        <v>0</v>
      </c>
      <c r="I2388">
        <v>150</v>
      </c>
      <c r="J2388">
        <v>0</v>
      </c>
    </row>
    <row r="2389" spans="1:10" x14ac:dyDescent="0.35">
      <c r="A2389">
        <v>14938570</v>
      </c>
      <c r="B2389" t="s">
        <v>11822</v>
      </c>
      <c r="C2389">
        <v>111625</v>
      </c>
      <c r="D2389">
        <v>369</v>
      </c>
      <c r="E2389">
        <v>15000000</v>
      </c>
      <c r="F2389">
        <v>6.2</v>
      </c>
      <c r="G2389">
        <v>61430</v>
      </c>
      <c r="H2389">
        <v>20000</v>
      </c>
      <c r="I2389">
        <v>150</v>
      </c>
      <c r="J2389">
        <v>0</v>
      </c>
    </row>
    <row r="2390" spans="1:10" x14ac:dyDescent="0.35">
      <c r="A2390">
        <v>17237244</v>
      </c>
      <c r="B2390" t="s">
        <v>11826</v>
      </c>
      <c r="C2390">
        <v>57210</v>
      </c>
      <c r="D2390">
        <v>158</v>
      </c>
      <c r="E2390">
        <v>15000000</v>
      </c>
      <c r="F2390">
        <v>6.8</v>
      </c>
      <c r="G2390">
        <v>-2237244</v>
      </c>
      <c r="H2390">
        <v>13000</v>
      </c>
      <c r="I2390">
        <v>150</v>
      </c>
      <c r="J2390">
        <v>0</v>
      </c>
    </row>
    <row r="2391" spans="1:10" x14ac:dyDescent="0.35">
      <c r="A2391">
        <v>14249005</v>
      </c>
      <c r="B2391" t="s">
        <v>11831</v>
      </c>
      <c r="C2391">
        <v>39788</v>
      </c>
      <c r="D2391">
        <v>619</v>
      </c>
      <c r="E2391">
        <v>15000000</v>
      </c>
      <c r="F2391">
        <v>4.5</v>
      </c>
      <c r="G2391">
        <v>750995</v>
      </c>
      <c r="H2391">
        <v>0</v>
      </c>
      <c r="I2391">
        <v>150</v>
      </c>
      <c r="J2391">
        <v>0</v>
      </c>
    </row>
    <row r="2392" spans="1:10" x14ac:dyDescent="0.35">
      <c r="A2392">
        <v>12701880</v>
      </c>
      <c r="B2392" t="s">
        <v>11837</v>
      </c>
      <c r="C2392">
        <v>2037</v>
      </c>
      <c r="D2392">
        <v>22</v>
      </c>
      <c r="E2392">
        <v>15000000</v>
      </c>
      <c r="F2392">
        <v>5.7</v>
      </c>
      <c r="G2392">
        <v>2298120</v>
      </c>
      <c r="H2392">
        <v>175</v>
      </c>
      <c r="I2392">
        <v>150</v>
      </c>
      <c r="J2392">
        <v>0</v>
      </c>
    </row>
    <row r="2393" spans="1:10" x14ac:dyDescent="0.35">
      <c r="A2393">
        <v>12801190</v>
      </c>
      <c r="B2393" t="s">
        <v>11843</v>
      </c>
      <c r="C2393">
        <v>16340</v>
      </c>
      <c r="D2393">
        <v>355</v>
      </c>
      <c r="E2393">
        <v>15000000</v>
      </c>
      <c r="F2393">
        <v>4.5999999999999996</v>
      </c>
      <c r="G2393">
        <v>2198810</v>
      </c>
      <c r="H2393">
        <v>356</v>
      </c>
      <c r="I2393">
        <v>150</v>
      </c>
      <c r="J2393">
        <v>0</v>
      </c>
    </row>
    <row r="2394" spans="1:10" x14ac:dyDescent="0.35">
      <c r="A2394">
        <v>12549485</v>
      </c>
      <c r="B2394" t="s">
        <v>11849</v>
      </c>
      <c r="C2394">
        <v>4603</v>
      </c>
      <c r="D2394">
        <v>91</v>
      </c>
      <c r="E2394">
        <v>15000000</v>
      </c>
      <c r="F2394">
        <v>6.2</v>
      </c>
      <c r="G2394">
        <v>2450515</v>
      </c>
      <c r="H2394">
        <v>489</v>
      </c>
      <c r="I2394">
        <v>150</v>
      </c>
      <c r="J2394">
        <v>0</v>
      </c>
    </row>
    <row r="2395" spans="1:10" x14ac:dyDescent="0.35">
      <c r="A2395">
        <v>13766014</v>
      </c>
      <c r="B2395" t="s">
        <v>11853</v>
      </c>
      <c r="C2395">
        <v>106111</v>
      </c>
      <c r="D2395">
        <v>181</v>
      </c>
      <c r="E2395">
        <v>15000000</v>
      </c>
      <c r="F2395">
        <v>7</v>
      </c>
      <c r="G2395">
        <v>1233986</v>
      </c>
      <c r="H2395">
        <v>49000</v>
      </c>
      <c r="I2395">
        <v>150</v>
      </c>
      <c r="J2395">
        <v>0</v>
      </c>
    </row>
    <row r="2396" spans="1:10" x14ac:dyDescent="0.35">
      <c r="A2396">
        <v>13034417</v>
      </c>
      <c r="B2396" t="s">
        <v>11857</v>
      </c>
      <c r="C2396">
        <v>55665</v>
      </c>
      <c r="D2396">
        <v>118</v>
      </c>
      <c r="E2396">
        <v>15000000</v>
      </c>
      <c r="F2396">
        <v>6.9</v>
      </c>
      <c r="G2396">
        <v>1965583</v>
      </c>
      <c r="H2396">
        <v>10000</v>
      </c>
      <c r="I2396">
        <v>150</v>
      </c>
      <c r="J2396">
        <v>0</v>
      </c>
    </row>
    <row r="2397" spans="1:10" x14ac:dyDescent="0.35">
      <c r="A2397">
        <v>12212417</v>
      </c>
      <c r="B2397" t="s">
        <v>11863</v>
      </c>
      <c r="C2397">
        <v>30643</v>
      </c>
      <c r="D2397">
        <v>144</v>
      </c>
      <c r="E2397">
        <v>15000000</v>
      </c>
      <c r="F2397">
        <v>6.7</v>
      </c>
      <c r="G2397">
        <v>2787583</v>
      </c>
      <c r="H2397">
        <v>622</v>
      </c>
      <c r="I2397">
        <v>150</v>
      </c>
      <c r="J2397">
        <v>0</v>
      </c>
    </row>
    <row r="2398" spans="1:10" x14ac:dyDescent="0.35">
      <c r="A2398">
        <v>11614236</v>
      </c>
      <c r="B2398" t="s">
        <v>11866</v>
      </c>
      <c r="C2398">
        <v>9294</v>
      </c>
      <c r="D2398">
        <v>140</v>
      </c>
      <c r="E2398">
        <v>15000000</v>
      </c>
      <c r="F2398">
        <v>5.6</v>
      </c>
      <c r="G2398">
        <v>3385764</v>
      </c>
      <c r="H2398">
        <v>251</v>
      </c>
      <c r="I2398">
        <v>150</v>
      </c>
      <c r="J2398">
        <v>0</v>
      </c>
    </row>
    <row r="2399" spans="1:10" x14ac:dyDescent="0.35">
      <c r="A2399">
        <v>13337299</v>
      </c>
      <c r="B2399" t="s">
        <v>11870</v>
      </c>
      <c r="C2399">
        <v>9649</v>
      </c>
      <c r="D2399">
        <v>226</v>
      </c>
      <c r="E2399">
        <v>20000000</v>
      </c>
      <c r="F2399">
        <v>6.6</v>
      </c>
      <c r="G2399">
        <v>6662701</v>
      </c>
      <c r="H2399">
        <v>1000</v>
      </c>
      <c r="I2399">
        <v>200.00000000000003</v>
      </c>
      <c r="J2399">
        <v>0</v>
      </c>
    </row>
    <row r="2400" spans="1:10" x14ac:dyDescent="0.35">
      <c r="A2400">
        <v>10763469</v>
      </c>
      <c r="B2400" t="s">
        <v>11874</v>
      </c>
      <c r="C2400">
        <v>13692</v>
      </c>
      <c r="D2400">
        <v>55</v>
      </c>
      <c r="E2400">
        <v>15000000</v>
      </c>
      <c r="F2400">
        <v>6.4</v>
      </c>
      <c r="G2400">
        <v>4236531</v>
      </c>
      <c r="H2400">
        <v>877</v>
      </c>
      <c r="I2400">
        <v>150</v>
      </c>
      <c r="J2400">
        <v>0</v>
      </c>
    </row>
    <row r="2401" spans="1:10" x14ac:dyDescent="0.35">
      <c r="A2401">
        <v>11144518</v>
      </c>
      <c r="B2401" t="s">
        <v>11879</v>
      </c>
      <c r="C2401">
        <v>2724</v>
      </c>
      <c r="D2401">
        <v>53</v>
      </c>
      <c r="E2401">
        <v>15000000</v>
      </c>
      <c r="F2401">
        <v>2.8</v>
      </c>
      <c r="G2401">
        <v>3855482</v>
      </c>
      <c r="H2401">
        <v>436</v>
      </c>
      <c r="I2401">
        <v>150</v>
      </c>
      <c r="J2401">
        <v>0</v>
      </c>
    </row>
    <row r="2402" spans="1:10" x14ac:dyDescent="0.35">
      <c r="A2402">
        <v>15608545</v>
      </c>
      <c r="B2402" t="s">
        <v>11883</v>
      </c>
      <c r="C2402">
        <v>53471</v>
      </c>
      <c r="D2402">
        <v>224</v>
      </c>
      <c r="E2402">
        <v>15000000</v>
      </c>
      <c r="F2402">
        <v>5.4</v>
      </c>
      <c r="G2402">
        <v>-608545</v>
      </c>
      <c r="H2402">
        <v>29000</v>
      </c>
      <c r="I2402">
        <v>150</v>
      </c>
      <c r="J2402">
        <v>0</v>
      </c>
    </row>
    <row r="2403" spans="1:10" x14ac:dyDescent="0.35">
      <c r="A2403">
        <v>10443316</v>
      </c>
      <c r="B2403" t="s">
        <v>11887</v>
      </c>
      <c r="C2403">
        <v>7159</v>
      </c>
      <c r="D2403">
        <v>88</v>
      </c>
      <c r="E2403">
        <v>15000000</v>
      </c>
      <c r="F2403">
        <v>5</v>
      </c>
      <c r="G2403">
        <v>4556684</v>
      </c>
      <c r="H2403">
        <v>247</v>
      </c>
      <c r="I2403">
        <v>150</v>
      </c>
      <c r="J2403">
        <v>0</v>
      </c>
    </row>
    <row r="2404" spans="1:10" x14ac:dyDescent="0.35">
      <c r="A2404">
        <v>10494147</v>
      </c>
      <c r="B2404" t="s">
        <v>11891</v>
      </c>
      <c r="C2404">
        <v>7403</v>
      </c>
      <c r="D2404">
        <v>162</v>
      </c>
      <c r="E2404">
        <v>15000000</v>
      </c>
      <c r="F2404">
        <v>5.0999999999999996</v>
      </c>
      <c r="G2404">
        <v>4505853</v>
      </c>
      <c r="H2404">
        <v>648</v>
      </c>
      <c r="I2404">
        <v>150</v>
      </c>
      <c r="J2404">
        <v>0</v>
      </c>
    </row>
    <row r="2405" spans="1:10" x14ac:dyDescent="0.35">
      <c r="A2405">
        <v>9929000</v>
      </c>
      <c r="B2405" t="s">
        <v>11894</v>
      </c>
      <c r="C2405">
        <v>152306</v>
      </c>
      <c r="D2405">
        <v>513</v>
      </c>
      <c r="E2405">
        <v>15000000</v>
      </c>
      <c r="F2405">
        <v>8</v>
      </c>
      <c r="G2405">
        <v>5071000</v>
      </c>
      <c r="H2405">
        <v>16000</v>
      </c>
      <c r="I2405">
        <v>150</v>
      </c>
      <c r="J2405">
        <v>0</v>
      </c>
    </row>
    <row r="2406" spans="1:10" x14ac:dyDescent="0.35">
      <c r="A2406">
        <v>10411980</v>
      </c>
      <c r="B2406" t="s">
        <v>11898</v>
      </c>
      <c r="C2406">
        <v>22649</v>
      </c>
      <c r="D2406">
        <v>212</v>
      </c>
      <c r="E2406">
        <v>15000000</v>
      </c>
      <c r="F2406">
        <v>5.9</v>
      </c>
      <c r="G2406">
        <v>4588020</v>
      </c>
      <c r="H2406">
        <v>1000</v>
      </c>
      <c r="I2406">
        <v>150</v>
      </c>
      <c r="J2406">
        <v>0</v>
      </c>
    </row>
    <row r="2407" spans="1:10" x14ac:dyDescent="0.35">
      <c r="A2407">
        <v>17439163</v>
      </c>
      <c r="B2407" t="s">
        <v>11902</v>
      </c>
      <c r="C2407">
        <v>537419</v>
      </c>
      <c r="D2407">
        <v>1028</v>
      </c>
      <c r="E2407">
        <v>15000000</v>
      </c>
      <c r="F2407">
        <v>8.1999999999999993</v>
      </c>
      <c r="G2407">
        <v>-2439163</v>
      </c>
      <c r="H2407">
        <v>35000</v>
      </c>
      <c r="I2407">
        <v>150</v>
      </c>
      <c r="J2407">
        <v>0</v>
      </c>
    </row>
    <row r="2408" spans="1:10" x14ac:dyDescent="0.35">
      <c r="A2408">
        <v>9396487</v>
      </c>
      <c r="B2408" t="s">
        <v>11906</v>
      </c>
      <c r="C2408">
        <v>52421</v>
      </c>
      <c r="D2408">
        <v>200</v>
      </c>
      <c r="E2408">
        <v>15000000</v>
      </c>
      <c r="F2408">
        <v>7</v>
      </c>
      <c r="G2408">
        <v>5603513</v>
      </c>
      <c r="H2408">
        <v>0</v>
      </c>
      <c r="I2408">
        <v>150</v>
      </c>
      <c r="J2408">
        <v>0</v>
      </c>
    </row>
    <row r="2409" spans="1:10" x14ac:dyDescent="0.35">
      <c r="A2409">
        <v>9059588</v>
      </c>
      <c r="B2409" t="s">
        <v>11910</v>
      </c>
      <c r="C2409">
        <v>17261</v>
      </c>
      <c r="D2409">
        <v>125</v>
      </c>
      <c r="E2409">
        <v>15000000</v>
      </c>
      <c r="F2409">
        <v>6.6</v>
      </c>
      <c r="G2409">
        <v>5940412</v>
      </c>
      <c r="H2409">
        <v>455</v>
      </c>
      <c r="I2409">
        <v>150</v>
      </c>
      <c r="J2409">
        <v>0</v>
      </c>
    </row>
    <row r="2410" spans="1:10" x14ac:dyDescent="0.35">
      <c r="A2410">
        <v>9172810</v>
      </c>
      <c r="B2410" t="s">
        <v>11915</v>
      </c>
      <c r="C2410">
        <v>24150</v>
      </c>
      <c r="D2410">
        <v>118</v>
      </c>
      <c r="E2410">
        <v>16000000</v>
      </c>
      <c r="F2410">
        <v>6.7</v>
      </c>
      <c r="G2410">
        <v>6827190</v>
      </c>
      <c r="H2410">
        <v>923</v>
      </c>
      <c r="I2410">
        <v>160</v>
      </c>
      <c r="J2410">
        <v>0</v>
      </c>
    </row>
    <row r="2411" spans="1:10" x14ac:dyDescent="0.35">
      <c r="A2411">
        <v>8735529</v>
      </c>
      <c r="B2411" t="s">
        <v>11920</v>
      </c>
      <c r="C2411">
        <v>8055</v>
      </c>
      <c r="D2411">
        <v>89</v>
      </c>
      <c r="E2411">
        <v>15000000</v>
      </c>
      <c r="F2411">
        <v>5.5</v>
      </c>
      <c r="G2411">
        <v>6264471</v>
      </c>
      <c r="H2411">
        <v>816</v>
      </c>
      <c r="I2411">
        <v>150</v>
      </c>
      <c r="J2411">
        <v>0</v>
      </c>
    </row>
    <row r="2412" spans="1:10" x14ac:dyDescent="0.35">
      <c r="A2412">
        <v>8586376</v>
      </c>
      <c r="B2412" t="s">
        <v>11925</v>
      </c>
      <c r="C2412">
        <v>26598</v>
      </c>
      <c r="D2412">
        <v>132</v>
      </c>
      <c r="E2412">
        <v>20000000</v>
      </c>
      <c r="F2412">
        <v>4.9000000000000004</v>
      </c>
      <c r="G2412">
        <v>11413624</v>
      </c>
      <c r="H2412">
        <v>1000</v>
      </c>
      <c r="I2412">
        <v>200.00000000000003</v>
      </c>
      <c r="J2412">
        <v>0</v>
      </c>
    </row>
    <row r="2413" spans="1:10" x14ac:dyDescent="0.35">
      <c r="A2413">
        <v>8378141</v>
      </c>
      <c r="B2413" t="s">
        <v>11928</v>
      </c>
      <c r="C2413">
        <v>18966</v>
      </c>
      <c r="D2413">
        <v>141</v>
      </c>
      <c r="E2413">
        <v>15000000</v>
      </c>
      <c r="F2413">
        <v>6.9</v>
      </c>
      <c r="G2413">
        <v>6621859</v>
      </c>
      <c r="H2413">
        <v>0</v>
      </c>
      <c r="I2413">
        <v>150</v>
      </c>
      <c r="J2413">
        <v>0</v>
      </c>
    </row>
    <row r="2414" spans="1:10" x14ac:dyDescent="0.35">
      <c r="A2414">
        <v>8080116</v>
      </c>
      <c r="B2414" t="s">
        <v>11932</v>
      </c>
      <c r="C2414">
        <v>6562</v>
      </c>
      <c r="D2414">
        <v>66</v>
      </c>
      <c r="E2414">
        <v>15000000</v>
      </c>
      <c r="F2414">
        <v>5.6</v>
      </c>
      <c r="G2414">
        <v>6919884</v>
      </c>
      <c r="H2414">
        <v>647</v>
      </c>
      <c r="I2414">
        <v>150</v>
      </c>
      <c r="J2414">
        <v>0</v>
      </c>
    </row>
    <row r="2415" spans="1:10" x14ac:dyDescent="0.35">
      <c r="A2415">
        <v>7757130</v>
      </c>
      <c r="B2415" t="s">
        <v>11938</v>
      </c>
      <c r="C2415">
        <v>307639</v>
      </c>
      <c r="D2415">
        <v>513</v>
      </c>
      <c r="E2415">
        <v>15000000</v>
      </c>
      <c r="F2415">
        <v>8</v>
      </c>
      <c r="G2415">
        <v>7242870</v>
      </c>
      <c r="H2415">
        <v>32000</v>
      </c>
      <c r="I2415">
        <v>150</v>
      </c>
      <c r="J2415">
        <v>0</v>
      </c>
    </row>
    <row r="2416" spans="1:10" x14ac:dyDescent="0.35">
      <c r="A2416">
        <v>9123834</v>
      </c>
      <c r="B2416" t="s">
        <v>11943</v>
      </c>
      <c r="C2416">
        <v>4065</v>
      </c>
      <c r="D2416">
        <v>33</v>
      </c>
      <c r="E2416">
        <v>15000000</v>
      </c>
      <c r="F2416">
        <v>5.3</v>
      </c>
      <c r="G2416">
        <v>5876166</v>
      </c>
      <c r="H2416">
        <v>0</v>
      </c>
      <c r="I2416">
        <v>150</v>
      </c>
      <c r="J2416">
        <v>0</v>
      </c>
    </row>
    <row r="2417" spans="1:10" x14ac:dyDescent="0.35">
      <c r="A2417">
        <v>6409206</v>
      </c>
      <c r="B2417" t="s">
        <v>11948</v>
      </c>
      <c r="C2417">
        <v>32311</v>
      </c>
      <c r="D2417">
        <v>104</v>
      </c>
      <c r="E2417">
        <v>15000000</v>
      </c>
      <c r="F2417">
        <v>6.2</v>
      </c>
      <c r="G2417">
        <v>8590794</v>
      </c>
      <c r="H2417">
        <v>0</v>
      </c>
      <c r="I2417">
        <v>150</v>
      </c>
      <c r="J2417">
        <v>0</v>
      </c>
    </row>
    <row r="2418" spans="1:10" x14ac:dyDescent="0.35">
      <c r="A2418">
        <v>6373693</v>
      </c>
      <c r="B2418" t="s">
        <v>11952</v>
      </c>
      <c r="C2418">
        <v>11498</v>
      </c>
      <c r="D2418">
        <v>53</v>
      </c>
      <c r="E2418">
        <v>15000000</v>
      </c>
      <c r="F2418">
        <v>5.3</v>
      </c>
      <c r="G2418">
        <v>8626307</v>
      </c>
      <c r="H2418">
        <v>0</v>
      </c>
      <c r="I2418">
        <v>150</v>
      </c>
      <c r="J2418">
        <v>0</v>
      </c>
    </row>
    <row r="2419" spans="1:10" x14ac:dyDescent="0.35">
      <c r="A2419">
        <v>7556708</v>
      </c>
      <c r="B2419" t="s">
        <v>11955</v>
      </c>
      <c r="C2419">
        <v>30284</v>
      </c>
      <c r="D2419">
        <v>102</v>
      </c>
      <c r="E2419">
        <v>15000000</v>
      </c>
      <c r="F2419">
        <v>6.6</v>
      </c>
      <c r="G2419">
        <v>7443292</v>
      </c>
      <c r="H2419">
        <v>10000</v>
      </c>
      <c r="I2419">
        <v>150</v>
      </c>
      <c r="J2419">
        <v>0</v>
      </c>
    </row>
    <row r="2420" spans="1:10" x14ac:dyDescent="0.35">
      <c r="A2420">
        <v>5306447</v>
      </c>
      <c r="B2420" t="s">
        <v>11958</v>
      </c>
      <c r="C2420">
        <v>58967</v>
      </c>
      <c r="D2420">
        <v>169</v>
      </c>
      <c r="E2420">
        <v>15000000</v>
      </c>
      <c r="F2420">
        <v>7.2</v>
      </c>
      <c r="G2420">
        <v>9693553</v>
      </c>
      <c r="H2420">
        <v>10000</v>
      </c>
      <c r="I2420">
        <v>150</v>
      </c>
      <c r="J2420">
        <v>0</v>
      </c>
    </row>
    <row r="2421" spans="1:10" x14ac:dyDescent="0.35">
      <c r="A2421">
        <v>5217498</v>
      </c>
      <c r="B2421" t="s">
        <v>11963</v>
      </c>
      <c r="C2421">
        <v>3668</v>
      </c>
      <c r="D2421">
        <v>85</v>
      </c>
      <c r="E2421">
        <v>15000000</v>
      </c>
      <c r="F2421">
        <v>4.5999999999999996</v>
      </c>
      <c r="G2421">
        <v>9782502</v>
      </c>
      <c r="H2421">
        <v>157</v>
      </c>
      <c r="I2421">
        <v>150</v>
      </c>
      <c r="J2421">
        <v>0</v>
      </c>
    </row>
    <row r="2422" spans="1:10" x14ac:dyDescent="0.35">
      <c r="A2422">
        <v>5023275</v>
      </c>
      <c r="B2422" t="s">
        <v>11967</v>
      </c>
      <c r="C2422">
        <v>34194</v>
      </c>
      <c r="D2422">
        <v>199</v>
      </c>
      <c r="E2422">
        <v>15000000</v>
      </c>
      <c r="F2422">
        <v>7.5</v>
      </c>
      <c r="G2422">
        <v>9976725</v>
      </c>
      <c r="H2422">
        <v>0</v>
      </c>
      <c r="I2422">
        <v>150</v>
      </c>
      <c r="J2422">
        <v>0</v>
      </c>
    </row>
    <row r="2423" spans="1:10" x14ac:dyDescent="0.35">
      <c r="A2423">
        <v>4956401</v>
      </c>
      <c r="B2423" t="s">
        <v>11972</v>
      </c>
      <c r="C2423">
        <v>12601</v>
      </c>
      <c r="D2423">
        <v>89</v>
      </c>
      <c r="E2423">
        <v>15000000</v>
      </c>
      <c r="F2423">
        <v>6.5</v>
      </c>
      <c r="G2423">
        <v>10043599</v>
      </c>
      <c r="H2423">
        <v>0</v>
      </c>
      <c r="I2423">
        <v>150</v>
      </c>
      <c r="J2423">
        <v>0</v>
      </c>
    </row>
    <row r="2424" spans="1:10" x14ac:dyDescent="0.35">
      <c r="A2424">
        <v>4235837</v>
      </c>
      <c r="B2424" t="s">
        <v>11976</v>
      </c>
      <c r="C2424">
        <v>175962</v>
      </c>
      <c r="D2424">
        <v>336</v>
      </c>
      <c r="E2424">
        <v>15000000</v>
      </c>
      <c r="F2424">
        <v>7.6</v>
      </c>
      <c r="G2424">
        <v>10764163</v>
      </c>
      <c r="H2424">
        <v>0</v>
      </c>
      <c r="I2424">
        <v>150</v>
      </c>
      <c r="J2424">
        <v>0</v>
      </c>
    </row>
    <row r="2425" spans="1:10" x14ac:dyDescent="0.35">
      <c r="A2425">
        <v>4002955</v>
      </c>
      <c r="B2425" t="s">
        <v>11980</v>
      </c>
      <c r="C2425">
        <v>33745</v>
      </c>
      <c r="D2425">
        <v>198</v>
      </c>
      <c r="E2425">
        <v>20000000</v>
      </c>
      <c r="F2425">
        <v>6.2</v>
      </c>
      <c r="G2425">
        <v>15997045</v>
      </c>
      <c r="H2425">
        <v>0</v>
      </c>
      <c r="I2425">
        <v>200.00000000000003</v>
      </c>
      <c r="J2425">
        <v>0</v>
      </c>
    </row>
    <row r="2426" spans="1:10" x14ac:dyDescent="0.35">
      <c r="A2426">
        <v>7219578</v>
      </c>
      <c r="B2426" t="s">
        <v>11983</v>
      </c>
      <c r="C2426">
        <v>235992</v>
      </c>
      <c r="D2426">
        <v>1768</v>
      </c>
      <c r="E2426">
        <v>15000000</v>
      </c>
      <c r="F2426">
        <v>8</v>
      </c>
      <c r="G2426">
        <v>7780422</v>
      </c>
      <c r="H2426">
        <v>16000</v>
      </c>
      <c r="I2426">
        <v>150</v>
      </c>
      <c r="J2426">
        <v>0</v>
      </c>
    </row>
    <row r="2427" spans="1:10" x14ac:dyDescent="0.35">
      <c r="A2427">
        <v>3247816</v>
      </c>
      <c r="B2427" t="s">
        <v>11986</v>
      </c>
      <c r="C2427">
        <v>36145</v>
      </c>
      <c r="D2427">
        <v>108</v>
      </c>
      <c r="E2427">
        <v>22000000</v>
      </c>
      <c r="F2427">
        <v>6.3</v>
      </c>
      <c r="G2427">
        <v>18752184</v>
      </c>
      <c r="H2427">
        <v>0</v>
      </c>
      <c r="I2427">
        <v>220.00000000000003</v>
      </c>
      <c r="J2427">
        <v>0</v>
      </c>
    </row>
    <row r="2428" spans="1:10" x14ac:dyDescent="0.35">
      <c r="A2428">
        <v>2412045</v>
      </c>
      <c r="B2428" t="s">
        <v>11990</v>
      </c>
      <c r="C2428">
        <v>109873</v>
      </c>
      <c r="D2428">
        <v>320</v>
      </c>
      <c r="E2428">
        <v>15000000</v>
      </c>
      <c r="F2428">
        <v>7.2</v>
      </c>
      <c r="G2428">
        <v>12587955</v>
      </c>
      <c r="H2428">
        <v>33000</v>
      </c>
      <c r="I2428">
        <v>150</v>
      </c>
      <c r="J2428">
        <v>0</v>
      </c>
    </row>
    <row r="2429" spans="1:10" x14ac:dyDescent="0.35">
      <c r="A2429">
        <v>2203641</v>
      </c>
      <c r="B2429" t="s">
        <v>11994</v>
      </c>
      <c r="C2429">
        <v>42792</v>
      </c>
      <c r="D2429">
        <v>162</v>
      </c>
      <c r="E2429">
        <v>15000000</v>
      </c>
      <c r="F2429">
        <v>6.7</v>
      </c>
      <c r="G2429">
        <v>12796359</v>
      </c>
      <c r="H2429">
        <v>0</v>
      </c>
      <c r="I2429">
        <v>150</v>
      </c>
      <c r="J2429">
        <v>0</v>
      </c>
    </row>
    <row r="2430" spans="1:10" x14ac:dyDescent="0.35">
      <c r="A2430">
        <v>1953732</v>
      </c>
      <c r="B2430" t="s">
        <v>11999</v>
      </c>
      <c r="C2430">
        <v>4996</v>
      </c>
      <c r="D2430">
        <v>62</v>
      </c>
      <c r="E2430">
        <v>15000000</v>
      </c>
      <c r="F2430">
        <v>5.3</v>
      </c>
      <c r="G2430">
        <v>13046268</v>
      </c>
      <c r="H2430">
        <v>843</v>
      </c>
      <c r="I2430">
        <v>150</v>
      </c>
      <c r="J2430">
        <v>0</v>
      </c>
    </row>
    <row r="2431" spans="1:10" x14ac:dyDescent="0.35">
      <c r="A2431">
        <v>1954202</v>
      </c>
      <c r="B2431" t="s">
        <v>12004</v>
      </c>
      <c r="C2431">
        <v>5917</v>
      </c>
      <c r="D2431">
        <v>71</v>
      </c>
      <c r="E2431">
        <v>15000000</v>
      </c>
      <c r="F2431">
        <v>6.3</v>
      </c>
      <c r="G2431">
        <v>13045798</v>
      </c>
      <c r="H2431">
        <v>391</v>
      </c>
      <c r="I2431">
        <v>150</v>
      </c>
      <c r="J2431">
        <v>0</v>
      </c>
    </row>
    <row r="2432" spans="1:10" x14ac:dyDescent="0.35">
      <c r="A2432">
        <v>1294640</v>
      </c>
      <c r="B2432" t="s">
        <v>12007</v>
      </c>
      <c r="C2432">
        <v>69569</v>
      </c>
      <c r="D2432">
        <v>436</v>
      </c>
      <c r="E2432">
        <v>15000000</v>
      </c>
      <c r="F2432">
        <v>6.5</v>
      </c>
      <c r="G2432">
        <v>13705360</v>
      </c>
      <c r="H2432">
        <v>0</v>
      </c>
      <c r="I2432">
        <v>150</v>
      </c>
      <c r="J2432">
        <v>0</v>
      </c>
    </row>
    <row r="2433" spans="1:10" x14ac:dyDescent="0.35">
      <c r="A2433">
        <v>529766</v>
      </c>
      <c r="B2433" t="s">
        <v>12021</v>
      </c>
      <c r="C2433">
        <v>22345</v>
      </c>
      <c r="D2433">
        <v>144</v>
      </c>
      <c r="E2433">
        <v>7000000</v>
      </c>
      <c r="F2433">
        <v>6.8</v>
      </c>
      <c r="G2433">
        <v>6470234</v>
      </c>
      <c r="H2433">
        <v>0</v>
      </c>
      <c r="I2433">
        <v>70</v>
      </c>
      <c r="J2433">
        <v>0</v>
      </c>
    </row>
    <row r="2434" spans="1:10" x14ac:dyDescent="0.35">
      <c r="A2434">
        <v>353743</v>
      </c>
      <c r="B2434" t="s">
        <v>12030</v>
      </c>
      <c r="C2434">
        <v>20730</v>
      </c>
      <c r="D2434">
        <v>111</v>
      </c>
      <c r="E2434">
        <v>15000000</v>
      </c>
      <c r="F2434">
        <v>6.9</v>
      </c>
      <c r="G2434">
        <v>14646257</v>
      </c>
      <c r="H2434">
        <v>664</v>
      </c>
      <c r="I2434">
        <v>150</v>
      </c>
      <c r="J2434">
        <v>0</v>
      </c>
    </row>
    <row r="2435" spans="1:10" x14ac:dyDescent="0.35">
      <c r="A2435">
        <v>73548</v>
      </c>
      <c r="B2435" t="s">
        <v>12044</v>
      </c>
      <c r="C2435">
        <v>47574</v>
      </c>
      <c r="D2435">
        <v>209</v>
      </c>
      <c r="E2435">
        <v>15000000</v>
      </c>
      <c r="F2435">
        <v>6.1</v>
      </c>
      <c r="G2435">
        <v>14926452</v>
      </c>
      <c r="H2435">
        <v>0</v>
      </c>
      <c r="I2435">
        <v>150</v>
      </c>
      <c r="J2435">
        <v>0</v>
      </c>
    </row>
    <row r="2436" spans="1:10" x14ac:dyDescent="0.35">
      <c r="A2436">
        <v>28870</v>
      </c>
      <c r="B2436" t="s">
        <v>12048</v>
      </c>
      <c r="C2436">
        <v>14280</v>
      </c>
      <c r="D2436">
        <v>41</v>
      </c>
      <c r="E2436">
        <v>15000000</v>
      </c>
      <c r="F2436">
        <v>5.0999999999999996</v>
      </c>
      <c r="G2436">
        <v>14971130</v>
      </c>
      <c r="H2436">
        <v>0</v>
      </c>
      <c r="I2436">
        <v>150</v>
      </c>
      <c r="J2436">
        <v>0</v>
      </c>
    </row>
    <row r="2437" spans="1:10" x14ac:dyDescent="0.35">
      <c r="A2437">
        <v>22723</v>
      </c>
      <c r="B2437" t="s">
        <v>12053</v>
      </c>
      <c r="C2437">
        <v>2236</v>
      </c>
      <c r="D2437">
        <v>40</v>
      </c>
      <c r="E2437">
        <v>25000000</v>
      </c>
      <c r="F2437">
        <v>4.5</v>
      </c>
      <c r="G2437">
        <v>24977277</v>
      </c>
      <c r="H2437">
        <v>193</v>
      </c>
      <c r="I2437">
        <v>250.00000000000003</v>
      </c>
      <c r="J2437">
        <v>0</v>
      </c>
    </row>
    <row r="2438" spans="1:10" x14ac:dyDescent="0.35">
      <c r="A2438">
        <v>20380</v>
      </c>
      <c r="B2438" t="s">
        <v>12060</v>
      </c>
      <c r="C2438">
        <v>7519</v>
      </c>
      <c r="D2438">
        <v>39</v>
      </c>
      <c r="E2438">
        <v>15000000</v>
      </c>
      <c r="F2438">
        <v>5.9</v>
      </c>
      <c r="G2438">
        <v>14979620</v>
      </c>
      <c r="H2438">
        <v>445</v>
      </c>
      <c r="I2438">
        <v>150</v>
      </c>
      <c r="J2438">
        <v>0</v>
      </c>
    </row>
    <row r="2439" spans="1:10" x14ac:dyDescent="0.35">
      <c r="A2439">
        <v>70906973</v>
      </c>
      <c r="B2439" t="s">
        <v>12063</v>
      </c>
      <c r="C2439">
        <v>437418</v>
      </c>
      <c r="D2439">
        <v>609</v>
      </c>
      <c r="E2439">
        <v>14600000</v>
      </c>
      <c r="F2439">
        <v>8.1</v>
      </c>
      <c r="G2439">
        <v>-56306973</v>
      </c>
      <c r="H2439">
        <v>38000</v>
      </c>
      <c r="I2439">
        <v>146</v>
      </c>
      <c r="J2439">
        <v>0</v>
      </c>
    </row>
    <row r="2440" spans="1:10" x14ac:dyDescent="0.35">
      <c r="A2440">
        <v>66009973</v>
      </c>
      <c r="B2440" t="s">
        <v>12067</v>
      </c>
      <c r="C2440">
        <v>38202</v>
      </c>
      <c r="D2440">
        <v>135</v>
      </c>
      <c r="E2440">
        <v>14800000</v>
      </c>
      <c r="F2440">
        <v>5.7</v>
      </c>
      <c r="G2440">
        <v>-51209973</v>
      </c>
      <c r="H2440">
        <v>41000</v>
      </c>
      <c r="I2440">
        <v>148</v>
      </c>
      <c r="J2440">
        <v>0</v>
      </c>
    </row>
    <row r="2441" spans="1:10" x14ac:dyDescent="0.35">
      <c r="A2441">
        <v>46338728</v>
      </c>
      <c r="B2441" t="s">
        <v>12070</v>
      </c>
      <c r="C2441">
        <v>167750</v>
      </c>
      <c r="D2441">
        <v>506</v>
      </c>
      <c r="E2441">
        <v>14500000</v>
      </c>
      <c r="F2441">
        <v>6.8</v>
      </c>
      <c r="G2441">
        <v>-31838728</v>
      </c>
      <c r="H2441">
        <v>10000</v>
      </c>
      <c r="I2441">
        <v>145</v>
      </c>
      <c r="J2441">
        <v>0</v>
      </c>
    </row>
    <row r="2442" spans="1:10" x14ac:dyDescent="0.35">
      <c r="A2442">
        <v>101157447</v>
      </c>
      <c r="B2442" t="s">
        <v>12079</v>
      </c>
      <c r="C2442">
        <v>277505</v>
      </c>
      <c r="D2442">
        <v>495</v>
      </c>
      <c r="E2442">
        <v>14400000</v>
      </c>
      <c r="F2442">
        <v>8.3000000000000007</v>
      </c>
      <c r="G2442">
        <v>-86757447</v>
      </c>
      <c r="H2442">
        <v>10000</v>
      </c>
      <c r="I2442">
        <v>144</v>
      </c>
      <c r="J2442">
        <v>0</v>
      </c>
    </row>
    <row r="2443" spans="1:10" x14ac:dyDescent="0.35">
      <c r="A2443">
        <v>74205</v>
      </c>
      <c r="B2443" t="s">
        <v>12084</v>
      </c>
      <c r="C2443">
        <v>18646</v>
      </c>
      <c r="D2443">
        <v>81</v>
      </c>
      <c r="E2443">
        <v>14200000</v>
      </c>
      <c r="F2443">
        <v>7.4</v>
      </c>
      <c r="G2443">
        <v>14125795</v>
      </c>
      <c r="H2443">
        <v>1000</v>
      </c>
      <c r="I2443">
        <v>142</v>
      </c>
      <c r="J2443">
        <v>0</v>
      </c>
    </row>
    <row r="2444" spans="1:10" x14ac:dyDescent="0.35">
      <c r="A2444">
        <v>141319195</v>
      </c>
      <c r="B2444" t="s">
        <v>12090</v>
      </c>
      <c r="C2444">
        <v>641997</v>
      </c>
      <c r="D2444">
        <v>1017</v>
      </c>
      <c r="E2444">
        <v>15000000</v>
      </c>
      <c r="F2444">
        <v>8</v>
      </c>
      <c r="G2444">
        <v>-126319195</v>
      </c>
      <c r="H2444">
        <v>13000</v>
      </c>
      <c r="I2444">
        <v>150</v>
      </c>
      <c r="J2444">
        <v>0</v>
      </c>
    </row>
    <row r="2445" spans="1:10" x14ac:dyDescent="0.35">
      <c r="A2445">
        <v>156645693</v>
      </c>
      <c r="B2445" t="s">
        <v>12095</v>
      </c>
      <c r="C2445">
        <v>55101</v>
      </c>
      <c r="D2445">
        <v>201</v>
      </c>
      <c r="E2445">
        <v>14000000</v>
      </c>
      <c r="F2445">
        <v>6.9</v>
      </c>
      <c r="G2445">
        <v>-142645693</v>
      </c>
      <c r="H2445">
        <v>3000</v>
      </c>
      <c r="I2445">
        <v>140</v>
      </c>
      <c r="J2445">
        <v>0</v>
      </c>
    </row>
    <row r="2446" spans="1:10" x14ac:dyDescent="0.35">
      <c r="A2446">
        <v>178406268</v>
      </c>
      <c r="B2446" t="s">
        <v>12098</v>
      </c>
      <c r="C2446">
        <v>213476</v>
      </c>
      <c r="D2446">
        <v>271</v>
      </c>
      <c r="E2446">
        <v>14000000</v>
      </c>
      <c r="F2446">
        <v>6.9</v>
      </c>
      <c r="G2446">
        <v>-164406268</v>
      </c>
      <c r="H2446">
        <v>11000</v>
      </c>
      <c r="I2446">
        <v>140</v>
      </c>
      <c r="J2446">
        <v>0</v>
      </c>
    </row>
    <row r="2447" spans="1:10" x14ac:dyDescent="0.35">
      <c r="A2447">
        <v>109306210</v>
      </c>
      <c r="B2447" t="s">
        <v>12102</v>
      </c>
      <c r="C2447">
        <v>44096</v>
      </c>
      <c r="D2447">
        <v>62</v>
      </c>
      <c r="E2447">
        <v>15800000</v>
      </c>
      <c r="F2447">
        <v>5.5</v>
      </c>
      <c r="G2447">
        <v>-93506210</v>
      </c>
      <c r="H2447">
        <v>489</v>
      </c>
      <c r="I2447">
        <v>158</v>
      </c>
      <c r="J2447">
        <v>0</v>
      </c>
    </row>
    <row r="2448" spans="1:10" x14ac:dyDescent="0.35">
      <c r="A2448">
        <v>70001698</v>
      </c>
      <c r="B2448" t="s">
        <v>12106</v>
      </c>
      <c r="C2448">
        <v>76842</v>
      </c>
      <c r="D2448">
        <v>173</v>
      </c>
      <c r="E2448">
        <v>14000000</v>
      </c>
      <c r="F2448">
        <v>7.2</v>
      </c>
      <c r="G2448">
        <v>-56001698</v>
      </c>
      <c r="H2448">
        <v>4000</v>
      </c>
      <c r="I2448">
        <v>140</v>
      </c>
      <c r="J2448">
        <v>0</v>
      </c>
    </row>
    <row r="2449" spans="1:10" x14ac:dyDescent="0.35">
      <c r="A2449">
        <v>68856263</v>
      </c>
      <c r="B2449" t="s">
        <v>12109</v>
      </c>
      <c r="C2449">
        <v>69733</v>
      </c>
      <c r="D2449">
        <v>97</v>
      </c>
      <c r="E2449">
        <v>15000000</v>
      </c>
      <c r="F2449">
        <v>6.9</v>
      </c>
      <c r="G2449">
        <v>-53856263</v>
      </c>
      <c r="H2449">
        <v>0</v>
      </c>
      <c r="I2449">
        <v>150</v>
      </c>
      <c r="J2449">
        <v>0</v>
      </c>
    </row>
    <row r="2450" spans="1:10" x14ac:dyDescent="0.35">
      <c r="A2450">
        <v>51527787</v>
      </c>
      <c r="B2450" t="s">
        <v>12114</v>
      </c>
      <c r="C2450">
        <v>45603</v>
      </c>
      <c r="D2450">
        <v>268</v>
      </c>
      <c r="E2450">
        <v>15000000</v>
      </c>
      <c r="F2450">
        <v>5.5</v>
      </c>
      <c r="G2450">
        <v>-36527787</v>
      </c>
      <c r="H2450">
        <v>0</v>
      </c>
      <c r="I2450">
        <v>150</v>
      </c>
      <c r="J2450">
        <v>0</v>
      </c>
    </row>
    <row r="2451" spans="1:10" x14ac:dyDescent="0.35">
      <c r="A2451">
        <v>49122319</v>
      </c>
      <c r="B2451" t="s">
        <v>9250</v>
      </c>
      <c r="C2451">
        <v>47169</v>
      </c>
      <c r="D2451">
        <v>162</v>
      </c>
      <c r="E2451">
        <v>14000000</v>
      </c>
      <c r="F2451">
        <v>5.9</v>
      </c>
      <c r="G2451">
        <v>-35122319</v>
      </c>
      <c r="H2451">
        <v>17000</v>
      </c>
      <c r="I2451">
        <v>140</v>
      </c>
      <c r="J2451">
        <v>0</v>
      </c>
    </row>
    <row r="2452" spans="1:10" x14ac:dyDescent="0.35">
      <c r="A2452">
        <v>61356221</v>
      </c>
      <c r="B2452" t="s">
        <v>12117</v>
      </c>
      <c r="C2452">
        <v>19505</v>
      </c>
      <c r="D2452">
        <v>162</v>
      </c>
      <c r="E2452">
        <v>14000000</v>
      </c>
      <c r="F2452">
        <v>5.2</v>
      </c>
      <c r="G2452">
        <v>-47356221</v>
      </c>
      <c r="H2452">
        <v>0</v>
      </c>
      <c r="I2452">
        <v>140</v>
      </c>
      <c r="J2452">
        <v>0</v>
      </c>
    </row>
    <row r="2453" spans="1:10" x14ac:dyDescent="0.35">
      <c r="A2453">
        <v>46800000</v>
      </c>
      <c r="B2453" t="s">
        <v>12121</v>
      </c>
      <c r="C2453">
        <v>76477</v>
      </c>
      <c r="D2453">
        <v>275</v>
      </c>
      <c r="E2453">
        <v>14000000</v>
      </c>
      <c r="F2453">
        <v>7.1</v>
      </c>
      <c r="G2453">
        <v>-32800000</v>
      </c>
      <c r="H2453">
        <v>0</v>
      </c>
      <c r="I2453">
        <v>140</v>
      </c>
      <c r="J2453">
        <v>0</v>
      </c>
    </row>
    <row r="2454" spans="1:10" x14ac:dyDescent="0.35">
      <c r="A2454">
        <v>38048637</v>
      </c>
      <c r="B2454" t="s">
        <v>12126</v>
      </c>
      <c r="C2454">
        <v>47814</v>
      </c>
      <c r="D2454">
        <v>426</v>
      </c>
      <c r="E2454">
        <v>14000000</v>
      </c>
      <c r="F2454">
        <v>5.5</v>
      </c>
      <c r="G2454">
        <v>-24048637</v>
      </c>
      <c r="H2454">
        <v>0</v>
      </c>
      <c r="I2454">
        <v>140</v>
      </c>
      <c r="J2454">
        <v>0</v>
      </c>
    </row>
    <row r="2455" spans="1:10" x14ac:dyDescent="0.35">
      <c r="A2455">
        <v>34700000</v>
      </c>
      <c r="B2455" t="s">
        <v>9349</v>
      </c>
      <c r="C2455">
        <v>52846</v>
      </c>
      <c r="D2455">
        <v>143</v>
      </c>
      <c r="E2455">
        <v>14000000</v>
      </c>
      <c r="F2455">
        <v>7.7</v>
      </c>
      <c r="G2455">
        <v>-20700000</v>
      </c>
      <c r="H2455">
        <v>0</v>
      </c>
      <c r="I2455">
        <v>140</v>
      </c>
      <c r="J2455">
        <v>0</v>
      </c>
    </row>
    <row r="2456" spans="1:10" x14ac:dyDescent="0.35">
      <c r="A2456">
        <v>34793160</v>
      </c>
      <c r="B2456" t="s">
        <v>12130</v>
      </c>
      <c r="C2456">
        <v>15730</v>
      </c>
      <c r="D2456">
        <v>31</v>
      </c>
      <c r="E2456">
        <v>14000000</v>
      </c>
      <c r="F2456">
        <v>6.7</v>
      </c>
      <c r="G2456">
        <v>-20793160</v>
      </c>
      <c r="H2456">
        <v>0</v>
      </c>
      <c r="I2456">
        <v>140</v>
      </c>
      <c r="J2456">
        <v>0</v>
      </c>
    </row>
    <row r="2457" spans="1:10" x14ac:dyDescent="0.35">
      <c r="A2457">
        <v>30628981</v>
      </c>
      <c r="B2457" t="s">
        <v>12134</v>
      </c>
      <c r="C2457">
        <v>15047</v>
      </c>
      <c r="D2457">
        <v>160</v>
      </c>
      <c r="E2457">
        <v>14000000</v>
      </c>
      <c r="F2457">
        <v>5</v>
      </c>
      <c r="G2457">
        <v>-16628981</v>
      </c>
      <c r="H2457">
        <v>2000</v>
      </c>
      <c r="I2457">
        <v>140</v>
      </c>
      <c r="J2457">
        <v>0</v>
      </c>
    </row>
    <row r="2458" spans="1:10" x14ac:dyDescent="0.35">
      <c r="A2458">
        <v>29959436</v>
      </c>
      <c r="B2458" t="s">
        <v>12137</v>
      </c>
      <c r="C2458">
        <v>82327</v>
      </c>
      <c r="D2458">
        <v>350</v>
      </c>
      <c r="E2458">
        <v>13000000</v>
      </c>
      <c r="F2458">
        <v>6.4</v>
      </c>
      <c r="G2458">
        <v>-16959436</v>
      </c>
      <c r="H2458">
        <v>18000</v>
      </c>
      <c r="I2458">
        <v>130</v>
      </c>
      <c r="J2458">
        <v>0</v>
      </c>
    </row>
    <row r="2459" spans="1:10" x14ac:dyDescent="0.35">
      <c r="A2459">
        <v>25571351</v>
      </c>
      <c r="B2459" t="s">
        <v>12141</v>
      </c>
      <c r="C2459">
        <v>3135</v>
      </c>
      <c r="D2459">
        <v>78</v>
      </c>
      <c r="E2459">
        <v>14000000</v>
      </c>
      <c r="F2459">
        <v>6.6</v>
      </c>
      <c r="G2459">
        <v>-11571351</v>
      </c>
      <c r="H2459">
        <v>184</v>
      </c>
      <c r="I2459">
        <v>140</v>
      </c>
      <c r="J2459">
        <v>0</v>
      </c>
    </row>
    <row r="2460" spans="1:10" x14ac:dyDescent="0.35">
      <c r="A2460">
        <v>27515786</v>
      </c>
      <c r="B2460" t="s">
        <v>12145</v>
      </c>
      <c r="C2460">
        <v>8904</v>
      </c>
      <c r="D2460">
        <v>31</v>
      </c>
      <c r="E2460">
        <v>14000000</v>
      </c>
      <c r="F2460">
        <v>5.9</v>
      </c>
      <c r="G2460">
        <v>-13515786</v>
      </c>
      <c r="H2460">
        <v>0</v>
      </c>
      <c r="I2460">
        <v>140</v>
      </c>
      <c r="J2460">
        <v>0</v>
      </c>
    </row>
    <row r="2461" spans="1:10" x14ac:dyDescent="0.35">
      <c r="A2461">
        <v>25482931</v>
      </c>
      <c r="B2461" t="s">
        <v>12150</v>
      </c>
      <c r="C2461">
        <v>9693</v>
      </c>
      <c r="D2461">
        <v>33</v>
      </c>
      <c r="E2461">
        <v>14000000</v>
      </c>
      <c r="F2461">
        <v>5.7</v>
      </c>
      <c r="G2461">
        <v>-11482931</v>
      </c>
      <c r="H2461">
        <v>530</v>
      </c>
      <c r="I2461">
        <v>140</v>
      </c>
      <c r="J2461">
        <v>0</v>
      </c>
    </row>
    <row r="2462" spans="1:10" x14ac:dyDescent="0.35">
      <c r="A2462">
        <v>19900000</v>
      </c>
      <c r="B2462" t="s">
        <v>12154</v>
      </c>
      <c r="C2462">
        <v>17262</v>
      </c>
      <c r="D2462">
        <v>53</v>
      </c>
      <c r="E2462">
        <v>20000000</v>
      </c>
      <c r="F2462">
        <v>4.5</v>
      </c>
      <c r="G2462">
        <v>100000</v>
      </c>
      <c r="H2462">
        <v>1000</v>
      </c>
      <c r="I2462">
        <v>200.00000000000003</v>
      </c>
      <c r="J2462">
        <v>0</v>
      </c>
    </row>
    <row r="2463" spans="1:10" x14ac:dyDescent="0.35">
      <c r="A2463">
        <v>16298046</v>
      </c>
      <c r="B2463" t="s">
        <v>12159</v>
      </c>
      <c r="C2463">
        <v>22207</v>
      </c>
      <c r="D2463">
        <v>747</v>
      </c>
      <c r="E2463">
        <v>14000000</v>
      </c>
      <c r="F2463">
        <v>5</v>
      </c>
      <c r="G2463">
        <v>-2298046</v>
      </c>
      <c r="H2463">
        <v>0</v>
      </c>
      <c r="I2463">
        <v>140</v>
      </c>
      <c r="J2463">
        <v>0</v>
      </c>
    </row>
    <row r="2464" spans="1:10" x14ac:dyDescent="0.35">
      <c r="A2464">
        <v>15549702</v>
      </c>
      <c r="B2464" t="s">
        <v>12162</v>
      </c>
      <c r="C2464">
        <v>24038</v>
      </c>
      <c r="D2464">
        <v>123</v>
      </c>
      <c r="E2464">
        <v>14000000</v>
      </c>
      <c r="F2464">
        <v>4.5999999999999996</v>
      </c>
      <c r="G2464">
        <v>-1549702</v>
      </c>
      <c r="H2464">
        <v>411</v>
      </c>
      <c r="I2464">
        <v>140</v>
      </c>
      <c r="J2464">
        <v>0</v>
      </c>
    </row>
    <row r="2465" spans="1:10" x14ac:dyDescent="0.35">
      <c r="A2465">
        <v>15483540</v>
      </c>
      <c r="B2465" t="s">
        <v>12166</v>
      </c>
      <c r="C2465">
        <v>56338</v>
      </c>
      <c r="D2465">
        <v>215</v>
      </c>
      <c r="E2465">
        <v>14000000</v>
      </c>
      <c r="F2465">
        <v>6.5</v>
      </c>
      <c r="G2465">
        <v>-1483540</v>
      </c>
      <c r="H2465">
        <v>4000</v>
      </c>
      <c r="I2465">
        <v>140</v>
      </c>
      <c r="J2465">
        <v>0</v>
      </c>
    </row>
    <row r="2466" spans="1:10" x14ac:dyDescent="0.35">
      <c r="A2466">
        <v>20246959</v>
      </c>
      <c r="B2466" t="s">
        <v>12171</v>
      </c>
      <c r="C2466">
        <v>5721</v>
      </c>
      <c r="D2466">
        <v>20</v>
      </c>
      <c r="E2466">
        <v>14000000</v>
      </c>
      <c r="F2466">
        <v>4.9000000000000004</v>
      </c>
      <c r="G2466">
        <v>-6246959</v>
      </c>
      <c r="H2466">
        <v>1000</v>
      </c>
      <c r="I2466">
        <v>140</v>
      </c>
      <c r="J2466">
        <v>0</v>
      </c>
    </row>
    <row r="2467" spans="1:10" x14ac:dyDescent="0.35">
      <c r="A2467">
        <v>15062898</v>
      </c>
      <c r="B2467" t="s">
        <v>12175</v>
      </c>
      <c r="C2467">
        <v>11729</v>
      </c>
      <c r="D2467">
        <v>106</v>
      </c>
      <c r="E2467">
        <v>14000000</v>
      </c>
      <c r="F2467">
        <v>6</v>
      </c>
      <c r="G2467">
        <v>-1062898</v>
      </c>
      <c r="H2467">
        <v>645</v>
      </c>
      <c r="I2467">
        <v>140</v>
      </c>
      <c r="J2467">
        <v>0</v>
      </c>
    </row>
    <row r="2468" spans="1:10" x14ac:dyDescent="0.35">
      <c r="A2468">
        <v>14348123</v>
      </c>
      <c r="B2468" t="s">
        <v>12179</v>
      </c>
      <c r="C2468">
        <v>9323</v>
      </c>
      <c r="D2468">
        <v>157</v>
      </c>
      <c r="E2468">
        <v>12000000</v>
      </c>
      <c r="F2468">
        <v>6.9</v>
      </c>
      <c r="G2468">
        <v>-2348123</v>
      </c>
      <c r="H2468">
        <v>970</v>
      </c>
      <c r="I2468">
        <v>120.00000000000001</v>
      </c>
      <c r="J2468">
        <v>0</v>
      </c>
    </row>
    <row r="2469" spans="1:10" x14ac:dyDescent="0.35">
      <c r="A2469">
        <v>15171475</v>
      </c>
      <c r="B2469" t="s">
        <v>12185</v>
      </c>
      <c r="C2469">
        <v>19805</v>
      </c>
      <c r="D2469">
        <v>122</v>
      </c>
      <c r="E2469">
        <v>8500000</v>
      </c>
      <c r="F2469">
        <v>5.7</v>
      </c>
      <c r="G2469">
        <v>-6671475</v>
      </c>
      <c r="H2469">
        <v>0</v>
      </c>
      <c r="I2469">
        <v>85</v>
      </c>
      <c r="J2469">
        <v>0</v>
      </c>
    </row>
    <row r="2470" spans="1:10" x14ac:dyDescent="0.35">
      <c r="A2470">
        <v>13640000</v>
      </c>
      <c r="B2470" t="s">
        <v>12188</v>
      </c>
      <c r="C2470">
        <v>6011</v>
      </c>
      <c r="D2470">
        <v>39</v>
      </c>
      <c r="E2470">
        <v>14000000</v>
      </c>
      <c r="F2470">
        <v>6.9</v>
      </c>
      <c r="G2470">
        <v>360000</v>
      </c>
      <c r="H2470">
        <v>905</v>
      </c>
      <c r="I2470">
        <v>140</v>
      </c>
      <c r="J2470">
        <v>0</v>
      </c>
    </row>
    <row r="2471" spans="1:10" x14ac:dyDescent="0.35">
      <c r="A2471">
        <v>12610731</v>
      </c>
      <c r="B2471" t="s">
        <v>12193</v>
      </c>
      <c r="C2471">
        <v>38985</v>
      </c>
      <c r="D2471">
        <v>673</v>
      </c>
      <c r="E2471">
        <v>11000000</v>
      </c>
      <c r="F2471">
        <v>4.4000000000000004</v>
      </c>
      <c r="G2471">
        <v>-1610731</v>
      </c>
      <c r="H2471">
        <v>0</v>
      </c>
      <c r="I2471">
        <v>110.00000000000001</v>
      </c>
      <c r="J2471">
        <v>0</v>
      </c>
    </row>
    <row r="2472" spans="1:10" x14ac:dyDescent="0.35">
      <c r="A2472">
        <v>47811275</v>
      </c>
      <c r="B2472" t="s">
        <v>11607</v>
      </c>
      <c r="C2472">
        <v>29008</v>
      </c>
      <c r="D2472">
        <v>99</v>
      </c>
      <c r="E2472">
        <v>15000000</v>
      </c>
      <c r="F2472">
        <v>5.4</v>
      </c>
      <c r="G2472">
        <v>-32811275</v>
      </c>
      <c r="H2472">
        <v>896</v>
      </c>
      <c r="I2472">
        <v>150</v>
      </c>
      <c r="J2472">
        <v>0</v>
      </c>
    </row>
    <row r="2473" spans="1:10" x14ac:dyDescent="0.35">
      <c r="A2473">
        <v>11204499</v>
      </c>
      <c r="B2473" t="s">
        <v>12198</v>
      </c>
      <c r="C2473">
        <v>38142</v>
      </c>
      <c r="D2473">
        <v>270</v>
      </c>
      <c r="E2473">
        <v>14000000</v>
      </c>
      <c r="F2473">
        <v>7</v>
      </c>
      <c r="G2473">
        <v>2795501</v>
      </c>
      <c r="H2473">
        <v>0</v>
      </c>
      <c r="I2473">
        <v>140</v>
      </c>
      <c r="J2473">
        <v>0</v>
      </c>
    </row>
    <row r="2474" spans="1:10" x14ac:dyDescent="0.35">
      <c r="A2474">
        <v>10397365</v>
      </c>
      <c r="B2474" t="s">
        <v>12202</v>
      </c>
      <c r="C2474">
        <v>11693</v>
      </c>
      <c r="D2474">
        <v>104</v>
      </c>
      <c r="E2474">
        <v>14000000</v>
      </c>
      <c r="F2474">
        <v>5.4</v>
      </c>
      <c r="G2474">
        <v>3602635</v>
      </c>
      <c r="H2474">
        <v>613</v>
      </c>
      <c r="I2474">
        <v>140</v>
      </c>
      <c r="J2474">
        <v>0</v>
      </c>
    </row>
    <row r="2475" spans="1:10" x14ac:dyDescent="0.35">
      <c r="A2475">
        <v>9402410</v>
      </c>
      <c r="B2475" t="s">
        <v>12207</v>
      </c>
      <c r="C2475">
        <v>11233</v>
      </c>
      <c r="D2475">
        <v>32</v>
      </c>
      <c r="E2475">
        <v>14000000</v>
      </c>
      <c r="F2475">
        <v>5.4</v>
      </c>
      <c r="G2475">
        <v>4597590</v>
      </c>
      <c r="H2475">
        <v>0</v>
      </c>
      <c r="I2475">
        <v>140</v>
      </c>
      <c r="J2475">
        <v>0</v>
      </c>
    </row>
    <row r="2476" spans="1:10" x14ac:dyDescent="0.35">
      <c r="A2476">
        <v>5459824</v>
      </c>
      <c r="B2476" t="s">
        <v>12213</v>
      </c>
      <c r="C2476">
        <v>92781</v>
      </c>
      <c r="D2476">
        <v>320</v>
      </c>
      <c r="E2476">
        <v>26000000</v>
      </c>
      <c r="F2476">
        <v>7.6</v>
      </c>
      <c r="G2476">
        <v>20540176</v>
      </c>
      <c r="H2476">
        <v>5000</v>
      </c>
      <c r="I2476">
        <v>260</v>
      </c>
      <c r="J2476">
        <v>0</v>
      </c>
    </row>
    <row r="2477" spans="1:10" x14ac:dyDescent="0.35">
      <c r="A2477">
        <v>5108820</v>
      </c>
      <c r="B2477" t="s">
        <v>12218</v>
      </c>
      <c r="C2477">
        <v>12519</v>
      </c>
      <c r="D2477">
        <v>112</v>
      </c>
      <c r="E2477">
        <v>24000000</v>
      </c>
      <c r="F2477">
        <v>5.9</v>
      </c>
      <c r="G2477">
        <v>18891180</v>
      </c>
      <c r="H2477">
        <v>853</v>
      </c>
      <c r="I2477">
        <v>240.00000000000003</v>
      </c>
      <c r="J2477">
        <v>0</v>
      </c>
    </row>
    <row r="2478" spans="1:10" x14ac:dyDescent="0.35">
      <c r="A2478">
        <v>4741987</v>
      </c>
      <c r="B2478" t="s">
        <v>12222</v>
      </c>
      <c r="C2478">
        <v>6782</v>
      </c>
      <c r="D2478">
        <v>114</v>
      </c>
      <c r="E2478">
        <v>14000000</v>
      </c>
      <c r="F2478">
        <v>6.6</v>
      </c>
      <c r="G2478">
        <v>9258013</v>
      </c>
      <c r="H2478">
        <v>860</v>
      </c>
      <c r="I2478">
        <v>140</v>
      </c>
      <c r="J2478">
        <v>0</v>
      </c>
    </row>
    <row r="2479" spans="1:10" x14ac:dyDescent="0.35">
      <c r="A2479">
        <v>4291965</v>
      </c>
      <c r="B2479" t="s">
        <v>12226</v>
      </c>
      <c r="C2479">
        <v>9334</v>
      </c>
      <c r="D2479">
        <v>59</v>
      </c>
      <c r="E2479">
        <v>14000000</v>
      </c>
      <c r="F2479">
        <v>6.7</v>
      </c>
      <c r="G2479">
        <v>9708035</v>
      </c>
      <c r="H2479">
        <v>447</v>
      </c>
      <c r="I2479">
        <v>140</v>
      </c>
      <c r="J2479">
        <v>0</v>
      </c>
    </row>
    <row r="2480" spans="1:10" x14ac:dyDescent="0.35">
      <c r="A2480">
        <v>3100650</v>
      </c>
      <c r="B2480" t="s">
        <v>12233</v>
      </c>
      <c r="C2480">
        <v>7277</v>
      </c>
      <c r="D2480">
        <v>181</v>
      </c>
      <c r="E2480">
        <v>14000000</v>
      </c>
      <c r="F2480">
        <v>3.9</v>
      </c>
      <c r="G2480">
        <v>10899350</v>
      </c>
      <c r="H2480">
        <v>231</v>
      </c>
      <c r="I2480">
        <v>140</v>
      </c>
      <c r="J2480">
        <v>0</v>
      </c>
    </row>
    <row r="2481" spans="1:10" x14ac:dyDescent="0.35">
      <c r="A2481">
        <v>2474000</v>
      </c>
      <c r="B2481" t="s">
        <v>12238</v>
      </c>
      <c r="C2481">
        <v>2427</v>
      </c>
      <c r="D2481">
        <v>27</v>
      </c>
      <c r="E2481">
        <v>14000000</v>
      </c>
      <c r="F2481">
        <v>5.7</v>
      </c>
      <c r="G2481">
        <v>11526000</v>
      </c>
      <c r="H2481">
        <v>127</v>
      </c>
      <c r="I2481">
        <v>140</v>
      </c>
      <c r="J2481">
        <v>0</v>
      </c>
    </row>
    <row r="2482" spans="1:10" x14ac:dyDescent="0.35">
      <c r="A2482">
        <v>1000000</v>
      </c>
      <c r="B2482" t="s">
        <v>12243</v>
      </c>
      <c r="C2482">
        <v>524</v>
      </c>
      <c r="D2482">
        <v>8</v>
      </c>
      <c r="E2482">
        <v>14000000</v>
      </c>
      <c r="F2482">
        <v>6.5</v>
      </c>
      <c r="G2482">
        <v>13000000</v>
      </c>
      <c r="H2482">
        <v>76</v>
      </c>
      <c r="I2482">
        <v>140</v>
      </c>
      <c r="J2482">
        <v>0</v>
      </c>
    </row>
    <row r="2483" spans="1:10" x14ac:dyDescent="0.35">
      <c r="A2483">
        <v>3958500</v>
      </c>
      <c r="B2483" t="s">
        <v>12249</v>
      </c>
      <c r="C2483">
        <v>17933</v>
      </c>
      <c r="D2483">
        <v>165</v>
      </c>
      <c r="E2483">
        <v>8200000</v>
      </c>
      <c r="F2483">
        <v>6.8</v>
      </c>
      <c r="G2483">
        <v>4241500</v>
      </c>
      <c r="H2483">
        <v>0</v>
      </c>
      <c r="I2483">
        <v>82</v>
      </c>
      <c r="J2483">
        <v>0</v>
      </c>
    </row>
    <row r="2484" spans="1:10" x14ac:dyDescent="0.35">
      <c r="A2484">
        <v>274299</v>
      </c>
      <c r="B2484" t="s">
        <v>12255</v>
      </c>
      <c r="C2484">
        <v>11077</v>
      </c>
      <c r="D2484">
        <v>55</v>
      </c>
      <c r="E2484">
        <v>103000000</v>
      </c>
      <c r="F2484">
        <v>7.3</v>
      </c>
      <c r="G2484">
        <v>102725701</v>
      </c>
      <c r="H2484">
        <v>0</v>
      </c>
      <c r="I2484">
        <v>1030</v>
      </c>
      <c r="J2484">
        <v>0</v>
      </c>
    </row>
    <row r="2485" spans="1:10" x14ac:dyDescent="0.35">
      <c r="A2485">
        <v>183088</v>
      </c>
      <c r="B2485" t="s">
        <v>12260</v>
      </c>
      <c r="C2485">
        <v>11704</v>
      </c>
      <c r="D2485">
        <v>36</v>
      </c>
      <c r="E2485">
        <v>15000000</v>
      </c>
      <c r="F2485">
        <v>7</v>
      </c>
      <c r="G2485">
        <v>14816912</v>
      </c>
      <c r="H2485">
        <v>702</v>
      </c>
      <c r="I2485">
        <v>150</v>
      </c>
      <c r="J2485">
        <v>0</v>
      </c>
    </row>
    <row r="2486" spans="1:10" x14ac:dyDescent="0.35">
      <c r="A2486">
        <v>46495</v>
      </c>
      <c r="B2486" t="s">
        <v>12264</v>
      </c>
      <c r="C2486">
        <v>12053</v>
      </c>
      <c r="D2486">
        <v>119</v>
      </c>
      <c r="E2486">
        <v>14000000</v>
      </c>
      <c r="F2486">
        <v>6.5</v>
      </c>
      <c r="G2486">
        <v>13953505</v>
      </c>
      <c r="H2486">
        <v>0</v>
      </c>
      <c r="I2486">
        <v>140</v>
      </c>
      <c r="J2486">
        <v>0</v>
      </c>
    </row>
    <row r="2487" spans="1:10" x14ac:dyDescent="0.35">
      <c r="A2487">
        <v>1752214</v>
      </c>
      <c r="B2487" t="s">
        <v>12268</v>
      </c>
      <c r="C2487">
        <v>60460</v>
      </c>
      <c r="D2487">
        <v>104</v>
      </c>
      <c r="E2487">
        <v>14000000</v>
      </c>
      <c r="F2487">
        <v>7.7</v>
      </c>
      <c r="G2487">
        <v>12247786</v>
      </c>
      <c r="H2487">
        <v>14000</v>
      </c>
      <c r="I2487">
        <v>140</v>
      </c>
      <c r="J2487">
        <v>0</v>
      </c>
    </row>
    <row r="2488" spans="1:10" x14ac:dyDescent="0.35">
      <c r="A2488">
        <v>83025853</v>
      </c>
      <c r="B2488" t="s">
        <v>12271</v>
      </c>
      <c r="C2488">
        <v>259837</v>
      </c>
      <c r="D2488">
        <v>2254</v>
      </c>
      <c r="E2488">
        <v>14000000</v>
      </c>
      <c r="F2488">
        <v>7.7</v>
      </c>
      <c r="G2488">
        <v>-69025853</v>
      </c>
      <c r="H2488">
        <v>13000</v>
      </c>
      <c r="I2488">
        <v>140</v>
      </c>
      <c r="J2488">
        <v>0</v>
      </c>
    </row>
    <row r="2489" spans="1:10" x14ac:dyDescent="0.35">
      <c r="A2489">
        <v>190871240</v>
      </c>
      <c r="B2489" t="s">
        <v>1431</v>
      </c>
      <c r="C2489">
        <v>167089</v>
      </c>
      <c r="D2489">
        <v>491</v>
      </c>
      <c r="E2489">
        <v>125000000</v>
      </c>
      <c r="F2489">
        <v>5.9</v>
      </c>
      <c r="G2489">
        <v>-65871240</v>
      </c>
      <c r="H2489">
        <v>62000</v>
      </c>
      <c r="I2489">
        <v>1250</v>
      </c>
      <c r="J2489">
        <v>0</v>
      </c>
    </row>
    <row r="2490" spans="1:10" x14ac:dyDescent="0.35">
      <c r="A2490">
        <v>56631572</v>
      </c>
      <c r="B2490" t="s">
        <v>12274</v>
      </c>
      <c r="C2490">
        <v>123390</v>
      </c>
      <c r="D2490">
        <v>248</v>
      </c>
      <c r="E2490">
        <v>12000000</v>
      </c>
      <c r="F2490">
        <v>6.8</v>
      </c>
      <c r="G2490">
        <v>-44631572</v>
      </c>
      <c r="H2490">
        <v>0</v>
      </c>
      <c r="I2490">
        <v>120.00000000000001</v>
      </c>
      <c r="J2490">
        <v>0</v>
      </c>
    </row>
    <row r="2491" spans="1:10" x14ac:dyDescent="0.35">
      <c r="A2491">
        <v>15854988</v>
      </c>
      <c r="B2491" t="s">
        <v>12278</v>
      </c>
      <c r="C2491">
        <v>36542</v>
      </c>
      <c r="D2491">
        <v>378</v>
      </c>
      <c r="E2491">
        <v>13500000</v>
      </c>
      <c r="F2491">
        <v>7.4</v>
      </c>
      <c r="G2491">
        <v>-2354988</v>
      </c>
      <c r="H2491">
        <v>0</v>
      </c>
      <c r="I2491">
        <v>135</v>
      </c>
      <c r="J2491">
        <v>0</v>
      </c>
    </row>
    <row r="2492" spans="1:10" x14ac:dyDescent="0.35">
      <c r="A2492">
        <v>12282677</v>
      </c>
      <c r="B2492" t="s">
        <v>12281</v>
      </c>
      <c r="C2492">
        <v>28159</v>
      </c>
      <c r="D2492">
        <v>96</v>
      </c>
      <c r="E2492">
        <v>14000000</v>
      </c>
      <c r="F2492">
        <v>5.0999999999999996</v>
      </c>
      <c r="G2492">
        <v>1717323</v>
      </c>
      <c r="H2492">
        <v>0</v>
      </c>
      <c r="I2492">
        <v>140</v>
      </c>
      <c r="J2492">
        <v>0</v>
      </c>
    </row>
    <row r="2493" spans="1:10" x14ac:dyDescent="0.35">
      <c r="A2493">
        <v>7060876</v>
      </c>
      <c r="B2493" t="s">
        <v>12286</v>
      </c>
      <c r="C2493">
        <v>44795</v>
      </c>
      <c r="D2493">
        <v>314</v>
      </c>
      <c r="E2493">
        <v>13500000</v>
      </c>
      <c r="F2493">
        <v>7.4</v>
      </c>
      <c r="G2493">
        <v>6439124</v>
      </c>
      <c r="H2493">
        <v>0</v>
      </c>
      <c r="I2493">
        <v>135</v>
      </c>
      <c r="J2493">
        <v>0</v>
      </c>
    </row>
    <row r="2494" spans="1:10" x14ac:dyDescent="0.35">
      <c r="A2494">
        <v>14989761</v>
      </c>
      <c r="B2494" t="s">
        <v>12290</v>
      </c>
      <c r="C2494">
        <v>185845</v>
      </c>
      <c r="D2494">
        <v>284</v>
      </c>
      <c r="E2494">
        <v>15000000</v>
      </c>
      <c r="F2494">
        <v>7.2</v>
      </c>
      <c r="G2494">
        <v>10239</v>
      </c>
      <c r="H2494">
        <v>52000</v>
      </c>
      <c r="I2494">
        <v>150</v>
      </c>
      <c r="J2494">
        <v>0</v>
      </c>
    </row>
    <row r="2495" spans="1:10" x14ac:dyDescent="0.35">
      <c r="A2495">
        <v>123922370</v>
      </c>
      <c r="B2495" t="s">
        <v>12304</v>
      </c>
      <c r="C2495">
        <v>98348</v>
      </c>
      <c r="D2495">
        <v>131</v>
      </c>
      <c r="E2495">
        <v>13000000</v>
      </c>
      <c r="F2495">
        <v>7.3</v>
      </c>
      <c r="G2495">
        <v>-110922370</v>
      </c>
      <c r="H2495">
        <v>0</v>
      </c>
      <c r="I2495">
        <v>130</v>
      </c>
      <c r="J2495">
        <v>0</v>
      </c>
    </row>
    <row r="2496" spans="1:10" x14ac:dyDescent="0.35">
      <c r="A2496">
        <v>163591</v>
      </c>
      <c r="B2496" t="s">
        <v>12308</v>
      </c>
      <c r="C2496">
        <v>912</v>
      </c>
      <c r="D2496">
        <v>17</v>
      </c>
      <c r="E2496">
        <v>13400000</v>
      </c>
      <c r="F2496">
        <v>3.6</v>
      </c>
      <c r="G2496">
        <v>13236409</v>
      </c>
      <c r="H2496">
        <v>502</v>
      </c>
      <c r="I2496">
        <v>134</v>
      </c>
      <c r="J2496">
        <v>0</v>
      </c>
    </row>
    <row r="2497" spans="1:10" x14ac:dyDescent="0.35">
      <c r="A2497">
        <v>73000942</v>
      </c>
      <c r="B2497" t="s">
        <v>12312</v>
      </c>
      <c r="C2497">
        <v>74351</v>
      </c>
      <c r="D2497">
        <v>233</v>
      </c>
      <c r="E2497">
        <v>13000000</v>
      </c>
      <c r="F2497">
        <v>1.6</v>
      </c>
      <c r="G2497">
        <v>-60000942</v>
      </c>
      <c r="H2497">
        <v>62000</v>
      </c>
      <c r="I2497">
        <v>130</v>
      </c>
      <c r="J2497">
        <v>0</v>
      </c>
    </row>
    <row r="2498" spans="1:10" x14ac:dyDescent="0.35">
      <c r="A2498">
        <v>106952327</v>
      </c>
      <c r="B2498" t="s">
        <v>12316</v>
      </c>
      <c r="C2498">
        <v>551363</v>
      </c>
      <c r="D2498">
        <v>1140</v>
      </c>
      <c r="E2498">
        <v>13000000</v>
      </c>
      <c r="F2498">
        <v>8</v>
      </c>
      <c r="G2498">
        <v>-93952327</v>
      </c>
      <c r="H2498">
        <v>106000</v>
      </c>
      <c r="I2498">
        <v>130</v>
      </c>
      <c r="J2498">
        <v>0</v>
      </c>
    </row>
    <row r="2499" spans="1:10" x14ac:dyDescent="0.35">
      <c r="A2499">
        <v>58607007</v>
      </c>
      <c r="B2499" t="s">
        <v>1362</v>
      </c>
      <c r="C2499">
        <v>182910</v>
      </c>
      <c r="D2499">
        <v>630</v>
      </c>
      <c r="E2499">
        <v>100000000</v>
      </c>
      <c r="F2499">
        <v>6.2</v>
      </c>
      <c r="G2499">
        <v>41392993</v>
      </c>
      <c r="H2499">
        <v>60000</v>
      </c>
      <c r="I2499">
        <v>1000.0000000000001</v>
      </c>
      <c r="J2499">
        <v>0</v>
      </c>
    </row>
    <row r="2500" spans="1:10" x14ac:dyDescent="0.35">
      <c r="A2500">
        <v>57300000</v>
      </c>
      <c r="B2500" t="s">
        <v>12319</v>
      </c>
      <c r="C2500">
        <v>790926</v>
      </c>
      <c r="D2500">
        <v>650</v>
      </c>
      <c r="E2500">
        <v>13000000</v>
      </c>
      <c r="F2500">
        <v>9</v>
      </c>
      <c r="G2500">
        <v>-44300000</v>
      </c>
      <c r="H2500">
        <v>14000</v>
      </c>
      <c r="I2500">
        <v>130</v>
      </c>
      <c r="J2500">
        <v>0</v>
      </c>
    </row>
    <row r="2501" spans="1:10" x14ac:dyDescent="0.35">
      <c r="A2501">
        <v>91038276</v>
      </c>
      <c r="B2501" t="s">
        <v>12322</v>
      </c>
      <c r="C2501">
        <v>47876</v>
      </c>
      <c r="D2501">
        <v>320</v>
      </c>
      <c r="E2501">
        <v>13000000</v>
      </c>
      <c r="F2501">
        <v>6.1</v>
      </c>
      <c r="G2501">
        <v>-78038276</v>
      </c>
      <c r="H2501">
        <v>0</v>
      </c>
      <c r="I2501">
        <v>130</v>
      </c>
      <c r="J2501">
        <v>0</v>
      </c>
    </row>
    <row r="2502" spans="1:10" x14ac:dyDescent="0.35">
      <c r="A2502">
        <v>49369900</v>
      </c>
      <c r="B2502" t="s">
        <v>12328</v>
      </c>
      <c r="C2502">
        <v>36108</v>
      </c>
      <c r="D2502">
        <v>260</v>
      </c>
      <c r="E2502">
        <v>7000000</v>
      </c>
      <c r="F2502">
        <v>5.7</v>
      </c>
      <c r="G2502">
        <v>-42369900</v>
      </c>
      <c r="H2502">
        <v>0</v>
      </c>
      <c r="I2502">
        <v>70</v>
      </c>
      <c r="J2502">
        <v>0</v>
      </c>
    </row>
    <row r="2503" spans="1:10" x14ac:dyDescent="0.35">
      <c r="A2503">
        <v>61693523</v>
      </c>
      <c r="B2503" t="s">
        <v>12333</v>
      </c>
      <c r="C2503">
        <v>6276</v>
      </c>
      <c r="D2503">
        <v>55</v>
      </c>
      <c r="E2503">
        <v>13000000</v>
      </c>
      <c r="F2503">
        <v>6.8</v>
      </c>
      <c r="G2503">
        <v>-48693523</v>
      </c>
      <c r="H2503">
        <v>16000</v>
      </c>
      <c r="I2503">
        <v>130</v>
      </c>
      <c r="J2503">
        <v>0</v>
      </c>
    </row>
    <row r="2504" spans="1:10" x14ac:dyDescent="0.35">
      <c r="A2504">
        <v>46729374</v>
      </c>
      <c r="B2504" t="s">
        <v>12337</v>
      </c>
      <c r="C2504">
        <v>116625</v>
      </c>
      <c r="D2504">
        <v>469</v>
      </c>
      <c r="E2504">
        <v>13000000</v>
      </c>
      <c r="F2504">
        <v>5.5</v>
      </c>
      <c r="G2504">
        <v>-33729374</v>
      </c>
      <c r="H2504">
        <v>0</v>
      </c>
      <c r="I2504">
        <v>130</v>
      </c>
      <c r="J2504">
        <v>0</v>
      </c>
    </row>
    <row r="2505" spans="1:10" x14ac:dyDescent="0.35">
      <c r="A2505">
        <v>44726644</v>
      </c>
      <c r="B2505" t="s">
        <v>12342</v>
      </c>
      <c r="C2505">
        <v>42614</v>
      </c>
      <c r="D2505">
        <v>120</v>
      </c>
      <c r="E2505">
        <v>13000000</v>
      </c>
      <c r="F2505">
        <v>6.8</v>
      </c>
      <c r="G2505">
        <v>-31726644</v>
      </c>
      <c r="H2505">
        <v>0</v>
      </c>
      <c r="I2505">
        <v>130</v>
      </c>
      <c r="J2505">
        <v>0</v>
      </c>
    </row>
    <row r="2506" spans="1:10" x14ac:dyDescent="0.35">
      <c r="A2506">
        <v>44134898</v>
      </c>
      <c r="B2506" t="s">
        <v>12346</v>
      </c>
      <c r="C2506">
        <v>72803</v>
      </c>
      <c r="D2506">
        <v>171</v>
      </c>
      <c r="E2506">
        <v>13000000</v>
      </c>
      <c r="F2506">
        <v>7.3</v>
      </c>
      <c r="G2506">
        <v>-31134898</v>
      </c>
      <c r="H2506">
        <v>33000</v>
      </c>
      <c r="I2506">
        <v>130</v>
      </c>
      <c r="J2506">
        <v>0</v>
      </c>
    </row>
    <row r="2507" spans="1:10" x14ac:dyDescent="0.35">
      <c r="A2507">
        <v>48637684</v>
      </c>
      <c r="B2507" t="s">
        <v>12349</v>
      </c>
      <c r="C2507">
        <v>16979</v>
      </c>
      <c r="D2507">
        <v>42</v>
      </c>
      <c r="E2507">
        <v>12500000</v>
      </c>
      <c r="F2507">
        <v>6.1</v>
      </c>
      <c r="G2507">
        <v>-36137684</v>
      </c>
      <c r="H2507">
        <v>0</v>
      </c>
      <c r="I2507">
        <v>125.00000000000001</v>
      </c>
      <c r="J2507">
        <v>0</v>
      </c>
    </row>
    <row r="2508" spans="1:10" x14ac:dyDescent="0.35">
      <c r="A2508">
        <v>38176108</v>
      </c>
      <c r="B2508" t="s">
        <v>12352</v>
      </c>
      <c r="C2508">
        <v>222099</v>
      </c>
      <c r="D2508">
        <v>549</v>
      </c>
      <c r="E2508">
        <v>16000000</v>
      </c>
      <c r="F2508">
        <v>7.2</v>
      </c>
      <c r="G2508">
        <v>-22176108</v>
      </c>
      <c r="H2508">
        <v>10000</v>
      </c>
      <c r="I2508">
        <v>160</v>
      </c>
      <c r="J2508">
        <v>0</v>
      </c>
    </row>
    <row r="2509" spans="1:10" x14ac:dyDescent="0.35">
      <c r="A2509">
        <v>28972187</v>
      </c>
      <c r="B2509" t="s">
        <v>12357</v>
      </c>
      <c r="C2509">
        <v>28805</v>
      </c>
      <c r="D2509">
        <v>159</v>
      </c>
      <c r="E2509">
        <v>13000000</v>
      </c>
      <c r="F2509">
        <v>5.9</v>
      </c>
      <c r="G2509">
        <v>-15972187</v>
      </c>
      <c r="H2509">
        <v>1000</v>
      </c>
      <c r="I2509">
        <v>130</v>
      </c>
      <c r="J2509">
        <v>0</v>
      </c>
    </row>
    <row r="2510" spans="1:10" x14ac:dyDescent="0.35">
      <c r="A2510">
        <v>27979400</v>
      </c>
      <c r="B2510" t="s">
        <v>12362</v>
      </c>
      <c r="C2510">
        <v>37611</v>
      </c>
      <c r="D2510">
        <v>72</v>
      </c>
      <c r="E2510">
        <v>8200000</v>
      </c>
      <c r="F2510">
        <v>6.1</v>
      </c>
      <c r="G2510">
        <v>-19779400</v>
      </c>
      <c r="H2510">
        <v>0</v>
      </c>
      <c r="I2510">
        <v>82</v>
      </c>
      <c r="J2510">
        <v>0</v>
      </c>
    </row>
    <row r="2511" spans="1:10" x14ac:dyDescent="0.35">
      <c r="A2511">
        <v>54257433</v>
      </c>
      <c r="B2511" t="s">
        <v>12365</v>
      </c>
      <c r="C2511">
        <v>12983</v>
      </c>
      <c r="D2511">
        <v>139</v>
      </c>
      <c r="E2511">
        <v>17000000</v>
      </c>
      <c r="F2511">
        <v>6.8</v>
      </c>
      <c r="G2511">
        <v>-37257433</v>
      </c>
      <c r="H2511">
        <v>0</v>
      </c>
      <c r="I2511">
        <v>170</v>
      </c>
      <c r="J2511">
        <v>0</v>
      </c>
    </row>
    <row r="2512" spans="1:10" x14ac:dyDescent="0.35">
      <c r="A2512">
        <v>23947</v>
      </c>
      <c r="B2512" t="s">
        <v>12370</v>
      </c>
      <c r="C2512">
        <v>357579</v>
      </c>
      <c r="D2512">
        <v>1100</v>
      </c>
      <c r="E2512">
        <v>13000000</v>
      </c>
      <c r="F2512">
        <v>7.7</v>
      </c>
      <c r="G2512">
        <v>12976053</v>
      </c>
      <c r="H2512">
        <v>15000</v>
      </c>
      <c r="I2512">
        <v>130</v>
      </c>
      <c r="J2512">
        <v>0</v>
      </c>
    </row>
    <row r="2513" spans="1:10" x14ac:dyDescent="0.35">
      <c r="A2513">
        <v>60008303</v>
      </c>
      <c r="B2513" t="s">
        <v>12373</v>
      </c>
      <c r="C2513">
        <v>9285</v>
      </c>
      <c r="D2513">
        <v>91</v>
      </c>
      <c r="E2513">
        <v>13000000</v>
      </c>
      <c r="F2513">
        <v>4.9000000000000004</v>
      </c>
      <c r="G2513">
        <v>-47008303</v>
      </c>
      <c r="H2513">
        <v>0</v>
      </c>
      <c r="I2513">
        <v>130</v>
      </c>
      <c r="J2513">
        <v>0</v>
      </c>
    </row>
    <row r="2514" spans="1:10" x14ac:dyDescent="0.35">
      <c r="A2514">
        <v>49121934</v>
      </c>
      <c r="B2514" t="s">
        <v>12377</v>
      </c>
      <c r="C2514">
        <v>6528</v>
      </c>
      <c r="D2514">
        <v>32</v>
      </c>
      <c r="E2514">
        <v>13000000</v>
      </c>
      <c r="F2514">
        <v>6.1</v>
      </c>
      <c r="G2514">
        <v>-36121934</v>
      </c>
      <c r="H2514">
        <v>0</v>
      </c>
      <c r="I2514">
        <v>130</v>
      </c>
      <c r="J2514">
        <v>0</v>
      </c>
    </row>
    <row r="2515" spans="1:10" x14ac:dyDescent="0.35">
      <c r="A2515">
        <v>27141959</v>
      </c>
      <c r="B2515" t="s">
        <v>12381</v>
      </c>
      <c r="C2515">
        <v>19547</v>
      </c>
      <c r="D2515">
        <v>168</v>
      </c>
      <c r="E2515">
        <v>18000000</v>
      </c>
      <c r="F2515">
        <v>2.5</v>
      </c>
      <c r="G2515">
        <v>-9141959</v>
      </c>
      <c r="H2515">
        <v>0</v>
      </c>
      <c r="I2515">
        <v>180.00000000000003</v>
      </c>
      <c r="J2515">
        <v>0</v>
      </c>
    </row>
    <row r="2516" spans="1:10" x14ac:dyDescent="0.35">
      <c r="A2516">
        <v>27052167</v>
      </c>
      <c r="B2516" t="s">
        <v>12385</v>
      </c>
      <c r="C2516">
        <v>24834</v>
      </c>
      <c r="D2516">
        <v>168</v>
      </c>
      <c r="E2516">
        <v>13000000</v>
      </c>
      <c r="F2516">
        <v>6.1</v>
      </c>
      <c r="G2516">
        <v>-14052167</v>
      </c>
      <c r="H2516">
        <v>934</v>
      </c>
      <c r="I2516">
        <v>130</v>
      </c>
      <c r="J2516">
        <v>0</v>
      </c>
    </row>
    <row r="2517" spans="1:10" x14ac:dyDescent="0.35">
      <c r="A2517">
        <v>26539321</v>
      </c>
      <c r="B2517" t="s">
        <v>12390</v>
      </c>
      <c r="C2517">
        <v>7984</v>
      </c>
      <c r="D2517">
        <v>42</v>
      </c>
      <c r="E2517">
        <v>13000000</v>
      </c>
      <c r="F2517">
        <v>5.9</v>
      </c>
      <c r="G2517">
        <v>-13539321</v>
      </c>
      <c r="H2517">
        <v>833</v>
      </c>
      <c r="I2517">
        <v>130</v>
      </c>
      <c r="J2517">
        <v>0</v>
      </c>
    </row>
    <row r="2518" spans="1:10" x14ac:dyDescent="0.35">
      <c r="A2518">
        <v>28501605</v>
      </c>
      <c r="B2518" t="s">
        <v>12396</v>
      </c>
      <c r="C2518">
        <v>31371</v>
      </c>
      <c r="D2518">
        <v>166</v>
      </c>
      <c r="E2518">
        <v>13000000</v>
      </c>
      <c r="F2518">
        <v>5.7</v>
      </c>
      <c r="G2518">
        <v>-15501605</v>
      </c>
      <c r="H2518">
        <v>0</v>
      </c>
      <c r="I2518">
        <v>130</v>
      </c>
      <c r="J2518">
        <v>0</v>
      </c>
    </row>
    <row r="2519" spans="1:10" x14ac:dyDescent="0.35">
      <c r="A2519">
        <v>52543632</v>
      </c>
      <c r="B2519" t="s">
        <v>12402</v>
      </c>
      <c r="C2519">
        <v>12676</v>
      </c>
      <c r="D2519">
        <v>84</v>
      </c>
      <c r="E2519">
        <v>13200000</v>
      </c>
      <c r="F2519">
        <v>5.6</v>
      </c>
      <c r="G2519">
        <v>-39343632</v>
      </c>
      <c r="H2519">
        <v>0</v>
      </c>
      <c r="I2519">
        <v>132</v>
      </c>
      <c r="J2519">
        <v>0</v>
      </c>
    </row>
    <row r="2520" spans="1:10" x14ac:dyDescent="0.35">
      <c r="A2520">
        <v>25592632</v>
      </c>
      <c r="B2520" t="s">
        <v>12406</v>
      </c>
      <c r="C2520">
        <v>220475</v>
      </c>
      <c r="D2520">
        <v>1066</v>
      </c>
      <c r="E2520">
        <v>18000000</v>
      </c>
      <c r="F2520">
        <v>7.2</v>
      </c>
      <c r="G2520">
        <v>-7592632</v>
      </c>
      <c r="H2520">
        <v>20000</v>
      </c>
      <c r="I2520">
        <v>180.00000000000003</v>
      </c>
      <c r="J2520">
        <v>0</v>
      </c>
    </row>
    <row r="2521" spans="1:10" x14ac:dyDescent="0.35">
      <c r="A2521">
        <v>25440971</v>
      </c>
      <c r="B2521" t="s">
        <v>12412</v>
      </c>
      <c r="C2521">
        <v>289508</v>
      </c>
      <c r="D2521">
        <v>611</v>
      </c>
      <c r="E2521">
        <v>15000000</v>
      </c>
      <c r="F2521">
        <v>7.7</v>
      </c>
      <c r="G2521">
        <v>-10440971</v>
      </c>
      <c r="H2521">
        <v>109000</v>
      </c>
      <c r="I2521">
        <v>150</v>
      </c>
      <c r="J2521">
        <v>0</v>
      </c>
    </row>
    <row r="2522" spans="1:10" x14ac:dyDescent="0.35">
      <c r="A2522">
        <v>22858926</v>
      </c>
      <c r="B2522" t="s">
        <v>12417</v>
      </c>
      <c r="C2522">
        <v>254404</v>
      </c>
      <c r="D2522">
        <v>840</v>
      </c>
      <c r="E2522">
        <v>13000000</v>
      </c>
      <c r="F2522">
        <v>7.8</v>
      </c>
      <c r="G2522">
        <v>-9858926</v>
      </c>
      <c r="H2522">
        <v>0</v>
      </c>
      <c r="I2522">
        <v>130</v>
      </c>
      <c r="J2522">
        <v>0</v>
      </c>
    </row>
    <row r="2523" spans="1:10" x14ac:dyDescent="0.35">
      <c r="A2523">
        <v>22235901</v>
      </c>
      <c r="B2523" t="s">
        <v>12421</v>
      </c>
      <c r="C2523">
        <v>4339</v>
      </c>
      <c r="D2523">
        <v>31</v>
      </c>
      <c r="E2523">
        <v>6000000</v>
      </c>
      <c r="F2523">
        <v>6.1</v>
      </c>
      <c r="G2523">
        <v>-16235901</v>
      </c>
      <c r="H2523">
        <v>593</v>
      </c>
      <c r="I2523">
        <v>60.000000000000007</v>
      </c>
      <c r="J2523">
        <v>0</v>
      </c>
    </row>
    <row r="2524" spans="1:10" x14ac:dyDescent="0.35">
      <c r="A2524">
        <v>38916903</v>
      </c>
      <c r="B2524" t="s">
        <v>12427</v>
      </c>
      <c r="C2524">
        <v>15664</v>
      </c>
      <c r="D2524">
        <v>149</v>
      </c>
      <c r="E2524">
        <v>13000000</v>
      </c>
      <c r="F2524">
        <v>5.8</v>
      </c>
      <c r="G2524">
        <v>-25916903</v>
      </c>
      <c r="H2524">
        <v>0</v>
      </c>
      <c r="I2524">
        <v>130</v>
      </c>
      <c r="J2524">
        <v>0</v>
      </c>
    </row>
    <row r="2525" spans="1:10" x14ac:dyDescent="0.35">
      <c r="A2525">
        <v>16929123</v>
      </c>
      <c r="B2525" t="s">
        <v>12431</v>
      </c>
      <c r="C2525">
        <v>21406</v>
      </c>
      <c r="D2525">
        <v>169</v>
      </c>
      <c r="E2525">
        <v>14000000</v>
      </c>
      <c r="F2525">
        <v>6.5</v>
      </c>
      <c r="G2525">
        <v>-2929123</v>
      </c>
      <c r="H2525">
        <v>0</v>
      </c>
      <c r="I2525">
        <v>140</v>
      </c>
      <c r="J2525">
        <v>0</v>
      </c>
    </row>
    <row r="2526" spans="1:10" x14ac:dyDescent="0.35">
      <c r="A2526">
        <v>10996440</v>
      </c>
      <c r="B2526" t="s">
        <v>12442</v>
      </c>
      <c r="C2526">
        <v>19707</v>
      </c>
      <c r="D2526">
        <v>128</v>
      </c>
      <c r="E2526">
        <v>13000000</v>
      </c>
      <c r="F2526">
        <v>6.3</v>
      </c>
      <c r="G2526">
        <v>2003560</v>
      </c>
      <c r="H2526">
        <v>862</v>
      </c>
      <c r="I2526">
        <v>130</v>
      </c>
      <c r="J2526">
        <v>0</v>
      </c>
    </row>
    <row r="2527" spans="1:10" x14ac:dyDescent="0.35">
      <c r="A2527">
        <v>14677654</v>
      </c>
      <c r="B2527" t="s">
        <v>12447</v>
      </c>
      <c r="C2527">
        <v>161288</v>
      </c>
      <c r="D2527">
        <v>351</v>
      </c>
      <c r="E2527">
        <v>13000000</v>
      </c>
      <c r="F2527">
        <v>8.3000000000000007</v>
      </c>
      <c r="G2527">
        <v>-1677654</v>
      </c>
      <c r="H2527">
        <v>72000</v>
      </c>
      <c r="I2527">
        <v>130</v>
      </c>
      <c r="J2527">
        <v>0</v>
      </c>
    </row>
    <row r="2528" spans="1:10" x14ac:dyDescent="0.35">
      <c r="A2528">
        <v>9975684</v>
      </c>
      <c r="B2528" t="s">
        <v>12450</v>
      </c>
      <c r="C2528">
        <v>20033</v>
      </c>
      <c r="D2528">
        <v>117</v>
      </c>
      <c r="E2528">
        <v>13000000</v>
      </c>
      <c r="F2528">
        <v>6.4</v>
      </c>
      <c r="G2528">
        <v>3024316</v>
      </c>
      <c r="H2528">
        <v>679</v>
      </c>
      <c r="I2528">
        <v>130</v>
      </c>
      <c r="J2528">
        <v>0</v>
      </c>
    </row>
    <row r="2529" spans="1:10" x14ac:dyDescent="0.35">
      <c r="A2529">
        <v>7881335</v>
      </c>
      <c r="B2529" t="s">
        <v>12454</v>
      </c>
      <c r="C2529">
        <v>21212</v>
      </c>
      <c r="D2529">
        <v>107</v>
      </c>
      <c r="E2529">
        <v>13000000</v>
      </c>
      <c r="F2529">
        <v>6.7</v>
      </c>
      <c r="G2529">
        <v>5118665</v>
      </c>
      <c r="H2529">
        <v>3000</v>
      </c>
      <c r="I2529">
        <v>130</v>
      </c>
      <c r="J2529">
        <v>0</v>
      </c>
    </row>
    <row r="2530" spans="1:10" x14ac:dyDescent="0.35">
      <c r="A2530">
        <v>6241697</v>
      </c>
      <c r="B2530" t="s">
        <v>12457</v>
      </c>
      <c r="C2530">
        <v>16059</v>
      </c>
      <c r="D2530">
        <v>210</v>
      </c>
      <c r="E2530">
        <v>13000000</v>
      </c>
      <c r="F2530">
        <v>6.1</v>
      </c>
      <c r="G2530">
        <v>6758303</v>
      </c>
      <c r="H2530">
        <v>0</v>
      </c>
      <c r="I2530">
        <v>130</v>
      </c>
      <c r="J2530">
        <v>0</v>
      </c>
    </row>
    <row r="2531" spans="1:10" x14ac:dyDescent="0.35">
      <c r="A2531">
        <v>5871603</v>
      </c>
      <c r="B2531" t="s">
        <v>12461</v>
      </c>
      <c r="C2531">
        <v>3116</v>
      </c>
      <c r="D2531">
        <v>39</v>
      </c>
      <c r="E2531">
        <v>13000000</v>
      </c>
      <c r="F2531">
        <v>6</v>
      </c>
      <c r="G2531">
        <v>7128397</v>
      </c>
      <c r="H2531">
        <v>251</v>
      </c>
      <c r="I2531">
        <v>130</v>
      </c>
      <c r="J2531">
        <v>0</v>
      </c>
    </row>
    <row r="2532" spans="1:10" x14ac:dyDescent="0.35">
      <c r="A2532">
        <v>16574731</v>
      </c>
      <c r="B2532" t="s">
        <v>12465</v>
      </c>
      <c r="C2532">
        <v>27675</v>
      </c>
      <c r="D2532">
        <v>181</v>
      </c>
      <c r="E2532">
        <v>13000000</v>
      </c>
      <c r="F2532">
        <v>5.8</v>
      </c>
      <c r="G2532">
        <v>-3574731</v>
      </c>
      <c r="H2532">
        <v>0</v>
      </c>
      <c r="I2532">
        <v>130</v>
      </c>
      <c r="J2532">
        <v>0</v>
      </c>
    </row>
    <row r="2533" spans="1:10" x14ac:dyDescent="0.35">
      <c r="A2533">
        <v>5002310</v>
      </c>
      <c r="B2533" t="s">
        <v>12470</v>
      </c>
      <c r="C2533">
        <v>25541</v>
      </c>
      <c r="D2533">
        <v>181</v>
      </c>
      <c r="E2533">
        <v>13000000</v>
      </c>
      <c r="F2533">
        <v>5.6</v>
      </c>
      <c r="G2533">
        <v>7997690</v>
      </c>
      <c r="H2533">
        <v>0</v>
      </c>
      <c r="I2533">
        <v>130</v>
      </c>
      <c r="J2533">
        <v>0</v>
      </c>
    </row>
    <row r="2534" spans="1:10" x14ac:dyDescent="0.35">
      <c r="A2534">
        <v>4919896</v>
      </c>
      <c r="B2534" t="s">
        <v>12474</v>
      </c>
      <c r="C2534">
        <v>21530</v>
      </c>
      <c r="D2534">
        <v>159</v>
      </c>
      <c r="E2534">
        <v>13000000</v>
      </c>
      <c r="F2534">
        <v>6.1</v>
      </c>
      <c r="G2534">
        <v>8080104</v>
      </c>
      <c r="H2534">
        <v>618</v>
      </c>
      <c r="I2534">
        <v>130</v>
      </c>
      <c r="J2534">
        <v>0</v>
      </c>
    </row>
    <row r="2535" spans="1:10" x14ac:dyDescent="0.35">
      <c r="A2535">
        <v>25675765</v>
      </c>
      <c r="B2535" t="s">
        <v>12479</v>
      </c>
      <c r="C2535">
        <v>60407</v>
      </c>
      <c r="D2535">
        <v>84</v>
      </c>
      <c r="E2535">
        <v>13000000</v>
      </c>
      <c r="F2535">
        <v>5.9</v>
      </c>
      <c r="G2535">
        <v>-12675765</v>
      </c>
      <c r="H2535">
        <v>11000</v>
      </c>
      <c r="I2535">
        <v>130</v>
      </c>
      <c r="J2535">
        <v>0</v>
      </c>
    </row>
    <row r="2536" spans="1:10" x14ac:dyDescent="0.35">
      <c r="A2536">
        <v>3169424</v>
      </c>
      <c r="B2536" t="s">
        <v>12489</v>
      </c>
      <c r="C2536">
        <v>18442</v>
      </c>
      <c r="D2536">
        <v>59</v>
      </c>
      <c r="E2536">
        <v>13000000</v>
      </c>
      <c r="F2536">
        <v>6.8</v>
      </c>
      <c r="G2536">
        <v>9830576</v>
      </c>
      <c r="H2536">
        <v>689</v>
      </c>
      <c r="I2536">
        <v>130</v>
      </c>
      <c r="J2536">
        <v>0</v>
      </c>
    </row>
    <row r="2537" spans="1:10" x14ac:dyDescent="0.35">
      <c r="A2537">
        <v>18004225</v>
      </c>
      <c r="B2537" t="s">
        <v>12493</v>
      </c>
      <c r="C2537">
        <v>28573</v>
      </c>
      <c r="D2537">
        <v>87</v>
      </c>
      <c r="E2537">
        <v>13000000</v>
      </c>
      <c r="F2537">
        <v>5.7</v>
      </c>
      <c r="G2537">
        <v>-5004225</v>
      </c>
      <c r="H2537">
        <v>5000</v>
      </c>
      <c r="I2537">
        <v>130</v>
      </c>
      <c r="J2537">
        <v>0</v>
      </c>
    </row>
    <row r="2538" spans="1:10" x14ac:dyDescent="0.35">
      <c r="A2538">
        <v>3074838</v>
      </c>
      <c r="B2538" t="s">
        <v>12503</v>
      </c>
      <c r="C2538">
        <v>56264</v>
      </c>
      <c r="D2538">
        <v>166</v>
      </c>
      <c r="E2538">
        <v>11000000</v>
      </c>
      <c r="F2538">
        <v>6.3</v>
      </c>
      <c r="G2538">
        <v>7925162</v>
      </c>
      <c r="H2538">
        <v>0</v>
      </c>
      <c r="I2538">
        <v>110.00000000000001</v>
      </c>
      <c r="J2538">
        <v>0</v>
      </c>
    </row>
    <row r="2539" spans="1:10" x14ac:dyDescent="0.35">
      <c r="A2539">
        <v>2104000</v>
      </c>
      <c r="B2539" t="s">
        <v>12508</v>
      </c>
      <c r="C2539">
        <v>1595</v>
      </c>
      <c r="D2539">
        <v>19</v>
      </c>
      <c r="E2539">
        <v>13000000</v>
      </c>
      <c r="F2539">
        <v>5.9</v>
      </c>
      <c r="G2539">
        <v>10896000</v>
      </c>
      <c r="H2539">
        <v>69</v>
      </c>
      <c r="I2539">
        <v>130</v>
      </c>
      <c r="J2539">
        <v>0</v>
      </c>
    </row>
    <row r="2540" spans="1:10" x14ac:dyDescent="0.35">
      <c r="A2540">
        <v>28501651</v>
      </c>
      <c r="B2540" t="s">
        <v>8700</v>
      </c>
      <c r="C2540">
        <v>88037</v>
      </c>
      <c r="D2540">
        <v>201</v>
      </c>
      <c r="E2540">
        <v>26000000</v>
      </c>
      <c r="F2540">
        <v>7.1</v>
      </c>
      <c r="G2540">
        <v>-2501651</v>
      </c>
      <c r="H2540">
        <v>10000</v>
      </c>
      <c r="I2540">
        <v>260</v>
      </c>
      <c r="J2540">
        <v>0</v>
      </c>
    </row>
    <row r="2541" spans="1:10" x14ac:dyDescent="0.35">
      <c r="A2541">
        <v>1172769</v>
      </c>
      <c r="B2541" t="s">
        <v>12511</v>
      </c>
      <c r="C2541">
        <v>28068</v>
      </c>
      <c r="D2541">
        <v>108</v>
      </c>
      <c r="E2541">
        <v>13000000</v>
      </c>
      <c r="F2541">
        <v>7.1</v>
      </c>
      <c r="G2541">
        <v>11827231</v>
      </c>
      <c r="H2541">
        <v>0</v>
      </c>
      <c r="I2541">
        <v>130</v>
      </c>
      <c r="J2541">
        <v>0</v>
      </c>
    </row>
    <row r="2542" spans="1:10" x14ac:dyDescent="0.35">
      <c r="A2542">
        <v>17738570</v>
      </c>
      <c r="B2542" t="s">
        <v>12516</v>
      </c>
      <c r="C2542">
        <v>351274</v>
      </c>
      <c r="D2542">
        <v>457</v>
      </c>
      <c r="E2542">
        <v>13000000</v>
      </c>
      <c r="F2542">
        <v>8</v>
      </c>
      <c r="G2542">
        <v>-4738570</v>
      </c>
      <c r="H2542">
        <v>131000</v>
      </c>
      <c r="I2542">
        <v>130</v>
      </c>
      <c r="J2542">
        <v>0</v>
      </c>
    </row>
    <row r="2543" spans="1:10" x14ac:dyDescent="0.35">
      <c r="A2543">
        <v>1200000</v>
      </c>
      <c r="B2543" t="s">
        <v>12521</v>
      </c>
      <c r="C2543">
        <v>922</v>
      </c>
      <c r="D2543">
        <v>23</v>
      </c>
      <c r="E2543">
        <v>3000000</v>
      </c>
      <c r="F2543">
        <v>5.0999999999999996</v>
      </c>
      <c r="G2543">
        <v>1800000</v>
      </c>
      <c r="H2543">
        <v>107</v>
      </c>
      <c r="I2543">
        <v>30.000000000000004</v>
      </c>
      <c r="J2543">
        <v>0</v>
      </c>
    </row>
    <row r="2544" spans="1:10" x14ac:dyDescent="0.35">
      <c r="A2544">
        <v>1150403</v>
      </c>
      <c r="B2544" t="s">
        <v>12525</v>
      </c>
      <c r="C2544">
        <v>14143</v>
      </c>
      <c r="D2544">
        <v>102</v>
      </c>
      <c r="E2544">
        <v>13000000</v>
      </c>
      <c r="F2544">
        <v>7.1</v>
      </c>
      <c r="G2544">
        <v>11849597</v>
      </c>
      <c r="H2544">
        <v>0</v>
      </c>
      <c r="I2544">
        <v>130</v>
      </c>
      <c r="J2544">
        <v>0</v>
      </c>
    </row>
    <row r="2545" spans="1:10" x14ac:dyDescent="0.35">
      <c r="A2545">
        <v>403932</v>
      </c>
      <c r="B2545" t="s">
        <v>12528</v>
      </c>
      <c r="C2545">
        <v>5254</v>
      </c>
      <c r="D2545">
        <v>92</v>
      </c>
      <c r="E2545">
        <v>20000000</v>
      </c>
      <c r="F2545">
        <v>6.5</v>
      </c>
      <c r="G2545">
        <v>19596068</v>
      </c>
      <c r="H2545">
        <v>141</v>
      </c>
      <c r="I2545">
        <v>200.00000000000003</v>
      </c>
      <c r="J2545">
        <v>0</v>
      </c>
    </row>
    <row r="2546" spans="1:10" x14ac:dyDescent="0.35">
      <c r="A2546">
        <v>1712111</v>
      </c>
      <c r="B2546" t="s">
        <v>12531</v>
      </c>
      <c r="C2546">
        <v>7199</v>
      </c>
      <c r="D2546">
        <v>53</v>
      </c>
      <c r="E2546">
        <v>8495000</v>
      </c>
      <c r="F2546">
        <v>4.5</v>
      </c>
      <c r="G2546">
        <v>6782889</v>
      </c>
      <c r="H2546">
        <v>0</v>
      </c>
      <c r="I2546">
        <v>84.95</v>
      </c>
      <c r="J2546">
        <v>0</v>
      </c>
    </row>
    <row r="2547" spans="1:10" x14ac:dyDescent="0.35">
      <c r="A2547">
        <v>1024175</v>
      </c>
      <c r="B2547" t="s">
        <v>12536</v>
      </c>
      <c r="C2547">
        <v>82331</v>
      </c>
      <c r="D2547">
        <v>297</v>
      </c>
      <c r="E2547">
        <v>13000000</v>
      </c>
      <c r="F2547">
        <v>6.6</v>
      </c>
      <c r="G2547">
        <v>11975825</v>
      </c>
      <c r="H2547">
        <v>18000</v>
      </c>
      <c r="I2547">
        <v>130</v>
      </c>
      <c r="J2547">
        <v>0</v>
      </c>
    </row>
    <row r="2548" spans="1:10" x14ac:dyDescent="0.35">
      <c r="A2548">
        <v>51872378</v>
      </c>
      <c r="B2548" t="s">
        <v>12547</v>
      </c>
      <c r="C2548">
        <v>88241</v>
      </c>
      <c r="D2548">
        <v>266</v>
      </c>
      <c r="E2548">
        <v>13000000</v>
      </c>
      <c r="F2548">
        <v>6.7</v>
      </c>
      <c r="G2548">
        <v>-38872378</v>
      </c>
      <c r="H2548">
        <v>23000</v>
      </c>
      <c r="I2548">
        <v>130</v>
      </c>
      <c r="J2548">
        <v>0</v>
      </c>
    </row>
    <row r="2549" spans="1:10" x14ac:dyDescent="0.35">
      <c r="A2549">
        <v>28399192</v>
      </c>
      <c r="B2549" t="s">
        <v>12553</v>
      </c>
      <c r="C2549">
        <v>5663</v>
      </c>
      <c r="D2549">
        <v>106</v>
      </c>
      <c r="E2549">
        <v>13000000</v>
      </c>
      <c r="F2549">
        <v>5.4</v>
      </c>
      <c r="G2549">
        <v>-15399192</v>
      </c>
      <c r="H2549">
        <v>332</v>
      </c>
      <c r="I2549">
        <v>130</v>
      </c>
      <c r="J2549">
        <v>0</v>
      </c>
    </row>
    <row r="2550" spans="1:10" x14ac:dyDescent="0.35">
      <c r="A2550">
        <v>2035566</v>
      </c>
      <c r="B2550" t="s">
        <v>12559</v>
      </c>
      <c r="C2550">
        <v>77305</v>
      </c>
      <c r="D2550">
        <v>162</v>
      </c>
      <c r="E2550">
        <v>13000000</v>
      </c>
      <c r="F2550">
        <v>6.6</v>
      </c>
      <c r="G2550">
        <v>10964434</v>
      </c>
      <c r="H2550">
        <v>11000</v>
      </c>
      <c r="I2550">
        <v>130</v>
      </c>
      <c r="J2550">
        <v>0</v>
      </c>
    </row>
    <row r="2551" spans="1:10" x14ac:dyDescent="0.35">
      <c r="A2551">
        <v>21078145</v>
      </c>
      <c r="B2551" t="s">
        <v>12565</v>
      </c>
      <c r="C2551">
        <v>26493</v>
      </c>
      <c r="D2551">
        <v>159</v>
      </c>
      <c r="E2551">
        <v>12500000</v>
      </c>
      <c r="F2551">
        <v>7.3</v>
      </c>
      <c r="G2551">
        <v>-8578145</v>
      </c>
      <c r="H2551">
        <v>0</v>
      </c>
      <c r="I2551">
        <v>125.00000000000001</v>
      </c>
      <c r="J2551">
        <v>0</v>
      </c>
    </row>
    <row r="2552" spans="1:10" x14ac:dyDescent="0.35">
      <c r="A2552">
        <v>14060950</v>
      </c>
      <c r="B2552" t="s">
        <v>12569</v>
      </c>
      <c r="C2552">
        <v>14354</v>
      </c>
      <c r="D2552">
        <v>139</v>
      </c>
      <c r="E2552">
        <v>12500000</v>
      </c>
      <c r="F2552">
        <v>6.9</v>
      </c>
      <c r="G2552">
        <v>-1560950</v>
      </c>
      <c r="H2552">
        <v>0</v>
      </c>
      <c r="I2552">
        <v>125.00000000000001</v>
      </c>
      <c r="J2552">
        <v>0</v>
      </c>
    </row>
    <row r="2553" spans="1:10" x14ac:dyDescent="0.35">
      <c r="A2553">
        <v>12281500</v>
      </c>
      <c r="B2553" t="s">
        <v>12573</v>
      </c>
      <c r="C2553">
        <v>163492</v>
      </c>
      <c r="D2553">
        <v>460</v>
      </c>
      <c r="E2553">
        <v>13000000</v>
      </c>
      <c r="F2553">
        <v>8</v>
      </c>
      <c r="G2553">
        <v>718500</v>
      </c>
      <c r="H2553">
        <v>15000</v>
      </c>
      <c r="I2553">
        <v>130</v>
      </c>
      <c r="J2553">
        <v>0</v>
      </c>
    </row>
    <row r="2554" spans="1:10" x14ac:dyDescent="0.35">
      <c r="A2554">
        <v>10725228</v>
      </c>
      <c r="B2554" t="s">
        <v>12576</v>
      </c>
      <c r="C2554">
        <v>75675</v>
      </c>
      <c r="D2554">
        <v>365</v>
      </c>
      <c r="E2554">
        <v>12500000</v>
      </c>
      <c r="F2554">
        <v>7.8</v>
      </c>
      <c r="G2554">
        <v>1774772</v>
      </c>
      <c r="H2554">
        <v>0</v>
      </c>
      <c r="I2554">
        <v>125.00000000000001</v>
      </c>
      <c r="J2554">
        <v>0</v>
      </c>
    </row>
    <row r="2555" spans="1:10" x14ac:dyDescent="0.35">
      <c r="A2555">
        <v>214966</v>
      </c>
      <c r="B2555" t="s">
        <v>12580</v>
      </c>
      <c r="C2555">
        <v>28483</v>
      </c>
      <c r="D2555">
        <v>176</v>
      </c>
      <c r="E2555">
        <v>13000000</v>
      </c>
      <c r="F2555">
        <v>6.1</v>
      </c>
      <c r="G2555">
        <v>12785034</v>
      </c>
      <c r="H2555">
        <v>0</v>
      </c>
      <c r="I2555">
        <v>130</v>
      </c>
      <c r="J2555">
        <v>0</v>
      </c>
    </row>
    <row r="2556" spans="1:10" x14ac:dyDescent="0.35">
      <c r="A2556">
        <v>11956207</v>
      </c>
      <c r="B2556" t="s">
        <v>12587</v>
      </c>
      <c r="C2556">
        <v>24012</v>
      </c>
      <c r="D2556">
        <v>126</v>
      </c>
      <c r="E2556">
        <v>16000000</v>
      </c>
      <c r="F2556">
        <v>5.0999999999999996</v>
      </c>
      <c r="G2556">
        <v>4043793</v>
      </c>
      <c r="H2556">
        <v>0</v>
      </c>
      <c r="I2556">
        <v>160</v>
      </c>
      <c r="J2556">
        <v>0</v>
      </c>
    </row>
    <row r="2557" spans="1:10" x14ac:dyDescent="0.35">
      <c r="A2557">
        <v>5949693</v>
      </c>
      <c r="B2557" t="s">
        <v>12590</v>
      </c>
      <c r="C2557">
        <v>114762</v>
      </c>
      <c r="D2557">
        <v>299</v>
      </c>
      <c r="E2557">
        <v>12000000</v>
      </c>
      <c r="F2557">
        <v>7.4</v>
      </c>
      <c r="G2557">
        <v>6050307</v>
      </c>
      <c r="H2557">
        <v>19000</v>
      </c>
      <c r="I2557">
        <v>120.00000000000001</v>
      </c>
      <c r="J2557">
        <v>0</v>
      </c>
    </row>
    <row r="2558" spans="1:10" x14ac:dyDescent="0.35">
      <c r="A2558">
        <v>9030581</v>
      </c>
      <c r="B2558" t="s">
        <v>12596</v>
      </c>
      <c r="C2558">
        <v>132386</v>
      </c>
      <c r="D2558">
        <v>398</v>
      </c>
      <c r="E2558">
        <v>12500000</v>
      </c>
      <c r="F2558">
        <v>7.8</v>
      </c>
      <c r="G2558">
        <v>3469419</v>
      </c>
      <c r="H2558">
        <v>38000</v>
      </c>
      <c r="I2558">
        <v>125.00000000000001</v>
      </c>
      <c r="J2558">
        <v>0</v>
      </c>
    </row>
    <row r="2559" spans="1:10" x14ac:dyDescent="0.35">
      <c r="A2559">
        <v>4157491</v>
      </c>
      <c r="B2559" t="s">
        <v>12601</v>
      </c>
      <c r="C2559">
        <v>79330</v>
      </c>
      <c r="D2559">
        <v>690</v>
      </c>
      <c r="E2559">
        <v>12800000</v>
      </c>
      <c r="F2559">
        <v>8</v>
      </c>
      <c r="G2559">
        <v>8642509</v>
      </c>
      <c r="H2559">
        <v>0</v>
      </c>
      <c r="I2559">
        <v>128</v>
      </c>
      <c r="J2559">
        <v>0</v>
      </c>
    </row>
    <row r="2560" spans="1:10" x14ac:dyDescent="0.35">
      <c r="A2560">
        <v>1508689</v>
      </c>
      <c r="B2560" t="s">
        <v>12605</v>
      </c>
      <c r="C2560">
        <v>5648</v>
      </c>
      <c r="D2560">
        <v>50</v>
      </c>
      <c r="E2560">
        <v>16000000</v>
      </c>
      <c r="F2560">
        <v>6.7</v>
      </c>
      <c r="G2560">
        <v>14491311</v>
      </c>
      <c r="H2560">
        <v>329</v>
      </c>
      <c r="I2560">
        <v>160</v>
      </c>
      <c r="J2560">
        <v>0</v>
      </c>
    </row>
    <row r="2561" spans="1:10" x14ac:dyDescent="0.35">
      <c r="A2561">
        <v>1227324</v>
      </c>
      <c r="B2561" t="s">
        <v>12610</v>
      </c>
      <c r="C2561">
        <v>6921</v>
      </c>
      <c r="D2561">
        <v>48</v>
      </c>
      <c r="E2561">
        <v>12500000</v>
      </c>
      <c r="F2561">
        <v>6.6</v>
      </c>
      <c r="G2561">
        <v>11272676</v>
      </c>
      <c r="H2561">
        <v>344</v>
      </c>
      <c r="I2561">
        <v>125.00000000000001</v>
      </c>
      <c r="J2561">
        <v>0</v>
      </c>
    </row>
    <row r="2562" spans="1:10" x14ac:dyDescent="0.35">
      <c r="A2562">
        <v>4360548</v>
      </c>
      <c r="B2562" t="s">
        <v>12613</v>
      </c>
      <c r="C2562">
        <v>13371</v>
      </c>
      <c r="D2562">
        <v>60</v>
      </c>
      <c r="E2562">
        <v>15000000</v>
      </c>
      <c r="F2562">
        <v>6.4</v>
      </c>
      <c r="G2562">
        <v>10639452</v>
      </c>
      <c r="H2562">
        <v>0</v>
      </c>
      <c r="I2562">
        <v>150</v>
      </c>
      <c r="J2562">
        <v>0</v>
      </c>
    </row>
    <row r="2563" spans="1:10" x14ac:dyDescent="0.35">
      <c r="A2563">
        <v>26589953</v>
      </c>
      <c r="B2563" t="s">
        <v>12617</v>
      </c>
      <c r="C2563">
        <v>165792</v>
      </c>
      <c r="D2563">
        <v>392</v>
      </c>
      <c r="E2563">
        <v>10500000</v>
      </c>
      <c r="F2563">
        <v>6.7</v>
      </c>
      <c r="G2563">
        <v>-16089953</v>
      </c>
      <c r="H2563">
        <v>44000</v>
      </c>
      <c r="I2563">
        <v>105.00000000000001</v>
      </c>
      <c r="J2563">
        <v>0</v>
      </c>
    </row>
    <row r="2564" spans="1:10" x14ac:dyDescent="0.35">
      <c r="A2564">
        <v>1039869</v>
      </c>
      <c r="B2564" t="s">
        <v>12621</v>
      </c>
      <c r="C2564">
        <v>14757</v>
      </c>
      <c r="D2564">
        <v>51</v>
      </c>
      <c r="E2564">
        <v>15000000</v>
      </c>
      <c r="F2564">
        <v>6.2</v>
      </c>
      <c r="G2564">
        <v>13960131</v>
      </c>
      <c r="H2564">
        <v>0</v>
      </c>
      <c r="I2564">
        <v>150</v>
      </c>
      <c r="J2564">
        <v>0</v>
      </c>
    </row>
    <row r="2565" spans="1:10" x14ac:dyDescent="0.35">
      <c r="A2565">
        <v>48092846</v>
      </c>
      <c r="B2565" t="s">
        <v>12626</v>
      </c>
      <c r="C2565">
        <v>61753</v>
      </c>
      <c r="D2565">
        <v>133</v>
      </c>
      <c r="E2565">
        <v>12500000</v>
      </c>
      <c r="F2565">
        <v>7.3</v>
      </c>
      <c r="G2565">
        <v>-35592846</v>
      </c>
      <c r="H2565">
        <v>5000</v>
      </c>
      <c r="I2565">
        <v>125.00000000000001</v>
      </c>
      <c r="J2565">
        <v>0</v>
      </c>
    </row>
    <row r="2566" spans="1:10" x14ac:dyDescent="0.35">
      <c r="A2566">
        <v>1089445</v>
      </c>
      <c r="B2566" t="s">
        <v>12637</v>
      </c>
      <c r="C2566">
        <v>2676</v>
      </c>
      <c r="D2566">
        <v>33</v>
      </c>
      <c r="E2566">
        <v>12500000</v>
      </c>
      <c r="F2566">
        <v>7</v>
      </c>
      <c r="G2566">
        <v>11410555</v>
      </c>
      <c r="H2566">
        <v>0</v>
      </c>
      <c r="I2566">
        <v>125.00000000000001</v>
      </c>
      <c r="J2566">
        <v>0</v>
      </c>
    </row>
    <row r="2567" spans="1:10" x14ac:dyDescent="0.35">
      <c r="A2567">
        <v>204565000</v>
      </c>
      <c r="B2567" t="s">
        <v>12640</v>
      </c>
      <c r="C2567">
        <v>284252</v>
      </c>
      <c r="D2567">
        <v>1058</v>
      </c>
      <c r="E2567">
        <v>8000000</v>
      </c>
      <c r="F2567">
        <v>8</v>
      </c>
      <c r="G2567">
        <v>-196565000</v>
      </c>
      <c r="H2567">
        <v>18000</v>
      </c>
      <c r="I2567">
        <v>80</v>
      </c>
      <c r="J2567">
        <v>0</v>
      </c>
    </row>
    <row r="2568" spans="1:10" x14ac:dyDescent="0.35">
      <c r="A2568">
        <v>260000000</v>
      </c>
      <c r="B2568" t="s">
        <v>12645</v>
      </c>
      <c r="C2568">
        <v>412454</v>
      </c>
      <c r="D2568">
        <v>962</v>
      </c>
      <c r="E2568">
        <v>8000000</v>
      </c>
      <c r="F2568">
        <v>8</v>
      </c>
      <c r="G2568">
        <v>-252000000</v>
      </c>
      <c r="H2568">
        <v>21000</v>
      </c>
      <c r="I2568">
        <v>80</v>
      </c>
      <c r="J2568">
        <v>0</v>
      </c>
    </row>
    <row r="2569" spans="1:10" x14ac:dyDescent="0.35">
      <c r="A2569">
        <v>101736215</v>
      </c>
      <c r="B2569" t="s">
        <v>12648</v>
      </c>
      <c r="C2569">
        <v>315549</v>
      </c>
      <c r="D2569">
        <v>789</v>
      </c>
      <c r="E2569">
        <v>11000000</v>
      </c>
      <c r="F2569">
        <v>7</v>
      </c>
      <c r="G2569">
        <v>-90736215</v>
      </c>
      <c r="H2569">
        <v>0</v>
      </c>
      <c r="I2569">
        <v>110.00000000000001</v>
      </c>
      <c r="J2569">
        <v>0</v>
      </c>
    </row>
    <row r="2570" spans="1:10" x14ac:dyDescent="0.35">
      <c r="A2570">
        <v>79817937</v>
      </c>
      <c r="B2570" t="s">
        <v>12658</v>
      </c>
      <c r="C2570">
        <v>39798</v>
      </c>
      <c r="D2570">
        <v>69</v>
      </c>
      <c r="E2570">
        <v>25000000</v>
      </c>
      <c r="F2570">
        <v>5.9</v>
      </c>
      <c r="G2570">
        <v>-54817937</v>
      </c>
      <c r="H2570">
        <v>0</v>
      </c>
      <c r="I2570">
        <v>250.00000000000003</v>
      </c>
      <c r="J2570">
        <v>0</v>
      </c>
    </row>
    <row r="2571" spans="1:10" x14ac:dyDescent="0.35">
      <c r="A2571">
        <v>91547205</v>
      </c>
      <c r="B2571" t="s">
        <v>12662</v>
      </c>
      <c r="C2571">
        <v>34579</v>
      </c>
      <c r="D2571">
        <v>62</v>
      </c>
      <c r="E2571">
        <v>12000000</v>
      </c>
      <c r="F2571">
        <v>6.6</v>
      </c>
      <c r="G2571">
        <v>-79547205</v>
      </c>
      <c r="H2571">
        <v>0</v>
      </c>
      <c r="I2571">
        <v>120.00000000000001</v>
      </c>
      <c r="J2571">
        <v>0</v>
      </c>
    </row>
    <row r="2572" spans="1:10" x14ac:dyDescent="0.35">
      <c r="A2572">
        <v>75074950</v>
      </c>
      <c r="B2572" t="s">
        <v>12665</v>
      </c>
      <c r="C2572">
        <v>22147</v>
      </c>
      <c r="D2572">
        <v>156</v>
      </c>
      <c r="E2572">
        <v>12000000</v>
      </c>
      <c r="F2572">
        <v>6.3</v>
      </c>
      <c r="G2572">
        <v>-63074950</v>
      </c>
      <c r="H2572">
        <v>770</v>
      </c>
      <c r="I2572">
        <v>120.00000000000001</v>
      </c>
      <c r="J2572">
        <v>0</v>
      </c>
    </row>
    <row r="2573" spans="1:10" x14ac:dyDescent="0.35">
      <c r="A2573">
        <v>78900000</v>
      </c>
      <c r="B2573" t="s">
        <v>12668</v>
      </c>
      <c r="C2573">
        <v>91414</v>
      </c>
      <c r="D2573">
        <v>359</v>
      </c>
      <c r="E2573">
        <v>11000000</v>
      </c>
      <c r="F2573">
        <v>7.7</v>
      </c>
      <c r="G2573">
        <v>-67900000</v>
      </c>
      <c r="H2573">
        <v>0</v>
      </c>
      <c r="I2573">
        <v>110.00000000000001</v>
      </c>
      <c r="J2573">
        <v>0</v>
      </c>
    </row>
    <row r="2574" spans="1:10" x14ac:dyDescent="0.35">
      <c r="A2574">
        <v>72217000</v>
      </c>
      <c r="B2574" t="s">
        <v>12671</v>
      </c>
      <c r="C2574">
        <v>216486</v>
      </c>
      <c r="D2574">
        <v>242</v>
      </c>
      <c r="E2574">
        <v>12000000</v>
      </c>
      <c r="F2574">
        <v>6.9</v>
      </c>
      <c r="G2574">
        <v>-60217000</v>
      </c>
      <c r="H2574">
        <v>0</v>
      </c>
      <c r="I2574">
        <v>120.00000000000001</v>
      </c>
      <c r="J2574">
        <v>0</v>
      </c>
    </row>
    <row r="2575" spans="1:10" x14ac:dyDescent="0.35">
      <c r="A2575">
        <v>79568000</v>
      </c>
      <c r="B2575" t="s">
        <v>12675</v>
      </c>
      <c r="C2575">
        <v>71842</v>
      </c>
      <c r="D2575">
        <v>152</v>
      </c>
      <c r="E2575">
        <v>12000000</v>
      </c>
      <c r="F2575">
        <v>7.1</v>
      </c>
      <c r="G2575">
        <v>-67568000</v>
      </c>
      <c r="H2575">
        <v>0</v>
      </c>
      <c r="I2575">
        <v>120.00000000000001</v>
      </c>
      <c r="J2575">
        <v>0</v>
      </c>
    </row>
    <row r="2576" spans="1:10" x14ac:dyDescent="0.35">
      <c r="A2576">
        <v>65500000</v>
      </c>
      <c r="B2576" t="s">
        <v>12679</v>
      </c>
      <c r="C2576">
        <v>66966</v>
      </c>
      <c r="D2576">
        <v>175</v>
      </c>
      <c r="E2576">
        <v>12000000</v>
      </c>
      <c r="F2576">
        <v>7.4</v>
      </c>
      <c r="G2576">
        <v>-53500000</v>
      </c>
      <c r="H2576">
        <v>0</v>
      </c>
      <c r="I2576">
        <v>120.00000000000001</v>
      </c>
      <c r="J2576">
        <v>0</v>
      </c>
    </row>
    <row r="2577" spans="1:10" x14ac:dyDescent="0.35">
      <c r="A2577">
        <v>70011073</v>
      </c>
      <c r="B2577" t="s">
        <v>12686</v>
      </c>
      <c r="C2577">
        <v>57996</v>
      </c>
      <c r="D2577">
        <v>349</v>
      </c>
      <c r="E2577">
        <v>12000000</v>
      </c>
      <c r="F2577">
        <v>6.5</v>
      </c>
      <c r="G2577">
        <v>-58011073</v>
      </c>
      <c r="H2577">
        <v>15000</v>
      </c>
      <c r="I2577">
        <v>120.00000000000001</v>
      </c>
      <c r="J2577">
        <v>0</v>
      </c>
    </row>
    <row r="2578" spans="1:10" x14ac:dyDescent="0.35">
      <c r="A2578">
        <v>65269010</v>
      </c>
      <c r="B2578" t="s">
        <v>12691</v>
      </c>
      <c r="C2578">
        <v>90938</v>
      </c>
      <c r="D2578">
        <v>271</v>
      </c>
      <c r="E2578">
        <v>12000000</v>
      </c>
      <c r="F2578">
        <v>6.5</v>
      </c>
      <c r="G2578">
        <v>-53269010</v>
      </c>
      <c r="H2578">
        <v>0</v>
      </c>
      <c r="I2578">
        <v>120.00000000000001</v>
      </c>
      <c r="J2578">
        <v>0</v>
      </c>
    </row>
    <row r="2579" spans="1:10" x14ac:dyDescent="0.35">
      <c r="A2579">
        <v>63071133</v>
      </c>
      <c r="B2579" t="s">
        <v>12697</v>
      </c>
      <c r="C2579">
        <v>42892</v>
      </c>
      <c r="D2579">
        <v>154</v>
      </c>
      <c r="E2579">
        <v>12000000</v>
      </c>
      <c r="F2579">
        <v>6.8</v>
      </c>
      <c r="G2579">
        <v>-51071133</v>
      </c>
      <c r="H2579">
        <v>0</v>
      </c>
      <c r="I2579">
        <v>120.00000000000001</v>
      </c>
      <c r="J2579">
        <v>0</v>
      </c>
    </row>
    <row r="2580" spans="1:10" x14ac:dyDescent="0.35">
      <c r="A2580">
        <v>39647595</v>
      </c>
      <c r="B2580" t="s">
        <v>12701</v>
      </c>
      <c r="C2580">
        <v>239540</v>
      </c>
      <c r="D2580">
        <v>462</v>
      </c>
      <c r="E2580">
        <v>12000000</v>
      </c>
      <c r="F2580">
        <v>7.5</v>
      </c>
      <c r="G2580">
        <v>-27647595</v>
      </c>
      <c r="H2580">
        <v>0</v>
      </c>
      <c r="I2580">
        <v>120.00000000000001</v>
      </c>
      <c r="J2580">
        <v>0</v>
      </c>
    </row>
    <row r="2581" spans="1:10" x14ac:dyDescent="0.35">
      <c r="A2581">
        <v>38087366</v>
      </c>
      <c r="B2581" t="s">
        <v>12704</v>
      </c>
      <c r="C2581">
        <v>113918</v>
      </c>
      <c r="D2581">
        <v>165</v>
      </c>
      <c r="E2581">
        <v>12000000</v>
      </c>
      <c r="F2581">
        <v>6.6</v>
      </c>
      <c r="G2581">
        <v>-26087366</v>
      </c>
      <c r="H2581">
        <v>0</v>
      </c>
      <c r="I2581">
        <v>120.00000000000001</v>
      </c>
      <c r="J2581">
        <v>0</v>
      </c>
    </row>
    <row r="2582" spans="1:10" x14ac:dyDescent="0.35">
      <c r="A2582">
        <v>64572496</v>
      </c>
      <c r="B2582" t="s">
        <v>12707</v>
      </c>
      <c r="C2582">
        <v>204327</v>
      </c>
      <c r="D2582">
        <v>471</v>
      </c>
      <c r="E2582">
        <v>12000000</v>
      </c>
      <c r="F2582">
        <v>7.1</v>
      </c>
      <c r="G2582">
        <v>-52572496</v>
      </c>
      <c r="H2582">
        <v>32000</v>
      </c>
      <c r="I2582">
        <v>120.00000000000001</v>
      </c>
      <c r="J2582">
        <v>0</v>
      </c>
    </row>
    <row r="2583" spans="1:10" x14ac:dyDescent="0.35">
      <c r="A2583">
        <v>30400000</v>
      </c>
      <c r="B2583" t="s">
        <v>12712</v>
      </c>
      <c r="C2583">
        <v>9503</v>
      </c>
      <c r="D2583">
        <v>68</v>
      </c>
      <c r="E2583">
        <v>12000000</v>
      </c>
      <c r="F2583">
        <v>6.6</v>
      </c>
      <c r="G2583">
        <v>-18400000</v>
      </c>
      <c r="H2583">
        <v>0</v>
      </c>
      <c r="I2583">
        <v>120.00000000000001</v>
      </c>
      <c r="J2583">
        <v>0</v>
      </c>
    </row>
    <row r="2584" spans="1:10" x14ac:dyDescent="0.35">
      <c r="A2584">
        <v>42365600</v>
      </c>
      <c r="B2584" t="s">
        <v>12717</v>
      </c>
      <c r="C2584">
        <v>45890</v>
      </c>
      <c r="D2584">
        <v>177</v>
      </c>
      <c r="E2584">
        <v>5000000</v>
      </c>
      <c r="F2584">
        <v>7</v>
      </c>
      <c r="G2584">
        <v>-37365600</v>
      </c>
      <c r="H2584">
        <v>0</v>
      </c>
      <c r="I2584">
        <v>50.000000000000007</v>
      </c>
      <c r="J2584">
        <v>0</v>
      </c>
    </row>
    <row r="2585" spans="1:10" x14ac:dyDescent="0.35">
      <c r="A2585">
        <v>37188667</v>
      </c>
      <c r="B2585" t="s">
        <v>12723</v>
      </c>
      <c r="C2585">
        <v>34219</v>
      </c>
      <c r="D2585">
        <v>578</v>
      </c>
      <c r="E2585">
        <v>12000000</v>
      </c>
      <c r="F2585">
        <v>3.3</v>
      </c>
      <c r="G2585">
        <v>-25188667</v>
      </c>
      <c r="H2585">
        <v>0</v>
      </c>
      <c r="I2585">
        <v>120.00000000000001</v>
      </c>
      <c r="J2585">
        <v>0</v>
      </c>
    </row>
    <row r="2586" spans="1:10" x14ac:dyDescent="0.35">
      <c r="A2586">
        <v>54724272</v>
      </c>
      <c r="B2586" t="s">
        <v>12729</v>
      </c>
      <c r="C2586">
        <v>157051</v>
      </c>
      <c r="D2586">
        <v>261</v>
      </c>
      <c r="E2586">
        <v>12000000</v>
      </c>
      <c r="F2586">
        <v>6.7</v>
      </c>
      <c r="G2586">
        <v>-42724272</v>
      </c>
      <c r="H2586">
        <v>29000</v>
      </c>
      <c r="I2586">
        <v>120.00000000000001</v>
      </c>
      <c r="J2586">
        <v>0</v>
      </c>
    </row>
    <row r="2587" spans="1:10" x14ac:dyDescent="0.35">
      <c r="A2587">
        <v>31597131</v>
      </c>
      <c r="B2587" t="s">
        <v>12735</v>
      </c>
      <c r="C2587">
        <v>97938</v>
      </c>
      <c r="D2587">
        <v>605</v>
      </c>
      <c r="E2587">
        <v>12000000</v>
      </c>
      <c r="F2587">
        <v>6.8</v>
      </c>
      <c r="G2587">
        <v>-19597131</v>
      </c>
      <c r="H2587">
        <v>0</v>
      </c>
      <c r="I2587">
        <v>120.00000000000001</v>
      </c>
      <c r="J2587">
        <v>0</v>
      </c>
    </row>
    <row r="2588" spans="1:10" x14ac:dyDescent="0.35">
      <c r="A2588">
        <v>31691811</v>
      </c>
      <c r="B2588" t="s">
        <v>12739</v>
      </c>
      <c r="C2588">
        <v>57446</v>
      </c>
      <c r="D2588">
        <v>369</v>
      </c>
      <c r="E2588">
        <v>12000000</v>
      </c>
      <c r="F2588">
        <v>6</v>
      </c>
      <c r="G2588">
        <v>-19691811</v>
      </c>
      <c r="H2588">
        <v>0</v>
      </c>
      <c r="I2588">
        <v>120.00000000000001</v>
      </c>
      <c r="J2588">
        <v>0</v>
      </c>
    </row>
    <row r="2589" spans="1:10" x14ac:dyDescent="0.35">
      <c r="A2589">
        <v>31397498</v>
      </c>
      <c r="B2589" t="s">
        <v>12743</v>
      </c>
      <c r="C2589">
        <v>44130</v>
      </c>
      <c r="D2589">
        <v>156</v>
      </c>
      <c r="E2589">
        <v>12000000</v>
      </c>
      <c r="F2589">
        <v>5.4</v>
      </c>
      <c r="G2589">
        <v>-19397498</v>
      </c>
      <c r="H2589">
        <v>0</v>
      </c>
      <c r="I2589">
        <v>120.00000000000001</v>
      </c>
      <c r="J2589">
        <v>0</v>
      </c>
    </row>
    <row r="2590" spans="1:10" x14ac:dyDescent="0.35">
      <c r="A2590">
        <v>31179516</v>
      </c>
      <c r="B2590" t="s">
        <v>12747</v>
      </c>
      <c r="C2590">
        <v>5928</v>
      </c>
      <c r="D2590">
        <v>49</v>
      </c>
      <c r="E2590">
        <v>12000000</v>
      </c>
      <c r="F2590">
        <v>4.3</v>
      </c>
      <c r="G2590">
        <v>-19179516</v>
      </c>
      <c r="H2590">
        <v>243</v>
      </c>
      <c r="I2590">
        <v>120.00000000000001</v>
      </c>
      <c r="J2590">
        <v>0</v>
      </c>
    </row>
    <row r="2591" spans="1:10" x14ac:dyDescent="0.35">
      <c r="A2591">
        <v>31155435</v>
      </c>
      <c r="B2591" t="s">
        <v>12750</v>
      </c>
      <c r="C2591">
        <v>42644</v>
      </c>
      <c r="D2591">
        <v>102</v>
      </c>
      <c r="E2591">
        <v>12000000</v>
      </c>
      <c r="F2591">
        <v>6.2</v>
      </c>
      <c r="G2591">
        <v>-19155435</v>
      </c>
      <c r="H2591">
        <v>0</v>
      </c>
      <c r="I2591">
        <v>120.00000000000001</v>
      </c>
      <c r="J2591">
        <v>0</v>
      </c>
    </row>
    <row r="2592" spans="1:10" x14ac:dyDescent="0.35">
      <c r="A2592">
        <v>27281507</v>
      </c>
      <c r="B2592" t="s">
        <v>12756</v>
      </c>
      <c r="C2592">
        <v>33850</v>
      </c>
      <c r="D2592">
        <v>147</v>
      </c>
      <c r="E2592">
        <v>12000000</v>
      </c>
      <c r="F2592">
        <v>7.7</v>
      </c>
      <c r="G2592">
        <v>-15281507</v>
      </c>
      <c r="H2592">
        <v>0</v>
      </c>
      <c r="I2592">
        <v>120.00000000000001</v>
      </c>
      <c r="J2592">
        <v>0</v>
      </c>
    </row>
    <row r="2593" spans="1:10" x14ac:dyDescent="0.35">
      <c r="A2593">
        <v>167007184</v>
      </c>
      <c r="B2593" t="s">
        <v>1644</v>
      </c>
      <c r="C2593">
        <v>470501</v>
      </c>
      <c r="D2593">
        <v>2301</v>
      </c>
      <c r="E2593">
        <v>150000000</v>
      </c>
      <c r="F2593">
        <v>8</v>
      </c>
      <c r="G2593">
        <v>-17007184</v>
      </c>
      <c r="H2593">
        <v>0</v>
      </c>
      <c r="I2593">
        <v>1500.0000000000002</v>
      </c>
      <c r="J2593">
        <v>0</v>
      </c>
    </row>
    <row r="2594" spans="1:10" x14ac:dyDescent="0.35">
      <c r="A2594">
        <v>25776062</v>
      </c>
      <c r="B2594" t="s">
        <v>12759</v>
      </c>
      <c r="C2594">
        <v>61651</v>
      </c>
      <c r="D2594">
        <v>271</v>
      </c>
      <c r="E2594">
        <v>12000000</v>
      </c>
      <c r="F2594">
        <v>7.4</v>
      </c>
      <c r="G2594">
        <v>-13776062</v>
      </c>
      <c r="H2594">
        <v>0</v>
      </c>
      <c r="I2594">
        <v>120.00000000000001</v>
      </c>
      <c r="J2594">
        <v>0</v>
      </c>
    </row>
    <row r="2595" spans="1:10" x14ac:dyDescent="0.35">
      <c r="A2595">
        <v>25240988</v>
      </c>
      <c r="B2595" t="s">
        <v>12765</v>
      </c>
      <c r="C2595">
        <v>12383</v>
      </c>
      <c r="D2595">
        <v>50</v>
      </c>
      <c r="E2595">
        <v>12000000</v>
      </c>
      <c r="F2595">
        <v>5.9</v>
      </c>
      <c r="G2595">
        <v>-13240988</v>
      </c>
      <c r="H2595">
        <v>0</v>
      </c>
      <c r="I2595">
        <v>120.00000000000001</v>
      </c>
      <c r="J2595">
        <v>0</v>
      </c>
    </row>
    <row r="2596" spans="1:10" x14ac:dyDescent="0.35">
      <c r="A2596">
        <v>124868837</v>
      </c>
      <c r="B2596" t="s">
        <v>12770</v>
      </c>
      <c r="C2596">
        <v>249688</v>
      </c>
      <c r="D2596">
        <v>548</v>
      </c>
      <c r="E2596">
        <v>12000000</v>
      </c>
      <c r="F2596">
        <v>7.8</v>
      </c>
      <c r="G2596">
        <v>-112868837</v>
      </c>
      <c r="H2596">
        <v>93000</v>
      </c>
      <c r="I2596">
        <v>120.00000000000001</v>
      </c>
      <c r="J2596">
        <v>0</v>
      </c>
    </row>
    <row r="2597" spans="1:10" x14ac:dyDescent="0.35">
      <c r="A2597">
        <v>22905674</v>
      </c>
      <c r="B2597" t="s">
        <v>12774</v>
      </c>
      <c r="C2597">
        <v>121676</v>
      </c>
      <c r="D2597">
        <v>290</v>
      </c>
      <c r="E2597">
        <v>12000000</v>
      </c>
      <c r="F2597">
        <v>7.4</v>
      </c>
      <c r="G2597">
        <v>-10905674</v>
      </c>
      <c r="H2597">
        <v>0</v>
      </c>
      <c r="I2597">
        <v>120.00000000000001</v>
      </c>
      <c r="J2597">
        <v>0</v>
      </c>
    </row>
    <row r="2598" spans="1:10" x14ac:dyDescent="0.35">
      <c r="A2598">
        <v>25277561</v>
      </c>
      <c r="B2598" t="s">
        <v>12777</v>
      </c>
      <c r="C2598">
        <v>21672</v>
      </c>
      <c r="D2598">
        <v>93</v>
      </c>
      <c r="E2598">
        <v>12000000</v>
      </c>
      <c r="F2598">
        <v>6.5</v>
      </c>
      <c r="G2598">
        <v>-13277561</v>
      </c>
      <c r="H2598">
        <v>0</v>
      </c>
      <c r="I2598">
        <v>120.00000000000001</v>
      </c>
      <c r="J2598">
        <v>0</v>
      </c>
    </row>
    <row r="2599" spans="1:10" x14ac:dyDescent="0.35">
      <c r="A2599">
        <v>21133087</v>
      </c>
      <c r="B2599" t="s">
        <v>12781</v>
      </c>
      <c r="C2599">
        <v>62468</v>
      </c>
      <c r="D2599">
        <v>374</v>
      </c>
      <c r="E2599">
        <v>12000000</v>
      </c>
      <c r="F2599">
        <v>7</v>
      </c>
      <c r="G2599">
        <v>-9133087</v>
      </c>
      <c r="H2599">
        <v>0</v>
      </c>
      <c r="I2599">
        <v>120.00000000000001</v>
      </c>
      <c r="J2599">
        <v>0</v>
      </c>
    </row>
    <row r="2600" spans="1:10" x14ac:dyDescent="0.35">
      <c r="A2600">
        <v>37707719</v>
      </c>
      <c r="B2600" t="s">
        <v>12786</v>
      </c>
      <c r="C2600">
        <v>76094</v>
      </c>
      <c r="D2600">
        <v>233</v>
      </c>
      <c r="E2600">
        <v>12000000</v>
      </c>
      <c r="F2600">
        <v>7.6</v>
      </c>
      <c r="G2600">
        <v>-25707719</v>
      </c>
      <c r="H2600">
        <v>37000</v>
      </c>
      <c r="I2600">
        <v>120.00000000000001</v>
      </c>
      <c r="J2600">
        <v>0</v>
      </c>
    </row>
    <row r="2601" spans="1:10" x14ac:dyDescent="0.35">
      <c r="A2601">
        <v>18761993</v>
      </c>
      <c r="B2601" t="s">
        <v>12790</v>
      </c>
      <c r="C2601">
        <v>19007</v>
      </c>
      <c r="D2601">
        <v>219</v>
      </c>
      <c r="E2601">
        <v>9000000</v>
      </c>
      <c r="F2601">
        <v>6.9</v>
      </c>
      <c r="G2601">
        <v>-9761993</v>
      </c>
      <c r="H2601">
        <v>549</v>
      </c>
      <c r="I2601">
        <v>90.000000000000014</v>
      </c>
      <c r="J2601">
        <v>0</v>
      </c>
    </row>
    <row r="2602" spans="1:10" x14ac:dyDescent="0.35">
      <c r="A2602">
        <v>18595716</v>
      </c>
      <c r="B2602" t="s">
        <v>12795</v>
      </c>
      <c r="C2602">
        <v>30462</v>
      </c>
      <c r="D2602">
        <v>150</v>
      </c>
      <c r="E2602">
        <v>12000000</v>
      </c>
      <c r="F2602">
        <v>5.3</v>
      </c>
      <c r="G2602">
        <v>-6595716</v>
      </c>
      <c r="H2602">
        <v>0</v>
      </c>
      <c r="I2602">
        <v>120.00000000000001</v>
      </c>
      <c r="J2602">
        <v>0</v>
      </c>
    </row>
    <row r="2603" spans="1:10" x14ac:dyDescent="0.35">
      <c r="A2603">
        <v>31990064</v>
      </c>
      <c r="B2603" t="s">
        <v>12800</v>
      </c>
      <c r="C2603">
        <v>63390</v>
      </c>
      <c r="D2603">
        <v>160</v>
      </c>
      <c r="E2603">
        <v>12000000</v>
      </c>
      <c r="F2603">
        <v>6.4</v>
      </c>
      <c r="G2603">
        <v>-19990064</v>
      </c>
      <c r="H2603">
        <v>0</v>
      </c>
      <c r="I2603">
        <v>120.00000000000001</v>
      </c>
      <c r="J2603">
        <v>0</v>
      </c>
    </row>
    <row r="2604" spans="1:10" x14ac:dyDescent="0.35">
      <c r="A2604">
        <v>17613460</v>
      </c>
      <c r="B2604" t="s">
        <v>12804</v>
      </c>
      <c r="C2604">
        <v>91082</v>
      </c>
      <c r="D2604">
        <v>274</v>
      </c>
      <c r="E2604">
        <v>12000000</v>
      </c>
      <c r="F2604">
        <v>7.8</v>
      </c>
      <c r="G2604">
        <v>-5613460</v>
      </c>
      <c r="H2604">
        <v>28000</v>
      </c>
      <c r="I2604">
        <v>120.00000000000001</v>
      </c>
      <c r="J2604">
        <v>0</v>
      </c>
    </row>
    <row r="2605" spans="1:10" x14ac:dyDescent="0.35">
      <c r="A2605">
        <v>21088568</v>
      </c>
      <c r="B2605" t="s">
        <v>12808</v>
      </c>
      <c r="C2605">
        <v>16646</v>
      </c>
      <c r="D2605">
        <v>104</v>
      </c>
      <c r="E2605">
        <v>13000000</v>
      </c>
      <c r="F2605">
        <v>6.7</v>
      </c>
      <c r="G2605">
        <v>-8088568</v>
      </c>
      <c r="H2605">
        <v>0</v>
      </c>
      <c r="I2605">
        <v>130</v>
      </c>
      <c r="J2605">
        <v>0</v>
      </c>
    </row>
    <row r="2606" spans="1:10" x14ac:dyDescent="0.35">
      <c r="A2606">
        <v>17292381</v>
      </c>
      <c r="B2606" t="s">
        <v>12812</v>
      </c>
      <c r="C2606">
        <v>5794</v>
      </c>
      <c r="D2606">
        <v>69</v>
      </c>
      <c r="E2606">
        <v>12000000</v>
      </c>
      <c r="F2606">
        <v>5.3</v>
      </c>
      <c r="G2606">
        <v>-5292381</v>
      </c>
      <c r="H2606">
        <v>371</v>
      </c>
      <c r="I2606">
        <v>120.00000000000001</v>
      </c>
      <c r="J2606">
        <v>0</v>
      </c>
    </row>
    <row r="2607" spans="1:10" x14ac:dyDescent="0.35">
      <c r="A2607">
        <v>16300302</v>
      </c>
      <c r="B2607" t="s">
        <v>12815</v>
      </c>
      <c r="C2607">
        <v>64682</v>
      </c>
      <c r="D2607">
        <v>203</v>
      </c>
      <c r="E2607">
        <v>12000000</v>
      </c>
      <c r="F2607">
        <v>6.3</v>
      </c>
      <c r="G2607">
        <v>-4300302</v>
      </c>
      <c r="H2607">
        <v>0</v>
      </c>
      <c r="I2607">
        <v>120.00000000000001</v>
      </c>
      <c r="J2607">
        <v>0</v>
      </c>
    </row>
    <row r="2608" spans="1:10" x14ac:dyDescent="0.35">
      <c r="A2608">
        <v>27829874</v>
      </c>
      <c r="B2608" t="s">
        <v>12818</v>
      </c>
      <c r="C2608">
        <v>196422</v>
      </c>
      <c r="D2608">
        <v>444</v>
      </c>
      <c r="E2608">
        <v>12000000</v>
      </c>
      <c r="F2608">
        <v>7</v>
      </c>
      <c r="G2608">
        <v>-15829874</v>
      </c>
      <c r="H2608">
        <v>0</v>
      </c>
      <c r="I2608">
        <v>120.00000000000001</v>
      </c>
      <c r="J2608">
        <v>0</v>
      </c>
    </row>
    <row r="2609" spans="1:10" x14ac:dyDescent="0.35">
      <c r="A2609">
        <v>12902790</v>
      </c>
      <c r="B2609" t="s">
        <v>12821</v>
      </c>
      <c r="C2609">
        <v>4052</v>
      </c>
      <c r="D2609">
        <v>88</v>
      </c>
      <c r="E2609">
        <v>12000000</v>
      </c>
      <c r="F2609">
        <v>6.6</v>
      </c>
      <c r="G2609">
        <v>-902790</v>
      </c>
      <c r="H2609">
        <v>242</v>
      </c>
      <c r="I2609">
        <v>120.00000000000001</v>
      </c>
      <c r="J2609">
        <v>0</v>
      </c>
    </row>
    <row r="2610" spans="1:10" x14ac:dyDescent="0.35">
      <c r="A2610">
        <v>22406362</v>
      </c>
      <c r="B2610" t="s">
        <v>1993</v>
      </c>
      <c r="C2610">
        <v>16832</v>
      </c>
      <c r="D2610">
        <v>267</v>
      </c>
      <c r="E2610">
        <v>107000000</v>
      </c>
      <c r="F2610">
        <v>6</v>
      </c>
      <c r="G2610">
        <v>84593638</v>
      </c>
      <c r="H2610">
        <v>701</v>
      </c>
      <c r="I2610">
        <v>1070</v>
      </c>
      <c r="J2610">
        <v>0</v>
      </c>
    </row>
    <row r="2611" spans="1:10" x14ac:dyDescent="0.35">
      <c r="A2611">
        <v>10198766</v>
      </c>
      <c r="B2611" t="s">
        <v>12832</v>
      </c>
      <c r="C2611">
        <v>12007</v>
      </c>
      <c r="D2611">
        <v>105</v>
      </c>
      <c r="E2611">
        <v>12000000</v>
      </c>
      <c r="F2611">
        <v>5.4</v>
      </c>
      <c r="G2611">
        <v>1801234</v>
      </c>
      <c r="H2611">
        <v>507</v>
      </c>
      <c r="I2611">
        <v>120.00000000000001</v>
      </c>
      <c r="J2611">
        <v>0</v>
      </c>
    </row>
    <row r="2612" spans="1:10" x14ac:dyDescent="0.35">
      <c r="A2612">
        <v>15294553</v>
      </c>
      <c r="B2612" t="s">
        <v>12836</v>
      </c>
      <c r="C2612">
        <v>202341</v>
      </c>
      <c r="D2612">
        <v>391</v>
      </c>
      <c r="E2612">
        <v>12000000</v>
      </c>
      <c r="F2612">
        <v>7.8</v>
      </c>
      <c r="G2612">
        <v>-3294553</v>
      </c>
      <c r="H2612">
        <v>105000</v>
      </c>
      <c r="I2612">
        <v>120.00000000000001</v>
      </c>
      <c r="J2612">
        <v>0</v>
      </c>
    </row>
    <row r="2613" spans="1:10" x14ac:dyDescent="0.35">
      <c r="A2613">
        <v>7918283</v>
      </c>
      <c r="B2613" t="s">
        <v>12844</v>
      </c>
      <c r="C2613">
        <v>41574</v>
      </c>
      <c r="D2613">
        <v>145</v>
      </c>
      <c r="E2613">
        <v>12000000</v>
      </c>
      <c r="F2613">
        <v>6.6</v>
      </c>
      <c r="G2613">
        <v>4081717</v>
      </c>
      <c r="H2613">
        <v>0</v>
      </c>
      <c r="I2613">
        <v>120.00000000000001</v>
      </c>
      <c r="J2613">
        <v>0</v>
      </c>
    </row>
    <row r="2614" spans="1:10" x14ac:dyDescent="0.35">
      <c r="A2614">
        <v>22331028</v>
      </c>
      <c r="B2614" t="s">
        <v>12850</v>
      </c>
      <c r="C2614">
        <v>57349</v>
      </c>
      <c r="D2614">
        <v>177</v>
      </c>
      <c r="E2614">
        <v>12000000</v>
      </c>
      <c r="F2614">
        <v>6.4</v>
      </c>
      <c r="G2614">
        <v>-10331028</v>
      </c>
      <c r="H2614">
        <v>0</v>
      </c>
      <c r="I2614">
        <v>120.00000000000001</v>
      </c>
      <c r="J2614">
        <v>0</v>
      </c>
    </row>
    <row r="2615" spans="1:10" x14ac:dyDescent="0.35">
      <c r="A2615">
        <v>8134217</v>
      </c>
      <c r="B2615" t="s">
        <v>12856</v>
      </c>
      <c r="C2615">
        <v>15412</v>
      </c>
      <c r="D2615">
        <v>90</v>
      </c>
      <c r="E2615">
        <v>12000000</v>
      </c>
      <c r="F2615">
        <v>7</v>
      </c>
      <c r="G2615">
        <v>3865783</v>
      </c>
      <c r="H2615">
        <v>0</v>
      </c>
      <c r="I2615">
        <v>120.00000000000001</v>
      </c>
      <c r="J2615">
        <v>0</v>
      </c>
    </row>
    <row r="2616" spans="1:10" x14ac:dyDescent="0.35">
      <c r="A2616">
        <v>6982680</v>
      </c>
      <c r="B2616" t="s">
        <v>12861</v>
      </c>
      <c r="C2616">
        <v>6965</v>
      </c>
      <c r="D2616">
        <v>69</v>
      </c>
      <c r="E2616">
        <v>10000000</v>
      </c>
      <c r="F2616">
        <v>5.7</v>
      </c>
      <c r="G2616">
        <v>3017320</v>
      </c>
      <c r="H2616">
        <v>262</v>
      </c>
      <c r="I2616">
        <v>100.00000000000001</v>
      </c>
      <c r="J2616">
        <v>0</v>
      </c>
    </row>
    <row r="2617" spans="1:10" x14ac:dyDescent="0.35">
      <c r="A2617">
        <v>6739141</v>
      </c>
      <c r="B2617" t="s">
        <v>12866</v>
      </c>
      <c r="C2617">
        <v>23383</v>
      </c>
      <c r="D2617">
        <v>68</v>
      </c>
      <c r="E2617">
        <v>8000000</v>
      </c>
      <c r="F2617">
        <v>5.9</v>
      </c>
      <c r="G2617">
        <v>1260859</v>
      </c>
      <c r="H2617">
        <v>1000</v>
      </c>
      <c r="I2617">
        <v>80</v>
      </c>
      <c r="J2617">
        <v>0</v>
      </c>
    </row>
    <row r="2618" spans="1:10" x14ac:dyDescent="0.35">
      <c r="A2618">
        <v>5542025</v>
      </c>
      <c r="B2618" t="s">
        <v>12869</v>
      </c>
      <c r="C2618">
        <v>12197</v>
      </c>
      <c r="D2618">
        <v>150</v>
      </c>
      <c r="E2618">
        <v>12000000</v>
      </c>
      <c r="F2618">
        <v>6.3</v>
      </c>
      <c r="G2618">
        <v>6457975</v>
      </c>
      <c r="H2618">
        <v>650</v>
      </c>
      <c r="I2618">
        <v>120.00000000000001</v>
      </c>
      <c r="J2618">
        <v>0</v>
      </c>
    </row>
    <row r="2619" spans="1:10" x14ac:dyDescent="0.35">
      <c r="A2619">
        <v>5032496</v>
      </c>
      <c r="B2619" t="s">
        <v>12873</v>
      </c>
      <c r="C2619">
        <v>20576</v>
      </c>
      <c r="D2619">
        <v>161</v>
      </c>
      <c r="E2619">
        <v>12000000</v>
      </c>
      <c r="F2619">
        <v>6.3</v>
      </c>
      <c r="G2619">
        <v>6967504</v>
      </c>
      <c r="H2619">
        <v>652</v>
      </c>
      <c r="I2619">
        <v>120.00000000000001</v>
      </c>
      <c r="J2619">
        <v>0</v>
      </c>
    </row>
    <row r="2620" spans="1:10" x14ac:dyDescent="0.35">
      <c r="A2620">
        <v>6754898</v>
      </c>
      <c r="B2620" t="s">
        <v>12877</v>
      </c>
      <c r="C2620">
        <v>20000</v>
      </c>
      <c r="D2620">
        <v>188</v>
      </c>
      <c r="E2620">
        <v>12000000</v>
      </c>
      <c r="F2620">
        <v>6.2</v>
      </c>
      <c r="G2620">
        <v>5245102</v>
      </c>
      <c r="H2620">
        <v>0</v>
      </c>
      <c r="I2620">
        <v>120.00000000000001</v>
      </c>
      <c r="J2620">
        <v>0</v>
      </c>
    </row>
    <row r="2621" spans="1:10" x14ac:dyDescent="0.35">
      <c r="A2621">
        <v>4922166</v>
      </c>
      <c r="B2621" t="s">
        <v>12881</v>
      </c>
      <c r="C2621">
        <v>23606</v>
      </c>
      <c r="D2621">
        <v>304</v>
      </c>
      <c r="E2621">
        <v>12000000</v>
      </c>
      <c r="F2621">
        <v>2.1</v>
      </c>
      <c r="G2621">
        <v>7077834</v>
      </c>
      <c r="H2621">
        <v>0</v>
      </c>
      <c r="I2621">
        <v>120.00000000000001</v>
      </c>
      <c r="J2621">
        <v>0</v>
      </c>
    </row>
    <row r="2622" spans="1:10" x14ac:dyDescent="0.35">
      <c r="A2622">
        <v>4903000</v>
      </c>
      <c r="B2622" t="s">
        <v>12885</v>
      </c>
      <c r="C2622">
        <v>4961</v>
      </c>
      <c r="D2622">
        <v>33</v>
      </c>
      <c r="E2622">
        <v>12000000</v>
      </c>
      <c r="F2622">
        <v>5</v>
      </c>
      <c r="G2622">
        <v>7097000</v>
      </c>
      <c r="H2622">
        <v>251</v>
      </c>
      <c r="I2622">
        <v>120.00000000000001</v>
      </c>
      <c r="J2622">
        <v>0</v>
      </c>
    </row>
    <row r="2623" spans="1:10" x14ac:dyDescent="0.35">
      <c r="A2623">
        <v>4717455</v>
      </c>
      <c r="B2623" t="s">
        <v>12890</v>
      </c>
      <c r="C2623">
        <v>18632</v>
      </c>
      <c r="D2623">
        <v>354</v>
      </c>
      <c r="E2623">
        <v>12000000</v>
      </c>
      <c r="F2623">
        <v>5.3</v>
      </c>
      <c r="G2623">
        <v>7282545</v>
      </c>
      <c r="H2623">
        <v>656</v>
      </c>
      <c r="I2623">
        <v>120.00000000000001</v>
      </c>
      <c r="J2623">
        <v>0</v>
      </c>
    </row>
    <row r="2624" spans="1:10" x14ac:dyDescent="0.35">
      <c r="A2624">
        <v>3148482</v>
      </c>
      <c r="B2624" t="s">
        <v>12894</v>
      </c>
      <c r="C2624">
        <v>29613</v>
      </c>
      <c r="D2624">
        <v>98</v>
      </c>
      <c r="E2624">
        <v>12000000</v>
      </c>
      <c r="F2624">
        <v>7.1</v>
      </c>
      <c r="G2624">
        <v>8851518</v>
      </c>
      <c r="H2624">
        <v>0</v>
      </c>
      <c r="I2624">
        <v>120.00000000000001</v>
      </c>
      <c r="J2624">
        <v>0</v>
      </c>
    </row>
    <row r="2625" spans="1:10" x14ac:dyDescent="0.35">
      <c r="A2625">
        <v>2326407</v>
      </c>
      <c r="B2625" t="s">
        <v>12899</v>
      </c>
      <c r="C2625">
        <v>5016</v>
      </c>
      <c r="D2625">
        <v>99</v>
      </c>
      <c r="E2625">
        <v>12000000</v>
      </c>
      <c r="F2625">
        <v>7</v>
      </c>
      <c r="G2625">
        <v>9673593</v>
      </c>
      <c r="H2625">
        <v>305</v>
      </c>
      <c r="I2625">
        <v>120.00000000000001</v>
      </c>
      <c r="J2625">
        <v>0</v>
      </c>
    </row>
    <row r="2626" spans="1:10" x14ac:dyDescent="0.35">
      <c r="A2626">
        <v>2060953</v>
      </c>
      <c r="B2626" t="s">
        <v>12908</v>
      </c>
      <c r="C2626">
        <v>29990</v>
      </c>
      <c r="D2626">
        <v>316</v>
      </c>
      <c r="E2626">
        <v>12000000</v>
      </c>
      <c r="F2626">
        <v>7.1</v>
      </c>
      <c r="G2626">
        <v>9939047</v>
      </c>
      <c r="H2626">
        <v>0</v>
      </c>
      <c r="I2626">
        <v>120.00000000000001</v>
      </c>
      <c r="J2626">
        <v>0</v>
      </c>
    </row>
    <row r="2627" spans="1:10" x14ac:dyDescent="0.35">
      <c r="A2627">
        <v>3950294</v>
      </c>
      <c r="B2627" t="s">
        <v>12912</v>
      </c>
      <c r="C2627">
        <v>56654</v>
      </c>
      <c r="D2627">
        <v>124</v>
      </c>
      <c r="E2627">
        <v>12000000</v>
      </c>
      <c r="F2627">
        <v>7</v>
      </c>
      <c r="G2627">
        <v>8049706</v>
      </c>
      <c r="H2627">
        <v>0</v>
      </c>
      <c r="I2627">
        <v>120.00000000000001</v>
      </c>
      <c r="J2627">
        <v>0</v>
      </c>
    </row>
    <row r="2628" spans="1:10" x14ac:dyDescent="0.35">
      <c r="A2628">
        <v>1779284</v>
      </c>
      <c r="B2628" t="s">
        <v>12924</v>
      </c>
      <c r="C2628">
        <v>12047</v>
      </c>
      <c r="D2628">
        <v>122</v>
      </c>
      <c r="E2628">
        <v>12000000</v>
      </c>
      <c r="F2628">
        <v>7.1</v>
      </c>
      <c r="G2628">
        <v>10220716</v>
      </c>
      <c r="H2628">
        <v>677</v>
      </c>
      <c r="I2628">
        <v>120.00000000000001</v>
      </c>
      <c r="J2628">
        <v>0</v>
      </c>
    </row>
    <row r="2629" spans="1:10" x14ac:dyDescent="0.35">
      <c r="A2629">
        <v>1702277</v>
      </c>
      <c r="B2629" t="s">
        <v>12930</v>
      </c>
      <c r="C2629">
        <v>84620</v>
      </c>
      <c r="D2629">
        <v>235</v>
      </c>
      <c r="E2629">
        <v>12000000</v>
      </c>
      <c r="F2629">
        <v>6.8</v>
      </c>
      <c r="G2629">
        <v>10297723</v>
      </c>
      <c r="H2629">
        <v>27000</v>
      </c>
      <c r="I2629">
        <v>120.00000000000001</v>
      </c>
      <c r="J2629">
        <v>0</v>
      </c>
    </row>
    <row r="2630" spans="1:10" x14ac:dyDescent="0.35">
      <c r="A2630">
        <v>1506998</v>
      </c>
      <c r="B2630" t="s">
        <v>12940</v>
      </c>
      <c r="C2630">
        <v>8014</v>
      </c>
      <c r="D2630">
        <v>50</v>
      </c>
      <c r="E2630">
        <v>12000000</v>
      </c>
      <c r="F2630">
        <v>6.3</v>
      </c>
      <c r="G2630">
        <v>10493002</v>
      </c>
      <c r="H2630">
        <v>314</v>
      </c>
      <c r="I2630">
        <v>120.00000000000001</v>
      </c>
      <c r="J2630">
        <v>0</v>
      </c>
    </row>
    <row r="2631" spans="1:10" x14ac:dyDescent="0.35">
      <c r="A2631">
        <v>860002</v>
      </c>
      <c r="B2631" t="s">
        <v>12946</v>
      </c>
      <c r="C2631">
        <v>6454</v>
      </c>
      <c r="D2631">
        <v>43</v>
      </c>
      <c r="E2631">
        <v>12000000</v>
      </c>
      <c r="F2631">
        <v>7.3</v>
      </c>
      <c r="G2631">
        <v>11139998</v>
      </c>
      <c r="H2631">
        <v>0</v>
      </c>
      <c r="I2631">
        <v>120.00000000000001</v>
      </c>
      <c r="J2631">
        <v>0</v>
      </c>
    </row>
    <row r="2632" spans="1:10" x14ac:dyDescent="0.35">
      <c r="A2632">
        <v>548934</v>
      </c>
      <c r="B2632" t="s">
        <v>12949</v>
      </c>
      <c r="C2632">
        <v>16863</v>
      </c>
      <c r="D2632">
        <v>57</v>
      </c>
      <c r="E2632">
        <v>12000000</v>
      </c>
      <c r="F2632">
        <v>6.8</v>
      </c>
      <c r="G2632">
        <v>11451066</v>
      </c>
      <c r="H2632">
        <v>0</v>
      </c>
      <c r="I2632">
        <v>120.00000000000001</v>
      </c>
      <c r="J2632">
        <v>0</v>
      </c>
    </row>
    <row r="2633" spans="1:10" x14ac:dyDescent="0.35">
      <c r="A2633">
        <v>447750</v>
      </c>
      <c r="B2633" t="s">
        <v>12954</v>
      </c>
      <c r="C2633">
        <v>18520</v>
      </c>
      <c r="D2633">
        <v>133</v>
      </c>
      <c r="E2633">
        <v>10000000</v>
      </c>
      <c r="F2633">
        <v>7.2</v>
      </c>
      <c r="G2633">
        <v>9552250</v>
      </c>
      <c r="H2633">
        <v>0</v>
      </c>
      <c r="I2633">
        <v>100.00000000000001</v>
      </c>
      <c r="J2633">
        <v>0</v>
      </c>
    </row>
    <row r="2634" spans="1:10" x14ac:dyDescent="0.35">
      <c r="A2634">
        <v>333976</v>
      </c>
      <c r="B2634" t="s">
        <v>12958</v>
      </c>
      <c r="C2634">
        <v>12559</v>
      </c>
      <c r="D2634">
        <v>90</v>
      </c>
      <c r="E2634">
        <v>12000000</v>
      </c>
      <c r="F2634">
        <v>6.4</v>
      </c>
      <c r="G2634">
        <v>11666024</v>
      </c>
      <c r="H2634">
        <v>423</v>
      </c>
      <c r="I2634">
        <v>120.00000000000001</v>
      </c>
      <c r="J2634">
        <v>0</v>
      </c>
    </row>
    <row r="2635" spans="1:10" x14ac:dyDescent="0.35">
      <c r="A2635">
        <v>141853</v>
      </c>
      <c r="B2635" t="s">
        <v>12962</v>
      </c>
      <c r="C2635">
        <v>1427</v>
      </c>
      <c r="D2635">
        <v>12</v>
      </c>
      <c r="E2635">
        <v>12000000</v>
      </c>
      <c r="F2635">
        <v>6</v>
      </c>
      <c r="G2635">
        <v>11858147</v>
      </c>
      <c r="H2635">
        <v>88</v>
      </c>
      <c r="I2635">
        <v>120.00000000000001</v>
      </c>
      <c r="J2635">
        <v>0</v>
      </c>
    </row>
    <row r="2636" spans="1:10" x14ac:dyDescent="0.35">
      <c r="A2636">
        <v>303439</v>
      </c>
      <c r="B2636" t="s">
        <v>12965</v>
      </c>
      <c r="C2636">
        <v>12125</v>
      </c>
      <c r="D2636">
        <v>78</v>
      </c>
      <c r="E2636">
        <v>8000000</v>
      </c>
      <c r="F2636">
        <v>6.4</v>
      </c>
      <c r="G2636">
        <v>7696561</v>
      </c>
      <c r="H2636">
        <v>1000</v>
      </c>
      <c r="I2636">
        <v>80</v>
      </c>
      <c r="J2636">
        <v>0</v>
      </c>
    </row>
    <row r="2637" spans="1:10" x14ac:dyDescent="0.35">
      <c r="A2637">
        <v>214202</v>
      </c>
      <c r="B2637" t="s">
        <v>12969</v>
      </c>
      <c r="C2637">
        <v>14831</v>
      </c>
      <c r="D2637">
        <v>75</v>
      </c>
      <c r="E2637">
        <v>12000000</v>
      </c>
      <c r="F2637">
        <v>7.5</v>
      </c>
      <c r="G2637">
        <v>11785798</v>
      </c>
      <c r="H2637">
        <v>0</v>
      </c>
      <c r="I2637">
        <v>120.00000000000001</v>
      </c>
      <c r="J2637">
        <v>0</v>
      </c>
    </row>
    <row r="2638" spans="1:10" x14ac:dyDescent="0.35">
      <c r="A2638">
        <v>175370</v>
      </c>
      <c r="B2638" t="s">
        <v>12981</v>
      </c>
      <c r="C2638">
        <v>6884</v>
      </c>
      <c r="D2638">
        <v>133</v>
      </c>
      <c r="E2638">
        <v>12000000</v>
      </c>
      <c r="F2638">
        <v>4.5999999999999996</v>
      </c>
      <c r="G2638">
        <v>11824630</v>
      </c>
      <c r="H2638">
        <v>458</v>
      </c>
      <c r="I2638">
        <v>120.00000000000001</v>
      </c>
      <c r="J2638">
        <v>0</v>
      </c>
    </row>
    <row r="2639" spans="1:10" x14ac:dyDescent="0.35">
      <c r="A2639">
        <v>177343675</v>
      </c>
      <c r="B2639" t="s">
        <v>1146</v>
      </c>
      <c r="C2639">
        <v>70133</v>
      </c>
      <c r="D2639">
        <v>214</v>
      </c>
      <c r="E2639">
        <v>135000000</v>
      </c>
      <c r="F2639">
        <v>6.7</v>
      </c>
      <c r="G2639">
        <v>-42343675</v>
      </c>
      <c r="H2639">
        <v>26000</v>
      </c>
      <c r="I2639">
        <v>1350</v>
      </c>
      <c r="J2639">
        <v>0</v>
      </c>
    </row>
    <row r="2640" spans="1:10" x14ac:dyDescent="0.35">
      <c r="A2640">
        <v>17149</v>
      </c>
      <c r="B2640" t="s">
        <v>12991</v>
      </c>
      <c r="C2640">
        <v>12128</v>
      </c>
      <c r="D2640">
        <v>61</v>
      </c>
      <c r="E2640">
        <v>20000000</v>
      </c>
      <c r="F2640">
        <v>5.6</v>
      </c>
      <c r="G2640">
        <v>19982851</v>
      </c>
      <c r="H2640">
        <v>0</v>
      </c>
      <c r="I2640">
        <v>200.00000000000003</v>
      </c>
      <c r="J2640">
        <v>0</v>
      </c>
    </row>
    <row r="2641" spans="1:10" x14ac:dyDescent="0.35">
      <c r="A2641">
        <v>30093107</v>
      </c>
      <c r="B2641" t="s">
        <v>12997</v>
      </c>
      <c r="C2641">
        <v>600996</v>
      </c>
      <c r="D2641">
        <v>726</v>
      </c>
      <c r="E2641">
        <v>6000000</v>
      </c>
      <c r="F2641">
        <v>8.3000000000000007</v>
      </c>
      <c r="G2641">
        <v>-24093107</v>
      </c>
      <c r="H2641">
        <v>27000</v>
      </c>
      <c r="I2641">
        <v>60.000000000000007</v>
      </c>
      <c r="J2641">
        <v>0</v>
      </c>
    </row>
    <row r="2642" spans="1:10" x14ac:dyDescent="0.35">
      <c r="A2642">
        <v>57469179</v>
      </c>
      <c r="B2642" t="s">
        <v>13000</v>
      </c>
      <c r="C2642">
        <v>63855</v>
      </c>
      <c r="D2642">
        <v>248</v>
      </c>
      <c r="E2642">
        <v>11500000</v>
      </c>
      <c r="F2642">
        <v>6.6</v>
      </c>
      <c r="G2642">
        <v>-45969179</v>
      </c>
      <c r="H2642">
        <v>0</v>
      </c>
      <c r="I2642">
        <v>115.00000000000001</v>
      </c>
      <c r="J2642">
        <v>0</v>
      </c>
    </row>
    <row r="2643" spans="1:10" x14ac:dyDescent="0.35">
      <c r="A2643">
        <v>148170000</v>
      </c>
      <c r="B2643" t="s">
        <v>13006</v>
      </c>
      <c r="C2643">
        <v>142293</v>
      </c>
      <c r="D2643">
        <v>245</v>
      </c>
      <c r="E2643">
        <v>11000000</v>
      </c>
      <c r="F2643">
        <v>7.2</v>
      </c>
      <c r="G2643">
        <v>-137170000</v>
      </c>
      <c r="H2643">
        <v>14000</v>
      </c>
      <c r="I2643">
        <v>110.00000000000001</v>
      </c>
      <c r="J2643">
        <v>0</v>
      </c>
    </row>
    <row r="2644" spans="1:10" x14ac:dyDescent="0.35">
      <c r="A2644">
        <v>460935665</v>
      </c>
      <c r="B2644" t="s">
        <v>13011</v>
      </c>
      <c r="C2644">
        <v>911097</v>
      </c>
      <c r="D2644">
        <v>1470</v>
      </c>
      <c r="E2644">
        <v>11000000</v>
      </c>
      <c r="F2644">
        <v>8.6999999999999993</v>
      </c>
      <c r="G2644">
        <v>-449935665</v>
      </c>
      <c r="H2644">
        <v>33000</v>
      </c>
      <c r="I2644">
        <v>110.00000000000001</v>
      </c>
      <c r="J2644">
        <v>0</v>
      </c>
    </row>
    <row r="2645" spans="1:10" x14ac:dyDescent="0.35">
      <c r="A2645">
        <v>35537564</v>
      </c>
      <c r="B2645" t="s">
        <v>13015</v>
      </c>
      <c r="C2645">
        <v>49671</v>
      </c>
      <c r="D2645">
        <v>166</v>
      </c>
      <c r="E2645">
        <v>11500000</v>
      </c>
      <c r="F2645">
        <v>6</v>
      </c>
      <c r="G2645">
        <v>-24037564</v>
      </c>
      <c r="H2645">
        <v>11000</v>
      </c>
      <c r="I2645">
        <v>115.00000000000001</v>
      </c>
      <c r="J2645">
        <v>0</v>
      </c>
    </row>
    <row r="2646" spans="1:10" x14ac:dyDescent="0.35">
      <c r="A2646">
        <v>111722000</v>
      </c>
      <c r="B2646" t="s">
        <v>13020</v>
      </c>
      <c r="C2646">
        <v>55816</v>
      </c>
      <c r="D2646">
        <v>255</v>
      </c>
      <c r="E2646">
        <v>11000000</v>
      </c>
      <c r="F2646">
        <v>8</v>
      </c>
      <c r="G2646">
        <v>-100722000</v>
      </c>
      <c r="H2646">
        <v>7000</v>
      </c>
      <c r="I2646">
        <v>110.00000000000001</v>
      </c>
      <c r="J2646">
        <v>0</v>
      </c>
    </row>
    <row r="2647" spans="1:10" x14ac:dyDescent="0.35">
      <c r="A2647">
        <v>90556401</v>
      </c>
      <c r="B2647" t="s">
        <v>13025</v>
      </c>
      <c r="C2647">
        <v>43795</v>
      </c>
      <c r="D2647">
        <v>171</v>
      </c>
      <c r="E2647">
        <v>11000000</v>
      </c>
      <c r="F2647">
        <v>4.5</v>
      </c>
      <c r="G2647">
        <v>-79556401</v>
      </c>
      <c r="H2647">
        <v>0</v>
      </c>
      <c r="I2647">
        <v>110.00000000000001</v>
      </c>
      <c r="J2647">
        <v>0</v>
      </c>
    </row>
    <row r="2648" spans="1:10" x14ac:dyDescent="0.35">
      <c r="A2648">
        <v>93571803</v>
      </c>
      <c r="B2648" t="s">
        <v>13029</v>
      </c>
      <c r="C2648">
        <v>275869</v>
      </c>
      <c r="D2648">
        <v>389</v>
      </c>
      <c r="E2648">
        <v>25000000</v>
      </c>
      <c r="F2648">
        <v>7.9</v>
      </c>
      <c r="G2648">
        <v>-68571803</v>
      </c>
      <c r="H2648">
        <v>36000</v>
      </c>
      <c r="I2648">
        <v>250.00000000000003</v>
      </c>
      <c r="J2648">
        <v>0</v>
      </c>
    </row>
    <row r="2649" spans="1:10" x14ac:dyDescent="0.35">
      <c r="A2649">
        <v>52929168</v>
      </c>
      <c r="B2649" t="s">
        <v>13032</v>
      </c>
      <c r="C2649">
        <v>82743</v>
      </c>
      <c r="D2649">
        <v>201</v>
      </c>
      <c r="E2649">
        <v>11000000</v>
      </c>
      <c r="F2649">
        <v>7.5</v>
      </c>
      <c r="G2649">
        <v>-41929168</v>
      </c>
      <c r="H2649">
        <v>7000</v>
      </c>
      <c r="I2649">
        <v>110.00000000000001</v>
      </c>
      <c r="J2649">
        <v>0</v>
      </c>
    </row>
    <row r="2650" spans="1:10" x14ac:dyDescent="0.35">
      <c r="A2650">
        <v>50461335</v>
      </c>
      <c r="B2650" t="s">
        <v>13038</v>
      </c>
      <c r="C2650">
        <v>83893</v>
      </c>
      <c r="D2650">
        <v>132</v>
      </c>
      <c r="E2650">
        <v>11000000</v>
      </c>
      <c r="F2650">
        <v>6.8</v>
      </c>
      <c r="G2650">
        <v>-39461335</v>
      </c>
      <c r="H2650">
        <v>15000</v>
      </c>
      <c r="I2650">
        <v>110.00000000000001</v>
      </c>
      <c r="J2650">
        <v>0</v>
      </c>
    </row>
    <row r="2651" spans="1:10" x14ac:dyDescent="0.35">
      <c r="A2651">
        <v>49797148</v>
      </c>
      <c r="B2651" t="s">
        <v>13042</v>
      </c>
      <c r="C2651">
        <v>49007</v>
      </c>
      <c r="D2651">
        <v>97</v>
      </c>
      <c r="E2651">
        <v>11000000</v>
      </c>
      <c r="F2651">
        <v>7.2</v>
      </c>
      <c r="G2651">
        <v>-38797148</v>
      </c>
      <c r="H2651">
        <v>0</v>
      </c>
      <c r="I2651">
        <v>110.00000000000001</v>
      </c>
      <c r="J2651">
        <v>0</v>
      </c>
    </row>
    <row r="2652" spans="1:10" x14ac:dyDescent="0.35">
      <c r="A2652">
        <v>46563158</v>
      </c>
      <c r="B2652" t="s">
        <v>13046</v>
      </c>
      <c r="C2652">
        <v>207934</v>
      </c>
      <c r="D2652">
        <v>629</v>
      </c>
      <c r="E2652">
        <v>13000000</v>
      </c>
      <c r="F2652">
        <v>7.1</v>
      </c>
      <c r="G2652">
        <v>-33563158</v>
      </c>
      <c r="H2652">
        <v>0</v>
      </c>
      <c r="I2652">
        <v>130</v>
      </c>
      <c r="J2652">
        <v>0</v>
      </c>
    </row>
    <row r="2653" spans="1:10" x14ac:dyDescent="0.35">
      <c r="A2653">
        <v>41227069</v>
      </c>
      <c r="B2653" t="s">
        <v>13050</v>
      </c>
      <c r="C2653">
        <v>162701</v>
      </c>
      <c r="D2653">
        <v>962</v>
      </c>
      <c r="E2653">
        <v>11000000</v>
      </c>
      <c r="F2653">
        <v>7.4</v>
      </c>
      <c r="G2653">
        <v>-30227069</v>
      </c>
      <c r="H2653">
        <v>19000</v>
      </c>
      <c r="I2653">
        <v>110.00000000000001</v>
      </c>
      <c r="J2653">
        <v>0</v>
      </c>
    </row>
    <row r="2654" spans="1:10" x14ac:dyDescent="0.35">
      <c r="A2654">
        <v>39025000</v>
      </c>
      <c r="B2654" t="s">
        <v>13053</v>
      </c>
      <c r="C2654">
        <v>73193</v>
      </c>
      <c r="D2654">
        <v>190</v>
      </c>
      <c r="E2654">
        <v>11000000</v>
      </c>
      <c r="F2654">
        <v>7.6</v>
      </c>
      <c r="G2654">
        <v>-28025000</v>
      </c>
      <c r="H2654">
        <v>0</v>
      </c>
      <c r="I2654">
        <v>110.00000000000001</v>
      </c>
      <c r="J2654">
        <v>0</v>
      </c>
    </row>
    <row r="2655" spans="1:10" x14ac:dyDescent="0.35">
      <c r="A2655">
        <v>38201895</v>
      </c>
      <c r="B2655" t="s">
        <v>13057</v>
      </c>
      <c r="C2655">
        <v>149222</v>
      </c>
      <c r="D2655">
        <v>749</v>
      </c>
      <c r="E2655">
        <v>10500000</v>
      </c>
      <c r="F2655">
        <v>6.9</v>
      </c>
      <c r="G2655">
        <v>-27701895</v>
      </c>
      <c r="H2655">
        <v>0</v>
      </c>
      <c r="I2655">
        <v>105.00000000000001</v>
      </c>
      <c r="J2655">
        <v>0</v>
      </c>
    </row>
    <row r="2656" spans="1:10" x14ac:dyDescent="0.35">
      <c r="A2656">
        <v>27669413</v>
      </c>
      <c r="B2656" t="s">
        <v>13062</v>
      </c>
      <c r="C2656">
        <v>76207</v>
      </c>
      <c r="D2656">
        <v>194</v>
      </c>
      <c r="E2656">
        <v>11000000</v>
      </c>
      <c r="F2656">
        <v>6</v>
      </c>
      <c r="G2656">
        <v>-16669413</v>
      </c>
      <c r="H2656">
        <v>0</v>
      </c>
      <c r="I2656">
        <v>110.00000000000001</v>
      </c>
      <c r="J2656">
        <v>0</v>
      </c>
    </row>
    <row r="2657" spans="1:10" x14ac:dyDescent="0.35">
      <c r="A2657">
        <v>37766350</v>
      </c>
      <c r="B2657" t="s">
        <v>13068</v>
      </c>
      <c r="C2657">
        <v>19440</v>
      </c>
      <c r="D2657">
        <v>56</v>
      </c>
      <c r="E2657">
        <v>11000000</v>
      </c>
      <c r="F2657">
        <v>7.3</v>
      </c>
      <c r="G2657">
        <v>-26766350</v>
      </c>
      <c r="H2657">
        <v>0</v>
      </c>
      <c r="I2657">
        <v>110.00000000000001</v>
      </c>
      <c r="J2657">
        <v>0</v>
      </c>
    </row>
    <row r="2658" spans="1:10" x14ac:dyDescent="0.35">
      <c r="A2658">
        <v>23978402</v>
      </c>
      <c r="B2658" t="s">
        <v>13072</v>
      </c>
      <c r="C2658">
        <v>10966</v>
      </c>
      <c r="D2658">
        <v>100</v>
      </c>
      <c r="E2658">
        <v>11000000</v>
      </c>
      <c r="F2658">
        <v>4.5999999999999996</v>
      </c>
      <c r="G2658">
        <v>-12978402</v>
      </c>
      <c r="H2658">
        <v>365</v>
      </c>
      <c r="I2658">
        <v>110.00000000000001</v>
      </c>
      <c r="J2658">
        <v>0</v>
      </c>
    </row>
    <row r="2659" spans="1:10" x14ac:dyDescent="0.35">
      <c r="A2659">
        <v>21370057</v>
      </c>
      <c r="B2659" t="s">
        <v>13077</v>
      </c>
      <c r="C2659">
        <v>9903</v>
      </c>
      <c r="D2659">
        <v>80</v>
      </c>
      <c r="E2659">
        <v>12000000</v>
      </c>
      <c r="F2659">
        <v>6</v>
      </c>
      <c r="G2659">
        <v>-9370057</v>
      </c>
      <c r="H2659">
        <v>541</v>
      </c>
      <c r="I2659">
        <v>120.00000000000001</v>
      </c>
      <c r="J2659">
        <v>0</v>
      </c>
    </row>
    <row r="2660" spans="1:10" x14ac:dyDescent="0.35">
      <c r="A2660">
        <v>4884663</v>
      </c>
      <c r="B2660" t="s">
        <v>13082</v>
      </c>
      <c r="C2660">
        <v>5187</v>
      </c>
      <c r="D2660">
        <v>64</v>
      </c>
      <c r="E2660">
        <v>12000000</v>
      </c>
      <c r="F2660">
        <v>5.5</v>
      </c>
      <c r="G2660">
        <v>7115337</v>
      </c>
      <c r="H2660">
        <v>902</v>
      </c>
      <c r="I2660">
        <v>120.00000000000001</v>
      </c>
      <c r="J2660">
        <v>0</v>
      </c>
    </row>
    <row r="2661" spans="1:10" x14ac:dyDescent="0.35">
      <c r="A2661">
        <v>38317535</v>
      </c>
      <c r="B2661" t="s">
        <v>13087</v>
      </c>
      <c r="C2661">
        <v>73249</v>
      </c>
      <c r="D2661">
        <v>212</v>
      </c>
      <c r="E2661">
        <v>11000000</v>
      </c>
      <c r="F2661">
        <v>7.5</v>
      </c>
      <c r="G2661">
        <v>-27317535</v>
      </c>
      <c r="H2661">
        <v>36000</v>
      </c>
      <c r="I2661">
        <v>110.00000000000001</v>
      </c>
      <c r="J2661">
        <v>0</v>
      </c>
    </row>
    <row r="2662" spans="1:10" x14ac:dyDescent="0.35">
      <c r="A2662">
        <v>13903262</v>
      </c>
      <c r="B2662" t="s">
        <v>13092</v>
      </c>
      <c r="C2662">
        <v>14656</v>
      </c>
      <c r="D2662">
        <v>90</v>
      </c>
      <c r="E2662">
        <v>11000000</v>
      </c>
      <c r="F2662">
        <v>6.3</v>
      </c>
      <c r="G2662">
        <v>-2903262</v>
      </c>
      <c r="H2662">
        <v>0</v>
      </c>
      <c r="I2662">
        <v>110.00000000000001</v>
      </c>
      <c r="J2662">
        <v>0</v>
      </c>
    </row>
    <row r="2663" spans="1:10" x14ac:dyDescent="0.35">
      <c r="A2663">
        <v>13592872</v>
      </c>
      <c r="B2663" t="s">
        <v>13095</v>
      </c>
      <c r="C2663">
        <v>10777</v>
      </c>
      <c r="D2663">
        <v>79</v>
      </c>
      <c r="E2663">
        <v>11000000</v>
      </c>
      <c r="F2663">
        <v>5.0999999999999996</v>
      </c>
      <c r="G2663">
        <v>-2592872</v>
      </c>
      <c r="H2663">
        <v>671</v>
      </c>
      <c r="I2663">
        <v>110.00000000000001</v>
      </c>
      <c r="J2663">
        <v>0</v>
      </c>
    </row>
    <row r="2664" spans="1:10" x14ac:dyDescent="0.35">
      <c r="A2664">
        <v>18381787</v>
      </c>
      <c r="B2664" t="s">
        <v>13100</v>
      </c>
      <c r="C2664">
        <v>15684</v>
      </c>
      <c r="D2664">
        <v>126</v>
      </c>
      <c r="E2664">
        <v>11000000</v>
      </c>
      <c r="F2664">
        <v>6.8</v>
      </c>
      <c r="G2664">
        <v>-7381787</v>
      </c>
      <c r="H2664">
        <v>13000</v>
      </c>
      <c r="I2664">
        <v>110.00000000000001</v>
      </c>
      <c r="J2664">
        <v>0</v>
      </c>
    </row>
    <row r="2665" spans="1:10" x14ac:dyDescent="0.35">
      <c r="A2665">
        <v>13558739</v>
      </c>
      <c r="B2665" t="s">
        <v>13105</v>
      </c>
      <c r="C2665">
        <v>15427</v>
      </c>
      <c r="D2665">
        <v>121</v>
      </c>
      <c r="E2665">
        <v>11000000</v>
      </c>
      <c r="F2665">
        <v>5.3</v>
      </c>
      <c r="G2665">
        <v>-2558739</v>
      </c>
      <c r="H2665">
        <v>449</v>
      </c>
      <c r="I2665">
        <v>110.00000000000001</v>
      </c>
      <c r="J2665">
        <v>0</v>
      </c>
    </row>
    <row r="2666" spans="1:10" x14ac:dyDescent="0.35">
      <c r="A2666">
        <v>13103828</v>
      </c>
      <c r="B2666" t="s">
        <v>13108</v>
      </c>
      <c r="C2666">
        <v>59982</v>
      </c>
      <c r="D2666">
        <v>463</v>
      </c>
      <c r="E2666">
        <v>11000000</v>
      </c>
      <c r="F2666">
        <v>7.3</v>
      </c>
      <c r="G2666">
        <v>-2103828</v>
      </c>
      <c r="H2666">
        <v>5000</v>
      </c>
      <c r="I2666">
        <v>110.00000000000001</v>
      </c>
      <c r="J2666">
        <v>0</v>
      </c>
    </row>
    <row r="2667" spans="1:10" x14ac:dyDescent="0.35">
      <c r="A2667">
        <v>33305037</v>
      </c>
      <c r="B2667" t="s">
        <v>13112</v>
      </c>
      <c r="C2667">
        <v>33856</v>
      </c>
      <c r="D2667">
        <v>147</v>
      </c>
      <c r="E2667">
        <v>11000000</v>
      </c>
      <c r="F2667">
        <v>7.3</v>
      </c>
      <c r="G2667">
        <v>-22305037</v>
      </c>
      <c r="H2667">
        <v>34000</v>
      </c>
      <c r="I2667">
        <v>110.00000000000001</v>
      </c>
      <c r="J2667">
        <v>0</v>
      </c>
    </row>
    <row r="2668" spans="1:10" x14ac:dyDescent="0.35">
      <c r="A2668">
        <v>10214647</v>
      </c>
      <c r="B2668" t="s">
        <v>13115</v>
      </c>
      <c r="C2668">
        <v>42689</v>
      </c>
      <c r="D2668">
        <v>204</v>
      </c>
      <c r="E2668">
        <v>11000000</v>
      </c>
      <c r="F2668">
        <v>7.1</v>
      </c>
      <c r="G2668">
        <v>785353</v>
      </c>
      <c r="H2668">
        <v>0</v>
      </c>
      <c r="I2668">
        <v>110.00000000000001</v>
      </c>
      <c r="J2668">
        <v>0</v>
      </c>
    </row>
    <row r="2669" spans="1:10" x14ac:dyDescent="0.35">
      <c r="A2669">
        <v>11501093</v>
      </c>
      <c r="B2669" t="s">
        <v>13119</v>
      </c>
      <c r="C2669">
        <v>128850</v>
      </c>
      <c r="D2669">
        <v>604</v>
      </c>
      <c r="E2669">
        <v>13000000</v>
      </c>
      <c r="F2669">
        <v>7.6</v>
      </c>
      <c r="G2669">
        <v>1498907</v>
      </c>
      <c r="H2669">
        <v>10000</v>
      </c>
      <c r="I2669">
        <v>130</v>
      </c>
      <c r="J2669">
        <v>0</v>
      </c>
    </row>
    <row r="2670" spans="1:10" x14ac:dyDescent="0.35">
      <c r="A2670">
        <v>4814244</v>
      </c>
      <c r="B2670" t="s">
        <v>13123</v>
      </c>
      <c r="C2670">
        <v>12437</v>
      </c>
      <c r="D2670">
        <v>107</v>
      </c>
      <c r="E2670">
        <v>11000000</v>
      </c>
      <c r="F2670">
        <v>5.3</v>
      </c>
      <c r="G2670">
        <v>6185756</v>
      </c>
      <c r="H2670">
        <v>405</v>
      </c>
      <c r="I2670">
        <v>110.00000000000001</v>
      </c>
      <c r="J2670">
        <v>0</v>
      </c>
    </row>
    <row r="2671" spans="1:10" x14ac:dyDescent="0.35">
      <c r="A2671">
        <v>9170214</v>
      </c>
      <c r="B2671" t="s">
        <v>13127</v>
      </c>
      <c r="C2671">
        <v>171882</v>
      </c>
      <c r="D2671">
        <v>292</v>
      </c>
      <c r="E2671">
        <v>11000000</v>
      </c>
      <c r="F2671">
        <v>7.8</v>
      </c>
      <c r="G2671">
        <v>1829786</v>
      </c>
      <c r="H2671">
        <v>14000</v>
      </c>
      <c r="I2671">
        <v>110.00000000000001</v>
      </c>
      <c r="J2671">
        <v>0</v>
      </c>
    </row>
    <row r="2672" spans="1:10" x14ac:dyDescent="0.35">
      <c r="A2672">
        <v>4068087</v>
      </c>
      <c r="B2672" t="s">
        <v>13133</v>
      </c>
      <c r="C2672">
        <v>2164</v>
      </c>
      <c r="D2672">
        <v>74</v>
      </c>
      <c r="E2672">
        <v>17000000</v>
      </c>
      <c r="F2672">
        <v>7.7</v>
      </c>
      <c r="G2672">
        <v>12931913</v>
      </c>
      <c r="H2672">
        <v>0</v>
      </c>
      <c r="I2672">
        <v>170</v>
      </c>
      <c r="J2672">
        <v>0</v>
      </c>
    </row>
    <row r="2673" spans="1:10" x14ac:dyDescent="0.35">
      <c r="A2673">
        <v>3753806</v>
      </c>
      <c r="B2673" t="s">
        <v>13137</v>
      </c>
      <c r="C2673">
        <v>20307</v>
      </c>
      <c r="D2673">
        <v>165</v>
      </c>
      <c r="E2673">
        <v>11000000</v>
      </c>
      <c r="F2673">
        <v>7.7</v>
      </c>
      <c r="G2673">
        <v>7246194</v>
      </c>
      <c r="H2673">
        <v>0</v>
      </c>
      <c r="I2673">
        <v>110.00000000000001</v>
      </c>
      <c r="J2673">
        <v>0</v>
      </c>
    </row>
    <row r="2674" spans="1:10" x14ac:dyDescent="0.35">
      <c r="A2674">
        <v>3034181</v>
      </c>
      <c r="B2674" t="s">
        <v>13140</v>
      </c>
      <c r="C2674">
        <v>13622</v>
      </c>
      <c r="D2674">
        <v>128</v>
      </c>
      <c r="E2674">
        <v>11000000</v>
      </c>
      <c r="F2674">
        <v>5.4</v>
      </c>
      <c r="G2674">
        <v>7965819</v>
      </c>
      <c r="H2674">
        <v>550</v>
      </c>
      <c r="I2674">
        <v>110.00000000000001</v>
      </c>
      <c r="J2674">
        <v>0</v>
      </c>
    </row>
    <row r="2675" spans="1:10" x14ac:dyDescent="0.35">
      <c r="A2675">
        <v>2832826</v>
      </c>
      <c r="B2675" t="s">
        <v>13144</v>
      </c>
      <c r="C2675">
        <v>1761</v>
      </c>
      <c r="D2675">
        <v>19</v>
      </c>
      <c r="E2675">
        <v>11000000</v>
      </c>
      <c r="F2675">
        <v>6.2</v>
      </c>
      <c r="G2675">
        <v>8167174</v>
      </c>
      <c r="H2675">
        <v>174</v>
      </c>
      <c r="I2675">
        <v>110.00000000000001</v>
      </c>
      <c r="J2675">
        <v>0</v>
      </c>
    </row>
    <row r="2676" spans="1:10" x14ac:dyDescent="0.35">
      <c r="A2676">
        <v>13214255</v>
      </c>
      <c r="B2676" t="s">
        <v>13147</v>
      </c>
      <c r="C2676">
        <v>96233</v>
      </c>
      <c r="D2676">
        <v>313</v>
      </c>
      <c r="E2676">
        <v>11000000</v>
      </c>
      <c r="F2676">
        <v>7.4</v>
      </c>
      <c r="G2676">
        <v>-2214255</v>
      </c>
      <c r="H2676">
        <v>26000</v>
      </c>
      <c r="I2676">
        <v>110.00000000000001</v>
      </c>
      <c r="J2676">
        <v>0</v>
      </c>
    </row>
    <row r="2677" spans="1:10" x14ac:dyDescent="0.35">
      <c r="A2677">
        <v>16017403</v>
      </c>
      <c r="B2677" t="s">
        <v>13151</v>
      </c>
      <c r="C2677">
        <v>17333</v>
      </c>
      <c r="D2677">
        <v>153</v>
      </c>
      <c r="E2677">
        <v>5000000</v>
      </c>
      <c r="F2677">
        <v>6.2</v>
      </c>
      <c r="G2677">
        <v>-11017403</v>
      </c>
      <c r="H2677">
        <v>0</v>
      </c>
      <c r="I2677">
        <v>50.000000000000007</v>
      </c>
      <c r="J2677">
        <v>0</v>
      </c>
    </row>
    <row r="2678" spans="1:10" x14ac:dyDescent="0.35">
      <c r="A2678">
        <v>2807854</v>
      </c>
      <c r="B2678" t="s">
        <v>13156</v>
      </c>
      <c r="C2678">
        <v>14129</v>
      </c>
      <c r="D2678">
        <v>39</v>
      </c>
      <c r="E2678">
        <v>11000000</v>
      </c>
      <c r="F2678">
        <v>5.0999999999999996</v>
      </c>
      <c r="G2678">
        <v>8192146</v>
      </c>
      <c r="H2678">
        <v>967</v>
      </c>
      <c r="I2678">
        <v>110.00000000000001</v>
      </c>
      <c r="J2678">
        <v>0</v>
      </c>
    </row>
    <row r="2679" spans="1:10" x14ac:dyDescent="0.35">
      <c r="A2679">
        <v>352786</v>
      </c>
      <c r="B2679" t="s">
        <v>13163</v>
      </c>
      <c r="C2679">
        <v>11132</v>
      </c>
      <c r="D2679">
        <v>86</v>
      </c>
      <c r="E2679">
        <v>11000000</v>
      </c>
      <c r="F2679">
        <v>6.8</v>
      </c>
      <c r="G2679">
        <v>10647214</v>
      </c>
      <c r="H2679">
        <v>0</v>
      </c>
      <c r="I2679">
        <v>110.00000000000001</v>
      </c>
      <c r="J2679">
        <v>0</v>
      </c>
    </row>
    <row r="2680" spans="1:10" x14ac:dyDescent="0.35">
      <c r="A2680">
        <v>76600000</v>
      </c>
      <c r="B2680" t="s">
        <v>7037</v>
      </c>
      <c r="C2680">
        <v>105448</v>
      </c>
      <c r="D2680">
        <v>321</v>
      </c>
      <c r="E2680">
        <v>10700000</v>
      </c>
      <c r="F2680">
        <v>7.4</v>
      </c>
      <c r="G2680">
        <v>-65900000</v>
      </c>
      <c r="H2680">
        <v>11000</v>
      </c>
      <c r="I2680">
        <v>107.00000000000001</v>
      </c>
      <c r="J2680">
        <v>0</v>
      </c>
    </row>
    <row r="2681" spans="1:10" x14ac:dyDescent="0.35">
      <c r="A2681">
        <v>56729973</v>
      </c>
      <c r="B2681" t="s">
        <v>13169</v>
      </c>
      <c r="C2681">
        <v>88529</v>
      </c>
      <c r="D2681">
        <v>262</v>
      </c>
      <c r="E2681">
        <v>10800000</v>
      </c>
      <c r="F2681">
        <v>5.8</v>
      </c>
      <c r="G2681">
        <v>-45929973</v>
      </c>
      <c r="H2681">
        <v>0</v>
      </c>
      <c r="I2681">
        <v>108.00000000000001</v>
      </c>
      <c r="J2681">
        <v>0</v>
      </c>
    </row>
    <row r="2682" spans="1:10" x14ac:dyDescent="0.35">
      <c r="A2682">
        <v>399879</v>
      </c>
      <c r="B2682" t="s">
        <v>13176</v>
      </c>
      <c r="C2682">
        <v>5772</v>
      </c>
      <c r="D2682">
        <v>115</v>
      </c>
      <c r="E2682">
        <v>15000000</v>
      </c>
      <c r="F2682">
        <v>6.4</v>
      </c>
      <c r="G2682">
        <v>14600121</v>
      </c>
      <c r="H2682">
        <v>302</v>
      </c>
      <c r="I2682">
        <v>150</v>
      </c>
      <c r="J2682">
        <v>0</v>
      </c>
    </row>
    <row r="2683" spans="1:10" x14ac:dyDescent="0.35">
      <c r="A2683">
        <v>18535191</v>
      </c>
      <c r="B2683" t="s">
        <v>13187</v>
      </c>
      <c r="C2683">
        <v>12980</v>
      </c>
      <c r="D2683">
        <v>132</v>
      </c>
      <c r="E2683">
        <v>14000000</v>
      </c>
      <c r="F2683">
        <v>6.9</v>
      </c>
      <c r="G2683">
        <v>-4535191</v>
      </c>
      <c r="H2683">
        <v>646</v>
      </c>
      <c r="I2683">
        <v>140</v>
      </c>
      <c r="J2683">
        <v>0</v>
      </c>
    </row>
    <row r="2684" spans="1:10" x14ac:dyDescent="0.35">
      <c r="A2684">
        <v>23838</v>
      </c>
      <c r="B2684" t="s">
        <v>13191</v>
      </c>
      <c r="C2684">
        <v>28570</v>
      </c>
      <c r="D2684">
        <v>160</v>
      </c>
      <c r="E2684">
        <v>7000000</v>
      </c>
      <c r="F2684">
        <v>5.5</v>
      </c>
      <c r="G2684">
        <v>6976162</v>
      </c>
      <c r="H2684">
        <v>0</v>
      </c>
      <c r="I2684">
        <v>70</v>
      </c>
      <c r="J2684">
        <v>0</v>
      </c>
    </row>
    <row r="2685" spans="1:10" x14ac:dyDescent="0.35">
      <c r="A2685">
        <v>22160085</v>
      </c>
      <c r="B2685" t="s">
        <v>13196</v>
      </c>
      <c r="C2685">
        <v>16747</v>
      </c>
      <c r="D2685">
        <v>349</v>
      </c>
      <c r="E2685">
        <v>10600000</v>
      </c>
      <c r="F2685">
        <v>5.4</v>
      </c>
      <c r="G2685">
        <v>-11560085</v>
      </c>
      <c r="H2685">
        <v>1000</v>
      </c>
      <c r="I2685">
        <v>106.00000000000001</v>
      </c>
      <c r="J2685">
        <v>0</v>
      </c>
    </row>
    <row r="2686" spans="1:10" x14ac:dyDescent="0.35">
      <c r="A2686">
        <v>56715371</v>
      </c>
      <c r="B2686" t="s">
        <v>13202</v>
      </c>
      <c r="C2686">
        <v>427357</v>
      </c>
      <c r="D2686">
        <v>1736</v>
      </c>
      <c r="E2686">
        <v>12000000</v>
      </c>
      <c r="F2686">
        <v>8.3000000000000007</v>
      </c>
      <c r="G2686">
        <v>-44715371</v>
      </c>
      <c r="H2686">
        <v>24000</v>
      </c>
      <c r="I2686">
        <v>120.00000000000001</v>
      </c>
      <c r="J2686">
        <v>0</v>
      </c>
    </row>
    <row r="2687" spans="1:10" x14ac:dyDescent="0.35">
      <c r="A2687">
        <v>434949459</v>
      </c>
      <c r="B2687" t="s">
        <v>13208</v>
      </c>
      <c r="C2687">
        <v>281842</v>
      </c>
      <c r="D2687">
        <v>515</v>
      </c>
      <c r="E2687">
        <v>10500000</v>
      </c>
      <c r="F2687">
        <v>7.9</v>
      </c>
      <c r="G2687">
        <v>-424449459</v>
      </c>
      <c r="H2687">
        <v>34000</v>
      </c>
      <c r="I2687">
        <v>105.00000000000001</v>
      </c>
      <c r="J2687">
        <v>0</v>
      </c>
    </row>
    <row r="2688" spans="1:10" x14ac:dyDescent="0.35">
      <c r="A2688">
        <v>11043445</v>
      </c>
      <c r="B2688" t="s">
        <v>13212</v>
      </c>
      <c r="C2688">
        <v>27689</v>
      </c>
      <c r="D2688">
        <v>74</v>
      </c>
      <c r="E2688">
        <v>10000000</v>
      </c>
      <c r="F2688">
        <v>6.5</v>
      </c>
      <c r="G2688">
        <v>-1043445</v>
      </c>
      <c r="H2688">
        <v>1000</v>
      </c>
      <c r="I2688">
        <v>100.00000000000001</v>
      </c>
      <c r="J2688">
        <v>0</v>
      </c>
    </row>
    <row r="2689" spans="1:10" x14ac:dyDescent="0.35">
      <c r="A2689">
        <v>138339411</v>
      </c>
      <c r="B2689" t="s">
        <v>13220</v>
      </c>
      <c r="C2689">
        <v>604904</v>
      </c>
      <c r="D2689">
        <v>682</v>
      </c>
      <c r="E2689">
        <v>10000000</v>
      </c>
      <c r="F2689">
        <v>8.3000000000000007</v>
      </c>
      <c r="G2689">
        <v>-128339411</v>
      </c>
      <c r="H2689">
        <v>31000</v>
      </c>
      <c r="I2689">
        <v>100.00000000000001</v>
      </c>
      <c r="J2689">
        <v>0</v>
      </c>
    </row>
    <row r="2690" spans="1:10" x14ac:dyDescent="0.35">
      <c r="A2690">
        <v>80150343</v>
      </c>
      <c r="B2690" t="s">
        <v>13224</v>
      </c>
      <c r="C2690">
        <v>142115</v>
      </c>
      <c r="D2690">
        <v>614</v>
      </c>
      <c r="E2690">
        <v>10000000</v>
      </c>
      <c r="F2690">
        <v>6.2</v>
      </c>
      <c r="G2690">
        <v>-70150343</v>
      </c>
      <c r="H2690">
        <v>0</v>
      </c>
      <c r="I2690">
        <v>100.00000000000001</v>
      </c>
      <c r="J2690">
        <v>0</v>
      </c>
    </row>
    <row r="2691" spans="1:10" x14ac:dyDescent="0.35">
      <c r="A2691">
        <v>85300000</v>
      </c>
      <c r="B2691" t="s">
        <v>13228</v>
      </c>
      <c r="C2691">
        <v>48629</v>
      </c>
      <c r="D2691">
        <v>134</v>
      </c>
      <c r="E2691">
        <v>10000000</v>
      </c>
      <c r="F2691">
        <v>6.9</v>
      </c>
      <c r="G2691">
        <v>-75300000</v>
      </c>
      <c r="H2691">
        <v>0</v>
      </c>
      <c r="I2691">
        <v>100.00000000000001</v>
      </c>
      <c r="J2691">
        <v>0</v>
      </c>
    </row>
    <row r="2692" spans="1:10" x14ac:dyDescent="0.35">
      <c r="A2692">
        <v>68353550</v>
      </c>
      <c r="B2692" t="s">
        <v>13231</v>
      </c>
      <c r="C2692">
        <v>70141</v>
      </c>
      <c r="D2692">
        <v>385</v>
      </c>
      <c r="E2692">
        <v>10000000</v>
      </c>
      <c r="F2692">
        <v>5.9</v>
      </c>
      <c r="G2692">
        <v>-58353550</v>
      </c>
      <c r="H2692">
        <v>0</v>
      </c>
      <c r="I2692">
        <v>100.00000000000001</v>
      </c>
      <c r="J2692">
        <v>0</v>
      </c>
    </row>
    <row r="2693" spans="1:10" x14ac:dyDescent="0.35">
      <c r="A2693">
        <v>78845130</v>
      </c>
      <c r="B2693" t="s">
        <v>13236</v>
      </c>
      <c r="C2693">
        <v>17596</v>
      </c>
      <c r="D2693">
        <v>94</v>
      </c>
      <c r="E2693">
        <v>10000000</v>
      </c>
      <c r="F2693">
        <v>6.1</v>
      </c>
      <c r="G2693">
        <v>-68845130</v>
      </c>
      <c r="H2693">
        <v>0</v>
      </c>
      <c r="I2693">
        <v>100.00000000000001</v>
      </c>
      <c r="J2693">
        <v>0</v>
      </c>
    </row>
    <row r="2694" spans="1:10" x14ac:dyDescent="0.35">
      <c r="A2694">
        <v>63319509</v>
      </c>
      <c r="B2694" t="s">
        <v>13239</v>
      </c>
      <c r="C2694">
        <v>67115</v>
      </c>
      <c r="D2694">
        <v>389</v>
      </c>
      <c r="E2694">
        <v>10000000</v>
      </c>
      <c r="F2694">
        <v>5.8</v>
      </c>
      <c r="G2694">
        <v>-53319509</v>
      </c>
      <c r="H2694">
        <v>0</v>
      </c>
      <c r="I2694">
        <v>100.00000000000001</v>
      </c>
      <c r="J2694">
        <v>0</v>
      </c>
    </row>
    <row r="2695" spans="1:10" x14ac:dyDescent="0.35">
      <c r="A2695">
        <v>47536959</v>
      </c>
      <c r="B2695" t="s">
        <v>6682</v>
      </c>
      <c r="C2695">
        <v>86956</v>
      </c>
      <c r="D2695">
        <v>275</v>
      </c>
      <c r="E2695">
        <v>10000000</v>
      </c>
      <c r="F2695">
        <v>7.3</v>
      </c>
      <c r="G2695">
        <v>-37536959</v>
      </c>
      <c r="H2695">
        <v>12000</v>
      </c>
      <c r="I2695">
        <v>100.00000000000001</v>
      </c>
      <c r="J2695">
        <v>0</v>
      </c>
    </row>
    <row r="2696" spans="1:10" x14ac:dyDescent="0.35">
      <c r="A2696">
        <v>63270259</v>
      </c>
      <c r="B2696" t="s">
        <v>13242</v>
      </c>
      <c r="C2696">
        <v>111087</v>
      </c>
      <c r="D2696">
        <v>319</v>
      </c>
      <c r="E2696">
        <v>10000000</v>
      </c>
      <c r="F2696">
        <v>5.9</v>
      </c>
      <c r="G2696">
        <v>-53270259</v>
      </c>
      <c r="H2696">
        <v>0</v>
      </c>
      <c r="I2696">
        <v>100.00000000000001</v>
      </c>
      <c r="J2696">
        <v>0</v>
      </c>
    </row>
    <row r="2697" spans="1:10" x14ac:dyDescent="0.35">
      <c r="A2697">
        <v>55865715</v>
      </c>
      <c r="B2697" t="s">
        <v>13245</v>
      </c>
      <c r="C2697">
        <v>41763</v>
      </c>
      <c r="D2697">
        <v>403</v>
      </c>
      <c r="E2697">
        <v>10000000</v>
      </c>
      <c r="F2697">
        <v>5.5</v>
      </c>
      <c r="G2697">
        <v>-45865715</v>
      </c>
      <c r="H2697">
        <v>0</v>
      </c>
      <c r="I2697">
        <v>100.00000000000001</v>
      </c>
      <c r="J2697">
        <v>0</v>
      </c>
    </row>
    <row r="2698" spans="1:10" x14ac:dyDescent="0.35">
      <c r="A2698">
        <v>63231524</v>
      </c>
      <c r="B2698" t="s">
        <v>13248</v>
      </c>
      <c r="C2698">
        <v>8962</v>
      </c>
      <c r="D2698">
        <v>137</v>
      </c>
      <c r="E2698">
        <v>6000000</v>
      </c>
      <c r="F2698">
        <v>5</v>
      </c>
      <c r="G2698">
        <v>-57231524</v>
      </c>
      <c r="H2698">
        <v>676</v>
      </c>
      <c r="I2698">
        <v>60.000000000000007</v>
      </c>
      <c r="J2698">
        <v>0</v>
      </c>
    </row>
    <row r="2699" spans="1:10" x14ac:dyDescent="0.35">
      <c r="A2699">
        <v>52293982</v>
      </c>
      <c r="B2699" t="s">
        <v>13251</v>
      </c>
      <c r="C2699">
        <v>57831</v>
      </c>
      <c r="D2699">
        <v>115</v>
      </c>
      <c r="E2699">
        <v>13800000</v>
      </c>
      <c r="F2699">
        <v>7</v>
      </c>
      <c r="G2699">
        <v>-38493982</v>
      </c>
      <c r="H2699">
        <v>0</v>
      </c>
      <c r="I2699">
        <v>138</v>
      </c>
      <c r="J2699">
        <v>0</v>
      </c>
    </row>
    <row r="2700" spans="1:10" x14ac:dyDescent="0.35">
      <c r="A2700">
        <v>50752337</v>
      </c>
      <c r="B2700" t="s">
        <v>13255</v>
      </c>
      <c r="C2700">
        <v>44502</v>
      </c>
      <c r="D2700">
        <v>46</v>
      </c>
      <c r="E2700">
        <v>10000000</v>
      </c>
      <c r="F2700">
        <v>6.4</v>
      </c>
      <c r="G2700">
        <v>-40752337</v>
      </c>
      <c r="H2700">
        <v>0</v>
      </c>
      <c r="I2700">
        <v>100.00000000000001</v>
      </c>
      <c r="J2700">
        <v>0</v>
      </c>
    </row>
    <row r="2701" spans="1:10" x14ac:dyDescent="0.35">
      <c r="A2701">
        <v>110175871</v>
      </c>
      <c r="B2701" t="s">
        <v>13258</v>
      </c>
      <c r="C2701">
        <v>115050</v>
      </c>
      <c r="D2701">
        <v>911</v>
      </c>
      <c r="E2701">
        <v>10000000</v>
      </c>
      <c r="F2701">
        <v>5.9</v>
      </c>
      <c r="G2701">
        <v>-100175871</v>
      </c>
      <c r="H2701">
        <v>4000</v>
      </c>
      <c r="I2701">
        <v>100.00000000000001</v>
      </c>
      <c r="J2701">
        <v>0</v>
      </c>
    </row>
    <row r="2702" spans="1:10" x14ac:dyDescent="0.35">
      <c r="A2702">
        <v>38624000</v>
      </c>
      <c r="B2702" t="s">
        <v>13262</v>
      </c>
      <c r="C2702">
        <v>156143</v>
      </c>
      <c r="D2702">
        <v>289</v>
      </c>
      <c r="E2702">
        <v>12000000</v>
      </c>
      <c r="F2702">
        <v>7</v>
      </c>
      <c r="G2702">
        <v>-26624000</v>
      </c>
      <c r="H2702">
        <v>0</v>
      </c>
      <c r="I2702">
        <v>120.00000000000001</v>
      </c>
      <c r="J2702">
        <v>0</v>
      </c>
    </row>
    <row r="2703" spans="1:10" x14ac:dyDescent="0.35">
      <c r="A2703">
        <v>37470017</v>
      </c>
      <c r="B2703" t="s">
        <v>13267</v>
      </c>
      <c r="C2703">
        <v>86890</v>
      </c>
      <c r="D2703">
        <v>985</v>
      </c>
      <c r="E2703">
        <v>10000000</v>
      </c>
      <c r="F2703">
        <v>6.1</v>
      </c>
      <c r="G2703">
        <v>-27470017</v>
      </c>
      <c r="H2703">
        <v>0</v>
      </c>
      <c r="I2703">
        <v>100.00000000000001</v>
      </c>
      <c r="J2703">
        <v>0</v>
      </c>
    </row>
    <row r="2704" spans="1:10" x14ac:dyDescent="0.35">
      <c r="A2704">
        <v>40485039</v>
      </c>
      <c r="B2704" t="s">
        <v>13271</v>
      </c>
      <c r="C2704">
        <v>85362</v>
      </c>
      <c r="D2704">
        <v>181</v>
      </c>
      <c r="E2704">
        <v>10000000</v>
      </c>
      <c r="F2704">
        <v>6.9</v>
      </c>
      <c r="G2704">
        <v>-30485039</v>
      </c>
      <c r="H2704">
        <v>0</v>
      </c>
      <c r="I2704">
        <v>100.00000000000001</v>
      </c>
      <c r="J2704">
        <v>0</v>
      </c>
    </row>
    <row r="2705" spans="1:10" x14ac:dyDescent="0.35">
      <c r="A2705">
        <v>16800000</v>
      </c>
      <c r="B2705" t="s">
        <v>13278</v>
      </c>
      <c r="C2705">
        <v>25303</v>
      </c>
      <c r="D2705">
        <v>138</v>
      </c>
      <c r="E2705">
        <v>10000000</v>
      </c>
      <c r="F2705">
        <v>7.5</v>
      </c>
      <c r="G2705">
        <v>-6800000</v>
      </c>
      <c r="H2705">
        <v>0</v>
      </c>
      <c r="I2705">
        <v>100.00000000000001</v>
      </c>
      <c r="J2705">
        <v>0</v>
      </c>
    </row>
    <row r="2706" spans="1:10" x14ac:dyDescent="0.35">
      <c r="A2706">
        <v>46377022</v>
      </c>
      <c r="B2706" t="s">
        <v>13282</v>
      </c>
      <c r="C2706">
        <v>75306</v>
      </c>
      <c r="D2706">
        <v>266</v>
      </c>
      <c r="E2706">
        <v>10000000</v>
      </c>
      <c r="F2706">
        <v>7.3</v>
      </c>
      <c r="G2706">
        <v>-36377022</v>
      </c>
      <c r="H2706">
        <v>48000</v>
      </c>
      <c r="I2706">
        <v>100.00000000000001</v>
      </c>
      <c r="J2706">
        <v>0</v>
      </c>
    </row>
    <row r="2707" spans="1:10" x14ac:dyDescent="0.35">
      <c r="A2707">
        <v>36696761</v>
      </c>
      <c r="B2707" t="s">
        <v>13287</v>
      </c>
      <c r="C2707">
        <v>6808</v>
      </c>
      <c r="D2707">
        <v>38</v>
      </c>
      <c r="E2707">
        <v>23000000</v>
      </c>
      <c r="F2707">
        <v>6.5</v>
      </c>
      <c r="G2707">
        <v>-13696761</v>
      </c>
      <c r="H2707">
        <v>227</v>
      </c>
      <c r="I2707">
        <v>230.00000000000003</v>
      </c>
      <c r="J2707">
        <v>0</v>
      </c>
    </row>
    <row r="2708" spans="1:10" x14ac:dyDescent="0.35">
      <c r="A2708">
        <v>36200000</v>
      </c>
      <c r="B2708" t="s">
        <v>13292</v>
      </c>
      <c r="C2708">
        <v>101840</v>
      </c>
      <c r="D2708">
        <v>193</v>
      </c>
      <c r="E2708">
        <v>12305523</v>
      </c>
      <c r="F2708">
        <v>6.2</v>
      </c>
      <c r="G2708">
        <v>-23894477</v>
      </c>
      <c r="H2708">
        <v>0</v>
      </c>
      <c r="I2708">
        <v>123.05523000000001</v>
      </c>
      <c r="J2708">
        <v>0</v>
      </c>
    </row>
    <row r="2709" spans="1:10" x14ac:dyDescent="0.35">
      <c r="A2709">
        <v>35794166</v>
      </c>
      <c r="B2709" t="s">
        <v>13297</v>
      </c>
      <c r="C2709">
        <v>35654</v>
      </c>
      <c r="D2709">
        <v>155</v>
      </c>
      <c r="E2709">
        <v>10000000</v>
      </c>
      <c r="F2709">
        <v>6</v>
      </c>
      <c r="G2709">
        <v>-25794166</v>
      </c>
      <c r="H2709">
        <v>20000</v>
      </c>
      <c r="I2709">
        <v>100.00000000000001</v>
      </c>
      <c r="J2709">
        <v>0</v>
      </c>
    </row>
    <row r="2710" spans="1:10" x14ac:dyDescent="0.35">
      <c r="A2710">
        <v>33583175</v>
      </c>
      <c r="B2710" t="s">
        <v>13301</v>
      </c>
      <c r="C2710">
        <v>104089</v>
      </c>
      <c r="D2710">
        <v>319</v>
      </c>
      <c r="E2710">
        <v>10000000</v>
      </c>
      <c r="F2710">
        <v>6.3</v>
      </c>
      <c r="G2710">
        <v>-23583175</v>
      </c>
      <c r="H2710">
        <v>16000</v>
      </c>
      <c r="I2710">
        <v>100.00000000000001</v>
      </c>
      <c r="J2710">
        <v>0</v>
      </c>
    </row>
    <row r="2711" spans="1:10" x14ac:dyDescent="0.35">
      <c r="A2711">
        <v>32983713</v>
      </c>
      <c r="B2711" t="s">
        <v>13305</v>
      </c>
      <c r="C2711">
        <v>19284</v>
      </c>
      <c r="D2711">
        <v>66</v>
      </c>
      <c r="E2711">
        <v>20000000</v>
      </c>
      <c r="F2711">
        <v>5.8</v>
      </c>
      <c r="G2711">
        <v>-12983713</v>
      </c>
      <c r="H2711">
        <v>981</v>
      </c>
      <c r="I2711">
        <v>200.00000000000003</v>
      </c>
      <c r="J2711">
        <v>0</v>
      </c>
    </row>
    <row r="2712" spans="1:10" x14ac:dyDescent="0.35">
      <c r="A2712">
        <v>52200504</v>
      </c>
      <c r="B2712" t="s">
        <v>13309</v>
      </c>
      <c r="C2712">
        <v>54190</v>
      </c>
      <c r="D2712">
        <v>183</v>
      </c>
      <c r="E2712">
        <v>10000000</v>
      </c>
      <c r="F2712">
        <v>6.1</v>
      </c>
      <c r="G2712">
        <v>-42200504</v>
      </c>
      <c r="H2712">
        <v>29000</v>
      </c>
      <c r="I2712">
        <v>100.00000000000001</v>
      </c>
      <c r="J2712">
        <v>0</v>
      </c>
    </row>
    <row r="2713" spans="1:10" x14ac:dyDescent="0.35">
      <c r="A2713">
        <v>33000000</v>
      </c>
      <c r="B2713" t="s">
        <v>13315</v>
      </c>
      <c r="C2713">
        <v>9424</v>
      </c>
      <c r="D2713">
        <v>109</v>
      </c>
      <c r="E2713">
        <v>10000000</v>
      </c>
      <c r="F2713">
        <v>6.9</v>
      </c>
      <c r="G2713">
        <v>-23000000</v>
      </c>
      <c r="H2713">
        <v>0</v>
      </c>
      <c r="I2713">
        <v>100.00000000000001</v>
      </c>
      <c r="J2713">
        <v>0</v>
      </c>
    </row>
    <row r="2714" spans="1:10" x14ac:dyDescent="0.35">
      <c r="A2714">
        <v>30093107</v>
      </c>
      <c r="B2714" t="s">
        <v>12997</v>
      </c>
      <c r="C2714">
        <v>600996</v>
      </c>
      <c r="D2714">
        <v>726</v>
      </c>
      <c r="E2714">
        <v>6000000</v>
      </c>
      <c r="F2714">
        <v>8.3000000000000007</v>
      </c>
      <c r="G2714">
        <v>-24093107</v>
      </c>
      <c r="H2714">
        <v>27000</v>
      </c>
      <c r="I2714">
        <v>60.000000000000007</v>
      </c>
      <c r="J2714">
        <v>0</v>
      </c>
    </row>
    <row r="2715" spans="1:10" x14ac:dyDescent="0.35">
      <c r="A2715">
        <v>32101000</v>
      </c>
      <c r="B2715" t="s">
        <v>13320</v>
      </c>
      <c r="C2715">
        <v>27800</v>
      </c>
      <c r="D2715">
        <v>96</v>
      </c>
      <c r="E2715">
        <v>10000000</v>
      </c>
      <c r="F2715">
        <v>5.4</v>
      </c>
      <c r="G2715">
        <v>-22101000</v>
      </c>
      <c r="H2715">
        <v>0</v>
      </c>
      <c r="I2715">
        <v>100.00000000000001</v>
      </c>
      <c r="J2715">
        <v>0</v>
      </c>
    </row>
    <row r="2716" spans="1:10" x14ac:dyDescent="0.35">
      <c r="A2716">
        <v>31487293</v>
      </c>
      <c r="B2716" t="s">
        <v>13324</v>
      </c>
      <c r="C2716">
        <v>74887</v>
      </c>
      <c r="D2716">
        <v>129</v>
      </c>
      <c r="E2716">
        <v>9000000</v>
      </c>
      <c r="F2716">
        <v>6.7</v>
      </c>
      <c r="G2716">
        <v>-22487293</v>
      </c>
      <c r="H2716">
        <v>0</v>
      </c>
      <c r="I2716">
        <v>90.000000000000014</v>
      </c>
      <c r="J2716">
        <v>0</v>
      </c>
    </row>
    <row r="2717" spans="1:10" x14ac:dyDescent="0.35">
      <c r="A2717">
        <v>30651422</v>
      </c>
      <c r="B2717" t="s">
        <v>13327</v>
      </c>
      <c r="C2717">
        <v>181737</v>
      </c>
      <c r="D2717">
        <v>1015</v>
      </c>
      <c r="E2717">
        <v>10000000</v>
      </c>
      <c r="F2717">
        <v>7.4</v>
      </c>
      <c r="G2717">
        <v>-20651422</v>
      </c>
      <c r="H2717">
        <v>10000</v>
      </c>
      <c r="I2717">
        <v>100.00000000000001</v>
      </c>
      <c r="J2717">
        <v>0</v>
      </c>
    </row>
    <row r="2718" spans="1:10" x14ac:dyDescent="0.35">
      <c r="A2718">
        <v>30306281</v>
      </c>
      <c r="B2718" t="s">
        <v>13331</v>
      </c>
      <c r="C2718">
        <v>12388</v>
      </c>
      <c r="D2718">
        <v>147</v>
      </c>
      <c r="E2718">
        <v>10000000</v>
      </c>
      <c r="F2718">
        <v>5.6</v>
      </c>
      <c r="G2718">
        <v>-20306281</v>
      </c>
      <c r="H2718">
        <v>744</v>
      </c>
      <c r="I2718">
        <v>100.00000000000001</v>
      </c>
      <c r="J2718">
        <v>0</v>
      </c>
    </row>
    <row r="2719" spans="1:10" x14ac:dyDescent="0.35">
      <c r="A2719">
        <v>29500000</v>
      </c>
      <c r="B2719" t="s">
        <v>13336</v>
      </c>
      <c r="C2719">
        <v>25613</v>
      </c>
      <c r="D2719">
        <v>121</v>
      </c>
      <c r="E2719">
        <v>10000000</v>
      </c>
      <c r="F2719">
        <v>6.5</v>
      </c>
      <c r="G2719">
        <v>-19500000</v>
      </c>
      <c r="H2719">
        <v>0</v>
      </c>
      <c r="I2719">
        <v>100.00000000000001</v>
      </c>
      <c r="J2719">
        <v>0</v>
      </c>
    </row>
    <row r="2720" spans="1:10" x14ac:dyDescent="0.35">
      <c r="A2720">
        <v>30050028</v>
      </c>
      <c r="B2720" t="s">
        <v>13339</v>
      </c>
      <c r="C2720">
        <v>42987</v>
      </c>
      <c r="D2720">
        <v>201</v>
      </c>
      <c r="E2720">
        <v>17000000</v>
      </c>
      <c r="F2720">
        <v>6.5</v>
      </c>
      <c r="G2720">
        <v>-13050028</v>
      </c>
      <c r="H2720">
        <v>0</v>
      </c>
      <c r="I2720">
        <v>170</v>
      </c>
      <c r="J2720">
        <v>0</v>
      </c>
    </row>
    <row r="2721" spans="1:10" x14ac:dyDescent="0.35">
      <c r="A2721">
        <v>29392418</v>
      </c>
      <c r="B2721" t="s">
        <v>13342</v>
      </c>
      <c r="C2721">
        <v>3924</v>
      </c>
      <c r="D2721">
        <v>26</v>
      </c>
      <c r="E2721">
        <v>10000000</v>
      </c>
      <c r="F2721">
        <v>5.8</v>
      </c>
      <c r="G2721">
        <v>-19392418</v>
      </c>
      <c r="H2721">
        <v>368</v>
      </c>
      <c r="I2721">
        <v>100.00000000000001</v>
      </c>
      <c r="J2721">
        <v>0</v>
      </c>
    </row>
    <row r="2722" spans="1:10" x14ac:dyDescent="0.35">
      <c r="A2722">
        <v>28563926</v>
      </c>
      <c r="B2722" t="s">
        <v>13346</v>
      </c>
      <c r="C2722">
        <v>16300</v>
      </c>
      <c r="D2722">
        <v>217</v>
      </c>
      <c r="E2722">
        <v>8500000</v>
      </c>
      <c r="F2722">
        <v>5</v>
      </c>
      <c r="G2722">
        <v>-20063926</v>
      </c>
      <c r="H2722">
        <v>720</v>
      </c>
      <c r="I2722">
        <v>85</v>
      </c>
      <c r="J2722">
        <v>0</v>
      </c>
    </row>
    <row r="2723" spans="1:10" x14ac:dyDescent="0.35">
      <c r="A2723">
        <v>28435406</v>
      </c>
      <c r="B2723" t="s">
        <v>13350</v>
      </c>
      <c r="C2723">
        <v>37681</v>
      </c>
      <c r="D2723">
        <v>151</v>
      </c>
      <c r="E2723">
        <v>12000000</v>
      </c>
      <c r="F2723">
        <v>5.5</v>
      </c>
      <c r="G2723">
        <v>-16435406</v>
      </c>
      <c r="H2723">
        <v>0</v>
      </c>
      <c r="I2723">
        <v>120.00000000000001</v>
      </c>
      <c r="J2723">
        <v>0</v>
      </c>
    </row>
    <row r="2724" spans="1:10" x14ac:dyDescent="0.35">
      <c r="A2724">
        <v>25339117</v>
      </c>
      <c r="B2724" t="s">
        <v>13353</v>
      </c>
      <c r="C2724">
        <v>37885</v>
      </c>
      <c r="D2724">
        <v>247</v>
      </c>
      <c r="E2724">
        <v>10000000</v>
      </c>
      <c r="F2724">
        <v>6.5</v>
      </c>
      <c r="G2724">
        <v>-15339117</v>
      </c>
      <c r="H2724">
        <v>0</v>
      </c>
      <c r="I2724">
        <v>100.00000000000001</v>
      </c>
      <c r="J2724">
        <v>0</v>
      </c>
    </row>
    <row r="2725" spans="1:10" x14ac:dyDescent="0.35">
      <c r="A2725">
        <v>25600000</v>
      </c>
      <c r="B2725" t="s">
        <v>13356</v>
      </c>
      <c r="C2725">
        <v>57363</v>
      </c>
      <c r="D2725">
        <v>308</v>
      </c>
      <c r="E2725">
        <v>10000000</v>
      </c>
      <c r="F2725">
        <v>7.2</v>
      </c>
      <c r="G2725">
        <v>-15600000</v>
      </c>
      <c r="H2725">
        <v>10000</v>
      </c>
      <c r="I2725">
        <v>100.00000000000001</v>
      </c>
      <c r="J2725">
        <v>0</v>
      </c>
    </row>
    <row r="2726" spans="1:10" x14ac:dyDescent="0.35">
      <c r="A2726">
        <v>27736779</v>
      </c>
      <c r="B2726" t="s">
        <v>13362</v>
      </c>
      <c r="C2726">
        <v>25210</v>
      </c>
      <c r="D2726">
        <v>126</v>
      </c>
      <c r="E2726">
        <v>10000000</v>
      </c>
      <c r="F2726">
        <v>5.2</v>
      </c>
      <c r="G2726">
        <v>-17736779</v>
      </c>
      <c r="H2726">
        <v>13000</v>
      </c>
      <c r="I2726">
        <v>100.00000000000001</v>
      </c>
      <c r="J2726">
        <v>0</v>
      </c>
    </row>
    <row r="2727" spans="1:10" x14ac:dyDescent="0.35">
      <c r="A2727">
        <v>24397469</v>
      </c>
      <c r="B2727" t="s">
        <v>13367</v>
      </c>
      <c r="C2727">
        <v>5161</v>
      </c>
      <c r="D2727">
        <v>48</v>
      </c>
      <c r="E2727">
        <v>17000000</v>
      </c>
      <c r="F2727">
        <v>5.7</v>
      </c>
      <c r="G2727">
        <v>-7397469</v>
      </c>
      <c r="H2727">
        <v>0</v>
      </c>
      <c r="I2727">
        <v>170</v>
      </c>
      <c r="J2727">
        <v>0</v>
      </c>
    </row>
    <row r="2728" spans="1:10" x14ac:dyDescent="0.35">
      <c r="A2728">
        <v>20384136</v>
      </c>
      <c r="B2728" t="s">
        <v>13370</v>
      </c>
      <c r="C2728">
        <v>20467</v>
      </c>
      <c r="D2728">
        <v>371</v>
      </c>
      <c r="E2728">
        <v>10000000</v>
      </c>
      <c r="F2728">
        <v>4.7</v>
      </c>
      <c r="G2728">
        <v>-10384136</v>
      </c>
      <c r="H2728">
        <v>0</v>
      </c>
      <c r="I2728">
        <v>100.00000000000001</v>
      </c>
      <c r="J2728">
        <v>0</v>
      </c>
    </row>
    <row r="2729" spans="1:10" x14ac:dyDescent="0.35">
      <c r="A2729">
        <v>25464480</v>
      </c>
      <c r="B2729" t="s">
        <v>13375</v>
      </c>
      <c r="C2729">
        <v>63108</v>
      </c>
      <c r="D2729">
        <v>330</v>
      </c>
      <c r="E2729">
        <v>10000000</v>
      </c>
      <c r="F2729">
        <v>5.9</v>
      </c>
      <c r="G2729">
        <v>-15464480</v>
      </c>
      <c r="H2729">
        <v>15000</v>
      </c>
      <c r="I2729">
        <v>100.00000000000001</v>
      </c>
      <c r="J2729">
        <v>0</v>
      </c>
    </row>
    <row r="2730" spans="1:10" x14ac:dyDescent="0.35">
      <c r="A2730">
        <v>20338609</v>
      </c>
      <c r="B2730" t="s">
        <v>13378</v>
      </c>
      <c r="C2730">
        <v>19655</v>
      </c>
      <c r="D2730">
        <v>280</v>
      </c>
      <c r="E2730">
        <v>10000000</v>
      </c>
      <c r="F2730">
        <v>6.8</v>
      </c>
      <c r="G2730">
        <v>-10338609</v>
      </c>
      <c r="H2730">
        <v>683</v>
      </c>
      <c r="I2730">
        <v>100.00000000000001</v>
      </c>
      <c r="J2730">
        <v>0</v>
      </c>
    </row>
    <row r="2731" spans="1:10" x14ac:dyDescent="0.35">
      <c r="A2731">
        <v>18272447</v>
      </c>
      <c r="B2731" t="s">
        <v>13382</v>
      </c>
      <c r="C2731">
        <v>3119</v>
      </c>
      <c r="D2731">
        <v>35</v>
      </c>
      <c r="E2731">
        <v>10000000</v>
      </c>
      <c r="F2731">
        <v>5.9</v>
      </c>
      <c r="G2731">
        <v>-8272447</v>
      </c>
      <c r="H2731">
        <v>331</v>
      </c>
      <c r="I2731">
        <v>100.00000000000001</v>
      </c>
      <c r="J2731">
        <v>0</v>
      </c>
    </row>
    <row r="2732" spans="1:10" x14ac:dyDescent="0.35">
      <c r="A2732">
        <v>17096053</v>
      </c>
      <c r="B2732" t="s">
        <v>13388</v>
      </c>
      <c r="C2732">
        <v>134458</v>
      </c>
      <c r="D2732">
        <v>640</v>
      </c>
      <c r="E2732">
        <v>9000000</v>
      </c>
      <c r="F2732">
        <v>7.7</v>
      </c>
      <c r="G2732">
        <v>-8096053</v>
      </c>
      <c r="H2732">
        <v>5000</v>
      </c>
      <c r="I2732">
        <v>90.000000000000014</v>
      </c>
      <c r="J2732">
        <v>0</v>
      </c>
    </row>
    <row r="2733" spans="1:10" x14ac:dyDescent="0.35">
      <c r="A2733">
        <v>21371425</v>
      </c>
      <c r="B2733" t="s">
        <v>13391</v>
      </c>
      <c r="C2733">
        <v>76199</v>
      </c>
      <c r="D2733">
        <v>944</v>
      </c>
      <c r="E2733">
        <v>10000000</v>
      </c>
      <c r="F2733">
        <v>4.4000000000000004</v>
      </c>
      <c r="G2733">
        <v>-11371425</v>
      </c>
      <c r="H2733">
        <v>13000</v>
      </c>
      <c r="I2733">
        <v>100.00000000000001</v>
      </c>
      <c r="J2733">
        <v>0</v>
      </c>
    </row>
    <row r="2734" spans="1:10" x14ac:dyDescent="0.35">
      <c r="A2734">
        <v>33071558</v>
      </c>
      <c r="B2734" t="s">
        <v>13395</v>
      </c>
      <c r="C2734">
        <v>22369</v>
      </c>
      <c r="D2734">
        <v>100</v>
      </c>
      <c r="E2734">
        <v>10000000</v>
      </c>
      <c r="F2734">
        <v>6.6</v>
      </c>
      <c r="G2734">
        <v>-23071558</v>
      </c>
      <c r="H2734">
        <v>21000</v>
      </c>
      <c r="I2734">
        <v>100.00000000000001</v>
      </c>
      <c r="J2734">
        <v>0</v>
      </c>
    </row>
    <row r="2735" spans="1:10" x14ac:dyDescent="0.35">
      <c r="A2735">
        <v>17655201</v>
      </c>
      <c r="B2735" t="s">
        <v>13400</v>
      </c>
      <c r="C2735">
        <v>4719</v>
      </c>
      <c r="D2735">
        <v>24</v>
      </c>
      <c r="E2735">
        <v>10000000</v>
      </c>
      <c r="F2735">
        <v>6.7</v>
      </c>
      <c r="G2735">
        <v>-7655201</v>
      </c>
      <c r="H2735">
        <v>851</v>
      </c>
      <c r="I2735">
        <v>100.00000000000001</v>
      </c>
      <c r="J2735">
        <v>0</v>
      </c>
    </row>
    <row r="2736" spans="1:10" x14ac:dyDescent="0.35">
      <c r="A2736">
        <v>16247775</v>
      </c>
      <c r="B2736" t="s">
        <v>13403</v>
      </c>
      <c r="C2736">
        <v>23527</v>
      </c>
      <c r="D2736">
        <v>104</v>
      </c>
      <c r="E2736">
        <v>25000000</v>
      </c>
      <c r="F2736">
        <v>5.5</v>
      </c>
      <c r="G2736">
        <v>8752225</v>
      </c>
      <c r="H2736">
        <v>767</v>
      </c>
      <c r="I2736">
        <v>250.00000000000003</v>
      </c>
      <c r="J2736">
        <v>0</v>
      </c>
    </row>
    <row r="2737" spans="1:10" x14ac:dyDescent="0.35">
      <c r="A2737">
        <v>16153600</v>
      </c>
      <c r="B2737" t="s">
        <v>13406</v>
      </c>
      <c r="C2737">
        <v>8295</v>
      </c>
      <c r="D2737">
        <v>30</v>
      </c>
      <c r="E2737">
        <v>10000000</v>
      </c>
      <c r="F2737">
        <v>6.5</v>
      </c>
      <c r="G2737">
        <v>-6153600</v>
      </c>
      <c r="H2737">
        <v>720</v>
      </c>
      <c r="I2737">
        <v>100.00000000000001</v>
      </c>
      <c r="J2737">
        <v>0</v>
      </c>
    </row>
    <row r="2738" spans="1:10" x14ac:dyDescent="0.35">
      <c r="A2738">
        <v>16033556</v>
      </c>
      <c r="B2738" t="s">
        <v>13411</v>
      </c>
      <c r="C2738">
        <v>37901</v>
      </c>
      <c r="D2738">
        <v>518</v>
      </c>
      <c r="E2738">
        <v>10000000</v>
      </c>
      <c r="F2738">
        <v>6.2</v>
      </c>
      <c r="G2738">
        <v>-6033556</v>
      </c>
      <c r="H2738">
        <v>0</v>
      </c>
      <c r="I2738">
        <v>100.00000000000001</v>
      </c>
      <c r="J2738">
        <v>0</v>
      </c>
    </row>
    <row r="2739" spans="1:10" x14ac:dyDescent="0.35">
      <c r="A2739">
        <v>16667084</v>
      </c>
      <c r="B2739" t="s">
        <v>13416</v>
      </c>
      <c r="C2739">
        <v>90070</v>
      </c>
      <c r="D2739">
        <v>248</v>
      </c>
      <c r="E2739">
        <v>11000000</v>
      </c>
      <c r="F2739">
        <v>7.1</v>
      </c>
      <c r="G2739">
        <v>-5667084</v>
      </c>
      <c r="H2739">
        <v>11000</v>
      </c>
      <c r="I2739">
        <v>110.00000000000001</v>
      </c>
      <c r="J2739">
        <v>0</v>
      </c>
    </row>
    <row r="2740" spans="1:10" x14ac:dyDescent="0.35">
      <c r="A2740">
        <v>15417771</v>
      </c>
      <c r="B2740" t="s">
        <v>13422</v>
      </c>
      <c r="C2740">
        <v>87494</v>
      </c>
      <c r="D2740">
        <v>540</v>
      </c>
      <c r="E2740">
        <v>12600000</v>
      </c>
      <c r="F2740">
        <v>6.1</v>
      </c>
      <c r="G2740">
        <v>-2817771</v>
      </c>
      <c r="H2740">
        <v>0</v>
      </c>
      <c r="I2740">
        <v>126.00000000000001</v>
      </c>
      <c r="J2740">
        <v>0</v>
      </c>
    </row>
    <row r="2741" spans="1:10" x14ac:dyDescent="0.35">
      <c r="A2741">
        <v>15156200</v>
      </c>
      <c r="B2741" t="s">
        <v>13427</v>
      </c>
      <c r="C2741">
        <v>15358</v>
      </c>
      <c r="D2741">
        <v>131</v>
      </c>
      <c r="E2741">
        <v>30000000</v>
      </c>
      <c r="F2741">
        <v>6</v>
      </c>
      <c r="G2741">
        <v>14843800</v>
      </c>
      <c r="H2741">
        <v>328</v>
      </c>
      <c r="I2741">
        <v>300</v>
      </c>
      <c r="J2741">
        <v>0</v>
      </c>
    </row>
    <row r="2742" spans="1:10" x14ac:dyDescent="0.35">
      <c r="A2742">
        <v>21589307</v>
      </c>
      <c r="B2742" t="s">
        <v>13430</v>
      </c>
      <c r="C2742">
        <v>135286</v>
      </c>
      <c r="D2742">
        <v>261</v>
      </c>
      <c r="E2742">
        <v>10000000</v>
      </c>
      <c r="F2742">
        <v>7.4</v>
      </c>
      <c r="G2742">
        <v>-11589307</v>
      </c>
      <c r="H2742">
        <v>27000</v>
      </c>
      <c r="I2742">
        <v>100.00000000000001</v>
      </c>
      <c r="J2742">
        <v>0</v>
      </c>
    </row>
    <row r="2743" spans="1:10" x14ac:dyDescent="0.35">
      <c r="A2743">
        <v>20339754</v>
      </c>
      <c r="B2743" t="s">
        <v>13434</v>
      </c>
      <c r="C2743">
        <v>23928</v>
      </c>
      <c r="D2743">
        <v>73</v>
      </c>
      <c r="E2743">
        <v>10000000</v>
      </c>
      <c r="F2743">
        <v>5.9</v>
      </c>
      <c r="G2743">
        <v>-10339754</v>
      </c>
      <c r="H2743">
        <v>441</v>
      </c>
      <c r="I2743">
        <v>100.00000000000001</v>
      </c>
      <c r="J2743">
        <v>0</v>
      </c>
    </row>
    <row r="2744" spans="1:10" x14ac:dyDescent="0.35">
      <c r="A2744">
        <v>28873374</v>
      </c>
      <c r="B2744" t="s">
        <v>13441</v>
      </c>
      <c r="C2744">
        <v>22161</v>
      </c>
      <c r="D2744">
        <v>68</v>
      </c>
      <c r="E2744">
        <v>10000000</v>
      </c>
      <c r="F2744">
        <v>4.0999999999999996</v>
      </c>
      <c r="G2744">
        <v>-18873374</v>
      </c>
      <c r="H2744">
        <v>0</v>
      </c>
      <c r="I2744">
        <v>100.00000000000001</v>
      </c>
      <c r="J2744">
        <v>0</v>
      </c>
    </row>
    <row r="2745" spans="1:10" x14ac:dyDescent="0.35">
      <c r="A2745">
        <v>13684949</v>
      </c>
      <c r="B2745" t="s">
        <v>13446</v>
      </c>
      <c r="C2745">
        <v>4564</v>
      </c>
      <c r="D2745">
        <v>43</v>
      </c>
      <c r="E2745">
        <v>3000000</v>
      </c>
      <c r="F2745">
        <v>5.9</v>
      </c>
      <c r="G2745">
        <v>-10684949</v>
      </c>
      <c r="H2745">
        <v>227</v>
      </c>
      <c r="I2745">
        <v>30.000000000000004</v>
      </c>
      <c r="J2745">
        <v>0</v>
      </c>
    </row>
    <row r="2746" spans="1:10" x14ac:dyDescent="0.35">
      <c r="A2746">
        <v>14597405</v>
      </c>
      <c r="B2746" t="s">
        <v>13449</v>
      </c>
      <c r="C2746">
        <v>71679</v>
      </c>
      <c r="D2746">
        <v>216</v>
      </c>
      <c r="E2746">
        <v>6400000</v>
      </c>
      <c r="F2746">
        <v>7</v>
      </c>
      <c r="G2746">
        <v>-8197405</v>
      </c>
      <c r="H2746">
        <v>17000</v>
      </c>
      <c r="I2746">
        <v>64</v>
      </c>
      <c r="J2746">
        <v>0</v>
      </c>
    </row>
    <row r="2747" spans="1:10" x14ac:dyDescent="0.35">
      <c r="A2747">
        <v>12570442</v>
      </c>
      <c r="B2747" t="s">
        <v>13452</v>
      </c>
      <c r="C2747">
        <v>40514</v>
      </c>
      <c r="D2747">
        <v>234</v>
      </c>
      <c r="E2747">
        <v>10000000</v>
      </c>
      <c r="F2747">
        <v>6.8</v>
      </c>
      <c r="G2747">
        <v>-2570442</v>
      </c>
      <c r="H2747">
        <v>808</v>
      </c>
      <c r="I2747">
        <v>100.00000000000001</v>
      </c>
      <c r="J2747">
        <v>0</v>
      </c>
    </row>
    <row r="2748" spans="1:10" x14ac:dyDescent="0.35">
      <c r="A2748">
        <v>12514138</v>
      </c>
      <c r="B2748" t="s">
        <v>13456</v>
      </c>
      <c r="C2748">
        <v>2801</v>
      </c>
      <c r="D2748">
        <v>28</v>
      </c>
      <c r="E2748">
        <v>10000000</v>
      </c>
      <c r="F2748">
        <v>7.4</v>
      </c>
      <c r="G2748">
        <v>-2514138</v>
      </c>
      <c r="H2748">
        <v>1000</v>
      </c>
      <c r="I2748">
        <v>100.00000000000001</v>
      </c>
      <c r="J2748">
        <v>0</v>
      </c>
    </row>
    <row r="2749" spans="1:10" x14ac:dyDescent="0.35">
      <c r="A2749">
        <v>43771291</v>
      </c>
      <c r="B2749" t="s">
        <v>13460</v>
      </c>
      <c r="C2749">
        <v>79909</v>
      </c>
      <c r="D2749">
        <v>279</v>
      </c>
      <c r="E2749">
        <v>5000000</v>
      </c>
      <c r="F2749">
        <v>7.1</v>
      </c>
      <c r="G2749">
        <v>-38771291</v>
      </c>
      <c r="H2749">
        <v>15000</v>
      </c>
      <c r="I2749">
        <v>50.000000000000007</v>
      </c>
      <c r="J2749">
        <v>0</v>
      </c>
    </row>
    <row r="2750" spans="1:10" x14ac:dyDescent="0.35">
      <c r="A2750">
        <v>11703287</v>
      </c>
      <c r="B2750" t="s">
        <v>13466</v>
      </c>
      <c r="C2750">
        <v>4360</v>
      </c>
      <c r="D2750">
        <v>148</v>
      </c>
      <c r="E2750">
        <v>10000000</v>
      </c>
      <c r="F2750">
        <v>7</v>
      </c>
      <c r="G2750">
        <v>-1703287</v>
      </c>
      <c r="H2750">
        <v>1000</v>
      </c>
      <c r="I2750">
        <v>100.00000000000001</v>
      </c>
      <c r="J2750">
        <v>0</v>
      </c>
    </row>
    <row r="2751" spans="1:10" x14ac:dyDescent="0.35">
      <c r="A2751">
        <v>11560259</v>
      </c>
      <c r="B2751" t="s">
        <v>13470</v>
      </c>
      <c r="C2751">
        <v>15617</v>
      </c>
      <c r="D2751">
        <v>180</v>
      </c>
      <c r="E2751">
        <v>22000000</v>
      </c>
      <c r="F2751">
        <v>5.8</v>
      </c>
      <c r="G2751">
        <v>10439741</v>
      </c>
      <c r="H2751">
        <v>0</v>
      </c>
      <c r="I2751">
        <v>220.00000000000003</v>
      </c>
      <c r="J2751">
        <v>0</v>
      </c>
    </row>
    <row r="2752" spans="1:10" x14ac:dyDescent="0.35">
      <c r="A2752">
        <v>10824921</v>
      </c>
      <c r="B2752" t="s">
        <v>13473</v>
      </c>
      <c r="C2752">
        <v>200293</v>
      </c>
      <c r="D2752">
        <v>621</v>
      </c>
      <c r="E2752">
        <v>10000000</v>
      </c>
      <c r="F2752">
        <v>7.8</v>
      </c>
      <c r="G2752">
        <v>-824921</v>
      </c>
      <c r="H2752">
        <v>16000</v>
      </c>
      <c r="I2752">
        <v>100.00000000000001</v>
      </c>
      <c r="J2752">
        <v>0</v>
      </c>
    </row>
    <row r="2753" spans="1:10" x14ac:dyDescent="0.35">
      <c r="A2753">
        <v>10561238</v>
      </c>
      <c r="B2753" t="s">
        <v>13478</v>
      </c>
      <c r="C2753">
        <v>27265</v>
      </c>
      <c r="D2753">
        <v>321</v>
      </c>
      <c r="E2753">
        <v>10000000</v>
      </c>
      <c r="F2753">
        <v>6.5</v>
      </c>
      <c r="G2753">
        <v>-561238</v>
      </c>
      <c r="H2753">
        <v>0</v>
      </c>
      <c r="I2753">
        <v>100.00000000000001</v>
      </c>
      <c r="J2753">
        <v>0</v>
      </c>
    </row>
    <row r="2754" spans="1:10" x14ac:dyDescent="0.35">
      <c r="A2754">
        <v>14479776</v>
      </c>
      <c r="B2754" t="s">
        <v>13482</v>
      </c>
      <c r="C2754">
        <v>55539</v>
      </c>
      <c r="D2754">
        <v>147</v>
      </c>
      <c r="E2754">
        <v>10000000</v>
      </c>
      <c r="F2754">
        <v>7</v>
      </c>
      <c r="G2754">
        <v>-4479776</v>
      </c>
      <c r="H2754">
        <v>20000</v>
      </c>
      <c r="I2754">
        <v>100.00000000000001</v>
      </c>
      <c r="J2754">
        <v>0</v>
      </c>
    </row>
    <row r="2755" spans="1:10" x14ac:dyDescent="0.35">
      <c r="A2755">
        <v>9801782</v>
      </c>
      <c r="B2755" t="s">
        <v>13485</v>
      </c>
      <c r="C2755">
        <v>39331</v>
      </c>
      <c r="D2755">
        <v>481</v>
      </c>
      <c r="E2755">
        <v>10000000</v>
      </c>
      <c r="F2755">
        <v>6.3</v>
      </c>
      <c r="G2755">
        <v>198218</v>
      </c>
      <c r="H2755">
        <v>0</v>
      </c>
      <c r="I2755">
        <v>100.00000000000001</v>
      </c>
      <c r="J2755">
        <v>0</v>
      </c>
    </row>
    <row r="2756" spans="1:10" x14ac:dyDescent="0.35">
      <c r="A2756">
        <v>8070311</v>
      </c>
      <c r="B2756" t="s">
        <v>13488</v>
      </c>
      <c r="C2756">
        <v>12706</v>
      </c>
      <c r="D2756">
        <v>75</v>
      </c>
      <c r="E2756">
        <v>10000000</v>
      </c>
      <c r="F2756">
        <v>5.3</v>
      </c>
      <c r="G2756">
        <v>1929689</v>
      </c>
      <c r="H2756">
        <v>0</v>
      </c>
      <c r="I2756">
        <v>100.00000000000001</v>
      </c>
      <c r="J2756">
        <v>0</v>
      </c>
    </row>
    <row r="2757" spans="1:10" x14ac:dyDescent="0.35">
      <c r="A2757">
        <v>8460995</v>
      </c>
      <c r="B2757" t="s">
        <v>13492</v>
      </c>
      <c r="C2757">
        <v>35888</v>
      </c>
      <c r="D2757">
        <v>125</v>
      </c>
      <c r="E2757">
        <v>10000000</v>
      </c>
      <c r="F2757">
        <v>5.5</v>
      </c>
      <c r="G2757">
        <v>1539005</v>
      </c>
      <c r="H2757">
        <v>0</v>
      </c>
      <c r="I2757">
        <v>100.00000000000001</v>
      </c>
      <c r="J2757">
        <v>0</v>
      </c>
    </row>
    <row r="2758" spans="1:10" x14ac:dyDescent="0.35">
      <c r="A2758">
        <v>8111360</v>
      </c>
      <c r="B2758" t="s">
        <v>13495</v>
      </c>
      <c r="C2758">
        <v>34848</v>
      </c>
      <c r="D2758">
        <v>203</v>
      </c>
      <c r="E2758">
        <v>10000000</v>
      </c>
      <c r="F2758">
        <v>7.4</v>
      </c>
      <c r="G2758">
        <v>1888640</v>
      </c>
      <c r="H2758">
        <v>0</v>
      </c>
      <c r="I2758">
        <v>100.00000000000001</v>
      </c>
      <c r="J2758">
        <v>0</v>
      </c>
    </row>
    <row r="2759" spans="1:10" x14ac:dyDescent="0.35">
      <c r="A2759">
        <v>8828771</v>
      </c>
      <c r="B2759" t="s">
        <v>13498</v>
      </c>
      <c r="C2759">
        <v>79146</v>
      </c>
      <c r="D2759">
        <v>352</v>
      </c>
      <c r="E2759">
        <v>6000000</v>
      </c>
      <c r="F2759">
        <v>4.3</v>
      </c>
      <c r="G2759">
        <v>-2828771</v>
      </c>
      <c r="H2759">
        <v>25000</v>
      </c>
      <c r="I2759">
        <v>60.000000000000007</v>
      </c>
      <c r="J2759">
        <v>0</v>
      </c>
    </row>
    <row r="2760" spans="1:10" x14ac:dyDescent="0.35">
      <c r="A2760">
        <v>67631157</v>
      </c>
      <c r="B2760" t="s">
        <v>1752</v>
      </c>
      <c r="C2760">
        <v>176606</v>
      </c>
      <c r="D2760">
        <v>374</v>
      </c>
      <c r="E2760">
        <v>100000000</v>
      </c>
      <c r="F2760">
        <v>6</v>
      </c>
      <c r="G2760">
        <v>32368843</v>
      </c>
      <c r="H2760">
        <v>25000</v>
      </c>
      <c r="I2760">
        <v>1000.0000000000001</v>
      </c>
      <c r="J2760">
        <v>0</v>
      </c>
    </row>
    <row r="2761" spans="1:10" x14ac:dyDescent="0.35">
      <c r="A2761">
        <v>7563670</v>
      </c>
      <c r="B2761" t="s">
        <v>13502</v>
      </c>
      <c r="C2761">
        <v>21268</v>
      </c>
      <c r="D2761">
        <v>53</v>
      </c>
      <c r="E2761">
        <v>10000000</v>
      </c>
      <c r="F2761">
        <v>5.2</v>
      </c>
      <c r="G2761">
        <v>2436330</v>
      </c>
      <c r="H2761">
        <v>518</v>
      </c>
      <c r="I2761">
        <v>100.00000000000001</v>
      </c>
      <c r="J2761">
        <v>0</v>
      </c>
    </row>
    <row r="2762" spans="1:10" x14ac:dyDescent="0.35">
      <c r="A2762">
        <v>6619173</v>
      </c>
      <c r="B2762" t="s">
        <v>13507</v>
      </c>
      <c r="C2762">
        <v>87203</v>
      </c>
      <c r="D2762">
        <v>221</v>
      </c>
      <c r="E2762">
        <v>10000000</v>
      </c>
      <c r="F2762">
        <v>6.7</v>
      </c>
      <c r="G2762">
        <v>3380827</v>
      </c>
      <c r="H2762">
        <v>25000</v>
      </c>
      <c r="I2762">
        <v>100.00000000000001</v>
      </c>
      <c r="J2762">
        <v>0</v>
      </c>
    </row>
    <row r="2763" spans="1:10" x14ac:dyDescent="0.35">
      <c r="A2763">
        <v>6712241</v>
      </c>
      <c r="B2763" t="s">
        <v>13512</v>
      </c>
      <c r="C2763">
        <v>782437</v>
      </c>
      <c r="D2763">
        <v>1420</v>
      </c>
      <c r="E2763">
        <v>7500000</v>
      </c>
      <c r="F2763">
        <v>8.6</v>
      </c>
      <c r="G2763">
        <v>787759</v>
      </c>
      <c r="H2763">
        <v>35000</v>
      </c>
      <c r="I2763">
        <v>75</v>
      </c>
      <c r="J2763">
        <v>0</v>
      </c>
    </row>
    <row r="2764" spans="1:10" x14ac:dyDescent="0.35">
      <c r="A2764">
        <v>6842058</v>
      </c>
      <c r="B2764" t="s">
        <v>13517</v>
      </c>
      <c r="C2764">
        <v>36029</v>
      </c>
      <c r="D2764">
        <v>99</v>
      </c>
      <c r="E2764">
        <v>10000000</v>
      </c>
      <c r="F2764">
        <v>6.1</v>
      </c>
      <c r="G2764">
        <v>3157942</v>
      </c>
      <c r="H2764">
        <v>14000</v>
      </c>
      <c r="I2764">
        <v>100.00000000000001</v>
      </c>
      <c r="J2764">
        <v>0</v>
      </c>
    </row>
    <row r="2765" spans="1:10" x14ac:dyDescent="0.35">
      <c r="A2765">
        <v>6491350</v>
      </c>
      <c r="B2765" t="s">
        <v>13522</v>
      </c>
      <c r="C2765">
        <v>1231</v>
      </c>
      <c r="D2765">
        <v>26</v>
      </c>
      <c r="E2765">
        <v>10000000</v>
      </c>
      <c r="F2765">
        <v>5.8</v>
      </c>
      <c r="G2765">
        <v>3508650</v>
      </c>
      <c r="H2765">
        <v>49</v>
      </c>
      <c r="I2765">
        <v>100.00000000000001</v>
      </c>
      <c r="J2765">
        <v>0</v>
      </c>
    </row>
    <row r="2766" spans="1:10" x14ac:dyDescent="0.35">
      <c r="A2766">
        <v>6197866</v>
      </c>
      <c r="B2766" t="s">
        <v>13533</v>
      </c>
      <c r="C2766">
        <v>63733</v>
      </c>
      <c r="D2766">
        <v>414</v>
      </c>
      <c r="E2766">
        <v>10000000</v>
      </c>
      <c r="F2766">
        <v>8</v>
      </c>
      <c r="G2766">
        <v>3802134</v>
      </c>
      <c r="H2766">
        <v>0</v>
      </c>
      <c r="I2766">
        <v>100.00000000000001</v>
      </c>
      <c r="J2766">
        <v>0</v>
      </c>
    </row>
    <row r="2767" spans="1:10" x14ac:dyDescent="0.35">
      <c r="A2767">
        <v>6044618</v>
      </c>
      <c r="B2767" t="s">
        <v>13538</v>
      </c>
      <c r="C2767">
        <v>6200</v>
      </c>
      <c r="D2767">
        <v>92</v>
      </c>
      <c r="E2767">
        <v>10000000</v>
      </c>
      <c r="F2767">
        <v>5.6</v>
      </c>
      <c r="G2767">
        <v>3955382</v>
      </c>
      <c r="H2767">
        <v>398</v>
      </c>
      <c r="I2767">
        <v>100.00000000000001</v>
      </c>
      <c r="J2767">
        <v>0</v>
      </c>
    </row>
    <row r="2768" spans="1:10" x14ac:dyDescent="0.35">
      <c r="A2768">
        <v>7764027</v>
      </c>
      <c r="B2768" t="s">
        <v>13542</v>
      </c>
      <c r="C2768">
        <v>38459</v>
      </c>
      <c r="D2768">
        <v>119</v>
      </c>
      <c r="E2768">
        <v>10000000</v>
      </c>
      <c r="F2768">
        <v>6.7</v>
      </c>
      <c r="G2768">
        <v>2235973</v>
      </c>
      <c r="H2768">
        <v>0</v>
      </c>
      <c r="I2768">
        <v>100.00000000000001</v>
      </c>
      <c r="J2768">
        <v>0</v>
      </c>
    </row>
    <row r="2769" spans="1:10" x14ac:dyDescent="0.35">
      <c r="A2769">
        <v>21569041</v>
      </c>
      <c r="B2769" t="s">
        <v>13547</v>
      </c>
      <c r="C2769">
        <v>8058</v>
      </c>
      <c r="D2769">
        <v>57</v>
      </c>
      <c r="E2769">
        <v>9000000</v>
      </c>
      <c r="F2769">
        <v>6.6</v>
      </c>
      <c r="G2769">
        <v>-12569041</v>
      </c>
      <c r="H2769">
        <v>0</v>
      </c>
      <c r="I2769">
        <v>90.000000000000014</v>
      </c>
      <c r="J2769">
        <v>0</v>
      </c>
    </row>
    <row r="2770" spans="1:10" x14ac:dyDescent="0.35">
      <c r="A2770">
        <v>4356743</v>
      </c>
      <c r="B2770" t="s">
        <v>13552</v>
      </c>
      <c r="C2770">
        <v>3662</v>
      </c>
      <c r="D2770">
        <v>79</v>
      </c>
      <c r="E2770">
        <v>16000000</v>
      </c>
      <c r="F2770">
        <v>4.0999999999999996</v>
      </c>
      <c r="G2770">
        <v>11643257</v>
      </c>
      <c r="H2770">
        <v>0</v>
      </c>
      <c r="I2770">
        <v>160</v>
      </c>
      <c r="J2770">
        <v>0</v>
      </c>
    </row>
    <row r="2771" spans="1:10" x14ac:dyDescent="0.35">
      <c r="A2771">
        <v>5484375</v>
      </c>
      <c r="B2771" t="s">
        <v>13557</v>
      </c>
      <c r="C2771">
        <v>84641</v>
      </c>
      <c r="D2771">
        <v>205</v>
      </c>
      <c r="E2771">
        <v>10000000</v>
      </c>
      <c r="F2771">
        <v>7.3</v>
      </c>
      <c r="G2771">
        <v>4515625</v>
      </c>
      <c r="H2771">
        <v>0</v>
      </c>
      <c r="I2771">
        <v>100.00000000000001</v>
      </c>
      <c r="J2771">
        <v>0</v>
      </c>
    </row>
    <row r="2772" spans="1:10" x14ac:dyDescent="0.35">
      <c r="A2772">
        <v>4244155</v>
      </c>
      <c r="B2772" t="s">
        <v>13563</v>
      </c>
      <c r="C2772">
        <v>56005</v>
      </c>
      <c r="D2772">
        <v>112</v>
      </c>
      <c r="E2772">
        <v>10000000</v>
      </c>
      <c r="F2772">
        <v>6.5</v>
      </c>
      <c r="G2772">
        <v>5755845</v>
      </c>
      <c r="H2772">
        <v>0</v>
      </c>
      <c r="I2772">
        <v>100.00000000000001</v>
      </c>
      <c r="J2772">
        <v>0</v>
      </c>
    </row>
    <row r="2773" spans="1:10" x14ac:dyDescent="0.35">
      <c r="A2773">
        <v>3333823</v>
      </c>
      <c r="B2773" t="s">
        <v>13574</v>
      </c>
      <c r="C2773">
        <v>5612</v>
      </c>
      <c r="D2773">
        <v>122</v>
      </c>
      <c r="E2773">
        <v>10000000</v>
      </c>
      <c r="F2773">
        <v>5.5</v>
      </c>
      <c r="G2773">
        <v>6666177</v>
      </c>
      <c r="H2773">
        <v>0</v>
      </c>
      <c r="I2773">
        <v>100.00000000000001</v>
      </c>
      <c r="J2773">
        <v>0</v>
      </c>
    </row>
    <row r="2774" spans="1:10" x14ac:dyDescent="0.35">
      <c r="A2774">
        <v>3275585</v>
      </c>
      <c r="B2774" t="s">
        <v>13578</v>
      </c>
      <c r="C2774">
        <v>10735</v>
      </c>
      <c r="D2774">
        <v>88</v>
      </c>
      <c r="E2774">
        <v>11500000</v>
      </c>
      <c r="F2774">
        <v>6.6</v>
      </c>
      <c r="G2774">
        <v>8224415</v>
      </c>
      <c r="H2774">
        <v>561</v>
      </c>
      <c r="I2774">
        <v>115.00000000000001</v>
      </c>
      <c r="J2774">
        <v>0</v>
      </c>
    </row>
    <row r="2775" spans="1:10" x14ac:dyDescent="0.35">
      <c r="A2775">
        <v>3193102</v>
      </c>
      <c r="B2775" t="s">
        <v>13582</v>
      </c>
      <c r="C2775">
        <v>24412</v>
      </c>
      <c r="D2775">
        <v>240</v>
      </c>
      <c r="E2775">
        <v>9000000</v>
      </c>
      <c r="F2775">
        <v>7.1</v>
      </c>
      <c r="G2775">
        <v>5806898</v>
      </c>
      <c r="H2775">
        <v>944</v>
      </c>
      <c r="I2775">
        <v>90.000000000000014</v>
      </c>
      <c r="J2775">
        <v>0</v>
      </c>
    </row>
    <row r="2776" spans="1:10" x14ac:dyDescent="0.35">
      <c r="A2776">
        <v>54557348</v>
      </c>
      <c r="B2776" t="s">
        <v>13585</v>
      </c>
      <c r="C2776">
        <v>361169</v>
      </c>
      <c r="D2776">
        <v>1624</v>
      </c>
      <c r="E2776">
        <v>6500000</v>
      </c>
      <c r="F2776">
        <v>7.9</v>
      </c>
      <c r="G2776">
        <v>-48057348</v>
      </c>
      <c r="H2776">
        <v>18000</v>
      </c>
      <c r="I2776">
        <v>65</v>
      </c>
      <c r="J2776">
        <v>0</v>
      </c>
    </row>
    <row r="2777" spans="1:10" x14ac:dyDescent="0.35">
      <c r="A2777">
        <v>3041803</v>
      </c>
      <c r="B2777" t="s">
        <v>13589</v>
      </c>
      <c r="C2777">
        <v>6377</v>
      </c>
      <c r="D2777">
        <v>181</v>
      </c>
      <c r="E2777">
        <v>10000000</v>
      </c>
      <c r="F2777">
        <v>7.1</v>
      </c>
      <c r="G2777">
        <v>6958197</v>
      </c>
      <c r="H2777">
        <v>345</v>
      </c>
      <c r="I2777">
        <v>100.00000000000001</v>
      </c>
      <c r="J2777">
        <v>0</v>
      </c>
    </row>
    <row r="2778" spans="1:10" x14ac:dyDescent="0.35">
      <c r="A2778">
        <v>3060858</v>
      </c>
      <c r="B2778" t="s">
        <v>13593</v>
      </c>
      <c r="C2778">
        <v>1768</v>
      </c>
      <c r="D2778">
        <v>37</v>
      </c>
      <c r="E2778">
        <v>10000000</v>
      </c>
      <c r="F2778">
        <v>5.6</v>
      </c>
      <c r="G2778">
        <v>6939142</v>
      </c>
      <c r="H2778">
        <v>208</v>
      </c>
      <c r="I2778">
        <v>100.00000000000001</v>
      </c>
      <c r="J2778">
        <v>0</v>
      </c>
    </row>
    <row r="2779" spans="1:10" x14ac:dyDescent="0.35">
      <c r="A2779">
        <v>1055654</v>
      </c>
      <c r="B2779" t="s">
        <v>13598</v>
      </c>
      <c r="C2779">
        <v>20426</v>
      </c>
      <c r="D2779">
        <v>175</v>
      </c>
      <c r="E2779">
        <v>10000000</v>
      </c>
      <c r="F2779">
        <v>7.3</v>
      </c>
      <c r="G2779">
        <v>8944346</v>
      </c>
      <c r="H2779">
        <v>0</v>
      </c>
      <c r="I2779">
        <v>100.00000000000001</v>
      </c>
      <c r="J2779">
        <v>0</v>
      </c>
    </row>
    <row r="2780" spans="1:10" x14ac:dyDescent="0.35">
      <c r="A2780">
        <v>2331318</v>
      </c>
      <c r="B2780" t="s">
        <v>13602</v>
      </c>
      <c r="C2780">
        <v>9541</v>
      </c>
      <c r="D2780">
        <v>64</v>
      </c>
      <c r="E2780">
        <v>10000000</v>
      </c>
      <c r="F2780">
        <v>3.3</v>
      </c>
      <c r="G2780">
        <v>7668682</v>
      </c>
      <c r="H2780">
        <v>0</v>
      </c>
      <c r="I2780">
        <v>100.00000000000001</v>
      </c>
      <c r="J2780">
        <v>0</v>
      </c>
    </row>
    <row r="2781" spans="1:10" x14ac:dyDescent="0.35">
      <c r="A2781">
        <v>2185266</v>
      </c>
      <c r="B2781" t="s">
        <v>13606</v>
      </c>
      <c r="C2781">
        <v>8720</v>
      </c>
      <c r="D2781">
        <v>186</v>
      </c>
      <c r="E2781">
        <v>10000000</v>
      </c>
      <c r="F2781">
        <v>6.5</v>
      </c>
      <c r="G2781">
        <v>7814734</v>
      </c>
      <c r="H2781">
        <v>1000</v>
      </c>
      <c r="I2781">
        <v>100.00000000000001</v>
      </c>
      <c r="J2781">
        <v>0</v>
      </c>
    </row>
    <row r="2782" spans="1:10" x14ac:dyDescent="0.35">
      <c r="A2782">
        <v>26583369</v>
      </c>
      <c r="B2782" t="s">
        <v>13612</v>
      </c>
      <c r="C2782">
        <v>20837</v>
      </c>
      <c r="D2782">
        <v>127</v>
      </c>
      <c r="E2782">
        <v>10000000</v>
      </c>
      <c r="F2782">
        <v>4.8</v>
      </c>
      <c r="G2782">
        <v>-16583369</v>
      </c>
      <c r="H2782">
        <v>10000</v>
      </c>
      <c r="I2782">
        <v>100.00000000000001</v>
      </c>
      <c r="J2782">
        <v>0</v>
      </c>
    </row>
    <row r="2783" spans="1:10" x14ac:dyDescent="0.35">
      <c r="A2783">
        <v>800000</v>
      </c>
      <c r="B2783" t="s">
        <v>13616</v>
      </c>
      <c r="C2783">
        <v>892</v>
      </c>
      <c r="D2783">
        <v>21</v>
      </c>
      <c r="E2783">
        <v>14000000</v>
      </c>
      <c r="F2783">
        <v>5.2</v>
      </c>
      <c r="G2783">
        <v>13200000</v>
      </c>
      <c r="H2783">
        <v>106</v>
      </c>
      <c r="I2783">
        <v>140</v>
      </c>
      <c r="J2783">
        <v>0</v>
      </c>
    </row>
    <row r="2784" spans="1:10" x14ac:dyDescent="0.35">
      <c r="A2784">
        <v>7574066</v>
      </c>
      <c r="B2784" t="s">
        <v>13621</v>
      </c>
      <c r="C2784">
        <v>30325</v>
      </c>
      <c r="D2784">
        <v>96</v>
      </c>
      <c r="E2784">
        <v>10000000</v>
      </c>
      <c r="F2784">
        <v>6.3</v>
      </c>
      <c r="G2784">
        <v>2425934</v>
      </c>
      <c r="H2784">
        <v>0</v>
      </c>
      <c r="I2784">
        <v>100.00000000000001</v>
      </c>
      <c r="J2784">
        <v>0</v>
      </c>
    </row>
    <row r="2785" spans="1:10" x14ac:dyDescent="0.35">
      <c r="A2785">
        <v>1754319</v>
      </c>
      <c r="B2785" t="s">
        <v>13626</v>
      </c>
      <c r="C2785">
        <v>13174</v>
      </c>
      <c r="D2785">
        <v>81</v>
      </c>
      <c r="E2785">
        <v>10000000</v>
      </c>
      <c r="F2785">
        <v>7.2</v>
      </c>
      <c r="G2785">
        <v>8245681</v>
      </c>
      <c r="H2785">
        <v>0</v>
      </c>
      <c r="I2785">
        <v>100.00000000000001</v>
      </c>
      <c r="J2785">
        <v>0</v>
      </c>
    </row>
    <row r="2786" spans="1:10" x14ac:dyDescent="0.35">
      <c r="A2786">
        <v>1641788</v>
      </c>
      <c r="B2786" t="s">
        <v>13630</v>
      </c>
      <c r="C2786">
        <v>30096</v>
      </c>
      <c r="D2786">
        <v>213</v>
      </c>
      <c r="E2786">
        <v>8000000</v>
      </c>
      <c r="F2786">
        <v>6.8</v>
      </c>
      <c r="G2786">
        <v>6358212</v>
      </c>
      <c r="H2786">
        <v>0</v>
      </c>
      <c r="I2786">
        <v>80</v>
      </c>
      <c r="J2786">
        <v>0</v>
      </c>
    </row>
    <row r="2787" spans="1:10" x14ac:dyDescent="0.35">
      <c r="A2787">
        <v>1631839</v>
      </c>
      <c r="B2787" t="s">
        <v>13634</v>
      </c>
      <c r="C2787">
        <v>5936</v>
      </c>
      <c r="D2787">
        <v>91</v>
      </c>
      <c r="E2787">
        <v>10000000</v>
      </c>
      <c r="F2787">
        <v>5.7</v>
      </c>
      <c r="G2787">
        <v>8368161</v>
      </c>
      <c r="H2787">
        <v>242</v>
      </c>
      <c r="I2787">
        <v>100.00000000000001</v>
      </c>
      <c r="J2787">
        <v>0</v>
      </c>
    </row>
    <row r="2788" spans="1:10" x14ac:dyDescent="0.35">
      <c r="A2788">
        <v>1309849</v>
      </c>
      <c r="B2788" t="s">
        <v>13637</v>
      </c>
      <c r="C2788">
        <v>9395</v>
      </c>
      <c r="D2788">
        <v>103</v>
      </c>
      <c r="E2788">
        <v>10000000</v>
      </c>
      <c r="F2788">
        <v>7.2</v>
      </c>
      <c r="G2788">
        <v>8690151</v>
      </c>
      <c r="H2788">
        <v>0</v>
      </c>
      <c r="I2788">
        <v>100.00000000000001</v>
      </c>
      <c r="J2788">
        <v>0</v>
      </c>
    </row>
    <row r="2789" spans="1:10" x14ac:dyDescent="0.35">
      <c r="A2789">
        <v>1939441</v>
      </c>
      <c r="B2789" t="s">
        <v>13640</v>
      </c>
      <c r="C2789">
        <v>55567</v>
      </c>
      <c r="D2789">
        <v>144</v>
      </c>
      <c r="E2789">
        <v>10000000</v>
      </c>
      <c r="F2789">
        <v>6.9</v>
      </c>
      <c r="G2789">
        <v>8060559</v>
      </c>
      <c r="H2789">
        <v>20000</v>
      </c>
      <c r="I2789">
        <v>100.00000000000001</v>
      </c>
      <c r="J2789">
        <v>0</v>
      </c>
    </row>
    <row r="2790" spans="1:10" x14ac:dyDescent="0.35">
      <c r="A2790">
        <v>1276984</v>
      </c>
      <c r="B2790" t="s">
        <v>13645</v>
      </c>
      <c r="C2790">
        <v>11403</v>
      </c>
      <c r="D2790">
        <v>150</v>
      </c>
      <c r="E2790">
        <v>10000000</v>
      </c>
      <c r="F2790">
        <v>6.2</v>
      </c>
      <c r="G2790">
        <v>8723016</v>
      </c>
      <c r="H2790">
        <v>795</v>
      </c>
      <c r="I2790">
        <v>100.00000000000001</v>
      </c>
      <c r="J2790">
        <v>0</v>
      </c>
    </row>
    <row r="2791" spans="1:10" x14ac:dyDescent="0.35">
      <c r="A2791">
        <v>1987762</v>
      </c>
      <c r="B2791" t="s">
        <v>13649</v>
      </c>
      <c r="C2791">
        <v>59297</v>
      </c>
      <c r="D2791">
        <v>216</v>
      </c>
      <c r="E2791">
        <v>11000000</v>
      </c>
      <c r="F2791">
        <v>6.7</v>
      </c>
      <c r="G2791">
        <v>9012238</v>
      </c>
      <c r="H2791">
        <v>12000</v>
      </c>
      <c r="I2791">
        <v>110.00000000000001</v>
      </c>
      <c r="J2791">
        <v>0</v>
      </c>
    </row>
    <row r="2792" spans="1:10" x14ac:dyDescent="0.35">
      <c r="A2792">
        <v>1474508</v>
      </c>
      <c r="B2792" t="s">
        <v>13654</v>
      </c>
      <c r="C2792">
        <v>33473</v>
      </c>
      <c r="D2792">
        <v>88</v>
      </c>
      <c r="E2792">
        <v>5000000</v>
      </c>
      <c r="F2792">
        <v>6.5</v>
      </c>
      <c r="G2792">
        <v>3525492</v>
      </c>
      <c r="H2792">
        <v>0</v>
      </c>
      <c r="I2792">
        <v>50.000000000000007</v>
      </c>
      <c r="J2792">
        <v>0</v>
      </c>
    </row>
    <row r="2793" spans="1:10" x14ac:dyDescent="0.35">
      <c r="A2793">
        <v>1011054</v>
      </c>
      <c r="B2793" t="s">
        <v>13659</v>
      </c>
      <c r="C2793">
        <v>10585</v>
      </c>
      <c r="D2793">
        <v>83</v>
      </c>
      <c r="E2793">
        <v>10000000</v>
      </c>
      <c r="F2793">
        <v>7.2</v>
      </c>
      <c r="G2793">
        <v>8988946</v>
      </c>
      <c r="H2793">
        <v>0</v>
      </c>
      <c r="I2793">
        <v>100.00000000000001</v>
      </c>
      <c r="J2793">
        <v>0</v>
      </c>
    </row>
    <row r="2794" spans="1:10" x14ac:dyDescent="0.35">
      <c r="A2794">
        <v>900926</v>
      </c>
      <c r="B2794" t="s">
        <v>13663</v>
      </c>
      <c r="C2794">
        <v>9517</v>
      </c>
      <c r="D2794">
        <v>46</v>
      </c>
      <c r="E2794">
        <v>10000000</v>
      </c>
      <c r="F2794">
        <v>5.3</v>
      </c>
      <c r="G2794">
        <v>9099074</v>
      </c>
      <c r="H2794">
        <v>319</v>
      </c>
      <c r="I2794">
        <v>100.00000000000001</v>
      </c>
      <c r="J2794">
        <v>0</v>
      </c>
    </row>
    <row r="2795" spans="1:10" x14ac:dyDescent="0.35">
      <c r="A2795">
        <v>866778</v>
      </c>
      <c r="B2795" t="s">
        <v>13667</v>
      </c>
      <c r="C2795">
        <v>44208</v>
      </c>
      <c r="D2795">
        <v>117</v>
      </c>
      <c r="E2795">
        <v>10000000</v>
      </c>
      <c r="F2795">
        <v>6.7</v>
      </c>
      <c r="G2795">
        <v>9133222</v>
      </c>
      <c r="H2795">
        <v>0</v>
      </c>
      <c r="I2795">
        <v>100.00000000000001</v>
      </c>
      <c r="J2795">
        <v>0</v>
      </c>
    </row>
    <row r="2796" spans="1:10" x14ac:dyDescent="0.35">
      <c r="A2796">
        <v>598645</v>
      </c>
      <c r="B2796" t="s">
        <v>13671</v>
      </c>
      <c r="C2796">
        <v>13145</v>
      </c>
      <c r="D2796">
        <v>215</v>
      </c>
      <c r="E2796">
        <v>10000000</v>
      </c>
      <c r="F2796">
        <v>3.6</v>
      </c>
      <c r="G2796">
        <v>9401355</v>
      </c>
      <c r="H2796">
        <v>725</v>
      </c>
      <c r="I2796">
        <v>100.00000000000001</v>
      </c>
      <c r="J2796">
        <v>0</v>
      </c>
    </row>
    <row r="2797" spans="1:10" x14ac:dyDescent="0.35">
      <c r="A2797">
        <v>578527</v>
      </c>
      <c r="B2797" t="s">
        <v>13676</v>
      </c>
      <c r="C2797">
        <v>20008</v>
      </c>
      <c r="D2797">
        <v>112</v>
      </c>
      <c r="E2797">
        <v>10000000</v>
      </c>
      <c r="F2797">
        <v>5.7</v>
      </c>
      <c r="G2797">
        <v>9421473</v>
      </c>
      <c r="H2797">
        <v>883</v>
      </c>
      <c r="I2797">
        <v>100.00000000000001</v>
      </c>
      <c r="J2797">
        <v>0</v>
      </c>
    </row>
    <row r="2798" spans="1:10" x14ac:dyDescent="0.35">
      <c r="A2798">
        <v>365734</v>
      </c>
      <c r="B2798" t="s">
        <v>13684</v>
      </c>
      <c r="C2798">
        <v>11487</v>
      </c>
      <c r="D2798">
        <v>226</v>
      </c>
      <c r="E2798">
        <v>10000000</v>
      </c>
      <c r="F2798">
        <v>5</v>
      </c>
      <c r="G2798">
        <v>9634266</v>
      </c>
      <c r="H2798">
        <v>952</v>
      </c>
      <c r="I2798">
        <v>100.00000000000001</v>
      </c>
      <c r="J2798">
        <v>0</v>
      </c>
    </row>
    <row r="2799" spans="1:10" x14ac:dyDescent="0.35">
      <c r="A2799">
        <v>3093491</v>
      </c>
      <c r="B2799" t="s">
        <v>13690</v>
      </c>
      <c r="C2799">
        <v>8307</v>
      </c>
      <c r="D2799">
        <v>37</v>
      </c>
      <c r="E2799">
        <v>5000000</v>
      </c>
      <c r="F2799">
        <v>6.6</v>
      </c>
      <c r="G2799">
        <v>1906509</v>
      </c>
      <c r="H2799">
        <v>5000</v>
      </c>
      <c r="I2799">
        <v>50.000000000000007</v>
      </c>
      <c r="J2799">
        <v>0</v>
      </c>
    </row>
    <row r="2800" spans="1:10" x14ac:dyDescent="0.35">
      <c r="A2800">
        <v>228524</v>
      </c>
      <c r="B2800" t="s">
        <v>13698</v>
      </c>
      <c r="C2800">
        <v>8708</v>
      </c>
      <c r="D2800">
        <v>56</v>
      </c>
      <c r="E2800">
        <v>4000000</v>
      </c>
      <c r="F2800">
        <v>7.3</v>
      </c>
      <c r="G2800">
        <v>3771476</v>
      </c>
      <c r="H2800">
        <v>345</v>
      </c>
      <c r="I2800">
        <v>40</v>
      </c>
      <c r="J2800">
        <v>0</v>
      </c>
    </row>
    <row r="2801" spans="1:10" x14ac:dyDescent="0.35">
      <c r="A2801">
        <v>226792</v>
      </c>
      <c r="B2801" t="s">
        <v>13705</v>
      </c>
      <c r="C2801">
        <v>3080</v>
      </c>
      <c r="D2801">
        <v>44</v>
      </c>
      <c r="E2801">
        <v>10000000</v>
      </c>
      <c r="F2801">
        <v>6.2</v>
      </c>
      <c r="G2801">
        <v>9773208</v>
      </c>
      <c r="H2801">
        <v>117</v>
      </c>
      <c r="I2801">
        <v>100.00000000000001</v>
      </c>
      <c r="J2801">
        <v>0</v>
      </c>
    </row>
    <row r="2802" spans="1:10" x14ac:dyDescent="0.35">
      <c r="A2802">
        <v>136432</v>
      </c>
      <c r="B2802" t="s">
        <v>13708</v>
      </c>
      <c r="C2802">
        <v>31890</v>
      </c>
      <c r="D2802">
        <v>194</v>
      </c>
      <c r="E2802">
        <v>5000000</v>
      </c>
      <c r="F2802">
        <v>6.6</v>
      </c>
      <c r="G2802">
        <v>4863568</v>
      </c>
      <c r="H2802">
        <v>0</v>
      </c>
      <c r="I2802">
        <v>50.000000000000007</v>
      </c>
      <c r="J2802">
        <v>0</v>
      </c>
    </row>
    <row r="2803" spans="1:10" x14ac:dyDescent="0.35">
      <c r="A2803">
        <v>131617</v>
      </c>
      <c r="B2803" t="s">
        <v>13713</v>
      </c>
      <c r="C2803">
        <v>9971</v>
      </c>
      <c r="D2803">
        <v>119</v>
      </c>
      <c r="E2803">
        <v>10000000</v>
      </c>
      <c r="F2803">
        <v>6.3</v>
      </c>
      <c r="G2803">
        <v>9868383</v>
      </c>
      <c r="H2803">
        <v>661</v>
      </c>
      <c r="I2803">
        <v>100.00000000000001</v>
      </c>
      <c r="J2803">
        <v>0</v>
      </c>
    </row>
    <row r="2804" spans="1:10" x14ac:dyDescent="0.35">
      <c r="A2804">
        <v>126247</v>
      </c>
      <c r="B2804" t="s">
        <v>13717</v>
      </c>
      <c r="C2804">
        <v>24958</v>
      </c>
      <c r="D2804">
        <v>103</v>
      </c>
      <c r="E2804">
        <v>6200000</v>
      </c>
      <c r="F2804">
        <v>3.3</v>
      </c>
      <c r="G2804">
        <v>6073753</v>
      </c>
      <c r="H2804">
        <v>321</v>
      </c>
      <c r="I2804">
        <v>62.000000000000007</v>
      </c>
      <c r="J2804">
        <v>0</v>
      </c>
    </row>
    <row r="2805" spans="1:10" x14ac:dyDescent="0.35">
      <c r="A2805">
        <v>15447</v>
      </c>
      <c r="B2805" t="s">
        <v>13722</v>
      </c>
      <c r="C2805">
        <v>2971</v>
      </c>
      <c r="D2805">
        <v>85</v>
      </c>
      <c r="E2805">
        <v>10000000</v>
      </c>
      <c r="F2805">
        <v>3.5</v>
      </c>
      <c r="G2805">
        <v>9984553</v>
      </c>
      <c r="H2805">
        <v>89</v>
      </c>
      <c r="I2805">
        <v>100.00000000000001</v>
      </c>
      <c r="J2805">
        <v>0</v>
      </c>
    </row>
    <row r="2806" spans="1:10" x14ac:dyDescent="0.35">
      <c r="A2806">
        <v>19348</v>
      </c>
      <c r="B2806" t="s">
        <v>13726</v>
      </c>
      <c r="C2806">
        <v>2941</v>
      </c>
      <c r="D2806">
        <v>11</v>
      </c>
      <c r="E2806">
        <v>10000000</v>
      </c>
      <c r="F2806">
        <v>5.5</v>
      </c>
      <c r="G2806">
        <v>9980652</v>
      </c>
      <c r="H2806">
        <v>370</v>
      </c>
      <c r="I2806">
        <v>100.00000000000001</v>
      </c>
      <c r="J2806">
        <v>0</v>
      </c>
    </row>
    <row r="2807" spans="1:10" x14ac:dyDescent="0.35">
      <c r="A2807">
        <v>100503</v>
      </c>
      <c r="B2807" t="s">
        <v>13730</v>
      </c>
      <c r="C2807">
        <v>7759</v>
      </c>
      <c r="D2807">
        <v>20</v>
      </c>
      <c r="E2807">
        <v>8000000</v>
      </c>
      <c r="F2807">
        <v>5.9</v>
      </c>
      <c r="G2807">
        <v>7899497</v>
      </c>
      <c r="H2807">
        <v>1000</v>
      </c>
      <c r="I2807">
        <v>80</v>
      </c>
      <c r="J2807">
        <v>0</v>
      </c>
    </row>
    <row r="2808" spans="1:10" x14ac:dyDescent="0.35">
      <c r="A2808">
        <v>92900</v>
      </c>
      <c r="B2808" t="s">
        <v>13734</v>
      </c>
      <c r="C2808">
        <v>3662</v>
      </c>
      <c r="D2808">
        <v>23</v>
      </c>
      <c r="E2808">
        <v>5000000</v>
      </c>
      <c r="F2808">
        <v>4.7</v>
      </c>
      <c r="G2808">
        <v>4907100</v>
      </c>
      <c r="H2808">
        <v>546</v>
      </c>
      <c r="I2808">
        <v>50.000000000000007</v>
      </c>
      <c r="J2808">
        <v>0</v>
      </c>
    </row>
    <row r="2809" spans="1:10" x14ac:dyDescent="0.35">
      <c r="A2809">
        <v>5561</v>
      </c>
      <c r="B2809" t="s">
        <v>13741</v>
      </c>
      <c r="C2809">
        <v>4995</v>
      </c>
      <c r="D2809">
        <v>34</v>
      </c>
      <c r="E2809">
        <v>10000000</v>
      </c>
      <c r="F2809">
        <v>3.9</v>
      </c>
      <c r="G2809">
        <v>9994439</v>
      </c>
      <c r="H2809">
        <v>160</v>
      </c>
      <c r="I2809">
        <v>100.00000000000001</v>
      </c>
      <c r="J2809">
        <v>0</v>
      </c>
    </row>
    <row r="2810" spans="1:10" x14ac:dyDescent="0.35">
      <c r="A2810">
        <v>3607</v>
      </c>
      <c r="B2810" t="s">
        <v>13746</v>
      </c>
      <c r="C2810">
        <v>22753</v>
      </c>
      <c r="D2810">
        <v>94</v>
      </c>
      <c r="E2810">
        <v>10000000</v>
      </c>
      <c r="F2810">
        <v>6.1</v>
      </c>
      <c r="G2810">
        <v>9996393</v>
      </c>
      <c r="H2810">
        <v>0</v>
      </c>
      <c r="I2810">
        <v>100.00000000000001</v>
      </c>
      <c r="J2810">
        <v>0</v>
      </c>
    </row>
    <row r="2811" spans="1:10" x14ac:dyDescent="0.35">
      <c r="A2811">
        <v>70527</v>
      </c>
      <c r="B2811" t="s">
        <v>13751</v>
      </c>
      <c r="C2811">
        <v>7690</v>
      </c>
      <c r="D2811">
        <v>68</v>
      </c>
      <c r="E2811">
        <v>6500000</v>
      </c>
      <c r="F2811">
        <v>6.7</v>
      </c>
      <c r="G2811">
        <v>6429473</v>
      </c>
      <c r="H2811">
        <v>376</v>
      </c>
      <c r="I2811">
        <v>65</v>
      </c>
      <c r="J2811">
        <v>0</v>
      </c>
    </row>
    <row r="2812" spans="1:10" x14ac:dyDescent="0.35">
      <c r="A2812">
        <v>2483955</v>
      </c>
      <c r="B2812" t="s">
        <v>13762</v>
      </c>
      <c r="C2812">
        <v>8369</v>
      </c>
      <c r="D2812">
        <v>165</v>
      </c>
      <c r="E2812">
        <v>9600000</v>
      </c>
      <c r="F2812">
        <v>6.7</v>
      </c>
      <c r="G2812">
        <v>7116045</v>
      </c>
      <c r="H2812">
        <v>957</v>
      </c>
      <c r="I2812">
        <v>96.000000000000014</v>
      </c>
      <c r="J2812">
        <v>0</v>
      </c>
    </row>
    <row r="2813" spans="1:10" x14ac:dyDescent="0.35">
      <c r="A2813">
        <v>57176582</v>
      </c>
      <c r="B2813" t="s">
        <v>13766</v>
      </c>
      <c r="C2813">
        <v>27492</v>
      </c>
      <c r="D2813">
        <v>84</v>
      </c>
      <c r="E2813">
        <v>9500000</v>
      </c>
      <c r="F2813">
        <v>6.1</v>
      </c>
      <c r="G2813">
        <v>-47676582</v>
      </c>
      <c r="H2813">
        <v>0</v>
      </c>
      <c r="I2813">
        <v>95.000000000000014</v>
      </c>
      <c r="J2813">
        <v>0</v>
      </c>
    </row>
    <row r="2814" spans="1:10" x14ac:dyDescent="0.35">
      <c r="A2814">
        <v>43100000</v>
      </c>
      <c r="B2814" t="s">
        <v>13770</v>
      </c>
      <c r="C2814">
        <v>75280</v>
      </c>
      <c r="D2814">
        <v>267</v>
      </c>
      <c r="E2814">
        <v>9500000</v>
      </c>
      <c r="F2814">
        <v>6.9</v>
      </c>
      <c r="G2814">
        <v>-33600000</v>
      </c>
      <c r="H2814">
        <v>0</v>
      </c>
      <c r="I2814">
        <v>95.000000000000014</v>
      </c>
      <c r="J2814">
        <v>0</v>
      </c>
    </row>
    <row r="2815" spans="1:10" x14ac:dyDescent="0.35">
      <c r="A2815">
        <v>14114488</v>
      </c>
      <c r="B2815" t="s">
        <v>13779</v>
      </c>
      <c r="C2815">
        <v>13190</v>
      </c>
      <c r="D2815">
        <v>114</v>
      </c>
      <c r="E2815">
        <v>10500000</v>
      </c>
      <c r="F2815">
        <v>4.5</v>
      </c>
      <c r="G2815">
        <v>-3614488</v>
      </c>
      <c r="H2815">
        <v>616</v>
      </c>
      <c r="I2815">
        <v>105.00000000000001</v>
      </c>
      <c r="J2815">
        <v>0</v>
      </c>
    </row>
    <row r="2816" spans="1:10" x14ac:dyDescent="0.35">
      <c r="A2816">
        <v>46300000</v>
      </c>
      <c r="B2816" t="s">
        <v>13784</v>
      </c>
      <c r="C2816">
        <v>29323</v>
      </c>
      <c r="D2816">
        <v>344</v>
      </c>
      <c r="E2816">
        <v>9400000</v>
      </c>
      <c r="F2816">
        <v>7.6</v>
      </c>
      <c r="G2816">
        <v>-36900000</v>
      </c>
      <c r="H2816">
        <v>0</v>
      </c>
      <c r="I2816">
        <v>94.000000000000014</v>
      </c>
      <c r="J2816">
        <v>0</v>
      </c>
    </row>
    <row r="2817" spans="1:10" x14ac:dyDescent="0.35">
      <c r="A2817">
        <v>2600000</v>
      </c>
      <c r="B2817" t="s">
        <v>13788</v>
      </c>
      <c r="C2817">
        <v>11612</v>
      </c>
      <c r="D2817">
        <v>88</v>
      </c>
      <c r="E2817">
        <v>6000000</v>
      </c>
      <c r="F2817">
        <v>7.5</v>
      </c>
      <c r="G2817">
        <v>3400000</v>
      </c>
      <c r="H2817">
        <v>0</v>
      </c>
      <c r="I2817">
        <v>60.000000000000007</v>
      </c>
      <c r="J2817">
        <v>0</v>
      </c>
    </row>
    <row r="2818" spans="1:10" x14ac:dyDescent="0.35">
      <c r="A2818">
        <v>3029870</v>
      </c>
      <c r="B2818" t="s">
        <v>13791</v>
      </c>
      <c r="C2818">
        <v>128729</v>
      </c>
      <c r="D2818">
        <v>551</v>
      </c>
      <c r="E2818">
        <v>7400000</v>
      </c>
      <c r="F2818">
        <v>7.1</v>
      </c>
      <c r="G2818">
        <v>4370130</v>
      </c>
      <c r="H2818">
        <v>50000</v>
      </c>
      <c r="I2818">
        <v>74</v>
      </c>
      <c r="J2818">
        <v>0</v>
      </c>
    </row>
    <row r="2819" spans="1:10" x14ac:dyDescent="0.35">
      <c r="A2819">
        <v>78900000</v>
      </c>
      <c r="B2819" t="s">
        <v>13800</v>
      </c>
      <c r="C2819">
        <v>563827</v>
      </c>
      <c r="D2819">
        <v>1110</v>
      </c>
      <c r="E2819">
        <v>11000000</v>
      </c>
      <c r="F2819">
        <v>8.5</v>
      </c>
      <c r="G2819">
        <v>-67900000</v>
      </c>
      <c r="H2819">
        <v>23000</v>
      </c>
      <c r="I2819">
        <v>110.00000000000001</v>
      </c>
      <c r="J2819">
        <v>0</v>
      </c>
    </row>
    <row r="2820" spans="1:10" x14ac:dyDescent="0.35">
      <c r="A2820">
        <v>30859000</v>
      </c>
      <c r="B2820" t="s">
        <v>13805</v>
      </c>
      <c r="C2820">
        <v>96410</v>
      </c>
      <c r="D2820">
        <v>826</v>
      </c>
      <c r="E2820">
        <v>83532</v>
      </c>
      <c r="F2820">
        <v>7.5</v>
      </c>
      <c r="G2820">
        <v>-30775468</v>
      </c>
      <c r="H2820">
        <v>0</v>
      </c>
      <c r="I2820">
        <v>0.83532000000000006</v>
      </c>
      <c r="J2820">
        <v>0</v>
      </c>
    </row>
    <row r="2821" spans="1:10" x14ac:dyDescent="0.35">
      <c r="A2821">
        <v>3571735</v>
      </c>
      <c r="B2821" t="s">
        <v>13810</v>
      </c>
      <c r="C2821">
        <v>39260</v>
      </c>
      <c r="D2821">
        <v>129</v>
      </c>
      <c r="E2821">
        <v>10000000</v>
      </c>
      <c r="F2821">
        <v>6.6</v>
      </c>
      <c r="G2821">
        <v>6428265</v>
      </c>
      <c r="H2821">
        <v>0</v>
      </c>
      <c r="I2821">
        <v>100.00000000000001</v>
      </c>
      <c r="J2821">
        <v>0</v>
      </c>
    </row>
    <row r="2822" spans="1:10" x14ac:dyDescent="0.35">
      <c r="A2822">
        <v>50000000</v>
      </c>
      <c r="B2822" t="s">
        <v>13813</v>
      </c>
      <c r="C2822">
        <v>29839</v>
      </c>
      <c r="D2822">
        <v>150</v>
      </c>
      <c r="E2822">
        <v>9000000</v>
      </c>
      <c r="F2822">
        <v>8</v>
      </c>
      <c r="G2822">
        <v>-41000000</v>
      </c>
      <c r="H2822">
        <v>0</v>
      </c>
      <c r="I2822">
        <v>90.000000000000014</v>
      </c>
      <c r="J2822">
        <v>0</v>
      </c>
    </row>
    <row r="2823" spans="1:10" x14ac:dyDescent="0.35">
      <c r="A2823">
        <v>63600000</v>
      </c>
      <c r="B2823" t="s">
        <v>13818</v>
      </c>
      <c r="C2823">
        <v>82073</v>
      </c>
      <c r="D2823">
        <v>275</v>
      </c>
      <c r="E2823">
        <v>9000000</v>
      </c>
      <c r="F2823">
        <v>7</v>
      </c>
      <c r="G2823">
        <v>-54600000</v>
      </c>
      <c r="H2823">
        <v>0</v>
      </c>
      <c r="I2823">
        <v>90.000000000000014</v>
      </c>
      <c r="J2823">
        <v>0</v>
      </c>
    </row>
    <row r="2824" spans="1:10" x14ac:dyDescent="0.35">
      <c r="A2824">
        <v>36049108</v>
      </c>
      <c r="B2824" t="s">
        <v>13822</v>
      </c>
      <c r="C2824">
        <v>10139</v>
      </c>
      <c r="D2824">
        <v>70</v>
      </c>
      <c r="E2824">
        <v>9000000</v>
      </c>
      <c r="F2824">
        <v>6.8</v>
      </c>
      <c r="G2824">
        <v>-27049108</v>
      </c>
      <c r="H2824">
        <v>0</v>
      </c>
      <c r="I2824">
        <v>90.000000000000014</v>
      </c>
      <c r="J2824">
        <v>0</v>
      </c>
    </row>
    <row r="2825" spans="1:10" x14ac:dyDescent="0.35">
      <c r="A2825">
        <v>34074895</v>
      </c>
      <c r="B2825" t="s">
        <v>13825</v>
      </c>
      <c r="C2825">
        <v>6525</v>
      </c>
      <c r="D2825">
        <v>79</v>
      </c>
      <c r="E2825">
        <v>9000000</v>
      </c>
      <c r="F2825">
        <v>6.7</v>
      </c>
      <c r="G2825">
        <v>-25074895</v>
      </c>
      <c r="H2825">
        <v>0</v>
      </c>
      <c r="I2825">
        <v>90.000000000000014</v>
      </c>
      <c r="J2825">
        <v>0</v>
      </c>
    </row>
    <row r="2826" spans="1:10" x14ac:dyDescent="0.35">
      <c r="A2826">
        <v>33244684</v>
      </c>
      <c r="B2826" t="s">
        <v>13831</v>
      </c>
      <c r="C2826">
        <v>62038</v>
      </c>
      <c r="D2826">
        <v>281</v>
      </c>
      <c r="E2826">
        <v>9000000</v>
      </c>
      <c r="F2826">
        <v>6.5</v>
      </c>
      <c r="G2826">
        <v>-24244684</v>
      </c>
      <c r="H2826">
        <v>0</v>
      </c>
      <c r="I2826">
        <v>90.000000000000014</v>
      </c>
      <c r="J2826">
        <v>0</v>
      </c>
    </row>
    <row r="2827" spans="1:10" x14ac:dyDescent="0.35">
      <c r="A2827">
        <v>24530513</v>
      </c>
      <c r="B2827" t="s">
        <v>13836</v>
      </c>
      <c r="C2827">
        <v>66610</v>
      </c>
      <c r="D2827">
        <v>429</v>
      </c>
      <c r="E2827">
        <v>9000000</v>
      </c>
      <c r="F2827">
        <v>8</v>
      </c>
      <c r="G2827">
        <v>-15530513</v>
      </c>
      <c r="H2827">
        <v>0</v>
      </c>
      <c r="I2827">
        <v>90.000000000000014</v>
      </c>
      <c r="J2827">
        <v>0</v>
      </c>
    </row>
    <row r="2828" spans="1:10" x14ac:dyDescent="0.35">
      <c r="A2828">
        <v>71519230</v>
      </c>
      <c r="B2828" t="s">
        <v>13840</v>
      </c>
      <c r="C2828">
        <v>92364</v>
      </c>
      <c r="D2828">
        <v>244</v>
      </c>
      <c r="E2828">
        <v>9000000</v>
      </c>
      <c r="F2828">
        <v>6.5</v>
      </c>
      <c r="G2828">
        <v>-62519230</v>
      </c>
      <c r="H2828">
        <v>15000</v>
      </c>
      <c r="I2828">
        <v>90.000000000000014</v>
      </c>
      <c r="J2828">
        <v>0</v>
      </c>
    </row>
    <row r="2829" spans="1:10" x14ac:dyDescent="0.35">
      <c r="A2829">
        <v>20035310</v>
      </c>
      <c r="B2829" t="s">
        <v>13845</v>
      </c>
      <c r="C2829">
        <v>12324</v>
      </c>
      <c r="D2829">
        <v>173</v>
      </c>
      <c r="E2829">
        <v>9000000</v>
      </c>
      <c r="F2829">
        <v>4.9000000000000004</v>
      </c>
      <c r="G2829">
        <v>-11035310</v>
      </c>
      <c r="H2829">
        <v>580</v>
      </c>
      <c r="I2829">
        <v>90.000000000000014</v>
      </c>
      <c r="J2829">
        <v>0</v>
      </c>
    </row>
    <row r="2830" spans="1:10" x14ac:dyDescent="0.35">
      <c r="A2830">
        <v>18225165</v>
      </c>
      <c r="B2830" t="s">
        <v>13848</v>
      </c>
      <c r="C2830">
        <v>155262</v>
      </c>
      <c r="D2830">
        <v>316</v>
      </c>
      <c r="E2830">
        <v>9000000</v>
      </c>
      <c r="F2830">
        <v>7.1</v>
      </c>
      <c r="G2830">
        <v>-9225165</v>
      </c>
      <c r="H2830">
        <v>0</v>
      </c>
      <c r="I2830">
        <v>90.000000000000014</v>
      </c>
      <c r="J2830">
        <v>0</v>
      </c>
    </row>
    <row r="2831" spans="1:10" x14ac:dyDescent="0.35">
      <c r="A2831">
        <v>17804273</v>
      </c>
      <c r="B2831" t="s">
        <v>13851</v>
      </c>
      <c r="C2831">
        <v>20449</v>
      </c>
      <c r="D2831">
        <v>370</v>
      </c>
      <c r="E2831">
        <v>20000000</v>
      </c>
      <c r="F2831">
        <v>7</v>
      </c>
      <c r="G2831">
        <v>2195727</v>
      </c>
      <c r="H2831">
        <v>1000</v>
      </c>
      <c r="I2831">
        <v>200.00000000000003</v>
      </c>
      <c r="J2831">
        <v>0</v>
      </c>
    </row>
    <row r="2832" spans="1:10" x14ac:dyDescent="0.35">
      <c r="A2832">
        <v>16938179</v>
      </c>
      <c r="B2832" t="s">
        <v>13855</v>
      </c>
      <c r="C2832">
        <v>41313</v>
      </c>
      <c r="D2832">
        <v>246</v>
      </c>
      <c r="E2832">
        <v>8000000</v>
      </c>
      <c r="F2832">
        <v>7</v>
      </c>
      <c r="G2832">
        <v>-8938179</v>
      </c>
      <c r="H2832">
        <v>0</v>
      </c>
      <c r="I2832">
        <v>80</v>
      </c>
      <c r="J2832">
        <v>0</v>
      </c>
    </row>
    <row r="2833" spans="1:10" x14ac:dyDescent="0.35">
      <c r="A2833">
        <v>16235293</v>
      </c>
      <c r="B2833" t="s">
        <v>13859</v>
      </c>
      <c r="C2833">
        <v>19918</v>
      </c>
      <c r="D2833">
        <v>278</v>
      </c>
      <c r="E2833">
        <v>9000000</v>
      </c>
      <c r="F2833">
        <v>4.5</v>
      </c>
      <c r="G2833">
        <v>-7235293</v>
      </c>
      <c r="H2833">
        <v>0</v>
      </c>
      <c r="I2833">
        <v>90.000000000000014</v>
      </c>
      <c r="J2833">
        <v>0</v>
      </c>
    </row>
    <row r="2834" spans="1:10" x14ac:dyDescent="0.35">
      <c r="A2834">
        <v>10161099</v>
      </c>
      <c r="B2834" t="s">
        <v>13863</v>
      </c>
      <c r="C2834">
        <v>23441</v>
      </c>
      <c r="D2834">
        <v>108</v>
      </c>
      <c r="E2834">
        <v>9000000</v>
      </c>
      <c r="F2834">
        <v>7.7</v>
      </c>
      <c r="G2834">
        <v>-1161099</v>
      </c>
      <c r="H2834">
        <v>0</v>
      </c>
      <c r="I2834">
        <v>90.000000000000014</v>
      </c>
      <c r="J2834">
        <v>0</v>
      </c>
    </row>
    <row r="2835" spans="1:10" x14ac:dyDescent="0.35">
      <c r="A2835">
        <v>6047856</v>
      </c>
      <c r="B2835" t="s">
        <v>13870</v>
      </c>
      <c r="C2835">
        <v>27536</v>
      </c>
      <c r="D2835">
        <v>327</v>
      </c>
      <c r="E2835">
        <v>8500000</v>
      </c>
      <c r="F2835">
        <v>6.7</v>
      </c>
      <c r="G2835">
        <v>2452144</v>
      </c>
      <c r="H2835">
        <v>1000</v>
      </c>
      <c r="I2835">
        <v>85</v>
      </c>
      <c r="J2835">
        <v>0</v>
      </c>
    </row>
    <row r="2836" spans="1:10" x14ac:dyDescent="0.35">
      <c r="A2836">
        <v>4681503</v>
      </c>
      <c r="B2836" t="s">
        <v>13874</v>
      </c>
      <c r="C2836">
        <v>29058</v>
      </c>
      <c r="D2836">
        <v>238</v>
      </c>
      <c r="E2836">
        <v>9000000</v>
      </c>
      <c r="F2836">
        <v>7</v>
      </c>
      <c r="G2836">
        <v>4318497</v>
      </c>
      <c r="H2836">
        <v>838</v>
      </c>
      <c r="I2836">
        <v>90.000000000000014</v>
      </c>
      <c r="J2836">
        <v>0</v>
      </c>
    </row>
    <row r="2837" spans="1:10" x14ac:dyDescent="0.35">
      <c r="A2837">
        <v>4350774</v>
      </c>
      <c r="B2837" t="s">
        <v>13878</v>
      </c>
      <c r="C2837">
        <v>10476</v>
      </c>
      <c r="D2837">
        <v>52</v>
      </c>
      <c r="E2837">
        <v>8000000</v>
      </c>
      <c r="F2837">
        <v>6.5</v>
      </c>
      <c r="G2837">
        <v>3649226</v>
      </c>
      <c r="H2837">
        <v>0</v>
      </c>
      <c r="I2837">
        <v>80</v>
      </c>
      <c r="J2837">
        <v>0</v>
      </c>
    </row>
    <row r="2838" spans="1:10" x14ac:dyDescent="0.35">
      <c r="A2838">
        <v>2955039</v>
      </c>
      <c r="B2838" t="s">
        <v>13882</v>
      </c>
      <c r="C2838">
        <v>3624</v>
      </c>
      <c r="D2838">
        <v>27</v>
      </c>
      <c r="E2838">
        <v>9000000</v>
      </c>
      <c r="F2838">
        <v>6.2</v>
      </c>
      <c r="G2838">
        <v>6044961</v>
      </c>
      <c r="H2838">
        <v>313</v>
      </c>
      <c r="I2838">
        <v>90.000000000000014</v>
      </c>
      <c r="J2838">
        <v>0</v>
      </c>
    </row>
    <row r="2839" spans="1:10" x14ac:dyDescent="0.35">
      <c r="A2839">
        <v>1530535</v>
      </c>
      <c r="B2839" t="s">
        <v>13886</v>
      </c>
      <c r="C2839">
        <v>7833</v>
      </c>
      <c r="D2839">
        <v>63</v>
      </c>
      <c r="E2839">
        <v>9000000</v>
      </c>
      <c r="F2839">
        <v>5.7</v>
      </c>
      <c r="G2839">
        <v>7469465</v>
      </c>
      <c r="H2839">
        <v>215</v>
      </c>
      <c r="I2839">
        <v>90.000000000000014</v>
      </c>
      <c r="J2839">
        <v>0</v>
      </c>
    </row>
    <row r="2840" spans="1:10" x14ac:dyDescent="0.35">
      <c r="A2840">
        <v>4881867</v>
      </c>
      <c r="B2840" t="s">
        <v>13889</v>
      </c>
      <c r="C2840">
        <v>15200</v>
      </c>
      <c r="D2840">
        <v>76</v>
      </c>
      <c r="E2840">
        <v>9000000</v>
      </c>
      <c r="F2840">
        <v>6.4</v>
      </c>
      <c r="G2840">
        <v>4118133</v>
      </c>
      <c r="H2840">
        <v>1000</v>
      </c>
      <c r="I2840">
        <v>90.000000000000014</v>
      </c>
      <c r="J2840">
        <v>0</v>
      </c>
    </row>
    <row r="2841" spans="1:10" x14ac:dyDescent="0.35">
      <c r="A2841">
        <v>11860839</v>
      </c>
      <c r="B2841" t="s">
        <v>13894</v>
      </c>
      <c r="C2841">
        <v>5156</v>
      </c>
      <c r="D2841">
        <v>21</v>
      </c>
      <c r="E2841">
        <v>9000000</v>
      </c>
      <c r="F2841">
        <v>5.4</v>
      </c>
      <c r="G2841">
        <v>-2860839</v>
      </c>
      <c r="H2841">
        <v>0</v>
      </c>
      <c r="I2841">
        <v>90.000000000000014</v>
      </c>
      <c r="J2841">
        <v>0</v>
      </c>
    </row>
    <row r="2842" spans="1:10" x14ac:dyDescent="0.35">
      <c r="A2842">
        <v>349618</v>
      </c>
      <c r="B2842" t="s">
        <v>13905</v>
      </c>
      <c r="C2842">
        <v>4302</v>
      </c>
      <c r="D2842">
        <v>45</v>
      </c>
      <c r="E2842">
        <v>9000000</v>
      </c>
      <c r="F2842">
        <v>6.1</v>
      </c>
      <c r="G2842">
        <v>8650382</v>
      </c>
      <c r="H2842">
        <v>375</v>
      </c>
      <c r="I2842">
        <v>90.000000000000014</v>
      </c>
      <c r="J2842">
        <v>0</v>
      </c>
    </row>
    <row r="2843" spans="1:10" x14ac:dyDescent="0.35">
      <c r="A2843">
        <v>112935</v>
      </c>
      <c r="B2843" t="s">
        <v>13908</v>
      </c>
      <c r="C2843">
        <v>8161</v>
      </c>
      <c r="D2843">
        <v>94</v>
      </c>
      <c r="E2843">
        <v>9000000</v>
      </c>
      <c r="F2843">
        <v>7.6</v>
      </c>
      <c r="G2843">
        <v>8887065</v>
      </c>
      <c r="H2843">
        <v>484</v>
      </c>
      <c r="I2843">
        <v>90.000000000000014</v>
      </c>
      <c r="J2843">
        <v>0</v>
      </c>
    </row>
    <row r="2844" spans="1:10" x14ac:dyDescent="0.35">
      <c r="A2844">
        <v>883887</v>
      </c>
      <c r="B2844" t="s">
        <v>13914</v>
      </c>
      <c r="C2844">
        <v>1201</v>
      </c>
      <c r="D2844">
        <v>14</v>
      </c>
      <c r="E2844">
        <v>9000000</v>
      </c>
      <c r="F2844">
        <v>6.2</v>
      </c>
      <c r="G2844">
        <v>8116113</v>
      </c>
      <c r="H2844">
        <v>0</v>
      </c>
      <c r="I2844">
        <v>90.000000000000014</v>
      </c>
      <c r="J2844">
        <v>0</v>
      </c>
    </row>
    <row r="2845" spans="1:10" x14ac:dyDescent="0.35">
      <c r="A2845">
        <v>13751</v>
      </c>
      <c r="B2845" t="s">
        <v>13919</v>
      </c>
      <c r="C2845">
        <v>813</v>
      </c>
      <c r="D2845">
        <v>6</v>
      </c>
      <c r="E2845">
        <v>11400000</v>
      </c>
      <c r="F2845">
        <v>6.6</v>
      </c>
      <c r="G2845">
        <v>11386249</v>
      </c>
      <c r="H2845">
        <v>135</v>
      </c>
      <c r="I2845">
        <v>114.00000000000001</v>
      </c>
      <c r="J2845">
        <v>0</v>
      </c>
    </row>
    <row r="2846" spans="1:10" x14ac:dyDescent="0.35">
      <c r="A2846">
        <v>1046166</v>
      </c>
      <c r="B2846" t="s">
        <v>13931</v>
      </c>
      <c r="C2846">
        <v>2599</v>
      </c>
      <c r="D2846">
        <v>45</v>
      </c>
      <c r="E2846">
        <v>9000000</v>
      </c>
      <c r="F2846">
        <v>4.2</v>
      </c>
      <c r="G2846">
        <v>7953834</v>
      </c>
      <c r="H2846">
        <v>128</v>
      </c>
      <c r="I2846">
        <v>90.000000000000014</v>
      </c>
      <c r="J2846">
        <v>0</v>
      </c>
    </row>
    <row r="2847" spans="1:10" x14ac:dyDescent="0.35">
      <c r="A2847">
        <v>174635000</v>
      </c>
      <c r="B2847" t="s">
        <v>13936</v>
      </c>
      <c r="C2847">
        <v>74743</v>
      </c>
      <c r="D2847">
        <v>93</v>
      </c>
      <c r="E2847">
        <v>8800000</v>
      </c>
      <c r="F2847">
        <v>6.5</v>
      </c>
      <c r="G2847">
        <v>-165835000</v>
      </c>
      <c r="H2847">
        <v>0</v>
      </c>
      <c r="I2847">
        <v>88.000000000000014</v>
      </c>
      <c r="J2847">
        <v>0</v>
      </c>
    </row>
    <row r="2848" spans="1:10" x14ac:dyDescent="0.35">
      <c r="A2848">
        <v>14373825</v>
      </c>
      <c r="B2848" t="s">
        <v>13942</v>
      </c>
      <c r="C2848">
        <v>63216</v>
      </c>
      <c r="D2848">
        <v>196</v>
      </c>
      <c r="E2848">
        <v>8600000</v>
      </c>
      <c r="F2848">
        <v>6.5</v>
      </c>
      <c r="G2848">
        <v>-5773825</v>
      </c>
      <c r="H2848">
        <v>0</v>
      </c>
      <c r="I2848">
        <v>86</v>
      </c>
      <c r="J2848">
        <v>0</v>
      </c>
    </row>
    <row r="2849" spans="1:10" x14ac:dyDescent="0.35">
      <c r="A2849">
        <v>162</v>
      </c>
      <c r="B2849" t="s">
        <v>13946</v>
      </c>
      <c r="C2849">
        <v>5228</v>
      </c>
      <c r="D2849">
        <v>38</v>
      </c>
      <c r="E2849">
        <v>9000000</v>
      </c>
      <c r="F2849">
        <v>5.7</v>
      </c>
      <c r="G2849">
        <v>8999838</v>
      </c>
      <c r="H2849">
        <v>0</v>
      </c>
      <c r="I2849">
        <v>90.000000000000014</v>
      </c>
      <c r="J2849">
        <v>0</v>
      </c>
    </row>
    <row r="2850" spans="1:10" x14ac:dyDescent="0.35">
      <c r="A2850">
        <v>39462438</v>
      </c>
      <c r="B2850" t="s">
        <v>13950</v>
      </c>
      <c r="C2850">
        <v>67760</v>
      </c>
      <c r="D2850">
        <v>226</v>
      </c>
      <c r="E2850">
        <v>7000000</v>
      </c>
      <c r="F2850">
        <v>7.3</v>
      </c>
      <c r="G2850">
        <v>-32462438</v>
      </c>
      <c r="H2850">
        <v>0</v>
      </c>
      <c r="I2850">
        <v>70</v>
      </c>
      <c r="J2850">
        <v>0</v>
      </c>
    </row>
    <row r="2851" spans="1:10" x14ac:dyDescent="0.35">
      <c r="A2851">
        <v>29200000</v>
      </c>
      <c r="B2851" t="s">
        <v>13956</v>
      </c>
      <c r="C2851">
        <v>6142</v>
      </c>
      <c r="D2851">
        <v>52</v>
      </c>
      <c r="E2851">
        <v>8500000</v>
      </c>
      <c r="F2851">
        <v>6.9</v>
      </c>
      <c r="G2851">
        <v>-20700000</v>
      </c>
      <c r="H2851">
        <v>1000</v>
      </c>
      <c r="I2851">
        <v>85</v>
      </c>
      <c r="J2851">
        <v>0</v>
      </c>
    </row>
    <row r="2852" spans="1:10" x14ac:dyDescent="0.35">
      <c r="A2852">
        <v>21564616</v>
      </c>
      <c r="B2852" t="s">
        <v>13961</v>
      </c>
      <c r="C2852">
        <v>7098</v>
      </c>
      <c r="D2852">
        <v>41</v>
      </c>
      <c r="E2852">
        <v>8500000</v>
      </c>
      <c r="F2852">
        <v>5</v>
      </c>
      <c r="G2852">
        <v>-13064616</v>
      </c>
      <c r="H2852">
        <v>0</v>
      </c>
      <c r="I2852">
        <v>85</v>
      </c>
      <c r="J2852">
        <v>0</v>
      </c>
    </row>
    <row r="2853" spans="1:10" x14ac:dyDescent="0.35">
      <c r="A2853">
        <v>14879556</v>
      </c>
      <c r="B2853" t="s">
        <v>13965</v>
      </c>
      <c r="C2853">
        <v>73640</v>
      </c>
      <c r="D2853">
        <v>441</v>
      </c>
      <c r="E2853">
        <v>8000000</v>
      </c>
      <c r="F2853">
        <v>7.3</v>
      </c>
      <c r="G2853">
        <v>-6879556</v>
      </c>
      <c r="H2853">
        <v>0</v>
      </c>
      <c r="I2853">
        <v>80</v>
      </c>
      <c r="J2853">
        <v>0</v>
      </c>
    </row>
    <row r="2854" spans="1:10" x14ac:dyDescent="0.35">
      <c r="A2854">
        <v>34017854</v>
      </c>
      <c r="B2854" t="s">
        <v>13970</v>
      </c>
      <c r="C2854">
        <v>51326</v>
      </c>
      <c r="D2854">
        <v>116</v>
      </c>
      <c r="E2854">
        <v>8500000</v>
      </c>
      <c r="F2854">
        <v>6.5</v>
      </c>
      <c r="G2854">
        <v>-25517854</v>
      </c>
      <c r="H2854">
        <v>8000</v>
      </c>
      <c r="I2854">
        <v>85</v>
      </c>
      <c r="J2854">
        <v>0</v>
      </c>
    </row>
    <row r="2855" spans="1:10" x14ac:dyDescent="0.35">
      <c r="A2855">
        <v>4273372</v>
      </c>
      <c r="B2855" t="s">
        <v>13974</v>
      </c>
      <c r="C2855">
        <v>19412</v>
      </c>
      <c r="D2855">
        <v>308</v>
      </c>
      <c r="E2855">
        <v>22000000</v>
      </c>
      <c r="F2855">
        <v>2.1</v>
      </c>
      <c r="G2855">
        <v>17726628</v>
      </c>
      <c r="H2855">
        <v>0</v>
      </c>
      <c r="I2855">
        <v>220.00000000000003</v>
      </c>
      <c r="J2855">
        <v>0</v>
      </c>
    </row>
    <row r="2856" spans="1:10" x14ac:dyDescent="0.35">
      <c r="A2856">
        <v>4440055</v>
      </c>
      <c r="B2856" t="s">
        <v>13978</v>
      </c>
      <c r="C2856">
        <v>21360</v>
      </c>
      <c r="D2856">
        <v>110</v>
      </c>
      <c r="E2856">
        <v>8500000</v>
      </c>
      <c r="F2856">
        <v>7</v>
      </c>
      <c r="G2856">
        <v>4059945</v>
      </c>
      <c r="H2856">
        <v>0</v>
      </c>
      <c r="I2856">
        <v>85</v>
      </c>
      <c r="J2856">
        <v>0</v>
      </c>
    </row>
    <row r="2857" spans="1:10" x14ac:dyDescent="0.35">
      <c r="A2857">
        <v>80000000</v>
      </c>
      <c r="B2857" t="s">
        <v>9376</v>
      </c>
      <c r="C2857">
        <v>51459</v>
      </c>
      <c r="D2857">
        <v>113</v>
      </c>
      <c r="E2857">
        <v>8200000</v>
      </c>
      <c r="F2857">
        <v>6.5</v>
      </c>
      <c r="G2857">
        <v>-71800000</v>
      </c>
      <c r="H2857">
        <v>0</v>
      </c>
      <c r="I2857">
        <v>82</v>
      </c>
      <c r="J2857">
        <v>0</v>
      </c>
    </row>
    <row r="2858" spans="1:10" x14ac:dyDescent="0.35">
      <c r="A2858">
        <v>1997807</v>
      </c>
      <c r="B2858" t="s">
        <v>13989</v>
      </c>
      <c r="C2858">
        <v>5158</v>
      </c>
      <c r="D2858">
        <v>140</v>
      </c>
      <c r="E2858">
        <v>8000000</v>
      </c>
      <c r="F2858">
        <v>7.1</v>
      </c>
      <c r="G2858">
        <v>6002193</v>
      </c>
      <c r="H2858">
        <v>196</v>
      </c>
      <c r="I2858">
        <v>80</v>
      </c>
      <c r="J2858">
        <v>0</v>
      </c>
    </row>
    <row r="2859" spans="1:10" x14ac:dyDescent="0.35">
      <c r="A2859">
        <v>90800000</v>
      </c>
      <c r="B2859" t="s">
        <v>5930</v>
      </c>
      <c r="C2859">
        <v>126916</v>
      </c>
      <c r="D2859">
        <v>235</v>
      </c>
      <c r="E2859">
        <v>8000000</v>
      </c>
      <c r="F2859">
        <v>7.2</v>
      </c>
      <c r="G2859">
        <v>-82800000</v>
      </c>
      <c r="H2859">
        <v>0</v>
      </c>
      <c r="I2859">
        <v>80</v>
      </c>
      <c r="J2859">
        <v>0</v>
      </c>
    </row>
    <row r="2860" spans="1:10" x14ac:dyDescent="0.35">
      <c r="A2860">
        <v>140244</v>
      </c>
      <c r="B2860" t="s">
        <v>13996</v>
      </c>
      <c r="C2860">
        <v>20419</v>
      </c>
      <c r="D2860">
        <v>259</v>
      </c>
      <c r="E2860">
        <v>8500000</v>
      </c>
      <c r="F2860">
        <v>6.7</v>
      </c>
      <c r="G2860">
        <v>8359756</v>
      </c>
      <c r="H2860">
        <v>8000</v>
      </c>
      <c r="I2860">
        <v>85</v>
      </c>
      <c r="J2860">
        <v>0</v>
      </c>
    </row>
    <row r="2861" spans="1:10" x14ac:dyDescent="0.35">
      <c r="A2861">
        <v>107930000</v>
      </c>
      <c r="B2861" t="s">
        <v>14000</v>
      </c>
      <c r="C2861">
        <v>1324680</v>
      </c>
      <c r="D2861">
        <v>2195</v>
      </c>
      <c r="E2861">
        <v>8000000</v>
      </c>
      <c r="F2861">
        <v>8.9</v>
      </c>
      <c r="G2861">
        <v>-99930000</v>
      </c>
      <c r="H2861">
        <v>45000</v>
      </c>
      <c r="I2861">
        <v>80</v>
      </c>
      <c r="J2861">
        <v>0</v>
      </c>
    </row>
    <row r="2862" spans="1:10" x14ac:dyDescent="0.35">
      <c r="A2862">
        <v>32279955</v>
      </c>
      <c r="B2862" t="s">
        <v>14004</v>
      </c>
      <c r="C2862">
        <v>293304</v>
      </c>
      <c r="D2862">
        <v>552</v>
      </c>
      <c r="E2862">
        <v>8500000</v>
      </c>
      <c r="F2862">
        <v>7.9</v>
      </c>
      <c r="G2862">
        <v>-23779955</v>
      </c>
      <c r="H2862">
        <v>65000</v>
      </c>
      <c r="I2862">
        <v>85</v>
      </c>
      <c r="J2862">
        <v>0</v>
      </c>
    </row>
    <row r="2863" spans="1:10" x14ac:dyDescent="0.35">
      <c r="A2863">
        <v>4992159</v>
      </c>
      <c r="B2863" t="s">
        <v>14009</v>
      </c>
      <c r="C2863">
        <v>23823</v>
      </c>
      <c r="D2863">
        <v>201</v>
      </c>
      <c r="E2863">
        <v>8550000</v>
      </c>
      <c r="F2863">
        <v>5.6</v>
      </c>
      <c r="G2863">
        <v>3557841</v>
      </c>
      <c r="H2863">
        <v>713</v>
      </c>
      <c r="I2863">
        <v>85.5</v>
      </c>
      <c r="J2863">
        <v>0</v>
      </c>
    </row>
    <row r="2864" spans="1:10" x14ac:dyDescent="0.35">
      <c r="A2864">
        <v>163214286</v>
      </c>
      <c r="B2864" t="s">
        <v>14015</v>
      </c>
      <c r="C2864">
        <v>148172</v>
      </c>
      <c r="D2864">
        <v>406</v>
      </c>
      <c r="E2864">
        <v>8200000</v>
      </c>
      <c r="F2864">
        <v>8</v>
      </c>
      <c r="G2864">
        <v>-155014286</v>
      </c>
      <c r="H2864">
        <v>15000</v>
      </c>
      <c r="I2864">
        <v>82</v>
      </c>
      <c r="J2864">
        <v>0</v>
      </c>
    </row>
    <row r="2865" spans="1:10" x14ac:dyDescent="0.35">
      <c r="A2865">
        <v>69800000</v>
      </c>
      <c r="B2865" t="s">
        <v>14020</v>
      </c>
      <c r="C2865">
        <v>54723</v>
      </c>
      <c r="D2865">
        <v>99</v>
      </c>
      <c r="E2865">
        <v>8000000</v>
      </c>
      <c r="F2865">
        <v>6.2</v>
      </c>
      <c r="G2865">
        <v>-61800000</v>
      </c>
      <c r="H2865">
        <v>0</v>
      </c>
      <c r="I2865">
        <v>80</v>
      </c>
      <c r="J2865">
        <v>0</v>
      </c>
    </row>
    <row r="2866" spans="1:10" x14ac:dyDescent="0.35">
      <c r="A2866">
        <v>59889948</v>
      </c>
      <c r="B2866" t="s">
        <v>14026</v>
      </c>
      <c r="C2866">
        <v>355810</v>
      </c>
      <c r="D2866">
        <v>889</v>
      </c>
      <c r="E2866">
        <v>8000000</v>
      </c>
      <c r="F2866">
        <v>7.9</v>
      </c>
      <c r="G2866">
        <v>-51889948</v>
      </c>
      <c r="H2866">
        <v>15000</v>
      </c>
      <c r="I2866">
        <v>80</v>
      </c>
      <c r="J2866">
        <v>0</v>
      </c>
    </row>
    <row r="2867" spans="1:10" x14ac:dyDescent="0.35">
      <c r="A2867">
        <v>52287414</v>
      </c>
      <c r="B2867" t="s">
        <v>14031</v>
      </c>
      <c r="C2867">
        <v>271794</v>
      </c>
      <c r="D2867">
        <v>584</v>
      </c>
      <c r="E2867">
        <v>8000000</v>
      </c>
      <c r="F2867">
        <v>8.1</v>
      </c>
      <c r="G2867">
        <v>-44287414</v>
      </c>
      <c r="H2867">
        <v>24000</v>
      </c>
      <c r="I2867">
        <v>80</v>
      </c>
      <c r="J2867">
        <v>0</v>
      </c>
    </row>
    <row r="2868" spans="1:10" x14ac:dyDescent="0.35">
      <c r="A2868">
        <v>45063889</v>
      </c>
      <c r="B2868" t="s">
        <v>14036</v>
      </c>
      <c r="C2868">
        <v>297250</v>
      </c>
      <c r="D2868">
        <v>1441</v>
      </c>
      <c r="E2868">
        <v>8000000</v>
      </c>
      <c r="F2868">
        <v>7.6</v>
      </c>
      <c r="G2868">
        <v>-37063889</v>
      </c>
      <c r="H2868">
        <v>11000</v>
      </c>
      <c r="I2868">
        <v>80</v>
      </c>
      <c r="J2868">
        <v>0</v>
      </c>
    </row>
    <row r="2869" spans="1:10" x14ac:dyDescent="0.35">
      <c r="A2869">
        <v>40066497</v>
      </c>
      <c r="B2869" t="s">
        <v>14043</v>
      </c>
      <c r="C2869">
        <v>23671</v>
      </c>
      <c r="D2869">
        <v>247</v>
      </c>
      <c r="E2869">
        <v>8000000</v>
      </c>
      <c r="F2869">
        <v>3.5</v>
      </c>
      <c r="G2869">
        <v>-32066497</v>
      </c>
      <c r="H2869">
        <v>0</v>
      </c>
      <c r="I2869">
        <v>80</v>
      </c>
      <c r="J2869">
        <v>0</v>
      </c>
    </row>
    <row r="2870" spans="1:10" x14ac:dyDescent="0.35">
      <c r="A2870">
        <v>36500000</v>
      </c>
      <c r="B2870" t="s">
        <v>14048</v>
      </c>
      <c r="C2870">
        <v>87090</v>
      </c>
      <c r="D2870">
        <v>142</v>
      </c>
      <c r="E2870">
        <v>8000000</v>
      </c>
      <c r="F2870">
        <v>7.6</v>
      </c>
      <c r="G2870">
        <v>-28500000</v>
      </c>
      <c r="H2870">
        <v>0</v>
      </c>
      <c r="I2870">
        <v>80</v>
      </c>
      <c r="J2870">
        <v>0</v>
      </c>
    </row>
    <row r="2871" spans="1:10" x14ac:dyDescent="0.35">
      <c r="A2871">
        <v>27362712</v>
      </c>
      <c r="B2871" t="s">
        <v>14051</v>
      </c>
      <c r="C2871">
        <v>5971</v>
      </c>
      <c r="D2871">
        <v>60</v>
      </c>
      <c r="E2871">
        <v>8000000</v>
      </c>
      <c r="F2871">
        <v>6.5</v>
      </c>
      <c r="G2871">
        <v>-19362712</v>
      </c>
      <c r="H2871">
        <v>0</v>
      </c>
      <c r="I2871">
        <v>80</v>
      </c>
      <c r="J2871">
        <v>0</v>
      </c>
    </row>
    <row r="2872" spans="1:10" x14ac:dyDescent="0.35">
      <c r="A2872">
        <v>34746109</v>
      </c>
      <c r="B2872" t="s">
        <v>14056</v>
      </c>
      <c r="C2872">
        <v>3122</v>
      </c>
      <c r="D2872">
        <v>14</v>
      </c>
      <c r="E2872">
        <v>8000000</v>
      </c>
      <c r="F2872">
        <v>5.6</v>
      </c>
      <c r="G2872">
        <v>-26746109</v>
      </c>
      <c r="H2872">
        <v>559</v>
      </c>
      <c r="I2872">
        <v>80</v>
      </c>
      <c r="J2872">
        <v>0</v>
      </c>
    </row>
    <row r="2873" spans="1:10" x14ac:dyDescent="0.35">
      <c r="A2873">
        <v>34963967</v>
      </c>
      <c r="B2873" t="s">
        <v>14059</v>
      </c>
      <c r="C2873">
        <v>270441</v>
      </c>
      <c r="D2873">
        <v>378</v>
      </c>
      <c r="E2873">
        <v>8000000</v>
      </c>
      <c r="F2873">
        <v>7.7</v>
      </c>
      <c r="G2873">
        <v>-26963967</v>
      </c>
      <c r="H2873">
        <v>40000</v>
      </c>
      <c r="I2873">
        <v>80</v>
      </c>
      <c r="J2873">
        <v>0</v>
      </c>
    </row>
    <row r="2874" spans="1:10" x14ac:dyDescent="0.35">
      <c r="A2874">
        <v>25926543</v>
      </c>
      <c r="B2874" t="s">
        <v>14065</v>
      </c>
      <c r="C2874">
        <v>26609</v>
      </c>
      <c r="D2874">
        <v>148</v>
      </c>
      <c r="E2874">
        <v>8000000</v>
      </c>
      <c r="F2874">
        <v>5.2</v>
      </c>
      <c r="G2874">
        <v>-17926543</v>
      </c>
      <c r="H2874">
        <v>0</v>
      </c>
      <c r="I2874">
        <v>80</v>
      </c>
      <c r="J2874">
        <v>0</v>
      </c>
    </row>
    <row r="2875" spans="1:10" x14ac:dyDescent="0.35">
      <c r="A2875">
        <v>26049082</v>
      </c>
      <c r="B2875" t="s">
        <v>14072</v>
      </c>
      <c r="C2875">
        <v>76791</v>
      </c>
      <c r="D2875">
        <v>100</v>
      </c>
      <c r="E2875">
        <v>8000000</v>
      </c>
      <c r="F2875">
        <v>6.1</v>
      </c>
      <c r="G2875">
        <v>-18049082</v>
      </c>
      <c r="H2875">
        <v>0</v>
      </c>
      <c r="I2875">
        <v>80</v>
      </c>
      <c r="J2875">
        <v>0</v>
      </c>
    </row>
    <row r="2876" spans="1:10" x14ac:dyDescent="0.35">
      <c r="A2876">
        <v>22551000</v>
      </c>
      <c r="B2876" t="s">
        <v>14076</v>
      </c>
      <c r="C2876">
        <v>37269</v>
      </c>
      <c r="D2876">
        <v>165</v>
      </c>
      <c r="E2876">
        <v>8000000</v>
      </c>
      <c r="F2876">
        <v>7.4</v>
      </c>
      <c r="G2876">
        <v>-14551000</v>
      </c>
      <c r="H2876">
        <v>0</v>
      </c>
      <c r="I2876">
        <v>80</v>
      </c>
      <c r="J2876">
        <v>0</v>
      </c>
    </row>
    <row r="2877" spans="1:10" x14ac:dyDescent="0.35">
      <c r="A2877">
        <v>22800000</v>
      </c>
      <c r="B2877" t="s">
        <v>14082</v>
      </c>
      <c r="C2877">
        <v>59941</v>
      </c>
      <c r="D2877">
        <v>452</v>
      </c>
      <c r="E2877">
        <v>7000000</v>
      </c>
      <c r="F2877">
        <v>6.8</v>
      </c>
      <c r="G2877">
        <v>-15800000</v>
      </c>
      <c r="H2877">
        <v>0</v>
      </c>
      <c r="I2877">
        <v>70</v>
      </c>
      <c r="J2877">
        <v>0</v>
      </c>
    </row>
    <row r="2878" spans="1:10" x14ac:dyDescent="0.35">
      <c r="A2878">
        <v>18090181</v>
      </c>
      <c r="B2878" t="s">
        <v>14087</v>
      </c>
      <c r="C2878">
        <v>38191</v>
      </c>
      <c r="D2878">
        <v>271</v>
      </c>
      <c r="E2878">
        <v>8000000</v>
      </c>
      <c r="F2878">
        <v>6.4</v>
      </c>
      <c r="G2878">
        <v>-10090181</v>
      </c>
      <c r="H2878">
        <v>0</v>
      </c>
      <c r="I2878">
        <v>80</v>
      </c>
      <c r="J2878">
        <v>0</v>
      </c>
    </row>
    <row r="2879" spans="1:10" x14ac:dyDescent="0.35">
      <c r="A2879">
        <v>17843379</v>
      </c>
      <c r="B2879" t="s">
        <v>14091</v>
      </c>
      <c r="C2879">
        <v>14904</v>
      </c>
      <c r="D2879">
        <v>147</v>
      </c>
      <c r="E2879">
        <v>8000000</v>
      </c>
      <c r="F2879">
        <v>5.7</v>
      </c>
      <c r="G2879">
        <v>-9843379</v>
      </c>
      <c r="H2879">
        <v>0</v>
      </c>
      <c r="I2879">
        <v>80</v>
      </c>
      <c r="J2879">
        <v>0</v>
      </c>
    </row>
    <row r="2880" spans="1:10" x14ac:dyDescent="0.35">
      <c r="A2880">
        <v>17278980</v>
      </c>
      <c r="B2880" t="s">
        <v>14096</v>
      </c>
      <c r="C2880">
        <v>48225</v>
      </c>
      <c r="D2880">
        <v>164</v>
      </c>
      <c r="E2880">
        <v>8000000</v>
      </c>
      <c r="F2880">
        <v>6.7</v>
      </c>
      <c r="G2880">
        <v>-9278980</v>
      </c>
      <c r="H2880">
        <v>0</v>
      </c>
      <c r="I2880">
        <v>80</v>
      </c>
      <c r="J2880">
        <v>0</v>
      </c>
    </row>
    <row r="2881" spans="1:10" x14ac:dyDescent="0.35">
      <c r="A2881">
        <v>16699684</v>
      </c>
      <c r="B2881" t="s">
        <v>14100</v>
      </c>
      <c r="C2881">
        <v>17461</v>
      </c>
      <c r="D2881">
        <v>78</v>
      </c>
      <c r="E2881">
        <v>8000000</v>
      </c>
      <c r="F2881">
        <v>5.6</v>
      </c>
      <c r="G2881">
        <v>-8699684</v>
      </c>
      <c r="H2881">
        <v>0</v>
      </c>
      <c r="I2881">
        <v>80</v>
      </c>
      <c r="J2881">
        <v>0</v>
      </c>
    </row>
    <row r="2882" spans="1:10" x14ac:dyDescent="0.35">
      <c r="A2882">
        <v>50815288</v>
      </c>
      <c r="B2882" t="s">
        <v>4963</v>
      </c>
      <c r="C2882">
        <v>109191</v>
      </c>
      <c r="D2882">
        <v>625</v>
      </c>
      <c r="E2882">
        <v>50000000</v>
      </c>
      <c r="F2882">
        <v>7</v>
      </c>
      <c r="G2882">
        <v>-815288</v>
      </c>
      <c r="H2882">
        <v>0</v>
      </c>
      <c r="I2882">
        <v>500.00000000000006</v>
      </c>
      <c r="J2882">
        <v>0</v>
      </c>
    </row>
    <row r="2883" spans="1:10" x14ac:dyDescent="0.35">
      <c r="A2883">
        <v>15047419</v>
      </c>
      <c r="B2883" t="s">
        <v>14104</v>
      </c>
      <c r="C2883">
        <v>357275</v>
      </c>
      <c r="D2883">
        <v>1061</v>
      </c>
      <c r="E2883">
        <v>7000000</v>
      </c>
      <c r="F2883">
        <v>7.6</v>
      </c>
      <c r="G2883">
        <v>-8047419</v>
      </c>
      <c r="H2883">
        <v>18000</v>
      </c>
      <c r="I2883">
        <v>70</v>
      </c>
      <c r="J2883">
        <v>0</v>
      </c>
    </row>
    <row r="2884" spans="1:10" x14ac:dyDescent="0.35">
      <c r="A2884">
        <v>14015786</v>
      </c>
      <c r="B2884" t="s">
        <v>14107</v>
      </c>
      <c r="C2884">
        <v>37952</v>
      </c>
      <c r="D2884">
        <v>298</v>
      </c>
      <c r="E2884">
        <v>5000000</v>
      </c>
      <c r="F2884">
        <v>6.5</v>
      </c>
      <c r="G2884">
        <v>-9015786</v>
      </c>
      <c r="H2884">
        <v>938</v>
      </c>
      <c r="I2884">
        <v>50.000000000000007</v>
      </c>
      <c r="J2884">
        <v>0</v>
      </c>
    </row>
    <row r="2885" spans="1:10" x14ac:dyDescent="0.35">
      <c r="A2885">
        <v>10269307</v>
      </c>
      <c r="B2885" t="s">
        <v>14111</v>
      </c>
      <c r="C2885">
        <v>53251</v>
      </c>
      <c r="D2885">
        <v>188</v>
      </c>
      <c r="E2885">
        <v>8000000</v>
      </c>
      <c r="F2885">
        <v>6.3</v>
      </c>
      <c r="G2885">
        <v>-2269307</v>
      </c>
      <c r="H2885">
        <v>0</v>
      </c>
      <c r="I2885">
        <v>80</v>
      </c>
      <c r="J2885">
        <v>0</v>
      </c>
    </row>
    <row r="2886" spans="1:10" x14ac:dyDescent="0.35">
      <c r="A2886">
        <v>17536788</v>
      </c>
      <c r="B2886" t="s">
        <v>14116</v>
      </c>
      <c r="C2886">
        <v>49240</v>
      </c>
      <c r="D2886">
        <v>142</v>
      </c>
      <c r="E2886">
        <v>8000000</v>
      </c>
      <c r="F2886">
        <v>7.1</v>
      </c>
      <c r="G2886">
        <v>-9536788</v>
      </c>
      <c r="H2886">
        <v>12000</v>
      </c>
      <c r="I2886">
        <v>80</v>
      </c>
      <c r="J2886">
        <v>0</v>
      </c>
    </row>
    <row r="2887" spans="1:10" x14ac:dyDescent="0.35">
      <c r="A2887">
        <v>58401464</v>
      </c>
      <c r="B2887" t="s">
        <v>14120</v>
      </c>
      <c r="C2887">
        <v>276746</v>
      </c>
      <c r="D2887">
        <v>264</v>
      </c>
      <c r="E2887">
        <v>8000000</v>
      </c>
      <c r="F2887">
        <v>7.1</v>
      </c>
      <c r="G2887">
        <v>-50401464</v>
      </c>
      <c r="H2887">
        <v>19000</v>
      </c>
      <c r="I2887">
        <v>80</v>
      </c>
      <c r="J2887">
        <v>0</v>
      </c>
    </row>
    <row r="2888" spans="1:10" x14ac:dyDescent="0.35">
      <c r="A2888">
        <v>8279017</v>
      </c>
      <c r="B2888" t="s">
        <v>14125</v>
      </c>
      <c r="C2888">
        <v>34191</v>
      </c>
      <c r="D2888">
        <v>339</v>
      </c>
      <c r="E2888">
        <v>8000000</v>
      </c>
      <c r="F2888">
        <v>6.9</v>
      </c>
      <c r="G2888">
        <v>-279017</v>
      </c>
      <c r="H2888">
        <v>0</v>
      </c>
      <c r="I2888">
        <v>80</v>
      </c>
      <c r="J2888">
        <v>0</v>
      </c>
    </row>
    <row r="2889" spans="1:10" x14ac:dyDescent="0.35">
      <c r="A2889">
        <v>10106233</v>
      </c>
      <c r="B2889" t="s">
        <v>14128</v>
      </c>
      <c r="C2889">
        <v>12702</v>
      </c>
      <c r="D2889">
        <v>32</v>
      </c>
      <c r="E2889">
        <v>8000000</v>
      </c>
      <c r="F2889">
        <v>5.4</v>
      </c>
      <c r="G2889">
        <v>-2106233</v>
      </c>
      <c r="H2889">
        <v>0</v>
      </c>
      <c r="I2889">
        <v>80</v>
      </c>
      <c r="J2889">
        <v>0</v>
      </c>
    </row>
    <row r="2890" spans="1:10" x14ac:dyDescent="0.35">
      <c r="A2890">
        <v>4692814</v>
      </c>
      <c r="B2890" t="s">
        <v>14131</v>
      </c>
      <c r="C2890">
        <v>2870</v>
      </c>
      <c r="D2890">
        <v>34</v>
      </c>
      <c r="E2890">
        <v>8000000</v>
      </c>
      <c r="F2890">
        <v>5.0999999999999996</v>
      </c>
      <c r="G2890">
        <v>3307186</v>
      </c>
      <c r="H2890">
        <v>77</v>
      </c>
      <c r="I2890">
        <v>80</v>
      </c>
      <c r="J2890">
        <v>0</v>
      </c>
    </row>
    <row r="2891" spans="1:10" x14ac:dyDescent="0.35">
      <c r="A2891">
        <v>5018450</v>
      </c>
      <c r="B2891" t="s">
        <v>14135</v>
      </c>
      <c r="C2891">
        <v>8546</v>
      </c>
      <c r="D2891">
        <v>86</v>
      </c>
      <c r="E2891">
        <v>8000000</v>
      </c>
      <c r="F2891">
        <v>5.3</v>
      </c>
      <c r="G2891">
        <v>2981550</v>
      </c>
      <c r="H2891">
        <v>859</v>
      </c>
      <c r="I2891">
        <v>80</v>
      </c>
      <c r="J2891">
        <v>0</v>
      </c>
    </row>
    <row r="2892" spans="1:10" x14ac:dyDescent="0.35">
      <c r="A2892">
        <v>3442820</v>
      </c>
      <c r="B2892" t="s">
        <v>14140</v>
      </c>
      <c r="C2892">
        <v>31489</v>
      </c>
      <c r="D2892">
        <v>140</v>
      </c>
      <c r="E2892">
        <v>8000000</v>
      </c>
      <c r="F2892">
        <v>7.3</v>
      </c>
      <c r="G2892">
        <v>4557180</v>
      </c>
      <c r="H2892">
        <v>0</v>
      </c>
      <c r="I2892">
        <v>80</v>
      </c>
      <c r="J2892">
        <v>0</v>
      </c>
    </row>
    <row r="2893" spans="1:10" x14ac:dyDescent="0.35">
      <c r="A2893">
        <v>3205244</v>
      </c>
      <c r="B2893" t="s">
        <v>14144</v>
      </c>
      <c r="C2893">
        <v>23629</v>
      </c>
      <c r="D2893">
        <v>141</v>
      </c>
      <c r="E2893">
        <v>10000000</v>
      </c>
      <c r="F2893">
        <v>7.3</v>
      </c>
      <c r="G2893">
        <v>6794756</v>
      </c>
      <c r="H2893">
        <v>0</v>
      </c>
      <c r="I2893">
        <v>100.00000000000001</v>
      </c>
      <c r="J2893">
        <v>0</v>
      </c>
    </row>
    <row r="2894" spans="1:10" x14ac:dyDescent="0.35">
      <c r="A2894">
        <v>2275557</v>
      </c>
      <c r="B2894" t="s">
        <v>14153</v>
      </c>
      <c r="C2894">
        <v>12561</v>
      </c>
      <c r="D2894">
        <v>102</v>
      </c>
      <c r="E2894">
        <v>8000000</v>
      </c>
      <c r="F2894">
        <v>6</v>
      </c>
      <c r="G2894">
        <v>5724443</v>
      </c>
      <c r="H2894">
        <v>0</v>
      </c>
      <c r="I2894">
        <v>80</v>
      </c>
      <c r="J2894">
        <v>0</v>
      </c>
    </row>
    <row r="2895" spans="1:10" x14ac:dyDescent="0.35">
      <c r="A2895">
        <v>1789892</v>
      </c>
      <c r="B2895" t="s">
        <v>14157</v>
      </c>
      <c r="C2895">
        <v>9494</v>
      </c>
      <c r="D2895">
        <v>109</v>
      </c>
      <c r="E2895">
        <v>8000000</v>
      </c>
      <c r="F2895">
        <v>6.6</v>
      </c>
      <c r="G2895">
        <v>6210108</v>
      </c>
      <c r="H2895">
        <v>515</v>
      </c>
      <c r="I2895">
        <v>80</v>
      </c>
      <c r="J2895">
        <v>0</v>
      </c>
    </row>
    <row r="2896" spans="1:10" x14ac:dyDescent="0.35">
      <c r="A2896">
        <v>6350058</v>
      </c>
      <c r="B2896" t="s">
        <v>14162</v>
      </c>
      <c r="C2896">
        <v>106098</v>
      </c>
      <c r="D2896">
        <v>150</v>
      </c>
      <c r="E2896">
        <v>8000000</v>
      </c>
      <c r="F2896">
        <v>7.2</v>
      </c>
      <c r="G2896">
        <v>1649942</v>
      </c>
      <c r="H2896">
        <v>20000</v>
      </c>
      <c r="I2896">
        <v>80</v>
      </c>
      <c r="J2896">
        <v>0</v>
      </c>
    </row>
    <row r="2897" spans="1:10" x14ac:dyDescent="0.35">
      <c r="A2897">
        <v>1094798</v>
      </c>
      <c r="B2897" t="s">
        <v>14166</v>
      </c>
      <c r="C2897">
        <v>11158</v>
      </c>
      <c r="D2897">
        <v>73</v>
      </c>
      <c r="E2897">
        <v>7200000</v>
      </c>
      <c r="F2897">
        <v>7.2</v>
      </c>
      <c r="G2897">
        <v>6105202</v>
      </c>
      <c r="H2897">
        <v>0</v>
      </c>
      <c r="I2897">
        <v>72</v>
      </c>
      <c r="J2897">
        <v>0</v>
      </c>
    </row>
    <row r="2898" spans="1:10" x14ac:dyDescent="0.35">
      <c r="A2898">
        <v>1071240</v>
      </c>
      <c r="B2898" t="s">
        <v>14169</v>
      </c>
      <c r="C2898">
        <v>3571</v>
      </c>
      <c r="D2898">
        <v>34</v>
      </c>
      <c r="E2898">
        <v>8000000</v>
      </c>
      <c r="F2898">
        <v>6.9</v>
      </c>
      <c r="G2898">
        <v>6928760</v>
      </c>
      <c r="H2898">
        <v>429</v>
      </c>
      <c r="I2898">
        <v>80</v>
      </c>
      <c r="J2898">
        <v>0</v>
      </c>
    </row>
    <row r="2899" spans="1:10" x14ac:dyDescent="0.35">
      <c r="A2899">
        <v>532190</v>
      </c>
      <c r="B2899" t="s">
        <v>14175</v>
      </c>
      <c r="C2899">
        <v>5673</v>
      </c>
      <c r="D2899">
        <v>37</v>
      </c>
      <c r="E2899">
        <v>8000000</v>
      </c>
      <c r="F2899">
        <v>6.8</v>
      </c>
      <c r="G2899">
        <v>7467810</v>
      </c>
      <c r="H2899">
        <v>0</v>
      </c>
      <c r="I2899">
        <v>80</v>
      </c>
      <c r="J2899">
        <v>0</v>
      </c>
    </row>
    <row r="2900" spans="1:10" x14ac:dyDescent="0.35">
      <c r="A2900">
        <v>686383</v>
      </c>
      <c r="B2900" t="s">
        <v>14182</v>
      </c>
      <c r="C2900">
        <v>22811</v>
      </c>
      <c r="D2900">
        <v>71</v>
      </c>
      <c r="E2900">
        <v>6500000</v>
      </c>
      <c r="F2900">
        <v>7.7</v>
      </c>
      <c r="G2900">
        <v>5813617</v>
      </c>
      <c r="H2900">
        <v>11000</v>
      </c>
      <c r="I2900">
        <v>65</v>
      </c>
      <c r="J2900">
        <v>0</v>
      </c>
    </row>
    <row r="2901" spans="1:10" x14ac:dyDescent="0.35">
      <c r="A2901">
        <v>16168741</v>
      </c>
      <c r="B2901" t="s">
        <v>14188</v>
      </c>
      <c r="C2901">
        <v>99430</v>
      </c>
      <c r="D2901">
        <v>182</v>
      </c>
      <c r="E2901">
        <v>8000000</v>
      </c>
      <c r="F2901">
        <v>7.4</v>
      </c>
      <c r="G2901">
        <v>-8168741</v>
      </c>
      <c r="H2901">
        <v>43000</v>
      </c>
      <c r="I2901">
        <v>80</v>
      </c>
      <c r="J2901">
        <v>0</v>
      </c>
    </row>
    <row r="2902" spans="1:10" x14ac:dyDescent="0.35">
      <c r="A2902">
        <v>568695</v>
      </c>
      <c r="B2902" t="s">
        <v>14193</v>
      </c>
      <c r="C2902">
        <v>16617</v>
      </c>
      <c r="D2902">
        <v>110</v>
      </c>
      <c r="E2902">
        <v>8000000</v>
      </c>
      <c r="F2902">
        <v>6.5</v>
      </c>
      <c r="G2902">
        <v>7431305</v>
      </c>
      <c r="H2902">
        <v>412</v>
      </c>
      <c r="I2902">
        <v>80</v>
      </c>
      <c r="J2902">
        <v>0</v>
      </c>
    </row>
    <row r="2903" spans="1:10" x14ac:dyDescent="0.35">
      <c r="A2903">
        <v>398420</v>
      </c>
      <c r="B2903" t="s">
        <v>14198</v>
      </c>
      <c r="C2903">
        <v>5049</v>
      </c>
      <c r="D2903">
        <v>48</v>
      </c>
      <c r="E2903">
        <v>8000000</v>
      </c>
      <c r="F2903">
        <v>6.4</v>
      </c>
      <c r="G2903">
        <v>7601580</v>
      </c>
      <c r="H2903">
        <v>226</v>
      </c>
      <c r="I2903">
        <v>80</v>
      </c>
      <c r="J2903">
        <v>0</v>
      </c>
    </row>
    <row r="2904" spans="1:10" x14ac:dyDescent="0.35">
      <c r="A2904">
        <v>336456</v>
      </c>
      <c r="B2904" t="s">
        <v>14204</v>
      </c>
      <c r="C2904">
        <v>7116</v>
      </c>
      <c r="D2904">
        <v>79</v>
      </c>
      <c r="E2904">
        <v>8000000</v>
      </c>
      <c r="F2904">
        <v>5.6</v>
      </c>
      <c r="G2904">
        <v>7663544</v>
      </c>
      <c r="H2904">
        <v>494</v>
      </c>
      <c r="I2904">
        <v>80</v>
      </c>
      <c r="J2904">
        <v>0</v>
      </c>
    </row>
    <row r="2905" spans="1:10" x14ac:dyDescent="0.35">
      <c r="A2905">
        <v>298110</v>
      </c>
      <c r="B2905" t="s">
        <v>14209</v>
      </c>
      <c r="C2905">
        <v>25055</v>
      </c>
      <c r="D2905">
        <v>98</v>
      </c>
      <c r="E2905">
        <v>8000000</v>
      </c>
      <c r="F2905">
        <v>6.8</v>
      </c>
      <c r="G2905">
        <v>7701890</v>
      </c>
      <c r="H2905">
        <v>0</v>
      </c>
      <c r="I2905">
        <v>80</v>
      </c>
      <c r="J2905">
        <v>0</v>
      </c>
    </row>
    <row r="2906" spans="1:10" x14ac:dyDescent="0.35">
      <c r="A2906">
        <v>127144</v>
      </c>
      <c r="B2906" t="s">
        <v>14213</v>
      </c>
      <c r="C2906">
        <v>5159</v>
      </c>
      <c r="D2906">
        <v>27</v>
      </c>
      <c r="E2906">
        <v>8000000</v>
      </c>
      <c r="F2906">
        <v>5.5</v>
      </c>
      <c r="G2906">
        <v>7872856</v>
      </c>
      <c r="H2906">
        <v>143</v>
      </c>
      <c r="I2906">
        <v>80</v>
      </c>
      <c r="J2906">
        <v>0</v>
      </c>
    </row>
    <row r="2907" spans="1:10" x14ac:dyDescent="0.35">
      <c r="A2907">
        <v>117190</v>
      </c>
      <c r="B2907" t="s">
        <v>14216</v>
      </c>
      <c r="C2907">
        <v>29994</v>
      </c>
      <c r="D2907">
        <v>86</v>
      </c>
      <c r="E2907">
        <v>8000000</v>
      </c>
      <c r="F2907">
        <v>6.9</v>
      </c>
      <c r="G2907">
        <v>7882810</v>
      </c>
      <c r="H2907">
        <v>0</v>
      </c>
      <c r="I2907">
        <v>80</v>
      </c>
      <c r="J2907">
        <v>0</v>
      </c>
    </row>
    <row r="2908" spans="1:10" x14ac:dyDescent="0.35">
      <c r="A2908">
        <v>108662</v>
      </c>
      <c r="B2908" t="s">
        <v>14221</v>
      </c>
      <c r="C2908">
        <v>26849</v>
      </c>
      <c r="D2908">
        <v>107</v>
      </c>
      <c r="E2908">
        <v>8000000</v>
      </c>
      <c r="F2908">
        <v>6</v>
      </c>
      <c r="G2908">
        <v>7891338</v>
      </c>
      <c r="H2908">
        <v>3000</v>
      </c>
      <c r="I2908">
        <v>80</v>
      </c>
      <c r="J2908">
        <v>0</v>
      </c>
    </row>
    <row r="2909" spans="1:10" x14ac:dyDescent="0.35">
      <c r="A2909">
        <v>53481</v>
      </c>
      <c r="B2909" t="s">
        <v>14225</v>
      </c>
      <c r="C2909">
        <v>5557</v>
      </c>
      <c r="D2909">
        <v>34</v>
      </c>
      <c r="E2909">
        <v>8000000</v>
      </c>
      <c r="F2909">
        <v>6.4</v>
      </c>
      <c r="G2909">
        <v>7946519</v>
      </c>
      <c r="H2909">
        <v>294</v>
      </c>
      <c r="I2909">
        <v>80</v>
      </c>
      <c r="J2909">
        <v>0</v>
      </c>
    </row>
    <row r="2910" spans="1:10" x14ac:dyDescent="0.35">
      <c r="A2910">
        <v>23106</v>
      </c>
      <c r="B2910" t="s">
        <v>14230</v>
      </c>
      <c r="C2910">
        <v>9003</v>
      </c>
      <c r="D2910">
        <v>58</v>
      </c>
      <c r="E2910">
        <v>50000000</v>
      </c>
      <c r="F2910">
        <v>6.6</v>
      </c>
      <c r="G2910">
        <v>49976894</v>
      </c>
      <c r="H2910">
        <v>532</v>
      </c>
      <c r="I2910">
        <v>500.00000000000006</v>
      </c>
      <c r="J2910">
        <v>0</v>
      </c>
    </row>
    <row r="2911" spans="1:10" x14ac:dyDescent="0.35">
      <c r="A2911">
        <v>671240</v>
      </c>
      <c r="B2911" t="s">
        <v>14241</v>
      </c>
      <c r="C2911">
        <v>23023</v>
      </c>
      <c r="D2911">
        <v>149</v>
      </c>
      <c r="E2911">
        <v>7900000</v>
      </c>
      <c r="F2911">
        <v>6.9</v>
      </c>
      <c r="G2911">
        <v>7228760</v>
      </c>
      <c r="H2911">
        <v>0</v>
      </c>
      <c r="I2911">
        <v>79</v>
      </c>
      <c r="J2911">
        <v>0</v>
      </c>
    </row>
    <row r="2912" spans="1:10" x14ac:dyDescent="0.35">
      <c r="A2912">
        <v>882290</v>
      </c>
      <c r="B2912" t="s">
        <v>14246</v>
      </c>
      <c r="C2912">
        <v>4792</v>
      </c>
      <c r="D2912">
        <v>43</v>
      </c>
      <c r="E2912">
        <v>10000000</v>
      </c>
      <c r="F2912">
        <v>6.5</v>
      </c>
      <c r="G2912">
        <v>9117710</v>
      </c>
      <c r="H2912">
        <v>999</v>
      </c>
      <c r="I2912">
        <v>100.00000000000001</v>
      </c>
      <c r="J2912">
        <v>0</v>
      </c>
    </row>
    <row r="2913" spans="1:10" x14ac:dyDescent="0.35">
      <c r="A2913">
        <v>106593296</v>
      </c>
      <c r="B2913" t="s">
        <v>14252</v>
      </c>
      <c r="C2913">
        <v>72324</v>
      </c>
      <c r="D2913">
        <v>134</v>
      </c>
      <c r="E2913">
        <v>7500000</v>
      </c>
      <c r="F2913">
        <v>7.4</v>
      </c>
      <c r="G2913">
        <v>-99093296</v>
      </c>
      <c r="H2913">
        <v>3000</v>
      </c>
      <c r="I2913">
        <v>75</v>
      </c>
      <c r="J2913">
        <v>0</v>
      </c>
    </row>
    <row r="2914" spans="1:10" x14ac:dyDescent="0.35">
      <c r="A2914">
        <v>43490057</v>
      </c>
      <c r="B2914" t="s">
        <v>14256</v>
      </c>
      <c r="C2914">
        <v>5275</v>
      </c>
      <c r="D2914">
        <v>30</v>
      </c>
      <c r="E2914">
        <v>7500000</v>
      </c>
      <c r="F2914">
        <v>6.9</v>
      </c>
      <c r="G2914">
        <v>-35990057</v>
      </c>
      <c r="H2914">
        <v>508</v>
      </c>
      <c r="I2914">
        <v>75</v>
      </c>
      <c r="J2914">
        <v>0</v>
      </c>
    </row>
    <row r="2915" spans="1:10" x14ac:dyDescent="0.35">
      <c r="A2915">
        <v>24792061</v>
      </c>
      <c r="B2915" t="s">
        <v>14266</v>
      </c>
      <c r="C2915">
        <v>191998</v>
      </c>
      <c r="D2915">
        <v>323</v>
      </c>
      <c r="E2915">
        <v>6500000</v>
      </c>
      <c r="F2915">
        <v>7.6</v>
      </c>
      <c r="G2915">
        <v>-18292061</v>
      </c>
      <c r="H2915">
        <v>0</v>
      </c>
      <c r="I2915">
        <v>65</v>
      </c>
      <c r="J2915">
        <v>0</v>
      </c>
    </row>
    <row r="2916" spans="1:10" x14ac:dyDescent="0.35">
      <c r="A2916">
        <v>17544812</v>
      </c>
      <c r="B2916" t="s">
        <v>14271</v>
      </c>
      <c r="C2916">
        <v>69989</v>
      </c>
      <c r="D2916">
        <v>384</v>
      </c>
      <c r="E2916">
        <v>10000000</v>
      </c>
      <c r="F2916">
        <v>5.4</v>
      </c>
      <c r="G2916">
        <v>-7544812</v>
      </c>
      <c r="H2916">
        <v>0</v>
      </c>
      <c r="I2916">
        <v>100.00000000000001</v>
      </c>
      <c r="J2916">
        <v>0</v>
      </c>
    </row>
    <row r="2917" spans="1:10" x14ac:dyDescent="0.35">
      <c r="A2917">
        <v>12574715</v>
      </c>
      <c r="B2917" t="s">
        <v>14275</v>
      </c>
      <c r="C2917">
        <v>112138</v>
      </c>
      <c r="D2917">
        <v>237</v>
      </c>
      <c r="E2917">
        <v>4500000</v>
      </c>
      <c r="F2917">
        <v>7.3</v>
      </c>
      <c r="G2917">
        <v>-8074715</v>
      </c>
      <c r="H2917">
        <v>12000</v>
      </c>
      <c r="I2917">
        <v>45.000000000000007</v>
      </c>
      <c r="J2917">
        <v>0</v>
      </c>
    </row>
    <row r="2918" spans="1:10" x14ac:dyDescent="0.35">
      <c r="A2918">
        <v>5100000</v>
      </c>
      <c r="B2918" t="s">
        <v>14280</v>
      </c>
      <c r="C2918">
        <v>6595</v>
      </c>
      <c r="D2918">
        <v>61</v>
      </c>
      <c r="E2918">
        <v>7500000</v>
      </c>
      <c r="F2918">
        <v>6</v>
      </c>
      <c r="G2918">
        <v>2400000</v>
      </c>
      <c r="H2918">
        <v>345</v>
      </c>
      <c r="I2918">
        <v>75</v>
      </c>
      <c r="J2918">
        <v>0</v>
      </c>
    </row>
    <row r="2919" spans="1:10" x14ac:dyDescent="0.35">
      <c r="A2919">
        <v>10460089</v>
      </c>
      <c r="B2919" t="s">
        <v>14284</v>
      </c>
      <c r="C2919">
        <v>34098</v>
      </c>
      <c r="D2919">
        <v>214</v>
      </c>
      <c r="E2919">
        <v>7500000</v>
      </c>
      <c r="F2919">
        <v>7.2</v>
      </c>
      <c r="G2919">
        <v>-2960089</v>
      </c>
      <c r="H2919">
        <v>1000</v>
      </c>
      <c r="I2919">
        <v>75</v>
      </c>
      <c r="J2919">
        <v>0</v>
      </c>
    </row>
    <row r="2920" spans="1:10" x14ac:dyDescent="0.35">
      <c r="A2920">
        <v>4239767</v>
      </c>
      <c r="B2920" t="s">
        <v>14288</v>
      </c>
      <c r="C2920">
        <v>3709</v>
      </c>
      <c r="D2920">
        <v>83</v>
      </c>
      <c r="E2920">
        <v>7500000</v>
      </c>
      <c r="F2920">
        <v>6</v>
      </c>
      <c r="G2920">
        <v>3260233</v>
      </c>
      <c r="H2920">
        <v>0</v>
      </c>
      <c r="I2920">
        <v>75</v>
      </c>
      <c r="J2920">
        <v>0</v>
      </c>
    </row>
    <row r="2921" spans="1:10" x14ac:dyDescent="0.35">
      <c r="A2921">
        <v>4131640</v>
      </c>
      <c r="B2921" t="s">
        <v>14292</v>
      </c>
      <c r="C2921">
        <v>5463</v>
      </c>
      <c r="D2921">
        <v>20</v>
      </c>
      <c r="E2921">
        <v>7500000</v>
      </c>
      <c r="F2921">
        <v>3.1</v>
      </c>
      <c r="G2921">
        <v>3368360</v>
      </c>
      <c r="H2921">
        <v>140</v>
      </c>
      <c r="I2921">
        <v>75</v>
      </c>
      <c r="J2921">
        <v>0</v>
      </c>
    </row>
    <row r="2922" spans="1:10" x14ac:dyDescent="0.35">
      <c r="A2922">
        <v>10814185</v>
      </c>
      <c r="B2922" t="s">
        <v>14297</v>
      </c>
      <c r="C2922">
        <v>37530</v>
      </c>
      <c r="D2922">
        <v>106</v>
      </c>
      <c r="E2922">
        <v>8000000</v>
      </c>
      <c r="F2922">
        <v>6.2</v>
      </c>
      <c r="G2922">
        <v>-2814185</v>
      </c>
      <c r="H2922">
        <v>0</v>
      </c>
      <c r="I2922">
        <v>80</v>
      </c>
      <c r="J2922">
        <v>0</v>
      </c>
    </row>
    <row r="2923" spans="1:10" x14ac:dyDescent="0.35">
      <c r="A2923">
        <v>197148</v>
      </c>
      <c r="B2923" t="s">
        <v>14301</v>
      </c>
      <c r="C2923">
        <v>18109</v>
      </c>
      <c r="D2923">
        <v>150</v>
      </c>
      <c r="E2923">
        <v>7500000</v>
      </c>
      <c r="F2923">
        <v>6.3</v>
      </c>
      <c r="G2923">
        <v>7302852</v>
      </c>
      <c r="H2923">
        <v>0</v>
      </c>
      <c r="I2923">
        <v>75</v>
      </c>
      <c r="J2923">
        <v>0</v>
      </c>
    </row>
    <row r="2924" spans="1:10" x14ac:dyDescent="0.35">
      <c r="A2924">
        <v>54557348</v>
      </c>
      <c r="B2924" t="s">
        <v>13585</v>
      </c>
      <c r="C2924">
        <v>361169</v>
      </c>
      <c r="D2924">
        <v>1624</v>
      </c>
      <c r="E2924">
        <v>6500000</v>
      </c>
      <c r="F2924">
        <v>7.9</v>
      </c>
      <c r="G2924">
        <v>-48057348</v>
      </c>
      <c r="H2924">
        <v>18000</v>
      </c>
      <c r="I2924">
        <v>65</v>
      </c>
      <c r="J2924">
        <v>0</v>
      </c>
    </row>
    <row r="2925" spans="1:10" x14ac:dyDescent="0.35">
      <c r="A2925">
        <v>3014541</v>
      </c>
      <c r="B2925" t="s">
        <v>14306</v>
      </c>
      <c r="C2925">
        <v>19616</v>
      </c>
      <c r="D2925">
        <v>98</v>
      </c>
      <c r="E2925">
        <v>8000000</v>
      </c>
      <c r="F2925">
        <v>6.7</v>
      </c>
      <c r="G2925">
        <v>4985459</v>
      </c>
      <c r="H2925">
        <v>0</v>
      </c>
      <c r="I2925">
        <v>80</v>
      </c>
      <c r="J2925">
        <v>0</v>
      </c>
    </row>
    <row r="2926" spans="1:10" x14ac:dyDescent="0.35">
      <c r="A2926">
        <v>1330827</v>
      </c>
      <c r="B2926" t="s">
        <v>14315</v>
      </c>
      <c r="C2926">
        <v>9866</v>
      </c>
      <c r="D2926">
        <v>73</v>
      </c>
      <c r="E2926">
        <v>7000000</v>
      </c>
      <c r="F2926">
        <v>7</v>
      </c>
      <c r="G2926">
        <v>5669173</v>
      </c>
      <c r="H2926">
        <v>0</v>
      </c>
      <c r="I2926">
        <v>70</v>
      </c>
      <c r="J2926">
        <v>0</v>
      </c>
    </row>
    <row r="2927" spans="1:10" x14ac:dyDescent="0.35">
      <c r="A2927">
        <v>1818681</v>
      </c>
      <c r="B2927" t="s">
        <v>14320</v>
      </c>
      <c r="C2927">
        <v>74435</v>
      </c>
      <c r="D2927">
        <v>224</v>
      </c>
      <c r="E2927">
        <v>7300000</v>
      </c>
      <c r="F2927">
        <v>7.2</v>
      </c>
      <c r="G2927">
        <v>5481319</v>
      </c>
      <c r="H2927">
        <v>0</v>
      </c>
      <c r="I2927">
        <v>73</v>
      </c>
      <c r="J2927">
        <v>0</v>
      </c>
    </row>
    <row r="2928" spans="1:10" x14ac:dyDescent="0.35">
      <c r="A2928">
        <v>336530303</v>
      </c>
      <c r="B2928" t="s">
        <v>78</v>
      </c>
      <c r="C2928">
        <v>383071</v>
      </c>
      <c r="D2928">
        <v>1902</v>
      </c>
      <c r="E2928">
        <v>258000000</v>
      </c>
      <c r="F2928">
        <v>6.2</v>
      </c>
      <c r="G2928">
        <v>-78530303</v>
      </c>
      <c r="H2928">
        <v>0</v>
      </c>
      <c r="I2928">
        <v>2580</v>
      </c>
      <c r="J2928">
        <v>0</v>
      </c>
    </row>
    <row r="2929" spans="1:10" x14ac:dyDescent="0.35">
      <c r="A2929">
        <v>12610552</v>
      </c>
      <c r="B2929" t="s">
        <v>14325</v>
      </c>
      <c r="C2929">
        <v>4682</v>
      </c>
      <c r="D2929">
        <v>206</v>
      </c>
      <c r="E2929">
        <v>7500000</v>
      </c>
      <c r="F2929">
        <v>3.5</v>
      </c>
      <c r="G2929">
        <v>-5110552</v>
      </c>
      <c r="H2929">
        <v>129</v>
      </c>
      <c r="I2929">
        <v>75</v>
      </c>
      <c r="J2929">
        <v>0</v>
      </c>
    </row>
    <row r="2930" spans="1:10" x14ac:dyDescent="0.35">
      <c r="A2930">
        <v>143492840</v>
      </c>
      <c r="B2930" t="s">
        <v>14329</v>
      </c>
      <c r="C2930">
        <v>414335</v>
      </c>
      <c r="D2930">
        <v>881</v>
      </c>
      <c r="E2930">
        <v>7500000</v>
      </c>
      <c r="F2930">
        <v>7.5</v>
      </c>
      <c r="G2930">
        <v>-135992840</v>
      </c>
      <c r="H2930">
        <v>10000</v>
      </c>
      <c r="I2930">
        <v>75</v>
      </c>
      <c r="J2930">
        <v>0</v>
      </c>
    </row>
    <row r="2931" spans="1:10" x14ac:dyDescent="0.35">
      <c r="A2931">
        <v>43800000</v>
      </c>
      <c r="B2931" t="s">
        <v>14333</v>
      </c>
      <c r="C2931">
        <v>74249</v>
      </c>
      <c r="D2931">
        <v>276</v>
      </c>
      <c r="E2931">
        <v>7200000</v>
      </c>
      <c r="F2931">
        <v>6.7</v>
      </c>
      <c r="G2931">
        <v>-36600000</v>
      </c>
      <c r="H2931">
        <v>0</v>
      </c>
      <c r="I2931">
        <v>72</v>
      </c>
      <c r="J2931">
        <v>0</v>
      </c>
    </row>
    <row r="2932" spans="1:10" x14ac:dyDescent="0.35">
      <c r="A2932">
        <v>134821952</v>
      </c>
      <c r="B2932" t="s">
        <v>14337</v>
      </c>
      <c r="C2932">
        <v>1155770</v>
      </c>
      <c r="D2932">
        <v>2238</v>
      </c>
      <c r="E2932">
        <v>6000000</v>
      </c>
      <c r="F2932">
        <v>9.1999999999999993</v>
      </c>
      <c r="G2932">
        <v>-128821952</v>
      </c>
      <c r="H2932">
        <v>43000</v>
      </c>
      <c r="I2932">
        <v>60.000000000000007</v>
      </c>
      <c r="J2932">
        <v>0</v>
      </c>
    </row>
    <row r="2933" spans="1:10" x14ac:dyDescent="0.35">
      <c r="A2933">
        <v>94900000</v>
      </c>
      <c r="B2933" t="s">
        <v>14341</v>
      </c>
      <c r="C2933">
        <v>35172</v>
      </c>
      <c r="D2933">
        <v>128</v>
      </c>
      <c r="E2933">
        <v>4000000</v>
      </c>
      <c r="F2933">
        <v>6.1</v>
      </c>
      <c r="G2933">
        <v>-90900000</v>
      </c>
      <c r="H2933">
        <v>0</v>
      </c>
      <c r="I2933">
        <v>40</v>
      </c>
      <c r="J2933">
        <v>0</v>
      </c>
    </row>
    <row r="2934" spans="1:10" x14ac:dyDescent="0.35">
      <c r="A2934">
        <v>32391374</v>
      </c>
      <c r="B2934" t="s">
        <v>14345</v>
      </c>
      <c r="C2934">
        <v>376600</v>
      </c>
      <c r="D2934">
        <v>494</v>
      </c>
      <c r="E2934">
        <v>7500000</v>
      </c>
      <c r="F2934">
        <v>7.7</v>
      </c>
      <c r="G2934">
        <v>-24891374</v>
      </c>
      <c r="H2934">
        <v>40000</v>
      </c>
      <c r="I2934">
        <v>75</v>
      </c>
      <c r="J2934">
        <v>0</v>
      </c>
    </row>
    <row r="2935" spans="1:10" x14ac:dyDescent="0.35">
      <c r="A2935">
        <v>40158000</v>
      </c>
      <c r="B2935" t="s">
        <v>14349</v>
      </c>
      <c r="C2935">
        <v>63931</v>
      </c>
      <c r="D2935">
        <v>241</v>
      </c>
      <c r="E2935">
        <v>7000000</v>
      </c>
      <c r="F2935">
        <v>7.6</v>
      </c>
      <c r="G2935">
        <v>-33158000</v>
      </c>
      <c r="H2935">
        <v>0</v>
      </c>
      <c r="I2935">
        <v>70</v>
      </c>
      <c r="J2935">
        <v>0</v>
      </c>
    </row>
    <row r="2936" spans="1:10" x14ac:dyDescent="0.35">
      <c r="A2936">
        <v>113709992</v>
      </c>
      <c r="B2936" t="s">
        <v>14353</v>
      </c>
      <c r="C2936">
        <v>108843</v>
      </c>
      <c r="D2936">
        <v>281</v>
      </c>
      <c r="E2936">
        <v>7000000</v>
      </c>
      <c r="F2936">
        <v>6.1</v>
      </c>
      <c r="G2936">
        <v>-106709992</v>
      </c>
      <c r="H2936">
        <v>54000</v>
      </c>
      <c r="I2936">
        <v>70</v>
      </c>
      <c r="J2936">
        <v>0</v>
      </c>
    </row>
    <row r="2937" spans="1:10" x14ac:dyDescent="0.35">
      <c r="A2937">
        <v>32131483</v>
      </c>
      <c r="B2937" t="s">
        <v>14357</v>
      </c>
      <c r="C2937">
        <v>25870</v>
      </c>
      <c r="D2937">
        <v>369</v>
      </c>
      <c r="E2937">
        <v>11000000</v>
      </c>
      <c r="F2937">
        <v>4.9000000000000004</v>
      </c>
      <c r="G2937">
        <v>-21131483</v>
      </c>
      <c r="H2937">
        <v>2000</v>
      </c>
      <c r="I2937">
        <v>110.00000000000001</v>
      </c>
      <c r="J2937">
        <v>0</v>
      </c>
    </row>
    <row r="2938" spans="1:10" x14ac:dyDescent="0.35">
      <c r="A2938">
        <v>35400000</v>
      </c>
      <c r="B2938" t="s">
        <v>14361</v>
      </c>
      <c r="C2938">
        <v>74957</v>
      </c>
      <c r="D2938">
        <v>251</v>
      </c>
      <c r="E2938">
        <v>7000000</v>
      </c>
      <c r="F2938">
        <v>6.8</v>
      </c>
      <c r="G2938">
        <v>-28400000</v>
      </c>
      <c r="H2938">
        <v>0</v>
      </c>
      <c r="I2938">
        <v>70</v>
      </c>
      <c r="J2938">
        <v>0</v>
      </c>
    </row>
    <row r="2939" spans="1:10" x14ac:dyDescent="0.35">
      <c r="A2939">
        <v>34099640</v>
      </c>
      <c r="B2939" t="s">
        <v>14365</v>
      </c>
      <c r="C2939">
        <v>16651</v>
      </c>
      <c r="D2939">
        <v>149</v>
      </c>
      <c r="E2939">
        <v>5000000</v>
      </c>
      <c r="F2939">
        <v>7</v>
      </c>
      <c r="G2939">
        <v>-29099640</v>
      </c>
      <c r="H2939">
        <v>0</v>
      </c>
      <c r="I2939">
        <v>50.000000000000007</v>
      </c>
      <c r="J2939">
        <v>0</v>
      </c>
    </row>
    <row r="2940" spans="1:10" x14ac:dyDescent="0.35">
      <c r="A2940">
        <v>37295394</v>
      </c>
      <c r="B2940" t="s">
        <v>14369</v>
      </c>
      <c r="C2940">
        <v>7973</v>
      </c>
      <c r="D2940">
        <v>59</v>
      </c>
      <c r="E2940">
        <v>6600000</v>
      </c>
      <c r="F2940">
        <v>5.7</v>
      </c>
      <c r="G2940">
        <v>-30695394</v>
      </c>
      <c r="H2940">
        <v>0</v>
      </c>
      <c r="I2940">
        <v>66</v>
      </c>
      <c r="J2940">
        <v>0</v>
      </c>
    </row>
    <row r="2941" spans="1:10" x14ac:dyDescent="0.35">
      <c r="A2941">
        <v>144812796</v>
      </c>
      <c r="B2941" t="s">
        <v>361</v>
      </c>
      <c r="C2941">
        <v>362933</v>
      </c>
      <c r="D2941">
        <v>753</v>
      </c>
      <c r="E2941">
        <v>105000000</v>
      </c>
      <c r="F2941">
        <v>7.3</v>
      </c>
      <c r="G2941">
        <v>-39812796</v>
      </c>
      <c r="H2941">
        <v>115000</v>
      </c>
      <c r="I2941">
        <v>1050</v>
      </c>
      <c r="J2941">
        <v>0</v>
      </c>
    </row>
    <row r="2942" spans="1:10" x14ac:dyDescent="0.35">
      <c r="A2942">
        <v>31501218</v>
      </c>
      <c r="B2942" t="s">
        <v>14372</v>
      </c>
      <c r="C2942">
        <v>84070</v>
      </c>
      <c r="D2942">
        <v>526</v>
      </c>
      <c r="E2942">
        <v>7500000</v>
      </c>
      <c r="F2942">
        <v>7.5</v>
      </c>
      <c r="G2942">
        <v>-24001218</v>
      </c>
      <c r="H2942">
        <v>0</v>
      </c>
      <c r="I2942">
        <v>75</v>
      </c>
      <c r="J2942">
        <v>0</v>
      </c>
    </row>
    <row r="2943" spans="1:10" x14ac:dyDescent="0.35">
      <c r="A2943">
        <v>28747570</v>
      </c>
      <c r="B2943" t="s">
        <v>14376</v>
      </c>
      <c r="C2943">
        <v>100571</v>
      </c>
      <c r="D2943">
        <v>416</v>
      </c>
      <c r="E2943">
        <v>7000000</v>
      </c>
      <c r="F2943">
        <v>7.4</v>
      </c>
      <c r="G2943">
        <v>-21747570</v>
      </c>
      <c r="H2943">
        <v>0</v>
      </c>
      <c r="I2943">
        <v>70</v>
      </c>
      <c r="J2943">
        <v>0</v>
      </c>
    </row>
    <row r="2944" spans="1:10" x14ac:dyDescent="0.35">
      <c r="A2944">
        <v>25625110</v>
      </c>
      <c r="B2944" t="s">
        <v>14380</v>
      </c>
      <c r="C2944">
        <v>138707</v>
      </c>
      <c r="D2944">
        <v>202</v>
      </c>
      <c r="E2944">
        <v>7000000</v>
      </c>
      <c r="F2944">
        <v>7.2</v>
      </c>
      <c r="G2944">
        <v>-18625110</v>
      </c>
      <c r="H2944">
        <v>0</v>
      </c>
      <c r="I2944">
        <v>70</v>
      </c>
      <c r="J2944">
        <v>0</v>
      </c>
    </row>
    <row r="2945" spans="1:10" x14ac:dyDescent="0.35">
      <c r="A2945">
        <v>403932</v>
      </c>
      <c r="B2945" t="s">
        <v>12528</v>
      </c>
      <c r="C2945">
        <v>5254</v>
      </c>
      <c r="D2945">
        <v>92</v>
      </c>
      <c r="E2945">
        <v>20000000</v>
      </c>
      <c r="F2945">
        <v>6.5</v>
      </c>
      <c r="G2945">
        <v>19596068</v>
      </c>
      <c r="H2945">
        <v>141</v>
      </c>
      <c r="I2945">
        <v>200.00000000000003</v>
      </c>
      <c r="J2945">
        <v>0</v>
      </c>
    </row>
    <row r="2946" spans="1:10" x14ac:dyDescent="0.35">
      <c r="A2946">
        <v>25000000</v>
      </c>
      <c r="B2946" t="s">
        <v>14384</v>
      </c>
      <c r="C2946">
        <v>39847</v>
      </c>
      <c r="D2946">
        <v>242</v>
      </c>
      <c r="E2946">
        <v>9000000</v>
      </c>
      <c r="F2946">
        <v>6.8</v>
      </c>
      <c r="G2946">
        <v>-16000000</v>
      </c>
      <c r="H2946">
        <v>0</v>
      </c>
      <c r="I2946">
        <v>90.000000000000014</v>
      </c>
      <c r="J2946">
        <v>0</v>
      </c>
    </row>
    <row r="2947" spans="1:10" x14ac:dyDescent="0.35">
      <c r="A2947">
        <v>21000000</v>
      </c>
      <c r="B2947" t="s">
        <v>14388</v>
      </c>
      <c r="C2947">
        <v>73950</v>
      </c>
      <c r="D2947">
        <v>258</v>
      </c>
      <c r="E2947">
        <v>13000000</v>
      </c>
      <c r="F2947">
        <v>6.8</v>
      </c>
      <c r="G2947">
        <v>-8000000</v>
      </c>
      <c r="H2947">
        <v>2000</v>
      </c>
      <c r="I2947">
        <v>130</v>
      </c>
      <c r="J2947">
        <v>0</v>
      </c>
    </row>
    <row r="2948" spans="1:10" x14ac:dyDescent="0.35">
      <c r="A2948">
        <v>20257000</v>
      </c>
      <c r="B2948" t="s">
        <v>14391</v>
      </c>
      <c r="C2948">
        <v>7569</v>
      </c>
      <c r="D2948">
        <v>65</v>
      </c>
      <c r="E2948">
        <v>7000000</v>
      </c>
      <c r="F2948">
        <v>5.2</v>
      </c>
      <c r="G2948">
        <v>-13257000</v>
      </c>
      <c r="H2948">
        <v>978</v>
      </c>
      <c r="I2948">
        <v>70</v>
      </c>
      <c r="J2948">
        <v>0</v>
      </c>
    </row>
    <row r="2949" spans="1:10" x14ac:dyDescent="0.35">
      <c r="A2949">
        <v>26005908</v>
      </c>
      <c r="B2949" t="s">
        <v>14396</v>
      </c>
      <c r="C2949">
        <v>154938</v>
      </c>
      <c r="D2949">
        <v>1100</v>
      </c>
      <c r="E2949">
        <v>3500000</v>
      </c>
      <c r="F2949">
        <v>7.2</v>
      </c>
      <c r="G2949">
        <v>-22505908</v>
      </c>
      <c r="H2949">
        <v>10000</v>
      </c>
      <c r="I2949">
        <v>35</v>
      </c>
      <c r="J2949">
        <v>0</v>
      </c>
    </row>
    <row r="2950" spans="1:10" x14ac:dyDescent="0.35">
      <c r="A2950">
        <v>15818967</v>
      </c>
      <c r="B2950" t="s">
        <v>14403</v>
      </c>
      <c r="C2950">
        <v>13913</v>
      </c>
      <c r="D2950">
        <v>120</v>
      </c>
      <c r="E2950">
        <v>7000000</v>
      </c>
      <c r="F2950">
        <v>4</v>
      </c>
      <c r="G2950">
        <v>-8818967</v>
      </c>
      <c r="H2950">
        <v>0</v>
      </c>
      <c r="I2950">
        <v>70</v>
      </c>
      <c r="J2950">
        <v>0</v>
      </c>
    </row>
    <row r="2951" spans="1:10" x14ac:dyDescent="0.35">
      <c r="A2951">
        <v>14891000</v>
      </c>
      <c r="B2951" t="s">
        <v>14408</v>
      </c>
      <c r="C2951">
        <v>15088</v>
      </c>
      <c r="D2951">
        <v>105</v>
      </c>
      <c r="E2951">
        <v>7000000</v>
      </c>
      <c r="F2951">
        <v>6.8</v>
      </c>
      <c r="G2951">
        <v>-7891000</v>
      </c>
      <c r="H2951">
        <v>824</v>
      </c>
      <c r="I2951">
        <v>70</v>
      </c>
      <c r="J2951">
        <v>0</v>
      </c>
    </row>
    <row r="2952" spans="1:10" x14ac:dyDescent="0.35">
      <c r="A2952">
        <v>16901126</v>
      </c>
      <c r="B2952" t="s">
        <v>14413</v>
      </c>
      <c r="C2952">
        <v>76267</v>
      </c>
      <c r="D2952">
        <v>687</v>
      </c>
      <c r="E2952">
        <v>7000000</v>
      </c>
      <c r="F2952">
        <v>6.9</v>
      </c>
      <c r="G2952">
        <v>-9901126</v>
      </c>
      <c r="H2952">
        <v>0</v>
      </c>
      <c r="I2952">
        <v>70</v>
      </c>
      <c r="J2952">
        <v>0</v>
      </c>
    </row>
    <row r="2953" spans="1:10" x14ac:dyDescent="0.35">
      <c r="A2953">
        <v>17474107</v>
      </c>
      <c r="B2953" t="s">
        <v>14417</v>
      </c>
      <c r="C2953">
        <v>56605</v>
      </c>
      <c r="D2953">
        <v>89</v>
      </c>
      <c r="E2953">
        <v>7000000</v>
      </c>
      <c r="F2953">
        <v>7.3</v>
      </c>
      <c r="G2953">
        <v>-10474107</v>
      </c>
      <c r="H2953">
        <v>23000</v>
      </c>
      <c r="I2953">
        <v>70</v>
      </c>
      <c r="J2953">
        <v>0</v>
      </c>
    </row>
    <row r="2954" spans="1:10" x14ac:dyDescent="0.35">
      <c r="A2954">
        <v>14003141</v>
      </c>
      <c r="B2954" t="s">
        <v>14420</v>
      </c>
      <c r="C2954">
        <v>4598</v>
      </c>
      <c r="D2954">
        <v>29</v>
      </c>
      <c r="E2954">
        <v>7000000</v>
      </c>
      <c r="F2954">
        <v>6.1</v>
      </c>
      <c r="G2954">
        <v>-7003141</v>
      </c>
      <c r="H2954">
        <v>375</v>
      </c>
      <c r="I2954">
        <v>70</v>
      </c>
      <c r="J2954">
        <v>0</v>
      </c>
    </row>
    <row r="2955" spans="1:10" x14ac:dyDescent="0.35">
      <c r="A2955">
        <v>304360277</v>
      </c>
      <c r="B2955" t="s">
        <v>237</v>
      </c>
      <c r="C2955">
        <v>522048</v>
      </c>
      <c r="D2955">
        <v>1498</v>
      </c>
      <c r="E2955">
        <v>200000000</v>
      </c>
      <c r="F2955">
        <v>7.8</v>
      </c>
      <c r="G2955">
        <v>-104360277</v>
      </c>
      <c r="H2955">
        <v>80000</v>
      </c>
      <c r="I2955">
        <v>2000.0000000000002</v>
      </c>
      <c r="J2955">
        <v>0</v>
      </c>
    </row>
    <row r="2956" spans="1:10" x14ac:dyDescent="0.35">
      <c r="A2956">
        <v>12583510</v>
      </c>
      <c r="B2956" t="s">
        <v>14424</v>
      </c>
      <c r="C2956">
        <v>60709</v>
      </c>
      <c r="D2956">
        <v>922</v>
      </c>
      <c r="E2956">
        <v>7000000</v>
      </c>
      <c r="F2956">
        <v>6</v>
      </c>
      <c r="G2956">
        <v>-5583510</v>
      </c>
      <c r="H2956">
        <v>0</v>
      </c>
      <c r="I2956">
        <v>70</v>
      </c>
      <c r="J2956">
        <v>0</v>
      </c>
    </row>
    <row r="2957" spans="1:10" x14ac:dyDescent="0.35">
      <c r="A2957">
        <v>9190525</v>
      </c>
      <c r="B2957" t="s">
        <v>14429</v>
      </c>
      <c r="C2957">
        <v>102125</v>
      </c>
      <c r="D2957">
        <v>324</v>
      </c>
      <c r="E2957">
        <v>7000000</v>
      </c>
      <c r="F2957">
        <v>7</v>
      </c>
      <c r="G2957">
        <v>-2190525</v>
      </c>
      <c r="H2957">
        <v>10000</v>
      </c>
      <c r="I2957">
        <v>70</v>
      </c>
      <c r="J2957">
        <v>0</v>
      </c>
    </row>
    <row r="2958" spans="1:10" x14ac:dyDescent="0.35">
      <c r="A2958">
        <v>9176553</v>
      </c>
      <c r="B2958" t="s">
        <v>14434</v>
      </c>
      <c r="C2958">
        <v>19147</v>
      </c>
      <c r="D2958">
        <v>97</v>
      </c>
      <c r="E2958">
        <v>7500000</v>
      </c>
      <c r="F2958">
        <v>7.1</v>
      </c>
      <c r="G2958">
        <v>-1676553</v>
      </c>
      <c r="H2958">
        <v>0</v>
      </c>
      <c r="I2958">
        <v>75</v>
      </c>
      <c r="J2958">
        <v>0</v>
      </c>
    </row>
    <row r="2959" spans="1:10" x14ac:dyDescent="0.35">
      <c r="A2959">
        <v>9094451</v>
      </c>
      <c r="B2959" t="s">
        <v>14437</v>
      </c>
      <c r="C2959">
        <v>11668</v>
      </c>
      <c r="D2959">
        <v>79</v>
      </c>
      <c r="E2959">
        <v>7000000</v>
      </c>
      <c r="F2959">
        <v>6.2</v>
      </c>
      <c r="G2959">
        <v>-2094451</v>
      </c>
      <c r="H2959">
        <v>0</v>
      </c>
      <c r="I2959">
        <v>70</v>
      </c>
      <c r="J2959">
        <v>0</v>
      </c>
    </row>
    <row r="2960" spans="1:10" x14ac:dyDescent="0.35">
      <c r="A2960">
        <v>9166863</v>
      </c>
      <c r="B2960" t="s">
        <v>14442</v>
      </c>
      <c r="C2960">
        <v>83182</v>
      </c>
      <c r="D2960">
        <v>247</v>
      </c>
      <c r="E2960">
        <v>7000000</v>
      </c>
      <c r="F2960">
        <v>7.6</v>
      </c>
      <c r="G2960">
        <v>-2166863</v>
      </c>
      <c r="H2960">
        <v>16000</v>
      </c>
      <c r="I2960">
        <v>70</v>
      </c>
      <c r="J2960">
        <v>0</v>
      </c>
    </row>
    <row r="2961" spans="1:10" x14ac:dyDescent="0.35">
      <c r="A2961">
        <v>8373585</v>
      </c>
      <c r="B2961" t="s">
        <v>14446</v>
      </c>
      <c r="C2961">
        <v>39680</v>
      </c>
      <c r="D2961">
        <v>308</v>
      </c>
      <c r="E2961">
        <v>7000000</v>
      </c>
      <c r="F2961">
        <v>7.6</v>
      </c>
      <c r="G2961">
        <v>-1373585</v>
      </c>
      <c r="H2961">
        <v>0</v>
      </c>
      <c r="I2961">
        <v>70</v>
      </c>
      <c r="J2961">
        <v>0</v>
      </c>
    </row>
    <row r="2962" spans="1:10" x14ac:dyDescent="0.35">
      <c r="A2962">
        <v>7292175</v>
      </c>
      <c r="B2962" t="s">
        <v>14451</v>
      </c>
      <c r="C2962">
        <v>7736</v>
      </c>
      <c r="D2962">
        <v>100</v>
      </c>
      <c r="E2962">
        <v>7000000</v>
      </c>
      <c r="F2962">
        <v>6.4</v>
      </c>
      <c r="G2962">
        <v>-292175</v>
      </c>
      <c r="H2962">
        <v>0</v>
      </c>
      <c r="I2962">
        <v>70</v>
      </c>
      <c r="J2962">
        <v>0</v>
      </c>
    </row>
    <row r="2963" spans="1:10" x14ac:dyDescent="0.35">
      <c r="A2963">
        <v>6601079</v>
      </c>
      <c r="B2963" t="s">
        <v>14454</v>
      </c>
      <c r="C2963">
        <v>17436</v>
      </c>
      <c r="D2963">
        <v>276</v>
      </c>
      <c r="E2963">
        <v>7000000</v>
      </c>
      <c r="F2963">
        <v>6.2</v>
      </c>
      <c r="G2963">
        <v>398921</v>
      </c>
      <c r="H2963">
        <v>0</v>
      </c>
      <c r="I2963">
        <v>70</v>
      </c>
      <c r="J2963">
        <v>0</v>
      </c>
    </row>
    <row r="2964" spans="1:10" x14ac:dyDescent="0.35">
      <c r="A2964">
        <v>5694308</v>
      </c>
      <c r="B2964" t="s">
        <v>14464</v>
      </c>
      <c r="C2964">
        <v>13815</v>
      </c>
      <c r="D2964">
        <v>46</v>
      </c>
      <c r="E2964">
        <v>7000000</v>
      </c>
      <c r="F2964">
        <v>2</v>
      </c>
      <c r="G2964">
        <v>1305692</v>
      </c>
      <c r="H2964">
        <v>446</v>
      </c>
      <c r="I2964">
        <v>70</v>
      </c>
      <c r="J2964">
        <v>0</v>
      </c>
    </row>
    <row r="2965" spans="1:10" x14ac:dyDescent="0.35">
      <c r="A2965">
        <v>5430822</v>
      </c>
      <c r="B2965" t="s">
        <v>14471</v>
      </c>
      <c r="C2965">
        <v>8391</v>
      </c>
      <c r="D2965">
        <v>75</v>
      </c>
      <c r="E2965">
        <v>7000000</v>
      </c>
      <c r="F2965">
        <v>6.2</v>
      </c>
      <c r="G2965">
        <v>1569178</v>
      </c>
      <c r="H2965">
        <v>0</v>
      </c>
      <c r="I2965">
        <v>70</v>
      </c>
      <c r="J2965">
        <v>0</v>
      </c>
    </row>
    <row r="2966" spans="1:10" x14ac:dyDescent="0.35">
      <c r="A2966">
        <v>4720371</v>
      </c>
      <c r="B2966" t="s">
        <v>14477</v>
      </c>
      <c r="C2966">
        <v>3203</v>
      </c>
      <c r="D2966">
        <v>85</v>
      </c>
      <c r="E2966">
        <v>7000000</v>
      </c>
      <c r="F2966">
        <v>6.5</v>
      </c>
      <c r="G2966">
        <v>2279629</v>
      </c>
      <c r="H2966">
        <v>650</v>
      </c>
      <c r="I2966">
        <v>70</v>
      </c>
      <c r="J2966">
        <v>0</v>
      </c>
    </row>
    <row r="2967" spans="1:10" x14ac:dyDescent="0.35">
      <c r="A2967">
        <v>2344847</v>
      </c>
      <c r="B2967" t="s">
        <v>14482</v>
      </c>
      <c r="C2967">
        <v>18561</v>
      </c>
      <c r="D2967">
        <v>119</v>
      </c>
      <c r="E2967">
        <v>7000000</v>
      </c>
      <c r="F2967">
        <v>6.8</v>
      </c>
      <c r="G2967">
        <v>4655153</v>
      </c>
      <c r="H2967">
        <v>0</v>
      </c>
      <c r="I2967">
        <v>70</v>
      </c>
      <c r="J2967">
        <v>0</v>
      </c>
    </row>
    <row r="2968" spans="1:10" x14ac:dyDescent="0.35">
      <c r="A2968">
        <v>7455447</v>
      </c>
      <c r="B2968" t="s">
        <v>14485</v>
      </c>
      <c r="C2968">
        <v>29967</v>
      </c>
      <c r="D2968">
        <v>126</v>
      </c>
      <c r="E2968">
        <v>7000000</v>
      </c>
      <c r="F2968">
        <v>6.3</v>
      </c>
      <c r="G2968">
        <v>-455447</v>
      </c>
      <c r="H2968">
        <v>0</v>
      </c>
      <c r="I2968">
        <v>70</v>
      </c>
      <c r="J2968">
        <v>0</v>
      </c>
    </row>
    <row r="2969" spans="1:10" x14ac:dyDescent="0.35">
      <c r="A2969">
        <v>2148212</v>
      </c>
      <c r="B2969" t="s">
        <v>14491</v>
      </c>
      <c r="C2969">
        <v>781</v>
      </c>
      <c r="D2969">
        <v>20</v>
      </c>
      <c r="E2969">
        <v>7000000</v>
      </c>
      <c r="F2969">
        <v>6.3</v>
      </c>
      <c r="G2969">
        <v>4851788</v>
      </c>
      <c r="H2969">
        <v>157</v>
      </c>
      <c r="I2969">
        <v>70</v>
      </c>
      <c r="J2969">
        <v>0</v>
      </c>
    </row>
    <row r="2970" spans="1:10" x14ac:dyDescent="0.35">
      <c r="A2970">
        <v>2062066</v>
      </c>
      <c r="B2970" t="s">
        <v>14494</v>
      </c>
      <c r="C2970">
        <v>11387</v>
      </c>
      <c r="D2970">
        <v>147</v>
      </c>
      <c r="E2970">
        <v>7000000</v>
      </c>
      <c r="F2970">
        <v>6.6</v>
      </c>
      <c r="G2970">
        <v>4937934</v>
      </c>
      <c r="H2970">
        <v>357</v>
      </c>
      <c r="I2970">
        <v>70</v>
      </c>
      <c r="J2970">
        <v>0</v>
      </c>
    </row>
    <row r="2971" spans="1:10" x14ac:dyDescent="0.35">
      <c r="A2971">
        <v>1654367</v>
      </c>
      <c r="B2971" t="s">
        <v>14497</v>
      </c>
      <c r="C2971">
        <v>18355</v>
      </c>
      <c r="D2971">
        <v>106</v>
      </c>
      <c r="E2971">
        <v>7000000</v>
      </c>
      <c r="F2971">
        <v>6.4</v>
      </c>
      <c r="G2971">
        <v>5345633</v>
      </c>
      <c r="H2971">
        <v>3000</v>
      </c>
      <c r="I2971">
        <v>70</v>
      </c>
      <c r="J2971">
        <v>0</v>
      </c>
    </row>
    <row r="2972" spans="1:10" x14ac:dyDescent="0.35">
      <c r="A2972">
        <v>1738692</v>
      </c>
      <c r="B2972" t="s">
        <v>14501</v>
      </c>
      <c r="C2972">
        <v>95529</v>
      </c>
      <c r="D2972">
        <v>301</v>
      </c>
      <c r="E2972">
        <v>7000000</v>
      </c>
      <c r="F2972">
        <v>7.5</v>
      </c>
      <c r="G2972">
        <v>5261308</v>
      </c>
      <c r="H2972">
        <v>38000</v>
      </c>
      <c r="I2972">
        <v>70</v>
      </c>
      <c r="J2972">
        <v>0</v>
      </c>
    </row>
    <row r="2973" spans="1:10" x14ac:dyDescent="0.35">
      <c r="A2973">
        <v>1889522</v>
      </c>
      <c r="B2973" t="s">
        <v>14506</v>
      </c>
      <c r="C2973">
        <v>1119</v>
      </c>
      <c r="D2973">
        <v>12</v>
      </c>
      <c r="E2973">
        <v>7000000</v>
      </c>
      <c r="F2973">
        <v>6.5</v>
      </c>
      <c r="G2973">
        <v>5110478</v>
      </c>
      <c r="H2973">
        <v>797</v>
      </c>
      <c r="I2973">
        <v>70</v>
      </c>
      <c r="J2973">
        <v>0</v>
      </c>
    </row>
    <row r="2974" spans="1:10" x14ac:dyDescent="0.35">
      <c r="A2974">
        <v>1110286</v>
      </c>
      <c r="B2974" t="s">
        <v>14510</v>
      </c>
      <c r="C2974">
        <v>9727</v>
      </c>
      <c r="D2974">
        <v>65</v>
      </c>
      <c r="E2974">
        <v>4825000</v>
      </c>
      <c r="F2974">
        <v>7.2</v>
      </c>
      <c r="G2974">
        <v>3714714</v>
      </c>
      <c r="H2974">
        <v>0</v>
      </c>
      <c r="I2974">
        <v>48.250000000000007</v>
      </c>
      <c r="J2974">
        <v>0</v>
      </c>
    </row>
    <row r="2975" spans="1:10" x14ac:dyDescent="0.35">
      <c r="A2975">
        <v>1000000</v>
      </c>
      <c r="B2975" t="s">
        <v>14515</v>
      </c>
      <c r="C2975">
        <v>2215</v>
      </c>
      <c r="D2975">
        <v>26</v>
      </c>
      <c r="E2975">
        <v>9000000</v>
      </c>
      <c r="F2975">
        <v>6.3</v>
      </c>
      <c r="G2975">
        <v>8000000</v>
      </c>
      <c r="H2975">
        <v>122</v>
      </c>
      <c r="I2975">
        <v>90.000000000000014</v>
      </c>
      <c r="J2975">
        <v>0</v>
      </c>
    </row>
    <row r="2976" spans="1:10" x14ac:dyDescent="0.35">
      <c r="A2976">
        <v>1768416</v>
      </c>
      <c r="B2976" t="s">
        <v>14524</v>
      </c>
      <c r="C2976">
        <v>35848</v>
      </c>
      <c r="D2976">
        <v>198</v>
      </c>
      <c r="E2976">
        <v>7000000</v>
      </c>
      <c r="F2976">
        <v>6.3</v>
      </c>
      <c r="G2976">
        <v>5231584</v>
      </c>
      <c r="H2976">
        <v>0</v>
      </c>
      <c r="I2976">
        <v>70</v>
      </c>
      <c r="J2976">
        <v>0</v>
      </c>
    </row>
    <row r="2977" spans="1:10" x14ac:dyDescent="0.35">
      <c r="A2977">
        <v>306715</v>
      </c>
      <c r="B2977" t="s">
        <v>14529</v>
      </c>
      <c r="C2977">
        <v>5143</v>
      </c>
      <c r="D2977">
        <v>62</v>
      </c>
      <c r="E2977">
        <v>10000000</v>
      </c>
      <c r="F2977">
        <v>2.2999999999999998</v>
      </c>
      <c r="G2977">
        <v>9693285</v>
      </c>
      <c r="H2977">
        <v>724</v>
      </c>
      <c r="I2977">
        <v>100.00000000000001</v>
      </c>
      <c r="J2977">
        <v>0</v>
      </c>
    </row>
    <row r="2978" spans="1:10" x14ac:dyDescent="0.35">
      <c r="A2978">
        <v>382946</v>
      </c>
      <c r="B2978" t="s">
        <v>14533</v>
      </c>
      <c r="C2978">
        <v>43965</v>
      </c>
      <c r="D2978">
        <v>99</v>
      </c>
      <c r="E2978">
        <v>7000000</v>
      </c>
      <c r="F2978">
        <v>7.1</v>
      </c>
      <c r="G2978">
        <v>6617054</v>
      </c>
      <c r="H2978">
        <v>19000</v>
      </c>
      <c r="I2978">
        <v>70</v>
      </c>
      <c r="J2978">
        <v>0</v>
      </c>
    </row>
    <row r="2979" spans="1:10" x14ac:dyDescent="0.35">
      <c r="A2979">
        <v>196067</v>
      </c>
      <c r="B2979" t="s">
        <v>14537</v>
      </c>
      <c r="C2979">
        <v>1966</v>
      </c>
      <c r="D2979">
        <v>25</v>
      </c>
      <c r="E2979">
        <v>7000000</v>
      </c>
      <c r="F2979">
        <v>6.7</v>
      </c>
      <c r="G2979">
        <v>6803933</v>
      </c>
      <c r="H2979">
        <v>97</v>
      </c>
      <c r="I2979">
        <v>70</v>
      </c>
      <c r="J2979">
        <v>0</v>
      </c>
    </row>
    <row r="2980" spans="1:10" x14ac:dyDescent="0.35">
      <c r="A2980">
        <v>532988</v>
      </c>
      <c r="B2980" t="s">
        <v>14541</v>
      </c>
      <c r="C2980">
        <v>5863</v>
      </c>
      <c r="D2980">
        <v>25</v>
      </c>
      <c r="E2980">
        <v>7000000</v>
      </c>
      <c r="F2980">
        <v>6.5</v>
      </c>
      <c r="G2980">
        <v>6467012</v>
      </c>
      <c r="H2980">
        <v>0</v>
      </c>
      <c r="I2980">
        <v>70</v>
      </c>
      <c r="J2980">
        <v>0</v>
      </c>
    </row>
    <row r="2981" spans="1:10" x14ac:dyDescent="0.35">
      <c r="A2981">
        <v>453079</v>
      </c>
      <c r="B2981" t="s">
        <v>14545</v>
      </c>
      <c r="C2981">
        <v>4124</v>
      </c>
      <c r="D2981">
        <v>29</v>
      </c>
      <c r="E2981">
        <v>7000000</v>
      </c>
      <c r="F2981">
        <v>5.9</v>
      </c>
      <c r="G2981">
        <v>6546921</v>
      </c>
      <c r="H2981">
        <v>916</v>
      </c>
      <c r="I2981">
        <v>70</v>
      </c>
      <c r="J2981">
        <v>0</v>
      </c>
    </row>
    <row r="2982" spans="1:10" x14ac:dyDescent="0.35">
      <c r="A2982">
        <v>46451</v>
      </c>
      <c r="B2982" t="s">
        <v>14549</v>
      </c>
      <c r="C2982">
        <v>7663</v>
      </c>
      <c r="D2982">
        <v>38</v>
      </c>
      <c r="E2982">
        <v>7000000</v>
      </c>
      <c r="F2982">
        <v>6</v>
      </c>
      <c r="G2982">
        <v>6953549</v>
      </c>
      <c r="H2982">
        <v>694</v>
      </c>
      <c r="I2982">
        <v>70</v>
      </c>
      <c r="J2982">
        <v>0</v>
      </c>
    </row>
    <row r="2983" spans="1:10" x14ac:dyDescent="0.35">
      <c r="A2983">
        <v>233103</v>
      </c>
      <c r="B2983" t="s">
        <v>14552</v>
      </c>
      <c r="C2983">
        <v>2670</v>
      </c>
      <c r="D2983">
        <v>50</v>
      </c>
      <c r="E2983">
        <v>7000000</v>
      </c>
      <c r="F2983">
        <v>6.9</v>
      </c>
      <c r="G2983">
        <v>6766897</v>
      </c>
      <c r="H2983">
        <v>311</v>
      </c>
      <c r="I2983">
        <v>70</v>
      </c>
      <c r="J2983">
        <v>0</v>
      </c>
    </row>
    <row r="2984" spans="1:10" x14ac:dyDescent="0.35">
      <c r="A2984">
        <v>41400000</v>
      </c>
      <c r="B2984" t="s">
        <v>14555</v>
      </c>
      <c r="C2984">
        <v>39451</v>
      </c>
      <c r="D2984">
        <v>138</v>
      </c>
      <c r="E2984">
        <v>6900000</v>
      </c>
      <c r="F2984">
        <v>7.3</v>
      </c>
      <c r="G2984">
        <v>-34500000</v>
      </c>
      <c r="H2984">
        <v>0</v>
      </c>
      <c r="I2984">
        <v>69</v>
      </c>
      <c r="J2984">
        <v>0</v>
      </c>
    </row>
    <row r="2985" spans="1:10" x14ac:dyDescent="0.35">
      <c r="A2985">
        <v>7993039</v>
      </c>
      <c r="B2985" t="s">
        <v>14559</v>
      </c>
      <c r="C2985">
        <v>120036</v>
      </c>
      <c r="D2985">
        <v>408</v>
      </c>
      <c r="E2985">
        <v>6900000</v>
      </c>
      <c r="F2985">
        <v>7.7</v>
      </c>
      <c r="G2985">
        <v>-1093039</v>
      </c>
      <c r="H2985">
        <v>10000</v>
      </c>
      <c r="I2985">
        <v>69</v>
      </c>
      <c r="J2985">
        <v>0</v>
      </c>
    </row>
    <row r="2986" spans="1:10" x14ac:dyDescent="0.35">
      <c r="A2986">
        <v>49526</v>
      </c>
      <c r="B2986" t="s">
        <v>14564</v>
      </c>
      <c r="C2986">
        <v>16299</v>
      </c>
      <c r="D2986">
        <v>129</v>
      </c>
      <c r="E2986">
        <v>6800000</v>
      </c>
      <c r="F2986">
        <v>7</v>
      </c>
      <c r="G2986">
        <v>6750474</v>
      </c>
      <c r="H2986">
        <v>1000</v>
      </c>
      <c r="I2986">
        <v>68</v>
      </c>
      <c r="J2986">
        <v>0</v>
      </c>
    </row>
    <row r="2987" spans="1:10" x14ac:dyDescent="0.35">
      <c r="A2987">
        <v>10696</v>
      </c>
      <c r="B2987" t="s">
        <v>14569</v>
      </c>
      <c r="C2987">
        <v>10771</v>
      </c>
      <c r="D2987">
        <v>65</v>
      </c>
      <c r="E2987">
        <v>6800000</v>
      </c>
      <c r="F2987">
        <v>6.4</v>
      </c>
      <c r="G2987">
        <v>6789304</v>
      </c>
      <c r="H2987">
        <v>413</v>
      </c>
      <c r="I2987">
        <v>68</v>
      </c>
      <c r="J2987">
        <v>0</v>
      </c>
    </row>
    <row r="2988" spans="1:10" x14ac:dyDescent="0.35">
      <c r="A2988">
        <v>31607598</v>
      </c>
      <c r="B2988" t="s">
        <v>14574</v>
      </c>
      <c r="C2988">
        <v>58366</v>
      </c>
      <c r="D2988">
        <v>160</v>
      </c>
      <c r="E2988">
        <v>6900000</v>
      </c>
      <c r="F2988">
        <v>5.6</v>
      </c>
      <c r="G2988">
        <v>-24707598</v>
      </c>
      <c r="H2988">
        <v>10000</v>
      </c>
      <c r="I2988">
        <v>69</v>
      </c>
      <c r="J2988">
        <v>0</v>
      </c>
    </row>
    <row r="2989" spans="1:10" x14ac:dyDescent="0.35">
      <c r="A2989">
        <v>84263837</v>
      </c>
      <c r="B2989" t="s">
        <v>14597</v>
      </c>
      <c r="C2989">
        <v>81699</v>
      </c>
      <c r="D2989">
        <v>291</v>
      </c>
      <c r="E2989">
        <v>6500000</v>
      </c>
      <c r="F2989">
        <v>5.4</v>
      </c>
      <c r="G2989">
        <v>-77763837</v>
      </c>
      <c r="H2989">
        <v>45000</v>
      </c>
      <c r="I2989">
        <v>65</v>
      </c>
      <c r="J2989">
        <v>0</v>
      </c>
    </row>
    <row r="2990" spans="1:10" x14ac:dyDescent="0.35">
      <c r="A2990">
        <v>110029</v>
      </c>
      <c r="B2990" t="s">
        <v>14604</v>
      </c>
      <c r="C2990">
        <v>1388</v>
      </c>
      <c r="D2990">
        <v>31</v>
      </c>
      <c r="E2990">
        <v>6500000</v>
      </c>
      <c r="F2990">
        <v>6.3</v>
      </c>
      <c r="G2990">
        <v>6389971</v>
      </c>
      <c r="H2990">
        <v>479</v>
      </c>
      <c r="I2990">
        <v>65</v>
      </c>
      <c r="J2990">
        <v>0</v>
      </c>
    </row>
    <row r="2991" spans="1:10" x14ac:dyDescent="0.35">
      <c r="A2991">
        <v>57504069</v>
      </c>
      <c r="B2991" t="s">
        <v>14610</v>
      </c>
      <c r="C2991">
        <v>94139</v>
      </c>
      <c r="D2991">
        <v>183</v>
      </c>
      <c r="E2991">
        <v>6000000</v>
      </c>
      <c r="F2991">
        <v>7.8</v>
      </c>
      <c r="G2991">
        <v>-51504069</v>
      </c>
      <c r="H2991">
        <v>0</v>
      </c>
      <c r="I2991">
        <v>60.000000000000007</v>
      </c>
      <c r="J2991">
        <v>0</v>
      </c>
    </row>
    <row r="2992" spans="1:10" x14ac:dyDescent="0.35">
      <c r="A2992">
        <v>54215416</v>
      </c>
      <c r="B2992" t="s">
        <v>14616</v>
      </c>
      <c r="C2992">
        <v>21409</v>
      </c>
      <c r="D2992">
        <v>63</v>
      </c>
      <c r="E2992">
        <v>6500000</v>
      </c>
      <c r="F2992">
        <v>6.8</v>
      </c>
      <c r="G2992">
        <v>-47715416</v>
      </c>
      <c r="H2992">
        <v>0</v>
      </c>
      <c r="I2992">
        <v>65</v>
      </c>
      <c r="J2992">
        <v>0</v>
      </c>
    </row>
    <row r="2993" spans="1:10" x14ac:dyDescent="0.35">
      <c r="A2993">
        <v>31899000</v>
      </c>
      <c r="B2993" t="s">
        <v>14622</v>
      </c>
      <c r="C2993">
        <v>23986</v>
      </c>
      <c r="D2993">
        <v>201</v>
      </c>
      <c r="E2993">
        <v>6500000</v>
      </c>
      <c r="F2993">
        <v>7.1</v>
      </c>
      <c r="G2993">
        <v>-25399000</v>
      </c>
      <c r="H2993">
        <v>0</v>
      </c>
      <c r="I2993">
        <v>65</v>
      </c>
      <c r="J2993">
        <v>0</v>
      </c>
    </row>
    <row r="2994" spans="1:10" x14ac:dyDescent="0.35">
      <c r="A2994">
        <v>24103594</v>
      </c>
      <c r="B2994" t="s">
        <v>14626</v>
      </c>
      <c r="C2994">
        <v>6384</v>
      </c>
      <c r="D2994">
        <v>54</v>
      </c>
      <c r="E2994">
        <v>6500000</v>
      </c>
      <c r="F2994">
        <v>6.2</v>
      </c>
      <c r="G2994">
        <v>-17603594</v>
      </c>
      <c r="H2994">
        <v>391</v>
      </c>
      <c r="I2994">
        <v>65</v>
      </c>
      <c r="J2994">
        <v>0</v>
      </c>
    </row>
    <row r="2995" spans="1:10" x14ac:dyDescent="0.35">
      <c r="A2995">
        <v>16842303</v>
      </c>
      <c r="B2995" t="s">
        <v>14629</v>
      </c>
      <c r="C2995">
        <v>59474</v>
      </c>
      <c r="D2995">
        <v>418</v>
      </c>
      <c r="E2995">
        <v>6500000</v>
      </c>
      <c r="F2995">
        <v>7.3</v>
      </c>
      <c r="G2995">
        <v>-10342303</v>
      </c>
      <c r="H2995">
        <v>0</v>
      </c>
      <c r="I2995">
        <v>65</v>
      </c>
      <c r="J2995">
        <v>0</v>
      </c>
    </row>
    <row r="2996" spans="1:10" x14ac:dyDescent="0.35">
      <c r="A2996">
        <v>13367101</v>
      </c>
      <c r="B2996" t="s">
        <v>14633</v>
      </c>
      <c r="C2996">
        <v>19715</v>
      </c>
      <c r="D2996">
        <v>166</v>
      </c>
      <c r="E2996">
        <v>6500000</v>
      </c>
      <c r="F2996">
        <v>5.9</v>
      </c>
      <c r="G2996">
        <v>-6867101</v>
      </c>
      <c r="H2996">
        <v>515</v>
      </c>
      <c r="I2996">
        <v>65</v>
      </c>
      <c r="J2996">
        <v>0</v>
      </c>
    </row>
    <row r="2997" spans="1:10" x14ac:dyDescent="0.35">
      <c r="A2997">
        <v>10149779</v>
      </c>
      <c r="B2997" t="s">
        <v>14638</v>
      </c>
      <c r="C2997">
        <v>8294</v>
      </c>
      <c r="D2997">
        <v>160</v>
      </c>
      <c r="E2997">
        <v>6500000</v>
      </c>
      <c r="F2997">
        <v>3.6</v>
      </c>
      <c r="G2997">
        <v>-3649779</v>
      </c>
      <c r="H2997">
        <v>342</v>
      </c>
      <c r="I2997">
        <v>65</v>
      </c>
      <c r="J2997">
        <v>0</v>
      </c>
    </row>
    <row r="2998" spans="1:10" x14ac:dyDescent="0.35">
      <c r="A2998">
        <v>6173485</v>
      </c>
      <c r="B2998" t="s">
        <v>14644</v>
      </c>
      <c r="C2998">
        <v>10672</v>
      </c>
      <c r="D2998">
        <v>84</v>
      </c>
      <c r="E2998">
        <v>7000000</v>
      </c>
      <c r="F2998">
        <v>7.7</v>
      </c>
      <c r="G2998">
        <v>826515</v>
      </c>
      <c r="H2998">
        <v>802</v>
      </c>
      <c r="I2998">
        <v>70</v>
      </c>
      <c r="J2998">
        <v>0</v>
      </c>
    </row>
    <row r="2999" spans="1:10" x14ac:dyDescent="0.35">
      <c r="A2999">
        <v>4000304</v>
      </c>
      <c r="B2999" t="s">
        <v>14648</v>
      </c>
      <c r="C2999">
        <v>145395</v>
      </c>
      <c r="D2999">
        <v>375</v>
      </c>
      <c r="E2999">
        <v>6500000</v>
      </c>
      <c r="F2999">
        <v>7.3</v>
      </c>
      <c r="G2999">
        <v>2499696</v>
      </c>
      <c r="H2999">
        <v>23000</v>
      </c>
      <c r="I2999">
        <v>65</v>
      </c>
      <c r="J2999">
        <v>0</v>
      </c>
    </row>
    <row r="3000" spans="1:10" x14ac:dyDescent="0.35">
      <c r="A3000">
        <v>2338695</v>
      </c>
      <c r="B3000" t="s">
        <v>14651</v>
      </c>
      <c r="C3000">
        <v>134070</v>
      </c>
      <c r="D3000">
        <v>263</v>
      </c>
      <c r="E3000">
        <v>4000000</v>
      </c>
      <c r="F3000">
        <v>7.4</v>
      </c>
      <c r="G3000">
        <v>1661305</v>
      </c>
      <c r="H3000">
        <v>0</v>
      </c>
      <c r="I3000">
        <v>40</v>
      </c>
      <c r="J3000">
        <v>0</v>
      </c>
    </row>
    <row r="3001" spans="1:10" x14ac:dyDescent="0.35">
      <c r="A3001">
        <v>2024854</v>
      </c>
      <c r="B3001" t="s">
        <v>14656</v>
      </c>
      <c r="C3001">
        <v>564</v>
      </c>
      <c r="D3001">
        <v>21</v>
      </c>
      <c r="E3001">
        <v>6500000</v>
      </c>
      <c r="F3001">
        <v>6.6</v>
      </c>
      <c r="G3001">
        <v>4475146</v>
      </c>
      <c r="H3001">
        <v>19</v>
      </c>
      <c r="I3001">
        <v>65</v>
      </c>
      <c r="J3001">
        <v>0</v>
      </c>
    </row>
    <row r="3002" spans="1:10" x14ac:dyDescent="0.35">
      <c r="A3002">
        <v>2268296</v>
      </c>
      <c r="B3002" t="s">
        <v>14660</v>
      </c>
      <c r="C3002">
        <v>41856</v>
      </c>
      <c r="D3002">
        <v>119</v>
      </c>
      <c r="E3002">
        <v>6500000</v>
      </c>
      <c r="F3002">
        <v>6.9</v>
      </c>
      <c r="G3002">
        <v>4231704</v>
      </c>
      <c r="H3002">
        <v>12000</v>
      </c>
      <c r="I3002">
        <v>65</v>
      </c>
      <c r="J3002">
        <v>0</v>
      </c>
    </row>
    <row r="3003" spans="1:10" x14ac:dyDescent="0.35">
      <c r="A3003">
        <v>1029017</v>
      </c>
      <c r="B3003" t="s">
        <v>14663</v>
      </c>
      <c r="C3003">
        <v>12049</v>
      </c>
      <c r="D3003">
        <v>135</v>
      </c>
      <c r="E3003">
        <v>6500000</v>
      </c>
      <c r="F3003">
        <v>6.8</v>
      </c>
      <c r="G3003">
        <v>5470983</v>
      </c>
      <c r="H3003">
        <v>1000</v>
      </c>
      <c r="I3003">
        <v>65</v>
      </c>
      <c r="J3003">
        <v>0</v>
      </c>
    </row>
    <row r="3004" spans="1:10" x14ac:dyDescent="0.35">
      <c r="A3004">
        <v>66637</v>
      </c>
      <c r="B3004" t="s">
        <v>14667</v>
      </c>
      <c r="C3004">
        <v>29608</v>
      </c>
      <c r="D3004">
        <v>92</v>
      </c>
      <c r="E3004">
        <v>6500000</v>
      </c>
      <c r="F3004">
        <v>7.2</v>
      </c>
      <c r="G3004">
        <v>6433363</v>
      </c>
      <c r="H3004">
        <v>0</v>
      </c>
      <c r="I3004">
        <v>65</v>
      </c>
      <c r="J3004">
        <v>0</v>
      </c>
    </row>
    <row r="3005" spans="1:10" x14ac:dyDescent="0.35">
      <c r="A3005">
        <v>871577</v>
      </c>
      <c r="B3005" t="s">
        <v>14670</v>
      </c>
      <c r="C3005">
        <v>51353</v>
      </c>
      <c r="D3005">
        <v>143</v>
      </c>
      <c r="E3005">
        <v>4500000</v>
      </c>
      <c r="F3005">
        <v>7.7</v>
      </c>
      <c r="G3005">
        <v>3628423</v>
      </c>
      <c r="H3005">
        <v>13000</v>
      </c>
      <c r="I3005">
        <v>45.000000000000007</v>
      </c>
      <c r="J3005">
        <v>0</v>
      </c>
    </row>
    <row r="3006" spans="1:10" x14ac:dyDescent="0.35">
      <c r="A3006">
        <v>38400000</v>
      </c>
      <c r="B3006" t="s">
        <v>14673</v>
      </c>
      <c r="C3006">
        <v>600266</v>
      </c>
      <c r="D3006">
        <v>692</v>
      </c>
      <c r="E3006">
        <v>6500000</v>
      </c>
      <c r="F3006">
        <v>8.1</v>
      </c>
      <c r="G3006">
        <v>-31900000</v>
      </c>
      <c r="H3006">
        <v>13000</v>
      </c>
      <c r="I3006">
        <v>65</v>
      </c>
      <c r="J3006">
        <v>0</v>
      </c>
    </row>
    <row r="3007" spans="1:10" x14ac:dyDescent="0.35">
      <c r="A3007">
        <v>449558</v>
      </c>
      <c r="B3007" t="s">
        <v>14683</v>
      </c>
      <c r="C3007">
        <v>32307</v>
      </c>
      <c r="D3007">
        <v>75</v>
      </c>
      <c r="E3007">
        <v>10000000</v>
      </c>
      <c r="F3007">
        <v>7.6</v>
      </c>
      <c r="G3007">
        <v>9550442</v>
      </c>
      <c r="H3007">
        <v>0</v>
      </c>
      <c r="I3007">
        <v>100.00000000000001</v>
      </c>
      <c r="J3007">
        <v>0</v>
      </c>
    </row>
    <row r="3008" spans="1:10" x14ac:dyDescent="0.35">
      <c r="A3008">
        <v>2122561</v>
      </c>
      <c r="B3008" t="s">
        <v>14688</v>
      </c>
      <c r="C3008">
        <v>99033</v>
      </c>
      <c r="D3008">
        <v>434</v>
      </c>
      <c r="E3008">
        <v>6000000</v>
      </c>
      <c r="F3008">
        <v>7.2</v>
      </c>
      <c r="G3008">
        <v>3877439</v>
      </c>
      <c r="H3008">
        <v>0</v>
      </c>
      <c r="I3008">
        <v>60.000000000000007</v>
      </c>
      <c r="J3008">
        <v>0</v>
      </c>
    </row>
    <row r="3009" spans="1:10" x14ac:dyDescent="0.35">
      <c r="A3009">
        <v>181360000</v>
      </c>
      <c r="B3009" t="s">
        <v>14693</v>
      </c>
      <c r="C3009">
        <v>170027</v>
      </c>
      <c r="D3009">
        <v>350</v>
      </c>
      <c r="E3009">
        <v>6000000</v>
      </c>
      <c r="F3009">
        <v>7.2</v>
      </c>
      <c r="G3009">
        <v>-175360000</v>
      </c>
      <c r="H3009">
        <v>13000</v>
      </c>
      <c r="I3009">
        <v>60.000000000000007</v>
      </c>
      <c r="J3009">
        <v>0</v>
      </c>
    </row>
    <row r="3010" spans="1:10" x14ac:dyDescent="0.35">
      <c r="A3010">
        <v>137963328</v>
      </c>
      <c r="B3010" t="s">
        <v>14696</v>
      </c>
      <c r="C3010">
        <v>291603</v>
      </c>
      <c r="D3010">
        <v>505</v>
      </c>
      <c r="E3010">
        <v>6000000</v>
      </c>
      <c r="F3010">
        <v>8.1</v>
      </c>
      <c r="G3010">
        <v>-131963328</v>
      </c>
      <c r="H3010">
        <v>9000</v>
      </c>
      <c r="I3010">
        <v>60.000000000000007</v>
      </c>
      <c r="J3010">
        <v>0</v>
      </c>
    </row>
    <row r="3011" spans="1:10" x14ac:dyDescent="0.35">
      <c r="A3011">
        <v>119078393</v>
      </c>
      <c r="B3011" t="s">
        <v>14702</v>
      </c>
      <c r="C3011">
        <v>113152</v>
      </c>
      <c r="D3011">
        <v>1416</v>
      </c>
      <c r="E3011">
        <v>6000000</v>
      </c>
      <c r="F3011">
        <v>7.5</v>
      </c>
      <c r="G3011">
        <v>-113078393</v>
      </c>
      <c r="H3011">
        <v>0</v>
      </c>
      <c r="I3011">
        <v>60.000000000000007</v>
      </c>
      <c r="J3011">
        <v>0</v>
      </c>
    </row>
    <row r="3012" spans="1:10" x14ac:dyDescent="0.35">
      <c r="A3012">
        <v>102308900</v>
      </c>
      <c r="B3012" t="s">
        <v>14710</v>
      </c>
      <c r="C3012">
        <v>152089</v>
      </c>
      <c r="D3012">
        <v>309</v>
      </c>
      <c r="E3012">
        <v>6000000</v>
      </c>
      <c r="F3012">
        <v>8.1</v>
      </c>
      <c r="G3012">
        <v>-96308900</v>
      </c>
      <c r="H3012">
        <v>0</v>
      </c>
      <c r="I3012">
        <v>60.000000000000007</v>
      </c>
      <c r="J3012">
        <v>0</v>
      </c>
    </row>
    <row r="3013" spans="1:10" x14ac:dyDescent="0.35">
      <c r="A3013">
        <v>102300000</v>
      </c>
      <c r="B3013" t="s">
        <v>14718</v>
      </c>
      <c r="C3013">
        <v>107408</v>
      </c>
      <c r="D3013">
        <v>259</v>
      </c>
      <c r="E3013">
        <v>6000000</v>
      </c>
      <c r="F3013">
        <v>7.8</v>
      </c>
      <c r="G3013">
        <v>-96300000</v>
      </c>
      <c r="H3013">
        <v>0</v>
      </c>
      <c r="I3013">
        <v>60.000000000000007</v>
      </c>
      <c r="J3013">
        <v>0</v>
      </c>
    </row>
    <row r="3014" spans="1:10" x14ac:dyDescent="0.35">
      <c r="A3014">
        <v>54800000</v>
      </c>
      <c r="B3014" t="s">
        <v>14722</v>
      </c>
      <c r="C3014">
        <v>35130</v>
      </c>
      <c r="D3014">
        <v>283</v>
      </c>
      <c r="E3014">
        <v>6000000</v>
      </c>
      <c r="F3014">
        <v>7.8</v>
      </c>
      <c r="G3014">
        <v>-48800000</v>
      </c>
      <c r="H3014">
        <v>0</v>
      </c>
      <c r="I3014">
        <v>60.000000000000007</v>
      </c>
      <c r="J3014">
        <v>0</v>
      </c>
    </row>
    <row r="3015" spans="1:10" x14ac:dyDescent="0.35">
      <c r="A3015">
        <v>24004159</v>
      </c>
      <c r="B3015" t="s">
        <v>1570</v>
      </c>
      <c r="C3015">
        <v>68722</v>
      </c>
      <c r="D3015">
        <v>191</v>
      </c>
      <c r="E3015">
        <v>110000000</v>
      </c>
      <c r="F3015">
        <v>5.8</v>
      </c>
      <c r="G3015">
        <v>85995841</v>
      </c>
      <c r="H3015">
        <v>0</v>
      </c>
      <c r="I3015">
        <v>1100</v>
      </c>
      <c r="J3015">
        <v>0</v>
      </c>
    </row>
    <row r="3016" spans="1:10" x14ac:dyDescent="0.35">
      <c r="A3016">
        <v>43650000</v>
      </c>
      <c r="B3016" t="s">
        <v>14728</v>
      </c>
      <c r="C3016">
        <v>71919</v>
      </c>
      <c r="D3016">
        <v>316</v>
      </c>
      <c r="E3016">
        <v>6000000</v>
      </c>
      <c r="F3016">
        <v>7.6</v>
      </c>
      <c r="G3016">
        <v>-37650000</v>
      </c>
      <c r="H3016">
        <v>0</v>
      </c>
      <c r="I3016">
        <v>60.000000000000007</v>
      </c>
      <c r="J3016">
        <v>0</v>
      </c>
    </row>
    <row r="3017" spans="1:10" x14ac:dyDescent="0.35">
      <c r="A3017">
        <v>39800000</v>
      </c>
      <c r="B3017" t="s">
        <v>14732</v>
      </c>
      <c r="C3017">
        <v>81599</v>
      </c>
      <c r="D3017">
        <v>250</v>
      </c>
      <c r="E3017">
        <v>6000000</v>
      </c>
      <c r="F3017">
        <v>7.4</v>
      </c>
      <c r="G3017">
        <v>-33800000</v>
      </c>
      <c r="H3017">
        <v>0</v>
      </c>
      <c r="I3017">
        <v>60.000000000000007</v>
      </c>
      <c r="J3017">
        <v>0</v>
      </c>
    </row>
    <row r="3018" spans="1:10" x14ac:dyDescent="0.35">
      <c r="A3018">
        <v>27457409</v>
      </c>
      <c r="B3018" t="s">
        <v>14736</v>
      </c>
      <c r="C3018">
        <v>3198</v>
      </c>
      <c r="D3018">
        <v>43</v>
      </c>
      <c r="E3018">
        <v>6000000</v>
      </c>
      <c r="F3018">
        <v>6.3</v>
      </c>
      <c r="G3018">
        <v>-21457409</v>
      </c>
      <c r="H3018">
        <v>478</v>
      </c>
      <c r="I3018">
        <v>60.000000000000007</v>
      </c>
      <c r="J3018">
        <v>0</v>
      </c>
    </row>
    <row r="3019" spans="1:10" x14ac:dyDescent="0.35">
      <c r="A3019">
        <v>25047631</v>
      </c>
      <c r="B3019" t="s">
        <v>14739</v>
      </c>
      <c r="C3019">
        <v>6585</v>
      </c>
      <c r="D3019">
        <v>50</v>
      </c>
      <c r="E3019">
        <v>6000000</v>
      </c>
      <c r="F3019">
        <v>6.9</v>
      </c>
      <c r="G3019">
        <v>-19047631</v>
      </c>
      <c r="H3019">
        <v>990</v>
      </c>
      <c r="I3019">
        <v>60.000000000000007</v>
      </c>
      <c r="J3019">
        <v>0</v>
      </c>
    </row>
    <row r="3020" spans="1:10" x14ac:dyDescent="0.35">
      <c r="A3020">
        <v>23272306</v>
      </c>
      <c r="B3020" t="s">
        <v>14742</v>
      </c>
      <c r="C3020">
        <v>740918</v>
      </c>
      <c r="D3020">
        <v>1182</v>
      </c>
      <c r="E3020">
        <v>6000000</v>
      </c>
      <c r="F3020">
        <v>8.6</v>
      </c>
      <c r="G3020">
        <v>-17272306</v>
      </c>
      <c r="H3020">
        <v>28000</v>
      </c>
      <c r="I3020">
        <v>60.000000000000007</v>
      </c>
      <c r="J3020">
        <v>0</v>
      </c>
    </row>
    <row r="3021" spans="1:10" x14ac:dyDescent="0.35">
      <c r="A3021">
        <v>22168359</v>
      </c>
      <c r="B3021" t="s">
        <v>14748</v>
      </c>
      <c r="C3021">
        <v>29659</v>
      </c>
      <c r="D3021">
        <v>227</v>
      </c>
      <c r="E3021">
        <v>8000000</v>
      </c>
      <c r="F3021">
        <v>5.0999999999999996</v>
      </c>
      <c r="G3021">
        <v>-14168359</v>
      </c>
      <c r="H3021">
        <v>1000</v>
      </c>
      <c r="I3021">
        <v>80</v>
      </c>
      <c r="J3021">
        <v>0</v>
      </c>
    </row>
    <row r="3022" spans="1:10" x14ac:dyDescent="0.35">
      <c r="A3022">
        <v>21005329</v>
      </c>
      <c r="B3022" t="s">
        <v>14752</v>
      </c>
      <c r="C3022">
        <v>89128</v>
      </c>
      <c r="D3022">
        <v>258</v>
      </c>
      <c r="E3022">
        <v>6000000</v>
      </c>
      <c r="F3022">
        <v>6.4</v>
      </c>
      <c r="G3022">
        <v>-15005329</v>
      </c>
      <c r="H3022">
        <v>0</v>
      </c>
      <c r="I3022">
        <v>60.000000000000007</v>
      </c>
      <c r="J3022">
        <v>0</v>
      </c>
    </row>
    <row r="3023" spans="1:10" x14ac:dyDescent="0.35">
      <c r="A3023">
        <v>26236603</v>
      </c>
      <c r="B3023" t="s">
        <v>14757</v>
      </c>
      <c r="C3023">
        <v>251349</v>
      </c>
      <c r="D3023">
        <v>547</v>
      </c>
      <c r="E3023">
        <v>6000000</v>
      </c>
      <c r="F3023">
        <v>7.9</v>
      </c>
      <c r="G3023">
        <v>-20236603</v>
      </c>
      <c r="H3023">
        <v>10000</v>
      </c>
      <c r="I3023">
        <v>60.000000000000007</v>
      </c>
      <c r="J3023">
        <v>0</v>
      </c>
    </row>
    <row r="3024" spans="1:10" x14ac:dyDescent="0.35">
      <c r="A3024">
        <v>20400000</v>
      </c>
      <c r="B3024" t="s">
        <v>14763</v>
      </c>
      <c r="C3024">
        <v>6304</v>
      </c>
      <c r="D3024">
        <v>87</v>
      </c>
      <c r="E3024">
        <v>8000000</v>
      </c>
      <c r="F3024">
        <v>6.9</v>
      </c>
      <c r="G3024">
        <v>-12400000</v>
      </c>
      <c r="H3024">
        <v>403</v>
      </c>
      <c r="I3024">
        <v>80</v>
      </c>
      <c r="J3024">
        <v>0</v>
      </c>
    </row>
    <row r="3025" spans="1:10" x14ac:dyDescent="0.35">
      <c r="A3025">
        <v>18621249</v>
      </c>
      <c r="B3025" t="s">
        <v>14767</v>
      </c>
      <c r="C3025">
        <v>45859</v>
      </c>
      <c r="D3025">
        <v>340</v>
      </c>
      <c r="E3025">
        <v>6000000</v>
      </c>
      <c r="F3025">
        <v>7.5</v>
      </c>
      <c r="G3025">
        <v>-12621249</v>
      </c>
      <c r="H3025">
        <v>0</v>
      </c>
      <c r="I3025">
        <v>60.000000000000007</v>
      </c>
      <c r="J3025">
        <v>0</v>
      </c>
    </row>
    <row r="3026" spans="1:10" x14ac:dyDescent="0.35">
      <c r="A3026">
        <v>25244700</v>
      </c>
      <c r="B3026" t="s">
        <v>14770</v>
      </c>
      <c r="C3026">
        <v>91017</v>
      </c>
      <c r="D3026">
        <v>284</v>
      </c>
      <c r="E3026">
        <v>6000000</v>
      </c>
      <c r="F3026">
        <v>7.2</v>
      </c>
      <c r="G3026">
        <v>-19244700</v>
      </c>
      <c r="H3026">
        <v>0</v>
      </c>
      <c r="I3026">
        <v>60.000000000000007</v>
      </c>
      <c r="J3026">
        <v>0</v>
      </c>
    </row>
    <row r="3027" spans="1:10" x14ac:dyDescent="0.35">
      <c r="A3027">
        <v>14545844</v>
      </c>
      <c r="B3027" t="s">
        <v>14775</v>
      </c>
      <c r="C3027">
        <v>4756</v>
      </c>
      <c r="D3027">
        <v>38</v>
      </c>
      <c r="E3027">
        <v>6500000</v>
      </c>
      <c r="F3027">
        <v>5.8</v>
      </c>
      <c r="G3027">
        <v>-8045844</v>
      </c>
      <c r="H3027">
        <v>624</v>
      </c>
      <c r="I3027">
        <v>65</v>
      </c>
      <c r="J3027">
        <v>0</v>
      </c>
    </row>
    <row r="3028" spans="1:10" x14ac:dyDescent="0.35">
      <c r="A3028">
        <v>13235267</v>
      </c>
      <c r="B3028" t="s">
        <v>14779</v>
      </c>
      <c r="C3028">
        <v>12339</v>
      </c>
      <c r="D3028">
        <v>32</v>
      </c>
      <c r="E3028">
        <v>6000000</v>
      </c>
      <c r="F3028">
        <v>2.9</v>
      </c>
      <c r="G3028">
        <v>-7235267</v>
      </c>
      <c r="H3028">
        <v>256</v>
      </c>
      <c r="I3028">
        <v>60.000000000000007</v>
      </c>
      <c r="J3028">
        <v>0</v>
      </c>
    </row>
    <row r="3029" spans="1:10" x14ac:dyDescent="0.35">
      <c r="A3029">
        <v>12793213</v>
      </c>
      <c r="B3029" t="s">
        <v>14782</v>
      </c>
      <c r="C3029">
        <v>18286</v>
      </c>
      <c r="D3029">
        <v>73</v>
      </c>
      <c r="E3029">
        <v>6000000</v>
      </c>
      <c r="F3029">
        <v>6.2</v>
      </c>
      <c r="G3029">
        <v>-6793213</v>
      </c>
      <c r="H3029">
        <v>0</v>
      </c>
      <c r="I3029">
        <v>60.000000000000007</v>
      </c>
      <c r="J3029">
        <v>0</v>
      </c>
    </row>
    <row r="3030" spans="1:10" x14ac:dyDescent="0.35">
      <c r="A3030">
        <v>11883495</v>
      </c>
      <c r="B3030" t="s">
        <v>14785</v>
      </c>
      <c r="C3030">
        <v>52805</v>
      </c>
      <c r="D3030">
        <v>278</v>
      </c>
      <c r="E3030">
        <v>9000000</v>
      </c>
      <c r="F3030">
        <v>6.8</v>
      </c>
      <c r="G3030">
        <v>-2883495</v>
      </c>
      <c r="H3030">
        <v>0</v>
      </c>
      <c r="I3030">
        <v>90.000000000000014</v>
      </c>
      <c r="J3030">
        <v>0</v>
      </c>
    </row>
    <row r="3031" spans="1:10" x14ac:dyDescent="0.35">
      <c r="A3031">
        <v>11797927</v>
      </c>
      <c r="B3031" t="s">
        <v>14790</v>
      </c>
      <c r="C3031">
        <v>4582</v>
      </c>
      <c r="D3031">
        <v>52</v>
      </c>
      <c r="E3031">
        <v>6000000</v>
      </c>
      <c r="F3031">
        <v>6.1</v>
      </c>
      <c r="G3031">
        <v>-5797927</v>
      </c>
      <c r="H3031">
        <v>985</v>
      </c>
      <c r="I3031">
        <v>60.000000000000007</v>
      </c>
      <c r="J3031">
        <v>0</v>
      </c>
    </row>
    <row r="3032" spans="1:10" x14ac:dyDescent="0.35">
      <c r="A3032">
        <v>17605861</v>
      </c>
      <c r="B3032" t="s">
        <v>14794</v>
      </c>
      <c r="C3032">
        <v>145580</v>
      </c>
      <c r="D3032">
        <v>351</v>
      </c>
      <c r="E3032">
        <v>6000000</v>
      </c>
      <c r="F3032">
        <v>7.7</v>
      </c>
      <c r="G3032">
        <v>-11605861</v>
      </c>
      <c r="H3032">
        <v>0</v>
      </c>
      <c r="I3032">
        <v>60.000000000000007</v>
      </c>
      <c r="J3032">
        <v>0</v>
      </c>
    </row>
    <row r="3033" spans="1:10" x14ac:dyDescent="0.35">
      <c r="A3033">
        <v>11642254</v>
      </c>
      <c r="B3033" t="s">
        <v>14800</v>
      </c>
      <c r="C3033">
        <v>22929</v>
      </c>
      <c r="D3033">
        <v>287</v>
      </c>
      <c r="E3033">
        <v>3000000</v>
      </c>
      <c r="F3033">
        <v>5.2</v>
      </c>
      <c r="G3033">
        <v>-8642254</v>
      </c>
      <c r="H3033">
        <v>926</v>
      </c>
      <c r="I3033">
        <v>30.000000000000004</v>
      </c>
      <c r="J3033">
        <v>0</v>
      </c>
    </row>
    <row r="3034" spans="1:10" x14ac:dyDescent="0.35">
      <c r="A3034">
        <v>9203192</v>
      </c>
      <c r="B3034" t="s">
        <v>14804</v>
      </c>
      <c r="C3034">
        <v>45396</v>
      </c>
      <c r="D3034">
        <v>136</v>
      </c>
      <c r="E3034">
        <v>5000000</v>
      </c>
      <c r="F3034">
        <v>6.8</v>
      </c>
      <c r="G3034">
        <v>-4203192</v>
      </c>
      <c r="H3034">
        <v>15000</v>
      </c>
      <c r="I3034">
        <v>50.000000000000007</v>
      </c>
      <c r="J3034">
        <v>0</v>
      </c>
    </row>
    <row r="3035" spans="1:10" x14ac:dyDescent="0.35">
      <c r="A3035">
        <v>8596914</v>
      </c>
      <c r="B3035" t="s">
        <v>14808</v>
      </c>
      <c r="C3035">
        <v>23023</v>
      </c>
      <c r="D3035">
        <v>148</v>
      </c>
      <c r="E3035">
        <v>6000000</v>
      </c>
      <c r="F3035">
        <v>7</v>
      </c>
      <c r="G3035">
        <v>-2596914</v>
      </c>
      <c r="H3035">
        <v>0</v>
      </c>
      <c r="I3035">
        <v>60.000000000000007</v>
      </c>
      <c r="J3035">
        <v>0</v>
      </c>
    </row>
    <row r="3036" spans="1:10" x14ac:dyDescent="0.35">
      <c r="A3036">
        <v>6851636</v>
      </c>
      <c r="B3036" t="s">
        <v>14813</v>
      </c>
      <c r="C3036">
        <v>13010</v>
      </c>
      <c r="D3036">
        <v>182</v>
      </c>
      <c r="E3036">
        <v>6000000</v>
      </c>
      <c r="F3036">
        <v>5.9</v>
      </c>
      <c r="G3036">
        <v>-851636</v>
      </c>
      <c r="H3036">
        <v>0</v>
      </c>
      <c r="I3036">
        <v>60.000000000000007</v>
      </c>
      <c r="J3036">
        <v>0</v>
      </c>
    </row>
    <row r="3037" spans="1:10" x14ac:dyDescent="0.35">
      <c r="A3037">
        <v>11434867</v>
      </c>
      <c r="B3037" t="s">
        <v>14817</v>
      </c>
      <c r="C3037">
        <v>59637</v>
      </c>
      <c r="D3037">
        <v>130</v>
      </c>
      <c r="E3037">
        <v>6000000</v>
      </c>
      <c r="F3037">
        <v>7.1</v>
      </c>
      <c r="G3037">
        <v>-5434867</v>
      </c>
      <c r="H3037">
        <v>21000</v>
      </c>
      <c r="I3037">
        <v>60.000000000000007</v>
      </c>
      <c r="J3037">
        <v>0</v>
      </c>
    </row>
    <row r="3038" spans="1:10" x14ac:dyDescent="0.35">
      <c r="A3038">
        <v>6670712</v>
      </c>
      <c r="B3038" t="s">
        <v>14826</v>
      </c>
      <c r="C3038">
        <v>27301</v>
      </c>
      <c r="D3038">
        <v>101</v>
      </c>
      <c r="E3038">
        <v>6000000</v>
      </c>
      <c r="F3038">
        <v>7.4</v>
      </c>
      <c r="G3038">
        <v>-670712</v>
      </c>
      <c r="H3038">
        <v>0</v>
      </c>
      <c r="I3038">
        <v>60.000000000000007</v>
      </c>
      <c r="J3038">
        <v>0</v>
      </c>
    </row>
    <row r="3039" spans="1:10" x14ac:dyDescent="0.35">
      <c r="A3039">
        <v>5359774</v>
      </c>
      <c r="B3039" t="s">
        <v>14831</v>
      </c>
      <c r="C3039">
        <v>64794</v>
      </c>
      <c r="D3039">
        <v>131</v>
      </c>
      <c r="E3039">
        <v>6000000</v>
      </c>
      <c r="F3039">
        <v>7.3</v>
      </c>
      <c r="G3039">
        <v>640226</v>
      </c>
      <c r="H3039">
        <v>17000</v>
      </c>
      <c r="I3039">
        <v>60.000000000000007</v>
      </c>
      <c r="J3039">
        <v>0</v>
      </c>
    </row>
    <row r="3040" spans="1:10" x14ac:dyDescent="0.35">
      <c r="A3040">
        <v>4693919</v>
      </c>
      <c r="B3040" t="s">
        <v>14836</v>
      </c>
      <c r="C3040">
        <v>11011</v>
      </c>
      <c r="D3040">
        <v>78</v>
      </c>
      <c r="E3040">
        <v>6500000</v>
      </c>
      <c r="F3040">
        <v>4.5999999999999996</v>
      </c>
      <c r="G3040">
        <v>1806081</v>
      </c>
      <c r="H3040">
        <v>422</v>
      </c>
      <c r="I3040">
        <v>65</v>
      </c>
      <c r="J3040">
        <v>0</v>
      </c>
    </row>
    <row r="3041" spans="1:10" x14ac:dyDescent="0.35">
      <c r="A3041">
        <v>4859475</v>
      </c>
      <c r="B3041" t="s">
        <v>14839</v>
      </c>
      <c r="C3041">
        <v>116910</v>
      </c>
      <c r="D3041">
        <v>520</v>
      </c>
      <c r="E3041">
        <v>6000000</v>
      </c>
      <c r="F3041">
        <v>7.2</v>
      </c>
      <c r="G3041">
        <v>1140525</v>
      </c>
      <c r="H3041">
        <v>0</v>
      </c>
      <c r="I3041">
        <v>60.000000000000007</v>
      </c>
      <c r="J3041">
        <v>0</v>
      </c>
    </row>
    <row r="3042" spans="1:10" x14ac:dyDescent="0.35">
      <c r="A3042">
        <v>4542775</v>
      </c>
      <c r="B3042" t="s">
        <v>14845</v>
      </c>
      <c r="C3042">
        <v>18313</v>
      </c>
      <c r="D3042">
        <v>73</v>
      </c>
      <c r="E3042">
        <v>6000000</v>
      </c>
      <c r="F3042">
        <v>5.0999999999999996</v>
      </c>
      <c r="G3042">
        <v>1457225</v>
      </c>
      <c r="H3042">
        <v>985</v>
      </c>
      <c r="I3042">
        <v>60.000000000000007</v>
      </c>
      <c r="J3042">
        <v>0</v>
      </c>
    </row>
    <row r="3043" spans="1:10" x14ac:dyDescent="0.35">
      <c r="A3043">
        <v>3588432</v>
      </c>
      <c r="B3043" t="s">
        <v>14850</v>
      </c>
      <c r="C3043">
        <v>29341</v>
      </c>
      <c r="D3043">
        <v>93</v>
      </c>
      <c r="E3043">
        <v>6000000</v>
      </c>
      <c r="F3043">
        <v>6.7</v>
      </c>
      <c r="G3043">
        <v>2411568</v>
      </c>
      <c r="H3043">
        <v>0</v>
      </c>
      <c r="I3043">
        <v>60.000000000000007</v>
      </c>
      <c r="J3043">
        <v>0</v>
      </c>
    </row>
    <row r="3044" spans="1:10" x14ac:dyDescent="0.35">
      <c r="A3044">
        <v>4394936</v>
      </c>
      <c r="B3044" t="s">
        <v>14854</v>
      </c>
      <c r="C3044">
        <v>11439</v>
      </c>
      <c r="D3044">
        <v>190</v>
      </c>
      <c r="E3044">
        <v>6000000</v>
      </c>
      <c r="F3044">
        <v>5.3</v>
      </c>
      <c r="G3044">
        <v>1605064</v>
      </c>
      <c r="H3044">
        <v>901</v>
      </c>
      <c r="I3044">
        <v>60.000000000000007</v>
      </c>
      <c r="J3044">
        <v>0</v>
      </c>
    </row>
    <row r="3045" spans="1:10" x14ac:dyDescent="0.35">
      <c r="A3045">
        <v>3029081</v>
      </c>
      <c r="B3045" t="s">
        <v>14860</v>
      </c>
      <c r="C3045">
        <v>26300</v>
      </c>
      <c r="D3045">
        <v>231</v>
      </c>
      <c r="E3045">
        <v>6000000</v>
      </c>
      <c r="F3045">
        <v>7.8</v>
      </c>
      <c r="G3045">
        <v>2970919</v>
      </c>
      <c r="H3045">
        <v>0</v>
      </c>
      <c r="I3045">
        <v>60.000000000000007</v>
      </c>
      <c r="J3045">
        <v>0</v>
      </c>
    </row>
    <row r="3046" spans="1:10" x14ac:dyDescent="0.35">
      <c r="A3046">
        <v>3273588</v>
      </c>
      <c r="B3046" t="s">
        <v>14864</v>
      </c>
      <c r="C3046">
        <v>4195</v>
      </c>
      <c r="D3046">
        <v>50</v>
      </c>
      <c r="E3046">
        <v>6000000</v>
      </c>
      <c r="F3046">
        <v>6.7</v>
      </c>
      <c r="G3046">
        <v>2726412</v>
      </c>
      <c r="H3046">
        <v>0</v>
      </c>
      <c r="I3046">
        <v>60.000000000000007</v>
      </c>
      <c r="J3046">
        <v>0</v>
      </c>
    </row>
    <row r="3047" spans="1:10" x14ac:dyDescent="0.35">
      <c r="A3047">
        <v>2207975</v>
      </c>
      <c r="B3047" t="s">
        <v>14869</v>
      </c>
      <c r="C3047">
        <v>28855</v>
      </c>
      <c r="D3047">
        <v>190</v>
      </c>
      <c r="E3047">
        <v>6000000</v>
      </c>
      <c r="F3047">
        <v>7.2</v>
      </c>
      <c r="G3047">
        <v>3792025</v>
      </c>
      <c r="H3047">
        <v>0</v>
      </c>
      <c r="I3047">
        <v>60.000000000000007</v>
      </c>
      <c r="J3047">
        <v>0</v>
      </c>
    </row>
    <row r="3048" spans="1:10" x14ac:dyDescent="0.35">
      <c r="A3048">
        <v>2025238</v>
      </c>
      <c r="B3048" t="s">
        <v>14874</v>
      </c>
      <c r="C3048">
        <v>9589</v>
      </c>
      <c r="D3048">
        <v>105</v>
      </c>
      <c r="E3048">
        <v>6000000</v>
      </c>
      <c r="F3048">
        <v>5.8</v>
      </c>
      <c r="G3048">
        <v>3974762</v>
      </c>
      <c r="H3048">
        <v>289</v>
      </c>
      <c r="I3048">
        <v>60.000000000000007</v>
      </c>
      <c r="J3048">
        <v>0</v>
      </c>
    </row>
    <row r="3049" spans="1:10" x14ac:dyDescent="0.35">
      <c r="A3049">
        <v>2077046</v>
      </c>
      <c r="B3049" t="s">
        <v>14882</v>
      </c>
      <c r="C3049">
        <v>27266</v>
      </c>
      <c r="D3049">
        <v>75</v>
      </c>
      <c r="E3049">
        <v>6000000</v>
      </c>
      <c r="F3049">
        <v>7</v>
      </c>
      <c r="G3049">
        <v>3922954</v>
      </c>
      <c r="H3049">
        <v>0</v>
      </c>
      <c r="I3049">
        <v>60.000000000000007</v>
      </c>
      <c r="J3049">
        <v>0</v>
      </c>
    </row>
    <row r="3050" spans="1:10" x14ac:dyDescent="0.35">
      <c r="A3050">
        <v>869325</v>
      </c>
      <c r="B3050" t="s">
        <v>14887</v>
      </c>
      <c r="C3050">
        <v>2281</v>
      </c>
      <c r="D3050">
        <v>16</v>
      </c>
      <c r="E3050">
        <v>6000000</v>
      </c>
      <c r="F3050">
        <v>3.8</v>
      </c>
      <c r="G3050">
        <v>5130675</v>
      </c>
      <c r="H3050">
        <v>125</v>
      </c>
      <c r="I3050">
        <v>60.000000000000007</v>
      </c>
      <c r="J3050">
        <v>0</v>
      </c>
    </row>
    <row r="3051" spans="1:10" x14ac:dyDescent="0.35">
      <c r="A3051">
        <v>399611</v>
      </c>
      <c r="B3051" t="s">
        <v>14893</v>
      </c>
      <c r="C3051">
        <v>1245</v>
      </c>
      <c r="D3051">
        <v>29</v>
      </c>
      <c r="E3051">
        <v>6000000</v>
      </c>
      <c r="F3051">
        <v>5.7</v>
      </c>
      <c r="G3051">
        <v>5600389</v>
      </c>
      <c r="H3051">
        <v>0</v>
      </c>
      <c r="I3051">
        <v>60.000000000000007</v>
      </c>
      <c r="J3051">
        <v>0</v>
      </c>
    </row>
    <row r="3052" spans="1:10" x14ac:dyDescent="0.35">
      <c r="A3052">
        <v>115862</v>
      </c>
      <c r="B3052" t="s">
        <v>14897</v>
      </c>
      <c r="C3052">
        <v>7394</v>
      </c>
      <c r="D3052">
        <v>50</v>
      </c>
      <c r="E3052">
        <v>6000000</v>
      </c>
      <c r="F3052">
        <v>6.7</v>
      </c>
      <c r="G3052">
        <v>5884138</v>
      </c>
      <c r="H3052">
        <v>0</v>
      </c>
      <c r="I3052">
        <v>60.000000000000007</v>
      </c>
      <c r="J3052">
        <v>0</v>
      </c>
    </row>
    <row r="3053" spans="1:10" x14ac:dyDescent="0.35">
      <c r="A3053">
        <v>117560</v>
      </c>
      <c r="B3053" t="s">
        <v>14902</v>
      </c>
      <c r="C3053">
        <v>2330</v>
      </c>
      <c r="D3053">
        <v>29</v>
      </c>
      <c r="E3053">
        <v>6000000</v>
      </c>
      <c r="F3053">
        <v>6.2</v>
      </c>
      <c r="G3053">
        <v>5882440</v>
      </c>
      <c r="H3053">
        <v>224</v>
      </c>
      <c r="I3053">
        <v>60.000000000000007</v>
      </c>
      <c r="J3053">
        <v>0</v>
      </c>
    </row>
    <row r="3054" spans="1:10" x14ac:dyDescent="0.35">
      <c r="A3054">
        <v>54606</v>
      </c>
      <c r="B3054" t="s">
        <v>14906</v>
      </c>
      <c r="C3054">
        <v>1940</v>
      </c>
      <c r="D3054">
        <v>34</v>
      </c>
      <c r="E3054">
        <v>6000000</v>
      </c>
      <c r="F3054">
        <v>6.2</v>
      </c>
      <c r="G3054">
        <v>5945394</v>
      </c>
      <c r="H3054">
        <v>30</v>
      </c>
      <c r="I3054">
        <v>60.000000000000007</v>
      </c>
      <c r="J3054">
        <v>0</v>
      </c>
    </row>
    <row r="3055" spans="1:10" x14ac:dyDescent="0.35">
      <c r="A3055">
        <v>36497</v>
      </c>
      <c r="B3055" t="s">
        <v>14912</v>
      </c>
      <c r="C3055">
        <v>7367</v>
      </c>
      <c r="D3055">
        <v>37</v>
      </c>
      <c r="E3055">
        <v>6000000</v>
      </c>
      <c r="F3055">
        <v>4.7</v>
      </c>
      <c r="G3055">
        <v>5963503</v>
      </c>
      <c r="H3055">
        <v>850</v>
      </c>
      <c r="I3055">
        <v>60.000000000000007</v>
      </c>
      <c r="J3055">
        <v>0</v>
      </c>
    </row>
    <row r="3056" spans="1:10" x14ac:dyDescent="0.35">
      <c r="A3056">
        <v>65804</v>
      </c>
      <c r="B3056" t="s">
        <v>14915</v>
      </c>
      <c r="C3056">
        <v>32512</v>
      </c>
      <c r="D3056">
        <v>86</v>
      </c>
      <c r="E3056">
        <v>12000000</v>
      </c>
      <c r="F3056">
        <v>6.3</v>
      </c>
      <c r="G3056">
        <v>11934196</v>
      </c>
      <c r="H3056">
        <v>0</v>
      </c>
      <c r="I3056">
        <v>120.00000000000001</v>
      </c>
      <c r="J3056">
        <v>0</v>
      </c>
    </row>
    <row r="3057" spans="1:10" x14ac:dyDescent="0.35">
      <c r="A3057">
        <v>31874869</v>
      </c>
      <c r="B3057" t="s">
        <v>5096</v>
      </c>
      <c r="C3057">
        <v>43575</v>
      </c>
      <c r="D3057">
        <v>302</v>
      </c>
      <c r="E3057">
        <v>50000000</v>
      </c>
      <c r="F3057">
        <v>6.1</v>
      </c>
      <c r="G3057">
        <v>18125131</v>
      </c>
      <c r="H3057">
        <v>0</v>
      </c>
      <c r="I3057">
        <v>500.00000000000006</v>
      </c>
      <c r="J3057">
        <v>0</v>
      </c>
    </row>
    <row r="3058" spans="1:10" x14ac:dyDescent="0.35">
      <c r="A3058">
        <v>32541719</v>
      </c>
      <c r="B3058" t="s">
        <v>14938</v>
      </c>
      <c r="C3058">
        <v>89806</v>
      </c>
      <c r="D3058">
        <v>438</v>
      </c>
      <c r="E3058">
        <v>3500159</v>
      </c>
      <c r="F3058">
        <v>6.7</v>
      </c>
      <c r="G3058">
        <v>-29041560</v>
      </c>
      <c r="H3058">
        <v>0</v>
      </c>
      <c r="I3058">
        <v>35.00159</v>
      </c>
      <c r="J3058">
        <v>0</v>
      </c>
    </row>
    <row r="3059" spans="1:10" x14ac:dyDescent="0.35">
      <c r="A3059">
        <v>3064356</v>
      </c>
      <c r="B3059" t="s">
        <v>14942</v>
      </c>
      <c r="C3059">
        <v>3433</v>
      </c>
      <c r="D3059">
        <v>81</v>
      </c>
      <c r="E3059">
        <v>5600000</v>
      </c>
      <c r="F3059">
        <v>6.9</v>
      </c>
      <c r="G3059">
        <v>2535644</v>
      </c>
      <c r="H3059">
        <v>160</v>
      </c>
      <c r="I3059">
        <v>56.000000000000007</v>
      </c>
      <c r="J3059">
        <v>0</v>
      </c>
    </row>
    <row r="3060" spans="1:10" x14ac:dyDescent="0.35">
      <c r="A3060">
        <v>7009668</v>
      </c>
      <c r="B3060" t="s">
        <v>14948</v>
      </c>
      <c r="C3060">
        <v>8707</v>
      </c>
      <c r="D3060">
        <v>36</v>
      </c>
      <c r="E3060">
        <v>5600000</v>
      </c>
      <c r="F3060">
        <v>2.1</v>
      </c>
      <c r="G3060">
        <v>-1409668</v>
      </c>
      <c r="H3060">
        <v>244</v>
      </c>
      <c r="I3060">
        <v>56.000000000000007</v>
      </c>
      <c r="J3060">
        <v>0</v>
      </c>
    </row>
    <row r="3061" spans="1:10" x14ac:dyDescent="0.35">
      <c r="A3061">
        <v>159600000</v>
      </c>
      <c r="B3061" t="s">
        <v>14958</v>
      </c>
      <c r="C3061">
        <v>175607</v>
      </c>
      <c r="D3061">
        <v>252</v>
      </c>
      <c r="E3061">
        <v>5500000</v>
      </c>
      <c r="F3061">
        <v>8.3000000000000007</v>
      </c>
      <c r="G3061">
        <v>-154100000</v>
      </c>
      <c r="H3061">
        <v>0</v>
      </c>
      <c r="I3061">
        <v>55.000000000000007</v>
      </c>
      <c r="J3061">
        <v>0</v>
      </c>
    </row>
    <row r="3062" spans="1:10" x14ac:dyDescent="0.35">
      <c r="A3062">
        <v>58800000</v>
      </c>
      <c r="B3062" t="s">
        <v>14961</v>
      </c>
      <c r="C3062">
        <v>40511</v>
      </c>
      <c r="D3062">
        <v>213</v>
      </c>
      <c r="E3062">
        <v>5500000</v>
      </c>
      <c r="F3062">
        <v>7.2</v>
      </c>
      <c r="G3062">
        <v>-53300000</v>
      </c>
      <c r="H3062">
        <v>0</v>
      </c>
      <c r="I3062">
        <v>55.000000000000007</v>
      </c>
      <c r="J3062">
        <v>0</v>
      </c>
    </row>
    <row r="3063" spans="1:10" x14ac:dyDescent="0.35">
      <c r="A3063">
        <v>50382128</v>
      </c>
      <c r="B3063" t="s">
        <v>14965</v>
      </c>
      <c r="C3063">
        <v>10472</v>
      </c>
      <c r="D3063">
        <v>202</v>
      </c>
      <c r="E3063">
        <v>5500000</v>
      </c>
      <c r="F3063">
        <v>5.6</v>
      </c>
      <c r="G3063">
        <v>-44882128</v>
      </c>
      <c r="H3063">
        <v>0</v>
      </c>
      <c r="I3063">
        <v>55.000000000000007</v>
      </c>
      <c r="J3063">
        <v>0</v>
      </c>
    </row>
    <row r="3064" spans="1:10" x14ac:dyDescent="0.35">
      <c r="A3064">
        <v>35811509</v>
      </c>
      <c r="B3064" t="s">
        <v>14968</v>
      </c>
      <c r="C3064">
        <v>43013</v>
      </c>
      <c r="D3064">
        <v>104</v>
      </c>
      <c r="E3064">
        <v>5500000</v>
      </c>
      <c r="F3064">
        <v>7.7</v>
      </c>
      <c r="G3064">
        <v>-30311509</v>
      </c>
      <c r="H3064">
        <v>0</v>
      </c>
      <c r="I3064">
        <v>55.000000000000007</v>
      </c>
      <c r="J3064">
        <v>0</v>
      </c>
    </row>
    <row r="3065" spans="1:10" x14ac:dyDescent="0.35">
      <c r="A3065">
        <v>24475193</v>
      </c>
      <c r="B3065" t="s">
        <v>14972</v>
      </c>
      <c r="C3065">
        <v>190494</v>
      </c>
      <c r="D3065">
        <v>314</v>
      </c>
      <c r="E3065">
        <v>3000000</v>
      </c>
      <c r="F3065">
        <v>6.6</v>
      </c>
      <c r="G3065">
        <v>-21475193</v>
      </c>
      <c r="H3065">
        <v>33000</v>
      </c>
      <c r="I3065">
        <v>30.000000000000004</v>
      </c>
      <c r="J3065">
        <v>0</v>
      </c>
    </row>
    <row r="3066" spans="1:10" x14ac:dyDescent="0.35">
      <c r="A3066">
        <v>6200756</v>
      </c>
      <c r="B3066" t="s">
        <v>14976</v>
      </c>
      <c r="C3066">
        <v>96129</v>
      </c>
      <c r="D3066">
        <v>488</v>
      </c>
      <c r="E3066">
        <v>7000000</v>
      </c>
      <c r="F3066">
        <v>7.4</v>
      </c>
      <c r="G3066">
        <v>799244</v>
      </c>
      <c r="H3066">
        <v>5000</v>
      </c>
      <c r="I3066">
        <v>70</v>
      </c>
      <c r="J3066">
        <v>0</v>
      </c>
    </row>
    <row r="3067" spans="1:10" x14ac:dyDescent="0.35">
      <c r="A3067">
        <v>1292119</v>
      </c>
      <c r="B3067" t="s">
        <v>14979</v>
      </c>
      <c r="C3067">
        <v>14786</v>
      </c>
      <c r="D3067">
        <v>144</v>
      </c>
      <c r="E3067">
        <v>5500000</v>
      </c>
      <c r="F3067">
        <v>7.1</v>
      </c>
      <c r="G3067">
        <v>4207881</v>
      </c>
      <c r="H3067">
        <v>0</v>
      </c>
      <c r="I3067">
        <v>55.000000000000007</v>
      </c>
      <c r="J3067">
        <v>0</v>
      </c>
    </row>
    <row r="3068" spans="1:10" x14ac:dyDescent="0.35">
      <c r="A3068">
        <v>6239558</v>
      </c>
      <c r="B3068" t="s">
        <v>14991</v>
      </c>
      <c r="C3068">
        <v>5548</v>
      </c>
      <c r="D3068">
        <v>67</v>
      </c>
      <c r="E3068">
        <v>5000000</v>
      </c>
      <c r="F3068">
        <v>6.7</v>
      </c>
      <c r="G3068">
        <v>-1239558</v>
      </c>
      <c r="H3068">
        <v>352</v>
      </c>
      <c r="I3068">
        <v>50.000000000000007</v>
      </c>
      <c r="J3068">
        <v>0</v>
      </c>
    </row>
    <row r="3069" spans="1:10" x14ac:dyDescent="0.35">
      <c r="A3069">
        <v>1056102</v>
      </c>
      <c r="B3069" t="s">
        <v>14996</v>
      </c>
      <c r="C3069">
        <v>18792</v>
      </c>
      <c r="D3069">
        <v>153</v>
      </c>
      <c r="E3069">
        <v>5000000</v>
      </c>
      <c r="F3069">
        <v>6.6</v>
      </c>
      <c r="G3069">
        <v>3943898</v>
      </c>
      <c r="H3069">
        <v>1000</v>
      </c>
      <c r="I3069">
        <v>50.000000000000007</v>
      </c>
      <c r="J3069">
        <v>0</v>
      </c>
    </row>
    <row r="3070" spans="1:10" x14ac:dyDescent="0.35">
      <c r="A3070">
        <v>27545445</v>
      </c>
      <c r="B3070" t="s">
        <v>15000</v>
      </c>
      <c r="C3070">
        <v>59524</v>
      </c>
      <c r="D3070">
        <v>418</v>
      </c>
      <c r="E3070">
        <v>6500000</v>
      </c>
      <c r="F3070">
        <v>7.9</v>
      </c>
      <c r="G3070">
        <v>-21045445</v>
      </c>
      <c r="H3070">
        <v>0</v>
      </c>
      <c r="I3070">
        <v>65</v>
      </c>
      <c r="J3070">
        <v>0</v>
      </c>
    </row>
    <row r="3071" spans="1:10" x14ac:dyDescent="0.35">
      <c r="A3071">
        <v>56007</v>
      </c>
      <c r="B3071" t="s">
        <v>15005</v>
      </c>
      <c r="C3071">
        <v>3754</v>
      </c>
      <c r="D3071">
        <v>69</v>
      </c>
      <c r="E3071">
        <v>5500000</v>
      </c>
      <c r="F3071">
        <v>4.9000000000000004</v>
      </c>
      <c r="G3071">
        <v>5443993</v>
      </c>
      <c r="H3071">
        <v>113</v>
      </c>
      <c r="I3071">
        <v>55.000000000000007</v>
      </c>
      <c r="J3071">
        <v>0</v>
      </c>
    </row>
    <row r="3072" spans="1:10" x14ac:dyDescent="0.35">
      <c r="A3072">
        <v>27445</v>
      </c>
      <c r="B3072" t="s">
        <v>15024</v>
      </c>
      <c r="C3072">
        <v>3788</v>
      </c>
      <c r="D3072">
        <v>31</v>
      </c>
      <c r="E3072">
        <v>9000000</v>
      </c>
      <c r="F3072">
        <v>5.3</v>
      </c>
      <c r="G3072">
        <v>8972555</v>
      </c>
      <c r="H3072">
        <v>1000</v>
      </c>
      <c r="I3072">
        <v>90.000000000000014</v>
      </c>
      <c r="J3072">
        <v>0</v>
      </c>
    </row>
    <row r="3073" spans="1:10" x14ac:dyDescent="0.35">
      <c r="A3073">
        <v>766487</v>
      </c>
      <c r="B3073" t="s">
        <v>15028</v>
      </c>
      <c r="C3073">
        <v>15315</v>
      </c>
      <c r="D3073">
        <v>117</v>
      </c>
      <c r="E3073">
        <v>5250000</v>
      </c>
      <c r="F3073">
        <v>5</v>
      </c>
      <c r="G3073">
        <v>4483513</v>
      </c>
      <c r="H3073">
        <v>915</v>
      </c>
      <c r="I3073">
        <v>52.500000000000007</v>
      </c>
      <c r="J3073">
        <v>0</v>
      </c>
    </row>
    <row r="3074" spans="1:10" x14ac:dyDescent="0.35">
      <c r="A3074">
        <v>795126</v>
      </c>
      <c r="B3074" t="s">
        <v>15042</v>
      </c>
      <c r="C3074">
        <v>4976</v>
      </c>
      <c r="D3074">
        <v>52</v>
      </c>
      <c r="E3074">
        <v>6000000</v>
      </c>
      <c r="F3074">
        <v>7.6</v>
      </c>
      <c r="G3074">
        <v>5204874</v>
      </c>
      <c r="H3074">
        <v>989</v>
      </c>
      <c r="I3074">
        <v>60.000000000000007</v>
      </c>
      <c r="J3074">
        <v>0</v>
      </c>
    </row>
    <row r="3075" spans="1:10" x14ac:dyDescent="0.35">
      <c r="A3075">
        <v>83574831</v>
      </c>
      <c r="B3075" t="s">
        <v>15046</v>
      </c>
      <c r="C3075">
        <v>109214</v>
      </c>
      <c r="D3075">
        <v>269</v>
      </c>
      <c r="E3075">
        <v>5000000</v>
      </c>
      <c r="F3075">
        <v>6.6</v>
      </c>
      <c r="G3075">
        <v>-78574831</v>
      </c>
      <c r="H3075">
        <v>35000</v>
      </c>
      <c r="I3075">
        <v>50.000000000000007</v>
      </c>
      <c r="J3075">
        <v>0</v>
      </c>
    </row>
    <row r="3076" spans="1:10" x14ac:dyDescent="0.35">
      <c r="A3076">
        <v>87025093</v>
      </c>
      <c r="B3076" t="s">
        <v>15049</v>
      </c>
      <c r="C3076">
        <v>188679</v>
      </c>
      <c r="D3076">
        <v>864</v>
      </c>
      <c r="E3076">
        <v>4000000</v>
      </c>
      <c r="F3076">
        <v>6.6</v>
      </c>
      <c r="G3076">
        <v>-83025093</v>
      </c>
      <c r="H3076">
        <v>0</v>
      </c>
      <c r="I3076">
        <v>40</v>
      </c>
      <c r="J3076">
        <v>0</v>
      </c>
    </row>
    <row r="3077" spans="1:10" x14ac:dyDescent="0.35">
      <c r="A3077">
        <v>71897215</v>
      </c>
      <c r="B3077" t="s">
        <v>15054</v>
      </c>
      <c r="C3077">
        <v>126893</v>
      </c>
      <c r="D3077">
        <v>440</v>
      </c>
      <c r="E3077">
        <v>15000000</v>
      </c>
      <c r="F3077">
        <v>7.3</v>
      </c>
      <c r="G3077">
        <v>-56897215</v>
      </c>
      <c r="H3077">
        <v>33000</v>
      </c>
      <c r="I3077">
        <v>150</v>
      </c>
      <c r="J3077">
        <v>0</v>
      </c>
    </row>
    <row r="3078" spans="1:10" x14ac:dyDescent="0.35">
      <c r="A3078">
        <v>64267897</v>
      </c>
      <c r="B3078" t="s">
        <v>15059</v>
      </c>
      <c r="C3078">
        <v>67992</v>
      </c>
      <c r="D3078">
        <v>327</v>
      </c>
      <c r="E3078">
        <v>5000000</v>
      </c>
      <c r="F3078">
        <v>6.6</v>
      </c>
      <c r="G3078">
        <v>-59267897</v>
      </c>
      <c r="H3078">
        <v>0</v>
      </c>
      <c r="I3078">
        <v>50.000000000000007</v>
      </c>
      <c r="J3078">
        <v>0</v>
      </c>
    </row>
    <row r="3079" spans="1:10" x14ac:dyDescent="0.35">
      <c r="A3079">
        <v>56536016</v>
      </c>
      <c r="B3079" t="s">
        <v>15064</v>
      </c>
      <c r="C3079">
        <v>13523</v>
      </c>
      <c r="D3079">
        <v>95</v>
      </c>
      <c r="E3079">
        <v>4900000</v>
      </c>
      <c r="F3079">
        <v>6.9</v>
      </c>
      <c r="G3079">
        <v>-51636016</v>
      </c>
      <c r="H3079">
        <v>0</v>
      </c>
      <c r="I3079">
        <v>49.000000000000007</v>
      </c>
      <c r="J3079">
        <v>0</v>
      </c>
    </row>
    <row r="3080" spans="1:10" x14ac:dyDescent="0.35">
      <c r="A3080">
        <v>104007828</v>
      </c>
      <c r="B3080" t="s">
        <v>15068</v>
      </c>
      <c r="C3080">
        <v>76828</v>
      </c>
      <c r="D3080">
        <v>314</v>
      </c>
      <c r="E3080">
        <v>5000000</v>
      </c>
      <c r="F3080">
        <v>5.8</v>
      </c>
      <c r="G3080">
        <v>-99007828</v>
      </c>
      <c r="H3080">
        <v>24000</v>
      </c>
      <c r="I3080">
        <v>50.000000000000007</v>
      </c>
      <c r="J3080">
        <v>0</v>
      </c>
    </row>
    <row r="3081" spans="1:10" x14ac:dyDescent="0.35">
      <c r="A3081">
        <v>50820940</v>
      </c>
      <c r="B3081" t="s">
        <v>15073</v>
      </c>
      <c r="C3081">
        <v>31915</v>
      </c>
      <c r="D3081">
        <v>159</v>
      </c>
      <c r="E3081">
        <v>5000000</v>
      </c>
      <c r="F3081">
        <v>4.4000000000000004</v>
      </c>
      <c r="G3081">
        <v>-45820940</v>
      </c>
      <c r="H3081">
        <v>18000</v>
      </c>
      <c r="I3081">
        <v>50.000000000000007</v>
      </c>
      <c r="J3081">
        <v>0</v>
      </c>
    </row>
    <row r="3082" spans="1:10" x14ac:dyDescent="0.35">
      <c r="A3082">
        <v>44793200</v>
      </c>
      <c r="B3082" t="s">
        <v>15078</v>
      </c>
      <c r="C3082">
        <v>49820</v>
      </c>
      <c r="D3082">
        <v>311</v>
      </c>
      <c r="E3082">
        <v>4500000</v>
      </c>
      <c r="F3082">
        <v>6.6</v>
      </c>
      <c r="G3082">
        <v>-40293200</v>
      </c>
      <c r="H3082">
        <v>0</v>
      </c>
      <c r="I3082">
        <v>45.000000000000007</v>
      </c>
      <c r="J3082">
        <v>0</v>
      </c>
    </row>
    <row r="3083" spans="1:10" x14ac:dyDescent="0.35">
      <c r="A3083">
        <v>43771291</v>
      </c>
      <c r="B3083" t="s">
        <v>13460</v>
      </c>
      <c r="C3083">
        <v>79916</v>
      </c>
      <c r="D3083">
        <v>279</v>
      </c>
      <c r="E3083">
        <v>5000000</v>
      </c>
      <c r="F3083">
        <v>7.1</v>
      </c>
      <c r="G3083">
        <v>-38771291</v>
      </c>
      <c r="H3083">
        <v>15000</v>
      </c>
      <c r="I3083">
        <v>50.000000000000007</v>
      </c>
      <c r="J3083">
        <v>0</v>
      </c>
    </row>
    <row r="3084" spans="1:10" x14ac:dyDescent="0.35">
      <c r="A3084">
        <v>53884821</v>
      </c>
      <c r="B3084" t="s">
        <v>15090</v>
      </c>
      <c r="C3084">
        <v>51204</v>
      </c>
      <c r="D3084">
        <v>247</v>
      </c>
      <c r="E3084">
        <v>5000000</v>
      </c>
      <c r="F3084">
        <v>4.5999999999999996</v>
      </c>
      <c r="G3084">
        <v>-48884821</v>
      </c>
      <c r="H3084">
        <v>26000</v>
      </c>
      <c r="I3084">
        <v>50.000000000000007</v>
      </c>
      <c r="J3084">
        <v>0</v>
      </c>
    </row>
    <row r="3085" spans="1:10" x14ac:dyDescent="0.35">
      <c r="A3085">
        <v>36000000</v>
      </c>
      <c r="B3085" t="s">
        <v>15095</v>
      </c>
      <c r="C3085">
        <v>6359</v>
      </c>
      <c r="D3085">
        <v>69</v>
      </c>
      <c r="E3085">
        <v>5000000</v>
      </c>
      <c r="F3085">
        <v>6.8</v>
      </c>
      <c r="G3085">
        <v>-31000000</v>
      </c>
      <c r="H3085">
        <v>0</v>
      </c>
      <c r="I3085">
        <v>50.000000000000007</v>
      </c>
      <c r="J3085">
        <v>0</v>
      </c>
    </row>
    <row r="3086" spans="1:10" x14ac:dyDescent="0.35">
      <c r="A3086">
        <v>34872293</v>
      </c>
      <c r="B3086" t="s">
        <v>15099</v>
      </c>
      <c r="C3086">
        <v>30765</v>
      </c>
      <c r="D3086">
        <v>252</v>
      </c>
      <c r="E3086">
        <v>8500000</v>
      </c>
      <c r="F3086">
        <v>4.9000000000000004</v>
      </c>
      <c r="G3086">
        <v>-26372293</v>
      </c>
      <c r="H3086">
        <v>963</v>
      </c>
      <c r="I3086">
        <v>85</v>
      </c>
      <c r="J3086">
        <v>0</v>
      </c>
    </row>
    <row r="3087" spans="1:10" x14ac:dyDescent="0.35">
      <c r="A3087">
        <v>34468224</v>
      </c>
      <c r="B3087" t="s">
        <v>15103</v>
      </c>
      <c r="C3087">
        <v>105568</v>
      </c>
      <c r="D3087">
        <v>533</v>
      </c>
      <c r="E3087">
        <v>4500000</v>
      </c>
      <c r="F3087">
        <v>7.3</v>
      </c>
      <c r="G3087">
        <v>-29968224</v>
      </c>
      <c r="H3087">
        <v>0</v>
      </c>
      <c r="I3087">
        <v>45.000000000000007</v>
      </c>
      <c r="J3087">
        <v>0</v>
      </c>
    </row>
    <row r="3088" spans="1:10" x14ac:dyDescent="0.35">
      <c r="A3088">
        <v>32453345</v>
      </c>
      <c r="B3088" t="s">
        <v>15109</v>
      </c>
      <c r="C3088">
        <v>31791</v>
      </c>
      <c r="D3088">
        <v>155</v>
      </c>
      <c r="E3088">
        <v>5000000</v>
      </c>
      <c r="F3088">
        <v>5</v>
      </c>
      <c r="G3088">
        <v>-27453345</v>
      </c>
      <c r="H3088">
        <v>10000</v>
      </c>
      <c r="I3088">
        <v>50.000000000000007</v>
      </c>
      <c r="J3088">
        <v>0</v>
      </c>
    </row>
    <row r="3089" spans="1:10" x14ac:dyDescent="0.35">
      <c r="A3089">
        <v>27296514</v>
      </c>
      <c r="B3089" t="s">
        <v>15113</v>
      </c>
      <c r="C3089">
        <v>326494</v>
      </c>
      <c r="D3089">
        <v>340</v>
      </c>
      <c r="E3089">
        <v>5000000</v>
      </c>
      <c r="F3089">
        <v>8</v>
      </c>
      <c r="G3089">
        <v>-22296514</v>
      </c>
      <c r="H3089">
        <v>65000</v>
      </c>
      <c r="I3089">
        <v>50.000000000000007</v>
      </c>
      <c r="J3089">
        <v>0</v>
      </c>
    </row>
    <row r="3090" spans="1:10" x14ac:dyDescent="0.35">
      <c r="A3090">
        <v>25799043</v>
      </c>
      <c r="B3090" t="s">
        <v>15117</v>
      </c>
      <c r="C3090">
        <v>28513</v>
      </c>
      <c r="D3090">
        <v>126</v>
      </c>
      <c r="E3090">
        <v>3300000</v>
      </c>
      <c r="F3090">
        <v>5.2</v>
      </c>
      <c r="G3090">
        <v>-22499043</v>
      </c>
      <c r="H3090">
        <v>0</v>
      </c>
      <c r="I3090">
        <v>33</v>
      </c>
      <c r="J3090">
        <v>0</v>
      </c>
    </row>
    <row r="3091" spans="1:10" x14ac:dyDescent="0.35">
      <c r="A3091">
        <v>25530884</v>
      </c>
      <c r="B3091" t="s">
        <v>15120</v>
      </c>
      <c r="C3091">
        <v>845580</v>
      </c>
      <c r="D3091">
        <v>2067</v>
      </c>
      <c r="E3091">
        <v>9000000</v>
      </c>
      <c r="F3091">
        <v>8.5</v>
      </c>
      <c r="G3091">
        <v>-16530884</v>
      </c>
      <c r="H3091">
        <v>40000</v>
      </c>
      <c r="I3091">
        <v>90.000000000000014</v>
      </c>
      <c r="J3091">
        <v>0</v>
      </c>
    </row>
    <row r="3092" spans="1:10" x14ac:dyDescent="0.35">
      <c r="A3092">
        <v>27689474</v>
      </c>
      <c r="B3092" t="s">
        <v>15126</v>
      </c>
      <c r="C3092">
        <v>85688</v>
      </c>
      <c r="D3092">
        <v>339</v>
      </c>
      <c r="E3092">
        <v>5000000</v>
      </c>
      <c r="F3092">
        <v>6.5</v>
      </c>
      <c r="G3092">
        <v>-22689474</v>
      </c>
      <c r="H3092">
        <v>23000</v>
      </c>
      <c r="I3092">
        <v>50.000000000000007</v>
      </c>
      <c r="J3092">
        <v>0</v>
      </c>
    </row>
    <row r="3093" spans="1:10" x14ac:dyDescent="0.35">
      <c r="A3093">
        <v>24138847</v>
      </c>
      <c r="B3093" t="s">
        <v>15130</v>
      </c>
      <c r="C3093">
        <v>114797</v>
      </c>
      <c r="D3093">
        <v>472</v>
      </c>
      <c r="E3093">
        <v>5000000</v>
      </c>
      <c r="F3093">
        <v>7.4</v>
      </c>
      <c r="G3093">
        <v>-19138847</v>
      </c>
      <c r="H3093">
        <v>0</v>
      </c>
      <c r="I3093">
        <v>50.000000000000007</v>
      </c>
      <c r="J3093">
        <v>0</v>
      </c>
    </row>
    <row r="3094" spans="1:10" x14ac:dyDescent="0.35">
      <c r="A3094">
        <v>21994911</v>
      </c>
      <c r="B3094" t="s">
        <v>15134</v>
      </c>
      <c r="C3094">
        <v>98354</v>
      </c>
      <c r="D3094">
        <v>433</v>
      </c>
      <c r="E3094">
        <v>5000000</v>
      </c>
      <c r="F3094">
        <v>7.7</v>
      </c>
      <c r="G3094">
        <v>-16994911</v>
      </c>
      <c r="H3094">
        <v>0</v>
      </c>
      <c r="I3094">
        <v>50.000000000000007</v>
      </c>
      <c r="J3094">
        <v>0</v>
      </c>
    </row>
    <row r="3095" spans="1:10" x14ac:dyDescent="0.35">
      <c r="A3095">
        <v>21501098</v>
      </c>
      <c r="B3095" t="s">
        <v>15138</v>
      </c>
      <c r="C3095">
        <v>115813</v>
      </c>
      <c r="D3095">
        <v>216</v>
      </c>
      <c r="E3095">
        <v>5000000</v>
      </c>
      <c r="F3095">
        <v>7.4</v>
      </c>
      <c r="G3095">
        <v>-16501098</v>
      </c>
      <c r="H3095">
        <v>22000</v>
      </c>
      <c r="I3095">
        <v>50.000000000000007</v>
      </c>
      <c r="J3095">
        <v>0</v>
      </c>
    </row>
    <row r="3096" spans="1:10" x14ac:dyDescent="0.35">
      <c r="A3096">
        <v>19281235</v>
      </c>
      <c r="B3096" t="s">
        <v>15143</v>
      </c>
      <c r="C3096">
        <v>3571</v>
      </c>
      <c r="D3096">
        <v>11</v>
      </c>
      <c r="E3096">
        <v>5000000</v>
      </c>
      <c r="F3096">
        <v>5.0999999999999996</v>
      </c>
      <c r="G3096">
        <v>-14281235</v>
      </c>
      <c r="H3096">
        <v>232</v>
      </c>
      <c r="I3096">
        <v>50.000000000000007</v>
      </c>
      <c r="J3096">
        <v>0</v>
      </c>
    </row>
    <row r="3097" spans="1:10" x14ac:dyDescent="0.35">
      <c r="A3097">
        <v>19421271</v>
      </c>
      <c r="B3097" t="s">
        <v>15149</v>
      </c>
      <c r="C3097">
        <v>2448</v>
      </c>
      <c r="D3097">
        <v>18</v>
      </c>
      <c r="E3097">
        <v>5000000</v>
      </c>
      <c r="F3097">
        <v>5</v>
      </c>
      <c r="G3097">
        <v>-14421271</v>
      </c>
      <c r="H3097">
        <v>122</v>
      </c>
      <c r="I3097">
        <v>50.000000000000007</v>
      </c>
      <c r="J3097">
        <v>0</v>
      </c>
    </row>
    <row r="3098" spans="1:10" x14ac:dyDescent="0.35">
      <c r="A3098">
        <v>20733485</v>
      </c>
      <c r="B3098" t="s">
        <v>15154</v>
      </c>
      <c r="C3098">
        <v>11622</v>
      </c>
      <c r="D3098">
        <v>157</v>
      </c>
      <c r="E3098">
        <v>5000000</v>
      </c>
      <c r="F3098">
        <v>7.2</v>
      </c>
      <c r="G3098">
        <v>-15733485</v>
      </c>
      <c r="H3098">
        <v>1000</v>
      </c>
      <c r="I3098">
        <v>50.000000000000007</v>
      </c>
      <c r="J3098">
        <v>0</v>
      </c>
    </row>
    <row r="3099" spans="1:10" x14ac:dyDescent="0.35">
      <c r="A3099">
        <v>24809547</v>
      </c>
      <c r="B3099" t="s">
        <v>15159</v>
      </c>
      <c r="C3099">
        <v>74875</v>
      </c>
      <c r="D3099">
        <v>115</v>
      </c>
      <c r="E3099">
        <v>5000000</v>
      </c>
      <c r="F3099">
        <v>6.4</v>
      </c>
      <c r="G3099">
        <v>-19809547</v>
      </c>
      <c r="H3099">
        <v>11000</v>
      </c>
      <c r="I3099">
        <v>50.000000000000007</v>
      </c>
      <c r="J3099">
        <v>0</v>
      </c>
    </row>
    <row r="3100" spans="1:10" x14ac:dyDescent="0.35">
      <c r="A3100">
        <v>23031390</v>
      </c>
      <c r="B3100" t="s">
        <v>15164</v>
      </c>
      <c r="C3100">
        <v>4345</v>
      </c>
      <c r="D3100">
        <v>26</v>
      </c>
      <c r="E3100">
        <v>4500000</v>
      </c>
      <c r="F3100">
        <v>5.6</v>
      </c>
      <c r="G3100">
        <v>-18531390</v>
      </c>
      <c r="H3100">
        <v>575</v>
      </c>
      <c r="I3100">
        <v>45.000000000000007</v>
      </c>
      <c r="J3100">
        <v>0</v>
      </c>
    </row>
    <row r="3101" spans="1:10" x14ac:dyDescent="0.35">
      <c r="A3101">
        <v>16017403</v>
      </c>
      <c r="B3101" t="s">
        <v>13151</v>
      </c>
      <c r="C3101">
        <v>17333</v>
      </c>
      <c r="D3101">
        <v>153</v>
      </c>
      <c r="E3101">
        <v>5000000</v>
      </c>
      <c r="F3101">
        <v>6.2</v>
      </c>
      <c r="G3101">
        <v>-11017403</v>
      </c>
      <c r="H3101">
        <v>0</v>
      </c>
      <c r="I3101">
        <v>50.000000000000007</v>
      </c>
      <c r="J3101">
        <v>0</v>
      </c>
    </row>
    <row r="3102" spans="1:10" x14ac:dyDescent="0.35">
      <c r="A3102">
        <v>21197315</v>
      </c>
      <c r="B3102" t="s">
        <v>15169</v>
      </c>
      <c r="C3102">
        <v>49948</v>
      </c>
      <c r="D3102">
        <v>211</v>
      </c>
      <c r="E3102">
        <v>5000000</v>
      </c>
      <c r="F3102">
        <v>6.1</v>
      </c>
      <c r="G3102">
        <v>-16197315</v>
      </c>
      <c r="H3102">
        <v>14000</v>
      </c>
      <c r="I3102">
        <v>50.000000000000007</v>
      </c>
      <c r="J3102">
        <v>0</v>
      </c>
    </row>
    <row r="3103" spans="1:10" x14ac:dyDescent="0.35">
      <c r="A3103">
        <v>14821531</v>
      </c>
      <c r="B3103" t="s">
        <v>15177</v>
      </c>
      <c r="C3103">
        <v>6915</v>
      </c>
      <c r="D3103">
        <v>209</v>
      </c>
      <c r="E3103">
        <v>6000000</v>
      </c>
      <c r="F3103">
        <v>7.3</v>
      </c>
      <c r="G3103">
        <v>-8821531</v>
      </c>
      <c r="H3103">
        <v>599</v>
      </c>
      <c r="I3103">
        <v>60.000000000000007</v>
      </c>
      <c r="J3103">
        <v>0</v>
      </c>
    </row>
    <row r="3104" spans="1:10" x14ac:dyDescent="0.35">
      <c r="A3104">
        <v>18656400</v>
      </c>
      <c r="B3104" t="s">
        <v>15181</v>
      </c>
      <c r="C3104">
        <v>86077</v>
      </c>
      <c r="D3104">
        <v>195</v>
      </c>
      <c r="E3104">
        <v>5000000</v>
      </c>
      <c r="F3104">
        <v>7.5</v>
      </c>
      <c r="G3104">
        <v>-13656400</v>
      </c>
      <c r="H3104">
        <v>45000</v>
      </c>
      <c r="I3104">
        <v>50.000000000000007</v>
      </c>
      <c r="J3104">
        <v>0</v>
      </c>
    </row>
    <row r="3105" spans="1:10" x14ac:dyDescent="0.35">
      <c r="A3105">
        <v>14343976</v>
      </c>
      <c r="B3105" t="s">
        <v>15188</v>
      </c>
      <c r="C3105">
        <v>22961</v>
      </c>
      <c r="D3105">
        <v>291</v>
      </c>
      <c r="E3105">
        <v>5000000</v>
      </c>
      <c r="F3105">
        <v>4.5</v>
      </c>
      <c r="G3105">
        <v>-9343976</v>
      </c>
      <c r="H3105">
        <v>1000</v>
      </c>
      <c r="I3105">
        <v>50.000000000000007</v>
      </c>
      <c r="J3105">
        <v>0</v>
      </c>
    </row>
    <row r="3106" spans="1:10" x14ac:dyDescent="0.35">
      <c r="A3106">
        <v>241437427</v>
      </c>
      <c r="B3106" t="s">
        <v>15192</v>
      </c>
      <c r="C3106">
        <v>102071</v>
      </c>
      <c r="D3106">
        <v>756</v>
      </c>
      <c r="E3106">
        <v>5000000</v>
      </c>
      <c r="F3106">
        <v>6.6</v>
      </c>
      <c r="G3106">
        <v>-236437427</v>
      </c>
      <c r="H3106">
        <v>5000</v>
      </c>
      <c r="I3106">
        <v>50.000000000000007</v>
      </c>
      <c r="J3106">
        <v>0</v>
      </c>
    </row>
    <row r="3107" spans="1:10" x14ac:dyDescent="0.35">
      <c r="A3107">
        <v>14123773</v>
      </c>
      <c r="B3107" t="s">
        <v>15195</v>
      </c>
      <c r="C3107">
        <v>108683</v>
      </c>
      <c r="D3107">
        <v>561</v>
      </c>
      <c r="E3107">
        <v>5000000</v>
      </c>
      <c r="F3107">
        <v>5.3</v>
      </c>
      <c r="G3107">
        <v>-9123773</v>
      </c>
      <c r="H3107">
        <v>25000</v>
      </c>
      <c r="I3107">
        <v>50.000000000000007</v>
      </c>
      <c r="J3107">
        <v>0</v>
      </c>
    </row>
    <row r="3108" spans="1:10" x14ac:dyDescent="0.35">
      <c r="A3108">
        <v>15126948</v>
      </c>
      <c r="B3108" t="s">
        <v>15201</v>
      </c>
      <c r="C3108">
        <v>20815</v>
      </c>
      <c r="D3108">
        <v>335</v>
      </c>
      <c r="E3108">
        <v>5000000</v>
      </c>
      <c r="F3108">
        <v>4.9000000000000004</v>
      </c>
      <c r="G3108">
        <v>-10126948</v>
      </c>
      <c r="H3108">
        <v>0</v>
      </c>
      <c r="I3108">
        <v>50.000000000000007</v>
      </c>
      <c r="J3108">
        <v>0</v>
      </c>
    </row>
    <row r="3109" spans="1:10" x14ac:dyDescent="0.35">
      <c r="A3109">
        <v>13464388</v>
      </c>
      <c r="B3109" t="s">
        <v>15210</v>
      </c>
      <c r="C3109">
        <v>395921</v>
      </c>
      <c r="D3109">
        <v>859</v>
      </c>
      <c r="E3109">
        <v>4000000</v>
      </c>
      <c r="F3109">
        <v>8</v>
      </c>
      <c r="G3109">
        <v>-9464388</v>
      </c>
      <c r="H3109">
        <v>19000</v>
      </c>
      <c r="I3109">
        <v>40</v>
      </c>
      <c r="J3109">
        <v>0</v>
      </c>
    </row>
    <row r="3110" spans="1:10" x14ac:dyDescent="0.35">
      <c r="A3110">
        <v>13350177</v>
      </c>
      <c r="B3110" t="s">
        <v>15215</v>
      </c>
      <c r="C3110">
        <v>7904</v>
      </c>
      <c r="D3110">
        <v>113</v>
      </c>
      <c r="E3110">
        <v>5000000</v>
      </c>
      <c r="F3110">
        <v>3.8</v>
      </c>
      <c r="G3110">
        <v>-8350177</v>
      </c>
      <c r="H3110">
        <v>562</v>
      </c>
      <c r="I3110">
        <v>50.000000000000007</v>
      </c>
      <c r="J3110">
        <v>0</v>
      </c>
    </row>
    <row r="3111" spans="1:10" x14ac:dyDescent="0.35">
      <c r="A3111">
        <v>13269963</v>
      </c>
      <c r="B3111" t="s">
        <v>15218</v>
      </c>
      <c r="C3111">
        <v>23202</v>
      </c>
      <c r="D3111">
        <v>173</v>
      </c>
      <c r="E3111">
        <v>5000000</v>
      </c>
      <c r="F3111">
        <v>7.6</v>
      </c>
      <c r="G3111">
        <v>-8269963</v>
      </c>
      <c r="H3111">
        <v>0</v>
      </c>
      <c r="I3111">
        <v>50.000000000000007</v>
      </c>
      <c r="J3111">
        <v>0</v>
      </c>
    </row>
    <row r="3112" spans="1:10" x14ac:dyDescent="0.35">
      <c r="A3112">
        <v>17768000</v>
      </c>
      <c r="B3112" t="s">
        <v>15223</v>
      </c>
      <c r="C3112">
        <v>29629</v>
      </c>
      <c r="D3112">
        <v>374</v>
      </c>
      <c r="E3112">
        <v>5000000</v>
      </c>
      <c r="F3112">
        <v>5.9</v>
      </c>
      <c r="G3112">
        <v>-12768000</v>
      </c>
      <c r="H3112">
        <v>0</v>
      </c>
      <c r="I3112">
        <v>50.000000000000007</v>
      </c>
      <c r="J3112">
        <v>0</v>
      </c>
    </row>
    <row r="3113" spans="1:10" x14ac:dyDescent="0.35">
      <c r="A3113">
        <v>12947763</v>
      </c>
      <c r="B3113" t="s">
        <v>15229</v>
      </c>
      <c r="C3113">
        <v>10624</v>
      </c>
      <c r="D3113">
        <v>125</v>
      </c>
      <c r="E3113">
        <v>5000000</v>
      </c>
      <c r="F3113">
        <v>6.2</v>
      </c>
      <c r="G3113">
        <v>-7947763</v>
      </c>
      <c r="H3113">
        <v>0</v>
      </c>
      <c r="I3113">
        <v>50.000000000000007</v>
      </c>
      <c r="J3113">
        <v>0</v>
      </c>
    </row>
    <row r="3114" spans="1:10" x14ac:dyDescent="0.35">
      <c r="A3114">
        <v>14100000</v>
      </c>
      <c r="B3114" t="s">
        <v>15233</v>
      </c>
      <c r="C3114">
        <v>14995</v>
      </c>
      <c r="D3114">
        <v>87</v>
      </c>
      <c r="E3114">
        <v>5000000</v>
      </c>
      <c r="F3114">
        <v>7.2</v>
      </c>
      <c r="G3114">
        <v>-9100000</v>
      </c>
      <c r="H3114">
        <v>0</v>
      </c>
      <c r="I3114">
        <v>50.000000000000007</v>
      </c>
      <c r="J3114">
        <v>0</v>
      </c>
    </row>
    <row r="3115" spans="1:10" x14ac:dyDescent="0.35">
      <c r="A3115">
        <v>12200000</v>
      </c>
      <c r="B3115" t="s">
        <v>15238</v>
      </c>
      <c r="C3115">
        <v>7973</v>
      </c>
      <c r="D3115">
        <v>65</v>
      </c>
      <c r="E3115">
        <v>5000000</v>
      </c>
      <c r="F3115">
        <v>6.3</v>
      </c>
      <c r="G3115">
        <v>-7200000</v>
      </c>
      <c r="H3115">
        <v>0</v>
      </c>
      <c r="I3115">
        <v>50.000000000000007</v>
      </c>
      <c r="J3115">
        <v>0</v>
      </c>
    </row>
    <row r="3116" spans="1:10" x14ac:dyDescent="0.35">
      <c r="A3116">
        <v>17683670</v>
      </c>
      <c r="B3116" t="s">
        <v>15244</v>
      </c>
      <c r="C3116">
        <v>47227</v>
      </c>
      <c r="D3116">
        <v>323</v>
      </c>
      <c r="E3116">
        <v>5000000</v>
      </c>
      <c r="F3116">
        <v>5.2</v>
      </c>
      <c r="G3116">
        <v>-12683670</v>
      </c>
      <c r="H3116">
        <v>0</v>
      </c>
      <c r="I3116">
        <v>50.000000000000007</v>
      </c>
      <c r="J3116">
        <v>0</v>
      </c>
    </row>
    <row r="3117" spans="1:10" x14ac:dyDescent="0.35">
      <c r="A3117">
        <v>12055108</v>
      </c>
      <c r="B3117" t="s">
        <v>15249</v>
      </c>
      <c r="C3117">
        <v>61151</v>
      </c>
      <c r="D3117">
        <v>134</v>
      </c>
      <c r="E3117">
        <v>8000000</v>
      </c>
      <c r="F3117">
        <v>6.9</v>
      </c>
      <c r="G3117">
        <v>-4055108</v>
      </c>
      <c r="H3117">
        <v>0</v>
      </c>
      <c r="I3117">
        <v>80</v>
      </c>
      <c r="J3117">
        <v>0</v>
      </c>
    </row>
    <row r="3118" spans="1:10" x14ac:dyDescent="0.35">
      <c r="A3118">
        <v>27285953</v>
      </c>
      <c r="B3118" t="s">
        <v>15254</v>
      </c>
      <c r="C3118">
        <v>48675</v>
      </c>
      <c r="D3118">
        <v>214</v>
      </c>
      <c r="E3118">
        <v>5000000</v>
      </c>
      <c r="F3118">
        <v>6.8</v>
      </c>
      <c r="G3118">
        <v>-22285953</v>
      </c>
      <c r="H3118">
        <v>16000</v>
      </c>
      <c r="I3118">
        <v>50.000000000000007</v>
      </c>
      <c r="J3118">
        <v>0</v>
      </c>
    </row>
    <row r="3119" spans="1:10" x14ac:dyDescent="0.35">
      <c r="A3119">
        <v>10572742</v>
      </c>
      <c r="B3119" t="s">
        <v>15261</v>
      </c>
      <c r="C3119">
        <v>2326</v>
      </c>
      <c r="D3119">
        <v>21</v>
      </c>
      <c r="E3119">
        <v>8000000</v>
      </c>
      <c r="F3119">
        <v>6.1</v>
      </c>
      <c r="G3119">
        <v>-2572742</v>
      </c>
      <c r="H3119">
        <v>738</v>
      </c>
      <c r="I3119">
        <v>80</v>
      </c>
      <c r="J3119">
        <v>0</v>
      </c>
    </row>
    <row r="3120" spans="1:10" x14ac:dyDescent="0.35">
      <c r="A3120">
        <v>9628751</v>
      </c>
      <c r="B3120" t="s">
        <v>15267</v>
      </c>
      <c r="C3120">
        <v>5164</v>
      </c>
      <c r="D3120">
        <v>65</v>
      </c>
      <c r="E3120">
        <v>5000000</v>
      </c>
      <c r="F3120">
        <v>5.9</v>
      </c>
      <c r="G3120">
        <v>-4628751</v>
      </c>
      <c r="H3120">
        <v>207</v>
      </c>
      <c r="I3120">
        <v>50.000000000000007</v>
      </c>
      <c r="J3120">
        <v>0</v>
      </c>
    </row>
    <row r="3121" spans="1:10" x14ac:dyDescent="0.35">
      <c r="A3121">
        <v>8786715</v>
      </c>
      <c r="B3121" t="s">
        <v>15272</v>
      </c>
      <c r="C3121">
        <v>40274</v>
      </c>
      <c r="D3121">
        <v>324</v>
      </c>
      <c r="E3121">
        <v>5000000</v>
      </c>
      <c r="F3121">
        <v>6.9</v>
      </c>
      <c r="G3121">
        <v>-3786715</v>
      </c>
      <c r="H3121">
        <v>0</v>
      </c>
      <c r="I3121">
        <v>50.000000000000007</v>
      </c>
      <c r="J3121">
        <v>0</v>
      </c>
    </row>
    <row r="3122" spans="1:10" x14ac:dyDescent="0.35">
      <c r="A3122">
        <v>6755271</v>
      </c>
      <c r="B3122" t="s">
        <v>15282</v>
      </c>
      <c r="C3122">
        <v>7319</v>
      </c>
      <c r="D3122">
        <v>131</v>
      </c>
      <c r="E3122">
        <v>5000000</v>
      </c>
      <c r="F3122">
        <v>5.3</v>
      </c>
      <c r="G3122">
        <v>-1755271</v>
      </c>
      <c r="H3122">
        <v>327</v>
      </c>
      <c r="I3122">
        <v>50.000000000000007</v>
      </c>
      <c r="J3122">
        <v>0</v>
      </c>
    </row>
    <row r="3123" spans="1:10" x14ac:dyDescent="0.35">
      <c r="A3123">
        <v>6157157</v>
      </c>
      <c r="B3123" t="s">
        <v>15286</v>
      </c>
      <c r="C3123">
        <v>21416</v>
      </c>
      <c r="D3123">
        <v>198</v>
      </c>
      <c r="E3123">
        <v>5000000</v>
      </c>
      <c r="F3123">
        <v>7</v>
      </c>
      <c r="G3123">
        <v>-1157157</v>
      </c>
      <c r="H3123">
        <v>0</v>
      </c>
      <c r="I3123">
        <v>50.000000000000007</v>
      </c>
      <c r="J3123">
        <v>0</v>
      </c>
    </row>
    <row r="3124" spans="1:10" x14ac:dyDescent="0.35">
      <c r="A3124">
        <v>5480318</v>
      </c>
      <c r="B3124" t="s">
        <v>15290</v>
      </c>
      <c r="C3124">
        <v>9427</v>
      </c>
      <c r="D3124">
        <v>79</v>
      </c>
      <c r="E3124">
        <v>5000000</v>
      </c>
      <c r="F3124">
        <v>6.6</v>
      </c>
      <c r="G3124">
        <v>-480318</v>
      </c>
      <c r="H3124">
        <v>462</v>
      </c>
      <c r="I3124">
        <v>50.000000000000007</v>
      </c>
      <c r="J3124">
        <v>0</v>
      </c>
    </row>
    <row r="3125" spans="1:10" x14ac:dyDescent="0.35">
      <c r="A3125">
        <v>5308707</v>
      </c>
      <c r="B3125" t="s">
        <v>15295</v>
      </c>
      <c r="C3125">
        <v>15053</v>
      </c>
      <c r="D3125">
        <v>165</v>
      </c>
      <c r="E3125">
        <v>5000000</v>
      </c>
      <c r="F3125">
        <v>6.4</v>
      </c>
      <c r="G3125">
        <v>-308707</v>
      </c>
      <c r="H3125">
        <v>393</v>
      </c>
      <c r="I3125">
        <v>50.000000000000007</v>
      </c>
      <c r="J3125">
        <v>0</v>
      </c>
    </row>
    <row r="3126" spans="1:10" x14ac:dyDescent="0.35">
      <c r="A3126">
        <v>5009677</v>
      </c>
      <c r="B3126" t="s">
        <v>15300</v>
      </c>
      <c r="C3126">
        <v>260607</v>
      </c>
      <c r="D3126">
        <v>485</v>
      </c>
      <c r="E3126">
        <v>5000000</v>
      </c>
      <c r="F3126">
        <v>7.9</v>
      </c>
      <c r="G3126">
        <v>-9677</v>
      </c>
      <c r="H3126">
        <v>47000</v>
      </c>
      <c r="I3126">
        <v>50.000000000000007</v>
      </c>
      <c r="J3126">
        <v>0</v>
      </c>
    </row>
    <row r="3127" spans="1:10" x14ac:dyDescent="0.35">
      <c r="A3127">
        <v>4306697</v>
      </c>
      <c r="B3127" t="s">
        <v>15303</v>
      </c>
      <c r="C3127">
        <v>26720</v>
      </c>
      <c r="D3127">
        <v>196</v>
      </c>
      <c r="E3127">
        <v>5000000</v>
      </c>
      <c r="F3127">
        <v>7.7</v>
      </c>
      <c r="G3127">
        <v>693303</v>
      </c>
      <c r="H3127">
        <v>920</v>
      </c>
      <c r="I3127">
        <v>50.000000000000007</v>
      </c>
      <c r="J3127">
        <v>0</v>
      </c>
    </row>
    <row r="3128" spans="1:10" x14ac:dyDescent="0.35">
      <c r="A3128">
        <v>4040588</v>
      </c>
      <c r="B3128" t="s">
        <v>15313</v>
      </c>
      <c r="C3128">
        <v>12233</v>
      </c>
      <c r="D3128">
        <v>89</v>
      </c>
      <c r="E3128">
        <v>5000000</v>
      </c>
      <c r="F3128">
        <v>6.8</v>
      </c>
      <c r="G3128">
        <v>959412</v>
      </c>
      <c r="H3128">
        <v>0</v>
      </c>
      <c r="I3128">
        <v>50.000000000000007</v>
      </c>
      <c r="J3128">
        <v>0</v>
      </c>
    </row>
    <row r="3129" spans="1:10" x14ac:dyDescent="0.35">
      <c r="A3129">
        <v>3049135</v>
      </c>
      <c r="B3129" t="s">
        <v>15317</v>
      </c>
      <c r="C3129">
        <v>50197</v>
      </c>
      <c r="D3129">
        <v>265</v>
      </c>
      <c r="E3129">
        <v>5000000</v>
      </c>
      <c r="F3129">
        <v>7.4</v>
      </c>
      <c r="G3129">
        <v>1950865</v>
      </c>
      <c r="H3129">
        <v>0</v>
      </c>
      <c r="I3129">
        <v>50.000000000000007</v>
      </c>
      <c r="J3129">
        <v>0</v>
      </c>
    </row>
    <row r="3130" spans="1:10" x14ac:dyDescent="0.35">
      <c r="A3130">
        <v>4700361</v>
      </c>
      <c r="B3130" t="s">
        <v>15322</v>
      </c>
      <c r="C3130">
        <v>2047</v>
      </c>
      <c r="D3130">
        <v>29</v>
      </c>
      <c r="E3130">
        <v>5000000</v>
      </c>
      <c r="F3130">
        <v>4.5999999999999996</v>
      </c>
      <c r="G3130">
        <v>299639</v>
      </c>
      <c r="H3130">
        <v>0</v>
      </c>
      <c r="I3130">
        <v>50.000000000000007</v>
      </c>
      <c r="J3130">
        <v>0</v>
      </c>
    </row>
    <row r="3131" spans="1:10" x14ac:dyDescent="0.35">
      <c r="A3131">
        <v>2711210</v>
      </c>
      <c r="B3131" t="s">
        <v>15327</v>
      </c>
      <c r="C3131">
        <v>40305</v>
      </c>
      <c r="D3131">
        <v>86</v>
      </c>
      <c r="E3131">
        <v>5000000</v>
      </c>
      <c r="F3131">
        <v>6.4</v>
      </c>
      <c r="G3131">
        <v>2288790</v>
      </c>
      <c r="H3131">
        <v>0</v>
      </c>
      <c r="I3131">
        <v>50.000000000000007</v>
      </c>
      <c r="J3131">
        <v>0</v>
      </c>
    </row>
    <row r="3132" spans="1:10" x14ac:dyDescent="0.35">
      <c r="A3132">
        <v>1980338</v>
      </c>
      <c r="B3132" t="s">
        <v>15331</v>
      </c>
      <c r="C3132">
        <v>12366</v>
      </c>
      <c r="D3132">
        <v>151</v>
      </c>
      <c r="E3132">
        <v>5000000</v>
      </c>
      <c r="F3132">
        <v>7</v>
      </c>
      <c r="G3132">
        <v>3019662</v>
      </c>
      <c r="H3132">
        <v>507</v>
      </c>
      <c r="I3132">
        <v>50.000000000000007</v>
      </c>
      <c r="J3132">
        <v>0</v>
      </c>
    </row>
    <row r="3133" spans="1:10" x14ac:dyDescent="0.35">
      <c r="A3133">
        <v>1082044</v>
      </c>
      <c r="B3133" t="s">
        <v>15334</v>
      </c>
      <c r="C3133">
        <v>281649</v>
      </c>
      <c r="D3133">
        <v>458</v>
      </c>
      <c r="E3133">
        <v>5000000</v>
      </c>
      <c r="F3133">
        <v>7.7</v>
      </c>
      <c r="G3133">
        <v>3917956</v>
      </c>
      <c r="H3133">
        <v>21000</v>
      </c>
      <c r="I3133">
        <v>50.000000000000007</v>
      </c>
      <c r="J3133">
        <v>0</v>
      </c>
    </row>
    <row r="3134" spans="1:10" x14ac:dyDescent="0.35">
      <c r="A3134">
        <v>1100000</v>
      </c>
      <c r="B3134" t="s">
        <v>15337</v>
      </c>
      <c r="C3134">
        <v>3665</v>
      </c>
      <c r="D3134">
        <v>39</v>
      </c>
      <c r="E3134">
        <v>5000000</v>
      </c>
      <c r="F3134">
        <v>6.8</v>
      </c>
      <c r="G3134">
        <v>3900000</v>
      </c>
      <c r="H3134">
        <v>247</v>
      </c>
      <c r="I3134">
        <v>50.000000000000007</v>
      </c>
      <c r="J3134">
        <v>0</v>
      </c>
    </row>
    <row r="3135" spans="1:10" x14ac:dyDescent="0.35">
      <c r="A3135">
        <v>2445646</v>
      </c>
      <c r="B3135" t="s">
        <v>15342</v>
      </c>
      <c r="C3135">
        <v>32382</v>
      </c>
      <c r="D3135">
        <v>99</v>
      </c>
      <c r="E3135">
        <v>5000000</v>
      </c>
      <c r="F3135">
        <v>7</v>
      </c>
      <c r="G3135">
        <v>2554354</v>
      </c>
      <c r="H3135">
        <v>13000</v>
      </c>
      <c r="I3135">
        <v>50.000000000000007</v>
      </c>
      <c r="J3135">
        <v>0</v>
      </c>
    </row>
    <row r="3136" spans="1:10" x14ac:dyDescent="0.35">
      <c r="A3136">
        <v>2221809</v>
      </c>
      <c r="B3136" t="s">
        <v>15345</v>
      </c>
      <c r="C3136">
        <v>40618</v>
      </c>
      <c r="D3136">
        <v>144</v>
      </c>
      <c r="E3136">
        <v>5000000</v>
      </c>
      <c r="F3136">
        <v>7</v>
      </c>
      <c r="G3136">
        <v>2778191</v>
      </c>
      <c r="H3136">
        <v>0</v>
      </c>
      <c r="I3136">
        <v>50.000000000000007</v>
      </c>
      <c r="J3136">
        <v>0</v>
      </c>
    </row>
    <row r="3137" spans="1:10" x14ac:dyDescent="0.35">
      <c r="A3137">
        <v>296665</v>
      </c>
      <c r="B3137" t="s">
        <v>15349</v>
      </c>
      <c r="C3137">
        <v>12675</v>
      </c>
      <c r="D3137">
        <v>158</v>
      </c>
      <c r="E3137">
        <v>5000000</v>
      </c>
      <c r="F3137">
        <v>6.3</v>
      </c>
      <c r="G3137">
        <v>4703335</v>
      </c>
      <c r="H3137">
        <v>0</v>
      </c>
      <c r="I3137">
        <v>50.000000000000007</v>
      </c>
      <c r="J3137">
        <v>0</v>
      </c>
    </row>
    <row r="3138" spans="1:10" x14ac:dyDescent="0.35">
      <c r="A3138">
        <v>3219029</v>
      </c>
      <c r="B3138" t="s">
        <v>15355</v>
      </c>
      <c r="C3138">
        <v>28845</v>
      </c>
      <c r="D3138">
        <v>125</v>
      </c>
      <c r="E3138">
        <v>5000000</v>
      </c>
      <c r="F3138">
        <v>7.1</v>
      </c>
      <c r="G3138">
        <v>1780971</v>
      </c>
      <c r="H3138">
        <v>10000</v>
      </c>
      <c r="I3138">
        <v>50.000000000000007</v>
      </c>
      <c r="J3138">
        <v>0</v>
      </c>
    </row>
    <row r="3139" spans="1:10" x14ac:dyDescent="0.35">
      <c r="A3139">
        <v>1040879</v>
      </c>
      <c r="B3139" t="s">
        <v>15359</v>
      </c>
      <c r="C3139">
        <v>54478</v>
      </c>
      <c r="D3139">
        <v>184</v>
      </c>
      <c r="E3139">
        <v>7000000</v>
      </c>
      <c r="F3139">
        <v>7.1</v>
      </c>
      <c r="G3139">
        <v>5959121</v>
      </c>
      <c r="H3139">
        <v>0</v>
      </c>
      <c r="I3139">
        <v>70</v>
      </c>
      <c r="J3139">
        <v>0</v>
      </c>
    </row>
    <row r="3140" spans="1:10" x14ac:dyDescent="0.35">
      <c r="A3140">
        <v>326308</v>
      </c>
      <c r="B3140" t="s">
        <v>15363</v>
      </c>
      <c r="C3140">
        <v>6632</v>
      </c>
      <c r="D3140">
        <v>69</v>
      </c>
      <c r="E3140">
        <v>5000000</v>
      </c>
      <c r="F3140">
        <v>6.1</v>
      </c>
      <c r="G3140">
        <v>4673692</v>
      </c>
      <c r="H3140">
        <v>225</v>
      </c>
      <c r="I3140">
        <v>50.000000000000007</v>
      </c>
      <c r="J3140">
        <v>0</v>
      </c>
    </row>
    <row r="3141" spans="1:10" x14ac:dyDescent="0.35">
      <c r="A3141">
        <v>124720</v>
      </c>
      <c r="B3141" t="s">
        <v>15368</v>
      </c>
      <c r="C3141">
        <v>1560</v>
      </c>
      <c r="D3141">
        <v>15</v>
      </c>
      <c r="E3141">
        <v>5000000</v>
      </c>
      <c r="F3141">
        <v>7.3</v>
      </c>
      <c r="G3141">
        <v>4875280</v>
      </c>
      <c r="H3141">
        <v>777</v>
      </c>
      <c r="I3141">
        <v>50.000000000000007</v>
      </c>
      <c r="J3141">
        <v>0</v>
      </c>
    </row>
    <row r="3142" spans="1:10" x14ac:dyDescent="0.35">
      <c r="A3142">
        <v>99147</v>
      </c>
      <c r="B3142" t="s">
        <v>15372</v>
      </c>
      <c r="C3142">
        <v>1884</v>
      </c>
      <c r="D3142">
        <v>28</v>
      </c>
      <c r="E3142">
        <v>2000000</v>
      </c>
      <c r="F3142">
        <v>6.2</v>
      </c>
      <c r="G3142">
        <v>1900853</v>
      </c>
      <c r="H3142">
        <v>69</v>
      </c>
      <c r="I3142">
        <v>20</v>
      </c>
      <c r="J3142">
        <v>0</v>
      </c>
    </row>
    <row r="3143" spans="1:10" x14ac:dyDescent="0.35">
      <c r="A3143">
        <v>65087</v>
      </c>
      <c r="B3143" t="s">
        <v>15379</v>
      </c>
      <c r="C3143">
        <v>8824</v>
      </c>
      <c r="D3143">
        <v>108</v>
      </c>
      <c r="E3143">
        <v>5000000</v>
      </c>
      <c r="F3143">
        <v>6.2</v>
      </c>
      <c r="G3143">
        <v>4934913</v>
      </c>
      <c r="H3143">
        <v>559</v>
      </c>
      <c r="I3143">
        <v>50.000000000000007</v>
      </c>
      <c r="J3143">
        <v>0</v>
      </c>
    </row>
    <row r="3144" spans="1:10" x14ac:dyDescent="0.35">
      <c r="A3144">
        <v>16066</v>
      </c>
      <c r="B3144" t="s">
        <v>15384</v>
      </c>
      <c r="C3144">
        <v>1207</v>
      </c>
      <c r="D3144">
        <v>44</v>
      </c>
      <c r="E3144">
        <v>5000000</v>
      </c>
      <c r="F3144">
        <v>3.3</v>
      </c>
      <c r="G3144">
        <v>4983934</v>
      </c>
      <c r="H3144">
        <v>40</v>
      </c>
      <c r="I3144">
        <v>50.000000000000007</v>
      </c>
      <c r="J3144">
        <v>0</v>
      </c>
    </row>
    <row r="3145" spans="1:10" x14ac:dyDescent="0.35">
      <c r="A3145">
        <v>24475416</v>
      </c>
      <c r="B3145" t="s">
        <v>15402</v>
      </c>
      <c r="C3145">
        <v>72443</v>
      </c>
      <c r="D3145">
        <v>309</v>
      </c>
      <c r="E3145">
        <v>890000</v>
      </c>
      <c r="F3145">
        <v>8</v>
      </c>
      <c r="G3145">
        <v>-23585416</v>
      </c>
      <c r="H3145">
        <v>0</v>
      </c>
      <c r="I3145">
        <v>8.9</v>
      </c>
      <c r="J3145">
        <v>0</v>
      </c>
    </row>
    <row r="3146" spans="1:10" x14ac:dyDescent="0.35">
      <c r="A3146">
        <v>47277326</v>
      </c>
      <c r="B3146" t="s">
        <v>15406</v>
      </c>
      <c r="C3146">
        <v>138814</v>
      </c>
      <c r="D3146">
        <v>1516</v>
      </c>
      <c r="E3146">
        <v>4800000</v>
      </c>
      <c r="F3146">
        <v>5.9</v>
      </c>
      <c r="G3146">
        <v>-42477326</v>
      </c>
      <c r="H3146">
        <v>0</v>
      </c>
      <c r="I3146">
        <v>48.000000000000007</v>
      </c>
      <c r="J3146">
        <v>0</v>
      </c>
    </row>
    <row r="3147" spans="1:10" x14ac:dyDescent="0.35">
      <c r="A3147">
        <v>1247453</v>
      </c>
      <c r="B3147" t="s">
        <v>15409</v>
      </c>
      <c r="C3147">
        <v>11202</v>
      </c>
      <c r="D3147">
        <v>123</v>
      </c>
      <c r="E3147">
        <v>2800000</v>
      </c>
      <c r="F3147">
        <v>6.8</v>
      </c>
      <c r="G3147">
        <v>1552547</v>
      </c>
      <c r="H3147">
        <v>750</v>
      </c>
      <c r="I3147">
        <v>28.000000000000004</v>
      </c>
      <c r="J3147">
        <v>0</v>
      </c>
    </row>
    <row r="3148" spans="1:10" x14ac:dyDescent="0.35">
      <c r="A3148">
        <v>1729969</v>
      </c>
      <c r="B3148" t="s">
        <v>15412</v>
      </c>
      <c r="C3148">
        <v>68211</v>
      </c>
      <c r="D3148">
        <v>219</v>
      </c>
      <c r="E3148">
        <v>5000000</v>
      </c>
      <c r="F3148">
        <v>7.4</v>
      </c>
      <c r="G3148">
        <v>3270031</v>
      </c>
      <c r="H3148">
        <v>14000</v>
      </c>
      <c r="I3148">
        <v>50.000000000000007</v>
      </c>
      <c r="J3148">
        <v>0</v>
      </c>
    </row>
    <row r="3149" spans="1:10" x14ac:dyDescent="0.35">
      <c r="A3149">
        <v>1705139</v>
      </c>
      <c r="B3149" t="s">
        <v>15417</v>
      </c>
      <c r="C3149">
        <v>4695</v>
      </c>
      <c r="D3149">
        <v>69</v>
      </c>
      <c r="E3149">
        <v>4700000</v>
      </c>
      <c r="F3149">
        <v>6.7</v>
      </c>
      <c r="G3149">
        <v>2994861</v>
      </c>
      <c r="H3149">
        <v>0</v>
      </c>
      <c r="I3149">
        <v>47.000000000000007</v>
      </c>
      <c r="J3149">
        <v>0</v>
      </c>
    </row>
    <row r="3150" spans="1:10" x14ac:dyDescent="0.35">
      <c r="A3150">
        <v>8025872</v>
      </c>
      <c r="B3150" t="s">
        <v>15423</v>
      </c>
      <c r="C3150">
        <v>19234</v>
      </c>
      <c r="D3150">
        <v>258</v>
      </c>
      <c r="E3150">
        <v>4700000</v>
      </c>
      <c r="F3150">
        <v>5.5</v>
      </c>
      <c r="G3150">
        <v>-3325872</v>
      </c>
      <c r="H3150">
        <v>0</v>
      </c>
      <c r="I3150">
        <v>47.000000000000007</v>
      </c>
      <c r="J3150">
        <v>0</v>
      </c>
    </row>
    <row r="3151" spans="1:10" x14ac:dyDescent="0.35">
      <c r="A3151">
        <v>778565</v>
      </c>
      <c r="B3151" t="s">
        <v>15427</v>
      </c>
      <c r="C3151">
        <v>83234</v>
      </c>
      <c r="D3151">
        <v>475</v>
      </c>
      <c r="E3151">
        <v>4800000</v>
      </c>
      <c r="F3151">
        <v>5.7</v>
      </c>
      <c r="G3151">
        <v>4021435</v>
      </c>
      <c r="H3151">
        <v>30000</v>
      </c>
      <c r="I3151">
        <v>48.000000000000007</v>
      </c>
      <c r="J3151">
        <v>0</v>
      </c>
    </row>
    <row r="3152" spans="1:10" x14ac:dyDescent="0.35">
      <c r="A3152">
        <v>434417</v>
      </c>
      <c r="B3152" t="s">
        <v>15438</v>
      </c>
      <c r="C3152">
        <v>8867</v>
      </c>
      <c r="D3152">
        <v>65</v>
      </c>
      <c r="E3152">
        <v>4600000</v>
      </c>
      <c r="F3152">
        <v>5.9</v>
      </c>
      <c r="G3152">
        <v>4165583</v>
      </c>
      <c r="H3152">
        <v>0</v>
      </c>
      <c r="I3152">
        <v>46.000000000000007</v>
      </c>
      <c r="J3152">
        <v>0</v>
      </c>
    </row>
    <row r="3153" spans="1:10" x14ac:dyDescent="0.35">
      <c r="A3153">
        <v>81200000</v>
      </c>
      <c r="B3153" t="s">
        <v>15442</v>
      </c>
      <c r="C3153">
        <v>87739</v>
      </c>
      <c r="D3153">
        <v>133</v>
      </c>
      <c r="E3153">
        <v>4500000</v>
      </c>
      <c r="F3153">
        <v>6.7</v>
      </c>
      <c r="G3153">
        <v>-76700000</v>
      </c>
      <c r="H3153">
        <v>0</v>
      </c>
      <c r="I3153">
        <v>45.000000000000007</v>
      </c>
      <c r="J3153">
        <v>0</v>
      </c>
    </row>
    <row r="3154" spans="1:10" x14ac:dyDescent="0.35">
      <c r="A3154">
        <v>52700832</v>
      </c>
      <c r="B3154" t="s">
        <v>15446</v>
      </c>
      <c r="C3154">
        <v>107923</v>
      </c>
      <c r="D3154">
        <v>197</v>
      </c>
      <c r="E3154">
        <v>4500000</v>
      </c>
      <c r="F3154">
        <v>7.1</v>
      </c>
      <c r="G3154">
        <v>-48200832</v>
      </c>
      <c r="H3154">
        <v>0</v>
      </c>
      <c r="I3154">
        <v>45.000000000000007</v>
      </c>
      <c r="J3154">
        <v>0</v>
      </c>
    </row>
    <row r="3155" spans="1:10" x14ac:dyDescent="0.35">
      <c r="A3155">
        <v>13060843</v>
      </c>
      <c r="B3155" t="s">
        <v>15450</v>
      </c>
      <c r="C3155">
        <v>149528</v>
      </c>
      <c r="D3155">
        <v>454</v>
      </c>
      <c r="E3155">
        <v>15000000</v>
      </c>
      <c r="F3155">
        <v>7.7</v>
      </c>
      <c r="G3155">
        <v>1939157</v>
      </c>
      <c r="H3155">
        <v>0</v>
      </c>
      <c r="I3155">
        <v>150</v>
      </c>
      <c r="J3155">
        <v>0</v>
      </c>
    </row>
    <row r="3156" spans="1:10" x14ac:dyDescent="0.35">
      <c r="A3156">
        <v>3798532</v>
      </c>
      <c r="B3156" t="s">
        <v>15454</v>
      </c>
      <c r="C3156">
        <v>41138</v>
      </c>
      <c r="D3156">
        <v>208</v>
      </c>
      <c r="E3156">
        <v>4500000</v>
      </c>
      <c r="F3156">
        <v>7.4</v>
      </c>
      <c r="G3156">
        <v>701468</v>
      </c>
      <c r="H3156">
        <v>2000</v>
      </c>
      <c r="I3156">
        <v>45.000000000000007</v>
      </c>
      <c r="J3156">
        <v>0</v>
      </c>
    </row>
    <row r="3157" spans="1:10" x14ac:dyDescent="0.35">
      <c r="A3157">
        <v>3609278</v>
      </c>
      <c r="B3157" t="s">
        <v>15458</v>
      </c>
      <c r="C3157">
        <v>573541</v>
      </c>
      <c r="D3157">
        <v>1916</v>
      </c>
      <c r="E3157">
        <v>4500000</v>
      </c>
      <c r="F3157">
        <v>8.4</v>
      </c>
      <c r="G3157">
        <v>890722</v>
      </c>
      <c r="H3157">
        <v>38000</v>
      </c>
      <c r="I3157">
        <v>45.000000000000007</v>
      </c>
      <c r="J3157">
        <v>0</v>
      </c>
    </row>
    <row r="3158" spans="1:10" x14ac:dyDescent="0.35">
      <c r="A3158">
        <v>727883</v>
      </c>
      <c r="B3158" t="s">
        <v>15472</v>
      </c>
      <c r="C3158">
        <v>580999</v>
      </c>
      <c r="D3158">
        <v>2110</v>
      </c>
      <c r="E3158">
        <v>4500000</v>
      </c>
      <c r="F3158">
        <v>8.1</v>
      </c>
      <c r="G3158">
        <v>3772117</v>
      </c>
      <c r="H3158">
        <v>33000</v>
      </c>
      <c r="I3158">
        <v>45.000000000000007</v>
      </c>
      <c r="J3158">
        <v>0</v>
      </c>
    </row>
    <row r="3159" spans="1:10" x14ac:dyDescent="0.35">
      <c r="A3159">
        <v>410241</v>
      </c>
      <c r="B3159" t="s">
        <v>15484</v>
      </c>
      <c r="C3159">
        <v>32357</v>
      </c>
      <c r="D3159">
        <v>199</v>
      </c>
      <c r="E3159">
        <v>2000000</v>
      </c>
      <c r="F3159">
        <v>6.8</v>
      </c>
      <c r="G3159">
        <v>1589759</v>
      </c>
      <c r="H3159">
        <v>3000</v>
      </c>
      <c r="I3159">
        <v>20</v>
      </c>
      <c r="J3159">
        <v>0</v>
      </c>
    </row>
    <row r="3160" spans="1:10" x14ac:dyDescent="0.35">
      <c r="A3160">
        <v>92191</v>
      </c>
      <c r="B3160" t="s">
        <v>15494</v>
      </c>
      <c r="C3160">
        <v>29463</v>
      </c>
      <c r="D3160">
        <v>84</v>
      </c>
      <c r="E3160">
        <v>2500000</v>
      </c>
      <c r="F3160">
        <v>6.5</v>
      </c>
      <c r="G3160">
        <v>2407809</v>
      </c>
      <c r="H3160">
        <v>0</v>
      </c>
      <c r="I3160">
        <v>25.000000000000004</v>
      </c>
      <c r="J3160">
        <v>0</v>
      </c>
    </row>
    <row r="3161" spans="1:10" x14ac:dyDescent="0.35">
      <c r="A3161">
        <v>108229</v>
      </c>
      <c r="B3161" t="s">
        <v>15502</v>
      </c>
      <c r="C3161">
        <v>30836</v>
      </c>
      <c r="D3161">
        <v>137</v>
      </c>
      <c r="E3161">
        <v>4500000</v>
      </c>
      <c r="F3161">
        <v>5.9</v>
      </c>
      <c r="G3161">
        <v>4391771</v>
      </c>
      <c r="H3161">
        <v>7000</v>
      </c>
      <c r="I3161">
        <v>45.000000000000007</v>
      </c>
      <c r="J3161">
        <v>0</v>
      </c>
    </row>
    <row r="3162" spans="1:10" x14ac:dyDescent="0.35">
      <c r="A3162">
        <v>112000000</v>
      </c>
      <c r="B3162" t="s">
        <v>15505</v>
      </c>
      <c r="C3162">
        <v>680041</v>
      </c>
      <c r="D3162">
        <v>760</v>
      </c>
      <c r="E3162">
        <v>4400000</v>
      </c>
      <c r="F3162">
        <v>8.6999999999999993</v>
      </c>
      <c r="G3162">
        <v>-107600000</v>
      </c>
      <c r="H3162">
        <v>32000</v>
      </c>
      <c r="I3162">
        <v>44.000000000000007</v>
      </c>
      <c r="J3162">
        <v>0</v>
      </c>
    </row>
    <row r="3163" spans="1:10" x14ac:dyDescent="0.35">
      <c r="A3163">
        <v>26345</v>
      </c>
      <c r="B3163" t="s">
        <v>15509</v>
      </c>
      <c r="C3163">
        <v>16445</v>
      </c>
      <c r="D3163">
        <v>99</v>
      </c>
      <c r="E3163">
        <v>3000000</v>
      </c>
      <c r="F3163">
        <v>6.1</v>
      </c>
      <c r="G3163">
        <v>2973655</v>
      </c>
      <c r="H3163">
        <v>0</v>
      </c>
      <c r="I3163">
        <v>30.000000000000004</v>
      </c>
      <c r="J3163">
        <v>0</v>
      </c>
    </row>
    <row r="3164" spans="1:10" x14ac:dyDescent="0.35">
      <c r="A3164">
        <v>20772796</v>
      </c>
      <c r="B3164" t="s">
        <v>15513</v>
      </c>
      <c r="C3164">
        <v>34232</v>
      </c>
      <c r="D3164">
        <v>346</v>
      </c>
      <c r="E3164">
        <v>6000000</v>
      </c>
      <c r="F3164">
        <v>7.6</v>
      </c>
      <c r="G3164">
        <v>-14772796</v>
      </c>
      <c r="H3164">
        <v>0</v>
      </c>
      <c r="I3164">
        <v>60.000000000000007</v>
      </c>
      <c r="J3164">
        <v>0</v>
      </c>
    </row>
    <row r="3165" spans="1:10" x14ac:dyDescent="0.35">
      <c r="A3165">
        <v>34964818</v>
      </c>
      <c r="B3165" t="s">
        <v>915</v>
      </c>
      <c r="C3165">
        <v>39975</v>
      </c>
      <c r="D3165">
        <v>186</v>
      </c>
      <c r="E3165">
        <v>150000000</v>
      </c>
      <c r="F3165">
        <v>5.8</v>
      </c>
      <c r="G3165">
        <v>115035182</v>
      </c>
      <c r="H3165">
        <v>24000</v>
      </c>
      <c r="I3165">
        <v>1500.0000000000002</v>
      </c>
      <c r="J3165">
        <v>0</v>
      </c>
    </row>
    <row r="3166" spans="1:10" x14ac:dyDescent="0.35">
      <c r="A3166">
        <v>62549000</v>
      </c>
      <c r="B3166" t="s">
        <v>15523</v>
      </c>
      <c r="C3166">
        <v>41361</v>
      </c>
      <c r="D3166">
        <v>148</v>
      </c>
      <c r="E3166">
        <v>2300000</v>
      </c>
      <c r="F3166">
        <v>7.3</v>
      </c>
      <c r="G3166">
        <v>-60249000</v>
      </c>
      <c r="H3166">
        <v>0</v>
      </c>
      <c r="I3166">
        <v>23.000000000000004</v>
      </c>
      <c r="J3166">
        <v>0</v>
      </c>
    </row>
    <row r="3167" spans="1:10" x14ac:dyDescent="0.35">
      <c r="A3167">
        <v>105500000</v>
      </c>
      <c r="B3167" t="s">
        <v>15528</v>
      </c>
      <c r="C3167">
        <v>31260</v>
      </c>
      <c r="D3167">
        <v>152</v>
      </c>
      <c r="E3167">
        <v>4000000</v>
      </c>
      <c r="F3167">
        <v>6.2</v>
      </c>
      <c r="G3167">
        <v>-101500000</v>
      </c>
      <c r="H3167">
        <v>0</v>
      </c>
      <c r="I3167">
        <v>40</v>
      </c>
      <c r="J3167">
        <v>0</v>
      </c>
    </row>
    <row r="3168" spans="1:10" x14ac:dyDescent="0.35">
      <c r="A3168">
        <v>101055</v>
      </c>
      <c r="B3168" t="s">
        <v>15532</v>
      </c>
      <c r="C3168">
        <v>17478</v>
      </c>
      <c r="D3168">
        <v>159</v>
      </c>
      <c r="E3168">
        <v>4000000</v>
      </c>
      <c r="F3168">
        <v>5</v>
      </c>
      <c r="G3168">
        <v>3898945</v>
      </c>
      <c r="H3168">
        <v>0</v>
      </c>
      <c r="I3168">
        <v>40</v>
      </c>
      <c r="J3168">
        <v>0</v>
      </c>
    </row>
    <row r="3169" spans="1:10" x14ac:dyDescent="0.35">
      <c r="A3169">
        <v>44566004</v>
      </c>
      <c r="B3169" t="s">
        <v>15537</v>
      </c>
      <c r="C3169">
        <v>321283</v>
      </c>
      <c r="D3169">
        <v>1848</v>
      </c>
      <c r="E3169">
        <v>4000000</v>
      </c>
      <c r="F3169">
        <v>7.8</v>
      </c>
      <c r="G3169">
        <v>-40566004</v>
      </c>
      <c r="H3169">
        <v>17000</v>
      </c>
      <c r="I3169">
        <v>40</v>
      </c>
      <c r="J3169">
        <v>0</v>
      </c>
    </row>
    <row r="3170" spans="1:10" x14ac:dyDescent="0.35">
      <c r="A3170">
        <v>39200000</v>
      </c>
      <c r="B3170" t="s">
        <v>15541</v>
      </c>
      <c r="C3170">
        <v>192940</v>
      </c>
      <c r="D3170">
        <v>491</v>
      </c>
      <c r="E3170">
        <v>4000000</v>
      </c>
      <c r="F3170">
        <v>8.1</v>
      </c>
      <c r="G3170">
        <v>-35200000</v>
      </c>
      <c r="H3170">
        <v>0</v>
      </c>
      <c r="I3170">
        <v>40</v>
      </c>
      <c r="J3170">
        <v>0</v>
      </c>
    </row>
    <row r="3171" spans="1:10" x14ac:dyDescent="0.35">
      <c r="A3171">
        <v>36000000</v>
      </c>
      <c r="B3171" t="s">
        <v>15547</v>
      </c>
      <c r="C3171">
        <v>9456</v>
      </c>
      <c r="D3171">
        <v>107</v>
      </c>
      <c r="E3171">
        <v>4000000</v>
      </c>
      <c r="F3171">
        <v>6.7</v>
      </c>
      <c r="G3171">
        <v>-32000000</v>
      </c>
      <c r="H3171">
        <v>625</v>
      </c>
      <c r="I3171">
        <v>40</v>
      </c>
      <c r="J3171">
        <v>0</v>
      </c>
    </row>
    <row r="3172" spans="1:10" x14ac:dyDescent="0.35">
      <c r="A3172">
        <v>65007045</v>
      </c>
      <c r="B3172" t="s">
        <v>997</v>
      </c>
      <c r="C3172">
        <v>128694</v>
      </c>
      <c r="D3172">
        <v>657</v>
      </c>
      <c r="E3172">
        <v>140000000</v>
      </c>
      <c r="F3172">
        <v>6.1</v>
      </c>
      <c r="G3172">
        <v>74992955</v>
      </c>
      <c r="H3172">
        <v>51000</v>
      </c>
      <c r="I3172">
        <v>1400.0000000000002</v>
      </c>
      <c r="J3172">
        <v>0</v>
      </c>
    </row>
    <row r="3173" spans="1:10" x14ac:dyDescent="0.35">
      <c r="A3173">
        <v>31252964</v>
      </c>
      <c r="B3173" t="s">
        <v>15551</v>
      </c>
      <c r="C3173">
        <v>71495</v>
      </c>
      <c r="D3173">
        <v>522</v>
      </c>
      <c r="E3173">
        <v>4000000</v>
      </c>
      <c r="F3173">
        <v>7.1</v>
      </c>
      <c r="G3173">
        <v>-27252964</v>
      </c>
      <c r="H3173">
        <v>0</v>
      </c>
      <c r="I3173">
        <v>40</v>
      </c>
      <c r="J3173">
        <v>0</v>
      </c>
    </row>
    <row r="3174" spans="1:10" x14ac:dyDescent="0.35">
      <c r="A3174">
        <v>131175</v>
      </c>
      <c r="B3174" t="s">
        <v>15556</v>
      </c>
      <c r="C3174">
        <v>30219</v>
      </c>
      <c r="D3174">
        <v>200</v>
      </c>
      <c r="E3174">
        <v>8500000</v>
      </c>
      <c r="F3174">
        <v>5.6</v>
      </c>
      <c r="G3174">
        <v>8368825</v>
      </c>
      <c r="H3174">
        <v>22000</v>
      </c>
      <c r="I3174">
        <v>85</v>
      </c>
      <c r="J3174">
        <v>0</v>
      </c>
    </row>
    <row r="3175" spans="1:10" x14ac:dyDescent="0.35">
      <c r="A3175">
        <v>31968347</v>
      </c>
      <c r="B3175" t="s">
        <v>15561</v>
      </c>
      <c r="C3175">
        <v>93894</v>
      </c>
      <c r="D3175">
        <v>286</v>
      </c>
      <c r="E3175">
        <v>3600000</v>
      </c>
      <c r="F3175">
        <v>7.6</v>
      </c>
      <c r="G3175">
        <v>-28368347</v>
      </c>
      <c r="H3175">
        <v>0</v>
      </c>
      <c r="I3175">
        <v>36</v>
      </c>
      <c r="J3175">
        <v>0</v>
      </c>
    </row>
    <row r="3176" spans="1:10" x14ac:dyDescent="0.35">
      <c r="A3176">
        <v>35385560</v>
      </c>
      <c r="B3176" t="s">
        <v>15565</v>
      </c>
      <c r="C3176">
        <v>27198</v>
      </c>
      <c r="D3176">
        <v>131</v>
      </c>
      <c r="E3176">
        <v>4000000</v>
      </c>
      <c r="F3176">
        <v>4.5999999999999996</v>
      </c>
      <c r="G3176">
        <v>-31385560</v>
      </c>
      <c r="H3176">
        <v>8000</v>
      </c>
      <c r="I3176">
        <v>40</v>
      </c>
      <c r="J3176">
        <v>0</v>
      </c>
    </row>
    <row r="3177" spans="1:10" x14ac:dyDescent="0.35">
      <c r="A3177">
        <v>20803237</v>
      </c>
      <c r="B3177" t="s">
        <v>15570</v>
      </c>
      <c r="C3177">
        <v>110616</v>
      </c>
      <c r="D3177">
        <v>291</v>
      </c>
      <c r="E3177">
        <v>3500000</v>
      </c>
      <c r="F3177">
        <v>7.1</v>
      </c>
      <c r="G3177">
        <v>-17303237</v>
      </c>
      <c r="H3177">
        <v>16000</v>
      </c>
      <c r="I3177">
        <v>35</v>
      </c>
      <c r="J3177">
        <v>0</v>
      </c>
    </row>
    <row r="3178" spans="1:10" x14ac:dyDescent="0.35">
      <c r="A3178">
        <v>13008928</v>
      </c>
      <c r="B3178" t="s">
        <v>15574</v>
      </c>
      <c r="C3178">
        <v>73501</v>
      </c>
      <c r="D3178">
        <v>333</v>
      </c>
      <c r="E3178">
        <v>4000000</v>
      </c>
      <c r="F3178">
        <v>7.3</v>
      </c>
      <c r="G3178">
        <v>-9008928</v>
      </c>
      <c r="H3178">
        <v>27000</v>
      </c>
      <c r="I3178">
        <v>40</v>
      </c>
      <c r="J3178">
        <v>0</v>
      </c>
    </row>
    <row r="3179" spans="1:10" x14ac:dyDescent="0.35">
      <c r="A3179">
        <v>15152879</v>
      </c>
      <c r="B3179" t="s">
        <v>15579</v>
      </c>
      <c r="C3179">
        <v>13506</v>
      </c>
      <c r="D3179">
        <v>68</v>
      </c>
      <c r="E3179">
        <v>5000000</v>
      </c>
      <c r="F3179">
        <v>4</v>
      </c>
      <c r="G3179">
        <v>-10152879</v>
      </c>
      <c r="H3179">
        <v>0</v>
      </c>
      <c r="I3179">
        <v>50.000000000000007</v>
      </c>
      <c r="J3179">
        <v>0</v>
      </c>
    </row>
    <row r="3180" spans="1:10" x14ac:dyDescent="0.35">
      <c r="A3180">
        <v>25359200</v>
      </c>
      <c r="B3180" t="s">
        <v>15585</v>
      </c>
      <c r="C3180">
        <v>266020</v>
      </c>
      <c r="D3180">
        <v>836</v>
      </c>
      <c r="E3180">
        <v>4000000</v>
      </c>
      <c r="F3180">
        <v>8</v>
      </c>
      <c r="G3180">
        <v>-21359200</v>
      </c>
      <c r="H3180">
        <v>92000</v>
      </c>
      <c r="I3180">
        <v>40</v>
      </c>
      <c r="J3180">
        <v>0</v>
      </c>
    </row>
    <row r="3181" spans="1:10" x14ac:dyDescent="0.35">
      <c r="A3181">
        <v>10515579</v>
      </c>
      <c r="B3181" t="s">
        <v>15589</v>
      </c>
      <c r="C3181">
        <v>66840</v>
      </c>
      <c r="D3181">
        <v>248</v>
      </c>
      <c r="E3181">
        <v>4000000</v>
      </c>
      <c r="F3181">
        <v>6.7</v>
      </c>
      <c r="G3181">
        <v>-6515579</v>
      </c>
      <c r="H3181">
        <v>0</v>
      </c>
      <c r="I3181">
        <v>40</v>
      </c>
      <c r="J3181">
        <v>0</v>
      </c>
    </row>
    <row r="3182" spans="1:10" x14ac:dyDescent="0.35">
      <c r="A3182">
        <v>180011740</v>
      </c>
      <c r="B3182" t="s">
        <v>1649</v>
      </c>
      <c r="C3182">
        <v>177729</v>
      </c>
      <c r="D3182">
        <v>1368</v>
      </c>
      <c r="E3182">
        <v>100000000</v>
      </c>
      <c r="F3182">
        <v>5.7</v>
      </c>
      <c r="G3182">
        <v>-80011740</v>
      </c>
      <c r="H3182">
        <v>0</v>
      </c>
      <c r="I3182">
        <v>1000.0000000000001</v>
      </c>
      <c r="J3182">
        <v>0</v>
      </c>
    </row>
    <row r="3183" spans="1:10" x14ac:dyDescent="0.35">
      <c r="A3183">
        <v>10097096</v>
      </c>
      <c r="B3183" t="s">
        <v>15594</v>
      </c>
      <c r="C3183">
        <v>5612</v>
      </c>
      <c r="D3183">
        <v>38</v>
      </c>
      <c r="E3183">
        <v>4000000</v>
      </c>
      <c r="F3183">
        <v>4.5999999999999996</v>
      </c>
      <c r="G3183">
        <v>-6097096</v>
      </c>
      <c r="H3183">
        <v>842</v>
      </c>
      <c r="I3183">
        <v>40</v>
      </c>
      <c r="J3183">
        <v>0</v>
      </c>
    </row>
    <row r="3184" spans="1:10" x14ac:dyDescent="0.35">
      <c r="A3184">
        <v>9821335</v>
      </c>
      <c r="B3184" t="s">
        <v>15597</v>
      </c>
      <c r="C3184">
        <v>1415</v>
      </c>
      <c r="D3184">
        <v>10</v>
      </c>
      <c r="E3184">
        <v>6000000</v>
      </c>
      <c r="F3184">
        <v>4</v>
      </c>
      <c r="G3184">
        <v>-3821335</v>
      </c>
      <c r="H3184">
        <v>118</v>
      </c>
      <c r="I3184">
        <v>60.000000000000007</v>
      </c>
      <c r="J3184">
        <v>0</v>
      </c>
    </row>
    <row r="3185" spans="1:10" x14ac:dyDescent="0.35">
      <c r="A3185">
        <v>8243880</v>
      </c>
      <c r="B3185" t="s">
        <v>15601</v>
      </c>
      <c r="C3185">
        <v>28714</v>
      </c>
      <c r="D3185">
        <v>215</v>
      </c>
      <c r="E3185">
        <v>3200000</v>
      </c>
      <c r="F3185">
        <v>7</v>
      </c>
      <c r="G3185">
        <v>-5043880</v>
      </c>
      <c r="H3185">
        <v>762</v>
      </c>
      <c r="I3185">
        <v>32</v>
      </c>
      <c r="J3185">
        <v>0</v>
      </c>
    </row>
    <row r="3186" spans="1:10" x14ac:dyDescent="0.35">
      <c r="A3186">
        <v>7825820</v>
      </c>
      <c r="B3186" t="s">
        <v>15605</v>
      </c>
      <c r="C3186">
        <v>13086</v>
      </c>
      <c r="D3186">
        <v>156</v>
      </c>
      <c r="E3186">
        <v>4000000</v>
      </c>
      <c r="F3186">
        <v>5.9</v>
      </c>
      <c r="G3186">
        <v>-3825820</v>
      </c>
      <c r="H3186">
        <v>576</v>
      </c>
      <c r="I3186">
        <v>40</v>
      </c>
      <c r="J3186">
        <v>0</v>
      </c>
    </row>
    <row r="3187" spans="1:10" x14ac:dyDescent="0.35">
      <c r="A3187">
        <v>14637490</v>
      </c>
      <c r="B3187" t="s">
        <v>9165</v>
      </c>
      <c r="C3187">
        <v>16411</v>
      </c>
      <c r="D3187">
        <v>136</v>
      </c>
      <c r="E3187">
        <v>25000000</v>
      </c>
      <c r="F3187">
        <v>4.8</v>
      </c>
      <c r="G3187">
        <v>10362510</v>
      </c>
      <c r="H3187">
        <v>0</v>
      </c>
      <c r="I3187">
        <v>250.00000000000003</v>
      </c>
      <c r="J3187">
        <v>0</v>
      </c>
    </row>
    <row r="3188" spans="1:10" x14ac:dyDescent="0.35">
      <c r="A3188">
        <v>17314483</v>
      </c>
      <c r="B3188" t="s">
        <v>15613</v>
      </c>
      <c r="C3188">
        <v>14621</v>
      </c>
      <c r="D3188">
        <v>48</v>
      </c>
      <c r="E3188">
        <v>4000000</v>
      </c>
      <c r="F3188">
        <v>4.7</v>
      </c>
      <c r="G3188">
        <v>-13314483</v>
      </c>
      <c r="H3188">
        <v>0</v>
      </c>
      <c r="I3188">
        <v>40</v>
      </c>
      <c r="J3188">
        <v>0</v>
      </c>
    </row>
    <row r="3189" spans="1:10" x14ac:dyDescent="0.35">
      <c r="A3189">
        <v>6525762</v>
      </c>
      <c r="B3189" t="s">
        <v>15618</v>
      </c>
      <c r="C3189">
        <v>44339</v>
      </c>
      <c r="D3189">
        <v>425</v>
      </c>
      <c r="E3189">
        <v>4000000</v>
      </c>
      <c r="F3189">
        <v>6.7</v>
      </c>
      <c r="G3189">
        <v>-2525762</v>
      </c>
      <c r="H3189">
        <v>0</v>
      </c>
      <c r="I3189">
        <v>40</v>
      </c>
      <c r="J3189">
        <v>0</v>
      </c>
    </row>
    <row r="3190" spans="1:10" x14ac:dyDescent="0.35">
      <c r="A3190">
        <v>4301331</v>
      </c>
      <c r="B3190" t="s">
        <v>15622</v>
      </c>
      <c r="C3190">
        <v>78241</v>
      </c>
      <c r="D3190">
        <v>177</v>
      </c>
      <c r="E3190">
        <v>4000000</v>
      </c>
      <c r="F3190">
        <v>6.7</v>
      </c>
      <c r="G3190">
        <v>-301331</v>
      </c>
      <c r="H3190">
        <v>0</v>
      </c>
      <c r="I3190">
        <v>40</v>
      </c>
      <c r="J3190">
        <v>0</v>
      </c>
    </row>
    <row r="3191" spans="1:10" x14ac:dyDescent="0.35">
      <c r="A3191">
        <v>4046737</v>
      </c>
      <c r="B3191" t="s">
        <v>15625</v>
      </c>
      <c r="C3191">
        <v>67949</v>
      </c>
      <c r="D3191">
        <v>390</v>
      </c>
      <c r="E3191">
        <v>4000000</v>
      </c>
      <c r="F3191">
        <v>7.1</v>
      </c>
      <c r="G3191">
        <v>-46737</v>
      </c>
      <c r="H3191">
        <v>15000</v>
      </c>
      <c r="I3191">
        <v>40</v>
      </c>
      <c r="J3191">
        <v>0</v>
      </c>
    </row>
    <row r="3192" spans="1:10" x14ac:dyDescent="0.35">
      <c r="A3192">
        <v>3713002</v>
      </c>
      <c r="B3192" t="s">
        <v>15629</v>
      </c>
      <c r="C3192">
        <v>3611</v>
      </c>
      <c r="D3192">
        <v>62</v>
      </c>
      <c r="E3192">
        <v>8000000</v>
      </c>
      <c r="F3192">
        <v>2.7</v>
      </c>
      <c r="G3192">
        <v>4286998</v>
      </c>
      <c r="H3192">
        <v>131</v>
      </c>
      <c r="I3192">
        <v>80</v>
      </c>
      <c r="J3192">
        <v>0</v>
      </c>
    </row>
    <row r="3193" spans="1:10" x14ac:dyDescent="0.35">
      <c r="A3193">
        <v>3468572</v>
      </c>
      <c r="B3193" t="s">
        <v>15633</v>
      </c>
      <c r="C3193">
        <v>10073</v>
      </c>
      <c r="D3193">
        <v>78</v>
      </c>
      <c r="E3193">
        <v>4000000</v>
      </c>
      <c r="F3193">
        <v>7.3</v>
      </c>
      <c r="G3193">
        <v>531428</v>
      </c>
      <c r="H3193">
        <v>816</v>
      </c>
      <c r="I3193">
        <v>40</v>
      </c>
      <c r="J3193">
        <v>0</v>
      </c>
    </row>
    <row r="3194" spans="1:10" x14ac:dyDescent="0.35">
      <c r="A3194">
        <v>2892582</v>
      </c>
      <c r="B3194" t="s">
        <v>15636</v>
      </c>
      <c r="C3194">
        <v>22697</v>
      </c>
      <c r="D3194">
        <v>202</v>
      </c>
      <c r="E3194">
        <v>4000000</v>
      </c>
      <c r="F3194">
        <v>7.6</v>
      </c>
      <c r="G3194">
        <v>1107418</v>
      </c>
      <c r="H3194">
        <v>0</v>
      </c>
      <c r="I3194">
        <v>40</v>
      </c>
      <c r="J3194">
        <v>0</v>
      </c>
    </row>
    <row r="3195" spans="1:10" x14ac:dyDescent="0.35">
      <c r="A3195">
        <v>2800000</v>
      </c>
      <c r="B3195" t="s">
        <v>15640</v>
      </c>
      <c r="C3195">
        <v>4377</v>
      </c>
      <c r="D3195">
        <v>85</v>
      </c>
      <c r="E3195">
        <v>4000000</v>
      </c>
      <c r="F3195">
        <v>5.8</v>
      </c>
      <c r="G3195">
        <v>1200000</v>
      </c>
      <c r="H3195">
        <v>309</v>
      </c>
      <c r="I3195">
        <v>40</v>
      </c>
      <c r="J3195">
        <v>0</v>
      </c>
    </row>
    <row r="3196" spans="1:10" x14ac:dyDescent="0.35">
      <c r="A3196">
        <v>2426851</v>
      </c>
      <c r="B3196" t="s">
        <v>15644</v>
      </c>
      <c r="C3196">
        <v>16224</v>
      </c>
      <c r="D3196">
        <v>76</v>
      </c>
      <c r="E3196">
        <v>4000000</v>
      </c>
      <c r="F3196">
        <v>6.5</v>
      </c>
      <c r="G3196">
        <v>1573149</v>
      </c>
      <c r="H3196">
        <v>830</v>
      </c>
      <c r="I3196">
        <v>40</v>
      </c>
      <c r="J3196">
        <v>0</v>
      </c>
    </row>
    <row r="3197" spans="1:10" x14ac:dyDescent="0.35">
      <c r="A3197">
        <v>1325073</v>
      </c>
      <c r="B3197" t="s">
        <v>15648</v>
      </c>
      <c r="C3197">
        <v>18762</v>
      </c>
      <c r="D3197">
        <v>91</v>
      </c>
      <c r="E3197">
        <v>4000000</v>
      </c>
      <c r="F3197">
        <v>6.6</v>
      </c>
      <c r="G3197">
        <v>2674927</v>
      </c>
      <c r="H3197">
        <v>708</v>
      </c>
      <c r="I3197">
        <v>40</v>
      </c>
      <c r="J3197">
        <v>0</v>
      </c>
    </row>
    <row r="3198" spans="1:10" x14ac:dyDescent="0.35">
      <c r="A3198">
        <v>864959</v>
      </c>
      <c r="B3198" t="s">
        <v>15653</v>
      </c>
      <c r="C3198">
        <v>20275</v>
      </c>
      <c r="D3198">
        <v>151</v>
      </c>
      <c r="E3198">
        <v>4000000</v>
      </c>
      <c r="F3198">
        <v>6.9</v>
      </c>
      <c r="G3198">
        <v>3135041</v>
      </c>
      <c r="H3198">
        <v>0</v>
      </c>
      <c r="I3198">
        <v>40</v>
      </c>
      <c r="J3198">
        <v>0</v>
      </c>
    </row>
    <row r="3199" spans="1:10" x14ac:dyDescent="0.35">
      <c r="A3199">
        <v>800000</v>
      </c>
      <c r="B3199" t="s">
        <v>15666</v>
      </c>
      <c r="C3199">
        <v>2308</v>
      </c>
      <c r="D3199">
        <v>35</v>
      </c>
      <c r="E3199">
        <v>4000000</v>
      </c>
      <c r="F3199">
        <v>4.8</v>
      </c>
      <c r="G3199">
        <v>3200000</v>
      </c>
      <c r="H3199">
        <v>550</v>
      </c>
      <c r="I3199">
        <v>40</v>
      </c>
      <c r="J3199">
        <v>0</v>
      </c>
    </row>
    <row r="3200" spans="1:10" x14ac:dyDescent="0.35">
      <c r="A3200">
        <v>562059</v>
      </c>
      <c r="B3200" t="s">
        <v>15670</v>
      </c>
      <c r="C3200">
        <v>8535</v>
      </c>
      <c r="D3200">
        <v>113</v>
      </c>
      <c r="E3200">
        <v>4000000</v>
      </c>
      <c r="F3200">
        <v>7</v>
      </c>
      <c r="G3200">
        <v>3437941</v>
      </c>
      <c r="H3200">
        <v>872</v>
      </c>
      <c r="I3200">
        <v>40</v>
      </c>
      <c r="J3200">
        <v>0</v>
      </c>
    </row>
    <row r="3201" spans="1:10" x14ac:dyDescent="0.35">
      <c r="A3201">
        <v>399793</v>
      </c>
      <c r="B3201" t="s">
        <v>15673</v>
      </c>
      <c r="C3201">
        <v>2877</v>
      </c>
      <c r="D3201">
        <v>70</v>
      </c>
      <c r="E3201">
        <v>4000000</v>
      </c>
      <c r="F3201">
        <v>5.4</v>
      </c>
      <c r="G3201">
        <v>3600207</v>
      </c>
      <c r="H3201">
        <v>111</v>
      </c>
      <c r="I3201">
        <v>40</v>
      </c>
      <c r="J3201">
        <v>0</v>
      </c>
    </row>
    <row r="3202" spans="1:10" x14ac:dyDescent="0.35">
      <c r="A3202">
        <v>371897</v>
      </c>
      <c r="B3202" t="s">
        <v>15676</v>
      </c>
      <c r="C3202">
        <v>36494</v>
      </c>
      <c r="D3202">
        <v>118</v>
      </c>
      <c r="E3202">
        <v>4000000</v>
      </c>
      <c r="F3202">
        <v>6.9</v>
      </c>
      <c r="G3202">
        <v>3628103</v>
      </c>
      <c r="H3202">
        <v>11000</v>
      </c>
      <c r="I3202">
        <v>40</v>
      </c>
      <c r="J3202">
        <v>0</v>
      </c>
    </row>
    <row r="3203" spans="1:10" x14ac:dyDescent="0.35">
      <c r="A3203">
        <v>302204</v>
      </c>
      <c r="B3203" t="s">
        <v>15681</v>
      </c>
      <c r="C3203">
        <v>6705</v>
      </c>
      <c r="D3203">
        <v>53</v>
      </c>
      <c r="E3203">
        <v>3000000</v>
      </c>
      <c r="F3203">
        <v>6.6</v>
      </c>
      <c r="G3203">
        <v>2697796</v>
      </c>
      <c r="H3203">
        <v>167</v>
      </c>
      <c r="I3203">
        <v>30.000000000000004</v>
      </c>
      <c r="J3203">
        <v>0</v>
      </c>
    </row>
    <row r="3204" spans="1:10" x14ac:dyDescent="0.35">
      <c r="A3204">
        <v>354704</v>
      </c>
      <c r="B3204" t="s">
        <v>15684</v>
      </c>
      <c r="C3204">
        <v>2705</v>
      </c>
      <c r="D3204">
        <v>38</v>
      </c>
      <c r="E3204">
        <v>1300000</v>
      </c>
      <c r="F3204">
        <v>5.9</v>
      </c>
      <c r="G3204">
        <v>945296</v>
      </c>
      <c r="H3204">
        <v>314</v>
      </c>
      <c r="I3204">
        <v>13.000000000000002</v>
      </c>
      <c r="J3204">
        <v>0</v>
      </c>
    </row>
    <row r="3205" spans="1:10" x14ac:dyDescent="0.35">
      <c r="A3205">
        <v>265107</v>
      </c>
      <c r="B3205" t="s">
        <v>15691</v>
      </c>
      <c r="C3205">
        <v>4617</v>
      </c>
      <c r="D3205">
        <v>93</v>
      </c>
      <c r="E3205">
        <v>1500000</v>
      </c>
      <c r="F3205">
        <v>6.3</v>
      </c>
      <c r="G3205">
        <v>1234893</v>
      </c>
      <c r="H3205">
        <v>614</v>
      </c>
      <c r="I3205">
        <v>15.000000000000002</v>
      </c>
      <c r="J3205">
        <v>0</v>
      </c>
    </row>
    <row r="3206" spans="1:10" x14ac:dyDescent="0.35">
      <c r="A3206">
        <v>185577</v>
      </c>
      <c r="B3206" t="s">
        <v>15695</v>
      </c>
      <c r="C3206">
        <v>2133</v>
      </c>
      <c r="D3206">
        <v>31</v>
      </c>
      <c r="E3206">
        <v>4000000</v>
      </c>
      <c r="F3206">
        <v>6.3</v>
      </c>
      <c r="G3206">
        <v>3814423</v>
      </c>
      <c r="H3206">
        <v>182</v>
      </c>
      <c r="I3206">
        <v>40</v>
      </c>
      <c r="J3206">
        <v>0</v>
      </c>
    </row>
    <row r="3207" spans="1:10" x14ac:dyDescent="0.35">
      <c r="A3207">
        <v>58214</v>
      </c>
      <c r="B3207" t="s">
        <v>15700</v>
      </c>
      <c r="C3207">
        <v>34224</v>
      </c>
      <c r="D3207">
        <v>137</v>
      </c>
      <c r="E3207">
        <v>9500000</v>
      </c>
      <c r="F3207">
        <v>7</v>
      </c>
      <c r="G3207">
        <v>9441786</v>
      </c>
      <c r="H3207">
        <v>10000</v>
      </c>
      <c r="I3207">
        <v>95.000000000000014</v>
      </c>
      <c r="J3207">
        <v>0</v>
      </c>
    </row>
    <row r="3208" spans="1:10" x14ac:dyDescent="0.35">
      <c r="A3208">
        <v>75078</v>
      </c>
      <c r="B3208" t="s">
        <v>15704</v>
      </c>
      <c r="C3208">
        <v>1398</v>
      </c>
      <c r="D3208">
        <v>26</v>
      </c>
      <c r="E3208">
        <v>14000000</v>
      </c>
      <c r="F3208">
        <v>6.3</v>
      </c>
      <c r="G3208">
        <v>13924922</v>
      </c>
      <c r="H3208">
        <v>132</v>
      </c>
      <c r="I3208">
        <v>140</v>
      </c>
      <c r="J3208">
        <v>0</v>
      </c>
    </row>
    <row r="3209" spans="1:10" x14ac:dyDescent="0.35">
      <c r="A3209">
        <v>317125</v>
      </c>
      <c r="B3209" t="s">
        <v>15707</v>
      </c>
      <c r="C3209">
        <v>23334</v>
      </c>
      <c r="D3209">
        <v>87</v>
      </c>
      <c r="E3209">
        <v>16000000</v>
      </c>
      <c r="F3209">
        <v>6.2</v>
      </c>
      <c r="G3209">
        <v>15682875</v>
      </c>
      <c r="H3209">
        <v>0</v>
      </c>
      <c r="I3209">
        <v>160</v>
      </c>
      <c r="J3209">
        <v>0</v>
      </c>
    </row>
    <row r="3210" spans="1:10" x14ac:dyDescent="0.35">
      <c r="A3210">
        <v>18469</v>
      </c>
      <c r="B3210" t="s">
        <v>15719</v>
      </c>
      <c r="C3210">
        <v>34263</v>
      </c>
      <c r="D3210">
        <v>141</v>
      </c>
      <c r="E3210">
        <v>650000</v>
      </c>
      <c r="F3210">
        <v>6.5</v>
      </c>
      <c r="G3210">
        <v>631531</v>
      </c>
      <c r="H3210">
        <v>0</v>
      </c>
      <c r="I3210">
        <v>6.5000000000000009</v>
      </c>
      <c r="J3210">
        <v>0</v>
      </c>
    </row>
    <row r="3211" spans="1:10" x14ac:dyDescent="0.35">
      <c r="A3211">
        <v>12836</v>
      </c>
      <c r="B3211" t="s">
        <v>15722</v>
      </c>
      <c r="C3211">
        <v>1686</v>
      </c>
      <c r="D3211">
        <v>28</v>
      </c>
      <c r="E3211">
        <v>4000000</v>
      </c>
      <c r="F3211">
        <v>5.8</v>
      </c>
      <c r="G3211">
        <v>3987164</v>
      </c>
      <c r="H3211">
        <v>161</v>
      </c>
      <c r="I3211">
        <v>40</v>
      </c>
      <c r="J3211">
        <v>0</v>
      </c>
    </row>
    <row r="3212" spans="1:10" x14ac:dyDescent="0.35">
      <c r="B3212" t="s">
        <v>15732</v>
      </c>
      <c r="C3212">
        <v>4146</v>
      </c>
      <c r="D3212">
        <v>29</v>
      </c>
      <c r="E3212">
        <v>4000000</v>
      </c>
      <c r="F3212">
        <v>4.7</v>
      </c>
      <c r="G3212">
        <v>4000000</v>
      </c>
      <c r="H3212">
        <v>0</v>
      </c>
      <c r="I3212">
        <v>40</v>
      </c>
      <c r="J3212">
        <v>0</v>
      </c>
    </row>
    <row r="3213" spans="1:10" x14ac:dyDescent="0.35">
      <c r="B3213" t="s">
        <v>2095</v>
      </c>
      <c r="C3213">
        <v>67</v>
      </c>
      <c r="D3213">
        <v>1</v>
      </c>
      <c r="E3213">
        <v>100000000</v>
      </c>
      <c r="F3213">
        <v>6</v>
      </c>
      <c r="G3213">
        <v>100000000</v>
      </c>
      <c r="H3213">
        <v>0</v>
      </c>
      <c r="I3213">
        <v>1000.0000000000001</v>
      </c>
      <c r="J3213">
        <v>0</v>
      </c>
    </row>
    <row r="3214" spans="1:10" x14ac:dyDescent="0.35">
      <c r="B3214" t="s">
        <v>15737</v>
      </c>
      <c r="C3214">
        <v>23713</v>
      </c>
      <c r="D3214">
        <v>167</v>
      </c>
      <c r="E3214">
        <v>2000000</v>
      </c>
      <c r="F3214">
        <v>7.9</v>
      </c>
      <c r="G3214">
        <v>2000000</v>
      </c>
      <c r="H3214">
        <v>2000</v>
      </c>
      <c r="I3214">
        <v>20</v>
      </c>
      <c r="J3214">
        <v>0</v>
      </c>
    </row>
    <row r="3215" spans="1:10" x14ac:dyDescent="0.35">
      <c r="B3215" t="s">
        <v>15740</v>
      </c>
      <c r="C3215">
        <v>103493</v>
      </c>
      <c r="D3215">
        <v>317</v>
      </c>
      <c r="E3215">
        <v>3800000</v>
      </c>
      <c r="F3215">
        <v>8.1</v>
      </c>
      <c r="G3215">
        <v>3800000</v>
      </c>
      <c r="H3215">
        <v>17000</v>
      </c>
      <c r="I3215">
        <v>38</v>
      </c>
      <c r="J3215">
        <v>0</v>
      </c>
    </row>
    <row r="3216" spans="1:10" x14ac:dyDescent="0.35">
      <c r="A3216">
        <v>198655278</v>
      </c>
      <c r="B3216" t="s">
        <v>15746</v>
      </c>
      <c r="C3216">
        <v>215340</v>
      </c>
      <c r="D3216">
        <v>706</v>
      </c>
      <c r="E3216">
        <v>3977000</v>
      </c>
      <c r="F3216">
        <v>8.1999999999999993</v>
      </c>
      <c r="G3216">
        <v>-194678278</v>
      </c>
      <c r="H3216">
        <v>16000</v>
      </c>
      <c r="I3216">
        <v>39.770000000000003</v>
      </c>
      <c r="J3216">
        <v>0</v>
      </c>
    </row>
    <row r="3217" spans="1:10" x14ac:dyDescent="0.35">
      <c r="A3217">
        <v>143653</v>
      </c>
      <c r="B3217" t="s">
        <v>15751</v>
      </c>
      <c r="C3217">
        <v>1177</v>
      </c>
      <c r="D3217">
        <v>10</v>
      </c>
      <c r="E3217">
        <v>4000000</v>
      </c>
      <c r="F3217">
        <v>6</v>
      </c>
      <c r="G3217">
        <v>3856347</v>
      </c>
      <c r="H3217">
        <v>0</v>
      </c>
      <c r="I3217">
        <v>40</v>
      </c>
      <c r="J3217">
        <v>0</v>
      </c>
    </row>
    <row r="3218" spans="1:10" x14ac:dyDescent="0.35">
      <c r="A3218">
        <v>14873</v>
      </c>
      <c r="B3218" t="s">
        <v>15757</v>
      </c>
      <c r="C3218">
        <v>5294</v>
      </c>
      <c r="D3218">
        <v>67</v>
      </c>
      <c r="E3218">
        <v>3800000</v>
      </c>
      <c r="F3218">
        <v>6.8</v>
      </c>
      <c r="G3218">
        <v>3785127</v>
      </c>
      <c r="H3218">
        <v>251</v>
      </c>
      <c r="I3218">
        <v>38</v>
      </c>
      <c r="J3218">
        <v>0</v>
      </c>
    </row>
    <row r="3219" spans="1:10" x14ac:dyDescent="0.35">
      <c r="A3219">
        <v>8000000</v>
      </c>
      <c r="B3219" t="s">
        <v>15764</v>
      </c>
      <c r="C3219">
        <v>3167</v>
      </c>
      <c r="D3219">
        <v>90</v>
      </c>
      <c r="E3219">
        <v>3768785</v>
      </c>
      <c r="F3219">
        <v>7</v>
      </c>
      <c r="G3219">
        <v>-4231215</v>
      </c>
      <c r="H3219">
        <v>456</v>
      </c>
      <c r="I3219">
        <v>37.687850000000005</v>
      </c>
      <c r="J3219">
        <v>0</v>
      </c>
    </row>
    <row r="3220" spans="1:10" x14ac:dyDescent="0.35">
      <c r="A3220">
        <v>37606</v>
      </c>
      <c r="B3220" t="s">
        <v>15771</v>
      </c>
      <c r="C3220">
        <v>31836</v>
      </c>
      <c r="D3220">
        <v>90</v>
      </c>
      <c r="E3220">
        <v>3500000</v>
      </c>
      <c r="F3220">
        <v>6.8</v>
      </c>
      <c r="G3220">
        <v>3462394</v>
      </c>
      <c r="H3220">
        <v>0</v>
      </c>
      <c r="I3220">
        <v>35</v>
      </c>
      <c r="J3220">
        <v>0</v>
      </c>
    </row>
    <row r="3221" spans="1:10" x14ac:dyDescent="0.35">
      <c r="A3221">
        <v>2956000</v>
      </c>
      <c r="B3221" t="s">
        <v>15778</v>
      </c>
      <c r="C3221">
        <v>3258</v>
      </c>
      <c r="D3221">
        <v>54</v>
      </c>
      <c r="E3221">
        <v>3700000</v>
      </c>
      <c r="F3221">
        <v>7.1</v>
      </c>
      <c r="G3221">
        <v>744000</v>
      </c>
      <c r="H3221">
        <v>359</v>
      </c>
      <c r="I3221">
        <v>37</v>
      </c>
      <c r="J3221">
        <v>0</v>
      </c>
    </row>
    <row r="3222" spans="1:10" x14ac:dyDescent="0.35">
      <c r="A3222">
        <v>19959</v>
      </c>
      <c r="B3222" t="s">
        <v>15784</v>
      </c>
      <c r="C3222">
        <v>3579</v>
      </c>
      <c r="D3222">
        <v>14</v>
      </c>
      <c r="E3222">
        <v>3800000</v>
      </c>
      <c r="F3222">
        <v>6.9</v>
      </c>
      <c r="G3222">
        <v>3780041</v>
      </c>
      <c r="H3222">
        <v>0</v>
      </c>
      <c r="I3222">
        <v>38</v>
      </c>
      <c r="J3222">
        <v>0</v>
      </c>
    </row>
    <row r="3223" spans="1:10" x14ac:dyDescent="0.35">
      <c r="A3223">
        <v>2706659</v>
      </c>
      <c r="B3223" t="s">
        <v>15787</v>
      </c>
      <c r="C3223">
        <v>17770</v>
      </c>
      <c r="D3223">
        <v>172</v>
      </c>
      <c r="E3223">
        <v>2000000</v>
      </c>
      <c r="F3223">
        <v>6.9</v>
      </c>
      <c r="G3223">
        <v>-706659</v>
      </c>
      <c r="H3223">
        <v>0</v>
      </c>
      <c r="I3223">
        <v>20</v>
      </c>
      <c r="J3223">
        <v>0</v>
      </c>
    </row>
    <row r="3224" spans="1:10" x14ac:dyDescent="0.35">
      <c r="A3224">
        <v>61094903</v>
      </c>
      <c r="B3224" t="s">
        <v>6132</v>
      </c>
      <c r="C3224">
        <v>210548</v>
      </c>
      <c r="D3224">
        <v>332</v>
      </c>
      <c r="E3224">
        <v>30000000</v>
      </c>
      <c r="F3224">
        <v>6.9</v>
      </c>
      <c r="G3224">
        <v>-31094903</v>
      </c>
      <c r="H3224">
        <v>29000</v>
      </c>
      <c r="I3224">
        <v>300</v>
      </c>
      <c r="J3224">
        <v>0</v>
      </c>
    </row>
    <row r="3225" spans="1:10" x14ac:dyDescent="0.35">
      <c r="A3225">
        <v>45857453</v>
      </c>
      <c r="B3225" t="s">
        <v>15791</v>
      </c>
      <c r="C3225">
        <v>82232</v>
      </c>
      <c r="D3225">
        <v>174</v>
      </c>
      <c r="E3225">
        <v>3500000</v>
      </c>
      <c r="F3225">
        <v>7.2</v>
      </c>
      <c r="G3225">
        <v>-42357453</v>
      </c>
      <c r="H3225">
        <v>0</v>
      </c>
      <c r="I3225">
        <v>35</v>
      </c>
      <c r="J3225">
        <v>0</v>
      </c>
    </row>
    <row r="3226" spans="1:10" x14ac:dyDescent="0.35">
      <c r="A3226">
        <v>83400000</v>
      </c>
      <c r="B3226" t="s">
        <v>15798</v>
      </c>
      <c r="C3226">
        <v>160281</v>
      </c>
      <c r="D3226">
        <v>427</v>
      </c>
      <c r="E3226">
        <v>3500000</v>
      </c>
      <c r="F3226">
        <v>7.8</v>
      </c>
      <c r="G3226">
        <v>-79900000</v>
      </c>
      <c r="H3226">
        <v>16000</v>
      </c>
      <c r="I3226">
        <v>35</v>
      </c>
      <c r="J3226">
        <v>0</v>
      </c>
    </row>
    <row r="3227" spans="1:10" x14ac:dyDescent="0.35">
      <c r="A3227">
        <v>27900000</v>
      </c>
      <c r="B3227" t="s">
        <v>15802</v>
      </c>
      <c r="C3227">
        <v>74626</v>
      </c>
      <c r="D3227">
        <v>157</v>
      </c>
      <c r="E3227">
        <v>3500000</v>
      </c>
      <c r="F3227">
        <v>7.3</v>
      </c>
      <c r="G3227">
        <v>-24400000</v>
      </c>
      <c r="H3227">
        <v>8000</v>
      </c>
      <c r="I3227">
        <v>35</v>
      </c>
      <c r="J3227">
        <v>0</v>
      </c>
    </row>
    <row r="3228" spans="1:10" x14ac:dyDescent="0.35">
      <c r="A3228">
        <v>27900000</v>
      </c>
      <c r="B3228" t="s">
        <v>15805</v>
      </c>
      <c r="C3228">
        <v>39508</v>
      </c>
      <c r="D3228">
        <v>96</v>
      </c>
      <c r="E3228">
        <v>3500000</v>
      </c>
      <c r="F3228">
        <v>7.5</v>
      </c>
      <c r="G3228">
        <v>-24400000</v>
      </c>
      <c r="H3228">
        <v>0</v>
      </c>
      <c r="I3228">
        <v>35</v>
      </c>
      <c r="J3228">
        <v>0</v>
      </c>
    </row>
    <row r="3229" spans="1:10" x14ac:dyDescent="0.35">
      <c r="A3229">
        <v>14000000</v>
      </c>
      <c r="B3229" t="s">
        <v>15809</v>
      </c>
      <c r="C3229">
        <v>15956</v>
      </c>
      <c r="D3229">
        <v>118</v>
      </c>
      <c r="E3229">
        <v>3500000</v>
      </c>
      <c r="F3229">
        <v>6</v>
      </c>
      <c r="G3229">
        <v>-10500000</v>
      </c>
      <c r="H3229">
        <v>1000</v>
      </c>
      <c r="I3229">
        <v>35</v>
      </c>
      <c r="J3229">
        <v>0</v>
      </c>
    </row>
    <row r="3230" spans="1:10" x14ac:dyDescent="0.35">
      <c r="A3230">
        <v>25138292</v>
      </c>
      <c r="B3230" t="s">
        <v>15814</v>
      </c>
      <c r="C3230">
        <v>66483</v>
      </c>
      <c r="D3230">
        <v>452</v>
      </c>
      <c r="E3230">
        <v>3500000</v>
      </c>
      <c r="F3230">
        <v>6.8</v>
      </c>
      <c r="G3230">
        <v>-21638292</v>
      </c>
      <c r="H3230">
        <v>43000</v>
      </c>
      <c r="I3230">
        <v>35</v>
      </c>
      <c r="J3230">
        <v>0</v>
      </c>
    </row>
    <row r="3231" spans="1:10" x14ac:dyDescent="0.35">
      <c r="A3231">
        <v>10305534</v>
      </c>
      <c r="B3231" t="s">
        <v>15820</v>
      </c>
      <c r="C3231">
        <v>1721</v>
      </c>
      <c r="D3231">
        <v>38</v>
      </c>
      <c r="E3231">
        <v>3500000</v>
      </c>
      <c r="F3231">
        <v>3.9</v>
      </c>
      <c r="G3231">
        <v>-6805534</v>
      </c>
      <c r="H3231">
        <v>280</v>
      </c>
      <c r="I3231">
        <v>35</v>
      </c>
      <c r="J3231">
        <v>0</v>
      </c>
    </row>
    <row r="3232" spans="1:10" x14ac:dyDescent="0.35">
      <c r="A3232">
        <v>9449219</v>
      </c>
      <c r="B3232" t="s">
        <v>15824</v>
      </c>
      <c r="C3232">
        <v>13949</v>
      </c>
      <c r="D3232">
        <v>98</v>
      </c>
      <c r="E3232">
        <v>3500000</v>
      </c>
      <c r="F3232">
        <v>6.1</v>
      </c>
      <c r="G3232">
        <v>-5949219</v>
      </c>
      <c r="H3232">
        <v>453</v>
      </c>
      <c r="I3232">
        <v>35</v>
      </c>
      <c r="J3232">
        <v>0</v>
      </c>
    </row>
    <row r="3233" spans="1:10" x14ac:dyDescent="0.35">
      <c r="A3233">
        <v>6390032</v>
      </c>
      <c r="B3233" t="s">
        <v>15828</v>
      </c>
      <c r="C3233">
        <v>24977</v>
      </c>
      <c r="D3233">
        <v>229</v>
      </c>
      <c r="E3233">
        <v>3500000</v>
      </c>
      <c r="F3233">
        <v>7.5</v>
      </c>
      <c r="G3233">
        <v>-2890032</v>
      </c>
      <c r="H3233">
        <v>0</v>
      </c>
      <c r="I3233">
        <v>35</v>
      </c>
      <c r="J3233">
        <v>0</v>
      </c>
    </row>
    <row r="3234" spans="1:10" x14ac:dyDescent="0.35">
      <c r="A3234">
        <v>5923044</v>
      </c>
      <c r="B3234" t="s">
        <v>15839</v>
      </c>
      <c r="C3234">
        <v>113451</v>
      </c>
      <c r="D3234">
        <v>537</v>
      </c>
      <c r="E3234">
        <v>3600000</v>
      </c>
      <c r="F3234">
        <v>7.8</v>
      </c>
      <c r="G3234">
        <v>-2323044</v>
      </c>
      <c r="H3234">
        <v>0</v>
      </c>
      <c r="I3234">
        <v>36</v>
      </c>
      <c r="J3234">
        <v>0</v>
      </c>
    </row>
    <row r="3235" spans="1:10" x14ac:dyDescent="0.35">
      <c r="A3235">
        <v>3293258</v>
      </c>
      <c r="B3235" t="s">
        <v>15845</v>
      </c>
      <c r="C3235">
        <v>11399</v>
      </c>
      <c r="D3235">
        <v>131</v>
      </c>
      <c r="E3235">
        <v>3000000</v>
      </c>
      <c r="F3235">
        <v>5.2</v>
      </c>
      <c r="G3235">
        <v>-293258</v>
      </c>
      <c r="H3235">
        <v>0</v>
      </c>
      <c r="I3235">
        <v>30.000000000000004</v>
      </c>
      <c r="J3235">
        <v>0</v>
      </c>
    </row>
    <row r="3236" spans="1:10" x14ac:dyDescent="0.35">
      <c r="A3236">
        <v>220234</v>
      </c>
      <c r="B3236" t="s">
        <v>15864</v>
      </c>
      <c r="C3236">
        <v>1950</v>
      </c>
      <c r="D3236">
        <v>24</v>
      </c>
      <c r="E3236">
        <v>3500000</v>
      </c>
      <c r="F3236">
        <v>6.5</v>
      </c>
      <c r="G3236">
        <v>3279766</v>
      </c>
      <c r="H3236">
        <v>360</v>
      </c>
      <c r="I3236">
        <v>35</v>
      </c>
      <c r="J3236">
        <v>0</v>
      </c>
    </row>
    <row r="3237" spans="1:10" x14ac:dyDescent="0.35">
      <c r="A3237">
        <v>34350553</v>
      </c>
      <c r="B3237" t="s">
        <v>4525</v>
      </c>
      <c r="C3237">
        <v>104072</v>
      </c>
      <c r="D3237">
        <v>207</v>
      </c>
      <c r="E3237">
        <v>68000000</v>
      </c>
      <c r="F3237">
        <v>5.7</v>
      </c>
      <c r="G3237">
        <v>33649447</v>
      </c>
      <c r="H3237">
        <v>15000</v>
      </c>
      <c r="I3237">
        <v>680</v>
      </c>
      <c r="J3237">
        <v>0</v>
      </c>
    </row>
    <row r="3238" spans="1:10" x14ac:dyDescent="0.35">
      <c r="A3238">
        <v>101228</v>
      </c>
      <c r="B3238" t="s">
        <v>15868</v>
      </c>
      <c r="C3238">
        <v>7228</v>
      </c>
      <c r="D3238">
        <v>53</v>
      </c>
      <c r="E3238">
        <v>3500000</v>
      </c>
      <c r="F3238">
        <v>6.4</v>
      </c>
      <c r="G3238">
        <v>3398772</v>
      </c>
      <c r="H3238">
        <v>414</v>
      </c>
      <c r="I3238">
        <v>35</v>
      </c>
      <c r="J3238">
        <v>0</v>
      </c>
    </row>
    <row r="3239" spans="1:10" x14ac:dyDescent="0.35">
      <c r="A3239">
        <v>96793</v>
      </c>
      <c r="B3239" t="s">
        <v>15871</v>
      </c>
      <c r="C3239">
        <v>12188</v>
      </c>
      <c r="D3239">
        <v>135</v>
      </c>
      <c r="E3239">
        <v>3500000</v>
      </c>
      <c r="F3239">
        <v>5.3</v>
      </c>
      <c r="G3239">
        <v>3403207</v>
      </c>
      <c r="H3239">
        <v>1000</v>
      </c>
      <c r="I3239">
        <v>35</v>
      </c>
      <c r="J3239">
        <v>0</v>
      </c>
    </row>
    <row r="3240" spans="1:10" x14ac:dyDescent="0.35">
      <c r="B3240" t="s">
        <v>15877</v>
      </c>
      <c r="C3240">
        <v>610</v>
      </c>
      <c r="D3240">
        <v>18</v>
      </c>
      <c r="E3240">
        <v>3440000</v>
      </c>
      <c r="F3240">
        <v>3.1</v>
      </c>
      <c r="G3240">
        <v>3440000</v>
      </c>
      <c r="H3240">
        <v>606</v>
      </c>
      <c r="I3240">
        <v>34.400000000000006</v>
      </c>
      <c r="J3240">
        <v>0</v>
      </c>
    </row>
    <row r="3241" spans="1:10" x14ac:dyDescent="0.35">
      <c r="B3241" t="s">
        <v>15881</v>
      </c>
      <c r="C3241">
        <v>15115</v>
      </c>
      <c r="D3241">
        <v>102</v>
      </c>
      <c r="E3241">
        <v>3400000</v>
      </c>
      <c r="F3241">
        <v>6.7</v>
      </c>
      <c r="G3241">
        <v>3400000</v>
      </c>
      <c r="H3241">
        <v>0</v>
      </c>
      <c r="I3241">
        <v>34</v>
      </c>
      <c r="J3241">
        <v>0</v>
      </c>
    </row>
    <row r="3242" spans="1:10" x14ac:dyDescent="0.35">
      <c r="A3242">
        <v>5354039</v>
      </c>
      <c r="B3242" t="s">
        <v>15889</v>
      </c>
      <c r="C3242">
        <v>92599</v>
      </c>
      <c r="D3242">
        <v>225</v>
      </c>
      <c r="E3242">
        <v>3500000</v>
      </c>
      <c r="F3242">
        <v>7.1</v>
      </c>
      <c r="G3242">
        <v>-1854039</v>
      </c>
      <c r="H3242">
        <v>21000</v>
      </c>
      <c r="I3242">
        <v>35</v>
      </c>
      <c r="J3242">
        <v>0</v>
      </c>
    </row>
    <row r="3243" spans="1:10" x14ac:dyDescent="0.35">
      <c r="A3243">
        <v>2926565</v>
      </c>
      <c r="B3243" t="s">
        <v>15893</v>
      </c>
      <c r="C3243">
        <v>28573</v>
      </c>
      <c r="D3243">
        <v>72</v>
      </c>
      <c r="E3243">
        <v>3000000</v>
      </c>
      <c r="F3243">
        <v>6.5</v>
      </c>
      <c r="G3243">
        <v>73435</v>
      </c>
      <c r="H3243">
        <v>0</v>
      </c>
      <c r="I3243">
        <v>30.000000000000004</v>
      </c>
      <c r="J3243">
        <v>0</v>
      </c>
    </row>
    <row r="3244" spans="1:10" x14ac:dyDescent="0.35">
      <c r="A3244">
        <v>13092000</v>
      </c>
      <c r="B3244" t="s">
        <v>15897</v>
      </c>
      <c r="C3244">
        <v>399138</v>
      </c>
      <c r="D3244">
        <v>731</v>
      </c>
      <c r="E3244">
        <v>3300000</v>
      </c>
      <c r="F3244">
        <v>8.5</v>
      </c>
      <c r="G3244">
        <v>-9792000</v>
      </c>
      <c r="H3244">
        <v>129000</v>
      </c>
      <c r="I3244">
        <v>33</v>
      </c>
      <c r="J3244">
        <v>0</v>
      </c>
    </row>
    <row r="3245" spans="1:10" x14ac:dyDescent="0.35">
      <c r="A3245">
        <v>104257</v>
      </c>
      <c r="B3245" t="s">
        <v>15906</v>
      </c>
      <c r="C3245">
        <v>19194</v>
      </c>
      <c r="D3245">
        <v>160</v>
      </c>
      <c r="E3245">
        <v>2200000</v>
      </c>
      <c r="F3245">
        <v>7.1</v>
      </c>
      <c r="G3245">
        <v>2095743</v>
      </c>
      <c r="H3245">
        <v>0</v>
      </c>
      <c r="I3245">
        <v>22.000000000000004</v>
      </c>
      <c r="J3245">
        <v>0</v>
      </c>
    </row>
    <row r="3246" spans="1:10" x14ac:dyDescent="0.35">
      <c r="A3246">
        <v>8108247</v>
      </c>
      <c r="B3246" t="s">
        <v>15916</v>
      </c>
      <c r="C3246">
        <v>9607</v>
      </c>
      <c r="D3246">
        <v>174</v>
      </c>
      <c r="E3246">
        <v>3300000</v>
      </c>
      <c r="F3246">
        <v>7.4</v>
      </c>
      <c r="G3246">
        <v>-4808247</v>
      </c>
      <c r="H3246">
        <v>0</v>
      </c>
      <c r="I3246">
        <v>33</v>
      </c>
      <c r="J3246">
        <v>0</v>
      </c>
    </row>
    <row r="3247" spans="1:10" x14ac:dyDescent="0.35">
      <c r="A3247">
        <v>5776314</v>
      </c>
      <c r="B3247" t="s">
        <v>15927</v>
      </c>
      <c r="C3247">
        <v>73349</v>
      </c>
      <c r="D3247">
        <v>142</v>
      </c>
      <c r="E3247">
        <v>3200000</v>
      </c>
      <c r="F3247">
        <v>7.2</v>
      </c>
      <c r="G3247">
        <v>-2576314</v>
      </c>
      <c r="H3247">
        <v>15000</v>
      </c>
      <c r="I3247">
        <v>32</v>
      </c>
      <c r="J3247">
        <v>0</v>
      </c>
    </row>
    <row r="3248" spans="1:10" x14ac:dyDescent="0.35">
      <c r="A3248">
        <v>141600000</v>
      </c>
      <c r="B3248" t="s">
        <v>15931</v>
      </c>
      <c r="C3248">
        <v>90177</v>
      </c>
      <c r="D3248">
        <v>257</v>
      </c>
      <c r="E3248">
        <v>3000000</v>
      </c>
      <c r="F3248">
        <v>7.6</v>
      </c>
      <c r="G3248">
        <v>-138600000</v>
      </c>
      <c r="H3248">
        <v>0</v>
      </c>
      <c r="I3248">
        <v>30.000000000000004</v>
      </c>
      <c r="J3248">
        <v>0</v>
      </c>
    </row>
    <row r="3249" spans="1:10" x14ac:dyDescent="0.35">
      <c r="A3249">
        <v>51100000</v>
      </c>
      <c r="B3249" t="s">
        <v>15936</v>
      </c>
      <c r="C3249">
        <v>139432</v>
      </c>
      <c r="D3249">
        <v>418</v>
      </c>
      <c r="E3249">
        <v>3000000</v>
      </c>
      <c r="F3249">
        <v>7.8</v>
      </c>
      <c r="G3249">
        <v>-48100000</v>
      </c>
      <c r="H3249">
        <v>0</v>
      </c>
      <c r="I3249">
        <v>30.000000000000004</v>
      </c>
      <c r="J3249">
        <v>0</v>
      </c>
    </row>
    <row r="3250" spans="1:10" x14ac:dyDescent="0.35">
      <c r="A3250">
        <v>16501785</v>
      </c>
      <c r="B3250" t="s">
        <v>15940</v>
      </c>
      <c r="C3250">
        <v>469561</v>
      </c>
      <c r="D3250">
        <v>514</v>
      </c>
      <c r="E3250">
        <v>3500000</v>
      </c>
      <c r="F3250">
        <v>8.1999999999999993</v>
      </c>
      <c r="G3250">
        <v>-13001785</v>
      </c>
      <c r="H3250">
        <v>21000</v>
      </c>
      <c r="I3250">
        <v>35</v>
      </c>
      <c r="J3250">
        <v>0</v>
      </c>
    </row>
    <row r="3251" spans="1:10" x14ac:dyDescent="0.35">
      <c r="A3251">
        <v>38168022</v>
      </c>
      <c r="B3251" t="s">
        <v>15943</v>
      </c>
      <c r="C3251">
        <v>4687</v>
      </c>
      <c r="D3251">
        <v>83</v>
      </c>
      <c r="E3251">
        <v>3000000</v>
      </c>
      <c r="F3251">
        <v>6.6</v>
      </c>
      <c r="G3251">
        <v>-35168022</v>
      </c>
      <c r="H3251">
        <v>290</v>
      </c>
      <c r="I3251">
        <v>30.000000000000004</v>
      </c>
      <c r="J3251">
        <v>0</v>
      </c>
    </row>
    <row r="3252" spans="1:10" x14ac:dyDescent="0.35">
      <c r="A3252">
        <v>84749884</v>
      </c>
      <c r="B3252" t="s">
        <v>15947</v>
      </c>
      <c r="C3252">
        <v>82133</v>
      </c>
      <c r="D3252">
        <v>359</v>
      </c>
      <c r="E3252">
        <v>3000000</v>
      </c>
      <c r="F3252">
        <v>5.7</v>
      </c>
      <c r="G3252">
        <v>-81749884</v>
      </c>
      <c r="H3252">
        <v>14000</v>
      </c>
      <c r="I3252">
        <v>30.000000000000004</v>
      </c>
      <c r="J3252">
        <v>0</v>
      </c>
    </row>
    <row r="3253" spans="1:10" x14ac:dyDescent="0.35">
      <c r="A3253">
        <v>24788807</v>
      </c>
      <c r="B3253" t="s">
        <v>15951</v>
      </c>
      <c r="C3253">
        <v>21245</v>
      </c>
      <c r="D3253">
        <v>213</v>
      </c>
      <c r="E3253">
        <v>3000000</v>
      </c>
      <c r="F3253">
        <v>7.4</v>
      </c>
      <c r="G3253">
        <v>-21788807</v>
      </c>
      <c r="H3253">
        <v>0</v>
      </c>
      <c r="I3253">
        <v>30.000000000000004</v>
      </c>
      <c r="J3253">
        <v>0</v>
      </c>
    </row>
    <row r="3254" spans="1:10" x14ac:dyDescent="0.35">
      <c r="A3254">
        <v>21244913</v>
      </c>
      <c r="B3254" t="s">
        <v>15955</v>
      </c>
      <c r="C3254">
        <v>123090</v>
      </c>
      <c r="D3254">
        <v>888</v>
      </c>
      <c r="E3254">
        <v>4000000</v>
      </c>
      <c r="F3254">
        <v>8</v>
      </c>
      <c r="G3254">
        <v>-17244913</v>
      </c>
      <c r="H3254">
        <v>4000</v>
      </c>
      <c r="I3254">
        <v>40</v>
      </c>
      <c r="J3254">
        <v>0</v>
      </c>
    </row>
    <row r="3255" spans="1:10" x14ac:dyDescent="0.35">
      <c r="A3255">
        <v>30000000</v>
      </c>
      <c r="B3255" t="s">
        <v>15960</v>
      </c>
      <c r="C3255">
        <v>43485</v>
      </c>
      <c r="D3255">
        <v>327</v>
      </c>
      <c r="E3255">
        <v>2200000</v>
      </c>
      <c r="F3255">
        <v>5.4</v>
      </c>
      <c r="G3255">
        <v>-27800000</v>
      </c>
      <c r="H3255">
        <v>0</v>
      </c>
      <c r="I3255">
        <v>22.000000000000004</v>
      </c>
      <c r="J3255">
        <v>0</v>
      </c>
    </row>
    <row r="3256" spans="1:10" x14ac:dyDescent="0.35">
      <c r="A3256">
        <v>20966644</v>
      </c>
      <c r="B3256" t="s">
        <v>15963</v>
      </c>
      <c r="C3256">
        <v>29610</v>
      </c>
      <c r="D3256">
        <v>94</v>
      </c>
      <c r="E3256">
        <v>3000000</v>
      </c>
      <c r="F3256">
        <v>7.4</v>
      </c>
      <c r="G3256">
        <v>-17966644</v>
      </c>
      <c r="H3256">
        <v>0</v>
      </c>
      <c r="I3256">
        <v>30.000000000000004</v>
      </c>
      <c r="J3256">
        <v>0</v>
      </c>
    </row>
    <row r="3257" spans="1:10" x14ac:dyDescent="0.35">
      <c r="A3257">
        <v>64423650</v>
      </c>
      <c r="B3257" t="s">
        <v>15967</v>
      </c>
      <c r="C3257">
        <v>139329</v>
      </c>
      <c r="D3257">
        <v>578</v>
      </c>
      <c r="E3257">
        <v>3000000</v>
      </c>
      <c r="F3257">
        <v>5.7</v>
      </c>
      <c r="G3257">
        <v>-61423650</v>
      </c>
      <c r="H3257">
        <v>31000</v>
      </c>
      <c r="I3257">
        <v>30.000000000000004</v>
      </c>
      <c r="J3257">
        <v>0</v>
      </c>
    </row>
    <row r="3258" spans="1:10" x14ac:dyDescent="0.35">
      <c r="A3258">
        <v>48056940</v>
      </c>
      <c r="B3258" t="s">
        <v>15972</v>
      </c>
      <c r="C3258">
        <v>155153</v>
      </c>
      <c r="D3258">
        <v>524</v>
      </c>
      <c r="E3258">
        <v>3000000</v>
      </c>
      <c r="F3258">
        <v>6.8</v>
      </c>
      <c r="G3258">
        <v>-45056940</v>
      </c>
      <c r="H3258">
        <v>58000</v>
      </c>
      <c r="I3258">
        <v>30.000000000000004</v>
      </c>
      <c r="J3258">
        <v>0</v>
      </c>
    </row>
    <row r="3259" spans="1:10" x14ac:dyDescent="0.35">
      <c r="A3259">
        <v>19184015</v>
      </c>
      <c r="B3259" t="s">
        <v>15977</v>
      </c>
      <c r="C3259">
        <v>1466</v>
      </c>
      <c r="D3259">
        <v>35</v>
      </c>
      <c r="E3259">
        <v>3000000</v>
      </c>
      <c r="F3259">
        <v>5.4</v>
      </c>
      <c r="G3259">
        <v>-16184015</v>
      </c>
      <c r="H3259">
        <v>63</v>
      </c>
      <c r="I3259">
        <v>30.000000000000004</v>
      </c>
      <c r="J3259">
        <v>0</v>
      </c>
    </row>
    <row r="3260" spans="1:10" x14ac:dyDescent="0.35">
      <c r="A3260">
        <v>24629916</v>
      </c>
      <c r="B3260" t="s">
        <v>15981</v>
      </c>
      <c r="C3260">
        <v>12942</v>
      </c>
      <c r="D3260">
        <v>34</v>
      </c>
      <c r="E3260">
        <v>3000000</v>
      </c>
      <c r="F3260">
        <v>5.0999999999999996</v>
      </c>
      <c r="G3260">
        <v>-21629916</v>
      </c>
      <c r="H3260">
        <v>902</v>
      </c>
      <c r="I3260">
        <v>30.000000000000004</v>
      </c>
      <c r="J3260">
        <v>0</v>
      </c>
    </row>
    <row r="3261" spans="1:10" x14ac:dyDescent="0.35">
      <c r="A3261">
        <v>19472057</v>
      </c>
      <c r="B3261" t="s">
        <v>15986</v>
      </c>
      <c r="C3261">
        <v>25332</v>
      </c>
      <c r="D3261">
        <v>307</v>
      </c>
      <c r="E3261">
        <v>3000000</v>
      </c>
      <c r="F3261">
        <v>5.9</v>
      </c>
      <c r="G3261">
        <v>-16472057</v>
      </c>
      <c r="H3261">
        <v>0</v>
      </c>
      <c r="I3261">
        <v>30.000000000000004</v>
      </c>
      <c r="J3261">
        <v>0</v>
      </c>
    </row>
    <row r="3262" spans="1:10" x14ac:dyDescent="0.35">
      <c r="A3262">
        <v>27200000</v>
      </c>
      <c r="B3262" t="s">
        <v>15991</v>
      </c>
      <c r="C3262">
        <v>149444</v>
      </c>
      <c r="D3262">
        <v>273</v>
      </c>
      <c r="E3262">
        <v>3000000</v>
      </c>
      <c r="F3262">
        <v>8.1999999999999993</v>
      </c>
      <c r="G3262">
        <v>-24200000</v>
      </c>
      <c r="H3262">
        <v>0</v>
      </c>
      <c r="I3262">
        <v>30.000000000000004</v>
      </c>
      <c r="J3262">
        <v>0</v>
      </c>
    </row>
    <row r="3263" spans="1:10" x14ac:dyDescent="0.35">
      <c r="A3263">
        <v>15369573</v>
      </c>
      <c r="B3263" t="s">
        <v>15994</v>
      </c>
      <c r="C3263">
        <v>2580</v>
      </c>
      <c r="D3263">
        <v>54</v>
      </c>
      <c r="E3263">
        <v>3000000</v>
      </c>
      <c r="F3263">
        <v>5.3</v>
      </c>
      <c r="G3263">
        <v>-12369573</v>
      </c>
      <c r="H3263">
        <v>710</v>
      </c>
      <c r="I3263">
        <v>30.000000000000004</v>
      </c>
      <c r="J3263">
        <v>0</v>
      </c>
    </row>
    <row r="3264" spans="1:10" x14ac:dyDescent="0.35">
      <c r="A3264">
        <v>15935068</v>
      </c>
      <c r="B3264" t="s">
        <v>16000</v>
      </c>
      <c r="C3264">
        <v>19331</v>
      </c>
      <c r="D3264">
        <v>317</v>
      </c>
      <c r="E3264">
        <v>2500000</v>
      </c>
      <c r="F3264">
        <v>4.3</v>
      </c>
      <c r="G3264">
        <v>-13435068</v>
      </c>
      <c r="H3264">
        <v>949</v>
      </c>
      <c r="I3264">
        <v>25.000000000000004</v>
      </c>
      <c r="J3264">
        <v>0</v>
      </c>
    </row>
    <row r="3265" spans="1:10" x14ac:dyDescent="0.35">
      <c r="A3265">
        <v>11694528</v>
      </c>
      <c r="B3265" t="s">
        <v>16005</v>
      </c>
      <c r="C3265">
        <v>7721</v>
      </c>
      <c r="D3265">
        <v>72</v>
      </c>
      <c r="E3265">
        <v>3000000</v>
      </c>
      <c r="F3265">
        <v>7.2</v>
      </c>
      <c r="G3265">
        <v>-8694528</v>
      </c>
      <c r="H3265">
        <v>635</v>
      </c>
      <c r="I3265">
        <v>30.000000000000004</v>
      </c>
      <c r="J3265">
        <v>0</v>
      </c>
    </row>
    <row r="3266" spans="1:10" x14ac:dyDescent="0.35">
      <c r="A3266">
        <v>10017041</v>
      </c>
      <c r="B3266" t="s">
        <v>16010</v>
      </c>
      <c r="C3266">
        <v>8265</v>
      </c>
      <c r="D3266">
        <v>20</v>
      </c>
      <c r="E3266">
        <v>3000000</v>
      </c>
      <c r="F3266">
        <v>5.9</v>
      </c>
      <c r="G3266">
        <v>-7017041</v>
      </c>
      <c r="H3266">
        <v>545</v>
      </c>
      <c r="I3266">
        <v>30.000000000000004</v>
      </c>
      <c r="J3266">
        <v>0</v>
      </c>
    </row>
    <row r="3267" spans="1:10" x14ac:dyDescent="0.35">
      <c r="A3267">
        <v>7059537</v>
      </c>
      <c r="B3267" t="s">
        <v>16014</v>
      </c>
      <c r="C3267">
        <v>8279</v>
      </c>
      <c r="D3267">
        <v>101</v>
      </c>
      <c r="E3267">
        <v>3000000</v>
      </c>
      <c r="F3267">
        <v>3</v>
      </c>
      <c r="G3267">
        <v>-4059537</v>
      </c>
      <c r="H3267">
        <v>837</v>
      </c>
      <c r="I3267">
        <v>30.000000000000004</v>
      </c>
      <c r="J3267">
        <v>0</v>
      </c>
    </row>
    <row r="3268" spans="1:10" x14ac:dyDescent="0.35">
      <c r="A3268">
        <v>8114507</v>
      </c>
      <c r="B3268" t="s">
        <v>16020</v>
      </c>
      <c r="C3268">
        <v>95362</v>
      </c>
      <c r="D3268">
        <v>270</v>
      </c>
      <c r="E3268">
        <v>3000000</v>
      </c>
      <c r="F3268">
        <v>7.9</v>
      </c>
      <c r="G3268">
        <v>-5114507</v>
      </c>
      <c r="H3268">
        <v>62000</v>
      </c>
      <c r="I3268">
        <v>30.000000000000004</v>
      </c>
      <c r="J3268">
        <v>0</v>
      </c>
    </row>
    <row r="3269" spans="1:10" x14ac:dyDescent="0.35">
      <c r="A3269">
        <v>7888703</v>
      </c>
      <c r="B3269" t="s">
        <v>16027</v>
      </c>
      <c r="C3269">
        <v>8465</v>
      </c>
      <c r="D3269">
        <v>65</v>
      </c>
      <c r="E3269">
        <v>3000000</v>
      </c>
      <c r="F3269">
        <v>3.2</v>
      </c>
      <c r="G3269">
        <v>-4888703</v>
      </c>
      <c r="H3269">
        <v>491</v>
      </c>
      <c r="I3269">
        <v>30.000000000000004</v>
      </c>
      <c r="J3269">
        <v>0</v>
      </c>
    </row>
    <row r="3270" spans="1:10" x14ac:dyDescent="0.35">
      <c r="A3270">
        <v>7282851</v>
      </c>
      <c r="B3270" t="s">
        <v>16032</v>
      </c>
      <c r="C3270">
        <v>9502</v>
      </c>
      <c r="D3270">
        <v>100</v>
      </c>
      <c r="E3270">
        <v>3000000</v>
      </c>
      <c r="F3270">
        <v>6.5</v>
      </c>
      <c r="G3270">
        <v>-4282851</v>
      </c>
      <c r="H3270">
        <v>812</v>
      </c>
      <c r="I3270">
        <v>30.000000000000004</v>
      </c>
      <c r="J3270">
        <v>0</v>
      </c>
    </row>
    <row r="3271" spans="1:10" x14ac:dyDescent="0.35">
      <c r="A3271">
        <v>5844929</v>
      </c>
      <c r="B3271" t="s">
        <v>16038</v>
      </c>
      <c r="C3271">
        <v>6000</v>
      </c>
      <c r="D3271">
        <v>109</v>
      </c>
      <c r="E3271">
        <v>3000000</v>
      </c>
      <c r="F3271">
        <v>7</v>
      </c>
      <c r="G3271">
        <v>-2844929</v>
      </c>
      <c r="H3271">
        <v>595</v>
      </c>
      <c r="I3271">
        <v>30.000000000000004</v>
      </c>
      <c r="J3271">
        <v>0</v>
      </c>
    </row>
    <row r="3272" spans="1:10" x14ac:dyDescent="0.35">
      <c r="A3272">
        <v>4170647</v>
      </c>
      <c r="B3272" t="s">
        <v>16042</v>
      </c>
      <c r="C3272">
        <v>14548</v>
      </c>
      <c r="D3272">
        <v>161</v>
      </c>
      <c r="E3272">
        <v>1900000</v>
      </c>
      <c r="F3272">
        <v>6.9</v>
      </c>
      <c r="G3272">
        <v>-2270647</v>
      </c>
      <c r="H3272">
        <v>1000</v>
      </c>
      <c r="I3272">
        <v>19</v>
      </c>
      <c r="J3272">
        <v>0</v>
      </c>
    </row>
    <row r="3273" spans="1:10" x14ac:dyDescent="0.35">
      <c r="A3273">
        <v>4142507</v>
      </c>
      <c r="B3273" t="s">
        <v>16047</v>
      </c>
      <c r="C3273">
        <v>3665</v>
      </c>
      <c r="D3273">
        <v>81</v>
      </c>
      <c r="E3273">
        <v>3000000</v>
      </c>
      <c r="F3273">
        <v>4.4000000000000004</v>
      </c>
      <c r="G3273">
        <v>-1142507</v>
      </c>
      <c r="H3273">
        <v>131</v>
      </c>
      <c r="I3273">
        <v>30.000000000000004</v>
      </c>
      <c r="J3273">
        <v>0</v>
      </c>
    </row>
    <row r="3274" spans="1:10" x14ac:dyDescent="0.35">
      <c r="A3274">
        <v>4109095</v>
      </c>
      <c r="B3274" t="s">
        <v>16052</v>
      </c>
      <c r="C3274">
        <v>8239</v>
      </c>
      <c r="D3274">
        <v>92</v>
      </c>
      <c r="E3274">
        <v>3000000</v>
      </c>
      <c r="F3274">
        <v>6</v>
      </c>
      <c r="G3274">
        <v>-1109095</v>
      </c>
      <c r="H3274">
        <v>0</v>
      </c>
      <c r="I3274">
        <v>30.000000000000004</v>
      </c>
      <c r="J3274">
        <v>0</v>
      </c>
    </row>
    <row r="3275" spans="1:10" x14ac:dyDescent="0.35">
      <c r="A3275">
        <v>3902679</v>
      </c>
      <c r="B3275" t="s">
        <v>16056</v>
      </c>
      <c r="C3275">
        <v>3943</v>
      </c>
      <c r="D3275">
        <v>49</v>
      </c>
      <c r="E3275">
        <v>3000000</v>
      </c>
      <c r="F3275">
        <v>5.3</v>
      </c>
      <c r="G3275">
        <v>-902679</v>
      </c>
      <c r="H3275">
        <v>217</v>
      </c>
      <c r="I3275">
        <v>30.000000000000004</v>
      </c>
      <c r="J3275">
        <v>0</v>
      </c>
    </row>
    <row r="3276" spans="1:10" x14ac:dyDescent="0.35">
      <c r="A3276">
        <v>3559990</v>
      </c>
      <c r="B3276" t="s">
        <v>16062</v>
      </c>
      <c r="C3276">
        <v>8005</v>
      </c>
      <c r="D3276">
        <v>49</v>
      </c>
      <c r="E3276">
        <v>3000000</v>
      </c>
      <c r="F3276">
        <v>5.3</v>
      </c>
      <c r="G3276">
        <v>-559990</v>
      </c>
      <c r="H3276">
        <v>417</v>
      </c>
      <c r="I3276">
        <v>30.000000000000004</v>
      </c>
      <c r="J3276">
        <v>0</v>
      </c>
    </row>
    <row r="3277" spans="1:10" x14ac:dyDescent="0.35">
      <c r="A3277">
        <v>3287435</v>
      </c>
      <c r="B3277" t="s">
        <v>16066</v>
      </c>
      <c r="C3277">
        <v>8603</v>
      </c>
      <c r="D3277">
        <v>115</v>
      </c>
      <c r="E3277">
        <v>4500000</v>
      </c>
      <c r="F3277">
        <v>7.1</v>
      </c>
      <c r="G3277">
        <v>1212565</v>
      </c>
      <c r="H3277">
        <v>430</v>
      </c>
      <c r="I3277">
        <v>45.000000000000007</v>
      </c>
      <c r="J3277">
        <v>0</v>
      </c>
    </row>
    <row r="3278" spans="1:10" x14ac:dyDescent="0.35">
      <c r="A3278">
        <v>3071947</v>
      </c>
      <c r="B3278" t="s">
        <v>16070</v>
      </c>
      <c r="C3278">
        <v>18711</v>
      </c>
      <c r="D3278">
        <v>183</v>
      </c>
      <c r="E3278">
        <v>3500000</v>
      </c>
      <c r="F3278">
        <v>5.4</v>
      </c>
      <c r="G3278">
        <v>428053</v>
      </c>
      <c r="H3278">
        <v>0</v>
      </c>
      <c r="I3278">
        <v>35</v>
      </c>
      <c r="J3278">
        <v>0</v>
      </c>
    </row>
    <row r="3279" spans="1:10" x14ac:dyDescent="0.35">
      <c r="A3279">
        <v>2961991</v>
      </c>
      <c r="B3279" t="s">
        <v>16074</v>
      </c>
      <c r="C3279">
        <v>15885</v>
      </c>
      <c r="D3279">
        <v>78</v>
      </c>
      <c r="E3279">
        <v>3300000</v>
      </c>
      <c r="F3279">
        <v>6.9</v>
      </c>
      <c r="G3279">
        <v>338009</v>
      </c>
      <c r="H3279">
        <v>0</v>
      </c>
      <c r="I3279">
        <v>33</v>
      </c>
      <c r="J3279">
        <v>0</v>
      </c>
    </row>
    <row r="3280" spans="1:10" x14ac:dyDescent="0.35">
      <c r="A3280">
        <v>2223990</v>
      </c>
      <c r="B3280" t="s">
        <v>16085</v>
      </c>
      <c r="C3280">
        <v>761</v>
      </c>
      <c r="D3280">
        <v>14</v>
      </c>
      <c r="E3280">
        <v>3000000</v>
      </c>
      <c r="F3280">
        <v>6.6</v>
      </c>
      <c r="G3280">
        <v>776010</v>
      </c>
      <c r="H3280">
        <v>26</v>
      </c>
      <c r="I3280">
        <v>30.000000000000004</v>
      </c>
      <c r="J3280">
        <v>0</v>
      </c>
    </row>
    <row r="3281" spans="1:10" x14ac:dyDescent="0.35">
      <c r="A3281">
        <v>1821983</v>
      </c>
      <c r="B3281" t="s">
        <v>16090</v>
      </c>
      <c r="C3281">
        <v>31089</v>
      </c>
      <c r="D3281">
        <v>261</v>
      </c>
      <c r="E3281">
        <v>3000000</v>
      </c>
      <c r="F3281">
        <v>5.4</v>
      </c>
      <c r="G3281">
        <v>1178017</v>
      </c>
      <c r="H3281">
        <v>20000</v>
      </c>
      <c r="I3281">
        <v>30.000000000000004</v>
      </c>
      <c r="J3281">
        <v>0</v>
      </c>
    </row>
    <row r="3282" spans="1:10" x14ac:dyDescent="0.35">
      <c r="A3282">
        <v>2848578</v>
      </c>
      <c r="B3282" t="s">
        <v>16100</v>
      </c>
      <c r="C3282">
        <v>3942</v>
      </c>
      <c r="D3282">
        <v>65</v>
      </c>
      <c r="E3282">
        <v>3500000</v>
      </c>
      <c r="F3282">
        <v>6.3</v>
      </c>
      <c r="G3282">
        <v>651422</v>
      </c>
      <c r="H3282">
        <v>0</v>
      </c>
      <c r="I3282">
        <v>35</v>
      </c>
      <c r="J3282">
        <v>0</v>
      </c>
    </row>
    <row r="3283" spans="1:10" x14ac:dyDescent="0.35">
      <c r="A3283">
        <v>703002</v>
      </c>
      <c r="B3283" t="s">
        <v>16106</v>
      </c>
      <c r="C3283">
        <v>37495</v>
      </c>
      <c r="D3283">
        <v>230</v>
      </c>
      <c r="E3283">
        <v>3000000</v>
      </c>
      <c r="F3283">
        <v>6.1</v>
      </c>
      <c r="G3283">
        <v>2296998</v>
      </c>
      <c r="H3283">
        <v>37000</v>
      </c>
      <c r="I3283">
        <v>30.000000000000004</v>
      </c>
      <c r="J3283">
        <v>0</v>
      </c>
    </row>
    <row r="3284" spans="1:10" x14ac:dyDescent="0.35">
      <c r="A3284">
        <v>418268</v>
      </c>
      <c r="B3284" t="s">
        <v>16113</v>
      </c>
      <c r="C3284">
        <v>37156</v>
      </c>
      <c r="D3284">
        <v>129</v>
      </c>
      <c r="E3284">
        <v>3000000</v>
      </c>
      <c r="F3284">
        <v>5.3</v>
      </c>
      <c r="G3284">
        <v>2581732</v>
      </c>
      <c r="H3284">
        <v>0</v>
      </c>
      <c r="I3284">
        <v>30.000000000000004</v>
      </c>
      <c r="J3284">
        <v>0</v>
      </c>
    </row>
    <row r="3285" spans="1:10" x14ac:dyDescent="0.35">
      <c r="A3285">
        <v>200803</v>
      </c>
      <c r="B3285" t="s">
        <v>16117</v>
      </c>
      <c r="C3285">
        <v>7988</v>
      </c>
      <c r="D3285">
        <v>71</v>
      </c>
      <c r="E3285">
        <v>3000000</v>
      </c>
      <c r="F3285">
        <v>5.3</v>
      </c>
      <c r="G3285">
        <v>2799197</v>
      </c>
      <c r="H3285">
        <v>0</v>
      </c>
      <c r="I3285">
        <v>30.000000000000004</v>
      </c>
      <c r="J3285">
        <v>0</v>
      </c>
    </row>
    <row r="3286" spans="1:10" x14ac:dyDescent="0.35">
      <c r="A3286">
        <v>33631221</v>
      </c>
      <c r="B3286" t="s">
        <v>9073</v>
      </c>
      <c r="C3286">
        <v>48562</v>
      </c>
      <c r="D3286">
        <v>145</v>
      </c>
      <c r="E3286">
        <v>25000000</v>
      </c>
      <c r="F3286">
        <v>6</v>
      </c>
      <c r="G3286">
        <v>-8631221</v>
      </c>
      <c r="H3286">
        <v>0</v>
      </c>
      <c r="I3286">
        <v>250.00000000000003</v>
      </c>
      <c r="J3286">
        <v>0</v>
      </c>
    </row>
    <row r="3287" spans="1:10" x14ac:dyDescent="0.35">
      <c r="A3287">
        <v>143000</v>
      </c>
      <c r="B3287" t="s">
        <v>16128</v>
      </c>
      <c r="C3287">
        <v>4122</v>
      </c>
      <c r="D3287">
        <v>48</v>
      </c>
      <c r="E3287">
        <v>5000000</v>
      </c>
      <c r="F3287">
        <v>4.0999999999999996</v>
      </c>
      <c r="G3287">
        <v>4857000</v>
      </c>
      <c r="H3287">
        <v>0</v>
      </c>
      <c r="I3287">
        <v>50.000000000000007</v>
      </c>
      <c r="J3287">
        <v>0</v>
      </c>
    </row>
    <row r="3288" spans="1:10" x14ac:dyDescent="0.35">
      <c r="A3288">
        <v>39852</v>
      </c>
      <c r="B3288" t="s">
        <v>16132</v>
      </c>
      <c r="C3288">
        <v>1238</v>
      </c>
      <c r="D3288">
        <v>25</v>
      </c>
      <c r="E3288">
        <v>3000000</v>
      </c>
      <c r="F3288">
        <v>6.7</v>
      </c>
      <c r="G3288">
        <v>2960148</v>
      </c>
      <c r="H3288">
        <v>117</v>
      </c>
      <c r="I3288">
        <v>30.000000000000004</v>
      </c>
      <c r="J3288">
        <v>0</v>
      </c>
    </row>
    <row r="3289" spans="1:10" x14ac:dyDescent="0.35">
      <c r="A3289">
        <v>22000</v>
      </c>
      <c r="B3289" t="s">
        <v>16136</v>
      </c>
      <c r="C3289">
        <v>30511</v>
      </c>
      <c r="D3289">
        <v>226</v>
      </c>
      <c r="E3289">
        <v>3000000</v>
      </c>
      <c r="F3289">
        <v>5.8</v>
      </c>
      <c r="G3289">
        <v>2978000</v>
      </c>
      <c r="H3289">
        <v>0</v>
      </c>
      <c r="I3289">
        <v>30.000000000000004</v>
      </c>
      <c r="J3289">
        <v>0</v>
      </c>
    </row>
    <row r="3290" spans="1:10" x14ac:dyDescent="0.35">
      <c r="A3290">
        <v>334185206</v>
      </c>
      <c r="B3290" t="s">
        <v>251</v>
      </c>
      <c r="C3290">
        <v>306336</v>
      </c>
      <c r="D3290">
        <v>736</v>
      </c>
      <c r="E3290">
        <v>200000000</v>
      </c>
      <c r="F3290">
        <v>6.5</v>
      </c>
      <c r="G3290">
        <v>-134185206</v>
      </c>
      <c r="H3290">
        <v>24000</v>
      </c>
      <c r="I3290">
        <v>2000.0000000000002</v>
      </c>
      <c r="J3290">
        <v>0</v>
      </c>
    </row>
    <row r="3291" spans="1:10" x14ac:dyDescent="0.35">
      <c r="B3291" t="s">
        <v>16142</v>
      </c>
      <c r="C3291">
        <v>2978</v>
      </c>
      <c r="D3291">
        <v>13</v>
      </c>
      <c r="E3291">
        <v>3000000</v>
      </c>
      <c r="F3291">
        <v>2.6</v>
      </c>
      <c r="G3291">
        <v>3000000</v>
      </c>
      <c r="H3291">
        <v>2000</v>
      </c>
      <c r="I3291">
        <v>30.000000000000004</v>
      </c>
      <c r="J3291">
        <v>0</v>
      </c>
    </row>
    <row r="3292" spans="1:10" x14ac:dyDescent="0.35">
      <c r="B3292" t="s">
        <v>16147</v>
      </c>
      <c r="C3292">
        <v>13599</v>
      </c>
      <c r="D3292">
        <v>30</v>
      </c>
      <c r="E3292">
        <v>3000000</v>
      </c>
      <c r="F3292">
        <v>5.8</v>
      </c>
      <c r="G3292">
        <v>3000000</v>
      </c>
      <c r="H3292">
        <v>6000</v>
      </c>
      <c r="I3292">
        <v>30.000000000000004</v>
      </c>
      <c r="J3292">
        <v>0</v>
      </c>
    </row>
    <row r="3293" spans="1:10" x14ac:dyDescent="0.35">
      <c r="B3293" t="s">
        <v>16151</v>
      </c>
      <c r="C3293">
        <v>13640</v>
      </c>
      <c r="D3293">
        <v>128</v>
      </c>
      <c r="E3293">
        <v>3000000</v>
      </c>
      <c r="F3293">
        <v>7.4</v>
      </c>
      <c r="G3293">
        <v>3000000</v>
      </c>
      <c r="H3293">
        <v>3000</v>
      </c>
      <c r="I3293">
        <v>30.000000000000004</v>
      </c>
      <c r="J3293">
        <v>0</v>
      </c>
    </row>
    <row r="3294" spans="1:10" x14ac:dyDescent="0.35">
      <c r="B3294" t="s">
        <v>16159</v>
      </c>
      <c r="C3294">
        <v>240</v>
      </c>
      <c r="D3294">
        <v>9</v>
      </c>
      <c r="E3294">
        <v>3000000</v>
      </c>
      <c r="F3294">
        <v>6.2</v>
      </c>
      <c r="G3294">
        <v>3000000</v>
      </c>
      <c r="H3294">
        <v>37</v>
      </c>
      <c r="I3294">
        <v>30.000000000000004</v>
      </c>
      <c r="J3294">
        <v>0</v>
      </c>
    </row>
    <row r="3295" spans="1:10" x14ac:dyDescent="0.35">
      <c r="A3295">
        <v>201148159</v>
      </c>
      <c r="B3295" t="s">
        <v>1934</v>
      </c>
      <c r="C3295">
        <v>103749</v>
      </c>
      <c r="D3295">
        <v>323</v>
      </c>
      <c r="E3295">
        <v>95000000</v>
      </c>
      <c r="F3295">
        <v>7</v>
      </c>
      <c r="G3295">
        <v>-106148159</v>
      </c>
      <c r="H3295">
        <v>56000</v>
      </c>
      <c r="I3295">
        <v>950.00000000000011</v>
      </c>
      <c r="J3295">
        <v>0</v>
      </c>
    </row>
    <row r="3296" spans="1:10" x14ac:dyDescent="0.35">
      <c r="A3296">
        <v>3123749</v>
      </c>
      <c r="B3296" t="s">
        <v>16169</v>
      </c>
      <c r="C3296">
        <v>746</v>
      </c>
      <c r="D3296">
        <v>27</v>
      </c>
      <c r="E3296">
        <v>1500000</v>
      </c>
      <c r="F3296">
        <v>6.5</v>
      </c>
      <c r="G3296">
        <v>-1623749</v>
      </c>
      <c r="H3296">
        <v>88</v>
      </c>
      <c r="I3296">
        <v>15.000000000000002</v>
      </c>
      <c r="J3296">
        <v>0</v>
      </c>
    </row>
    <row r="3297" spans="1:10" x14ac:dyDescent="0.35">
      <c r="A3297">
        <v>22201636</v>
      </c>
      <c r="B3297" t="s">
        <v>16178</v>
      </c>
      <c r="C3297">
        <v>33567</v>
      </c>
      <c r="D3297">
        <v>206</v>
      </c>
      <c r="E3297">
        <v>8000000</v>
      </c>
      <c r="F3297">
        <v>7.4</v>
      </c>
      <c r="G3297">
        <v>-14201636</v>
      </c>
      <c r="H3297">
        <v>0</v>
      </c>
      <c r="I3297">
        <v>80</v>
      </c>
      <c r="J3297">
        <v>0</v>
      </c>
    </row>
    <row r="3298" spans="1:10" x14ac:dyDescent="0.35">
      <c r="A3298">
        <v>25000000</v>
      </c>
      <c r="B3298" t="s">
        <v>16184</v>
      </c>
      <c r="C3298">
        <v>175196</v>
      </c>
      <c r="D3298">
        <v>350</v>
      </c>
      <c r="E3298">
        <v>2883848</v>
      </c>
      <c r="F3298">
        <v>8.3000000000000007</v>
      </c>
      <c r="G3298">
        <v>-22116152</v>
      </c>
      <c r="H3298">
        <v>10000</v>
      </c>
      <c r="I3298">
        <v>28.838480000000004</v>
      </c>
      <c r="J3298">
        <v>0</v>
      </c>
    </row>
    <row r="3299" spans="1:10" x14ac:dyDescent="0.35">
      <c r="A3299">
        <v>19170001</v>
      </c>
      <c r="B3299" t="s">
        <v>16190</v>
      </c>
      <c r="C3299">
        <v>21359</v>
      </c>
      <c r="D3299">
        <v>270</v>
      </c>
      <c r="E3299">
        <v>2800000</v>
      </c>
      <c r="F3299">
        <v>5.3</v>
      </c>
      <c r="G3299">
        <v>-16370001</v>
      </c>
      <c r="H3299">
        <v>0</v>
      </c>
      <c r="I3299">
        <v>28.000000000000004</v>
      </c>
      <c r="J3299">
        <v>0</v>
      </c>
    </row>
    <row r="3300" spans="1:10" x14ac:dyDescent="0.35">
      <c r="A3300">
        <v>22202612</v>
      </c>
      <c r="B3300" t="s">
        <v>16196</v>
      </c>
      <c r="C3300">
        <v>291875</v>
      </c>
      <c r="D3300">
        <v>533</v>
      </c>
      <c r="E3300">
        <v>2800000</v>
      </c>
      <c r="F3300">
        <v>8.1</v>
      </c>
      <c r="G3300">
        <v>-19402612</v>
      </c>
      <c r="H3300">
        <v>14000</v>
      </c>
      <c r="I3300">
        <v>28.000000000000004</v>
      </c>
      <c r="J3300">
        <v>0</v>
      </c>
    </row>
    <row r="3301" spans="1:10" x14ac:dyDescent="0.35">
      <c r="A3301">
        <v>86300000</v>
      </c>
      <c r="B3301" t="s">
        <v>16200</v>
      </c>
      <c r="C3301">
        <v>112671</v>
      </c>
      <c r="D3301">
        <v>315</v>
      </c>
      <c r="E3301">
        <v>2800000</v>
      </c>
      <c r="F3301">
        <v>8</v>
      </c>
      <c r="G3301">
        <v>-83500000</v>
      </c>
      <c r="H3301">
        <v>14000</v>
      </c>
      <c r="I3301">
        <v>28.000000000000004</v>
      </c>
      <c r="J3301">
        <v>0</v>
      </c>
    </row>
    <row r="3302" spans="1:10" x14ac:dyDescent="0.35">
      <c r="A3302">
        <v>952620</v>
      </c>
      <c r="B3302" t="s">
        <v>16203</v>
      </c>
      <c r="C3302">
        <v>40800</v>
      </c>
      <c r="D3302">
        <v>332</v>
      </c>
      <c r="E3302">
        <v>2000000</v>
      </c>
      <c r="F3302">
        <v>5.7</v>
      </c>
      <c r="G3302">
        <v>1047380</v>
      </c>
      <c r="H3302">
        <v>0</v>
      </c>
      <c r="I3302">
        <v>20</v>
      </c>
      <c r="J3302">
        <v>0</v>
      </c>
    </row>
    <row r="3303" spans="1:10" x14ac:dyDescent="0.35">
      <c r="A3303">
        <v>9054736</v>
      </c>
      <c r="B3303" t="s">
        <v>16209</v>
      </c>
      <c r="C3303">
        <v>5744</v>
      </c>
      <c r="D3303">
        <v>57</v>
      </c>
      <c r="E3303">
        <v>2700000</v>
      </c>
      <c r="F3303">
        <v>7.1</v>
      </c>
      <c r="G3303">
        <v>-6354736</v>
      </c>
      <c r="H3303">
        <v>381</v>
      </c>
      <c r="I3303">
        <v>27.000000000000004</v>
      </c>
      <c r="J3303">
        <v>0</v>
      </c>
    </row>
    <row r="3304" spans="1:10" x14ac:dyDescent="0.35">
      <c r="B3304" t="s">
        <v>16214</v>
      </c>
      <c r="C3304">
        <v>5786</v>
      </c>
      <c r="D3304">
        <v>65</v>
      </c>
      <c r="E3304">
        <v>2686585</v>
      </c>
      <c r="F3304">
        <v>6.9</v>
      </c>
      <c r="G3304">
        <v>2686585</v>
      </c>
      <c r="H3304">
        <v>573</v>
      </c>
      <c r="I3304">
        <v>26.865850000000002</v>
      </c>
      <c r="J3304">
        <v>0</v>
      </c>
    </row>
    <row r="3305" spans="1:10" x14ac:dyDescent="0.35">
      <c r="B3305" t="s">
        <v>16219</v>
      </c>
      <c r="C3305">
        <v>1553</v>
      </c>
      <c r="D3305">
        <v>27</v>
      </c>
      <c r="E3305">
        <v>2627000</v>
      </c>
      <c r="F3305">
        <v>7</v>
      </c>
      <c r="G3305">
        <v>2627000</v>
      </c>
      <c r="H3305">
        <v>116</v>
      </c>
      <c r="I3305">
        <v>26.270000000000003</v>
      </c>
      <c r="J3305">
        <v>0</v>
      </c>
    </row>
    <row r="3306" spans="1:10" x14ac:dyDescent="0.35">
      <c r="A3306">
        <v>119500000</v>
      </c>
      <c r="B3306" t="s">
        <v>16223</v>
      </c>
      <c r="C3306">
        <v>95294</v>
      </c>
      <c r="D3306">
        <v>363</v>
      </c>
      <c r="E3306">
        <v>2600000</v>
      </c>
      <c r="F3306">
        <v>7.8</v>
      </c>
      <c r="G3306">
        <v>-116900000</v>
      </c>
      <c r="H3306">
        <v>12000</v>
      </c>
      <c r="I3306">
        <v>26.000000000000004</v>
      </c>
      <c r="J3306">
        <v>0</v>
      </c>
    </row>
    <row r="3307" spans="1:10" x14ac:dyDescent="0.35">
      <c r="A3307">
        <v>32600000</v>
      </c>
      <c r="B3307" t="s">
        <v>16228</v>
      </c>
      <c r="C3307">
        <v>29488</v>
      </c>
      <c r="D3307">
        <v>326</v>
      </c>
      <c r="E3307">
        <v>1800000</v>
      </c>
      <c r="F3307">
        <v>5.9</v>
      </c>
      <c r="G3307">
        <v>-30800000</v>
      </c>
      <c r="H3307">
        <v>0</v>
      </c>
      <c r="I3307">
        <v>18</v>
      </c>
      <c r="J3307">
        <v>0</v>
      </c>
    </row>
    <row r="3308" spans="1:10" x14ac:dyDescent="0.35">
      <c r="A3308">
        <v>3130592</v>
      </c>
      <c r="B3308" t="s">
        <v>16233</v>
      </c>
      <c r="C3308">
        <v>10755</v>
      </c>
      <c r="D3308">
        <v>69</v>
      </c>
      <c r="E3308">
        <v>2600000</v>
      </c>
      <c r="F3308">
        <v>7.8</v>
      </c>
      <c r="G3308">
        <v>-530592</v>
      </c>
      <c r="H3308">
        <v>963</v>
      </c>
      <c r="I3308">
        <v>26.000000000000004</v>
      </c>
      <c r="J3308">
        <v>0</v>
      </c>
    </row>
    <row r="3309" spans="1:10" x14ac:dyDescent="0.35">
      <c r="A3309">
        <v>10654581</v>
      </c>
      <c r="B3309" t="s">
        <v>7368</v>
      </c>
      <c r="C3309">
        <v>45500</v>
      </c>
      <c r="D3309">
        <v>260</v>
      </c>
      <c r="E3309">
        <v>34000000</v>
      </c>
      <c r="F3309">
        <v>5.3</v>
      </c>
      <c r="G3309">
        <v>23345419</v>
      </c>
      <c r="H3309">
        <v>1000</v>
      </c>
      <c r="I3309">
        <v>340</v>
      </c>
      <c r="J3309">
        <v>0</v>
      </c>
    </row>
    <row r="3310" spans="1:10" x14ac:dyDescent="0.35">
      <c r="A3310">
        <v>40041683</v>
      </c>
      <c r="B3310" t="s">
        <v>16242</v>
      </c>
      <c r="C3310">
        <v>34620</v>
      </c>
      <c r="D3310">
        <v>107</v>
      </c>
      <c r="E3310">
        <v>2500000</v>
      </c>
      <c r="F3310">
        <v>5.0999999999999996</v>
      </c>
      <c r="G3310">
        <v>-37541683</v>
      </c>
      <c r="H3310">
        <v>0</v>
      </c>
      <c r="I3310">
        <v>25.000000000000004</v>
      </c>
      <c r="J3310">
        <v>0</v>
      </c>
    </row>
    <row r="3311" spans="1:10" x14ac:dyDescent="0.35">
      <c r="A3311">
        <v>33349949</v>
      </c>
      <c r="B3311" t="s">
        <v>16248</v>
      </c>
      <c r="C3311">
        <v>9010</v>
      </c>
      <c r="D3311">
        <v>199</v>
      </c>
      <c r="E3311">
        <v>2500000</v>
      </c>
      <c r="F3311">
        <v>5.0999999999999996</v>
      </c>
      <c r="G3311">
        <v>-30849949</v>
      </c>
      <c r="H3311">
        <v>0</v>
      </c>
      <c r="I3311">
        <v>25.000000000000004</v>
      </c>
      <c r="J3311">
        <v>0</v>
      </c>
    </row>
    <row r="3312" spans="1:10" x14ac:dyDescent="0.35">
      <c r="A3312">
        <v>33386128</v>
      </c>
      <c r="B3312" t="s">
        <v>11664</v>
      </c>
      <c r="C3312">
        <v>36372</v>
      </c>
      <c r="D3312">
        <v>491</v>
      </c>
      <c r="E3312">
        <v>15000000</v>
      </c>
      <c r="F3312">
        <v>4.9000000000000004</v>
      </c>
      <c r="G3312">
        <v>-18386128</v>
      </c>
      <c r="H3312">
        <v>3000</v>
      </c>
      <c r="I3312">
        <v>150</v>
      </c>
      <c r="J3312">
        <v>0</v>
      </c>
    </row>
    <row r="3313" spans="1:10" x14ac:dyDescent="0.35">
      <c r="A3313">
        <v>25809813</v>
      </c>
      <c r="B3313" t="s">
        <v>16251</v>
      </c>
      <c r="C3313">
        <v>50311</v>
      </c>
      <c r="D3313">
        <v>212</v>
      </c>
      <c r="E3313">
        <v>26000000</v>
      </c>
      <c r="F3313">
        <v>6.9</v>
      </c>
      <c r="G3313">
        <v>190187</v>
      </c>
      <c r="H3313">
        <v>0</v>
      </c>
      <c r="I3313">
        <v>260</v>
      </c>
      <c r="J3313">
        <v>0</v>
      </c>
    </row>
    <row r="3314" spans="1:10" x14ac:dyDescent="0.35">
      <c r="A3314">
        <v>14400000</v>
      </c>
      <c r="B3314" t="s">
        <v>16255</v>
      </c>
      <c r="C3314">
        <v>28589</v>
      </c>
      <c r="D3314">
        <v>532</v>
      </c>
      <c r="E3314">
        <v>2500000</v>
      </c>
      <c r="F3314">
        <v>4.5999999999999996</v>
      </c>
      <c r="G3314">
        <v>-11900000</v>
      </c>
      <c r="H3314">
        <v>0</v>
      </c>
      <c r="I3314">
        <v>25.000000000000004</v>
      </c>
      <c r="J3314">
        <v>0</v>
      </c>
    </row>
    <row r="3315" spans="1:10" x14ac:dyDescent="0.35">
      <c r="A3315">
        <v>32230907</v>
      </c>
      <c r="B3315" t="s">
        <v>16262</v>
      </c>
      <c r="C3315">
        <v>6062</v>
      </c>
      <c r="D3315">
        <v>30</v>
      </c>
      <c r="E3315">
        <v>2500000</v>
      </c>
      <c r="F3315">
        <v>6.7</v>
      </c>
      <c r="G3315">
        <v>-29730907</v>
      </c>
      <c r="H3315">
        <v>0</v>
      </c>
      <c r="I3315">
        <v>25.000000000000004</v>
      </c>
      <c r="J3315">
        <v>0</v>
      </c>
    </row>
    <row r="3316" spans="1:10" x14ac:dyDescent="0.35">
      <c r="A3316">
        <v>6401336</v>
      </c>
      <c r="B3316" t="s">
        <v>16266</v>
      </c>
      <c r="C3316">
        <v>36996</v>
      </c>
      <c r="D3316">
        <v>153</v>
      </c>
      <c r="E3316">
        <v>2500000</v>
      </c>
      <c r="F3316">
        <v>7.1</v>
      </c>
      <c r="G3316">
        <v>-3901336</v>
      </c>
      <c r="H3316">
        <v>0</v>
      </c>
      <c r="I3316">
        <v>25.000000000000004</v>
      </c>
      <c r="J3316">
        <v>0</v>
      </c>
    </row>
    <row r="3317" spans="1:10" x14ac:dyDescent="0.35">
      <c r="A3317">
        <v>26781723</v>
      </c>
      <c r="B3317" t="s">
        <v>16269</v>
      </c>
      <c r="C3317">
        <v>187595</v>
      </c>
      <c r="D3317">
        <v>978</v>
      </c>
      <c r="E3317">
        <v>2500000</v>
      </c>
      <c r="F3317">
        <v>7.6</v>
      </c>
      <c r="G3317">
        <v>-24281723</v>
      </c>
      <c r="H3317">
        <v>0</v>
      </c>
      <c r="I3317">
        <v>25.000000000000004</v>
      </c>
      <c r="J3317">
        <v>0</v>
      </c>
    </row>
    <row r="3318" spans="1:10" x14ac:dyDescent="0.35">
      <c r="A3318">
        <v>5400000</v>
      </c>
      <c r="B3318" t="s">
        <v>16275</v>
      </c>
      <c r="C3318">
        <v>183288</v>
      </c>
      <c r="D3318">
        <v>395</v>
      </c>
      <c r="E3318">
        <v>2500000</v>
      </c>
      <c r="F3318">
        <v>8.1</v>
      </c>
      <c r="G3318">
        <v>-2900000</v>
      </c>
      <c r="H3318">
        <v>22000</v>
      </c>
      <c r="I3318">
        <v>25.000000000000004</v>
      </c>
      <c r="J3318">
        <v>0</v>
      </c>
    </row>
    <row r="3319" spans="1:10" x14ac:dyDescent="0.35">
      <c r="A3319">
        <v>1282084</v>
      </c>
      <c r="B3319" t="s">
        <v>16281</v>
      </c>
      <c r="C3319">
        <v>6221</v>
      </c>
      <c r="D3319">
        <v>87</v>
      </c>
      <c r="E3319">
        <v>2500000</v>
      </c>
      <c r="F3319">
        <v>7</v>
      </c>
      <c r="G3319">
        <v>1217916</v>
      </c>
      <c r="H3319">
        <v>500</v>
      </c>
      <c r="I3319">
        <v>25.000000000000004</v>
      </c>
      <c r="J3319">
        <v>0</v>
      </c>
    </row>
    <row r="3320" spans="1:10" x14ac:dyDescent="0.35">
      <c r="A3320">
        <v>3325638</v>
      </c>
      <c r="B3320" t="s">
        <v>16286</v>
      </c>
      <c r="C3320">
        <v>52509</v>
      </c>
      <c r="D3320">
        <v>84</v>
      </c>
      <c r="E3320">
        <v>2500000</v>
      </c>
      <c r="F3320">
        <v>7.1</v>
      </c>
      <c r="G3320">
        <v>-825638</v>
      </c>
      <c r="H3320">
        <v>13000</v>
      </c>
      <c r="I3320">
        <v>25.000000000000004</v>
      </c>
      <c r="J3320">
        <v>0</v>
      </c>
    </row>
    <row r="3321" spans="1:10" x14ac:dyDescent="0.35">
      <c r="A3321">
        <v>395592</v>
      </c>
      <c r="B3321" t="s">
        <v>16291</v>
      </c>
      <c r="C3321">
        <v>21202</v>
      </c>
      <c r="D3321">
        <v>134</v>
      </c>
      <c r="E3321">
        <v>2000000</v>
      </c>
      <c r="F3321">
        <v>7.6</v>
      </c>
      <c r="G3321">
        <v>1604408</v>
      </c>
      <c r="H3321">
        <v>0</v>
      </c>
      <c r="I3321">
        <v>20</v>
      </c>
      <c r="J3321">
        <v>0</v>
      </c>
    </row>
    <row r="3322" spans="1:10" x14ac:dyDescent="0.35">
      <c r="A3322">
        <v>6851969</v>
      </c>
      <c r="B3322" t="s">
        <v>16296</v>
      </c>
      <c r="C3322">
        <v>105591</v>
      </c>
      <c r="D3322">
        <v>178</v>
      </c>
      <c r="E3322">
        <v>2500000</v>
      </c>
      <c r="F3322">
        <v>7.1</v>
      </c>
      <c r="G3322">
        <v>-4351969</v>
      </c>
      <c r="H3322">
        <v>10000</v>
      </c>
      <c r="I3322">
        <v>25.000000000000004</v>
      </c>
      <c r="J3322">
        <v>0</v>
      </c>
    </row>
    <row r="3323" spans="1:10" x14ac:dyDescent="0.35">
      <c r="A3323">
        <v>12995673</v>
      </c>
      <c r="B3323" t="s">
        <v>16303</v>
      </c>
      <c r="C3323">
        <v>52286</v>
      </c>
      <c r="D3323">
        <v>345</v>
      </c>
      <c r="E3323">
        <v>2500000</v>
      </c>
      <c r="F3323">
        <v>7.7</v>
      </c>
      <c r="G3323">
        <v>-10495673</v>
      </c>
      <c r="H3323">
        <v>24000</v>
      </c>
      <c r="I3323">
        <v>25.000000000000004</v>
      </c>
      <c r="J3323">
        <v>0</v>
      </c>
    </row>
    <row r="3324" spans="1:10" x14ac:dyDescent="0.35">
      <c r="A3324">
        <v>173783</v>
      </c>
      <c r="B3324" t="s">
        <v>16309</v>
      </c>
      <c r="C3324">
        <v>578</v>
      </c>
      <c r="D3324">
        <v>34</v>
      </c>
      <c r="E3324">
        <v>2500000</v>
      </c>
      <c r="F3324">
        <v>7.6</v>
      </c>
      <c r="G3324">
        <v>2326217</v>
      </c>
      <c r="H3324">
        <v>588</v>
      </c>
      <c r="I3324">
        <v>25.000000000000004</v>
      </c>
      <c r="J3324">
        <v>0</v>
      </c>
    </row>
    <row r="3325" spans="1:10" x14ac:dyDescent="0.35">
      <c r="A3325">
        <v>114324072</v>
      </c>
      <c r="B3325" t="s">
        <v>7675</v>
      </c>
      <c r="C3325">
        <v>185345</v>
      </c>
      <c r="D3325">
        <v>392</v>
      </c>
      <c r="E3325">
        <v>20000000</v>
      </c>
      <c r="F3325">
        <v>6.7</v>
      </c>
      <c r="G3325">
        <v>-94324072</v>
      </c>
      <c r="H3325">
        <v>0</v>
      </c>
      <c r="I3325">
        <v>200.00000000000003</v>
      </c>
      <c r="J3325">
        <v>0</v>
      </c>
    </row>
    <row r="3326" spans="1:10" x14ac:dyDescent="0.35">
      <c r="A3326">
        <v>71904</v>
      </c>
      <c r="B3326" t="s">
        <v>16314</v>
      </c>
      <c r="C3326">
        <v>806</v>
      </c>
      <c r="D3326">
        <v>18</v>
      </c>
      <c r="E3326">
        <v>2500000</v>
      </c>
      <c r="F3326">
        <v>5.7</v>
      </c>
      <c r="G3326">
        <v>2428096</v>
      </c>
      <c r="H3326">
        <v>140</v>
      </c>
      <c r="I3326">
        <v>25.000000000000004</v>
      </c>
      <c r="J3326">
        <v>0</v>
      </c>
    </row>
    <row r="3327" spans="1:10" x14ac:dyDescent="0.35">
      <c r="A3327">
        <v>99851</v>
      </c>
      <c r="B3327" t="s">
        <v>16320</v>
      </c>
      <c r="C3327">
        <v>1138</v>
      </c>
      <c r="D3327">
        <v>30</v>
      </c>
      <c r="E3327">
        <v>2500000</v>
      </c>
      <c r="F3327">
        <v>7.1</v>
      </c>
      <c r="G3327">
        <v>2400149</v>
      </c>
      <c r="H3327">
        <v>0</v>
      </c>
      <c r="I3327">
        <v>25.000000000000004</v>
      </c>
      <c r="J3327">
        <v>0</v>
      </c>
    </row>
    <row r="3328" spans="1:10" x14ac:dyDescent="0.35">
      <c r="A3328">
        <v>115504</v>
      </c>
      <c r="B3328" t="s">
        <v>16325</v>
      </c>
      <c r="C3328">
        <v>4820</v>
      </c>
      <c r="D3328">
        <v>26</v>
      </c>
      <c r="E3328">
        <v>14000000</v>
      </c>
      <c r="F3328">
        <v>6.2</v>
      </c>
      <c r="G3328">
        <v>13884496</v>
      </c>
      <c r="H3328">
        <v>0</v>
      </c>
      <c r="I3328">
        <v>140</v>
      </c>
      <c r="J3328">
        <v>0</v>
      </c>
    </row>
    <row r="3329" spans="1:10" x14ac:dyDescent="0.35">
      <c r="A3329">
        <v>322157</v>
      </c>
      <c r="B3329" t="s">
        <v>16339</v>
      </c>
      <c r="C3329">
        <v>61787</v>
      </c>
      <c r="D3329">
        <v>203</v>
      </c>
      <c r="E3329">
        <v>2500000</v>
      </c>
      <c r="F3329">
        <v>6.8</v>
      </c>
      <c r="G3329">
        <v>2177843</v>
      </c>
      <c r="H3329">
        <v>19000</v>
      </c>
      <c r="I3329">
        <v>25.000000000000004</v>
      </c>
      <c r="J3329">
        <v>0</v>
      </c>
    </row>
    <row r="3330" spans="1:10" x14ac:dyDescent="0.35">
      <c r="A3330">
        <v>5731103</v>
      </c>
      <c r="B3330" t="s">
        <v>16343</v>
      </c>
      <c r="C3330">
        <v>4100</v>
      </c>
      <c r="D3330">
        <v>35</v>
      </c>
      <c r="E3330">
        <v>2400000</v>
      </c>
      <c r="F3330">
        <v>6.8</v>
      </c>
      <c r="G3330">
        <v>-3331103</v>
      </c>
      <c r="H3330">
        <v>352</v>
      </c>
      <c r="I3330">
        <v>24.000000000000004</v>
      </c>
      <c r="J3330">
        <v>0</v>
      </c>
    </row>
    <row r="3331" spans="1:10" x14ac:dyDescent="0.35">
      <c r="A3331">
        <v>978908</v>
      </c>
      <c r="B3331" t="s">
        <v>16347</v>
      </c>
      <c r="C3331">
        <v>4057</v>
      </c>
      <c r="D3331">
        <v>90</v>
      </c>
      <c r="E3331">
        <v>2400000</v>
      </c>
      <c r="F3331">
        <v>5.0999999999999996</v>
      </c>
      <c r="G3331">
        <v>1421092</v>
      </c>
      <c r="H3331">
        <v>250</v>
      </c>
      <c r="I3331">
        <v>24.000000000000004</v>
      </c>
      <c r="J3331">
        <v>0</v>
      </c>
    </row>
    <row r="3332" spans="1:10" x14ac:dyDescent="0.35">
      <c r="A3332">
        <v>327919</v>
      </c>
      <c r="B3332" t="s">
        <v>16351</v>
      </c>
      <c r="C3332">
        <v>99177</v>
      </c>
      <c r="D3332">
        <v>192</v>
      </c>
      <c r="E3332">
        <v>1500000</v>
      </c>
      <c r="F3332">
        <v>7.7</v>
      </c>
      <c r="G3332">
        <v>1172081</v>
      </c>
      <c r="H3332">
        <v>11000</v>
      </c>
      <c r="I3332">
        <v>15.000000000000002</v>
      </c>
      <c r="J3332">
        <v>0</v>
      </c>
    </row>
    <row r="3333" spans="1:10" x14ac:dyDescent="0.35">
      <c r="A3333">
        <v>178739</v>
      </c>
      <c r="B3333" t="s">
        <v>16356</v>
      </c>
      <c r="C3333">
        <v>1015</v>
      </c>
      <c r="D3333">
        <v>10</v>
      </c>
      <c r="E3333">
        <v>2450000</v>
      </c>
      <c r="F3333">
        <v>3.9</v>
      </c>
      <c r="G3333">
        <v>2271261</v>
      </c>
      <c r="H3333">
        <v>566</v>
      </c>
      <c r="I3333">
        <v>24.500000000000004</v>
      </c>
      <c r="J3333">
        <v>0</v>
      </c>
    </row>
    <row r="3334" spans="1:10" x14ac:dyDescent="0.35">
      <c r="A3334">
        <v>36200000</v>
      </c>
      <c r="B3334" t="s">
        <v>16362</v>
      </c>
      <c r="C3334">
        <v>31952</v>
      </c>
      <c r="D3334">
        <v>372</v>
      </c>
      <c r="E3334">
        <v>4000000</v>
      </c>
      <c r="F3334">
        <v>5.7</v>
      </c>
      <c r="G3334">
        <v>-32200000</v>
      </c>
      <c r="H3334">
        <v>0</v>
      </c>
      <c r="I3334">
        <v>40</v>
      </c>
      <c r="J3334">
        <v>0</v>
      </c>
    </row>
    <row r="3335" spans="1:10" x14ac:dyDescent="0.35">
      <c r="A3335">
        <v>21300000</v>
      </c>
      <c r="B3335" t="s">
        <v>16369</v>
      </c>
      <c r="C3335">
        <v>22521</v>
      </c>
      <c r="D3335">
        <v>342</v>
      </c>
      <c r="E3335">
        <v>2200000</v>
      </c>
      <c r="F3335">
        <v>4.7</v>
      </c>
      <c r="G3335">
        <v>-19100000</v>
      </c>
      <c r="H3335">
        <v>1000</v>
      </c>
      <c r="I3335">
        <v>22.000000000000004</v>
      </c>
      <c r="J3335">
        <v>0</v>
      </c>
    </row>
    <row r="3336" spans="1:10" x14ac:dyDescent="0.35">
      <c r="A3336">
        <v>379643</v>
      </c>
      <c r="B3336" t="s">
        <v>16373</v>
      </c>
      <c r="C3336">
        <v>1573</v>
      </c>
      <c r="D3336">
        <v>29</v>
      </c>
      <c r="E3336">
        <v>2200000</v>
      </c>
      <c r="F3336">
        <v>5.9</v>
      </c>
      <c r="G3336">
        <v>1820357</v>
      </c>
      <c r="H3336">
        <v>285</v>
      </c>
      <c r="I3336">
        <v>22.000000000000004</v>
      </c>
      <c r="J3336">
        <v>0</v>
      </c>
    </row>
    <row r="3337" spans="1:10" x14ac:dyDescent="0.35">
      <c r="B3337" t="s">
        <v>16379</v>
      </c>
      <c r="C3337">
        <v>5187</v>
      </c>
      <c r="D3337">
        <v>46</v>
      </c>
      <c r="E3337">
        <v>2500000</v>
      </c>
      <c r="F3337">
        <v>6</v>
      </c>
      <c r="G3337">
        <v>2500000</v>
      </c>
      <c r="H3337">
        <v>870</v>
      </c>
      <c r="I3337">
        <v>25.000000000000004</v>
      </c>
      <c r="J3337">
        <v>0</v>
      </c>
    </row>
    <row r="3338" spans="1:10" x14ac:dyDescent="0.35">
      <c r="A3338">
        <v>23650000</v>
      </c>
      <c r="B3338" t="s">
        <v>16385</v>
      </c>
      <c r="C3338">
        <v>40359</v>
      </c>
      <c r="D3338">
        <v>235</v>
      </c>
      <c r="E3338">
        <v>2100000</v>
      </c>
      <c r="F3338">
        <v>8.1</v>
      </c>
      <c r="G3338">
        <v>-21550000</v>
      </c>
      <c r="H3338">
        <v>0</v>
      </c>
      <c r="I3338">
        <v>21</v>
      </c>
      <c r="J3338">
        <v>0</v>
      </c>
    </row>
    <row r="3339" spans="1:10" x14ac:dyDescent="0.35">
      <c r="B3339" t="s">
        <v>16397</v>
      </c>
      <c r="C3339">
        <v>1274</v>
      </c>
      <c r="D3339">
        <v>17</v>
      </c>
      <c r="E3339">
        <v>2100000</v>
      </c>
      <c r="F3339">
        <v>5.5</v>
      </c>
      <c r="G3339">
        <v>2100000</v>
      </c>
      <c r="H3339">
        <v>380</v>
      </c>
      <c r="I3339">
        <v>21</v>
      </c>
      <c r="J3339">
        <v>0</v>
      </c>
    </row>
    <row r="3340" spans="1:10" x14ac:dyDescent="0.35">
      <c r="A3340">
        <v>24800000</v>
      </c>
      <c r="B3340" t="s">
        <v>16401</v>
      </c>
      <c r="C3340">
        <v>89403</v>
      </c>
      <c r="D3340">
        <v>358</v>
      </c>
      <c r="E3340">
        <v>2000000</v>
      </c>
      <c r="F3340">
        <v>7.5</v>
      </c>
      <c r="G3340">
        <v>-22800000</v>
      </c>
      <c r="H3340">
        <v>0</v>
      </c>
      <c r="I3340">
        <v>20</v>
      </c>
      <c r="J3340">
        <v>0</v>
      </c>
    </row>
    <row r="3341" spans="1:10" x14ac:dyDescent="0.35">
      <c r="A3341">
        <v>792966</v>
      </c>
      <c r="B3341" t="s">
        <v>16408</v>
      </c>
      <c r="C3341">
        <v>4663</v>
      </c>
      <c r="D3341">
        <v>40</v>
      </c>
      <c r="E3341">
        <v>2300000</v>
      </c>
      <c r="F3341">
        <v>5.0999999999999996</v>
      </c>
      <c r="G3341">
        <v>1507034</v>
      </c>
      <c r="H3341">
        <v>321</v>
      </c>
      <c r="I3341">
        <v>23.000000000000004</v>
      </c>
      <c r="J3341">
        <v>0</v>
      </c>
    </row>
    <row r="3342" spans="1:10" x14ac:dyDescent="0.35">
      <c r="A3342">
        <v>14673301</v>
      </c>
      <c r="B3342" t="s">
        <v>16415</v>
      </c>
      <c r="C3342">
        <v>112899</v>
      </c>
      <c r="D3342">
        <v>631</v>
      </c>
      <c r="E3342">
        <v>2000000</v>
      </c>
      <c r="F3342">
        <v>6.9</v>
      </c>
      <c r="G3342">
        <v>-12673301</v>
      </c>
      <c r="H3342">
        <v>45000</v>
      </c>
      <c r="I3342">
        <v>20</v>
      </c>
      <c r="J3342">
        <v>0</v>
      </c>
    </row>
    <row r="3343" spans="1:10" x14ac:dyDescent="0.35">
      <c r="A3343">
        <v>9003011</v>
      </c>
      <c r="B3343" t="s">
        <v>16419</v>
      </c>
      <c r="C3343">
        <v>133966</v>
      </c>
      <c r="D3343">
        <v>294</v>
      </c>
      <c r="E3343">
        <v>2000000</v>
      </c>
      <c r="F3343">
        <v>7.6</v>
      </c>
      <c r="G3343">
        <v>-7003011</v>
      </c>
      <c r="H3343">
        <v>0</v>
      </c>
      <c r="I3343">
        <v>20</v>
      </c>
      <c r="J3343">
        <v>0</v>
      </c>
    </row>
    <row r="3344" spans="1:10" x14ac:dyDescent="0.35">
      <c r="A3344">
        <v>11533945</v>
      </c>
      <c r="B3344" t="s">
        <v>16429</v>
      </c>
      <c r="C3344">
        <v>77551</v>
      </c>
      <c r="D3344">
        <v>434</v>
      </c>
      <c r="E3344">
        <v>2000000</v>
      </c>
      <c r="F3344">
        <v>7.6</v>
      </c>
      <c r="G3344">
        <v>-9533945</v>
      </c>
      <c r="H3344">
        <v>0</v>
      </c>
      <c r="I3344">
        <v>20</v>
      </c>
      <c r="J3344">
        <v>0</v>
      </c>
    </row>
    <row r="3345" spans="1:10" x14ac:dyDescent="0.35">
      <c r="A3345">
        <v>12555230</v>
      </c>
      <c r="B3345" t="s">
        <v>16436</v>
      </c>
      <c r="C3345">
        <v>18566</v>
      </c>
      <c r="D3345">
        <v>154</v>
      </c>
      <c r="E3345">
        <v>2000000</v>
      </c>
      <c r="F3345">
        <v>5.3</v>
      </c>
      <c r="G3345">
        <v>-10555230</v>
      </c>
      <c r="H3345">
        <v>0</v>
      </c>
      <c r="I3345">
        <v>20</v>
      </c>
      <c r="J3345">
        <v>0</v>
      </c>
    </row>
    <row r="3346" spans="1:10" x14ac:dyDescent="0.35">
      <c r="A3346">
        <v>34522221</v>
      </c>
      <c r="B3346" t="s">
        <v>16444</v>
      </c>
      <c r="C3346">
        <v>15401</v>
      </c>
      <c r="D3346">
        <v>175</v>
      </c>
      <c r="E3346">
        <v>2000000</v>
      </c>
      <c r="F3346">
        <v>7</v>
      </c>
      <c r="G3346">
        <v>-32522221</v>
      </c>
      <c r="H3346">
        <v>10000</v>
      </c>
      <c r="I3346">
        <v>20</v>
      </c>
      <c r="J3346">
        <v>0</v>
      </c>
    </row>
    <row r="3347" spans="1:10" x14ac:dyDescent="0.35">
      <c r="A3347">
        <v>6719300</v>
      </c>
      <c r="B3347" t="s">
        <v>16457</v>
      </c>
      <c r="C3347">
        <v>8224</v>
      </c>
      <c r="D3347">
        <v>132</v>
      </c>
      <c r="E3347">
        <v>2000000</v>
      </c>
      <c r="F3347">
        <v>7.2</v>
      </c>
      <c r="G3347">
        <v>-4719300</v>
      </c>
      <c r="H3347">
        <v>0</v>
      </c>
      <c r="I3347">
        <v>20</v>
      </c>
      <c r="J3347">
        <v>0</v>
      </c>
    </row>
    <row r="3348" spans="1:10" x14ac:dyDescent="0.35">
      <c r="A3348">
        <v>5792822</v>
      </c>
      <c r="B3348" t="s">
        <v>16461</v>
      </c>
      <c r="C3348">
        <v>168398</v>
      </c>
      <c r="D3348">
        <v>492</v>
      </c>
      <c r="E3348">
        <v>2700000</v>
      </c>
      <c r="F3348">
        <v>8</v>
      </c>
      <c r="G3348">
        <v>-3092822</v>
      </c>
      <c r="H3348">
        <v>13000</v>
      </c>
      <c r="I3348">
        <v>27.000000000000004</v>
      </c>
      <c r="J3348">
        <v>0</v>
      </c>
    </row>
    <row r="3349" spans="1:10" x14ac:dyDescent="0.35">
      <c r="A3349">
        <v>4599680</v>
      </c>
      <c r="B3349" t="s">
        <v>16471</v>
      </c>
      <c r="C3349">
        <v>68222</v>
      </c>
      <c r="D3349">
        <v>545</v>
      </c>
      <c r="E3349">
        <v>1500000</v>
      </c>
      <c r="F3349">
        <v>6.8</v>
      </c>
      <c r="G3349">
        <v>-3099680</v>
      </c>
      <c r="H3349">
        <v>0</v>
      </c>
      <c r="I3349">
        <v>15.000000000000002</v>
      </c>
      <c r="J3349">
        <v>0</v>
      </c>
    </row>
    <row r="3350" spans="1:10" x14ac:dyDescent="0.35">
      <c r="A3350">
        <v>6531491</v>
      </c>
      <c r="B3350" t="s">
        <v>16477</v>
      </c>
      <c r="C3350">
        <v>111658</v>
      </c>
      <c r="D3350">
        <v>297</v>
      </c>
      <c r="E3350">
        <v>2000000</v>
      </c>
      <c r="F3350">
        <v>7.2</v>
      </c>
      <c r="G3350">
        <v>-4531491</v>
      </c>
      <c r="H3350">
        <v>20000</v>
      </c>
      <c r="I3350">
        <v>20</v>
      </c>
      <c r="J3350">
        <v>0</v>
      </c>
    </row>
    <row r="3351" spans="1:10" x14ac:dyDescent="0.35">
      <c r="A3351">
        <v>3885134</v>
      </c>
      <c r="B3351" t="s">
        <v>16483</v>
      </c>
      <c r="C3351">
        <v>31130</v>
      </c>
      <c r="D3351">
        <v>243</v>
      </c>
      <c r="E3351">
        <v>2000000</v>
      </c>
      <c r="F3351">
        <v>7.4</v>
      </c>
      <c r="G3351">
        <v>-1885134</v>
      </c>
      <c r="H3351">
        <v>0</v>
      </c>
      <c r="I3351">
        <v>20</v>
      </c>
      <c r="J3351">
        <v>0</v>
      </c>
    </row>
    <row r="3352" spans="1:10" x14ac:dyDescent="0.35">
      <c r="A3352">
        <v>3590010</v>
      </c>
      <c r="B3352" t="s">
        <v>16488</v>
      </c>
      <c r="C3352">
        <v>20885</v>
      </c>
      <c r="D3352">
        <v>60</v>
      </c>
      <c r="E3352">
        <v>2000000</v>
      </c>
      <c r="F3352">
        <v>6.1</v>
      </c>
      <c r="G3352">
        <v>-1590010</v>
      </c>
      <c r="H3352">
        <v>0</v>
      </c>
      <c r="I3352">
        <v>20</v>
      </c>
      <c r="J3352">
        <v>0</v>
      </c>
    </row>
    <row r="3353" spans="1:10" x14ac:dyDescent="0.35">
      <c r="A3353">
        <v>3335839</v>
      </c>
      <c r="B3353" t="s">
        <v>16491</v>
      </c>
      <c r="C3353">
        <v>54657</v>
      </c>
      <c r="D3353">
        <v>222</v>
      </c>
      <c r="E3353">
        <v>2000000</v>
      </c>
      <c r="F3353">
        <v>7</v>
      </c>
      <c r="G3353">
        <v>-1335839</v>
      </c>
      <c r="H3353">
        <v>0</v>
      </c>
      <c r="I3353">
        <v>20</v>
      </c>
      <c r="J3353">
        <v>0</v>
      </c>
    </row>
    <row r="3354" spans="1:10" x14ac:dyDescent="0.35">
      <c r="A3354">
        <v>2557668</v>
      </c>
      <c r="B3354" t="s">
        <v>16494</v>
      </c>
      <c r="C3354">
        <v>3911</v>
      </c>
      <c r="D3354">
        <v>22</v>
      </c>
      <c r="E3354">
        <v>2000000</v>
      </c>
      <c r="F3354">
        <v>5.3</v>
      </c>
      <c r="G3354">
        <v>-557668</v>
      </c>
      <c r="H3354">
        <v>0</v>
      </c>
      <c r="I3354">
        <v>20</v>
      </c>
      <c r="J3354">
        <v>0</v>
      </c>
    </row>
    <row r="3355" spans="1:10" x14ac:dyDescent="0.35">
      <c r="A3355">
        <v>2506446</v>
      </c>
      <c r="B3355" t="s">
        <v>16498</v>
      </c>
      <c r="C3355">
        <v>8662</v>
      </c>
      <c r="D3355">
        <v>172</v>
      </c>
      <c r="E3355">
        <v>2000000</v>
      </c>
      <c r="F3355">
        <v>4.7</v>
      </c>
      <c r="G3355">
        <v>-506446</v>
      </c>
      <c r="H3355">
        <v>134</v>
      </c>
      <c r="I3355">
        <v>20</v>
      </c>
      <c r="J3355">
        <v>0</v>
      </c>
    </row>
    <row r="3356" spans="1:10" x14ac:dyDescent="0.35">
      <c r="A3356">
        <v>7369373</v>
      </c>
      <c r="B3356" t="s">
        <v>16503</v>
      </c>
      <c r="C3356">
        <v>4288</v>
      </c>
      <c r="D3356">
        <v>74</v>
      </c>
      <c r="E3356">
        <v>2000000</v>
      </c>
      <c r="F3356">
        <v>5.7</v>
      </c>
      <c r="G3356">
        <v>-5369373</v>
      </c>
      <c r="H3356">
        <v>0</v>
      </c>
      <c r="I3356">
        <v>20</v>
      </c>
      <c r="J3356">
        <v>0</v>
      </c>
    </row>
    <row r="3357" spans="1:10" x14ac:dyDescent="0.35">
      <c r="A3357">
        <v>4414535</v>
      </c>
      <c r="B3357" t="s">
        <v>11005</v>
      </c>
      <c r="C3357">
        <v>30618</v>
      </c>
      <c r="D3357">
        <v>224</v>
      </c>
      <c r="E3357">
        <v>18000000</v>
      </c>
      <c r="F3357">
        <v>7.8</v>
      </c>
      <c r="G3357">
        <v>13585465</v>
      </c>
      <c r="H3357">
        <v>0</v>
      </c>
      <c r="I3357">
        <v>180.00000000000003</v>
      </c>
      <c r="J3357">
        <v>0</v>
      </c>
    </row>
    <row r="3358" spans="1:10" x14ac:dyDescent="0.35">
      <c r="A3358">
        <v>1984378</v>
      </c>
      <c r="B3358" t="s">
        <v>16509</v>
      </c>
      <c r="C3358">
        <v>27346</v>
      </c>
      <c r="D3358">
        <v>206</v>
      </c>
      <c r="E3358">
        <v>2000000</v>
      </c>
      <c r="F3358">
        <v>6.5</v>
      </c>
      <c r="G3358">
        <v>15622</v>
      </c>
      <c r="H3358">
        <v>0</v>
      </c>
      <c r="I3358">
        <v>20</v>
      </c>
      <c r="J3358">
        <v>0</v>
      </c>
    </row>
    <row r="3359" spans="1:10" x14ac:dyDescent="0.35">
      <c r="A3359">
        <v>1098224</v>
      </c>
      <c r="B3359" t="s">
        <v>16524</v>
      </c>
      <c r="C3359">
        <v>397</v>
      </c>
      <c r="D3359">
        <v>30</v>
      </c>
      <c r="E3359">
        <v>2000000</v>
      </c>
      <c r="F3359">
        <v>3.3</v>
      </c>
      <c r="G3359">
        <v>901776</v>
      </c>
      <c r="H3359">
        <v>32</v>
      </c>
      <c r="I3359">
        <v>20</v>
      </c>
      <c r="J3359">
        <v>0</v>
      </c>
    </row>
    <row r="3360" spans="1:10" x14ac:dyDescent="0.35">
      <c r="A3360">
        <v>1477002</v>
      </c>
      <c r="B3360" t="s">
        <v>16529</v>
      </c>
      <c r="C3360">
        <v>16645</v>
      </c>
      <c r="D3360">
        <v>72</v>
      </c>
      <c r="E3360">
        <v>2000000</v>
      </c>
      <c r="F3360">
        <v>6.9</v>
      </c>
      <c r="G3360">
        <v>522998</v>
      </c>
      <c r="H3360">
        <v>0</v>
      </c>
      <c r="I3360">
        <v>20</v>
      </c>
      <c r="J3360">
        <v>0</v>
      </c>
    </row>
    <row r="3361" spans="1:10" x14ac:dyDescent="0.35">
      <c r="A3361">
        <v>1134049</v>
      </c>
      <c r="B3361" t="s">
        <v>16537</v>
      </c>
      <c r="C3361">
        <v>5475</v>
      </c>
      <c r="D3361">
        <v>44</v>
      </c>
      <c r="E3361">
        <v>2000000</v>
      </c>
      <c r="F3361">
        <v>8.1</v>
      </c>
      <c r="G3361">
        <v>865951</v>
      </c>
      <c r="H3361">
        <v>0</v>
      </c>
      <c r="I3361">
        <v>20</v>
      </c>
      <c r="J3361">
        <v>0</v>
      </c>
    </row>
    <row r="3362" spans="1:10" x14ac:dyDescent="0.35">
      <c r="A3362">
        <v>653621</v>
      </c>
      <c r="B3362" t="s">
        <v>16543</v>
      </c>
      <c r="C3362">
        <v>5615</v>
      </c>
      <c r="D3362">
        <v>64</v>
      </c>
      <c r="E3362">
        <v>2000000</v>
      </c>
      <c r="F3362">
        <v>6.8</v>
      </c>
      <c r="G3362">
        <v>1346379</v>
      </c>
      <c r="H3362">
        <v>592</v>
      </c>
      <c r="I3362">
        <v>20</v>
      </c>
      <c r="J3362">
        <v>0</v>
      </c>
    </row>
    <row r="3363" spans="1:10" x14ac:dyDescent="0.35">
      <c r="A3363">
        <v>535249</v>
      </c>
      <c r="B3363" t="s">
        <v>16550</v>
      </c>
      <c r="C3363">
        <v>3467</v>
      </c>
      <c r="D3363">
        <v>13</v>
      </c>
      <c r="E3363">
        <v>3400000</v>
      </c>
      <c r="F3363">
        <v>4.5999999999999996</v>
      </c>
      <c r="G3363">
        <v>2864751</v>
      </c>
      <c r="H3363">
        <v>974</v>
      </c>
      <c r="I3363">
        <v>34</v>
      </c>
      <c r="J3363">
        <v>0</v>
      </c>
    </row>
    <row r="3364" spans="1:10" x14ac:dyDescent="0.35">
      <c r="A3364">
        <v>371081</v>
      </c>
      <c r="B3364" t="s">
        <v>16556</v>
      </c>
      <c r="C3364">
        <v>7479</v>
      </c>
      <c r="D3364">
        <v>86</v>
      </c>
      <c r="E3364">
        <v>6000000</v>
      </c>
      <c r="F3364">
        <v>7</v>
      </c>
      <c r="G3364">
        <v>5628919</v>
      </c>
      <c r="H3364">
        <v>857</v>
      </c>
      <c r="I3364">
        <v>60.000000000000007</v>
      </c>
      <c r="J3364">
        <v>0</v>
      </c>
    </row>
    <row r="3365" spans="1:10" x14ac:dyDescent="0.35">
      <c r="A3365">
        <v>124494</v>
      </c>
      <c r="B3365" t="s">
        <v>16563</v>
      </c>
      <c r="C3365">
        <v>5613</v>
      </c>
      <c r="D3365">
        <v>102</v>
      </c>
      <c r="E3365">
        <v>2000000</v>
      </c>
      <c r="F3365">
        <v>6.7</v>
      </c>
      <c r="G3365">
        <v>1875506</v>
      </c>
      <c r="H3365">
        <v>0</v>
      </c>
      <c r="I3365">
        <v>20</v>
      </c>
      <c r="J3365">
        <v>0</v>
      </c>
    </row>
    <row r="3366" spans="1:10" x14ac:dyDescent="0.35">
      <c r="A3366">
        <v>100669</v>
      </c>
      <c r="B3366" t="s">
        <v>16568</v>
      </c>
      <c r="C3366">
        <v>2522</v>
      </c>
      <c r="D3366">
        <v>11</v>
      </c>
      <c r="E3366">
        <v>3800000</v>
      </c>
      <c r="F3366">
        <v>5.8</v>
      </c>
      <c r="G3366">
        <v>3699331</v>
      </c>
      <c r="H3366">
        <v>407</v>
      </c>
      <c r="I3366">
        <v>38</v>
      </c>
      <c r="J3366">
        <v>0</v>
      </c>
    </row>
    <row r="3367" spans="1:10" x14ac:dyDescent="0.35">
      <c r="A3367">
        <v>186354</v>
      </c>
      <c r="B3367" t="s">
        <v>16571</v>
      </c>
      <c r="C3367">
        <v>1758</v>
      </c>
      <c r="D3367">
        <v>30</v>
      </c>
      <c r="E3367">
        <v>13500000</v>
      </c>
      <c r="F3367">
        <v>4.5</v>
      </c>
      <c r="G3367">
        <v>13313646</v>
      </c>
      <c r="H3367">
        <v>0</v>
      </c>
      <c r="I3367">
        <v>135</v>
      </c>
      <c r="J3367">
        <v>0</v>
      </c>
    </row>
    <row r="3368" spans="1:10" x14ac:dyDescent="0.35">
      <c r="A3368">
        <v>137945</v>
      </c>
      <c r="B3368" t="s">
        <v>16574</v>
      </c>
      <c r="C3368">
        <v>6223</v>
      </c>
      <c r="D3368">
        <v>40</v>
      </c>
      <c r="F3368">
        <v>5.9</v>
      </c>
      <c r="G3368">
        <v>-137945</v>
      </c>
      <c r="H3368">
        <v>0</v>
      </c>
      <c r="I3368">
        <v>0</v>
      </c>
      <c r="J3368">
        <v>0</v>
      </c>
    </row>
    <row r="3369" spans="1:10" x14ac:dyDescent="0.35">
      <c r="A3369">
        <v>12667</v>
      </c>
      <c r="B3369" t="s">
        <v>16579</v>
      </c>
      <c r="C3369">
        <v>19336</v>
      </c>
      <c r="D3369">
        <v>90</v>
      </c>
      <c r="E3369">
        <v>14000</v>
      </c>
      <c r="F3369">
        <v>6.6</v>
      </c>
      <c r="G3369">
        <v>1333</v>
      </c>
      <c r="H3369">
        <v>0</v>
      </c>
      <c r="I3369">
        <v>0.14000000000000001</v>
      </c>
      <c r="J3369">
        <v>0</v>
      </c>
    </row>
    <row r="3370" spans="1:10" x14ac:dyDescent="0.35">
      <c r="A3370">
        <v>198407</v>
      </c>
      <c r="B3370" t="s">
        <v>16583</v>
      </c>
      <c r="C3370">
        <v>10282</v>
      </c>
      <c r="D3370">
        <v>78</v>
      </c>
      <c r="E3370">
        <v>2000000</v>
      </c>
      <c r="F3370">
        <v>6.6</v>
      </c>
      <c r="G3370">
        <v>1801593</v>
      </c>
      <c r="H3370">
        <v>474</v>
      </c>
      <c r="I3370">
        <v>20</v>
      </c>
      <c r="J3370">
        <v>0</v>
      </c>
    </row>
    <row r="3371" spans="1:10" x14ac:dyDescent="0.35">
      <c r="A3371">
        <v>13973532</v>
      </c>
      <c r="B3371" t="s">
        <v>9182</v>
      </c>
      <c r="C3371">
        <v>11211</v>
      </c>
      <c r="D3371">
        <v>92</v>
      </c>
      <c r="E3371">
        <v>25000000</v>
      </c>
      <c r="F3371">
        <v>5.0999999999999996</v>
      </c>
      <c r="G3371">
        <v>11026468</v>
      </c>
      <c r="H3371">
        <v>215</v>
      </c>
      <c r="I3371">
        <v>250.00000000000003</v>
      </c>
      <c r="J3371">
        <v>0</v>
      </c>
    </row>
    <row r="3372" spans="1:10" x14ac:dyDescent="0.35">
      <c r="A3372">
        <v>4958</v>
      </c>
      <c r="B3372" t="s">
        <v>16589</v>
      </c>
      <c r="C3372">
        <v>9689</v>
      </c>
      <c r="D3372">
        <v>23</v>
      </c>
      <c r="E3372">
        <v>2000000</v>
      </c>
      <c r="F3372">
        <v>7.8</v>
      </c>
      <c r="G3372">
        <v>1995042</v>
      </c>
      <c r="H3372">
        <v>1000</v>
      </c>
      <c r="I3372">
        <v>20</v>
      </c>
      <c r="J3372">
        <v>0</v>
      </c>
    </row>
    <row r="3373" spans="1:10" x14ac:dyDescent="0.35">
      <c r="B3373" t="s">
        <v>16596</v>
      </c>
      <c r="C3373">
        <v>9280</v>
      </c>
      <c r="D3373">
        <v>64</v>
      </c>
      <c r="E3373">
        <v>2000000</v>
      </c>
      <c r="F3373">
        <v>5.5</v>
      </c>
      <c r="G3373">
        <v>2000000</v>
      </c>
      <c r="H3373">
        <v>0</v>
      </c>
      <c r="I3373">
        <v>20</v>
      </c>
      <c r="J3373">
        <v>0</v>
      </c>
    </row>
    <row r="3374" spans="1:10" x14ac:dyDescent="0.35">
      <c r="B3374" t="s">
        <v>16600</v>
      </c>
      <c r="C3374">
        <v>27646</v>
      </c>
      <c r="D3374">
        <v>105</v>
      </c>
      <c r="E3374">
        <v>2000000</v>
      </c>
      <c r="F3374">
        <v>7.1</v>
      </c>
      <c r="G3374">
        <v>2000000</v>
      </c>
      <c r="H3374">
        <v>0</v>
      </c>
      <c r="I3374">
        <v>20</v>
      </c>
      <c r="J3374">
        <v>0</v>
      </c>
    </row>
    <row r="3375" spans="1:10" x14ac:dyDescent="0.35">
      <c r="A3375">
        <v>7927</v>
      </c>
      <c r="B3375" t="s">
        <v>16607</v>
      </c>
      <c r="C3375">
        <v>19236</v>
      </c>
      <c r="D3375">
        <v>175</v>
      </c>
      <c r="E3375">
        <v>2300000</v>
      </c>
      <c r="F3375">
        <v>7.7</v>
      </c>
      <c r="G3375">
        <v>2292073</v>
      </c>
      <c r="H3375">
        <v>0</v>
      </c>
      <c r="I3375">
        <v>23.000000000000004</v>
      </c>
      <c r="J3375">
        <v>0</v>
      </c>
    </row>
    <row r="3376" spans="1:10" x14ac:dyDescent="0.35">
      <c r="A3376">
        <v>2436</v>
      </c>
      <c r="B3376" t="s">
        <v>16614</v>
      </c>
      <c r="C3376">
        <v>344</v>
      </c>
      <c r="D3376">
        <v>19</v>
      </c>
      <c r="E3376">
        <v>2000000</v>
      </c>
      <c r="F3376">
        <v>5.7</v>
      </c>
      <c r="G3376">
        <v>1997564</v>
      </c>
      <c r="H3376">
        <v>655</v>
      </c>
      <c r="I3376">
        <v>20</v>
      </c>
      <c r="J3376">
        <v>0</v>
      </c>
    </row>
    <row r="3377" spans="1:10" x14ac:dyDescent="0.35">
      <c r="B3377" t="s">
        <v>16620</v>
      </c>
      <c r="C3377">
        <v>6804</v>
      </c>
      <c r="D3377">
        <v>72</v>
      </c>
      <c r="E3377">
        <v>2000000</v>
      </c>
      <c r="F3377">
        <v>7</v>
      </c>
      <c r="G3377">
        <v>2000000</v>
      </c>
      <c r="H3377">
        <v>805</v>
      </c>
      <c r="I3377">
        <v>20</v>
      </c>
      <c r="J3377">
        <v>0</v>
      </c>
    </row>
    <row r="3378" spans="1:10" x14ac:dyDescent="0.35">
      <c r="B3378" t="s">
        <v>16626</v>
      </c>
      <c r="C3378">
        <v>583</v>
      </c>
      <c r="D3378">
        <v>14</v>
      </c>
      <c r="E3378">
        <v>2000000</v>
      </c>
      <c r="F3378">
        <v>4.4000000000000004</v>
      </c>
      <c r="G3378">
        <v>2000000</v>
      </c>
      <c r="H3378">
        <v>651</v>
      </c>
      <c r="I3378">
        <v>20</v>
      </c>
      <c r="J3378">
        <v>0</v>
      </c>
    </row>
    <row r="3379" spans="1:10" x14ac:dyDescent="0.35">
      <c r="B3379" t="s">
        <v>16632</v>
      </c>
      <c r="C3379">
        <v>2348</v>
      </c>
      <c r="D3379">
        <v>25</v>
      </c>
      <c r="E3379">
        <v>1250000</v>
      </c>
      <c r="F3379">
        <v>3.4</v>
      </c>
      <c r="G3379">
        <v>1250000</v>
      </c>
      <c r="H3379">
        <v>0</v>
      </c>
      <c r="I3379">
        <v>12.500000000000002</v>
      </c>
      <c r="J3379">
        <v>0</v>
      </c>
    </row>
    <row r="3380" spans="1:10" x14ac:dyDescent="0.35">
      <c r="B3380" t="s">
        <v>16640</v>
      </c>
      <c r="C3380">
        <v>838</v>
      </c>
      <c r="D3380">
        <v>17</v>
      </c>
      <c r="E3380">
        <v>2000000</v>
      </c>
      <c r="F3380">
        <v>3.4</v>
      </c>
      <c r="G3380">
        <v>2000000</v>
      </c>
      <c r="H3380">
        <v>728</v>
      </c>
      <c r="I3380">
        <v>20</v>
      </c>
      <c r="J3380">
        <v>0</v>
      </c>
    </row>
    <row r="3381" spans="1:10" x14ac:dyDescent="0.35">
      <c r="A3381">
        <v>4600000</v>
      </c>
      <c r="B3381" t="s">
        <v>16645</v>
      </c>
      <c r="C3381">
        <v>11763</v>
      </c>
      <c r="D3381">
        <v>111</v>
      </c>
      <c r="E3381">
        <v>1900000</v>
      </c>
      <c r="F3381">
        <v>7.1</v>
      </c>
      <c r="G3381">
        <v>-2700000</v>
      </c>
      <c r="H3381">
        <v>0</v>
      </c>
      <c r="I3381">
        <v>19</v>
      </c>
      <c r="J3381">
        <v>0</v>
      </c>
    </row>
    <row r="3382" spans="1:10" x14ac:dyDescent="0.35">
      <c r="A3382">
        <v>1420578</v>
      </c>
      <c r="B3382" t="s">
        <v>16648</v>
      </c>
      <c r="C3382">
        <v>4894</v>
      </c>
      <c r="D3382">
        <v>122</v>
      </c>
      <c r="E3382">
        <v>1900000</v>
      </c>
      <c r="F3382">
        <v>6.4</v>
      </c>
      <c r="G3382">
        <v>479422</v>
      </c>
      <c r="H3382">
        <v>298</v>
      </c>
      <c r="I3382">
        <v>19</v>
      </c>
      <c r="J3382">
        <v>0</v>
      </c>
    </row>
    <row r="3383" spans="1:10" x14ac:dyDescent="0.35">
      <c r="A3383">
        <v>1028658</v>
      </c>
      <c r="B3383" t="s">
        <v>16651</v>
      </c>
      <c r="C3383">
        <v>118684</v>
      </c>
      <c r="D3383">
        <v>447</v>
      </c>
      <c r="E3383">
        <v>3000000</v>
      </c>
      <c r="F3383">
        <v>7</v>
      </c>
      <c r="G3383">
        <v>1971342</v>
      </c>
      <c r="H3383">
        <v>24000</v>
      </c>
      <c r="I3383">
        <v>30.000000000000004</v>
      </c>
      <c r="J3383">
        <v>0</v>
      </c>
    </row>
    <row r="3384" spans="1:10" x14ac:dyDescent="0.35">
      <c r="A3384">
        <v>35266619</v>
      </c>
      <c r="B3384" t="s">
        <v>7954</v>
      </c>
      <c r="C3384">
        <v>108248</v>
      </c>
      <c r="D3384">
        <v>371</v>
      </c>
      <c r="E3384">
        <v>30000000</v>
      </c>
      <c r="F3384">
        <v>5.9</v>
      </c>
      <c r="G3384">
        <v>-5266619</v>
      </c>
      <c r="H3384">
        <v>39000</v>
      </c>
      <c r="I3384">
        <v>300</v>
      </c>
      <c r="J3384">
        <v>0</v>
      </c>
    </row>
    <row r="3385" spans="1:10" x14ac:dyDescent="0.35">
      <c r="A3385">
        <v>26505000</v>
      </c>
      <c r="B3385" t="s">
        <v>6959</v>
      </c>
      <c r="C3385">
        <v>149293</v>
      </c>
      <c r="D3385">
        <v>668</v>
      </c>
      <c r="E3385">
        <v>1800000</v>
      </c>
      <c r="F3385">
        <v>7.5</v>
      </c>
      <c r="G3385">
        <v>-24705000</v>
      </c>
      <c r="H3385">
        <v>10000</v>
      </c>
      <c r="I3385">
        <v>18</v>
      </c>
      <c r="J3385">
        <v>0</v>
      </c>
    </row>
    <row r="3386" spans="1:10" x14ac:dyDescent="0.35">
      <c r="A3386">
        <v>2957978</v>
      </c>
      <c r="B3386" t="s">
        <v>16664</v>
      </c>
      <c r="C3386">
        <v>40481</v>
      </c>
      <c r="D3386">
        <v>134</v>
      </c>
      <c r="E3386">
        <v>1000000</v>
      </c>
      <c r="F3386">
        <v>7.8</v>
      </c>
      <c r="G3386">
        <v>-1957978</v>
      </c>
      <c r="H3386">
        <v>0</v>
      </c>
      <c r="I3386">
        <v>10</v>
      </c>
      <c r="J3386">
        <v>0</v>
      </c>
    </row>
    <row r="3387" spans="1:10" x14ac:dyDescent="0.35">
      <c r="A3387">
        <v>444044</v>
      </c>
      <c r="B3387" t="s">
        <v>16670</v>
      </c>
      <c r="C3387">
        <v>744</v>
      </c>
      <c r="D3387">
        <v>19</v>
      </c>
      <c r="E3387">
        <v>1900000</v>
      </c>
      <c r="F3387">
        <v>7.2</v>
      </c>
      <c r="G3387">
        <v>1455956</v>
      </c>
      <c r="H3387">
        <v>1000</v>
      </c>
      <c r="I3387">
        <v>19</v>
      </c>
      <c r="J3387">
        <v>0</v>
      </c>
    </row>
    <row r="3388" spans="1:10" x14ac:dyDescent="0.35">
      <c r="A3388">
        <v>40990055</v>
      </c>
      <c r="B3388" t="s">
        <v>16674</v>
      </c>
      <c r="C3388">
        <v>41509</v>
      </c>
      <c r="D3388">
        <v>300</v>
      </c>
      <c r="E3388">
        <v>1800000</v>
      </c>
      <c r="F3388">
        <v>5.6</v>
      </c>
      <c r="G3388">
        <v>-39190055</v>
      </c>
      <c r="H3388">
        <v>0</v>
      </c>
      <c r="I3388">
        <v>18</v>
      </c>
      <c r="J3388">
        <v>0</v>
      </c>
    </row>
    <row r="3389" spans="1:10" x14ac:dyDescent="0.35">
      <c r="A3389">
        <v>12784397</v>
      </c>
      <c r="B3389" t="s">
        <v>16685</v>
      </c>
      <c r="C3389">
        <v>70336</v>
      </c>
      <c r="D3389">
        <v>269</v>
      </c>
      <c r="E3389">
        <v>1800000</v>
      </c>
      <c r="F3389">
        <v>7.3</v>
      </c>
      <c r="G3389">
        <v>-10984397</v>
      </c>
      <c r="H3389">
        <v>31000</v>
      </c>
      <c r="I3389">
        <v>18</v>
      </c>
      <c r="J3389">
        <v>0</v>
      </c>
    </row>
    <row r="3390" spans="1:10" x14ac:dyDescent="0.35">
      <c r="A3390">
        <v>3050934</v>
      </c>
      <c r="B3390" t="s">
        <v>16690</v>
      </c>
      <c r="C3390">
        <v>2794</v>
      </c>
      <c r="D3390">
        <v>78</v>
      </c>
      <c r="E3390">
        <v>1800000</v>
      </c>
      <c r="F3390">
        <v>7.3</v>
      </c>
      <c r="G3390">
        <v>-1250934</v>
      </c>
      <c r="H3390">
        <v>0</v>
      </c>
      <c r="I3390">
        <v>18</v>
      </c>
      <c r="J3390">
        <v>0</v>
      </c>
    </row>
    <row r="3391" spans="1:10" x14ac:dyDescent="0.35">
      <c r="B3391" t="s">
        <v>16695</v>
      </c>
      <c r="C3391">
        <v>6267</v>
      </c>
      <c r="D3391">
        <v>103</v>
      </c>
      <c r="E3391">
        <v>1800000</v>
      </c>
      <c r="F3391">
        <v>5.3</v>
      </c>
      <c r="G3391">
        <v>1800000</v>
      </c>
      <c r="H3391">
        <v>368</v>
      </c>
      <c r="I3391">
        <v>18</v>
      </c>
      <c r="J3391">
        <v>0</v>
      </c>
    </row>
    <row r="3392" spans="1:10" x14ac:dyDescent="0.35">
      <c r="B3392" t="s">
        <v>16700</v>
      </c>
      <c r="C3392">
        <v>686</v>
      </c>
      <c r="D3392">
        <v>8</v>
      </c>
      <c r="E3392">
        <v>1800000</v>
      </c>
      <c r="F3392">
        <v>5.4</v>
      </c>
      <c r="G3392">
        <v>1800000</v>
      </c>
      <c r="H3392">
        <v>569</v>
      </c>
      <c r="I3392">
        <v>18</v>
      </c>
      <c r="J3392">
        <v>0</v>
      </c>
    </row>
    <row r="3393" spans="1:10" x14ac:dyDescent="0.35">
      <c r="A3393">
        <v>145540</v>
      </c>
      <c r="B3393" t="s">
        <v>16710</v>
      </c>
      <c r="C3393">
        <v>26773</v>
      </c>
      <c r="D3393">
        <v>277</v>
      </c>
      <c r="E3393">
        <v>500000</v>
      </c>
      <c r="F3393">
        <v>6.7</v>
      </c>
      <c r="G3393">
        <v>354460</v>
      </c>
      <c r="H3393">
        <v>0</v>
      </c>
      <c r="I3393">
        <v>5</v>
      </c>
      <c r="J3393">
        <v>0</v>
      </c>
    </row>
    <row r="3394" spans="1:10" x14ac:dyDescent="0.35">
      <c r="A3394">
        <v>35918429</v>
      </c>
      <c r="B3394" t="s">
        <v>16713</v>
      </c>
      <c r="C3394">
        <v>32415</v>
      </c>
      <c r="D3394">
        <v>510</v>
      </c>
      <c r="E3394">
        <v>1700000</v>
      </c>
      <c r="F3394">
        <v>7.5</v>
      </c>
      <c r="G3394">
        <v>-34218429</v>
      </c>
      <c r="H3394">
        <v>951</v>
      </c>
      <c r="I3394">
        <v>17</v>
      </c>
      <c r="J3394">
        <v>0</v>
      </c>
    </row>
    <row r="3395" spans="1:10" x14ac:dyDescent="0.35">
      <c r="A3395">
        <v>92401</v>
      </c>
      <c r="B3395" t="s">
        <v>16718</v>
      </c>
      <c r="C3395">
        <v>56402</v>
      </c>
      <c r="D3395">
        <v>209</v>
      </c>
      <c r="E3395">
        <v>2000000</v>
      </c>
      <c r="F3395">
        <v>6.3</v>
      </c>
      <c r="G3395">
        <v>1907599</v>
      </c>
      <c r="H3395">
        <v>17000</v>
      </c>
      <c r="I3395">
        <v>20</v>
      </c>
      <c r="J3395">
        <v>0</v>
      </c>
    </row>
    <row r="3396" spans="1:10" x14ac:dyDescent="0.35">
      <c r="A3396">
        <v>1943649</v>
      </c>
      <c r="B3396" t="s">
        <v>16724</v>
      </c>
      <c r="C3396">
        <v>8697</v>
      </c>
      <c r="D3396">
        <v>122</v>
      </c>
      <c r="E3396">
        <v>1700000</v>
      </c>
      <c r="F3396">
        <v>6.3</v>
      </c>
      <c r="G3396">
        <v>-243649</v>
      </c>
      <c r="H3396">
        <v>374</v>
      </c>
      <c r="I3396">
        <v>17</v>
      </c>
      <c r="J3396">
        <v>0</v>
      </c>
    </row>
    <row r="3397" spans="1:10" x14ac:dyDescent="0.35">
      <c r="A3397">
        <v>992238</v>
      </c>
      <c r="B3397" t="s">
        <v>16728</v>
      </c>
      <c r="C3397">
        <v>16349</v>
      </c>
      <c r="D3397">
        <v>103</v>
      </c>
      <c r="E3397">
        <v>1700000</v>
      </c>
      <c r="F3397">
        <v>6.8</v>
      </c>
      <c r="G3397">
        <v>707762</v>
      </c>
      <c r="H3397">
        <v>869</v>
      </c>
      <c r="I3397">
        <v>17</v>
      </c>
      <c r="J3397">
        <v>0</v>
      </c>
    </row>
    <row r="3398" spans="1:10" x14ac:dyDescent="0.35">
      <c r="A3398">
        <v>396035</v>
      </c>
      <c r="B3398" t="s">
        <v>16738</v>
      </c>
      <c r="C3398">
        <v>2725</v>
      </c>
      <c r="D3398">
        <v>48</v>
      </c>
      <c r="E3398">
        <v>1000000</v>
      </c>
      <c r="F3398">
        <v>6.9</v>
      </c>
      <c r="G3398">
        <v>603965</v>
      </c>
      <c r="H3398">
        <v>305</v>
      </c>
      <c r="I3398">
        <v>10</v>
      </c>
      <c r="J3398">
        <v>0</v>
      </c>
    </row>
    <row r="3399" spans="1:10" x14ac:dyDescent="0.35">
      <c r="A3399">
        <v>2580</v>
      </c>
      <c r="B3399" t="s">
        <v>16754</v>
      </c>
      <c r="C3399">
        <v>1618</v>
      </c>
      <c r="D3399">
        <v>40</v>
      </c>
      <c r="E3399">
        <v>1650000</v>
      </c>
      <c r="F3399">
        <v>5.4</v>
      </c>
      <c r="G3399">
        <v>1647420</v>
      </c>
      <c r="H3399">
        <v>63</v>
      </c>
      <c r="I3399">
        <v>16.5</v>
      </c>
      <c r="J3399">
        <v>0</v>
      </c>
    </row>
    <row r="3400" spans="1:10" x14ac:dyDescent="0.35">
      <c r="A3400">
        <v>58885635</v>
      </c>
      <c r="B3400" t="s">
        <v>8330</v>
      </c>
      <c r="C3400">
        <v>194426</v>
      </c>
      <c r="D3400">
        <v>1057</v>
      </c>
      <c r="E3400">
        <v>26000000</v>
      </c>
      <c r="F3400">
        <v>7.4</v>
      </c>
      <c r="G3400">
        <v>-32885635</v>
      </c>
      <c r="H3400">
        <v>7000</v>
      </c>
      <c r="I3400">
        <v>260</v>
      </c>
      <c r="J3400">
        <v>0</v>
      </c>
    </row>
    <row r="3401" spans="1:10" x14ac:dyDescent="0.35">
      <c r="A3401">
        <v>19067631</v>
      </c>
      <c r="B3401" t="s">
        <v>16758</v>
      </c>
      <c r="C3401">
        <v>37714</v>
      </c>
      <c r="D3401">
        <v>204</v>
      </c>
      <c r="E3401">
        <v>2000000</v>
      </c>
      <c r="F3401">
        <v>7.1</v>
      </c>
      <c r="G3401">
        <v>-17067631</v>
      </c>
      <c r="H3401">
        <v>0</v>
      </c>
      <c r="I3401">
        <v>20</v>
      </c>
      <c r="J3401">
        <v>0</v>
      </c>
    </row>
    <row r="3402" spans="1:10" x14ac:dyDescent="0.35">
      <c r="A3402">
        <v>11806119</v>
      </c>
      <c r="B3402" t="s">
        <v>16763</v>
      </c>
      <c r="C3402">
        <v>57578</v>
      </c>
      <c r="D3402">
        <v>210</v>
      </c>
      <c r="E3402">
        <v>1100000</v>
      </c>
      <c r="F3402">
        <v>6.8</v>
      </c>
      <c r="G3402">
        <v>-10706119</v>
      </c>
      <c r="H3402">
        <v>0</v>
      </c>
      <c r="I3402">
        <v>11.000000000000002</v>
      </c>
      <c r="J3402">
        <v>0</v>
      </c>
    </row>
    <row r="3403" spans="1:10" x14ac:dyDescent="0.35">
      <c r="A3403">
        <v>7362100</v>
      </c>
      <c r="B3403" t="s">
        <v>16769</v>
      </c>
      <c r="C3403">
        <v>60295</v>
      </c>
      <c r="D3403">
        <v>232</v>
      </c>
      <c r="E3403">
        <v>1500000</v>
      </c>
      <c r="F3403">
        <v>7.4</v>
      </c>
      <c r="G3403">
        <v>-5862100</v>
      </c>
      <c r="H3403">
        <v>0</v>
      </c>
      <c r="I3403">
        <v>15.000000000000002</v>
      </c>
      <c r="J3403">
        <v>0</v>
      </c>
    </row>
    <row r="3404" spans="1:10" x14ac:dyDescent="0.35">
      <c r="A3404">
        <v>7022940</v>
      </c>
      <c r="B3404" t="s">
        <v>16775</v>
      </c>
      <c r="C3404">
        <v>14018</v>
      </c>
      <c r="D3404">
        <v>190</v>
      </c>
      <c r="E3404">
        <v>1000000</v>
      </c>
      <c r="F3404">
        <v>6.7</v>
      </c>
      <c r="G3404">
        <v>-6022940</v>
      </c>
      <c r="H3404">
        <v>682</v>
      </c>
      <c r="I3404">
        <v>10</v>
      </c>
      <c r="J3404">
        <v>0</v>
      </c>
    </row>
    <row r="3405" spans="1:10" x14ac:dyDescent="0.35">
      <c r="A3405">
        <v>5132222</v>
      </c>
      <c r="B3405" t="s">
        <v>16780</v>
      </c>
      <c r="C3405">
        <v>14112</v>
      </c>
      <c r="D3405">
        <v>83</v>
      </c>
      <c r="E3405">
        <v>2000000</v>
      </c>
      <c r="F3405">
        <v>7.2</v>
      </c>
      <c r="G3405">
        <v>-3132222</v>
      </c>
      <c r="H3405">
        <v>619</v>
      </c>
      <c r="I3405">
        <v>20</v>
      </c>
      <c r="J3405">
        <v>0</v>
      </c>
    </row>
    <row r="3406" spans="1:10" x14ac:dyDescent="0.35">
      <c r="A3406">
        <v>2365931</v>
      </c>
      <c r="B3406" t="s">
        <v>16783</v>
      </c>
      <c r="C3406">
        <v>36657</v>
      </c>
      <c r="D3406">
        <v>318</v>
      </c>
      <c r="E3406">
        <v>1500000</v>
      </c>
      <c r="F3406">
        <v>7.5</v>
      </c>
      <c r="G3406">
        <v>-865931</v>
      </c>
      <c r="H3406">
        <v>0</v>
      </c>
      <c r="I3406">
        <v>15.000000000000002</v>
      </c>
      <c r="J3406">
        <v>0</v>
      </c>
    </row>
    <row r="3407" spans="1:10" x14ac:dyDescent="0.35">
      <c r="A3407">
        <v>53991137</v>
      </c>
      <c r="B3407" t="s">
        <v>16786</v>
      </c>
      <c r="C3407">
        <v>202800</v>
      </c>
      <c r="D3407">
        <v>752</v>
      </c>
      <c r="E3407">
        <v>1500000</v>
      </c>
      <c r="F3407">
        <v>6.8</v>
      </c>
      <c r="G3407">
        <v>-52491137</v>
      </c>
      <c r="H3407">
        <v>60000</v>
      </c>
      <c r="I3407">
        <v>15.000000000000002</v>
      </c>
      <c r="J3407">
        <v>0</v>
      </c>
    </row>
    <row r="3408" spans="1:10" x14ac:dyDescent="0.35">
      <c r="A3408">
        <v>712294</v>
      </c>
      <c r="B3408" t="s">
        <v>16797</v>
      </c>
      <c r="C3408">
        <v>9408</v>
      </c>
      <c r="D3408">
        <v>68</v>
      </c>
      <c r="E3408">
        <v>1500000</v>
      </c>
      <c r="F3408">
        <v>6.7</v>
      </c>
      <c r="G3408">
        <v>787706</v>
      </c>
      <c r="H3408">
        <v>608</v>
      </c>
      <c r="I3408">
        <v>15.000000000000002</v>
      </c>
      <c r="J3408">
        <v>0</v>
      </c>
    </row>
    <row r="3409" spans="1:10" x14ac:dyDescent="0.35">
      <c r="A3409">
        <v>3447339</v>
      </c>
      <c r="B3409" t="s">
        <v>16802</v>
      </c>
      <c r="C3409">
        <v>29517</v>
      </c>
      <c r="D3409">
        <v>79</v>
      </c>
      <c r="E3409">
        <v>1500000</v>
      </c>
      <c r="F3409">
        <v>5.8</v>
      </c>
      <c r="G3409">
        <v>-1947339</v>
      </c>
      <c r="H3409">
        <v>0</v>
      </c>
      <c r="I3409">
        <v>15.000000000000002</v>
      </c>
      <c r="J3409">
        <v>0</v>
      </c>
    </row>
    <row r="3410" spans="1:10" x14ac:dyDescent="0.35">
      <c r="A3410">
        <v>418953</v>
      </c>
      <c r="B3410" t="s">
        <v>16806</v>
      </c>
      <c r="C3410">
        <v>17322</v>
      </c>
      <c r="D3410">
        <v>93</v>
      </c>
      <c r="E3410">
        <v>1500000</v>
      </c>
      <c r="F3410">
        <v>6.5</v>
      </c>
      <c r="G3410">
        <v>1081047</v>
      </c>
      <c r="H3410">
        <v>853</v>
      </c>
      <c r="I3410">
        <v>15.000000000000002</v>
      </c>
      <c r="J3410">
        <v>0</v>
      </c>
    </row>
    <row r="3411" spans="1:10" x14ac:dyDescent="0.35">
      <c r="A3411">
        <v>406035</v>
      </c>
      <c r="B3411" t="s">
        <v>16811</v>
      </c>
      <c r="C3411">
        <v>30314</v>
      </c>
      <c r="D3411">
        <v>159</v>
      </c>
      <c r="E3411">
        <v>1500000</v>
      </c>
      <c r="F3411">
        <v>7.2</v>
      </c>
      <c r="G3411">
        <v>1093965</v>
      </c>
      <c r="H3411">
        <v>0</v>
      </c>
      <c r="I3411">
        <v>15.000000000000002</v>
      </c>
      <c r="J3411">
        <v>0</v>
      </c>
    </row>
    <row r="3412" spans="1:10" x14ac:dyDescent="0.35">
      <c r="A3412">
        <v>373967</v>
      </c>
      <c r="B3412" t="s">
        <v>16815</v>
      </c>
      <c r="C3412">
        <v>43839</v>
      </c>
      <c r="D3412">
        <v>481</v>
      </c>
      <c r="E3412">
        <v>1500000</v>
      </c>
      <c r="F3412">
        <v>6.5</v>
      </c>
      <c r="G3412">
        <v>1126033</v>
      </c>
      <c r="H3412">
        <v>0</v>
      </c>
      <c r="I3412">
        <v>15.000000000000002</v>
      </c>
      <c r="J3412">
        <v>0</v>
      </c>
    </row>
    <row r="3413" spans="1:10" x14ac:dyDescent="0.35">
      <c r="A3413">
        <v>194568</v>
      </c>
      <c r="B3413" t="s">
        <v>16819</v>
      </c>
      <c r="C3413">
        <v>2963</v>
      </c>
      <c r="D3413">
        <v>28</v>
      </c>
      <c r="E3413">
        <v>1500000</v>
      </c>
      <c r="F3413">
        <v>6.2</v>
      </c>
      <c r="G3413">
        <v>1305432</v>
      </c>
      <c r="H3413">
        <v>0</v>
      </c>
      <c r="I3413">
        <v>15.000000000000002</v>
      </c>
      <c r="J3413">
        <v>0</v>
      </c>
    </row>
    <row r="3414" spans="1:10" x14ac:dyDescent="0.35">
      <c r="A3414">
        <v>163245</v>
      </c>
      <c r="B3414" t="s">
        <v>16825</v>
      </c>
      <c r="C3414">
        <v>143086</v>
      </c>
      <c r="D3414">
        <v>211</v>
      </c>
      <c r="E3414">
        <v>1500000</v>
      </c>
      <c r="F3414">
        <v>8.6</v>
      </c>
      <c r="G3414">
        <v>1336755</v>
      </c>
      <c r="H3414">
        <v>0</v>
      </c>
      <c r="I3414">
        <v>15.000000000000002</v>
      </c>
      <c r="J3414">
        <v>0</v>
      </c>
    </row>
    <row r="3415" spans="1:10" x14ac:dyDescent="0.35">
      <c r="A3415">
        <v>119841</v>
      </c>
      <c r="B3415" t="s">
        <v>16830</v>
      </c>
      <c r="C3415">
        <v>2419</v>
      </c>
      <c r="D3415">
        <v>55</v>
      </c>
      <c r="E3415">
        <v>1500000</v>
      </c>
      <c r="F3415">
        <v>6.5</v>
      </c>
      <c r="G3415">
        <v>1380159</v>
      </c>
      <c r="H3415">
        <v>304</v>
      </c>
      <c r="I3415">
        <v>15.000000000000002</v>
      </c>
      <c r="J3415">
        <v>0</v>
      </c>
    </row>
    <row r="3416" spans="1:10" x14ac:dyDescent="0.35">
      <c r="A3416">
        <v>173066</v>
      </c>
      <c r="B3416" t="s">
        <v>16833</v>
      </c>
      <c r="C3416">
        <v>21379</v>
      </c>
      <c r="D3416">
        <v>88</v>
      </c>
      <c r="E3416">
        <v>1500000</v>
      </c>
      <c r="F3416">
        <v>6.3</v>
      </c>
      <c r="G3416">
        <v>1326934</v>
      </c>
      <c r="H3416">
        <v>0</v>
      </c>
      <c r="I3416">
        <v>15.000000000000002</v>
      </c>
      <c r="J3416">
        <v>0</v>
      </c>
    </row>
    <row r="3417" spans="1:10" x14ac:dyDescent="0.35">
      <c r="A3417">
        <v>3478</v>
      </c>
      <c r="B3417" t="s">
        <v>16839</v>
      </c>
      <c r="C3417">
        <v>22212</v>
      </c>
      <c r="D3417">
        <v>142</v>
      </c>
      <c r="E3417">
        <v>1500000</v>
      </c>
      <c r="F3417">
        <v>6.7</v>
      </c>
      <c r="G3417">
        <v>1496522</v>
      </c>
      <c r="H3417">
        <v>0</v>
      </c>
      <c r="I3417">
        <v>15.000000000000002</v>
      </c>
      <c r="J3417">
        <v>0</v>
      </c>
    </row>
    <row r="3418" spans="1:10" x14ac:dyDescent="0.35">
      <c r="A3418">
        <v>52166</v>
      </c>
      <c r="B3418" t="s">
        <v>16844</v>
      </c>
      <c r="C3418">
        <v>2792</v>
      </c>
      <c r="D3418">
        <v>22</v>
      </c>
      <c r="E3418">
        <v>2000000</v>
      </c>
      <c r="F3418">
        <v>6.7</v>
      </c>
      <c r="G3418">
        <v>1947834</v>
      </c>
      <c r="H3418">
        <v>371</v>
      </c>
      <c r="I3418">
        <v>20</v>
      </c>
      <c r="J3418">
        <v>0</v>
      </c>
    </row>
    <row r="3419" spans="1:10" x14ac:dyDescent="0.35">
      <c r="A3419">
        <v>1163508</v>
      </c>
      <c r="B3419" t="s">
        <v>16847</v>
      </c>
      <c r="C3419">
        <v>20376</v>
      </c>
      <c r="D3419">
        <v>166</v>
      </c>
      <c r="E3419">
        <v>2500000</v>
      </c>
      <c r="F3419">
        <v>5.0999999999999996</v>
      </c>
      <c r="G3419">
        <v>1336492</v>
      </c>
      <c r="H3419">
        <v>15000</v>
      </c>
      <c r="I3419">
        <v>25.000000000000004</v>
      </c>
      <c r="J3419">
        <v>0</v>
      </c>
    </row>
    <row r="3420" spans="1:10" x14ac:dyDescent="0.35">
      <c r="B3420" t="s">
        <v>16853</v>
      </c>
      <c r="C3420">
        <v>2841</v>
      </c>
      <c r="D3420">
        <v>13</v>
      </c>
      <c r="E3420">
        <v>5000000</v>
      </c>
      <c r="F3420">
        <v>7.1</v>
      </c>
      <c r="G3420">
        <v>5000000</v>
      </c>
      <c r="H3420">
        <v>0</v>
      </c>
      <c r="I3420">
        <v>50.000000000000007</v>
      </c>
      <c r="J3420">
        <v>0</v>
      </c>
    </row>
    <row r="3421" spans="1:10" x14ac:dyDescent="0.35">
      <c r="B3421" t="s">
        <v>16858</v>
      </c>
      <c r="C3421">
        <v>735</v>
      </c>
      <c r="D3421">
        <v>18</v>
      </c>
      <c r="E3421">
        <v>1500000</v>
      </c>
      <c r="F3421">
        <v>3.1</v>
      </c>
      <c r="G3421">
        <v>1500000</v>
      </c>
      <c r="H3421">
        <v>402</v>
      </c>
      <c r="I3421">
        <v>15.000000000000002</v>
      </c>
      <c r="J3421">
        <v>0</v>
      </c>
    </row>
    <row r="3422" spans="1:10" x14ac:dyDescent="0.35">
      <c r="A3422">
        <v>80033643</v>
      </c>
      <c r="B3422" t="s">
        <v>3895</v>
      </c>
      <c r="C3422">
        <v>226583</v>
      </c>
      <c r="D3422">
        <v>448</v>
      </c>
      <c r="E3422">
        <v>60000000</v>
      </c>
      <c r="F3422">
        <v>7</v>
      </c>
      <c r="G3422">
        <v>-20033643</v>
      </c>
      <c r="H3422">
        <v>38000</v>
      </c>
      <c r="I3422">
        <v>600</v>
      </c>
      <c r="J3422">
        <v>0</v>
      </c>
    </row>
    <row r="3423" spans="1:10" x14ac:dyDescent="0.35">
      <c r="A3423">
        <v>184925485</v>
      </c>
      <c r="B3423" t="s">
        <v>16863</v>
      </c>
      <c r="C3423">
        <v>133348</v>
      </c>
      <c r="D3423">
        <v>204</v>
      </c>
      <c r="E3423">
        <v>2000000</v>
      </c>
      <c r="F3423">
        <v>7.7</v>
      </c>
      <c r="G3423">
        <v>-182925485</v>
      </c>
      <c r="H3423">
        <v>0</v>
      </c>
      <c r="I3423">
        <v>20</v>
      </c>
      <c r="J3423">
        <v>0</v>
      </c>
    </row>
    <row r="3424" spans="1:10" x14ac:dyDescent="0.35">
      <c r="A3424">
        <v>36830</v>
      </c>
      <c r="B3424" t="s">
        <v>16876</v>
      </c>
      <c r="C3424">
        <v>3291</v>
      </c>
      <c r="D3424">
        <v>63</v>
      </c>
      <c r="E3424">
        <v>1400000</v>
      </c>
      <c r="F3424">
        <v>6.6</v>
      </c>
      <c r="G3424">
        <v>1363170</v>
      </c>
      <c r="H3424">
        <v>400</v>
      </c>
      <c r="I3424">
        <v>14.000000000000002</v>
      </c>
      <c r="J3424">
        <v>0</v>
      </c>
    </row>
    <row r="3425" spans="1:10" x14ac:dyDescent="0.35">
      <c r="A3425">
        <v>3650677</v>
      </c>
      <c r="B3425" t="s">
        <v>16881</v>
      </c>
      <c r="C3425">
        <v>414976</v>
      </c>
      <c r="D3425">
        <v>523</v>
      </c>
      <c r="E3425">
        <v>960000</v>
      </c>
      <c r="F3425">
        <v>8.1999999999999993</v>
      </c>
      <c r="G3425">
        <v>-2690677</v>
      </c>
      <c r="H3425">
        <v>21000</v>
      </c>
      <c r="I3425">
        <v>9.6000000000000014</v>
      </c>
      <c r="J3425">
        <v>0</v>
      </c>
    </row>
    <row r="3426" spans="1:10" x14ac:dyDescent="0.35">
      <c r="A3426">
        <v>695229</v>
      </c>
      <c r="B3426" t="s">
        <v>16889</v>
      </c>
      <c r="C3426">
        <v>11369</v>
      </c>
      <c r="D3426">
        <v>65</v>
      </c>
      <c r="E3426">
        <v>1300000</v>
      </c>
      <c r="F3426">
        <v>7.2</v>
      </c>
      <c r="G3426">
        <v>604771</v>
      </c>
      <c r="H3426">
        <v>872</v>
      </c>
      <c r="I3426">
        <v>13.000000000000002</v>
      </c>
      <c r="J3426">
        <v>0</v>
      </c>
    </row>
    <row r="3427" spans="1:10" x14ac:dyDescent="0.35">
      <c r="A3427">
        <v>609042</v>
      </c>
      <c r="B3427" t="s">
        <v>16901</v>
      </c>
      <c r="C3427">
        <v>449</v>
      </c>
      <c r="D3427">
        <v>38</v>
      </c>
      <c r="E3427">
        <v>1300000</v>
      </c>
      <c r="F3427">
        <v>6.5</v>
      </c>
      <c r="G3427">
        <v>690958</v>
      </c>
      <c r="H3427">
        <v>117</v>
      </c>
      <c r="I3427">
        <v>13.000000000000002</v>
      </c>
      <c r="J3427">
        <v>0</v>
      </c>
    </row>
    <row r="3428" spans="1:10" x14ac:dyDescent="0.35">
      <c r="A3428">
        <v>32940507</v>
      </c>
      <c r="B3428" t="s">
        <v>4118</v>
      </c>
      <c r="C3428">
        <v>54316</v>
      </c>
      <c r="D3428">
        <v>127</v>
      </c>
      <c r="E3428">
        <v>60000000</v>
      </c>
      <c r="F3428">
        <v>6.1</v>
      </c>
      <c r="G3428">
        <v>27059493</v>
      </c>
      <c r="H3428">
        <v>0</v>
      </c>
      <c r="I3428">
        <v>600</v>
      </c>
      <c r="J3428">
        <v>0</v>
      </c>
    </row>
    <row r="3429" spans="1:10" x14ac:dyDescent="0.35">
      <c r="A3429">
        <v>19539</v>
      </c>
      <c r="B3429" t="s">
        <v>16905</v>
      </c>
      <c r="C3429">
        <v>4182</v>
      </c>
      <c r="D3429">
        <v>53</v>
      </c>
      <c r="E3429">
        <v>1000000</v>
      </c>
      <c r="F3429">
        <v>6.2</v>
      </c>
      <c r="G3429">
        <v>980461</v>
      </c>
      <c r="H3429">
        <v>3000</v>
      </c>
      <c r="I3429">
        <v>10</v>
      </c>
      <c r="J3429">
        <v>0</v>
      </c>
    </row>
    <row r="3430" spans="1:10" x14ac:dyDescent="0.35">
      <c r="B3430" t="s">
        <v>16910</v>
      </c>
      <c r="C3430">
        <v>87424</v>
      </c>
      <c r="D3430">
        <v>276</v>
      </c>
      <c r="E3430">
        <v>1288000</v>
      </c>
      <c r="F3430">
        <v>8.1999999999999993</v>
      </c>
      <c r="G3430">
        <v>1288000</v>
      </c>
      <c r="H3430">
        <v>0</v>
      </c>
      <c r="I3430">
        <v>12.88</v>
      </c>
      <c r="J3430">
        <v>0</v>
      </c>
    </row>
    <row r="3431" spans="1:10" x14ac:dyDescent="0.35">
      <c r="A3431">
        <v>19100000</v>
      </c>
      <c r="B3431" t="s">
        <v>16915</v>
      </c>
      <c r="C3431">
        <v>39690</v>
      </c>
      <c r="D3431">
        <v>394</v>
      </c>
      <c r="E3431">
        <v>1250000</v>
      </c>
      <c r="F3431">
        <v>6.1</v>
      </c>
      <c r="G3431">
        <v>-17850000</v>
      </c>
      <c r="H3431">
        <v>0</v>
      </c>
      <c r="I3431">
        <v>12.500000000000002</v>
      </c>
      <c r="J3431">
        <v>0</v>
      </c>
    </row>
    <row r="3432" spans="1:10" x14ac:dyDescent="0.35">
      <c r="B3432" t="s">
        <v>16920</v>
      </c>
      <c r="C3432">
        <v>794</v>
      </c>
      <c r="D3432">
        <v>9</v>
      </c>
      <c r="E3432">
        <v>1420000</v>
      </c>
      <c r="F3432">
        <v>4.0999999999999996</v>
      </c>
      <c r="G3432">
        <v>1420000</v>
      </c>
      <c r="H3432">
        <v>447</v>
      </c>
      <c r="I3432">
        <v>14.200000000000001</v>
      </c>
      <c r="J3432">
        <v>0</v>
      </c>
    </row>
    <row r="3433" spans="1:10" x14ac:dyDescent="0.35">
      <c r="A3433">
        <v>24741700</v>
      </c>
      <c r="B3433" t="s">
        <v>16925</v>
      </c>
      <c r="C3433">
        <v>37785</v>
      </c>
      <c r="D3433">
        <v>95</v>
      </c>
      <c r="E3433">
        <v>1200000</v>
      </c>
      <c r="F3433">
        <v>7.2</v>
      </c>
      <c r="G3433">
        <v>-23541700</v>
      </c>
      <c r="H3433">
        <v>2000</v>
      </c>
      <c r="I3433">
        <v>12.000000000000002</v>
      </c>
      <c r="J3433">
        <v>0</v>
      </c>
    </row>
    <row r="3434" spans="1:10" x14ac:dyDescent="0.35">
      <c r="A3434">
        <v>55153403</v>
      </c>
      <c r="B3434" t="s">
        <v>16928</v>
      </c>
      <c r="C3434">
        <v>299127</v>
      </c>
      <c r="D3434">
        <v>1509</v>
      </c>
      <c r="E3434">
        <v>1200000</v>
      </c>
      <c r="F3434">
        <v>7.7</v>
      </c>
      <c r="G3434">
        <v>-53953403</v>
      </c>
      <c r="H3434">
        <v>0</v>
      </c>
      <c r="I3434">
        <v>12.000000000000002</v>
      </c>
      <c r="J3434">
        <v>0</v>
      </c>
    </row>
    <row r="3435" spans="1:10" x14ac:dyDescent="0.35">
      <c r="A3435">
        <v>18488314</v>
      </c>
      <c r="B3435" t="s">
        <v>16931</v>
      </c>
      <c r="C3435">
        <v>76151</v>
      </c>
      <c r="D3435">
        <v>333</v>
      </c>
      <c r="E3435">
        <v>1200000</v>
      </c>
      <c r="F3435">
        <v>7.1</v>
      </c>
      <c r="G3435">
        <v>-17288314</v>
      </c>
      <c r="H3435">
        <v>0</v>
      </c>
      <c r="I3435">
        <v>12.000000000000002</v>
      </c>
      <c r="J3435">
        <v>0</v>
      </c>
    </row>
    <row r="3436" spans="1:10" x14ac:dyDescent="0.35">
      <c r="A3436">
        <v>79363785</v>
      </c>
      <c r="B3436" t="s">
        <v>2597</v>
      </c>
      <c r="C3436">
        <v>139426</v>
      </c>
      <c r="D3436">
        <v>698</v>
      </c>
      <c r="E3436">
        <v>80000000</v>
      </c>
      <c r="F3436">
        <v>5.5</v>
      </c>
      <c r="G3436">
        <v>636215</v>
      </c>
      <c r="H3436">
        <v>0</v>
      </c>
      <c r="I3436">
        <v>800.00000000000011</v>
      </c>
      <c r="J3436">
        <v>0</v>
      </c>
    </row>
    <row r="3437" spans="1:10" x14ac:dyDescent="0.35">
      <c r="A3437">
        <v>9180275</v>
      </c>
      <c r="B3437" t="s">
        <v>16938</v>
      </c>
      <c r="C3437">
        <v>22145</v>
      </c>
      <c r="D3437">
        <v>231</v>
      </c>
      <c r="E3437">
        <v>1200000</v>
      </c>
      <c r="F3437">
        <v>7.7</v>
      </c>
      <c r="G3437">
        <v>-7980275</v>
      </c>
      <c r="H3437">
        <v>756</v>
      </c>
      <c r="I3437">
        <v>12.000000000000002</v>
      </c>
      <c r="J3437">
        <v>0</v>
      </c>
    </row>
    <row r="3438" spans="1:10" x14ac:dyDescent="0.35">
      <c r="A3438">
        <v>22494487</v>
      </c>
      <c r="B3438" t="s">
        <v>8551</v>
      </c>
      <c r="C3438">
        <v>262160</v>
      </c>
      <c r="D3438">
        <v>507</v>
      </c>
      <c r="E3438">
        <v>27000000</v>
      </c>
      <c r="F3438">
        <v>7.8</v>
      </c>
      <c r="G3438">
        <v>4505513</v>
      </c>
      <c r="H3438">
        <v>10000</v>
      </c>
      <c r="I3438">
        <v>270</v>
      </c>
      <c r="J3438">
        <v>0</v>
      </c>
    </row>
    <row r="3439" spans="1:10" x14ac:dyDescent="0.35">
      <c r="A3439">
        <v>2199853</v>
      </c>
      <c r="B3439" t="s">
        <v>16942</v>
      </c>
      <c r="C3439">
        <v>19986</v>
      </c>
      <c r="D3439">
        <v>186</v>
      </c>
      <c r="E3439">
        <v>1200000</v>
      </c>
      <c r="F3439">
        <v>6.6</v>
      </c>
      <c r="G3439">
        <v>-999853</v>
      </c>
      <c r="H3439">
        <v>0</v>
      </c>
      <c r="I3439">
        <v>12.000000000000002</v>
      </c>
      <c r="J3439">
        <v>0</v>
      </c>
    </row>
    <row r="3440" spans="1:10" x14ac:dyDescent="0.35">
      <c r="A3440">
        <v>2859955</v>
      </c>
      <c r="B3440" t="s">
        <v>16946</v>
      </c>
      <c r="C3440">
        <v>2417</v>
      </c>
      <c r="D3440">
        <v>32</v>
      </c>
      <c r="E3440">
        <v>1200000</v>
      </c>
      <c r="F3440">
        <v>6</v>
      </c>
      <c r="G3440">
        <v>-1659955</v>
      </c>
      <c r="H3440">
        <v>0</v>
      </c>
      <c r="I3440">
        <v>12.000000000000002</v>
      </c>
      <c r="J3440">
        <v>0</v>
      </c>
    </row>
    <row r="3441" spans="1:10" x14ac:dyDescent="0.35">
      <c r="A3441">
        <v>2812029</v>
      </c>
      <c r="B3441" t="s">
        <v>16949</v>
      </c>
      <c r="C3441">
        <v>664719</v>
      </c>
      <c r="D3441">
        <v>931</v>
      </c>
      <c r="E3441">
        <v>1200000</v>
      </c>
      <c r="F3441">
        <v>8.4</v>
      </c>
      <c r="G3441">
        <v>-1612029</v>
      </c>
      <c r="H3441">
        <v>19000</v>
      </c>
      <c r="I3441">
        <v>12.000000000000002</v>
      </c>
      <c r="J3441">
        <v>0</v>
      </c>
    </row>
    <row r="3442" spans="1:10" x14ac:dyDescent="0.35">
      <c r="A3442">
        <v>594904</v>
      </c>
      <c r="B3442" t="s">
        <v>16966</v>
      </c>
      <c r="C3442">
        <v>2582</v>
      </c>
      <c r="D3442">
        <v>89</v>
      </c>
      <c r="E3442">
        <v>1200000</v>
      </c>
      <c r="F3442">
        <v>6</v>
      </c>
      <c r="G3442">
        <v>605096</v>
      </c>
      <c r="H3442">
        <v>0</v>
      </c>
      <c r="I3442">
        <v>12.000000000000002</v>
      </c>
      <c r="J3442">
        <v>0</v>
      </c>
    </row>
    <row r="3443" spans="1:10" x14ac:dyDescent="0.35">
      <c r="A3443">
        <v>58936</v>
      </c>
      <c r="B3443" t="s">
        <v>16973</v>
      </c>
      <c r="C3443">
        <v>91</v>
      </c>
      <c r="D3443">
        <v>4</v>
      </c>
      <c r="E3443">
        <v>1200000</v>
      </c>
      <c r="F3443">
        <v>6.1</v>
      </c>
      <c r="G3443">
        <v>1141064</v>
      </c>
      <c r="H3443">
        <v>27</v>
      </c>
      <c r="I3443">
        <v>12.000000000000002</v>
      </c>
      <c r="J3443">
        <v>0</v>
      </c>
    </row>
    <row r="3444" spans="1:10" x14ac:dyDescent="0.35">
      <c r="B3444" t="s">
        <v>16981</v>
      </c>
      <c r="C3444">
        <v>1321</v>
      </c>
      <c r="D3444">
        <v>51</v>
      </c>
      <c r="E3444">
        <v>1200000</v>
      </c>
      <c r="F3444">
        <v>3.8</v>
      </c>
      <c r="G3444">
        <v>1200000</v>
      </c>
      <c r="H3444">
        <v>238</v>
      </c>
      <c r="I3444">
        <v>12.000000000000002</v>
      </c>
      <c r="J3444">
        <v>0</v>
      </c>
    </row>
    <row r="3445" spans="1:10" x14ac:dyDescent="0.35">
      <c r="A3445">
        <v>2850263</v>
      </c>
      <c r="B3445" t="s">
        <v>16986</v>
      </c>
      <c r="C3445">
        <v>5061</v>
      </c>
      <c r="D3445">
        <v>70</v>
      </c>
      <c r="E3445">
        <v>2600000</v>
      </c>
      <c r="F3445">
        <v>6.2</v>
      </c>
      <c r="G3445">
        <v>-250263</v>
      </c>
      <c r="H3445">
        <v>0</v>
      </c>
      <c r="I3445">
        <v>26.000000000000004</v>
      </c>
      <c r="J3445">
        <v>0</v>
      </c>
    </row>
    <row r="3446" spans="1:10" x14ac:dyDescent="0.35">
      <c r="A3446">
        <v>16101109</v>
      </c>
      <c r="B3446" t="s">
        <v>16991</v>
      </c>
      <c r="C3446">
        <v>76467</v>
      </c>
      <c r="D3446">
        <v>236</v>
      </c>
      <c r="E3446">
        <v>3000000</v>
      </c>
      <c r="F3446">
        <v>6.8</v>
      </c>
      <c r="G3446">
        <v>-13101109</v>
      </c>
      <c r="H3446">
        <v>0</v>
      </c>
      <c r="I3446">
        <v>30.000000000000004</v>
      </c>
      <c r="J3446">
        <v>0</v>
      </c>
    </row>
    <row r="3447" spans="1:10" x14ac:dyDescent="0.35">
      <c r="A3447">
        <v>1400000</v>
      </c>
      <c r="B3447" t="s">
        <v>16995</v>
      </c>
      <c r="C3447">
        <v>1324</v>
      </c>
      <c r="D3447">
        <v>37</v>
      </c>
      <c r="E3447">
        <v>1100000</v>
      </c>
      <c r="F3447">
        <v>5.9</v>
      </c>
      <c r="G3447">
        <v>-300000</v>
      </c>
      <c r="H3447">
        <v>241</v>
      </c>
      <c r="I3447">
        <v>11.000000000000002</v>
      </c>
      <c r="J3447">
        <v>0</v>
      </c>
    </row>
    <row r="3448" spans="1:10" x14ac:dyDescent="0.35">
      <c r="A3448">
        <v>56129</v>
      </c>
      <c r="B3448" t="s">
        <v>17002</v>
      </c>
      <c r="C3448">
        <v>6555</v>
      </c>
      <c r="D3448">
        <v>82</v>
      </c>
      <c r="E3448">
        <v>1100000</v>
      </c>
      <c r="F3448">
        <v>6.1</v>
      </c>
      <c r="G3448">
        <v>1043871</v>
      </c>
      <c r="H3448">
        <v>0</v>
      </c>
      <c r="I3448">
        <v>11.000000000000002</v>
      </c>
      <c r="J3448">
        <v>0</v>
      </c>
    </row>
    <row r="3449" spans="1:10" x14ac:dyDescent="0.35">
      <c r="B3449" t="s">
        <v>17015</v>
      </c>
      <c r="C3449">
        <v>387508</v>
      </c>
      <c r="D3449">
        <v>1123</v>
      </c>
      <c r="E3449">
        <v>950000</v>
      </c>
      <c r="F3449">
        <v>8.6</v>
      </c>
      <c r="G3449">
        <v>950000</v>
      </c>
      <c r="H3449">
        <v>23000</v>
      </c>
      <c r="I3449">
        <v>9.5</v>
      </c>
      <c r="J3449">
        <v>0</v>
      </c>
    </row>
    <row r="3450" spans="1:10" x14ac:dyDescent="0.35">
      <c r="B3450" t="s">
        <v>17022</v>
      </c>
      <c r="C3450">
        <v>9465</v>
      </c>
      <c r="D3450">
        <v>85</v>
      </c>
      <c r="E3450">
        <v>1400000</v>
      </c>
      <c r="F3450">
        <v>6.1</v>
      </c>
      <c r="G3450">
        <v>1400000</v>
      </c>
      <c r="H3450">
        <v>0</v>
      </c>
      <c r="I3450">
        <v>14.000000000000002</v>
      </c>
      <c r="J3450">
        <v>0</v>
      </c>
    </row>
    <row r="3451" spans="1:10" x14ac:dyDescent="0.35">
      <c r="B3451" t="s">
        <v>17027</v>
      </c>
      <c r="C3451">
        <v>20678</v>
      </c>
      <c r="D3451">
        <v>199</v>
      </c>
      <c r="E3451">
        <v>1000000</v>
      </c>
      <c r="F3451">
        <v>6.7</v>
      </c>
      <c r="G3451">
        <v>1000000</v>
      </c>
      <c r="H3451">
        <v>0</v>
      </c>
      <c r="I3451">
        <v>10</v>
      </c>
      <c r="J3451">
        <v>0</v>
      </c>
    </row>
    <row r="3452" spans="1:10" x14ac:dyDescent="0.35">
      <c r="A3452">
        <v>117235247</v>
      </c>
      <c r="B3452" t="s">
        <v>17031</v>
      </c>
      <c r="C3452">
        <v>375240</v>
      </c>
      <c r="D3452">
        <v>542</v>
      </c>
      <c r="E3452">
        <v>960000</v>
      </c>
      <c r="F3452">
        <v>8.1</v>
      </c>
      <c r="G3452">
        <v>-116275247</v>
      </c>
      <c r="H3452">
        <v>0</v>
      </c>
      <c r="I3452">
        <v>9.6000000000000014</v>
      </c>
      <c r="J3452">
        <v>0</v>
      </c>
    </row>
    <row r="3453" spans="1:10" x14ac:dyDescent="0.35">
      <c r="A3453">
        <v>21378000</v>
      </c>
      <c r="B3453" t="s">
        <v>10855</v>
      </c>
      <c r="C3453">
        <v>46493</v>
      </c>
      <c r="D3453">
        <v>335</v>
      </c>
      <c r="E3453">
        <v>1000000</v>
      </c>
      <c r="F3453">
        <v>6.8</v>
      </c>
      <c r="G3453">
        <v>-20378000</v>
      </c>
      <c r="H3453">
        <v>7000</v>
      </c>
      <c r="I3453">
        <v>10</v>
      </c>
      <c r="J3453">
        <v>0</v>
      </c>
    </row>
    <row r="3454" spans="1:10" x14ac:dyDescent="0.35">
      <c r="A3454">
        <v>31537320</v>
      </c>
      <c r="B3454" t="s">
        <v>17036</v>
      </c>
      <c r="C3454">
        <v>44329</v>
      </c>
      <c r="D3454">
        <v>309</v>
      </c>
      <c r="E3454">
        <v>1000000</v>
      </c>
      <c r="F3454">
        <v>5.7</v>
      </c>
      <c r="G3454">
        <v>-30537320</v>
      </c>
      <c r="H3454">
        <v>13000</v>
      </c>
      <c r="I3454">
        <v>10</v>
      </c>
      <c r="J3454">
        <v>0</v>
      </c>
    </row>
    <row r="3455" spans="1:10" x14ac:dyDescent="0.35">
      <c r="A3455">
        <v>17986000</v>
      </c>
      <c r="B3455" t="s">
        <v>17040</v>
      </c>
      <c r="C3455">
        <v>22773</v>
      </c>
      <c r="D3455">
        <v>195</v>
      </c>
      <c r="E3455">
        <v>1000000</v>
      </c>
      <c r="F3455">
        <v>6.6</v>
      </c>
      <c r="G3455">
        <v>-16986000</v>
      </c>
      <c r="H3455">
        <v>0</v>
      </c>
      <c r="I3455">
        <v>10</v>
      </c>
      <c r="J3455">
        <v>0</v>
      </c>
    </row>
    <row r="3456" spans="1:10" x14ac:dyDescent="0.35">
      <c r="A3456">
        <v>16067035</v>
      </c>
      <c r="B3456" t="s">
        <v>17045</v>
      </c>
      <c r="C3456">
        <v>116642</v>
      </c>
      <c r="D3456">
        <v>389</v>
      </c>
      <c r="E3456">
        <v>1100000</v>
      </c>
      <c r="F3456">
        <v>7.3</v>
      </c>
      <c r="G3456">
        <v>-14967035</v>
      </c>
      <c r="H3456">
        <v>5000</v>
      </c>
      <c r="I3456">
        <v>11.000000000000002</v>
      </c>
      <c r="J3456">
        <v>0</v>
      </c>
    </row>
    <row r="3457" spans="1:10" x14ac:dyDescent="0.35">
      <c r="A3457">
        <v>18112929</v>
      </c>
      <c r="B3457" t="s">
        <v>17049</v>
      </c>
      <c r="C3457">
        <v>52642</v>
      </c>
      <c r="D3457">
        <v>271</v>
      </c>
      <c r="E3457">
        <v>1000000</v>
      </c>
      <c r="F3457">
        <v>5</v>
      </c>
      <c r="G3457">
        <v>-17112929</v>
      </c>
      <c r="H3457">
        <v>24000</v>
      </c>
      <c r="I3457">
        <v>10</v>
      </c>
      <c r="J3457">
        <v>0</v>
      </c>
    </row>
    <row r="3458" spans="1:10" x14ac:dyDescent="0.35">
      <c r="A3458">
        <v>14564027</v>
      </c>
      <c r="B3458" t="s">
        <v>17055</v>
      </c>
      <c r="C3458">
        <v>76407</v>
      </c>
      <c r="D3458">
        <v>335</v>
      </c>
      <c r="E3458">
        <v>1000000</v>
      </c>
      <c r="F3458">
        <v>7</v>
      </c>
      <c r="G3458">
        <v>-13564027</v>
      </c>
      <c r="H3458">
        <v>0</v>
      </c>
      <c r="I3458">
        <v>10</v>
      </c>
      <c r="J3458">
        <v>0</v>
      </c>
    </row>
    <row r="3459" spans="1:10" x14ac:dyDescent="0.35">
      <c r="A3459">
        <v>20773070</v>
      </c>
      <c r="B3459" t="s">
        <v>17062</v>
      </c>
      <c r="C3459">
        <v>4501</v>
      </c>
      <c r="D3459">
        <v>102</v>
      </c>
      <c r="E3459">
        <v>5000000</v>
      </c>
      <c r="F3459">
        <v>3.4</v>
      </c>
      <c r="G3459">
        <v>-15773070</v>
      </c>
      <c r="H3459">
        <v>0</v>
      </c>
      <c r="I3459">
        <v>50.000000000000007</v>
      </c>
      <c r="J3459">
        <v>0</v>
      </c>
    </row>
    <row r="3460" spans="1:10" x14ac:dyDescent="0.35">
      <c r="A3460">
        <v>10042266</v>
      </c>
      <c r="B3460" t="s">
        <v>17066</v>
      </c>
      <c r="C3460">
        <v>23021</v>
      </c>
      <c r="D3460">
        <v>220</v>
      </c>
      <c r="E3460">
        <v>1000000</v>
      </c>
      <c r="F3460">
        <v>5.9</v>
      </c>
      <c r="G3460">
        <v>-9042266</v>
      </c>
      <c r="H3460">
        <v>816</v>
      </c>
      <c r="I3460">
        <v>10</v>
      </c>
      <c r="J3460">
        <v>0</v>
      </c>
    </row>
    <row r="3461" spans="1:10" x14ac:dyDescent="0.35">
      <c r="A3461">
        <v>9701559</v>
      </c>
      <c r="B3461" t="s">
        <v>17076</v>
      </c>
      <c r="C3461">
        <v>141425</v>
      </c>
      <c r="D3461">
        <v>283</v>
      </c>
      <c r="E3461">
        <v>3500000</v>
      </c>
      <c r="F3461">
        <v>7.4</v>
      </c>
      <c r="G3461">
        <v>-6201559</v>
      </c>
      <c r="H3461">
        <v>25000</v>
      </c>
      <c r="I3461">
        <v>35</v>
      </c>
      <c r="J3461">
        <v>0</v>
      </c>
    </row>
    <row r="3462" spans="1:10" x14ac:dyDescent="0.35">
      <c r="A3462">
        <v>9013113</v>
      </c>
      <c r="B3462" t="s">
        <v>17080</v>
      </c>
      <c r="C3462">
        <v>36321</v>
      </c>
      <c r="D3462">
        <v>230</v>
      </c>
      <c r="E3462">
        <v>1000000</v>
      </c>
      <c r="F3462">
        <v>7.4</v>
      </c>
      <c r="G3462">
        <v>-8013113</v>
      </c>
      <c r="H3462">
        <v>0</v>
      </c>
      <c r="I3462">
        <v>10</v>
      </c>
      <c r="J3462">
        <v>0</v>
      </c>
    </row>
    <row r="3463" spans="1:10" x14ac:dyDescent="0.35">
      <c r="A3463">
        <v>53245055</v>
      </c>
      <c r="B3463" t="s">
        <v>17086</v>
      </c>
      <c r="C3463">
        <v>30570</v>
      </c>
      <c r="D3463">
        <v>290</v>
      </c>
      <c r="E3463">
        <v>1000000</v>
      </c>
      <c r="F3463">
        <v>4.2</v>
      </c>
      <c r="G3463">
        <v>-52245055</v>
      </c>
      <c r="H3463">
        <v>12000</v>
      </c>
      <c r="I3463">
        <v>10</v>
      </c>
      <c r="J3463">
        <v>0</v>
      </c>
    </row>
    <row r="3464" spans="1:10" x14ac:dyDescent="0.35">
      <c r="A3464">
        <v>9000000</v>
      </c>
      <c r="B3464" t="s">
        <v>17091</v>
      </c>
      <c r="C3464">
        <v>7584</v>
      </c>
      <c r="D3464">
        <v>137</v>
      </c>
      <c r="E3464">
        <v>900000</v>
      </c>
      <c r="F3464">
        <v>6.2</v>
      </c>
      <c r="G3464">
        <v>-8100000</v>
      </c>
      <c r="H3464">
        <v>0</v>
      </c>
      <c r="I3464">
        <v>9</v>
      </c>
      <c r="J3464">
        <v>0</v>
      </c>
    </row>
    <row r="3465" spans="1:10" x14ac:dyDescent="0.35">
      <c r="A3465">
        <v>7186670</v>
      </c>
      <c r="B3465" t="s">
        <v>17096</v>
      </c>
      <c r="C3465">
        <v>21468</v>
      </c>
      <c r="D3465">
        <v>164</v>
      </c>
      <c r="E3465">
        <v>6000000</v>
      </c>
      <c r="F3465">
        <v>5.4</v>
      </c>
      <c r="G3465">
        <v>-1186670</v>
      </c>
      <c r="H3465">
        <v>12000</v>
      </c>
      <c r="I3465">
        <v>60.000000000000007</v>
      </c>
      <c r="J3465">
        <v>0</v>
      </c>
    </row>
    <row r="3466" spans="1:10" x14ac:dyDescent="0.35">
      <c r="A3466">
        <v>5997134</v>
      </c>
      <c r="B3466" t="s">
        <v>17101</v>
      </c>
      <c r="C3466">
        <v>36381</v>
      </c>
      <c r="D3466">
        <v>126</v>
      </c>
      <c r="E3466">
        <v>1000000</v>
      </c>
      <c r="F3466">
        <v>7.2</v>
      </c>
      <c r="G3466">
        <v>-4997134</v>
      </c>
      <c r="H3466">
        <v>11000</v>
      </c>
      <c r="I3466">
        <v>10</v>
      </c>
      <c r="J3466">
        <v>0</v>
      </c>
    </row>
    <row r="3467" spans="1:10" x14ac:dyDescent="0.35">
      <c r="A3467">
        <v>3386698</v>
      </c>
      <c r="B3467" t="s">
        <v>17105</v>
      </c>
      <c r="C3467">
        <v>4195</v>
      </c>
      <c r="D3467">
        <v>86</v>
      </c>
      <c r="E3467">
        <v>1000000</v>
      </c>
      <c r="F3467">
        <v>6.7</v>
      </c>
      <c r="G3467">
        <v>-2386698</v>
      </c>
      <c r="H3467">
        <v>392</v>
      </c>
      <c r="I3467">
        <v>10</v>
      </c>
      <c r="J3467">
        <v>0</v>
      </c>
    </row>
    <row r="3468" spans="1:10" x14ac:dyDescent="0.35">
      <c r="A3468">
        <v>143492840</v>
      </c>
      <c r="B3468" t="s">
        <v>14329</v>
      </c>
      <c r="C3468">
        <v>414345</v>
      </c>
      <c r="D3468">
        <v>881</v>
      </c>
      <c r="E3468">
        <v>7500000</v>
      </c>
      <c r="F3468">
        <v>7.5</v>
      </c>
      <c r="G3468">
        <v>-135992840</v>
      </c>
      <c r="H3468">
        <v>10000</v>
      </c>
      <c r="I3468">
        <v>75</v>
      </c>
      <c r="J3468">
        <v>0</v>
      </c>
    </row>
    <row r="3469" spans="1:10" x14ac:dyDescent="0.35">
      <c r="A3469">
        <v>2508841</v>
      </c>
      <c r="B3469" t="s">
        <v>17110</v>
      </c>
      <c r="C3469">
        <v>21746</v>
      </c>
      <c r="D3469">
        <v>93</v>
      </c>
      <c r="E3469">
        <v>1000000</v>
      </c>
      <c r="F3469">
        <v>7.2</v>
      </c>
      <c r="G3469">
        <v>-1508841</v>
      </c>
      <c r="H3469">
        <v>0</v>
      </c>
      <c r="I3469">
        <v>10</v>
      </c>
      <c r="J3469">
        <v>0</v>
      </c>
    </row>
    <row r="3470" spans="1:10" x14ac:dyDescent="0.35">
      <c r="A3470">
        <v>4946250</v>
      </c>
      <c r="B3470" t="s">
        <v>17116</v>
      </c>
      <c r="C3470">
        <v>9540</v>
      </c>
      <c r="D3470">
        <v>80</v>
      </c>
      <c r="E3470">
        <v>1000000</v>
      </c>
      <c r="F3470">
        <v>7.4</v>
      </c>
      <c r="G3470">
        <v>-3946250</v>
      </c>
      <c r="H3470">
        <v>14000</v>
      </c>
      <c r="I3470">
        <v>10</v>
      </c>
      <c r="J3470">
        <v>0</v>
      </c>
    </row>
    <row r="3471" spans="1:10" x14ac:dyDescent="0.35">
      <c r="A3471">
        <v>1950218</v>
      </c>
      <c r="B3471" t="s">
        <v>17121</v>
      </c>
      <c r="C3471">
        <v>5933</v>
      </c>
      <c r="D3471">
        <v>102</v>
      </c>
      <c r="E3471">
        <v>1000000</v>
      </c>
      <c r="F3471">
        <v>5.6</v>
      </c>
      <c r="G3471">
        <v>-950218</v>
      </c>
      <c r="H3471">
        <v>387</v>
      </c>
      <c r="I3471">
        <v>10</v>
      </c>
      <c r="J3471">
        <v>0</v>
      </c>
    </row>
    <row r="3472" spans="1:10" x14ac:dyDescent="0.35">
      <c r="A3472">
        <v>1277257</v>
      </c>
      <c r="B3472" t="s">
        <v>17125</v>
      </c>
      <c r="C3472">
        <v>2629</v>
      </c>
      <c r="D3472">
        <v>32</v>
      </c>
      <c r="E3472">
        <v>1000000</v>
      </c>
      <c r="F3472">
        <v>6.8</v>
      </c>
      <c r="G3472">
        <v>-277257</v>
      </c>
      <c r="H3472">
        <v>227</v>
      </c>
      <c r="I3472">
        <v>10</v>
      </c>
      <c r="J3472">
        <v>0</v>
      </c>
    </row>
    <row r="3473" spans="1:10" x14ac:dyDescent="0.35">
      <c r="A3473">
        <v>45857453</v>
      </c>
      <c r="B3473" t="s">
        <v>15791</v>
      </c>
      <c r="C3473">
        <v>82232</v>
      </c>
      <c r="D3473">
        <v>174</v>
      </c>
      <c r="E3473">
        <v>3500000</v>
      </c>
      <c r="F3473">
        <v>7.2</v>
      </c>
      <c r="G3473">
        <v>-42357453</v>
      </c>
      <c r="H3473">
        <v>0</v>
      </c>
      <c r="I3473">
        <v>35</v>
      </c>
      <c r="J3473">
        <v>0</v>
      </c>
    </row>
    <row r="3474" spans="1:10" x14ac:dyDescent="0.35">
      <c r="A3474">
        <v>1677838</v>
      </c>
      <c r="B3474" t="s">
        <v>17130</v>
      </c>
      <c r="C3474">
        <v>11283</v>
      </c>
      <c r="D3474">
        <v>155</v>
      </c>
      <c r="E3474">
        <v>1000000</v>
      </c>
      <c r="F3474">
        <v>7.7</v>
      </c>
      <c r="G3474">
        <v>-677838</v>
      </c>
      <c r="H3474">
        <v>0</v>
      </c>
      <c r="I3474">
        <v>10</v>
      </c>
      <c r="J3474">
        <v>0</v>
      </c>
    </row>
    <row r="3475" spans="1:10" x14ac:dyDescent="0.35">
      <c r="A3475">
        <v>1744858</v>
      </c>
      <c r="B3475" t="s">
        <v>17135</v>
      </c>
      <c r="C3475">
        <v>6084</v>
      </c>
      <c r="D3475">
        <v>120</v>
      </c>
      <c r="E3475">
        <v>1000000</v>
      </c>
      <c r="F3475">
        <v>7</v>
      </c>
      <c r="G3475">
        <v>-744858</v>
      </c>
      <c r="H3475">
        <v>671</v>
      </c>
      <c r="I3475">
        <v>10</v>
      </c>
      <c r="J3475">
        <v>0</v>
      </c>
    </row>
    <row r="3476" spans="1:10" x14ac:dyDescent="0.35">
      <c r="A3476">
        <v>80021740</v>
      </c>
      <c r="B3476" t="s">
        <v>4269</v>
      </c>
      <c r="C3476">
        <v>47988</v>
      </c>
      <c r="D3476">
        <v>154</v>
      </c>
      <c r="E3476">
        <v>58000000</v>
      </c>
      <c r="F3476">
        <v>6.4</v>
      </c>
      <c r="G3476">
        <v>-22021740</v>
      </c>
      <c r="H3476">
        <v>35000</v>
      </c>
      <c r="I3476">
        <v>580</v>
      </c>
      <c r="J3476">
        <v>0</v>
      </c>
    </row>
    <row r="3477" spans="1:10" x14ac:dyDescent="0.35">
      <c r="A3477">
        <v>982214</v>
      </c>
      <c r="B3477" t="s">
        <v>17140</v>
      </c>
      <c r="C3477">
        <v>1976</v>
      </c>
      <c r="D3477">
        <v>51</v>
      </c>
      <c r="E3477">
        <v>1000000</v>
      </c>
      <c r="F3477">
        <v>7.2</v>
      </c>
      <c r="G3477">
        <v>17786</v>
      </c>
      <c r="H3477">
        <v>603</v>
      </c>
      <c r="I3477">
        <v>10</v>
      </c>
      <c r="J3477">
        <v>0</v>
      </c>
    </row>
    <row r="3478" spans="1:10" x14ac:dyDescent="0.35">
      <c r="A3478">
        <v>798341</v>
      </c>
      <c r="B3478" t="s">
        <v>17146</v>
      </c>
      <c r="C3478">
        <v>983</v>
      </c>
      <c r="D3478">
        <v>63</v>
      </c>
      <c r="E3478">
        <v>1000000</v>
      </c>
      <c r="F3478">
        <v>7.2</v>
      </c>
      <c r="G3478">
        <v>201659</v>
      </c>
      <c r="H3478">
        <v>100</v>
      </c>
      <c r="I3478">
        <v>10</v>
      </c>
      <c r="J3478">
        <v>0</v>
      </c>
    </row>
    <row r="3479" spans="1:10" x14ac:dyDescent="0.35">
      <c r="A3479">
        <v>582024</v>
      </c>
      <c r="B3479" t="s">
        <v>17151</v>
      </c>
      <c r="C3479">
        <v>30396</v>
      </c>
      <c r="D3479">
        <v>168</v>
      </c>
      <c r="E3479">
        <v>1000000</v>
      </c>
      <c r="F3479">
        <v>6.2</v>
      </c>
      <c r="G3479">
        <v>417976</v>
      </c>
      <c r="H3479">
        <v>0</v>
      </c>
      <c r="I3479">
        <v>10</v>
      </c>
      <c r="J3479">
        <v>0</v>
      </c>
    </row>
    <row r="3480" spans="1:10" x14ac:dyDescent="0.35">
      <c r="A3480">
        <v>548712</v>
      </c>
      <c r="B3480" t="s">
        <v>17155</v>
      </c>
      <c r="C3480">
        <v>9233</v>
      </c>
      <c r="D3480">
        <v>126</v>
      </c>
      <c r="E3480">
        <v>2500000</v>
      </c>
      <c r="F3480">
        <v>6.9</v>
      </c>
      <c r="G3480">
        <v>1951288</v>
      </c>
      <c r="H3480">
        <v>571</v>
      </c>
      <c r="I3480">
        <v>25.000000000000004</v>
      </c>
      <c r="J3480">
        <v>0</v>
      </c>
    </row>
    <row r="3481" spans="1:10" x14ac:dyDescent="0.35">
      <c r="A3481">
        <v>464655</v>
      </c>
      <c r="B3481" t="s">
        <v>17159</v>
      </c>
      <c r="C3481">
        <v>1524</v>
      </c>
      <c r="D3481">
        <v>29</v>
      </c>
      <c r="E3481">
        <v>1000000</v>
      </c>
      <c r="F3481">
        <v>7</v>
      </c>
      <c r="G3481">
        <v>535345</v>
      </c>
      <c r="H3481">
        <v>166</v>
      </c>
      <c r="I3481">
        <v>10</v>
      </c>
      <c r="J3481">
        <v>0</v>
      </c>
    </row>
    <row r="3482" spans="1:10" x14ac:dyDescent="0.35">
      <c r="A3482">
        <v>464126</v>
      </c>
      <c r="B3482" t="s">
        <v>17162</v>
      </c>
      <c r="C3482">
        <v>3142</v>
      </c>
      <c r="D3482">
        <v>68</v>
      </c>
      <c r="E3482">
        <v>1000000</v>
      </c>
      <c r="F3482">
        <v>6.7</v>
      </c>
      <c r="G3482">
        <v>535874</v>
      </c>
      <c r="H3482">
        <v>115</v>
      </c>
      <c r="I3482">
        <v>10</v>
      </c>
      <c r="J3482">
        <v>0</v>
      </c>
    </row>
    <row r="3483" spans="1:10" x14ac:dyDescent="0.35">
      <c r="A3483">
        <v>104077</v>
      </c>
      <c r="B3483" t="s">
        <v>17166</v>
      </c>
      <c r="C3483">
        <v>46076</v>
      </c>
      <c r="D3483">
        <v>88</v>
      </c>
      <c r="E3483">
        <v>1000000</v>
      </c>
      <c r="F3483">
        <v>7.4</v>
      </c>
      <c r="G3483">
        <v>895923</v>
      </c>
      <c r="H3483">
        <v>11000</v>
      </c>
      <c r="I3483">
        <v>10</v>
      </c>
      <c r="J3483">
        <v>0</v>
      </c>
    </row>
    <row r="3484" spans="1:10" x14ac:dyDescent="0.35">
      <c r="A3484">
        <v>279282</v>
      </c>
      <c r="B3484" t="s">
        <v>17171</v>
      </c>
      <c r="C3484">
        <v>3806</v>
      </c>
      <c r="D3484">
        <v>49</v>
      </c>
      <c r="E3484">
        <v>1000000</v>
      </c>
      <c r="F3484">
        <v>6.1</v>
      </c>
      <c r="G3484">
        <v>720718</v>
      </c>
      <c r="H3484">
        <v>150</v>
      </c>
      <c r="I3484">
        <v>10</v>
      </c>
      <c r="J3484">
        <v>0</v>
      </c>
    </row>
    <row r="3485" spans="1:10" x14ac:dyDescent="0.35">
      <c r="A3485">
        <v>43982842</v>
      </c>
      <c r="B3485" t="s">
        <v>1940</v>
      </c>
      <c r="C3485">
        <v>125114</v>
      </c>
      <c r="D3485">
        <v>593</v>
      </c>
      <c r="E3485">
        <v>65000000</v>
      </c>
      <c r="F3485">
        <v>6.7</v>
      </c>
      <c r="G3485">
        <v>21017158</v>
      </c>
      <c r="H3485">
        <v>16000</v>
      </c>
      <c r="I3485">
        <v>650</v>
      </c>
      <c r="J3485">
        <v>0</v>
      </c>
    </row>
    <row r="3486" spans="1:10" x14ac:dyDescent="0.35">
      <c r="A3486">
        <v>274661</v>
      </c>
      <c r="B3486" t="s">
        <v>17183</v>
      </c>
      <c r="C3486">
        <v>10564</v>
      </c>
      <c r="D3486">
        <v>40</v>
      </c>
      <c r="E3486">
        <v>1000000</v>
      </c>
      <c r="F3486">
        <v>7.7</v>
      </c>
      <c r="G3486">
        <v>725339</v>
      </c>
      <c r="H3486">
        <v>0</v>
      </c>
      <c r="I3486">
        <v>10</v>
      </c>
      <c r="J3486">
        <v>0</v>
      </c>
    </row>
    <row r="3487" spans="1:10" x14ac:dyDescent="0.35">
      <c r="A3487">
        <v>144431</v>
      </c>
      <c r="B3487" t="s">
        <v>17190</v>
      </c>
      <c r="C3487">
        <v>1290</v>
      </c>
      <c r="D3487">
        <v>13</v>
      </c>
      <c r="E3487">
        <v>1000000</v>
      </c>
      <c r="F3487">
        <v>7.3</v>
      </c>
      <c r="G3487">
        <v>855569</v>
      </c>
      <c r="H3487">
        <v>587</v>
      </c>
      <c r="I3487">
        <v>10</v>
      </c>
      <c r="J3487">
        <v>0</v>
      </c>
    </row>
    <row r="3488" spans="1:10" x14ac:dyDescent="0.35">
      <c r="A3488">
        <v>287761</v>
      </c>
      <c r="B3488" t="s">
        <v>17198</v>
      </c>
      <c r="C3488">
        <v>2482</v>
      </c>
      <c r="D3488">
        <v>16</v>
      </c>
      <c r="E3488">
        <v>1000000</v>
      </c>
      <c r="F3488">
        <v>7.6</v>
      </c>
      <c r="G3488">
        <v>712239</v>
      </c>
      <c r="H3488">
        <v>0</v>
      </c>
      <c r="I3488">
        <v>10</v>
      </c>
      <c r="J3488">
        <v>0</v>
      </c>
    </row>
    <row r="3489" spans="1:10" x14ac:dyDescent="0.35">
      <c r="A3489">
        <v>96734</v>
      </c>
      <c r="B3489" t="s">
        <v>17202</v>
      </c>
      <c r="C3489">
        <v>606</v>
      </c>
      <c r="D3489">
        <v>5</v>
      </c>
      <c r="E3489">
        <v>1000000</v>
      </c>
      <c r="F3489">
        <v>5.6</v>
      </c>
      <c r="G3489">
        <v>903266</v>
      </c>
      <c r="H3489">
        <v>706</v>
      </c>
      <c r="I3489">
        <v>10</v>
      </c>
      <c r="J3489">
        <v>0</v>
      </c>
    </row>
    <row r="3490" spans="1:10" x14ac:dyDescent="0.35">
      <c r="A3490">
        <v>100659</v>
      </c>
      <c r="B3490" t="s">
        <v>17208</v>
      </c>
      <c r="C3490">
        <v>30160</v>
      </c>
      <c r="D3490">
        <v>193</v>
      </c>
      <c r="E3490">
        <v>900000</v>
      </c>
      <c r="F3490">
        <v>6.4</v>
      </c>
      <c r="G3490">
        <v>799341</v>
      </c>
      <c r="H3490">
        <v>0</v>
      </c>
      <c r="I3490">
        <v>9</v>
      </c>
      <c r="J3490">
        <v>0</v>
      </c>
    </row>
    <row r="3491" spans="1:10" x14ac:dyDescent="0.35">
      <c r="A3491">
        <v>48430</v>
      </c>
      <c r="B3491" t="s">
        <v>17212</v>
      </c>
      <c r="C3491">
        <v>20176</v>
      </c>
      <c r="D3491">
        <v>73</v>
      </c>
      <c r="E3491">
        <v>500000</v>
      </c>
      <c r="F3491">
        <v>6.8</v>
      </c>
      <c r="G3491">
        <v>451570</v>
      </c>
      <c r="H3491">
        <v>0</v>
      </c>
      <c r="I3491">
        <v>5</v>
      </c>
      <c r="J3491">
        <v>0</v>
      </c>
    </row>
    <row r="3492" spans="1:10" x14ac:dyDescent="0.35">
      <c r="A3492">
        <v>21210</v>
      </c>
      <c r="B3492" t="s">
        <v>17215</v>
      </c>
      <c r="C3492">
        <v>2735</v>
      </c>
      <c r="D3492">
        <v>52</v>
      </c>
      <c r="E3492">
        <v>1000000</v>
      </c>
      <c r="F3492">
        <v>6.1</v>
      </c>
      <c r="G3492">
        <v>978790</v>
      </c>
      <c r="H3492">
        <v>157</v>
      </c>
      <c r="I3492">
        <v>10</v>
      </c>
      <c r="J3492">
        <v>0</v>
      </c>
    </row>
    <row r="3493" spans="1:10" x14ac:dyDescent="0.35">
      <c r="A3493">
        <v>12996</v>
      </c>
      <c r="B3493" t="s">
        <v>17218</v>
      </c>
      <c r="C3493">
        <v>1938</v>
      </c>
      <c r="D3493">
        <v>54</v>
      </c>
      <c r="E3493">
        <v>1000000</v>
      </c>
      <c r="F3493">
        <v>6</v>
      </c>
      <c r="G3493">
        <v>987004</v>
      </c>
      <c r="H3493">
        <v>210</v>
      </c>
      <c r="I3493">
        <v>10</v>
      </c>
      <c r="J3493">
        <v>0</v>
      </c>
    </row>
    <row r="3494" spans="1:10" x14ac:dyDescent="0.35">
      <c r="A3494">
        <v>10018</v>
      </c>
      <c r="B3494" t="s">
        <v>17223</v>
      </c>
      <c r="C3494">
        <v>3228</v>
      </c>
      <c r="D3494">
        <v>31</v>
      </c>
      <c r="E3494">
        <v>1000000</v>
      </c>
      <c r="F3494">
        <v>6.1</v>
      </c>
      <c r="G3494">
        <v>989982</v>
      </c>
      <c r="H3494">
        <v>244</v>
      </c>
      <c r="I3494">
        <v>10</v>
      </c>
      <c r="J3494">
        <v>0</v>
      </c>
    </row>
    <row r="3495" spans="1:10" x14ac:dyDescent="0.35">
      <c r="A3495">
        <v>62480</v>
      </c>
      <c r="B3495" t="s">
        <v>17229</v>
      </c>
      <c r="C3495">
        <v>1048</v>
      </c>
      <c r="D3495">
        <v>7</v>
      </c>
      <c r="E3495">
        <v>1000000</v>
      </c>
      <c r="F3495">
        <v>5.5</v>
      </c>
      <c r="G3495">
        <v>937520</v>
      </c>
      <c r="H3495">
        <v>793</v>
      </c>
      <c r="I3495">
        <v>10</v>
      </c>
      <c r="J3495">
        <v>0</v>
      </c>
    </row>
    <row r="3496" spans="1:10" x14ac:dyDescent="0.35">
      <c r="A3496">
        <v>6387</v>
      </c>
      <c r="B3496" t="s">
        <v>17235</v>
      </c>
      <c r="C3496">
        <v>4862</v>
      </c>
      <c r="D3496">
        <v>37</v>
      </c>
      <c r="E3496">
        <v>1000000</v>
      </c>
      <c r="F3496">
        <v>6.9</v>
      </c>
      <c r="G3496">
        <v>993613</v>
      </c>
      <c r="H3496">
        <v>0</v>
      </c>
      <c r="I3496">
        <v>10</v>
      </c>
      <c r="J3496">
        <v>0</v>
      </c>
    </row>
    <row r="3497" spans="1:10" x14ac:dyDescent="0.35">
      <c r="A3497">
        <v>721</v>
      </c>
      <c r="B3497" t="s">
        <v>17240</v>
      </c>
      <c r="C3497">
        <v>783</v>
      </c>
      <c r="D3497">
        <v>12</v>
      </c>
      <c r="E3497">
        <v>1000000</v>
      </c>
      <c r="F3497">
        <v>4.0999999999999996</v>
      </c>
      <c r="G3497">
        <v>999279</v>
      </c>
      <c r="H3497">
        <v>42</v>
      </c>
      <c r="I3497">
        <v>10</v>
      </c>
      <c r="J3497">
        <v>0</v>
      </c>
    </row>
    <row r="3498" spans="1:10" x14ac:dyDescent="0.35">
      <c r="A3498">
        <v>703</v>
      </c>
      <c r="B3498" t="s">
        <v>17244</v>
      </c>
      <c r="C3498">
        <v>480</v>
      </c>
      <c r="D3498">
        <v>21</v>
      </c>
      <c r="E3498">
        <v>1500000</v>
      </c>
      <c r="F3498">
        <v>5.4</v>
      </c>
      <c r="G3498">
        <v>1499297</v>
      </c>
      <c r="H3498">
        <v>47</v>
      </c>
      <c r="I3498">
        <v>15.000000000000002</v>
      </c>
      <c r="J3498">
        <v>0</v>
      </c>
    </row>
    <row r="3499" spans="1:10" x14ac:dyDescent="0.35">
      <c r="B3499" t="s">
        <v>17250</v>
      </c>
      <c r="C3499">
        <v>9190</v>
      </c>
      <c r="D3499">
        <v>75</v>
      </c>
      <c r="E3499">
        <v>1000000</v>
      </c>
      <c r="F3499">
        <v>6.7</v>
      </c>
      <c r="G3499">
        <v>1000000</v>
      </c>
      <c r="H3499">
        <v>501</v>
      </c>
      <c r="I3499">
        <v>10</v>
      </c>
      <c r="J3499">
        <v>0</v>
      </c>
    </row>
    <row r="3500" spans="1:10" x14ac:dyDescent="0.35">
      <c r="B3500" t="s">
        <v>17256</v>
      </c>
      <c r="C3500">
        <v>1612</v>
      </c>
      <c r="D3500">
        <v>28</v>
      </c>
      <c r="E3500">
        <v>1000000</v>
      </c>
      <c r="F3500">
        <v>2.8</v>
      </c>
      <c r="G3500">
        <v>1000000</v>
      </c>
      <c r="H3500">
        <v>297</v>
      </c>
      <c r="I3500">
        <v>10</v>
      </c>
      <c r="J3500">
        <v>0</v>
      </c>
    </row>
    <row r="3501" spans="1:10" x14ac:dyDescent="0.35">
      <c r="B3501" t="s">
        <v>17263</v>
      </c>
      <c r="C3501">
        <v>3650</v>
      </c>
      <c r="D3501">
        <v>39</v>
      </c>
      <c r="E3501">
        <v>500000</v>
      </c>
      <c r="F3501">
        <v>5.0999999999999996</v>
      </c>
      <c r="G3501">
        <v>500000</v>
      </c>
      <c r="H3501">
        <v>0</v>
      </c>
      <c r="I3501">
        <v>5</v>
      </c>
      <c r="J3501">
        <v>0</v>
      </c>
    </row>
    <row r="3502" spans="1:10" x14ac:dyDescent="0.35">
      <c r="B3502" t="s">
        <v>17268</v>
      </c>
      <c r="C3502">
        <v>634</v>
      </c>
      <c r="D3502">
        <v>14</v>
      </c>
      <c r="E3502">
        <v>1000000</v>
      </c>
      <c r="F3502">
        <v>2.2000000000000002</v>
      </c>
      <c r="G3502">
        <v>1000000</v>
      </c>
      <c r="H3502">
        <v>150</v>
      </c>
      <c r="I3502">
        <v>10</v>
      </c>
      <c r="J3502">
        <v>0</v>
      </c>
    </row>
    <row r="3503" spans="1:10" x14ac:dyDescent="0.35">
      <c r="B3503" t="s">
        <v>17272</v>
      </c>
      <c r="C3503">
        <v>93</v>
      </c>
      <c r="D3503">
        <v>6</v>
      </c>
      <c r="E3503">
        <v>1000000</v>
      </c>
      <c r="F3503">
        <v>3.8</v>
      </c>
      <c r="G3503">
        <v>1000000</v>
      </c>
      <c r="H3503">
        <v>54</v>
      </c>
      <c r="I3503">
        <v>10</v>
      </c>
      <c r="J3503">
        <v>0</v>
      </c>
    </row>
    <row r="3504" spans="1:10" x14ac:dyDescent="0.35">
      <c r="B3504" t="s">
        <v>17279</v>
      </c>
      <c r="C3504">
        <v>6513</v>
      </c>
      <c r="D3504">
        <v>41</v>
      </c>
      <c r="E3504">
        <v>1000000</v>
      </c>
      <c r="F3504">
        <v>5.6</v>
      </c>
      <c r="G3504">
        <v>1000000</v>
      </c>
      <c r="H3504">
        <v>968</v>
      </c>
      <c r="I3504">
        <v>10</v>
      </c>
      <c r="J3504">
        <v>0</v>
      </c>
    </row>
    <row r="3505" spans="1:10" x14ac:dyDescent="0.35">
      <c r="B3505" t="s">
        <v>17285</v>
      </c>
      <c r="C3505">
        <v>6256</v>
      </c>
      <c r="D3505">
        <v>19</v>
      </c>
      <c r="E3505">
        <v>1000000</v>
      </c>
      <c r="F3505">
        <v>5.2</v>
      </c>
      <c r="G3505">
        <v>1000000</v>
      </c>
      <c r="H3505">
        <v>936</v>
      </c>
      <c r="I3505">
        <v>10</v>
      </c>
      <c r="J3505">
        <v>0</v>
      </c>
    </row>
    <row r="3506" spans="1:10" x14ac:dyDescent="0.35">
      <c r="B3506" t="s">
        <v>17292</v>
      </c>
      <c r="C3506">
        <v>2057</v>
      </c>
      <c r="D3506">
        <v>30</v>
      </c>
      <c r="E3506">
        <v>1000000</v>
      </c>
      <c r="F3506">
        <v>3.5</v>
      </c>
      <c r="G3506">
        <v>1000000</v>
      </c>
      <c r="H3506">
        <v>0</v>
      </c>
      <c r="I3506">
        <v>10</v>
      </c>
      <c r="J3506">
        <v>0</v>
      </c>
    </row>
    <row r="3507" spans="1:10" x14ac:dyDescent="0.35">
      <c r="A3507">
        <v>2319187</v>
      </c>
      <c r="B3507" t="s">
        <v>11460</v>
      </c>
      <c r="C3507">
        <v>92640</v>
      </c>
      <c r="D3507">
        <v>212</v>
      </c>
      <c r="E3507">
        <v>20000000</v>
      </c>
      <c r="F3507">
        <v>7</v>
      </c>
      <c r="G3507">
        <v>17680813</v>
      </c>
      <c r="H3507">
        <v>23000</v>
      </c>
      <c r="I3507">
        <v>200.00000000000003</v>
      </c>
      <c r="J3507">
        <v>0</v>
      </c>
    </row>
    <row r="3508" spans="1:10" x14ac:dyDescent="0.35">
      <c r="A3508">
        <v>9600000</v>
      </c>
      <c r="B3508" t="s">
        <v>17296</v>
      </c>
      <c r="C3508">
        <v>100890</v>
      </c>
      <c r="D3508">
        <v>281</v>
      </c>
      <c r="E3508">
        <v>910000</v>
      </c>
      <c r="F3508">
        <v>8.1999999999999993</v>
      </c>
      <c r="G3508">
        <v>-8690000</v>
      </c>
      <c r="H3508">
        <v>0</v>
      </c>
      <c r="I3508">
        <v>9.1000000000000014</v>
      </c>
      <c r="J3508">
        <v>0</v>
      </c>
    </row>
    <row r="3509" spans="1:10" x14ac:dyDescent="0.35">
      <c r="A3509">
        <v>20186</v>
      </c>
      <c r="B3509" t="s">
        <v>17300</v>
      </c>
      <c r="C3509">
        <v>6025</v>
      </c>
      <c r="D3509">
        <v>15</v>
      </c>
      <c r="E3509">
        <v>930000</v>
      </c>
      <c r="F3509">
        <v>5.7</v>
      </c>
      <c r="G3509">
        <v>909814</v>
      </c>
      <c r="H3509">
        <v>995</v>
      </c>
      <c r="I3509">
        <v>9.3000000000000007</v>
      </c>
      <c r="J3509">
        <v>0</v>
      </c>
    </row>
    <row r="3510" spans="1:10" x14ac:dyDescent="0.35">
      <c r="A3510">
        <v>1007962</v>
      </c>
      <c r="B3510" t="s">
        <v>17313</v>
      </c>
      <c r="C3510">
        <v>131969</v>
      </c>
      <c r="D3510">
        <v>651</v>
      </c>
      <c r="E3510">
        <v>950000</v>
      </c>
      <c r="F3510">
        <v>7.1</v>
      </c>
      <c r="G3510">
        <v>-57962</v>
      </c>
      <c r="H3510">
        <v>12000</v>
      </c>
      <c r="I3510">
        <v>9.5</v>
      </c>
      <c r="J3510">
        <v>0</v>
      </c>
    </row>
    <row r="3511" spans="1:10" x14ac:dyDescent="0.35">
      <c r="A3511">
        <v>381186</v>
      </c>
      <c r="B3511" t="s">
        <v>17317</v>
      </c>
      <c r="C3511">
        <v>13485</v>
      </c>
      <c r="D3511">
        <v>90</v>
      </c>
      <c r="E3511">
        <v>900000</v>
      </c>
      <c r="F3511">
        <v>6.4</v>
      </c>
      <c r="G3511">
        <v>518814</v>
      </c>
      <c r="H3511">
        <v>698</v>
      </c>
      <c r="I3511">
        <v>9</v>
      </c>
      <c r="J3511">
        <v>0</v>
      </c>
    </row>
    <row r="3512" spans="1:10" x14ac:dyDescent="0.35">
      <c r="A3512">
        <v>16097842</v>
      </c>
      <c r="B3512" t="s">
        <v>17322</v>
      </c>
      <c r="C3512">
        <v>53919</v>
      </c>
      <c r="D3512">
        <v>168</v>
      </c>
      <c r="E3512">
        <v>900000</v>
      </c>
      <c r="F3512">
        <v>7.5</v>
      </c>
      <c r="G3512">
        <v>-15197842</v>
      </c>
      <c r="H3512">
        <v>17000</v>
      </c>
      <c r="I3512">
        <v>9</v>
      </c>
      <c r="J3512">
        <v>0</v>
      </c>
    </row>
    <row r="3513" spans="1:10" x14ac:dyDescent="0.35">
      <c r="A3513">
        <v>6643</v>
      </c>
      <c r="B3513" t="s">
        <v>17328</v>
      </c>
      <c r="C3513">
        <v>11965</v>
      </c>
      <c r="D3513">
        <v>39</v>
      </c>
      <c r="E3513">
        <v>900000</v>
      </c>
      <c r="F3513">
        <v>6.4</v>
      </c>
      <c r="G3513">
        <v>893357</v>
      </c>
      <c r="H3513">
        <v>0</v>
      </c>
      <c r="I3513">
        <v>9</v>
      </c>
      <c r="J3513">
        <v>0</v>
      </c>
    </row>
    <row r="3514" spans="1:10" x14ac:dyDescent="0.35">
      <c r="A3514">
        <v>42919096</v>
      </c>
      <c r="B3514" t="s">
        <v>11622</v>
      </c>
      <c r="C3514">
        <v>64748</v>
      </c>
      <c r="D3514">
        <v>122</v>
      </c>
      <c r="E3514">
        <v>15000000</v>
      </c>
      <c r="F3514">
        <v>6.5</v>
      </c>
      <c r="G3514">
        <v>-27919096</v>
      </c>
      <c r="H3514">
        <v>12000</v>
      </c>
      <c r="I3514">
        <v>150</v>
      </c>
      <c r="J3514">
        <v>0</v>
      </c>
    </row>
    <row r="3515" spans="1:10" x14ac:dyDescent="0.35">
      <c r="A3515">
        <v>819939</v>
      </c>
      <c r="B3515" t="s">
        <v>17332</v>
      </c>
      <c r="C3515">
        <v>14580</v>
      </c>
      <c r="D3515">
        <v>252</v>
      </c>
      <c r="E3515">
        <v>850000</v>
      </c>
      <c r="F3515">
        <v>7.2</v>
      </c>
      <c r="G3515">
        <v>30061</v>
      </c>
      <c r="H3515">
        <v>0</v>
      </c>
      <c r="I3515">
        <v>8.5</v>
      </c>
      <c r="J3515">
        <v>0</v>
      </c>
    </row>
    <row r="3516" spans="1:10" x14ac:dyDescent="0.35">
      <c r="A3516">
        <v>1243961</v>
      </c>
      <c r="B3516" t="s">
        <v>17336</v>
      </c>
      <c r="C3516">
        <v>13421</v>
      </c>
      <c r="D3516">
        <v>34</v>
      </c>
      <c r="E3516">
        <v>850000</v>
      </c>
      <c r="F3516">
        <v>6</v>
      </c>
      <c r="G3516">
        <v>-393961</v>
      </c>
      <c r="H3516">
        <v>0</v>
      </c>
      <c r="I3516">
        <v>8.5</v>
      </c>
      <c r="J3516">
        <v>0</v>
      </c>
    </row>
    <row r="3517" spans="1:10" x14ac:dyDescent="0.35">
      <c r="A3517">
        <v>15278</v>
      </c>
      <c r="B3517" t="s">
        <v>17342</v>
      </c>
      <c r="C3517">
        <v>1742</v>
      </c>
      <c r="D3517">
        <v>158</v>
      </c>
      <c r="E3517">
        <v>825000</v>
      </c>
      <c r="F3517">
        <v>5.6</v>
      </c>
      <c r="G3517">
        <v>809722</v>
      </c>
      <c r="H3517">
        <v>409</v>
      </c>
      <c r="I3517">
        <v>8.25</v>
      </c>
      <c r="J3517">
        <v>0</v>
      </c>
    </row>
    <row r="3518" spans="1:10" x14ac:dyDescent="0.35">
      <c r="A3518">
        <v>4771000</v>
      </c>
      <c r="B3518" t="s">
        <v>17354</v>
      </c>
      <c r="C3518">
        <v>26513</v>
      </c>
      <c r="D3518">
        <v>174</v>
      </c>
      <c r="E3518">
        <v>800000</v>
      </c>
      <c r="F3518">
        <v>7.5</v>
      </c>
      <c r="G3518">
        <v>-3971000</v>
      </c>
      <c r="H3518">
        <v>0</v>
      </c>
      <c r="I3518">
        <v>8</v>
      </c>
      <c r="J3518">
        <v>0</v>
      </c>
    </row>
    <row r="3519" spans="1:10" x14ac:dyDescent="0.35">
      <c r="A3519">
        <v>1001437</v>
      </c>
      <c r="B3519" t="s">
        <v>17359</v>
      </c>
      <c r="C3519">
        <v>2039</v>
      </c>
      <c r="D3519">
        <v>28</v>
      </c>
      <c r="E3519">
        <v>800000</v>
      </c>
      <c r="F3519">
        <v>7.2</v>
      </c>
      <c r="G3519">
        <v>-201437</v>
      </c>
      <c r="H3519">
        <v>81</v>
      </c>
      <c r="I3519">
        <v>8</v>
      </c>
      <c r="J3519">
        <v>0</v>
      </c>
    </row>
    <row r="3520" spans="1:10" x14ac:dyDescent="0.35">
      <c r="A3520">
        <v>2073984</v>
      </c>
      <c r="B3520" t="s">
        <v>17364</v>
      </c>
      <c r="C3520">
        <v>4743</v>
      </c>
      <c r="D3520">
        <v>135</v>
      </c>
      <c r="E3520">
        <v>800000</v>
      </c>
      <c r="F3520">
        <v>7.2</v>
      </c>
      <c r="G3520">
        <v>-1273984</v>
      </c>
      <c r="H3520">
        <v>219</v>
      </c>
      <c r="I3520">
        <v>8</v>
      </c>
      <c r="J3520">
        <v>0</v>
      </c>
    </row>
    <row r="3521" spans="1:10" x14ac:dyDescent="0.35">
      <c r="A3521">
        <v>144583</v>
      </c>
      <c r="B3521" t="s">
        <v>17368</v>
      </c>
      <c r="C3521">
        <v>2256</v>
      </c>
      <c r="D3521">
        <v>79</v>
      </c>
      <c r="E3521">
        <v>800000</v>
      </c>
      <c r="F3521">
        <v>6.5</v>
      </c>
      <c r="G3521">
        <v>655417</v>
      </c>
      <c r="H3521">
        <v>130</v>
      </c>
      <c r="I3521">
        <v>8</v>
      </c>
      <c r="J3521">
        <v>0</v>
      </c>
    </row>
    <row r="3522" spans="1:10" x14ac:dyDescent="0.35">
      <c r="A3522">
        <v>115000000</v>
      </c>
      <c r="B3522" t="s">
        <v>17376</v>
      </c>
      <c r="C3522">
        <v>63839</v>
      </c>
      <c r="D3522">
        <v>238</v>
      </c>
      <c r="E3522">
        <v>777000</v>
      </c>
      <c r="F3522">
        <v>7.5</v>
      </c>
      <c r="G3522">
        <v>-114223000</v>
      </c>
      <c r="H3522">
        <v>0</v>
      </c>
      <c r="I3522">
        <v>7.7700000000000005</v>
      </c>
      <c r="J3522">
        <v>0</v>
      </c>
    </row>
    <row r="3523" spans="1:10" x14ac:dyDescent="0.35">
      <c r="A3523">
        <v>5518918</v>
      </c>
      <c r="B3523" t="s">
        <v>17382</v>
      </c>
      <c r="C3523">
        <v>12160</v>
      </c>
      <c r="D3523">
        <v>73</v>
      </c>
      <c r="E3523">
        <v>750000</v>
      </c>
      <c r="F3523">
        <v>6.9</v>
      </c>
      <c r="G3523">
        <v>-4768918</v>
      </c>
      <c r="H3523">
        <v>307</v>
      </c>
      <c r="I3523">
        <v>7.5000000000000009</v>
      </c>
      <c r="J3523">
        <v>0</v>
      </c>
    </row>
    <row r="3524" spans="1:10" x14ac:dyDescent="0.35">
      <c r="A3524">
        <v>4007792</v>
      </c>
      <c r="B3524" t="s">
        <v>17385</v>
      </c>
      <c r="C3524">
        <v>101287</v>
      </c>
      <c r="D3524">
        <v>260</v>
      </c>
      <c r="E3524">
        <v>750000</v>
      </c>
      <c r="F3524">
        <v>7</v>
      </c>
      <c r="G3524">
        <v>-3257792</v>
      </c>
      <c r="H3524">
        <v>31000</v>
      </c>
      <c r="I3524">
        <v>7.5000000000000009</v>
      </c>
      <c r="J3524">
        <v>0</v>
      </c>
    </row>
    <row r="3525" spans="1:10" x14ac:dyDescent="0.35">
      <c r="A3525">
        <v>26297</v>
      </c>
      <c r="B3525" t="s">
        <v>17389</v>
      </c>
      <c r="C3525">
        <v>25750</v>
      </c>
      <c r="D3525">
        <v>209</v>
      </c>
      <c r="E3525">
        <v>500000</v>
      </c>
      <c r="F3525">
        <v>6.3</v>
      </c>
      <c r="G3525">
        <v>473703</v>
      </c>
      <c r="H3525">
        <v>0</v>
      </c>
      <c r="I3525">
        <v>5</v>
      </c>
      <c r="J3525">
        <v>0</v>
      </c>
    </row>
    <row r="3526" spans="1:10" x14ac:dyDescent="0.35">
      <c r="A3526">
        <v>77501</v>
      </c>
      <c r="B3526" t="s">
        <v>17393</v>
      </c>
      <c r="C3526">
        <v>27260</v>
      </c>
      <c r="D3526">
        <v>247</v>
      </c>
      <c r="E3526">
        <v>750000</v>
      </c>
      <c r="F3526">
        <v>5.5</v>
      </c>
      <c r="G3526">
        <v>672499</v>
      </c>
      <c r="H3526">
        <v>0</v>
      </c>
      <c r="I3526">
        <v>7.5000000000000009</v>
      </c>
      <c r="J3526">
        <v>0</v>
      </c>
    </row>
    <row r="3527" spans="1:10" x14ac:dyDescent="0.35">
      <c r="A3527">
        <v>42638165</v>
      </c>
      <c r="B3527" t="s">
        <v>11317</v>
      </c>
      <c r="C3527">
        <v>42183</v>
      </c>
      <c r="D3527">
        <v>230</v>
      </c>
      <c r="E3527">
        <v>16000000</v>
      </c>
      <c r="F3527">
        <v>4.8</v>
      </c>
      <c r="G3527">
        <v>-26638165</v>
      </c>
      <c r="H3527">
        <v>0</v>
      </c>
      <c r="I3527">
        <v>160</v>
      </c>
      <c r="J3527">
        <v>0</v>
      </c>
    </row>
    <row r="3528" spans="1:10" x14ac:dyDescent="0.35">
      <c r="A3528">
        <v>47329</v>
      </c>
      <c r="B3528" t="s">
        <v>17399</v>
      </c>
      <c r="C3528">
        <v>1661</v>
      </c>
      <c r="D3528">
        <v>31</v>
      </c>
      <c r="E3528">
        <v>750000</v>
      </c>
      <c r="F3528">
        <v>6.6</v>
      </c>
      <c r="G3528">
        <v>702671</v>
      </c>
      <c r="H3528">
        <v>163</v>
      </c>
      <c r="I3528">
        <v>7.5000000000000009</v>
      </c>
      <c r="J3528">
        <v>0</v>
      </c>
    </row>
    <row r="3529" spans="1:10" x14ac:dyDescent="0.35">
      <c r="A3529">
        <v>18378</v>
      </c>
      <c r="B3529" t="s">
        <v>17405</v>
      </c>
      <c r="C3529">
        <v>9376</v>
      </c>
      <c r="D3529">
        <v>74</v>
      </c>
      <c r="E3529">
        <v>900000</v>
      </c>
      <c r="F3529">
        <v>5.2</v>
      </c>
      <c r="G3529">
        <v>881622</v>
      </c>
      <c r="H3529">
        <v>0</v>
      </c>
      <c r="I3529">
        <v>9</v>
      </c>
      <c r="J3529">
        <v>0</v>
      </c>
    </row>
    <row r="3530" spans="1:10" x14ac:dyDescent="0.35">
      <c r="A3530">
        <v>7830611</v>
      </c>
      <c r="B3530" t="s">
        <v>17412</v>
      </c>
      <c r="C3530">
        <v>18980</v>
      </c>
      <c r="D3530">
        <v>74</v>
      </c>
      <c r="E3530">
        <v>700000</v>
      </c>
      <c r="F3530">
        <v>8.3000000000000007</v>
      </c>
      <c r="G3530">
        <v>-7130611</v>
      </c>
      <c r="H3530">
        <v>0</v>
      </c>
      <c r="I3530">
        <v>7.0000000000000009</v>
      </c>
      <c r="J3530">
        <v>0</v>
      </c>
    </row>
    <row r="3531" spans="1:10" x14ac:dyDescent="0.35">
      <c r="A3531">
        <v>1141829</v>
      </c>
      <c r="B3531" t="s">
        <v>17416</v>
      </c>
      <c r="C3531">
        <v>8509</v>
      </c>
      <c r="D3531">
        <v>109</v>
      </c>
      <c r="E3531">
        <v>700000</v>
      </c>
      <c r="F3531">
        <v>7.2</v>
      </c>
      <c r="G3531">
        <v>-441829</v>
      </c>
      <c r="H3531">
        <v>420</v>
      </c>
      <c r="I3531">
        <v>7.0000000000000009</v>
      </c>
      <c r="J3531">
        <v>0</v>
      </c>
    </row>
    <row r="3532" spans="1:10" x14ac:dyDescent="0.35">
      <c r="A3532">
        <v>218051260</v>
      </c>
      <c r="B3532" t="s">
        <v>204</v>
      </c>
      <c r="C3532">
        <v>316027</v>
      </c>
      <c r="D3532">
        <v>2618</v>
      </c>
      <c r="E3532">
        <v>207000000</v>
      </c>
      <c r="F3532">
        <v>7.2</v>
      </c>
      <c r="G3532">
        <v>-11051260</v>
      </c>
      <c r="H3532">
        <v>0</v>
      </c>
      <c r="I3532">
        <v>2070</v>
      </c>
      <c r="J3532">
        <v>0</v>
      </c>
    </row>
    <row r="3533" spans="1:10" x14ac:dyDescent="0.35">
      <c r="A3533">
        <v>32048809</v>
      </c>
      <c r="B3533" t="s">
        <v>7090</v>
      </c>
      <c r="C3533">
        <v>94463</v>
      </c>
      <c r="D3533">
        <v>576</v>
      </c>
      <c r="E3533">
        <v>30000000</v>
      </c>
      <c r="F3533">
        <v>5.3</v>
      </c>
      <c r="G3533">
        <v>-2048809</v>
      </c>
      <c r="H3533">
        <v>0</v>
      </c>
      <c r="I3533">
        <v>300</v>
      </c>
      <c r="J3533">
        <v>0</v>
      </c>
    </row>
    <row r="3534" spans="1:10" x14ac:dyDescent="0.35">
      <c r="A3534">
        <v>2694973</v>
      </c>
      <c r="B3534" t="s">
        <v>17421</v>
      </c>
      <c r="C3534">
        <v>70885</v>
      </c>
      <c r="D3534">
        <v>189</v>
      </c>
      <c r="E3534">
        <v>700000</v>
      </c>
      <c r="F3534">
        <v>7.2</v>
      </c>
      <c r="G3534">
        <v>-1994973</v>
      </c>
      <c r="H3534">
        <v>0</v>
      </c>
      <c r="I3534">
        <v>7.0000000000000009</v>
      </c>
      <c r="J3534">
        <v>0</v>
      </c>
    </row>
    <row r="3535" spans="1:10" x14ac:dyDescent="0.35">
      <c r="A3535">
        <v>3000000</v>
      </c>
      <c r="B3535" t="s">
        <v>17428</v>
      </c>
      <c r="C3535">
        <v>13269</v>
      </c>
      <c r="D3535">
        <v>98</v>
      </c>
      <c r="E3535">
        <v>609000</v>
      </c>
      <c r="F3535">
        <v>7.8</v>
      </c>
      <c r="G3535">
        <v>-2391000</v>
      </c>
      <c r="H3535">
        <v>1000</v>
      </c>
      <c r="I3535">
        <v>6.0900000000000007</v>
      </c>
      <c r="J3535">
        <v>0</v>
      </c>
    </row>
    <row r="3536" spans="1:10" x14ac:dyDescent="0.35">
      <c r="A3536">
        <v>140530114</v>
      </c>
      <c r="B3536" t="s">
        <v>17435</v>
      </c>
      <c r="C3536">
        <v>186786</v>
      </c>
      <c r="D3536">
        <v>3400</v>
      </c>
      <c r="E3536">
        <v>60000</v>
      </c>
      <c r="F3536">
        <v>6.4</v>
      </c>
      <c r="G3536">
        <v>-140470114</v>
      </c>
      <c r="H3536">
        <v>0</v>
      </c>
      <c r="I3536">
        <v>0.60000000000000009</v>
      </c>
      <c r="J3536">
        <v>0</v>
      </c>
    </row>
    <row r="3537" spans="1:10" x14ac:dyDescent="0.35">
      <c r="A3537">
        <v>13300000</v>
      </c>
      <c r="B3537" t="s">
        <v>17443</v>
      </c>
      <c r="C3537">
        <v>12631</v>
      </c>
      <c r="D3537">
        <v>63</v>
      </c>
      <c r="E3537">
        <v>600000</v>
      </c>
      <c r="F3537">
        <v>8.1</v>
      </c>
      <c r="G3537">
        <v>-12700000</v>
      </c>
      <c r="H3537">
        <v>0</v>
      </c>
      <c r="I3537">
        <v>6.0000000000000009</v>
      </c>
      <c r="J3537">
        <v>0</v>
      </c>
    </row>
    <row r="3538" spans="1:10" x14ac:dyDescent="0.35">
      <c r="A3538">
        <v>171988</v>
      </c>
      <c r="B3538" t="s">
        <v>17448</v>
      </c>
      <c r="C3538">
        <v>448</v>
      </c>
      <c r="D3538">
        <v>16</v>
      </c>
      <c r="E3538">
        <v>600000</v>
      </c>
      <c r="F3538">
        <v>5.6</v>
      </c>
      <c r="G3538">
        <v>428012</v>
      </c>
      <c r="H3538">
        <v>12</v>
      </c>
      <c r="I3538">
        <v>6.0000000000000009</v>
      </c>
      <c r="J3538">
        <v>0</v>
      </c>
    </row>
    <row r="3539" spans="1:10" x14ac:dyDescent="0.35">
      <c r="A3539">
        <v>13493</v>
      </c>
      <c r="B3539" t="s">
        <v>17453</v>
      </c>
      <c r="C3539">
        <v>531</v>
      </c>
      <c r="D3539">
        <v>19</v>
      </c>
      <c r="E3539">
        <v>600000</v>
      </c>
      <c r="F3539">
        <v>6.6</v>
      </c>
      <c r="G3539">
        <v>586507</v>
      </c>
      <c r="H3539">
        <v>51</v>
      </c>
      <c r="I3539">
        <v>6.0000000000000009</v>
      </c>
      <c r="J3539">
        <v>0</v>
      </c>
    </row>
    <row r="3540" spans="1:10" x14ac:dyDescent="0.35">
      <c r="B3540" t="s">
        <v>17458</v>
      </c>
      <c r="C3540">
        <v>719</v>
      </c>
      <c r="D3540">
        <v>9</v>
      </c>
      <c r="E3540">
        <v>600000</v>
      </c>
      <c r="F3540">
        <v>4.5</v>
      </c>
      <c r="G3540">
        <v>600000</v>
      </c>
      <c r="H3540">
        <v>128</v>
      </c>
      <c r="I3540">
        <v>6.0000000000000009</v>
      </c>
      <c r="J3540">
        <v>0</v>
      </c>
    </row>
    <row r="3541" spans="1:10" x14ac:dyDescent="0.35">
      <c r="A3541">
        <v>515005</v>
      </c>
      <c r="B3541" t="s">
        <v>17463</v>
      </c>
      <c r="C3541">
        <v>31429</v>
      </c>
      <c r="D3541">
        <v>219</v>
      </c>
      <c r="E3541">
        <v>560000</v>
      </c>
      <c r="F3541">
        <v>7.7</v>
      </c>
      <c r="G3541">
        <v>44995</v>
      </c>
      <c r="H3541">
        <v>0</v>
      </c>
      <c r="I3541">
        <v>5.6000000000000005</v>
      </c>
      <c r="J3541">
        <v>0</v>
      </c>
    </row>
    <row r="3542" spans="1:10" x14ac:dyDescent="0.35">
      <c r="A3542">
        <v>33451479</v>
      </c>
      <c r="B3542" t="s">
        <v>17469</v>
      </c>
      <c r="C3542">
        <v>17068</v>
      </c>
      <c r="D3542">
        <v>215</v>
      </c>
      <c r="E3542">
        <v>500000</v>
      </c>
      <c r="F3542">
        <v>6.5</v>
      </c>
      <c r="G3542">
        <v>-32951479</v>
      </c>
      <c r="H3542">
        <v>0</v>
      </c>
      <c r="I3542">
        <v>5</v>
      </c>
      <c r="J3542">
        <v>0</v>
      </c>
    </row>
    <row r="3543" spans="1:10" x14ac:dyDescent="0.35">
      <c r="A3543">
        <v>39552600</v>
      </c>
      <c r="B3543" t="s">
        <v>17477</v>
      </c>
      <c r="C3543">
        <v>3411</v>
      </c>
      <c r="D3543">
        <v>36</v>
      </c>
      <c r="E3543">
        <v>500000</v>
      </c>
      <c r="F3543">
        <v>6.1</v>
      </c>
      <c r="G3543">
        <v>-39052600</v>
      </c>
      <c r="H3543">
        <v>816</v>
      </c>
      <c r="I3543">
        <v>5</v>
      </c>
      <c r="J3543">
        <v>0</v>
      </c>
    </row>
    <row r="3544" spans="1:10" x14ac:dyDescent="0.35">
      <c r="A3544">
        <v>30500882</v>
      </c>
      <c r="B3544" t="s">
        <v>17484</v>
      </c>
      <c r="C3544">
        <v>42256</v>
      </c>
      <c r="D3544">
        <v>916</v>
      </c>
      <c r="E3544">
        <v>500000</v>
      </c>
      <c r="F3544">
        <v>5.7</v>
      </c>
      <c r="G3544">
        <v>-30000882</v>
      </c>
      <c r="H3544">
        <v>0</v>
      </c>
      <c r="I3544">
        <v>5</v>
      </c>
      <c r="J3544">
        <v>0</v>
      </c>
    </row>
    <row r="3545" spans="1:10" x14ac:dyDescent="0.35">
      <c r="A3545">
        <v>17000000</v>
      </c>
      <c r="B3545" t="s">
        <v>17490</v>
      </c>
      <c r="C3545">
        <v>3274</v>
      </c>
      <c r="D3545">
        <v>84</v>
      </c>
      <c r="E3545">
        <v>500000</v>
      </c>
      <c r="F3545">
        <v>5.9</v>
      </c>
      <c r="G3545">
        <v>-16500000</v>
      </c>
      <c r="H3545">
        <v>0</v>
      </c>
      <c r="I3545">
        <v>5</v>
      </c>
      <c r="J3545">
        <v>0</v>
      </c>
    </row>
    <row r="3546" spans="1:10" x14ac:dyDescent="0.35">
      <c r="A3546">
        <v>5739376</v>
      </c>
      <c r="B3546" t="s">
        <v>17494</v>
      </c>
      <c r="C3546">
        <v>58260</v>
      </c>
      <c r="D3546">
        <v>286</v>
      </c>
      <c r="E3546">
        <v>500000</v>
      </c>
      <c r="F3546">
        <v>7.7</v>
      </c>
      <c r="G3546">
        <v>-5239376</v>
      </c>
      <c r="H3546">
        <v>0</v>
      </c>
      <c r="I3546">
        <v>5</v>
      </c>
      <c r="J3546">
        <v>0</v>
      </c>
    </row>
    <row r="3547" spans="1:10" x14ac:dyDescent="0.35">
      <c r="A3547">
        <v>3773863</v>
      </c>
      <c r="B3547" t="s">
        <v>17498</v>
      </c>
      <c r="C3547">
        <v>4583</v>
      </c>
      <c r="D3547">
        <v>55</v>
      </c>
      <c r="E3547">
        <v>1000000</v>
      </c>
      <c r="F3547">
        <v>7.1</v>
      </c>
      <c r="G3547">
        <v>-2773863</v>
      </c>
      <c r="H3547">
        <v>0</v>
      </c>
      <c r="I3547">
        <v>10</v>
      </c>
      <c r="J3547">
        <v>0</v>
      </c>
    </row>
    <row r="3548" spans="1:10" x14ac:dyDescent="0.35">
      <c r="A3548">
        <v>2047570</v>
      </c>
      <c r="B3548" t="s">
        <v>17505</v>
      </c>
      <c r="C3548">
        <v>6790</v>
      </c>
      <c r="D3548">
        <v>80</v>
      </c>
      <c r="E3548">
        <v>500000</v>
      </c>
      <c r="F3548">
        <v>7.6</v>
      </c>
      <c r="G3548">
        <v>-1547570</v>
      </c>
      <c r="H3548">
        <v>491</v>
      </c>
      <c r="I3548">
        <v>5</v>
      </c>
      <c r="J3548">
        <v>0</v>
      </c>
    </row>
    <row r="3549" spans="1:10" x14ac:dyDescent="0.35">
      <c r="A3549">
        <v>906666</v>
      </c>
      <c r="B3549" t="s">
        <v>17519</v>
      </c>
      <c r="C3549">
        <v>154</v>
      </c>
      <c r="D3549">
        <v>5</v>
      </c>
      <c r="E3549">
        <v>500000</v>
      </c>
      <c r="F3549">
        <v>6.8</v>
      </c>
      <c r="G3549">
        <v>-406666</v>
      </c>
      <c r="H3549">
        <v>287</v>
      </c>
      <c r="I3549">
        <v>5</v>
      </c>
      <c r="J3549">
        <v>0</v>
      </c>
    </row>
    <row r="3550" spans="1:10" x14ac:dyDescent="0.35">
      <c r="A3550">
        <v>1114943</v>
      </c>
      <c r="B3550" t="s">
        <v>17525</v>
      </c>
      <c r="C3550">
        <v>3562</v>
      </c>
      <c r="D3550">
        <v>74</v>
      </c>
      <c r="E3550">
        <v>500000</v>
      </c>
      <c r="F3550">
        <v>6.5</v>
      </c>
      <c r="G3550">
        <v>-614943</v>
      </c>
      <c r="H3550">
        <v>0</v>
      </c>
      <c r="I3550">
        <v>5</v>
      </c>
      <c r="J3550">
        <v>0</v>
      </c>
    </row>
    <row r="3551" spans="1:10" x14ac:dyDescent="0.35">
      <c r="A3551">
        <v>985341</v>
      </c>
      <c r="B3551" t="s">
        <v>17530</v>
      </c>
      <c r="C3551">
        <v>3479</v>
      </c>
      <c r="D3551">
        <v>87</v>
      </c>
      <c r="E3551">
        <v>500000</v>
      </c>
      <c r="F3551">
        <v>7.3</v>
      </c>
      <c r="G3551">
        <v>-485341</v>
      </c>
      <c r="H3551">
        <v>180</v>
      </c>
      <c r="I3551">
        <v>5</v>
      </c>
      <c r="J3551">
        <v>0</v>
      </c>
    </row>
    <row r="3552" spans="1:10" x14ac:dyDescent="0.35">
      <c r="A3552">
        <v>603943</v>
      </c>
      <c r="B3552" t="s">
        <v>17534</v>
      </c>
      <c r="C3552">
        <v>26407</v>
      </c>
      <c r="D3552">
        <v>154</v>
      </c>
      <c r="E3552">
        <v>500000</v>
      </c>
      <c r="F3552">
        <v>7.3</v>
      </c>
      <c r="G3552">
        <v>-103943</v>
      </c>
      <c r="H3552">
        <v>1000</v>
      </c>
      <c r="I3552">
        <v>5</v>
      </c>
      <c r="J3552">
        <v>0</v>
      </c>
    </row>
    <row r="3553" spans="1:10" x14ac:dyDescent="0.35">
      <c r="A3553">
        <v>334041</v>
      </c>
      <c r="B3553" t="s">
        <v>17537</v>
      </c>
      <c r="C3553">
        <v>1038</v>
      </c>
      <c r="D3553">
        <v>21</v>
      </c>
      <c r="E3553">
        <v>500000</v>
      </c>
      <c r="F3553">
        <v>6.5</v>
      </c>
      <c r="G3553">
        <v>165959</v>
      </c>
      <c r="H3553">
        <v>51</v>
      </c>
      <c r="I3553">
        <v>5</v>
      </c>
      <c r="J3553">
        <v>0</v>
      </c>
    </row>
    <row r="3554" spans="1:10" x14ac:dyDescent="0.35">
      <c r="A3554">
        <v>295468</v>
      </c>
      <c r="B3554" t="s">
        <v>17541</v>
      </c>
      <c r="C3554">
        <v>709</v>
      </c>
      <c r="D3554">
        <v>34</v>
      </c>
      <c r="E3554">
        <v>500000</v>
      </c>
      <c r="F3554">
        <v>6</v>
      </c>
      <c r="G3554">
        <v>204532</v>
      </c>
      <c r="H3554">
        <v>139</v>
      </c>
      <c r="I3554">
        <v>5</v>
      </c>
      <c r="J3554">
        <v>0</v>
      </c>
    </row>
    <row r="3555" spans="1:10" x14ac:dyDescent="0.35">
      <c r="A3555">
        <v>243347</v>
      </c>
      <c r="B3555" t="s">
        <v>17545</v>
      </c>
      <c r="C3555">
        <v>553</v>
      </c>
      <c r="D3555">
        <v>24</v>
      </c>
      <c r="E3555">
        <v>500000</v>
      </c>
      <c r="F3555">
        <v>5.3</v>
      </c>
      <c r="G3555">
        <v>256653</v>
      </c>
      <c r="H3555">
        <v>86</v>
      </c>
      <c r="I3555">
        <v>5</v>
      </c>
      <c r="J3555">
        <v>0</v>
      </c>
    </row>
    <row r="3556" spans="1:10" x14ac:dyDescent="0.35">
      <c r="A3556">
        <v>154077</v>
      </c>
      <c r="B3556" t="s">
        <v>17548</v>
      </c>
      <c r="C3556">
        <v>6884</v>
      </c>
      <c r="D3556">
        <v>53</v>
      </c>
      <c r="E3556">
        <v>500000</v>
      </c>
      <c r="F3556">
        <v>6.6</v>
      </c>
      <c r="G3556">
        <v>345923</v>
      </c>
      <c r="H3556">
        <v>238</v>
      </c>
      <c r="I3556">
        <v>5</v>
      </c>
      <c r="J3556">
        <v>0</v>
      </c>
    </row>
    <row r="3557" spans="1:10" x14ac:dyDescent="0.35">
      <c r="A3557">
        <v>52850</v>
      </c>
      <c r="B3557" t="s">
        <v>17559</v>
      </c>
      <c r="C3557">
        <v>1656</v>
      </c>
      <c r="D3557">
        <v>12</v>
      </c>
      <c r="E3557">
        <v>500000</v>
      </c>
      <c r="F3557">
        <v>6.2</v>
      </c>
      <c r="G3557">
        <v>447150</v>
      </c>
      <c r="H3557">
        <v>155</v>
      </c>
      <c r="I3557">
        <v>5</v>
      </c>
      <c r="J3557">
        <v>0</v>
      </c>
    </row>
    <row r="3558" spans="1:10" x14ac:dyDescent="0.35">
      <c r="A3558">
        <v>98017</v>
      </c>
      <c r="B3558" t="s">
        <v>17564</v>
      </c>
      <c r="C3558">
        <v>26185</v>
      </c>
      <c r="D3558">
        <v>170</v>
      </c>
      <c r="E3558">
        <v>500000</v>
      </c>
      <c r="F3558">
        <v>5.8</v>
      </c>
      <c r="G3558">
        <v>401983</v>
      </c>
      <c r="H3558">
        <v>46000</v>
      </c>
      <c r="I3558">
        <v>5</v>
      </c>
      <c r="J3558">
        <v>0</v>
      </c>
    </row>
    <row r="3559" spans="1:10" x14ac:dyDescent="0.35">
      <c r="A3559">
        <v>177343675</v>
      </c>
      <c r="B3559" t="s">
        <v>1146</v>
      </c>
      <c r="C3559">
        <v>70136</v>
      </c>
      <c r="D3559">
        <v>214</v>
      </c>
      <c r="E3559">
        <v>135000000</v>
      </c>
      <c r="F3559">
        <v>6.7</v>
      </c>
      <c r="G3559">
        <v>-42343675</v>
      </c>
      <c r="H3559">
        <v>26000</v>
      </c>
      <c r="I3559">
        <v>1350</v>
      </c>
      <c r="J3559">
        <v>0</v>
      </c>
    </row>
    <row r="3560" spans="1:10" x14ac:dyDescent="0.35">
      <c r="A3560">
        <v>31937</v>
      </c>
      <c r="B3560" t="s">
        <v>17570</v>
      </c>
      <c r="C3560">
        <v>1358</v>
      </c>
      <c r="D3560">
        <v>10</v>
      </c>
      <c r="E3560">
        <v>500000</v>
      </c>
      <c r="F3560">
        <v>5.7</v>
      </c>
      <c r="G3560">
        <v>468063</v>
      </c>
      <c r="H3560">
        <v>60</v>
      </c>
      <c r="I3560">
        <v>5</v>
      </c>
      <c r="J3560">
        <v>0</v>
      </c>
    </row>
    <row r="3561" spans="1:10" x14ac:dyDescent="0.35">
      <c r="A3561">
        <v>13134</v>
      </c>
      <c r="B3561" t="s">
        <v>17575</v>
      </c>
      <c r="C3561">
        <v>2004</v>
      </c>
      <c r="D3561">
        <v>32</v>
      </c>
      <c r="E3561">
        <v>500000</v>
      </c>
      <c r="F3561">
        <v>6.1</v>
      </c>
      <c r="G3561">
        <v>486866</v>
      </c>
      <c r="H3561">
        <v>183</v>
      </c>
      <c r="I3561">
        <v>5</v>
      </c>
      <c r="J3561">
        <v>0</v>
      </c>
    </row>
    <row r="3562" spans="1:10" x14ac:dyDescent="0.35">
      <c r="A3562">
        <v>237301</v>
      </c>
      <c r="B3562" t="s">
        <v>17580</v>
      </c>
      <c r="C3562">
        <v>75669</v>
      </c>
      <c r="D3562">
        <v>451</v>
      </c>
      <c r="E3562">
        <v>500000</v>
      </c>
      <c r="F3562">
        <v>6.4</v>
      </c>
      <c r="G3562">
        <v>262699</v>
      </c>
      <c r="H3562">
        <v>19000</v>
      </c>
      <c r="I3562">
        <v>5</v>
      </c>
      <c r="J3562">
        <v>0</v>
      </c>
    </row>
    <row r="3563" spans="1:10" x14ac:dyDescent="0.35">
      <c r="A3563">
        <v>1332</v>
      </c>
      <c r="B3563" t="s">
        <v>17585</v>
      </c>
      <c r="C3563">
        <v>2038</v>
      </c>
      <c r="D3563">
        <v>20</v>
      </c>
      <c r="E3563">
        <v>500000</v>
      </c>
      <c r="F3563">
        <v>4.5999999999999996</v>
      </c>
      <c r="G3563">
        <v>498668</v>
      </c>
      <c r="H3563">
        <v>898</v>
      </c>
      <c r="I3563">
        <v>5</v>
      </c>
      <c r="J3563">
        <v>0</v>
      </c>
    </row>
    <row r="3564" spans="1:10" x14ac:dyDescent="0.35">
      <c r="B3564" t="s">
        <v>17592</v>
      </c>
      <c r="C3564">
        <v>2012</v>
      </c>
      <c r="D3564">
        <v>28</v>
      </c>
      <c r="E3564">
        <v>500000</v>
      </c>
      <c r="F3564">
        <v>3.5</v>
      </c>
      <c r="G3564">
        <v>500000</v>
      </c>
      <c r="H3564">
        <v>0</v>
      </c>
      <c r="I3564">
        <v>5</v>
      </c>
      <c r="J3564">
        <v>0</v>
      </c>
    </row>
    <row r="3565" spans="1:10" x14ac:dyDescent="0.35">
      <c r="B3565" t="s">
        <v>17598</v>
      </c>
      <c r="C3565">
        <v>292</v>
      </c>
      <c r="D3565">
        <v>16</v>
      </c>
      <c r="F3565">
        <v>2.2000000000000002</v>
      </c>
      <c r="G3565">
        <v>0</v>
      </c>
      <c r="H3565">
        <v>353</v>
      </c>
      <c r="I3565">
        <v>0</v>
      </c>
      <c r="J3565">
        <v>0</v>
      </c>
    </row>
    <row r="3566" spans="1:10" x14ac:dyDescent="0.35">
      <c r="A3566">
        <v>37188667</v>
      </c>
      <c r="B3566" t="s">
        <v>12723</v>
      </c>
      <c r="C3566">
        <v>34219</v>
      </c>
      <c r="D3566">
        <v>578</v>
      </c>
      <c r="E3566">
        <v>12000000</v>
      </c>
      <c r="F3566">
        <v>3.3</v>
      </c>
      <c r="G3566">
        <v>-25188667</v>
      </c>
      <c r="H3566">
        <v>0</v>
      </c>
      <c r="I3566">
        <v>120.00000000000001</v>
      </c>
      <c r="J3566">
        <v>0</v>
      </c>
    </row>
    <row r="3567" spans="1:10" x14ac:dyDescent="0.35">
      <c r="B3567" t="s">
        <v>17604</v>
      </c>
      <c r="C3567">
        <v>62</v>
      </c>
      <c r="D3567">
        <v>4</v>
      </c>
      <c r="E3567">
        <v>500000</v>
      </c>
      <c r="F3567">
        <v>5.7</v>
      </c>
      <c r="G3567">
        <v>500000</v>
      </c>
      <c r="H3567">
        <v>0</v>
      </c>
      <c r="I3567">
        <v>5</v>
      </c>
      <c r="J3567">
        <v>0</v>
      </c>
    </row>
    <row r="3568" spans="1:10" x14ac:dyDescent="0.35">
      <c r="A3568">
        <v>234903076</v>
      </c>
      <c r="B3568" t="s">
        <v>287</v>
      </c>
      <c r="C3568">
        <v>175413</v>
      </c>
      <c r="D3568">
        <v>511</v>
      </c>
      <c r="E3568">
        <v>215000000</v>
      </c>
      <c r="F3568">
        <v>6.4</v>
      </c>
      <c r="G3568">
        <v>-19903076</v>
      </c>
      <c r="H3568">
        <v>60000</v>
      </c>
      <c r="I3568">
        <v>2150</v>
      </c>
      <c r="J3568">
        <v>0</v>
      </c>
    </row>
    <row r="3569" spans="1:10" x14ac:dyDescent="0.35">
      <c r="A3569">
        <v>2712293</v>
      </c>
      <c r="B3569" t="s">
        <v>17608</v>
      </c>
      <c r="C3569">
        <v>475</v>
      </c>
      <c r="D3569">
        <v>11</v>
      </c>
      <c r="E3569">
        <v>450000</v>
      </c>
      <c r="F3569">
        <v>5.9</v>
      </c>
      <c r="G3569">
        <v>-2262293</v>
      </c>
      <c r="H3569">
        <v>123</v>
      </c>
      <c r="I3569">
        <v>4.5</v>
      </c>
      <c r="J3569">
        <v>0</v>
      </c>
    </row>
    <row r="3570" spans="1:10" x14ac:dyDescent="0.35">
      <c r="A3570">
        <v>768045</v>
      </c>
      <c r="B3570" t="s">
        <v>17612</v>
      </c>
      <c r="C3570">
        <v>19732</v>
      </c>
      <c r="D3570">
        <v>120</v>
      </c>
      <c r="E3570">
        <v>2000000</v>
      </c>
      <c r="F3570">
        <v>7.7</v>
      </c>
      <c r="G3570">
        <v>1231955</v>
      </c>
      <c r="H3570">
        <v>0</v>
      </c>
      <c r="I3570">
        <v>20</v>
      </c>
      <c r="J3570">
        <v>0</v>
      </c>
    </row>
    <row r="3571" spans="1:10" x14ac:dyDescent="0.35">
      <c r="A3571">
        <v>379122</v>
      </c>
      <c r="B3571" t="s">
        <v>17617</v>
      </c>
      <c r="C3571">
        <v>10143</v>
      </c>
      <c r="D3571">
        <v>54</v>
      </c>
      <c r="E3571">
        <v>450000</v>
      </c>
      <c r="F3571">
        <v>7.1</v>
      </c>
      <c r="G3571">
        <v>70878</v>
      </c>
      <c r="H3571">
        <v>0</v>
      </c>
      <c r="I3571">
        <v>4.5</v>
      </c>
      <c r="J3571">
        <v>0</v>
      </c>
    </row>
    <row r="3572" spans="1:10" x14ac:dyDescent="0.35">
      <c r="A3572">
        <v>23000</v>
      </c>
      <c r="B3572" t="s">
        <v>17622</v>
      </c>
      <c r="C3572">
        <v>5931</v>
      </c>
      <c r="D3572">
        <v>58</v>
      </c>
      <c r="E3572">
        <v>500000</v>
      </c>
      <c r="F3572">
        <v>6.2</v>
      </c>
      <c r="G3572">
        <v>477000</v>
      </c>
      <c r="H3572">
        <v>0</v>
      </c>
      <c r="I3572">
        <v>5</v>
      </c>
      <c r="J3572">
        <v>0</v>
      </c>
    </row>
    <row r="3573" spans="1:10" x14ac:dyDescent="0.35">
      <c r="A3573">
        <v>2300000</v>
      </c>
      <c r="B3573" t="s">
        <v>17628</v>
      </c>
      <c r="C3573">
        <v>7921</v>
      </c>
      <c r="D3573">
        <v>97</v>
      </c>
      <c r="E3573">
        <v>439000</v>
      </c>
      <c r="F3573">
        <v>7.7</v>
      </c>
      <c r="G3573">
        <v>-1861000</v>
      </c>
      <c r="H3573">
        <v>439</v>
      </c>
      <c r="I3573">
        <v>4.3900000000000006</v>
      </c>
      <c r="J3573">
        <v>0</v>
      </c>
    </row>
    <row r="3574" spans="1:10" x14ac:dyDescent="0.35">
      <c r="A3574">
        <v>2938208</v>
      </c>
      <c r="B3574" t="s">
        <v>17634</v>
      </c>
      <c r="C3574">
        <v>7143</v>
      </c>
      <c r="D3574">
        <v>52</v>
      </c>
      <c r="E3574">
        <v>225000</v>
      </c>
      <c r="F3574">
        <v>7.5</v>
      </c>
      <c r="G3574">
        <v>-2713208</v>
      </c>
      <c r="H3574">
        <v>865</v>
      </c>
      <c r="I3574">
        <v>2.25</v>
      </c>
      <c r="J3574">
        <v>0</v>
      </c>
    </row>
    <row r="3575" spans="1:10" x14ac:dyDescent="0.35">
      <c r="A3575">
        <v>44540956</v>
      </c>
      <c r="B3575" t="s">
        <v>17638</v>
      </c>
      <c r="C3575">
        <v>161448</v>
      </c>
      <c r="D3575">
        <v>1473</v>
      </c>
      <c r="E3575">
        <v>400000</v>
      </c>
      <c r="F3575">
        <v>6.9</v>
      </c>
      <c r="G3575">
        <v>-44140956</v>
      </c>
      <c r="H3575">
        <v>0</v>
      </c>
      <c r="I3575">
        <v>4</v>
      </c>
      <c r="J3575">
        <v>0</v>
      </c>
    </row>
    <row r="3576" spans="1:10" x14ac:dyDescent="0.35">
      <c r="A3576">
        <v>258113</v>
      </c>
      <c r="B3576" t="s">
        <v>17642</v>
      </c>
      <c r="C3576">
        <v>42678</v>
      </c>
      <c r="D3576">
        <v>135</v>
      </c>
      <c r="E3576">
        <v>1066167</v>
      </c>
      <c r="F3576">
        <v>7.1</v>
      </c>
      <c r="G3576">
        <v>808054</v>
      </c>
      <c r="H3576">
        <v>0</v>
      </c>
      <c r="I3576">
        <v>10.661670000000001</v>
      </c>
      <c r="J3576">
        <v>0</v>
      </c>
    </row>
    <row r="3577" spans="1:10" x14ac:dyDescent="0.35">
      <c r="A3577">
        <v>107917283</v>
      </c>
      <c r="B3577" t="s">
        <v>17647</v>
      </c>
      <c r="C3577">
        <v>184824</v>
      </c>
      <c r="D3577">
        <v>1189</v>
      </c>
      <c r="E3577">
        <v>15000</v>
      </c>
      <c r="F3577">
        <v>6.3</v>
      </c>
      <c r="G3577">
        <v>-107902283</v>
      </c>
      <c r="H3577">
        <v>12000</v>
      </c>
      <c r="I3577">
        <v>0.15000000000000002</v>
      </c>
      <c r="J3577">
        <v>0</v>
      </c>
    </row>
    <row r="3578" spans="1:10" x14ac:dyDescent="0.35">
      <c r="A3578">
        <v>1229197</v>
      </c>
      <c r="B3578" t="s">
        <v>17651</v>
      </c>
      <c r="C3578">
        <v>382240</v>
      </c>
      <c r="D3578">
        <v>660</v>
      </c>
      <c r="E3578">
        <v>229575</v>
      </c>
      <c r="F3578">
        <v>8.3000000000000007</v>
      </c>
      <c r="G3578">
        <v>-999622</v>
      </c>
      <c r="H3578">
        <v>14000</v>
      </c>
      <c r="I3578">
        <v>2.2957500000000004</v>
      </c>
      <c r="J3578">
        <v>0</v>
      </c>
    </row>
    <row r="3579" spans="1:10" x14ac:dyDescent="0.35">
      <c r="A3579">
        <v>592014</v>
      </c>
      <c r="B3579" t="s">
        <v>17663</v>
      </c>
      <c r="C3579">
        <v>5709</v>
      </c>
      <c r="D3579">
        <v>114</v>
      </c>
      <c r="E3579">
        <v>218</v>
      </c>
      <c r="F3579">
        <v>7.2</v>
      </c>
      <c r="G3579">
        <v>-591796</v>
      </c>
      <c r="H3579">
        <v>754</v>
      </c>
      <c r="I3579">
        <v>2.1800000000000001E-3</v>
      </c>
      <c r="J3579">
        <v>0</v>
      </c>
    </row>
    <row r="3580" spans="1:10" x14ac:dyDescent="0.35">
      <c r="A3580">
        <v>80276912</v>
      </c>
      <c r="B3580" t="s">
        <v>17674</v>
      </c>
      <c r="C3580">
        <v>140740</v>
      </c>
      <c r="D3580">
        <v>151</v>
      </c>
      <c r="E3580">
        <v>35000000</v>
      </c>
      <c r="F3580">
        <v>6.1</v>
      </c>
      <c r="G3580">
        <v>-45276912</v>
      </c>
      <c r="H3580">
        <v>0</v>
      </c>
      <c r="I3580">
        <v>350.00000000000006</v>
      </c>
      <c r="J3580">
        <v>0</v>
      </c>
    </row>
    <row r="3581" spans="1:10" x14ac:dyDescent="0.35">
      <c r="A3581">
        <v>2808000</v>
      </c>
      <c r="B3581" t="s">
        <v>17681</v>
      </c>
      <c r="C3581">
        <v>4546</v>
      </c>
      <c r="D3581">
        <v>71</v>
      </c>
      <c r="E3581">
        <v>379000</v>
      </c>
      <c r="F3581">
        <v>6.3</v>
      </c>
      <c r="G3581">
        <v>-2429000</v>
      </c>
      <c r="H3581">
        <v>167</v>
      </c>
      <c r="I3581">
        <v>3.7900000000000005</v>
      </c>
      <c r="J3581">
        <v>0</v>
      </c>
    </row>
    <row r="3582" spans="1:10" x14ac:dyDescent="0.35">
      <c r="A3582">
        <v>12843</v>
      </c>
      <c r="B3582" t="s">
        <v>17688</v>
      </c>
      <c r="C3582">
        <v>27297</v>
      </c>
      <c r="D3582">
        <v>131</v>
      </c>
      <c r="E3582">
        <v>6000000</v>
      </c>
      <c r="F3582">
        <v>6.1</v>
      </c>
      <c r="G3582">
        <v>5987157</v>
      </c>
      <c r="H3582">
        <v>0</v>
      </c>
      <c r="I3582">
        <v>60.000000000000007</v>
      </c>
      <c r="J3582">
        <v>0</v>
      </c>
    </row>
    <row r="3583" spans="1:10" x14ac:dyDescent="0.35">
      <c r="A3583">
        <v>1523883</v>
      </c>
      <c r="B3583" t="s">
        <v>17695</v>
      </c>
      <c r="C3583">
        <v>9037</v>
      </c>
      <c r="D3583">
        <v>70</v>
      </c>
      <c r="E3583">
        <v>1750211</v>
      </c>
      <c r="F3583">
        <v>7.8</v>
      </c>
      <c r="G3583">
        <v>226328</v>
      </c>
      <c r="H3583">
        <v>0</v>
      </c>
      <c r="I3583">
        <v>17.502110000000002</v>
      </c>
      <c r="J3583">
        <v>0</v>
      </c>
    </row>
    <row r="3584" spans="1:10" x14ac:dyDescent="0.35">
      <c r="A3584">
        <v>4000000</v>
      </c>
      <c r="B3584" t="s">
        <v>17700</v>
      </c>
      <c r="C3584">
        <v>6046</v>
      </c>
      <c r="D3584">
        <v>46</v>
      </c>
      <c r="E3584">
        <v>350000</v>
      </c>
      <c r="F3584">
        <v>4.7</v>
      </c>
      <c r="G3584">
        <v>-3650000</v>
      </c>
      <c r="H3584">
        <v>583</v>
      </c>
      <c r="I3584">
        <v>3.5000000000000004</v>
      </c>
      <c r="J3584">
        <v>0</v>
      </c>
    </row>
    <row r="3585" spans="1:10" x14ac:dyDescent="0.35">
      <c r="A3585">
        <v>47000000</v>
      </c>
      <c r="B3585" t="s">
        <v>11125</v>
      </c>
      <c r="C3585">
        <v>157863</v>
      </c>
      <c r="D3585">
        <v>1191</v>
      </c>
      <c r="E3585">
        <v>300000</v>
      </c>
      <c r="F3585">
        <v>7.9</v>
      </c>
      <c r="G3585">
        <v>-46700000</v>
      </c>
      <c r="H3585">
        <v>12000</v>
      </c>
      <c r="I3585">
        <v>3.0000000000000004</v>
      </c>
      <c r="J3585">
        <v>0</v>
      </c>
    </row>
    <row r="3586" spans="1:10" x14ac:dyDescent="0.35">
      <c r="A3586">
        <v>1281176</v>
      </c>
      <c r="B3586" t="s">
        <v>17704</v>
      </c>
      <c r="C3586">
        <v>2932</v>
      </c>
      <c r="D3586">
        <v>73</v>
      </c>
      <c r="E3586">
        <v>312000</v>
      </c>
      <c r="F3586">
        <v>6.7</v>
      </c>
      <c r="G3586">
        <v>-969176</v>
      </c>
      <c r="H3586">
        <v>121</v>
      </c>
      <c r="I3586">
        <v>3.12</v>
      </c>
      <c r="J3586">
        <v>0</v>
      </c>
    </row>
    <row r="3587" spans="1:10" x14ac:dyDescent="0.35">
      <c r="A3587">
        <v>16115878</v>
      </c>
      <c r="B3587" t="s">
        <v>17709</v>
      </c>
      <c r="C3587">
        <v>24438</v>
      </c>
      <c r="D3587">
        <v>194</v>
      </c>
      <c r="E3587">
        <v>8000000</v>
      </c>
      <c r="F3587">
        <v>6.6</v>
      </c>
      <c r="G3587">
        <v>-8115878</v>
      </c>
      <c r="H3587">
        <v>0</v>
      </c>
      <c r="I3587">
        <v>80</v>
      </c>
      <c r="J3587">
        <v>0</v>
      </c>
    </row>
    <row r="3588" spans="1:10" x14ac:dyDescent="0.35">
      <c r="A3588">
        <v>2360184</v>
      </c>
      <c r="B3588" t="s">
        <v>17717</v>
      </c>
      <c r="C3588">
        <v>18035</v>
      </c>
      <c r="D3588">
        <v>177</v>
      </c>
      <c r="E3588">
        <v>300000</v>
      </c>
      <c r="F3588">
        <v>7.1</v>
      </c>
      <c r="G3588">
        <v>-2060184</v>
      </c>
      <c r="H3588">
        <v>0</v>
      </c>
      <c r="I3588">
        <v>3.0000000000000004</v>
      </c>
      <c r="J3588">
        <v>0</v>
      </c>
    </row>
    <row r="3589" spans="1:10" x14ac:dyDescent="0.35">
      <c r="A3589">
        <v>255352</v>
      </c>
      <c r="B3589" t="s">
        <v>17722</v>
      </c>
      <c r="C3589">
        <v>4423</v>
      </c>
      <c r="D3589">
        <v>57</v>
      </c>
      <c r="E3589">
        <v>300000</v>
      </c>
      <c r="F3589">
        <v>6.7</v>
      </c>
      <c r="G3589">
        <v>44648</v>
      </c>
      <c r="H3589">
        <v>594</v>
      </c>
      <c r="I3589">
        <v>3.0000000000000004</v>
      </c>
      <c r="J3589">
        <v>0</v>
      </c>
    </row>
    <row r="3590" spans="1:10" x14ac:dyDescent="0.35">
      <c r="A3590">
        <v>856942</v>
      </c>
      <c r="B3590" t="s">
        <v>17726</v>
      </c>
      <c r="C3590">
        <v>12241</v>
      </c>
      <c r="D3590">
        <v>112</v>
      </c>
      <c r="E3590">
        <v>200000</v>
      </c>
      <c r="F3590">
        <v>7.1</v>
      </c>
      <c r="G3590">
        <v>-656942</v>
      </c>
      <c r="H3590">
        <v>0</v>
      </c>
      <c r="I3590">
        <v>2</v>
      </c>
      <c r="J3590">
        <v>0</v>
      </c>
    </row>
    <row r="3591" spans="1:10" x14ac:dyDescent="0.35">
      <c r="A3591">
        <v>5199</v>
      </c>
      <c r="B3591" t="s">
        <v>17731</v>
      </c>
      <c r="C3591">
        <v>720</v>
      </c>
      <c r="D3591">
        <v>23</v>
      </c>
      <c r="E3591">
        <v>200000</v>
      </c>
      <c r="F3591">
        <v>6.6</v>
      </c>
      <c r="G3591">
        <v>194801</v>
      </c>
      <c r="H3591">
        <v>30</v>
      </c>
      <c r="I3591">
        <v>2</v>
      </c>
      <c r="J3591">
        <v>0</v>
      </c>
    </row>
    <row r="3592" spans="1:10" x14ac:dyDescent="0.35">
      <c r="A3592">
        <v>24343673</v>
      </c>
      <c r="B3592" t="s">
        <v>5597</v>
      </c>
      <c r="C3592">
        <v>91863</v>
      </c>
      <c r="D3592">
        <v>524</v>
      </c>
      <c r="E3592">
        <v>45000000</v>
      </c>
      <c r="F3592">
        <v>7.4</v>
      </c>
      <c r="G3592">
        <v>20656327</v>
      </c>
      <c r="H3592">
        <v>14000</v>
      </c>
      <c r="I3592">
        <v>450.00000000000006</v>
      </c>
      <c r="J3592">
        <v>0</v>
      </c>
    </row>
    <row r="3593" spans="1:10" x14ac:dyDescent="0.35">
      <c r="A3593">
        <v>2468</v>
      </c>
      <c r="B3593" t="s">
        <v>17736</v>
      </c>
      <c r="C3593">
        <v>241</v>
      </c>
      <c r="D3593">
        <v>5</v>
      </c>
      <c r="E3593">
        <v>300000</v>
      </c>
      <c r="F3593">
        <v>4.8</v>
      </c>
      <c r="G3593">
        <v>297532</v>
      </c>
      <c r="H3593">
        <v>261</v>
      </c>
      <c r="I3593">
        <v>3.0000000000000004</v>
      </c>
      <c r="J3593">
        <v>0</v>
      </c>
    </row>
    <row r="3594" spans="1:10" x14ac:dyDescent="0.35">
      <c r="A3594">
        <v>318622</v>
      </c>
      <c r="B3594" t="s">
        <v>17740</v>
      </c>
      <c r="C3594">
        <v>24668</v>
      </c>
      <c r="D3594">
        <v>175</v>
      </c>
      <c r="E3594">
        <v>270000</v>
      </c>
      <c r="F3594">
        <v>6.4</v>
      </c>
      <c r="G3594">
        <v>-48622</v>
      </c>
      <c r="H3594">
        <v>0</v>
      </c>
      <c r="I3594">
        <v>2.7</v>
      </c>
      <c r="J3594">
        <v>0</v>
      </c>
    </row>
    <row r="3595" spans="1:10" x14ac:dyDescent="0.35">
      <c r="A3595">
        <v>12006514</v>
      </c>
      <c r="B3595" t="s">
        <v>17744</v>
      </c>
      <c r="C3595">
        <v>114070</v>
      </c>
      <c r="D3595">
        <v>500</v>
      </c>
      <c r="E3595">
        <v>250000</v>
      </c>
      <c r="F3595">
        <v>7.3</v>
      </c>
      <c r="G3595">
        <v>-11756514</v>
      </c>
      <c r="H3595">
        <v>0</v>
      </c>
      <c r="I3595">
        <v>2.5</v>
      </c>
      <c r="J3595">
        <v>0</v>
      </c>
    </row>
    <row r="3596" spans="1:10" x14ac:dyDescent="0.35">
      <c r="A3596">
        <v>4186931</v>
      </c>
      <c r="B3596" t="s">
        <v>17747</v>
      </c>
      <c r="C3596">
        <v>6041</v>
      </c>
      <c r="D3596">
        <v>85</v>
      </c>
      <c r="E3596">
        <v>250000</v>
      </c>
      <c r="F3596">
        <v>6.9</v>
      </c>
      <c r="G3596">
        <v>-3936931</v>
      </c>
      <c r="H3596">
        <v>169</v>
      </c>
      <c r="I3596">
        <v>2.5</v>
      </c>
      <c r="J3596">
        <v>0</v>
      </c>
    </row>
    <row r="3597" spans="1:10" x14ac:dyDescent="0.35">
      <c r="A3597">
        <v>3799339</v>
      </c>
      <c r="B3597" t="s">
        <v>17753</v>
      </c>
      <c r="C3597">
        <v>8000</v>
      </c>
      <c r="D3597">
        <v>138</v>
      </c>
      <c r="E3597">
        <v>250000</v>
      </c>
      <c r="F3597">
        <v>7.2</v>
      </c>
      <c r="G3597">
        <v>-3549339</v>
      </c>
      <c r="H3597">
        <v>661</v>
      </c>
      <c r="I3597">
        <v>2.5</v>
      </c>
      <c r="J3597">
        <v>0</v>
      </c>
    </row>
    <row r="3598" spans="1:10" x14ac:dyDescent="0.35">
      <c r="A3598">
        <v>1977544</v>
      </c>
      <c r="B3598" t="s">
        <v>17758</v>
      </c>
      <c r="C3598">
        <v>3513</v>
      </c>
      <c r="D3598">
        <v>36</v>
      </c>
      <c r="E3598">
        <v>250000</v>
      </c>
      <c r="F3598">
        <v>6.5</v>
      </c>
      <c r="G3598">
        <v>-1727544</v>
      </c>
      <c r="H3598">
        <v>423</v>
      </c>
      <c r="I3598">
        <v>2.5</v>
      </c>
      <c r="J3598">
        <v>0</v>
      </c>
    </row>
    <row r="3599" spans="1:10" x14ac:dyDescent="0.35">
      <c r="A3599">
        <v>1050600</v>
      </c>
      <c r="B3599" t="s">
        <v>17762</v>
      </c>
      <c r="C3599">
        <v>4662</v>
      </c>
      <c r="D3599">
        <v>136</v>
      </c>
      <c r="E3599">
        <v>250000</v>
      </c>
      <c r="F3599">
        <v>6.6</v>
      </c>
      <c r="G3599">
        <v>-800600</v>
      </c>
      <c r="H3599">
        <v>170</v>
      </c>
      <c r="I3599">
        <v>2.5</v>
      </c>
      <c r="J3599">
        <v>0</v>
      </c>
    </row>
    <row r="3600" spans="1:10" x14ac:dyDescent="0.35">
      <c r="A3600">
        <v>902835</v>
      </c>
      <c r="B3600" t="s">
        <v>17768</v>
      </c>
      <c r="C3600">
        <v>1489</v>
      </c>
      <c r="D3600">
        <v>40</v>
      </c>
      <c r="E3600">
        <v>250000</v>
      </c>
      <c r="F3600">
        <v>6.7</v>
      </c>
      <c r="G3600">
        <v>-652835</v>
      </c>
      <c r="H3600">
        <v>133</v>
      </c>
      <c r="I3600">
        <v>2.5</v>
      </c>
      <c r="J3600">
        <v>0</v>
      </c>
    </row>
    <row r="3601" spans="1:10" x14ac:dyDescent="0.35">
      <c r="A3601">
        <v>489220</v>
      </c>
      <c r="B3601" t="s">
        <v>17772</v>
      </c>
      <c r="C3601">
        <v>160511</v>
      </c>
      <c r="D3601">
        <v>696</v>
      </c>
      <c r="E3601">
        <v>365000</v>
      </c>
      <c r="F3601">
        <v>7.3</v>
      </c>
      <c r="G3601">
        <v>-124220</v>
      </c>
      <c r="H3601">
        <v>11000</v>
      </c>
      <c r="I3601">
        <v>3.6500000000000004</v>
      </c>
      <c r="J3601">
        <v>0</v>
      </c>
    </row>
    <row r="3602" spans="1:10" x14ac:dyDescent="0.35">
      <c r="A3602">
        <v>203134</v>
      </c>
      <c r="B3602" t="s">
        <v>17779</v>
      </c>
      <c r="C3602">
        <v>1428</v>
      </c>
      <c r="D3602">
        <v>21</v>
      </c>
      <c r="E3602">
        <v>250000</v>
      </c>
      <c r="F3602">
        <v>7</v>
      </c>
      <c r="G3602">
        <v>46866</v>
      </c>
      <c r="H3602">
        <v>178</v>
      </c>
      <c r="I3602">
        <v>2.5</v>
      </c>
      <c r="J3602">
        <v>0</v>
      </c>
    </row>
    <row r="3603" spans="1:10" x14ac:dyDescent="0.35">
      <c r="A3603">
        <v>191309</v>
      </c>
      <c r="B3603" t="s">
        <v>17784</v>
      </c>
      <c r="C3603">
        <v>2787</v>
      </c>
      <c r="D3603">
        <v>64</v>
      </c>
      <c r="E3603">
        <v>150000</v>
      </c>
      <c r="F3603">
        <v>5.5</v>
      </c>
      <c r="G3603">
        <v>-41309</v>
      </c>
      <c r="H3603">
        <v>98</v>
      </c>
      <c r="I3603">
        <v>1.5000000000000002</v>
      </c>
      <c r="J3603">
        <v>0</v>
      </c>
    </row>
    <row r="3604" spans="1:10" x14ac:dyDescent="0.35">
      <c r="A3604">
        <v>3388210</v>
      </c>
      <c r="B3604" t="s">
        <v>17789</v>
      </c>
      <c r="C3604">
        <v>46813</v>
      </c>
      <c r="D3604">
        <v>150</v>
      </c>
      <c r="E3604">
        <v>250000</v>
      </c>
      <c r="F3604">
        <v>6.7</v>
      </c>
      <c r="G3604">
        <v>-3138210</v>
      </c>
      <c r="H3604">
        <v>12000</v>
      </c>
      <c r="I3604">
        <v>2.5</v>
      </c>
      <c r="J3604">
        <v>0</v>
      </c>
    </row>
    <row r="3605" spans="1:10" x14ac:dyDescent="0.35">
      <c r="A3605">
        <v>49494</v>
      </c>
      <c r="B3605" t="s">
        <v>17793</v>
      </c>
      <c r="C3605">
        <v>8511</v>
      </c>
      <c r="D3605">
        <v>87</v>
      </c>
      <c r="E3605">
        <v>250000</v>
      </c>
      <c r="F3605">
        <v>3.9</v>
      </c>
      <c r="G3605">
        <v>200506</v>
      </c>
      <c r="H3605">
        <v>0</v>
      </c>
      <c r="I3605">
        <v>2.5</v>
      </c>
      <c r="J3605">
        <v>0</v>
      </c>
    </row>
    <row r="3606" spans="1:10" x14ac:dyDescent="0.35">
      <c r="A3606">
        <v>45661</v>
      </c>
      <c r="B3606" t="s">
        <v>17799</v>
      </c>
      <c r="C3606">
        <v>7148</v>
      </c>
      <c r="D3606">
        <v>32</v>
      </c>
      <c r="F3606">
        <v>7.3</v>
      </c>
      <c r="G3606">
        <v>-45661</v>
      </c>
      <c r="H3606">
        <v>773</v>
      </c>
      <c r="I3606">
        <v>0</v>
      </c>
      <c r="J3606">
        <v>0</v>
      </c>
    </row>
    <row r="3607" spans="1:10" x14ac:dyDescent="0.35">
      <c r="B3607" t="s">
        <v>17806</v>
      </c>
      <c r="C3607">
        <v>330</v>
      </c>
      <c r="D3607">
        <v>2</v>
      </c>
      <c r="E3607">
        <v>250000</v>
      </c>
      <c r="F3607">
        <v>7.1</v>
      </c>
      <c r="G3607">
        <v>250000</v>
      </c>
      <c r="H3607">
        <v>231</v>
      </c>
      <c r="I3607">
        <v>2.5</v>
      </c>
      <c r="J3607">
        <v>0</v>
      </c>
    </row>
    <row r="3608" spans="1:10" x14ac:dyDescent="0.35">
      <c r="A3608">
        <v>111300</v>
      </c>
      <c r="B3608" t="s">
        <v>17812</v>
      </c>
      <c r="C3608">
        <v>575</v>
      </c>
      <c r="D3608">
        <v>6</v>
      </c>
      <c r="E3608">
        <v>225000</v>
      </c>
      <c r="F3608">
        <v>7.5</v>
      </c>
      <c r="G3608">
        <v>113700</v>
      </c>
      <c r="H3608">
        <v>801</v>
      </c>
      <c r="I3608">
        <v>2.25</v>
      </c>
      <c r="J3608">
        <v>0</v>
      </c>
    </row>
    <row r="3609" spans="1:10" x14ac:dyDescent="0.35">
      <c r="A3609">
        <v>1027119</v>
      </c>
      <c r="B3609" t="s">
        <v>17817</v>
      </c>
      <c r="C3609">
        <v>2742</v>
      </c>
      <c r="D3609">
        <v>73</v>
      </c>
      <c r="E3609">
        <v>225000</v>
      </c>
      <c r="F3609">
        <v>7</v>
      </c>
      <c r="G3609">
        <v>-802119</v>
      </c>
      <c r="H3609">
        <v>72</v>
      </c>
      <c r="I3609">
        <v>2.25</v>
      </c>
      <c r="J3609">
        <v>0</v>
      </c>
    </row>
    <row r="3610" spans="1:10" x14ac:dyDescent="0.35">
      <c r="A3610">
        <v>5000000</v>
      </c>
      <c r="B3610" t="s">
        <v>17825</v>
      </c>
      <c r="C3610">
        <v>4812</v>
      </c>
      <c r="D3610">
        <v>88</v>
      </c>
      <c r="E3610">
        <v>210000</v>
      </c>
      <c r="F3610">
        <v>6.7</v>
      </c>
      <c r="G3610">
        <v>-4790000</v>
      </c>
      <c r="H3610">
        <v>465</v>
      </c>
      <c r="I3610">
        <v>2.1</v>
      </c>
      <c r="J3610">
        <v>0</v>
      </c>
    </row>
    <row r="3611" spans="1:10" x14ac:dyDescent="0.35">
      <c r="A3611">
        <v>4505922</v>
      </c>
      <c r="B3611" t="s">
        <v>17830</v>
      </c>
      <c r="C3611">
        <v>63951</v>
      </c>
      <c r="D3611">
        <v>252</v>
      </c>
      <c r="E3611">
        <v>200000</v>
      </c>
      <c r="F3611">
        <v>7.4</v>
      </c>
      <c r="G3611">
        <v>-4305922</v>
      </c>
      <c r="H3611">
        <v>0</v>
      </c>
      <c r="I3611">
        <v>2</v>
      </c>
      <c r="J3611">
        <v>0</v>
      </c>
    </row>
    <row r="3612" spans="1:10" x14ac:dyDescent="0.35">
      <c r="A3612">
        <v>32154410</v>
      </c>
      <c r="B3612" t="s">
        <v>7979</v>
      </c>
      <c r="C3612">
        <v>148334</v>
      </c>
      <c r="D3612">
        <v>274</v>
      </c>
      <c r="E3612">
        <v>30000000</v>
      </c>
      <c r="F3612">
        <v>7.1</v>
      </c>
      <c r="G3612">
        <v>-2154410</v>
      </c>
      <c r="H3612">
        <v>29000</v>
      </c>
      <c r="I3612">
        <v>300</v>
      </c>
      <c r="J3612">
        <v>0</v>
      </c>
    </row>
    <row r="3613" spans="1:10" x14ac:dyDescent="0.35">
      <c r="B3613" t="s">
        <v>17841</v>
      </c>
      <c r="C3613">
        <v>1328</v>
      </c>
      <c r="D3613">
        <v>22</v>
      </c>
      <c r="E3613">
        <v>13000000</v>
      </c>
      <c r="F3613">
        <v>3.9</v>
      </c>
      <c r="G3613">
        <v>13000000</v>
      </c>
      <c r="H3613">
        <v>0</v>
      </c>
      <c r="I3613">
        <v>130</v>
      </c>
      <c r="J3613">
        <v>0</v>
      </c>
    </row>
    <row r="3614" spans="1:10" x14ac:dyDescent="0.35">
      <c r="A3614">
        <v>1111</v>
      </c>
      <c r="B3614" t="s">
        <v>17848</v>
      </c>
      <c r="C3614">
        <v>771</v>
      </c>
      <c r="D3614">
        <v>10</v>
      </c>
      <c r="E3614">
        <v>200000</v>
      </c>
      <c r="F3614">
        <v>7.7</v>
      </c>
      <c r="G3614">
        <v>198889</v>
      </c>
      <c r="H3614">
        <v>246</v>
      </c>
      <c r="I3614">
        <v>2</v>
      </c>
      <c r="J3614">
        <v>0</v>
      </c>
    </row>
    <row r="3615" spans="1:10" x14ac:dyDescent="0.35">
      <c r="B3615" t="s">
        <v>17855</v>
      </c>
      <c r="C3615">
        <v>15</v>
      </c>
      <c r="D3615">
        <v>3</v>
      </c>
      <c r="E3615">
        <v>200000</v>
      </c>
      <c r="F3615">
        <v>8.1</v>
      </c>
      <c r="G3615">
        <v>200000</v>
      </c>
      <c r="H3615">
        <v>66</v>
      </c>
      <c r="I3615">
        <v>2</v>
      </c>
      <c r="J3615">
        <v>0</v>
      </c>
    </row>
    <row r="3616" spans="1:10" x14ac:dyDescent="0.35">
      <c r="A3616">
        <v>469947</v>
      </c>
      <c r="B3616" t="s">
        <v>17866</v>
      </c>
      <c r="C3616">
        <v>19846</v>
      </c>
      <c r="D3616">
        <v>68</v>
      </c>
      <c r="E3616">
        <v>120000</v>
      </c>
      <c r="F3616">
        <v>7.7</v>
      </c>
      <c r="G3616">
        <v>-349947</v>
      </c>
      <c r="H3616">
        <v>0</v>
      </c>
      <c r="I3616">
        <v>1.2000000000000002</v>
      </c>
      <c r="J3616">
        <v>0</v>
      </c>
    </row>
    <row r="3617" spans="1:10" x14ac:dyDescent="0.35">
      <c r="A3617">
        <v>7137502</v>
      </c>
      <c r="B3617" t="s">
        <v>17871</v>
      </c>
      <c r="C3617">
        <v>4769</v>
      </c>
      <c r="D3617">
        <v>26</v>
      </c>
      <c r="E3617">
        <v>175000</v>
      </c>
      <c r="F3617">
        <v>6.5</v>
      </c>
      <c r="G3617">
        <v>-6962502</v>
      </c>
      <c r="H3617">
        <v>406</v>
      </c>
      <c r="I3617">
        <v>1.7500000000000002</v>
      </c>
      <c r="J3617">
        <v>0</v>
      </c>
    </row>
    <row r="3618" spans="1:10" x14ac:dyDescent="0.35">
      <c r="A3618">
        <v>1316074</v>
      </c>
      <c r="B3618" t="s">
        <v>17876</v>
      </c>
      <c r="C3618">
        <v>71387</v>
      </c>
      <c r="D3618">
        <v>228</v>
      </c>
      <c r="E3618">
        <v>100000</v>
      </c>
      <c r="F3618">
        <v>7</v>
      </c>
      <c r="G3618">
        <v>-1216074</v>
      </c>
      <c r="H3618">
        <v>21000</v>
      </c>
      <c r="I3618">
        <v>1</v>
      </c>
      <c r="J3618">
        <v>0</v>
      </c>
    </row>
    <row r="3619" spans="1:10" x14ac:dyDescent="0.35">
      <c r="A3619">
        <v>15180000</v>
      </c>
      <c r="B3619" t="s">
        <v>17881</v>
      </c>
      <c r="C3619">
        <v>3340</v>
      </c>
      <c r="D3619">
        <v>50</v>
      </c>
      <c r="E3619">
        <v>500000</v>
      </c>
      <c r="F3619">
        <v>5.5</v>
      </c>
      <c r="G3619">
        <v>-14680000</v>
      </c>
      <c r="H3619">
        <v>566</v>
      </c>
      <c r="I3619">
        <v>5</v>
      </c>
      <c r="J3619">
        <v>0</v>
      </c>
    </row>
    <row r="3620" spans="1:10" x14ac:dyDescent="0.35">
      <c r="A3620">
        <v>2882062</v>
      </c>
      <c r="B3620" t="s">
        <v>17884</v>
      </c>
      <c r="C3620">
        <v>5178</v>
      </c>
      <c r="D3620">
        <v>101</v>
      </c>
      <c r="E3620">
        <v>150000</v>
      </c>
      <c r="F3620">
        <v>6.3</v>
      </c>
      <c r="G3620">
        <v>-2732062</v>
      </c>
      <c r="H3620">
        <v>132</v>
      </c>
      <c r="I3620">
        <v>1.5000000000000002</v>
      </c>
      <c r="J3620">
        <v>0</v>
      </c>
    </row>
    <row r="3621" spans="1:10" x14ac:dyDescent="0.35">
      <c r="A3621">
        <v>9437933</v>
      </c>
      <c r="B3621" t="s">
        <v>17889</v>
      </c>
      <c r="C3621">
        <v>90827</v>
      </c>
      <c r="D3621">
        <v>329</v>
      </c>
      <c r="E3621">
        <v>180000</v>
      </c>
      <c r="F3621">
        <v>7.9</v>
      </c>
      <c r="G3621">
        <v>-9257933</v>
      </c>
      <c r="H3621">
        <v>26000</v>
      </c>
      <c r="I3621">
        <v>1.8</v>
      </c>
      <c r="J3621">
        <v>0</v>
      </c>
    </row>
    <row r="3622" spans="1:10" x14ac:dyDescent="0.35">
      <c r="A3622">
        <v>155984</v>
      </c>
      <c r="B3622" t="s">
        <v>17896</v>
      </c>
      <c r="C3622">
        <v>586</v>
      </c>
      <c r="D3622">
        <v>9</v>
      </c>
      <c r="E3622">
        <v>160000</v>
      </c>
      <c r="F3622">
        <v>7.4</v>
      </c>
      <c r="G3622">
        <v>4016</v>
      </c>
      <c r="H3622">
        <v>0</v>
      </c>
      <c r="I3622">
        <v>1.6</v>
      </c>
      <c r="J3622">
        <v>0</v>
      </c>
    </row>
    <row r="3623" spans="1:10" x14ac:dyDescent="0.35">
      <c r="A3623">
        <v>30859000</v>
      </c>
      <c r="B3623" t="s">
        <v>13805</v>
      </c>
      <c r="C3623">
        <v>96411</v>
      </c>
      <c r="D3623">
        <v>826</v>
      </c>
      <c r="E3623">
        <v>83532</v>
      </c>
      <c r="F3623">
        <v>7.5</v>
      </c>
      <c r="G3623">
        <v>-30775468</v>
      </c>
      <c r="H3623">
        <v>0</v>
      </c>
      <c r="I3623">
        <v>0.83532000000000006</v>
      </c>
      <c r="J3623">
        <v>0</v>
      </c>
    </row>
    <row r="3624" spans="1:10" x14ac:dyDescent="0.35">
      <c r="A3624">
        <v>6706368</v>
      </c>
      <c r="B3624" t="s">
        <v>17901</v>
      </c>
      <c r="C3624">
        <v>22800</v>
      </c>
      <c r="D3624">
        <v>133</v>
      </c>
      <c r="E3624">
        <v>160000</v>
      </c>
      <c r="F3624">
        <v>7.5</v>
      </c>
      <c r="G3624">
        <v>-6546368</v>
      </c>
      <c r="H3624">
        <v>667</v>
      </c>
      <c r="I3624">
        <v>1.6</v>
      </c>
      <c r="J3624">
        <v>0</v>
      </c>
    </row>
    <row r="3625" spans="1:10" x14ac:dyDescent="0.35">
      <c r="B3625" t="s">
        <v>17907</v>
      </c>
      <c r="C3625">
        <v>98</v>
      </c>
      <c r="D3625">
        <v>5</v>
      </c>
      <c r="E3625">
        <v>103000</v>
      </c>
      <c r="F3625">
        <v>5.7</v>
      </c>
      <c r="G3625">
        <v>103000</v>
      </c>
      <c r="H3625">
        <v>0</v>
      </c>
      <c r="I3625">
        <v>1.03</v>
      </c>
      <c r="J3625">
        <v>0</v>
      </c>
    </row>
    <row r="3626" spans="1:10" x14ac:dyDescent="0.35">
      <c r="A3626">
        <v>10174663</v>
      </c>
      <c r="B3626" t="s">
        <v>17911</v>
      </c>
      <c r="C3626">
        <v>12399</v>
      </c>
      <c r="D3626">
        <v>382</v>
      </c>
      <c r="E3626">
        <v>100000</v>
      </c>
      <c r="F3626">
        <v>6.7</v>
      </c>
      <c r="G3626">
        <v>-10074663</v>
      </c>
      <c r="H3626">
        <v>0</v>
      </c>
      <c r="I3626">
        <v>1</v>
      </c>
      <c r="J3626">
        <v>0</v>
      </c>
    </row>
    <row r="3627" spans="1:10" x14ac:dyDescent="0.35">
      <c r="A3627">
        <v>22757819</v>
      </c>
      <c r="B3627" t="s">
        <v>17918</v>
      </c>
      <c r="C3627">
        <v>13521</v>
      </c>
      <c r="D3627">
        <v>150</v>
      </c>
      <c r="E3627">
        <v>100000</v>
      </c>
      <c r="F3627">
        <v>4.2</v>
      </c>
      <c r="G3627">
        <v>-22657819</v>
      </c>
      <c r="H3627">
        <v>0</v>
      </c>
      <c r="I3627">
        <v>1</v>
      </c>
      <c r="J3627">
        <v>0</v>
      </c>
    </row>
    <row r="3628" spans="1:10" x14ac:dyDescent="0.35">
      <c r="A3628">
        <v>5228617</v>
      </c>
      <c r="B3628" t="s">
        <v>17922</v>
      </c>
      <c r="C3628">
        <v>2770</v>
      </c>
      <c r="D3628">
        <v>32</v>
      </c>
      <c r="E3628">
        <v>100000</v>
      </c>
      <c r="F3628">
        <v>7</v>
      </c>
      <c r="G3628">
        <v>-5128617</v>
      </c>
      <c r="H3628">
        <v>471</v>
      </c>
      <c r="I3628">
        <v>1</v>
      </c>
      <c r="J3628">
        <v>0</v>
      </c>
    </row>
    <row r="3629" spans="1:10" x14ac:dyDescent="0.35">
      <c r="A3629">
        <v>110536</v>
      </c>
      <c r="B3629" t="s">
        <v>17928</v>
      </c>
      <c r="C3629">
        <v>4117</v>
      </c>
      <c r="D3629">
        <v>118</v>
      </c>
      <c r="E3629">
        <v>40000</v>
      </c>
      <c r="F3629">
        <v>7</v>
      </c>
      <c r="G3629">
        <v>-70536</v>
      </c>
      <c r="H3629">
        <v>0</v>
      </c>
      <c r="I3629">
        <v>0.4</v>
      </c>
      <c r="J3629">
        <v>0</v>
      </c>
    </row>
    <row r="3630" spans="1:10" x14ac:dyDescent="0.35">
      <c r="A3630">
        <v>59379</v>
      </c>
      <c r="B3630" t="s">
        <v>17933</v>
      </c>
      <c r="C3630">
        <v>12796</v>
      </c>
      <c r="D3630">
        <v>52</v>
      </c>
      <c r="E3630">
        <v>200000</v>
      </c>
      <c r="F3630">
        <v>6.8</v>
      </c>
      <c r="G3630">
        <v>140621</v>
      </c>
      <c r="H3630">
        <v>0</v>
      </c>
      <c r="I3630">
        <v>2</v>
      </c>
      <c r="J3630">
        <v>0</v>
      </c>
    </row>
    <row r="3631" spans="1:10" x14ac:dyDescent="0.35">
      <c r="B3631" t="s">
        <v>17940</v>
      </c>
      <c r="C3631">
        <v>80</v>
      </c>
      <c r="D3631">
        <v>1</v>
      </c>
      <c r="E3631">
        <v>100000</v>
      </c>
      <c r="F3631">
        <v>7.6</v>
      </c>
      <c r="G3631">
        <v>100000</v>
      </c>
      <c r="H3631">
        <v>82</v>
      </c>
      <c r="I3631">
        <v>1</v>
      </c>
      <c r="J3631">
        <v>0</v>
      </c>
    </row>
    <row r="3632" spans="1:10" x14ac:dyDescent="0.35">
      <c r="A3632">
        <v>32721635</v>
      </c>
      <c r="B3632" t="s">
        <v>11671</v>
      </c>
      <c r="C3632">
        <v>67824</v>
      </c>
      <c r="D3632">
        <v>279</v>
      </c>
      <c r="E3632">
        <v>15000000</v>
      </c>
      <c r="F3632">
        <v>6.6</v>
      </c>
      <c r="G3632">
        <v>-17721635</v>
      </c>
      <c r="H3632">
        <v>0</v>
      </c>
      <c r="I3632">
        <v>150</v>
      </c>
      <c r="J3632">
        <v>0</v>
      </c>
    </row>
    <row r="3633" spans="1:10" x14ac:dyDescent="0.35">
      <c r="A3633">
        <v>3216970</v>
      </c>
      <c r="B3633" t="s">
        <v>17945</v>
      </c>
      <c r="C3633">
        <v>142619</v>
      </c>
      <c r="D3633">
        <v>586</v>
      </c>
      <c r="E3633">
        <v>60000</v>
      </c>
      <c r="F3633">
        <v>7.5</v>
      </c>
      <c r="G3633">
        <v>-3156970</v>
      </c>
      <c r="H3633">
        <v>24000</v>
      </c>
      <c r="I3633">
        <v>0.60000000000000009</v>
      </c>
      <c r="J3633">
        <v>0</v>
      </c>
    </row>
    <row r="3634" spans="1:10" x14ac:dyDescent="0.35">
      <c r="A3634">
        <v>536767</v>
      </c>
      <c r="B3634" t="s">
        <v>17951</v>
      </c>
      <c r="C3634">
        <v>1622</v>
      </c>
      <c r="D3634">
        <v>83</v>
      </c>
      <c r="E3634">
        <v>60000</v>
      </c>
      <c r="F3634">
        <v>5.3</v>
      </c>
      <c r="G3634">
        <v>-476767</v>
      </c>
      <c r="H3634">
        <v>30</v>
      </c>
      <c r="I3634">
        <v>0.60000000000000009</v>
      </c>
      <c r="J3634">
        <v>0</v>
      </c>
    </row>
    <row r="3635" spans="1:10" x14ac:dyDescent="0.35">
      <c r="A3635">
        <v>11529368</v>
      </c>
      <c r="B3635" t="s">
        <v>17958</v>
      </c>
      <c r="C3635">
        <v>85028</v>
      </c>
      <c r="D3635">
        <v>404</v>
      </c>
      <c r="E3635">
        <v>65000</v>
      </c>
      <c r="F3635">
        <v>7.3</v>
      </c>
      <c r="G3635">
        <v>-11464368</v>
      </c>
      <c r="H3635">
        <v>0</v>
      </c>
      <c r="I3635">
        <v>0.65</v>
      </c>
      <c r="J3635">
        <v>0</v>
      </c>
    </row>
    <row r="3636" spans="1:10" x14ac:dyDescent="0.35">
      <c r="A3636">
        <v>40557</v>
      </c>
      <c r="B3636" t="s">
        <v>17964</v>
      </c>
      <c r="C3636">
        <v>1389</v>
      </c>
      <c r="D3636">
        <v>22</v>
      </c>
      <c r="E3636">
        <v>60000</v>
      </c>
      <c r="F3636">
        <v>5.6</v>
      </c>
      <c r="G3636">
        <v>19443</v>
      </c>
      <c r="H3636">
        <v>0</v>
      </c>
      <c r="I3636">
        <v>0.60000000000000009</v>
      </c>
      <c r="J3636">
        <v>0</v>
      </c>
    </row>
    <row r="3637" spans="1:10" x14ac:dyDescent="0.35">
      <c r="A3637">
        <v>30084</v>
      </c>
      <c r="B3637" t="s">
        <v>17968</v>
      </c>
      <c r="C3637">
        <v>5507</v>
      </c>
      <c r="D3637">
        <v>23</v>
      </c>
      <c r="E3637">
        <v>70000</v>
      </c>
      <c r="F3637">
        <v>5.6</v>
      </c>
      <c r="G3637">
        <v>39916</v>
      </c>
      <c r="H3637">
        <v>812</v>
      </c>
      <c r="I3637">
        <v>0.70000000000000007</v>
      </c>
      <c r="J3637">
        <v>0</v>
      </c>
    </row>
    <row r="3638" spans="1:10" x14ac:dyDescent="0.35">
      <c r="B3638" t="s">
        <v>17973</v>
      </c>
      <c r="C3638">
        <v>13065</v>
      </c>
      <c r="D3638">
        <v>136</v>
      </c>
      <c r="E3638">
        <v>70000</v>
      </c>
      <c r="F3638">
        <v>5.8</v>
      </c>
      <c r="G3638">
        <v>70000</v>
      </c>
      <c r="H3638">
        <v>3000</v>
      </c>
      <c r="I3638">
        <v>0.70000000000000007</v>
      </c>
      <c r="J3638">
        <v>0</v>
      </c>
    </row>
    <row r="3639" spans="1:10" x14ac:dyDescent="0.35">
      <c r="A3639">
        <v>10246600</v>
      </c>
      <c r="B3639" t="s">
        <v>17978</v>
      </c>
      <c r="C3639">
        <v>6375</v>
      </c>
      <c r="D3639">
        <v>36</v>
      </c>
      <c r="E3639">
        <v>25000</v>
      </c>
      <c r="F3639">
        <v>6.6</v>
      </c>
      <c r="G3639">
        <v>-10221600</v>
      </c>
      <c r="H3639">
        <v>265</v>
      </c>
      <c r="I3639">
        <v>0.25</v>
      </c>
      <c r="J3639">
        <v>0</v>
      </c>
    </row>
    <row r="3640" spans="1:10" x14ac:dyDescent="0.35">
      <c r="A3640">
        <v>389804</v>
      </c>
      <c r="B3640" t="s">
        <v>17982</v>
      </c>
      <c r="C3640">
        <v>11816</v>
      </c>
      <c r="D3640">
        <v>35</v>
      </c>
      <c r="E3640">
        <v>65000</v>
      </c>
      <c r="F3640">
        <v>6.3</v>
      </c>
      <c r="G3640">
        <v>-324804</v>
      </c>
      <c r="H3640">
        <v>0</v>
      </c>
      <c r="I3640">
        <v>0.65</v>
      </c>
      <c r="J3640">
        <v>0</v>
      </c>
    </row>
    <row r="3641" spans="1:10" x14ac:dyDescent="0.35">
      <c r="B3641" t="s">
        <v>17988</v>
      </c>
      <c r="C3641">
        <v>48236</v>
      </c>
      <c r="D3641">
        <v>180</v>
      </c>
      <c r="E3641">
        <v>4000000</v>
      </c>
      <c r="F3641">
        <v>6.1</v>
      </c>
      <c r="G3641">
        <v>4000000</v>
      </c>
      <c r="H3641">
        <v>10000</v>
      </c>
      <c r="I3641">
        <v>40</v>
      </c>
      <c r="J3641">
        <v>0</v>
      </c>
    </row>
    <row r="3642" spans="1:10" x14ac:dyDescent="0.35">
      <c r="B3642" t="s">
        <v>17995</v>
      </c>
      <c r="C3642">
        <v>733</v>
      </c>
      <c r="D3642">
        <v>7</v>
      </c>
      <c r="E3642">
        <v>42000</v>
      </c>
      <c r="F3642">
        <v>6.6</v>
      </c>
      <c r="G3642">
        <v>42000</v>
      </c>
      <c r="H3642">
        <v>234</v>
      </c>
      <c r="I3642">
        <v>0.42000000000000004</v>
      </c>
      <c r="J3642">
        <v>0</v>
      </c>
    </row>
    <row r="3643" spans="1:10" x14ac:dyDescent="0.35">
      <c r="A3643">
        <v>241816</v>
      </c>
      <c r="B3643" t="s">
        <v>17999</v>
      </c>
      <c r="C3643">
        <v>6246</v>
      </c>
      <c r="D3643">
        <v>76</v>
      </c>
      <c r="E3643">
        <v>42000</v>
      </c>
      <c r="F3643">
        <v>7.5</v>
      </c>
      <c r="G3643">
        <v>-199816</v>
      </c>
      <c r="H3643">
        <v>451</v>
      </c>
      <c r="I3643">
        <v>0.42000000000000004</v>
      </c>
      <c r="J3643">
        <v>0</v>
      </c>
    </row>
    <row r="3644" spans="1:10" x14ac:dyDescent="0.35">
      <c r="A3644">
        <v>277233</v>
      </c>
      <c r="B3644" t="s">
        <v>18005</v>
      </c>
      <c r="C3644">
        <v>2631</v>
      </c>
      <c r="D3644">
        <v>26</v>
      </c>
      <c r="E3644">
        <v>40000</v>
      </c>
      <c r="F3644">
        <v>7.6</v>
      </c>
      <c r="G3644">
        <v>-237233</v>
      </c>
      <c r="H3644">
        <v>0</v>
      </c>
      <c r="I3644">
        <v>0.4</v>
      </c>
      <c r="J3644">
        <v>0</v>
      </c>
    </row>
    <row r="3645" spans="1:10" x14ac:dyDescent="0.35">
      <c r="A3645">
        <v>3151130</v>
      </c>
      <c r="B3645" t="s">
        <v>18009</v>
      </c>
      <c r="C3645">
        <v>181749</v>
      </c>
      <c r="D3645">
        <v>615</v>
      </c>
      <c r="E3645">
        <v>230000</v>
      </c>
      <c r="F3645">
        <v>7.8</v>
      </c>
      <c r="G3645">
        <v>-2921130</v>
      </c>
      <c r="H3645">
        <v>0</v>
      </c>
      <c r="I3645">
        <v>2.3000000000000003</v>
      </c>
      <c r="J3645">
        <v>0</v>
      </c>
    </row>
    <row r="3646" spans="1:10" x14ac:dyDescent="0.35">
      <c r="A3646">
        <v>2856622</v>
      </c>
      <c r="B3646" t="s">
        <v>18013</v>
      </c>
      <c r="C3646">
        <v>11550</v>
      </c>
      <c r="D3646">
        <v>197</v>
      </c>
      <c r="E3646">
        <v>25000</v>
      </c>
      <c r="F3646">
        <v>7.3</v>
      </c>
      <c r="G3646">
        <v>-2831622</v>
      </c>
      <c r="H3646">
        <v>489</v>
      </c>
      <c r="I3646">
        <v>0.25</v>
      </c>
      <c r="J3646">
        <v>0</v>
      </c>
    </row>
    <row r="3647" spans="1:10" x14ac:dyDescent="0.35">
      <c r="A3647">
        <v>10499968</v>
      </c>
      <c r="B3647" t="s">
        <v>7266</v>
      </c>
      <c r="C3647">
        <v>47502</v>
      </c>
      <c r="D3647">
        <v>212</v>
      </c>
      <c r="E3647">
        <v>35000000</v>
      </c>
      <c r="F3647">
        <v>5.7</v>
      </c>
      <c r="G3647">
        <v>24500032</v>
      </c>
      <c r="H3647">
        <v>10000</v>
      </c>
      <c r="I3647">
        <v>350.00000000000006</v>
      </c>
      <c r="J3647">
        <v>0</v>
      </c>
    </row>
    <row r="3648" spans="1:10" x14ac:dyDescent="0.35">
      <c r="A3648">
        <v>1227508</v>
      </c>
      <c r="B3648" t="s">
        <v>18018</v>
      </c>
      <c r="C3648">
        <v>15103</v>
      </c>
      <c r="D3648">
        <v>80</v>
      </c>
      <c r="E3648">
        <v>23000</v>
      </c>
      <c r="F3648">
        <v>7.1</v>
      </c>
      <c r="G3648">
        <v>-1204508</v>
      </c>
      <c r="H3648">
        <v>2000</v>
      </c>
      <c r="I3648">
        <v>0.23</v>
      </c>
      <c r="J3648">
        <v>0</v>
      </c>
    </row>
    <row r="3649" spans="1:10" x14ac:dyDescent="0.35">
      <c r="A3649">
        <v>180483</v>
      </c>
      <c r="B3649" t="s">
        <v>18025</v>
      </c>
      <c r="C3649">
        <v>16792</v>
      </c>
      <c r="D3649">
        <v>183</v>
      </c>
      <c r="E3649">
        <v>10000</v>
      </c>
      <c r="F3649">
        <v>6.1</v>
      </c>
      <c r="G3649">
        <v>-170483</v>
      </c>
      <c r="H3649">
        <v>0</v>
      </c>
      <c r="I3649">
        <v>0.1</v>
      </c>
      <c r="J3649">
        <v>0</v>
      </c>
    </row>
    <row r="3650" spans="1:10" x14ac:dyDescent="0.35">
      <c r="A3650">
        <v>424760</v>
      </c>
      <c r="B3650" t="s">
        <v>18042</v>
      </c>
      <c r="C3650">
        <v>72639</v>
      </c>
      <c r="D3650">
        <v>371</v>
      </c>
      <c r="E3650">
        <v>7000</v>
      </c>
      <c r="F3650">
        <v>7</v>
      </c>
      <c r="G3650">
        <v>-417760</v>
      </c>
      <c r="H3650">
        <v>19000</v>
      </c>
      <c r="I3650">
        <v>7.0000000000000007E-2</v>
      </c>
      <c r="J3650">
        <v>0</v>
      </c>
    </row>
    <row r="3651" spans="1:10" x14ac:dyDescent="0.35">
      <c r="A3651">
        <v>85222</v>
      </c>
      <c r="B3651" t="s">
        <v>18054</v>
      </c>
      <c r="C3651">
        <v>4285</v>
      </c>
      <c r="D3651">
        <v>84</v>
      </c>
      <c r="E3651">
        <v>1100</v>
      </c>
      <c r="F3651">
        <v>6.6</v>
      </c>
      <c r="G3651">
        <v>-84122</v>
      </c>
      <c r="H3651">
        <v>456</v>
      </c>
      <c r="I3651">
        <v>1.1000000000000001E-2</v>
      </c>
      <c r="J365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9DE7-F75D-4A2F-879E-438C154462CE}">
  <dimension ref="A1:U3809"/>
  <sheetViews>
    <sheetView tabSelected="1" workbookViewId="0">
      <selection activeCell="I9" sqref="I9"/>
    </sheetView>
  </sheetViews>
  <sheetFormatPr baseColWidth="10" defaultRowHeight="14.5" x14ac:dyDescent="0.35"/>
  <cols>
    <col min="8" max="8" width="18.08984375" bestFit="1" customWidth="1"/>
    <col min="9" max="9" width="15.453125" bestFit="1" customWidth="1"/>
  </cols>
  <sheetData>
    <row r="1" spans="1:21" x14ac:dyDescent="0.35">
      <c r="A1" t="s">
        <v>11</v>
      </c>
      <c r="B1" t="s">
        <v>23</v>
      </c>
      <c r="C1" t="s">
        <v>1</v>
      </c>
      <c r="D1" t="s">
        <v>10</v>
      </c>
      <c r="E1" t="s">
        <v>6</v>
      </c>
      <c r="F1" t="s">
        <v>14</v>
      </c>
      <c r="G1" t="s">
        <v>21</v>
      </c>
      <c r="H1" s="11" t="s">
        <v>22</v>
      </c>
      <c r="I1" s="11" t="s">
        <v>8</v>
      </c>
      <c r="J1" t="s">
        <v>20</v>
      </c>
      <c r="K1" t="s">
        <v>3</v>
      </c>
      <c r="L1" t="s">
        <v>9</v>
      </c>
      <c r="M1" t="s">
        <v>16</v>
      </c>
      <c r="N1" t="s">
        <v>25</v>
      </c>
      <c r="O1" t="s">
        <v>2</v>
      </c>
      <c r="P1" t="s">
        <v>18</v>
      </c>
      <c r="Q1" t="s">
        <v>12</v>
      </c>
      <c r="R1" t="s">
        <v>13</v>
      </c>
      <c r="S1" t="s">
        <v>0</v>
      </c>
      <c r="T1" t="s">
        <v>26</v>
      </c>
      <c r="U1" t="s">
        <v>18069</v>
      </c>
    </row>
    <row r="2" spans="1:21" x14ac:dyDescent="0.35">
      <c r="A2" t="s">
        <v>9060</v>
      </c>
      <c r="B2">
        <v>1994</v>
      </c>
      <c r="C2" t="s">
        <v>3126</v>
      </c>
      <c r="D2" t="s">
        <v>456</v>
      </c>
      <c r="E2" t="s">
        <v>3129</v>
      </c>
      <c r="F2" t="s">
        <v>1308</v>
      </c>
      <c r="G2" t="s">
        <v>569</v>
      </c>
      <c r="H2" s="11">
        <v>25000000</v>
      </c>
      <c r="I2" s="11">
        <v>28341469</v>
      </c>
      <c r="J2" t="s">
        <v>38</v>
      </c>
      <c r="K2">
        <v>142</v>
      </c>
      <c r="L2" t="s">
        <v>1872</v>
      </c>
      <c r="M2" t="s">
        <v>9061</v>
      </c>
      <c r="N2">
        <v>9.3000000000000007</v>
      </c>
      <c r="O2">
        <v>199</v>
      </c>
      <c r="P2">
        <v>4144</v>
      </c>
      <c r="Q2">
        <v>1689764</v>
      </c>
      <c r="R2">
        <v>13495</v>
      </c>
      <c r="S2" t="s">
        <v>28</v>
      </c>
      <c r="T2">
        <v>1.85</v>
      </c>
      <c r="U2" t="b">
        <f>IF(Table19[[#This Row],[gross]]-Table19[[#This Row],[budget]] &gt; 0, TRUE, FALSE)</f>
        <v>1</v>
      </c>
    </row>
    <row r="3" spans="1:21" x14ac:dyDescent="0.35">
      <c r="A3" t="s">
        <v>14337</v>
      </c>
      <c r="B3">
        <v>1972</v>
      </c>
      <c r="C3" t="s">
        <v>4638</v>
      </c>
      <c r="D3" t="s">
        <v>2314</v>
      </c>
      <c r="E3" t="s">
        <v>114</v>
      </c>
      <c r="F3" t="s">
        <v>1626</v>
      </c>
      <c r="G3" t="s">
        <v>569</v>
      </c>
      <c r="H3" s="11">
        <v>6000000</v>
      </c>
      <c r="I3" s="11">
        <v>134821952</v>
      </c>
      <c r="J3" t="s">
        <v>38</v>
      </c>
      <c r="K3">
        <v>175</v>
      </c>
      <c r="L3" t="s">
        <v>1872</v>
      </c>
      <c r="M3" t="s">
        <v>14338</v>
      </c>
      <c r="N3">
        <v>9.1999999999999993</v>
      </c>
      <c r="O3">
        <v>208</v>
      </c>
      <c r="P3">
        <v>2238</v>
      </c>
      <c r="Q3">
        <v>1155770</v>
      </c>
      <c r="R3">
        <v>28122</v>
      </c>
      <c r="S3" t="s">
        <v>28</v>
      </c>
      <c r="T3">
        <v>1.85</v>
      </c>
      <c r="U3" t="b">
        <f>IF(Table19[[#This Row],[gross]]-Table19[[#This Row],[budget]] &gt; 0, TRUE, FALSE)</f>
        <v>1</v>
      </c>
    </row>
    <row r="4" spans="1:21" x14ac:dyDescent="0.35">
      <c r="A4" t="s">
        <v>455</v>
      </c>
      <c r="B4">
        <v>2008</v>
      </c>
      <c r="C4" t="s">
        <v>57</v>
      </c>
      <c r="D4" t="s">
        <v>58</v>
      </c>
      <c r="E4" t="s">
        <v>453</v>
      </c>
      <c r="F4" t="s">
        <v>456</v>
      </c>
      <c r="G4" t="s">
        <v>39</v>
      </c>
      <c r="H4" s="11">
        <v>185000000</v>
      </c>
      <c r="I4" s="11">
        <v>533316061</v>
      </c>
      <c r="J4" t="s">
        <v>38</v>
      </c>
      <c r="K4">
        <v>152</v>
      </c>
      <c r="L4" t="s">
        <v>454</v>
      </c>
      <c r="M4" t="s">
        <v>457</v>
      </c>
      <c r="N4">
        <v>9</v>
      </c>
      <c r="O4">
        <v>645</v>
      </c>
      <c r="P4">
        <v>4667</v>
      </c>
      <c r="Q4">
        <v>1676169</v>
      </c>
      <c r="R4">
        <v>57802</v>
      </c>
      <c r="S4" t="s">
        <v>28</v>
      </c>
      <c r="T4">
        <v>2.35</v>
      </c>
      <c r="U4" t="b">
        <f>IF(Table19[[#This Row],[gross]]-Table19[[#This Row],[budget]] &gt; 0, TRUE, FALSE)</f>
        <v>1</v>
      </c>
    </row>
    <row r="5" spans="1:21" x14ac:dyDescent="0.35">
      <c r="A5" t="s">
        <v>12319</v>
      </c>
      <c r="B5">
        <v>1974</v>
      </c>
      <c r="C5" t="s">
        <v>4638</v>
      </c>
      <c r="D5" t="s">
        <v>1683</v>
      </c>
      <c r="E5" t="s">
        <v>2314</v>
      </c>
      <c r="F5" t="s">
        <v>1626</v>
      </c>
      <c r="G5" t="s">
        <v>569</v>
      </c>
      <c r="H5" s="11">
        <v>13000000</v>
      </c>
      <c r="I5" s="11">
        <v>57300000</v>
      </c>
      <c r="J5" t="s">
        <v>38</v>
      </c>
      <c r="K5">
        <v>220</v>
      </c>
      <c r="L5" t="s">
        <v>1872</v>
      </c>
      <c r="M5" t="s">
        <v>12320</v>
      </c>
      <c r="N5">
        <v>9</v>
      </c>
      <c r="O5">
        <v>149</v>
      </c>
      <c r="P5">
        <v>650</v>
      </c>
      <c r="Q5">
        <v>790926</v>
      </c>
      <c r="R5">
        <v>39960</v>
      </c>
      <c r="S5" t="s">
        <v>28</v>
      </c>
      <c r="T5">
        <v>1.85</v>
      </c>
      <c r="U5" t="b">
        <f>IF(Table19[[#This Row],[gross]]-Table19[[#This Row],[budget]] &gt; 0, TRUE, FALSE)</f>
        <v>1</v>
      </c>
    </row>
    <row r="6" spans="1:21" x14ac:dyDescent="0.35">
      <c r="A6" t="s">
        <v>1947</v>
      </c>
      <c r="B6">
        <v>2003</v>
      </c>
      <c r="C6" t="s">
        <v>166</v>
      </c>
      <c r="D6" t="s">
        <v>41</v>
      </c>
      <c r="E6" t="s">
        <v>1565</v>
      </c>
      <c r="F6" t="s">
        <v>1948</v>
      </c>
      <c r="G6" t="s">
        <v>39</v>
      </c>
      <c r="H6" s="11">
        <v>94000000</v>
      </c>
      <c r="I6" s="11">
        <v>377019252</v>
      </c>
      <c r="J6" t="s">
        <v>38</v>
      </c>
      <c r="K6">
        <v>192</v>
      </c>
      <c r="L6" t="s">
        <v>548</v>
      </c>
      <c r="M6" t="s">
        <v>1949</v>
      </c>
      <c r="N6">
        <v>8.9</v>
      </c>
      <c r="O6">
        <v>328</v>
      </c>
      <c r="P6">
        <v>3189</v>
      </c>
      <c r="Q6">
        <v>1215718</v>
      </c>
      <c r="R6">
        <v>6434</v>
      </c>
      <c r="S6" t="s">
        <v>28</v>
      </c>
      <c r="T6">
        <v>2.35</v>
      </c>
      <c r="U6" t="b">
        <f>IF(Table19[[#This Row],[gross]]-Table19[[#This Row],[budget]] &gt; 0, TRUE, FALSE)</f>
        <v>1</v>
      </c>
    </row>
    <row r="7" spans="1:21" x14ac:dyDescent="0.35">
      <c r="A7" t="s">
        <v>8792</v>
      </c>
      <c r="B7">
        <v>1993</v>
      </c>
      <c r="C7" t="s">
        <v>384</v>
      </c>
      <c r="D7" t="s">
        <v>223</v>
      </c>
      <c r="E7" t="s">
        <v>8791</v>
      </c>
      <c r="F7" t="s">
        <v>8793</v>
      </c>
      <c r="G7" t="s">
        <v>569</v>
      </c>
      <c r="H7" s="11">
        <v>22000000</v>
      </c>
      <c r="I7" s="11">
        <v>96067179</v>
      </c>
      <c r="J7" t="s">
        <v>38</v>
      </c>
      <c r="K7">
        <v>185</v>
      </c>
      <c r="L7" t="s">
        <v>5652</v>
      </c>
      <c r="M7" t="s">
        <v>8794</v>
      </c>
      <c r="N7">
        <v>8.9</v>
      </c>
      <c r="O7">
        <v>174</v>
      </c>
      <c r="P7">
        <v>1273</v>
      </c>
      <c r="Q7">
        <v>865020</v>
      </c>
      <c r="R7">
        <v>15233</v>
      </c>
      <c r="S7" t="s">
        <v>720</v>
      </c>
      <c r="T7">
        <v>1.85</v>
      </c>
      <c r="U7" t="b">
        <f>IF(Table19[[#This Row],[gross]]-Table19[[#This Row],[budget]] &gt; 0, TRUE, FALSE)</f>
        <v>1</v>
      </c>
    </row>
    <row r="8" spans="1:21" x14ac:dyDescent="0.35">
      <c r="A8" t="s">
        <v>14000</v>
      </c>
      <c r="B8">
        <v>1994</v>
      </c>
      <c r="C8" t="s">
        <v>1701</v>
      </c>
      <c r="D8" t="s">
        <v>950</v>
      </c>
      <c r="E8" t="s">
        <v>5498</v>
      </c>
      <c r="F8" t="s">
        <v>8153</v>
      </c>
      <c r="G8" t="s">
        <v>569</v>
      </c>
      <c r="H8" s="11">
        <v>8000000</v>
      </c>
      <c r="I8" s="11">
        <v>107930000</v>
      </c>
      <c r="J8" t="s">
        <v>38</v>
      </c>
      <c r="K8">
        <v>178</v>
      </c>
      <c r="L8" t="s">
        <v>1872</v>
      </c>
      <c r="M8" t="s">
        <v>14001</v>
      </c>
      <c r="N8">
        <v>8.9</v>
      </c>
      <c r="O8">
        <v>215</v>
      </c>
      <c r="P8">
        <v>2195</v>
      </c>
      <c r="Q8">
        <v>1324680</v>
      </c>
      <c r="R8">
        <v>16557</v>
      </c>
      <c r="S8" t="s">
        <v>28</v>
      </c>
      <c r="T8">
        <v>2.35</v>
      </c>
      <c r="U8" t="b">
        <f>IF(Table19[[#This Row],[gross]]-Table19[[#This Row],[budget]] &gt; 0, TRUE, FALSE)</f>
        <v>1</v>
      </c>
    </row>
    <row r="9" spans="1:21" x14ac:dyDescent="0.35">
      <c r="A9" t="s">
        <v>16953</v>
      </c>
      <c r="B9">
        <v>1966</v>
      </c>
      <c r="C9" t="s">
        <v>8179</v>
      </c>
      <c r="D9" t="s">
        <v>3541</v>
      </c>
      <c r="E9" t="s">
        <v>16952</v>
      </c>
      <c r="F9" t="s">
        <v>16954</v>
      </c>
      <c r="G9" t="s">
        <v>5738</v>
      </c>
      <c r="H9" s="11">
        <v>1200000</v>
      </c>
      <c r="I9" s="11">
        <v>6100000</v>
      </c>
      <c r="J9" t="s">
        <v>6727</v>
      </c>
      <c r="K9">
        <v>142</v>
      </c>
      <c r="L9" t="s">
        <v>13425</v>
      </c>
      <c r="M9" t="s">
        <v>16955</v>
      </c>
      <c r="N9">
        <v>8.9</v>
      </c>
      <c r="O9">
        <v>181</v>
      </c>
      <c r="P9">
        <v>780</v>
      </c>
      <c r="Q9">
        <v>503509</v>
      </c>
      <c r="R9">
        <v>16089</v>
      </c>
      <c r="S9" t="s">
        <v>28</v>
      </c>
      <c r="T9">
        <v>2.35</v>
      </c>
      <c r="U9" t="b">
        <f>IF(Table19[[#This Row],[gross]]-Table19[[#This Row],[budget]] &gt; 0, TRUE, FALSE)</f>
        <v>1</v>
      </c>
    </row>
    <row r="10" spans="1:21" x14ac:dyDescent="0.35">
      <c r="A10" t="s">
        <v>649</v>
      </c>
      <c r="B10">
        <v>2010</v>
      </c>
      <c r="C10" t="s">
        <v>57</v>
      </c>
      <c r="D10" t="s">
        <v>210</v>
      </c>
      <c r="E10" t="s">
        <v>60</v>
      </c>
      <c r="F10" t="s">
        <v>62</v>
      </c>
      <c r="G10" t="s">
        <v>39</v>
      </c>
      <c r="H10" s="11">
        <v>160000000</v>
      </c>
      <c r="I10" s="11">
        <v>292568851</v>
      </c>
      <c r="J10" t="s">
        <v>38</v>
      </c>
      <c r="K10">
        <v>148</v>
      </c>
      <c r="L10" t="s">
        <v>222</v>
      </c>
      <c r="M10" t="s">
        <v>650</v>
      </c>
      <c r="N10">
        <v>8.8000000000000007</v>
      </c>
      <c r="O10">
        <v>642</v>
      </c>
      <c r="P10">
        <v>2803</v>
      </c>
      <c r="Q10">
        <v>1468200</v>
      </c>
      <c r="R10">
        <v>81115</v>
      </c>
      <c r="S10" t="s">
        <v>28</v>
      </c>
      <c r="T10">
        <v>2.35</v>
      </c>
      <c r="U10" t="b">
        <f>IF(Table19[[#This Row],[gross]]-Table19[[#This Row],[budget]] &gt; 0, TRUE, FALSE)</f>
        <v>1</v>
      </c>
    </row>
    <row r="11" spans="1:21" x14ac:dyDescent="0.35">
      <c r="A11" t="s">
        <v>1564</v>
      </c>
      <c r="B11">
        <v>2001</v>
      </c>
      <c r="C11" t="s">
        <v>166</v>
      </c>
      <c r="D11" t="s">
        <v>196</v>
      </c>
      <c r="E11" t="s">
        <v>41</v>
      </c>
      <c r="F11" t="s">
        <v>1565</v>
      </c>
      <c r="G11" t="s">
        <v>39</v>
      </c>
      <c r="H11" s="11">
        <v>93000000</v>
      </c>
      <c r="I11" s="11">
        <v>313837577</v>
      </c>
      <c r="J11" t="s">
        <v>174</v>
      </c>
      <c r="K11">
        <v>171</v>
      </c>
      <c r="L11" t="s">
        <v>548</v>
      </c>
      <c r="M11" t="s">
        <v>1566</v>
      </c>
      <c r="N11">
        <v>8.8000000000000007</v>
      </c>
      <c r="O11">
        <v>297</v>
      </c>
      <c r="P11">
        <v>5060</v>
      </c>
      <c r="Q11">
        <v>1238746</v>
      </c>
      <c r="R11">
        <v>22342</v>
      </c>
      <c r="S11" t="s">
        <v>28</v>
      </c>
      <c r="T11">
        <v>2.35</v>
      </c>
      <c r="U11" t="b">
        <f>IF(Table19[[#This Row],[gross]]-Table19[[#This Row],[budget]] &gt; 0, TRUE, FALSE)</f>
        <v>1</v>
      </c>
    </row>
    <row r="12" spans="1:21" x14ac:dyDescent="0.35">
      <c r="A12" t="s">
        <v>3632</v>
      </c>
      <c r="B12">
        <v>1999</v>
      </c>
      <c r="C12" t="s">
        <v>658</v>
      </c>
      <c r="D12" t="s">
        <v>335</v>
      </c>
      <c r="E12" t="s">
        <v>3631</v>
      </c>
      <c r="F12" t="s">
        <v>3633</v>
      </c>
      <c r="G12" t="s">
        <v>569</v>
      </c>
      <c r="H12" s="11">
        <v>63000000</v>
      </c>
      <c r="I12" s="11">
        <v>37023395</v>
      </c>
      <c r="J12" t="s">
        <v>38</v>
      </c>
      <c r="K12">
        <v>151</v>
      </c>
      <c r="L12" t="s">
        <v>3270</v>
      </c>
      <c r="M12" t="s">
        <v>3634</v>
      </c>
      <c r="N12">
        <v>8.8000000000000007</v>
      </c>
      <c r="O12">
        <v>315</v>
      </c>
      <c r="P12">
        <v>2968</v>
      </c>
      <c r="Q12">
        <v>1347461</v>
      </c>
      <c r="R12">
        <v>13209</v>
      </c>
      <c r="S12" t="s">
        <v>28</v>
      </c>
      <c r="T12">
        <v>2.35</v>
      </c>
      <c r="U12" t="b">
        <f>IF(Table19[[#This Row],[gross]]-Table19[[#This Row],[budget]] &gt; 0, TRUE, FALSE)</f>
        <v>0</v>
      </c>
    </row>
    <row r="13" spans="1:21" x14ac:dyDescent="0.35">
      <c r="A13" t="s">
        <v>4363</v>
      </c>
      <c r="B13">
        <v>1994</v>
      </c>
      <c r="C13" t="s">
        <v>425</v>
      </c>
      <c r="D13" t="s">
        <v>317</v>
      </c>
      <c r="E13" t="s">
        <v>4362</v>
      </c>
      <c r="F13" t="s">
        <v>4364</v>
      </c>
      <c r="G13" t="s">
        <v>39</v>
      </c>
      <c r="H13" s="11">
        <v>55000000</v>
      </c>
      <c r="I13" s="11">
        <v>329691196</v>
      </c>
      <c r="J13" t="s">
        <v>38</v>
      </c>
      <c r="K13">
        <v>142</v>
      </c>
      <c r="L13" t="s">
        <v>2450</v>
      </c>
      <c r="M13" t="s">
        <v>4365</v>
      </c>
      <c r="N13">
        <v>8.8000000000000007</v>
      </c>
      <c r="O13">
        <v>149</v>
      </c>
      <c r="P13">
        <v>1398</v>
      </c>
      <c r="Q13">
        <v>1251222</v>
      </c>
      <c r="R13">
        <v>15700</v>
      </c>
      <c r="S13" t="s">
        <v>720</v>
      </c>
      <c r="T13">
        <v>2.35</v>
      </c>
      <c r="U13" t="b">
        <f>IF(Table19[[#This Row],[gross]]-Table19[[#This Row],[budget]] &gt; 0, TRUE, FALSE)</f>
        <v>1</v>
      </c>
    </row>
    <row r="14" spans="1:21" x14ac:dyDescent="0.35">
      <c r="A14" t="s">
        <v>9475</v>
      </c>
      <c r="B14">
        <v>1980</v>
      </c>
      <c r="C14" t="s">
        <v>6805</v>
      </c>
      <c r="D14" t="s">
        <v>386</v>
      </c>
      <c r="E14" t="s">
        <v>7438</v>
      </c>
      <c r="F14" t="s">
        <v>9476</v>
      </c>
      <c r="G14" t="s">
        <v>90</v>
      </c>
      <c r="H14" s="11">
        <v>18000000</v>
      </c>
      <c r="I14" s="11">
        <v>290158751</v>
      </c>
      <c r="J14" t="s">
        <v>38</v>
      </c>
      <c r="K14">
        <v>127</v>
      </c>
      <c r="L14" t="s">
        <v>31</v>
      </c>
      <c r="M14" t="s">
        <v>9477</v>
      </c>
      <c r="N14">
        <v>8.8000000000000007</v>
      </c>
      <c r="O14">
        <v>223</v>
      </c>
      <c r="P14">
        <v>900</v>
      </c>
      <c r="Q14">
        <v>837759</v>
      </c>
      <c r="R14">
        <v>12643</v>
      </c>
      <c r="S14" t="s">
        <v>28</v>
      </c>
      <c r="T14">
        <v>2.35</v>
      </c>
      <c r="U14" t="b">
        <f>IF(Table19[[#This Row],[gross]]-Table19[[#This Row],[budget]] &gt; 0, TRUE, FALSE)</f>
        <v>1</v>
      </c>
    </row>
    <row r="15" spans="1:21" x14ac:dyDescent="0.35">
      <c r="A15" t="s">
        <v>1951</v>
      </c>
      <c r="B15">
        <v>2002</v>
      </c>
      <c r="C15" t="s">
        <v>166</v>
      </c>
      <c r="D15" t="s">
        <v>196</v>
      </c>
      <c r="E15" t="s">
        <v>41</v>
      </c>
      <c r="F15" t="s">
        <v>1565</v>
      </c>
      <c r="G15" t="s">
        <v>39</v>
      </c>
      <c r="H15" s="11">
        <v>94000000</v>
      </c>
      <c r="I15" s="11">
        <v>340478898</v>
      </c>
      <c r="J15" t="s">
        <v>38</v>
      </c>
      <c r="K15">
        <v>172</v>
      </c>
      <c r="L15" t="s">
        <v>548</v>
      </c>
      <c r="M15" t="s">
        <v>1952</v>
      </c>
      <c r="N15">
        <v>8.6999999999999993</v>
      </c>
      <c r="O15">
        <v>294</v>
      </c>
      <c r="P15">
        <v>2417</v>
      </c>
      <c r="Q15">
        <v>1100446</v>
      </c>
      <c r="R15">
        <v>23052</v>
      </c>
      <c r="S15" t="s">
        <v>28</v>
      </c>
      <c r="T15">
        <v>2.35</v>
      </c>
      <c r="U15" t="b">
        <f>IF(Table19[[#This Row],[gross]]-Table19[[#This Row],[budget]] &gt; 0, TRUE, FALSE)</f>
        <v>1</v>
      </c>
    </row>
    <row r="16" spans="1:21" x14ac:dyDescent="0.35">
      <c r="A16" t="s">
        <v>3495</v>
      </c>
      <c r="B16">
        <v>1999</v>
      </c>
      <c r="C16" t="s">
        <v>433</v>
      </c>
      <c r="D16" t="s">
        <v>572</v>
      </c>
      <c r="E16" t="s">
        <v>3494</v>
      </c>
      <c r="F16" t="s">
        <v>3496</v>
      </c>
      <c r="G16" t="s">
        <v>569</v>
      </c>
      <c r="H16" s="11">
        <v>63000000</v>
      </c>
      <c r="I16" s="11">
        <v>171383253</v>
      </c>
      <c r="J16" t="s">
        <v>38</v>
      </c>
      <c r="K16">
        <v>136</v>
      </c>
      <c r="L16" t="s">
        <v>631</v>
      </c>
      <c r="M16" t="s">
        <v>3497</v>
      </c>
      <c r="N16">
        <v>8.6999999999999993</v>
      </c>
      <c r="O16">
        <v>313</v>
      </c>
      <c r="P16">
        <v>3646</v>
      </c>
      <c r="Q16">
        <v>1217752</v>
      </c>
      <c r="R16">
        <v>18563</v>
      </c>
      <c r="S16" t="s">
        <v>28</v>
      </c>
      <c r="T16">
        <v>2.35</v>
      </c>
      <c r="U16" t="b">
        <f>IF(Table19[[#This Row],[gross]]-Table19[[#This Row],[budget]] &gt; 0, TRUE, FALSE)</f>
        <v>1</v>
      </c>
    </row>
    <row r="17" spans="1:21" x14ac:dyDescent="0.35">
      <c r="A17" t="s">
        <v>8907</v>
      </c>
      <c r="B17">
        <v>1990</v>
      </c>
      <c r="C17" t="s">
        <v>477</v>
      </c>
      <c r="D17" t="s">
        <v>1683</v>
      </c>
      <c r="E17" t="s">
        <v>3063</v>
      </c>
      <c r="F17" t="s">
        <v>7260</v>
      </c>
      <c r="G17" t="s">
        <v>569</v>
      </c>
      <c r="H17" s="11">
        <v>25000000</v>
      </c>
      <c r="I17" s="11">
        <v>46836394</v>
      </c>
      <c r="J17" t="s">
        <v>38</v>
      </c>
      <c r="K17">
        <v>146</v>
      </c>
      <c r="L17" t="s">
        <v>1663</v>
      </c>
      <c r="M17" t="s">
        <v>8908</v>
      </c>
      <c r="N17">
        <v>8.6999999999999993</v>
      </c>
      <c r="O17">
        <v>192</v>
      </c>
      <c r="P17">
        <v>989</v>
      </c>
      <c r="Q17">
        <v>728685</v>
      </c>
      <c r="R17">
        <v>24783</v>
      </c>
      <c r="S17" t="s">
        <v>28</v>
      </c>
      <c r="T17">
        <v>1.85</v>
      </c>
      <c r="U17" t="b">
        <f>IF(Table19[[#This Row],[gross]]-Table19[[#This Row],[budget]] &gt; 0, TRUE, FALSE)</f>
        <v>1</v>
      </c>
    </row>
    <row r="18" spans="1:21" x14ac:dyDescent="0.35">
      <c r="A18" t="s">
        <v>13011</v>
      </c>
      <c r="B18">
        <v>1977</v>
      </c>
      <c r="C18" t="s">
        <v>1392</v>
      </c>
      <c r="D18" t="s">
        <v>386</v>
      </c>
      <c r="E18" t="s">
        <v>13010</v>
      </c>
      <c r="F18" t="s">
        <v>7438</v>
      </c>
      <c r="G18" t="s">
        <v>90</v>
      </c>
      <c r="H18" s="11">
        <v>11000000</v>
      </c>
      <c r="I18" s="11">
        <v>460935665</v>
      </c>
      <c r="J18" t="s">
        <v>38</v>
      </c>
      <c r="K18">
        <v>125</v>
      </c>
      <c r="L18" t="s">
        <v>31</v>
      </c>
      <c r="M18" t="s">
        <v>13012</v>
      </c>
      <c r="N18">
        <v>8.6999999999999993</v>
      </c>
      <c r="O18">
        <v>282</v>
      </c>
      <c r="P18">
        <v>1470</v>
      </c>
      <c r="Q18">
        <v>911097</v>
      </c>
      <c r="R18">
        <v>13485</v>
      </c>
      <c r="S18" t="s">
        <v>28</v>
      </c>
      <c r="T18">
        <v>2.35</v>
      </c>
      <c r="U18" t="b">
        <f>IF(Table19[[#This Row],[gross]]-Table19[[#This Row],[budget]] &gt; 0, TRUE, FALSE)</f>
        <v>1</v>
      </c>
    </row>
    <row r="19" spans="1:21" x14ac:dyDescent="0.35">
      <c r="A19" t="s">
        <v>15505</v>
      </c>
      <c r="B19">
        <v>1975</v>
      </c>
      <c r="C19" t="s">
        <v>4743</v>
      </c>
      <c r="D19" t="s">
        <v>10646</v>
      </c>
      <c r="E19" t="s">
        <v>14886</v>
      </c>
      <c r="F19" t="s">
        <v>13081</v>
      </c>
      <c r="G19" t="s">
        <v>569</v>
      </c>
      <c r="H19" s="11">
        <v>4400000</v>
      </c>
      <c r="I19" s="11">
        <v>112000000</v>
      </c>
      <c r="J19" t="s">
        <v>38</v>
      </c>
      <c r="K19">
        <v>133</v>
      </c>
      <c r="L19" t="s">
        <v>3270</v>
      </c>
      <c r="M19" t="s">
        <v>15506</v>
      </c>
      <c r="N19">
        <v>8.6999999999999993</v>
      </c>
      <c r="O19">
        <v>149</v>
      </c>
      <c r="P19">
        <v>760</v>
      </c>
      <c r="Q19">
        <v>680041</v>
      </c>
      <c r="R19">
        <v>2176</v>
      </c>
      <c r="S19" t="s">
        <v>28</v>
      </c>
      <c r="T19">
        <v>1.85</v>
      </c>
      <c r="U19" t="b">
        <f>IF(Table19[[#This Row],[gross]]-Table19[[#This Row],[budget]] &gt; 0, TRUE, FALSE)</f>
        <v>1</v>
      </c>
    </row>
    <row r="20" spans="1:21" x14ac:dyDescent="0.35">
      <c r="A20" t="s">
        <v>15900</v>
      </c>
      <c r="B20">
        <v>2002</v>
      </c>
      <c r="C20" t="s">
        <v>8751</v>
      </c>
      <c r="D20" t="s">
        <v>754</v>
      </c>
      <c r="E20" t="s">
        <v>15768</v>
      </c>
      <c r="F20" t="s">
        <v>15901</v>
      </c>
      <c r="G20" t="s">
        <v>569</v>
      </c>
      <c r="H20" s="11">
        <v>3300000</v>
      </c>
      <c r="I20" s="11">
        <v>7563397</v>
      </c>
      <c r="J20" t="s">
        <v>14595</v>
      </c>
      <c r="K20">
        <v>135</v>
      </c>
      <c r="L20" t="s">
        <v>1872</v>
      </c>
      <c r="M20" t="s">
        <v>15902</v>
      </c>
      <c r="N20">
        <v>8.6999999999999993</v>
      </c>
      <c r="O20">
        <v>214</v>
      </c>
      <c r="P20">
        <v>749</v>
      </c>
      <c r="Q20">
        <v>533200</v>
      </c>
      <c r="R20">
        <v>1211</v>
      </c>
      <c r="S20" t="s">
        <v>28</v>
      </c>
      <c r="T20">
        <v>1.85</v>
      </c>
      <c r="U20" t="b">
        <f>IF(Table19[[#This Row],[gross]]-Table19[[#This Row],[budget]] &gt; 0, TRUE, FALSE)</f>
        <v>1</v>
      </c>
    </row>
    <row r="21" spans="1:21" x14ac:dyDescent="0.35">
      <c r="A21" t="s">
        <v>17554</v>
      </c>
      <c r="B21">
        <v>1954</v>
      </c>
      <c r="C21" t="s">
        <v>13004</v>
      </c>
      <c r="D21" t="s">
        <v>17553</v>
      </c>
      <c r="E21" t="s">
        <v>17552</v>
      </c>
      <c r="F21" t="s">
        <v>17555</v>
      </c>
      <c r="G21" t="s">
        <v>5347</v>
      </c>
      <c r="H21" s="11">
        <v>2000000</v>
      </c>
      <c r="I21" s="11">
        <v>269061</v>
      </c>
      <c r="J21" t="s">
        <v>653</v>
      </c>
      <c r="K21">
        <v>202</v>
      </c>
      <c r="L21" t="s">
        <v>996</v>
      </c>
      <c r="M21" t="s">
        <v>17556</v>
      </c>
      <c r="N21">
        <v>8.6999999999999993</v>
      </c>
      <c r="O21">
        <v>153</v>
      </c>
      <c r="P21">
        <v>596</v>
      </c>
      <c r="Q21">
        <v>229012</v>
      </c>
      <c r="R21">
        <v>338</v>
      </c>
      <c r="S21" t="s">
        <v>720</v>
      </c>
      <c r="T21">
        <v>1.37</v>
      </c>
      <c r="U21" t="b">
        <f>IF(Table19[[#This Row],[gross]]-Table19[[#This Row],[budget]] &gt; 0, TRUE, FALSE)</f>
        <v>0</v>
      </c>
    </row>
    <row r="22" spans="1:21" x14ac:dyDescent="0.35">
      <c r="A22" t="s">
        <v>645</v>
      </c>
      <c r="B22">
        <v>2014</v>
      </c>
      <c r="C22" t="s">
        <v>57</v>
      </c>
      <c r="D22" t="s">
        <v>644</v>
      </c>
      <c r="E22" t="s">
        <v>252</v>
      </c>
      <c r="F22" t="s">
        <v>646</v>
      </c>
      <c r="G22" t="s">
        <v>39</v>
      </c>
      <c r="H22" s="11">
        <v>165000000</v>
      </c>
      <c r="I22" s="11">
        <v>187991439</v>
      </c>
      <c r="J22" t="s">
        <v>38</v>
      </c>
      <c r="K22">
        <v>169</v>
      </c>
      <c r="L22" t="s">
        <v>643</v>
      </c>
      <c r="M22" t="s">
        <v>647</v>
      </c>
      <c r="N22">
        <v>8.6</v>
      </c>
      <c r="O22">
        <v>712</v>
      </c>
      <c r="P22">
        <v>2725</v>
      </c>
      <c r="Q22">
        <v>928227</v>
      </c>
      <c r="R22">
        <v>31488</v>
      </c>
      <c r="S22" t="s">
        <v>28</v>
      </c>
      <c r="T22">
        <v>2.35</v>
      </c>
      <c r="U22" t="b">
        <f>IF(Table19[[#This Row],[gross]]-Table19[[#This Row],[budget]] &gt; 0, TRUE, FALSE)</f>
        <v>1</v>
      </c>
    </row>
    <row r="23" spans="1:21" x14ac:dyDescent="0.35">
      <c r="A23" t="s">
        <v>3471</v>
      </c>
      <c r="B23">
        <v>1998</v>
      </c>
      <c r="C23" t="s">
        <v>384</v>
      </c>
      <c r="D23" t="s">
        <v>317</v>
      </c>
      <c r="E23" t="s">
        <v>332</v>
      </c>
      <c r="F23" t="s">
        <v>1124</v>
      </c>
      <c r="G23" t="s">
        <v>569</v>
      </c>
      <c r="H23" s="11">
        <v>70000000</v>
      </c>
      <c r="I23" s="11">
        <v>216119491</v>
      </c>
      <c r="J23" t="s">
        <v>38</v>
      </c>
      <c r="K23">
        <v>169</v>
      </c>
      <c r="L23" t="s">
        <v>1420</v>
      </c>
      <c r="M23" t="s">
        <v>3472</v>
      </c>
      <c r="N23">
        <v>8.6</v>
      </c>
      <c r="O23">
        <v>219</v>
      </c>
      <c r="P23">
        <v>2277</v>
      </c>
      <c r="Q23">
        <v>881236</v>
      </c>
      <c r="R23">
        <v>44998</v>
      </c>
      <c r="S23" t="s">
        <v>28</v>
      </c>
      <c r="T23">
        <v>1.85</v>
      </c>
      <c r="U23" t="b">
        <f>IF(Table19[[#This Row],[gross]]-Table19[[#This Row],[budget]] &gt; 0, TRUE, FALSE)</f>
        <v>1</v>
      </c>
    </row>
    <row r="24" spans="1:21" x14ac:dyDescent="0.35">
      <c r="A24" t="s">
        <v>7692</v>
      </c>
      <c r="B24">
        <v>1995</v>
      </c>
      <c r="C24" t="s">
        <v>658</v>
      </c>
      <c r="D24" t="s">
        <v>456</v>
      </c>
      <c r="E24" t="s">
        <v>335</v>
      </c>
      <c r="F24" t="s">
        <v>1450</v>
      </c>
      <c r="G24" t="s">
        <v>569</v>
      </c>
      <c r="H24" s="11">
        <v>33000000</v>
      </c>
      <c r="I24" s="11">
        <v>100125340</v>
      </c>
      <c r="J24" t="s">
        <v>38</v>
      </c>
      <c r="K24">
        <v>127</v>
      </c>
      <c r="L24" t="s">
        <v>2079</v>
      </c>
      <c r="M24" t="s">
        <v>7693</v>
      </c>
      <c r="N24">
        <v>8.6</v>
      </c>
      <c r="O24">
        <v>216</v>
      </c>
      <c r="P24">
        <v>1080</v>
      </c>
      <c r="Q24">
        <v>1023511</v>
      </c>
      <c r="R24">
        <v>22678</v>
      </c>
      <c r="S24" t="s">
        <v>28</v>
      </c>
      <c r="T24">
        <v>2.35</v>
      </c>
      <c r="U24" t="b">
        <f>IF(Table19[[#This Row],[gross]]-Table19[[#This Row],[budget]] &gt; 0, TRUE, FALSE)</f>
        <v>1</v>
      </c>
    </row>
    <row r="25" spans="1:21" x14ac:dyDescent="0.35">
      <c r="A25" t="s">
        <v>9884</v>
      </c>
      <c r="B25">
        <v>1991</v>
      </c>
      <c r="C25" t="s">
        <v>2641</v>
      </c>
      <c r="D25" t="s">
        <v>735</v>
      </c>
      <c r="E25" t="s">
        <v>1279</v>
      </c>
      <c r="F25" t="s">
        <v>6251</v>
      </c>
      <c r="G25" t="s">
        <v>569</v>
      </c>
      <c r="H25" s="11">
        <v>19000000</v>
      </c>
      <c r="I25" s="11">
        <v>130727000</v>
      </c>
      <c r="J25" t="s">
        <v>38</v>
      </c>
      <c r="K25">
        <v>138</v>
      </c>
      <c r="L25" t="s">
        <v>6325</v>
      </c>
      <c r="M25" t="s">
        <v>9885</v>
      </c>
      <c r="N25">
        <v>8.6</v>
      </c>
      <c r="O25">
        <v>185</v>
      </c>
      <c r="P25">
        <v>916</v>
      </c>
      <c r="Q25">
        <v>887467</v>
      </c>
      <c r="R25">
        <v>13184</v>
      </c>
      <c r="S25" t="s">
        <v>28</v>
      </c>
      <c r="T25">
        <v>1.85</v>
      </c>
      <c r="U25" t="b">
        <f>IF(Table19[[#This Row],[gross]]-Table19[[#This Row],[budget]] &gt; 0, TRUE, FALSE)</f>
        <v>1</v>
      </c>
    </row>
    <row r="26" spans="1:21" x14ac:dyDescent="0.35">
      <c r="A26" t="s">
        <v>10682</v>
      </c>
      <c r="B26">
        <v>2001</v>
      </c>
      <c r="C26" t="s">
        <v>7353</v>
      </c>
      <c r="D26" t="s">
        <v>10681</v>
      </c>
      <c r="E26" t="s">
        <v>10680</v>
      </c>
      <c r="F26" t="s">
        <v>10683</v>
      </c>
      <c r="G26" t="s">
        <v>90</v>
      </c>
      <c r="H26" s="11">
        <v>19000000</v>
      </c>
      <c r="I26" s="11">
        <v>10049886</v>
      </c>
      <c r="J26" t="s">
        <v>653</v>
      </c>
      <c r="K26">
        <v>125</v>
      </c>
      <c r="L26" t="s">
        <v>612</v>
      </c>
      <c r="M26" t="s">
        <v>10684</v>
      </c>
      <c r="N26">
        <v>8.6</v>
      </c>
      <c r="O26">
        <v>246</v>
      </c>
      <c r="P26">
        <v>902</v>
      </c>
      <c r="Q26">
        <v>417971</v>
      </c>
      <c r="R26">
        <v>44</v>
      </c>
      <c r="S26" t="s">
        <v>28</v>
      </c>
      <c r="T26">
        <v>1.85</v>
      </c>
      <c r="U26" t="b">
        <f>IF(Table19[[#This Row],[gross]]-Table19[[#This Row],[budget]] &gt; 0, TRUE, FALSE)</f>
        <v>0</v>
      </c>
    </row>
    <row r="27" spans="1:21" x14ac:dyDescent="0.35">
      <c r="A27" t="s">
        <v>13512</v>
      </c>
      <c r="B27">
        <v>1998</v>
      </c>
      <c r="C27" t="s">
        <v>7321</v>
      </c>
      <c r="D27" t="s">
        <v>2021</v>
      </c>
      <c r="E27" t="s">
        <v>7322</v>
      </c>
      <c r="F27" t="s">
        <v>1281</v>
      </c>
      <c r="G27" t="s">
        <v>569</v>
      </c>
      <c r="H27" s="11">
        <v>7500000</v>
      </c>
      <c r="I27" s="11">
        <v>6712241</v>
      </c>
      <c r="J27" t="s">
        <v>38</v>
      </c>
      <c r="K27">
        <v>101</v>
      </c>
      <c r="L27" t="s">
        <v>1872</v>
      </c>
      <c r="M27" t="s">
        <v>13513</v>
      </c>
      <c r="N27">
        <v>8.6</v>
      </c>
      <c r="O27">
        <v>162</v>
      </c>
      <c r="P27">
        <v>1420</v>
      </c>
      <c r="Q27">
        <v>782437</v>
      </c>
      <c r="R27">
        <v>3858</v>
      </c>
      <c r="S27" t="s">
        <v>720</v>
      </c>
      <c r="T27">
        <v>1.85</v>
      </c>
      <c r="U27" t="b">
        <f>IF(Table19[[#This Row],[gross]]-Table19[[#This Row],[budget]] &gt; 0, TRUE, FALSE)</f>
        <v>0</v>
      </c>
    </row>
    <row r="28" spans="1:21" x14ac:dyDescent="0.35">
      <c r="A28" t="s">
        <v>14742</v>
      </c>
      <c r="B28">
        <v>1995</v>
      </c>
      <c r="C28" t="s">
        <v>113</v>
      </c>
      <c r="D28" t="s">
        <v>115</v>
      </c>
      <c r="E28" t="s">
        <v>1594</v>
      </c>
      <c r="F28" t="s">
        <v>3103</v>
      </c>
      <c r="G28" t="s">
        <v>569</v>
      </c>
      <c r="H28" s="11">
        <v>6000000</v>
      </c>
      <c r="I28" s="11">
        <v>23272306</v>
      </c>
      <c r="J28" t="s">
        <v>38</v>
      </c>
      <c r="K28">
        <v>106</v>
      </c>
      <c r="L28" t="s">
        <v>2079</v>
      </c>
      <c r="M28" t="s">
        <v>14743</v>
      </c>
      <c r="N28">
        <v>8.6</v>
      </c>
      <c r="O28">
        <v>162</v>
      </c>
      <c r="P28">
        <v>1182</v>
      </c>
      <c r="Q28">
        <v>740918</v>
      </c>
      <c r="R28">
        <v>20821</v>
      </c>
      <c r="S28" t="s">
        <v>28</v>
      </c>
      <c r="T28">
        <v>2.35</v>
      </c>
      <c r="U28" t="b">
        <f>IF(Table19[[#This Row],[gross]]-Table19[[#This Row],[budget]] &gt; 0, TRUE, FALSE)</f>
        <v>1</v>
      </c>
    </row>
    <row r="29" spans="1:21" x14ac:dyDescent="0.35">
      <c r="A29" t="s">
        <v>16825</v>
      </c>
      <c r="B29">
        <v>1936</v>
      </c>
      <c r="C29" t="s">
        <v>16822</v>
      </c>
      <c r="D29" t="s">
        <v>16824</v>
      </c>
      <c r="E29" t="s">
        <v>16823</v>
      </c>
      <c r="F29" t="s">
        <v>16826</v>
      </c>
      <c r="G29" t="s">
        <v>272</v>
      </c>
      <c r="H29" s="11">
        <v>1500000</v>
      </c>
      <c r="I29" s="11">
        <v>163245</v>
      </c>
      <c r="J29" t="s">
        <v>38</v>
      </c>
      <c r="K29">
        <v>87</v>
      </c>
      <c r="L29" t="s">
        <v>3772</v>
      </c>
      <c r="M29" t="s">
        <v>16827</v>
      </c>
      <c r="N29">
        <v>8.6</v>
      </c>
      <c r="O29">
        <v>120</v>
      </c>
      <c r="P29">
        <v>211</v>
      </c>
      <c r="Q29">
        <v>143086</v>
      </c>
      <c r="R29">
        <v>352</v>
      </c>
      <c r="S29" t="s">
        <v>720</v>
      </c>
      <c r="T29">
        <v>1.37</v>
      </c>
      <c r="U29" t="b">
        <f>IF(Table19[[#This Row],[gross]]-Table19[[#This Row],[budget]] &gt; 0, TRUE, FALSE)</f>
        <v>0</v>
      </c>
    </row>
    <row r="30" spans="1:21" x14ac:dyDescent="0.35">
      <c r="A30" t="s">
        <v>17015</v>
      </c>
      <c r="B30">
        <v>1942</v>
      </c>
      <c r="C30" t="s">
        <v>15184</v>
      </c>
      <c r="D30" t="s">
        <v>16693</v>
      </c>
      <c r="E30" t="s">
        <v>11659</v>
      </c>
      <c r="F30" t="s">
        <v>17016</v>
      </c>
      <c r="G30" t="s">
        <v>90</v>
      </c>
      <c r="H30" s="11">
        <v>950000</v>
      </c>
      <c r="I30" s="11"/>
      <c r="J30" t="s">
        <v>38</v>
      </c>
      <c r="K30">
        <v>82</v>
      </c>
      <c r="L30" t="s">
        <v>5344</v>
      </c>
      <c r="M30" t="s">
        <v>17017</v>
      </c>
      <c r="N30">
        <v>8.6</v>
      </c>
      <c r="O30">
        <v>242</v>
      </c>
      <c r="P30">
        <v>1123</v>
      </c>
      <c r="Q30">
        <v>387508</v>
      </c>
      <c r="R30">
        <v>3442</v>
      </c>
      <c r="S30" t="s">
        <v>28</v>
      </c>
      <c r="T30">
        <v>1.37</v>
      </c>
      <c r="U30" t="b">
        <f>IF(Table19[[#This Row],[gross]]-Table19[[#This Row],[budget]] &gt; 0, TRUE, FALSE)</f>
        <v>0</v>
      </c>
    </row>
    <row r="31" spans="1:21" x14ac:dyDescent="0.35">
      <c r="A31" t="s">
        <v>61</v>
      </c>
      <c r="B31">
        <v>2012</v>
      </c>
      <c r="C31" t="s">
        <v>57</v>
      </c>
      <c r="D31" t="s">
        <v>60</v>
      </c>
      <c r="E31" t="s">
        <v>58</v>
      </c>
      <c r="F31" t="s">
        <v>62</v>
      </c>
      <c r="G31" t="s">
        <v>39</v>
      </c>
      <c r="H31" s="11">
        <v>250000000</v>
      </c>
      <c r="I31" s="11">
        <v>448130642</v>
      </c>
      <c r="J31" t="s">
        <v>38</v>
      </c>
      <c r="K31">
        <v>164</v>
      </c>
      <c r="L31" t="s">
        <v>59</v>
      </c>
      <c r="M31" t="s">
        <v>63</v>
      </c>
      <c r="N31">
        <v>8.5</v>
      </c>
      <c r="O31">
        <v>813</v>
      </c>
      <c r="P31">
        <v>2701</v>
      </c>
      <c r="Q31">
        <v>1144337</v>
      </c>
      <c r="R31">
        <v>106759</v>
      </c>
      <c r="S31" t="s">
        <v>28</v>
      </c>
      <c r="T31">
        <v>2.35</v>
      </c>
      <c r="U31" t="b">
        <f>IF(Table19[[#This Row],[gross]]-Table19[[#This Row],[budget]] &gt; 0, TRUE, FALSE)</f>
        <v>1</v>
      </c>
    </row>
    <row r="32" spans="1:21" x14ac:dyDescent="0.35">
      <c r="A32" t="s">
        <v>1631</v>
      </c>
      <c r="B32">
        <v>2000</v>
      </c>
      <c r="C32" t="s">
        <v>182</v>
      </c>
      <c r="D32" t="s">
        <v>640</v>
      </c>
      <c r="E32" t="s">
        <v>1629</v>
      </c>
      <c r="F32" t="s">
        <v>1632</v>
      </c>
      <c r="G32" t="s">
        <v>569</v>
      </c>
      <c r="H32" s="11">
        <v>103000000</v>
      </c>
      <c r="I32" s="11">
        <v>187670866</v>
      </c>
      <c r="J32" t="s">
        <v>38</v>
      </c>
      <c r="K32">
        <v>171</v>
      </c>
      <c r="L32" t="s">
        <v>1630</v>
      </c>
      <c r="M32" t="s">
        <v>1633</v>
      </c>
      <c r="N32">
        <v>8.5</v>
      </c>
      <c r="O32">
        <v>265</v>
      </c>
      <c r="P32">
        <v>2368</v>
      </c>
      <c r="Q32">
        <v>982637</v>
      </c>
      <c r="R32">
        <v>6521</v>
      </c>
      <c r="S32" t="s">
        <v>28</v>
      </c>
      <c r="T32">
        <v>2.35</v>
      </c>
      <c r="U32" t="b">
        <f>IF(Table19[[#This Row],[gross]]-Table19[[#This Row],[budget]] &gt; 0, TRUE, FALSE)</f>
        <v>1</v>
      </c>
    </row>
    <row r="33" spans="1:21" x14ac:dyDescent="0.35">
      <c r="A33" t="s">
        <v>1654</v>
      </c>
      <c r="B33">
        <v>1991</v>
      </c>
      <c r="C33" t="s">
        <v>29</v>
      </c>
      <c r="D33" t="s">
        <v>1018</v>
      </c>
      <c r="E33" t="s">
        <v>1653</v>
      </c>
      <c r="F33" t="s">
        <v>1655</v>
      </c>
      <c r="G33" t="s">
        <v>569</v>
      </c>
      <c r="H33" s="11">
        <v>102000000</v>
      </c>
      <c r="I33" s="11">
        <v>204843350</v>
      </c>
      <c r="J33" t="s">
        <v>38</v>
      </c>
      <c r="K33">
        <v>153</v>
      </c>
      <c r="L33" t="s">
        <v>631</v>
      </c>
      <c r="M33" t="s">
        <v>1656</v>
      </c>
      <c r="N33">
        <v>8.5</v>
      </c>
      <c r="O33">
        <v>210</v>
      </c>
      <c r="P33">
        <v>983</v>
      </c>
      <c r="Q33">
        <v>744891</v>
      </c>
      <c r="R33">
        <v>2829</v>
      </c>
      <c r="S33" t="s">
        <v>28</v>
      </c>
      <c r="T33">
        <v>2.35</v>
      </c>
      <c r="U33" t="b">
        <f>IF(Table19[[#This Row],[gross]]-Table19[[#This Row],[budget]] &gt; 0, TRUE, FALSE)</f>
        <v>1</v>
      </c>
    </row>
    <row r="34" spans="1:21" x14ac:dyDescent="0.35">
      <c r="A34" t="s">
        <v>1703</v>
      </c>
      <c r="B34">
        <v>2012</v>
      </c>
      <c r="C34" t="s">
        <v>1701</v>
      </c>
      <c r="D34" t="s">
        <v>210</v>
      </c>
      <c r="E34" t="s">
        <v>51</v>
      </c>
      <c r="F34" t="s">
        <v>1331</v>
      </c>
      <c r="G34" t="s">
        <v>569</v>
      </c>
      <c r="H34" s="11">
        <v>100000000</v>
      </c>
      <c r="I34" s="11">
        <v>162804648</v>
      </c>
      <c r="J34" t="s">
        <v>38</v>
      </c>
      <c r="K34">
        <v>165</v>
      </c>
      <c r="L34" t="s">
        <v>1702</v>
      </c>
      <c r="M34" t="s">
        <v>1704</v>
      </c>
      <c r="N34">
        <v>8.5</v>
      </c>
      <c r="O34">
        <v>765</v>
      </c>
      <c r="P34">
        <v>1193</v>
      </c>
      <c r="Q34">
        <v>955174</v>
      </c>
      <c r="R34">
        <v>40978</v>
      </c>
      <c r="S34" t="s">
        <v>28</v>
      </c>
      <c r="T34">
        <v>2.35</v>
      </c>
      <c r="U34" t="b">
        <f>IF(Table19[[#This Row],[gross]]-Table19[[#This Row],[budget]] &gt; 0, TRUE, FALSE)</f>
        <v>1</v>
      </c>
    </row>
    <row r="35" spans="1:21" x14ac:dyDescent="0.35">
      <c r="A35" t="s">
        <v>2063</v>
      </c>
      <c r="B35">
        <v>2006</v>
      </c>
      <c r="C35" t="s">
        <v>477</v>
      </c>
      <c r="D35" t="s">
        <v>210</v>
      </c>
      <c r="E35" t="s">
        <v>1124</v>
      </c>
      <c r="F35" t="s">
        <v>385</v>
      </c>
      <c r="G35" t="s">
        <v>569</v>
      </c>
      <c r="H35" s="11">
        <v>90000000</v>
      </c>
      <c r="I35" s="11">
        <v>132373442</v>
      </c>
      <c r="J35" t="s">
        <v>38</v>
      </c>
      <c r="K35">
        <v>151</v>
      </c>
      <c r="L35" t="s">
        <v>2062</v>
      </c>
      <c r="M35" t="s">
        <v>2064</v>
      </c>
      <c r="N35">
        <v>8.5</v>
      </c>
      <c r="O35">
        <v>352</v>
      </c>
      <c r="P35">
        <v>2054</v>
      </c>
      <c r="Q35">
        <v>873649</v>
      </c>
      <c r="R35">
        <v>45648</v>
      </c>
      <c r="S35" t="s">
        <v>28</v>
      </c>
      <c r="T35">
        <v>2.35</v>
      </c>
      <c r="U35" t="b">
        <f>IF(Table19[[#This Row],[gross]]-Table19[[#This Row],[budget]] &gt; 0, TRUE, FALSE)</f>
        <v>1</v>
      </c>
    </row>
    <row r="36" spans="1:21" x14ac:dyDescent="0.35">
      <c r="A36" t="s">
        <v>2801</v>
      </c>
      <c r="B36">
        <v>1994</v>
      </c>
      <c r="C36" t="s">
        <v>2318</v>
      </c>
      <c r="D36" t="s">
        <v>875</v>
      </c>
      <c r="E36" t="s">
        <v>1344</v>
      </c>
      <c r="F36" t="s">
        <v>2802</v>
      </c>
      <c r="G36" t="s">
        <v>272</v>
      </c>
      <c r="H36" s="11">
        <v>45000000</v>
      </c>
      <c r="I36" s="11">
        <v>422783777</v>
      </c>
      <c r="J36" t="s">
        <v>38</v>
      </c>
      <c r="K36">
        <v>73</v>
      </c>
      <c r="L36" t="s">
        <v>2800</v>
      </c>
      <c r="M36" t="s">
        <v>2803</v>
      </c>
      <c r="N36">
        <v>8.5</v>
      </c>
      <c r="O36">
        <v>186</v>
      </c>
      <c r="P36">
        <v>656</v>
      </c>
      <c r="Q36">
        <v>644348</v>
      </c>
      <c r="R36">
        <v>6458</v>
      </c>
      <c r="S36" t="s">
        <v>28</v>
      </c>
      <c r="T36">
        <v>1.66</v>
      </c>
      <c r="U36" t="b">
        <f>IF(Table19[[#This Row],[gross]]-Table19[[#This Row],[budget]] &gt; 0, TRUE, FALSE)</f>
        <v>1</v>
      </c>
    </row>
    <row r="37" spans="1:21" x14ac:dyDescent="0.35">
      <c r="A37" t="s">
        <v>3779</v>
      </c>
      <c r="B37">
        <v>1999</v>
      </c>
      <c r="C37" t="s">
        <v>3126</v>
      </c>
      <c r="D37" t="s">
        <v>317</v>
      </c>
      <c r="E37" t="s">
        <v>3129</v>
      </c>
      <c r="F37" t="s">
        <v>1969</v>
      </c>
      <c r="G37" t="s">
        <v>569</v>
      </c>
      <c r="H37" s="11">
        <v>60000000</v>
      </c>
      <c r="I37" s="11">
        <v>136801374</v>
      </c>
      <c r="J37" t="s">
        <v>38</v>
      </c>
      <c r="K37">
        <v>189</v>
      </c>
      <c r="L37" t="s">
        <v>3778</v>
      </c>
      <c r="M37" t="s">
        <v>3780</v>
      </c>
      <c r="N37">
        <v>8.5</v>
      </c>
      <c r="O37">
        <v>186</v>
      </c>
      <c r="P37">
        <v>1377</v>
      </c>
      <c r="Q37">
        <v>782610</v>
      </c>
      <c r="R37">
        <v>17716</v>
      </c>
      <c r="S37" t="s">
        <v>28</v>
      </c>
      <c r="T37">
        <v>1.85</v>
      </c>
      <c r="U37" t="b">
        <f>IF(Table19[[#This Row],[gross]]-Table19[[#This Row],[budget]] &gt; 0, TRUE, FALSE)</f>
        <v>1</v>
      </c>
    </row>
    <row r="38" spans="1:21" x14ac:dyDescent="0.35">
      <c r="A38" t="s">
        <v>6136</v>
      </c>
      <c r="B38">
        <v>2006</v>
      </c>
      <c r="C38" t="s">
        <v>57</v>
      </c>
      <c r="D38" t="s">
        <v>58</v>
      </c>
      <c r="E38" t="s">
        <v>258</v>
      </c>
      <c r="F38" t="s">
        <v>95</v>
      </c>
      <c r="G38" t="s">
        <v>39</v>
      </c>
      <c r="H38" s="11">
        <v>40000000</v>
      </c>
      <c r="I38" s="11">
        <v>53082743</v>
      </c>
      <c r="J38" t="s">
        <v>38</v>
      </c>
      <c r="K38">
        <v>130</v>
      </c>
      <c r="L38" t="s">
        <v>2139</v>
      </c>
      <c r="M38" t="s">
        <v>6137</v>
      </c>
      <c r="N38">
        <v>8.5</v>
      </c>
      <c r="O38">
        <v>341</v>
      </c>
      <c r="P38">
        <v>1100</v>
      </c>
      <c r="Q38">
        <v>844052</v>
      </c>
      <c r="R38">
        <v>63986</v>
      </c>
      <c r="S38" t="s">
        <v>28</v>
      </c>
      <c r="T38">
        <v>2.35</v>
      </c>
      <c r="U38" t="b">
        <f>IF(Table19[[#This Row],[gross]]-Table19[[#This Row],[budget]] &gt; 0, TRUE, FALSE)</f>
        <v>1</v>
      </c>
    </row>
    <row r="39" spans="1:21" x14ac:dyDescent="0.35">
      <c r="A39" t="s">
        <v>7079</v>
      </c>
      <c r="B39">
        <v>2002</v>
      </c>
      <c r="C39" t="s">
        <v>3657</v>
      </c>
      <c r="D39" t="s">
        <v>7078</v>
      </c>
      <c r="E39" t="s">
        <v>7077</v>
      </c>
      <c r="F39" t="s">
        <v>7080</v>
      </c>
      <c r="G39" t="s">
        <v>569</v>
      </c>
      <c r="H39" s="11">
        <v>35000000</v>
      </c>
      <c r="I39" s="11">
        <v>32519322</v>
      </c>
      <c r="J39" t="s">
        <v>1418</v>
      </c>
      <c r="K39">
        <v>150</v>
      </c>
      <c r="L39" t="s">
        <v>6880</v>
      </c>
      <c r="M39" t="s">
        <v>7081</v>
      </c>
      <c r="N39">
        <v>8.5</v>
      </c>
      <c r="O39">
        <v>193</v>
      </c>
      <c r="P39">
        <v>761</v>
      </c>
      <c r="Q39">
        <v>497946</v>
      </c>
      <c r="R39">
        <v>1075</v>
      </c>
      <c r="S39" t="s">
        <v>720</v>
      </c>
      <c r="T39">
        <v>1.85</v>
      </c>
      <c r="U39" t="b">
        <f>IF(Table19[[#This Row],[gross]]-Table19[[#This Row],[budget]] &gt; 0, TRUE, FALSE)</f>
        <v>0</v>
      </c>
    </row>
    <row r="40" spans="1:21" x14ac:dyDescent="0.35">
      <c r="A40" t="s">
        <v>7583</v>
      </c>
      <c r="B40">
        <v>1979</v>
      </c>
      <c r="C40" t="s">
        <v>4638</v>
      </c>
      <c r="D40" t="s">
        <v>386</v>
      </c>
      <c r="E40" t="s">
        <v>114</v>
      </c>
      <c r="F40" t="s">
        <v>1626</v>
      </c>
      <c r="G40" t="s">
        <v>569</v>
      </c>
      <c r="H40" s="11">
        <v>31500000</v>
      </c>
      <c r="I40" s="11">
        <v>78800000</v>
      </c>
      <c r="J40" t="s">
        <v>38</v>
      </c>
      <c r="K40">
        <v>289</v>
      </c>
      <c r="L40" t="s">
        <v>3257</v>
      </c>
      <c r="M40" t="s">
        <v>7584</v>
      </c>
      <c r="N40">
        <v>8.5</v>
      </c>
      <c r="O40">
        <v>261</v>
      </c>
      <c r="P40">
        <v>983</v>
      </c>
      <c r="Q40">
        <v>450676</v>
      </c>
      <c r="R40">
        <v>25313</v>
      </c>
      <c r="S40" t="s">
        <v>28</v>
      </c>
      <c r="T40">
        <v>2.35</v>
      </c>
      <c r="U40" t="b">
        <f>IF(Table19[[#This Row],[gross]]-Table19[[#This Row],[budget]] &gt; 0, TRUE, FALSE)</f>
        <v>1</v>
      </c>
    </row>
    <row r="41" spans="1:21" x14ac:dyDescent="0.35">
      <c r="A41" t="s">
        <v>9861</v>
      </c>
      <c r="B41">
        <v>1981</v>
      </c>
      <c r="C41" t="s">
        <v>384</v>
      </c>
      <c r="D41" t="s">
        <v>386</v>
      </c>
      <c r="E41" t="s">
        <v>1306</v>
      </c>
      <c r="F41" t="s">
        <v>6877</v>
      </c>
      <c r="G41" t="s">
        <v>90</v>
      </c>
      <c r="H41" s="11">
        <v>18000000</v>
      </c>
      <c r="I41" s="11">
        <v>242374454</v>
      </c>
      <c r="J41" t="s">
        <v>38</v>
      </c>
      <c r="K41">
        <v>115</v>
      </c>
      <c r="L41" t="s">
        <v>122</v>
      </c>
      <c r="M41" t="s">
        <v>9862</v>
      </c>
      <c r="N41">
        <v>8.5</v>
      </c>
      <c r="O41">
        <v>234</v>
      </c>
      <c r="P41">
        <v>771</v>
      </c>
      <c r="Q41">
        <v>661017</v>
      </c>
      <c r="R41">
        <v>12906</v>
      </c>
      <c r="S41" t="s">
        <v>28</v>
      </c>
      <c r="T41">
        <v>2.35</v>
      </c>
      <c r="U41" t="b">
        <f>IF(Table19[[#This Row],[gross]]-Table19[[#This Row],[budget]] &gt; 0, TRUE, FALSE)</f>
        <v>1</v>
      </c>
    </row>
    <row r="42" spans="1:21" x14ac:dyDescent="0.35">
      <c r="A42" t="s">
        <v>10213</v>
      </c>
      <c r="B42">
        <v>1960</v>
      </c>
      <c r="C42" t="s">
        <v>10210</v>
      </c>
      <c r="D42" t="s">
        <v>10212</v>
      </c>
      <c r="E42" t="s">
        <v>10211</v>
      </c>
      <c r="F42" t="s">
        <v>10214</v>
      </c>
      <c r="G42" t="s">
        <v>569</v>
      </c>
      <c r="H42" s="11">
        <v>806947</v>
      </c>
      <c r="I42" s="11">
        <v>32000000</v>
      </c>
      <c r="J42" t="s">
        <v>38</v>
      </c>
      <c r="K42">
        <v>108</v>
      </c>
      <c r="L42" t="s">
        <v>2912</v>
      </c>
      <c r="M42" t="s">
        <v>10215</v>
      </c>
      <c r="N42">
        <v>8.5</v>
      </c>
      <c r="O42">
        <v>290</v>
      </c>
      <c r="P42">
        <v>1040</v>
      </c>
      <c r="Q42">
        <v>422432</v>
      </c>
      <c r="R42">
        <v>1885</v>
      </c>
      <c r="S42" t="s">
        <v>720</v>
      </c>
      <c r="T42">
        <v>1.85</v>
      </c>
      <c r="U42" t="b">
        <f>IF(Table19[[#This Row],[gross]]-Table19[[#This Row],[budget]] &gt; 0, TRUE, FALSE)</f>
        <v>1</v>
      </c>
    </row>
    <row r="43" spans="1:21" x14ac:dyDescent="0.35">
      <c r="A43" t="s">
        <v>10647</v>
      </c>
      <c r="B43">
        <v>1985</v>
      </c>
      <c r="C43" t="s">
        <v>425</v>
      </c>
      <c r="D43" t="s">
        <v>3602</v>
      </c>
      <c r="E43" t="s">
        <v>5949</v>
      </c>
      <c r="F43" t="s">
        <v>10648</v>
      </c>
      <c r="G43" t="s">
        <v>90</v>
      </c>
      <c r="H43" s="11">
        <v>19000000</v>
      </c>
      <c r="I43" s="11">
        <v>210609762</v>
      </c>
      <c r="J43" t="s">
        <v>38</v>
      </c>
      <c r="K43">
        <v>116</v>
      </c>
      <c r="L43" t="s">
        <v>1812</v>
      </c>
      <c r="M43" t="s">
        <v>10649</v>
      </c>
      <c r="N43">
        <v>8.5</v>
      </c>
      <c r="O43">
        <v>198</v>
      </c>
      <c r="P43">
        <v>809</v>
      </c>
      <c r="Q43">
        <v>732212</v>
      </c>
      <c r="R43">
        <v>3230</v>
      </c>
      <c r="S43" t="s">
        <v>28</v>
      </c>
      <c r="T43">
        <v>1.18</v>
      </c>
      <c r="U43" t="b">
        <f>IF(Table19[[#This Row],[gross]]-Table19[[#This Row],[budget]] &gt; 0, TRUE, FALSE)</f>
        <v>1</v>
      </c>
    </row>
    <row r="44" spans="1:21" x14ac:dyDescent="0.35">
      <c r="A44" t="s">
        <v>13800</v>
      </c>
      <c r="B44">
        <v>1979</v>
      </c>
      <c r="C44" t="s">
        <v>182</v>
      </c>
      <c r="D44" t="s">
        <v>2138</v>
      </c>
      <c r="E44" t="s">
        <v>7926</v>
      </c>
      <c r="F44" t="s">
        <v>13801</v>
      </c>
      <c r="G44" t="s">
        <v>569</v>
      </c>
      <c r="H44" s="11">
        <v>11000000</v>
      </c>
      <c r="I44" s="11">
        <v>78900000</v>
      </c>
      <c r="J44" t="s">
        <v>56</v>
      </c>
      <c r="K44">
        <v>116</v>
      </c>
      <c r="L44" t="s">
        <v>9495</v>
      </c>
      <c r="M44" t="s">
        <v>13802</v>
      </c>
      <c r="N44">
        <v>8.5</v>
      </c>
      <c r="O44">
        <v>392</v>
      </c>
      <c r="P44">
        <v>1110</v>
      </c>
      <c r="Q44">
        <v>563827</v>
      </c>
      <c r="R44">
        <v>2524</v>
      </c>
      <c r="S44" t="s">
        <v>28</v>
      </c>
      <c r="T44">
        <v>2.35</v>
      </c>
      <c r="U44" t="b">
        <f>IF(Table19[[#This Row],[gross]]-Table19[[#This Row],[budget]] &gt; 0, TRUE, FALSE)</f>
        <v>1</v>
      </c>
    </row>
    <row r="45" spans="1:21" x14ac:dyDescent="0.35">
      <c r="A45" t="s">
        <v>15120</v>
      </c>
      <c r="B45">
        <v>2000</v>
      </c>
      <c r="C45" t="s">
        <v>57</v>
      </c>
      <c r="D45" t="s">
        <v>702</v>
      </c>
      <c r="E45" t="s">
        <v>4827</v>
      </c>
      <c r="F45" t="s">
        <v>15121</v>
      </c>
      <c r="G45" t="s">
        <v>569</v>
      </c>
      <c r="H45" s="11">
        <v>9000000</v>
      </c>
      <c r="I45" s="11">
        <v>25530884</v>
      </c>
      <c r="J45" t="s">
        <v>38</v>
      </c>
      <c r="K45">
        <v>113</v>
      </c>
      <c r="L45" t="s">
        <v>825</v>
      </c>
      <c r="M45" t="s">
        <v>15122</v>
      </c>
      <c r="N45">
        <v>8.5</v>
      </c>
      <c r="O45">
        <v>274</v>
      </c>
      <c r="P45">
        <v>2067</v>
      </c>
      <c r="Q45">
        <v>845580</v>
      </c>
      <c r="R45">
        <v>1997</v>
      </c>
      <c r="S45" t="s">
        <v>720</v>
      </c>
      <c r="T45">
        <v>2.35</v>
      </c>
      <c r="U45" t="b">
        <f>IF(Table19[[#This Row],[gross]]-Table19[[#This Row],[budget]] &gt; 0, TRUE, FALSE)</f>
        <v>1</v>
      </c>
    </row>
    <row r="46" spans="1:21" x14ac:dyDescent="0.35">
      <c r="A46" t="s">
        <v>15660</v>
      </c>
      <c r="B46">
        <v>2011</v>
      </c>
      <c r="C46" t="s">
        <v>15657</v>
      </c>
      <c r="D46" t="s">
        <v>15659</v>
      </c>
      <c r="E46" t="s">
        <v>15658</v>
      </c>
      <c r="F46" t="s">
        <v>15661</v>
      </c>
      <c r="G46" t="s">
        <v>39</v>
      </c>
      <c r="H46" s="11">
        <v>4000000</v>
      </c>
      <c r="I46" s="11">
        <v>2601847</v>
      </c>
      <c r="J46" t="s">
        <v>38</v>
      </c>
      <c r="K46">
        <v>102</v>
      </c>
      <c r="L46" t="s">
        <v>3904</v>
      </c>
      <c r="M46" t="s">
        <v>15662</v>
      </c>
      <c r="N46">
        <v>8.5</v>
      </c>
      <c r="O46">
        <v>115</v>
      </c>
      <c r="P46">
        <v>69</v>
      </c>
      <c r="Q46">
        <v>22457</v>
      </c>
      <c r="R46">
        <v>48</v>
      </c>
      <c r="S46" t="s">
        <v>28</v>
      </c>
      <c r="T46">
        <v>2.35</v>
      </c>
      <c r="U46" t="b">
        <f>IF(Table19[[#This Row],[gross]]-Table19[[#This Row],[budget]] &gt; 0, TRUE, FALSE)</f>
        <v>0</v>
      </c>
    </row>
    <row r="47" spans="1:21" x14ac:dyDescent="0.35">
      <c r="A47" t="s">
        <v>15897</v>
      </c>
      <c r="B47">
        <v>2014</v>
      </c>
      <c r="C47" t="s">
        <v>15896</v>
      </c>
      <c r="D47" t="s">
        <v>77</v>
      </c>
      <c r="E47" t="s">
        <v>7361</v>
      </c>
      <c r="F47" t="s">
        <v>4404</v>
      </c>
      <c r="G47" t="s">
        <v>569</v>
      </c>
      <c r="H47" s="11">
        <v>3300000</v>
      </c>
      <c r="I47" s="11">
        <v>13092000</v>
      </c>
      <c r="J47" t="s">
        <v>38</v>
      </c>
      <c r="K47">
        <v>107</v>
      </c>
      <c r="L47" t="s">
        <v>5897</v>
      </c>
      <c r="M47" t="s">
        <v>15898</v>
      </c>
      <c r="N47">
        <v>8.5</v>
      </c>
      <c r="O47">
        <v>535</v>
      </c>
      <c r="P47">
        <v>731</v>
      </c>
      <c r="Q47">
        <v>399138</v>
      </c>
      <c r="R47">
        <v>26495</v>
      </c>
      <c r="S47" t="s">
        <v>28</v>
      </c>
      <c r="T47">
        <v>2.4</v>
      </c>
      <c r="U47" t="b">
        <f>IF(Table19[[#This Row],[gross]]-Table19[[#This Row],[budget]] &gt; 0, TRUE, FALSE)</f>
        <v>1</v>
      </c>
    </row>
    <row r="48" spans="1:21" x14ac:dyDescent="0.35">
      <c r="A48" t="s">
        <v>16440</v>
      </c>
      <c r="B48">
        <v>2006</v>
      </c>
      <c r="C48" t="s">
        <v>1750</v>
      </c>
      <c r="D48" t="s">
        <v>9732</v>
      </c>
      <c r="E48" t="s">
        <v>12256</v>
      </c>
      <c r="F48" t="s">
        <v>10619</v>
      </c>
      <c r="G48" t="s">
        <v>569</v>
      </c>
      <c r="H48" s="11">
        <v>2000000</v>
      </c>
      <c r="I48" s="11">
        <v>11284657</v>
      </c>
      <c r="J48" t="s">
        <v>740</v>
      </c>
      <c r="K48">
        <v>137</v>
      </c>
      <c r="L48" t="s">
        <v>3911</v>
      </c>
      <c r="M48" t="s">
        <v>16441</v>
      </c>
      <c r="N48">
        <v>8.5</v>
      </c>
      <c r="O48">
        <v>215</v>
      </c>
      <c r="P48">
        <v>407</v>
      </c>
      <c r="Q48">
        <v>259379</v>
      </c>
      <c r="R48">
        <v>927</v>
      </c>
      <c r="S48" t="s">
        <v>28</v>
      </c>
      <c r="T48">
        <v>2.35</v>
      </c>
      <c r="U48" t="b">
        <f>IF(Table19[[#This Row],[gross]]-Table19[[#This Row],[budget]] &gt; 0, TRUE, FALSE)</f>
        <v>1</v>
      </c>
    </row>
    <row r="49" spans="1:21" x14ac:dyDescent="0.35">
      <c r="A49" t="s">
        <v>17860</v>
      </c>
      <c r="B49">
        <v>1997</v>
      </c>
      <c r="C49" t="s">
        <v>17857</v>
      </c>
      <c r="D49" t="s">
        <v>17859</v>
      </c>
      <c r="E49" t="s">
        <v>17858</v>
      </c>
      <c r="F49" t="s">
        <v>17861</v>
      </c>
      <c r="G49" t="s">
        <v>90</v>
      </c>
      <c r="H49" s="11">
        <v>180000</v>
      </c>
      <c r="I49" s="11">
        <v>925402</v>
      </c>
      <c r="J49" t="s">
        <v>12247</v>
      </c>
      <c r="K49">
        <v>89</v>
      </c>
      <c r="L49" t="s">
        <v>6781</v>
      </c>
      <c r="M49" t="s">
        <v>17862</v>
      </c>
      <c r="N49">
        <v>8.5</v>
      </c>
      <c r="O49">
        <v>46</v>
      </c>
      <c r="P49">
        <v>130</v>
      </c>
      <c r="Q49">
        <v>27882</v>
      </c>
      <c r="R49">
        <v>100</v>
      </c>
      <c r="S49" t="s">
        <v>28</v>
      </c>
      <c r="T49">
        <v>1.85</v>
      </c>
      <c r="U49" t="b">
        <f>IF(Table19[[#This Row],[gross]]-Table19[[#This Row],[budget]] &gt; 0, TRUE, FALSE)</f>
        <v>1</v>
      </c>
    </row>
    <row r="50" spans="1:21" x14ac:dyDescent="0.35">
      <c r="A50" t="s">
        <v>407</v>
      </c>
      <c r="B50">
        <v>2008</v>
      </c>
      <c r="C50" t="s">
        <v>66</v>
      </c>
      <c r="D50" t="s">
        <v>316</v>
      </c>
      <c r="E50" t="s">
        <v>405</v>
      </c>
      <c r="F50" t="s">
        <v>408</v>
      </c>
      <c r="G50" t="s">
        <v>272</v>
      </c>
      <c r="H50" s="11">
        <v>180000000</v>
      </c>
      <c r="I50" s="11">
        <v>223806889</v>
      </c>
      <c r="J50" t="s">
        <v>38</v>
      </c>
      <c r="K50">
        <v>98</v>
      </c>
      <c r="L50" t="s">
        <v>406</v>
      </c>
      <c r="M50" t="s">
        <v>409</v>
      </c>
      <c r="N50">
        <v>8.4</v>
      </c>
      <c r="O50">
        <v>421</v>
      </c>
      <c r="P50">
        <v>1043</v>
      </c>
      <c r="Q50">
        <v>718837</v>
      </c>
      <c r="R50">
        <v>2975</v>
      </c>
      <c r="S50" t="s">
        <v>28</v>
      </c>
      <c r="T50">
        <v>2.35</v>
      </c>
      <c r="U50" t="b">
        <f>IF(Table19[[#This Row],[gross]]-Table19[[#This Row],[budget]] &gt; 0, TRUE, FALSE)</f>
        <v>1</v>
      </c>
    </row>
    <row r="51" spans="1:21" x14ac:dyDescent="0.35">
      <c r="A51" t="s">
        <v>3110</v>
      </c>
      <c r="B51">
        <v>1995</v>
      </c>
      <c r="C51" t="s">
        <v>3106</v>
      </c>
      <c r="D51" t="s">
        <v>3109</v>
      </c>
      <c r="E51" t="s">
        <v>3107</v>
      </c>
      <c r="F51" t="s">
        <v>3111</v>
      </c>
      <c r="G51" t="s">
        <v>569</v>
      </c>
      <c r="H51" s="11">
        <v>72000000</v>
      </c>
      <c r="I51" s="11">
        <v>75600000</v>
      </c>
      <c r="J51" t="s">
        <v>38</v>
      </c>
      <c r="K51">
        <v>178</v>
      </c>
      <c r="L51" t="s">
        <v>3108</v>
      </c>
      <c r="M51" t="s">
        <v>3112</v>
      </c>
      <c r="N51">
        <v>8.4</v>
      </c>
      <c r="O51">
        <v>132</v>
      </c>
      <c r="P51">
        <v>1065</v>
      </c>
      <c r="Q51">
        <v>736638</v>
      </c>
      <c r="R51">
        <v>1976</v>
      </c>
      <c r="S51" t="s">
        <v>28</v>
      </c>
      <c r="T51">
        <v>2.35</v>
      </c>
      <c r="U51" t="b">
        <f>IF(Table19[[#This Row],[gross]]-Table19[[#This Row],[budget]] &gt; 0, TRUE, FALSE)</f>
        <v>1</v>
      </c>
    </row>
    <row r="52" spans="1:21" x14ac:dyDescent="0.35">
      <c r="A52" t="s">
        <v>6440</v>
      </c>
      <c r="B52">
        <v>2001</v>
      </c>
      <c r="C52" t="s">
        <v>4009</v>
      </c>
      <c r="D52" t="s">
        <v>5608</v>
      </c>
      <c r="E52" t="s">
        <v>5902</v>
      </c>
      <c r="F52" t="s">
        <v>6441</v>
      </c>
      <c r="G52" t="s">
        <v>569</v>
      </c>
      <c r="H52" s="11">
        <v>77000000</v>
      </c>
      <c r="I52" s="11">
        <v>33201661</v>
      </c>
      <c r="J52" t="s">
        <v>1418</v>
      </c>
      <c r="K52">
        <v>122</v>
      </c>
      <c r="L52" t="s">
        <v>1618</v>
      </c>
      <c r="M52" t="s">
        <v>6442</v>
      </c>
      <c r="N52">
        <v>8.4</v>
      </c>
      <c r="O52">
        <v>242</v>
      </c>
      <c r="P52">
        <v>1314</v>
      </c>
      <c r="Q52">
        <v>534262</v>
      </c>
      <c r="R52">
        <v>809</v>
      </c>
      <c r="S52" t="s">
        <v>720</v>
      </c>
      <c r="T52">
        <v>2.35</v>
      </c>
      <c r="U52" t="b">
        <f>IF(Table19[[#This Row],[gross]]-Table19[[#This Row],[budget]] &gt; 0, TRUE, FALSE)</f>
        <v>0</v>
      </c>
    </row>
    <row r="53" spans="1:21" x14ac:dyDescent="0.35">
      <c r="A53" t="s">
        <v>7437</v>
      </c>
      <c r="B53">
        <v>1983</v>
      </c>
      <c r="C53" t="s">
        <v>7436</v>
      </c>
      <c r="D53" t="s">
        <v>386</v>
      </c>
      <c r="E53" t="s">
        <v>1410</v>
      </c>
      <c r="F53" t="s">
        <v>7438</v>
      </c>
      <c r="G53" t="s">
        <v>90</v>
      </c>
      <c r="H53" s="11">
        <v>32500000</v>
      </c>
      <c r="I53" s="11">
        <v>309125409</v>
      </c>
      <c r="J53" t="s">
        <v>38</v>
      </c>
      <c r="K53">
        <v>134</v>
      </c>
      <c r="L53" t="s">
        <v>31</v>
      </c>
      <c r="M53" t="s">
        <v>7439</v>
      </c>
      <c r="N53">
        <v>8.4</v>
      </c>
      <c r="O53">
        <v>197</v>
      </c>
      <c r="P53">
        <v>647</v>
      </c>
      <c r="Q53">
        <v>681857</v>
      </c>
      <c r="R53">
        <v>13649</v>
      </c>
      <c r="S53" t="s">
        <v>28</v>
      </c>
      <c r="T53">
        <v>2.35</v>
      </c>
      <c r="U53" t="b">
        <f>IF(Table19[[#This Row],[gross]]-Table19[[#This Row],[budget]] &gt; 0, TRUE, FALSE)</f>
        <v>1</v>
      </c>
    </row>
    <row r="54" spans="1:21" x14ac:dyDescent="0.35">
      <c r="A54" t="s">
        <v>8180</v>
      </c>
      <c r="B54">
        <v>1984</v>
      </c>
      <c r="C54" t="s">
        <v>8179</v>
      </c>
      <c r="D54" t="s">
        <v>1683</v>
      </c>
      <c r="E54" t="s">
        <v>1843</v>
      </c>
      <c r="F54" t="s">
        <v>4039</v>
      </c>
      <c r="G54" t="s">
        <v>569</v>
      </c>
      <c r="H54" s="11">
        <v>30000000</v>
      </c>
      <c r="I54" s="11">
        <v>5300000</v>
      </c>
      <c r="J54" t="s">
        <v>6727</v>
      </c>
      <c r="K54">
        <v>251</v>
      </c>
      <c r="L54" t="s">
        <v>1872</v>
      </c>
      <c r="M54" t="s">
        <v>8181</v>
      </c>
      <c r="N54">
        <v>8.4</v>
      </c>
      <c r="O54">
        <v>111</v>
      </c>
      <c r="P54">
        <v>495</v>
      </c>
      <c r="Q54">
        <v>221000</v>
      </c>
      <c r="R54">
        <v>24719</v>
      </c>
      <c r="S54" t="s">
        <v>28</v>
      </c>
      <c r="T54">
        <v>1.85</v>
      </c>
      <c r="U54" t="b">
        <f>IF(Table19[[#This Row],[gross]]-Table19[[#This Row],[budget]] &gt; 0, TRUE, FALSE)</f>
        <v>0</v>
      </c>
    </row>
    <row r="55" spans="1:21" x14ac:dyDescent="0.35">
      <c r="A55" t="s">
        <v>10541</v>
      </c>
      <c r="B55">
        <v>1997</v>
      </c>
      <c r="C55" t="s">
        <v>7353</v>
      </c>
      <c r="D55" t="s">
        <v>3351</v>
      </c>
      <c r="E55" t="s">
        <v>775</v>
      </c>
      <c r="F55" t="s">
        <v>1024</v>
      </c>
      <c r="G55" t="s">
        <v>39</v>
      </c>
      <c r="H55" s="11">
        <v>2400000000</v>
      </c>
      <c r="I55" s="11">
        <v>2298191</v>
      </c>
      <c r="J55" t="s">
        <v>653</v>
      </c>
      <c r="K55">
        <v>134</v>
      </c>
      <c r="L55" t="s">
        <v>8231</v>
      </c>
      <c r="M55" t="s">
        <v>10542</v>
      </c>
      <c r="N55">
        <v>8.4</v>
      </c>
      <c r="O55">
        <v>174</v>
      </c>
      <c r="P55">
        <v>570</v>
      </c>
      <c r="Q55">
        <v>221552</v>
      </c>
      <c r="R55">
        <v>2710</v>
      </c>
      <c r="S55" t="s">
        <v>28</v>
      </c>
      <c r="T55">
        <v>1.85</v>
      </c>
      <c r="U55" t="b">
        <f>IF(Table19[[#This Row],[gross]]-Table19[[#This Row],[budget]] &gt; 0, TRUE, FALSE)</f>
        <v>0</v>
      </c>
    </row>
    <row r="56" spans="1:21" x14ac:dyDescent="0.35">
      <c r="A56" t="s">
        <v>11099</v>
      </c>
      <c r="B56">
        <v>1986</v>
      </c>
      <c r="C56" t="s">
        <v>29</v>
      </c>
      <c r="D56" t="s">
        <v>2889</v>
      </c>
      <c r="E56" t="s">
        <v>11098</v>
      </c>
      <c r="F56" t="s">
        <v>1653</v>
      </c>
      <c r="G56" t="s">
        <v>569</v>
      </c>
      <c r="H56" s="11">
        <v>18500000</v>
      </c>
      <c r="I56" s="11">
        <v>85200000</v>
      </c>
      <c r="J56" t="s">
        <v>38</v>
      </c>
      <c r="K56">
        <v>154</v>
      </c>
      <c r="L56" t="s">
        <v>68</v>
      </c>
      <c r="M56" t="s">
        <v>11100</v>
      </c>
      <c r="N56">
        <v>8.4</v>
      </c>
      <c r="O56">
        <v>250</v>
      </c>
      <c r="P56">
        <v>1076</v>
      </c>
      <c r="Q56">
        <v>488537</v>
      </c>
      <c r="R56">
        <v>4228</v>
      </c>
      <c r="S56" t="s">
        <v>28</v>
      </c>
      <c r="T56">
        <v>1.85</v>
      </c>
      <c r="U56" t="b">
        <f>IF(Table19[[#This Row],[gross]]-Table19[[#This Row],[budget]] &gt; 0, TRUE, FALSE)</f>
        <v>1</v>
      </c>
    </row>
    <row r="57" spans="1:21" x14ac:dyDescent="0.35">
      <c r="A57" t="s">
        <v>11533</v>
      </c>
      <c r="B57">
        <v>1999</v>
      </c>
      <c r="C57" t="s">
        <v>48</v>
      </c>
      <c r="D57" t="s">
        <v>115</v>
      </c>
      <c r="E57" t="s">
        <v>4605</v>
      </c>
      <c r="F57" t="s">
        <v>11534</v>
      </c>
      <c r="G57" t="s">
        <v>569</v>
      </c>
      <c r="H57" s="11">
        <v>15000000</v>
      </c>
      <c r="I57" s="11">
        <v>130058047</v>
      </c>
      <c r="J57" t="s">
        <v>38</v>
      </c>
      <c r="K57">
        <v>122</v>
      </c>
      <c r="L57" t="s">
        <v>3270</v>
      </c>
      <c r="M57" t="s">
        <v>11535</v>
      </c>
      <c r="N57">
        <v>8.4</v>
      </c>
      <c r="O57">
        <v>176</v>
      </c>
      <c r="P57">
        <v>2715</v>
      </c>
      <c r="Q57">
        <v>822500</v>
      </c>
      <c r="R57">
        <v>19078</v>
      </c>
      <c r="S57" t="s">
        <v>28</v>
      </c>
      <c r="T57">
        <v>2.35</v>
      </c>
      <c r="U57" t="b">
        <f>IF(Table19[[#This Row],[gross]]-Table19[[#This Row],[budget]] &gt; 0, TRUE, FALSE)</f>
        <v>1</v>
      </c>
    </row>
    <row r="58" spans="1:21" x14ac:dyDescent="0.35">
      <c r="A58" t="s">
        <v>11660</v>
      </c>
      <c r="B58">
        <v>1962</v>
      </c>
      <c r="C58" t="s">
        <v>8501</v>
      </c>
      <c r="D58" t="s">
        <v>11659</v>
      </c>
      <c r="E58" t="s">
        <v>5591</v>
      </c>
      <c r="F58" t="s">
        <v>9348</v>
      </c>
      <c r="G58" t="s">
        <v>90</v>
      </c>
      <c r="H58" s="11">
        <v>15000000</v>
      </c>
      <c r="I58" s="11">
        <v>6000000</v>
      </c>
      <c r="J58" t="s">
        <v>56</v>
      </c>
      <c r="K58">
        <v>227</v>
      </c>
      <c r="L58" t="s">
        <v>3291</v>
      </c>
      <c r="M58" t="s">
        <v>11661</v>
      </c>
      <c r="N58">
        <v>8.4</v>
      </c>
      <c r="O58">
        <v>181</v>
      </c>
      <c r="P58">
        <v>559</v>
      </c>
      <c r="Q58">
        <v>192775</v>
      </c>
      <c r="R58">
        <v>1076</v>
      </c>
      <c r="S58" t="s">
        <v>28</v>
      </c>
      <c r="T58">
        <v>2.2000000000000002</v>
      </c>
      <c r="U58" t="b">
        <f>IF(Table19[[#This Row],[gross]]-Table19[[#This Row],[budget]] &gt; 0, TRUE, FALSE)</f>
        <v>0</v>
      </c>
    </row>
    <row r="59" spans="1:21" x14ac:dyDescent="0.35">
      <c r="A59" t="s">
        <v>12827</v>
      </c>
      <c r="B59">
        <v>1981</v>
      </c>
      <c r="C59" t="s">
        <v>683</v>
      </c>
      <c r="D59" t="s">
        <v>1235</v>
      </c>
      <c r="E59" t="s">
        <v>12825</v>
      </c>
      <c r="F59" t="s">
        <v>12828</v>
      </c>
      <c r="G59" t="s">
        <v>569</v>
      </c>
      <c r="H59" s="11">
        <v>14000000</v>
      </c>
      <c r="I59" s="11">
        <v>11433134</v>
      </c>
      <c r="J59" t="s">
        <v>8561</v>
      </c>
      <c r="K59">
        <v>293</v>
      </c>
      <c r="L59" t="s">
        <v>12826</v>
      </c>
      <c r="M59" t="s">
        <v>12829</v>
      </c>
      <c r="N59">
        <v>8.4</v>
      </c>
      <c r="O59">
        <v>96</v>
      </c>
      <c r="P59">
        <v>426</v>
      </c>
      <c r="Q59">
        <v>168203</v>
      </c>
      <c r="R59">
        <v>469</v>
      </c>
      <c r="S59" t="s">
        <v>28</v>
      </c>
      <c r="T59">
        <v>1.85</v>
      </c>
      <c r="U59" t="b">
        <f>IF(Table19[[#This Row],[gross]]-Table19[[#This Row],[budget]] &gt; 0, TRUE, FALSE)</f>
        <v>0</v>
      </c>
    </row>
    <row r="60" spans="1:21" x14ac:dyDescent="0.35">
      <c r="A60" t="s">
        <v>15458</v>
      </c>
      <c r="B60">
        <v>2000</v>
      </c>
      <c r="C60" t="s">
        <v>1171</v>
      </c>
      <c r="D60" t="s">
        <v>7338</v>
      </c>
      <c r="E60" t="s">
        <v>1757</v>
      </c>
      <c r="F60" t="s">
        <v>15459</v>
      </c>
      <c r="G60" t="s">
        <v>569</v>
      </c>
      <c r="H60" s="11">
        <v>4500000</v>
      </c>
      <c r="I60" s="11">
        <v>3609278</v>
      </c>
      <c r="J60" t="s">
        <v>38</v>
      </c>
      <c r="K60">
        <v>102</v>
      </c>
      <c r="L60" t="s">
        <v>3270</v>
      </c>
      <c r="M60" t="s">
        <v>15460</v>
      </c>
      <c r="N60">
        <v>8.4</v>
      </c>
      <c r="O60">
        <v>234</v>
      </c>
      <c r="P60">
        <v>1916</v>
      </c>
      <c r="Q60">
        <v>573541</v>
      </c>
      <c r="R60">
        <v>2235</v>
      </c>
      <c r="S60" t="s">
        <v>28</v>
      </c>
      <c r="T60">
        <v>1.37</v>
      </c>
      <c r="U60" t="b">
        <f>IF(Table19[[#This Row],[gross]]-Table19[[#This Row],[budget]] &gt; 0, TRUE, FALSE)</f>
        <v>0</v>
      </c>
    </row>
    <row r="61" spans="1:21" x14ac:dyDescent="0.35">
      <c r="A61" t="s">
        <v>16094</v>
      </c>
      <c r="B61">
        <v>2003</v>
      </c>
      <c r="C61" t="s">
        <v>12928</v>
      </c>
      <c r="D61" t="s">
        <v>12632</v>
      </c>
      <c r="E61" t="s">
        <v>16093</v>
      </c>
      <c r="F61" t="s">
        <v>15490</v>
      </c>
      <c r="G61" t="s">
        <v>569</v>
      </c>
      <c r="H61" s="11">
        <v>3000000</v>
      </c>
      <c r="I61" s="11">
        <v>2181290</v>
      </c>
      <c r="J61" t="s">
        <v>5411</v>
      </c>
      <c r="K61">
        <v>120</v>
      </c>
      <c r="L61" t="s">
        <v>1861</v>
      </c>
      <c r="M61" t="s">
        <v>16095</v>
      </c>
      <c r="N61">
        <v>8.4</v>
      </c>
      <c r="O61">
        <v>305</v>
      </c>
      <c r="P61">
        <v>809</v>
      </c>
      <c r="Q61">
        <v>356181</v>
      </c>
      <c r="R61">
        <v>852</v>
      </c>
      <c r="S61" t="s">
        <v>28</v>
      </c>
      <c r="T61">
        <v>2.35</v>
      </c>
      <c r="U61" t="b">
        <f>IF(Table19[[#This Row],[gross]]-Table19[[#This Row],[budget]] &gt; 0, TRUE, FALSE)</f>
        <v>0</v>
      </c>
    </row>
    <row r="62" spans="1:21" x14ac:dyDescent="0.35">
      <c r="A62" t="s">
        <v>16949</v>
      </c>
      <c r="B62">
        <v>1992</v>
      </c>
      <c r="C62" t="s">
        <v>1701</v>
      </c>
      <c r="D62" t="s">
        <v>1701</v>
      </c>
      <c r="E62" t="s">
        <v>267</v>
      </c>
      <c r="F62" t="s">
        <v>4333</v>
      </c>
      <c r="G62" t="s">
        <v>569</v>
      </c>
      <c r="H62" s="11">
        <v>1200000</v>
      </c>
      <c r="I62" s="11">
        <v>2812029</v>
      </c>
      <c r="J62" t="s">
        <v>38</v>
      </c>
      <c r="K62">
        <v>99</v>
      </c>
      <c r="L62" t="s">
        <v>2062</v>
      </c>
      <c r="M62" t="s">
        <v>16950</v>
      </c>
      <c r="N62">
        <v>8.4</v>
      </c>
      <c r="O62">
        <v>173</v>
      </c>
      <c r="P62">
        <v>931</v>
      </c>
      <c r="Q62">
        <v>664719</v>
      </c>
      <c r="R62">
        <v>28994</v>
      </c>
      <c r="S62" t="s">
        <v>28</v>
      </c>
      <c r="T62">
        <v>2.35</v>
      </c>
      <c r="U62" t="b">
        <f>IF(Table19[[#This Row],[gross]]-Table19[[#This Row],[budget]] &gt; 0, TRUE, FALSE)</f>
        <v>1</v>
      </c>
    </row>
    <row r="63" spans="1:21" x14ac:dyDescent="0.35">
      <c r="A63" t="s">
        <v>17349</v>
      </c>
      <c r="B63">
        <v>2011</v>
      </c>
      <c r="C63" t="s">
        <v>17346</v>
      </c>
      <c r="D63" t="s">
        <v>17348</v>
      </c>
      <c r="E63" t="s">
        <v>17347</v>
      </c>
      <c r="F63" t="s">
        <v>17350</v>
      </c>
      <c r="G63" t="s">
        <v>39</v>
      </c>
      <c r="H63" s="11">
        <v>500000</v>
      </c>
      <c r="I63" s="11">
        <v>7098492</v>
      </c>
      <c r="J63" t="s">
        <v>12247</v>
      </c>
      <c r="K63">
        <v>123</v>
      </c>
      <c r="L63" t="s">
        <v>7614</v>
      </c>
      <c r="M63" t="s">
        <v>17351</v>
      </c>
      <c r="N63">
        <v>8.4</v>
      </c>
      <c r="O63">
        <v>354</v>
      </c>
      <c r="P63">
        <v>264</v>
      </c>
      <c r="Q63">
        <v>151812</v>
      </c>
      <c r="R63">
        <v>2501</v>
      </c>
      <c r="S63" t="s">
        <v>28</v>
      </c>
      <c r="T63">
        <v>1.85</v>
      </c>
      <c r="U63" t="b">
        <f>IF(Table19[[#This Row],[gross]]-Table19[[#This Row],[budget]] &gt; 0, TRUE, FALSE)</f>
        <v>1</v>
      </c>
    </row>
    <row r="64" spans="1:21" x14ac:dyDescent="0.35">
      <c r="A64" t="s">
        <v>318</v>
      </c>
      <c r="B64">
        <v>2010</v>
      </c>
      <c r="C64" t="s">
        <v>315</v>
      </c>
      <c r="D64" t="s">
        <v>317</v>
      </c>
      <c r="E64" t="s">
        <v>316</v>
      </c>
      <c r="F64" t="s">
        <v>319</v>
      </c>
      <c r="G64" t="s">
        <v>272</v>
      </c>
      <c r="H64" s="11">
        <v>200000000</v>
      </c>
      <c r="I64" s="11">
        <v>414984497</v>
      </c>
      <c r="J64" t="s">
        <v>38</v>
      </c>
      <c r="K64">
        <v>103</v>
      </c>
      <c r="L64" t="s">
        <v>266</v>
      </c>
      <c r="M64" t="s">
        <v>320</v>
      </c>
      <c r="N64">
        <v>8.3000000000000007</v>
      </c>
      <c r="O64">
        <v>453</v>
      </c>
      <c r="P64">
        <v>733</v>
      </c>
      <c r="Q64">
        <v>544884</v>
      </c>
      <c r="R64">
        <v>19085</v>
      </c>
      <c r="S64" t="s">
        <v>28</v>
      </c>
      <c r="T64">
        <v>1.85</v>
      </c>
      <c r="U64" t="b">
        <f>IF(Table19[[#This Row],[gross]]-Table19[[#This Row],[budget]] &gt; 0, TRUE, FALSE)</f>
        <v>1</v>
      </c>
    </row>
    <row r="65" spans="1:21" x14ac:dyDescent="0.35">
      <c r="A65" t="s">
        <v>462</v>
      </c>
      <c r="B65">
        <v>2009</v>
      </c>
      <c r="C65" t="s">
        <v>459</v>
      </c>
      <c r="D65" t="s">
        <v>316</v>
      </c>
      <c r="E65" t="s">
        <v>460</v>
      </c>
      <c r="F65" t="s">
        <v>463</v>
      </c>
      <c r="G65" t="s">
        <v>90</v>
      </c>
      <c r="H65" s="11">
        <v>175000000</v>
      </c>
      <c r="I65" s="11">
        <v>292979556</v>
      </c>
      <c r="J65" t="s">
        <v>38</v>
      </c>
      <c r="K65">
        <v>96</v>
      </c>
      <c r="L65" t="s">
        <v>461</v>
      </c>
      <c r="M65" t="s">
        <v>464</v>
      </c>
      <c r="N65">
        <v>8.3000000000000007</v>
      </c>
      <c r="O65">
        <v>408</v>
      </c>
      <c r="P65">
        <v>704</v>
      </c>
      <c r="Q65">
        <v>665575</v>
      </c>
      <c r="R65">
        <v>2635</v>
      </c>
      <c r="S65" t="s">
        <v>28</v>
      </c>
      <c r="T65">
        <v>1.85</v>
      </c>
      <c r="U65" t="b">
        <f>IF(Table19[[#This Row],[gross]]-Table19[[#This Row],[budget]] &gt; 0, TRUE, FALSE)</f>
        <v>1</v>
      </c>
    </row>
    <row r="66" spans="1:21" x14ac:dyDescent="0.35">
      <c r="A66" t="s">
        <v>533</v>
      </c>
      <c r="B66">
        <v>2015</v>
      </c>
      <c r="C66" t="s">
        <v>459</v>
      </c>
      <c r="D66" t="s">
        <v>469</v>
      </c>
      <c r="E66" t="s">
        <v>531</v>
      </c>
      <c r="F66" t="s">
        <v>534</v>
      </c>
      <c r="G66" t="s">
        <v>90</v>
      </c>
      <c r="H66" s="11">
        <v>175000000</v>
      </c>
      <c r="I66" s="11">
        <v>356454367</v>
      </c>
      <c r="J66" t="s">
        <v>38</v>
      </c>
      <c r="K66">
        <v>95</v>
      </c>
      <c r="L66" t="s">
        <v>532</v>
      </c>
      <c r="M66" t="s">
        <v>535</v>
      </c>
      <c r="N66">
        <v>8.3000000000000007</v>
      </c>
      <c r="O66">
        <v>536</v>
      </c>
      <c r="P66">
        <v>773</v>
      </c>
      <c r="Q66">
        <v>345198</v>
      </c>
      <c r="R66">
        <v>2944</v>
      </c>
      <c r="S66" t="s">
        <v>28</v>
      </c>
      <c r="T66">
        <v>1.85</v>
      </c>
      <c r="U66" t="b">
        <f>IF(Table19[[#This Row],[gross]]-Table19[[#This Row],[budget]] &gt; 0, TRUE, FALSE)</f>
        <v>1</v>
      </c>
    </row>
    <row r="67" spans="1:21" x14ac:dyDescent="0.35">
      <c r="A67" t="s">
        <v>771</v>
      </c>
      <c r="B67">
        <v>2005</v>
      </c>
      <c r="C67" t="s">
        <v>57</v>
      </c>
      <c r="D67" t="s">
        <v>58</v>
      </c>
      <c r="E67" t="s">
        <v>223</v>
      </c>
      <c r="F67" t="s">
        <v>456</v>
      </c>
      <c r="G67" t="s">
        <v>39</v>
      </c>
      <c r="H67" s="11">
        <v>150000000</v>
      </c>
      <c r="I67" s="11">
        <v>205343774</v>
      </c>
      <c r="J67" t="s">
        <v>38</v>
      </c>
      <c r="K67">
        <v>128</v>
      </c>
      <c r="L67" t="s">
        <v>122</v>
      </c>
      <c r="M67" t="s">
        <v>772</v>
      </c>
      <c r="N67">
        <v>8.3000000000000007</v>
      </c>
      <c r="O67">
        <v>478</v>
      </c>
      <c r="P67">
        <v>2685</v>
      </c>
      <c r="Q67">
        <v>980946</v>
      </c>
      <c r="R67">
        <v>59558</v>
      </c>
      <c r="S67" t="s">
        <v>28</v>
      </c>
      <c r="T67">
        <v>2.35</v>
      </c>
      <c r="U67" t="b">
        <f>IF(Table19[[#This Row],[gross]]-Table19[[#This Row],[budget]] &gt; 0, TRUE, FALSE)</f>
        <v>1</v>
      </c>
    </row>
    <row r="68" spans="1:21" x14ac:dyDescent="0.35">
      <c r="A68" t="s">
        <v>3190</v>
      </c>
      <c r="B68">
        <v>2009</v>
      </c>
      <c r="C68" t="s">
        <v>1701</v>
      </c>
      <c r="D68" t="s">
        <v>448</v>
      </c>
      <c r="E68" t="s">
        <v>335</v>
      </c>
      <c r="F68" t="s">
        <v>51</v>
      </c>
      <c r="G68" t="s">
        <v>569</v>
      </c>
      <c r="H68" s="11">
        <v>75000000</v>
      </c>
      <c r="I68" s="11">
        <v>120523073</v>
      </c>
      <c r="J68" t="s">
        <v>38</v>
      </c>
      <c r="K68">
        <v>153</v>
      </c>
      <c r="L68" t="s">
        <v>3189</v>
      </c>
      <c r="M68" t="s">
        <v>3191</v>
      </c>
      <c r="N68">
        <v>8.3000000000000007</v>
      </c>
      <c r="O68">
        <v>486</v>
      </c>
      <c r="P68">
        <v>1527</v>
      </c>
      <c r="Q68">
        <v>885175</v>
      </c>
      <c r="R68">
        <v>36741</v>
      </c>
      <c r="S68" t="s">
        <v>28</v>
      </c>
      <c r="T68">
        <v>2.35</v>
      </c>
      <c r="U68" t="b">
        <f>IF(Table19[[#This Row],[gross]]-Table19[[#This Row],[budget]] &gt; 0, TRUE, FALSE)</f>
        <v>1</v>
      </c>
    </row>
    <row r="69" spans="1:21" x14ac:dyDescent="0.35">
      <c r="A69" t="s">
        <v>5271</v>
      </c>
      <c r="B69">
        <v>1989</v>
      </c>
      <c r="C69" t="s">
        <v>384</v>
      </c>
      <c r="D69" t="s">
        <v>386</v>
      </c>
      <c r="E69" t="s">
        <v>928</v>
      </c>
      <c r="F69" t="s">
        <v>5272</v>
      </c>
      <c r="G69" t="s">
        <v>39</v>
      </c>
      <c r="H69" s="11">
        <v>48000000</v>
      </c>
      <c r="I69" s="11">
        <v>197171806</v>
      </c>
      <c r="J69" t="s">
        <v>38</v>
      </c>
      <c r="K69">
        <v>127</v>
      </c>
      <c r="L69" t="s">
        <v>42</v>
      </c>
      <c r="M69" t="s">
        <v>5273</v>
      </c>
      <c r="N69">
        <v>8.3000000000000007</v>
      </c>
      <c r="O69">
        <v>149</v>
      </c>
      <c r="P69">
        <v>477</v>
      </c>
      <c r="Q69">
        <v>515306</v>
      </c>
      <c r="R69">
        <v>12884</v>
      </c>
      <c r="S69" t="s">
        <v>28</v>
      </c>
      <c r="T69">
        <v>2.35</v>
      </c>
      <c r="U69" t="b">
        <f>IF(Table19[[#This Row],[gross]]-Table19[[#This Row],[budget]] &gt; 0, TRUE, FALSE)</f>
        <v>1</v>
      </c>
    </row>
    <row r="70" spans="1:21" x14ac:dyDescent="0.35">
      <c r="A70" t="s">
        <v>6941</v>
      </c>
      <c r="B70">
        <v>1997</v>
      </c>
      <c r="C70" t="s">
        <v>4702</v>
      </c>
      <c r="D70" t="s">
        <v>115</v>
      </c>
      <c r="E70" t="s">
        <v>6940</v>
      </c>
      <c r="F70" t="s">
        <v>3606</v>
      </c>
      <c r="G70" t="s">
        <v>569</v>
      </c>
      <c r="H70" s="11">
        <v>35000000</v>
      </c>
      <c r="I70" s="11">
        <v>64604977</v>
      </c>
      <c r="J70" t="s">
        <v>38</v>
      </c>
      <c r="K70">
        <v>138</v>
      </c>
      <c r="L70" t="s">
        <v>2079</v>
      </c>
      <c r="M70" t="s">
        <v>6942</v>
      </c>
      <c r="N70">
        <v>8.3000000000000007</v>
      </c>
      <c r="O70">
        <v>177</v>
      </c>
      <c r="P70">
        <v>625</v>
      </c>
      <c r="Q70">
        <v>414219</v>
      </c>
      <c r="R70">
        <v>19129</v>
      </c>
      <c r="S70" t="s">
        <v>28</v>
      </c>
      <c r="T70">
        <v>2.35</v>
      </c>
      <c r="U70" t="b">
        <f>IF(Table19[[#This Row],[gross]]-Table19[[#This Row],[budget]] &gt; 0, TRUE, FALSE)</f>
        <v>1</v>
      </c>
    </row>
    <row r="71" spans="1:21" x14ac:dyDescent="0.35">
      <c r="A71" t="s">
        <v>7650</v>
      </c>
      <c r="B71">
        <v>1995</v>
      </c>
      <c r="C71" t="s">
        <v>301</v>
      </c>
      <c r="D71" t="s">
        <v>317</v>
      </c>
      <c r="E71" t="s">
        <v>316</v>
      </c>
      <c r="F71" t="s">
        <v>2097</v>
      </c>
      <c r="G71" t="s">
        <v>272</v>
      </c>
      <c r="H71" s="11">
        <v>30000000</v>
      </c>
      <c r="I71" s="11">
        <v>191796233</v>
      </c>
      <c r="J71" t="s">
        <v>38</v>
      </c>
      <c r="K71">
        <v>74</v>
      </c>
      <c r="L71" t="s">
        <v>266</v>
      </c>
      <c r="M71" t="s">
        <v>7651</v>
      </c>
      <c r="N71">
        <v>8.3000000000000007</v>
      </c>
      <c r="O71">
        <v>166</v>
      </c>
      <c r="P71">
        <v>391</v>
      </c>
      <c r="Q71">
        <v>623757</v>
      </c>
      <c r="R71">
        <v>19046</v>
      </c>
      <c r="S71" t="s">
        <v>28</v>
      </c>
      <c r="T71">
        <v>1.85</v>
      </c>
      <c r="U71" t="b">
        <f>IF(Table19[[#This Row],[gross]]-Table19[[#This Row],[budget]] &gt; 0, TRUE, FALSE)</f>
        <v>1</v>
      </c>
    </row>
    <row r="72" spans="1:21" x14ac:dyDescent="0.35">
      <c r="A72" t="s">
        <v>8918</v>
      </c>
      <c r="B72">
        <v>1983</v>
      </c>
      <c r="C72" t="s">
        <v>2183</v>
      </c>
      <c r="D72" t="s">
        <v>2314</v>
      </c>
      <c r="E72" t="s">
        <v>2340</v>
      </c>
      <c r="F72" t="s">
        <v>1305</v>
      </c>
      <c r="G72" t="s">
        <v>569</v>
      </c>
      <c r="H72" s="11">
        <v>25000000</v>
      </c>
      <c r="I72" s="11">
        <v>44700000</v>
      </c>
      <c r="J72" t="s">
        <v>38</v>
      </c>
      <c r="K72">
        <v>142</v>
      </c>
      <c r="L72" t="s">
        <v>1872</v>
      </c>
      <c r="M72" t="s">
        <v>8919</v>
      </c>
      <c r="N72">
        <v>8.3000000000000007</v>
      </c>
      <c r="O72">
        <v>147</v>
      </c>
      <c r="P72">
        <v>851</v>
      </c>
      <c r="Q72">
        <v>537442</v>
      </c>
      <c r="R72">
        <v>16464</v>
      </c>
      <c r="S72" t="s">
        <v>28</v>
      </c>
      <c r="T72">
        <v>2.35</v>
      </c>
      <c r="U72" t="b">
        <f>IF(Table19[[#This Row],[gross]]-Table19[[#This Row],[budget]] &gt; 0, TRUE, FALSE)</f>
        <v>1</v>
      </c>
    </row>
    <row r="73" spans="1:21" x14ac:dyDescent="0.35">
      <c r="A73" t="s">
        <v>10139</v>
      </c>
      <c r="B73">
        <v>2004</v>
      </c>
      <c r="C73" t="s">
        <v>1504</v>
      </c>
      <c r="D73" t="s">
        <v>208</v>
      </c>
      <c r="E73" t="s">
        <v>79</v>
      </c>
      <c r="F73" t="s">
        <v>133</v>
      </c>
      <c r="G73" t="s">
        <v>569</v>
      </c>
      <c r="H73" s="11">
        <v>20000000</v>
      </c>
      <c r="I73" s="11">
        <v>34126138</v>
      </c>
      <c r="J73" t="s">
        <v>38</v>
      </c>
      <c r="K73">
        <v>108</v>
      </c>
      <c r="L73" t="s">
        <v>6576</v>
      </c>
      <c r="M73" t="s">
        <v>10140</v>
      </c>
      <c r="N73">
        <v>8.3000000000000007</v>
      </c>
      <c r="O73">
        <v>273</v>
      </c>
      <c r="P73">
        <v>1514</v>
      </c>
      <c r="Q73">
        <v>666937</v>
      </c>
      <c r="R73">
        <v>19364</v>
      </c>
      <c r="S73" t="s">
        <v>28</v>
      </c>
      <c r="T73">
        <v>1.85</v>
      </c>
      <c r="U73" t="b">
        <f>IF(Table19[[#This Row],[gross]]-Table19[[#This Row],[budget]] &gt; 0, TRUE, FALSE)</f>
        <v>1</v>
      </c>
    </row>
    <row r="74" spans="1:21" x14ac:dyDescent="0.35">
      <c r="A74" t="s">
        <v>10809</v>
      </c>
      <c r="B74">
        <v>1984</v>
      </c>
      <c r="C74" t="s">
        <v>4743</v>
      </c>
      <c r="D74" t="s">
        <v>1596</v>
      </c>
      <c r="E74" t="s">
        <v>2340</v>
      </c>
      <c r="F74" t="s">
        <v>2431</v>
      </c>
      <c r="G74" t="s">
        <v>569</v>
      </c>
      <c r="H74" s="11">
        <v>18000000</v>
      </c>
      <c r="I74" s="11">
        <v>51600000</v>
      </c>
      <c r="J74" t="s">
        <v>38</v>
      </c>
      <c r="K74">
        <v>180</v>
      </c>
      <c r="L74" t="s">
        <v>10808</v>
      </c>
      <c r="M74" t="s">
        <v>10810</v>
      </c>
      <c r="N74">
        <v>8.3000000000000007</v>
      </c>
      <c r="O74">
        <v>134</v>
      </c>
      <c r="P74">
        <v>549</v>
      </c>
      <c r="Q74">
        <v>270790</v>
      </c>
      <c r="R74">
        <v>3076</v>
      </c>
      <c r="S74" t="s">
        <v>28</v>
      </c>
      <c r="T74">
        <v>2.35</v>
      </c>
      <c r="U74" t="b">
        <f>IF(Table19[[#This Row],[gross]]-Table19[[#This Row],[budget]] &gt; 0, TRUE, FALSE)</f>
        <v>1</v>
      </c>
    </row>
    <row r="75" spans="1:21" x14ac:dyDescent="0.35">
      <c r="A75" t="s">
        <v>10875</v>
      </c>
      <c r="B75">
        <v>1980</v>
      </c>
      <c r="C75" t="s">
        <v>477</v>
      </c>
      <c r="D75" t="s">
        <v>1683</v>
      </c>
      <c r="E75" t="s">
        <v>4109</v>
      </c>
      <c r="F75" t="s">
        <v>10876</v>
      </c>
      <c r="G75" t="s">
        <v>569</v>
      </c>
      <c r="H75" s="11">
        <v>18000000</v>
      </c>
      <c r="I75" s="11">
        <v>45250</v>
      </c>
      <c r="J75" t="s">
        <v>38</v>
      </c>
      <c r="K75">
        <v>121</v>
      </c>
      <c r="L75" t="s">
        <v>1575</v>
      </c>
      <c r="M75" t="s">
        <v>10877</v>
      </c>
      <c r="N75">
        <v>8.3000000000000007</v>
      </c>
      <c r="O75">
        <v>151</v>
      </c>
      <c r="P75">
        <v>494</v>
      </c>
      <c r="Q75">
        <v>235133</v>
      </c>
      <c r="R75">
        <v>23008</v>
      </c>
      <c r="S75" t="s">
        <v>720</v>
      </c>
      <c r="T75">
        <v>1.85</v>
      </c>
      <c r="U75" t="b">
        <f>IF(Table19[[#This Row],[gross]]-Table19[[#This Row],[budget]] &gt; 0, TRUE, FALSE)</f>
        <v>0</v>
      </c>
    </row>
    <row r="76" spans="1:21" x14ac:dyDescent="0.35">
      <c r="A76" t="s">
        <v>12013</v>
      </c>
      <c r="B76">
        <v>1927</v>
      </c>
      <c r="C76" t="s">
        <v>12010</v>
      </c>
      <c r="D76" t="s">
        <v>12012</v>
      </c>
      <c r="E76" t="s">
        <v>12011</v>
      </c>
      <c r="F76" t="s">
        <v>12014</v>
      </c>
      <c r="G76" t="s">
        <v>4621</v>
      </c>
      <c r="H76" s="11">
        <v>6000000</v>
      </c>
      <c r="I76" s="11">
        <v>26435</v>
      </c>
      <c r="J76" t="s">
        <v>740</v>
      </c>
      <c r="K76">
        <v>145</v>
      </c>
      <c r="L76" t="s">
        <v>1786</v>
      </c>
      <c r="M76" t="s">
        <v>12015</v>
      </c>
      <c r="N76">
        <v>8.3000000000000007</v>
      </c>
      <c r="O76">
        <v>260</v>
      </c>
      <c r="P76">
        <v>413</v>
      </c>
      <c r="Q76">
        <v>111841</v>
      </c>
      <c r="R76">
        <v>203</v>
      </c>
      <c r="S76" t="s">
        <v>720</v>
      </c>
      <c r="T76">
        <v>1.33</v>
      </c>
      <c r="U76" t="b">
        <f>IF(Table19[[#This Row],[gross]]-Table19[[#This Row],[budget]] &gt; 0, TRUE, FALSE)</f>
        <v>0</v>
      </c>
    </row>
    <row r="77" spans="1:21" x14ac:dyDescent="0.35">
      <c r="A77" t="s">
        <v>12079</v>
      </c>
      <c r="B77">
        <v>1992</v>
      </c>
      <c r="C77" t="s">
        <v>3541</v>
      </c>
      <c r="D77" t="s">
        <v>3541</v>
      </c>
      <c r="E77" t="s">
        <v>456</v>
      </c>
      <c r="F77" t="s">
        <v>3090</v>
      </c>
      <c r="G77" t="s">
        <v>569</v>
      </c>
      <c r="H77" s="11">
        <v>14400000</v>
      </c>
      <c r="I77" s="11">
        <v>101157447</v>
      </c>
      <c r="J77" t="s">
        <v>38</v>
      </c>
      <c r="K77">
        <v>131</v>
      </c>
      <c r="L77" t="s">
        <v>1702</v>
      </c>
      <c r="M77" t="s">
        <v>12080</v>
      </c>
      <c r="N77">
        <v>8.3000000000000007</v>
      </c>
      <c r="O77">
        <v>131</v>
      </c>
      <c r="P77">
        <v>495</v>
      </c>
      <c r="Q77">
        <v>277505</v>
      </c>
      <c r="R77">
        <v>28544</v>
      </c>
      <c r="S77" t="s">
        <v>28</v>
      </c>
      <c r="T77">
        <v>2.35</v>
      </c>
      <c r="U77" t="b">
        <f>IF(Table19[[#This Row],[gross]]-Table19[[#This Row],[budget]] &gt; 0, TRUE, FALSE)</f>
        <v>1</v>
      </c>
    </row>
    <row r="78" spans="1:21" x14ac:dyDescent="0.35">
      <c r="A78" t="s">
        <v>12294</v>
      </c>
      <c r="B78">
        <v>2004</v>
      </c>
      <c r="C78" t="s">
        <v>2834</v>
      </c>
      <c r="D78" t="s">
        <v>201</v>
      </c>
      <c r="E78" t="s">
        <v>12293</v>
      </c>
      <c r="F78" t="s">
        <v>6762</v>
      </c>
      <c r="G78" t="s">
        <v>569</v>
      </c>
      <c r="H78" s="11">
        <v>13500000</v>
      </c>
      <c r="I78" s="11">
        <v>5501940</v>
      </c>
      <c r="J78" t="s">
        <v>740</v>
      </c>
      <c r="K78">
        <v>178</v>
      </c>
      <c r="L78" t="s">
        <v>3108</v>
      </c>
      <c r="M78" t="s">
        <v>12295</v>
      </c>
      <c r="N78">
        <v>8.3000000000000007</v>
      </c>
      <c r="O78">
        <v>192</v>
      </c>
      <c r="P78">
        <v>564</v>
      </c>
      <c r="Q78">
        <v>248354</v>
      </c>
      <c r="R78">
        <v>2334</v>
      </c>
      <c r="S78" t="s">
        <v>28</v>
      </c>
      <c r="T78">
        <v>1.85</v>
      </c>
      <c r="U78" t="b">
        <f>IF(Table19[[#This Row],[gross]]-Table19[[#This Row],[budget]] &gt; 0, TRUE, FALSE)</f>
        <v>0</v>
      </c>
    </row>
    <row r="79" spans="1:21" x14ac:dyDescent="0.35">
      <c r="A79" t="s">
        <v>12447</v>
      </c>
      <c r="B79">
        <v>2015</v>
      </c>
      <c r="C79" t="s">
        <v>12446</v>
      </c>
      <c r="D79" t="s">
        <v>2255</v>
      </c>
      <c r="E79" t="s">
        <v>1541</v>
      </c>
      <c r="F79" t="s">
        <v>7501</v>
      </c>
      <c r="G79" t="s">
        <v>569</v>
      </c>
      <c r="H79" s="11">
        <v>13000000</v>
      </c>
      <c r="I79" s="11">
        <v>14677654</v>
      </c>
      <c r="J79" t="s">
        <v>7547</v>
      </c>
      <c r="K79">
        <v>118</v>
      </c>
      <c r="L79" t="s">
        <v>3270</v>
      </c>
      <c r="M79" t="s">
        <v>12448</v>
      </c>
      <c r="N79">
        <v>8.3000000000000007</v>
      </c>
      <c r="O79">
        <v>421</v>
      </c>
      <c r="P79">
        <v>351</v>
      </c>
      <c r="Q79">
        <v>161288</v>
      </c>
      <c r="R79">
        <v>2499</v>
      </c>
      <c r="S79" t="s">
        <v>28</v>
      </c>
      <c r="T79">
        <v>2.35</v>
      </c>
      <c r="U79" t="b">
        <f>IF(Table19[[#This Row],[gross]]-Table19[[#This Row],[budget]] &gt; 0, TRUE, FALSE)</f>
        <v>1</v>
      </c>
    </row>
    <row r="80" spans="1:21" x14ac:dyDescent="0.35">
      <c r="A80" t="s">
        <v>12997</v>
      </c>
      <c r="B80">
        <v>2000</v>
      </c>
      <c r="C80" t="s">
        <v>1254</v>
      </c>
      <c r="D80" t="s">
        <v>330</v>
      </c>
      <c r="E80" t="s">
        <v>335</v>
      </c>
      <c r="F80" t="s">
        <v>659</v>
      </c>
      <c r="G80" t="s">
        <v>569</v>
      </c>
      <c r="H80" s="11">
        <v>6000000</v>
      </c>
      <c r="I80" s="11">
        <v>30093107</v>
      </c>
      <c r="J80" t="s">
        <v>56</v>
      </c>
      <c r="K80">
        <v>104</v>
      </c>
      <c r="L80" t="s">
        <v>982</v>
      </c>
      <c r="M80" t="s">
        <v>12998</v>
      </c>
      <c r="N80">
        <v>8.3000000000000007</v>
      </c>
      <c r="O80">
        <v>151</v>
      </c>
      <c r="P80">
        <v>726</v>
      </c>
      <c r="Q80">
        <v>600996</v>
      </c>
      <c r="R80">
        <v>39175</v>
      </c>
      <c r="S80" t="s">
        <v>28</v>
      </c>
      <c r="T80">
        <v>1.85</v>
      </c>
      <c r="U80" t="b">
        <f>IF(Table19[[#This Row],[gross]]-Table19[[#This Row],[budget]] &gt; 0, TRUE, FALSE)</f>
        <v>1</v>
      </c>
    </row>
    <row r="81" spans="1:21" x14ac:dyDescent="0.35">
      <c r="A81" t="s">
        <v>13202</v>
      </c>
      <c r="B81">
        <v>1968</v>
      </c>
      <c r="C81" t="s">
        <v>3574</v>
      </c>
      <c r="D81" t="s">
        <v>13201</v>
      </c>
      <c r="E81" t="s">
        <v>13200</v>
      </c>
      <c r="F81" t="s">
        <v>13203</v>
      </c>
      <c r="G81" t="s">
        <v>272</v>
      </c>
      <c r="H81" s="11">
        <v>12000000</v>
      </c>
      <c r="I81" s="11">
        <v>56715371</v>
      </c>
      <c r="J81" t="s">
        <v>56</v>
      </c>
      <c r="K81">
        <v>161</v>
      </c>
      <c r="L81" t="s">
        <v>1340</v>
      </c>
      <c r="M81" t="s">
        <v>13204</v>
      </c>
      <c r="N81">
        <v>8.3000000000000007</v>
      </c>
      <c r="O81">
        <v>285</v>
      </c>
      <c r="P81">
        <v>1736</v>
      </c>
      <c r="Q81">
        <v>427357</v>
      </c>
      <c r="R81">
        <v>727</v>
      </c>
      <c r="S81" t="s">
        <v>28</v>
      </c>
      <c r="T81">
        <v>2.2000000000000002</v>
      </c>
      <c r="U81" t="b">
        <f>IF(Table19[[#This Row],[gross]]-Table19[[#This Row],[budget]] &gt; 0, TRUE, FALSE)</f>
        <v>1</v>
      </c>
    </row>
    <row r="82" spans="1:21" x14ac:dyDescent="0.35">
      <c r="A82" t="s">
        <v>13220</v>
      </c>
      <c r="B82">
        <v>1997</v>
      </c>
      <c r="C82" t="s">
        <v>5753</v>
      </c>
      <c r="D82" t="s">
        <v>784</v>
      </c>
      <c r="E82" t="s">
        <v>1124</v>
      </c>
      <c r="F82" t="s">
        <v>3351</v>
      </c>
      <c r="G82" t="s">
        <v>569</v>
      </c>
      <c r="H82" s="11">
        <v>10000000</v>
      </c>
      <c r="I82" s="11">
        <v>138339411</v>
      </c>
      <c r="J82" t="s">
        <v>38</v>
      </c>
      <c r="K82">
        <v>126</v>
      </c>
      <c r="L82" t="s">
        <v>3270</v>
      </c>
      <c r="M82" t="s">
        <v>13221</v>
      </c>
      <c r="N82">
        <v>8.3000000000000007</v>
      </c>
      <c r="O82">
        <v>161</v>
      </c>
      <c r="P82">
        <v>682</v>
      </c>
      <c r="Q82">
        <v>604904</v>
      </c>
      <c r="R82">
        <v>63710</v>
      </c>
      <c r="S82" t="s">
        <v>28</v>
      </c>
      <c r="T82">
        <v>1.85</v>
      </c>
      <c r="U82" t="b">
        <f>IF(Table19[[#This Row],[gross]]-Table19[[#This Row],[budget]] &gt; 0, TRUE, FALSE)</f>
        <v>1</v>
      </c>
    </row>
    <row r="83" spans="1:21" x14ac:dyDescent="0.35">
      <c r="A83" t="s">
        <v>12997</v>
      </c>
      <c r="B83">
        <v>2000</v>
      </c>
      <c r="C83" t="s">
        <v>1254</v>
      </c>
      <c r="D83" t="s">
        <v>330</v>
      </c>
      <c r="E83" t="s">
        <v>335</v>
      </c>
      <c r="F83" t="s">
        <v>659</v>
      </c>
      <c r="G83" t="s">
        <v>569</v>
      </c>
      <c r="H83" s="11">
        <v>6000000</v>
      </c>
      <c r="I83" s="11">
        <v>30093107</v>
      </c>
      <c r="J83" t="s">
        <v>56</v>
      </c>
      <c r="K83">
        <v>104</v>
      </c>
      <c r="L83" t="s">
        <v>982</v>
      </c>
      <c r="M83" t="s">
        <v>12998</v>
      </c>
      <c r="N83">
        <v>8.3000000000000007</v>
      </c>
      <c r="O83">
        <v>151</v>
      </c>
      <c r="P83">
        <v>726</v>
      </c>
      <c r="Q83">
        <v>600996</v>
      </c>
      <c r="R83">
        <v>39175</v>
      </c>
      <c r="S83" t="s">
        <v>28</v>
      </c>
      <c r="T83">
        <v>1.85</v>
      </c>
      <c r="U83" t="b">
        <f>IF(Table19[[#This Row],[gross]]-Table19[[#This Row],[budget]] &gt; 0, TRUE, FALSE)</f>
        <v>1</v>
      </c>
    </row>
    <row r="84" spans="1:21" x14ac:dyDescent="0.35">
      <c r="A84" t="s">
        <v>14958</v>
      </c>
      <c r="B84">
        <v>1973</v>
      </c>
      <c r="C84" t="s">
        <v>14706</v>
      </c>
      <c r="D84" t="s">
        <v>4037</v>
      </c>
      <c r="E84" t="s">
        <v>12644</v>
      </c>
      <c r="F84" t="s">
        <v>4070</v>
      </c>
      <c r="G84" t="s">
        <v>90</v>
      </c>
      <c r="H84" s="11">
        <v>5500000</v>
      </c>
      <c r="I84" s="11">
        <v>159600000</v>
      </c>
      <c r="J84" t="s">
        <v>38</v>
      </c>
      <c r="K84">
        <v>129</v>
      </c>
      <c r="L84" t="s">
        <v>8601</v>
      </c>
      <c r="M84" t="s">
        <v>14959</v>
      </c>
      <c r="N84">
        <v>8.3000000000000007</v>
      </c>
      <c r="O84">
        <v>119</v>
      </c>
      <c r="P84">
        <v>252</v>
      </c>
      <c r="Q84">
        <v>175607</v>
      </c>
      <c r="R84">
        <v>2387</v>
      </c>
      <c r="S84" t="s">
        <v>28</v>
      </c>
      <c r="T84">
        <v>1.85</v>
      </c>
      <c r="U84" t="b">
        <f>IF(Table19[[#This Row],[gross]]-Table19[[#This Row],[budget]] &gt; 0, TRUE, FALSE)</f>
        <v>1</v>
      </c>
    </row>
    <row r="85" spans="1:21" x14ac:dyDescent="0.35">
      <c r="A85" t="s">
        <v>15912</v>
      </c>
      <c r="B85">
        <v>2012</v>
      </c>
      <c r="C85" t="s">
        <v>14228</v>
      </c>
      <c r="D85" t="s">
        <v>15911</v>
      </c>
      <c r="E85" t="s">
        <v>15910</v>
      </c>
      <c r="F85" t="s">
        <v>15913</v>
      </c>
      <c r="G85" t="s">
        <v>569</v>
      </c>
      <c r="H85" s="11">
        <v>3800000</v>
      </c>
      <c r="I85" s="11">
        <v>610968</v>
      </c>
      <c r="J85" t="s">
        <v>7308</v>
      </c>
      <c r="K85">
        <v>115</v>
      </c>
      <c r="L85" t="s">
        <v>3270</v>
      </c>
      <c r="M85" t="s">
        <v>15914</v>
      </c>
      <c r="N85">
        <v>8.3000000000000007</v>
      </c>
      <c r="O85">
        <v>349</v>
      </c>
      <c r="P85">
        <v>249</v>
      </c>
      <c r="Q85">
        <v>170155</v>
      </c>
      <c r="R85">
        <v>216</v>
      </c>
      <c r="S85" t="s">
        <v>28</v>
      </c>
      <c r="T85">
        <v>2.35</v>
      </c>
      <c r="U85" t="b">
        <f>IF(Table19[[#This Row],[gross]]-Table19[[#This Row],[budget]] &gt; 0, TRUE, FALSE)</f>
        <v>0</v>
      </c>
    </row>
    <row r="86" spans="1:21" x14ac:dyDescent="0.35">
      <c r="A86" t="s">
        <v>16184</v>
      </c>
      <c r="B86">
        <v>1959</v>
      </c>
      <c r="C86" t="s">
        <v>15564</v>
      </c>
      <c r="D86" t="s">
        <v>16183</v>
      </c>
      <c r="E86" t="s">
        <v>16182</v>
      </c>
      <c r="F86" t="s">
        <v>16185</v>
      </c>
      <c r="G86" t="s">
        <v>4621</v>
      </c>
      <c r="H86" s="11">
        <v>2883848</v>
      </c>
      <c r="I86" s="11">
        <v>25000000</v>
      </c>
      <c r="J86" t="s">
        <v>38</v>
      </c>
      <c r="K86">
        <v>120</v>
      </c>
      <c r="L86" t="s">
        <v>6232</v>
      </c>
      <c r="M86" t="s">
        <v>16186</v>
      </c>
      <c r="N86">
        <v>8.3000000000000007</v>
      </c>
      <c r="O86">
        <v>181</v>
      </c>
      <c r="P86">
        <v>350</v>
      </c>
      <c r="Q86">
        <v>175196</v>
      </c>
      <c r="R86">
        <v>527</v>
      </c>
      <c r="S86" t="s">
        <v>720</v>
      </c>
      <c r="T86">
        <v>1.66</v>
      </c>
      <c r="U86" t="b">
        <f>IF(Table19[[#This Row],[gross]]-Table19[[#This Row],[budget]] &gt; 0, TRUE, FALSE)</f>
        <v>1</v>
      </c>
    </row>
    <row r="87" spans="1:21" x14ac:dyDescent="0.35">
      <c r="A87" t="s">
        <v>17412</v>
      </c>
      <c r="B87">
        <v>1994</v>
      </c>
      <c r="C87" t="s">
        <v>14173</v>
      </c>
      <c r="D87" t="s">
        <v>17411</v>
      </c>
      <c r="E87" t="s">
        <v>17409</v>
      </c>
      <c r="F87" t="s">
        <v>17413</v>
      </c>
      <c r="G87" t="s">
        <v>39</v>
      </c>
      <c r="H87" s="11">
        <v>700000</v>
      </c>
      <c r="I87" s="11">
        <v>7830611</v>
      </c>
      <c r="J87" t="s">
        <v>38</v>
      </c>
      <c r="K87">
        <v>170</v>
      </c>
      <c r="L87" t="s">
        <v>17410</v>
      </c>
      <c r="M87" t="s">
        <v>17414</v>
      </c>
      <c r="N87">
        <v>8.3000000000000007</v>
      </c>
      <c r="O87">
        <v>53</v>
      </c>
      <c r="P87">
        <v>74</v>
      </c>
      <c r="Q87">
        <v>18980</v>
      </c>
      <c r="R87">
        <v>15</v>
      </c>
      <c r="S87" t="s">
        <v>28</v>
      </c>
      <c r="T87">
        <v>1.33</v>
      </c>
      <c r="U87" t="b">
        <f>IF(Table19[[#This Row],[gross]]-Table19[[#This Row],[budget]] &gt; 0, TRUE, FALSE)</f>
        <v>1</v>
      </c>
    </row>
    <row r="88" spans="1:21" x14ac:dyDescent="0.35">
      <c r="A88" t="s">
        <v>17651</v>
      </c>
      <c r="B88">
        <v>1975</v>
      </c>
      <c r="C88" t="s">
        <v>2692</v>
      </c>
      <c r="D88" t="s">
        <v>695</v>
      </c>
      <c r="E88" t="s">
        <v>2358</v>
      </c>
      <c r="F88" t="s">
        <v>17652</v>
      </c>
      <c r="G88" t="s">
        <v>90</v>
      </c>
      <c r="H88" s="11">
        <v>229575</v>
      </c>
      <c r="I88" s="11">
        <v>1229197</v>
      </c>
      <c r="J88" t="s">
        <v>56</v>
      </c>
      <c r="K88">
        <v>91</v>
      </c>
      <c r="L88" t="s">
        <v>5181</v>
      </c>
      <c r="M88" t="s">
        <v>17653</v>
      </c>
      <c r="N88">
        <v>8.3000000000000007</v>
      </c>
      <c r="O88">
        <v>131</v>
      </c>
      <c r="P88">
        <v>660</v>
      </c>
      <c r="Q88">
        <v>382240</v>
      </c>
      <c r="R88">
        <v>2158</v>
      </c>
      <c r="S88" t="s">
        <v>28</v>
      </c>
      <c r="T88">
        <v>1.66</v>
      </c>
      <c r="U88" t="b">
        <f>IF(Table19[[#This Row],[gross]]-Table19[[#This Row],[budget]] &gt; 0, TRUE, FALSE)</f>
        <v>1</v>
      </c>
    </row>
    <row r="89" spans="1:21" x14ac:dyDescent="0.35">
      <c r="A89" t="s">
        <v>216</v>
      </c>
      <c r="B89">
        <v>2016</v>
      </c>
      <c r="C89" t="s">
        <v>215</v>
      </c>
      <c r="D89" t="s">
        <v>92</v>
      </c>
      <c r="E89" t="s">
        <v>95</v>
      </c>
      <c r="F89" t="s">
        <v>217</v>
      </c>
      <c r="G89" t="s">
        <v>39</v>
      </c>
      <c r="H89" s="11">
        <v>250000000</v>
      </c>
      <c r="I89" s="11">
        <v>407197282</v>
      </c>
      <c r="J89" t="s">
        <v>38</v>
      </c>
      <c r="K89">
        <v>147</v>
      </c>
      <c r="L89" t="s">
        <v>68</v>
      </c>
      <c r="M89" t="s">
        <v>218</v>
      </c>
      <c r="N89">
        <v>8.1999999999999993</v>
      </c>
      <c r="O89">
        <v>516</v>
      </c>
      <c r="P89">
        <v>1022</v>
      </c>
      <c r="Q89">
        <v>272670</v>
      </c>
      <c r="R89">
        <v>64798</v>
      </c>
      <c r="S89" t="s">
        <v>28</v>
      </c>
      <c r="T89">
        <v>2.35</v>
      </c>
      <c r="U89" t="b">
        <f>IF(Table19[[#This Row],[gross]]-Table19[[#This Row],[budget]] &gt; 0, TRUE, FALSE)</f>
        <v>1</v>
      </c>
    </row>
    <row r="90" spans="1:21" x14ac:dyDescent="0.35">
      <c r="A90" t="s">
        <v>626</v>
      </c>
      <c r="B90">
        <v>2010</v>
      </c>
      <c r="C90" t="s">
        <v>623</v>
      </c>
      <c r="D90" t="s">
        <v>625</v>
      </c>
      <c r="E90" t="s">
        <v>624</v>
      </c>
      <c r="F90" t="s">
        <v>627</v>
      </c>
      <c r="G90" t="s">
        <v>90</v>
      </c>
      <c r="H90" s="11">
        <v>165000000</v>
      </c>
      <c r="I90" s="11">
        <v>217387997</v>
      </c>
      <c r="J90" t="s">
        <v>38</v>
      </c>
      <c r="K90">
        <v>98</v>
      </c>
      <c r="L90" t="s">
        <v>612</v>
      </c>
      <c r="M90" t="s">
        <v>628</v>
      </c>
      <c r="N90">
        <v>8.1999999999999993</v>
      </c>
      <c r="O90">
        <v>288</v>
      </c>
      <c r="P90">
        <v>492</v>
      </c>
      <c r="Q90">
        <v>485430</v>
      </c>
      <c r="R90">
        <v>20453</v>
      </c>
      <c r="S90" t="s">
        <v>28</v>
      </c>
      <c r="T90">
        <v>2.35</v>
      </c>
      <c r="U90" t="b">
        <f>IF(Table19[[#This Row],[gross]]-Table19[[#This Row],[budget]] &gt; 0, TRUE, FALSE)</f>
        <v>1</v>
      </c>
    </row>
    <row r="91" spans="1:21" x14ac:dyDescent="0.35">
      <c r="A91" t="s">
        <v>1769</v>
      </c>
      <c r="B91">
        <v>2013</v>
      </c>
      <c r="C91" t="s">
        <v>477</v>
      </c>
      <c r="D91" t="s">
        <v>210</v>
      </c>
      <c r="E91" t="s">
        <v>644</v>
      </c>
      <c r="F91" t="s">
        <v>245</v>
      </c>
      <c r="G91" t="s">
        <v>569</v>
      </c>
      <c r="H91" s="11">
        <v>100000000</v>
      </c>
      <c r="I91" s="11">
        <v>116866727</v>
      </c>
      <c r="J91" t="s">
        <v>38</v>
      </c>
      <c r="K91">
        <v>240</v>
      </c>
      <c r="L91" t="s">
        <v>1768</v>
      </c>
      <c r="M91" t="s">
        <v>1770</v>
      </c>
      <c r="N91">
        <v>8.1999999999999993</v>
      </c>
      <c r="O91">
        <v>606</v>
      </c>
      <c r="P91">
        <v>1138</v>
      </c>
      <c r="Q91">
        <v>780588</v>
      </c>
      <c r="R91">
        <v>46057</v>
      </c>
      <c r="S91" t="s">
        <v>28</v>
      </c>
      <c r="T91">
        <v>2.35</v>
      </c>
      <c r="U91" t="b">
        <f>IF(Table19[[#This Row],[gross]]-Table19[[#This Row],[budget]] &gt; 0, TRUE, FALSE)</f>
        <v>1</v>
      </c>
    </row>
    <row r="92" spans="1:21" x14ac:dyDescent="0.35">
      <c r="A92" t="s">
        <v>1944</v>
      </c>
      <c r="B92">
        <v>2003</v>
      </c>
      <c r="C92" t="s">
        <v>66</v>
      </c>
      <c r="D92" t="s">
        <v>1943</v>
      </c>
      <c r="E92" t="s">
        <v>1114</v>
      </c>
      <c r="F92" t="s">
        <v>85</v>
      </c>
      <c r="G92" t="s">
        <v>272</v>
      </c>
      <c r="H92" s="11">
        <v>94000000</v>
      </c>
      <c r="I92" s="11">
        <v>380838870</v>
      </c>
      <c r="J92" t="s">
        <v>38</v>
      </c>
      <c r="K92">
        <v>100</v>
      </c>
      <c r="L92" t="s">
        <v>461</v>
      </c>
      <c r="M92" t="s">
        <v>1945</v>
      </c>
      <c r="N92">
        <v>8.1999999999999993</v>
      </c>
      <c r="O92">
        <v>301</v>
      </c>
      <c r="P92">
        <v>866</v>
      </c>
      <c r="Q92">
        <v>692482</v>
      </c>
      <c r="R92">
        <v>5641</v>
      </c>
      <c r="S92" t="s">
        <v>28</v>
      </c>
      <c r="T92">
        <v>1.85</v>
      </c>
      <c r="U92" t="b">
        <f>IF(Table19[[#This Row],[gross]]-Table19[[#This Row],[budget]] &gt; 0, TRUE, FALSE)</f>
        <v>1</v>
      </c>
    </row>
    <row r="93" spans="1:21" x14ac:dyDescent="0.35">
      <c r="A93" t="s">
        <v>2797</v>
      </c>
      <c r="B93">
        <v>2001</v>
      </c>
      <c r="C93" t="s">
        <v>823</v>
      </c>
      <c r="D93" t="s">
        <v>2754</v>
      </c>
      <c r="E93" t="s">
        <v>2796</v>
      </c>
      <c r="F93" t="s">
        <v>620</v>
      </c>
      <c r="G93" t="s">
        <v>39</v>
      </c>
      <c r="H93" s="11">
        <v>58000000</v>
      </c>
      <c r="I93" s="11">
        <v>170708996</v>
      </c>
      <c r="J93" t="s">
        <v>38</v>
      </c>
      <c r="K93">
        <v>135</v>
      </c>
      <c r="L93" t="s">
        <v>1493</v>
      </c>
      <c r="M93" t="s">
        <v>2798</v>
      </c>
      <c r="N93">
        <v>8.1999999999999993</v>
      </c>
      <c r="O93">
        <v>205</v>
      </c>
      <c r="P93">
        <v>1171</v>
      </c>
      <c r="Q93">
        <v>610568</v>
      </c>
      <c r="R93">
        <v>2827</v>
      </c>
      <c r="S93" t="s">
        <v>28</v>
      </c>
      <c r="T93">
        <v>1.85</v>
      </c>
      <c r="U93" t="b">
        <f>IF(Table19[[#This Row],[gross]]-Table19[[#This Row],[budget]] &gt; 0, TRUE, FALSE)</f>
        <v>1</v>
      </c>
    </row>
    <row r="94" spans="1:21" x14ac:dyDescent="0.35">
      <c r="A94" t="s">
        <v>4750</v>
      </c>
      <c r="B94">
        <v>1995</v>
      </c>
      <c r="C94" t="s">
        <v>477</v>
      </c>
      <c r="D94" t="s">
        <v>1683</v>
      </c>
      <c r="E94" t="s">
        <v>319</v>
      </c>
      <c r="F94" t="s">
        <v>3103</v>
      </c>
      <c r="G94" t="s">
        <v>569</v>
      </c>
      <c r="H94" s="11">
        <v>52000000</v>
      </c>
      <c r="I94" s="11">
        <v>42438300</v>
      </c>
      <c r="J94" t="s">
        <v>38</v>
      </c>
      <c r="K94">
        <v>178</v>
      </c>
      <c r="L94" t="s">
        <v>1663</v>
      </c>
      <c r="M94" t="s">
        <v>4751</v>
      </c>
      <c r="N94">
        <v>8.1999999999999993</v>
      </c>
      <c r="O94">
        <v>133</v>
      </c>
      <c r="P94">
        <v>533</v>
      </c>
      <c r="Q94">
        <v>333542</v>
      </c>
      <c r="R94">
        <v>24183</v>
      </c>
      <c r="S94" t="s">
        <v>28</v>
      </c>
      <c r="T94">
        <v>2.35</v>
      </c>
      <c r="U94" t="b">
        <f>IF(Table19[[#This Row],[gross]]-Table19[[#This Row],[budget]] &gt; 0, TRUE, FALSE)</f>
        <v>0</v>
      </c>
    </row>
    <row r="95" spans="1:21" x14ac:dyDescent="0.35">
      <c r="A95" t="s">
        <v>4917</v>
      </c>
      <c r="B95">
        <v>2005</v>
      </c>
      <c r="C95" t="s">
        <v>4916</v>
      </c>
      <c r="D95" t="s">
        <v>814</v>
      </c>
      <c r="E95" t="s">
        <v>354</v>
      </c>
      <c r="F95" t="s">
        <v>4918</v>
      </c>
      <c r="G95" t="s">
        <v>569</v>
      </c>
      <c r="H95" s="11">
        <v>54000000</v>
      </c>
      <c r="I95" s="11">
        <v>70496802</v>
      </c>
      <c r="J95" t="s">
        <v>38</v>
      </c>
      <c r="K95">
        <v>132</v>
      </c>
      <c r="L95" t="s">
        <v>896</v>
      </c>
      <c r="M95" t="s">
        <v>4919</v>
      </c>
      <c r="N95">
        <v>8.1999999999999993</v>
      </c>
      <c r="O95">
        <v>525</v>
      </c>
      <c r="P95">
        <v>2042</v>
      </c>
      <c r="Q95">
        <v>791783</v>
      </c>
      <c r="R95">
        <v>22417</v>
      </c>
      <c r="S95" t="s">
        <v>28</v>
      </c>
      <c r="T95">
        <v>2.35</v>
      </c>
      <c r="U95" t="b">
        <f>IF(Table19[[#This Row],[gross]]-Table19[[#This Row],[budget]] &gt; 0, TRUE, FALSE)</f>
        <v>1</v>
      </c>
    </row>
    <row r="96" spans="1:21" x14ac:dyDescent="0.35">
      <c r="A96" t="s">
        <v>6693</v>
      </c>
      <c r="B96">
        <v>1982</v>
      </c>
      <c r="C96" t="s">
        <v>5134</v>
      </c>
      <c r="D96" t="s">
        <v>5773</v>
      </c>
      <c r="E96" t="s">
        <v>6691</v>
      </c>
      <c r="F96" t="s">
        <v>6694</v>
      </c>
      <c r="G96" t="s">
        <v>569</v>
      </c>
      <c r="H96" s="11">
        <v>15000000</v>
      </c>
      <c r="I96" s="11">
        <v>13782838</v>
      </c>
      <c r="J96" t="s">
        <v>38</v>
      </c>
      <c r="K96">
        <v>109</v>
      </c>
      <c r="L96" t="s">
        <v>6692</v>
      </c>
      <c r="M96" t="s">
        <v>6695</v>
      </c>
      <c r="N96">
        <v>8.1999999999999993</v>
      </c>
      <c r="O96">
        <v>297</v>
      </c>
      <c r="P96">
        <v>911</v>
      </c>
      <c r="Q96">
        <v>258078</v>
      </c>
      <c r="R96">
        <v>1757</v>
      </c>
      <c r="S96" t="s">
        <v>28</v>
      </c>
      <c r="T96">
        <v>2.35</v>
      </c>
      <c r="U96" t="b">
        <f>IF(Table19[[#This Row],[gross]]-Table19[[#This Row],[budget]] &gt; 0, TRUE, FALSE)</f>
        <v>0</v>
      </c>
    </row>
    <row r="97" spans="1:21" x14ac:dyDescent="0.35">
      <c r="A97" t="s">
        <v>8310</v>
      </c>
      <c r="B97">
        <v>1988</v>
      </c>
      <c r="C97" t="s">
        <v>1271</v>
      </c>
      <c r="D97" t="s">
        <v>101</v>
      </c>
      <c r="E97" t="s">
        <v>950</v>
      </c>
      <c r="F97" t="s">
        <v>8311</v>
      </c>
      <c r="G97" t="s">
        <v>569</v>
      </c>
      <c r="H97" s="11">
        <v>28000000</v>
      </c>
      <c r="I97" s="11">
        <v>81350242</v>
      </c>
      <c r="J97" t="s">
        <v>38</v>
      </c>
      <c r="K97">
        <v>131</v>
      </c>
      <c r="L97" t="s">
        <v>59</v>
      </c>
      <c r="M97" t="s">
        <v>8312</v>
      </c>
      <c r="N97">
        <v>8.1999999999999993</v>
      </c>
      <c r="O97">
        <v>233</v>
      </c>
      <c r="P97">
        <v>722</v>
      </c>
      <c r="Q97">
        <v>592582</v>
      </c>
      <c r="R97">
        <v>40585</v>
      </c>
      <c r="S97" t="s">
        <v>28</v>
      </c>
      <c r="T97">
        <v>2.35</v>
      </c>
      <c r="U97" t="b">
        <f>IF(Table19[[#This Row],[gross]]-Table19[[#This Row],[budget]] &gt; 0, TRUE, FALSE)</f>
        <v>1</v>
      </c>
    </row>
    <row r="98" spans="1:21" x14ac:dyDescent="0.35">
      <c r="A98" t="s">
        <v>8405</v>
      </c>
      <c r="B98">
        <v>1982</v>
      </c>
      <c r="C98" t="s">
        <v>182</v>
      </c>
      <c r="D98" t="s">
        <v>386</v>
      </c>
      <c r="E98" t="s">
        <v>8404</v>
      </c>
      <c r="F98" t="s">
        <v>5141</v>
      </c>
      <c r="G98" t="s">
        <v>569</v>
      </c>
      <c r="H98" s="11">
        <v>28000000</v>
      </c>
      <c r="I98" s="11">
        <v>27000000</v>
      </c>
      <c r="J98" t="s">
        <v>38</v>
      </c>
      <c r="K98">
        <v>117</v>
      </c>
      <c r="L98" t="s">
        <v>2836</v>
      </c>
      <c r="M98" t="s">
        <v>8406</v>
      </c>
      <c r="N98">
        <v>8.1999999999999993</v>
      </c>
      <c r="O98">
        <v>302</v>
      </c>
      <c r="P98">
        <v>1168</v>
      </c>
      <c r="Q98">
        <v>461609</v>
      </c>
      <c r="R98">
        <v>13877</v>
      </c>
      <c r="S98" t="s">
        <v>28</v>
      </c>
      <c r="T98">
        <v>2.35</v>
      </c>
      <c r="U98" t="b">
        <f>IF(Table19[[#This Row],[gross]]-Table19[[#This Row],[budget]] &gt; 0, TRUE, FALSE)</f>
        <v>0</v>
      </c>
    </row>
    <row r="99" spans="1:21" x14ac:dyDescent="0.35">
      <c r="A99" t="s">
        <v>8771</v>
      </c>
      <c r="B99">
        <v>2008</v>
      </c>
      <c r="C99" t="s">
        <v>3541</v>
      </c>
      <c r="D99" t="s">
        <v>3541</v>
      </c>
      <c r="E99" t="s">
        <v>8770</v>
      </c>
      <c r="F99" t="s">
        <v>8772</v>
      </c>
      <c r="G99" t="s">
        <v>569</v>
      </c>
      <c r="H99" s="11">
        <v>33000000</v>
      </c>
      <c r="I99" s="11">
        <v>148085755</v>
      </c>
      <c r="J99" t="s">
        <v>38</v>
      </c>
      <c r="K99">
        <v>116</v>
      </c>
      <c r="L99" t="s">
        <v>3270</v>
      </c>
      <c r="M99" t="s">
        <v>8773</v>
      </c>
      <c r="N99">
        <v>8.1999999999999993</v>
      </c>
      <c r="O99">
        <v>366</v>
      </c>
      <c r="P99">
        <v>871</v>
      </c>
      <c r="Q99">
        <v>561773</v>
      </c>
      <c r="R99">
        <v>17347</v>
      </c>
      <c r="S99" t="s">
        <v>28</v>
      </c>
      <c r="T99">
        <v>2.35</v>
      </c>
      <c r="U99" t="b">
        <f>IF(Table19[[#This Row],[gross]]-Table19[[#This Row],[budget]] &gt; 0, TRUE, FALSE)</f>
        <v>1</v>
      </c>
    </row>
    <row r="100" spans="1:21" x14ac:dyDescent="0.35">
      <c r="A100" t="s">
        <v>9222</v>
      </c>
      <c r="B100">
        <v>2011</v>
      </c>
      <c r="C100" t="s">
        <v>8093</v>
      </c>
      <c r="D100" t="s">
        <v>60</v>
      </c>
      <c r="E100" t="s">
        <v>1635</v>
      </c>
      <c r="F100" t="s">
        <v>274</v>
      </c>
      <c r="G100" t="s">
        <v>39</v>
      </c>
      <c r="H100" s="11">
        <v>25000000</v>
      </c>
      <c r="I100" s="11">
        <v>13651662</v>
      </c>
      <c r="J100" t="s">
        <v>38</v>
      </c>
      <c r="K100">
        <v>140</v>
      </c>
      <c r="L100" t="s">
        <v>3637</v>
      </c>
      <c r="M100" t="s">
        <v>9223</v>
      </c>
      <c r="N100">
        <v>8.1999999999999993</v>
      </c>
      <c r="O100">
        <v>317</v>
      </c>
      <c r="P100">
        <v>514</v>
      </c>
      <c r="Q100">
        <v>332276</v>
      </c>
      <c r="R100">
        <v>29692</v>
      </c>
      <c r="S100" t="s">
        <v>28</v>
      </c>
      <c r="T100">
        <v>2.35</v>
      </c>
      <c r="U100" t="b">
        <f>IF(Table19[[#This Row],[gross]]-Table19[[#This Row],[budget]] &gt; 0, TRUE, FALSE)</f>
        <v>0</v>
      </c>
    </row>
    <row r="101" spans="1:21" x14ac:dyDescent="0.35">
      <c r="A101" t="s">
        <v>9464</v>
      </c>
      <c r="B101">
        <v>2004</v>
      </c>
      <c r="C101" t="s">
        <v>7353</v>
      </c>
      <c r="D101" t="s">
        <v>58</v>
      </c>
      <c r="E101" t="s">
        <v>1682</v>
      </c>
      <c r="F101" t="s">
        <v>1058</v>
      </c>
      <c r="G101" t="s">
        <v>90</v>
      </c>
      <c r="H101" s="11">
        <v>24000000</v>
      </c>
      <c r="I101" s="11">
        <v>4710455</v>
      </c>
      <c r="J101" t="s">
        <v>653</v>
      </c>
      <c r="K101">
        <v>119</v>
      </c>
      <c r="L101" t="s">
        <v>612</v>
      </c>
      <c r="M101" t="s">
        <v>9465</v>
      </c>
      <c r="N101">
        <v>8.1999999999999993</v>
      </c>
      <c r="O101">
        <v>212</v>
      </c>
      <c r="P101">
        <v>330</v>
      </c>
      <c r="Q101">
        <v>214091</v>
      </c>
      <c r="R101">
        <v>24263</v>
      </c>
      <c r="S101" t="s">
        <v>28</v>
      </c>
      <c r="T101">
        <v>1.85</v>
      </c>
      <c r="U101" t="b">
        <f>IF(Table19[[#This Row],[gross]]-Table19[[#This Row],[budget]] &gt; 0, TRUE, FALSE)</f>
        <v>0</v>
      </c>
    </row>
    <row r="102" spans="1:21" x14ac:dyDescent="0.35">
      <c r="A102" t="s">
        <v>10243</v>
      </c>
      <c r="B102">
        <v>2007</v>
      </c>
      <c r="C102" t="s">
        <v>5630</v>
      </c>
      <c r="D102" t="s">
        <v>547</v>
      </c>
      <c r="E102" t="s">
        <v>183</v>
      </c>
      <c r="F102" t="s">
        <v>2422</v>
      </c>
      <c r="G102" t="s">
        <v>569</v>
      </c>
      <c r="H102" s="11">
        <v>15000000</v>
      </c>
      <c r="I102" s="11">
        <v>18352454</v>
      </c>
      <c r="J102" t="s">
        <v>38</v>
      </c>
      <c r="K102">
        <v>148</v>
      </c>
      <c r="L102" t="s">
        <v>10242</v>
      </c>
      <c r="M102" t="s">
        <v>10244</v>
      </c>
      <c r="N102">
        <v>8.1999999999999993</v>
      </c>
      <c r="O102">
        <v>274</v>
      </c>
      <c r="P102">
        <v>760</v>
      </c>
      <c r="Q102">
        <v>426359</v>
      </c>
      <c r="R102">
        <v>18752</v>
      </c>
      <c r="S102" t="s">
        <v>28</v>
      </c>
      <c r="T102">
        <v>2.35</v>
      </c>
      <c r="U102" t="b">
        <f>IF(Table19[[#This Row],[gross]]-Table19[[#This Row],[budget]] &gt; 0, TRUE, FALSE)</f>
        <v>1</v>
      </c>
    </row>
    <row r="103" spans="1:21" x14ac:dyDescent="0.35">
      <c r="A103" t="s">
        <v>11339</v>
      </c>
      <c r="B103">
        <v>2006</v>
      </c>
      <c r="C103" t="s">
        <v>373</v>
      </c>
      <c r="D103" t="s">
        <v>11338</v>
      </c>
      <c r="E103" t="s">
        <v>11336</v>
      </c>
      <c r="F103" t="s">
        <v>11340</v>
      </c>
      <c r="G103" t="s">
        <v>569</v>
      </c>
      <c r="H103" s="11">
        <v>13500000</v>
      </c>
      <c r="I103" s="11">
        <v>37623143</v>
      </c>
      <c r="J103" t="s">
        <v>3428</v>
      </c>
      <c r="K103">
        <v>112</v>
      </c>
      <c r="L103" t="s">
        <v>11337</v>
      </c>
      <c r="M103" t="s">
        <v>11341</v>
      </c>
      <c r="N103">
        <v>8.1999999999999993</v>
      </c>
      <c r="O103">
        <v>406</v>
      </c>
      <c r="P103">
        <v>1083</v>
      </c>
      <c r="Q103">
        <v>467234</v>
      </c>
      <c r="R103">
        <v>1322</v>
      </c>
      <c r="S103" t="s">
        <v>28</v>
      </c>
      <c r="T103">
        <v>1.85</v>
      </c>
      <c r="U103" t="b">
        <f>IF(Table19[[#This Row],[gross]]-Table19[[#This Row],[budget]] &gt; 0, TRUE, FALSE)</f>
        <v>1</v>
      </c>
    </row>
    <row r="104" spans="1:21" x14ac:dyDescent="0.35">
      <c r="A104" t="s">
        <v>11902</v>
      </c>
      <c r="B104">
        <v>1998</v>
      </c>
      <c r="C104" t="s">
        <v>4090</v>
      </c>
      <c r="D104" t="s">
        <v>670</v>
      </c>
      <c r="E104" t="s">
        <v>296</v>
      </c>
      <c r="F104" t="s">
        <v>267</v>
      </c>
      <c r="G104" t="s">
        <v>569</v>
      </c>
      <c r="H104" s="11">
        <v>15000000</v>
      </c>
      <c r="I104" s="11">
        <v>17439163</v>
      </c>
      <c r="J104" t="s">
        <v>38</v>
      </c>
      <c r="K104">
        <v>117</v>
      </c>
      <c r="L104" t="s">
        <v>982</v>
      </c>
      <c r="M104" t="s">
        <v>11903</v>
      </c>
      <c r="N104">
        <v>8.1999999999999993</v>
      </c>
      <c r="O104">
        <v>249</v>
      </c>
      <c r="P104">
        <v>1028</v>
      </c>
      <c r="Q104">
        <v>537419</v>
      </c>
      <c r="R104">
        <v>47728</v>
      </c>
      <c r="S104" t="s">
        <v>28</v>
      </c>
      <c r="T104">
        <v>1.85</v>
      </c>
      <c r="U104" t="b">
        <f>IF(Table19[[#This Row],[gross]]-Table19[[#This Row],[budget]] &gt; 0, TRUE, FALSE)</f>
        <v>1</v>
      </c>
    </row>
    <row r="105" spans="1:21" x14ac:dyDescent="0.35">
      <c r="A105" t="s">
        <v>14580</v>
      </c>
      <c r="B105">
        <v>2010</v>
      </c>
      <c r="C105" t="s">
        <v>5460</v>
      </c>
      <c r="D105" t="s">
        <v>13695</v>
      </c>
      <c r="E105" t="s">
        <v>14578</v>
      </c>
      <c r="F105" t="s">
        <v>14581</v>
      </c>
      <c r="G105" t="s">
        <v>569</v>
      </c>
      <c r="H105" s="11">
        <v>6800000</v>
      </c>
      <c r="I105" s="11">
        <v>6857096</v>
      </c>
      <c r="J105" t="s">
        <v>263</v>
      </c>
      <c r="K105">
        <v>139</v>
      </c>
      <c r="L105" t="s">
        <v>14579</v>
      </c>
      <c r="M105" t="s">
        <v>14582</v>
      </c>
      <c r="N105">
        <v>8.1999999999999993</v>
      </c>
      <c r="O105">
        <v>226</v>
      </c>
      <c r="P105">
        <v>156</v>
      </c>
      <c r="Q105">
        <v>80429</v>
      </c>
      <c r="R105">
        <v>343</v>
      </c>
      <c r="S105" t="s">
        <v>28</v>
      </c>
      <c r="T105">
        <v>1.85</v>
      </c>
      <c r="U105" t="b">
        <f>IF(Table19[[#This Row],[gross]]-Table19[[#This Row],[budget]] &gt; 0, TRUE, FALSE)</f>
        <v>1</v>
      </c>
    </row>
    <row r="106" spans="1:21" x14ac:dyDescent="0.35">
      <c r="A106" t="s">
        <v>15746</v>
      </c>
      <c r="B106">
        <v>1939</v>
      </c>
      <c r="C106" t="s">
        <v>15743</v>
      </c>
      <c r="D106" t="s">
        <v>15745</v>
      </c>
      <c r="E106" t="s">
        <v>15744</v>
      </c>
      <c r="F106" t="s">
        <v>15747</v>
      </c>
      <c r="G106" t="s">
        <v>272</v>
      </c>
      <c r="H106" s="11">
        <v>3977000</v>
      </c>
      <c r="I106" s="11">
        <v>198655278</v>
      </c>
      <c r="J106" t="s">
        <v>38</v>
      </c>
      <c r="K106">
        <v>226</v>
      </c>
      <c r="L106" t="s">
        <v>1878</v>
      </c>
      <c r="M106" t="s">
        <v>15748</v>
      </c>
      <c r="N106">
        <v>8.1999999999999993</v>
      </c>
      <c r="O106">
        <v>157</v>
      </c>
      <c r="P106">
        <v>706</v>
      </c>
      <c r="Q106">
        <v>215340</v>
      </c>
      <c r="R106">
        <v>1862</v>
      </c>
      <c r="S106" t="s">
        <v>28</v>
      </c>
      <c r="T106">
        <v>1.37</v>
      </c>
      <c r="U106" t="b">
        <f>IF(Table19[[#This Row],[gross]]-Table19[[#This Row],[budget]] &gt; 0, TRUE, FALSE)</f>
        <v>1</v>
      </c>
    </row>
    <row r="107" spans="1:21" x14ac:dyDescent="0.35">
      <c r="A107" t="s">
        <v>15833</v>
      </c>
      <c r="B107">
        <v>2009</v>
      </c>
      <c r="C107" t="s">
        <v>9781</v>
      </c>
      <c r="D107" t="s">
        <v>15832</v>
      </c>
      <c r="E107" t="s">
        <v>15831</v>
      </c>
      <c r="F107" t="s">
        <v>15834</v>
      </c>
      <c r="G107" t="s">
        <v>569</v>
      </c>
      <c r="H107" s="11">
        <v>2000000</v>
      </c>
      <c r="I107" s="11">
        <v>20167424</v>
      </c>
      <c r="J107" t="s">
        <v>15837</v>
      </c>
      <c r="K107">
        <v>129</v>
      </c>
      <c r="L107" t="s">
        <v>1861</v>
      </c>
      <c r="M107" t="s">
        <v>15835</v>
      </c>
      <c r="N107">
        <v>8.1999999999999993</v>
      </c>
      <c r="O107">
        <v>262</v>
      </c>
      <c r="P107">
        <v>231</v>
      </c>
      <c r="Q107">
        <v>131831</v>
      </c>
      <c r="R107">
        <v>1044</v>
      </c>
      <c r="S107" t="s">
        <v>28</v>
      </c>
      <c r="T107">
        <v>2.35</v>
      </c>
      <c r="U107" t="b">
        <f>IF(Table19[[#This Row],[gross]]-Table19[[#This Row],[budget]] &gt; 0, TRUE, FALSE)</f>
        <v>1</v>
      </c>
    </row>
    <row r="108" spans="1:21" x14ac:dyDescent="0.35">
      <c r="A108" t="s">
        <v>15940</v>
      </c>
      <c r="B108">
        <v>1996</v>
      </c>
      <c r="C108" t="s">
        <v>5062</v>
      </c>
      <c r="D108" t="s">
        <v>393</v>
      </c>
      <c r="E108" t="s">
        <v>2228</v>
      </c>
      <c r="F108" t="s">
        <v>353</v>
      </c>
      <c r="G108" t="s">
        <v>569</v>
      </c>
      <c r="H108" s="11">
        <v>3500000</v>
      </c>
      <c r="I108" s="11">
        <v>16501785</v>
      </c>
      <c r="J108" t="s">
        <v>56</v>
      </c>
      <c r="K108">
        <v>94</v>
      </c>
      <c r="L108" t="s">
        <v>3270</v>
      </c>
      <c r="M108" t="s">
        <v>15941</v>
      </c>
      <c r="N108">
        <v>8.1999999999999993</v>
      </c>
      <c r="O108">
        <v>134</v>
      </c>
      <c r="P108">
        <v>514</v>
      </c>
      <c r="Q108">
        <v>469561</v>
      </c>
      <c r="R108">
        <v>3559</v>
      </c>
      <c r="S108" t="s">
        <v>28</v>
      </c>
      <c r="T108">
        <v>1.85</v>
      </c>
      <c r="U108" t="b">
        <f>IF(Table19[[#This Row],[gross]]-Table19[[#This Row],[budget]] &gt; 0, TRUE, FALSE)</f>
        <v>1</v>
      </c>
    </row>
    <row r="109" spans="1:21" x14ac:dyDescent="0.35">
      <c r="A109" t="s">
        <v>15991</v>
      </c>
      <c r="B109">
        <v>1957</v>
      </c>
      <c r="C109" t="s">
        <v>8501</v>
      </c>
      <c r="D109" t="s">
        <v>14881</v>
      </c>
      <c r="E109" t="s">
        <v>15990</v>
      </c>
      <c r="F109" t="s">
        <v>9348</v>
      </c>
      <c r="G109" t="s">
        <v>90</v>
      </c>
      <c r="H109" s="11">
        <v>3000000</v>
      </c>
      <c r="I109" s="11">
        <v>27200000</v>
      </c>
      <c r="J109" t="s">
        <v>56</v>
      </c>
      <c r="K109">
        <v>161</v>
      </c>
      <c r="L109" t="s">
        <v>3189</v>
      </c>
      <c r="M109" t="s">
        <v>15992</v>
      </c>
      <c r="N109">
        <v>8.1999999999999993</v>
      </c>
      <c r="O109">
        <v>122</v>
      </c>
      <c r="P109">
        <v>273</v>
      </c>
      <c r="Q109">
        <v>149444</v>
      </c>
      <c r="R109">
        <v>1035</v>
      </c>
      <c r="S109" t="s">
        <v>28</v>
      </c>
      <c r="T109">
        <v>2.35</v>
      </c>
      <c r="U109" t="b">
        <f>IF(Table19[[#This Row],[gross]]-Table19[[#This Row],[budget]] &gt; 0, TRUE, FALSE)</f>
        <v>1</v>
      </c>
    </row>
    <row r="110" spans="1:21" x14ac:dyDescent="0.35">
      <c r="A110" t="s">
        <v>16881</v>
      </c>
      <c r="B110">
        <v>1998</v>
      </c>
      <c r="C110" t="s">
        <v>1254</v>
      </c>
      <c r="D110" t="s">
        <v>330</v>
      </c>
      <c r="E110" t="s">
        <v>659</v>
      </c>
      <c r="F110" t="s">
        <v>3309</v>
      </c>
      <c r="G110" t="s">
        <v>569</v>
      </c>
      <c r="H110" s="11">
        <v>960000</v>
      </c>
      <c r="I110" s="11">
        <v>3650677</v>
      </c>
      <c r="J110" t="s">
        <v>56</v>
      </c>
      <c r="K110">
        <v>120</v>
      </c>
      <c r="L110" t="s">
        <v>982</v>
      </c>
      <c r="M110" t="s">
        <v>16882</v>
      </c>
      <c r="N110">
        <v>8.1999999999999993</v>
      </c>
      <c r="O110">
        <v>116</v>
      </c>
      <c r="P110">
        <v>523</v>
      </c>
      <c r="Q110">
        <v>414976</v>
      </c>
      <c r="R110">
        <v>28294</v>
      </c>
      <c r="S110" t="s">
        <v>28</v>
      </c>
      <c r="T110">
        <v>1.85</v>
      </c>
      <c r="U110" t="b">
        <f>IF(Table19[[#This Row],[gross]]-Table19[[#This Row],[budget]] &gt; 0, TRUE, FALSE)</f>
        <v>1</v>
      </c>
    </row>
    <row r="111" spans="1:21" x14ac:dyDescent="0.35">
      <c r="A111" t="s">
        <v>16910</v>
      </c>
      <c r="B111">
        <v>1940</v>
      </c>
      <c r="C111" t="s">
        <v>10210</v>
      </c>
      <c r="D111" t="s">
        <v>3369</v>
      </c>
      <c r="E111" t="s">
        <v>16908</v>
      </c>
      <c r="F111" t="s">
        <v>15259</v>
      </c>
      <c r="G111" t="s">
        <v>4621</v>
      </c>
      <c r="H111" s="11">
        <v>1288000</v>
      </c>
      <c r="I111" s="11"/>
      <c r="J111" t="s">
        <v>38</v>
      </c>
      <c r="K111">
        <v>130</v>
      </c>
      <c r="L111" t="s">
        <v>16909</v>
      </c>
      <c r="M111" t="s">
        <v>16911</v>
      </c>
      <c r="N111">
        <v>8.1999999999999993</v>
      </c>
      <c r="O111">
        <v>144</v>
      </c>
      <c r="P111">
        <v>276</v>
      </c>
      <c r="Q111">
        <v>87424</v>
      </c>
      <c r="R111">
        <v>2888</v>
      </c>
      <c r="S111" t="s">
        <v>720</v>
      </c>
      <c r="T111">
        <v>1.37</v>
      </c>
      <c r="U111" t="b">
        <f>IF(Table19[[#This Row],[gross]]-Table19[[#This Row],[budget]] &gt; 0, TRUE, FALSE)</f>
        <v>0</v>
      </c>
    </row>
    <row r="112" spans="1:21" x14ac:dyDescent="0.35">
      <c r="A112" t="s">
        <v>17178</v>
      </c>
      <c r="B112">
        <v>2012</v>
      </c>
      <c r="C112" t="s">
        <v>17174</v>
      </c>
      <c r="D112" t="s">
        <v>17177</v>
      </c>
      <c r="E112" t="s">
        <v>17175</v>
      </c>
      <c r="F112" t="s">
        <v>17179</v>
      </c>
      <c r="G112" t="s">
        <v>4621</v>
      </c>
      <c r="H112" s="11">
        <v>1000000</v>
      </c>
      <c r="I112" s="11">
        <v>484221</v>
      </c>
      <c r="J112" t="s">
        <v>56</v>
      </c>
      <c r="K112">
        <v>96</v>
      </c>
      <c r="L112" t="s">
        <v>17176</v>
      </c>
      <c r="M112" t="s">
        <v>17180</v>
      </c>
      <c r="N112">
        <v>8.1999999999999993</v>
      </c>
      <c r="O112">
        <v>248</v>
      </c>
      <c r="P112">
        <v>107</v>
      </c>
      <c r="Q112">
        <v>23836</v>
      </c>
      <c r="R112">
        <v>6</v>
      </c>
      <c r="S112" t="s">
        <v>28</v>
      </c>
      <c r="T112">
        <v>1.85</v>
      </c>
      <c r="U112" t="b">
        <f>IF(Table19[[#This Row],[gross]]-Table19[[#This Row],[budget]] &gt; 0, TRUE, FALSE)</f>
        <v>0</v>
      </c>
    </row>
    <row r="113" spans="1:21" x14ac:dyDescent="0.35">
      <c r="A113" t="s">
        <v>17296</v>
      </c>
      <c r="B113">
        <v>1954</v>
      </c>
      <c r="C113" t="s">
        <v>16474</v>
      </c>
      <c r="D113" t="s">
        <v>114</v>
      </c>
      <c r="E113" t="s">
        <v>11423</v>
      </c>
      <c r="F113" t="s">
        <v>5522</v>
      </c>
      <c r="G113" t="s">
        <v>4621</v>
      </c>
      <c r="H113" s="11">
        <v>910000</v>
      </c>
      <c r="I113" s="11">
        <v>9600000</v>
      </c>
      <c r="J113" t="s">
        <v>38</v>
      </c>
      <c r="K113">
        <v>108</v>
      </c>
      <c r="L113" t="s">
        <v>4618</v>
      </c>
      <c r="M113" t="s">
        <v>17297</v>
      </c>
      <c r="N113">
        <v>8.1999999999999993</v>
      </c>
      <c r="O113">
        <v>134</v>
      </c>
      <c r="P113">
        <v>281</v>
      </c>
      <c r="Q113">
        <v>100890</v>
      </c>
      <c r="R113">
        <v>11094</v>
      </c>
      <c r="S113" t="s">
        <v>720</v>
      </c>
      <c r="T113">
        <v>1.85</v>
      </c>
      <c r="U113" t="b">
        <f>IF(Table19[[#This Row],[gross]]-Table19[[#This Row],[budget]] &gt; 0, TRUE, FALSE)</f>
        <v>1</v>
      </c>
    </row>
    <row r="114" spans="1:21" x14ac:dyDescent="0.35">
      <c r="A114" t="s">
        <v>149</v>
      </c>
      <c r="B114">
        <v>2012</v>
      </c>
      <c r="C114" t="s">
        <v>91</v>
      </c>
      <c r="D114" t="s">
        <v>93</v>
      </c>
      <c r="E114" t="s">
        <v>92</v>
      </c>
      <c r="F114" t="s">
        <v>95</v>
      </c>
      <c r="G114" t="s">
        <v>39</v>
      </c>
      <c r="H114" s="11">
        <v>220000000</v>
      </c>
      <c r="I114" s="11">
        <v>623279547</v>
      </c>
      <c r="J114" t="s">
        <v>38</v>
      </c>
      <c r="K114">
        <v>173</v>
      </c>
      <c r="L114" t="s">
        <v>68</v>
      </c>
      <c r="M114" t="s">
        <v>150</v>
      </c>
      <c r="N114">
        <v>8.1</v>
      </c>
      <c r="O114">
        <v>703</v>
      </c>
      <c r="P114">
        <v>1722</v>
      </c>
      <c r="Q114">
        <v>995415</v>
      </c>
      <c r="R114">
        <v>87697</v>
      </c>
      <c r="S114" t="s">
        <v>28</v>
      </c>
      <c r="T114">
        <v>1.85</v>
      </c>
      <c r="U114" t="b">
        <f>IF(Table19[[#This Row],[gross]]-Table19[[#This Row],[budget]] &gt; 0, TRUE, FALSE)</f>
        <v>1</v>
      </c>
    </row>
    <row r="115" spans="1:21" x14ac:dyDescent="0.35">
      <c r="A115" t="s">
        <v>639</v>
      </c>
      <c r="B115">
        <v>2014</v>
      </c>
      <c r="C115" t="s">
        <v>637</v>
      </c>
      <c r="D115" t="s">
        <v>638</v>
      </c>
      <c r="E115" t="s">
        <v>332</v>
      </c>
      <c r="F115" t="s">
        <v>640</v>
      </c>
      <c r="G115" t="s">
        <v>39</v>
      </c>
      <c r="H115" s="11">
        <v>170000000</v>
      </c>
      <c r="I115" s="11">
        <v>333130696</v>
      </c>
      <c r="J115" t="s">
        <v>38</v>
      </c>
      <c r="K115">
        <v>121</v>
      </c>
      <c r="L115" t="s">
        <v>68</v>
      </c>
      <c r="M115" t="s">
        <v>641</v>
      </c>
      <c r="N115">
        <v>8.1</v>
      </c>
      <c r="O115">
        <v>653</v>
      </c>
      <c r="P115">
        <v>1097</v>
      </c>
      <c r="Q115">
        <v>682155</v>
      </c>
      <c r="R115">
        <v>32438</v>
      </c>
      <c r="S115" t="s">
        <v>28</v>
      </c>
      <c r="T115">
        <v>2.35</v>
      </c>
      <c r="U115" t="b">
        <f>IF(Table19[[#This Row],[gross]]-Table19[[#This Row],[budget]] &gt; 0, TRUE, FALSE)</f>
        <v>1</v>
      </c>
    </row>
    <row r="116" spans="1:21" x14ac:dyDescent="0.35">
      <c r="A116" t="s">
        <v>819</v>
      </c>
      <c r="B116">
        <v>2015</v>
      </c>
      <c r="C116" t="s">
        <v>818</v>
      </c>
      <c r="D116" t="s">
        <v>60</v>
      </c>
      <c r="E116" t="s">
        <v>749</v>
      </c>
      <c r="F116" t="s">
        <v>820</v>
      </c>
      <c r="G116" t="s">
        <v>569</v>
      </c>
      <c r="H116" s="11">
        <v>150000000</v>
      </c>
      <c r="I116" s="11">
        <v>153629485</v>
      </c>
      <c r="J116" t="s">
        <v>365</v>
      </c>
      <c r="K116">
        <v>120</v>
      </c>
      <c r="L116" t="s">
        <v>222</v>
      </c>
      <c r="M116" t="s">
        <v>821</v>
      </c>
      <c r="N116">
        <v>8.1</v>
      </c>
      <c r="O116">
        <v>739</v>
      </c>
      <c r="P116">
        <v>1588</v>
      </c>
      <c r="Q116">
        <v>552503</v>
      </c>
      <c r="R116">
        <v>40025</v>
      </c>
      <c r="S116" t="s">
        <v>28</v>
      </c>
      <c r="T116">
        <v>2.35</v>
      </c>
      <c r="U116" t="b">
        <f>IF(Table19[[#This Row],[gross]]-Table19[[#This Row],[budget]] &gt; 0, TRUE, FALSE)</f>
        <v>1</v>
      </c>
    </row>
    <row r="117" spans="1:21" x14ac:dyDescent="0.35">
      <c r="A117" t="s">
        <v>1102</v>
      </c>
      <c r="B117">
        <v>2015</v>
      </c>
      <c r="C117" t="s">
        <v>1100</v>
      </c>
      <c r="D117" t="s">
        <v>210</v>
      </c>
      <c r="E117" t="s">
        <v>60</v>
      </c>
      <c r="F117" t="s">
        <v>1103</v>
      </c>
      <c r="G117" t="s">
        <v>569</v>
      </c>
      <c r="H117" s="11">
        <v>135000000</v>
      </c>
      <c r="I117" s="11">
        <v>183635922</v>
      </c>
      <c r="J117" t="s">
        <v>38</v>
      </c>
      <c r="K117">
        <v>156</v>
      </c>
      <c r="L117" t="s">
        <v>1101</v>
      </c>
      <c r="M117" t="s">
        <v>1104</v>
      </c>
      <c r="N117">
        <v>8.1</v>
      </c>
      <c r="O117">
        <v>556</v>
      </c>
      <c r="P117">
        <v>1188</v>
      </c>
      <c r="Q117">
        <v>406020</v>
      </c>
      <c r="R117">
        <v>57108</v>
      </c>
      <c r="S117" t="s">
        <v>28</v>
      </c>
      <c r="T117">
        <v>2.35</v>
      </c>
      <c r="U117" t="b">
        <f>IF(Table19[[#This Row],[gross]]-Table19[[#This Row],[budget]] &gt; 0, TRUE, FALSE)</f>
        <v>1</v>
      </c>
    </row>
    <row r="118" spans="1:21" x14ac:dyDescent="0.35">
      <c r="A118" t="s">
        <v>1125</v>
      </c>
      <c r="B118">
        <v>2007</v>
      </c>
      <c r="C118" t="s">
        <v>1122</v>
      </c>
      <c r="D118" t="s">
        <v>1124</v>
      </c>
      <c r="E118" t="s">
        <v>850</v>
      </c>
      <c r="F118" t="s">
        <v>236</v>
      </c>
      <c r="G118" t="s">
        <v>39</v>
      </c>
      <c r="H118" s="11">
        <v>110000000</v>
      </c>
      <c r="I118" s="11">
        <v>227137090</v>
      </c>
      <c r="J118" t="s">
        <v>38</v>
      </c>
      <c r="K118">
        <v>115</v>
      </c>
      <c r="L118" t="s">
        <v>1123</v>
      </c>
      <c r="M118" t="s">
        <v>1126</v>
      </c>
      <c r="N118">
        <v>8.1</v>
      </c>
      <c r="O118">
        <v>329</v>
      </c>
      <c r="P118">
        <v>820</v>
      </c>
      <c r="Q118">
        <v>491077</v>
      </c>
      <c r="R118">
        <v>17369</v>
      </c>
      <c r="S118" t="s">
        <v>28</v>
      </c>
      <c r="T118">
        <v>2.35</v>
      </c>
      <c r="U118" t="b">
        <f>IF(Table19[[#This Row],[gross]]-Table19[[#This Row],[budget]] &gt; 0, TRUE, FALSE)</f>
        <v>1</v>
      </c>
    </row>
    <row r="119" spans="1:21" x14ac:dyDescent="0.35">
      <c r="A119" t="s">
        <v>1227</v>
      </c>
      <c r="B119">
        <v>2003</v>
      </c>
      <c r="C119" t="s">
        <v>40</v>
      </c>
      <c r="D119" t="s">
        <v>43</v>
      </c>
      <c r="E119" t="s">
        <v>41</v>
      </c>
      <c r="F119" t="s">
        <v>45</v>
      </c>
      <c r="G119" t="s">
        <v>39</v>
      </c>
      <c r="H119" s="11">
        <v>140000000</v>
      </c>
      <c r="I119" s="11">
        <v>305388685</v>
      </c>
      <c r="J119" t="s">
        <v>38</v>
      </c>
      <c r="K119">
        <v>143</v>
      </c>
      <c r="L119" t="s">
        <v>42</v>
      </c>
      <c r="M119" t="s">
        <v>1228</v>
      </c>
      <c r="N119">
        <v>8.1</v>
      </c>
      <c r="O119">
        <v>271</v>
      </c>
      <c r="P119">
        <v>2113</v>
      </c>
      <c r="Q119">
        <v>809474</v>
      </c>
      <c r="R119">
        <v>48184</v>
      </c>
      <c r="S119" t="s">
        <v>28</v>
      </c>
      <c r="T119">
        <v>2.35</v>
      </c>
      <c r="U119" t="b">
        <f>IF(Table19[[#This Row],[gross]]-Table19[[#This Row],[budget]] &gt; 0, TRUE, FALSE)</f>
        <v>1</v>
      </c>
    </row>
    <row r="120" spans="1:21" x14ac:dyDescent="0.35">
      <c r="A120" t="s">
        <v>1400</v>
      </c>
      <c r="B120">
        <v>2001</v>
      </c>
      <c r="C120" t="s">
        <v>459</v>
      </c>
      <c r="D120" t="s">
        <v>267</v>
      </c>
      <c r="E120" t="s">
        <v>316</v>
      </c>
      <c r="F120" t="s">
        <v>1401</v>
      </c>
      <c r="G120" t="s">
        <v>272</v>
      </c>
      <c r="H120" s="11">
        <v>115000000</v>
      </c>
      <c r="I120" s="11">
        <v>289907418</v>
      </c>
      <c r="J120" t="s">
        <v>38</v>
      </c>
      <c r="K120">
        <v>92</v>
      </c>
      <c r="L120" t="s">
        <v>266</v>
      </c>
      <c r="M120" t="s">
        <v>1402</v>
      </c>
      <c r="N120">
        <v>8.1</v>
      </c>
      <c r="O120">
        <v>250</v>
      </c>
      <c r="P120">
        <v>593</v>
      </c>
      <c r="Q120">
        <v>585659</v>
      </c>
      <c r="R120">
        <v>15013</v>
      </c>
      <c r="S120" t="s">
        <v>28</v>
      </c>
      <c r="T120">
        <v>1.85</v>
      </c>
      <c r="U120" t="b">
        <f>IF(Table19[[#This Row],[gross]]-Table19[[#This Row],[budget]] &gt; 0, TRUE, FALSE)</f>
        <v>1</v>
      </c>
    </row>
    <row r="121" spans="1:21" x14ac:dyDescent="0.35">
      <c r="A121" t="s">
        <v>1607</v>
      </c>
      <c r="B121">
        <v>2015</v>
      </c>
      <c r="C121" t="s">
        <v>182</v>
      </c>
      <c r="D121" t="s">
        <v>1124</v>
      </c>
      <c r="E121" t="s">
        <v>1606</v>
      </c>
      <c r="F121" t="s">
        <v>1608</v>
      </c>
      <c r="G121" t="s">
        <v>39</v>
      </c>
      <c r="H121" s="11">
        <v>108000000</v>
      </c>
      <c r="I121" s="11">
        <v>228430993</v>
      </c>
      <c r="J121" t="s">
        <v>38</v>
      </c>
      <c r="K121">
        <v>151</v>
      </c>
      <c r="L121" t="s">
        <v>643</v>
      </c>
      <c r="M121" t="s">
        <v>1609</v>
      </c>
      <c r="N121">
        <v>8.1</v>
      </c>
      <c r="O121">
        <v>568</v>
      </c>
      <c r="P121">
        <v>1023</v>
      </c>
      <c r="Q121">
        <v>472488</v>
      </c>
      <c r="R121">
        <v>14831</v>
      </c>
      <c r="S121" t="s">
        <v>28</v>
      </c>
      <c r="T121">
        <v>2.35</v>
      </c>
      <c r="U121" t="b">
        <f>IF(Table19[[#This Row],[gross]]-Table19[[#This Row],[budget]] &gt; 0, TRUE, FALSE)</f>
        <v>1</v>
      </c>
    </row>
    <row r="122" spans="1:21" x14ac:dyDescent="0.35">
      <c r="A122" t="s">
        <v>2515</v>
      </c>
      <c r="B122">
        <v>2010</v>
      </c>
      <c r="C122" t="s">
        <v>477</v>
      </c>
      <c r="D122" t="s">
        <v>210</v>
      </c>
      <c r="E122" t="s">
        <v>2514</v>
      </c>
      <c r="F122" t="s">
        <v>2516</v>
      </c>
      <c r="G122" t="s">
        <v>569</v>
      </c>
      <c r="H122" s="11">
        <v>80000000</v>
      </c>
      <c r="I122" s="11">
        <v>127968405</v>
      </c>
      <c r="J122" t="s">
        <v>38</v>
      </c>
      <c r="K122">
        <v>138</v>
      </c>
      <c r="L122" t="s">
        <v>825</v>
      </c>
      <c r="M122" t="s">
        <v>2517</v>
      </c>
      <c r="N122">
        <v>8.1</v>
      </c>
      <c r="O122">
        <v>490</v>
      </c>
      <c r="P122">
        <v>964</v>
      </c>
      <c r="Q122">
        <v>786092</v>
      </c>
      <c r="R122">
        <v>29585</v>
      </c>
      <c r="S122" t="s">
        <v>28</v>
      </c>
      <c r="T122">
        <v>2.35</v>
      </c>
      <c r="U122" t="b">
        <f>IF(Table19[[#This Row],[gross]]-Table19[[#This Row],[budget]] &gt; 0, TRUE, FALSE)</f>
        <v>1</v>
      </c>
    </row>
    <row r="123" spans="1:21" x14ac:dyDescent="0.35">
      <c r="A123" t="s">
        <v>3700</v>
      </c>
      <c r="B123">
        <v>1993</v>
      </c>
      <c r="C123" t="s">
        <v>384</v>
      </c>
      <c r="D123" t="s">
        <v>967</v>
      </c>
      <c r="E123" t="s">
        <v>2868</v>
      </c>
      <c r="F123" t="s">
        <v>3701</v>
      </c>
      <c r="G123" t="s">
        <v>39</v>
      </c>
      <c r="H123" s="11">
        <v>63000000</v>
      </c>
      <c r="I123" s="11">
        <v>356784000</v>
      </c>
      <c r="J123" t="s">
        <v>38</v>
      </c>
      <c r="K123">
        <v>127</v>
      </c>
      <c r="L123" t="s">
        <v>1137</v>
      </c>
      <c r="M123" t="s">
        <v>3702</v>
      </c>
      <c r="N123">
        <v>8.1</v>
      </c>
      <c r="O123">
        <v>308</v>
      </c>
      <c r="P123">
        <v>895</v>
      </c>
      <c r="Q123">
        <v>613473</v>
      </c>
      <c r="R123">
        <v>2129</v>
      </c>
      <c r="S123" t="s">
        <v>28</v>
      </c>
      <c r="T123">
        <v>1.85</v>
      </c>
      <c r="U123" t="b">
        <f>IF(Table19[[#This Row],[gross]]-Table19[[#This Row],[budget]] &gt; 0, TRUE, FALSE)</f>
        <v>1</v>
      </c>
    </row>
    <row r="124" spans="1:21" x14ac:dyDescent="0.35">
      <c r="A124" t="s">
        <v>3788</v>
      </c>
      <c r="B124">
        <v>2014</v>
      </c>
      <c r="C124" t="s">
        <v>658</v>
      </c>
      <c r="D124" t="s">
        <v>3787</v>
      </c>
      <c r="E124" t="s">
        <v>617</v>
      </c>
      <c r="F124" t="s">
        <v>3789</v>
      </c>
      <c r="G124" t="s">
        <v>569</v>
      </c>
      <c r="H124" s="11">
        <v>61000000</v>
      </c>
      <c r="I124" s="11">
        <v>167735396</v>
      </c>
      <c r="J124" t="s">
        <v>38</v>
      </c>
      <c r="K124">
        <v>149</v>
      </c>
      <c r="L124" t="s">
        <v>2079</v>
      </c>
      <c r="M124" t="s">
        <v>3790</v>
      </c>
      <c r="N124">
        <v>8.1</v>
      </c>
      <c r="O124">
        <v>568</v>
      </c>
      <c r="P124">
        <v>1127</v>
      </c>
      <c r="Q124">
        <v>569841</v>
      </c>
      <c r="R124">
        <v>4348</v>
      </c>
      <c r="S124" t="s">
        <v>28</v>
      </c>
      <c r="T124">
        <v>2.35</v>
      </c>
      <c r="U124" t="b">
        <f>IF(Table19[[#This Row],[gross]]-Table19[[#This Row],[budget]] &gt; 0, TRUE, FALSE)</f>
        <v>1</v>
      </c>
    </row>
    <row r="125" spans="1:21" x14ac:dyDescent="0.35">
      <c r="A125" t="s">
        <v>3805</v>
      </c>
      <c r="B125">
        <v>1998</v>
      </c>
      <c r="C125" t="s">
        <v>1069</v>
      </c>
      <c r="D125" t="s">
        <v>2205</v>
      </c>
      <c r="E125" t="s">
        <v>1422</v>
      </c>
      <c r="F125" t="s">
        <v>3806</v>
      </c>
      <c r="G125" t="s">
        <v>90</v>
      </c>
      <c r="H125" s="11">
        <v>60000000</v>
      </c>
      <c r="I125" s="11">
        <v>125603360</v>
      </c>
      <c r="J125" t="s">
        <v>38</v>
      </c>
      <c r="K125">
        <v>103</v>
      </c>
      <c r="L125" t="s">
        <v>2193</v>
      </c>
      <c r="M125" t="s">
        <v>3807</v>
      </c>
      <c r="N125">
        <v>8.1</v>
      </c>
      <c r="O125">
        <v>213</v>
      </c>
      <c r="P125">
        <v>877</v>
      </c>
      <c r="Q125">
        <v>667983</v>
      </c>
      <c r="R125">
        <v>3698</v>
      </c>
      <c r="S125" t="s">
        <v>28</v>
      </c>
      <c r="T125">
        <v>1.85</v>
      </c>
      <c r="U125" t="b">
        <f>IF(Table19[[#This Row],[gross]]-Table19[[#This Row],[budget]] &gt; 0, TRUE, FALSE)</f>
        <v>1</v>
      </c>
    </row>
    <row r="126" spans="1:21" x14ac:dyDescent="0.35">
      <c r="A126" t="s">
        <v>149</v>
      </c>
      <c r="B126">
        <v>2012</v>
      </c>
      <c r="C126" t="s">
        <v>91</v>
      </c>
      <c r="D126" t="s">
        <v>93</v>
      </c>
      <c r="E126" t="s">
        <v>92</v>
      </c>
      <c r="F126" t="s">
        <v>95</v>
      </c>
      <c r="G126" t="s">
        <v>39</v>
      </c>
      <c r="H126" s="11">
        <v>220000000</v>
      </c>
      <c r="I126" s="11">
        <v>623279547</v>
      </c>
      <c r="J126" t="s">
        <v>38</v>
      </c>
      <c r="K126">
        <v>173</v>
      </c>
      <c r="L126" t="s">
        <v>68</v>
      </c>
      <c r="M126" t="s">
        <v>150</v>
      </c>
      <c r="N126">
        <v>8.1</v>
      </c>
      <c r="O126">
        <v>703</v>
      </c>
      <c r="P126">
        <v>1722</v>
      </c>
      <c r="Q126">
        <v>995415</v>
      </c>
      <c r="R126">
        <v>87697</v>
      </c>
      <c r="S126" t="s">
        <v>28</v>
      </c>
      <c r="T126">
        <v>1.85</v>
      </c>
      <c r="U126" t="b">
        <f>IF(Table19[[#This Row],[gross]]-Table19[[#This Row],[budget]] &gt; 0, TRUE, FALSE)</f>
        <v>1</v>
      </c>
    </row>
    <row r="127" spans="1:21" x14ac:dyDescent="0.35">
      <c r="A127" t="s">
        <v>4250</v>
      </c>
      <c r="B127">
        <v>2016</v>
      </c>
      <c r="C127" t="s">
        <v>4247</v>
      </c>
      <c r="D127" t="s">
        <v>310</v>
      </c>
      <c r="E127" t="s">
        <v>4248</v>
      </c>
      <c r="F127" t="s">
        <v>4251</v>
      </c>
      <c r="G127" t="s">
        <v>569</v>
      </c>
      <c r="H127" s="11">
        <v>58000000</v>
      </c>
      <c r="I127" s="11">
        <v>363024263</v>
      </c>
      <c r="J127" t="s">
        <v>38</v>
      </c>
      <c r="K127">
        <v>108</v>
      </c>
      <c r="L127" t="s">
        <v>4249</v>
      </c>
      <c r="M127" t="s">
        <v>4252</v>
      </c>
      <c r="N127">
        <v>8.1</v>
      </c>
      <c r="O127">
        <v>579</v>
      </c>
      <c r="P127">
        <v>1058</v>
      </c>
      <c r="Q127">
        <v>479047</v>
      </c>
      <c r="R127">
        <v>18239</v>
      </c>
      <c r="S127" t="s">
        <v>28</v>
      </c>
      <c r="T127">
        <v>2.35</v>
      </c>
      <c r="U127" t="b">
        <f>IF(Table19[[#This Row],[gross]]-Table19[[#This Row],[budget]] &gt; 0, TRUE, FALSE)</f>
        <v>1</v>
      </c>
    </row>
    <row r="128" spans="1:21" x14ac:dyDescent="0.35">
      <c r="A128" t="s">
        <v>4448</v>
      </c>
      <c r="B128">
        <v>2003</v>
      </c>
      <c r="C128" t="s">
        <v>1701</v>
      </c>
      <c r="D128" t="s">
        <v>4447</v>
      </c>
      <c r="E128" t="s">
        <v>618</v>
      </c>
      <c r="F128" t="s">
        <v>4449</v>
      </c>
      <c r="G128" t="s">
        <v>569</v>
      </c>
      <c r="H128" s="11">
        <v>30000000</v>
      </c>
      <c r="I128" s="11">
        <v>70098138</v>
      </c>
      <c r="J128" t="s">
        <v>38</v>
      </c>
      <c r="K128">
        <v>111</v>
      </c>
      <c r="L128" t="s">
        <v>1285</v>
      </c>
      <c r="M128" t="s">
        <v>4450</v>
      </c>
      <c r="N128">
        <v>8.1</v>
      </c>
      <c r="O128">
        <v>354</v>
      </c>
      <c r="P128">
        <v>2105</v>
      </c>
      <c r="Q128">
        <v>735784</v>
      </c>
      <c r="R128">
        <v>3983</v>
      </c>
      <c r="S128" t="s">
        <v>720</v>
      </c>
      <c r="T128">
        <v>2.35</v>
      </c>
      <c r="U128" t="b">
        <f>IF(Table19[[#This Row],[gross]]-Table19[[#This Row],[budget]] &gt; 0, TRUE, FALSE)</f>
        <v>1</v>
      </c>
    </row>
    <row r="129" spans="1:21" x14ac:dyDescent="0.35">
      <c r="A129" t="s">
        <v>5461</v>
      </c>
      <c r="B129">
        <v>2013</v>
      </c>
      <c r="C129" t="s">
        <v>5460</v>
      </c>
      <c r="D129" t="s">
        <v>258</v>
      </c>
      <c r="E129" t="s">
        <v>368</v>
      </c>
      <c r="F129" t="s">
        <v>4266</v>
      </c>
      <c r="G129" t="s">
        <v>569</v>
      </c>
      <c r="H129" s="11">
        <v>46000000</v>
      </c>
      <c r="I129" s="11">
        <v>60962878</v>
      </c>
      <c r="J129" t="s">
        <v>38</v>
      </c>
      <c r="K129">
        <v>153</v>
      </c>
      <c r="L129" t="s">
        <v>2079</v>
      </c>
      <c r="M129" t="s">
        <v>5462</v>
      </c>
      <c r="N129">
        <v>8.1</v>
      </c>
      <c r="O129">
        <v>454</v>
      </c>
      <c r="P129">
        <v>620</v>
      </c>
      <c r="Q129">
        <v>383591</v>
      </c>
      <c r="R129">
        <v>37321</v>
      </c>
      <c r="S129" t="s">
        <v>28</v>
      </c>
      <c r="T129">
        <v>1.85</v>
      </c>
      <c r="U129" t="b">
        <f>IF(Table19[[#This Row],[gross]]-Table19[[#This Row],[budget]] &gt; 0, TRUE, FALSE)</f>
        <v>1</v>
      </c>
    </row>
    <row r="130" spans="1:21" x14ac:dyDescent="0.35">
      <c r="A130" t="s">
        <v>5914</v>
      </c>
      <c r="B130">
        <v>1999</v>
      </c>
      <c r="C130" t="s">
        <v>885</v>
      </c>
      <c r="D130" t="s">
        <v>950</v>
      </c>
      <c r="E130" t="s">
        <v>2126</v>
      </c>
      <c r="F130" t="s">
        <v>1956</v>
      </c>
      <c r="G130" t="s">
        <v>39</v>
      </c>
      <c r="H130" s="11">
        <v>40000000</v>
      </c>
      <c r="I130" s="11">
        <v>293501675</v>
      </c>
      <c r="J130" t="s">
        <v>38</v>
      </c>
      <c r="K130">
        <v>107</v>
      </c>
      <c r="L130" t="s">
        <v>1861</v>
      </c>
      <c r="M130" t="s">
        <v>5915</v>
      </c>
      <c r="N130">
        <v>8.1</v>
      </c>
      <c r="O130">
        <v>234</v>
      </c>
      <c r="P130">
        <v>2073</v>
      </c>
      <c r="Q130">
        <v>704766</v>
      </c>
      <c r="R130">
        <v>17540</v>
      </c>
      <c r="S130" t="s">
        <v>28</v>
      </c>
      <c r="T130">
        <v>1.85</v>
      </c>
      <c r="U130" t="b">
        <f>IF(Table19[[#This Row],[gross]]-Table19[[#This Row],[budget]] &gt; 0, TRUE, FALSE)</f>
        <v>1</v>
      </c>
    </row>
    <row r="131" spans="1:21" x14ac:dyDescent="0.35">
      <c r="A131" t="s">
        <v>6054</v>
      </c>
      <c r="B131">
        <v>2005</v>
      </c>
      <c r="C131" t="s">
        <v>3667</v>
      </c>
      <c r="D131" t="s">
        <v>955</v>
      </c>
      <c r="E131" t="s">
        <v>6053</v>
      </c>
      <c r="F131" t="s">
        <v>6055</v>
      </c>
      <c r="G131" t="s">
        <v>569</v>
      </c>
      <c r="H131" s="11">
        <v>40000000</v>
      </c>
      <c r="I131" s="11">
        <v>74098862</v>
      </c>
      <c r="J131" t="s">
        <v>38</v>
      </c>
      <c r="K131">
        <v>147</v>
      </c>
      <c r="L131" t="s">
        <v>1477</v>
      </c>
      <c r="M131" t="s">
        <v>6056</v>
      </c>
      <c r="N131">
        <v>8.1</v>
      </c>
      <c r="O131">
        <v>374</v>
      </c>
      <c r="P131">
        <v>1732</v>
      </c>
      <c r="Q131">
        <v>656640</v>
      </c>
      <c r="R131">
        <v>3924</v>
      </c>
      <c r="S131" t="s">
        <v>720</v>
      </c>
      <c r="T131">
        <v>1.85</v>
      </c>
      <c r="U131" t="b">
        <f>IF(Table19[[#This Row],[gross]]-Table19[[#This Row],[budget]] &gt; 0, TRUE, FALSE)</f>
        <v>1</v>
      </c>
    </row>
    <row r="132" spans="1:21" x14ac:dyDescent="0.35">
      <c r="A132" t="s">
        <v>6761</v>
      </c>
      <c r="B132">
        <v>2013</v>
      </c>
      <c r="C132" t="s">
        <v>823</v>
      </c>
      <c r="D132" t="s">
        <v>93</v>
      </c>
      <c r="E132" t="s">
        <v>295</v>
      </c>
      <c r="F132" t="s">
        <v>6762</v>
      </c>
      <c r="G132" t="s">
        <v>569</v>
      </c>
      <c r="H132" s="11">
        <v>38000000</v>
      </c>
      <c r="I132" s="11">
        <v>26903709</v>
      </c>
      <c r="J132" t="s">
        <v>56</v>
      </c>
      <c r="K132">
        <v>123</v>
      </c>
      <c r="L132" t="s">
        <v>6760</v>
      </c>
      <c r="M132" t="s">
        <v>6763</v>
      </c>
      <c r="N132">
        <v>8.1</v>
      </c>
      <c r="O132">
        <v>393</v>
      </c>
      <c r="P132">
        <v>475</v>
      </c>
      <c r="Q132">
        <v>312629</v>
      </c>
      <c r="R132">
        <v>37206</v>
      </c>
      <c r="S132" t="s">
        <v>28</v>
      </c>
      <c r="T132">
        <v>2.35</v>
      </c>
      <c r="U132" t="b">
        <f>IF(Table19[[#This Row],[gross]]-Table19[[#This Row],[budget]] &gt; 0, TRUE, FALSE)</f>
        <v>0</v>
      </c>
    </row>
    <row r="133" spans="1:21" x14ac:dyDescent="0.35">
      <c r="A133" t="s">
        <v>7611</v>
      </c>
      <c r="B133">
        <v>2014</v>
      </c>
      <c r="C133" t="s">
        <v>5144</v>
      </c>
      <c r="D133" t="s">
        <v>537</v>
      </c>
      <c r="E133" t="s">
        <v>133</v>
      </c>
      <c r="F133" t="s">
        <v>2340</v>
      </c>
      <c r="G133" t="s">
        <v>569</v>
      </c>
      <c r="H133" s="11">
        <v>25000000</v>
      </c>
      <c r="I133" s="11">
        <v>59073773</v>
      </c>
      <c r="J133" t="s">
        <v>38</v>
      </c>
      <c r="K133">
        <v>99</v>
      </c>
      <c r="L133" t="s">
        <v>7610</v>
      </c>
      <c r="M133" t="s">
        <v>7612</v>
      </c>
      <c r="N133">
        <v>8.1</v>
      </c>
      <c r="O133">
        <v>536</v>
      </c>
      <c r="P133">
        <v>644</v>
      </c>
      <c r="Q133">
        <v>475518</v>
      </c>
      <c r="R133">
        <v>15082</v>
      </c>
      <c r="S133" t="s">
        <v>28</v>
      </c>
      <c r="T133">
        <v>1.37</v>
      </c>
      <c r="U133" t="b">
        <f>IF(Table19[[#This Row],[gross]]-Table19[[#This Row],[budget]] &gt; 0, TRUE, FALSE)</f>
        <v>1</v>
      </c>
    </row>
    <row r="134" spans="1:21" x14ac:dyDescent="0.35">
      <c r="A134" t="s">
        <v>7709</v>
      </c>
      <c r="B134">
        <v>2004</v>
      </c>
      <c r="C134" t="s">
        <v>3541</v>
      </c>
      <c r="D134" t="s">
        <v>3541</v>
      </c>
      <c r="E134" t="s">
        <v>456</v>
      </c>
      <c r="F134" t="s">
        <v>7710</v>
      </c>
      <c r="G134" t="s">
        <v>39</v>
      </c>
      <c r="H134" s="11">
        <v>30000000</v>
      </c>
      <c r="I134" s="11">
        <v>100422786</v>
      </c>
      <c r="J134" t="s">
        <v>38</v>
      </c>
      <c r="K134">
        <v>132</v>
      </c>
      <c r="L134" t="s">
        <v>3637</v>
      </c>
      <c r="M134" t="s">
        <v>7711</v>
      </c>
      <c r="N134">
        <v>8.1</v>
      </c>
      <c r="O134">
        <v>268</v>
      </c>
      <c r="P134">
        <v>1106</v>
      </c>
      <c r="Q134">
        <v>482064</v>
      </c>
      <c r="R134">
        <v>28830</v>
      </c>
      <c r="S134" t="s">
        <v>28</v>
      </c>
      <c r="T134">
        <v>2.35</v>
      </c>
      <c r="U134" t="b">
        <f>IF(Table19[[#This Row],[gross]]-Table19[[#This Row],[budget]] &gt; 0, TRUE, FALSE)</f>
        <v>1</v>
      </c>
    </row>
    <row r="135" spans="1:21" x14ac:dyDescent="0.35">
      <c r="A135" t="s">
        <v>8796</v>
      </c>
      <c r="B135">
        <v>2011</v>
      </c>
      <c r="C135" t="s">
        <v>3314</v>
      </c>
      <c r="D135" t="s">
        <v>177</v>
      </c>
      <c r="E135" t="s">
        <v>230</v>
      </c>
      <c r="F135" t="s">
        <v>684</v>
      </c>
      <c r="G135" t="s">
        <v>39</v>
      </c>
      <c r="H135" s="11">
        <v>25000000</v>
      </c>
      <c r="I135" s="11">
        <v>169705587</v>
      </c>
      <c r="J135" t="s">
        <v>38</v>
      </c>
      <c r="K135">
        <v>146</v>
      </c>
      <c r="L135" t="s">
        <v>3270</v>
      </c>
      <c r="M135" t="s">
        <v>8797</v>
      </c>
      <c r="N135">
        <v>8.1</v>
      </c>
      <c r="O135">
        <v>373</v>
      </c>
      <c r="P135">
        <v>460</v>
      </c>
      <c r="Q135">
        <v>318955</v>
      </c>
      <c r="R135">
        <v>23227</v>
      </c>
      <c r="S135" t="s">
        <v>28</v>
      </c>
      <c r="T135">
        <v>1.85</v>
      </c>
      <c r="U135" t="b">
        <f>IF(Table19[[#This Row],[gross]]-Table19[[#This Row],[budget]] &gt; 0, TRUE, FALSE)</f>
        <v>1</v>
      </c>
    </row>
    <row r="136" spans="1:21" x14ac:dyDescent="0.35">
      <c r="A136" t="s">
        <v>8833</v>
      </c>
      <c r="B136">
        <v>2007</v>
      </c>
      <c r="C136" t="s">
        <v>6750</v>
      </c>
      <c r="D136" t="s">
        <v>393</v>
      </c>
      <c r="E136" t="s">
        <v>1114</v>
      </c>
      <c r="F136" t="s">
        <v>4350</v>
      </c>
      <c r="G136" t="s">
        <v>569</v>
      </c>
      <c r="H136" s="11">
        <v>25000000</v>
      </c>
      <c r="I136" s="11">
        <v>74273505</v>
      </c>
      <c r="J136" t="s">
        <v>38</v>
      </c>
      <c r="K136">
        <v>122</v>
      </c>
      <c r="L136" t="s">
        <v>2062</v>
      </c>
      <c r="M136" t="s">
        <v>8834</v>
      </c>
      <c r="N136">
        <v>8.1</v>
      </c>
      <c r="O136">
        <v>488</v>
      </c>
      <c r="P136">
        <v>1518</v>
      </c>
      <c r="Q136">
        <v>612060</v>
      </c>
      <c r="R136">
        <v>4738</v>
      </c>
      <c r="S136" t="s">
        <v>28</v>
      </c>
      <c r="T136">
        <v>2.35</v>
      </c>
      <c r="U136" t="b">
        <f>IF(Table19[[#This Row],[gross]]-Table19[[#This Row],[budget]] &gt; 0, TRUE, FALSE)</f>
        <v>1</v>
      </c>
    </row>
    <row r="137" spans="1:21" x14ac:dyDescent="0.35">
      <c r="A137" t="s">
        <v>8937</v>
      </c>
      <c r="B137">
        <v>2007</v>
      </c>
      <c r="C137" t="s">
        <v>6720</v>
      </c>
      <c r="D137" t="s">
        <v>6768</v>
      </c>
      <c r="E137" t="s">
        <v>8936</v>
      </c>
      <c r="F137" t="s">
        <v>8938</v>
      </c>
      <c r="G137" t="s">
        <v>569</v>
      </c>
      <c r="H137" s="11">
        <v>25000000</v>
      </c>
      <c r="I137" s="11">
        <v>40218903</v>
      </c>
      <c r="J137" t="s">
        <v>38</v>
      </c>
      <c r="K137">
        <v>158</v>
      </c>
      <c r="L137" t="s">
        <v>3270</v>
      </c>
      <c r="M137" t="s">
        <v>8939</v>
      </c>
      <c r="N137">
        <v>8.1</v>
      </c>
      <c r="O137">
        <v>398</v>
      </c>
      <c r="P137">
        <v>1107</v>
      </c>
      <c r="Q137">
        <v>372990</v>
      </c>
      <c r="R137">
        <v>533</v>
      </c>
      <c r="S137" t="s">
        <v>28</v>
      </c>
      <c r="T137">
        <v>2.35</v>
      </c>
      <c r="U137" t="b">
        <f>IF(Table19[[#This Row],[gross]]-Table19[[#This Row],[budget]] &gt; 0, TRUE, FALSE)</f>
        <v>1</v>
      </c>
    </row>
    <row r="138" spans="1:21" x14ac:dyDescent="0.35">
      <c r="A138" t="s">
        <v>9949</v>
      </c>
      <c r="B138">
        <v>2013</v>
      </c>
      <c r="C138" t="s">
        <v>9948</v>
      </c>
      <c r="D138" t="s">
        <v>3581</v>
      </c>
      <c r="E138" t="s">
        <v>4907</v>
      </c>
      <c r="F138" t="s">
        <v>9950</v>
      </c>
      <c r="G138" t="s">
        <v>569</v>
      </c>
      <c r="H138" s="11">
        <v>20000000</v>
      </c>
      <c r="I138" s="11">
        <v>56667870</v>
      </c>
      <c r="J138" t="s">
        <v>38</v>
      </c>
      <c r="K138">
        <v>134</v>
      </c>
      <c r="L138" t="s">
        <v>5652</v>
      </c>
      <c r="M138" t="s">
        <v>9951</v>
      </c>
      <c r="N138">
        <v>8.1</v>
      </c>
      <c r="O138">
        <v>597</v>
      </c>
      <c r="P138">
        <v>695</v>
      </c>
      <c r="Q138">
        <v>439176</v>
      </c>
      <c r="R138">
        <v>4251</v>
      </c>
      <c r="S138" t="s">
        <v>28</v>
      </c>
      <c r="T138">
        <v>2.35</v>
      </c>
      <c r="U138" t="b">
        <f>IF(Table19[[#This Row],[gross]]-Table19[[#This Row],[budget]] &gt; 0, TRUE, FALSE)</f>
        <v>1</v>
      </c>
    </row>
    <row r="139" spans="1:21" x14ac:dyDescent="0.35">
      <c r="A139" t="s">
        <v>10021</v>
      </c>
      <c r="B139">
        <v>2015</v>
      </c>
      <c r="C139" t="s">
        <v>422</v>
      </c>
      <c r="D139" t="s">
        <v>1024</v>
      </c>
      <c r="E139" t="s">
        <v>10019</v>
      </c>
      <c r="F139" t="s">
        <v>10022</v>
      </c>
      <c r="G139" t="s">
        <v>569</v>
      </c>
      <c r="H139" s="11">
        <v>20000000</v>
      </c>
      <c r="I139" s="11">
        <v>44988180</v>
      </c>
      <c r="J139" t="s">
        <v>38</v>
      </c>
      <c r="K139">
        <v>128</v>
      </c>
      <c r="L139" t="s">
        <v>10020</v>
      </c>
      <c r="M139" t="s">
        <v>10023</v>
      </c>
      <c r="N139">
        <v>8.1</v>
      </c>
      <c r="O139">
        <v>474</v>
      </c>
      <c r="P139">
        <v>409</v>
      </c>
      <c r="Q139">
        <v>195333</v>
      </c>
      <c r="R139">
        <v>1058</v>
      </c>
      <c r="S139" t="s">
        <v>28</v>
      </c>
      <c r="T139">
        <v>1.85</v>
      </c>
      <c r="U139" t="b">
        <f>IF(Table19[[#This Row],[gross]]-Table19[[#This Row],[budget]] &gt; 0, TRUE, FALSE)</f>
        <v>1</v>
      </c>
    </row>
    <row r="140" spans="1:21" x14ac:dyDescent="0.35">
      <c r="A140" t="s">
        <v>11070</v>
      </c>
      <c r="B140">
        <v>2004</v>
      </c>
      <c r="C140" t="s">
        <v>11069</v>
      </c>
      <c r="D140" t="s">
        <v>247</v>
      </c>
      <c r="E140" t="s">
        <v>3964</v>
      </c>
      <c r="F140" t="s">
        <v>11071</v>
      </c>
      <c r="G140" t="s">
        <v>39</v>
      </c>
      <c r="H140" s="11">
        <v>17500000</v>
      </c>
      <c r="I140" s="11">
        <v>23472900</v>
      </c>
      <c r="J140" t="s">
        <v>56</v>
      </c>
      <c r="K140">
        <v>121</v>
      </c>
      <c r="L140" t="s">
        <v>1898</v>
      </c>
      <c r="M140" t="s">
        <v>11072</v>
      </c>
      <c r="N140">
        <v>8.1</v>
      </c>
      <c r="O140">
        <v>187</v>
      </c>
      <c r="P140">
        <v>609</v>
      </c>
      <c r="Q140">
        <v>264533</v>
      </c>
      <c r="R140">
        <v>4142</v>
      </c>
      <c r="S140" t="s">
        <v>28</v>
      </c>
      <c r="T140">
        <v>2.35</v>
      </c>
      <c r="U140" t="b">
        <f>IF(Table19[[#This Row],[gross]]-Table19[[#This Row],[budget]] &gt; 0, TRUE, FALSE)</f>
        <v>1</v>
      </c>
    </row>
    <row r="141" spans="1:21" x14ac:dyDescent="0.35">
      <c r="A141" t="s">
        <v>11556</v>
      </c>
      <c r="B141">
        <v>2014</v>
      </c>
      <c r="C141" t="s">
        <v>11555</v>
      </c>
      <c r="D141" t="s">
        <v>348</v>
      </c>
      <c r="E141" t="s">
        <v>49</v>
      </c>
      <c r="F141" t="s">
        <v>11557</v>
      </c>
      <c r="G141" t="s">
        <v>39</v>
      </c>
      <c r="H141" s="11">
        <v>14000000</v>
      </c>
      <c r="I141" s="11">
        <v>91121452</v>
      </c>
      <c r="J141" t="s">
        <v>56</v>
      </c>
      <c r="K141">
        <v>114</v>
      </c>
      <c r="L141" t="s">
        <v>9225</v>
      </c>
      <c r="M141" t="s">
        <v>11558</v>
      </c>
      <c r="N141">
        <v>8.1</v>
      </c>
      <c r="O141">
        <v>454</v>
      </c>
      <c r="P141">
        <v>608</v>
      </c>
      <c r="Q141">
        <v>467613</v>
      </c>
      <c r="R141">
        <v>20295</v>
      </c>
      <c r="S141" t="s">
        <v>28</v>
      </c>
      <c r="T141">
        <v>2.35</v>
      </c>
      <c r="U141" t="b">
        <f>IF(Table19[[#This Row],[gross]]-Table19[[#This Row],[budget]] &gt; 0, TRUE, FALSE)</f>
        <v>1</v>
      </c>
    </row>
    <row r="142" spans="1:21" x14ac:dyDescent="0.35">
      <c r="A142" t="s">
        <v>11683</v>
      </c>
      <c r="B142">
        <v>1987</v>
      </c>
      <c r="C142" t="s">
        <v>3731</v>
      </c>
      <c r="D142" t="s">
        <v>428</v>
      </c>
      <c r="E142" t="s">
        <v>6421</v>
      </c>
      <c r="F142" t="s">
        <v>11684</v>
      </c>
      <c r="G142" t="s">
        <v>90</v>
      </c>
      <c r="H142" s="11">
        <v>16000000</v>
      </c>
      <c r="I142" s="11">
        <v>30857814</v>
      </c>
      <c r="J142" t="s">
        <v>38</v>
      </c>
      <c r="K142">
        <v>98</v>
      </c>
      <c r="L142" t="s">
        <v>3286</v>
      </c>
      <c r="M142" t="s">
        <v>11685</v>
      </c>
      <c r="N142">
        <v>8.1</v>
      </c>
      <c r="O142">
        <v>185</v>
      </c>
      <c r="P142">
        <v>718</v>
      </c>
      <c r="Q142">
        <v>294163</v>
      </c>
      <c r="R142">
        <v>20060</v>
      </c>
      <c r="S142" t="s">
        <v>28</v>
      </c>
      <c r="T142">
        <v>1.85</v>
      </c>
      <c r="U142" t="b">
        <f>IF(Table19[[#This Row],[gross]]-Table19[[#This Row],[budget]] &gt; 0, TRUE, FALSE)</f>
        <v>1</v>
      </c>
    </row>
    <row r="143" spans="1:21" x14ac:dyDescent="0.35">
      <c r="A143" t="s">
        <v>12063</v>
      </c>
      <c r="B143">
        <v>1993</v>
      </c>
      <c r="C143" t="s">
        <v>4051</v>
      </c>
      <c r="D143" t="s">
        <v>537</v>
      </c>
      <c r="E143" t="s">
        <v>2398</v>
      </c>
      <c r="F143" t="s">
        <v>4274</v>
      </c>
      <c r="G143" t="s">
        <v>90</v>
      </c>
      <c r="H143" s="11">
        <v>14600000</v>
      </c>
      <c r="I143" s="11">
        <v>70906973</v>
      </c>
      <c r="J143" t="s">
        <v>38</v>
      </c>
      <c r="K143">
        <v>101</v>
      </c>
      <c r="L143" t="s">
        <v>3479</v>
      </c>
      <c r="M143" t="s">
        <v>12064</v>
      </c>
      <c r="N143">
        <v>8.1</v>
      </c>
      <c r="O143">
        <v>147</v>
      </c>
      <c r="P143">
        <v>609</v>
      </c>
      <c r="Q143">
        <v>437418</v>
      </c>
      <c r="R143">
        <v>15500</v>
      </c>
      <c r="S143" t="s">
        <v>28</v>
      </c>
      <c r="T143">
        <v>1.85</v>
      </c>
      <c r="U143" t="b">
        <f>IF(Table19[[#This Row],[gross]]-Table19[[#This Row],[budget]] &gt; 0, TRUE, FALSE)</f>
        <v>1</v>
      </c>
    </row>
    <row r="144" spans="1:21" x14ac:dyDescent="0.35">
      <c r="A144" t="s">
        <v>12299</v>
      </c>
      <c r="B144">
        <v>2004</v>
      </c>
      <c r="C144" t="s">
        <v>3420</v>
      </c>
      <c r="D144" t="s">
        <v>12298</v>
      </c>
      <c r="E144" t="s">
        <v>12297</v>
      </c>
      <c r="F144" t="s">
        <v>12300</v>
      </c>
      <c r="G144" t="s">
        <v>39</v>
      </c>
      <c r="H144" s="11">
        <v>10000000</v>
      </c>
      <c r="I144" s="11">
        <v>2086345</v>
      </c>
      <c r="J144" t="s">
        <v>3428</v>
      </c>
      <c r="K144">
        <v>125</v>
      </c>
      <c r="L144" t="s">
        <v>6019</v>
      </c>
      <c r="M144" t="s">
        <v>12301</v>
      </c>
      <c r="N144">
        <v>8.1</v>
      </c>
      <c r="O144">
        <v>157</v>
      </c>
      <c r="P144">
        <v>140</v>
      </c>
      <c r="Q144">
        <v>64556</v>
      </c>
      <c r="R144">
        <v>529</v>
      </c>
      <c r="S144" t="s">
        <v>28</v>
      </c>
      <c r="T144">
        <v>2.35</v>
      </c>
      <c r="U144" t="b">
        <f>IF(Table19[[#This Row],[gross]]-Table19[[#This Row],[budget]] &gt; 0, TRUE, FALSE)</f>
        <v>0</v>
      </c>
    </row>
    <row r="145" spans="1:21" x14ac:dyDescent="0.35">
      <c r="A145" t="s">
        <v>12633</v>
      </c>
      <c r="B145">
        <v>2004</v>
      </c>
      <c r="C145" t="s">
        <v>12630</v>
      </c>
      <c r="D145" t="s">
        <v>12632</v>
      </c>
      <c r="E145" t="s">
        <v>12631</v>
      </c>
      <c r="F145" t="s">
        <v>5885</v>
      </c>
      <c r="G145" t="s">
        <v>569</v>
      </c>
      <c r="H145" s="11">
        <v>12800000</v>
      </c>
      <c r="I145" s="11">
        <v>1110186</v>
      </c>
      <c r="J145" t="s">
        <v>5411</v>
      </c>
      <c r="K145">
        <v>148</v>
      </c>
      <c r="L145" t="s">
        <v>1420</v>
      </c>
      <c r="M145" t="s">
        <v>12634</v>
      </c>
      <c r="N145">
        <v>8.1</v>
      </c>
      <c r="O145">
        <v>86</v>
      </c>
      <c r="P145">
        <v>224</v>
      </c>
      <c r="Q145">
        <v>31943</v>
      </c>
      <c r="R145">
        <v>1730</v>
      </c>
      <c r="S145" t="s">
        <v>28</v>
      </c>
      <c r="T145">
        <v>2.35</v>
      </c>
      <c r="U145" t="b">
        <f>IF(Table19[[#This Row],[gross]]-Table19[[#This Row],[budget]] &gt; 0, TRUE, FALSE)</f>
        <v>0</v>
      </c>
    </row>
    <row r="146" spans="1:21" x14ac:dyDescent="0.35">
      <c r="A146" t="s">
        <v>14031</v>
      </c>
      <c r="B146">
        <v>1986</v>
      </c>
      <c r="C146" t="s">
        <v>3731</v>
      </c>
      <c r="D146" t="s">
        <v>1268</v>
      </c>
      <c r="E146" t="s">
        <v>14030</v>
      </c>
      <c r="F146" t="s">
        <v>13988</v>
      </c>
      <c r="G146" t="s">
        <v>569</v>
      </c>
      <c r="H146" s="11">
        <v>8000000</v>
      </c>
      <c r="I146" s="11">
        <v>52287414</v>
      </c>
      <c r="J146" t="s">
        <v>38</v>
      </c>
      <c r="K146">
        <v>89</v>
      </c>
      <c r="L146" t="s">
        <v>6687</v>
      </c>
      <c r="M146" t="s">
        <v>14032</v>
      </c>
      <c r="N146">
        <v>8.1</v>
      </c>
      <c r="O146">
        <v>99</v>
      </c>
      <c r="P146">
        <v>584</v>
      </c>
      <c r="Q146">
        <v>271794</v>
      </c>
      <c r="R146">
        <v>644</v>
      </c>
      <c r="S146" t="s">
        <v>28</v>
      </c>
      <c r="T146">
        <v>1.85</v>
      </c>
      <c r="U146" t="b">
        <f>IF(Table19[[#This Row],[gross]]-Table19[[#This Row],[budget]] &gt; 0, TRUE, FALSE)</f>
        <v>1</v>
      </c>
    </row>
    <row r="147" spans="1:21" x14ac:dyDescent="0.35">
      <c r="A147" t="s">
        <v>14236</v>
      </c>
      <c r="B147">
        <v>1988</v>
      </c>
      <c r="C147" t="s">
        <v>10583</v>
      </c>
      <c r="D147" t="s">
        <v>14235</v>
      </c>
      <c r="E147" t="s">
        <v>14233</v>
      </c>
      <c r="F147" t="s">
        <v>14237</v>
      </c>
      <c r="G147" t="s">
        <v>569</v>
      </c>
      <c r="H147" s="11">
        <v>1100000000</v>
      </c>
      <c r="I147" s="11">
        <v>439162</v>
      </c>
      <c r="J147" t="s">
        <v>653</v>
      </c>
      <c r="K147">
        <v>124</v>
      </c>
      <c r="L147" t="s">
        <v>14234</v>
      </c>
      <c r="M147" t="s">
        <v>14238</v>
      </c>
      <c r="N147">
        <v>8.1</v>
      </c>
      <c r="O147">
        <v>150</v>
      </c>
      <c r="P147">
        <v>430</v>
      </c>
      <c r="Q147">
        <v>106160</v>
      </c>
      <c r="R147">
        <v>28</v>
      </c>
      <c r="S147" t="s">
        <v>28</v>
      </c>
      <c r="T147">
        <v>1.85</v>
      </c>
      <c r="U147" t="b">
        <f>IF(Table19[[#This Row],[gross]]-Table19[[#This Row],[budget]] &gt; 0, TRUE, FALSE)</f>
        <v>0</v>
      </c>
    </row>
    <row r="148" spans="1:21" x14ac:dyDescent="0.35">
      <c r="A148" t="s">
        <v>14591</v>
      </c>
      <c r="B148">
        <v>2007</v>
      </c>
      <c r="C148" t="s">
        <v>1359</v>
      </c>
      <c r="D148" t="s">
        <v>13023</v>
      </c>
      <c r="E148" t="s">
        <v>14590</v>
      </c>
      <c r="F148" t="s">
        <v>14592</v>
      </c>
      <c r="G148" t="s">
        <v>569</v>
      </c>
      <c r="H148" s="11">
        <v>4000000</v>
      </c>
      <c r="I148" s="11">
        <v>8060</v>
      </c>
      <c r="J148" t="s">
        <v>14595</v>
      </c>
      <c r="K148">
        <v>115</v>
      </c>
      <c r="L148" t="s">
        <v>454</v>
      </c>
      <c r="M148" t="s">
        <v>14593</v>
      </c>
      <c r="N148">
        <v>8.1</v>
      </c>
      <c r="O148">
        <v>142</v>
      </c>
      <c r="P148">
        <v>107</v>
      </c>
      <c r="Q148">
        <v>81644</v>
      </c>
      <c r="R148">
        <v>666</v>
      </c>
      <c r="S148" t="s">
        <v>28</v>
      </c>
      <c r="T148">
        <v>1.85</v>
      </c>
      <c r="U148" t="b">
        <f>IF(Table19[[#This Row],[gross]]-Table19[[#This Row],[budget]] &gt; 0, TRUE, FALSE)</f>
        <v>0</v>
      </c>
    </row>
    <row r="149" spans="1:21" x14ac:dyDescent="0.35">
      <c r="A149" t="s">
        <v>14673</v>
      </c>
      <c r="B149">
        <v>1984</v>
      </c>
      <c r="C149" t="s">
        <v>29</v>
      </c>
      <c r="D149" t="s">
        <v>2889</v>
      </c>
      <c r="E149" t="s">
        <v>4326</v>
      </c>
      <c r="F149" t="s">
        <v>11249</v>
      </c>
      <c r="G149" t="s">
        <v>569</v>
      </c>
      <c r="H149" s="11">
        <v>6500000</v>
      </c>
      <c r="I149" s="11">
        <v>38400000</v>
      </c>
      <c r="J149" t="s">
        <v>56</v>
      </c>
      <c r="K149">
        <v>107</v>
      </c>
      <c r="L149" t="s">
        <v>631</v>
      </c>
      <c r="M149" t="s">
        <v>14674</v>
      </c>
      <c r="N149">
        <v>8.1</v>
      </c>
      <c r="O149">
        <v>204</v>
      </c>
      <c r="P149">
        <v>692</v>
      </c>
      <c r="Q149">
        <v>600266</v>
      </c>
      <c r="R149">
        <v>3582</v>
      </c>
      <c r="S149" t="s">
        <v>28</v>
      </c>
      <c r="T149">
        <v>1.85</v>
      </c>
      <c r="U149" t="b">
        <f>IF(Table19[[#This Row],[gross]]-Table19[[#This Row],[budget]] &gt; 0, TRUE, FALSE)</f>
        <v>1</v>
      </c>
    </row>
    <row r="150" spans="1:21" x14ac:dyDescent="0.35">
      <c r="A150" t="s">
        <v>14696</v>
      </c>
      <c r="B150">
        <v>1986</v>
      </c>
      <c r="C150" t="s">
        <v>733</v>
      </c>
      <c r="D150" t="s">
        <v>43</v>
      </c>
      <c r="E150" t="s">
        <v>4623</v>
      </c>
      <c r="F150" t="s">
        <v>2933</v>
      </c>
      <c r="G150" t="s">
        <v>569</v>
      </c>
      <c r="H150" s="11">
        <v>6000000</v>
      </c>
      <c r="I150" s="11">
        <v>137963328</v>
      </c>
      <c r="J150" t="s">
        <v>56</v>
      </c>
      <c r="K150">
        <v>120</v>
      </c>
      <c r="L150" t="s">
        <v>3257</v>
      </c>
      <c r="M150" t="s">
        <v>14697</v>
      </c>
      <c r="N150">
        <v>8.1</v>
      </c>
      <c r="O150">
        <v>120</v>
      </c>
      <c r="P150">
        <v>505</v>
      </c>
      <c r="Q150">
        <v>291603</v>
      </c>
      <c r="R150">
        <v>42028</v>
      </c>
      <c r="S150" t="s">
        <v>28</v>
      </c>
      <c r="T150">
        <v>1.85</v>
      </c>
      <c r="U150" t="b">
        <f>IF(Table19[[#This Row],[gross]]-Table19[[#This Row],[budget]] &gt; 0, TRUE, FALSE)</f>
        <v>1</v>
      </c>
    </row>
    <row r="151" spans="1:21" x14ac:dyDescent="0.35">
      <c r="A151" t="s">
        <v>14710</v>
      </c>
      <c r="B151">
        <v>1969</v>
      </c>
      <c r="C151" t="s">
        <v>14706</v>
      </c>
      <c r="D151" t="s">
        <v>14709</v>
      </c>
      <c r="E151" t="s">
        <v>14707</v>
      </c>
      <c r="F151" t="s">
        <v>14711</v>
      </c>
      <c r="G151" t="s">
        <v>14085</v>
      </c>
      <c r="H151" s="11">
        <v>6000000</v>
      </c>
      <c r="I151" s="11">
        <v>102308900</v>
      </c>
      <c r="J151" t="s">
        <v>38</v>
      </c>
      <c r="K151">
        <v>110</v>
      </c>
      <c r="L151" t="s">
        <v>14708</v>
      </c>
      <c r="M151" t="s">
        <v>14712</v>
      </c>
      <c r="N151">
        <v>8.1</v>
      </c>
      <c r="O151">
        <v>130</v>
      </c>
      <c r="P151">
        <v>309</v>
      </c>
      <c r="Q151">
        <v>152089</v>
      </c>
      <c r="R151">
        <v>2169</v>
      </c>
      <c r="S151" t="s">
        <v>28</v>
      </c>
      <c r="T151">
        <v>2.35</v>
      </c>
      <c r="U151" t="b">
        <f>IF(Table19[[#This Row],[gross]]-Table19[[#This Row],[budget]] &gt; 0, TRUE, FALSE)</f>
        <v>1</v>
      </c>
    </row>
    <row r="152" spans="1:21" x14ac:dyDescent="0.35">
      <c r="A152" t="s">
        <v>15472</v>
      </c>
      <c r="B152">
        <v>2001</v>
      </c>
      <c r="C152" t="s">
        <v>9149</v>
      </c>
      <c r="D152" t="s">
        <v>368</v>
      </c>
      <c r="E152" t="s">
        <v>2864</v>
      </c>
      <c r="F152" t="s">
        <v>15473</v>
      </c>
      <c r="G152" t="s">
        <v>569</v>
      </c>
      <c r="H152" s="11">
        <v>4500000</v>
      </c>
      <c r="I152" s="11">
        <v>727883</v>
      </c>
      <c r="J152" t="s">
        <v>38</v>
      </c>
      <c r="K152">
        <v>133</v>
      </c>
      <c r="L152" t="s">
        <v>2596</v>
      </c>
      <c r="M152" t="s">
        <v>15474</v>
      </c>
      <c r="N152">
        <v>8.1</v>
      </c>
      <c r="O152">
        <v>283</v>
      </c>
      <c r="P152">
        <v>2110</v>
      </c>
      <c r="Q152">
        <v>580999</v>
      </c>
      <c r="R152">
        <v>17040</v>
      </c>
      <c r="S152" t="s">
        <v>28</v>
      </c>
      <c r="T152">
        <v>2.35</v>
      </c>
      <c r="U152" t="b">
        <f>IF(Table19[[#This Row],[gross]]-Table19[[#This Row],[budget]] &gt; 0, TRUE, FALSE)</f>
        <v>0</v>
      </c>
    </row>
    <row r="153" spans="1:21" x14ac:dyDescent="0.35">
      <c r="A153" t="s">
        <v>15541</v>
      </c>
      <c r="B153">
        <v>1977</v>
      </c>
      <c r="C153" t="s">
        <v>3839</v>
      </c>
      <c r="D153" t="s">
        <v>3839</v>
      </c>
      <c r="E153" t="s">
        <v>6421</v>
      </c>
      <c r="F153" t="s">
        <v>10644</v>
      </c>
      <c r="G153" t="s">
        <v>90</v>
      </c>
      <c r="H153" s="11">
        <v>4000000</v>
      </c>
      <c r="I153" s="11">
        <v>39200000</v>
      </c>
      <c r="J153" t="s">
        <v>38</v>
      </c>
      <c r="K153">
        <v>93</v>
      </c>
      <c r="L153" t="s">
        <v>1618</v>
      </c>
      <c r="M153" t="s">
        <v>15542</v>
      </c>
      <c r="N153">
        <v>8.1</v>
      </c>
      <c r="O153">
        <v>154</v>
      </c>
      <c r="P153">
        <v>491</v>
      </c>
      <c r="Q153">
        <v>192940</v>
      </c>
      <c r="R153">
        <v>12691</v>
      </c>
      <c r="S153" t="s">
        <v>28</v>
      </c>
      <c r="T153">
        <v>1.37</v>
      </c>
      <c r="U153" t="b">
        <f>IF(Table19[[#This Row],[gross]]-Table19[[#This Row],[budget]] &gt; 0, TRUE, FALSE)</f>
        <v>1</v>
      </c>
    </row>
    <row r="154" spans="1:21" x14ac:dyDescent="0.35">
      <c r="A154" t="s">
        <v>15740</v>
      </c>
      <c r="B154">
        <v>1976</v>
      </c>
      <c r="C154" t="s">
        <v>9422</v>
      </c>
      <c r="D154" t="s">
        <v>1626</v>
      </c>
      <c r="E154" t="s">
        <v>5353</v>
      </c>
      <c r="F154" t="s">
        <v>14881</v>
      </c>
      <c r="G154" t="s">
        <v>569</v>
      </c>
      <c r="H154" s="11">
        <v>3800000</v>
      </c>
      <c r="I154" s="11"/>
      <c r="J154" t="s">
        <v>38</v>
      </c>
      <c r="K154">
        <v>121</v>
      </c>
      <c r="L154" t="s">
        <v>209</v>
      </c>
      <c r="M154" t="s">
        <v>15741</v>
      </c>
      <c r="N154">
        <v>8.1</v>
      </c>
      <c r="O154">
        <v>161</v>
      </c>
      <c r="P154">
        <v>317</v>
      </c>
      <c r="Q154">
        <v>103493</v>
      </c>
      <c r="R154">
        <v>5987</v>
      </c>
      <c r="S154" t="s">
        <v>28</v>
      </c>
      <c r="T154">
        <v>1.85</v>
      </c>
      <c r="U154" t="b">
        <f>IF(Table19[[#This Row],[gross]]-Table19[[#This Row],[budget]] &gt; 0, TRUE, FALSE)</f>
        <v>0</v>
      </c>
    </row>
    <row r="155" spans="1:21" x14ac:dyDescent="0.35">
      <c r="A155" t="s">
        <v>16196</v>
      </c>
      <c r="B155">
        <v>1939</v>
      </c>
      <c r="C155" t="s">
        <v>15743</v>
      </c>
      <c r="D155" t="s">
        <v>16195</v>
      </c>
      <c r="E155" t="s">
        <v>16194</v>
      </c>
      <c r="F155" t="s">
        <v>16197</v>
      </c>
      <c r="G155" t="s">
        <v>13994</v>
      </c>
      <c r="H155" s="11">
        <v>2800000</v>
      </c>
      <c r="I155" s="11">
        <v>22202612</v>
      </c>
      <c r="J155" t="s">
        <v>38</v>
      </c>
      <c r="K155">
        <v>102</v>
      </c>
      <c r="L155" t="s">
        <v>9141</v>
      </c>
      <c r="M155" t="s">
        <v>16198</v>
      </c>
      <c r="N155">
        <v>8.1</v>
      </c>
      <c r="O155">
        <v>213</v>
      </c>
      <c r="P155">
        <v>533</v>
      </c>
      <c r="Q155">
        <v>291875</v>
      </c>
      <c r="R155">
        <v>2509</v>
      </c>
      <c r="S155" t="s">
        <v>720</v>
      </c>
      <c r="T155">
        <v>1.37</v>
      </c>
      <c r="U155" t="b">
        <f>IF(Table19[[#This Row],[gross]]-Table19[[#This Row],[budget]] &gt; 0, TRUE, FALSE)</f>
        <v>1</v>
      </c>
    </row>
    <row r="156" spans="1:21" x14ac:dyDescent="0.35">
      <c r="A156" t="s">
        <v>16275</v>
      </c>
      <c r="B156">
        <v>1995</v>
      </c>
      <c r="C156" t="s">
        <v>8570</v>
      </c>
      <c r="D156" t="s">
        <v>16274</v>
      </c>
      <c r="E156" t="s">
        <v>16273</v>
      </c>
      <c r="F156" t="s">
        <v>16276</v>
      </c>
      <c r="G156" t="s">
        <v>569</v>
      </c>
      <c r="H156" s="11">
        <v>2500000</v>
      </c>
      <c r="I156" s="11">
        <v>5400000</v>
      </c>
      <c r="J156" t="s">
        <v>38</v>
      </c>
      <c r="K156">
        <v>105</v>
      </c>
      <c r="L156" t="s">
        <v>209</v>
      </c>
      <c r="M156" t="s">
        <v>16277</v>
      </c>
      <c r="N156">
        <v>8.1</v>
      </c>
      <c r="O156">
        <v>121</v>
      </c>
      <c r="P156">
        <v>395</v>
      </c>
      <c r="Q156">
        <v>183288</v>
      </c>
      <c r="R156">
        <v>36</v>
      </c>
      <c r="S156" t="s">
        <v>28</v>
      </c>
      <c r="T156">
        <v>1.85</v>
      </c>
      <c r="U156" t="b">
        <f>IF(Table19[[#This Row],[gross]]-Table19[[#This Row],[budget]] &gt; 0, TRUE, FALSE)</f>
        <v>1</v>
      </c>
    </row>
    <row r="157" spans="1:21" x14ac:dyDescent="0.35">
      <c r="A157" t="s">
        <v>16385</v>
      </c>
      <c r="B157">
        <v>1946</v>
      </c>
      <c r="C157" t="s">
        <v>16383</v>
      </c>
      <c r="D157" t="s">
        <v>16384</v>
      </c>
      <c r="E157" t="s">
        <v>15045</v>
      </c>
      <c r="F157" t="s">
        <v>15462</v>
      </c>
      <c r="G157" t="s">
        <v>4621</v>
      </c>
      <c r="H157" s="11">
        <v>2100000</v>
      </c>
      <c r="I157" s="11">
        <v>23650000</v>
      </c>
      <c r="J157" t="s">
        <v>38</v>
      </c>
      <c r="K157">
        <v>172</v>
      </c>
      <c r="L157" t="s">
        <v>5344</v>
      </c>
      <c r="M157" t="s">
        <v>16386</v>
      </c>
      <c r="N157">
        <v>8.1</v>
      </c>
      <c r="O157">
        <v>97</v>
      </c>
      <c r="P157">
        <v>235</v>
      </c>
      <c r="Q157">
        <v>40359</v>
      </c>
      <c r="R157">
        <v>1941</v>
      </c>
      <c r="S157" t="s">
        <v>720</v>
      </c>
      <c r="T157">
        <v>1.37</v>
      </c>
      <c r="U157" t="b">
        <f>IF(Table19[[#This Row],[gross]]-Table19[[#This Row],[budget]] &gt; 0, TRUE, FALSE)</f>
        <v>1</v>
      </c>
    </row>
    <row r="158" spans="1:21" x14ac:dyDescent="0.35">
      <c r="A158" t="s">
        <v>16466</v>
      </c>
      <c r="B158">
        <v>2000</v>
      </c>
      <c r="C158" t="s">
        <v>1100</v>
      </c>
      <c r="D158" t="s">
        <v>15698</v>
      </c>
      <c r="E158" t="s">
        <v>16465</v>
      </c>
      <c r="F158" t="s">
        <v>16467</v>
      </c>
      <c r="G158" t="s">
        <v>569</v>
      </c>
      <c r="H158" s="11">
        <v>2000000</v>
      </c>
      <c r="I158" s="11">
        <v>5383834</v>
      </c>
      <c r="J158" t="s">
        <v>2795</v>
      </c>
      <c r="K158">
        <v>115</v>
      </c>
      <c r="L158" t="s">
        <v>3911</v>
      </c>
      <c r="M158" t="s">
        <v>16468</v>
      </c>
      <c r="N158">
        <v>8.1</v>
      </c>
      <c r="O158">
        <v>157</v>
      </c>
      <c r="P158">
        <v>361</v>
      </c>
      <c r="Q158">
        <v>173551</v>
      </c>
      <c r="R158">
        <v>318</v>
      </c>
      <c r="S158" t="s">
        <v>28</v>
      </c>
      <c r="T158">
        <v>1.85</v>
      </c>
      <c r="U158" t="b">
        <f>IF(Table19[[#This Row],[gross]]-Table19[[#This Row],[budget]] &gt; 0, TRUE, FALSE)</f>
        <v>1</v>
      </c>
    </row>
    <row r="159" spans="1:21" x14ac:dyDescent="0.35">
      <c r="A159" t="s">
        <v>16537</v>
      </c>
      <c r="B159">
        <v>2007</v>
      </c>
      <c r="C159" t="s">
        <v>16533</v>
      </c>
      <c r="D159" t="s">
        <v>16536</v>
      </c>
      <c r="E159" t="s">
        <v>16534</v>
      </c>
      <c r="F159" t="s">
        <v>16538</v>
      </c>
      <c r="G159" t="s">
        <v>90</v>
      </c>
      <c r="H159" s="11">
        <v>2000000</v>
      </c>
      <c r="I159" s="11">
        <v>1134049</v>
      </c>
      <c r="J159" t="s">
        <v>56</v>
      </c>
      <c r="K159">
        <v>100</v>
      </c>
      <c r="L159" t="s">
        <v>16535</v>
      </c>
      <c r="M159" t="s">
        <v>16539</v>
      </c>
      <c r="N159">
        <v>8.1</v>
      </c>
      <c r="O159">
        <v>107</v>
      </c>
      <c r="P159">
        <v>44</v>
      </c>
      <c r="Q159">
        <v>5475</v>
      </c>
      <c r="R159">
        <v>408</v>
      </c>
      <c r="S159" t="s">
        <v>720</v>
      </c>
      <c r="T159">
        <v>1.85</v>
      </c>
      <c r="U159" t="b">
        <f>IF(Table19[[#This Row],[gross]]-Table19[[#This Row],[budget]] &gt; 0, TRUE, FALSE)</f>
        <v>0</v>
      </c>
    </row>
    <row r="160" spans="1:21" x14ac:dyDescent="0.35">
      <c r="A160" t="s">
        <v>16885</v>
      </c>
      <c r="B160">
        <v>1998</v>
      </c>
      <c r="C160" t="s">
        <v>14228</v>
      </c>
      <c r="D160" t="s">
        <v>4228</v>
      </c>
      <c r="E160" t="s">
        <v>16884</v>
      </c>
      <c r="F160" t="s">
        <v>16886</v>
      </c>
      <c r="G160" t="s">
        <v>569</v>
      </c>
      <c r="H160" s="11">
        <v>1300000</v>
      </c>
      <c r="I160" s="11">
        <v>1647780</v>
      </c>
      <c r="J160" t="s">
        <v>7308</v>
      </c>
      <c r="K160">
        <v>105</v>
      </c>
      <c r="L160" t="s">
        <v>3270</v>
      </c>
      <c r="M160" t="s">
        <v>16887</v>
      </c>
      <c r="N160">
        <v>8.1</v>
      </c>
      <c r="O160">
        <v>98</v>
      </c>
      <c r="P160">
        <v>258</v>
      </c>
      <c r="Q160">
        <v>65951</v>
      </c>
      <c r="R160">
        <v>821</v>
      </c>
      <c r="S160" t="s">
        <v>28</v>
      </c>
      <c r="T160">
        <v>1.33</v>
      </c>
      <c r="U160" t="b">
        <f>IF(Table19[[#This Row],[gross]]-Table19[[#This Row],[budget]] &gt; 0, TRUE, FALSE)</f>
        <v>1</v>
      </c>
    </row>
    <row r="161" spans="1:21" x14ac:dyDescent="0.35">
      <c r="A161" t="s">
        <v>17031</v>
      </c>
      <c r="B161">
        <v>1976</v>
      </c>
      <c r="C161" t="s">
        <v>5927</v>
      </c>
      <c r="D161" t="s">
        <v>1721</v>
      </c>
      <c r="E161" t="s">
        <v>16880</v>
      </c>
      <c r="F161" t="s">
        <v>10805</v>
      </c>
      <c r="G161" t="s">
        <v>90</v>
      </c>
      <c r="H161" s="11">
        <v>960000</v>
      </c>
      <c r="I161" s="11">
        <v>117235247</v>
      </c>
      <c r="J161" t="s">
        <v>38</v>
      </c>
      <c r="K161">
        <v>145</v>
      </c>
      <c r="L161" t="s">
        <v>3637</v>
      </c>
      <c r="M161" t="s">
        <v>17032</v>
      </c>
      <c r="N161">
        <v>8.1</v>
      </c>
      <c r="O161">
        <v>141</v>
      </c>
      <c r="P161">
        <v>542</v>
      </c>
      <c r="Q161">
        <v>375240</v>
      </c>
      <c r="R161">
        <v>16094</v>
      </c>
      <c r="S161" t="s">
        <v>28</v>
      </c>
      <c r="T161">
        <v>1.33</v>
      </c>
      <c r="U161" t="b">
        <f>IF(Table19[[#This Row],[gross]]-Table19[[#This Row],[budget]] &gt; 0, TRUE, FALSE)</f>
        <v>1</v>
      </c>
    </row>
    <row r="162" spans="1:21" x14ac:dyDescent="0.35">
      <c r="A162" t="s">
        <v>17443</v>
      </c>
      <c r="B162">
        <v>1970</v>
      </c>
      <c r="C162" t="s">
        <v>17439</v>
      </c>
      <c r="D162" t="s">
        <v>17442</v>
      </c>
      <c r="E162" t="s">
        <v>17440</v>
      </c>
      <c r="F162" t="s">
        <v>17444</v>
      </c>
      <c r="G162" t="s">
        <v>569</v>
      </c>
      <c r="H162" s="11">
        <v>600000</v>
      </c>
      <c r="I162" s="11">
        <v>13300000</v>
      </c>
      <c r="J162" t="s">
        <v>38</v>
      </c>
      <c r="K162">
        <v>215</v>
      </c>
      <c r="L162" t="s">
        <v>17441</v>
      </c>
      <c r="M162" t="s">
        <v>17445</v>
      </c>
      <c r="N162">
        <v>8.1</v>
      </c>
      <c r="O162">
        <v>53</v>
      </c>
      <c r="P162">
        <v>63</v>
      </c>
      <c r="Q162">
        <v>12631</v>
      </c>
      <c r="R162">
        <v>778</v>
      </c>
      <c r="S162" t="s">
        <v>28</v>
      </c>
      <c r="T162">
        <v>2.2000000000000002</v>
      </c>
      <c r="U162" t="b">
        <f>IF(Table19[[#This Row],[gross]]-Table19[[#This Row],[budget]] &gt; 0, TRUE, FALSE)</f>
        <v>1</v>
      </c>
    </row>
    <row r="163" spans="1:21" x14ac:dyDescent="0.35">
      <c r="A163" t="s">
        <v>17855</v>
      </c>
      <c r="B163">
        <v>2012</v>
      </c>
      <c r="C163" t="s">
        <v>17853</v>
      </c>
      <c r="D163" t="s">
        <v>6070</v>
      </c>
      <c r="E163" t="s">
        <v>17854</v>
      </c>
      <c r="F163" t="s">
        <v>17852</v>
      </c>
      <c r="H163" s="11">
        <v>200000</v>
      </c>
      <c r="I163" s="11"/>
      <c r="J163" t="s">
        <v>38</v>
      </c>
      <c r="K163">
        <v>94</v>
      </c>
      <c r="L163" t="s">
        <v>3270</v>
      </c>
      <c r="N163">
        <v>8.1</v>
      </c>
      <c r="O163">
        <v>3</v>
      </c>
      <c r="P163">
        <v>3</v>
      </c>
      <c r="Q163">
        <v>15</v>
      </c>
      <c r="R163">
        <v>1112</v>
      </c>
      <c r="S163" t="s">
        <v>28</v>
      </c>
      <c r="T163">
        <v>1.78</v>
      </c>
      <c r="U163" t="b">
        <f>IF(Table19[[#This Row],[gross]]-Table19[[#This Row],[budget]] &gt; 0, TRUE, FALSE)</f>
        <v>0</v>
      </c>
    </row>
    <row r="164" spans="1:21" x14ac:dyDescent="0.35">
      <c r="A164" t="s">
        <v>343</v>
      </c>
      <c r="B164">
        <v>2014</v>
      </c>
      <c r="C164" t="s">
        <v>113</v>
      </c>
      <c r="D164" t="s">
        <v>342</v>
      </c>
      <c r="E164" t="s">
        <v>144</v>
      </c>
      <c r="F164" t="s">
        <v>258</v>
      </c>
      <c r="G164" t="s">
        <v>39</v>
      </c>
      <c r="H164" s="11">
        <v>200000000</v>
      </c>
      <c r="I164" s="11">
        <v>233914986</v>
      </c>
      <c r="J164" t="s">
        <v>38</v>
      </c>
      <c r="K164">
        <v>149</v>
      </c>
      <c r="L164" t="s">
        <v>257</v>
      </c>
      <c r="M164" t="s">
        <v>344</v>
      </c>
      <c r="N164">
        <v>8</v>
      </c>
      <c r="O164">
        <v>539</v>
      </c>
      <c r="P164">
        <v>752</v>
      </c>
      <c r="Q164">
        <v>514125</v>
      </c>
      <c r="R164">
        <v>91434</v>
      </c>
      <c r="S164" t="s">
        <v>28</v>
      </c>
      <c r="T164">
        <v>2.35</v>
      </c>
      <c r="U164" t="b">
        <f>IF(Table19[[#This Row],[gross]]-Table19[[#This Row],[budget]] &gt; 0, TRUE, FALSE)</f>
        <v>1</v>
      </c>
    </row>
    <row r="165" spans="1:21" x14ac:dyDescent="0.35">
      <c r="A165" t="s">
        <v>767</v>
      </c>
      <c r="B165">
        <v>2007</v>
      </c>
      <c r="C165" t="s">
        <v>588</v>
      </c>
      <c r="D165" t="s">
        <v>766</v>
      </c>
      <c r="E165" t="s">
        <v>316</v>
      </c>
      <c r="F165" t="s">
        <v>768</v>
      </c>
      <c r="G165" t="s">
        <v>272</v>
      </c>
      <c r="H165" s="11">
        <v>150000000</v>
      </c>
      <c r="I165" s="11">
        <v>206435493</v>
      </c>
      <c r="J165" t="s">
        <v>38</v>
      </c>
      <c r="K165">
        <v>111</v>
      </c>
      <c r="L165" t="s">
        <v>765</v>
      </c>
      <c r="M165" t="s">
        <v>769</v>
      </c>
      <c r="N165">
        <v>8</v>
      </c>
      <c r="O165">
        <v>318</v>
      </c>
      <c r="P165">
        <v>626</v>
      </c>
      <c r="Q165">
        <v>473887</v>
      </c>
      <c r="R165">
        <v>4764</v>
      </c>
      <c r="S165" t="s">
        <v>28</v>
      </c>
      <c r="T165">
        <v>2.35</v>
      </c>
      <c r="U165" t="b">
        <f>IF(Table19[[#This Row],[gross]]-Table19[[#This Row],[budget]] &gt; 0, TRUE, FALSE)</f>
        <v>1</v>
      </c>
    </row>
    <row r="166" spans="1:21" x14ac:dyDescent="0.35">
      <c r="A166" t="s">
        <v>1002</v>
      </c>
      <c r="B166">
        <v>2009</v>
      </c>
      <c r="C166" t="s">
        <v>346</v>
      </c>
      <c r="D166" t="s">
        <v>93</v>
      </c>
      <c r="E166" t="s">
        <v>1001</v>
      </c>
      <c r="F166" t="s">
        <v>347</v>
      </c>
      <c r="G166" t="s">
        <v>39</v>
      </c>
      <c r="H166" s="11">
        <v>150000000</v>
      </c>
      <c r="I166" s="11">
        <v>257704099</v>
      </c>
      <c r="J166" t="s">
        <v>38</v>
      </c>
      <c r="K166">
        <v>127</v>
      </c>
      <c r="L166" t="s">
        <v>68</v>
      </c>
      <c r="M166" t="s">
        <v>1003</v>
      </c>
      <c r="N166">
        <v>8</v>
      </c>
      <c r="O166">
        <v>518</v>
      </c>
      <c r="P166">
        <v>1559</v>
      </c>
      <c r="Q166">
        <v>504419</v>
      </c>
      <c r="R166">
        <v>39284</v>
      </c>
      <c r="S166" t="s">
        <v>28</v>
      </c>
      <c r="T166">
        <v>2.35</v>
      </c>
      <c r="U166" t="b">
        <f>IF(Table19[[#This Row],[gross]]-Table19[[#This Row],[budget]] &gt; 0, TRUE, FALSE)</f>
        <v>1</v>
      </c>
    </row>
    <row r="167" spans="1:21" x14ac:dyDescent="0.35">
      <c r="A167" t="s">
        <v>1318</v>
      </c>
      <c r="B167">
        <v>2012</v>
      </c>
      <c r="C167" t="s">
        <v>1037</v>
      </c>
      <c r="D167" t="s">
        <v>1317</v>
      </c>
      <c r="E167" t="s">
        <v>1097</v>
      </c>
      <c r="F167" t="s">
        <v>1319</v>
      </c>
      <c r="G167" t="s">
        <v>90</v>
      </c>
      <c r="H167" s="11">
        <v>120000000</v>
      </c>
      <c r="I167" s="11">
        <v>124976634</v>
      </c>
      <c r="J167" t="s">
        <v>38</v>
      </c>
      <c r="K167">
        <v>127</v>
      </c>
      <c r="L167" t="s">
        <v>1316</v>
      </c>
      <c r="M167" t="s">
        <v>1320</v>
      </c>
      <c r="N167">
        <v>8</v>
      </c>
      <c r="O167">
        <v>552</v>
      </c>
      <c r="P167">
        <v>755</v>
      </c>
      <c r="Q167">
        <v>440084</v>
      </c>
      <c r="R167">
        <v>2121</v>
      </c>
      <c r="S167" t="s">
        <v>28</v>
      </c>
      <c r="T167">
        <v>1.85</v>
      </c>
      <c r="U167" t="b">
        <f>IF(Table19[[#This Row],[gross]]-Table19[[#This Row],[budget]] &gt; 0, TRUE, FALSE)</f>
        <v>1</v>
      </c>
    </row>
    <row r="168" spans="1:21" x14ac:dyDescent="0.35">
      <c r="A168" t="s">
        <v>1644</v>
      </c>
      <c r="B168">
        <v>2006</v>
      </c>
      <c r="C168" t="s">
        <v>308</v>
      </c>
      <c r="D168" t="s">
        <v>194</v>
      </c>
      <c r="E168" t="s">
        <v>1643</v>
      </c>
      <c r="F168" t="s">
        <v>1645</v>
      </c>
      <c r="G168" t="s">
        <v>39</v>
      </c>
      <c r="H168" s="11">
        <v>150000000</v>
      </c>
      <c r="I168" s="11">
        <v>167007184</v>
      </c>
      <c r="J168" t="s">
        <v>56</v>
      </c>
      <c r="K168">
        <v>144</v>
      </c>
      <c r="L168" t="s">
        <v>50</v>
      </c>
      <c r="M168" t="s">
        <v>1646</v>
      </c>
      <c r="N168">
        <v>8</v>
      </c>
      <c r="O168">
        <v>400</v>
      </c>
      <c r="P168">
        <v>2301</v>
      </c>
      <c r="Q168">
        <v>470483</v>
      </c>
      <c r="R168">
        <v>9125</v>
      </c>
      <c r="S168" t="s">
        <v>720</v>
      </c>
      <c r="T168">
        <v>2.35</v>
      </c>
      <c r="U168" t="b">
        <f>IF(Table19[[#This Row],[gross]]-Table19[[#This Row],[budget]] &gt; 0, TRUE, FALSE)</f>
        <v>1</v>
      </c>
    </row>
    <row r="169" spans="1:21" x14ac:dyDescent="0.35">
      <c r="A169" t="s">
        <v>1764</v>
      </c>
      <c r="B169">
        <v>2006</v>
      </c>
      <c r="C169" t="s">
        <v>988</v>
      </c>
      <c r="D169" t="s">
        <v>210</v>
      </c>
      <c r="E169" t="s">
        <v>640</v>
      </c>
      <c r="F169" t="s">
        <v>1765</v>
      </c>
      <c r="G169" t="s">
        <v>569</v>
      </c>
      <c r="H169" s="11">
        <v>100000000</v>
      </c>
      <c r="I169" s="11">
        <v>57366262</v>
      </c>
      <c r="J169" t="s">
        <v>740</v>
      </c>
      <c r="K169">
        <v>143</v>
      </c>
      <c r="L169" t="s">
        <v>1763</v>
      </c>
      <c r="M169" t="s">
        <v>1766</v>
      </c>
      <c r="N169">
        <v>8</v>
      </c>
      <c r="O169">
        <v>166</v>
      </c>
      <c r="P169">
        <v>657</v>
      </c>
      <c r="Q169">
        <v>400292</v>
      </c>
      <c r="R169">
        <v>33160</v>
      </c>
      <c r="S169" t="s">
        <v>28</v>
      </c>
      <c r="T169">
        <v>2.35</v>
      </c>
      <c r="U169" t="b">
        <f>IF(Table19[[#This Row],[gross]]-Table19[[#This Row],[budget]] &gt; 0, TRUE, FALSE)</f>
        <v>0</v>
      </c>
    </row>
    <row r="170" spans="1:21" x14ac:dyDescent="0.35">
      <c r="A170" t="s">
        <v>1999</v>
      </c>
      <c r="B170">
        <v>2004</v>
      </c>
      <c r="C170" t="s">
        <v>588</v>
      </c>
      <c r="D170" t="s">
        <v>1998</v>
      </c>
      <c r="E170" t="s">
        <v>1996</v>
      </c>
      <c r="F170" t="s">
        <v>2000</v>
      </c>
      <c r="G170" t="s">
        <v>90</v>
      </c>
      <c r="H170" s="11">
        <v>92000000</v>
      </c>
      <c r="I170" s="11">
        <v>261437578</v>
      </c>
      <c r="J170" t="s">
        <v>38</v>
      </c>
      <c r="K170">
        <v>115</v>
      </c>
      <c r="L170" t="s">
        <v>1997</v>
      </c>
      <c r="M170" t="s">
        <v>2001</v>
      </c>
      <c r="N170">
        <v>8</v>
      </c>
      <c r="O170">
        <v>283</v>
      </c>
      <c r="P170">
        <v>815</v>
      </c>
      <c r="Q170">
        <v>479166</v>
      </c>
      <c r="R170">
        <v>1901</v>
      </c>
      <c r="S170" t="s">
        <v>28</v>
      </c>
      <c r="T170">
        <v>2.35</v>
      </c>
      <c r="U170" t="b">
        <f>IF(Table19[[#This Row],[gross]]-Table19[[#This Row],[budget]] &gt; 0, TRUE, FALSE)</f>
        <v>1</v>
      </c>
    </row>
    <row r="171" spans="1:21" x14ac:dyDescent="0.35">
      <c r="A171" t="s">
        <v>2222</v>
      </c>
      <c r="B171">
        <v>2005</v>
      </c>
      <c r="C171" t="s">
        <v>823</v>
      </c>
      <c r="D171" t="s">
        <v>2221</v>
      </c>
      <c r="E171" t="s">
        <v>2220</v>
      </c>
      <c r="F171" t="s">
        <v>2223</v>
      </c>
      <c r="G171" t="s">
        <v>39</v>
      </c>
      <c r="H171" s="11">
        <v>88000000</v>
      </c>
      <c r="I171" s="11">
        <v>61644321</v>
      </c>
      <c r="J171" t="s">
        <v>38</v>
      </c>
      <c r="K171">
        <v>144</v>
      </c>
      <c r="L171" t="s">
        <v>1575</v>
      </c>
      <c r="M171" t="s">
        <v>2224</v>
      </c>
      <c r="N171">
        <v>8</v>
      </c>
      <c r="O171">
        <v>201</v>
      </c>
      <c r="P171">
        <v>529</v>
      </c>
      <c r="Q171">
        <v>148238</v>
      </c>
      <c r="R171">
        <v>2523</v>
      </c>
      <c r="S171" t="s">
        <v>28</v>
      </c>
      <c r="T171">
        <v>2.35</v>
      </c>
      <c r="U171" t="b">
        <f>IF(Table19[[#This Row],[gross]]-Table19[[#This Row],[budget]] &gt; 0, TRUE, FALSE)</f>
        <v>0</v>
      </c>
    </row>
    <row r="172" spans="1:21" x14ac:dyDescent="0.35">
      <c r="A172" t="s">
        <v>3247</v>
      </c>
      <c r="B172">
        <v>2003</v>
      </c>
      <c r="C172" t="s">
        <v>250</v>
      </c>
      <c r="D172" t="s">
        <v>267</v>
      </c>
      <c r="E172" t="s">
        <v>3246</v>
      </c>
      <c r="F172" t="s">
        <v>236</v>
      </c>
      <c r="G172" t="s">
        <v>39</v>
      </c>
      <c r="H172" s="11">
        <v>70000000</v>
      </c>
      <c r="I172" s="11">
        <v>66257002</v>
      </c>
      <c r="J172" t="s">
        <v>38</v>
      </c>
      <c r="K172">
        <v>125</v>
      </c>
      <c r="L172" t="s">
        <v>1316</v>
      </c>
      <c r="M172" t="s">
        <v>3248</v>
      </c>
      <c r="N172">
        <v>8</v>
      </c>
      <c r="O172">
        <v>235</v>
      </c>
      <c r="P172">
        <v>816</v>
      </c>
      <c r="Q172">
        <v>350698</v>
      </c>
      <c r="R172">
        <v>16138</v>
      </c>
      <c r="S172" t="s">
        <v>28</v>
      </c>
      <c r="T172">
        <v>1.37</v>
      </c>
      <c r="U172" t="b">
        <f>IF(Table19[[#This Row],[gross]]-Table19[[#This Row],[budget]] &gt; 0, TRUE, FALSE)</f>
        <v>0</v>
      </c>
    </row>
    <row r="173" spans="1:21" x14ac:dyDescent="0.35">
      <c r="A173" t="s">
        <v>4431</v>
      </c>
      <c r="B173">
        <v>2006</v>
      </c>
      <c r="C173" t="s">
        <v>4429</v>
      </c>
      <c r="D173" t="s">
        <v>161</v>
      </c>
      <c r="E173" t="s">
        <v>4430</v>
      </c>
      <c r="F173" t="s">
        <v>4432</v>
      </c>
      <c r="G173" t="s">
        <v>39</v>
      </c>
      <c r="H173" s="11">
        <v>55000000</v>
      </c>
      <c r="I173" s="11">
        <v>162586036</v>
      </c>
      <c r="J173" t="s">
        <v>38</v>
      </c>
      <c r="K173">
        <v>117</v>
      </c>
      <c r="L173" t="s">
        <v>1493</v>
      </c>
      <c r="M173" t="s">
        <v>4433</v>
      </c>
      <c r="N173">
        <v>8</v>
      </c>
      <c r="O173">
        <v>201</v>
      </c>
      <c r="P173">
        <v>611</v>
      </c>
      <c r="Q173">
        <v>338383</v>
      </c>
      <c r="R173">
        <v>11036</v>
      </c>
      <c r="S173" t="s">
        <v>28</v>
      </c>
      <c r="T173">
        <v>2.35</v>
      </c>
      <c r="U173" t="b">
        <f>IF(Table19[[#This Row],[gross]]-Table19[[#This Row],[budget]] &gt; 0, TRUE, FALSE)</f>
        <v>1</v>
      </c>
    </row>
    <row r="174" spans="1:21" x14ac:dyDescent="0.35">
      <c r="A174" t="s">
        <v>4457</v>
      </c>
      <c r="B174">
        <v>2004</v>
      </c>
      <c r="C174" t="s">
        <v>1701</v>
      </c>
      <c r="D174" t="s">
        <v>618</v>
      </c>
      <c r="E174" t="s">
        <v>4456</v>
      </c>
      <c r="F174" t="s">
        <v>4359</v>
      </c>
      <c r="G174" t="s">
        <v>569</v>
      </c>
      <c r="H174" s="11">
        <v>30000000</v>
      </c>
      <c r="I174" s="11">
        <v>66207920</v>
      </c>
      <c r="J174" t="s">
        <v>38</v>
      </c>
      <c r="K174">
        <v>137</v>
      </c>
      <c r="L174" t="s">
        <v>454</v>
      </c>
      <c r="M174" t="s">
        <v>4458</v>
      </c>
      <c r="N174">
        <v>8</v>
      </c>
      <c r="O174">
        <v>304</v>
      </c>
      <c r="P174">
        <v>935</v>
      </c>
      <c r="Q174">
        <v>512749</v>
      </c>
      <c r="R174">
        <v>1959</v>
      </c>
      <c r="S174" t="s">
        <v>720</v>
      </c>
      <c r="T174">
        <v>2.35</v>
      </c>
      <c r="U174" t="b">
        <f>IF(Table19[[#This Row],[gross]]-Table19[[#This Row],[budget]] &gt; 0, TRUE, FALSE)</f>
        <v>1</v>
      </c>
    </row>
    <row r="175" spans="1:21" x14ac:dyDescent="0.35">
      <c r="A175" t="s">
        <v>4708</v>
      </c>
      <c r="B175">
        <v>2002</v>
      </c>
      <c r="C175" t="s">
        <v>384</v>
      </c>
      <c r="D175" t="s">
        <v>210</v>
      </c>
      <c r="E175" t="s">
        <v>317</v>
      </c>
      <c r="F175" t="s">
        <v>723</v>
      </c>
      <c r="G175" t="s">
        <v>39</v>
      </c>
      <c r="H175" s="11">
        <v>52000000</v>
      </c>
      <c r="I175" s="11">
        <v>164435221</v>
      </c>
      <c r="J175" t="s">
        <v>38</v>
      </c>
      <c r="K175">
        <v>141</v>
      </c>
      <c r="L175" t="s">
        <v>1663</v>
      </c>
      <c r="M175" t="s">
        <v>4709</v>
      </c>
      <c r="N175">
        <v>8</v>
      </c>
      <c r="O175">
        <v>194</v>
      </c>
      <c r="P175">
        <v>667</v>
      </c>
      <c r="Q175">
        <v>525801</v>
      </c>
      <c r="R175">
        <v>48153</v>
      </c>
      <c r="S175" t="s">
        <v>28</v>
      </c>
      <c r="T175">
        <v>1.85</v>
      </c>
      <c r="U175" t="b">
        <f>IF(Table19[[#This Row],[gross]]-Table19[[#This Row],[budget]] &gt; 0, TRUE, FALSE)</f>
        <v>1</v>
      </c>
    </row>
    <row r="176" spans="1:21" x14ac:dyDescent="0.35">
      <c r="A176" t="s">
        <v>5140</v>
      </c>
      <c r="B176">
        <v>1999</v>
      </c>
      <c r="C176" t="s">
        <v>588</v>
      </c>
      <c r="D176" t="s">
        <v>332</v>
      </c>
      <c r="E176" t="s">
        <v>5122</v>
      </c>
      <c r="F176" t="s">
        <v>5141</v>
      </c>
      <c r="G176" t="s">
        <v>90</v>
      </c>
      <c r="H176" s="11">
        <v>70000000</v>
      </c>
      <c r="I176" s="11">
        <v>23159305</v>
      </c>
      <c r="J176" t="s">
        <v>38</v>
      </c>
      <c r="K176">
        <v>90</v>
      </c>
      <c r="L176" t="s">
        <v>597</v>
      </c>
      <c r="M176" t="s">
        <v>5142</v>
      </c>
      <c r="N176">
        <v>8</v>
      </c>
      <c r="O176">
        <v>162</v>
      </c>
      <c r="P176">
        <v>514</v>
      </c>
      <c r="Q176">
        <v>128455</v>
      </c>
      <c r="R176">
        <v>16358</v>
      </c>
      <c r="S176" t="s">
        <v>28</v>
      </c>
      <c r="T176">
        <v>2.35</v>
      </c>
      <c r="U176" t="b">
        <f>IF(Table19[[#This Row],[gross]]-Table19[[#This Row],[budget]] &gt; 0, TRUE, FALSE)</f>
        <v>0</v>
      </c>
    </row>
    <row r="177" spans="1:21" x14ac:dyDescent="0.35">
      <c r="A177" t="s">
        <v>6071</v>
      </c>
      <c r="B177">
        <v>1991</v>
      </c>
      <c r="C177" t="s">
        <v>733</v>
      </c>
      <c r="D177" t="s">
        <v>6070</v>
      </c>
      <c r="E177" t="s">
        <v>6069</v>
      </c>
      <c r="F177" t="s">
        <v>6072</v>
      </c>
      <c r="G177" t="s">
        <v>569</v>
      </c>
      <c r="H177" s="11">
        <v>40000000</v>
      </c>
      <c r="I177" s="11">
        <v>70405498</v>
      </c>
      <c r="J177" t="s">
        <v>1418</v>
      </c>
      <c r="K177">
        <v>206</v>
      </c>
      <c r="L177" t="s">
        <v>2708</v>
      </c>
      <c r="M177" t="s">
        <v>6073</v>
      </c>
      <c r="N177">
        <v>8</v>
      </c>
      <c r="O177">
        <v>125</v>
      </c>
      <c r="P177">
        <v>442</v>
      </c>
      <c r="Q177">
        <v>113472</v>
      </c>
      <c r="R177">
        <v>698</v>
      </c>
      <c r="S177" t="s">
        <v>720</v>
      </c>
      <c r="T177">
        <v>2.35</v>
      </c>
      <c r="U177" t="b">
        <f>IF(Table19[[#This Row],[gross]]-Table19[[#This Row],[budget]] &gt; 0, TRUE, FALSE)</f>
        <v>1</v>
      </c>
    </row>
    <row r="178" spans="1:21" x14ac:dyDescent="0.35">
      <c r="A178" t="s">
        <v>6588</v>
      </c>
      <c r="B178">
        <v>2005</v>
      </c>
      <c r="C178" t="s">
        <v>91</v>
      </c>
      <c r="D178" t="s">
        <v>1471</v>
      </c>
      <c r="E178" t="s">
        <v>6587</v>
      </c>
      <c r="F178" t="s">
        <v>6589</v>
      </c>
      <c r="G178" t="s">
        <v>39</v>
      </c>
      <c r="H178" s="11">
        <v>40000000</v>
      </c>
      <c r="I178" s="11">
        <v>25335935</v>
      </c>
      <c r="J178" t="s">
        <v>38</v>
      </c>
      <c r="K178">
        <v>119</v>
      </c>
      <c r="L178" t="s">
        <v>222</v>
      </c>
      <c r="M178" t="s">
        <v>6590</v>
      </c>
      <c r="N178">
        <v>8</v>
      </c>
      <c r="O178">
        <v>276</v>
      </c>
      <c r="P178">
        <v>1594</v>
      </c>
      <c r="Q178">
        <v>242599</v>
      </c>
      <c r="R178">
        <v>2853</v>
      </c>
      <c r="S178" t="s">
        <v>28</v>
      </c>
      <c r="T178">
        <v>2.35</v>
      </c>
      <c r="U178" t="b">
        <f>IF(Table19[[#This Row],[gross]]-Table19[[#This Row],[budget]] &gt; 0, TRUE, FALSE)</f>
        <v>0</v>
      </c>
    </row>
    <row r="179" spans="1:21" x14ac:dyDescent="0.35">
      <c r="A179" t="s">
        <v>6767</v>
      </c>
      <c r="B179">
        <v>1999</v>
      </c>
      <c r="C179" t="s">
        <v>6720</v>
      </c>
      <c r="D179" t="s">
        <v>6766</v>
      </c>
      <c r="E179" t="s">
        <v>6765</v>
      </c>
      <c r="F179" t="s">
        <v>6768</v>
      </c>
      <c r="G179" t="s">
        <v>569</v>
      </c>
      <c r="H179" s="11">
        <v>37000000</v>
      </c>
      <c r="I179" s="11">
        <v>22450975</v>
      </c>
      <c r="J179" t="s">
        <v>38</v>
      </c>
      <c r="K179">
        <v>188</v>
      </c>
      <c r="L179" t="s">
        <v>3270</v>
      </c>
      <c r="M179" t="s">
        <v>6769</v>
      </c>
      <c r="N179">
        <v>8</v>
      </c>
      <c r="O179">
        <v>224</v>
      </c>
      <c r="P179">
        <v>1437</v>
      </c>
      <c r="Q179">
        <v>241030</v>
      </c>
      <c r="R179">
        <v>1906</v>
      </c>
      <c r="S179" t="s">
        <v>28</v>
      </c>
      <c r="T179">
        <v>2.35</v>
      </c>
      <c r="U179" t="b">
        <f>IF(Table19[[#This Row],[gross]]-Table19[[#This Row],[budget]] &gt; 0, TRUE, FALSE)</f>
        <v>0</v>
      </c>
    </row>
    <row r="180" spans="1:21" x14ac:dyDescent="0.35">
      <c r="A180" t="s">
        <v>7301</v>
      </c>
      <c r="B180">
        <v>1993</v>
      </c>
      <c r="C180" t="s">
        <v>3621</v>
      </c>
      <c r="D180" t="s">
        <v>460</v>
      </c>
      <c r="E180" t="s">
        <v>6368</v>
      </c>
      <c r="F180" t="s">
        <v>2367</v>
      </c>
      <c r="G180" t="s">
        <v>569</v>
      </c>
      <c r="H180" s="11">
        <v>35000000</v>
      </c>
      <c r="I180" s="11">
        <v>4496583</v>
      </c>
      <c r="J180" t="s">
        <v>38</v>
      </c>
      <c r="K180">
        <v>330</v>
      </c>
      <c r="L180" t="s">
        <v>1872</v>
      </c>
      <c r="M180" t="s">
        <v>7302</v>
      </c>
      <c r="N180">
        <v>8</v>
      </c>
      <c r="O180">
        <v>12</v>
      </c>
      <c r="P180">
        <v>129</v>
      </c>
      <c r="Q180">
        <v>23181</v>
      </c>
      <c r="R180">
        <v>3227</v>
      </c>
      <c r="S180" t="s">
        <v>28</v>
      </c>
      <c r="T180">
        <v>1.66</v>
      </c>
      <c r="U180" t="b">
        <f>IF(Table19[[#This Row],[gross]]-Table19[[#This Row],[budget]] &gt; 0, TRUE, FALSE)</f>
        <v>0</v>
      </c>
    </row>
    <row r="181" spans="1:21" x14ac:dyDescent="0.35">
      <c r="A181" t="s">
        <v>7695</v>
      </c>
      <c r="B181">
        <v>2009</v>
      </c>
      <c r="C181" t="s">
        <v>1349</v>
      </c>
      <c r="D181" t="s">
        <v>553</v>
      </c>
      <c r="E181" t="s">
        <v>5888</v>
      </c>
      <c r="F181" t="s">
        <v>2409</v>
      </c>
      <c r="G181" t="s">
        <v>569</v>
      </c>
      <c r="H181" s="11">
        <v>30000000</v>
      </c>
      <c r="I181" s="11">
        <v>115646235</v>
      </c>
      <c r="J181" t="s">
        <v>7698</v>
      </c>
      <c r="K181">
        <v>112</v>
      </c>
      <c r="L181" t="s">
        <v>2702</v>
      </c>
      <c r="M181" t="s">
        <v>7696</v>
      </c>
      <c r="N181">
        <v>8</v>
      </c>
      <c r="O181">
        <v>472</v>
      </c>
      <c r="P181">
        <v>1262</v>
      </c>
      <c r="Q181">
        <v>531737</v>
      </c>
      <c r="R181">
        <v>2639</v>
      </c>
      <c r="S181" t="s">
        <v>28</v>
      </c>
      <c r="T181">
        <v>1.85</v>
      </c>
      <c r="U181" t="b">
        <f>IF(Table19[[#This Row],[gross]]-Table19[[#This Row],[budget]] &gt; 0, TRUE, FALSE)</f>
        <v>1</v>
      </c>
    </row>
    <row r="182" spans="1:21" x14ac:dyDescent="0.35">
      <c r="A182" t="s">
        <v>7705</v>
      </c>
      <c r="B182">
        <v>2003</v>
      </c>
      <c r="C182" t="s">
        <v>3541</v>
      </c>
      <c r="D182" t="s">
        <v>6378</v>
      </c>
      <c r="E182" t="s">
        <v>7704</v>
      </c>
      <c r="F182" t="s">
        <v>7706</v>
      </c>
      <c r="G182" t="s">
        <v>569</v>
      </c>
      <c r="H182" s="11">
        <v>25000000</v>
      </c>
      <c r="I182" s="11">
        <v>90135191</v>
      </c>
      <c r="J182" t="s">
        <v>38</v>
      </c>
      <c r="K182">
        <v>138</v>
      </c>
      <c r="L182" t="s">
        <v>2079</v>
      </c>
      <c r="M182" t="s">
        <v>7707</v>
      </c>
      <c r="N182">
        <v>8</v>
      </c>
      <c r="O182">
        <v>229</v>
      </c>
      <c r="P182">
        <v>935</v>
      </c>
      <c r="Q182">
        <v>338415</v>
      </c>
      <c r="R182">
        <v>1942</v>
      </c>
      <c r="S182" t="s">
        <v>28</v>
      </c>
      <c r="T182">
        <v>2.35</v>
      </c>
      <c r="U182" t="b">
        <f>IF(Table19[[#This Row],[gross]]-Table19[[#This Row],[budget]] &gt; 0, TRUE, FALSE)</f>
        <v>1</v>
      </c>
    </row>
    <row r="183" spans="1:21" x14ac:dyDescent="0.35">
      <c r="A183" t="s">
        <v>8284</v>
      </c>
      <c r="B183">
        <v>1992</v>
      </c>
      <c r="C183" t="s">
        <v>1599</v>
      </c>
      <c r="D183" t="s">
        <v>784</v>
      </c>
      <c r="E183" t="s">
        <v>1923</v>
      </c>
      <c r="F183" t="s">
        <v>8285</v>
      </c>
      <c r="G183" t="s">
        <v>272</v>
      </c>
      <c r="H183" s="11">
        <v>28000000</v>
      </c>
      <c r="I183" s="11">
        <v>217350219</v>
      </c>
      <c r="J183" t="s">
        <v>38</v>
      </c>
      <c r="K183">
        <v>90</v>
      </c>
      <c r="L183" t="s">
        <v>84</v>
      </c>
      <c r="M183" t="s">
        <v>8286</v>
      </c>
      <c r="N183">
        <v>8</v>
      </c>
      <c r="O183">
        <v>124</v>
      </c>
      <c r="P183">
        <v>244</v>
      </c>
      <c r="Q183">
        <v>260939</v>
      </c>
      <c r="R183">
        <v>52970</v>
      </c>
      <c r="S183" t="s">
        <v>28</v>
      </c>
      <c r="T183">
        <v>1.33</v>
      </c>
      <c r="U183" t="b">
        <f>IF(Table19[[#This Row],[gross]]-Table19[[#This Row],[budget]] &gt; 0, TRUE, FALSE)</f>
        <v>1</v>
      </c>
    </row>
    <row r="184" spans="1:21" x14ac:dyDescent="0.35">
      <c r="A184" t="s">
        <v>8767</v>
      </c>
      <c r="B184">
        <v>1988</v>
      </c>
      <c r="C184" t="s">
        <v>2994</v>
      </c>
      <c r="D184" t="s">
        <v>513</v>
      </c>
      <c r="E184" t="s">
        <v>5135</v>
      </c>
      <c r="F184" t="s">
        <v>6676</v>
      </c>
      <c r="G184" t="s">
        <v>569</v>
      </c>
      <c r="H184" s="11">
        <v>25000000</v>
      </c>
      <c r="I184" s="11">
        <v>172825435</v>
      </c>
      <c r="J184" t="s">
        <v>38</v>
      </c>
      <c r="K184">
        <v>133</v>
      </c>
      <c r="L184" t="s">
        <v>3270</v>
      </c>
      <c r="M184" t="s">
        <v>8768</v>
      </c>
      <c r="N184">
        <v>8</v>
      </c>
      <c r="O184">
        <v>100</v>
      </c>
      <c r="P184">
        <v>331</v>
      </c>
      <c r="Q184">
        <v>383784</v>
      </c>
      <c r="R184">
        <v>12285</v>
      </c>
      <c r="S184" t="s">
        <v>28</v>
      </c>
      <c r="T184">
        <v>1.85</v>
      </c>
      <c r="U184" t="b">
        <f>IF(Table19[[#This Row],[gross]]-Table19[[#This Row],[budget]] &gt; 0, TRUE, FALSE)</f>
        <v>1</v>
      </c>
    </row>
    <row r="185" spans="1:21" x14ac:dyDescent="0.35">
      <c r="A185" t="s">
        <v>9504</v>
      </c>
      <c r="B185">
        <v>2013</v>
      </c>
      <c r="C185" t="s">
        <v>1737</v>
      </c>
      <c r="D185" t="s">
        <v>95</v>
      </c>
      <c r="E185" t="s">
        <v>9503</v>
      </c>
      <c r="F185" t="s">
        <v>9505</v>
      </c>
      <c r="G185" t="s">
        <v>569</v>
      </c>
      <c r="H185" s="11">
        <v>23000000</v>
      </c>
      <c r="I185" s="11">
        <v>25556065</v>
      </c>
      <c r="J185" t="s">
        <v>38</v>
      </c>
      <c r="K185">
        <v>126</v>
      </c>
      <c r="L185" t="s">
        <v>5257</v>
      </c>
      <c r="M185" t="s">
        <v>9506</v>
      </c>
      <c r="N185">
        <v>8</v>
      </c>
      <c r="O185">
        <v>574</v>
      </c>
      <c r="P185">
        <v>748</v>
      </c>
      <c r="Q185">
        <v>355126</v>
      </c>
      <c r="R185">
        <v>19359</v>
      </c>
      <c r="S185" t="s">
        <v>28</v>
      </c>
      <c r="T185">
        <v>1.85</v>
      </c>
      <c r="U185" t="b">
        <f>IF(Table19[[#This Row],[gross]]-Table19[[#This Row],[budget]] &gt; 0, TRUE, FALSE)</f>
        <v>1</v>
      </c>
    </row>
    <row r="186" spans="1:21" x14ac:dyDescent="0.35">
      <c r="A186" t="s">
        <v>10623</v>
      </c>
      <c r="B186">
        <v>1990</v>
      </c>
      <c r="C186" t="s">
        <v>2748</v>
      </c>
      <c r="D186" t="s">
        <v>2864</v>
      </c>
      <c r="E186" t="s">
        <v>10622</v>
      </c>
      <c r="F186" t="s">
        <v>3455</v>
      </c>
      <c r="G186" t="s">
        <v>39</v>
      </c>
      <c r="H186" s="11">
        <v>22000000</v>
      </c>
      <c r="I186" s="11">
        <v>184208848</v>
      </c>
      <c r="J186" t="s">
        <v>38</v>
      </c>
      <c r="K186">
        <v>236</v>
      </c>
      <c r="L186" t="s">
        <v>5740</v>
      </c>
      <c r="M186" t="s">
        <v>10624</v>
      </c>
      <c r="N186">
        <v>8</v>
      </c>
      <c r="O186">
        <v>92</v>
      </c>
      <c r="P186">
        <v>382</v>
      </c>
      <c r="Q186">
        <v>186485</v>
      </c>
      <c r="R186">
        <v>2398</v>
      </c>
      <c r="S186" t="s">
        <v>28</v>
      </c>
      <c r="T186">
        <v>2.35</v>
      </c>
      <c r="U186" t="b">
        <f>IF(Table19[[#This Row],[gross]]-Table19[[#This Row],[budget]] &gt; 0, TRUE, FALSE)</f>
        <v>1</v>
      </c>
    </row>
    <row r="187" spans="1:21" x14ac:dyDescent="0.35">
      <c r="A187" t="s">
        <v>11288</v>
      </c>
      <c r="B187">
        <v>1989</v>
      </c>
      <c r="C187" t="s">
        <v>1069</v>
      </c>
      <c r="D187" t="s">
        <v>784</v>
      </c>
      <c r="E187" t="s">
        <v>3202</v>
      </c>
      <c r="F187" t="s">
        <v>4283</v>
      </c>
      <c r="G187" t="s">
        <v>90</v>
      </c>
      <c r="H187" s="11">
        <v>16400000</v>
      </c>
      <c r="I187" s="11">
        <v>95860116</v>
      </c>
      <c r="J187" t="s">
        <v>38</v>
      </c>
      <c r="K187">
        <v>128</v>
      </c>
      <c r="L187" t="s">
        <v>2450</v>
      </c>
      <c r="M187" t="s">
        <v>11289</v>
      </c>
      <c r="N187">
        <v>8</v>
      </c>
      <c r="O187">
        <v>96</v>
      </c>
      <c r="P187">
        <v>491</v>
      </c>
      <c r="Q187">
        <v>277451</v>
      </c>
      <c r="R187">
        <v>51609</v>
      </c>
      <c r="S187" t="s">
        <v>28</v>
      </c>
      <c r="T187">
        <v>1.85</v>
      </c>
      <c r="U187" t="b">
        <f>IF(Table19[[#This Row],[gross]]-Table19[[#This Row],[budget]] &gt; 0, TRUE, FALSE)</f>
        <v>1</v>
      </c>
    </row>
    <row r="188" spans="1:21" x14ac:dyDescent="0.35">
      <c r="A188" t="s">
        <v>11314</v>
      </c>
      <c r="B188">
        <v>2011</v>
      </c>
      <c r="C188" t="s">
        <v>11313</v>
      </c>
      <c r="D188" t="s">
        <v>5904</v>
      </c>
      <c r="E188" t="s">
        <v>4097</v>
      </c>
      <c r="F188" t="s">
        <v>6676</v>
      </c>
      <c r="G188" t="s">
        <v>39</v>
      </c>
      <c r="H188" s="11">
        <v>15000000</v>
      </c>
      <c r="I188" s="11">
        <v>44667095</v>
      </c>
      <c r="J188" t="s">
        <v>1418</v>
      </c>
      <c r="K188">
        <v>100</v>
      </c>
      <c r="L188" t="s">
        <v>1375</v>
      </c>
      <c r="M188" t="s">
        <v>11315</v>
      </c>
      <c r="N188">
        <v>8</v>
      </c>
      <c r="O188">
        <v>576</v>
      </c>
      <c r="P188">
        <v>583</v>
      </c>
      <c r="Q188">
        <v>190030</v>
      </c>
      <c r="R188">
        <v>4606</v>
      </c>
      <c r="S188" t="s">
        <v>720</v>
      </c>
      <c r="T188">
        <v>1.33</v>
      </c>
      <c r="U188" t="b">
        <f>IF(Table19[[#This Row],[gross]]-Table19[[#This Row],[budget]] &gt; 0, TRUE, FALSE)</f>
        <v>1</v>
      </c>
    </row>
    <row r="189" spans="1:21" x14ac:dyDescent="0.35">
      <c r="A189" t="s">
        <v>11537</v>
      </c>
      <c r="B189">
        <v>2010</v>
      </c>
      <c r="C189" t="s">
        <v>3511</v>
      </c>
      <c r="D189" t="s">
        <v>426</v>
      </c>
      <c r="E189" t="s">
        <v>1363</v>
      </c>
      <c r="F189" t="s">
        <v>1932</v>
      </c>
      <c r="G189" t="s">
        <v>569</v>
      </c>
      <c r="H189" s="11">
        <v>15000000</v>
      </c>
      <c r="I189" s="11">
        <v>138795342</v>
      </c>
      <c r="J189" t="s">
        <v>56</v>
      </c>
      <c r="K189">
        <v>118</v>
      </c>
      <c r="L189" t="s">
        <v>5815</v>
      </c>
      <c r="M189" t="s">
        <v>11538</v>
      </c>
      <c r="N189">
        <v>8</v>
      </c>
      <c r="O189">
        <v>479</v>
      </c>
      <c r="P189">
        <v>636</v>
      </c>
      <c r="Q189">
        <v>503631</v>
      </c>
      <c r="R189">
        <v>15732</v>
      </c>
      <c r="S189" t="s">
        <v>28</v>
      </c>
      <c r="T189">
        <v>1.85</v>
      </c>
      <c r="U189" t="b">
        <f>IF(Table19[[#This Row],[gross]]-Table19[[#This Row],[budget]] &gt; 0, TRUE, FALSE)</f>
        <v>1</v>
      </c>
    </row>
    <row r="190" spans="1:21" x14ac:dyDescent="0.35">
      <c r="A190" t="s">
        <v>11894</v>
      </c>
      <c r="B190">
        <v>1985</v>
      </c>
      <c r="C190" t="s">
        <v>2692</v>
      </c>
      <c r="D190" t="s">
        <v>1683</v>
      </c>
      <c r="E190" t="s">
        <v>2330</v>
      </c>
      <c r="F190" t="s">
        <v>388</v>
      </c>
      <c r="G190" t="s">
        <v>569</v>
      </c>
      <c r="H190" s="11">
        <v>15000000</v>
      </c>
      <c r="I190" s="11">
        <v>9929000</v>
      </c>
      <c r="J190" t="s">
        <v>56</v>
      </c>
      <c r="K190">
        <v>142</v>
      </c>
      <c r="L190" t="s">
        <v>1786</v>
      </c>
      <c r="M190" t="s">
        <v>11895</v>
      </c>
      <c r="N190">
        <v>8</v>
      </c>
      <c r="O190">
        <v>230</v>
      </c>
      <c r="P190">
        <v>513</v>
      </c>
      <c r="Q190">
        <v>152306</v>
      </c>
      <c r="R190">
        <v>29475</v>
      </c>
      <c r="S190" t="s">
        <v>28</v>
      </c>
      <c r="T190">
        <v>1.85</v>
      </c>
      <c r="U190" t="b">
        <f>IF(Table19[[#This Row],[gross]]-Table19[[#This Row],[budget]] &gt; 0, TRUE, FALSE)</f>
        <v>0</v>
      </c>
    </row>
    <row r="191" spans="1:21" x14ac:dyDescent="0.35">
      <c r="A191" t="s">
        <v>11938</v>
      </c>
      <c r="B191">
        <v>2008</v>
      </c>
      <c r="C191" t="s">
        <v>11935</v>
      </c>
      <c r="D191" t="s">
        <v>11937</v>
      </c>
      <c r="E191" t="s">
        <v>11936</v>
      </c>
      <c r="F191" t="s">
        <v>11939</v>
      </c>
      <c r="G191" t="s">
        <v>569</v>
      </c>
      <c r="H191" s="11">
        <v>15000000</v>
      </c>
      <c r="I191" s="11">
        <v>7757130</v>
      </c>
      <c r="J191" t="s">
        <v>56</v>
      </c>
      <c r="K191">
        <v>107</v>
      </c>
      <c r="L191" t="s">
        <v>8601</v>
      </c>
      <c r="M191" t="s">
        <v>11940</v>
      </c>
      <c r="N191">
        <v>8</v>
      </c>
      <c r="O191">
        <v>300</v>
      </c>
      <c r="P191">
        <v>513</v>
      </c>
      <c r="Q191">
        <v>307639</v>
      </c>
      <c r="R191">
        <v>173</v>
      </c>
      <c r="S191" t="s">
        <v>28</v>
      </c>
      <c r="T191">
        <v>2.35</v>
      </c>
      <c r="U191" t="b">
        <f>IF(Table19[[#This Row],[gross]]-Table19[[#This Row],[budget]] &gt; 0, TRUE, FALSE)</f>
        <v>0</v>
      </c>
    </row>
    <row r="192" spans="1:21" x14ac:dyDescent="0.35">
      <c r="A192" t="s">
        <v>11983</v>
      </c>
      <c r="B192">
        <v>2001</v>
      </c>
      <c r="C192" t="s">
        <v>5589</v>
      </c>
      <c r="D192" t="s">
        <v>203</v>
      </c>
      <c r="E192" t="s">
        <v>4181</v>
      </c>
      <c r="F192" t="s">
        <v>6788</v>
      </c>
      <c r="G192" t="s">
        <v>569</v>
      </c>
      <c r="H192" s="11">
        <v>15000000</v>
      </c>
      <c r="I192" s="11">
        <v>7219578</v>
      </c>
      <c r="J192" t="s">
        <v>1418</v>
      </c>
      <c r="K192">
        <v>147</v>
      </c>
      <c r="L192" t="s">
        <v>1861</v>
      </c>
      <c r="M192" t="s">
        <v>11984</v>
      </c>
      <c r="N192">
        <v>8</v>
      </c>
      <c r="O192">
        <v>252</v>
      </c>
      <c r="P192">
        <v>1768</v>
      </c>
      <c r="Q192">
        <v>235992</v>
      </c>
      <c r="R192">
        <v>8484</v>
      </c>
      <c r="S192" t="s">
        <v>28</v>
      </c>
      <c r="T192">
        <v>1.85</v>
      </c>
      <c r="U192" t="b">
        <f>IF(Table19[[#This Row],[gross]]-Table19[[#This Row],[budget]] &gt; 0, TRUE, FALSE)</f>
        <v>0</v>
      </c>
    </row>
    <row r="193" spans="1:21" x14ac:dyDescent="0.35">
      <c r="A193" t="s">
        <v>12090</v>
      </c>
      <c r="B193">
        <v>2008</v>
      </c>
      <c r="C193" t="s">
        <v>5062</v>
      </c>
      <c r="D193" t="s">
        <v>12089</v>
      </c>
      <c r="E193" t="s">
        <v>12088</v>
      </c>
      <c r="F193" t="s">
        <v>12091</v>
      </c>
      <c r="G193" t="s">
        <v>569</v>
      </c>
      <c r="H193" s="11">
        <v>15000000</v>
      </c>
      <c r="I193" s="11">
        <v>141319195</v>
      </c>
      <c r="J193" t="s">
        <v>56</v>
      </c>
      <c r="K193">
        <v>120</v>
      </c>
      <c r="L193" t="s">
        <v>209</v>
      </c>
      <c r="M193" t="s">
        <v>12092</v>
      </c>
      <c r="N193">
        <v>8</v>
      </c>
      <c r="O193">
        <v>418</v>
      </c>
      <c r="P193">
        <v>1017</v>
      </c>
      <c r="Q193">
        <v>641997</v>
      </c>
      <c r="R193">
        <v>820</v>
      </c>
      <c r="S193" t="s">
        <v>28</v>
      </c>
      <c r="T193">
        <v>2.35</v>
      </c>
      <c r="U193" t="b">
        <f>IF(Table19[[#This Row],[gross]]-Table19[[#This Row],[budget]] &gt; 0, TRUE, FALSE)</f>
        <v>1</v>
      </c>
    </row>
    <row r="194" spans="1:21" x14ac:dyDescent="0.35">
      <c r="A194" t="s">
        <v>12316</v>
      </c>
      <c r="B194">
        <v>2010</v>
      </c>
      <c r="C194" t="s">
        <v>1171</v>
      </c>
      <c r="D194" t="s">
        <v>814</v>
      </c>
      <c r="E194" t="s">
        <v>285</v>
      </c>
      <c r="F194" t="s">
        <v>1757</v>
      </c>
      <c r="G194" t="s">
        <v>569</v>
      </c>
      <c r="H194" s="11">
        <v>13000000</v>
      </c>
      <c r="I194" s="11">
        <v>106952327</v>
      </c>
      <c r="J194" t="s">
        <v>38</v>
      </c>
      <c r="K194">
        <v>108</v>
      </c>
      <c r="L194" t="s">
        <v>3911</v>
      </c>
      <c r="M194" t="s">
        <v>12317</v>
      </c>
      <c r="N194">
        <v>8</v>
      </c>
      <c r="O194">
        <v>669</v>
      </c>
      <c r="P194">
        <v>1140</v>
      </c>
      <c r="Q194">
        <v>551363</v>
      </c>
      <c r="R194">
        <v>38072</v>
      </c>
      <c r="S194" t="s">
        <v>28</v>
      </c>
      <c r="T194">
        <v>2.35</v>
      </c>
      <c r="U194" t="b">
        <f>IF(Table19[[#This Row],[gross]]-Table19[[#This Row],[budget]] &gt; 0, TRUE, FALSE)</f>
        <v>1</v>
      </c>
    </row>
    <row r="195" spans="1:21" x14ac:dyDescent="0.35">
      <c r="A195" t="s">
        <v>12516</v>
      </c>
      <c r="B195">
        <v>2012</v>
      </c>
      <c r="C195" t="s">
        <v>12514</v>
      </c>
      <c r="D195" t="s">
        <v>1174</v>
      </c>
      <c r="E195" t="s">
        <v>12515</v>
      </c>
      <c r="F195" t="s">
        <v>8677</v>
      </c>
      <c r="G195" t="s">
        <v>39</v>
      </c>
      <c r="H195" s="11">
        <v>13000000</v>
      </c>
      <c r="I195" s="11">
        <v>17738570</v>
      </c>
      <c r="J195" t="s">
        <v>38</v>
      </c>
      <c r="K195">
        <v>102</v>
      </c>
      <c r="L195" t="s">
        <v>209</v>
      </c>
      <c r="M195" t="s">
        <v>12517</v>
      </c>
      <c r="N195">
        <v>8</v>
      </c>
      <c r="O195">
        <v>364</v>
      </c>
      <c r="P195">
        <v>457</v>
      </c>
      <c r="Q195">
        <v>351274</v>
      </c>
      <c r="R195">
        <v>13631</v>
      </c>
      <c r="S195" t="s">
        <v>28</v>
      </c>
      <c r="T195">
        <v>1.85</v>
      </c>
      <c r="U195" t="b">
        <f>IF(Table19[[#This Row],[gross]]-Table19[[#This Row],[budget]] &gt; 0, TRUE, FALSE)</f>
        <v>1</v>
      </c>
    </row>
    <row r="196" spans="1:21" x14ac:dyDescent="0.35">
      <c r="A196" t="s">
        <v>12573</v>
      </c>
      <c r="B196">
        <v>1993</v>
      </c>
      <c r="C196" t="s">
        <v>1676</v>
      </c>
      <c r="D196" t="s">
        <v>335</v>
      </c>
      <c r="E196" t="s">
        <v>430</v>
      </c>
      <c r="F196" t="s">
        <v>2446</v>
      </c>
      <c r="G196" t="s">
        <v>569</v>
      </c>
      <c r="H196" s="11">
        <v>13000000</v>
      </c>
      <c r="I196" s="11">
        <v>12281500</v>
      </c>
      <c r="J196" t="s">
        <v>38</v>
      </c>
      <c r="K196">
        <v>121</v>
      </c>
      <c r="L196" t="s">
        <v>5523</v>
      </c>
      <c r="M196" t="s">
        <v>12574</v>
      </c>
      <c r="N196">
        <v>8</v>
      </c>
      <c r="O196">
        <v>122</v>
      </c>
      <c r="P196">
        <v>460</v>
      </c>
      <c r="Q196">
        <v>163492</v>
      </c>
      <c r="R196">
        <v>23602</v>
      </c>
      <c r="S196" t="s">
        <v>28</v>
      </c>
      <c r="T196">
        <v>2.35</v>
      </c>
      <c r="U196" t="b">
        <f>IF(Table19[[#This Row],[gross]]-Table19[[#This Row],[budget]] &gt; 0, TRUE, FALSE)</f>
        <v>0</v>
      </c>
    </row>
    <row r="197" spans="1:21" x14ac:dyDescent="0.35">
      <c r="A197" t="s">
        <v>12601</v>
      </c>
      <c r="B197">
        <v>2000</v>
      </c>
      <c r="C197" t="s">
        <v>12082</v>
      </c>
      <c r="D197" t="s">
        <v>6340</v>
      </c>
      <c r="E197" t="s">
        <v>1760</v>
      </c>
      <c r="F197" t="s">
        <v>12602</v>
      </c>
      <c r="G197" t="s">
        <v>569</v>
      </c>
      <c r="H197" s="11">
        <v>12800000</v>
      </c>
      <c r="I197" s="11">
        <v>4157491</v>
      </c>
      <c r="J197" t="s">
        <v>7308</v>
      </c>
      <c r="K197">
        <v>140</v>
      </c>
      <c r="L197" t="s">
        <v>12600</v>
      </c>
      <c r="M197" t="s">
        <v>12603</v>
      </c>
      <c r="N197">
        <v>8</v>
      </c>
      <c r="O197">
        <v>177</v>
      </c>
      <c r="P197">
        <v>690</v>
      </c>
      <c r="Q197">
        <v>79330</v>
      </c>
      <c r="R197">
        <v>2894</v>
      </c>
      <c r="S197" t="s">
        <v>28</v>
      </c>
      <c r="T197">
        <v>2.35</v>
      </c>
      <c r="U197" t="b">
        <f>IF(Table19[[#This Row],[gross]]-Table19[[#This Row],[budget]] &gt; 0, TRUE, FALSE)</f>
        <v>0</v>
      </c>
    </row>
    <row r="198" spans="1:21" x14ac:dyDescent="0.35">
      <c r="A198" t="s">
        <v>12640</v>
      </c>
      <c r="B198">
        <v>1973</v>
      </c>
      <c r="C198" t="s">
        <v>4528</v>
      </c>
      <c r="D198" t="s">
        <v>7338</v>
      </c>
      <c r="E198" t="s">
        <v>12158</v>
      </c>
      <c r="F198" t="s">
        <v>12641</v>
      </c>
      <c r="G198" t="s">
        <v>569</v>
      </c>
      <c r="H198" s="11">
        <v>8000000</v>
      </c>
      <c r="I198" s="11">
        <v>204565000</v>
      </c>
      <c r="J198" t="s">
        <v>38</v>
      </c>
      <c r="K198">
        <v>132</v>
      </c>
      <c r="L198" t="s">
        <v>6096</v>
      </c>
      <c r="M198" t="s">
        <v>12642</v>
      </c>
      <c r="N198">
        <v>8</v>
      </c>
      <c r="O198">
        <v>304</v>
      </c>
      <c r="P198">
        <v>1058</v>
      </c>
      <c r="Q198">
        <v>284252</v>
      </c>
      <c r="R198">
        <v>2466</v>
      </c>
      <c r="S198" t="s">
        <v>28</v>
      </c>
      <c r="T198">
        <v>1.37</v>
      </c>
      <c r="U198" t="b">
        <f>IF(Table19[[#This Row],[gross]]-Table19[[#This Row],[budget]] &gt; 0, TRUE, FALSE)</f>
        <v>1</v>
      </c>
    </row>
    <row r="199" spans="1:21" x14ac:dyDescent="0.35">
      <c r="A199" t="s">
        <v>12645</v>
      </c>
      <c r="B199">
        <v>1975</v>
      </c>
      <c r="C199" t="s">
        <v>384</v>
      </c>
      <c r="D199" t="s">
        <v>2373</v>
      </c>
      <c r="E199" t="s">
        <v>12644</v>
      </c>
      <c r="F199" t="s">
        <v>9900</v>
      </c>
      <c r="G199" t="s">
        <v>90</v>
      </c>
      <c r="H199" s="11">
        <v>8000000</v>
      </c>
      <c r="I199" s="11">
        <v>260000000</v>
      </c>
      <c r="J199" t="s">
        <v>38</v>
      </c>
      <c r="K199">
        <v>130</v>
      </c>
      <c r="L199" t="s">
        <v>1763</v>
      </c>
      <c r="M199" t="s">
        <v>12646</v>
      </c>
      <c r="N199">
        <v>8</v>
      </c>
      <c r="O199">
        <v>385</v>
      </c>
      <c r="P199">
        <v>962</v>
      </c>
      <c r="Q199">
        <v>412454</v>
      </c>
      <c r="R199">
        <v>2047</v>
      </c>
      <c r="S199" t="s">
        <v>28</v>
      </c>
      <c r="T199">
        <v>2.35</v>
      </c>
      <c r="U199" t="b">
        <f>IF(Table19[[#This Row],[gross]]-Table19[[#This Row],[budget]] &gt; 0, TRUE, FALSE)</f>
        <v>1</v>
      </c>
    </row>
    <row r="200" spans="1:21" x14ac:dyDescent="0.35">
      <c r="A200" t="s">
        <v>1644</v>
      </c>
      <c r="B200">
        <v>2006</v>
      </c>
      <c r="C200" t="s">
        <v>308</v>
      </c>
      <c r="D200" t="s">
        <v>194</v>
      </c>
      <c r="E200" t="s">
        <v>1643</v>
      </c>
      <c r="F200" t="s">
        <v>1645</v>
      </c>
      <c r="G200" t="s">
        <v>39</v>
      </c>
      <c r="H200" s="11">
        <v>150000000</v>
      </c>
      <c r="I200" s="11">
        <v>167007184</v>
      </c>
      <c r="J200" t="s">
        <v>56</v>
      </c>
      <c r="K200">
        <v>144</v>
      </c>
      <c r="L200" t="s">
        <v>50</v>
      </c>
      <c r="M200" t="s">
        <v>1646</v>
      </c>
      <c r="N200">
        <v>8</v>
      </c>
      <c r="O200">
        <v>400</v>
      </c>
      <c r="P200">
        <v>2301</v>
      </c>
      <c r="Q200">
        <v>470501</v>
      </c>
      <c r="R200">
        <v>9125</v>
      </c>
      <c r="S200" t="s">
        <v>720</v>
      </c>
      <c r="T200">
        <v>2.35</v>
      </c>
      <c r="U200" t="b">
        <f>IF(Table19[[#This Row],[gross]]-Table19[[#This Row],[budget]] &gt; 0, TRUE, FALSE)</f>
        <v>1</v>
      </c>
    </row>
    <row r="201" spans="1:21" x14ac:dyDescent="0.35">
      <c r="A201" t="s">
        <v>13020</v>
      </c>
      <c r="B201">
        <v>1965</v>
      </c>
      <c r="C201" t="s">
        <v>8501</v>
      </c>
      <c r="D201" t="s">
        <v>11004</v>
      </c>
      <c r="E201" t="s">
        <v>13019</v>
      </c>
      <c r="F201" t="s">
        <v>6414</v>
      </c>
      <c r="G201" t="s">
        <v>39</v>
      </c>
      <c r="H201" s="11">
        <v>11000000</v>
      </c>
      <c r="I201" s="11">
        <v>111722000</v>
      </c>
      <c r="J201" t="s">
        <v>38</v>
      </c>
      <c r="K201">
        <v>200</v>
      </c>
      <c r="L201" t="s">
        <v>5344</v>
      </c>
      <c r="M201" t="s">
        <v>13021</v>
      </c>
      <c r="N201">
        <v>8</v>
      </c>
      <c r="O201">
        <v>89</v>
      </c>
      <c r="P201">
        <v>255</v>
      </c>
      <c r="Q201">
        <v>55816</v>
      </c>
      <c r="R201">
        <v>1966</v>
      </c>
      <c r="S201" t="s">
        <v>28</v>
      </c>
      <c r="T201">
        <v>2.35</v>
      </c>
      <c r="U201" t="b">
        <f>IF(Table19[[#This Row],[gross]]-Table19[[#This Row],[budget]] &gt; 0, TRUE, FALSE)</f>
        <v>1</v>
      </c>
    </row>
    <row r="202" spans="1:21" x14ac:dyDescent="0.35">
      <c r="A202" t="s">
        <v>13533</v>
      </c>
      <c r="B202">
        <v>1999</v>
      </c>
      <c r="C202" t="s">
        <v>5589</v>
      </c>
      <c r="D202" t="s">
        <v>4884</v>
      </c>
      <c r="E202" t="s">
        <v>10930</v>
      </c>
      <c r="F202" t="s">
        <v>12563</v>
      </c>
      <c r="G202" t="s">
        <v>272</v>
      </c>
      <c r="H202" s="11">
        <v>10000000</v>
      </c>
      <c r="I202" s="11">
        <v>6197866</v>
      </c>
      <c r="J202" t="s">
        <v>1418</v>
      </c>
      <c r="K202">
        <v>112</v>
      </c>
      <c r="L202" t="s">
        <v>1493</v>
      </c>
      <c r="M202" t="s">
        <v>13534</v>
      </c>
      <c r="N202">
        <v>8</v>
      </c>
      <c r="O202">
        <v>143</v>
      </c>
      <c r="P202">
        <v>414</v>
      </c>
      <c r="Q202">
        <v>63733</v>
      </c>
      <c r="R202">
        <v>1351</v>
      </c>
      <c r="S202" t="s">
        <v>28</v>
      </c>
      <c r="T202">
        <v>2.35</v>
      </c>
      <c r="U202" t="b">
        <f>IF(Table19[[#This Row],[gross]]-Table19[[#This Row],[budget]] &gt; 0, TRUE, FALSE)</f>
        <v>0</v>
      </c>
    </row>
    <row r="203" spans="1:21" x14ac:dyDescent="0.35">
      <c r="A203" t="s">
        <v>13813</v>
      </c>
      <c r="B203">
        <v>1971</v>
      </c>
      <c r="C203" t="s">
        <v>6641</v>
      </c>
      <c r="D203" t="s">
        <v>8347</v>
      </c>
      <c r="E203" t="s">
        <v>2511</v>
      </c>
      <c r="F203" t="s">
        <v>13814</v>
      </c>
      <c r="G203" t="s">
        <v>272</v>
      </c>
      <c r="H203" s="11">
        <v>9000000</v>
      </c>
      <c r="I203" s="11">
        <v>50000000</v>
      </c>
      <c r="J203" t="s">
        <v>38</v>
      </c>
      <c r="K203">
        <v>181</v>
      </c>
      <c r="L203" t="s">
        <v>11104</v>
      </c>
      <c r="M203" t="s">
        <v>13815</v>
      </c>
      <c r="N203">
        <v>8</v>
      </c>
      <c r="O203">
        <v>66</v>
      </c>
      <c r="P203">
        <v>150</v>
      </c>
      <c r="Q203">
        <v>29839</v>
      </c>
      <c r="R203">
        <v>934</v>
      </c>
      <c r="S203" t="s">
        <v>28</v>
      </c>
      <c r="T203">
        <v>2.35</v>
      </c>
      <c r="U203" t="b">
        <f>IF(Table19[[#This Row],[gross]]-Table19[[#This Row],[budget]] &gt; 0, TRUE, FALSE)</f>
        <v>1</v>
      </c>
    </row>
    <row r="204" spans="1:21" x14ac:dyDescent="0.35">
      <c r="A204" t="s">
        <v>13836</v>
      </c>
      <c r="B204">
        <v>2007</v>
      </c>
      <c r="C204" t="s">
        <v>3646</v>
      </c>
      <c r="D204" t="s">
        <v>3646</v>
      </c>
      <c r="E204" t="s">
        <v>13835</v>
      </c>
      <c r="F204" t="s">
        <v>13837</v>
      </c>
      <c r="G204" t="s">
        <v>39</v>
      </c>
      <c r="H204" s="11">
        <v>9000000</v>
      </c>
      <c r="I204" s="11">
        <v>24530513</v>
      </c>
      <c r="J204" t="s">
        <v>38</v>
      </c>
      <c r="K204">
        <v>123</v>
      </c>
      <c r="L204" t="s">
        <v>2778</v>
      </c>
      <c r="M204" t="s">
        <v>13838</v>
      </c>
      <c r="N204">
        <v>8</v>
      </c>
      <c r="O204">
        <v>263</v>
      </c>
      <c r="P204">
        <v>429</v>
      </c>
      <c r="Q204">
        <v>66610</v>
      </c>
      <c r="R204">
        <v>1633</v>
      </c>
      <c r="S204" t="s">
        <v>28</v>
      </c>
      <c r="T204">
        <v>1.85</v>
      </c>
      <c r="U204" t="b">
        <f>IF(Table19[[#This Row],[gross]]-Table19[[#This Row],[budget]] &gt; 0, TRUE, FALSE)</f>
        <v>1</v>
      </c>
    </row>
    <row r="205" spans="1:21" x14ac:dyDescent="0.35">
      <c r="A205" t="s">
        <v>13983</v>
      </c>
      <c r="B205">
        <v>2010</v>
      </c>
      <c r="C205" t="s">
        <v>13180</v>
      </c>
      <c r="D205" t="s">
        <v>13182</v>
      </c>
      <c r="E205" t="s">
        <v>13982</v>
      </c>
      <c r="F205" t="s">
        <v>13984</v>
      </c>
      <c r="G205" t="s">
        <v>39</v>
      </c>
      <c r="H205" s="11">
        <v>12000000</v>
      </c>
      <c r="I205" s="11">
        <v>4018695</v>
      </c>
      <c r="J205" t="s">
        <v>5346</v>
      </c>
      <c r="K205">
        <v>128</v>
      </c>
      <c r="L205" t="s">
        <v>1763</v>
      </c>
      <c r="M205" t="s">
        <v>13985</v>
      </c>
      <c r="N205">
        <v>8</v>
      </c>
      <c r="O205">
        <v>210</v>
      </c>
      <c r="P205">
        <v>235</v>
      </c>
      <c r="Q205">
        <v>69759</v>
      </c>
      <c r="R205">
        <v>8532</v>
      </c>
      <c r="S205" t="s">
        <v>28</v>
      </c>
      <c r="T205">
        <v>2.35</v>
      </c>
      <c r="U205" t="b">
        <f>IF(Table19[[#This Row],[gross]]-Table19[[#This Row],[budget]] &gt; 0, TRUE, FALSE)</f>
        <v>0</v>
      </c>
    </row>
    <row r="206" spans="1:21" x14ac:dyDescent="0.35">
      <c r="A206" t="s">
        <v>14015</v>
      </c>
      <c r="B206">
        <v>1965</v>
      </c>
      <c r="C206" t="s">
        <v>6910</v>
      </c>
      <c r="D206" t="s">
        <v>14014</v>
      </c>
      <c r="E206" t="s">
        <v>14012</v>
      </c>
      <c r="F206" t="s">
        <v>14016</v>
      </c>
      <c r="G206" t="s">
        <v>272</v>
      </c>
      <c r="H206" s="11">
        <v>8200000</v>
      </c>
      <c r="I206" s="11">
        <v>163214286</v>
      </c>
      <c r="J206" t="s">
        <v>38</v>
      </c>
      <c r="K206">
        <v>174</v>
      </c>
      <c r="L206" t="s">
        <v>14013</v>
      </c>
      <c r="M206" t="s">
        <v>14017</v>
      </c>
      <c r="N206">
        <v>8</v>
      </c>
      <c r="O206">
        <v>119</v>
      </c>
      <c r="P206">
        <v>406</v>
      </c>
      <c r="Q206">
        <v>148172</v>
      </c>
      <c r="R206">
        <v>1495</v>
      </c>
      <c r="S206" t="s">
        <v>28</v>
      </c>
      <c r="T206">
        <v>2.35</v>
      </c>
      <c r="U206" t="b">
        <f>IF(Table19[[#This Row],[gross]]-Table19[[#This Row],[budget]] &gt; 0, TRUE, FALSE)</f>
        <v>1</v>
      </c>
    </row>
    <row r="207" spans="1:21" x14ac:dyDescent="0.35">
      <c r="A207" t="s">
        <v>14311</v>
      </c>
      <c r="B207">
        <v>2007</v>
      </c>
      <c r="C207" t="s">
        <v>14309</v>
      </c>
      <c r="D207" t="s">
        <v>6340</v>
      </c>
      <c r="E207" t="s">
        <v>6178</v>
      </c>
      <c r="F207" t="s">
        <v>14312</v>
      </c>
      <c r="G207" t="s">
        <v>39</v>
      </c>
      <c r="H207" s="11">
        <v>7300000</v>
      </c>
      <c r="I207" s="11">
        <v>4443403</v>
      </c>
      <c r="J207" t="s">
        <v>1418</v>
      </c>
      <c r="K207">
        <v>89</v>
      </c>
      <c r="L207" t="s">
        <v>14310</v>
      </c>
      <c r="M207" t="s">
        <v>14313</v>
      </c>
      <c r="N207">
        <v>8</v>
      </c>
      <c r="O207">
        <v>242</v>
      </c>
      <c r="P207">
        <v>158</v>
      </c>
      <c r="Q207">
        <v>70194</v>
      </c>
      <c r="R207">
        <v>1754</v>
      </c>
      <c r="S207" t="s">
        <v>28</v>
      </c>
      <c r="T207">
        <v>1.85</v>
      </c>
      <c r="U207" t="b">
        <f>IF(Table19[[#This Row],[gross]]-Table19[[#This Row],[budget]] &gt; 0, TRUE, FALSE)</f>
        <v>0</v>
      </c>
    </row>
    <row r="208" spans="1:21" x14ac:dyDescent="0.35">
      <c r="A208" t="s">
        <v>15113</v>
      </c>
      <c r="B208">
        <v>2013</v>
      </c>
      <c r="C208" t="s">
        <v>7245</v>
      </c>
      <c r="D208" t="s">
        <v>644</v>
      </c>
      <c r="E208" t="s">
        <v>723</v>
      </c>
      <c r="F208" t="s">
        <v>4066</v>
      </c>
      <c r="G208" t="s">
        <v>569</v>
      </c>
      <c r="H208" s="11">
        <v>5000000</v>
      </c>
      <c r="I208" s="11">
        <v>27296514</v>
      </c>
      <c r="J208" t="s">
        <v>38</v>
      </c>
      <c r="K208">
        <v>117</v>
      </c>
      <c r="L208" t="s">
        <v>1493</v>
      </c>
      <c r="M208" t="s">
        <v>15114</v>
      </c>
      <c r="N208">
        <v>8</v>
      </c>
      <c r="O208">
        <v>471</v>
      </c>
      <c r="P208">
        <v>340</v>
      </c>
      <c r="Q208">
        <v>326494</v>
      </c>
      <c r="R208">
        <v>17738</v>
      </c>
      <c r="S208" t="s">
        <v>28</v>
      </c>
      <c r="T208">
        <v>2.35</v>
      </c>
      <c r="U208" t="b">
        <f>IF(Table19[[#This Row],[gross]]-Table19[[#This Row],[budget]] &gt; 0, TRUE, FALSE)</f>
        <v>1</v>
      </c>
    </row>
    <row r="209" spans="1:21" x14ac:dyDescent="0.35">
      <c r="A209" t="s">
        <v>15210</v>
      </c>
      <c r="B209">
        <v>2004</v>
      </c>
      <c r="C209" t="s">
        <v>2379</v>
      </c>
      <c r="D209" t="s">
        <v>15209</v>
      </c>
      <c r="E209" t="s">
        <v>5792</v>
      </c>
      <c r="F209" t="s">
        <v>1097</v>
      </c>
      <c r="G209" t="s">
        <v>569</v>
      </c>
      <c r="H209" s="11">
        <v>4000000</v>
      </c>
      <c r="I209" s="11">
        <v>13464388</v>
      </c>
      <c r="J209" t="s">
        <v>56</v>
      </c>
      <c r="K209">
        <v>99</v>
      </c>
      <c r="L209" t="s">
        <v>7191</v>
      </c>
      <c r="M209" t="s">
        <v>15211</v>
      </c>
      <c r="N209">
        <v>8</v>
      </c>
      <c r="O209">
        <v>246</v>
      </c>
      <c r="P209">
        <v>859</v>
      </c>
      <c r="Q209">
        <v>395921</v>
      </c>
      <c r="R209">
        <v>1686</v>
      </c>
      <c r="S209" t="s">
        <v>28</v>
      </c>
      <c r="T209">
        <v>2.35</v>
      </c>
      <c r="U209" t="b">
        <f>IF(Table19[[#This Row],[gross]]-Table19[[#This Row],[budget]] &gt; 0, TRUE, FALSE)</f>
        <v>1</v>
      </c>
    </row>
    <row r="210" spans="1:21" x14ac:dyDescent="0.35">
      <c r="A210" t="s">
        <v>15402</v>
      </c>
      <c r="B210">
        <v>1996</v>
      </c>
      <c r="C210" t="s">
        <v>5647</v>
      </c>
      <c r="D210" t="s">
        <v>1626</v>
      </c>
      <c r="E210" t="s">
        <v>5283</v>
      </c>
      <c r="F210" t="s">
        <v>4476</v>
      </c>
      <c r="G210" t="s">
        <v>569</v>
      </c>
      <c r="H210" s="11">
        <v>890000</v>
      </c>
      <c r="I210" s="11">
        <v>24475416</v>
      </c>
      <c r="J210" t="s">
        <v>38</v>
      </c>
      <c r="K210">
        <v>148</v>
      </c>
      <c r="L210" t="s">
        <v>3270</v>
      </c>
      <c r="M210" t="s">
        <v>15403</v>
      </c>
      <c r="N210">
        <v>8</v>
      </c>
      <c r="O210">
        <v>104</v>
      </c>
      <c r="P210">
        <v>309</v>
      </c>
      <c r="Q210">
        <v>72443</v>
      </c>
      <c r="R210">
        <v>3967</v>
      </c>
      <c r="S210" t="s">
        <v>28</v>
      </c>
      <c r="T210">
        <v>1.85</v>
      </c>
      <c r="U210" t="b">
        <f>IF(Table19[[#This Row],[gross]]-Table19[[#This Row],[budget]] &gt; 0, TRUE, FALSE)</f>
        <v>1</v>
      </c>
    </row>
    <row r="211" spans="1:21" x14ac:dyDescent="0.35">
      <c r="A211" t="s">
        <v>15585</v>
      </c>
      <c r="B211">
        <v>2014</v>
      </c>
      <c r="C211" t="s">
        <v>8570</v>
      </c>
      <c r="D211" t="s">
        <v>15584</v>
      </c>
      <c r="E211" t="s">
        <v>15583</v>
      </c>
      <c r="F211" t="s">
        <v>15586</v>
      </c>
      <c r="G211" t="s">
        <v>569</v>
      </c>
      <c r="H211" s="11">
        <v>4000000</v>
      </c>
      <c r="I211" s="11">
        <v>25359200</v>
      </c>
      <c r="J211" t="s">
        <v>38</v>
      </c>
      <c r="K211">
        <v>165</v>
      </c>
      <c r="L211" t="s">
        <v>3270</v>
      </c>
      <c r="M211" t="s">
        <v>15587</v>
      </c>
      <c r="N211">
        <v>8</v>
      </c>
      <c r="O211">
        <v>548</v>
      </c>
      <c r="P211">
        <v>836</v>
      </c>
      <c r="Q211">
        <v>266020</v>
      </c>
      <c r="R211">
        <v>673</v>
      </c>
      <c r="S211" t="s">
        <v>28</v>
      </c>
      <c r="T211">
        <v>1.85</v>
      </c>
      <c r="U211" t="b">
        <f>IF(Table19[[#This Row],[gross]]-Table19[[#This Row],[budget]] &gt; 0, TRUE, FALSE)</f>
        <v>1</v>
      </c>
    </row>
    <row r="212" spans="1:21" x14ac:dyDescent="0.35">
      <c r="A212" t="s">
        <v>15955</v>
      </c>
      <c r="B212">
        <v>2002</v>
      </c>
      <c r="C212" t="s">
        <v>3646</v>
      </c>
      <c r="D212" t="s">
        <v>3646</v>
      </c>
      <c r="E212" t="s">
        <v>8258</v>
      </c>
      <c r="F212" t="s">
        <v>13837</v>
      </c>
      <c r="G212" t="s">
        <v>569</v>
      </c>
      <c r="H212" s="11">
        <v>4000000</v>
      </c>
      <c r="I212" s="11">
        <v>21244913</v>
      </c>
      <c r="J212" t="s">
        <v>740</v>
      </c>
      <c r="K212">
        <v>120</v>
      </c>
      <c r="L212" t="s">
        <v>15954</v>
      </c>
      <c r="M212" t="s">
        <v>15956</v>
      </c>
      <c r="N212">
        <v>8</v>
      </c>
      <c r="O212">
        <v>215</v>
      </c>
      <c r="P212">
        <v>888</v>
      </c>
      <c r="Q212">
        <v>123090</v>
      </c>
      <c r="R212">
        <v>1779</v>
      </c>
      <c r="S212" t="s">
        <v>720</v>
      </c>
      <c r="T212">
        <v>1.85</v>
      </c>
      <c r="U212" t="b">
        <f>IF(Table19[[#This Row],[gross]]-Table19[[#This Row],[budget]] &gt; 0, TRUE, FALSE)</f>
        <v>1</v>
      </c>
    </row>
    <row r="213" spans="1:21" x14ac:dyDescent="0.35">
      <c r="A213" t="s">
        <v>16164</v>
      </c>
      <c r="B213">
        <v>1998</v>
      </c>
      <c r="C213" t="s">
        <v>4205</v>
      </c>
      <c r="D213" t="s">
        <v>15769</v>
      </c>
      <c r="E213" t="s">
        <v>16163</v>
      </c>
      <c r="F213" t="s">
        <v>16165</v>
      </c>
      <c r="G213" t="s">
        <v>569</v>
      </c>
      <c r="H213" s="11">
        <v>2900000</v>
      </c>
      <c r="I213" s="11">
        <v>5595428</v>
      </c>
      <c r="J213" t="s">
        <v>14595</v>
      </c>
      <c r="K213">
        <v>113</v>
      </c>
      <c r="L213" t="s">
        <v>3270</v>
      </c>
      <c r="M213" t="s">
        <v>16166</v>
      </c>
      <c r="N213">
        <v>8</v>
      </c>
      <c r="O213">
        <v>71</v>
      </c>
      <c r="P213">
        <v>257</v>
      </c>
      <c r="Q213">
        <v>28951</v>
      </c>
      <c r="R213">
        <v>167</v>
      </c>
      <c r="S213" t="s">
        <v>28</v>
      </c>
      <c r="T213">
        <v>2.35</v>
      </c>
      <c r="U213" t="b">
        <f>IF(Table19[[#This Row],[gross]]-Table19[[#This Row],[budget]] &gt; 0, TRUE, FALSE)</f>
        <v>1</v>
      </c>
    </row>
    <row r="214" spans="1:21" x14ac:dyDescent="0.35">
      <c r="A214" t="s">
        <v>16200</v>
      </c>
      <c r="B214">
        <v>1974</v>
      </c>
      <c r="C214" t="s">
        <v>9583</v>
      </c>
      <c r="D214" t="s">
        <v>5514</v>
      </c>
      <c r="E214" t="s">
        <v>3150</v>
      </c>
      <c r="F214" t="s">
        <v>9867</v>
      </c>
      <c r="G214" t="s">
        <v>90</v>
      </c>
      <c r="H214" s="11">
        <v>2800000</v>
      </c>
      <c r="I214" s="11">
        <v>86300000</v>
      </c>
      <c r="J214" t="s">
        <v>38</v>
      </c>
      <c r="K214">
        <v>106</v>
      </c>
      <c r="L214" t="s">
        <v>1611</v>
      </c>
      <c r="M214" t="s">
        <v>16201</v>
      </c>
      <c r="N214">
        <v>8</v>
      </c>
      <c r="O214">
        <v>129</v>
      </c>
      <c r="P214">
        <v>315</v>
      </c>
      <c r="Q214">
        <v>112671</v>
      </c>
      <c r="R214">
        <v>2703</v>
      </c>
      <c r="S214" t="s">
        <v>720</v>
      </c>
      <c r="T214">
        <v>1.85</v>
      </c>
      <c r="U214" t="b">
        <f>IF(Table19[[#This Row],[gross]]-Table19[[#This Row],[budget]] &gt; 0, TRUE, FALSE)</f>
        <v>1</v>
      </c>
    </row>
    <row r="215" spans="1:21" x14ac:dyDescent="0.35">
      <c r="A215" t="s">
        <v>16461</v>
      </c>
      <c r="B215">
        <v>2004</v>
      </c>
      <c r="C215" t="s">
        <v>8570</v>
      </c>
      <c r="D215" t="s">
        <v>9719</v>
      </c>
      <c r="E215" t="s">
        <v>16460</v>
      </c>
      <c r="F215" t="s">
        <v>16462</v>
      </c>
      <c r="G215" t="s">
        <v>569</v>
      </c>
      <c r="H215" s="11">
        <v>2700000</v>
      </c>
      <c r="I215" s="11">
        <v>5792822</v>
      </c>
      <c r="J215" t="s">
        <v>38</v>
      </c>
      <c r="K215">
        <v>80</v>
      </c>
      <c r="L215" t="s">
        <v>209</v>
      </c>
      <c r="M215" t="s">
        <v>16463</v>
      </c>
      <c r="N215">
        <v>8</v>
      </c>
      <c r="O215">
        <v>211</v>
      </c>
      <c r="P215">
        <v>492</v>
      </c>
      <c r="Q215">
        <v>168398</v>
      </c>
      <c r="R215">
        <v>65</v>
      </c>
      <c r="S215" t="s">
        <v>28</v>
      </c>
      <c r="T215">
        <v>1.85</v>
      </c>
      <c r="U215" t="b">
        <f>IF(Table19[[#This Row],[gross]]-Table19[[#This Row],[budget]] &gt; 0, TRUE, FALSE)</f>
        <v>1</v>
      </c>
    </row>
    <row r="216" spans="1:21" x14ac:dyDescent="0.35">
      <c r="A216" t="s">
        <v>16516</v>
      </c>
      <c r="B216">
        <v>2008</v>
      </c>
      <c r="C216" t="s">
        <v>16513</v>
      </c>
      <c r="D216" t="s">
        <v>16513</v>
      </c>
      <c r="E216" t="s">
        <v>16514</v>
      </c>
      <c r="F216" t="s">
        <v>16517</v>
      </c>
      <c r="G216" t="s">
        <v>569</v>
      </c>
      <c r="H216" s="11">
        <v>1500000</v>
      </c>
      <c r="I216" s="11">
        <v>2283276</v>
      </c>
      <c r="J216" t="s">
        <v>16520</v>
      </c>
      <c r="K216">
        <v>90</v>
      </c>
      <c r="L216" t="s">
        <v>16515</v>
      </c>
      <c r="M216" t="s">
        <v>16518</v>
      </c>
      <c r="N216">
        <v>8</v>
      </c>
      <c r="O216">
        <v>231</v>
      </c>
      <c r="P216">
        <v>156</v>
      </c>
      <c r="Q216">
        <v>46107</v>
      </c>
      <c r="R216">
        <v>56</v>
      </c>
      <c r="S216" t="s">
        <v>28</v>
      </c>
      <c r="T216">
        <v>1.85</v>
      </c>
      <c r="U216" t="b">
        <f>IF(Table19[[#This Row],[gross]]-Table19[[#This Row],[budget]] &gt; 0, TRUE, FALSE)</f>
        <v>1</v>
      </c>
    </row>
    <row r="217" spans="1:21" x14ac:dyDescent="0.35">
      <c r="A217" t="s">
        <v>17835</v>
      </c>
      <c r="B217">
        <v>1964</v>
      </c>
      <c r="C217" t="s">
        <v>8179</v>
      </c>
      <c r="D217" t="s">
        <v>3541</v>
      </c>
      <c r="E217" t="s">
        <v>17834</v>
      </c>
      <c r="F217" t="s">
        <v>17836</v>
      </c>
      <c r="G217" t="s">
        <v>569</v>
      </c>
      <c r="H217" s="11">
        <v>200000</v>
      </c>
      <c r="I217" s="11">
        <v>3500000</v>
      </c>
      <c r="J217" t="s">
        <v>6727</v>
      </c>
      <c r="K217">
        <v>99</v>
      </c>
      <c r="L217" t="s">
        <v>9365</v>
      </c>
      <c r="M217" t="s">
        <v>17837</v>
      </c>
      <c r="N217">
        <v>8</v>
      </c>
      <c r="O217">
        <v>122</v>
      </c>
      <c r="P217">
        <v>235</v>
      </c>
      <c r="Q217">
        <v>147566</v>
      </c>
      <c r="R217">
        <v>16534</v>
      </c>
      <c r="S217" t="s">
        <v>28</v>
      </c>
      <c r="T217">
        <v>2.35</v>
      </c>
      <c r="U217" t="b">
        <f>IF(Table19[[#This Row],[gross]]-Table19[[#This Row],[budget]] &gt; 0, TRUE, FALSE)</f>
        <v>1</v>
      </c>
    </row>
    <row r="218" spans="1:21" x14ac:dyDescent="0.35">
      <c r="A218" t="s">
        <v>33</v>
      </c>
      <c r="B218">
        <v>2009</v>
      </c>
      <c r="C218" t="s">
        <v>29</v>
      </c>
      <c r="D218" t="s">
        <v>32</v>
      </c>
      <c r="E218" t="s">
        <v>30</v>
      </c>
      <c r="F218" t="s">
        <v>34</v>
      </c>
      <c r="G218" t="s">
        <v>39</v>
      </c>
      <c r="H218" s="11">
        <v>237000000</v>
      </c>
      <c r="I218" s="11">
        <v>760505847</v>
      </c>
      <c r="J218" t="s">
        <v>38</v>
      </c>
      <c r="K218">
        <v>178</v>
      </c>
      <c r="L218" t="s">
        <v>31</v>
      </c>
      <c r="M218" t="s">
        <v>35</v>
      </c>
      <c r="N218">
        <v>7.9</v>
      </c>
      <c r="O218">
        <v>723</v>
      </c>
      <c r="P218">
        <v>3054</v>
      </c>
      <c r="Q218">
        <v>886204</v>
      </c>
      <c r="R218">
        <v>4834</v>
      </c>
      <c r="S218" t="s">
        <v>28</v>
      </c>
      <c r="T218">
        <v>1.78</v>
      </c>
      <c r="U218" t="b">
        <f>IF(Table19[[#This Row],[gross]]-Table19[[#This Row],[budget]] &gt; 0, TRUE, FALSE)</f>
        <v>1</v>
      </c>
    </row>
    <row r="219" spans="1:21" x14ac:dyDescent="0.35">
      <c r="A219" t="s">
        <v>190</v>
      </c>
      <c r="B219">
        <v>2013</v>
      </c>
      <c r="C219" t="s">
        <v>166</v>
      </c>
      <c r="D219" t="s">
        <v>169</v>
      </c>
      <c r="E219" t="s">
        <v>167</v>
      </c>
      <c r="F219" t="s">
        <v>171</v>
      </c>
      <c r="G219" t="s">
        <v>39</v>
      </c>
      <c r="H219" s="11">
        <v>225000000</v>
      </c>
      <c r="I219" s="11">
        <v>258355354</v>
      </c>
      <c r="J219" t="s">
        <v>38</v>
      </c>
      <c r="K219">
        <v>186</v>
      </c>
      <c r="L219" t="s">
        <v>168</v>
      </c>
      <c r="M219" t="s">
        <v>191</v>
      </c>
      <c r="N219">
        <v>7.9</v>
      </c>
      <c r="O219">
        <v>509</v>
      </c>
      <c r="P219">
        <v>951</v>
      </c>
      <c r="Q219">
        <v>483540</v>
      </c>
      <c r="R219">
        <v>9152</v>
      </c>
      <c r="S219" t="s">
        <v>28</v>
      </c>
      <c r="T219">
        <v>2.35</v>
      </c>
      <c r="U219" t="b">
        <f>IF(Table19[[#This Row],[gross]]-Table19[[#This Row],[budget]] &gt; 0, TRUE, FALSE)</f>
        <v>1</v>
      </c>
    </row>
    <row r="220" spans="1:21" x14ac:dyDescent="0.35">
      <c r="A220" t="s">
        <v>474</v>
      </c>
      <c r="B220">
        <v>2008</v>
      </c>
      <c r="C220" t="s">
        <v>245</v>
      </c>
      <c r="D220" t="s">
        <v>92</v>
      </c>
      <c r="E220" t="s">
        <v>296</v>
      </c>
      <c r="F220" t="s">
        <v>245</v>
      </c>
      <c r="G220" t="s">
        <v>39</v>
      </c>
      <c r="H220" s="11">
        <v>140000000</v>
      </c>
      <c r="I220" s="11">
        <v>318298180</v>
      </c>
      <c r="J220" t="s">
        <v>38</v>
      </c>
      <c r="K220">
        <v>126</v>
      </c>
      <c r="L220" t="s">
        <v>68</v>
      </c>
      <c r="M220" t="s">
        <v>475</v>
      </c>
      <c r="N220">
        <v>7.9</v>
      </c>
      <c r="O220">
        <v>486</v>
      </c>
      <c r="P220">
        <v>1055</v>
      </c>
      <c r="Q220">
        <v>696338</v>
      </c>
      <c r="R220">
        <v>39252</v>
      </c>
      <c r="S220" t="s">
        <v>28</v>
      </c>
      <c r="T220">
        <v>2.35</v>
      </c>
      <c r="U220" t="b">
        <f>IF(Table19[[#This Row],[gross]]-Table19[[#This Row],[budget]] &gt; 0, TRUE, FALSE)</f>
        <v>1</v>
      </c>
    </row>
    <row r="221" spans="1:21" x14ac:dyDescent="0.35">
      <c r="A221" t="s">
        <v>514</v>
      </c>
      <c r="B221">
        <v>2014</v>
      </c>
      <c r="C221" t="s">
        <v>511</v>
      </c>
      <c r="D221" t="s">
        <v>513</v>
      </c>
      <c r="E221" t="s">
        <v>512</v>
      </c>
      <c r="F221" t="s">
        <v>515</v>
      </c>
      <c r="G221" t="s">
        <v>39</v>
      </c>
      <c r="H221" s="11">
        <v>178000000</v>
      </c>
      <c r="I221" s="11">
        <v>100189501</v>
      </c>
      <c r="J221" t="s">
        <v>38</v>
      </c>
      <c r="K221">
        <v>113</v>
      </c>
      <c r="L221" t="s">
        <v>68</v>
      </c>
      <c r="M221" t="s">
        <v>516</v>
      </c>
      <c r="N221">
        <v>7.9</v>
      </c>
      <c r="O221">
        <v>585</v>
      </c>
      <c r="P221">
        <v>741</v>
      </c>
      <c r="Q221">
        <v>431620</v>
      </c>
      <c r="R221">
        <v>12652</v>
      </c>
      <c r="S221" t="s">
        <v>28</v>
      </c>
      <c r="T221">
        <v>2.35</v>
      </c>
      <c r="U221" t="b">
        <f>IF(Table19[[#This Row],[gross]]-Table19[[#This Row],[budget]] &gt; 0, TRUE, FALSE)</f>
        <v>0</v>
      </c>
    </row>
    <row r="222" spans="1:21" x14ac:dyDescent="0.35">
      <c r="A222" t="s">
        <v>599</v>
      </c>
      <c r="B222">
        <v>2014</v>
      </c>
      <c r="C222" t="s">
        <v>595</v>
      </c>
      <c r="D222" t="s">
        <v>598</v>
      </c>
      <c r="E222" t="s">
        <v>596</v>
      </c>
      <c r="F222" t="s">
        <v>600</v>
      </c>
      <c r="G222" t="s">
        <v>90</v>
      </c>
      <c r="H222" s="11">
        <v>165000000</v>
      </c>
      <c r="I222" s="11">
        <v>222487711</v>
      </c>
      <c r="J222" t="s">
        <v>38</v>
      </c>
      <c r="K222">
        <v>102</v>
      </c>
      <c r="L222" t="s">
        <v>597</v>
      </c>
      <c r="M222" t="s">
        <v>601</v>
      </c>
      <c r="N222">
        <v>7.9</v>
      </c>
      <c r="O222">
        <v>384</v>
      </c>
      <c r="P222">
        <v>433</v>
      </c>
      <c r="Q222">
        <v>279093</v>
      </c>
      <c r="R222">
        <v>2963</v>
      </c>
      <c r="S222" t="s">
        <v>28</v>
      </c>
      <c r="T222">
        <v>2.39</v>
      </c>
      <c r="U222" t="b">
        <f>IF(Table19[[#This Row],[gross]]-Table19[[#This Row],[budget]] &gt; 0, TRUE, FALSE)</f>
        <v>1</v>
      </c>
    </row>
    <row r="223" spans="1:21" x14ac:dyDescent="0.35">
      <c r="A223" t="s">
        <v>1009</v>
      </c>
      <c r="B223">
        <v>2014</v>
      </c>
      <c r="C223" t="s">
        <v>623</v>
      </c>
      <c r="D223" t="s">
        <v>625</v>
      </c>
      <c r="E223" t="s">
        <v>640</v>
      </c>
      <c r="F223" t="s">
        <v>624</v>
      </c>
      <c r="G223" t="s">
        <v>90</v>
      </c>
      <c r="H223" s="11">
        <v>145000000</v>
      </c>
      <c r="I223" s="11">
        <v>176997107</v>
      </c>
      <c r="J223" t="s">
        <v>38</v>
      </c>
      <c r="K223">
        <v>102</v>
      </c>
      <c r="L223" t="s">
        <v>1008</v>
      </c>
      <c r="M223" t="s">
        <v>1010</v>
      </c>
      <c r="N223">
        <v>7.9</v>
      </c>
      <c r="O223">
        <v>292</v>
      </c>
      <c r="P223">
        <v>343</v>
      </c>
      <c r="Q223">
        <v>221128</v>
      </c>
      <c r="R223">
        <v>23378</v>
      </c>
      <c r="S223" t="s">
        <v>28</v>
      </c>
      <c r="T223">
        <v>2.35</v>
      </c>
      <c r="U223" t="b">
        <f>IF(Table19[[#This Row],[gross]]-Table19[[#This Row],[budget]] &gt; 0, TRUE, FALSE)</f>
        <v>1</v>
      </c>
    </row>
    <row r="224" spans="1:21" x14ac:dyDescent="0.35">
      <c r="A224" t="s">
        <v>2017</v>
      </c>
      <c r="B224">
        <v>1999</v>
      </c>
      <c r="C224" t="s">
        <v>301</v>
      </c>
      <c r="D224" t="s">
        <v>317</v>
      </c>
      <c r="E224" t="s">
        <v>316</v>
      </c>
      <c r="F224" t="s">
        <v>967</v>
      </c>
      <c r="G224" t="s">
        <v>272</v>
      </c>
      <c r="H224" s="11">
        <v>90000000</v>
      </c>
      <c r="I224" s="11">
        <v>245823397</v>
      </c>
      <c r="J224" t="s">
        <v>38</v>
      </c>
      <c r="K224">
        <v>82</v>
      </c>
      <c r="L224" t="s">
        <v>266</v>
      </c>
      <c r="M224" t="s">
        <v>2018</v>
      </c>
      <c r="N224">
        <v>7.9</v>
      </c>
      <c r="O224">
        <v>191</v>
      </c>
      <c r="P224">
        <v>515</v>
      </c>
      <c r="Q224">
        <v>385871</v>
      </c>
      <c r="R224">
        <v>21275</v>
      </c>
      <c r="S224" t="s">
        <v>28</v>
      </c>
      <c r="T224">
        <v>1.85</v>
      </c>
      <c r="U224" t="b">
        <f>IF(Table19[[#This Row],[gross]]-Table19[[#This Row],[budget]] &gt; 0, TRUE, FALSE)</f>
        <v>1</v>
      </c>
    </row>
    <row r="225" spans="1:21" x14ac:dyDescent="0.35">
      <c r="A225" t="s">
        <v>2877</v>
      </c>
      <c r="B225">
        <v>2006</v>
      </c>
      <c r="C225" t="s">
        <v>1184</v>
      </c>
      <c r="D225" t="s">
        <v>375</v>
      </c>
      <c r="E225" t="s">
        <v>2876</v>
      </c>
      <c r="F225" t="s">
        <v>2878</v>
      </c>
      <c r="G225" t="s">
        <v>569</v>
      </c>
      <c r="H225" s="11">
        <v>76000000</v>
      </c>
      <c r="I225" s="11">
        <v>35286428</v>
      </c>
      <c r="J225" t="s">
        <v>38</v>
      </c>
      <c r="K225">
        <v>109</v>
      </c>
      <c r="L225" t="s">
        <v>2596</v>
      </c>
      <c r="M225" t="s">
        <v>2879</v>
      </c>
      <c r="N225">
        <v>7.9</v>
      </c>
      <c r="O225">
        <v>372</v>
      </c>
      <c r="P225">
        <v>1206</v>
      </c>
      <c r="Q225">
        <v>361767</v>
      </c>
      <c r="R225">
        <v>16479</v>
      </c>
      <c r="S225" t="s">
        <v>28</v>
      </c>
      <c r="T225">
        <v>1.85</v>
      </c>
      <c r="U225" t="b">
        <f>IF(Table19[[#This Row],[gross]]-Table19[[#This Row],[budget]] &gt; 0, TRUE, FALSE)</f>
        <v>0</v>
      </c>
    </row>
    <row r="226" spans="1:21" x14ac:dyDescent="0.35">
      <c r="A226" t="s">
        <v>3439</v>
      </c>
      <c r="B226">
        <v>1999</v>
      </c>
      <c r="C226" t="s">
        <v>1574</v>
      </c>
      <c r="D226" t="s">
        <v>2314</v>
      </c>
      <c r="E226" t="s">
        <v>877</v>
      </c>
      <c r="F226" t="s">
        <v>1774</v>
      </c>
      <c r="G226" t="s">
        <v>569</v>
      </c>
      <c r="H226" s="11">
        <v>68000000</v>
      </c>
      <c r="I226" s="11">
        <v>28965197</v>
      </c>
      <c r="J226" t="s">
        <v>38</v>
      </c>
      <c r="K226">
        <v>157</v>
      </c>
      <c r="L226" t="s">
        <v>3438</v>
      </c>
      <c r="M226" t="s">
        <v>3440</v>
      </c>
      <c r="N226">
        <v>7.9</v>
      </c>
      <c r="O226">
        <v>209</v>
      </c>
      <c r="P226">
        <v>521</v>
      </c>
      <c r="Q226">
        <v>133526</v>
      </c>
      <c r="R226">
        <v>18216</v>
      </c>
      <c r="S226" t="s">
        <v>28</v>
      </c>
      <c r="T226">
        <v>2.35</v>
      </c>
      <c r="U226" t="b">
        <f>IF(Table19[[#This Row],[gross]]-Table19[[#This Row],[budget]] &gt; 0, TRUE, FALSE)</f>
        <v>0</v>
      </c>
    </row>
    <row r="227" spans="1:21" x14ac:dyDescent="0.35">
      <c r="A227" t="s">
        <v>3749</v>
      </c>
      <c r="B227">
        <v>2015</v>
      </c>
      <c r="C227" t="s">
        <v>1701</v>
      </c>
      <c r="D227" t="s">
        <v>3748</v>
      </c>
      <c r="E227" t="s">
        <v>2539</v>
      </c>
      <c r="F227" t="s">
        <v>1389</v>
      </c>
      <c r="G227" t="s">
        <v>569</v>
      </c>
      <c r="H227" s="11">
        <v>44000000</v>
      </c>
      <c r="I227" s="11">
        <v>54116191</v>
      </c>
      <c r="J227" t="s">
        <v>38</v>
      </c>
      <c r="K227">
        <v>187</v>
      </c>
      <c r="L227" t="s">
        <v>3747</v>
      </c>
      <c r="M227" t="s">
        <v>3750</v>
      </c>
      <c r="N227">
        <v>7.9</v>
      </c>
      <c r="O227">
        <v>596</v>
      </c>
      <c r="P227">
        <v>1018</v>
      </c>
      <c r="Q227">
        <v>272839</v>
      </c>
      <c r="R227">
        <v>49912</v>
      </c>
      <c r="S227" t="s">
        <v>28</v>
      </c>
      <c r="T227">
        <v>2.76</v>
      </c>
      <c r="U227" t="b">
        <f>IF(Table19[[#This Row],[gross]]-Table19[[#This Row],[budget]] &gt; 0, TRUE, FALSE)</f>
        <v>1</v>
      </c>
    </row>
    <row r="228" spans="1:21" x14ac:dyDescent="0.35">
      <c r="A228" t="s">
        <v>3793</v>
      </c>
      <c r="B228">
        <v>2002</v>
      </c>
      <c r="C228" t="s">
        <v>511</v>
      </c>
      <c r="D228" t="s">
        <v>1124</v>
      </c>
      <c r="E228" t="s">
        <v>3792</v>
      </c>
      <c r="F228" t="s">
        <v>3794</v>
      </c>
      <c r="G228" t="s">
        <v>39</v>
      </c>
      <c r="H228" s="11">
        <v>60000000</v>
      </c>
      <c r="I228" s="11">
        <v>121468960</v>
      </c>
      <c r="J228" t="s">
        <v>38</v>
      </c>
      <c r="K228">
        <v>119</v>
      </c>
      <c r="L228" t="s">
        <v>1123</v>
      </c>
      <c r="M228" t="s">
        <v>3795</v>
      </c>
      <c r="N228">
        <v>7.9</v>
      </c>
      <c r="O228">
        <v>249</v>
      </c>
      <c r="P228">
        <v>849</v>
      </c>
      <c r="Q228">
        <v>407601</v>
      </c>
      <c r="R228">
        <v>13249</v>
      </c>
      <c r="S228" t="s">
        <v>28</v>
      </c>
      <c r="T228">
        <v>2.35</v>
      </c>
      <c r="U228" t="b">
        <f>IF(Table19[[#This Row],[gross]]-Table19[[#This Row],[budget]] &gt; 0, TRUE, FALSE)</f>
        <v>1</v>
      </c>
    </row>
    <row r="229" spans="1:21" x14ac:dyDescent="0.35">
      <c r="A229" t="s">
        <v>4131</v>
      </c>
      <c r="B229">
        <v>2000</v>
      </c>
      <c r="C229" t="s">
        <v>3208</v>
      </c>
      <c r="D229" t="s">
        <v>670</v>
      </c>
      <c r="E229" t="s">
        <v>1885</v>
      </c>
      <c r="F229" t="s">
        <v>2234</v>
      </c>
      <c r="G229" t="s">
        <v>569</v>
      </c>
      <c r="H229" s="11">
        <v>60000000</v>
      </c>
      <c r="I229" s="11">
        <v>32522352</v>
      </c>
      <c r="J229" t="s">
        <v>38</v>
      </c>
      <c r="K229">
        <v>152</v>
      </c>
      <c r="L229" t="s">
        <v>4130</v>
      </c>
      <c r="M229" t="s">
        <v>4132</v>
      </c>
      <c r="N229">
        <v>7.9</v>
      </c>
      <c r="O229">
        <v>149</v>
      </c>
      <c r="P229">
        <v>822</v>
      </c>
      <c r="Q229">
        <v>207287</v>
      </c>
      <c r="R229">
        <v>36897</v>
      </c>
      <c r="S229" t="s">
        <v>28</v>
      </c>
      <c r="T229">
        <v>1.85</v>
      </c>
      <c r="U229" t="b">
        <f>IF(Table19[[#This Row],[gross]]-Table19[[#This Row],[budget]] &gt; 0, TRUE, FALSE)</f>
        <v>0</v>
      </c>
    </row>
    <row r="230" spans="1:21" x14ac:dyDescent="0.35">
      <c r="A230" t="s">
        <v>4405</v>
      </c>
      <c r="B230">
        <v>2013</v>
      </c>
      <c r="C230" t="s">
        <v>1122</v>
      </c>
      <c r="D230" t="s">
        <v>317</v>
      </c>
      <c r="E230" t="s">
        <v>4404</v>
      </c>
      <c r="F230" t="s">
        <v>4406</v>
      </c>
      <c r="G230" t="s">
        <v>39</v>
      </c>
      <c r="H230" s="11">
        <v>55000000</v>
      </c>
      <c r="I230" s="11">
        <v>107100855</v>
      </c>
      <c r="J230" t="s">
        <v>38</v>
      </c>
      <c r="K230">
        <v>134</v>
      </c>
      <c r="L230" t="s">
        <v>3438</v>
      </c>
      <c r="M230" t="s">
        <v>4407</v>
      </c>
      <c r="N230">
        <v>7.9</v>
      </c>
      <c r="O230">
        <v>491</v>
      </c>
      <c r="P230">
        <v>527</v>
      </c>
      <c r="Q230">
        <v>323353</v>
      </c>
      <c r="R230">
        <v>16281</v>
      </c>
      <c r="S230" t="s">
        <v>28</v>
      </c>
      <c r="T230">
        <v>2.35</v>
      </c>
      <c r="U230" t="b">
        <f>IF(Table19[[#This Row],[gross]]-Table19[[#This Row],[budget]] &gt; 0, TRUE, FALSE)</f>
        <v>1</v>
      </c>
    </row>
    <row r="231" spans="1:21" x14ac:dyDescent="0.35">
      <c r="A231" t="s">
        <v>4781</v>
      </c>
      <c r="B231">
        <v>2001</v>
      </c>
      <c r="C231" t="s">
        <v>141</v>
      </c>
      <c r="D231" t="s">
        <v>4780</v>
      </c>
      <c r="E231" t="s">
        <v>694</v>
      </c>
      <c r="F231" t="s">
        <v>4782</v>
      </c>
      <c r="G231" t="s">
        <v>90</v>
      </c>
      <c r="H231" s="11">
        <v>60000000</v>
      </c>
      <c r="I231" s="11">
        <v>267652016</v>
      </c>
      <c r="J231" t="s">
        <v>38</v>
      </c>
      <c r="K231">
        <v>90</v>
      </c>
      <c r="L231" t="s">
        <v>266</v>
      </c>
      <c r="M231" t="s">
        <v>4783</v>
      </c>
      <c r="N231">
        <v>7.9</v>
      </c>
      <c r="O231">
        <v>212</v>
      </c>
      <c r="P231">
        <v>945</v>
      </c>
      <c r="Q231">
        <v>467113</v>
      </c>
      <c r="R231">
        <v>275</v>
      </c>
      <c r="S231" t="s">
        <v>28</v>
      </c>
      <c r="T231">
        <v>1.85</v>
      </c>
      <c r="U231" t="b">
        <f>IF(Table19[[#This Row],[gross]]-Table19[[#This Row],[budget]] &gt; 0, TRUE, FALSE)</f>
        <v>1</v>
      </c>
    </row>
    <row r="232" spans="1:21" x14ac:dyDescent="0.35">
      <c r="A232" t="s">
        <v>5869</v>
      </c>
      <c r="B232">
        <v>2002</v>
      </c>
      <c r="C232" t="s">
        <v>1876</v>
      </c>
      <c r="D232" t="s">
        <v>492</v>
      </c>
      <c r="E232" t="s">
        <v>5868</v>
      </c>
      <c r="F232" t="s">
        <v>5870</v>
      </c>
      <c r="G232" t="s">
        <v>39</v>
      </c>
      <c r="H232" s="11">
        <v>31000000</v>
      </c>
      <c r="I232" s="11">
        <v>84961</v>
      </c>
      <c r="J232" t="s">
        <v>865</v>
      </c>
      <c r="K232">
        <v>80</v>
      </c>
      <c r="L232" t="s">
        <v>1273</v>
      </c>
      <c r="M232" t="s">
        <v>5871</v>
      </c>
      <c r="N232">
        <v>7.9</v>
      </c>
      <c r="O232">
        <v>283</v>
      </c>
      <c r="P232">
        <v>841</v>
      </c>
      <c r="Q232">
        <v>149414</v>
      </c>
      <c r="R232">
        <v>6229</v>
      </c>
      <c r="S232" t="s">
        <v>720</v>
      </c>
      <c r="T232">
        <v>2.35</v>
      </c>
      <c r="U232" t="b">
        <f>IF(Table19[[#This Row],[gross]]-Table19[[#This Row],[budget]] &gt; 0, TRUE, FALSE)</f>
        <v>0</v>
      </c>
    </row>
    <row r="233" spans="1:21" x14ac:dyDescent="0.35">
      <c r="A233" t="s">
        <v>7716</v>
      </c>
      <c r="B233">
        <v>2004</v>
      </c>
      <c r="C233" t="s">
        <v>6089</v>
      </c>
      <c r="D233" t="s">
        <v>4046</v>
      </c>
      <c r="E233" t="s">
        <v>6972</v>
      </c>
      <c r="F233" t="s">
        <v>6178</v>
      </c>
      <c r="G233" t="s">
        <v>39</v>
      </c>
      <c r="H233" s="11">
        <v>29000000</v>
      </c>
      <c r="I233" s="11">
        <v>64286</v>
      </c>
      <c r="J233" t="s">
        <v>38</v>
      </c>
      <c r="K233">
        <v>123</v>
      </c>
      <c r="L233" t="s">
        <v>209</v>
      </c>
      <c r="M233" t="s">
        <v>7717</v>
      </c>
      <c r="N233">
        <v>7.9</v>
      </c>
      <c r="O233">
        <v>177</v>
      </c>
      <c r="P233">
        <v>1111</v>
      </c>
      <c r="Q233">
        <v>396396</v>
      </c>
      <c r="R233">
        <v>34495</v>
      </c>
      <c r="S233" t="s">
        <v>28</v>
      </c>
      <c r="T233">
        <v>2.35</v>
      </c>
      <c r="U233" t="b">
        <f>IF(Table19[[#This Row],[gross]]-Table19[[#This Row],[budget]] &gt; 0, TRUE, FALSE)</f>
        <v>0</v>
      </c>
    </row>
    <row r="234" spans="1:21" x14ac:dyDescent="0.35">
      <c r="A234" t="s">
        <v>8176</v>
      </c>
      <c r="B234">
        <v>1989</v>
      </c>
      <c r="C234" t="s">
        <v>988</v>
      </c>
      <c r="D234" t="s">
        <v>1664</v>
      </c>
      <c r="E234" t="s">
        <v>456</v>
      </c>
      <c r="F234" t="s">
        <v>875</v>
      </c>
      <c r="G234" t="s">
        <v>569</v>
      </c>
      <c r="H234" s="11">
        <v>18000000</v>
      </c>
      <c r="I234" s="11">
        <v>26830000</v>
      </c>
      <c r="J234" t="s">
        <v>38</v>
      </c>
      <c r="K234">
        <v>122</v>
      </c>
      <c r="L234" t="s">
        <v>1898</v>
      </c>
      <c r="M234" t="s">
        <v>8177</v>
      </c>
      <c r="N234">
        <v>7.9</v>
      </c>
      <c r="O234">
        <v>60</v>
      </c>
      <c r="P234">
        <v>365</v>
      </c>
      <c r="Q234">
        <v>101888</v>
      </c>
      <c r="R234">
        <v>32930</v>
      </c>
      <c r="S234" t="s">
        <v>28</v>
      </c>
      <c r="T234">
        <v>1.85</v>
      </c>
      <c r="U234" t="b">
        <f>IF(Table19[[#This Row],[gross]]-Table19[[#This Row],[budget]] &gt; 0, TRUE, FALSE)</f>
        <v>1</v>
      </c>
    </row>
    <row r="235" spans="1:21" x14ac:dyDescent="0.35">
      <c r="A235" t="s">
        <v>8241</v>
      </c>
      <c r="B235">
        <v>2005</v>
      </c>
      <c r="C235" t="s">
        <v>1381</v>
      </c>
      <c r="D235" t="s">
        <v>1139</v>
      </c>
      <c r="E235" t="s">
        <v>8239</v>
      </c>
      <c r="F235" t="s">
        <v>8242</v>
      </c>
      <c r="G235" t="s">
        <v>39</v>
      </c>
      <c r="H235" s="11">
        <v>28000000</v>
      </c>
      <c r="I235" s="11">
        <v>119518352</v>
      </c>
      <c r="J235" t="s">
        <v>38</v>
      </c>
      <c r="K235">
        <v>153</v>
      </c>
      <c r="L235" t="s">
        <v>8240</v>
      </c>
      <c r="M235" t="s">
        <v>8243</v>
      </c>
      <c r="N235">
        <v>7.9</v>
      </c>
      <c r="O235">
        <v>291</v>
      </c>
      <c r="P235">
        <v>815</v>
      </c>
      <c r="Q235">
        <v>188637</v>
      </c>
      <c r="R235">
        <v>1383</v>
      </c>
      <c r="S235" t="s">
        <v>28</v>
      </c>
      <c r="T235">
        <v>2.39</v>
      </c>
      <c r="U235" t="b">
        <f>IF(Table19[[#This Row],[gross]]-Table19[[#This Row],[budget]] &gt; 0, TRUE, FALSE)</f>
        <v>1</v>
      </c>
    </row>
    <row r="236" spans="1:21" x14ac:dyDescent="0.35">
      <c r="A236" t="s">
        <v>8290</v>
      </c>
      <c r="B236">
        <v>2015</v>
      </c>
      <c r="C236" t="s">
        <v>2960</v>
      </c>
      <c r="D236" t="s">
        <v>2084</v>
      </c>
      <c r="E236" t="s">
        <v>8288</v>
      </c>
      <c r="F236" t="s">
        <v>8291</v>
      </c>
      <c r="G236" t="s">
        <v>569</v>
      </c>
      <c r="H236" s="11">
        <v>28000000</v>
      </c>
      <c r="I236" s="11">
        <v>161029270</v>
      </c>
      <c r="J236" t="s">
        <v>38</v>
      </c>
      <c r="K236">
        <v>167</v>
      </c>
      <c r="L236" t="s">
        <v>8289</v>
      </c>
      <c r="M236" t="s">
        <v>8292</v>
      </c>
      <c r="N236">
        <v>7.9</v>
      </c>
      <c r="O236">
        <v>349</v>
      </c>
      <c r="P236">
        <v>331</v>
      </c>
      <c r="Q236">
        <v>119928</v>
      </c>
      <c r="R236">
        <v>2702</v>
      </c>
      <c r="S236" t="s">
        <v>28</v>
      </c>
      <c r="T236">
        <v>2.35</v>
      </c>
      <c r="U236" t="b">
        <f>IF(Table19[[#This Row],[gross]]-Table19[[#This Row],[budget]] &gt; 0, TRUE, FALSE)</f>
        <v>1</v>
      </c>
    </row>
    <row r="237" spans="1:21" x14ac:dyDescent="0.35">
      <c r="A237" t="s">
        <v>8531</v>
      </c>
      <c r="B237">
        <v>1980</v>
      </c>
      <c r="C237" t="s">
        <v>5018</v>
      </c>
      <c r="D237" t="s">
        <v>7521</v>
      </c>
      <c r="E237" t="s">
        <v>8529</v>
      </c>
      <c r="F237" t="s">
        <v>8532</v>
      </c>
      <c r="G237" t="s">
        <v>569</v>
      </c>
      <c r="H237" s="11">
        <v>27000000</v>
      </c>
      <c r="I237" s="11">
        <v>54200000</v>
      </c>
      <c r="J237" t="s">
        <v>38</v>
      </c>
      <c r="K237">
        <v>148</v>
      </c>
      <c r="L237" t="s">
        <v>8530</v>
      </c>
      <c r="M237" t="s">
        <v>8533</v>
      </c>
      <c r="N237">
        <v>7.9</v>
      </c>
      <c r="O237">
        <v>125</v>
      </c>
      <c r="P237">
        <v>319</v>
      </c>
      <c r="Q237">
        <v>142448</v>
      </c>
      <c r="R237">
        <v>2566</v>
      </c>
      <c r="S237" t="s">
        <v>28</v>
      </c>
      <c r="T237">
        <v>1.85</v>
      </c>
      <c r="U237" t="b">
        <f>IF(Table19[[#This Row],[gross]]-Table19[[#This Row],[budget]] &gt; 0, TRUE, FALSE)</f>
        <v>1</v>
      </c>
    </row>
    <row r="238" spans="1:21" x14ac:dyDescent="0.35">
      <c r="A238" t="s">
        <v>8555</v>
      </c>
      <c r="B238">
        <v>1983</v>
      </c>
      <c r="C238" t="s">
        <v>8554</v>
      </c>
      <c r="D238" t="s">
        <v>526</v>
      </c>
      <c r="E238" t="s">
        <v>1279</v>
      </c>
      <c r="F238" t="s">
        <v>1019</v>
      </c>
      <c r="G238" t="s">
        <v>90</v>
      </c>
      <c r="H238" s="11">
        <v>27000000</v>
      </c>
      <c r="I238" s="11">
        <v>21500000</v>
      </c>
      <c r="J238" t="s">
        <v>38</v>
      </c>
      <c r="K238">
        <v>193</v>
      </c>
      <c r="L238" t="s">
        <v>2094</v>
      </c>
      <c r="M238" t="s">
        <v>8556</v>
      </c>
      <c r="N238">
        <v>7.9</v>
      </c>
      <c r="O238">
        <v>80</v>
      </c>
      <c r="P238">
        <v>170</v>
      </c>
      <c r="Q238">
        <v>45271</v>
      </c>
      <c r="R238">
        <v>6341</v>
      </c>
      <c r="S238" t="s">
        <v>28</v>
      </c>
      <c r="T238">
        <v>1.85</v>
      </c>
      <c r="U238" t="b">
        <f>IF(Table19[[#This Row],[gross]]-Table19[[#This Row],[budget]] &gt; 0, TRUE, FALSE)</f>
        <v>0</v>
      </c>
    </row>
    <row r="239" spans="1:21" x14ac:dyDescent="0.35">
      <c r="A239" t="s">
        <v>8778</v>
      </c>
      <c r="B239">
        <v>2008</v>
      </c>
      <c r="C239" t="s">
        <v>4753</v>
      </c>
      <c r="D239" t="s">
        <v>223</v>
      </c>
      <c r="E239" t="s">
        <v>8209</v>
      </c>
      <c r="F239" t="s">
        <v>4054</v>
      </c>
      <c r="G239" t="s">
        <v>39</v>
      </c>
      <c r="H239" s="11">
        <v>25000000</v>
      </c>
      <c r="I239" s="11">
        <v>145000989</v>
      </c>
      <c r="J239" t="s">
        <v>1418</v>
      </c>
      <c r="K239">
        <v>93</v>
      </c>
      <c r="L239" t="s">
        <v>59</v>
      </c>
      <c r="M239" t="s">
        <v>8779</v>
      </c>
      <c r="N239">
        <v>7.9</v>
      </c>
      <c r="O239">
        <v>309</v>
      </c>
      <c r="P239">
        <v>974</v>
      </c>
      <c r="Q239">
        <v>483756</v>
      </c>
      <c r="R239">
        <v>16461</v>
      </c>
      <c r="S239" t="s">
        <v>28</v>
      </c>
      <c r="T239">
        <v>2.35</v>
      </c>
      <c r="U239" t="b">
        <f>IF(Table19[[#This Row],[gross]]-Table19[[#This Row],[budget]] &gt; 0, TRUE, FALSE)</f>
        <v>1</v>
      </c>
    </row>
    <row r="240" spans="1:21" x14ac:dyDescent="0.35">
      <c r="A240" t="s">
        <v>8830</v>
      </c>
      <c r="B240">
        <v>1987</v>
      </c>
      <c r="C240" t="s">
        <v>2183</v>
      </c>
      <c r="D240" t="s">
        <v>1683</v>
      </c>
      <c r="E240" t="s">
        <v>8829</v>
      </c>
      <c r="F240" t="s">
        <v>6779</v>
      </c>
      <c r="G240" t="s">
        <v>569</v>
      </c>
      <c r="H240" s="11">
        <v>25000000</v>
      </c>
      <c r="I240" s="11">
        <v>76270454</v>
      </c>
      <c r="J240" t="s">
        <v>38</v>
      </c>
      <c r="K240">
        <v>119</v>
      </c>
      <c r="L240" t="s">
        <v>2062</v>
      </c>
      <c r="M240" t="s">
        <v>8831</v>
      </c>
      <c r="N240">
        <v>7.9</v>
      </c>
      <c r="O240">
        <v>123</v>
      </c>
      <c r="P240">
        <v>418</v>
      </c>
      <c r="Q240">
        <v>219008</v>
      </c>
      <c r="R240">
        <v>22767</v>
      </c>
      <c r="S240" t="s">
        <v>28</v>
      </c>
      <c r="T240">
        <v>2.35</v>
      </c>
      <c r="U240" t="b">
        <f>IF(Table19[[#This Row],[gross]]-Table19[[#This Row],[budget]] &gt; 0, TRUE, FALSE)</f>
        <v>1</v>
      </c>
    </row>
    <row r="241" spans="1:21" x14ac:dyDescent="0.35">
      <c r="A241" t="s">
        <v>9287</v>
      </c>
      <c r="B241">
        <v>2005</v>
      </c>
      <c r="C241" t="s">
        <v>1442</v>
      </c>
      <c r="D241" t="s">
        <v>735</v>
      </c>
      <c r="E241" t="s">
        <v>7798</v>
      </c>
      <c r="F241" t="s">
        <v>9288</v>
      </c>
      <c r="G241" t="s">
        <v>39</v>
      </c>
      <c r="H241" s="11">
        <v>25000000</v>
      </c>
      <c r="I241" s="11">
        <v>5128124</v>
      </c>
      <c r="J241" t="s">
        <v>174</v>
      </c>
      <c r="K241">
        <v>127</v>
      </c>
      <c r="L241" t="s">
        <v>1575</v>
      </c>
      <c r="M241" t="s">
        <v>9289</v>
      </c>
      <c r="N241">
        <v>7.9</v>
      </c>
      <c r="O241">
        <v>126</v>
      </c>
      <c r="P241">
        <v>251</v>
      </c>
      <c r="Q241">
        <v>44198</v>
      </c>
      <c r="R241">
        <v>12574</v>
      </c>
      <c r="S241" t="s">
        <v>28</v>
      </c>
      <c r="T241">
        <v>2.35</v>
      </c>
      <c r="U241" t="b">
        <f>IF(Table19[[#This Row],[gross]]-Table19[[#This Row],[budget]] &gt; 0, TRUE, FALSE)</f>
        <v>0</v>
      </c>
    </row>
    <row r="242" spans="1:21" x14ac:dyDescent="0.35">
      <c r="A242" t="s">
        <v>9961</v>
      </c>
      <c r="B242">
        <v>1990</v>
      </c>
      <c r="C242" t="s">
        <v>250</v>
      </c>
      <c r="D242" t="s">
        <v>43</v>
      </c>
      <c r="E242" t="s">
        <v>4028</v>
      </c>
      <c r="F242" t="s">
        <v>4823</v>
      </c>
      <c r="G242" t="s">
        <v>39</v>
      </c>
      <c r="H242" s="11">
        <v>20000000</v>
      </c>
      <c r="I242" s="11">
        <v>56362352</v>
      </c>
      <c r="J242" t="s">
        <v>38</v>
      </c>
      <c r="K242">
        <v>105</v>
      </c>
      <c r="L242" t="s">
        <v>9960</v>
      </c>
      <c r="M242" t="s">
        <v>9962</v>
      </c>
      <c r="N242">
        <v>7.9</v>
      </c>
      <c r="O242">
        <v>111</v>
      </c>
      <c r="P242">
        <v>588</v>
      </c>
      <c r="Q242">
        <v>357581</v>
      </c>
      <c r="R242">
        <v>42330</v>
      </c>
      <c r="S242" t="s">
        <v>28</v>
      </c>
      <c r="T242">
        <v>1.85</v>
      </c>
      <c r="U242" t="b">
        <f>IF(Table19[[#This Row],[gross]]-Table19[[#This Row],[budget]] &gt; 0, TRUE, FALSE)</f>
        <v>1</v>
      </c>
    </row>
    <row r="243" spans="1:21" x14ac:dyDescent="0.35">
      <c r="A243" t="s">
        <v>8176</v>
      </c>
      <c r="B243">
        <v>1989</v>
      </c>
      <c r="C243" t="s">
        <v>988</v>
      </c>
      <c r="D243" t="s">
        <v>1664</v>
      </c>
      <c r="E243" t="s">
        <v>456</v>
      </c>
      <c r="F243" t="s">
        <v>875</v>
      </c>
      <c r="G243" t="s">
        <v>569</v>
      </c>
      <c r="H243" s="11">
        <v>18000000</v>
      </c>
      <c r="I243" s="11">
        <v>26830000</v>
      </c>
      <c r="J243" t="s">
        <v>38</v>
      </c>
      <c r="K243">
        <v>122</v>
      </c>
      <c r="L243" t="s">
        <v>1898</v>
      </c>
      <c r="M243" t="s">
        <v>8177</v>
      </c>
      <c r="N243">
        <v>7.9</v>
      </c>
      <c r="O243">
        <v>60</v>
      </c>
      <c r="P243">
        <v>365</v>
      </c>
      <c r="Q243">
        <v>101889</v>
      </c>
      <c r="R243">
        <v>32930</v>
      </c>
      <c r="S243" t="s">
        <v>28</v>
      </c>
      <c r="T243">
        <v>1.85</v>
      </c>
      <c r="U243" t="b">
        <f>IF(Table19[[#This Row],[gross]]-Table19[[#This Row],[budget]] &gt; 0, TRUE, FALSE)</f>
        <v>1</v>
      </c>
    </row>
    <row r="244" spans="1:21" x14ac:dyDescent="0.35">
      <c r="A244" t="s">
        <v>10983</v>
      </c>
      <c r="B244">
        <v>1994</v>
      </c>
      <c r="C244" t="s">
        <v>250</v>
      </c>
      <c r="D244" t="s">
        <v>43</v>
      </c>
      <c r="E244" t="s">
        <v>537</v>
      </c>
      <c r="F244" t="s">
        <v>3127</v>
      </c>
      <c r="G244" t="s">
        <v>569</v>
      </c>
      <c r="H244" s="11">
        <v>18000000</v>
      </c>
      <c r="I244" s="11">
        <v>5887457</v>
      </c>
      <c r="J244" t="s">
        <v>38</v>
      </c>
      <c r="K244">
        <v>127</v>
      </c>
      <c r="L244" t="s">
        <v>4000</v>
      </c>
      <c r="M244" t="s">
        <v>10984</v>
      </c>
      <c r="N244">
        <v>7.9</v>
      </c>
      <c r="O244">
        <v>148</v>
      </c>
      <c r="P244">
        <v>420</v>
      </c>
      <c r="Q244">
        <v>142416</v>
      </c>
      <c r="R244">
        <v>56585</v>
      </c>
      <c r="S244" t="s">
        <v>720</v>
      </c>
      <c r="T244">
        <v>1.85</v>
      </c>
      <c r="U244" t="b">
        <f>IF(Table19[[#This Row],[gross]]-Table19[[#This Row],[budget]] &gt; 0, TRUE, FALSE)</f>
        <v>0</v>
      </c>
    </row>
    <row r="245" spans="1:21" x14ac:dyDescent="0.35">
      <c r="A245" t="s">
        <v>11106</v>
      </c>
      <c r="B245">
        <v>1964</v>
      </c>
      <c r="C245" t="s">
        <v>11102</v>
      </c>
      <c r="D245" t="s">
        <v>11105</v>
      </c>
      <c r="E245" t="s">
        <v>11103</v>
      </c>
      <c r="F245" t="s">
        <v>11107</v>
      </c>
      <c r="G245" t="s">
        <v>5738</v>
      </c>
      <c r="H245" s="11">
        <v>17000000</v>
      </c>
      <c r="I245" s="11">
        <v>72000000</v>
      </c>
      <c r="J245" t="s">
        <v>38</v>
      </c>
      <c r="K245">
        <v>170</v>
      </c>
      <c r="L245" t="s">
        <v>11104</v>
      </c>
      <c r="M245" t="s">
        <v>11108</v>
      </c>
      <c r="N245">
        <v>7.9</v>
      </c>
      <c r="O245">
        <v>82</v>
      </c>
      <c r="P245">
        <v>258</v>
      </c>
      <c r="Q245">
        <v>66959</v>
      </c>
      <c r="R245">
        <v>1164</v>
      </c>
      <c r="S245" t="s">
        <v>28</v>
      </c>
      <c r="T245">
        <v>2.2000000000000002</v>
      </c>
      <c r="U245" t="b">
        <f>IF(Table19[[#This Row],[gross]]-Table19[[#This Row],[budget]] &gt; 0, TRUE, FALSE)</f>
        <v>1</v>
      </c>
    </row>
    <row r="246" spans="1:21" x14ac:dyDescent="0.35">
      <c r="A246" t="s">
        <v>11125</v>
      </c>
      <c r="B246">
        <v>1978</v>
      </c>
      <c r="C246" t="s">
        <v>5134</v>
      </c>
      <c r="D246" t="s">
        <v>1671</v>
      </c>
      <c r="E246" t="s">
        <v>9452</v>
      </c>
      <c r="F246" t="s">
        <v>5290</v>
      </c>
      <c r="G246" t="s">
        <v>569</v>
      </c>
      <c r="H246" s="11">
        <v>300000</v>
      </c>
      <c r="I246" s="11">
        <v>47000000</v>
      </c>
      <c r="J246" t="s">
        <v>38</v>
      </c>
      <c r="K246">
        <v>101</v>
      </c>
      <c r="L246" t="s">
        <v>5289</v>
      </c>
      <c r="M246" t="s">
        <v>11126</v>
      </c>
      <c r="N246">
        <v>7.9</v>
      </c>
      <c r="O246">
        <v>318</v>
      </c>
      <c r="P246">
        <v>1191</v>
      </c>
      <c r="Q246">
        <v>157857</v>
      </c>
      <c r="R246">
        <v>4400</v>
      </c>
      <c r="S246" t="s">
        <v>28</v>
      </c>
      <c r="T246">
        <v>2.35</v>
      </c>
      <c r="U246" t="b">
        <f>IF(Table19[[#This Row],[gross]]-Table19[[#This Row],[budget]] &gt; 0, TRUE, FALSE)</f>
        <v>1</v>
      </c>
    </row>
    <row r="247" spans="1:21" x14ac:dyDescent="0.35">
      <c r="A247" t="s">
        <v>5869</v>
      </c>
      <c r="B247">
        <v>2002</v>
      </c>
      <c r="C247" t="s">
        <v>1876</v>
      </c>
      <c r="D247" t="s">
        <v>492</v>
      </c>
      <c r="E247" t="s">
        <v>5868</v>
      </c>
      <c r="F247" t="s">
        <v>5870</v>
      </c>
      <c r="G247" t="s">
        <v>39</v>
      </c>
      <c r="H247" s="11">
        <v>31000000</v>
      </c>
      <c r="I247" s="11">
        <v>84961</v>
      </c>
      <c r="J247" t="s">
        <v>865</v>
      </c>
      <c r="K247">
        <v>80</v>
      </c>
      <c r="L247" t="s">
        <v>1273</v>
      </c>
      <c r="M247" t="s">
        <v>5871</v>
      </c>
      <c r="N247">
        <v>7.9</v>
      </c>
      <c r="O247">
        <v>283</v>
      </c>
      <c r="P247">
        <v>841</v>
      </c>
      <c r="Q247">
        <v>149414</v>
      </c>
      <c r="R247">
        <v>6229</v>
      </c>
      <c r="S247" t="s">
        <v>720</v>
      </c>
      <c r="T247">
        <v>2.35</v>
      </c>
      <c r="U247" t="b">
        <f>IF(Table19[[#This Row],[gross]]-Table19[[#This Row],[budget]] &gt; 0, TRUE, FALSE)</f>
        <v>0</v>
      </c>
    </row>
    <row r="248" spans="1:21" x14ac:dyDescent="0.35">
      <c r="A248" t="s">
        <v>11367</v>
      </c>
      <c r="B248">
        <v>2007</v>
      </c>
      <c r="C248" t="s">
        <v>2379</v>
      </c>
      <c r="D248" t="s">
        <v>7138</v>
      </c>
      <c r="E248" t="s">
        <v>11365</v>
      </c>
      <c r="F248" t="s">
        <v>8871</v>
      </c>
      <c r="G248" t="s">
        <v>569</v>
      </c>
      <c r="H248" s="11">
        <v>8000000</v>
      </c>
      <c r="I248" s="11">
        <v>23618786</v>
      </c>
      <c r="J248" t="s">
        <v>56</v>
      </c>
      <c r="K248">
        <v>121</v>
      </c>
      <c r="L248" t="s">
        <v>11366</v>
      </c>
      <c r="M248" t="s">
        <v>11368</v>
      </c>
      <c r="N248">
        <v>7.9</v>
      </c>
      <c r="O248">
        <v>285</v>
      </c>
      <c r="P248">
        <v>687</v>
      </c>
      <c r="Q248">
        <v>352695</v>
      </c>
      <c r="R248">
        <v>485</v>
      </c>
      <c r="S248" t="s">
        <v>28</v>
      </c>
      <c r="T248">
        <v>2.35</v>
      </c>
      <c r="U248" t="b">
        <f>IF(Table19[[#This Row],[gross]]-Table19[[#This Row],[budget]] &gt; 0, TRUE, FALSE)</f>
        <v>1</v>
      </c>
    </row>
    <row r="249" spans="1:21" x14ac:dyDescent="0.35">
      <c r="A249" t="s">
        <v>11528</v>
      </c>
      <c r="B249">
        <v>2000</v>
      </c>
      <c r="C249" t="s">
        <v>1037</v>
      </c>
      <c r="D249" t="s">
        <v>11527</v>
      </c>
      <c r="E249" t="s">
        <v>11526</v>
      </c>
      <c r="F249" t="s">
        <v>11529</v>
      </c>
      <c r="G249" t="s">
        <v>39</v>
      </c>
      <c r="H249" s="11">
        <v>15000000</v>
      </c>
      <c r="I249" s="11">
        <v>128067808</v>
      </c>
      <c r="J249" t="s">
        <v>11532</v>
      </c>
      <c r="K249">
        <v>120</v>
      </c>
      <c r="L249" t="s">
        <v>1630</v>
      </c>
      <c r="M249" t="s">
        <v>11530</v>
      </c>
      <c r="N249">
        <v>7.9</v>
      </c>
      <c r="O249">
        <v>287</v>
      </c>
      <c r="P249">
        <v>1641</v>
      </c>
      <c r="Q249">
        <v>217740</v>
      </c>
      <c r="R249">
        <v>129</v>
      </c>
      <c r="S249" t="s">
        <v>28</v>
      </c>
      <c r="T249">
        <v>2.35</v>
      </c>
      <c r="U249" t="b">
        <f>IF(Table19[[#This Row],[gross]]-Table19[[#This Row],[budget]] &gt; 0, TRUE, FALSE)</f>
        <v>1</v>
      </c>
    </row>
    <row r="250" spans="1:21" x14ac:dyDescent="0.35">
      <c r="A250" t="s">
        <v>11125</v>
      </c>
      <c r="B250">
        <v>1978</v>
      </c>
      <c r="C250" t="s">
        <v>5134</v>
      </c>
      <c r="D250" t="s">
        <v>1671</v>
      </c>
      <c r="E250" t="s">
        <v>9452</v>
      </c>
      <c r="F250" t="s">
        <v>5290</v>
      </c>
      <c r="G250" t="s">
        <v>569</v>
      </c>
      <c r="H250" s="11">
        <v>300000</v>
      </c>
      <c r="I250" s="11">
        <v>47000000</v>
      </c>
      <c r="J250" t="s">
        <v>38</v>
      </c>
      <c r="K250">
        <v>101</v>
      </c>
      <c r="L250" t="s">
        <v>5289</v>
      </c>
      <c r="M250" t="s">
        <v>11126</v>
      </c>
      <c r="N250">
        <v>7.9</v>
      </c>
      <c r="O250">
        <v>318</v>
      </c>
      <c r="P250">
        <v>1191</v>
      </c>
      <c r="Q250">
        <v>157857</v>
      </c>
      <c r="R250">
        <v>4400</v>
      </c>
      <c r="S250" t="s">
        <v>28</v>
      </c>
      <c r="T250">
        <v>2.35</v>
      </c>
      <c r="U250" t="b">
        <f>IF(Table19[[#This Row],[gross]]-Table19[[#This Row],[budget]] &gt; 0, TRUE, FALSE)</f>
        <v>1</v>
      </c>
    </row>
    <row r="251" spans="1:21" x14ac:dyDescent="0.35">
      <c r="A251" t="s">
        <v>11752</v>
      </c>
      <c r="B251">
        <v>1993</v>
      </c>
      <c r="C251" t="s">
        <v>11455</v>
      </c>
      <c r="D251" t="s">
        <v>735</v>
      </c>
      <c r="E251" t="s">
        <v>10609</v>
      </c>
      <c r="F251" t="s">
        <v>8426</v>
      </c>
      <c r="G251" t="s">
        <v>90</v>
      </c>
      <c r="H251" s="11">
        <v>11500000</v>
      </c>
      <c r="I251" s="11">
        <v>22954968</v>
      </c>
      <c r="J251" t="s">
        <v>56</v>
      </c>
      <c r="K251">
        <v>134</v>
      </c>
      <c r="L251" t="s">
        <v>209</v>
      </c>
      <c r="M251" t="s">
        <v>11753</v>
      </c>
      <c r="N251">
        <v>7.9</v>
      </c>
      <c r="O251">
        <v>58</v>
      </c>
      <c r="P251">
        <v>156</v>
      </c>
      <c r="Q251">
        <v>45703</v>
      </c>
      <c r="R251">
        <v>12749</v>
      </c>
      <c r="S251" t="s">
        <v>28</v>
      </c>
      <c r="T251">
        <v>2.35</v>
      </c>
      <c r="U251" t="b">
        <f>IF(Table19[[#This Row],[gross]]-Table19[[#This Row],[budget]] &gt; 0, TRUE, FALSE)</f>
        <v>1</v>
      </c>
    </row>
    <row r="252" spans="1:21" x14ac:dyDescent="0.35">
      <c r="A252" t="s">
        <v>11756</v>
      </c>
      <c r="B252">
        <v>1997</v>
      </c>
      <c r="C252" t="s">
        <v>6720</v>
      </c>
      <c r="D252" t="s">
        <v>247</v>
      </c>
      <c r="E252" t="s">
        <v>11755</v>
      </c>
      <c r="F252" t="s">
        <v>11757</v>
      </c>
      <c r="G252" t="s">
        <v>569</v>
      </c>
      <c r="H252" s="11">
        <v>15000000</v>
      </c>
      <c r="I252" s="11">
        <v>26384919</v>
      </c>
      <c r="J252" t="s">
        <v>38</v>
      </c>
      <c r="K252">
        <v>155</v>
      </c>
      <c r="L252" t="s">
        <v>3270</v>
      </c>
      <c r="M252" t="s">
        <v>11758</v>
      </c>
      <c r="N252">
        <v>7.9</v>
      </c>
      <c r="O252">
        <v>153</v>
      </c>
      <c r="P252">
        <v>560</v>
      </c>
      <c r="Q252">
        <v>189032</v>
      </c>
      <c r="R252">
        <v>3677</v>
      </c>
      <c r="S252" t="s">
        <v>28</v>
      </c>
      <c r="T252">
        <v>2.35</v>
      </c>
      <c r="U252" t="b">
        <f>IF(Table19[[#This Row],[gross]]-Table19[[#This Row],[budget]] &gt; 0, TRUE, FALSE)</f>
        <v>1</v>
      </c>
    </row>
    <row r="253" spans="1:21" x14ac:dyDescent="0.35">
      <c r="A253" t="s">
        <v>12437</v>
      </c>
      <c r="B253">
        <v>2006</v>
      </c>
      <c r="C253" t="s">
        <v>3541</v>
      </c>
      <c r="D253" t="s">
        <v>12436</v>
      </c>
      <c r="E253" t="s">
        <v>12435</v>
      </c>
      <c r="F253" t="s">
        <v>12438</v>
      </c>
      <c r="G253" t="s">
        <v>569</v>
      </c>
      <c r="H253" s="11">
        <v>19000000</v>
      </c>
      <c r="I253" s="11">
        <v>13753931</v>
      </c>
      <c r="J253" t="s">
        <v>38</v>
      </c>
      <c r="K253">
        <v>141</v>
      </c>
      <c r="L253" t="s">
        <v>1898</v>
      </c>
      <c r="M253" t="s">
        <v>12439</v>
      </c>
      <c r="N253">
        <v>7.9</v>
      </c>
      <c r="O253">
        <v>251</v>
      </c>
      <c r="P253">
        <v>316</v>
      </c>
      <c r="Q253">
        <v>132149</v>
      </c>
      <c r="R253">
        <v>751</v>
      </c>
      <c r="S253" t="s">
        <v>28</v>
      </c>
      <c r="T253">
        <v>2.35</v>
      </c>
      <c r="U253" t="b">
        <f>IF(Table19[[#This Row],[gross]]-Table19[[#This Row],[budget]] &gt; 0, TRUE, FALSE)</f>
        <v>0</v>
      </c>
    </row>
    <row r="254" spans="1:21" x14ac:dyDescent="0.35">
      <c r="A254" t="s">
        <v>12653</v>
      </c>
      <c r="B254">
        <v>2012</v>
      </c>
      <c r="C254" t="s">
        <v>12651</v>
      </c>
      <c r="D254" t="s">
        <v>646</v>
      </c>
      <c r="E254" t="s">
        <v>3047</v>
      </c>
      <c r="F254" t="s">
        <v>12654</v>
      </c>
      <c r="G254" t="s">
        <v>90</v>
      </c>
      <c r="H254" s="11">
        <v>9600000</v>
      </c>
      <c r="I254" s="11">
        <v>71442</v>
      </c>
      <c r="J254" t="s">
        <v>1418</v>
      </c>
      <c r="K254">
        <v>80</v>
      </c>
      <c r="L254" t="s">
        <v>12652</v>
      </c>
      <c r="M254" t="s">
        <v>12655</v>
      </c>
      <c r="N254">
        <v>7.9</v>
      </c>
      <c r="O254">
        <v>99</v>
      </c>
      <c r="P254">
        <v>32</v>
      </c>
      <c r="Q254">
        <v>12029</v>
      </c>
      <c r="R254">
        <v>6829</v>
      </c>
      <c r="S254" t="s">
        <v>28</v>
      </c>
      <c r="T254">
        <v>1.85</v>
      </c>
      <c r="U254" t="b">
        <f>IF(Table19[[#This Row],[gross]]-Table19[[#This Row],[budget]] &gt; 0, TRUE, FALSE)</f>
        <v>0</v>
      </c>
    </row>
    <row r="255" spans="1:21" x14ac:dyDescent="0.35">
      <c r="A255" t="s">
        <v>13029</v>
      </c>
      <c r="B255">
        <v>2010</v>
      </c>
      <c r="C255" t="s">
        <v>3999</v>
      </c>
      <c r="D255" t="s">
        <v>58</v>
      </c>
      <c r="E255" t="s">
        <v>13028</v>
      </c>
      <c r="F255" t="s">
        <v>7332</v>
      </c>
      <c r="G255" t="s">
        <v>569</v>
      </c>
      <c r="H255" s="11">
        <v>25000000</v>
      </c>
      <c r="I255" s="11">
        <v>93571803</v>
      </c>
      <c r="J255" t="s">
        <v>38</v>
      </c>
      <c r="K255">
        <v>116</v>
      </c>
      <c r="L255" t="s">
        <v>1575</v>
      </c>
      <c r="M255" t="s">
        <v>13030</v>
      </c>
      <c r="N255">
        <v>7.9</v>
      </c>
      <c r="O255">
        <v>410</v>
      </c>
      <c r="P255">
        <v>389</v>
      </c>
      <c r="Q255">
        <v>275869</v>
      </c>
      <c r="R255">
        <v>23811</v>
      </c>
      <c r="S255" t="s">
        <v>28</v>
      </c>
      <c r="T255">
        <v>2.35</v>
      </c>
      <c r="U255" t="b">
        <f>IF(Table19[[#This Row],[gross]]-Table19[[#This Row],[budget]] &gt; 0, TRUE, FALSE)</f>
        <v>1</v>
      </c>
    </row>
    <row r="256" spans="1:21" x14ac:dyDescent="0.35">
      <c r="A256" t="s">
        <v>13208</v>
      </c>
      <c r="B256">
        <v>1982</v>
      </c>
      <c r="C256" t="s">
        <v>384</v>
      </c>
      <c r="D256" t="s">
        <v>5648</v>
      </c>
      <c r="E256" t="s">
        <v>13206</v>
      </c>
      <c r="F256" t="s">
        <v>3069</v>
      </c>
      <c r="G256" t="s">
        <v>90</v>
      </c>
      <c r="H256" s="11">
        <v>10500000</v>
      </c>
      <c r="I256" s="11">
        <v>434949459</v>
      </c>
      <c r="J256" t="s">
        <v>38</v>
      </c>
      <c r="K256">
        <v>120</v>
      </c>
      <c r="L256" t="s">
        <v>13207</v>
      </c>
      <c r="M256" t="s">
        <v>13209</v>
      </c>
      <c r="N256">
        <v>7.9</v>
      </c>
      <c r="O256">
        <v>215</v>
      </c>
      <c r="P256">
        <v>515</v>
      </c>
      <c r="Q256">
        <v>281842</v>
      </c>
      <c r="R256">
        <v>2811</v>
      </c>
      <c r="S256" t="s">
        <v>28</v>
      </c>
      <c r="T256">
        <v>1.85</v>
      </c>
      <c r="U256" t="b">
        <f>IF(Table19[[#This Row],[gross]]-Table19[[#This Row],[budget]] &gt; 0, TRUE, FALSE)</f>
        <v>1</v>
      </c>
    </row>
    <row r="257" spans="1:21" x14ac:dyDescent="0.35">
      <c r="A257" t="s">
        <v>13585</v>
      </c>
      <c r="B257">
        <v>2004</v>
      </c>
      <c r="C257" t="s">
        <v>8036</v>
      </c>
      <c r="D257" t="s">
        <v>247</v>
      </c>
      <c r="E257" t="s">
        <v>2954</v>
      </c>
      <c r="F257" t="s">
        <v>4938</v>
      </c>
      <c r="G257" t="s">
        <v>569</v>
      </c>
      <c r="H257" s="11">
        <v>6500000</v>
      </c>
      <c r="I257" s="11">
        <v>54557348</v>
      </c>
      <c r="J257" t="s">
        <v>740</v>
      </c>
      <c r="K257">
        <v>115</v>
      </c>
      <c r="L257" t="s">
        <v>2062</v>
      </c>
      <c r="M257" t="s">
        <v>13586</v>
      </c>
      <c r="N257">
        <v>7.9</v>
      </c>
      <c r="O257">
        <v>287</v>
      </c>
      <c r="P257">
        <v>1624</v>
      </c>
      <c r="Q257">
        <v>361169</v>
      </c>
      <c r="R257">
        <v>5732</v>
      </c>
      <c r="S257" t="s">
        <v>28</v>
      </c>
      <c r="T257">
        <v>2.35</v>
      </c>
      <c r="U257" t="b">
        <f>IF(Table19[[#This Row],[gross]]-Table19[[#This Row],[budget]] &gt; 0, TRUE, FALSE)</f>
        <v>1</v>
      </c>
    </row>
    <row r="258" spans="1:21" x14ac:dyDescent="0.35">
      <c r="A258" t="s">
        <v>13774</v>
      </c>
      <c r="B258">
        <v>2012</v>
      </c>
      <c r="C258" t="s">
        <v>11025</v>
      </c>
      <c r="D258" t="s">
        <v>5742</v>
      </c>
      <c r="E258" t="s">
        <v>13773</v>
      </c>
      <c r="F258" t="s">
        <v>13775</v>
      </c>
      <c r="G258" t="s">
        <v>39</v>
      </c>
      <c r="H258" s="11">
        <v>8900000</v>
      </c>
      <c r="I258" s="11">
        <v>225377</v>
      </c>
      <c r="J258" t="s">
        <v>1418</v>
      </c>
      <c r="K258">
        <v>127</v>
      </c>
      <c r="L258" t="s">
        <v>209</v>
      </c>
      <c r="M258" t="s">
        <v>13776</v>
      </c>
      <c r="N258">
        <v>7.9</v>
      </c>
      <c r="O258">
        <v>447</v>
      </c>
      <c r="P258">
        <v>190</v>
      </c>
      <c r="Q258">
        <v>70382</v>
      </c>
      <c r="R258">
        <v>1557</v>
      </c>
      <c r="S258" t="s">
        <v>28</v>
      </c>
      <c r="T258">
        <v>1.85</v>
      </c>
      <c r="U258" t="b">
        <f>IF(Table19[[#This Row],[gross]]-Table19[[#This Row],[budget]] &gt; 0, TRUE, FALSE)</f>
        <v>0</v>
      </c>
    </row>
    <row r="259" spans="1:21" x14ac:dyDescent="0.35">
      <c r="A259" t="s">
        <v>14004</v>
      </c>
      <c r="B259">
        <v>2014</v>
      </c>
      <c r="C259" t="s">
        <v>14003</v>
      </c>
      <c r="D259" t="s">
        <v>368</v>
      </c>
      <c r="E259" t="s">
        <v>9617</v>
      </c>
      <c r="F259" t="s">
        <v>14005</v>
      </c>
      <c r="G259" t="s">
        <v>569</v>
      </c>
      <c r="H259" s="11">
        <v>8500000</v>
      </c>
      <c r="I259" s="11">
        <v>32279955</v>
      </c>
      <c r="J259" t="s">
        <v>38</v>
      </c>
      <c r="K259">
        <v>117</v>
      </c>
      <c r="L259" t="s">
        <v>2062</v>
      </c>
      <c r="M259" t="s">
        <v>14006</v>
      </c>
      <c r="N259">
        <v>7.9</v>
      </c>
      <c r="O259">
        <v>534</v>
      </c>
      <c r="P259">
        <v>552</v>
      </c>
      <c r="Q259">
        <v>293304</v>
      </c>
      <c r="R259">
        <v>15554</v>
      </c>
      <c r="S259" t="s">
        <v>28</v>
      </c>
      <c r="T259">
        <v>2.35</v>
      </c>
      <c r="U259" t="b">
        <f>IF(Table19[[#This Row],[gross]]-Table19[[#This Row],[budget]] &gt; 0, TRUE, FALSE)</f>
        <v>1</v>
      </c>
    </row>
    <row r="260" spans="1:21" x14ac:dyDescent="0.35">
      <c r="A260" t="s">
        <v>14026</v>
      </c>
      <c r="B260">
        <v>2006</v>
      </c>
      <c r="C260" t="s">
        <v>14024</v>
      </c>
      <c r="D260" t="s">
        <v>508</v>
      </c>
      <c r="E260" t="s">
        <v>14025</v>
      </c>
      <c r="F260" t="s">
        <v>14027</v>
      </c>
      <c r="G260" t="s">
        <v>569</v>
      </c>
      <c r="H260" s="11">
        <v>8000000</v>
      </c>
      <c r="I260" s="11">
        <v>59889948</v>
      </c>
      <c r="J260" t="s">
        <v>38</v>
      </c>
      <c r="K260">
        <v>101</v>
      </c>
      <c r="L260" t="s">
        <v>2450</v>
      </c>
      <c r="M260" t="s">
        <v>14028</v>
      </c>
      <c r="N260">
        <v>7.9</v>
      </c>
      <c r="O260">
        <v>270</v>
      </c>
      <c r="P260">
        <v>889</v>
      </c>
      <c r="Q260">
        <v>355810</v>
      </c>
      <c r="R260">
        <v>7227</v>
      </c>
      <c r="S260" t="s">
        <v>28</v>
      </c>
      <c r="T260">
        <v>2.35</v>
      </c>
      <c r="U260" t="b">
        <f>IF(Table19[[#This Row],[gross]]-Table19[[#This Row],[budget]] &gt; 0, TRUE, FALSE)</f>
        <v>1</v>
      </c>
    </row>
    <row r="261" spans="1:21" x14ac:dyDescent="0.35">
      <c r="A261" t="s">
        <v>13585</v>
      </c>
      <c r="B261">
        <v>2004</v>
      </c>
      <c r="C261" t="s">
        <v>8036</v>
      </c>
      <c r="D261" t="s">
        <v>247</v>
      </c>
      <c r="E261" t="s">
        <v>2954</v>
      </c>
      <c r="F261" t="s">
        <v>4938</v>
      </c>
      <c r="G261" t="s">
        <v>569</v>
      </c>
      <c r="H261" s="11">
        <v>6500000</v>
      </c>
      <c r="I261" s="11">
        <v>54557348</v>
      </c>
      <c r="J261" t="s">
        <v>740</v>
      </c>
      <c r="K261">
        <v>115</v>
      </c>
      <c r="L261" t="s">
        <v>2062</v>
      </c>
      <c r="M261" t="s">
        <v>13586</v>
      </c>
      <c r="N261">
        <v>7.9</v>
      </c>
      <c r="O261">
        <v>287</v>
      </c>
      <c r="P261">
        <v>1624</v>
      </c>
      <c r="Q261">
        <v>361169</v>
      </c>
      <c r="R261">
        <v>5732</v>
      </c>
      <c r="S261" t="s">
        <v>28</v>
      </c>
      <c r="T261">
        <v>2.35</v>
      </c>
      <c r="U261" t="b">
        <f>IF(Table19[[#This Row],[gross]]-Table19[[#This Row],[budget]] &gt; 0, TRUE, FALSE)</f>
        <v>1</v>
      </c>
    </row>
    <row r="262" spans="1:21" x14ac:dyDescent="0.35">
      <c r="A262" t="s">
        <v>14757</v>
      </c>
      <c r="B262">
        <v>2008</v>
      </c>
      <c r="C262" t="s">
        <v>1171</v>
      </c>
      <c r="D262" t="s">
        <v>1757</v>
      </c>
      <c r="E262" t="s">
        <v>14756</v>
      </c>
      <c r="F262" t="s">
        <v>14758</v>
      </c>
      <c r="G262" t="s">
        <v>569</v>
      </c>
      <c r="H262" s="11">
        <v>6000000</v>
      </c>
      <c r="I262" s="11">
        <v>26236603</v>
      </c>
      <c r="J262" t="s">
        <v>38</v>
      </c>
      <c r="K262">
        <v>109</v>
      </c>
      <c r="L262" t="s">
        <v>3637</v>
      </c>
      <c r="M262" t="s">
        <v>14759</v>
      </c>
      <c r="N262">
        <v>7.9</v>
      </c>
      <c r="O262">
        <v>391</v>
      </c>
      <c r="P262">
        <v>547</v>
      </c>
      <c r="Q262">
        <v>251349</v>
      </c>
      <c r="R262">
        <v>1582</v>
      </c>
      <c r="S262" t="s">
        <v>28</v>
      </c>
      <c r="T262">
        <v>2.35</v>
      </c>
      <c r="U262" t="b">
        <f>IF(Table19[[#This Row],[gross]]-Table19[[#This Row],[budget]] &gt; 0, TRUE, FALSE)</f>
        <v>1</v>
      </c>
    </row>
    <row r="263" spans="1:21" x14ac:dyDescent="0.35">
      <c r="A263" t="s">
        <v>14985</v>
      </c>
      <c r="B263">
        <v>2004</v>
      </c>
      <c r="C263" t="s">
        <v>14982</v>
      </c>
      <c r="D263" t="s">
        <v>14984</v>
      </c>
      <c r="E263" t="s">
        <v>14983</v>
      </c>
      <c r="F263" t="s">
        <v>14986</v>
      </c>
      <c r="G263" t="s">
        <v>39</v>
      </c>
      <c r="H263" s="11">
        <v>5500000</v>
      </c>
      <c r="I263" s="11">
        <v>3629758</v>
      </c>
      <c r="J263" t="s">
        <v>1418</v>
      </c>
      <c r="K263">
        <v>97</v>
      </c>
      <c r="L263" t="s">
        <v>5897</v>
      </c>
      <c r="M263" t="s">
        <v>14987</v>
      </c>
      <c r="N263">
        <v>7.9</v>
      </c>
      <c r="O263">
        <v>112</v>
      </c>
      <c r="P263">
        <v>110</v>
      </c>
      <c r="Q263">
        <v>44151</v>
      </c>
      <c r="R263">
        <v>745</v>
      </c>
      <c r="S263" t="s">
        <v>28</v>
      </c>
      <c r="T263">
        <v>2.35</v>
      </c>
      <c r="U263" t="b">
        <f>IF(Table19[[#This Row],[gross]]-Table19[[#This Row],[budget]] &gt; 0, TRUE, FALSE)</f>
        <v>0</v>
      </c>
    </row>
    <row r="264" spans="1:21" x14ac:dyDescent="0.35">
      <c r="A264" t="s">
        <v>15000</v>
      </c>
      <c r="B264">
        <v>1989</v>
      </c>
      <c r="C264" t="s">
        <v>4860</v>
      </c>
      <c r="D264" t="s">
        <v>1662</v>
      </c>
      <c r="E264" t="s">
        <v>7820</v>
      </c>
      <c r="F264" t="s">
        <v>15001</v>
      </c>
      <c r="G264" t="s">
        <v>569</v>
      </c>
      <c r="H264" s="11">
        <v>6500000</v>
      </c>
      <c r="I264" s="11">
        <v>27545445</v>
      </c>
      <c r="J264" t="s">
        <v>38</v>
      </c>
      <c r="K264">
        <v>120</v>
      </c>
      <c r="L264" t="s">
        <v>3270</v>
      </c>
      <c r="M264" t="s">
        <v>15002</v>
      </c>
      <c r="N264">
        <v>7.9</v>
      </c>
      <c r="O264">
        <v>103</v>
      </c>
      <c r="P264">
        <v>418</v>
      </c>
      <c r="Q264">
        <v>59524</v>
      </c>
      <c r="R264">
        <v>2892</v>
      </c>
      <c r="S264" t="s">
        <v>28</v>
      </c>
      <c r="T264">
        <v>1.85</v>
      </c>
      <c r="U264" t="b">
        <f>IF(Table19[[#This Row],[gross]]-Table19[[#This Row],[budget]] &gt; 0, TRUE, FALSE)</f>
        <v>1</v>
      </c>
    </row>
    <row r="265" spans="1:21" x14ac:dyDescent="0.35">
      <c r="A265" t="s">
        <v>15300</v>
      </c>
      <c r="B265">
        <v>2009</v>
      </c>
      <c r="C265" t="s">
        <v>701</v>
      </c>
      <c r="D265" t="s">
        <v>115</v>
      </c>
      <c r="E265" t="s">
        <v>15299</v>
      </c>
      <c r="F265" t="s">
        <v>1608</v>
      </c>
      <c r="G265" t="s">
        <v>569</v>
      </c>
      <c r="H265" s="11">
        <v>5000000</v>
      </c>
      <c r="I265" s="11">
        <v>5009677</v>
      </c>
      <c r="J265" t="s">
        <v>56</v>
      </c>
      <c r="K265">
        <v>97</v>
      </c>
      <c r="L265" t="s">
        <v>5308</v>
      </c>
      <c r="M265" t="s">
        <v>15301</v>
      </c>
      <c r="N265">
        <v>7.9</v>
      </c>
      <c r="O265">
        <v>415</v>
      </c>
      <c r="P265">
        <v>485</v>
      </c>
      <c r="Q265">
        <v>260607</v>
      </c>
      <c r="R265">
        <v>19404</v>
      </c>
      <c r="S265" t="s">
        <v>28</v>
      </c>
      <c r="T265">
        <v>2.35</v>
      </c>
      <c r="U265" t="b">
        <f>IF(Table19[[#This Row],[gross]]-Table19[[#This Row],[budget]] &gt; 0, TRUE, FALSE)</f>
        <v>1</v>
      </c>
    </row>
    <row r="266" spans="1:21" x14ac:dyDescent="0.35">
      <c r="A266" t="s">
        <v>15737</v>
      </c>
      <c r="B266">
        <v>1966</v>
      </c>
      <c r="C266" t="s">
        <v>14910</v>
      </c>
      <c r="D266" t="s">
        <v>12644</v>
      </c>
      <c r="E266" t="s">
        <v>15736</v>
      </c>
      <c r="F266" t="s">
        <v>14930</v>
      </c>
      <c r="G266" t="s">
        <v>5738</v>
      </c>
      <c r="H266" s="11">
        <v>2000000</v>
      </c>
      <c r="I266" s="11"/>
      <c r="J266" t="s">
        <v>56</v>
      </c>
      <c r="K266">
        <v>120</v>
      </c>
      <c r="L266" t="s">
        <v>5652</v>
      </c>
      <c r="M266" t="s">
        <v>15738</v>
      </c>
      <c r="N266">
        <v>7.9</v>
      </c>
      <c r="O266">
        <v>62</v>
      </c>
      <c r="P266">
        <v>167</v>
      </c>
      <c r="Q266">
        <v>23713</v>
      </c>
      <c r="R266">
        <v>1238</v>
      </c>
      <c r="S266" t="s">
        <v>28</v>
      </c>
      <c r="T266">
        <v>1.66</v>
      </c>
      <c r="U266" t="b">
        <f>IF(Table19[[#This Row],[gross]]-Table19[[#This Row],[budget]] &gt; 0, TRUE, FALSE)</f>
        <v>0</v>
      </c>
    </row>
    <row r="267" spans="1:21" x14ac:dyDescent="0.35">
      <c r="A267" t="s">
        <v>16020</v>
      </c>
      <c r="B267">
        <v>2013</v>
      </c>
      <c r="C267" t="s">
        <v>8570</v>
      </c>
      <c r="D267" t="s">
        <v>16019</v>
      </c>
      <c r="E267" t="s">
        <v>16018</v>
      </c>
      <c r="F267" t="s">
        <v>16021</v>
      </c>
      <c r="G267" t="s">
        <v>569</v>
      </c>
      <c r="H267" s="11">
        <v>3000000</v>
      </c>
      <c r="I267" s="11">
        <v>8114507</v>
      </c>
      <c r="J267" t="s">
        <v>38</v>
      </c>
      <c r="K267">
        <v>109</v>
      </c>
      <c r="L267" t="s">
        <v>209</v>
      </c>
      <c r="M267" t="s">
        <v>16022</v>
      </c>
      <c r="N267">
        <v>7.9</v>
      </c>
      <c r="O267">
        <v>405</v>
      </c>
      <c r="P267">
        <v>270</v>
      </c>
      <c r="Q267">
        <v>95362</v>
      </c>
      <c r="R267">
        <v>328</v>
      </c>
      <c r="S267" t="s">
        <v>28</v>
      </c>
      <c r="T267">
        <v>1.85</v>
      </c>
      <c r="U267" t="b">
        <f>IF(Table19[[#This Row],[gross]]-Table19[[#This Row],[budget]] &gt; 0, TRUE, FALSE)</f>
        <v>1</v>
      </c>
    </row>
    <row r="268" spans="1:21" x14ac:dyDescent="0.35">
      <c r="A268" t="s">
        <v>16792</v>
      </c>
      <c r="B268">
        <v>2000</v>
      </c>
      <c r="C268" t="s">
        <v>16790</v>
      </c>
      <c r="D268" t="s">
        <v>15832</v>
      </c>
      <c r="E268" t="s">
        <v>16791</v>
      </c>
      <c r="F268" t="s">
        <v>16793</v>
      </c>
      <c r="G268" t="s">
        <v>569</v>
      </c>
      <c r="H268" s="11">
        <v>1500000</v>
      </c>
      <c r="I268" s="11">
        <v>1221261</v>
      </c>
      <c r="J268" t="s">
        <v>15837</v>
      </c>
      <c r="K268">
        <v>114</v>
      </c>
      <c r="L268" t="s">
        <v>2062</v>
      </c>
      <c r="M268" t="s">
        <v>16794</v>
      </c>
      <c r="N268">
        <v>7.9</v>
      </c>
      <c r="O268">
        <v>94</v>
      </c>
      <c r="P268">
        <v>125</v>
      </c>
      <c r="Q268">
        <v>38215</v>
      </c>
      <c r="R268">
        <v>856</v>
      </c>
      <c r="S268" t="s">
        <v>28</v>
      </c>
      <c r="T268">
        <v>1.85</v>
      </c>
      <c r="U268" t="b">
        <f>IF(Table19[[#This Row],[gross]]-Table19[[#This Row],[budget]] &gt; 0, TRUE, FALSE)</f>
        <v>0</v>
      </c>
    </row>
    <row r="269" spans="1:21" x14ac:dyDescent="0.35">
      <c r="A269" t="s">
        <v>16960</v>
      </c>
      <c r="B269">
        <v>2015</v>
      </c>
      <c r="C269" t="s">
        <v>16957</v>
      </c>
      <c r="D269" t="s">
        <v>16959</v>
      </c>
      <c r="E269" t="s">
        <v>16958</v>
      </c>
      <c r="F269" t="s">
        <v>16961</v>
      </c>
      <c r="G269" t="s">
        <v>569</v>
      </c>
      <c r="H269" s="11">
        <v>4000000</v>
      </c>
      <c r="I269" s="11">
        <v>375723</v>
      </c>
      <c r="J269" t="s">
        <v>14595</v>
      </c>
      <c r="K269">
        <v>112</v>
      </c>
      <c r="L269" t="s">
        <v>2450</v>
      </c>
      <c r="M269" t="s">
        <v>16962</v>
      </c>
      <c r="N269">
        <v>7.9</v>
      </c>
      <c r="O269">
        <v>111</v>
      </c>
      <c r="P269">
        <v>26</v>
      </c>
      <c r="Q269">
        <v>7025</v>
      </c>
      <c r="R269">
        <v>76</v>
      </c>
      <c r="S269" t="s">
        <v>28</v>
      </c>
      <c r="T269">
        <v>2.35</v>
      </c>
      <c r="U269" t="b">
        <f>IF(Table19[[#This Row],[gross]]-Table19[[#This Row],[budget]] &gt; 0, TRUE, FALSE)</f>
        <v>0</v>
      </c>
    </row>
    <row r="270" spans="1:21" x14ac:dyDescent="0.35">
      <c r="A270" t="s">
        <v>17306</v>
      </c>
      <c r="B270">
        <v>2007</v>
      </c>
      <c r="C270" t="s">
        <v>17303</v>
      </c>
      <c r="D270" t="s">
        <v>17305</v>
      </c>
      <c r="E270" t="s">
        <v>17304</v>
      </c>
      <c r="F270" t="s">
        <v>17307</v>
      </c>
      <c r="G270" t="s">
        <v>4621</v>
      </c>
      <c r="H270" s="11">
        <v>590000</v>
      </c>
      <c r="I270" s="11">
        <v>1185783</v>
      </c>
      <c r="J270" t="s">
        <v>8277</v>
      </c>
      <c r="K270">
        <v>113</v>
      </c>
      <c r="L270" t="s">
        <v>3270</v>
      </c>
      <c r="M270" t="s">
        <v>17308</v>
      </c>
      <c r="N270">
        <v>7.9</v>
      </c>
      <c r="O270">
        <v>233</v>
      </c>
      <c r="P270">
        <v>172</v>
      </c>
      <c r="Q270">
        <v>44763</v>
      </c>
      <c r="R270">
        <v>264</v>
      </c>
      <c r="S270" t="s">
        <v>28</v>
      </c>
      <c r="T270">
        <v>1.85</v>
      </c>
      <c r="U270" t="b">
        <f>IF(Table19[[#This Row],[gross]]-Table19[[#This Row],[budget]] &gt; 0, TRUE, FALSE)</f>
        <v>1</v>
      </c>
    </row>
    <row r="271" spans="1:21" x14ac:dyDescent="0.35">
      <c r="A271" t="s">
        <v>11125</v>
      </c>
      <c r="B271">
        <v>1978</v>
      </c>
      <c r="C271" t="s">
        <v>5134</v>
      </c>
      <c r="D271" t="s">
        <v>1671</v>
      </c>
      <c r="E271" t="s">
        <v>9452</v>
      </c>
      <c r="F271" t="s">
        <v>5290</v>
      </c>
      <c r="G271" t="s">
        <v>569</v>
      </c>
      <c r="H271" s="11">
        <v>300000</v>
      </c>
      <c r="I271" s="11">
        <v>47000000</v>
      </c>
      <c r="J271" t="s">
        <v>38</v>
      </c>
      <c r="K271">
        <v>101</v>
      </c>
      <c r="L271" t="s">
        <v>5289</v>
      </c>
      <c r="M271" t="s">
        <v>11126</v>
      </c>
      <c r="N271">
        <v>7.9</v>
      </c>
      <c r="O271">
        <v>318</v>
      </c>
      <c r="P271">
        <v>1191</v>
      </c>
      <c r="Q271">
        <v>157863</v>
      </c>
      <c r="R271">
        <v>4400</v>
      </c>
      <c r="S271" t="s">
        <v>28</v>
      </c>
      <c r="T271">
        <v>2.35</v>
      </c>
      <c r="U271" t="b">
        <f>IF(Table19[[#This Row],[gross]]-Table19[[#This Row],[budget]] &gt; 0, TRUE, FALSE)</f>
        <v>1</v>
      </c>
    </row>
    <row r="272" spans="1:21" x14ac:dyDescent="0.35">
      <c r="A272" t="s">
        <v>17889</v>
      </c>
      <c r="B272">
        <v>2007</v>
      </c>
      <c r="C272" t="s">
        <v>14186</v>
      </c>
      <c r="D272" t="s">
        <v>17888</v>
      </c>
      <c r="E272" t="s">
        <v>17887</v>
      </c>
      <c r="F272" t="s">
        <v>17890</v>
      </c>
      <c r="G272" t="s">
        <v>569</v>
      </c>
      <c r="H272" s="11">
        <v>180000</v>
      </c>
      <c r="I272" s="11">
        <v>9437933</v>
      </c>
      <c r="J272" t="s">
        <v>7547</v>
      </c>
      <c r="K272">
        <v>85</v>
      </c>
      <c r="L272" t="s">
        <v>7403</v>
      </c>
      <c r="M272" t="s">
        <v>17891</v>
      </c>
      <c r="N272">
        <v>7.9</v>
      </c>
      <c r="O272">
        <v>232</v>
      </c>
      <c r="P272">
        <v>329</v>
      </c>
      <c r="Q272">
        <v>90827</v>
      </c>
      <c r="R272">
        <v>332</v>
      </c>
      <c r="S272" t="s">
        <v>28</v>
      </c>
      <c r="T272">
        <v>1.85</v>
      </c>
      <c r="U272" t="b">
        <f>IF(Table19[[#This Row],[gross]]-Table19[[#This Row],[budget]] &gt; 0, TRUE, FALSE)</f>
        <v>1</v>
      </c>
    </row>
    <row r="273" spans="1:21" x14ac:dyDescent="0.35">
      <c r="A273" t="s">
        <v>86</v>
      </c>
      <c r="B273">
        <v>2010</v>
      </c>
      <c r="C273" t="s">
        <v>82</v>
      </c>
      <c r="D273" t="s">
        <v>85</v>
      </c>
      <c r="E273" t="s">
        <v>83</v>
      </c>
      <c r="F273" t="s">
        <v>87</v>
      </c>
      <c r="G273" t="s">
        <v>90</v>
      </c>
      <c r="H273" s="11">
        <v>260000000</v>
      </c>
      <c r="I273" s="11">
        <v>200807262</v>
      </c>
      <c r="J273" t="s">
        <v>38</v>
      </c>
      <c r="K273">
        <v>100</v>
      </c>
      <c r="L273" t="s">
        <v>84</v>
      </c>
      <c r="M273" t="s">
        <v>88</v>
      </c>
      <c r="N273">
        <v>7.8</v>
      </c>
      <c r="O273">
        <v>324</v>
      </c>
      <c r="P273">
        <v>387</v>
      </c>
      <c r="Q273">
        <v>294810</v>
      </c>
      <c r="R273">
        <v>2036</v>
      </c>
      <c r="S273" t="s">
        <v>28</v>
      </c>
      <c r="T273">
        <v>1.85</v>
      </c>
      <c r="U273" t="b">
        <f>IF(Table19[[#This Row],[gross]]-Table19[[#This Row],[budget]] &gt; 0, TRUE, FALSE)</f>
        <v>0</v>
      </c>
    </row>
    <row r="274" spans="1:21" x14ac:dyDescent="0.35">
      <c r="A274" t="s">
        <v>237</v>
      </c>
      <c r="B274">
        <v>2012</v>
      </c>
      <c r="C274" t="s">
        <v>48</v>
      </c>
      <c r="D274" t="s">
        <v>236</v>
      </c>
      <c r="E274" t="s">
        <v>235</v>
      </c>
      <c r="F274" t="s">
        <v>49</v>
      </c>
      <c r="G274" t="s">
        <v>39</v>
      </c>
      <c r="H274" s="11">
        <v>200000000</v>
      </c>
      <c r="I274" s="11">
        <v>304360277</v>
      </c>
      <c r="J274" t="s">
        <v>56</v>
      </c>
      <c r="K274">
        <v>143</v>
      </c>
      <c r="L274" t="s">
        <v>50</v>
      </c>
      <c r="M274" t="s">
        <v>238</v>
      </c>
      <c r="N274">
        <v>7.8</v>
      </c>
      <c r="O274">
        <v>750</v>
      </c>
      <c r="P274">
        <v>1498</v>
      </c>
      <c r="Q274">
        <v>522030</v>
      </c>
      <c r="R274">
        <v>2039</v>
      </c>
      <c r="S274" t="s">
        <v>28</v>
      </c>
      <c r="T274">
        <v>2.35</v>
      </c>
      <c r="U274" t="b">
        <f>IF(Table19[[#This Row],[gross]]-Table19[[#This Row],[budget]] &gt; 0, TRUE, FALSE)</f>
        <v>1</v>
      </c>
    </row>
    <row r="275" spans="1:21" x14ac:dyDescent="0.35">
      <c r="A275" t="s">
        <v>349</v>
      </c>
      <c r="B275">
        <v>2013</v>
      </c>
      <c r="C275" t="s">
        <v>346</v>
      </c>
      <c r="D275" t="s">
        <v>348</v>
      </c>
      <c r="E275" t="s">
        <v>347</v>
      </c>
      <c r="F275" t="s">
        <v>350</v>
      </c>
      <c r="G275" t="s">
        <v>39</v>
      </c>
      <c r="H275" s="11">
        <v>190000000</v>
      </c>
      <c r="I275" s="11">
        <v>228756232</v>
      </c>
      <c r="J275" t="s">
        <v>38</v>
      </c>
      <c r="K275">
        <v>132</v>
      </c>
      <c r="L275" t="s">
        <v>68</v>
      </c>
      <c r="M275" t="s">
        <v>351</v>
      </c>
      <c r="N275">
        <v>7.8</v>
      </c>
      <c r="O275">
        <v>590</v>
      </c>
      <c r="P275">
        <v>1171</v>
      </c>
      <c r="Q275">
        <v>395573</v>
      </c>
      <c r="R275">
        <v>21411</v>
      </c>
      <c r="S275" t="s">
        <v>28</v>
      </c>
      <c r="T275">
        <v>2.35</v>
      </c>
      <c r="U275" t="b">
        <f>IF(Table19[[#This Row],[gross]]-Table19[[#This Row],[budget]] &gt; 0, TRUE, FALSE)</f>
        <v>1</v>
      </c>
    </row>
    <row r="276" spans="1:21" x14ac:dyDescent="0.35">
      <c r="A276" t="s">
        <v>539</v>
      </c>
      <c r="B276">
        <v>2016</v>
      </c>
      <c r="C276" t="s">
        <v>245</v>
      </c>
      <c r="D276" t="s">
        <v>95</v>
      </c>
      <c r="E276" t="s">
        <v>537</v>
      </c>
      <c r="F276" t="s">
        <v>540</v>
      </c>
      <c r="G276" t="s">
        <v>90</v>
      </c>
      <c r="H276" s="11">
        <v>175000000</v>
      </c>
      <c r="I276" s="11">
        <v>362645141</v>
      </c>
      <c r="J276" t="s">
        <v>56</v>
      </c>
      <c r="K276">
        <v>106</v>
      </c>
      <c r="L276" t="s">
        <v>538</v>
      </c>
      <c r="M276" t="s">
        <v>541</v>
      </c>
      <c r="N276">
        <v>7.8</v>
      </c>
      <c r="O276">
        <v>370</v>
      </c>
      <c r="P276">
        <v>398</v>
      </c>
      <c r="Q276">
        <v>106072</v>
      </c>
      <c r="R276">
        <v>32921</v>
      </c>
      <c r="S276" t="s">
        <v>28</v>
      </c>
      <c r="T276">
        <v>1.85</v>
      </c>
      <c r="U276" t="b">
        <f>IF(Table19[[#This Row],[gross]]-Table19[[#This Row],[budget]] &gt; 0, TRUE, FALSE)</f>
        <v>1</v>
      </c>
    </row>
    <row r="277" spans="1:21" x14ac:dyDescent="0.35">
      <c r="A277" t="s">
        <v>577</v>
      </c>
      <c r="B277">
        <v>2014</v>
      </c>
      <c r="C277" t="s">
        <v>215</v>
      </c>
      <c r="D277" t="s">
        <v>95</v>
      </c>
      <c r="E277" t="s">
        <v>217</v>
      </c>
      <c r="F277" t="s">
        <v>578</v>
      </c>
      <c r="G277" t="s">
        <v>39</v>
      </c>
      <c r="H277" s="11">
        <v>170000000</v>
      </c>
      <c r="I277" s="11">
        <v>259746958</v>
      </c>
      <c r="J277" t="s">
        <v>38</v>
      </c>
      <c r="K277">
        <v>136</v>
      </c>
      <c r="L277" t="s">
        <v>68</v>
      </c>
      <c r="M277" t="s">
        <v>579</v>
      </c>
      <c r="N277">
        <v>7.8</v>
      </c>
      <c r="O277">
        <v>576</v>
      </c>
      <c r="P277">
        <v>742</v>
      </c>
      <c r="Q277">
        <v>496749</v>
      </c>
      <c r="R277">
        <v>36188</v>
      </c>
      <c r="S277" t="s">
        <v>28</v>
      </c>
      <c r="T277">
        <v>2.35</v>
      </c>
      <c r="U277" t="b">
        <f>IF(Table19[[#This Row],[gross]]-Table19[[#This Row],[budget]] &gt; 0, TRUE, FALSE)</f>
        <v>1</v>
      </c>
    </row>
    <row r="278" spans="1:21" x14ac:dyDescent="0.35">
      <c r="A278" t="s">
        <v>607</v>
      </c>
      <c r="B278">
        <v>2012</v>
      </c>
      <c r="C278" t="s">
        <v>603</v>
      </c>
      <c r="D278" t="s">
        <v>606</v>
      </c>
      <c r="E278" t="s">
        <v>604</v>
      </c>
      <c r="F278" t="s">
        <v>608</v>
      </c>
      <c r="G278" t="s">
        <v>90</v>
      </c>
      <c r="H278" s="11">
        <v>165000000</v>
      </c>
      <c r="I278" s="11">
        <v>189412677</v>
      </c>
      <c r="J278" t="s">
        <v>38</v>
      </c>
      <c r="K278">
        <v>101</v>
      </c>
      <c r="L278" t="s">
        <v>605</v>
      </c>
      <c r="M278" t="s">
        <v>609</v>
      </c>
      <c r="N278">
        <v>7.8</v>
      </c>
      <c r="O278">
        <v>377</v>
      </c>
      <c r="P278">
        <v>345</v>
      </c>
      <c r="Q278">
        <v>272534</v>
      </c>
      <c r="R278">
        <v>4451</v>
      </c>
      <c r="S278" t="s">
        <v>28</v>
      </c>
      <c r="T278">
        <v>2.35</v>
      </c>
      <c r="U278" t="b">
        <f>IF(Table19[[#This Row],[gross]]-Table19[[#This Row],[budget]] &gt; 0, TRUE, FALSE)</f>
        <v>1</v>
      </c>
    </row>
    <row r="279" spans="1:21" x14ac:dyDescent="0.35">
      <c r="A279" t="s">
        <v>661</v>
      </c>
      <c r="B279">
        <v>2008</v>
      </c>
      <c r="C279" t="s">
        <v>658</v>
      </c>
      <c r="D279" t="s">
        <v>335</v>
      </c>
      <c r="E279" t="s">
        <v>659</v>
      </c>
      <c r="F279" t="s">
        <v>662</v>
      </c>
      <c r="G279" t="s">
        <v>39</v>
      </c>
      <c r="H279" s="11">
        <v>150000000</v>
      </c>
      <c r="I279" s="11">
        <v>127490802</v>
      </c>
      <c r="J279" t="s">
        <v>38</v>
      </c>
      <c r="K279">
        <v>166</v>
      </c>
      <c r="L279" t="s">
        <v>660</v>
      </c>
      <c r="M279" t="s">
        <v>663</v>
      </c>
      <c r="N279">
        <v>7.8</v>
      </c>
      <c r="O279">
        <v>362</v>
      </c>
      <c r="P279">
        <v>822</v>
      </c>
      <c r="Q279">
        <v>459346</v>
      </c>
      <c r="R279">
        <v>13333</v>
      </c>
      <c r="S279" t="s">
        <v>28</v>
      </c>
      <c r="T279">
        <v>2.35</v>
      </c>
      <c r="U279" t="b">
        <f>IF(Table19[[#This Row],[gross]]-Table19[[#This Row],[budget]] &gt; 0, TRUE, FALSE)</f>
        <v>0</v>
      </c>
    </row>
    <row r="280" spans="1:21" x14ac:dyDescent="0.35">
      <c r="A280" t="s">
        <v>666</v>
      </c>
      <c r="B280">
        <v>2011</v>
      </c>
      <c r="C280" t="s">
        <v>665</v>
      </c>
      <c r="D280" t="s">
        <v>342</v>
      </c>
      <c r="E280" t="s">
        <v>448</v>
      </c>
      <c r="F280" t="s">
        <v>420</v>
      </c>
      <c r="G280" t="s">
        <v>39</v>
      </c>
      <c r="H280" s="11">
        <v>160000000</v>
      </c>
      <c r="I280" s="11">
        <v>146405371</v>
      </c>
      <c r="J280" t="s">
        <v>38</v>
      </c>
      <c r="K280">
        <v>132</v>
      </c>
      <c r="L280" t="s">
        <v>68</v>
      </c>
      <c r="M280" t="s">
        <v>667</v>
      </c>
      <c r="N280">
        <v>7.8</v>
      </c>
      <c r="O280">
        <v>500</v>
      </c>
      <c r="P280">
        <v>698</v>
      </c>
      <c r="Q280">
        <v>518537</v>
      </c>
      <c r="R280">
        <v>50983</v>
      </c>
      <c r="S280" t="s">
        <v>28</v>
      </c>
      <c r="T280">
        <v>2.35</v>
      </c>
      <c r="U280" t="b">
        <f>IF(Table19[[#This Row],[gross]]-Table19[[#This Row],[budget]] &gt; 0, TRUE, FALSE)</f>
        <v>0</v>
      </c>
    </row>
    <row r="281" spans="1:21" x14ac:dyDescent="0.35">
      <c r="A281" t="s">
        <v>1185</v>
      </c>
      <c r="B281">
        <v>2004</v>
      </c>
      <c r="C281" t="s">
        <v>1184</v>
      </c>
      <c r="D281" t="s">
        <v>99</v>
      </c>
      <c r="E281" t="s">
        <v>430</v>
      </c>
      <c r="F281" t="s">
        <v>103</v>
      </c>
      <c r="G281" t="s">
        <v>90</v>
      </c>
      <c r="H281" s="11">
        <v>130000000</v>
      </c>
      <c r="I281" s="11">
        <v>249358727</v>
      </c>
      <c r="J281" t="s">
        <v>56</v>
      </c>
      <c r="K281">
        <v>142</v>
      </c>
      <c r="L281" t="s">
        <v>100</v>
      </c>
      <c r="M281" t="s">
        <v>1186</v>
      </c>
      <c r="N281">
        <v>7.8</v>
      </c>
      <c r="O281">
        <v>274</v>
      </c>
      <c r="P281">
        <v>1504</v>
      </c>
      <c r="Q281">
        <v>382255</v>
      </c>
      <c r="R281">
        <v>33284</v>
      </c>
      <c r="S281" t="s">
        <v>28</v>
      </c>
      <c r="T281">
        <v>2.35</v>
      </c>
      <c r="U281" t="b">
        <f>IF(Table19[[#This Row],[gross]]-Table19[[#This Row],[budget]] &gt; 0, TRUE, FALSE)</f>
        <v>1</v>
      </c>
    </row>
    <row r="282" spans="1:21" x14ac:dyDescent="0.35">
      <c r="A282" t="s">
        <v>1438</v>
      </c>
      <c r="B282">
        <v>2013</v>
      </c>
      <c r="C282" t="s">
        <v>1184</v>
      </c>
      <c r="D282" t="s">
        <v>1437</v>
      </c>
      <c r="E282" t="s">
        <v>1435</v>
      </c>
      <c r="F282" t="s">
        <v>1439</v>
      </c>
      <c r="G282" t="s">
        <v>39</v>
      </c>
      <c r="H282" s="11">
        <v>100000000</v>
      </c>
      <c r="I282" s="11">
        <v>274084951</v>
      </c>
      <c r="J282" t="s">
        <v>56</v>
      </c>
      <c r="K282">
        <v>91</v>
      </c>
      <c r="L282" t="s">
        <v>1436</v>
      </c>
      <c r="M282" t="s">
        <v>1440</v>
      </c>
      <c r="N282">
        <v>7.8</v>
      </c>
      <c r="O282">
        <v>738</v>
      </c>
      <c r="P282">
        <v>1885</v>
      </c>
      <c r="Q282">
        <v>582917</v>
      </c>
      <c r="R282">
        <v>87</v>
      </c>
      <c r="S282" t="s">
        <v>28</v>
      </c>
      <c r="T282">
        <v>2.35</v>
      </c>
      <c r="U282" t="b">
        <f>IF(Table19[[#This Row],[gross]]-Table19[[#This Row],[budget]] &gt; 0, TRUE, FALSE)</f>
        <v>1</v>
      </c>
    </row>
    <row r="283" spans="1:21" x14ac:dyDescent="0.35">
      <c r="A283" t="s">
        <v>1665</v>
      </c>
      <c r="B283">
        <v>2007</v>
      </c>
      <c r="C283" t="s">
        <v>182</v>
      </c>
      <c r="D283" t="s">
        <v>1664</v>
      </c>
      <c r="E283" t="s">
        <v>1662</v>
      </c>
      <c r="F283" t="s">
        <v>1666</v>
      </c>
      <c r="G283" t="s">
        <v>569</v>
      </c>
      <c r="H283" s="11">
        <v>100000000</v>
      </c>
      <c r="I283" s="11">
        <v>130127620</v>
      </c>
      <c r="J283" t="s">
        <v>38</v>
      </c>
      <c r="K283">
        <v>176</v>
      </c>
      <c r="L283" t="s">
        <v>1663</v>
      </c>
      <c r="M283" t="s">
        <v>1667</v>
      </c>
      <c r="N283">
        <v>7.8</v>
      </c>
      <c r="O283">
        <v>300</v>
      </c>
      <c r="P283">
        <v>458</v>
      </c>
      <c r="Q283">
        <v>324671</v>
      </c>
      <c r="R283">
        <v>20354</v>
      </c>
      <c r="S283" t="s">
        <v>28</v>
      </c>
      <c r="T283">
        <v>1.85</v>
      </c>
      <c r="U283" t="b">
        <f>IF(Table19[[#This Row],[gross]]-Table19[[#This Row],[budget]] &gt; 0, TRUE, FALSE)</f>
        <v>1</v>
      </c>
    </row>
    <row r="284" spans="1:21" x14ac:dyDescent="0.35">
      <c r="A284" t="s">
        <v>2080</v>
      </c>
      <c r="B284">
        <v>2011</v>
      </c>
      <c r="C284" t="s">
        <v>658</v>
      </c>
      <c r="D284" t="s">
        <v>428</v>
      </c>
      <c r="E284" t="s">
        <v>2078</v>
      </c>
      <c r="F284" t="s">
        <v>2081</v>
      </c>
      <c r="G284" t="s">
        <v>569</v>
      </c>
      <c r="H284" s="11">
        <v>90000000</v>
      </c>
      <c r="I284" s="11">
        <v>102515793</v>
      </c>
      <c r="J284" t="s">
        <v>38</v>
      </c>
      <c r="K284">
        <v>158</v>
      </c>
      <c r="L284" t="s">
        <v>2079</v>
      </c>
      <c r="M284" t="s">
        <v>2082</v>
      </c>
      <c r="N284">
        <v>7.8</v>
      </c>
      <c r="O284">
        <v>517</v>
      </c>
      <c r="P284">
        <v>632</v>
      </c>
      <c r="Q284">
        <v>330152</v>
      </c>
      <c r="R284">
        <v>20388</v>
      </c>
      <c r="S284" t="s">
        <v>28</v>
      </c>
      <c r="T284">
        <v>2.35</v>
      </c>
      <c r="U284" t="b">
        <f>IF(Table19[[#This Row],[gross]]-Table19[[#This Row],[budget]] &gt; 0, TRUE, FALSE)</f>
        <v>1</v>
      </c>
    </row>
    <row r="285" spans="1:21" x14ac:dyDescent="0.35">
      <c r="A285" t="s">
        <v>2256</v>
      </c>
      <c r="B285">
        <v>2004</v>
      </c>
      <c r="C285" t="s">
        <v>1122</v>
      </c>
      <c r="D285" t="s">
        <v>1124</v>
      </c>
      <c r="E285" t="s">
        <v>2255</v>
      </c>
      <c r="F285" t="s">
        <v>2257</v>
      </c>
      <c r="G285" t="s">
        <v>39</v>
      </c>
      <c r="H285" s="11">
        <v>75000000</v>
      </c>
      <c r="I285" s="11">
        <v>176049130</v>
      </c>
      <c r="J285" t="s">
        <v>38</v>
      </c>
      <c r="K285">
        <v>108</v>
      </c>
      <c r="L285" t="s">
        <v>1123</v>
      </c>
      <c r="M285" t="s">
        <v>2258</v>
      </c>
      <c r="N285">
        <v>7.8</v>
      </c>
      <c r="O285">
        <v>239</v>
      </c>
      <c r="P285">
        <v>806</v>
      </c>
      <c r="Q285">
        <v>348232</v>
      </c>
      <c r="R285">
        <v>14161</v>
      </c>
      <c r="S285" t="s">
        <v>28</v>
      </c>
      <c r="T285">
        <v>2.35</v>
      </c>
      <c r="U285" t="b">
        <f>IF(Table19[[#This Row],[gross]]-Table19[[#This Row],[budget]] &gt; 0, TRUE, FALSE)</f>
        <v>1</v>
      </c>
    </row>
    <row r="286" spans="1:21" x14ac:dyDescent="0.35">
      <c r="A286" t="s">
        <v>2264</v>
      </c>
      <c r="B286">
        <v>2001</v>
      </c>
      <c r="C286" t="s">
        <v>1475</v>
      </c>
      <c r="D286" t="s">
        <v>335</v>
      </c>
      <c r="E286" t="s">
        <v>777</v>
      </c>
      <c r="F286" t="s">
        <v>2265</v>
      </c>
      <c r="G286" t="s">
        <v>39</v>
      </c>
      <c r="H286" s="11">
        <v>85000000</v>
      </c>
      <c r="I286" s="11">
        <v>183405771</v>
      </c>
      <c r="J286" t="s">
        <v>38</v>
      </c>
      <c r="K286">
        <v>116</v>
      </c>
      <c r="L286" t="s">
        <v>1477</v>
      </c>
      <c r="M286" t="s">
        <v>2266</v>
      </c>
      <c r="N286">
        <v>7.8</v>
      </c>
      <c r="O286">
        <v>186</v>
      </c>
      <c r="P286">
        <v>845</v>
      </c>
      <c r="Q286">
        <v>402645</v>
      </c>
      <c r="R286">
        <v>13028</v>
      </c>
      <c r="S286" t="s">
        <v>28</v>
      </c>
      <c r="T286">
        <v>2.35</v>
      </c>
      <c r="U286" t="b">
        <f>IF(Table19[[#This Row],[gross]]-Table19[[#This Row],[budget]] &gt; 0, TRUE, FALSE)</f>
        <v>1</v>
      </c>
    </row>
    <row r="287" spans="1:21" x14ac:dyDescent="0.35">
      <c r="A287" t="s">
        <v>2780</v>
      </c>
      <c r="B287">
        <v>2009</v>
      </c>
      <c r="C287" t="s">
        <v>2777</v>
      </c>
      <c r="D287" t="s">
        <v>2779</v>
      </c>
      <c r="E287" t="s">
        <v>2777</v>
      </c>
      <c r="F287" t="s">
        <v>2781</v>
      </c>
      <c r="G287" t="s">
        <v>272</v>
      </c>
      <c r="H287" s="11">
        <v>40000000</v>
      </c>
      <c r="I287" s="11">
        <v>19406406</v>
      </c>
      <c r="J287" t="s">
        <v>1418</v>
      </c>
      <c r="K287">
        <v>104</v>
      </c>
      <c r="L287" t="s">
        <v>2778</v>
      </c>
      <c r="M287" t="s">
        <v>2782</v>
      </c>
      <c r="N287">
        <v>7.8</v>
      </c>
      <c r="O287">
        <v>113</v>
      </c>
      <c r="P287">
        <v>42</v>
      </c>
      <c r="Q287">
        <v>7630</v>
      </c>
      <c r="R287">
        <v>152</v>
      </c>
      <c r="S287" t="s">
        <v>28</v>
      </c>
      <c r="T287">
        <v>2.35</v>
      </c>
      <c r="U287" t="b">
        <f>IF(Table19[[#This Row],[gross]]-Table19[[#This Row],[budget]] &gt; 0, TRUE, FALSE)</f>
        <v>0</v>
      </c>
    </row>
    <row r="288" spans="1:21" x14ac:dyDescent="0.35">
      <c r="A288" t="s">
        <v>2831</v>
      </c>
      <c r="B288">
        <v>2015</v>
      </c>
      <c r="C288" t="s">
        <v>1128</v>
      </c>
      <c r="D288" t="s">
        <v>296</v>
      </c>
      <c r="E288" t="s">
        <v>75</v>
      </c>
      <c r="F288" t="s">
        <v>646</v>
      </c>
      <c r="G288" t="s">
        <v>90</v>
      </c>
      <c r="H288" s="11">
        <v>81200000</v>
      </c>
      <c r="I288" s="11">
        <v>1339152</v>
      </c>
      <c r="J288" t="s">
        <v>1418</v>
      </c>
      <c r="K288">
        <v>108</v>
      </c>
      <c r="L288" t="s">
        <v>2830</v>
      </c>
      <c r="M288" t="s">
        <v>2832</v>
      </c>
      <c r="N288">
        <v>7.8</v>
      </c>
      <c r="O288">
        <v>119</v>
      </c>
      <c r="P288">
        <v>64</v>
      </c>
      <c r="Q288">
        <v>28276</v>
      </c>
      <c r="R288">
        <v>30230</v>
      </c>
      <c r="S288" t="s">
        <v>28</v>
      </c>
      <c r="T288">
        <v>2.35</v>
      </c>
      <c r="U288" t="b">
        <f>IF(Table19[[#This Row],[gross]]-Table19[[#This Row],[budget]] &gt; 0, TRUE, FALSE)</f>
        <v>0</v>
      </c>
    </row>
    <row r="289" spans="1:21" x14ac:dyDescent="0.35">
      <c r="A289" t="s">
        <v>4032</v>
      </c>
      <c r="B289">
        <v>2014</v>
      </c>
      <c r="C289" t="s">
        <v>2036</v>
      </c>
      <c r="D289" t="s">
        <v>456</v>
      </c>
      <c r="E289" t="s">
        <v>1213</v>
      </c>
      <c r="F289" t="s">
        <v>4033</v>
      </c>
      <c r="G289" t="s">
        <v>90</v>
      </c>
      <c r="H289" s="11">
        <v>60000000</v>
      </c>
      <c r="I289" s="11">
        <v>257756197</v>
      </c>
      <c r="J289" t="s">
        <v>365</v>
      </c>
      <c r="K289">
        <v>100</v>
      </c>
      <c r="L289" t="s">
        <v>1008</v>
      </c>
      <c r="M289" t="s">
        <v>4034</v>
      </c>
      <c r="N289">
        <v>7.8</v>
      </c>
      <c r="O289">
        <v>435</v>
      </c>
      <c r="P289">
        <v>471</v>
      </c>
      <c r="Q289">
        <v>246698</v>
      </c>
      <c r="R289">
        <v>22128</v>
      </c>
      <c r="S289" t="s">
        <v>28</v>
      </c>
      <c r="T289">
        <v>2.35</v>
      </c>
      <c r="U289" t="b">
        <f>IF(Table19[[#This Row],[gross]]-Table19[[#This Row],[budget]] &gt; 0, TRUE, FALSE)</f>
        <v>1</v>
      </c>
    </row>
    <row r="290" spans="1:21" x14ac:dyDescent="0.35">
      <c r="A290" t="s">
        <v>4552</v>
      </c>
      <c r="B290">
        <v>2008</v>
      </c>
      <c r="C290" t="s">
        <v>3541</v>
      </c>
      <c r="D290" t="s">
        <v>555</v>
      </c>
      <c r="E290" t="s">
        <v>2923</v>
      </c>
      <c r="F290" t="s">
        <v>3994</v>
      </c>
      <c r="G290" t="s">
        <v>569</v>
      </c>
      <c r="H290" s="11">
        <v>55000000</v>
      </c>
      <c r="I290" s="11">
        <v>35707327</v>
      </c>
      <c r="J290" t="s">
        <v>38</v>
      </c>
      <c r="K290">
        <v>141</v>
      </c>
      <c r="L290" t="s">
        <v>2079</v>
      </c>
      <c r="M290" t="s">
        <v>4553</v>
      </c>
      <c r="N290">
        <v>7.8</v>
      </c>
      <c r="O290">
        <v>264</v>
      </c>
      <c r="P290">
        <v>387</v>
      </c>
      <c r="Q290">
        <v>199056</v>
      </c>
      <c r="R290">
        <v>12840</v>
      </c>
      <c r="S290" t="s">
        <v>28</v>
      </c>
      <c r="T290">
        <v>2.35</v>
      </c>
      <c r="U290" t="b">
        <f>IF(Table19[[#This Row],[gross]]-Table19[[#This Row],[budget]] &gt; 0, TRUE, FALSE)</f>
        <v>0</v>
      </c>
    </row>
    <row r="291" spans="1:21" x14ac:dyDescent="0.35">
      <c r="A291" t="s">
        <v>4988</v>
      </c>
      <c r="B291">
        <v>1997</v>
      </c>
      <c r="C291" t="s">
        <v>658</v>
      </c>
      <c r="D291" t="s">
        <v>4866</v>
      </c>
      <c r="E291" t="s">
        <v>827</v>
      </c>
      <c r="F291" t="s">
        <v>4989</v>
      </c>
      <c r="G291" t="s">
        <v>569</v>
      </c>
      <c r="H291" s="11">
        <v>50000000</v>
      </c>
      <c r="I291" s="11">
        <v>48265581</v>
      </c>
      <c r="J291" t="s">
        <v>38</v>
      </c>
      <c r="K291">
        <v>129</v>
      </c>
      <c r="L291" t="s">
        <v>1861</v>
      </c>
      <c r="M291" t="s">
        <v>4990</v>
      </c>
      <c r="N291">
        <v>7.8</v>
      </c>
      <c r="O291">
        <v>157</v>
      </c>
      <c r="P291">
        <v>506</v>
      </c>
      <c r="Q291">
        <v>261069</v>
      </c>
      <c r="R291">
        <v>1397</v>
      </c>
      <c r="S291" t="s">
        <v>28</v>
      </c>
      <c r="T291">
        <v>2.35</v>
      </c>
      <c r="U291" t="b">
        <f>IF(Table19[[#This Row],[gross]]-Table19[[#This Row],[budget]] &gt; 0, TRUE, FALSE)</f>
        <v>0</v>
      </c>
    </row>
    <row r="292" spans="1:21" x14ac:dyDescent="0.35">
      <c r="A292" t="s">
        <v>5326</v>
      </c>
      <c r="B292">
        <v>2007</v>
      </c>
      <c r="C292" t="s">
        <v>1381</v>
      </c>
      <c r="D292" t="s">
        <v>58</v>
      </c>
      <c r="E292" t="s">
        <v>1174</v>
      </c>
      <c r="F292" t="s">
        <v>5327</v>
      </c>
      <c r="G292" t="s">
        <v>569</v>
      </c>
      <c r="H292" s="11">
        <v>55000000</v>
      </c>
      <c r="I292" s="11">
        <v>53574088</v>
      </c>
      <c r="J292" t="s">
        <v>38</v>
      </c>
      <c r="K292">
        <v>122</v>
      </c>
      <c r="L292" t="s">
        <v>5325</v>
      </c>
      <c r="M292" t="s">
        <v>5328</v>
      </c>
      <c r="N292">
        <v>7.8</v>
      </c>
      <c r="O292">
        <v>295</v>
      </c>
      <c r="P292">
        <v>560</v>
      </c>
      <c r="Q292">
        <v>237872</v>
      </c>
      <c r="R292">
        <v>33548</v>
      </c>
      <c r="S292" t="s">
        <v>28</v>
      </c>
      <c r="T292">
        <v>2.35</v>
      </c>
      <c r="U292" t="b">
        <f>IF(Table19[[#This Row],[gross]]-Table19[[#This Row],[budget]] &gt; 0, TRUE, FALSE)</f>
        <v>0</v>
      </c>
    </row>
    <row r="293" spans="1:21" x14ac:dyDescent="0.35">
      <c r="A293" t="s">
        <v>5712</v>
      </c>
      <c r="B293">
        <v>1993</v>
      </c>
      <c r="C293" t="s">
        <v>2365</v>
      </c>
      <c r="D293" t="s">
        <v>386</v>
      </c>
      <c r="E293" t="s">
        <v>5710</v>
      </c>
      <c r="F293" t="s">
        <v>617</v>
      </c>
      <c r="G293" t="s">
        <v>39</v>
      </c>
      <c r="H293" s="11">
        <v>44000000</v>
      </c>
      <c r="I293" s="11">
        <v>183875760</v>
      </c>
      <c r="J293" t="s">
        <v>38</v>
      </c>
      <c r="K293">
        <v>130</v>
      </c>
      <c r="L293" t="s">
        <v>5711</v>
      </c>
      <c r="M293" t="s">
        <v>5713</v>
      </c>
      <c r="N293">
        <v>7.8</v>
      </c>
      <c r="O293">
        <v>119</v>
      </c>
      <c r="P293">
        <v>270</v>
      </c>
      <c r="Q293">
        <v>213668</v>
      </c>
      <c r="R293">
        <v>13357</v>
      </c>
      <c r="S293" t="s">
        <v>28</v>
      </c>
      <c r="T293">
        <v>1.85</v>
      </c>
      <c r="U293" t="b">
        <f>IF(Table19[[#This Row],[gross]]-Table19[[#This Row],[budget]] &gt; 0, TRUE, FALSE)</f>
        <v>1</v>
      </c>
    </row>
    <row r="294" spans="1:21" x14ac:dyDescent="0.35">
      <c r="A294" t="s">
        <v>5948</v>
      </c>
      <c r="B294">
        <v>1989</v>
      </c>
      <c r="C294" t="s">
        <v>425</v>
      </c>
      <c r="D294" t="s">
        <v>3602</v>
      </c>
      <c r="E294" t="s">
        <v>5947</v>
      </c>
      <c r="F294" t="s">
        <v>5949</v>
      </c>
      <c r="G294" t="s">
        <v>90</v>
      </c>
      <c r="H294" s="11">
        <v>40000000</v>
      </c>
      <c r="I294" s="11">
        <v>118500000</v>
      </c>
      <c r="J294" t="s">
        <v>38</v>
      </c>
      <c r="K294">
        <v>108</v>
      </c>
      <c r="L294" t="s">
        <v>1812</v>
      </c>
      <c r="M294" t="s">
        <v>5950</v>
      </c>
      <c r="N294">
        <v>7.8</v>
      </c>
      <c r="O294">
        <v>125</v>
      </c>
      <c r="P294">
        <v>327</v>
      </c>
      <c r="Q294">
        <v>340085</v>
      </c>
      <c r="R294">
        <v>3660</v>
      </c>
      <c r="S294" t="s">
        <v>28</v>
      </c>
      <c r="T294">
        <v>1.85</v>
      </c>
      <c r="U294" t="b">
        <f>IF(Table19[[#This Row],[gross]]-Table19[[#This Row],[budget]] &gt; 0, TRUE, FALSE)</f>
        <v>1</v>
      </c>
    </row>
    <row r="295" spans="1:21" x14ac:dyDescent="0.35">
      <c r="A295" t="s">
        <v>5982</v>
      </c>
      <c r="B295">
        <v>2016</v>
      </c>
      <c r="C295" t="s">
        <v>327</v>
      </c>
      <c r="D295" t="s">
        <v>5981</v>
      </c>
      <c r="E295" t="s">
        <v>3641</v>
      </c>
      <c r="F295" t="s">
        <v>498</v>
      </c>
      <c r="G295" t="s">
        <v>569</v>
      </c>
      <c r="H295" s="11">
        <v>40000000</v>
      </c>
      <c r="I295" s="11">
        <v>102310175</v>
      </c>
      <c r="J295" t="s">
        <v>38</v>
      </c>
      <c r="K295">
        <v>134</v>
      </c>
      <c r="L295" t="s">
        <v>2912</v>
      </c>
      <c r="M295" t="s">
        <v>5983</v>
      </c>
      <c r="N295">
        <v>7.8</v>
      </c>
      <c r="O295">
        <v>300</v>
      </c>
      <c r="P295">
        <v>279</v>
      </c>
      <c r="Q295">
        <v>64989</v>
      </c>
      <c r="R295">
        <v>2676</v>
      </c>
      <c r="S295" t="s">
        <v>28</v>
      </c>
      <c r="T295">
        <v>2.35</v>
      </c>
      <c r="U295" t="b">
        <f>IF(Table19[[#This Row],[gross]]-Table19[[#This Row],[budget]] &gt; 0, TRUE, FALSE)</f>
        <v>1</v>
      </c>
    </row>
    <row r="296" spans="1:21" x14ac:dyDescent="0.35">
      <c r="A296" t="s">
        <v>6045</v>
      </c>
      <c r="B296">
        <v>1992</v>
      </c>
      <c r="C296" t="s">
        <v>1574</v>
      </c>
      <c r="D296" t="s">
        <v>34</v>
      </c>
      <c r="E296" t="s">
        <v>6043</v>
      </c>
      <c r="F296" t="s">
        <v>6046</v>
      </c>
      <c r="G296" t="s">
        <v>569</v>
      </c>
      <c r="H296" s="11">
        <v>40000000</v>
      </c>
      <c r="I296" s="11">
        <v>72455275</v>
      </c>
      <c r="J296" t="s">
        <v>38</v>
      </c>
      <c r="K296">
        <v>117</v>
      </c>
      <c r="L296" t="s">
        <v>6044</v>
      </c>
      <c r="M296" t="s">
        <v>6047</v>
      </c>
      <c r="N296">
        <v>7.8</v>
      </c>
      <c r="O296">
        <v>89</v>
      </c>
      <c r="P296">
        <v>382</v>
      </c>
      <c r="Q296">
        <v>113068</v>
      </c>
      <c r="R296">
        <v>2144</v>
      </c>
      <c r="S296" t="s">
        <v>28</v>
      </c>
      <c r="T296">
        <v>2.35</v>
      </c>
      <c r="U296" t="b">
        <f>IF(Table19[[#This Row],[gross]]-Table19[[#This Row],[budget]] &gt; 0, TRUE, FALSE)</f>
        <v>1</v>
      </c>
    </row>
    <row r="297" spans="1:21" x14ac:dyDescent="0.35">
      <c r="A297" t="s">
        <v>6151</v>
      </c>
      <c r="B297">
        <v>2006</v>
      </c>
      <c r="C297" t="s">
        <v>3106</v>
      </c>
      <c r="D297" t="s">
        <v>6150</v>
      </c>
      <c r="E297" t="s">
        <v>6149</v>
      </c>
      <c r="F297" t="s">
        <v>6152</v>
      </c>
      <c r="G297" t="s">
        <v>569</v>
      </c>
      <c r="H297" s="11">
        <v>40000000</v>
      </c>
      <c r="I297" s="11">
        <v>50859889</v>
      </c>
      <c r="J297" t="s">
        <v>38</v>
      </c>
      <c r="K297">
        <v>139</v>
      </c>
      <c r="L297" t="s">
        <v>685</v>
      </c>
      <c r="M297" t="s">
        <v>6153</v>
      </c>
      <c r="N297">
        <v>7.8</v>
      </c>
      <c r="O297">
        <v>283</v>
      </c>
      <c r="P297">
        <v>1043</v>
      </c>
      <c r="Q297">
        <v>236000</v>
      </c>
      <c r="R297">
        <v>848</v>
      </c>
      <c r="S297" t="s">
        <v>28</v>
      </c>
      <c r="T297">
        <v>1.85</v>
      </c>
      <c r="U297" t="b">
        <f>IF(Table19[[#This Row],[gross]]-Table19[[#This Row],[budget]] &gt; 0, TRUE, FALSE)</f>
        <v>1</v>
      </c>
    </row>
    <row r="298" spans="1:21" x14ac:dyDescent="0.35">
      <c r="A298" t="s">
        <v>6427</v>
      </c>
      <c r="B298">
        <v>2009</v>
      </c>
      <c r="C298" t="s">
        <v>5144</v>
      </c>
      <c r="D298" t="s">
        <v>537</v>
      </c>
      <c r="E298" t="s">
        <v>2309</v>
      </c>
      <c r="F298" t="s">
        <v>235</v>
      </c>
      <c r="G298" t="s">
        <v>90</v>
      </c>
      <c r="H298" s="11">
        <v>40000000</v>
      </c>
      <c r="I298" s="11">
        <v>20999103</v>
      </c>
      <c r="J298" t="s">
        <v>38</v>
      </c>
      <c r="K298">
        <v>87</v>
      </c>
      <c r="L298" t="s">
        <v>6426</v>
      </c>
      <c r="M298" t="s">
        <v>6428</v>
      </c>
      <c r="N298">
        <v>7.8</v>
      </c>
      <c r="O298">
        <v>335</v>
      </c>
      <c r="P298">
        <v>245</v>
      </c>
      <c r="Q298">
        <v>139114</v>
      </c>
      <c r="R298">
        <v>24770</v>
      </c>
      <c r="S298" t="s">
        <v>28</v>
      </c>
      <c r="T298">
        <v>1.85</v>
      </c>
      <c r="U298" t="b">
        <f>IF(Table19[[#This Row],[gross]]-Table19[[#This Row],[budget]] &gt; 0, TRUE, FALSE)</f>
        <v>0</v>
      </c>
    </row>
    <row r="299" spans="1:21" x14ac:dyDescent="0.35">
      <c r="A299" t="s">
        <v>6845</v>
      </c>
      <c r="B299">
        <v>1997</v>
      </c>
      <c r="C299" t="s">
        <v>5116</v>
      </c>
      <c r="D299" t="s">
        <v>6844</v>
      </c>
      <c r="E299" t="s">
        <v>4054</v>
      </c>
      <c r="F299" t="s">
        <v>6846</v>
      </c>
      <c r="G299" t="s">
        <v>39</v>
      </c>
      <c r="H299" s="11">
        <v>36000000</v>
      </c>
      <c r="I299" s="11">
        <v>12339633</v>
      </c>
      <c r="J299" t="s">
        <v>38</v>
      </c>
      <c r="K299">
        <v>106</v>
      </c>
      <c r="L299" t="s">
        <v>2596</v>
      </c>
      <c r="M299" t="s">
        <v>6847</v>
      </c>
      <c r="N299">
        <v>7.8</v>
      </c>
      <c r="O299">
        <v>175</v>
      </c>
      <c r="P299">
        <v>641</v>
      </c>
      <c r="Q299">
        <v>220591</v>
      </c>
      <c r="R299">
        <v>1942</v>
      </c>
      <c r="S299" t="s">
        <v>28</v>
      </c>
      <c r="T299">
        <v>2.35</v>
      </c>
      <c r="U299" t="b">
        <f>IF(Table19[[#This Row],[gross]]-Table19[[#This Row],[budget]] &gt; 0, TRUE, FALSE)</f>
        <v>0</v>
      </c>
    </row>
    <row r="300" spans="1:21" x14ac:dyDescent="0.35">
      <c r="A300" t="s">
        <v>6862</v>
      </c>
      <c r="B300">
        <v>2009</v>
      </c>
      <c r="C300" t="s">
        <v>2465</v>
      </c>
      <c r="D300" t="s">
        <v>638</v>
      </c>
      <c r="E300" t="s">
        <v>4304</v>
      </c>
      <c r="F300" t="s">
        <v>5038</v>
      </c>
      <c r="G300" t="s">
        <v>569</v>
      </c>
      <c r="H300" s="11">
        <v>35000000</v>
      </c>
      <c r="I300" s="11">
        <v>277313371</v>
      </c>
      <c r="J300" t="s">
        <v>38</v>
      </c>
      <c r="K300">
        <v>108</v>
      </c>
      <c r="L300" t="s">
        <v>1611</v>
      </c>
      <c r="M300" t="s">
        <v>6863</v>
      </c>
      <c r="N300">
        <v>7.8</v>
      </c>
      <c r="O300">
        <v>334</v>
      </c>
      <c r="P300">
        <v>626</v>
      </c>
      <c r="Q300">
        <v>583341</v>
      </c>
      <c r="R300">
        <v>17623</v>
      </c>
      <c r="S300" t="s">
        <v>28</v>
      </c>
      <c r="T300">
        <v>2.35</v>
      </c>
      <c r="U300" t="b">
        <f>IF(Table19[[#This Row],[gross]]-Table19[[#This Row],[budget]] &gt; 0, TRUE, FALSE)</f>
        <v>1</v>
      </c>
    </row>
    <row r="301" spans="1:21" x14ac:dyDescent="0.35">
      <c r="A301" t="s">
        <v>7026</v>
      </c>
      <c r="B301">
        <v>1997</v>
      </c>
      <c r="C301" t="s">
        <v>366</v>
      </c>
      <c r="D301" t="s">
        <v>43</v>
      </c>
      <c r="E301" t="s">
        <v>2314</v>
      </c>
      <c r="F301" t="s">
        <v>2198</v>
      </c>
      <c r="G301" t="s">
        <v>569</v>
      </c>
      <c r="H301" s="11">
        <v>35000000</v>
      </c>
      <c r="I301" s="11">
        <v>41954997</v>
      </c>
      <c r="J301" t="s">
        <v>38</v>
      </c>
      <c r="K301">
        <v>147</v>
      </c>
      <c r="L301" t="s">
        <v>1663</v>
      </c>
      <c r="M301" t="s">
        <v>7027</v>
      </c>
      <c r="N301">
        <v>7.8</v>
      </c>
      <c r="O301">
        <v>117</v>
      </c>
      <c r="P301">
        <v>234</v>
      </c>
      <c r="Q301">
        <v>225122</v>
      </c>
      <c r="R301">
        <v>56014</v>
      </c>
      <c r="S301" t="s">
        <v>28</v>
      </c>
      <c r="T301">
        <v>2.35</v>
      </c>
      <c r="U301" t="b">
        <f>IF(Table19[[#This Row],[gross]]-Table19[[#This Row],[budget]] &gt; 0, TRUE, FALSE)</f>
        <v>1</v>
      </c>
    </row>
    <row r="302" spans="1:21" x14ac:dyDescent="0.35">
      <c r="A302" t="s">
        <v>7666</v>
      </c>
      <c r="B302">
        <v>2000</v>
      </c>
      <c r="C302" t="s">
        <v>7428</v>
      </c>
      <c r="D302" t="s">
        <v>4046</v>
      </c>
      <c r="E302" t="s">
        <v>1664</v>
      </c>
      <c r="F302" t="s">
        <v>2021</v>
      </c>
      <c r="G302" t="s">
        <v>90</v>
      </c>
      <c r="H302" s="11">
        <v>30000000</v>
      </c>
      <c r="I302" s="11">
        <v>115648585</v>
      </c>
      <c r="J302" t="s">
        <v>38</v>
      </c>
      <c r="K302">
        <v>120</v>
      </c>
      <c r="L302" t="s">
        <v>1575</v>
      </c>
      <c r="M302" t="s">
        <v>7667</v>
      </c>
      <c r="N302">
        <v>7.8</v>
      </c>
      <c r="O302">
        <v>157</v>
      </c>
      <c r="P302">
        <v>402</v>
      </c>
      <c r="Q302">
        <v>160776</v>
      </c>
      <c r="R302">
        <v>54877</v>
      </c>
      <c r="S302" t="s">
        <v>28</v>
      </c>
      <c r="T302">
        <v>2.35</v>
      </c>
      <c r="U302" t="b">
        <f>IF(Table19[[#This Row],[gross]]-Table19[[#This Row],[budget]] &gt; 0, TRUE, FALSE)</f>
        <v>1</v>
      </c>
    </row>
    <row r="303" spans="1:21" x14ac:dyDescent="0.35">
      <c r="A303" t="s">
        <v>7858</v>
      </c>
      <c r="B303">
        <v>2007</v>
      </c>
      <c r="C303" t="s">
        <v>913</v>
      </c>
      <c r="D303" t="s">
        <v>348</v>
      </c>
      <c r="E303" t="s">
        <v>7857</v>
      </c>
      <c r="F303" t="s">
        <v>7859</v>
      </c>
      <c r="G303" t="s">
        <v>569</v>
      </c>
      <c r="H303" s="11">
        <v>30000000</v>
      </c>
      <c r="I303" s="11">
        <v>50921738</v>
      </c>
      <c r="J303" t="s">
        <v>56</v>
      </c>
      <c r="K303">
        <v>123</v>
      </c>
      <c r="L303" t="s">
        <v>4612</v>
      </c>
      <c r="M303" t="s">
        <v>7860</v>
      </c>
      <c r="N303">
        <v>7.8</v>
      </c>
      <c r="O303">
        <v>316</v>
      </c>
      <c r="P303">
        <v>581</v>
      </c>
      <c r="Q303">
        <v>192930</v>
      </c>
      <c r="R303">
        <v>20499</v>
      </c>
      <c r="S303" t="s">
        <v>28</v>
      </c>
      <c r="T303">
        <v>1.85</v>
      </c>
      <c r="U303" t="b">
        <f>IF(Table19[[#This Row],[gross]]-Table19[[#This Row],[budget]] &gt; 0, TRUE, FALSE)</f>
        <v>1</v>
      </c>
    </row>
    <row r="304" spans="1:21" x14ac:dyDescent="0.35">
      <c r="A304" t="s">
        <v>8317</v>
      </c>
      <c r="B304">
        <v>2015</v>
      </c>
      <c r="C304" t="s">
        <v>1688</v>
      </c>
      <c r="D304" t="s">
        <v>4046</v>
      </c>
      <c r="E304" t="s">
        <v>58</v>
      </c>
      <c r="F304" t="s">
        <v>8318</v>
      </c>
      <c r="G304" t="s">
        <v>569</v>
      </c>
      <c r="H304" s="11">
        <v>28000000</v>
      </c>
      <c r="I304" s="11">
        <v>70235322</v>
      </c>
      <c r="J304" t="s">
        <v>38</v>
      </c>
      <c r="K304">
        <v>130</v>
      </c>
      <c r="L304" t="s">
        <v>2944</v>
      </c>
      <c r="M304" t="s">
        <v>8319</v>
      </c>
      <c r="N304">
        <v>7.8</v>
      </c>
      <c r="O304">
        <v>426</v>
      </c>
      <c r="P304">
        <v>374</v>
      </c>
      <c r="Q304">
        <v>182983</v>
      </c>
      <c r="R304">
        <v>57308</v>
      </c>
      <c r="S304" t="s">
        <v>28</v>
      </c>
      <c r="T304">
        <v>2.35</v>
      </c>
      <c r="U304" t="b">
        <f>IF(Table19[[#This Row],[gross]]-Table19[[#This Row],[budget]] &gt; 0, TRUE, FALSE)</f>
        <v>1</v>
      </c>
    </row>
    <row r="305" spans="1:21" x14ac:dyDescent="0.35">
      <c r="A305" t="s">
        <v>8400</v>
      </c>
      <c r="B305">
        <v>2005</v>
      </c>
      <c r="C305" t="s">
        <v>913</v>
      </c>
      <c r="D305" t="s">
        <v>8399</v>
      </c>
      <c r="E305" t="s">
        <v>7859</v>
      </c>
      <c r="F305" t="s">
        <v>8401</v>
      </c>
      <c r="G305" t="s">
        <v>90</v>
      </c>
      <c r="H305" s="11">
        <v>28000000</v>
      </c>
      <c r="I305" s="11">
        <v>38372662</v>
      </c>
      <c r="J305" t="s">
        <v>1418</v>
      </c>
      <c r="K305">
        <v>135</v>
      </c>
      <c r="L305" t="s">
        <v>209</v>
      </c>
      <c r="M305" t="s">
        <v>8402</v>
      </c>
      <c r="N305">
        <v>7.8</v>
      </c>
      <c r="O305">
        <v>177</v>
      </c>
      <c r="P305">
        <v>1058</v>
      </c>
      <c r="Q305">
        <v>193455</v>
      </c>
      <c r="R305">
        <v>1083</v>
      </c>
      <c r="S305" t="s">
        <v>28</v>
      </c>
      <c r="T305">
        <v>2.35</v>
      </c>
      <c r="U305" t="b">
        <f>IF(Table19[[#This Row],[gross]]-Table19[[#This Row],[budget]] &gt; 0, TRUE, FALSE)</f>
        <v>1</v>
      </c>
    </row>
    <row r="306" spans="1:21" x14ac:dyDescent="0.35">
      <c r="A306" t="s">
        <v>539</v>
      </c>
      <c r="B306">
        <v>2016</v>
      </c>
      <c r="C306" t="s">
        <v>245</v>
      </c>
      <c r="D306" t="s">
        <v>95</v>
      </c>
      <c r="E306" t="s">
        <v>537</v>
      </c>
      <c r="F306" t="s">
        <v>540</v>
      </c>
      <c r="G306" t="s">
        <v>90</v>
      </c>
      <c r="H306" s="11">
        <v>175000000</v>
      </c>
      <c r="I306" s="11">
        <v>362645141</v>
      </c>
      <c r="J306" t="s">
        <v>56</v>
      </c>
      <c r="K306">
        <v>106</v>
      </c>
      <c r="L306" t="s">
        <v>538</v>
      </c>
      <c r="M306" t="s">
        <v>541</v>
      </c>
      <c r="N306">
        <v>7.8</v>
      </c>
      <c r="O306">
        <v>370</v>
      </c>
      <c r="P306">
        <v>398</v>
      </c>
      <c r="Q306">
        <v>106221</v>
      </c>
      <c r="R306">
        <v>32921</v>
      </c>
      <c r="S306" t="s">
        <v>28</v>
      </c>
      <c r="T306">
        <v>1.85</v>
      </c>
      <c r="U306" t="b">
        <f>IF(Table19[[#This Row],[gross]]-Table19[[#This Row],[budget]] &gt; 0, TRUE, FALSE)</f>
        <v>1</v>
      </c>
    </row>
    <row r="307" spans="1:21" x14ac:dyDescent="0.35">
      <c r="A307" t="s">
        <v>8551</v>
      </c>
      <c r="B307">
        <v>2006</v>
      </c>
      <c r="C307" t="s">
        <v>5748</v>
      </c>
      <c r="D307" t="s">
        <v>950</v>
      </c>
      <c r="E307" t="s">
        <v>456</v>
      </c>
      <c r="F307" t="s">
        <v>2642</v>
      </c>
      <c r="G307" t="s">
        <v>569</v>
      </c>
      <c r="H307" s="11">
        <v>27000000</v>
      </c>
      <c r="I307" s="11">
        <v>22494487</v>
      </c>
      <c r="J307" t="s">
        <v>740</v>
      </c>
      <c r="K307">
        <v>110</v>
      </c>
      <c r="L307" t="s">
        <v>2079</v>
      </c>
      <c r="M307" t="s">
        <v>8552</v>
      </c>
      <c r="N307">
        <v>7.8</v>
      </c>
      <c r="O307">
        <v>202</v>
      </c>
      <c r="P307">
        <v>507</v>
      </c>
      <c r="Q307">
        <v>262153</v>
      </c>
      <c r="R307">
        <v>26451</v>
      </c>
      <c r="S307" t="s">
        <v>28</v>
      </c>
      <c r="T307">
        <v>2.35</v>
      </c>
      <c r="U307" t="b">
        <f>IF(Table19[[#This Row],[gross]]-Table19[[#This Row],[budget]] &gt; 0, TRUE, FALSE)</f>
        <v>0</v>
      </c>
    </row>
    <row r="308" spans="1:21" x14ac:dyDescent="0.35">
      <c r="A308" t="s">
        <v>8674</v>
      </c>
      <c r="B308">
        <v>2000</v>
      </c>
      <c r="C308" t="s">
        <v>4090</v>
      </c>
      <c r="D308" t="s">
        <v>1998</v>
      </c>
      <c r="E308" t="s">
        <v>1451</v>
      </c>
      <c r="F308" t="s">
        <v>3558</v>
      </c>
      <c r="G308" t="s">
        <v>39</v>
      </c>
      <c r="H308" s="11">
        <v>26000000</v>
      </c>
      <c r="I308" s="11">
        <v>45506619</v>
      </c>
      <c r="J308" t="s">
        <v>56</v>
      </c>
      <c r="K308">
        <v>107</v>
      </c>
      <c r="L308" t="s">
        <v>8673</v>
      </c>
      <c r="M308" t="s">
        <v>8675</v>
      </c>
      <c r="N308">
        <v>7.8</v>
      </c>
      <c r="O308">
        <v>197</v>
      </c>
      <c r="P308">
        <v>862</v>
      </c>
      <c r="Q308">
        <v>225102</v>
      </c>
      <c r="R308">
        <v>3066</v>
      </c>
      <c r="S308" t="s">
        <v>28</v>
      </c>
      <c r="T308">
        <v>2.35</v>
      </c>
      <c r="U308" t="b">
        <f>IF(Table19[[#This Row],[gross]]-Table19[[#This Row],[budget]] &gt; 0, TRUE, FALSE)</f>
        <v>1</v>
      </c>
    </row>
    <row r="309" spans="1:21" x14ac:dyDescent="0.35">
      <c r="A309" t="s">
        <v>8864</v>
      </c>
      <c r="B309">
        <v>1993</v>
      </c>
      <c r="C309" t="s">
        <v>5692</v>
      </c>
      <c r="D309" t="s">
        <v>2889</v>
      </c>
      <c r="E309" t="s">
        <v>8862</v>
      </c>
      <c r="F309" t="s">
        <v>6053</v>
      </c>
      <c r="G309" t="s">
        <v>569</v>
      </c>
      <c r="H309" s="11">
        <v>25000000</v>
      </c>
      <c r="I309" s="11">
        <v>56505065</v>
      </c>
      <c r="J309" t="s">
        <v>38</v>
      </c>
      <c r="K309">
        <v>134</v>
      </c>
      <c r="L309" t="s">
        <v>8863</v>
      </c>
      <c r="M309" t="s">
        <v>8865</v>
      </c>
      <c r="N309">
        <v>7.8</v>
      </c>
      <c r="O309">
        <v>84</v>
      </c>
      <c r="P309">
        <v>439</v>
      </c>
      <c r="Q309">
        <v>95241</v>
      </c>
      <c r="R309">
        <v>4453</v>
      </c>
      <c r="S309" t="s">
        <v>28</v>
      </c>
      <c r="T309">
        <v>2.35</v>
      </c>
      <c r="U309" t="b">
        <f>IF(Table19[[#This Row],[gross]]-Table19[[#This Row],[budget]] &gt; 0, TRUE, FALSE)</f>
        <v>1</v>
      </c>
    </row>
    <row r="310" spans="1:21" x14ac:dyDescent="0.35">
      <c r="A310" t="s">
        <v>8887</v>
      </c>
      <c r="B310">
        <v>2004</v>
      </c>
      <c r="C310" t="s">
        <v>120</v>
      </c>
      <c r="D310" t="s">
        <v>43</v>
      </c>
      <c r="E310" t="s">
        <v>208</v>
      </c>
      <c r="F310" t="s">
        <v>393</v>
      </c>
      <c r="G310" t="s">
        <v>90</v>
      </c>
      <c r="H310" s="11">
        <v>25000000</v>
      </c>
      <c r="I310" s="11">
        <v>51676606</v>
      </c>
      <c r="J310" t="s">
        <v>38</v>
      </c>
      <c r="K310">
        <v>101</v>
      </c>
      <c r="L310" t="s">
        <v>8886</v>
      </c>
      <c r="M310" t="s">
        <v>8888</v>
      </c>
      <c r="N310">
        <v>7.8</v>
      </c>
      <c r="O310">
        <v>226</v>
      </c>
      <c r="P310">
        <v>632</v>
      </c>
      <c r="Q310">
        <v>174591</v>
      </c>
      <c r="R310">
        <v>58823</v>
      </c>
      <c r="S310" t="s">
        <v>28</v>
      </c>
      <c r="T310">
        <v>2.35</v>
      </c>
      <c r="U310" t="b">
        <f>IF(Table19[[#This Row],[gross]]-Table19[[#This Row],[budget]] &gt; 0, TRUE, FALSE)</f>
        <v>1</v>
      </c>
    </row>
    <row r="311" spans="1:21" x14ac:dyDescent="0.35">
      <c r="A311" t="s">
        <v>8926</v>
      </c>
      <c r="B311">
        <v>1987</v>
      </c>
      <c r="C311" t="s">
        <v>8925</v>
      </c>
      <c r="D311" t="s">
        <v>571</v>
      </c>
      <c r="E311" t="s">
        <v>5053</v>
      </c>
      <c r="F311" t="s">
        <v>3293</v>
      </c>
      <c r="G311" t="s">
        <v>39</v>
      </c>
      <c r="H311" s="11">
        <v>23000000</v>
      </c>
      <c r="I311" s="11">
        <v>43984230</v>
      </c>
      <c r="J311" t="s">
        <v>865</v>
      </c>
      <c r="K311">
        <v>219</v>
      </c>
      <c r="L311" t="s">
        <v>5652</v>
      </c>
      <c r="M311" t="s">
        <v>8927</v>
      </c>
      <c r="N311">
        <v>7.8</v>
      </c>
      <c r="O311">
        <v>75</v>
      </c>
      <c r="P311">
        <v>133</v>
      </c>
      <c r="Q311">
        <v>70274</v>
      </c>
      <c r="R311">
        <v>2451</v>
      </c>
      <c r="S311" t="s">
        <v>28</v>
      </c>
      <c r="T311">
        <v>2.35</v>
      </c>
      <c r="U311" t="b">
        <f>IF(Table19[[#This Row],[gross]]-Table19[[#This Row],[budget]] &gt; 0, TRUE, FALSE)</f>
        <v>1</v>
      </c>
    </row>
    <row r="312" spans="1:21" x14ac:dyDescent="0.35">
      <c r="A312" t="s">
        <v>9325</v>
      </c>
      <c r="B312">
        <v>2013</v>
      </c>
      <c r="C312" t="s">
        <v>9322</v>
      </c>
      <c r="D312" t="s">
        <v>1785</v>
      </c>
      <c r="E312" t="s">
        <v>9323</v>
      </c>
      <c r="F312" t="s">
        <v>9326</v>
      </c>
      <c r="G312" t="s">
        <v>569</v>
      </c>
      <c r="H312" s="11">
        <v>13500000</v>
      </c>
      <c r="I312" s="11">
        <v>85433</v>
      </c>
      <c r="J312" t="s">
        <v>6727</v>
      </c>
      <c r="K312">
        <v>131</v>
      </c>
      <c r="L312" t="s">
        <v>9324</v>
      </c>
      <c r="M312" t="s">
        <v>9327</v>
      </c>
      <c r="N312">
        <v>7.8</v>
      </c>
      <c r="O312">
        <v>124</v>
      </c>
      <c r="P312">
        <v>131</v>
      </c>
      <c r="Q312">
        <v>69676</v>
      </c>
      <c r="R312">
        <v>5954</v>
      </c>
      <c r="S312" t="s">
        <v>28</v>
      </c>
      <c r="T312">
        <v>2.35</v>
      </c>
      <c r="U312" t="b">
        <f>IF(Table19[[#This Row],[gross]]-Table19[[#This Row],[budget]] &gt; 0, TRUE, FALSE)</f>
        <v>0</v>
      </c>
    </row>
    <row r="313" spans="1:21" x14ac:dyDescent="0.35">
      <c r="A313" t="s">
        <v>9733</v>
      </c>
      <c r="B313">
        <v>2006</v>
      </c>
      <c r="C313" t="s">
        <v>1264</v>
      </c>
      <c r="D313" t="s">
        <v>7246</v>
      </c>
      <c r="E313" t="s">
        <v>9732</v>
      </c>
      <c r="F313" t="s">
        <v>2981</v>
      </c>
      <c r="G313" t="s">
        <v>569</v>
      </c>
      <c r="H313" s="11">
        <v>21000000</v>
      </c>
      <c r="I313" s="11">
        <v>4398392</v>
      </c>
      <c r="J313" t="s">
        <v>9737</v>
      </c>
      <c r="K313">
        <v>145</v>
      </c>
      <c r="L313" t="s">
        <v>7223</v>
      </c>
      <c r="M313" t="s">
        <v>9734</v>
      </c>
      <c r="N313">
        <v>7.8</v>
      </c>
      <c r="O313">
        <v>231</v>
      </c>
      <c r="P313">
        <v>232</v>
      </c>
      <c r="Q313">
        <v>59507</v>
      </c>
      <c r="R313">
        <v>2590</v>
      </c>
      <c r="S313" t="s">
        <v>28</v>
      </c>
      <c r="T313">
        <v>2.35</v>
      </c>
      <c r="U313" t="b">
        <f>IF(Table19[[#This Row],[gross]]-Table19[[#This Row],[budget]] &gt; 0, TRUE, FALSE)</f>
        <v>0</v>
      </c>
    </row>
    <row r="314" spans="1:21" x14ac:dyDescent="0.35">
      <c r="A314" t="s">
        <v>9740</v>
      </c>
      <c r="B314">
        <v>2005</v>
      </c>
      <c r="C314" t="s">
        <v>9738</v>
      </c>
      <c r="D314" t="s">
        <v>1734</v>
      </c>
      <c r="E314" t="s">
        <v>5893</v>
      </c>
      <c r="F314" t="s">
        <v>5519</v>
      </c>
      <c r="G314" t="s">
        <v>39</v>
      </c>
      <c r="H314" s="11">
        <v>22000000</v>
      </c>
      <c r="I314" s="11">
        <v>1050445</v>
      </c>
      <c r="J314" t="s">
        <v>1418</v>
      </c>
      <c r="K314">
        <v>116</v>
      </c>
      <c r="L314" t="s">
        <v>9739</v>
      </c>
      <c r="M314" t="s">
        <v>9741</v>
      </c>
      <c r="N314">
        <v>7.8</v>
      </c>
      <c r="O314">
        <v>115</v>
      </c>
      <c r="P314">
        <v>147</v>
      </c>
      <c r="Q314">
        <v>21394</v>
      </c>
      <c r="R314">
        <v>773</v>
      </c>
      <c r="S314" t="s">
        <v>28</v>
      </c>
      <c r="T314">
        <v>2.35</v>
      </c>
      <c r="U314" t="b">
        <f>IF(Table19[[#This Row],[gross]]-Table19[[#This Row],[budget]] &gt; 0, TRUE, FALSE)</f>
        <v>0</v>
      </c>
    </row>
    <row r="315" spans="1:21" x14ac:dyDescent="0.35">
      <c r="A315" t="s">
        <v>9794</v>
      </c>
      <c r="B315">
        <v>1999</v>
      </c>
      <c r="C315" t="s">
        <v>9792</v>
      </c>
      <c r="D315" t="s">
        <v>3351</v>
      </c>
      <c r="E315" t="s">
        <v>695</v>
      </c>
      <c r="F315" t="s">
        <v>9792</v>
      </c>
      <c r="G315" t="s">
        <v>569</v>
      </c>
      <c r="H315" s="11">
        <v>21000000</v>
      </c>
      <c r="I315" s="11">
        <v>52008288</v>
      </c>
      <c r="J315" t="s">
        <v>38</v>
      </c>
      <c r="K315">
        <v>81</v>
      </c>
      <c r="L315" t="s">
        <v>9793</v>
      </c>
      <c r="M315" t="s">
        <v>9795</v>
      </c>
      <c r="N315">
        <v>7.8</v>
      </c>
      <c r="O315">
        <v>163</v>
      </c>
      <c r="P315">
        <v>928</v>
      </c>
      <c r="Q315">
        <v>162037</v>
      </c>
      <c r="R315">
        <v>3003</v>
      </c>
      <c r="S315" t="s">
        <v>28</v>
      </c>
      <c r="T315">
        <v>1.85</v>
      </c>
      <c r="U315" t="b">
        <f>IF(Table19[[#This Row],[gross]]-Table19[[#This Row],[budget]] &gt; 0, TRUE, FALSE)</f>
        <v>1</v>
      </c>
    </row>
    <row r="316" spans="1:21" x14ac:dyDescent="0.35">
      <c r="A316" t="s">
        <v>9809</v>
      </c>
      <c r="B316">
        <v>2012</v>
      </c>
      <c r="C316" t="s">
        <v>3999</v>
      </c>
      <c r="D316" t="s">
        <v>342</v>
      </c>
      <c r="E316" t="s">
        <v>1683</v>
      </c>
      <c r="F316" t="s">
        <v>638</v>
      </c>
      <c r="G316" t="s">
        <v>569</v>
      </c>
      <c r="H316" s="11">
        <v>21000000</v>
      </c>
      <c r="I316" s="11">
        <v>132088910</v>
      </c>
      <c r="J316" t="s">
        <v>38</v>
      </c>
      <c r="K316">
        <v>122</v>
      </c>
      <c r="L316" t="s">
        <v>1375</v>
      </c>
      <c r="M316" t="s">
        <v>9810</v>
      </c>
      <c r="N316">
        <v>7.8</v>
      </c>
      <c r="O316">
        <v>539</v>
      </c>
      <c r="P316">
        <v>692</v>
      </c>
      <c r="Q316">
        <v>533607</v>
      </c>
      <c r="R316">
        <v>72115</v>
      </c>
      <c r="S316" t="s">
        <v>28</v>
      </c>
      <c r="T316">
        <v>2.35</v>
      </c>
      <c r="U316" t="b">
        <f>IF(Table19[[#This Row],[gross]]-Table19[[#This Row],[budget]] &gt; 0, TRUE, FALSE)</f>
        <v>1</v>
      </c>
    </row>
    <row r="317" spans="1:21" x14ac:dyDescent="0.35">
      <c r="A317" t="s">
        <v>10271</v>
      </c>
      <c r="B317">
        <v>2004</v>
      </c>
      <c r="C317" t="s">
        <v>10267</v>
      </c>
      <c r="D317" t="s">
        <v>10270</v>
      </c>
      <c r="E317" t="s">
        <v>10268</v>
      </c>
      <c r="F317" t="s">
        <v>10272</v>
      </c>
      <c r="G317" t="s">
        <v>569</v>
      </c>
      <c r="H317" s="11">
        <v>20000000</v>
      </c>
      <c r="I317" s="11">
        <v>17104669</v>
      </c>
      <c r="J317" t="s">
        <v>3699</v>
      </c>
      <c r="K317">
        <v>99</v>
      </c>
      <c r="L317" t="s">
        <v>10269</v>
      </c>
      <c r="M317" t="s">
        <v>10273</v>
      </c>
      <c r="N317">
        <v>7.8</v>
      </c>
      <c r="O317">
        <v>377</v>
      </c>
      <c r="P317">
        <v>354</v>
      </c>
      <c r="Q317">
        <v>99353</v>
      </c>
      <c r="R317">
        <v>537</v>
      </c>
      <c r="S317" t="s">
        <v>28</v>
      </c>
      <c r="T317">
        <v>2.35</v>
      </c>
      <c r="U317" t="b">
        <f>IF(Table19[[#This Row],[gross]]-Table19[[#This Row],[budget]] &gt; 0, TRUE, FALSE)</f>
        <v>0</v>
      </c>
    </row>
    <row r="318" spans="1:21" x14ac:dyDescent="0.35">
      <c r="A318" t="s">
        <v>10804</v>
      </c>
      <c r="B318">
        <v>1987</v>
      </c>
      <c r="C318" t="s">
        <v>1271</v>
      </c>
      <c r="D318" t="s">
        <v>244</v>
      </c>
      <c r="E318" t="s">
        <v>4867</v>
      </c>
      <c r="F318" t="s">
        <v>10805</v>
      </c>
      <c r="G318" t="s">
        <v>569</v>
      </c>
      <c r="H318" s="11">
        <v>15000000</v>
      </c>
      <c r="I318" s="11">
        <v>59735548</v>
      </c>
      <c r="J318" t="s">
        <v>38</v>
      </c>
      <c r="K318">
        <v>107</v>
      </c>
      <c r="L318" t="s">
        <v>4010</v>
      </c>
      <c r="M318" t="s">
        <v>10806</v>
      </c>
      <c r="N318">
        <v>7.8</v>
      </c>
      <c r="O318">
        <v>217</v>
      </c>
      <c r="P318">
        <v>629</v>
      </c>
      <c r="Q318">
        <v>290949</v>
      </c>
      <c r="R318">
        <v>4223</v>
      </c>
      <c r="S318" t="s">
        <v>28</v>
      </c>
      <c r="T318">
        <v>1.85</v>
      </c>
      <c r="U318" t="b">
        <f>IF(Table19[[#This Row],[gross]]-Table19[[#This Row],[budget]] &gt; 0, TRUE, FALSE)</f>
        <v>1</v>
      </c>
    </row>
    <row r="319" spans="1:21" x14ac:dyDescent="0.35">
      <c r="A319" t="s">
        <v>10831</v>
      </c>
      <c r="B319">
        <v>2014</v>
      </c>
      <c r="C319" t="s">
        <v>1100</v>
      </c>
      <c r="D319" t="s">
        <v>177</v>
      </c>
      <c r="E319" t="s">
        <v>203</v>
      </c>
      <c r="F319" t="s">
        <v>3153</v>
      </c>
      <c r="G319" t="s">
        <v>569</v>
      </c>
      <c r="H319" s="11">
        <v>18000000</v>
      </c>
      <c r="I319" s="11">
        <v>42335698</v>
      </c>
      <c r="J319" t="s">
        <v>38</v>
      </c>
      <c r="K319">
        <v>119</v>
      </c>
      <c r="L319" t="s">
        <v>1375</v>
      </c>
      <c r="M319" t="s">
        <v>10832</v>
      </c>
      <c r="N319">
        <v>7.8</v>
      </c>
      <c r="O319">
        <v>588</v>
      </c>
      <c r="P319">
        <v>1101</v>
      </c>
      <c r="Q319">
        <v>395087</v>
      </c>
      <c r="R319">
        <v>21668</v>
      </c>
      <c r="S319" t="s">
        <v>28</v>
      </c>
      <c r="T319">
        <v>1.85</v>
      </c>
      <c r="U319" t="b">
        <f>IF(Table19[[#This Row],[gross]]-Table19[[#This Row],[budget]] &gt; 0, TRUE, FALSE)</f>
        <v>1</v>
      </c>
    </row>
    <row r="320" spans="1:21" x14ac:dyDescent="0.35">
      <c r="A320" t="s">
        <v>11005</v>
      </c>
      <c r="B320">
        <v>1996</v>
      </c>
      <c r="C320" t="s">
        <v>830</v>
      </c>
      <c r="D320" t="s">
        <v>11004</v>
      </c>
      <c r="E320" t="s">
        <v>737</v>
      </c>
      <c r="F320" t="s">
        <v>9046</v>
      </c>
      <c r="G320" t="s">
        <v>39</v>
      </c>
      <c r="H320" s="11">
        <v>18000000</v>
      </c>
      <c r="I320" s="11">
        <v>4414535</v>
      </c>
      <c r="J320" t="s">
        <v>56</v>
      </c>
      <c r="K320">
        <v>150</v>
      </c>
      <c r="L320" t="s">
        <v>3270</v>
      </c>
      <c r="M320" t="s">
        <v>11006</v>
      </c>
      <c r="N320">
        <v>7.8</v>
      </c>
      <c r="O320">
        <v>85</v>
      </c>
      <c r="P320">
        <v>224</v>
      </c>
      <c r="Q320">
        <v>30618</v>
      </c>
      <c r="R320">
        <v>1645</v>
      </c>
      <c r="S320" t="s">
        <v>28</v>
      </c>
      <c r="T320">
        <v>2.2000000000000002</v>
      </c>
      <c r="U320" t="b">
        <f>IF(Table19[[#This Row],[gross]]-Table19[[#This Row],[budget]] &gt; 0, TRUE, FALSE)</f>
        <v>0</v>
      </c>
    </row>
    <row r="321" spans="1:21" x14ac:dyDescent="0.35">
      <c r="A321" t="s">
        <v>11028</v>
      </c>
      <c r="B321">
        <v>2009</v>
      </c>
      <c r="C321" t="s">
        <v>11025</v>
      </c>
      <c r="D321" t="s">
        <v>11027</v>
      </c>
      <c r="E321" t="s">
        <v>11026</v>
      </c>
      <c r="F321" t="s">
        <v>11029</v>
      </c>
      <c r="G321" t="s">
        <v>569</v>
      </c>
      <c r="H321" s="11">
        <v>12000000</v>
      </c>
      <c r="I321" s="11">
        <v>2222647</v>
      </c>
      <c r="J321" t="s">
        <v>740</v>
      </c>
      <c r="K321">
        <v>144</v>
      </c>
      <c r="L321" t="s">
        <v>7614</v>
      </c>
      <c r="M321" t="s">
        <v>11030</v>
      </c>
      <c r="N321">
        <v>7.8</v>
      </c>
      <c r="O321">
        <v>292</v>
      </c>
      <c r="P321">
        <v>193</v>
      </c>
      <c r="Q321">
        <v>52958</v>
      </c>
      <c r="R321">
        <v>167</v>
      </c>
      <c r="S321" t="s">
        <v>720</v>
      </c>
      <c r="T321">
        <v>1.85</v>
      </c>
      <c r="U321" t="b">
        <f>IF(Table19[[#This Row],[gross]]-Table19[[#This Row],[budget]] &gt; 0, TRUE, FALSE)</f>
        <v>0</v>
      </c>
    </row>
    <row r="322" spans="1:21" x14ac:dyDescent="0.35">
      <c r="A322" t="s">
        <v>11301</v>
      </c>
      <c r="B322">
        <v>1982</v>
      </c>
      <c r="C322" t="s">
        <v>9422</v>
      </c>
      <c r="D322" t="s">
        <v>3375</v>
      </c>
      <c r="E322" t="s">
        <v>4619</v>
      </c>
      <c r="F322" t="s">
        <v>11302</v>
      </c>
      <c r="G322" t="s">
        <v>569</v>
      </c>
      <c r="H322" s="11">
        <v>16000000</v>
      </c>
      <c r="I322" s="11">
        <v>54000000</v>
      </c>
      <c r="J322" t="s">
        <v>38</v>
      </c>
      <c r="K322">
        <v>129</v>
      </c>
      <c r="L322" t="s">
        <v>3270</v>
      </c>
      <c r="M322" t="s">
        <v>11303</v>
      </c>
      <c r="N322">
        <v>7.8</v>
      </c>
      <c r="O322">
        <v>79</v>
      </c>
      <c r="P322">
        <v>154</v>
      </c>
      <c r="Q322">
        <v>26310</v>
      </c>
      <c r="R322">
        <v>2330</v>
      </c>
      <c r="S322" t="s">
        <v>28</v>
      </c>
      <c r="T322">
        <v>1.85</v>
      </c>
      <c r="U322" t="b">
        <f>IF(Table19[[#This Row],[gross]]-Table19[[#This Row],[budget]] &gt; 0, TRUE, FALSE)</f>
        <v>1</v>
      </c>
    </row>
    <row r="323" spans="1:21" x14ac:dyDescent="0.35">
      <c r="A323" t="s">
        <v>11321</v>
      </c>
      <c r="B323">
        <v>2012</v>
      </c>
      <c r="C323" t="s">
        <v>5144</v>
      </c>
      <c r="D323" t="s">
        <v>950</v>
      </c>
      <c r="E323" t="s">
        <v>537</v>
      </c>
      <c r="F323" t="s">
        <v>3216</v>
      </c>
      <c r="G323" t="s">
        <v>39</v>
      </c>
      <c r="H323" s="11">
        <v>16000000</v>
      </c>
      <c r="I323" s="11">
        <v>45507053</v>
      </c>
      <c r="J323" t="s">
        <v>38</v>
      </c>
      <c r="K323">
        <v>94</v>
      </c>
      <c r="L323" t="s">
        <v>10532</v>
      </c>
      <c r="M323" t="s">
        <v>11322</v>
      </c>
      <c r="N323">
        <v>7.8</v>
      </c>
      <c r="O323">
        <v>487</v>
      </c>
      <c r="P323">
        <v>377</v>
      </c>
      <c r="Q323">
        <v>237848</v>
      </c>
      <c r="R323">
        <v>27911</v>
      </c>
      <c r="S323" t="s">
        <v>28</v>
      </c>
      <c r="T323">
        <v>1.85</v>
      </c>
      <c r="U323" t="b">
        <f>IF(Table19[[#This Row],[gross]]-Table19[[#This Row],[budget]] &gt; 0, TRUE, FALSE)</f>
        <v>1</v>
      </c>
    </row>
    <row r="324" spans="1:21" x14ac:dyDescent="0.35">
      <c r="A324" t="s">
        <v>11549</v>
      </c>
      <c r="B324">
        <v>1985</v>
      </c>
      <c r="C324" t="s">
        <v>384</v>
      </c>
      <c r="D324" t="s">
        <v>874</v>
      </c>
      <c r="E324" t="s">
        <v>11548</v>
      </c>
      <c r="F324" t="s">
        <v>411</v>
      </c>
      <c r="G324" t="s">
        <v>39</v>
      </c>
      <c r="H324" s="11">
        <v>15000000</v>
      </c>
      <c r="I324" s="11">
        <v>94175854</v>
      </c>
      <c r="J324" t="s">
        <v>38</v>
      </c>
      <c r="K324">
        <v>154</v>
      </c>
      <c r="L324" t="s">
        <v>3270</v>
      </c>
      <c r="M324" t="s">
        <v>11550</v>
      </c>
      <c r="N324">
        <v>7.8</v>
      </c>
      <c r="O324">
        <v>70</v>
      </c>
      <c r="P324">
        <v>199</v>
      </c>
      <c r="Q324">
        <v>60988</v>
      </c>
      <c r="R324">
        <v>2592</v>
      </c>
      <c r="S324" t="s">
        <v>28</v>
      </c>
      <c r="T324">
        <v>1.85</v>
      </c>
      <c r="U324" t="b">
        <f>IF(Table19[[#This Row],[gross]]-Table19[[#This Row],[budget]] &gt; 0, TRUE, FALSE)</f>
        <v>1</v>
      </c>
    </row>
    <row r="325" spans="1:21" x14ac:dyDescent="0.35">
      <c r="A325" t="s">
        <v>11691</v>
      </c>
      <c r="B325">
        <v>2011</v>
      </c>
      <c r="C325" t="s">
        <v>11690</v>
      </c>
      <c r="D325" t="s">
        <v>4046</v>
      </c>
      <c r="E325" t="s">
        <v>2850</v>
      </c>
      <c r="F325" t="s">
        <v>11692</v>
      </c>
      <c r="G325" t="s">
        <v>569</v>
      </c>
      <c r="H325" s="11">
        <v>15000000</v>
      </c>
      <c r="I325" s="11">
        <v>35054909</v>
      </c>
      <c r="J325" t="s">
        <v>38</v>
      </c>
      <c r="K325">
        <v>100</v>
      </c>
      <c r="L325" t="s">
        <v>1872</v>
      </c>
      <c r="M325" t="s">
        <v>11693</v>
      </c>
      <c r="N325">
        <v>7.8</v>
      </c>
      <c r="O325">
        <v>676</v>
      </c>
      <c r="P325">
        <v>1264</v>
      </c>
      <c r="Q325">
        <v>431578</v>
      </c>
      <c r="R325">
        <v>34337</v>
      </c>
      <c r="S325" t="s">
        <v>28</v>
      </c>
      <c r="T325">
        <v>2.35</v>
      </c>
      <c r="U325" t="b">
        <f>IF(Table19[[#This Row],[gross]]-Table19[[#This Row],[budget]] &gt; 0, TRUE, FALSE)</f>
        <v>1</v>
      </c>
    </row>
    <row r="326" spans="1:21" x14ac:dyDescent="0.35">
      <c r="A326" t="s">
        <v>12417</v>
      </c>
      <c r="B326">
        <v>1999</v>
      </c>
      <c r="C326" t="s">
        <v>1737</v>
      </c>
      <c r="D326" t="s">
        <v>4274</v>
      </c>
      <c r="E326" t="s">
        <v>12416</v>
      </c>
      <c r="F326" t="s">
        <v>585</v>
      </c>
      <c r="G326" t="s">
        <v>569</v>
      </c>
      <c r="H326" s="11">
        <v>13000000</v>
      </c>
      <c r="I326" s="11">
        <v>22858926</v>
      </c>
      <c r="J326" t="s">
        <v>38</v>
      </c>
      <c r="K326">
        <v>112</v>
      </c>
      <c r="L326" t="s">
        <v>7464</v>
      </c>
      <c r="M326" t="s">
        <v>12418</v>
      </c>
      <c r="N326">
        <v>7.8</v>
      </c>
      <c r="O326">
        <v>242</v>
      </c>
      <c r="P326">
        <v>840</v>
      </c>
      <c r="Q326">
        <v>254404</v>
      </c>
      <c r="R326">
        <v>1171</v>
      </c>
      <c r="S326" t="s">
        <v>28</v>
      </c>
      <c r="T326">
        <v>1.85</v>
      </c>
      <c r="U326" t="b">
        <f>IF(Table19[[#This Row],[gross]]-Table19[[#This Row],[budget]] &gt; 0, TRUE, FALSE)</f>
        <v>1</v>
      </c>
    </row>
    <row r="327" spans="1:21" x14ac:dyDescent="0.35">
      <c r="A327" t="s">
        <v>12576</v>
      </c>
      <c r="B327">
        <v>1992</v>
      </c>
      <c r="C327" t="s">
        <v>11862</v>
      </c>
      <c r="D327" t="s">
        <v>115</v>
      </c>
      <c r="E327" t="s">
        <v>2314</v>
      </c>
      <c r="F327" t="s">
        <v>12577</v>
      </c>
      <c r="G327" t="s">
        <v>569</v>
      </c>
      <c r="H327" s="11">
        <v>12500000</v>
      </c>
      <c r="I327" s="11">
        <v>10725228</v>
      </c>
      <c r="J327" t="s">
        <v>38</v>
      </c>
      <c r="K327">
        <v>100</v>
      </c>
      <c r="L327" t="s">
        <v>2958</v>
      </c>
      <c r="M327" t="s">
        <v>12578</v>
      </c>
      <c r="N327">
        <v>7.8</v>
      </c>
      <c r="O327">
        <v>120</v>
      </c>
      <c r="P327">
        <v>365</v>
      </c>
      <c r="Q327">
        <v>75675</v>
      </c>
      <c r="R327">
        <v>32288</v>
      </c>
      <c r="S327" t="s">
        <v>28</v>
      </c>
      <c r="T327">
        <v>2.35</v>
      </c>
      <c r="U327" t="b">
        <f>IF(Table19[[#This Row],[gross]]-Table19[[#This Row],[budget]] &gt; 0, TRUE, FALSE)</f>
        <v>0</v>
      </c>
    </row>
    <row r="328" spans="1:21" x14ac:dyDescent="0.35">
      <c r="A328" t="s">
        <v>12596</v>
      </c>
      <c r="B328">
        <v>2008</v>
      </c>
      <c r="C328" t="s">
        <v>12593</v>
      </c>
      <c r="D328" t="s">
        <v>12595</v>
      </c>
      <c r="E328" t="s">
        <v>12594</v>
      </c>
      <c r="F328" t="s">
        <v>12597</v>
      </c>
      <c r="G328" t="s">
        <v>39</v>
      </c>
      <c r="H328" s="11">
        <v>12500000</v>
      </c>
      <c r="I328" s="11">
        <v>9030581</v>
      </c>
      <c r="J328" t="s">
        <v>56</v>
      </c>
      <c r="K328">
        <v>94</v>
      </c>
      <c r="L328" t="s">
        <v>3257</v>
      </c>
      <c r="M328" t="s">
        <v>12598</v>
      </c>
      <c r="N328">
        <v>7.8</v>
      </c>
      <c r="O328">
        <v>185</v>
      </c>
      <c r="P328">
        <v>398</v>
      </c>
      <c r="Q328">
        <v>132386</v>
      </c>
      <c r="R328">
        <v>156</v>
      </c>
      <c r="S328" t="s">
        <v>28</v>
      </c>
      <c r="T328">
        <v>1.85</v>
      </c>
      <c r="U328" t="b">
        <f>IF(Table19[[#This Row],[gross]]-Table19[[#This Row],[budget]] &gt; 0, TRUE, FALSE)</f>
        <v>0</v>
      </c>
    </row>
    <row r="329" spans="1:21" x14ac:dyDescent="0.35">
      <c r="A329" t="s">
        <v>12770</v>
      </c>
      <c r="B329">
        <v>2014</v>
      </c>
      <c r="C329" t="s">
        <v>12769</v>
      </c>
      <c r="D329" t="s">
        <v>9932</v>
      </c>
      <c r="E329" t="s">
        <v>6218</v>
      </c>
      <c r="F329" t="s">
        <v>12771</v>
      </c>
      <c r="G329" t="s">
        <v>39</v>
      </c>
      <c r="H329" s="11">
        <v>12000000</v>
      </c>
      <c r="I329" s="11">
        <v>124868837</v>
      </c>
      <c r="J329" t="s">
        <v>38</v>
      </c>
      <c r="K329">
        <v>133</v>
      </c>
      <c r="L329" t="s">
        <v>209</v>
      </c>
      <c r="M329" t="s">
        <v>12772</v>
      </c>
      <c r="N329">
        <v>7.8</v>
      </c>
      <c r="O329">
        <v>326</v>
      </c>
      <c r="P329">
        <v>548</v>
      </c>
      <c r="Q329">
        <v>249688</v>
      </c>
      <c r="R329">
        <v>10565</v>
      </c>
      <c r="S329" t="s">
        <v>28</v>
      </c>
      <c r="T329">
        <v>1.85</v>
      </c>
      <c r="U329" t="b">
        <f>IF(Table19[[#This Row],[gross]]-Table19[[#This Row],[budget]] &gt; 0, TRUE, FALSE)</f>
        <v>1</v>
      </c>
    </row>
    <row r="330" spans="1:21" x14ac:dyDescent="0.35">
      <c r="A330" t="s">
        <v>12804</v>
      </c>
      <c r="B330">
        <v>2013</v>
      </c>
      <c r="C330" t="s">
        <v>7745</v>
      </c>
      <c r="D330" t="s">
        <v>2701</v>
      </c>
      <c r="E330" t="s">
        <v>9686</v>
      </c>
      <c r="F330" t="s">
        <v>2038</v>
      </c>
      <c r="G330" t="s">
        <v>569</v>
      </c>
      <c r="H330" s="11">
        <v>12000000</v>
      </c>
      <c r="I330" s="11">
        <v>17613460</v>
      </c>
      <c r="J330" t="s">
        <v>38</v>
      </c>
      <c r="K330">
        <v>115</v>
      </c>
      <c r="L330" t="s">
        <v>5145</v>
      </c>
      <c r="M330" t="s">
        <v>12805</v>
      </c>
      <c r="N330">
        <v>7.8</v>
      </c>
      <c r="O330">
        <v>433</v>
      </c>
      <c r="P330">
        <v>274</v>
      </c>
      <c r="Q330">
        <v>91082</v>
      </c>
      <c r="R330">
        <v>3798</v>
      </c>
      <c r="S330" t="s">
        <v>720</v>
      </c>
      <c r="T330">
        <v>2.35</v>
      </c>
      <c r="U330" t="b">
        <f>IF(Table19[[#This Row],[gross]]-Table19[[#This Row],[budget]] &gt; 0, TRUE, FALSE)</f>
        <v>1</v>
      </c>
    </row>
    <row r="331" spans="1:21" x14ac:dyDescent="0.35">
      <c r="A331" t="s">
        <v>12836</v>
      </c>
      <c r="B331">
        <v>2013</v>
      </c>
      <c r="C331" t="s">
        <v>5264</v>
      </c>
      <c r="D331" t="s">
        <v>12835</v>
      </c>
      <c r="E331" t="s">
        <v>10292</v>
      </c>
      <c r="F331" t="s">
        <v>10820</v>
      </c>
      <c r="G331" t="s">
        <v>569</v>
      </c>
      <c r="H331" s="11">
        <v>12000000</v>
      </c>
      <c r="I331" s="11">
        <v>15294553</v>
      </c>
      <c r="J331" t="s">
        <v>56</v>
      </c>
      <c r="K331">
        <v>123</v>
      </c>
      <c r="L331" t="s">
        <v>660</v>
      </c>
      <c r="M331" t="s">
        <v>12837</v>
      </c>
      <c r="N331">
        <v>7.8</v>
      </c>
      <c r="O331">
        <v>274</v>
      </c>
      <c r="P331">
        <v>391</v>
      </c>
      <c r="Q331">
        <v>202341</v>
      </c>
      <c r="R331">
        <v>1595</v>
      </c>
      <c r="S331" t="s">
        <v>28</v>
      </c>
      <c r="T331">
        <v>2.35</v>
      </c>
      <c r="U331" t="b">
        <f>IF(Table19[[#This Row],[gross]]-Table19[[#This Row],[budget]] &gt; 0, TRUE, FALSE)</f>
        <v>1</v>
      </c>
    </row>
    <row r="332" spans="1:21" x14ac:dyDescent="0.35">
      <c r="A332" t="s">
        <v>13127</v>
      </c>
      <c r="B332">
        <v>1993</v>
      </c>
      <c r="C332" t="s">
        <v>7236</v>
      </c>
      <c r="D332" t="s">
        <v>43</v>
      </c>
      <c r="E332" t="s">
        <v>210</v>
      </c>
      <c r="F332" t="s">
        <v>13128</v>
      </c>
      <c r="G332" t="s">
        <v>39</v>
      </c>
      <c r="H332" s="11">
        <v>11000000</v>
      </c>
      <c r="I332" s="11">
        <v>9170214</v>
      </c>
      <c r="J332" t="s">
        <v>38</v>
      </c>
      <c r="K332">
        <v>118</v>
      </c>
      <c r="L332" t="s">
        <v>209</v>
      </c>
      <c r="M332" t="s">
        <v>13129</v>
      </c>
      <c r="N332">
        <v>7.8</v>
      </c>
      <c r="O332">
        <v>80</v>
      </c>
      <c r="P332">
        <v>292</v>
      </c>
      <c r="Q332">
        <v>171882</v>
      </c>
      <c r="R332">
        <v>69746</v>
      </c>
      <c r="S332" t="s">
        <v>28</v>
      </c>
      <c r="T332">
        <v>1.85</v>
      </c>
      <c r="U332" t="b">
        <f>IF(Table19[[#This Row],[gross]]-Table19[[#This Row],[budget]] &gt; 0, TRUE, FALSE)</f>
        <v>0</v>
      </c>
    </row>
    <row r="333" spans="1:21" x14ac:dyDescent="0.35">
      <c r="A333" t="s">
        <v>13473</v>
      </c>
      <c r="B333">
        <v>1999</v>
      </c>
      <c r="C333" t="s">
        <v>12695</v>
      </c>
      <c r="D333" t="s">
        <v>3097</v>
      </c>
      <c r="E333" t="s">
        <v>1114</v>
      </c>
      <c r="F333" t="s">
        <v>835</v>
      </c>
      <c r="G333" t="s">
        <v>569</v>
      </c>
      <c r="H333" s="11">
        <v>10000000</v>
      </c>
      <c r="I333" s="11">
        <v>10824921</v>
      </c>
      <c r="J333" t="s">
        <v>38</v>
      </c>
      <c r="K333">
        <v>89</v>
      </c>
      <c r="L333" t="s">
        <v>1611</v>
      </c>
      <c r="M333" t="s">
        <v>13474</v>
      </c>
      <c r="N333">
        <v>7.8</v>
      </c>
      <c r="O333">
        <v>144</v>
      </c>
      <c r="P333">
        <v>621</v>
      </c>
      <c r="Q333">
        <v>200293</v>
      </c>
      <c r="R333">
        <v>3462</v>
      </c>
      <c r="S333" t="s">
        <v>28</v>
      </c>
      <c r="T333">
        <v>1.85</v>
      </c>
      <c r="U333" t="b">
        <f>IF(Table19[[#This Row],[gross]]-Table19[[#This Row],[budget]] &gt; 0, TRUE, FALSE)</f>
        <v>1</v>
      </c>
    </row>
    <row r="334" spans="1:21" x14ac:dyDescent="0.35">
      <c r="A334" t="s">
        <v>237</v>
      </c>
      <c r="B334">
        <v>2012</v>
      </c>
      <c r="C334" t="s">
        <v>48</v>
      </c>
      <c r="D334" t="s">
        <v>236</v>
      </c>
      <c r="E334" t="s">
        <v>235</v>
      </c>
      <c r="F334" t="s">
        <v>49</v>
      </c>
      <c r="G334" t="s">
        <v>39</v>
      </c>
      <c r="H334" s="11">
        <v>200000000</v>
      </c>
      <c r="I334" s="11">
        <v>304360277</v>
      </c>
      <c r="J334" t="s">
        <v>56</v>
      </c>
      <c r="K334">
        <v>143</v>
      </c>
      <c r="L334" t="s">
        <v>50</v>
      </c>
      <c r="M334" t="s">
        <v>238</v>
      </c>
      <c r="N334">
        <v>7.8</v>
      </c>
      <c r="O334">
        <v>750</v>
      </c>
      <c r="P334">
        <v>1498</v>
      </c>
      <c r="Q334">
        <v>522048</v>
      </c>
      <c r="R334">
        <v>2039</v>
      </c>
      <c r="S334" t="s">
        <v>28</v>
      </c>
      <c r="T334">
        <v>2.35</v>
      </c>
      <c r="U334" t="b">
        <f>IF(Table19[[#This Row],[gross]]-Table19[[#This Row],[budget]] &gt; 0, TRUE, FALSE)</f>
        <v>1</v>
      </c>
    </row>
    <row r="335" spans="1:21" x14ac:dyDescent="0.35">
      <c r="A335" t="s">
        <v>14610</v>
      </c>
      <c r="B335">
        <v>1991</v>
      </c>
      <c r="C335" t="s">
        <v>2825</v>
      </c>
      <c r="D335" t="s">
        <v>14609</v>
      </c>
      <c r="E335" t="s">
        <v>14608</v>
      </c>
      <c r="F335" t="s">
        <v>14611</v>
      </c>
      <c r="G335" t="s">
        <v>569</v>
      </c>
      <c r="H335" s="11">
        <v>6000000</v>
      </c>
      <c r="I335" s="11">
        <v>57504069</v>
      </c>
      <c r="J335" t="s">
        <v>38</v>
      </c>
      <c r="K335">
        <v>112</v>
      </c>
      <c r="L335" t="s">
        <v>1872</v>
      </c>
      <c r="M335" t="s">
        <v>14612</v>
      </c>
      <c r="N335">
        <v>7.8</v>
      </c>
      <c r="O335">
        <v>64</v>
      </c>
      <c r="P335">
        <v>183</v>
      </c>
      <c r="Q335">
        <v>94139</v>
      </c>
      <c r="R335">
        <v>106</v>
      </c>
      <c r="S335" t="s">
        <v>28</v>
      </c>
      <c r="T335">
        <v>1.85</v>
      </c>
      <c r="U335" t="b">
        <f>IF(Table19[[#This Row],[gross]]-Table19[[#This Row],[budget]] &gt; 0, TRUE, FALSE)</f>
        <v>1</v>
      </c>
    </row>
    <row r="336" spans="1:21" x14ac:dyDescent="0.35">
      <c r="A336" t="s">
        <v>14718</v>
      </c>
      <c r="B336">
        <v>1964</v>
      </c>
      <c r="C336" t="s">
        <v>14714</v>
      </c>
      <c r="D336" t="s">
        <v>14717</v>
      </c>
      <c r="E336" t="s">
        <v>14715</v>
      </c>
      <c r="F336" t="s">
        <v>14719</v>
      </c>
      <c r="G336" t="s">
        <v>5738</v>
      </c>
      <c r="H336" s="11">
        <v>6000000</v>
      </c>
      <c r="I336" s="11">
        <v>102300000</v>
      </c>
      <c r="J336" t="s">
        <v>38</v>
      </c>
      <c r="K336">
        <v>139</v>
      </c>
      <c r="L336" t="s">
        <v>14716</v>
      </c>
      <c r="M336" t="s">
        <v>14720</v>
      </c>
      <c r="N336">
        <v>7.8</v>
      </c>
      <c r="O336">
        <v>145</v>
      </c>
      <c r="P336">
        <v>259</v>
      </c>
      <c r="Q336">
        <v>107408</v>
      </c>
      <c r="R336">
        <v>2045</v>
      </c>
      <c r="S336" t="s">
        <v>28</v>
      </c>
      <c r="T336">
        <v>1.66</v>
      </c>
      <c r="U336" t="b">
        <f>IF(Table19[[#This Row],[gross]]-Table19[[#This Row],[budget]] &gt; 0, TRUE, FALSE)</f>
        <v>1</v>
      </c>
    </row>
    <row r="337" spans="1:21" x14ac:dyDescent="0.35">
      <c r="A337" t="s">
        <v>14722</v>
      </c>
      <c r="B337">
        <v>1980</v>
      </c>
      <c r="C337" t="s">
        <v>3877</v>
      </c>
      <c r="D337" t="s">
        <v>1471</v>
      </c>
      <c r="E337" t="s">
        <v>8382</v>
      </c>
      <c r="F337" t="s">
        <v>620</v>
      </c>
      <c r="G337" t="s">
        <v>569</v>
      </c>
      <c r="H337" s="11">
        <v>6000000</v>
      </c>
      <c r="I337" s="11">
        <v>54800000</v>
      </c>
      <c r="J337" t="s">
        <v>38</v>
      </c>
      <c r="K337">
        <v>124</v>
      </c>
      <c r="L337" t="s">
        <v>3270</v>
      </c>
      <c r="M337" t="s">
        <v>14723</v>
      </c>
      <c r="N337">
        <v>7.8</v>
      </c>
      <c r="O337">
        <v>62</v>
      </c>
      <c r="P337">
        <v>283</v>
      </c>
      <c r="Q337">
        <v>35130</v>
      </c>
      <c r="R337">
        <v>5122</v>
      </c>
      <c r="S337" t="s">
        <v>28</v>
      </c>
      <c r="T337">
        <v>1.85</v>
      </c>
      <c r="U337" t="b">
        <f>IF(Table19[[#This Row],[gross]]-Table19[[#This Row],[budget]] &gt; 0, TRUE, FALSE)</f>
        <v>1</v>
      </c>
    </row>
    <row r="338" spans="1:21" x14ac:dyDescent="0.35">
      <c r="A338" t="s">
        <v>14860</v>
      </c>
      <c r="B338">
        <v>2001</v>
      </c>
      <c r="C338" t="s">
        <v>14858</v>
      </c>
      <c r="D338" t="s">
        <v>14858</v>
      </c>
      <c r="E338" t="s">
        <v>14859</v>
      </c>
      <c r="F338" t="s">
        <v>7563</v>
      </c>
      <c r="G338" t="s">
        <v>569</v>
      </c>
      <c r="H338" s="11">
        <v>6000000</v>
      </c>
      <c r="I338" s="11">
        <v>3029081</v>
      </c>
      <c r="J338" t="s">
        <v>38</v>
      </c>
      <c r="K338">
        <v>95</v>
      </c>
      <c r="L338" t="s">
        <v>2372</v>
      </c>
      <c r="M338" t="s">
        <v>14861</v>
      </c>
      <c r="N338">
        <v>7.8</v>
      </c>
      <c r="O338">
        <v>108</v>
      </c>
      <c r="P338">
        <v>231</v>
      </c>
      <c r="Q338">
        <v>26300</v>
      </c>
      <c r="R338">
        <v>993</v>
      </c>
      <c r="S338" t="s">
        <v>28</v>
      </c>
      <c r="T338">
        <v>1.85</v>
      </c>
      <c r="U338" t="b">
        <f>IF(Table19[[#This Row],[gross]]-Table19[[#This Row],[budget]] &gt; 0, TRUE, FALSE)</f>
        <v>0</v>
      </c>
    </row>
    <row r="339" spans="1:21" x14ac:dyDescent="0.35">
      <c r="A339" t="s">
        <v>15479</v>
      </c>
      <c r="B339">
        <v>1997</v>
      </c>
      <c r="C339" t="s">
        <v>15476</v>
      </c>
      <c r="D339" t="s">
        <v>15478</v>
      </c>
      <c r="E339" t="s">
        <v>15477</v>
      </c>
      <c r="F339" t="s">
        <v>15480</v>
      </c>
      <c r="G339" t="s">
        <v>569</v>
      </c>
      <c r="H339" s="11">
        <v>4500000</v>
      </c>
      <c r="I339" s="11">
        <v>713413</v>
      </c>
      <c r="J339" t="s">
        <v>9737</v>
      </c>
      <c r="K339">
        <v>122</v>
      </c>
      <c r="L339" t="s">
        <v>2958</v>
      </c>
      <c r="M339" t="s">
        <v>15481</v>
      </c>
      <c r="N339">
        <v>7.8</v>
      </c>
      <c r="O339">
        <v>54</v>
      </c>
      <c r="P339">
        <v>68</v>
      </c>
      <c r="Q339">
        <v>9171</v>
      </c>
      <c r="R339">
        <v>48</v>
      </c>
      <c r="S339" t="s">
        <v>28</v>
      </c>
      <c r="T339">
        <v>1.85</v>
      </c>
      <c r="U339" t="b">
        <f>IF(Table19[[#This Row],[gross]]-Table19[[#This Row],[budget]] &gt; 0, TRUE, FALSE)</f>
        <v>0</v>
      </c>
    </row>
    <row r="340" spans="1:21" x14ac:dyDescent="0.35">
      <c r="A340" t="s">
        <v>15537</v>
      </c>
      <c r="B340">
        <v>2003</v>
      </c>
      <c r="C340" t="s">
        <v>6401</v>
      </c>
      <c r="D340" t="s">
        <v>95</v>
      </c>
      <c r="E340" t="s">
        <v>537</v>
      </c>
      <c r="F340" t="s">
        <v>15538</v>
      </c>
      <c r="G340" t="s">
        <v>569</v>
      </c>
      <c r="H340" s="11">
        <v>4000000</v>
      </c>
      <c r="I340" s="11">
        <v>44566004</v>
      </c>
      <c r="J340" t="s">
        <v>38</v>
      </c>
      <c r="K340">
        <v>101</v>
      </c>
      <c r="L340" t="s">
        <v>3270</v>
      </c>
      <c r="M340" t="s">
        <v>15539</v>
      </c>
      <c r="N340">
        <v>7.8</v>
      </c>
      <c r="O340">
        <v>265</v>
      </c>
      <c r="P340">
        <v>1848</v>
      </c>
      <c r="Q340">
        <v>321283</v>
      </c>
      <c r="R340">
        <v>32015</v>
      </c>
      <c r="S340" t="s">
        <v>28</v>
      </c>
      <c r="T340">
        <v>1.85</v>
      </c>
      <c r="U340" t="b">
        <f>IF(Table19[[#This Row],[gross]]-Table19[[#This Row],[budget]] &gt; 0, TRUE, FALSE)</f>
        <v>1</v>
      </c>
    </row>
    <row r="341" spans="1:21" x14ac:dyDescent="0.35">
      <c r="A341" t="s">
        <v>15798</v>
      </c>
      <c r="B341">
        <v>1980</v>
      </c>
      <c r="C341" t="s">
        <v>15795</v>
      </c>
      <c r="D341" t="s">
        <v>15797</v>
      </c>
      <c r="E341" t="s">
        <v>15796</v>
      </c>
      <c r="F341" t="s">
        <v>15799</v>
      </c>
      <c r="G341" t="s">
        <v>90</v>
      </c>
      <c r="H341" s="11">
        <v>3500000</v>
      </c>
      <c r="I341" s="11">
        <v>83400000</v>
      </c>
      <c r="J341" t="s">
        <v>38</v>
      </c>
      <c r="K341">
        <v>88</v>
      </c>
      <c r="L341" t="s">
        <v>1611</v>
      </c>
      <c r="M341" t="s">
        <v>15800</v>
      </c>
      <c r="N341">
        <v>7.8</v>
      </c>
      <c r="O341">
        <v>134</v>
      </c>
      <c r="P341">
        <v>427</v>
      </c>
      <c r="Q341">
        <v>160281</v>
      </c>
      <c r="R341">
        <v>2726</v>
      </c>
      <c r="S341" t="s">
        <v>28</v>
      </c>
      <c r="T341">
        <v>1.85</v>
      </c>
      <c r="U341" t="b">
        <f>IF(Table19[[#This Row],[gross]]-Table19[[#This Row],[budget]] &gt; 0, TRUE, FALSE)</f>
        <v>1</v>
      </c>
    </row>
    <row r="342" spans="1:21" x14ac:dyDescent="0.35">
      <c r="A342" t="s">
        <v>15839</v>
      </c>
      <c r="B342">
        <v>1987</v>
      </c>
      <c r="C342" t="s">
        <v>74</v>
      </c>
      <c r="D342" t="s">
        <v>13259</v>
      </c>
      <c r="E342" t="s">
        <v>15838</v>
      </c>
      <c r="F342" t="s">
        <v>15840</v>
      </c>
      <c r="G342" t="s">
        <v>6963</v>
      </c>
      <c r="H342" s="11">
        <v>3600000</v>
      </c>
      <c r="I342" s="11">
        <v>5923044</v>
      </c>
      <c r="J342" t="s">
        <v>38</v>
      </c>
      <c r="K342">
        <v>37</v>
      </c>
      <c r="L342" t="s">
        <v>7620</v>
      </c>
      <c r="M342" t="s">
        <v>15841</v>
      </c>
      <c r="N342">
        <v>7.8</v>
      </c>
      <c r="O342">
        <v>252</v>
      </c>
      <c r="P342">
        <v>537</v>
      </c>
      <c r="Q342">
        <v>113451</v>
      </c>
      <c r="R342">
        <v>1347</v>
      </c>
      <c r="S342" t="s">
        <v>28</v>
      </c>
      <c r="T342">
        <v>1.85</v>
      </c>
      <c r="U342" t="b">
        <f>IF(Table19[[#This Row],[gross]]-Table19[[#This Row],[budget]] &gt; 0, TRUE, FALSE)</f>
        <v>1</v>
      </c>
    </row>
    <row r="343" spans="1:21" x14ac:dyDescent="0.35">
      <c r="A343" t="s">
        <v>15936</v>
      </c>
      <c r="B343">
        <v>1964</v>
      </c>
      <c r="C343" t="s">
        <v>14332</v>
      </c>
      <c r="D343" t="s">
        <v>15935</v>
      </c>
      <c r="E343" t="s">
        <v>15934</v>
      </c>
      <c r="F343" t="s">
        <v>4620</v>
      </c>
      <c r="G343" t="s">
        <v>5738</v>
      </c>
      <c r="H343" s="11">
        <v>3000000</v>
      </c>
      <c r="I343" s="11">
        <v>51100000</v>
      </c>
      <c r="J343" t="s">
        <v>56</v>
      </c>
      <c r="K343">
        <v>110</v>
      </c>
      <c r="L343" t="s">
        <v>50</v>
      </c>
      <c r="M343" t="s">
        <v>15937</v>
      </c>
      <c r="N343">
        <v>7.8</v>
      </c>
      <c r="O343">
        <v>164</v>
      </c>
      <c r="P343">
        <v>418</v>
      </c>
      <c r="Q343">
        <v>139432</v>
      </c>
      <c r="R343">
        <v>1198</v>
      </c>
      <c r="S343" t="s">
        <v>28</v>
      </c>
      <c r="T343">
        <v>1.37</v>
      </c>
      <c r="U343" t="b">
        <f>IF(Table19[[#This Row],[gross]]-Table19[[#This Row],[budget]] &gt; 0, TRUE, FALSE)</f>
        <v>1</v>
      </c>
    </row>
    <row r="344" spans="1:21" x14ac:dyDescent="0.35">
      <c r="A344" t="s">
        <v>16223</v>
      </c>
      <c r="B344">
        <v>1974</v>
      </c>
      <c r="C344" t="s">
        <v>9583</v>
      </c>
      <c r="D344" t="s">
        <v>5514</v>
      </c>
      <c r="E344" t="s">
        <v>15390</v>
      </c>
      <c r="F344" t="s">
        <v>3944</v>
      </c>
      <c r="G344" t="s">
        <v>569</v>
      </c>
      <c r="H344" s="11">
        <v>2600000</v>
      </c>
      <c r="I344" s="11">
        <v>119500000</v>
      </c>
      <c r="J344" t="s">
        <v>38</v>
      </c>
      <c r="K344">
        <v>93</v>
      </c>
      <c r="L344" t="s">
        <v>4296</v>
      </c>
      <c r="M344" t="s">
        <v>16224</v>
      </c>
      <c r="N344">
        <v>7.8</v>
      </c>
      <c r="O344">
        <v>121</v>
      </c>
      <c r="P344">
        <v>363</v>
      </c>
      <c r="Q344">
        <v>95294</v>
      </c>
      <c r="R344">
        <v>4701</v>
      </c>
      <c r="S344" t="s">
        <v>28</v>
      </c>
      <c r="T344">
        <v>2.35</v>
      </c>
      <c r="U344" t="b">
        <f>IF(Table19[[#This Row],[gross]]-Table19[[#This Row],[budget]] &gt; 0, TRUE, FALSE)</f>
        <v>1</v>
      </c>
    </row>
    <row r="345" spans="1:21" x14ac:dyDescent="0.35">
      <c r="A345" t="s">
        <v>16233</v>
      </c>
      <c r="B345">
        <v>1987</v>
      </c>
      <c r="C345" t="s">
        <v>11455</v>
      </c>
      <c r="D345" t="s">
        <v>4918</v>
      </c>
      <c r="E345" t="s">
        <v>13858</v>
      </c>
      <c r="F345" t="s">
        <v>7582</v>
      </c>
      <c r="G345" t="s">
        <v>569</v>
      </c>
      <c r="H345" s="11">
        <v>2600000</v>
      </c>
      <c r="I345" s="11">
        <v>3130592</v>
      </c>
      <c r="J345" t="s">
        <v>56</v>
      </c>
      <c r="K345">
        <v>140</v>
      </c>
      <c r="L345" t="s">
        <v>209</v>
      </c>
      <c r="M345" t="s">
        <v>16234</v>
      </c>
      <c r="N345">
        <v>7.8</v>
      </c>
      <c r="O345">
        <v>29</v>
      </c>
      <c r="P345">
        <v>69</v>
      </c>
      <c r="Q345">
        <v>10755</v>
      </c>
      <c r="R345">
        <v>1269</v>
      </c>
      <c r="S345" t="s">
        <v>28</v>
      </c>
      <c r="T345">
        <v>1.66</v>
      </c>
      <c r="U345" t="b">
        <f>IF(Table19[[#This Row],[gross]]-Table19[[#This Row],[budget]] &gt; 0, TRUE, FALSE)</f>
        <v>1</v>
      </c>
    </row>
    <row r="346" spans="1:21" x14ac:dyDescent="0.35">
      <c r="A346" t="s">
        <v>16452</v>
      </c>
      <c r="B346">
        <v>2003</v>
      </c>
      <c r="C346" t="s">
        <v>16448</v>
      </c>
      <c r="D346" t="s">
        <v>16451</v>
      </c>
      <c r="E346" t="s">
        <v>16449</v>
      </c>
      <c r="F346" t="s">
        <v>16453</v>
      </c>
      <c r="G346" t="s">
        <v>39</v>
      </c>
      <c r="H346" s="11">
        <v>9500000</v>
      </c>
      <c r="I346" s="11">
        <v>7002255</v>
      </c>
      <c r="J346" t="s">
        <v>1418</v>
      </c>
      <c r="K346">
        <v>80</v>
      </c>
      <c r="L346" t="s">
        <v>16450</v>
      </c>
      <c r="M346" t="s">
        <v>16454</v>
      </c>
      <c r="N346">
        <v>7.8</v>
      </c>
      <c r="O346">
        <v>167</v>
      </c>
      <c r="P346">
        <v>312</v>
      </c>
      <c r="Q346">
        <v>42462</v>
      </c>
      <c r="R346">
        <v>29</v>
      </c>
      <c r="S346" t="s">
        <v>28</v>
      </c>
      <c r="T346">
        <v>1.66</v>
      </c>
      <c r="U346" t="b">
        <f>IF(Table19[[#This Row],[gross]]-Table19[[#This Row],[budget]] &gt; 0, TRUE, FALSE)</f>
        <v>0</v>
      </c>
    </row>
    <row r="347" spans="1:21" x14ac:dyDescent="0.35">
      <c r="A347" t="s">
        <v>11005</v>
      </c>
      <c r="B347">
        <v>1996</v>
      </c>
      <c r="C347" t="s">
        <v>830</v>
      </c>
      <c r="D347" t="s">
        <v>11004</v>
      </c>
      <c r="E347" t="s">
        <v>737</v>
      </c>
      <c r="F347" t="s">
        <v>9046</v>
      </c>
      <c r="G347" t="s">
        <v>39</v>
      </c>
      <c r="H347" s="11">
        <v>18000000</v>
      </c>
      <c r="I347" s="11">
        <v>4414535</v>
      </c>
      <c r="J347" t="s">
        <v>56</v>
      </c>
      <c r="K347">
        <v>150</v>
      </c>
      <c r="L347" t="s">
        <v>3270</v>
      </c>
      <c r="M347" t="s">
        <v>11006</v>
      </c>
      <c r="N347">
        <v>7.8</v>
      </c>
      <c r="O347">
        <v>85</v>
      </c>
      <c r="P347">
        <v>224</v>
      </c>
      <c r="Q347">
        <v>30618</v>
      </c>
      <c r="R347">
        <v>1645</v>
      </c>
      <c r="S347" t="s">
        <v>28</v>
      </c>
      <c r="T347">
        <v>2.2000000000000002</v>
      </c>
      <c r="U347" t="b">
        <f>IF(Table19[[#This Row],[gross]]-Table19[[#This Row],[budget]] &gt; 0, TRUE, FALSE)</f>
        <v>0</v>
      </c>
    </row>
    <row r="348" spans="1:21" x14ac:dyDescent="0.35">
      <c r="A348" t="s">
        <v>16589</v>
      </c>
      <c r="B348">
        <v>2008</v>
      </c>
      <c r="C348" t="s">
        <v>16587</v>
      </c>
      <c r="D348" t="s">
        <v>16080</v>
      </c>
      <c r="E348" t="s">
        <v>16588</v>
      </c>
      <c r="F348" t="s">
        <v>16590</v>
      </c>
      <c r="G348" t="s">
        <v>569</v>
      </c>
      <c r="H348" s="11">
        <v>2000000</v>
      </c>
      <c r="I348" s="11">
        <v>4958</v>
      </c>
      <c r="J348" t="s">
        <v>7698</v>
      </c>
      <c r="K348">
        <v>119</v>
      </c>
      <c r="L348" t="s">
        <v>13537</v>
      </c>
      <c r="M348" t="s">
        <v>16591</v>
      </c>
      <c r="N348">
        <v>7.8</v>
      </c>
      <c r="O348">
        <v>30</v>
      </c>
      <c r="P348">
        <v>23</v>
      </c>
      <c r="Q348">
        <v>9689</v>
      </c>
      <c r="R348">
        <v>86</v>
      </c>
      <c r="S348" t="s">
        <v>28</v>
      </c>
      <c r="T348">
        <v>2.35</v>
      </c>
      <c r="U348" t="b">
        <f>IF(Table19[[#This Row],[gross]]-Table19[[#This Row],[budget]] &gt; 0, TRUE, FALSE)</f>
        <v>0</v>
      </c>
    </row>
    <row r="349" spans="1:21" x14ac:dyDescent="0.35">
      <c r="A349" t="s">
        <v>16664</v>
      </c>
      <c r="B349">
        <v>2008</v>
      </c>
      <c r="C349" t="s">
        <v>11648</v>
      </c>
      <c r="D349" t="s">
        <v>16663</v>
      </c>
      <c r="E349" t="s">
        <v>16661</v>
      </c>
      <c r="F349" t="s">
        <v>16665</v>
      </c>
      <c r="G349" t="s">
        <v>39</v>
      </c>
      <c r="H349" s="11">
        <v>1000000</v>
      </c>
      <c r="I349" s="11">
        <v>2957978</v>
      </c>
      <c r="J349" t="s">
        <v>56</v>
      </c>
      <c r="K349">
        <v>90</v>
      </c>
      <c r="L349" t="s">
        <v>16662</v>
      </c>
      <c r="M349" t="s">
        <v>16666</v>
      </c>
      <c r="N349">
        <v>7.8</v>
      </c>
      <c r="O349">
        <v>194</v>
      </c>
      <c r="P349">
        <v>134</v>
      </c>
      <c r="Q349">
        <v>40481</v>
      </c>
      <c r="R349">
        <v>68</v>
      </c>
      <c r="S349" t="s">
        <v>28</v>
      </c>
      <c r="T349">
        <v>1.85</v>
      </c>
      <c r="U349" t="b">
        <f>IF(Table19[[#This Row],[gross]]-Table19[[#This Row],[budget]] &gt; 0, TRUE, FALSE)</f>
        <v>1</v>
      </c>
    </row>
    <row r="350" spans="1:21" x14ac:dyDescent="0.35">
      <c r="A350" t="s">
        <v>16704</v>
      </c>
      <c r="B350">
        <v>1998</v>
      </c>
      <c r="C350" t="s">
        <v>1784</v>
      </c>
      <c r="D350" t="s">
        <v>2966</v>
      </c>
      <c r="E350" t="s">
        <v>16703</v>
      </c>
      <c r="F350" t="s">
        <v>16705</v>
      </c>
      <c r="G350" t="s">
        <v>569</v>
      </c>
      <c r="H350" s="11">
        <v>3500000</v>
      </c>
      <c r="I350" s="11">
        <v>7267324</v>
      </c>
      <c r="J350" t="s">
        <v>740</v>
      </c>
      <c r="K350">
        <v>81</v>
      </c>
      <c r="L350" t="s">
        <v>1872</v>
      </c>
      <c r="M350" t="s">
        <v>16706</v>
      </c>
      <c r="N350">
        <v>7.8</v>
      </c>
      <c r="O350">
        <v>181</v>
      </c>
      <c r="P350">
        <v>709</v>
      </c>
      <c r="Q350">
        <v>161471</v>
      </c>
      <c r="R350">
        <v>623</v>
      </c>
      <c r="S350" t="s">
        <v>720</v>
      </c>
      <c r="T350">
        <v>1.85</v>
      </c>
      <c r="U350" t="b">
        <f>IF(Table19[[#This Row],[gross]]-Table19[[#This Row],[budget]] &gt; 0, TRUE, FALSE)</f>
        <v>1</v>
      </c>
    </row>
    <row r="351" spans="1:21" x14ac:dyDescent="0.35">
      <c r="A351" t="s">
        <v>16734</v>
      </c>
      <c r="B351">
        <v>2013</v>
      </c>
      <c r="C351" t="s">
        <v>16732</v>
      </c>
      <c r="D351" t="s">
        <v>16733</v>
      </c>
      <c r="E351" t="s">
        <v>10348</v>
      </c>
      <c r="F351" t="s">
        <v>9573</v>
      </c>
      <c r="G351" t="s">
        <v>90</v>
      </c>
      <c r="H351" s="11">
        <v>1000000</v>
      </c>
      <c r="I351" s="11">
        <v>4231500</v>
      </c>
      <c r="J351" t="s">
        <v>5346</v>
      </c>
      <c r="K351">
        <v>104</v>
      </c>
      <c r="L351" t="s">
        <v>209</v>
      </c>
      <c r="M351" t="s">
        <v>16735</v>
      </c>
      <c r="N351">
        <v>7.8</v>
      </c>
      <c r="O351">
        <v>195</v>
      </c>
      <c r="P351">
        <v>162</v>
      </c>
      <c r="Q351">
        <v>30479</v>
      </c>
      <c r="R351">
        <v>822</v>
      </c>
      <c r="S351" t="s">
        <v>28</v>
      </c>
      <c r="T351">
        <v>2.35</v>
      </c>
      <c r="U351" t="b">
        <f>IF(Table19[[#This Row],[gross]]-Table19[[#This Row],[budget]] &gt; 0, TRUE, FALSE)</f>
        <v>1</v>
      </c>
    </row>
    <row r="352" spans="1:21" x14ac:dyDescent="0.35">
      <c r="A352" t="s">
        <v>8551</v>
      </c>
      <c r="B352">
        <v>2006</v>
      </c>
      <c r="C352" t="s">
        <v>5748</v>
      </c>
      <c r="D352" t="s">
        <v>950</v>
      </c>
      <c r="E352" t="s">
        <v>456</v>
      </c>
      <c r="F352" t="s">
        <v>2642</v>
      </c>
      <c r="G352" t="s">
        <v>569</v>
      </c>
      <c r="H352" s="11">
        <v>27000000</v>
      </c>
      <c r="I352" s="11">
        <v>22494487</v>
      </c>
      <c r="J352" t="s">
        <v>740</v>
      </c>
      <c r="K352">
        <v>110</v>
      </c>
      <c r="L352" t="s">
        <v>2079</v>
      </c>
      <c r="M352" t="s">
        <v>8552</v>
      </c>
      <c r="N352">
        <v>7.8</v>
      </c>
      <c r="O352">
        <v>202</v>
      </c>
      <c r="P352">
        <v>507</v>
      </c>
      <c r="Q352">
        <v>262160</v>
      </c>
      <c r="R352">
        <v>26451</v>
      </c>
      <c r="S352" t="s">
        <v>28</v>
      </c>
      <c r="T352">
        <v>2.35</v>
      </c>
      <c r="U352" t="b">
        <f>IF(Table19[[#This Row],[gross]]-Table19[[#This Row],[budget]] &gt; 0, TRUE, FALSE)</f>
        <v>0</v>
      </c>
    </row>
    <row r="353" spans="1:21" x14ac:dyDescent="0.35">
      <c r="A353" t="s">
        <v>17428</v>
      </c>
      <c r="B353">
        <v>1935</v>
      </c>
      <c r="C353" t="s">
        <v>17425</v>
      </c>
      <c r="D353" t="s">
        <v>17427</v>
      </c>
      <c r="E353" t="s">
        <v>17426</v>
      </c>
      <c r="F353" t="s">
        <v>17429</v>
      </c>
      <c r="G353" t="s">
        <v>5738</v>
      </c>
      <c r="H353" s="11">
        <v>609000</v>
      </c>
      <c r="I353" s="11">
        <v>3000000</v>
      </c>
      <c r="J353" t="s">
        <v>38</v>
      </c>
      <c r="K353">
        <v>81</v>
      </c>
      <c r="L353" t="s">
        <v>10411</v>
      </c>
      <c r="M353" t="s">
        <v>17430</v>
      </c>
      <c r="N353">
        <v>7.8</v>
      </c>
      <c r="O353">
        <v>66</v>
      </c>
      <c r="P353">
        <v>98</v>
      </c>
      <c r="Q353">
        <v>13269</v>
      </c>
      <c r="R353">
        <v>824</v>
      </c>
      <c r="S353" t="s">
        <v>720</v>
      </c>
      <c r="T353">
        <v>1.37</v>
      </c>
      <c r="U353" t="b">
        <f>IF(Table19[[#This Row],[gross]]-Table19[[#This Row],[budget]] &gt; 0, TRUE, FALSE)</f>
        <v>1</v>
      </c>
    </row>
    <row r="354" spans="1:21" x14ac:dyDescent="0.35">
      <c r="A354" t="s">
        <v>17695</v>
      </c>
      <c r="B354">
        <v>2005</v>
      </c>
      <c r="C354" t="s">
        <v>17692</v>
      </c>
      <c r="D354" t="s">
        <v>17694</v>
      </c>
      <c r="E354" t="s">
        <v>17693</v>
      </c>
      <c r="F354" t="s">
        <v>17696</v>
      </c>
      <c r="G354" t="s">
        <v>569</v>
      </c>
      <c r="H354" s="11">
        <v>1750211</v>
      </c>
      <c r="I354" s="11">
        <v>1523883</v>
      </c>
      <c r="J354" t="s">
        <v>38</v>
      </c>
      <c r="K354">
        <v>88</v>
      </c>
      <c r="L354" t="s">
        <v>14400</v>
      </c>
      <c r="M354" t="s">
        <v>17697</v>
      </c>
      <c r="N354">
        <v>7.8</v>
      </c>
      <c r="O354">
        <v>110</v>
      </c>
      <c r="P354">
        <v>70</v>
      </c>
      <c r="Q354">
        <v>9037</v>
      </c>
      <c r="R354">
        <v>15</v>
      </c>
      <c r="S354" t="s">
        <v>28</v>
      </c>
      <c r="T354">
        <v>1.85</v>
      </c>
      <c r="U354" t="b">
        <f>IF(Table19[[#This Row],[gross]]-Table19[[#This Row],[budget]] &gt; 0, TRUE, FALSE)</f>
        <v>0</v>
      </c>
    </row>
    <row r="355" spans="1:21" x14ac:dyDescent="0.35">
      <c r="A355" t="s">
        <v>18009</v>
      </c>
      <c r="B355">
        <v>1994</v>
      </c>
      <c r="C355" t="s">
        <v>6771</v>
      </c>
      <c r="D355" t="s">
        <v>9682</v>
      </c>
      <c r="E355" t="s">
        <v>15131</v>
      </c>
      <c r="F355" t="s">
        <v>9394</v>
      </c>
      <c r="G355" t="s">
        <v>569</v>
      </c>
      <c r="H355" s="11">
        <v>230000</v>
      </c>
      <c r="I355" s="11">
        <v>3151130</v>
      </c>
      <c r="J355" t="s">
        <v>38</v>
      </c>
      <c r="K355">
        <v>102</v>
      </c>
      <c r="L355" t="s">
        <v>1611</v>
      </c>
      <c r="M355" t="s">
        <v>18010</v>
      </c>
      <c r="N355">
        <v>7.8</v>
      </c>
      <c r="O355">
        <v>136</v>
      </c>
      <c r="P355">
        <v>615</v>
      </c>
      <c r="Q355">
        <v>181749</v>
      </c>
      <c r="R355">
        <v>2103</v>
      </c>
      <c r="S355" t="s">
        <v>720</v>
      </c>
      <c r="T355">
        <v>1.37</v>
      </c>
      <c r="U355" t="b">
        <f>IF(Table19[[#This Row],[gross]]-Table19[[#This Row],[budget]] &gt; 0, TRUE, FALSE)</f>
        <v>1</v>
      </c>
    </row>
    <row r="356" spans="1:21" x14ac:dyDescent="0.35">
      <c r="A356" t="s">
        <v>211</v>
      </c>
      <c r="B356">
        <v>1997</v>
      </c>
      <c r="C356" t="s">
        <v>29</v>
      </c>
      <c r="D356" t="s">
        <v>210</v>
      </c>
      <c r="E356" t="s">
        <v>208</v>
      </c>
      <c r="F356" t="s">
        <v>212</v>
      </c>
      <c r="G356" t="s">
        <v>39</v>
      </c>
      <c r="H356" s="11">
        <v>200000000</v>
      </c>
      <c r="I356" s="11">
        <v>658672302</v>
      </c>
      <c r="J356" t="s">
        <v>38</v>
      </c>
      <c r="K356">
        <v>194</v>
      </c>
      <c r="L356" t="s">
        <v>209</v>
      </c>
      <c r="M356" t="s">
        <v>213</v>
      </c>
      <c r="N356">
        <v>7.7</v>
      </c>
      <c r="O356">
        <v>315</v>
      </c>
      <c r="P356">
        <v>2528</v>
      </c>
      <c r="Q356">
        <v>793059</v>
      </c>
      <c r="R356">
        <v>45223</v>
      </c>
      <c r="S356" t="s">
        <v>28</v>
      </c>
      <c r="T356">
        <v>2.35</v>
      </c>
      <c r="U356" t="b">
        <f>IF(Table19[[#This Row],[gross]]-Table19[[#This Row],[budget]] &gt; 0, TRUE, FALSE)</f>
        <v>1</v>
      </c>
    </row>
    <row r="357" spans="1:21" x14ac:dyDescent="0.35">
      <c r="A357" t="s">
        <v>991</v>
      </c>
      <c r="B357">
        <v>2003</v>
      </c>
      <c r="C357" t="s">
        <v>988</v>
      </c>
      <c r="D357" t="s">
        <v>513</v>
      </c>
      <c r="E357" t="s">
        <v>989</v>
      </c>
      <c r="F357" t="s">
        <v>992</v>
      </c>
      <c r="G357" t="s">
        <v>569</v>
      </c>
      <c r="H357" s="11">
        <v>140000000</v>
      </c>
      <c r="I357" s="11">
        <v>111110575</v>
      </c>
      <c r="J357" t="s">
        <v>38</v>
      </c>
      <c r="K357">
        <v>154</v>
      </c>
      <c r="L357" t="s">
        <v>990</v>
      </c>
      <c r="M357" t="s">
        <v>993</v>
      </c>
      <c r="N357">
        <v>7.7</v>
      </c>
      <c r="O357">
        <v>190</v>
      </c>
      <c r="P357">
        <v>928</v>
      </c>
      <c r="Q357">
        <v>317166</v>
      </c>
      <c r="R357">
        <v>11945</v>
      </c>
      <c r="S357" t="s">
        <v>28</v>
      </c>
      <c r="T357">
        <v>2.35</v>
      </c>
      <c r="U357" t="b">
        <f>IF(Table19[[#This Row],[gross]]-Table19[[#This Row],[budget]] &gt; 0, TRUE, FALSE)</f>
        <v>0</v>
      </c>
    </row>
    <row r="358" spans="1:21" x14ac:dyDescent="0.35">
      <c r="A358" t="s">
        <v>1027</v>
      </c>
      <c r="B358">
        <v>2009</v>
      </c>
      <c r="C358" t="s">
        <v>106</v>
      </c>
      <c r="D358" t="s">
        <v>1026</v>
      </c>
      <c r="E358" t="s">
        <v>1024</v>
      </c>
      <c r="F358" t="s">
        <v>1028</v>
      </c>
      <c r="G358" t="s">
        <v>569</v>
      </c>
      <c r="H358" s="11">
        <v>130000000</v>
      </c>
      <c r="I358" s="11">
        <v>107503316</v>
      </c>
      <c r="J358" t="s">
        <v>38</v>
      </c>
      <c r="K358">
        <v>215</v>
      </c>
      <c r="L358" t="s">
        <v>1025</v>
      </c>
      <c r="M358" t="s">
        <v>1029</v>
      </c>
      <c r="N358">
        <v>7.7</v>
      </c>
      <c r="O358">
        <v>451</v>
      </c>
      <c r="P358">
        <v>1229</v>
      </c>
      <c r="Q358">
        <v>392474</v>
      </c>
      <c r="R358">
        <v>2530</v>
      </c>
      <c r="S358" t="s">
        <v>28</v>
      </c>
      <c r="T358">
        <v>2.35</v>
      </c>
      <c r="U358" t="b">
        <f>IF(Table19[[#This Row],[gross]]-Table19[[#This Row],[budget]] &gt; 0, TRUE, FALSE)</f>
        <v>0</v>
      </c>
    </row>
    <row r="359" spans="1:21" x14ac:dyDescent="0.35">
      <c r="A359" t="s">
        <v>1636</v>
      </c>
      <c r="B359">
        <v>2002</v>
      </c>
      <c r="C359" t="s">
        <v>384</v>
      </c>
      <c r="D359" t="s">
        <v>513</v>
      </c>
      <c r="E359" t="s">
        <v>1635</v>
      </c>
      <c r="F359" t="s">
        <v>1637</v>
      </c>
      <c r="G359" t="s">
        <v>39</v>
      </c>
      <c r="H359" s="11">
        <v>102000000</v>
      </c>
      <c r="I359" s="11">
        <v>132014112</v>
      </c>
      <c r="J359" t="s">
        <v>38</v>
      </c>
      <c r="K359">
        <v>145</v>
      </c>
      <c r="L359" t="s">
        <v>1585</v>
      </c>
      <c r="M359" t="s">
        <v>1638</v>
      </c>
      <c r="N359">
        <v>7.7</v>
      </c>
      <c r="O359">
        <v>252</v>
      </c>
      <c r="P359">
        <v>1331</v>
      </c>
      <c r="Q359">
        <v>399651</v>
      </c>
      <c r="R359">
        <v>12546</v>
      </c>
      <c r="S359" t="s">
        <v>28</v>
      </c>
      <c r="T359">
        <v>2.35</v>
      </c>
      <c r="U359" t="b">
        <f>IF(Table19[[#This Row],[gross]]-Table19[[#This Row],[budget]] &gt; 0, TRUE, FALSE)</f>
        <v>1</v>
      </c>
    </row>
    <row r="360" spans="1:21" x14ac:dyDescent="0.35">
      <c r="A360" t="s">
        <v>1899</v>
      </c>
      <c r="B360">
        <v>2001</v>
      </c>
      <c r="C360" t="s">
        <v>182</v>
      </c>
      <c r="D360" t="s">
        <v>1312</v>
      </c>
      <c r="E360" t="s">
        <v>1019</v>
      </c>
      <c r="F360" t="s">
        <v>353</v>
      </c>
      <c r="G360" t="s">
        <v>569</v>
      </c>
      <c r="H360" s="11">
        <v>92000000</v>
      </c>
      <c r="I360" s="11">
        <v>108638745</v>
      </c>
      <c r="J360" t="s">
        <v>38</v>
      </c>
      <c r="K360">
        <v>152</v>
      </c>
      <c r="L360" t="s">
        <v>1898</v>
      </c>
      <c r="M360" t="s">
        <v>1900</v>
      </c>
      <c r="N360">
        <v>7.7</v>
      </c>
      <c r="O360">
        <v>200</v>
      </c>
      <c r="P360">
        <v>1103</v>
      </c>
      <c r="Q360">
        <v>292022</v>
      </c>
      <c r="R360">
        <v>4270</v>
      </c>
      <c r="S360" t="s">
        <v>28</v>
      </c>
      <c r="T360">
        <v>2.35</v>
      </c>
      <c r="U360" t="b">
        <f>IF(Table19[[#This Row],[gross]]-Table19[[#This Row],[budget]] &gt; 0, TRUE, FALSE)</f>
        <v>1</v>
      </c>
    </row>
    <row r="361" spans="1:21" x14ac:dyDescent="0.35">
      <c r="A361" t="s">
        <v>1910</v>
      </c>
      <c r="B361">
        <v>1997</v>
      </c>
      <c r="C361" t="s">
        <v>1908</v>
      </c>
      <c r="D361" t="s">
        <v>1909</v>
      </c>
      <c r="E361" t="s">
        <v>950</v>
      </c>
      <c r="F361" t="s">
        <v>430</v>
      </c>
      <c r="G361" t="s">
        <v>39</v>
      </c>
      <c r="H361" s="11">
        <v>93000000</v>
      </c>
      <c r="I361" s="11">
        <v>63540020</v>
      </c>
      <c r="J361" t="s">
        <v>1418</v>
      </c>
      <c r="K361">
        <v>126</v>
      </c>
      <c r="L361" t="s">
        <v>68</v>
      </c>
      <c r="M361" t="s">
        <v>1911</v>
      </c>
      <c r="N361">
        <v>7.7</v>
      </c>
      <c r="O361">
        <v>173</v>
      </c>
      <c r="P361">
        <v>742</v>
      </c>
      <c r="Q361">
        <v>343274</v>
      </c>
      <c r="R361">
        <v>39319</v>
      </c>
      <c r="S361" t="s">
        <v>28</v>
      </c>
      <c r="T361">
        <v>2.35</v>
      </c>
      <c r="U361" t="b">
        <f>IF(Table19[[#This Row],[gross]]-Table19[[#This Row],[budget]] &gt; 0, TRUE, FALSE)</f>
        <v>0</v>
      </c>
    </row>
    <row r="362" spans="1:21" x14ac:dyDescent="0.35">
      <c r="A362" t="s">
        <v>2246</v>
      </c>
      <c r="B362">
        <v>2000</v>
      </c>
      <c r="C362" t="s">
        <v>425</v>
      </c>
      <c r="D362" t="s">
        <v>317</v>
      </c>
      <c r="E362" t="s">
        <v>2244</v>
      </c>
      <c r="F362" t="s">
        <v>2247</v>
      </c>
      <c r="G362" t="s">
        <v>39</v>
      </c>
      <c r="H362" s="11">
        <v>90000000</v>
      </c>
      <c r="I362" s="11">
        <v>233630478</v>
      </c>
      <c r="J362" t="s">
        <v>38</v>
      </c>
      <c r="K362">
        <v>143</v>
      </c>
      <c r="L362" t="s">
        <v>2245</v>
      </c>
      <c r="M362" t="s">
        <v>2248</v>
      </c>
      <c r="N362">
        <v>7.7</v>
      </c>
      <c r="O362">
        <v>221</v>
      </c>
      <c r="P362">
        <v>1051</v>
      </c>
      <c r="Q362">
        <v>394317</v>
      </c>
      <c r="R362">
        <v>15838</v>
      </c>
      <c r="S362" t="s">
        <v>28</v>
      </c>
      <c r="T362">
        <v>1.85</v>
      </c>
      <c r="U362" t="b">
        <f>IF(Table19[[#This Row],[gross]]-Table19[[#This Row],[budget]] &gt; 0, TRUE, FALSE)</f>
        <v>1</v>
      </c>
    </row>
    <row r="363" spans="1:21" x14ac:dyDescent="0.35">
      <c r="A363" t="s">
        <v>2442</v>
      </c>
      <c r="B363">
        <v>2007</v>
      </c>
      <c r="C363" t="s">
        <v>658</v>
      </c>
      <c r="D363" t="s">
        <v>92</v>
      </c>
      <c r="E363" t="s">
        <v>368</v>
      </c>
      <c r="F363" t="s">
        <v>2443</v>
      </c>
      <c r="G363" t="s">
        <v>569</v>
      </c>
      <c r="H363" s="11">
        <v>65000000</v>
      </c>
      <c r="I363" s="11">
        <v>33048353</v>
      </c>
      <c r="J363" t="s">
        <v>38</v>
      </c>
      <c r="K363">
        <v>162</v>
      </c>
      <c r="L363" t="s">
        <v>2441</v>
      </c>
      <c r="M363" t="s">
        <v>2444</v>
      </c>
      <c r="N363">
        <v>7.7</v>
      </c>
      <c r="O363">
        <v>377</v>
      </c>
      <c r="P363">
        <v>589</v>
      </c>
      <c r="Q363">
        <v>301279</v>
      </c>
      <c r="R363">
        <v>36928</v>
      </c>
      <c r="S363" t="s">
        <v>28</v>
      </c>
      <c r="T363">
        <v>2.35</v>
      </c>
      <c r="U363" t="b">
        <f>IF(Table19[[#This Row],[gross]]-Table19[[#This Row],[budget]] &gt; 0, TRUE, FALSE)</f>
        <v>0</v>
      </c>
    </row>
    <row r="364" spans="1:21" x14ac:dyDescent="0.35">
      <c r="A364" t="s">
        <v>2540</v>
      </c>
      <c r="B364">
        <v>2002</v>
      </c>
      <c r="C364" t="s">
        <v>48</v>
      </c>
      <c r="D364" t="s">
        <v>317</v>
      </c>
      <c r="E364" t="s">
        <v>2539</v>
      </c>
      <c r="F364" t="s">
        <v>2541</v>
      </c>
      <c r="G364" t="s">
        <v>569</v>
      </c>
      <c r="H364" s="11">
        <v>80000000</v>
      </c>
      <c r="I364" s="11">
        <v>104054514</v>
      </c>
      <c r="J364" t="s">
        <v>38</v>
      </c>
      <c r="K364">
        <v>117</v>
      </c>
      <c r="L364" t="s">
        <v>2062</v>
      </c>
      <c r="M364" t="s">
        <v>2542</v>
      </c>
      <c r="N364">
        <v>7.7</v>
      </c>
      <c r="O364">
        <v>226</v>
      </c>
      <c r="P364">
        <v>1009</v>
      </c>
      <c r="Q364">
        <v>200359</v>
      </c>
      <c r="R364">
        <v>16828</v>
      </c>
      <c r="S364" t="s">
        <v>28</v>
      </c>
      <c r="T364">
        <v>2.35</v>
      </c>
      <c r="U364" t="b">
        <f>IF(Table19[[#This Row],[gross]]-Table19[[#This Row],[budget]] &gt; 0, TRUE, FALSE)</f>
        <v>1</v>
      </c>
    </row>
    <row r="365" spans="1:21" x14ac:dyDescent="0.35">
      <c r="A365" t="s">
        <v>3287</v>
      </c>
      <c r="B365">
        <v>2007</v>
      </c>
      <c r="C365" t="s">
        <v>665</v>
      </c>
      <c r="D365" t="s">
        <v>108</v>
      </c>
      <c r="E365" t="s">
        <v>762</v>
      </c>
      <c r="F365" t="s">
        <v>3288</v>
      </c>
      <c r="G365" t="s">
        <v>39</v>
      </c>
      <c r="H365" s="11">
        <v>70000000</v>
      </c>
      <c r="I365" s="11">
        <v>38345403</v>
      </c>
      <c r="J365" t="s">
        <v>56</v>
      </c>
      <c r="K365">
        <v>127</v>
      </c>
      <c r="L365" t="s">
        <v>3286</v>
      </c>
      <c r="M365" t="s">
        <v>3289</v>
      </c>
      <c r="N365">
        <v>7.7</v>
      </c>
      <c r="O365">
        <v>228</v>
      </c>
      <c r="P365">
        <v>492</v>
      </c>
      <c r="Q365">
        <v>212085</v>
      </c>
      <c r="R365">
        <v>16034</v>
      </c>
      <c r="S365" t="s">
        <v>28</v>
      </c>
      <c r="T365">
        <v>2.35</v>
      </c>
      <c r="U365" t="b">
        <f>IF(Table19[[#This Row],[gross]]-Table19[[#This Row],[budget]] &gt; 0, TRUE, FALSE)</f>
        <v>0</v>
      </c>
    </row>
    <row r="366" spans="1:21" x14ac:dyDescent="0.35">
      <c r="A366" t="s">
        <v>3406</v>
      </c>
      <c r="B366">
        <v>2010</v>
      </c>
      <c r="C366" t="s">
        <v>2858</v>
      </c>
      <c r="D366" t="s">
        <v>508</v>
      </c>
      <c r="E366" t="s">
        <v>2859</v>
      </c>
      <c r="F366" t="s">
        <v>606</v>
      </c>
      <c r="G366" t="s">
        <v>90</v>
      </c>
      <c r="H366" s="11">
        <v>69000000</v>
      </c>
      <c r="I366" s="11">
        <v>251501645</v>
      </c>
      <c r="J366" t="s">
        <v>38</v>
      </c>
      <c r="K366">
        <v>87</v>
      </c>
      <c r="L366" t="s">
        <v>2848</v>
      </c>
      <c r="M366" t="s">
        <v>3407</v>
      </c>
      <c r="N366">
        <v>7.7</v>
      </c>
      <c r="O366">
        <v>304</v>
      </c>
      <c r="P366">
        <v>296</v>
      </c>
      <c r="Q366">
        <v>385943</v>
      </c>
      <c r="R366">
        <v>11608</v>
      </c>
      <c r="S366" t="s">
        <v>28</v>
      </c>
      <c r="T366">
        <v>1.85</v>
      </c>
      <c r="U366" t="b">
        <f>IF(Table19[[#This Row],[gross]]-Table19[[#This Row],[budget]] &gt; 0, TRUE, FALSE)</f>
        <v>1</v>
      </c>
    </row>
    <row r="367" spans="1:21" x14ac:dyDescent="0.35">
      <c r="A367" t="s">
        <v>3763</v>
      </c>
      <c r="B367">
        <v>2006</v>
      </c>
      <c r="C367" t="s">
        <v>106</v>
      </c>
      <c r="D367" t="s">
        <v>625</v>
      </c>
      <c r="E367" t="s">
        <v>448</v>
      </c>
      <c r="F367" t="s">
        <v>3764</v>
      </c>
      <c r="G367" t="s">
        <v>569</v>
      </c>
      <c r="H367" s="11">
        <v>65000000</v>
      </c>
      <c r="I367" s="11">
        <v>210592590</v>
      </c>
      <c r="J367" t="s">
        <v>38</v>
      </c>
      <c r="K367">
        <v>117</v>
      </c>
      <c r="L367" t="s">
        <v>1512</v>
      </c>
      <c r="M367" t="s">
        <v>3765</v>
      </c>
      <c r="N367">
        <v>7.7</v>
      </c>
      <c r="O367">
        <v>460</v>
      </c>
      <c r="P367">
        <v>2073</v>
      </c>
      <c r="Q367">
        <v>607235</v>
      </c>
      <c r="R367">
        <v>32360</v>
      </c>
      <c r="S367" t="s">
        <v>28</v>
      </c>
      <c r="T367">
        <v>2.35</v>
      </c>
      <c r="U367" t="b">
        <f>IF(Table19[[#This Row],[gross]]-Table19[[#This Row],[budget]] &gt; 0, TRUE, FALSE)</f>
        <v>1</v>
      </c>
    </row>
    <row r="368" spans="1:21" x14ac:dyDescent="0.35">
      <c r="A368" t="s">
        <v>3924</v>
      </c>
      <c r="B368">
        <v>2009</v>
      </c>
      <c r="C368" t="s">
        <v>3043</v>
      </c>
      <c r="D368" t="s">
        <v>3159</v>
      </c>
      <c r="E368" t="s">
        <v>3922</v>
      </c>
      <c r="F368" t="s">
        <v>3925</v>
      </c>
      <c r="G368" t="s">
        <v>90</v>
      </c>
      <c r="H368" s="11">
        <v>60000000</v>
      </c>
      <c r="I368" s="11">
        <v>75280058</v>
      </c>
      <c r="J368" t="s">
        <v>38</v>
      </c>
      <c r="K368">
        <v>100</v>
      </c>
      <c r="L368" t="s">
        <v>3923</v>
      </c>
      <c r="M368" t="s">
        <v>3926</v>
      </c>
      <c r="N368">
        <v>7.7</v>
      </c>
      <c r="O368">
        <v>310</v>
      </c>
      <c r="P368">
        <v>279</v>
      </c>
      <c r="Q368">
        <v>143121</v>
      </c>
      <c r="R368">
        <v>647</v>
      </c>
      <c r="S368" t="s">
        <v>720</v>
      </c>
      <c r="T368">
        <v>1.85</v>
      </c>
      <c r="U368" t="b">
        <f>IF(Table19[[#This Row],[gross]]-Table19[[#This Row],[budget]] &gt; 0, TRUE, FALSE)</f>
        <v>1</v>
      </c>
    </row>
    <row r="369" spans="1:21" x14ac:dyDescent="0.35">
      <c r="A369" t="s">
        <v>3932</v>
      </c>
      <c r="B369">
        <v>2004</v>
      </c>
      <c r="C369" t="s">
        <v>1676</v>
      </c>
      <c r="D369" t="s">
        <v>1664</v>
      </c>
      <c r="E369" t="s">
        <v>3234</v>
      </c>
      <c r="F369" t="s">
        <v>123</v>
      </c>
      <c r="G369" t="s">
        <v>569</v>
      </c>
      <c r="H369" s="11">
        <v>70000000</v>
      </c>
      <c r="I369" s="11">
        <v>77862546</v>
      </c>
      <c r="J369" t="s">
        <v>38</v>
      </c>
      <c r="K369">
        <v>146</v>
      </c>
      <c r="L369" t="s">
        <v>454</v>
      </c>
      <c r="M369" t="s">
        <v>3933</v>
      </c>
      <c r="N369">
        <v>7.7</v>
      </c>
      <c r="O369">
        <v>171</v>
      </c>
      <c r="P369">
        <v>690</v>
      </c>
      <c r="Q369">
        <v>266310</v>
      </c>
      <c r="R369">
        <v>20454</v>
      </c>
      <c r="S369" t="s">
        <v>28</v>
      </c>
      <c r="T369">
        <v>2.35</v>
      </c>
      <c r="U369" t="b">
        <f>IF(Table19[[#This Row],[gross]]-Table19[[#This Row],[budget]] &gt; 0, TRUE, FALSE)</f>
        <v>1</v>
      </c>
    </row>
    <row r="370" spans="1:21" x14ac:dyDescent="0.35">
      <c r="A370" t="s">
        <v>4614</v>
      </c>
      <c r="B370">
        <v>2004</v>
      </c>
      <c r="C370" t="s">
        <v>4009</v>
      </c>
      <c r="D370" t="s">
        <v>4613</v>
      </c>
      <c r="E370" t="s">
        <v>4611</v>
      </c>
      <c r="F370" t="s">
        <v>4615</v>
      </c>
      <c r="G370" t="s">
        <v>569</v>
      </c>
      <c r="H370" s="11">
        <v>47000000</v>
      </c>
      <c r="I370" s="11">
        <v>6167817</v>
      </c>
      <c r="J370" t="s">
        <v>1418</v>
      </c>
      <c r="K370">
        <v>133</v>
      </c>
      <c r="L370" t="s">
        <v>4612</v>
      </c>
      <c r="M370" t="s">
        <v>4616</v>
      </c>
      <c r="N370">
        <v>7.7</v>
      </c>
      <c r="O370">
        <v>186</v>
      </c>
      <c r="P370">
        <v>239</v>
      </c>
      <c r="Q370">
        <v>62607</v>
      </c>
      <c r="R370">
        <v>405</v>
      </c>
      <c r="S370" t="s">
        <v>28</v>
      </c>
      <c r="T370">
        <v>2.35</v>
      </c>
      <c r="U370" t="b">
        <f>IF(Table19[[#This Row],[gross]]-Table19[[#This Row],[budget]] &gt; 0, TRUE, FALSE)</f>
        <v>0</v>
      </c>
    </row>
    <row r="371" spans="1:21" x14ac:dyDescent="0.35">
      <c r="A371" t="s">
        <v>4629</v>
      </c>
      <c r="B371">
        <v>2008</v>
      </c>
      <c r="C371" t="s">
        <v>4429</v>
      </c>
      <c r="D371" t="s">
        <v>161</v>
      </c>
      <c r="E371" t="s">
        <v>955</v>
      </c>
      <c r="F371" t="s">
        <v>4630</v>
      </c>
      <c r="G371" t="s">
        <v>39</v>
      </c>
      <c r="H371" s="11">
        <v>55000000</v>
      </c>
      <c r="I371" s="11">
        <v>69951824</v>
      </c>
      <c r="J371" t="s">
        <v>38</v>
      </c>
      <c r="K371">
        <v>123</v>
      </c>
      <c r="L371" t="s">
        <v>209</v>
      </c>
      <c r="M371" t="s">
        <v>4631</v>
      </c>
      <c r="N371">
        <v>7.7</v>
      </c>
      <c r="O371">
        <v>202</v>
      </c>
      <c r="P371">
        <v>599</v>
      </c>
      <c r="Q371">
        <v>232710</v>
      </c>
      <c r="R371">
        <v>14727</v>
      </c>
      <c r="S371" t="s">
        <v>28</v>
      </c>
      <c r="T371">
        <v>2.35</v>
      </c>
      <c r="U371" t="b">
        <f>IF(Table19[[#This Row],[gross]]-Table19[[#This Row],[budget]] &gt; 0, TRUE, FALSE)</f>
        <v>1</v>
      </c>
    </row>
    <row r="372" spans="1:21" x14ac:dyDescent="0.35">
      <c r="A372" t="s">
        <v>4802</v>
      </c>
      <c r="B372">
        <v>1997</v>
      </c>
      <c r="C372" t="s">
        <v>1373</v>
      </c>
      <c r="D372" t="s">
        <v>4801</v>
      </c>
      <c r="E372" t="s">
        <v>3120</v>
      </c>
      <c r="F372" t="s">
        <v>4803</v>
      </c>
      <c r="G372" t="s">
        <v>39</v>
      </c>
      <c r="H372" s="11">
        <v>50000000</v>
      </c>
      <c r="I372" s="11">
        <v>147637474</v>
      </c>
      <c r="J372" t="s">
        <v>38</v>
      </c>
      <c r="K372">
        <v>139</v>
      </c>
      <c r="L372" t="s">
        <v>1375</v>
      </c>
      <c r="M372" t="s">
        <v>4804</v>
      </c>
      <c r="N372">
        <v>7.7</v>
      </c>
      <c r="O372">
        <v>156</v>
      </c>
      <c r="P372">
        <v>470</v>
      </c>
      <c r="Q372">
        <v>224671</v>
      </c>
      <c r="R372">
        <v>1474</v>
      </c>
      <c r="S372" t="s">
        <v>28</v>
      </c>
      <c r="T372">
        <v>1.85</v>
      </c>
      <c r="U372" t="b">
        <f>IF(Table19[[#This Row],[gross]]-Table19[[#This Row],[budget]] &gt; 0, TRUE, FALSE)</f>
        <v>1</v>
      </c>
    </row>
    <row r="373" spans="1:21" x14ac:dyDescent="0.35">
      <c r="A373" t="s">
        <v>5166</v>
      </c>
      <c r="B373">
        <v>2007</v>
      </c>
      <c r="C373" t="s">
        <v>5165</v>
      </c>
      <c r="D373" t="s">
        <v>2713</v>
      </c>
      <c r="E373" t="s">
        <v>203</v>
      </c>
      <c r="F373" t="s">
        <v>5167</v>
      </c>
      <c r="G373" t="s">
        <v>569</v>
      </c>
      <c r="H373" s="11">
        <v>25000000</v>
      </c>
      <c r="I373" s="11">
        <v>17114882</v>
      </c>
      <c r="J373" t="s">
        <v>38</v>
      </c>
      <c r="K373">
        <v>96</v>
      </c>
      <c r="L373" t="s">
        <v>2152</v>
      </c>
      <c r="M373" t="s">
        <v>5168</v>
      </c>
      <c r="N373">
        <v>7.7</v>
      </c>
      <c r="O373">
        <v>356</v>
      </c>
      <c r="P373">
        <v>398</v>
      </c>
      <c r="Q373">
        <v>189249</v>
      </c>
      <c r="R373">
        <v>17211</v>
      </c>
      <c r="S373" t="s">
        <v>28</v>
      </c>
      <c r="T373">
        <v>1.85</v>
      </c>
      <c r="U373" t="b">
        <f>IF(Table19[[#This Row],[gross]]-Table19[[#This Row],[budget]] &gt; 0, TRUE, FALSE)</f>
        <v>0</v>
      </c>
    </row>
    <row r="374" spans="1:21" x14ac:dyDescent="0.35">
      <c r="A374" t="s">
        <v>5464</v>
      </c>
      <c r="B374">
        <v>2001</v>
      </c>
      <c r="C374" t="s">
        <v>2970</v>
      </c>
      <c r="D374" t="s">
        <v>1664</v>
      </c>
      <c r="E374" t="s">
        <v>1107</v>
      </c>
      <c r="F374" t="s">
        <v>4623</v>
      </c>
      <c r="G374" t="s">
        <v>569</v>
      </c>
      <c r="H374" s="11">
        <v>45000000</v>
      </c>
      <c r="I374" s="11">
        <v>76261036</v>
      </c>
      <c r="J374" t="s">
        <v>38</v>
      </c>
      <c r="K374">
        <v>122</v>
      </c>
      <c r="L374" t="s">
        <v>2062</v>
      </c>
      <c r="M374" t="s">
        <v>5465</v>
      </c>
      <c r="N374">
        <v>7.7</v>
      </c>
      <c r="O374">
        <v>109</v>
      </c>
      <c r="P374">
        <v>633</v>
      </c>
      <c r="Q374">
        <v>305929</v>
      </c>
      <c r="R374">
        <v>22370</v>
      </c>
      <c r="S374" t="s">
        <v>28</v>
      </c>
      <c r="T374">
        <v>2.35</v>
      </c>
      <c r="U374" t="b">
        <f>IF(Table19[[#This Row],[gross]]-Table19[[#This Row],[budget]] &gt; 0, TRUE, FALSE)</f>
        <v>1</v>
      </c>
    </row>
    <row r="375" spans="1:21" x14ac:dyDescent="0.35">
      <c r="A375" t="s">
        <v>5510</v>
      </c>
      <c r="B375">
        <v>2003</v>
      </c>
      <c r="C375" t="s">
        <v>5264</v>
      </c>
      <c r="D375" t="s">
        <v>426</v>
      </c>
      <c r="E375" t="s">
        <v>223</v>
      </c>
      <c r="F375" t="s">
        <v>5511</v>
      </c>
      <c r="G375" t="s">
        <v>569</v>
      </c>
      <c r="H375" s="11">
        <v>45000000</v>
      </c>
      <c r="I375" s="11">
        <v>59365105</v>
      </c>
      <c r="J375" t="s">
        <v>56</v>
      </c>
      <c r="K375">
        <v>129</v>
      </c>
      <c r="L375" t="s">
        <v>1375</v>
      </c>
      <c r="M375" t="s">
        <v>5512</v>
      </c>
      <c r="N375">
        <v>7.7</v>
      </c>
      <c r="O375">
        <v>218</v>
      </c>
      <c r="P375">
        <v>1004</v>
      </c>
      <c r="Q375">
        <v>318634</v>
      </c>
      <c r="R375">
        <v>28886</v>
      </c>
      <c r="S375" t="s">
        <v>28</v>
      </c>
      <c r="T375">
        <v>2.35</v>
      </c>
      <c r="U375" t="b">
        <f>IF(Table19[[#This Row],[gross]]-Table19[[#This Row],[budget]] &gt; 0, TRUE, FALSE)</f>
        <v>1</v>
      </c>
    </row>
    <row r="376" spans="1:21" x14ac:dyDescent="0.35">
      <c r="A376" t="s">
        <v>5707</v>
      </c>
      <c r="B376">
        <v>2012</v>
      </c>
      <c r="C376" t="s">
        <v>5704</v>
      </c>
      <c r="D376" t="s">
        <v>5706</v>
      </c>
      <c r="E376" t="s">
        <v>4907</v>
      </c>
      <c r="F376" t="s">
        <v>4016</v>
      </c>
      <c r="G376" t="s">
        <v>569</v>
      </c>
      <c r="H376" s="11">
        <v>44500000</v>
      </c>
      <c r="I376" s="11">
        <v>136019448</v>
      </c>
      <c r="J376" t="s">
        <v>38</v>
      </c>
      <c r="K376">
        <v>130</v>
      </c>
      <c r="L376" t="s">
        <v>5705</v>
      </c>
      <c r="M376" t="s">
        <v>5708</v>
      </c>
      <c r="N376">
        <v>7.7</v>
      </c>
      <c r="O376">
        <v>656</v>
      </c>
      <c r="P376">
        <v>695</v>
      </c>
      <c r="Q376">
        <v>452465</v>
      </c>
      <c r="R376">
        <v>3133</v>
      </c>
      <c r="S376" t="s">
        <v>28</v>
      </c>
      <c r="T376">
        <v>2.35</v>
      </c>
      <c r="U376" t="b">
        <f>IF(Table19[[#This Row],[gross]]-Table19[[#This Row],[budget]] &gt; 0, TRUE, FALSE)</f>
        <v>1</v>
      </c>
    </row>
    <row r="377" spans="1:21" x14ac:dyDescent="0.35">
      <c r="A377" t="s">
        <v>5986</v>
      </c>
      <c r="B377">
        <v>2010</v>
      </c>
      <c r="C377" t="s">
        <v>658</v>
      </c>
      <c r="D377" t="s">
        <v>176</v>
      </c>
      <c r="E377" t="s">
        <v>5985</v>
      </c>
      <c r="F377" t="s">
        <v>5987</v>
      </c>
      <c r="G377" t="s">
        <v>39</v>
      </c>
      <c r="H377" s="11">
        <v>40000000</v>
      </c>
      <c r="I377" s="11">
        <v>96917897</v>
      </c>
      <c r="J377" t="s">
        <v>38</v>
      </c>
      <c r="K377">
        <v>120</v>
      </c>
      <c r="L377" t="s">
        <v>1493</v>
      </c>
      <c r="M377" t="s">
        <v>5988</v>
      </c>
      <c r="N377">
        <v>7.7</v>
      </c>
      <c r="O377">
        <v>556</v>
      </c>
      <c r="P377">
        <v>696</v>
      </c>
      <c r="Q377">
        <v>479453</v>
      </c>
      <c r="R377">
        <v>10555</v>
      </c>
      <c r="S377" t="s">
        <v>28</v>
      </c>
      <c r="T377">
        <v>2.35</v>
      </c>
      <c r="U377" t="b">
        <f>IF(Table19[[#This Row],[gross]]-Table19[[#This Row],[budget]] &gt; 0, TRUE, FALSE)</f>
        <v>1</v>
      </c>
    </row>
    <row r="378" spans="1:21" x14ac:dyDescent="0.35">
      <c r="A378" t="s">
        <v>6050</v>
      </c>
      <c r="B378">
        <v>2004</v>
      </c>
      <c r="C378" t="s">
        <v>3621</v>
      </c>
      <c r="D378" t="s">
        <v>2891</v>
      </c>
      <c r="E378" t="s">
        <v>6049</v>
      </c>
      <c r="F378" t="s">
        <v>138</v>
      </c>
      <c r="G378" t="s">
        <v>39</v>
      </c>
      <c r="H378" s="11">
        <v>40000000</v>
      </c>
      <c r="I378" s="11">
        <v>75305995</v>
      </c>
      <c r="J378" t="s">
        <v>38</v>
      </c>
      <c r="K378">
        <v>178</v>
      </c>
      <c r="L378" t="s">
        <v>4122</v>
      </c>
      <c r="M378" t="s">
        <v>6051</v>
      </c>
      <c r="N378">
        <v>7.7</v>
      </c>
      <c r="O378">
        <v>209</v>
      </c>
      <c r="P378">
        <v>433</v>
      </c>
      <c r="Q378">
        <v>110394</v>
      </c>
      <c r="R378">
        <v>5074</v>
      </c>
      <c r="S378" t="s">
        <v>28</v>
      </c>
      <c r="T378">
        <v>1.85</v>
      </c>
      <c r="U378" t="b">
        <f>IF(Table19[[#This Row],[gross]]-Table19[[#This Row],[budget]] &gt; 0, TRUE, FALSE)</f>
        <v>1</v>
      </c>
    </row>
    <row r="379" spans="1:21" x14ac:dyDescent="0.35">
      <c r="A379" t="s">
        <v>6125</v>
      </c>
      <c r="B379">
        <v>2002</v>
      </c>
      <c r="C379" t="s">
        <v>518</v>
      </c>
      <c r="D379" t="s">
        <v>108</v>
      </c>
      <c r="E379" t="s">
        <v>298</v>
      </c>
      <c r="F379" t="s">
        <v>1807</v>
      </c>
      <c r="G379" t="s">
        <v>39</v>
      </c>
      <c r="H379" s="11">
        <v>35000000</v>
      </c>
      <c r="I379" s="11">
        <v>54228104</v>
      </c>
      <c r="J379" t="s">
        <v>56</v>
      </c>
      <c r="K379">
        <v>131</v>
      </c>
      <c r="L379" t="s">
        <v>6124</v>
      </c>
      <c r="M379" t="s">
        <v>6126</v>
      </c>
      <c r="N379">
        <v>7.7</v>
      </c>
      <c r="O379">
        <v>138</v>
      </c>
      <c r="P379">
        <v>544</v>
      </c>
      <c r="Q379">
        <v>104991</v>
      </c>
      <c r="R379">
        <v>17152</v>
      </c>
      <c r="S379" t="s">
        <v>28</v>
      </c>
      <c r="T379">
        <v>1.85</v>
      </c>
      <c r="U379" t="b">
        <f>IF(Table19[[#This Row],[gross]]-Table19[[#This Row],[budget]] &gt; 0, TRUE, FALSE)</f>
        <v>1</v>
      </c>
    </row>
    <row r="380" spans="1:21" x14ac:dyDescent="0.35">
      <c r="A380" t="s">
        <v>6739</v>
      </c>
      <c r="B380">
        <v>2015</v>
      </c>
      <c r="C380" t="s">
        <v>6737</v>
      </c>
      <c r="D380" t="s">
        <v>1721</v>
      </c>
      <c r="E380" t="s">
        <v>6738</v>
      </c>
      <c r="F380" t="s">
        <v>3444</v>
      </c>
      <c r="G380" t="s">
        <v>39</v>
      </c>
      <c r="H380" s="11">
        <v>35000000</v>
      </c>
      <c r="I380" s="11">
        <v>109712885</v>
      </c>
      <c r="J380" t="s">
        <v>38</v>
      </c>
      <c r="K380">
        <v>133</v>
      </c>
      <c r="L380" t="s">
        <v>3637</v>
      </c>
      <c r="M380" t="s">
        <v>6740</v>
      </c>
      <c r="N380">
        <v>7.7</v>
      </c>
      <c r="O380">
        <v>437</v>
      </c>
      <c r="P380">
        <v>362</v>
      </c>
      <c r="Q380">
        <v>146708</v>
      </c>
      <c r="R380">
        <v>15106</v>
      </c>
      <c r="S380" t="s">
        <v>28</v>
      </c>
      <c r="T380">
        <v>2.35</v>
      </c>
      <c r="U380" t="b">
        <f>IF(Table19[[#This Row],[gross]]-Table19[[#This Row],[budget]] &gt; 0, TRUE, FALSE)</f>
        <v>1</v>
      </c>
    </row>
    <row r="381" spans="1:21" x14ac:dyDescent="0.35">
      <c r="A381" t="s">
        <v>6890</v>
      </c>
      <c r="B381">
        <v>2009</v>
      </c>
      <c r="C381" t="s">
        <v>1991</v>
      </c>
      <c r="D381" t="s">
        <v>6889</v>
      </c>
      <c r="E381" t="s">
        <v>6888</v>
      </c>
      <c r="F381" t="s">
        <v>2144</v>
      </c>
      <c r="G381" t="s">
        <v>39</v>
      </c>
      <c r="H381" s="11">
        <v>29000000</v>
      </c>
      <c r="I381" s="11">
        <v>255950375</v>
      </c>
      <c r="J381" t="s">
        <v>38</v>
      </c>
      <c r="K381">
        <v>129</v>
      </c>
      <c r="L381" t="s">
        <v>1575</v>
      </c>
      <c r="M381" t="s">
        <v>6891</v>
      </c>
      <c r="N381">
        <v>7.7</v>
      </c>
      <c r="O381">
        <v>261</v>
      </c>
      <c r="P381">
        <v>420</v>
      </c>
      <c r="Q381">
        <v>223127</v>
      </c>
      <c r="R381">
        <v>3389</v>
      </c>
      <c r="S381" t="s">
        <v>28</v>
      </c>
      <c r="T381">
        <v>1.85</v>
      </c>
      <c r="U381" t="b">
        <f>IF(Table19[[#This Row],[gross]]-Table19[[#This Row],[budget]] &gt; 0, TRUE, FALSE)</f>
        <v>1</v>
      </c>
    </row>
    <row r="382" spans="1:21" x14ac:dyDescent="0.35">
      <c r="A382" t="s">
        <v>6902</v>
      </c>
      <c r="B382">
        <v>2010</v>
      </c>
      <c r="C382" t="s">
        <v>6750</v>
      </c>
      <c r="D382" t="s">
        <v>1124</v>
      </c>
      <c r="E382" t="s">
        <v>296</v>
      </c>
      <c r="F382" t="s">
        <v>6903</v>
      </c>
      <c r="G382" t="s">
        <v>39</v>
      </c>
      <c r="H382" s="11">
        <v>38000000</v>
      </c>
      <c r="I382" s="11">
        <v>171031347</v>
      </c>
      <c r="J382" t="s">
        <v>38</v>
      </c>
      <c r="K382">
        <v>110</v>
      </c>
      <c r="L382" t="s">
        <v>5740</v>
      </c>
      <c r="M382" t="s">
        <v>6904</v>
      </c>
      <c r="N382">
        <v>7.7</v>
      </c>
      <c r="O382">
        <v>493</v>
      </c>
      <c r="P382">
        <v>724</v>
      </c>
      <c r="Q382">
        <v>240962</v>
      </c>
      <c r="R382">
        <v>25964</v>
      </c>
      <c r="S382" t="s">
        <v>28</v>
      </c>
      <c r="T382">
        <v>2.35</v>
      </c>
      <c r="U382" t="b">
        <f>IF(Table19[[#This Row],[gross]]-Table19[[#This Row],[budget]] &gt; 0, TRUE, FALSE)</f>
        <v>1</v>
      </c>
    </row>
    <row r="383" spans="1:21" x14ac:dyDescent="0.35">
      <c r="A383" t="s">
        <v>6996</v>
      </c>
      <c r="B383">
        <v>1992</v>
      </c>
      <c r="C383" t="s">
        <v>4860</v>
      </c>
      <c r="D383" t="s">
        <v>1664</v>
      </c>
      <c r="E383" t="s">
        <v>460</v>
      </c>
      <c r="F383" t="s">
        <v>6997</v>
      </c>
      <c r="G383" t="s">
        <v>39</v>
      </c>
      <c r="H383" s="11">
        <v>33000000</v>
      </c>
      <c r="I383" s="11">
        <v>48169908</v>
      </c>
      <c r="J383" t="s">
        <v>38</v>
      </c>
      <c r="K383">
        <v>202</v>
      </c>
      <c r="L383" t="s">
        <v>5815</v>
      </c>
      <c r="M383" t="s">
        <v>6998</v>
      </c>
      <c r="N383">
        <v>7.7</v>
      </c>
      <c r="O383">
        <v>61</v>
      </c>
      <c r="P383">
        <v>156</v>
      </c>
      <c r="Q383">
        <v>63923</v>
      </c>
      <c r="R383">
        <v>20143</v>
      </c>
      <c r="S383" t="s">
        <v>28</v>
      </c>
      <c r="T383">
        <v>1.85</v>
      </c>
      <c r="U383" t="b">
        <f>IF(Table19[[#This Row],[gross]]-Table19[[#This Row],[budget]] &gt; 0, TRUE, FALSE)</f>
        <v>1</v>
      </c>
    </row>
    <row r="384" spans="1:21" x14ac:dyDescent="0.35">
      <c r="A384" t="s">
        <v>7356</v>
      </c>
      <c r="B384">
        <v>2008</v>
      </c>
      <c r="C384" t="s">
        <v>7353</v>
      </c>
      <c r="D384" t="s">
        <v>7355</v>
      </c>
      <c r="E384" t="s">
        <v>7354</v>
      </c>
      <c r="F384" t="s">
        <v>7357</v>
      </c>
      <c r="G384" t="s">
        <v>272</v>
      </c>
      <c r="H384" s="11">
        <v>34000000</v>
      </c>
      <c r="I384" s="11">
        <v>15081783</v>
      </c>
      <c r="J384" t="s">
        <v>653</v>
      </c>
      <c r="K384">
        <v>101</v>
      </c>
      <c r="L384" t="s">
        <v>612</v>
      </c>
      <c r="M384" t="s">
        <v>7358</v>
      </c>
      <c r="N384">
        <v>7.7</v>
      </c>
      <c r="O384">
        <v>256</v>
      </c>
      <c r="P384">
        <v>144</v>
      </c>
      <c r="Q384">
        <v>85589</v>
      </c>
      <c r="R384">
        <v>13</v>
      </c>
      <c r="S384" t="s">
        <v>28</v>
      </c>
      <c r="T384">
        <v>1.85</v>
      </c>
      <c r="U384" t="b">
        <f>IF(Table19[[#This Row],[gross]]-Table19[[#This Row],[budget]] &gt; 0, TRUE, FALSE)</f>
        <v>0</v>
      </c>
    </row>
    <row r="385" spans="1:21" x14ac:dyDescent="0.35">
      <c r="A385" t="s">
        <v>7808</v>
      </c>
      <c r="B385">
        <v>2011</v>
      </c>
      <c r="C385" t="s">
        <v>3839</v>
      </c>
      <c r="D385" t="s">
        <v>4430</v>
      </c>
      <c r="E385" t="s">
        <v>7807</v>
      </c>
      <c r="F385" t="s">
        <v>7809</v>
      </c>
      <c r="G385" t="s">
        <v>39</v>
      </c>
      <c r="H385" s="11">
        <v>17000000</v>
      </c>
      <c r="I385" s="11">
        <v>56816662</v>
      </c>
      <c r="J385" t="s">
        <v>3428</v>
      </c>
      <c r="K385">
        <v>94</v>
      </c>
      <c r="L385" t="s">
        <v>3479</v>
      </c>
      <c r="M385" t="s">
        <v>7810</v>
      </c>
      <c r="N385">
        <v>7.7</v>
      </c>
      <c r="O385">
        <v>487</v>
      </c>
      <c r="P385">
        <v>509</v>
      </c>
      <c r="Q385">
        <v>301149</v>
      </c>
      <c r="R385">
        <v>1289</v>
      </c>
      <c r="S385" t="s">
        <v>28</v>
      </c>
      <c r="T385">
        <v>1.85</v>
      </c>
      <c r="U385" t="b">
        <f>IF(Table19[[#This Row],[gross]]-Table19[[#This Row],[budget]] &gt; 0, TRUE, FALSE)</f>
        <v>1</v>
      </c>
    </row>
    <row r="386" spans="1:21" x14ac:dyDescent="0.35">
      <c r="A386" t="s">
        <v>8255</v>
      </c>
      <c r="B386">
        <v>2008</v>
      </c>
      <c r="C386" t="s">
        <v>823</v>
      </c>
      <c r="D386" t="s">
        <v>1179</v>
      </c>
      <c r="E386" t="s">
        <v>1292</v>
      </c>
      <c r="F386" t="s">
        <v>420</v>
      </c>
      <c r="G386" t="s">
        <v>569</v>
      </c>
      <c r="H386" s="11">
        <v>35000000</v>
      </c>
      <c r="I386" s="11">
        <v>18593156</v>
      </c>
      <c r="J386" t="s">
        <v>38</v>
      </c>
      <c r="K386">
        <v>122</v>
      </c>
      <c r="L386" t="s">
        <v>3270</v>
      </c>
      <c r="M386" t="s">
        <v>8256</v>
      </c>
      <c r="N386">
        <v>7.7</v>
      </c>
      <c r="O386">
        <v>302</v>
      </c>
      <c r="P386">
        <v>241</v>
      </c>
      <c r="Q386">
        <v>88682</v>
      </c>
      <c r="R386">
        <v>6161</v>
      </c>
      <c r="S386" t="s">
        <v>28</v>
      </c>
      <c r="T386">
        <v>2.35</v>
      </c>
      <c r="U386" t="b">
        <f>IF(Table19[[#This Row],[gross]]-Table19[[#This Row],[budget]] &gt; 0, TRUE, FALSE)</f>
        <v>0</v>
      </c>
    </row>
    <row r="387" spans="1:21" x14ac:dyDescent="0.35">
      <c r="A387" t="s">
        <v>8383</v>
      </c>
      <c r="B387">
        <v>2010</v>
      </c>
      <c r="C387" t="s">
        <v>665</v>
      </c>
      <c r="D387" t="s">
        <v>8382</v>
      </c>
      <c r="E387" t="s">
        <v>8381</v>
      </c>
      <c r="F387" t="s">
        <v>1678</v>
      </c>
      <c r="G387" t="s">
        <v>569</v>
      </c>
      <c r="H387" s="11">
        <v>30000000</v>
      </c>
      <c r="I387" s="11">
        <v>48043505</v>
      </c>
      <c r="J387" t="s">
        <v>56</v>
      </c>
      <c r="K387">
        <v>117</v>
      </c>
      <c r="L387" t="s">
        <v>2073</v>
      </c>
      <c r="M387" t="s">
        <v>8384</v>
      </c>
      <c r="N387">
        <v>7.7</v>
      </c>
      <c r="O387">
        <v>447</v>
      </c>
      <c r="P387">
        <v>801</v>
      </c>
      <c r="Q387">
        <v>435864</v>
      </c>
      <c r="R387">
        <v>2357</v>
      </c>
      <c r="S387" t="s">
        <v>28</v>
      </c>
      <c r="T387">
        <v>2.35</v>
      </c>
      <c r="U387" t="b">
        <f>IF(Table19[[#This Row],[gross]]-Table19[[#This Row],[budget]] &gt; 0, TRUE, FALSE)</f>
        <v>1</v>
      </c>
    </row>
    <row r="388" spans="1:21" x14ac:dyDescent="0.35">
      <c r="A388" t="s">
        <v>8563</v>
      </c>
      <c r="B388">
        <v>1998</v>
      </c>
      <c r="C388" t="s">
        <v>1012</v>
      </c>
      <c r="D388" t="s">
        <v>1753</v>
      </c>
      <c r="E388" t="s">
        <v>183</v>
      </c>
      <c r="F388" t="s">
        <v>715</v>
      </c>
      <c r="G388" t="s">
        <v>569</v>
      </c>
      <c r="H388" s="11">
        <v>27000000</v>
      </c>
      <c r="I388" s="11">
        <v>14337579</v>
      </c>
      <c r="J388" t="s">
        <v>365</v>
      </c>
      <c r="K388">
        <v>111</v>
      </c>
      <c r="L388" t="s">
        <v>8562</v>
      </c>
      <c r="M388" t="s">
        <v>8564</v>
      </c>
      <c r="N388">
        <v>7.7</v>
      </c>
      <c r="O388">
        <v>222</v>
      </c>
      <c r="P388">
        <v>624</v>
      </c>
      <c r="Q388">
        <v>156929</v>
      </c>
      <c r="R388">
        <v>4696</v>
      </c>
      <c r="S388" t="s">
        <v>28</v>
      </c>
      <c r="T388">
        <v>2.35</v>
      </c>
      <c r="U388" t="b">
        <f>IF(Table19[[#This Row],[gross]]-Table19[[#This Row],[budget]] &gt; 0, TRUE, FALSE)</f>
        <v>0</v>
      </c>
    </row>
    <row r="389" spans="1:21" x14ac:dyDescent="0.35">
      <c r="A389" t="s">
        <v>9230</v>
      </c>
      <c r="B389">
        <v>1993</v>
      </c>
      <c r="C389" t="s">
        <v>4577</v>
      </c>
      <c r="D389" t="s">
        <v>4623</v>
      </c>
      <c r="E389" t="s">
        <v>9229</v>
      </c>
      <c r="F389" t="s">
        <v>9231</v>
      </c>
      <c r="G389" t="s">
        <v>90</v>
      </c>
      <c r="H389" s="11">
        <v>25000000</v>
      </c>
      <c r="I389" s="11">
        <v>10769960</v>
      </c>
      <c r="J389" t="s">
        <v>38</v>
      </c>
      <c r="K389">
        <v>271</v>
      </c>
      <c r="L389" t="s">
        <v>1898</v>
      </c>
      <c r="M389" t="s">
        <v>9232</v>
      </c>
      <c r="N389">
        <v>7.7</v>
      </c>
      <c r="O389">
        <v>22</v>
      </c>
      <c r="P389">
        <v>256</v>
      </c>
      <c r="Q389">
        <v>21940</v>
      </c>
      <c r="R389">
        <v>2107</v>
      </c>
      <c r="S389" t="s">
        <v>28</v>
      </c>
      <c r="T389">
        <v>1.85</v>
      </c>
      <c r="U389" t="b">
        <f>IF(Table19[[#This Row],[gross]]-Table19[[#This Row],[budget]] &gt; 0, TRUE, FALSE)</f>
        <v>0</v>
      </c>
    </row>
    <row r="390" spans="1:21" x14ac:dyDescent="0.35">
      <c r="A390" t="s">
        <v>9349</v>
      </c>
      <c r="B390">
        <v>1988</v>
      </c>
      <c r="C390" t="s">
        <v>5369</v>
      </c>
      <c r="D390" t="s">
        <v>572</v>
      </c>
      <c r="E390" t="s">
        <v>337</v>
      </c>
      <c r="F390" t="s">
        <v>5400</v>
      </c>
      <c r="G390" t="s">
        <v>569</v>
      </c>
      <c r="H390" s="11">
        <v>14000000</v>
      </c>
      <c r="I390" s="11">
        <v>34700000</v>
      </c>
      <c r="J390" t="s">
        <v>38</v>
      </c>
      <c r="K390">
        <v>119</v>
      </c>
      <c r="L390" t="s">
        <v>209</v>
      </c>
      <c r="M390" t="s">
        <v>9350</v>
      </c>
      <c r="N390">
        <v>7.7</v>
      </c>
      <c r="O390">
        <v>51</v>
      </c>
      <c r="P390">
        <v>143</v>
      </c>
      <c r="Q390">
        <v>52846</v>
      </c>
      <c r="R390">
        <v>35501</v>
      </c>
      <c r="S390" t="s">
        <v>28</v>
      </c>
      <c r="T390">
        <v>1.85</v>
      </c>
      <c r="U390" t="b">
        <f>IF(Table19[[#This Row],[gross]]-Table19[[#This Row],[budget]] &gt; 0, TRUE, FALSE)</f>
        <v>1</v>
      </c>
    </row>
    <row r="391" spans="1:21" x14ac:dyDescent="0.35">
      <c r="A391" t="s">
        <v>9468</v>
      </c>
      <c r="B391">
        <v>2009</v>
      </c>
      <c r="C391" t="s">
        <v>4045</v>
      </c>
      <c r="D391" t="s">
        <v>177</v>
      </c>
      <c r="E391" t="s">
        <v>537</v>
      </c>
      <c r="F391" t="s">
        <v>9469</v>
      </c>
      <c r="G391" t="s">
        <v>569</v>
      </c>
      <c r="H391" s="11">
        <v>23600000</v>
      </c>
      <c r="I391" s="11">
        <v>75590286</v>
      </c>
      <c r="J391" t="s">
        <v>38</v>
      </c>
      <c r="K391">
        <v>88</v>
      </c>
      <c r="L391" t="s">
        <v>9467</v>
      </c>
      <c r="M391" t="s">
        <v>9470</v>
      </c>
      <c r="N391">
        <v>7.7</v>
      </c>
      <c r="O391">
        <v>445</v>
      </c>
      <c r="P391">
        <v>553</v>
      </c>
      <c r="Q391">
        <v>386217</v>
      </c>
      <c r="R391">
        <v>28011</v>
      </c>
      <c r="S391" t="s">
        <v>28</v>
      </c>
      <c r="T391">
        <v>2.35</v>
      </c>
      <c r="U391" t="b">
        <f>IF(Table19[[#This Row],[gross]]-Table19[[#This Row],[budget]] &gt; 0, TRUE, FALSE)</f>
        <v>1</v>
      </c>
    </row>
    <row r="392" spans="1:21" x14ac:dyDescent="0.35">
      <c r="A392" t="s">
        <v>9868</v>
      </c>
      <c r="B392">
        <v>1977</v>
      </c>
      <c r="C392" t="s">
        <v>384</v>
      </c>
      <c r="D392" t="s">
        <v>3216</v>
      </c>
      <c r="E392" t="s">
        <v>9867</v>
      </c>
      <c r="F392" t="s">
        <v>7734</v>
      </c>
      <c r="G392" t="s">
        <v>90</v>
      </c>
      <c r="H392" s="11">
        <v>19400870</v>
      </c>
      <c r="I392" s="11">
        <v>128300000</v>
      </c>
      <c r="J392" t="s">
        <v>38</v>
      </c>
      <c r="K392">
        <v>135</v>
      </c>
      <c r="L392" t="s">
        <v>1786</v>
      </c>
      <c r="M392" t="s">
        <v>9869</v>
      </c>
      <c r="N392">
        <v>7.7</v>
      </c>
      <c r="O392">
        <v>171</v>
      </c>
      <c r="P392">
        <v>339</v>
      </c>
      <c r="Q392">
        <v>139288</v>
      </c>
      <c r="R392">
        <v>1591</v>
      </c>
      <c r="S392" t="s">
        <v>28</v>
      </c>
      <c r="T392">
        <v>2.35</v>
      </c>
      <c r="U392" t="b">
        <f>IF(Table19[[#This Row],[gross]]-Table19[[#This Row],[budget]] &gt; 0, TRUE, FALSE)</f>
        <v>1</v>
      </c>
    </row>
    <row r="393" spans="1:21" x14ac:dyDescent="0.35">
      <c r="A393" t="s">
        <v>10288</v>
      </c>
      <c r="B393">
        <v>2003</v>
      </c>
      <c r="C393" t="s">
        <v>1100</v>
      </c>
      <c r="D393" t="s">
        <v>203</v>
      </c>
      <c r="E393" t="s">
        <v>354</v>
      </c>
      <c r="F393" t="s">
        <v>2876</v>
      </c>
      <c r="G393" t="s">
        <v>569</v>
      </c>
      <c r="H393" s="11">
        <v>20000000</v>
      </c>
      <c r="I393" s="11">
        <v>16248701</v>
      </c>
      <c r="J393" t="s">
        <v>38</v>
      </c>
      <c r="K393">
        <v>124</v>
      </c>
      <c r="L393" t="s">
        <v>3270</v>
      </c>
      <c r="M393" t="s">
        <v>10289</v>
      </c>
      <c r="N393">
        <v>7.7</v>
      </c>
      <c r="O393">
        <v>192</v>
      </c>
      <c r="P393">
        <v>559</v>
      </c>
      <c r="Q393">
        <v>189683</v>
      </c>
      <c r="R393">
        <v>7567</v>
      </c>
      <c r="S393" t="s">
        <v>28</v>
      </c>
      <c r="T393">
        <v>1.85</v>
      </c>
      <c r="U393" t="b">
        <f>IF(Table19[[#This Row],[gross]]-Table19[[#This Row],[budget]] &gt; 0, TRUE, FALSE)</f>
        <v>0</v>
      </c>
    </row>
    <row r="394" spans="1:21" x14ac:dyDescent="0.35">
      <c r="A394" t="s">
        <v>10728</v>
      </c>
      <c r="B394">
        <v>2002</v>
      </c>
      <c r="C394" t="s">
        <v>1737</v>
      </c>
      <c r="D394" t="s">
        <v>678</v>
      </c>
      <c r="E394" t="s">
        <v>2309</v>
      </c>
      <c r="F394" t="s">
        <v>1419</v>
      </c>
      <c r="G394" t="s">
        <v>569</v>
      </c>
      <c r="H394" s="11">
        <v>19000000</v>
      </c>
      <c r="I394" s="11">
        <v>22245861</v>
      </c>
      <c r="J394" t="s">
        <v>38</v>
      </c>
      <c r="K394">
        <v>81</v>
      </c>
      <c r="L394" t="s">
        <v>2450</v>
      </c>
      <c r="M394" t="s">
        <v>10729</v>
      </c>
      <c r="N394">
        <v>7.7</v>
      </c>
      <c r="O394">
        <v>241</v>
      </c>
      <c r="P394">
        <v>710</v>
      </c>
      <c r="Q394">
        <v>143251</v>
      </c>
      <c r="R394">
        <v>25489</v>
      </c>
      <c r="S394" t="s">
        <v>28</v>
      </c>
      <c r="T394">
        <v>1.85</v>
      </c>
      <c r="U394" t="b">
        <f>IF(Table19[[#This Row],[gross]]-Table19[[#This Row],[budget]] &gt; 0, TRUE, FALSE)</f>
        <v>1</v>
      </c>
    </row>
    <row r="395" spans="1:21" x14ac:dyDescent="0.35">
      <c r="A395" t="s">
        <v>10735</v>
      </c>
      <c r="B395">
        <v>1998</v>
      </c>
      <c r="C395" t="s">
        <v>2692</v>
      </c>
      <c r="D395" t="s">
        <v>43</v>
      </c>
      <c r="E395" t="s">
        <v>1969</v>
      </c>
      <c r="F395" t="s">
        <v>4560</v>
      </c>
      <c r="G395" t="s">
        <v>569</v>
      </c>
      <c r="H395" s="11">
        <v>18500000</v>
      </c>
      <c r="I395" s="11">
        <v>10562387</v>
      </c>
      <c r="J395" t="s">
        <v>38</v>
      </c>
      <c r="K395">
        <v>118</v>
      </c>
      <c r="L395" t="s">
        <v>5145</v>
      </c>
      <c r="M395" t="s">
        <v>10736</v>
      </c>
      <c r="N395">
        <v>7.7</v>
      </c>
      <c r="O395">
        <v>156</v>
      </c>
      <c r="P395">
        <v>648</v>
      </c>
      <c r="Q395">
        <v>213226</v>
      </c>
      <c r="R395">
        <v>43105</v>
      </c>
      <c r="S395" t="s">
        <v>28</v>
      </c>
      <c r="T395">
        <v>2.35</v>
      </c>
      <c r="U395" t="b">
        <f>IF(Table19[[#This Row],[gross]]-Table19[[#This Row],[budget]] &gt; 0, TRUE, FALSE)</f>
        <v>0</v>
      </c>
    </row>
    <row r="396" spans="1:21" x14ac:dyDescent="0.35">
      <c r="A396" t="s">
        <v>11270</v>
      </c>
      <c r="B396">
        <v>1995</v>
      </c>
      <c r="C396" t="s">
        <v>1037</v>
      </c>
      <c r="D396" t="s">
        <v>101</v>
      </c>
      <c r="E396" t="s">
        <v>208</v>
      </c>
      <c r="F396" t="s">
        <v>133</v>
      </c>
      <c r="G396" t="s">
        <v>90</v>
      </c>
      <c r="H396" s="11">
        <v>16500000</v>
      </c>
      <c r="I396" s="11">
        <v>42700000</v>
      </c>
      <c r="J396" t="s">
        <v>38</v>
      </c>
      <c r="K396">
        <v>136</v>
      </c>
      <c r="L396" t="s">
        <v>209</v>
      </c>
      <c r="M396" t="s">
        <v>11271</v>
      </c>
      <c r="N396">
        <v>7.7</v>
      </c>
      <c r="O396">
        <v>69</v>
      </c>
      <c r="P396">
        <v>196</v>
      </c>
      <c r="Q396">
        <v>78392</v>
      </c>
      <c r="R396">
        <v>41059</v>
      </c>
      <c r="S396" t="s">
        <v>28</v>
      </c>
      <c r="T396">
        <v>1.85</v>
      </c>
      <c r="U396" t="b">
        <f>IF(Table19[[#This Row],[gross]]-Table19[[#This Row],[budget]] &gt; 0, TRUE, FALSE)</f>
        <v>1</v>
      </c>
    </row>
    <row r="397" spans="1:21" x14ac:dyDescent="0.35">
      <c r="A397" t="s">
        <v>11414</v>
      </c>
      <c r="B397">
        <v>1993</v>
      </c>
      <c r="C397" t="s">
        <v>2641</v>
      </c>
      <c r="D397" t="s">
        <v>1664</v>
      </c>
      <c r="E397" t="s">
        <v>317</v>
      </c>
      <c r="F397" t="s">
        <v>6479</v>
      </c>
      <c r="G397" t="s">
        <v>39</v>
      </c>
      <c r="H397" s="11">
        <v>26000000</v>
      </c>
      <c r="I397" s="11">
        <v>77324422</v>
      </c>
      <c r="J397" t="s">
        <v>38</v>
      </c>
      <c r="K397">
        <v>125</v>
      </c>
      <c r="L397" t="s">
        <v>3270</v>
      </c>
      <c r="M397" t="s">
        <v>11415</v>
      </c>
      <c r="N397">
        <v>7.7</v>
      </c>
      <c r="O397">
        <v>68</v>
      </c>
      <c r="P397">
        <v>261</v>
      </c>
      <c r="Q397">
        <v>178731</v>
      </c>
      <c r="R397">
        <v>33865</v>
      </c>
      <c r="S397" t="s">
        <v>28</v>
      </c>
      <c r="T397">
        <v>1.85</v>
      </c>
      <c r="U397" t="b">
        <f>IF(Table19[[#This Row],[gross]]-Table19[[#This Row],[budget]] &gt; 0, TRUE, FALSE)</f>
        <v>1</v>
      </c>
    </row>
    <row r="398" spans="1:21" x14ac:dyDescent="0.35">
      <c r="A398" t="s">
        <v>11641</v>
      </c>
      <c r="B398">
        <v>2012</v>
      </c>
      <c r="C398" t="s">
        <v>497</v>
      </c>
      <c r="D398" t="s">
        <v>368</v>
      </c>
      <c r="E398" t="s">
        <v>2382</v>
      </c>
      <c r="F398" t="s">
        <v>624</v>
      </c>
      <c r="G398" t="s">
        <v>569</v>
      </c>
      <c r="H398" s="11">
        <v>7000000</v>
      </c>
      <c r="I398" s="11">
        <v>40983001</v>
      </c>
      <c r="J398" t="s">
        <v>38</v>
      </c>
      <c r="K398">
        <v>109</v>
      </c>
      <c r="L398" t="s">
        <v>2062</v>
      </c>
      <c r="M398" t="s">
        <v>11642</v>
      </c>
      <c r="N398">
        <v>7.7</v>
      </c>
      <c r="O398">
        <v>355</v>
      </c>
      <c r="P398">
        <v>336</v>
      </c>
      <c r="Q398">
        <v>181025</v>
      </c>
      <c r="R398">
        <v>27788</v>
      </c>
      <c r="S398" t="s">
        <v>28</v>
      </c>
      <c r="T398">
        <v>1.85</v>
      </c>
      <c r="U398" t="b">
        <f>IF(Table19[[#This Row],[gross]]-Table19[[#This Row],[budget]] &gt; 0, TRUE, FALSE)</f>
        <v>1</v>
      </c>
    </row>
    <row r="399" spans="1:21" x14ac:dyDescent="0.35">
      <c r="A399" t="s">
        <v>11649</v>
      </c>
      <c r="B399">
        <v>2014</v>
      </c>
      <c r="C399" t="s">
        <v>11648</v>
      </c>
      <c r="D399" t="s">
        <v>436</v>
      </c>
      <c r="E399" t="s">
        <v>2815</v>
      </c>
      <c r="F399" t="s">
        <v>3445</v>
      </c>
      <c r="G399" t="s">
        <v>39</v>
      </c>
      <c r="H399" s="11">
        <v>15000000</v>
      </c>
      <c r="I399" s="11">
        <v>35887263</v>
      </c>
      <c r="J399" t="s">
        <v>56</v>
      </c>
      <c r="K399">
        <v>123</v>
      </c>
      <c r="L399" t="s">
        <v>6019</v>
      </c>
      <c r="M399" t="s">
        <v>11650</v>
      </c>
      <c r="N399">
        <v>7.7</v>
      </c>
      <c r="O399">
        <v>419</v>
      </c>
      <c r="P399">
        <v>388</v>
      </c>
      <c r="Q399">
        <v>265507</v>
      </c>
      <c r="R399">
        <v>14100</v>
      </c>
      <c r="S399" t="s">
        <v>28</v>
      </c>
      <c r="T399">
        <v>2.35</v>
      </c>
      <c r="U399" t="b">
        <f>IF(Table19[[#This Row],[gross]]-Table19[[#This Row],[budget]] &gt; 0, TRUE, FALSE)</f>
        <v>1</v>
      </c>
    </row>
    <row r="400" spans="1:21" x14ac:dyDescent="0.35">
      <c r="A400" t="s">
        <v>11742</v>
      </c>
      <c r="B400">
        <v>2005</v>
      </c>
      <c r="C400" t="s">
        <v>3839</v>
      </c>
      <c r="D400" t="s">
        <v>95</v>
      </c>
      <c r="E400" t="s">
        <v>7847</v>
      </c>
      <c r="F400" t="s">
        <v>1094</v>
      </c>
      <c r="G400" t="s">
        <v>569</v>
      </c>
      <c r="H400" s="11">
        <v>15000000</v>
      </c>
      <c r="I400" s="11">
        <v>23089926</v>
      </c>
      <c r="J400" t="s">
        <v>56</v>
      </c>
      <c r="K400">
        <v>119</v>
      </c>
      <c r="L400" t="s">
        <v>8366</v>
      </c>
      <c r="M400" t="s">
        <v>11743</v>
      </c>
      <c r="N400">
        <v>7.7</v>
      </c>
      <c r="O400">
        <v>278</v>
      </c>
      <c r="P400">
        <v>735</v>
      </c>
      <c r="Q400">
        <v>166269</v>
      </c>
      <c r="R400">
        <v>20391</v>
      </c>
      <c r="S400" t="s">
        <v>28</v>
      </c>
      <c r="T400">
        <v>1.85</v>
      </c>
      <c r="U400" t="b">
        <f>IF(Table19[[#This Row],[gross]]-Table19[[#This Row],[budget]] &gt; 0, TRUE, FALSE)</f>
        <v>1</v>
      </c>
    </row>
    <row r="401" spans="1:21" x14ac:dyDescent="0.35">
      <c r="A401" t="s">
        <v>9349</v>
      </c>
      <c r="B401">
        <v>1988</v>
      </c>
      <c r="C401" t="s">
        <v>5369</v>
      </c>
      <c r="D401" t="s">
        <v>572</v>
      </c>
      <c r="E401" t="s">
        <v>337</v>
      </c>
      <c r="F401" t="s">
        <v>5400</v>
      </c>
      <c r="G401" t="s">
        <v>569</v>
      </c>
      <c r="H401" s="11">
        <v>14000000</v>
      </c>
      <c r="I401" s="11">
        <v>34700000</v>
      </c>
      <c r="J401" t="s">
        <v>38</v>
      </c>
      <c r="K401">
        <v>119</v>
      </c>
      <c r="L401" t="s">
        <v>209</v>
      </c>
      <c r="M401" t="s">
        <v>9350</v>
      </c>
      <c r="N401">
        <v>7.7</v>
      </c>
      <c r="O401">
        <v>51</v>
      </c>
      <c r="P401">
        <v>143</v>
      </c>
      <c r="Q401">
        <v>52846</v>
      </c>
      <c r="R401">
        <v>35501</v>
      </c>
      <c r="S401" t="s">
        <v>28</v>
      </c>
      <c r="T401">
        <v>1.85</v>
      </c>
      <c r="U401" t="b">
        <f>IF(Table19[[#This Row],[gross]]-Table19[[#This Row],[budget]] &gt; 0, TRUE, FALSE)</f>
        <v>1</v>
      </c>
    </row>
    <row r="402" spans="1:21" x14ac:dyDescent="0.35">
      <c r="A402" t="s">
        <v>12268</v>
      </c>
      <c r="B402">
        <v>2010</v>
      </c>
      <c r="C402" t="s">
        <v>3731</v>
      </c>
      <c r="D402" t="s">
        <v>4480</v>
      </c>
      <c r="E402" t="s">
        <v>8340</v>
      </c>
      <c r="F402" t="s">
        <v>6133</v>
      </c>
      <c r="G402" t="s">
        <v>90</v>
      </c>
      <c r="H402" s="11">
        <v>14000000</v>
      </c>
      <c r="I402" s="11">
        <v>1752214</v>
      </c>
      <c r="J402" t="s">
        <v>38</v>
      </c>
      <c r="K402">
        <v>90</v>
      </c>
      <c r="L402" t="s">
        <v>1375</v>
      </c>
      <c r="M402" t="s">
        <v>12269</v>
      </c>
      <c r="N402">
        <v>7.7</v>
      </c>
      <c r="O402">
        <v>87</v>
      </c>
      <c r="P402">
        <v>104</v>
      </c>
      <c r="Q402">
        <v>60460</v>
      </c>
      <c r="R402">
        <v>4377</v>
      </c>
      <c r="S402" t="s">
        <v>28</v>
      </c>
      <c r="T402">
        <v>1.85</v>
      </c>
      <c r="U402" t="b">
        <f>IF(Table19[[#This Row],[gross]]-Table19[[#This Row],[budget]] &gt; 0, TRUE, FALSE)</f>
        <v>0</v>
      </c>
    </row>
    <row r="403" spans="1:21" x14ac:dyDescent="0.35">
      <c r="A403" t="s">
        <v>12271</v>
      </c>
      <c r="B403">
        <v>2005</v>
      </c>
      <c r="C403" t="s">
        <v>1037</v>
      </c>
      <c r="D403" t="s">
        <v>368</v>
      </c>
      <c r="E403" t="s">
        <v>453</v>
      </c>
      <c r="F403" t="s">
        <v>252</v>
      </c>
      <c r="G403" t="s">
        <v>569</v>
      </c>
      <c r="H403" s="11">
        <v>14000000</v>
      </c>
      <c r="I403" s="11">
        <v>83025853</v>
      </c>
      <c r="J403" t="s">
        <v>38</v>
      </c>
      <c r="K403">
        <v>134</v>
      </c>
      <c r="L403" t="s">
        <v>209</v>
      </c>
      <c r="M403" t="s">
        <v>12272</v>
      </c>
      <c r="N403">
        <v>7.7</v>
      </c>
      <c r="O403">
        <v>357</v>
      </c>
      <c r="P403">
        <v>2254</v>
      </c>
      <c r="Q403">
        <v>259837</v>
      </c>
      <c r="R403">
        <v>39789</v>
      </c>
      <c r="S403" t="s">
        <v>28</v>
      </c>
      <c r="T403">
        <v>1.85</v>
      </c>
      <c r="U403" t="b">
        <f>IF(Table19[[#This Row],[gross]]-Table19[[#This Row],[budget]] &gt; 0, TRUE, FALSE)</f>
        <v>1</v>
      </c>
    </row>
    <row r="404" spans="1:21" x14ac:dyDescent="0.35">
      <c r="A404" t="s">
        <v>12370</v>
      </c>
      <c r="B404">
        <v>2004</v>
      </c>
      <c r="C404" t="s">
        <v>12369</v>
      </c>
      <c r="D404" t="s">
        <v>1174</v>
      </c>
      <c r="E404" t="s">
        <v>5498</v>
      </c>
      <c r="F404" t="s">
        <v>8043</v>
      </c>
      <c r="G404" t="s">
        <v>569</v>
      </c>
      <c r="H404" s="11">
        <v>13000000</v>
      </c>
      <c r="I404" s="11">
        <v>23947</v>
      </c>
      <c r="J404" t="s">
        <v>38</v>
      </c>
      <c r="K404">
        <v>120</v>
      </c>
      <c r="L404" t="s">
        <v>2836</v>
      </c>
      <c r="M404" t="s">
        <v>12371</v>
      </c>
      <c r="N404">
        <v>7.7</v>
      </c>
      <c r="O404">
        <v>185</v>
      </c>
      <c r="P404">
        <v>1100</v>
      </c>
      <c r="Q404">
        <v>357579</v>
      </c>
      <c r="R404">
        <v>12755</v>
      </c>
      <c r="S404" t="s">
        <v>28</v>
      </c>
      <c r="T404">
        <v>1.85</v>
      </c>
      <c r="U404" t="b">
        <f>IF(Table19[[#This Row],[gross]]-Table19[[#This Row],[budget]] &gt; 0, TRUE, FALSE)</f>
        <v>0</v>
      </c>
    </row>
    <row r="405" spans="1:21" x14ac:dyDescent="0.35">
      <c r="A405" t="s">
        <v>12412</v>
      </c>
      <c r="B405">
        <v>2015</v>
      </c>
      <c r="C405" t="s">
        <v>12409</v>
      </c>
      <c r="D405" t="s">
        <v>12411</v>
      </c>
      <c r="E405" t="s">
        <v>12410</v>
      </c>
      <c r="F405" t="s">
        <v>12413</v>
      </c>
      <c r="G405" t="s">
        <v>569</v>
      </c>
      <c r="H405" s="11">
        <v>15000000</v>
      </c>
      <c r="I405" s="11">
        <v>25440971</v>
      </c>
      <c r="J405" t="s">
        <v>56</v>
      </c>
      <c r="K405">
        <v>108</v>
      </c>
      <c r="L405" t="s">
        <v>2139</v>
      </c>
      <c r="M405" t="s">
        <v>12414</v>
      </c>
      <c r="N405">
        <v>7.7</v>
      </c>
      <c r="O405">
        <v>489</v>
      </c>
      <c r="P405">
        <v>611</v>
      </c>
      <c r="Q405">
        <v>289508</v>
      </c>
      <c r="R405">
        <v>430</v>
      </c>
      <c r="S405" t="s">
        <v>720</v>
      </c>
      <c r="T405">
        <v>2.35</v>
      </c>
      <c r="U405" t="b">
        <f>IF(Table19[[#This Row],[gross]]-Table19[[#This Row],[budget]] &gt; 0, TRUE, FALSE)</f>
        <v>1</v>
      </c>
    </row>
    <row r="406" spans="1:21" x14ac:dyDescent="0.35">
      <c r="A406" t="s">
        <v>12668</v>
      </c>
      <c r="B406">
        <v>1982</v>
      </c>
      <c r="C406" t="s">
        <v>8516</v>
      </c>
      <c r="D406" t="s">
        <v>1001</v>
      </c>
      <c r="E406" t="s">
        <v>8739</v>
      </c>
      <c r="F406" t="s">
        <v>6911</v>
      </c>
      <c r="G406" t="s">
        <v>90</v>
      </c>
      <c r="H406" s="11">
        <v>11000000</v>
      </c>
      <c r="I406" s="11">
        <v>78900000</v>
      </c>
      <c r="J406" t="s">
        <v>38</v>
      </c>
      <c r="K406">
        <v>116</v>
      </c>
      <c r="L406" t="s">
        <v>68</v>
      </c>
      <c r="M406" t="s">
        <v>12669</v>
      </c>
      <c r="N406">
        <v>7.7</v>
      </c>
      <c r="O406">
        <v>148</v>
      </c>
      <c r="P406">
        <v>359</v>
      </c>
      <c r="Q406">
        <v>91414</v>
      </c>
      <c r="R406">
        <v>16539</v>
      </c>
      <c r="S406" t="s">
        <v>28</v>
      </c>
      <c r="T406">
        <v>2.35</v>
      </c>
      <c r="U406" t="b">
        <f>IF(Table19[[#This Row],[gross]]-Table19[[#This Row],[budget]] &gt; 0, TRUE, FALSE)</f>
        <v>1</v>
      </c>
    </row>
    <row r="407" spans="1:21" x14ac:dyDescent="0.35">
      <c r="A407" t="s">
        <v>12756</v>
      </c>
      <c r="B407">
        <v>1992</v>
      </c>
      <c r="C407" t="s">
        <v>12753</v>
      </c>
      <c r="D407" t="s">
        <v>7011</v>
      </c>
      <c r="E407" t="s">
        <v>12754</v>
      </c>
      <c r="F407" t="s">
        <v>5478</v>
      </c>
      <c r="G407" t="s">
        <v>272</v>
      </c>
      <c r="H407" s="11">
        <v>12000000</v>
      </c>
      <c r="I407" s="11">
        <v>27281507</v>
      </c>
      <c r="J407" t="s">
        <v>38</v>
      </c>
      <c r="K407">
        <v>89</v>
      </c>
      <c r="L407" t="s">
        <v>12755</v>
      </c>
      <c r="M407" t="s">
        <v>12757</v>
      </c>
      <c r="N407">
        <v>7.7</v>
      </c>
      <c r="O407">
        <v>75</v>
      </c>
      <c r="P407">
        <v>147</v>
      </c>
      <c r="Q407">
        <v>33850</v>
      </c>
      <c r="R407">
        <v>534</v>
      </c>
      <c r="S407" t="s">
        <v>28</v>
      </c>
      <c r="T407">
        <v>1.85</v>
      </c>
      <c r="U407" t="b">
        <f>IF(Table19[[#This Row],[gross]]-Table19[[#This Row],[budget]] &gt; 0, TRUE, FALSE)</f>
        <v>1</v>
      </c>
    </row>
    <row r="408" spans="1:21" x14ac:dyDescent="0.35">
      <c r="A408" t="s">
        <v>12918</v>
      </c>
      <c r="B408">
        <v>2013</v>
      </c>
      <c r="C408" t="s">
        <v>12915</v>
      </c>
      <c r="D408" t="s">
        <v>12917</v>
      </c>
      <c r="E408" t="s">
        <v>12916</v>
      </c>
      <c r="F408" t="s">
        <v>12919</v>
      </c>
      <c r="G408" t="s">
        <v>4621</v>
      </c>
      <c r="H408" s="11">
        <v>9200000</v>
      </c>
      <c r="I408" s="11">
        <v>2835886</v>
      </c>
      <c r="J408" t="s">
        <v>6727</v>
      </c>
      <c r="K408">
        <v>172</v>
      </c>
      <c r="L408" t="s">
        <v>3270</v>
      </c>
      <c r="M408" t="s">
        <v>12920</v>
      </c>
      <c r="N408">
        <v>7.7</v>
      </c>
      <c r="O408">
        <v>280</v>
      </c>
      <c r="P408">
        <v>124</v>
      </c>
      <c r="Q408">
        <v>55516</v>
      </c>
      <c r="R408">
        <v>456</v>
      </c>
      <c r="S408" t="s">
        <v>28</v>
      </c>
      <c r="T408">
        <v>2.35</v>
      </c>
      <c r="U408" t="b">
        <f>IF(Table19[[#This Row],[gross]]-Table19[[#This Row],[budget]] &gt; 0, TRUE, FALSE)</f>
        <v>0</v>
      </c>
    </row>
    <row r="409" spans="1:21" x14ac:dyDescent="0.35">
      <c r="A409" t="s">
        <v>12986</v>
      </c>
      <c r="B409">
        <v>2009</v>
      </c>
      <c r="C409" t="s">
        <v>12984</v>
      </c>
      <c r="D409" t="s">
        <v>5668</v>
      </c>
      <c r="E409" t="s">
        <v>12985</v>
      </c>
      <c r="F409" t="s">
        <v>12987</v>
      </c>
      <c r="G409" t="s">
        <v>569</v>
      </c>
      <c r="H409" s="11">
        <v>12000000</v>
      </c>
      <c r="I409" s="11">
        <v>119922</v>
      </c>
      <c r="J409" t="s">
        <v>865</v>
      </c>
      <c r="K409">
        <v>132</v>
      </c>
      <c r="L409" t="s">
        <v>1898</v>
      </c>
      <c r="M409" t="s">
        <v>12988</v>
      </c>
      <c r="N409">
        <v>7.7</v>
      </c>
      <c r="O409">
        <v>149</v>
      </c>
      <c r="P409">
        <v>62</v>
      </c>
      <c r="Q409">
        <v>8429</v>
      </c>
      <c r="R409">
        <v>91</v>
      </c>
      <c r="S409" t="s">
        <v>720</v>
      </c>
      <c r="T409">
        <v>2.35</v>
      </c>
      <c r="U409" t="b">
        <f>IF(Table19[[#This Row],[gross]]-Table19[[#This Row],[budget]] &gt; 0, TRUE, FALSE)</f>
        <v>0</v>
      </c>
    </row>
    <row r="410" spans="1:21" x14ac:dyDescent="0.35">
      <c r="A410" t="s">
        <v>13133</v>
      </c>
      <c r="B410">
        <v>2003</v>
      </c>
      <c r="C410" t="s">
        <v>13131</v>
      </c>
      <c r="D410" t="s">
        <v>11075</v>
      </c>
      <c r="E410" t="s">
        <v>13132</v>
      </c>
      <c r="F410" t="s">
        <v>13134</v>
      </c>
      <c r="G410" t="s">
        <v>39</v>
      </c>
      <c r="H410" s="11">
        <v>17000000</v>
      </c>
      <c r="I410" s="11">
        <v>4068087</v>
      </c>
      <c r="J410" t="s">
        <v>263</v>
      </c>
      <c r="K410">
        <v>125</v>
      </c>
      <c r="L410" t="s">
        <v>5652</v>
      </c>
      <c r="M410" t="s">
        <v>13135</v>
      </c>
      <c r="N410">
        <v>7.7</v>
      </c>
      <c r="O410">
        <v>25</v>
      </c>
      <c r="P410">
        <v>74</v>
      </c>
      <c r="Q410">
        <v>2164</v>
      </c>
      <c r="R410">
        <v>1281</v>
      </c>
      <c r="S410" t="s">
        <v>28</v>
      </c>
      <c r="T410">
        <v>1.85</v>
      </c>
      <c r="U410" t="b">
        <f>IF(Table19[[#This Row],[gross]]-Table19[[#This Row],[budget]] &gt; 0, TRUE, FALSE)</f>
        <v>0</v>
      </c>
    </row>
    <row r="411" spans="1:21" x14ac:dyDescent="0.35">
      <c r="A411" t="s">
        <v>13137</v>
      </c>
      <c r="B411">
        <v>2004</v>
      </c>
      <c r="C411" t="s">
        <v>10480</v>
      </c>
      <c r="D411" t="s">
        <v>354</v>
      </c>
      <c r="E411" t="s">
        <v>4520</v>
      </c>
      <c r="F411" t="s">
        <v>2356</v>
      </c>
      <c r="G411" t="s">
        <v>569</v>
      </c>
      <c r="H411" s="11">
        <v>11000000</v>
      </c>
      <c r="I411" s="11">
        <v>3753806</v>
      </c>
      <c r="J411" t="s">
        <v>56</v>
      </c>
      <c r="K411">
        <v>125</v>
      </c>
      <c r="L411" t="s">
        <v>1872</v>
      </c>
      <c r="M411" t="s">
        <v>13138</v>
      </c>
      <c r="N411">
        <v>7.7</v>
      </c>
      <c r="O411">
        <v>169</v>
      </c>
      <c r="P411">
        <v>165</v>
      </c>
      <c r="Q411">
        <v>20307</v>
      </c>
      <c r="R411">
        <v>3133</v>
      </c>
      <c r="S411" t="s">
        <v>28</v>
      </c>
      <c r="T411">
        <v>1.85</v>
      </c>
      <c r="U411" t="b">
        <f>IF(Table19[[#This Row],[gross]]-Table19[[#This Row],[budget]] &gt; 0, TRUE, FALSE)</f>
        <v>0</v>
      </c>
    </row>
    <row r="412" spans="1:21" x14ac:dyDescent="0.35">
      <c r="A412" t="s">
        <v>13388</v>
      </c>
      <c r="B412">
        <v>1998</v>
      </c>
      <c r="C412" t="s">
        <v>5144</v>
      </c>
      <c r="D412" t="s">
        <v>537</v>
      </c>
      <c r="E412" t="s">
        <v>1629</v>
      </c>
      <c r="F412" t="s">
        <v>1956</v>
      </c>
      <c r="G412" t="s">
        <v>569</v>
      </c>
      <c r="H412" s="11">
        <v>9000000</v>
      </c>
      <c r="I412" s="11">
        <v>17096053</v>
      </c>
      <c r="J412" t="s">
        <v>38</v>
      </c>
      <c r="K412">
        <v>93</v>
      </c>
      <c r="L412" t="s">
        <v>2450</v>
      </c>
      <c r="M412" t="s">
        <v>13389</v>
      </c>
      <c r="N412">
        <v>7.7</v>
      </c>
      <c r="O412">
        <v>179</v>
      </c>
      <c r="P412">
        <v>640</v>
      </c>
      <c r="Q412">
        <v>134458</v>
      </c>
      <c r="R412">
        <v>15716</v>
      </c>
      <c r="S412" t="s">
        <v>28</v>
      </c>
      <c r="T412">
        <v>2.35</v>
      </c>
      <c r="U412" t="b">
        <f>IF(Table19[[#This Row],[gross]]-Table19[[#This Row],[budget]] &gt; 0, TRUE, FALSE)</f>
        <v>1</v>
      </c>
    </row>
    <row r="413" spans="1:21" x14ac:dyDescent="0.35">
      <c r="A413" t="s">
        <v>13529</v>
      </c>
      <c r="B413">
        <v>1998</v>
      </c>
      <c r="C413" t="s">
        <v>13525</v>
      </c>
      <c r="D413" t="s">
        <v>13528</v>
      </c>
      <c r="E413" t="s">
        <v>13526</v>
      </c>
      <c r="F413" t="s">
        <v>13530</v>
      </c>
      <c r="G413" t="s">
        <v>569</v>
      </c>
      <c r="H413" s="11">
        <v>10000000</v>
      </c>
      <c r="I413" s="11">
        <v>9473382</v>
      </c>
      <c r="J413" t="s">
        <v>263</v>
      </c>
      <c r="K413">
        <v>130</v>
      </c>
      <c r="L413" t="s">
        <v>13527</v>
      </c>
      <c r="M413" t="s">
        <v>13531</v>
      </c>
      <c r="N413">
        <v>7.7</v>
      </c>
      <c r="O413">
        <v>94</v>
      </c>
      <c r="P413">
        <v>247</v>
      </c>
      <c r="Q413">
        <v>26832</v>
      </c>
      <c r="R413">
        <v>29</v>
      </c>
      <c r="S413" t="s">
        <v>28</v>
      </c>
      <c r="T413">
        <v>1.85</v>
      </c>
      <c r="U413" t="b">
        <f>IF(Table19[[#This Row],[gross]]-Table19[[#This Row],[budget]] &gt; 0, TRUE, FALSE)</f>
        <v>0</v>
      </c>
    </row>
    <row r="414" spans="1:21" x14ac:dyDescent="0.35">
      <c r="A414" t="s">
        <v>13863</v>
      </c>
      <c r="B414">
        <v>1989</v>
      </c>
      <c r="C414" t="s">
        <v>830</v>
      </c>
      <c r="D414" t="s">
        <v>737</v>
      </c>
      <c r="E414" t="s">
        <v>1932</v>
      </c>
      <c r="F414" t="s">
        <v>13864</v>
      </c>
      <c r="G414" t="s">
        <v>39</v>
      </c>
      <c r="H414" s="11">
        <v>9000000</v>
      </c>
      <c r="I414" s="11">
        <v>10161099</v>
      </c>
      <c r="J414" t="s">
        <v>56</v>
      </c>
      <c r="K414">
        <v>137</v>
      </c>
      <c r="L414" t="s">
        <v>13862</v>
      </c>
      <c r="M414" t="s">
        <v>13865</v>
      </c>
      <c r="N414">
        <v>7.7</v>
      </c>
      <c r="O414">
        <v>46</v>
      </c>
      <c r="P414">
        <v>108</v>
      </c>
      <c r="Q414">
        <v>23441</v>
      </c>
      <c r="R414">
        <v>1341</v>
      </c>
      <c r="S414" t="s">
        <v>28</v>
      </c>
      <c r="T414">
        <v>1.85</v>
      </c>
      <c r="U414" t="b">
        <f>IF(Table19[[#This Row],[gross]]-Table19[[#This Row],[budget]] &gt; 0, TRUE, FALSE)</f>
        <v>1</v>
      </c>
    </row>
    <row r="415" spans="1:21" x14ac:dyDescent="0.35">
      <c r="A415" t="s">
        <v>14059</v>
      </c>
      <c r="B415">
        <v>2011</v>
      </c>
      <c r="C415" t="s">
        <v>7751</v>
      </c>
      <c r="D415" t="s">
        <v>62</v>
      </c>
      <c r="E415" t="s">
        <v>2382</v>
      </c>
      <c r="F415" t="s">
        <v>230</v>
      </c>
      <c r="G415" t="s">
        <v>569</v>
      </c>
      <c r="H415" s="11">
        <v>8000000</v>
      </c>
      <c r="I415" s="11">
        <v>34963967</v>
      </c>
      <c r="J415" t="s">
        <v>38</v>
      </c>
      <c r="K415">
        <v>100</v>
      </c>
      <c r="L415" t="s">
        <v>1375</v>
      </c>
      <c r="M415" t="s">
        <v>14060</v>
      </c>
      <c r="N415">
        <v>7.7</v>
      </c>
      <c r="O415">
        <v>327</v>
      </c>
      <c r="P415">
        <v>378</v>
      </c>
      <c r="Q415">
        <v>270441</v>
      </c>
      <c r="R415">
        <v>39807</v>
      </c>
      <c r="S415" t="s">
        <v>28</v>
      </c>
      <c r="T415">
        <v>1.85</v>
      </c>
      <c r="U415" t="b">
        <f>IF(Table19[[#This Row],[gross]]-Table19[[#This Row],[budget]] &gt; 0, TRUE, FALSE)</f>
        <v>1</v>
      </c>
    </row>
    <row r="416" spans="1:21" x14ac:dyDescent="0.35">
      <c r="A416" t="s">
        <v>14182</v>
      </c>
      <c r="B416">
        <v>2009</v>
      </c>
      <c r="C416" t="s">
        <v>14179</v>
      </c>
      <c r="D416" t="s">
        <v>14181</v>
      </c>
      <c r="E416" t="s">
        <v>14180</v>
      </c>
      <c r="F416" t="s">
        <v>14183</v>
      </c>
      <c r="G416" t="s">
        <v>4621</v>
      </c>
      <c r="H416" s="11">
        <v>6500000</v>
      </c>
      <c r="I416" s="11">
        <v>686383</v>
      </c>
      <c r="J416" t="s">
        <v>1418</v>
      </c>
      <c r="K416">
        <v>75</v>
      </c>
      <c r="L416" t="s">
        <v>612</v>
      </c>
      <c r="M416" t="s">
        <v>14184</v>
      </c>
      <c r="N416">
        <v>7.7</v>
      </c>
      <c r="O416">
        <v>118</v>
      </c>
      <c r="P416">
        <v>71</v>
      </c>
      <c r="Q416">
        <v>22811</v>
      </c>
      <c r="R416">
        <v>75</v>
      </c>
      <c r="S416" t="s">
        <v>28</v>
      </c>
      <c r="T416">
        <v>1.85</v>
      </c>
      <c r="U416" t="b">
        <f>IF(Table19[[#This Row],[gross]]-Table19[[#This Row],[budget]] &gt; 0, TRUE, FALSE)</f>
        <v>0</v>
      </c>
    </row>
    <row r="417" spans="1:21" x14ac:dyDescent="0.35">
      <c r="A417" t="s">
        <v>14345</v>
      </c>
      <c r="B417">
        <v>2009</v>
      </c>
      <c r="C417" t="s">
        <v>175</v>
      </c>
      <c r="D417" t="s">
        <v>62</v>
      </c>
      <c r="E417" t="s">
        <v>479</v>
      </c>
      <c r="F417" t="s">
        <v>1885</v>
      </c>
      <c r="G417" t="s">
        <v>39</v>
      </c>
      <c r="H417" s="11">
        <v>7500000</v>
      </c>
      <c r="I417" s="11">
        <v>32391374</v>
      </c>
      <c r="J417" t="s">
        <v>38</v>
      </c>
      <c r="K417">
        <v>95</v>
      </c>
      <c r="L417" t="s">
        <v>1375</v>
      </c>
      <c r="M417" t="s">
        <v>14346</v>
      </c>
      <c r="N417">
        <v>7.7</v>
      </c>
      <c r="O417">
        <v>331</v>
      </c>
      <c r="P417">
        <v>494</v>
      </c>
      <c r="Q417">
        <v>376600</v>
      </c>
      <c r="R417">
        <v>54075</v>
      </c>
      <c r="S417" t="s">
        <v>28</v>
      </c>
      <c r="T417">
        <v>2.35</v>
      </c>
      <c r="U417" t="b">
        <f>IF(Table19[[#This Row],[gross]]-Table19[[#This Row],[budget]] &gt; 0, TRUE, FALSE)</f>
        <v>1</v>
      </c>
    </row>
    <row r="418" spans="1:21" x14ac:dyDescent="0.35">
      <c r="A418" t="s">
        <v>14559</v>
      </c>
      <c r="B418">
        <v>1993</v>
      </c>
      <c r="C418" t="s">
        <v>8570</v>
      </c>
      <c r="D418" t="s">
        <v>1909</v>
      </c>
      <c r="E418" t="s">
        <v>2754</v>
      </c>
      <c r="F418" t="s">
        <v>1986</v>
      </c>
      <c r="G418" t="s">
        <v>569</v>
      </c>
      <c r="H418" s="11">
        <v>6900000</v>
      </c>
      <c r="I418" s="11">
        <v>7993039</v>
      </c>
      <c r="J418" t="s">
        <v>38</v>
      </c>
      <c r="K418">
        <v>102</v>
      </c>
      <c r="L418" t="s">
        <v>1611</v>
      </c>
      <c r="M418" t="s">
        <v>14560</v>
      </c>
      <c r="N418">
        <v>7.7</v>
      </c>
      <c r="O418">
        <v>152</v>
      </c>
      <c r="P418">
        <v>408</v>
      </c>
      <c r="Q418">
        <v>120036</v>
      </c>
      <c r="R418">
        <v>18643</v>
      </c>
      <c r="S418" t="s">
        <v>28</v>
      </c>
      <c r="T418">
        <v>1.85</v>
      </c>
      <c r="U418" t="b">
        <f>IF(Table19[[#This Row],[gross]]-Table19[[#This Row],[budget]] &gt; 0, TRUE, FALSE)</f>
        <v>1</v>
      </c>
    </row>
    <row r="419" spans="1:21" x14ac:dyDescent="0.35">
      <c r="A419" t="s">
        <v>14644</v>
      </c>
      <c r="B419">
        <v>2001</v>
      </c>
      <c r="C419" t="s">
        <v>14641</v>
      </c>
      <c r="D419" t="s">
        <v>14643</v>
      </c>
      <c r="E419" t="s">
        <v>14642</v>
      </c>
      <c r="F419" t="s">
        <v>14645</v>
      </c>
      <c r="G419" t="s">
        <v>569</v>
      </c>
      <c r="H419" s="11">
        <v>7000000</v>
      </c>
      <c r="I419" s="11">
        <v>6173485</v>
      </c>
      <c r="J419" t="s">
        <v>740</v>
      </c>
      <c r="K419">
        <v>141</v>
      </c>
      <c r="L419" t="s">
        <v>1493</v>
      </c>
      <c r="M419" t="s">
        <v>14646</v>
      </c>
      <c r="N419">
        <v>7.7</v>
      </c>
      <c r="O419">
        <v>73</v>
      </c>
      <c r="P419">
        <v>84</v>
      </c>
      <c r="Q419">
        <v>10672</v>
      </c>
      <c r="R419">
        <v>105</v>
      </c>
      <c r="S419" t="s">
        <v>28</v>
      </c>
      <c r="T419">
        <v>2.35</v>
      </c>
      <c r="U419" t="b">
        <f>IF(Table19[[#This Row],[gross]]-Table19[[#This Row],[budget]] &gt; 0, TRUE, FALSE)</f>
        <v>0</v>
      </c>
    </row>
    <row r="420" spans="1:21" x14ac:dyDescent="0.35">
      <c r="A420" t="s">
        <v>14670</v>
      </c>
      <c r="B420">
        <v>2007</v>
      </c>
      <c r="C420" t="s">
        <v>10045</v>
      </c>
      <c r="D420" t="s">
        <v>557</v>
      </c>
      <c r="E420" t="s">
        <v>67</v>
      </c>
      <c r="F420" t="s">
        <v>6762</v>
      </c>
      <c r="G420" t="s">
        <v>569</v>
      </c>
      <c r="H420" s="11">
        <v>4500000</v>
      </c>
      <c r="I420" s="11">
        <v>871577</v>
      </c>
      <c r="J420" t="s">
        <v>56</v>
      </c>
      <c r="K420">
        <v>122</v>
      </c>
      <c r="L420" t="s">
        <v>4122</v>
      </c>
      <c r="M420" t="s">
        <v>14671</v>
      </c>
      <c r="N420">
        <v>7.7</v>
      </c>
      <c r="O420">
        <v>183</v>
      </c>
      <c r="P420">
        <v>143</v>
      </c>
      <c r="Q420">
        <v>51353</v>
      </c>
      <c r="R420">
        <v>2614</v>
      </c>
      <c r="S420" t="s">
        <v>720</v>
      </c>
      <c r="T420">
        <v>2.35</v>
      </c>
      <c r="U420" t="b">
        <f>IF(Table19[[#This Row],[gross]]-Table19[[#This Row],[budget]] &gt; 0, TRUE, FALSE)</f>
        <v>0</v>
      </c>
    </row>
    <row r="421" spans="1:21" x14ac:dyDescent="0.35">
      <c r="A421" t="s">
        <v>14679</v>
      </c>
      <c r="B421">
        <v>2003</v>
      </c>
      <c r="C421" t="s">
        <v>14676</v>
      </c>
      <c r="D421" t="s">
        <v>14678</v>
      </c>
      <c r="E421" t="s">
        <v>14677</v>
      </c>
      <c r="F421" t="s">
        <v>11026</v>
      </c>
      <c r="G421" t="s">
        <v>569</v>
      </c>
      <c r="H421" s="11">
        <v>4800000</v>
      </c>
      <c r="I421" s="11">
        <v>4063859</v>
      </c>
      <c r="J421" t="s">
        <v>740</v>
      </c>
      <c r="K421">
        <v>121</v>
      </c>
      <c r="L421" t="s">
        <v>209</v>
      </c>
      <c r="M421" t="s">
        <v>14680</v>
      </c>
      <c r="N421">
        <v>7.7</v>
      </c>
      <c r="O421">
        <v>153</v>
      </c>
      <c r="P421">
        <v>225</v>
      </c>
      <c r="Q421">
        <v>114407</v>
      </c>
      <c r="R421">
        <v>200</v>
      </c>
      <c r="S421" t="s">
        <v>720</v>
      </c>
      <c r="T421">
        <v>1.85</v>
      </c>
      <c r="U421" t="b">
        <f>IF(Table19[[#This Row],[gross]]-Table19[[#This Row],[budget]] &gt; 0, TRUE, FALSE)</f>
        <v>0</v>
      </c>
    </row>
    <row r="422" spans="1:21" x14ac:dyDescent="0.35">
      <c r="A422" t="s">
        <v>14794</v>
      </c>
      <c r="B422">
        <v>2006</v>
      </c>
      <c r="C422" t="s">
        <v>4062</v>
      </c>
      <c r="D422" t="s">
        <v>1975</v>
      </c>
      <c r="E422" t="s">
        <v>3445</v>
      </c>
      <c r="F422" t="s">
        <v>14795</v>
      </c>
      <c r="G422" t="s">
        <v>569</v>
      </c>
      <c r="H422" s="11">
        <v>6000000</v>
      </c>
      <c r="I422" s="11">
        <v>17605861</v>
      </c>
      <c r="J422" t="s">
        <v>56</v>
      </c>
      <c r="K422">
        <v>121</v>
      </c>
      <c r="L422" t="s">
        <v>5705</v>
      </c>
      <c r="M422" t="s">
        <v>14796</v>
      </c>
      <c r="N422">
        <v>7.7</v>
      </c>
      <c r="O422">
        <v>252</v>
      </c>
      <c r="P422">
        <v>351</v>
      </c>
      <c r="Q422">
        <v>145580</v>
      </c>
      <c r="R422">
        <v>1184</v>
      </c>
      <c r="S422" t="s">
        <v>28</v>
      </c>
      <c r="T422">
        <v>2.35</v>
      </c>
      <c r="U422" t="b">
        <f>IF(Table19[[#This Row],[gross]]-Table19[[#This Row],[budget]] &gt; 0, TRUE, FALSE)</f>
        <v>1</v>
      </c>
    </row>
    <row r="423" spans="1:21" x14ac:dyDescent="0.35">
      <c r="A423" t="s">
        <v>14968</v>
      </c>
      <c r="B423">
        <v>1996</v>
      </c>
      <c r="C423" t="s">
        <v>6835</v>
      </c>
      <c r="D423" t="s">
        <v>515</v>
      </c>
      <c r="E423" t="s">
        <v>827</v>
      </c>
      <c r="F423" t="s">
        <v>14969</v>
      </c>
      <c r="G423" t="s">
        <v>39</v>
      </c>
      <c r="H423" s="11">
        <v>5500000</v>
      </c>
      <c r="I423" s="11">
        <v>35811509</v>
      </c>
      <c r="J423" t="s">
        <v>365</v>
      </c>
      <c r="K423">
        <v>105</v>
      </c>
      <c r="L423" t="s">
        <v>8240</v>
      </c>
      <c r="M423" t="s">
        <v>14970</v>
      </c>
      <c r="N423">
        <v>7.7</v>
      </c>
      <c r="O423">
        <v>71</v>
      </c>
      <c r="P423">
        <v>104</v>
      </c>
      <c r="Q423">
        <v>43013</v>
      </c>
      <c r="R423">
        <v>888</v>
      </c>
      <c r="S423" t="s">
        <v>28</v>
      </c>
      <c r="T423">
        <v>1.85</v>
      </c>
      <c r="U423" t="b">
        <f>IF(Table19[[#This Row],[gross]]-Table19[[#This Row],[budget]] &gt; 0, TRUE, FALSE)</f>
        <v>1</v>
      </c>
    </row>
    <row r="424" spans="1:21" x14ac:dyDescent="0.35">
      <c r="A424" t="s">
        <v>15134</v>
      </c>
      <c r="B424">
        <v>2000</v>
      </c>
      <c r="C424" t="s">
        <v>6297</v>
      </c>
      <c r="D424" t="s">
        <v>395</v>
      </c>
      <c r="E424" t="s">
        <v>1734</v>
      </c>
      <c r="F424" t="s">
        <v>15135</v>
      </c>
      <c r="G424" t="s">
        <v>569</v>
      </c>
      <c r="H424" s="11">
        <v>5000000</v>
      </c>
      <c r="I424" s="11">
        <v>21994911</v>
      </c>
      <c r="J424" t="s">
        <v>56</v>
      </c>
      <c r="K424">
        <v>110</v>
      </c>
      <c r="L424" t="s">
        <v>5897</v>
      </c>
      <c r="M424" t="s">
        <v>15136</v>
      </c>
      <c r="N424">
        <v>7.7</v>
      </c>
      <c r="O424">
        <v>151</v>
      </c>
      <c r="P424">
        <v>433</v>
      </c>
      <c r="Q424">
        <v>98354</v>
      </c>
      <c r="R424">
        <v>1122</v>
      </c>
      <c r="S424" t="s">
        <v>28</v>
      </c>
      <c r="T424">
        <v>1.85</v>
      </c>
      <c r="U424" t="b">
        <f>IF(Table19[[#This Row],[gross]]-Table19[[#This Row],[budget]] &gt; 0, TRUE, FALSE)</f>
        <v>1</v>
      </c>
    </row>
    <row r="425" spans="1:21" x14ac:dyDescent="0.35">
      <c r="A425" t="s">
        <v>15205</v>
      </c>
      <c r="B425">
        <v>2001</v>
      </c>
      <c r="C425" t="s">
        <v>1184</v>
      </c>
      <c r="D425" t="s">
        <v>11336</v>
      </c>
      <c r="E425" t="s">
        <v>15204</v>
      </c>
      <c r="F425" t="s">
        <v>15206</v>
      </c>
      <c r="G425" t="s">
        <v>569</v>
      </c>
      <c r="H425" s="11">
        <v>2000000</v>
      </c>
      <c r="I425" s="11">
        <v>13622333</v>
      </c>
      <c r="J425" t="s">
        <v>2795</v>
      </c>
      <c r="K425">
        <v>106</v>
      </c>
      <c r="L425" t="s">
        <v>10532</v>
      </c>
      <c r="M425" t="s">
        <v>15207</v>
      </c>
      <c r="N425">
        <v>7.7</v>
      </c>
      <c r="O425">
        <v>173</v>
      </c>
      <c r="P425">
        <v>385</v>
      </c>
      <c r="Q425">
        <v>91377</v>
      </c>
      <c r="R425">
        <v>361</v>
      </c>
      <c r="S425" t="s">
        <v>28</v>
      </c>
      <c r="T425">
        <v>1.85</v>
      </c>
      <c r="U425" t="b">
        <f>IF(Table19[[#This Row],[gross]]-Table19[[#This Row],[budget]] &gt; 0, TRUE, FALSE)</f>
        <v>1</v>
      </c>
    </row>
    <row r="426" spans="1:21" x14ac:dyDescent="0.35">
      <c r="A426" t="s">
        <v>15277</v>
      </c>
      <c r="B426">
        <v>2003</v>
      </c>
      <c r="C426" t="s">
        <v>15275</v>
      </c>
      <c r="D426" t="s">
        <v>11493</v>
      </c>
      <c r="E426" t="s">
        <v>15276</v>
      </c>
      <c r="F426" t="s">
        <v>15278</v>
      </c>
      <c r="G426" t="s">
        <v>569</v>
      </c>
      <c r="H426" s="11">
        <v>6000000</v>
      </c>
      <c r="I426" s="11">
        <v>3432342</v>
      </c>
      <c r="J426" t="s">
        <v>263</v>
      </c>
      <c r="K426">
        <v>112</v>
      </c>
      <c r="L426" t="s">
        <v>10444</v>
      </c>
      <c r="M426" t="s">
        <v>15279</v>
      </c>
      <c r="N426">
        <v>7.7</v>
      </c>
      <c r="O426">
        <v>135</v>
      </c>
      <c r="P426">
        <v>166</v>
      </c>
      <c r="Q426">
        <v>24921</v>
      </c>
      <c r="R426">
        <v>253</v>
      </c>
      <c r="S426" t="s">
        <v>28</v>
      </c>
      <c r="T426">
        <v>2.35</v>
      </c>
      <c r="U426" t="b">
        <f>IF(Table19[[#This Row],[gross]]-Table19[[#This Row],[budget]] &gt; 0, TRUE, FALSE)</f>
        <v>0</v>
      </c>
    </row>
    <row r="427" spans="1:21" x14ac:dyDescent="0.35">
      <c r="A427" t="s">
        <v>15303</v>
      </c>
      <c r="B427">
        <v>1997</v>
      </c>
      <c r="C427" t="s">
        <v>8165</v>
      </c>
      <c r="D427" t="s">
        <v>347</v>
      </c>
      <c r="E427" t="s">
        <v>8083</v>
      </c>
      <c r="F427" t="s">
        <v>15304</v>
      </c>
      <c r="G427" t="s">
        <v>569</v>
      </c>
      <c r="H427" s="11">
        <v>5000000</v>
      </c>
      <c r="I427" s="11">
        <v>4306697</v>
      </c>
      <c r="J427" t="s">
        <v>263</v>
      </c>
      <c r="K427">
        <v>112</v>
      </c>
      <c r="L427" t="s">
        <v>3270</v>
      </c>
      <c r="M427" t="s">
        <v>15305</v>
      </c>
      <c r="N427">
        <v>7.7</v>
      </c>
      <c r="O427">
        <v>120</v>
      </c>
      <c r="P427">
        <v>196</v>
      </c>
      <c r="Q427">
        <v>26720</v>
      </c>
      <c r="R427">
        <v>2820</v>
      </c>
      <c r="S427" t="s">
        <v>28</v>
      </c>
      <c r="T427">
        <v>2.35</v>
      </c>
      <c r="U427" t="b">
        <f>IF(Table19[[#This Row],[gross]]-Table19[[#This Row],[budget]] &gt; 0, TRUE, FALSE)</f>
        <v>0</v>
      </c>
    </row>
    <row r="428" spans="1:21" x14ac:dyDescent="0.35">
      <c r="A428" t="s">
        <v>15334</v>
      </c>
      <c r="B428">
        <v>2004</v>
      </c>
      <c r="C428" t="s">
        <v>11993</v>
      </c>
      <c r="D428" t="s">
        <v>58</v>
      </c>
      <c r="E428" t="s">
        <v>2539</v>
      </c>
      <c r="F428" t="s">
        <v>1450</v>
      </c>
      <c r="G428" t="s">
        <v>569</v>
      </c>
      <c r="H428" s="11">
        <v>5000000</v>
      </c>
      <c r="I428" s="11">
        <v>1082044</v>
      </c>
      <c r="J428" t="s">
        <v>3428</v>
      </c>
      <c r="K428">
        <v>94</v>
      </c>
      <c r="L428" t="s">
        <v>3911</v>
      </c>
      <c r="M428" t="s">
        <v>15335</v>
      </c>
      <c r="N428">
        <v>7.7</v>
      </c>
      <c r="O428">
        <v>204</v>
      </c>
      <c r="P428">
        <v>458</v>
      </c>
      <c r="Q428">
        <v>281649</v>
      </c>
      <c r="R428">
        <v>24994</v>
      </c>
      <c r="S428" t="s">
        <v>28</v>
      </c>
      <c r="T428">
        <v>2.35</v>
      </c>
      <c r="U428" t="b">
        <f>IF(Table19[[#This Row],[gross]]-Table19[[#This Row],[budget]] &gt; 0, TRUE, FALSE)</f>
        <v>0</v>
      </c>
    </row>
    <row r="429" spans="1:21" x14ac:dyDescent="0.35">
      <c r="A429" t="s">
        <v>15450</v>
      </c>
      <c r="B429">
        <v>2002</v>
      </c>
      <c r="C429" t="s">
        <v>4860</v>
      </c>
      <c r="D429" t="s">
        <v>670</v>
      </c>
      <c r="E429" t="s">
        <v>955</v>
      </c>
      <c r="F429" t="s">
        <v>1248</v>
      </c>
      <c r="G429" t="s">
        <v>569</v>
      </c>
      <c r="H429" s="11">
        <v>15000000</v>
      </c>
      <c r="I429" s="11">
        <v>13060843</v>
      </c>
      <c r="J429" t="s">
        <v>38</v>
      </c>
      <c r="K429">
        <v>108</v>
      </c>
      <c r="L429" t="s">
        <v>3270</v>
      </c>
      <c r="M429" t="s">
        <v>15451</v>
      </c>
      <c r="N429">
        <v>7.7</v>
      </c>
      <c r="O429">
        <v>202</v>
      </c>
      <c r="P429">
        <v>454</v>
      </c>
      <c r="Q429">
        <v>149528</v>
      </c>
      <c r="R429">
        <v>26050</v>
      </c>
      <c r="S429" t="s">
        <v>28</v>
      </c>
      <c r="T429">
        <v>2.35</v>
      </c>
      <c r="U429" t="b">
        <f>IF(Table19[[#This Row],[gross]]-Table19[[#This Row],[budget]] &gt; 0, TRUE, FALSE)</f>
        <v>0</v>
      </c>
    </row>
    <row r="430" spans="1:21" x14ac:dyDescent="0.35">
      <c r="A430" t="s">
        <v>15489</v>
      </c>
      <c r="B430">
        <v>2005</v>
      </c>
      <c r="C430" t="s">
        <v>12928</v>
      </c>
      <c r="D430" t="s">
        <v>12632</v>
      </c>
      <c r="E430" t="s">
        <v>15488</v>
      </c>
      <c r="F430" t="s">
        <v>15490</v>
      </c>
      <c r="G430" t="s">
        <v>569</v>
      </c>
      <c r="H430" s="11">
        <v>4200000000</v>
      </c>
      <c r="I430" s="11">
        <v>211667</v>
      </c>
      <c r="J430" t="s">
        <v>5411</v>
      </c>
      <c r="K430">
        <v>112</v>
      </c>
      <c r="L430" t="s">
        <v>1872</v>
      </c>
      <c r="M430" t="s">
        <v>15491</v>
      </c>
      <c r="N430">
        <v>7.7</v>
      </c>
      <c r="O430">
        <v>202</v>
      </c>
      <c r="P430">
        <v>131</v>
      </c>
      <c r="Q430">
        <v>53508</v>
      </c>
      <c r="R430">
        <v>907</v>
      </c>
      <c r="S430" t="s">
        <v>28</v>
      </c>
      <c r="T430">
        <v>2.35</v>
      </c>
      <c r="U430" t="b">
        <f>IF(Table19[[#This Row],[gross]]-Table19[[#This Row],[budget]] &gt; 0, TRUE, FALSE)</f>
        <v>0</v>
      </c>
    </row>
    <row r="431" spans="1:21" x14ac:dyDescent="0.35">
      <c r="A431" t="s">
        <v>15712</v>
      </c>
      <c r="B431">
        <v>2002</v>
      </c>
      <c r="C431" t="s">
        <v>15710</v>
      </c>
      <c r="D431" t="s">
        <v>15389</v>
      </c>
      <c r="E431" t="s">
        <v>15711</v>
      </c>
      <c r="F431" t="s">
        <v>15713</v>
      </c>
      <c r="G431" t="s">
        <v>569</v>
      </c>
      <c r="H431" s="11">
        <v>4000000</v>
      </c>
      <c r="I431" s="11">
        <v>146402</v>
      </c>
      <c r="J431" t="s">
        <v>3428</v>
      </c>
      <c r="K431">
        <v>113</v>
      </c>
      <c r="L431" t="s">
        <v>2450</v>
      </c>
      <c r="M431" t="s">
        <v>15714</v>
      </c>
      <c r="N431">
        <v>7.7</v>
      </c>
      <c r="O431">
        <v>64</v>
      </c>
      <c r="P431">
        <v>38</v>
      </c>
      <c r="Q431">
        <v>9913</v>
      </c>
      <c r="R431">
        <v>387</v>
      </c>
      <c r="S431" t="s">
        <v>28</v>
      </c>
      <c r="T431">
        <v>1.85</v>
      </c>
      <c r="U431" t="b">
        <f>IF(Table19[[#This Row],[gross]]-Table19[[#This Row],[budget]] &gt; 0, TRUE, FALSE)</f>
        <v>0</v>
      </c>
    </row>
    <row r="432" spans="1:21" x14ac:dyDescent="0.35">
      <c r="A432" t="s">
        <v>16303</v>
      </c>
      <c r="B432">
        <v>2008</v>
      </c>
      <c r="C432" t="s">
        <v>3569</v>
      </c>
      <c r="D432" t="s">
        <v>16302</v>
      </c>
      <c r="E432" t="s">
        <v>16300</v>
      </c>
      <c r="F432" t="s">
        <v>16304</v>
      </c>
      <c r="G432" t="s">
        <v>569</v>
      </c>
      <c r="H432" s="11">
        <v>2500000</v>
      </c>
      <c r="I432" s="11">
        <v>12995673</v>
      </c>
      <c r="J432" t="s">
        <v>38</v>
      </c>
      <c r="K432">
        <v>101</v>
      </c>
      <c r="L432" t="s">
        <v>16301</v>
      </c>
      <c r="M432" t="s">
        <v>16305</v>
      </c>
      <c r="N432">
        <v>7.7</v>
      </c>
      <c r="O432">
        <v>197</v>
      </c>
      <c r="P432">
        <v>345</v>
      </c>
      <c r="Q432">
        <v>52286</v>
      </c>
      <c r="R432">
        <v>338</v>
      </c>
      <c r="S432" t="s">
        <v>28</v>
      </c>
      <c r="T432">
        <v>1.78</v>
      </c>
      <c r="U432" t="b">
        <f>IF(Table19[[#This Row],[gross]]-Table19[[#This Row],[budget]] &gt; 0, TRUE, FALSE)</f>
        <v>1</v>
      </c>
    </row>
    <row r="433" spans="1:21" x14ac:dyDescent="0.35">
      <c r="A433" t="s">
        <v>16351</v>
      </c>
      <c r="B433">
        <v>2006</v>
      </c>
      <c r="C433" t="s">
        <v>15032</v>
      </c>
      <c r="D433" t="s">
        <v>155</v>
      </c>
      <c r="E433" t="s">
        <v>2759</v>
      </c>
      <c r="F433" t="s">
        <v>3534</v>
      </c>
      <c r="G433" t="s">
        <v>5347</v>
      </c>
      <c r="H433" s="11">
        <v>1500000</v>
      </c>
      <c r="I433" s="11">
        <v>327919</v>
      </c>
      <c r="J433" t="s">
        <v>56</v>
      </c>
      <c r="K433">
        <v>101</v>
      </c>
      <c r="L433" t="s">
        <v>1872</v>
      </c>
      <c r="M433" t="s">
        <v>16352</v>
      </c>
      <c r="N433">
        <v>7.7</v>
      </c>
      <c r="O433">
        <v>172</v>
      </c>
      <c r="P433">
        <v>192</v>
      </c>
      <c r="Q433">
        <v>99177</v>
      </c>
      <c r="R433">
        <v>3282</v>
      </c>
      <c r="S433" t="s">
        <v>28</v>
      </c>
      <c r="T433">
        <v>1.85</v>
      </c>
      <c r="U433" t="b">
        <f>IF(Table19[[#This Row],[gross]]-Table19[[#This Row],[budget]] &gt; 0, TRUE, FALSE)</f>
        <v>0</v>
      </c>
    </row>
    <row r="434" spans="1:21" x14ac:dyDescent="0.35">
      <c r="A434" t="s">
        <v>16607</v>
      </c>
      <c r="B434">
        <v>1947</v>
      </c>
      <c r="C434" t="s">
        <v>16603</v>
      </c>
      <c r="D434" t="s">
        <v>16606</v>
      </c>
      <c r="E434" t="s">
        <v>16604</v>
      </c>
      <c r="F434" t="s">
        <v>16608</v>
      </c>
      <c r="G434" t="s">
        <v>4621</v>
      </c>
      <c r="H434" s="11">
        <v>2300000</v>
      </c>
      <c r="I434" s="11">
        <v>7927</v>
      </c>
      <c r="J434" t="s">
        <v>38</v>
      </c>
      <c r="K434">
        <v>92</v>
      </c>
      <c r="L434" t="s">
        <v>16605</v>
      </c>
      <c r="M434" t="s">
        <v>16609</v>
      </c>
      <c r="N434">
        <v>7.7</v>
      </c>
      <c r="O434">
        <v>90</v>
      </c>
      <c r="P434">
        <v>175</v>
      </c>
      <c r="Q434">
        <v>19236</v>
      </c>
      <c r="R434">
        <v>1055</v>
      </c>
      <c r="S434" t="s">
        <v>720</v>
      </c>
      <c r="T434">
        <v>1.37</v>
      </c>
      <c r="U434" t="b">
        <f>IF(Table19[[#This Row],[gross]]-Table19[[#This Row],[budget]] &gt; 0, TRUE, FALSE)</f>
        <v>0</v>
      </c>
    </row>
    <row r="435" spans="1:21" x14ac:dyDescent="0.35">
      <c r="A435" t="s">
        <v>16863</v>
      </c>
      <c r="B435">
        <v>1937</v>
      </c>
      <c r="C435" t="s">
        <v>16860</v>
      </c>
      <c r="D435" t="s">
        <v>16862</v>
      </c>
      <c r="E435" t="s">
        <v>16861</v>
      </c>
      <c r="F435" t="s">
        <v>16864</v>
      </c>
      <c r="G435" t="s">
        <v>5738</v>
      </c>
      <c r="H435" s="11">
        <v>2000000</v>
      </c>
      <c r="I435" s="11">
        <v>184925485</v>
      </c>
      <c r="J435" t="s">
        <v>38</v>
      </c>
      <c r="K435">
        <v>83</v>
      </c>
      <c r="L435" t="s">
        <v>5732</v>
      </c>
      <c r="M435" t="s">
        <v>16865</v>
      </c>
      <c r="N435">
        <v>7.7</v>
      </c>
      <c r="O435">
        <v>145</v>
      </c>
      <c r="P435">
        <v>204</v>
      </c>
      <c r="Q435">
        <v>133348</v>
      </c>
      <c r="R435">
        <v>229</v>
      </c>
      <c r="S435" t="s">
        <v>28</v>
      </c>
      <c r="T435">
        <v>1.37</v>
      </c>
      <c r="U435" t="b">
        <f>IF(Table19[[#This Row],[gross]]-Table19[[#This Row],[budget]] &gt; 0, TRUE, FALSE)</f>
        <v>1</v>
      </c>
    </row>
    <row r="436" spans="1:21" x14ac:dyDescent="0.35">
      <c r="A436" t="s">
        <v>16928</v>
      </c>
      <c r="B436">
        <v>2004</v>
      </c>
      <c r="C436" t="s">
        <v>327</v>
      </c>
      <c r="D436" t="s">
        <v>2674</v>
      </c>
      <c r="E436" t="s">
        <v>2549</v>
      </c>
      <c r="F436" t="s">
        <v>13061</v>
      </c>
      <c r="G436" t="s">
        <v>569</v>
      </c>
      <c r="H436" s="11">
        <v>1200000</v>
      </c>
      <c r="I436" s="11">
        <v>55153403</v>
      </c>
      <c r="J436" t="s">
        <v>38</v>
      </c>
      <c r="K436">
        <v>103</v>
      </c>
      <c r="L436" t="s">
        <v>2912</v>
      </c>
      <c r="M436" t="s">
        <v>16929</v>
      </c>
      <c r="N436">
        <v>7.7</v>
      </c>
      <c r="O436">
        <v>287</v>
      </c>
      <c r="P436">
        <v>1509</v>
      </c>
      <c r="Q436">
        <v>299127</v>
      </c>
      <c r="R436">
        <v>5161</v>
      </c>
      <c r="S436" t="s">
        <v>28</v>
      </c>
      <c r="T436">
        <v>1.85</v>
      </c>
      <c r="U436" t="b">
        <f>IF(Table19[[#This Row],[gross]]-Table19[[#This Row],[budget]] &gt; 0, TRUE, FALSE)</f>
        <v>1</v>
      </c>
    </row>
    <row r="437" spans="1:21" x14ac:dyDescent="0.35">
      <c r="A437" t="s">
        <v>16938</v>
      </c>
      <c r="B437">
        <v>2000</v>
      </c>
      <c r="C437" t="s">
        <v>12263</v>
      </c>
      <c r="D437" t="s">
        <v>875</v>
      </c>
      <c r="E437" t="s">
        <v>3154</v>
      </c>
      <c r="F437" t="s">
        <v>2200</v>
      </c>
      <c r="G437" t="s">
        <v>569</v>
      </c>
      <c r="H437" s="11">
        <v>1200000</v>
      </c>
      <c r="I437" s="11">
        <v>9180275</v>
      </c>
      <c r="J437" t="s">
        <v>38</v>
      </c>
      <c r="K437">
        <v>111</v>
      </c>
      <c r="L437" t="s">
        <v>3270</v>
      </c>
      <c r="M437" t="s">
        <v>16939</v>
      </c>
      <c r="N437">
        <v>7.7</v>
      </c>
      <c r="O437">
        <v>122</v>
      </c>
      <c r="P437">
        <v>231</v>
      </c>
      <c r="Q437">
        <v>22145</v>
      </c>
      <c r="R437">
        <v>4288</v>
      </c>
      <c r="S437" t="s">
        <v>28</v>
      </c>
      <c r="T437">
        <v>1.85</v>
      </c>
      <c r="U437" t="b">
        <f>IF(Table19[[#This Row],[gross]]-Table19[[#This Row],[budget]] &gt; 0, TRUE, FALSE)</f>
        <v>1</v>
      </c>
    </row>
    <row r="438" spans="1:21" x14ac:dyDescent="0.35">
      <c r="A438" t="s">
        <v>17130</v>
      </c>
      <c r="B438">
        <v>2006</v>
      </c>
      <c r="C438" t="s">
        <v>17128</v>
      </c>
      <c r="D438" t="s">
        <v>945</v>
      </c>
      <c r="E438" t="s">
        <v>17129</v>
      </c>
      <c r="F438" t="s">
        <v>17131</v>
      </c>
      <c r="G438" t="s">
        <v>90</v>
      </c>
      <c r="H438" s="11">
        <v>1000000</v>
      </c>
      <c r="I438" s="11">
        <v>1677838</v>
      </c>
      <c r="J438" t="s">
        <v>38</v>
      </c>
      <c r="K438">
        <v>92</v>
      </c>
      <c r="L438" t="s">
        <v>65</v>
      </c>
      <c r="M438" t="s">
        <v>17132</v>
      </c>
      <c r="N438">
        <v>7.7</v>
      </c>
      <c r="O438">
        <v>87</v>
      </c>
      <c r="P438">
        <v>155</v>
      </c>
      <c r="Q438">
        <v>11283</v>
      </c>
      <c r="R438">
        <v>1447</v>
      </c>
      <c r="S438" t="s">
        <v>28</v>
      </c>
      <c r="T438">
        <v>1.75</v>
      </c>
      <c r="U438" t="b">
        <f>IF(Table19[[#This Row],[gross]]-Table19[[#This Row],[budget]] &gt; 0, TRUE, FALSE)</f>
        <v>1</v>
      </c>
    </row>
    <row r="439" spans="1:21" x14ac:dyDescent="0.35">
      <c r="A439" t="s">
        <v>17183</v>
      </c>
      <c r="B439">
        <v>2007</v>
      </c>
      <c r="C439" t="s">
        <v>17182</v>
      </c>
      <c r="D439" t="s">
        <v>17182</v>
      </c>
      <c r="E439" t="s">
        <v>16310</v>
      </c>
      <c r="F439" t="s">
        <v>17184</v>
      </c>
      <c r="G439" t="s">
        <v>569</v>
      </c>
      <c r="H439" s="11">
        <v>1000000</v>
      </c>
      <c r="I439" s="11">
        <v>274661</v>
      </c>
      <c r="J439" t="s">
        <v>38</v>
      </c>
      <c r="K439">
        <v>53</v>
      </c>
      <c r="L439" t="s">
        <v>15366</v>
      </c>
      <c r="M439" t="s">
        <v>17185</v>
      </c>
      <c r="N439">
        <v>7.7</v>
      </c>
      <c r="O439">
        <v>84</v>
      </c>
      <c r="P439">
        <v>40</v>
      </c>
      <c r="Q439">
        <v>10564</v>
      </c>
      <c r="R439">
        <v>313</v>
      </c>
      <c r="S439" t="s">
        <v>28</v>
      </c>
      <c r="T439">
        <v>1.85</v>
      </c>
      <c r="U439" t="b">
        <f>IF(Table19[[#This Row],[gross]]-Table19[[#This Row],[budget]] &gt; 0, TRUE, FALSE)</f>
        <v>0</v>
      </c>
    </row>
    <row r="440" spans="1:21" x14ac:dyDescent="0.35">
      <c r="A440" t="s">
        <v>17463</v>
      </c>
      <c r="B440">
        <v>1964</v>
      </c>
      <c r="C440" t="s">
        <v>4651</v>
      </c>
      <c r="D440" t="s">
        <v>17462</v>
      </c>
      <c r="E440" t="s">
        <v>17461</v>
      </c>
      <c r="F440" t="s">
        <v>17464</v>
      </c>
      <c r="G440" t="s">
        <v>5738</v>
      </c>
      <c r="H440" s="11">
        <v>560000</v>
      </c>
      <c r="I440" s="11">
        <v>515005</v>
      </c>
      <c r="J440" t="s">
        <v>56</v>
      </c>
      <c r="K440">
        <v>87</v>
      </c>
      <c r="L440" t="s">
        <v>5638</v>
      </c>
      <c r="M440" t="s">
        <v>17465</v>
      </c>
      <c r="N440">
        <v>7.7</v>
      </c>
      <c r="O440">
        <v>105</v>
      </c>
      <c r="P440">
        <v>219</v>
      </c>
      <c r="Q440">
        <v>31429</v>
      </c>
      <c r="R440">
        <v>2538</v>
      </c>
      <c r="S440" t="s">
        <v>720</v>
      </c>
      <c r="T440">
        <v>1.75</v>
      </c>
      <c r="U440" t="b">
        <f>IF(Table19[[#This Row],[gross]]-Table19[[#This Row],[budget]] &gt; 0, TRUE, FALSE)</f>
        <v>0</v>
      </c>
    </row>
    <row r="441" spans="1:21" x14ac:dyDescent="0.35">
      <c r="A441" t="s">
        <v>17494</v>
      </c>
      <c r="B441">
        <v>2003</v>
      </c>
      <c r="C441" t="s">
        <v>422</v>
      </c>
      <c r="D441" t="s">
        <v>144</v>
      </c>
      <c r="E441" t="s">
        <v>608</v>
      </c>
      <c r="F441" t="s">
        <v>8688</v>
      </c>
      <c r="G441" t="s">
        <v>569</v>
      </c>
      <c r="H441" s="11">
        <v>500000</v>
      </c>
      <c r="I441" s="11">
        <v>5739376</v>
      </c>
      <c r="J441" t="s">
        <v>38</v>
      </c>
      <c r="K441">
        <v>89</v>
      </c>
      <c r="L441" t="s">
        <v>2450</v>
      </c>
      <c r="M441" t="s">
        <v>17495</v>
      </c>
      <c r="N441">
        <v>7.7</v>
      </c>
      <c r="O441">
        <v>154</v>
      </c>
      <c r="P441">
        <v>286</v>
      </c>
      <c r="Q441">
        <v>58260</v>
      </c>
      <c r="R441">
        <v>24419</v>
      </c>
      <c r="S441" t="s">
        <v>28</v>
      </c>
      <c r="T441">
        <v>1.85</v>
      </c>
      <c r="U441" t="b">
        <f>IF(Table19[[#This Row],[gross]]-Table19[[#This Row],[budget]] &gt; 0, TRUE, FALSE)</f>
        <v>1</v>
      </c>
    </row>
    <row r="442" spans="1:21" x14ac:dyDescent="0.35">
      <c r="A442" t="s">
        <v>17612</v>
      </c>
      <c r="B442">
        <v>2002</v>
      </c>
      <c r="C442" t="s">
        <v>1122</v>
      </c>
      <c r="D442" t="s">
        <v>171</v>
      </c>
      <c r="E442" t="s">
        <v>17611</v>
      </c>
      <c r="F442" t="s">
        <v>17613</v>
      </c>
      <c r="G442" t="s">
        <v>569</v>
      </c>
      <c r="H442" s="11">
        <v>2000000</v>
      </c>
      <c r="I442" s="11">
        <v>768045</v>
      </c>
      <c r="J442" t="s">
        <v>56</v>
      </c>
      <c r="K442">
        <v>107</v>
      </c>
      <c r="L442" t="s">
        <v>1898</v>
      </c>
      <c r="M442" t="s">
        <v>17614</v>
      </c>
      <c r="N442">
        <v>7.7</v>
      </c>
      <c r="O442">
        <v>92</v>
      </c>
      <c r="P442">
        <v>120</v>
      </c>
      <c r="Q442">
        <v>19732</v>
      </c>
      <c r="R442">
        <v>976</v>
      </c>
      <c r="S442" t="s">
        <v>28</v>
      </c>
      <c r="T442">
        <v>1.85</v>
      </c>
      <c r="U442" t="b">
        <f>IF(Table19[[#This Row],[gross]]-Table19[[#This Row],[budget]] &gt; 0, TRUE, FALSE)</f>
        <v>0</v>
      </c>
    </row>
    <row r="443" spans="1:21" x14ac:dyDescent="0.35">
      <c r="A443" t="s">
        <v>17628</v>
      </c>
      <c r="B443">
        <v>1933</v>
      </c>
      <c r="C443" t="s">
        <v>17626</v>
      </c>
      <c r="D443" t="s">
        <v>17427</v>
      </c>
      <c r="E443" t="s">
        <v>17627</v>
      </c>
      <c r="F443" t="s">
        <v>17629</v>
      </c>
      <c r="G443" t="s">
        <v>5347</v>
      </c>
      <c r="H443" s="11">
        <v>439000</v>
      </c>
      <c r="I443" s="11">
        <v>2300000</v>
      </c>
      <c r="J443" t="s">
        <v>38</v>
      </c>
      <c r="K443">
        <v>89</v>
      </c>
      <c r="L443" t="s">
        <v>10411</v>
      </c>
      <c r="M443" t="s">
        <v>17630</v>
      </c>
      <c r="N443">
        <v>7.7</v>
      </c>
      <c r="O443">
        <v>65</v>
      </c>
      <c r="P443">
        <v>97</v>
      </c>
      <c r="Q443">
        <v>7921</v>
      </c>
      <c r="R443">
        <v>995</v>
      </c>
      <c r="S443" t="s">
        <v>720</v>
      </c>
      <c r="T443">
        <v>1.37</v>
      </c>
      <c r="U443" t="b">
        <f>IF(Table19[[#This Row],[gross]]-Table19[[#This Row],[budget]] &gt; 0, TRUE, FALSE)</f>
        <v>1</v>
      </c>
    </row>
    <row r="444" spans="1:21" x14ac:dyDescent="0.35">
      <c r="A444" t="s">
        <v>17848</v>
      </c>
      <c r="B444">
        <v>2006</v>
      </c>
      <c r="C444" t="s">
        <v>17845</v>
      </c>
      <c r="D444" t="s">
        <v>17847</v>
      </c>
      <c r="E444" t="s">
        <v>17846</v>
      </c>
      <c r="F444" t="s">
        <v>17849</v>
      </c>
      <c r="G444" t="s">
        <v>39</v>
      </c>
      <c r="H444" s="11">
        <v>200000</v>
      </c>
      <c r="I444" s="11">
        <v>1111</v>
      </c>
      <c r="J444" t="s">
        <v>38</v>
      </c>
      <c r="K444">
        <v>106</v>
      </c>
      <c r="L444" t="s">
        <v>16486</v>
      </c>
      <c r="M444" t="s">
        <v>17850</v>
      </c>
      <c r="N444">
        <v>7.7</v>
      </c>
      <c r="O444">
        <v>11</v>
      </c>
      <c r="P444">
        <v>10</v>
      </c>
      <c r="Q444">
        <v>771</v>
      </c>
      <c r="R444">
        <v>2</v>
      </c>
      <c r="S444" t="s">
        <v>28</v>
      </c>
      <c r="T444">
        <v>1.66</v>
      </c>
      <c r="U444" t="b">
        <f>IF(Table19[[#This Row],[gross]]-Table19[[#This Row],[budget]] &gt; 0, TRUE, FALSE)</f>
        <v>0</v>
      </c>
    </row>
    <row r="445" spans="1:21" x14ac:dyDescent="0.35">
      <c r="A445" t="s">
        <v>17866</v>
      </c>
      <c r="B445">
        <v>2011</v>
      </c>
      <c r="C445" t="s">
        <v>17864</v>
      </c>
      <c r="D445" t="s">
        <v>13192</v>
      </c>
      <c r="E445" t="s">
        <v>17865</v>
      </c>
      <c r="F445" t="s">
        <v>17867</v>
      </c>
      <c r="G445" t="s">
        <v>4621</v>
      </c>
      <c r="H445" s="11">
        <v>120000</v>
      </c>
      <c r="I445" s="11">
        <v>469947</v>
      </c>
      <c r="J445" t="s">
        <v>56</v>
      </c>
      <c r="K445">
        <v>97</v>
      </c>
      <c r="L445" t="s">
        <v>209</v>
      </c>
      <c r="M445" t="s">
        <v>17868</v>
      </c>
      <c r="N445">
        <v>7.7</v>
      </c>
      <c r="O445">
        <v>143</v>
      </c>
      <c r="P445">
        <v>68</v>
      </c>
      <c r="Q445">
        <v>19846</v>
      </c>
      <c r="R445">
        <v>654</v>
      </c>
      <c r="S445" t="s">
        <v>28</v>
      </c>
      <c r="T445">
        <v>1.85</v>
      </c>
      <c r="U445" t="b">
        <f>IF(Table19[[#This Row],[gross]]-Table19[[#This Row],[budget]] &gt; 0, TRUE, FALSE)</f>
        <v>1</v>
      </c>
    </row>
    <row r="446" spans="1:21" x14ac:dyDescent="0.35">
      <c r="A446" t="s">
        <v>562</v>
      </c>
      <c r="B446">
        <v>2014</v>
      </c>
      <c r="C446" t="s">
        <v>560</v>
      </c>
      <c r="D446" t="s">
        <v>430</v>
      </c>
      <c r="E446" t="s">
        <v>229</v>
      </c>
      <c r="F446" t="s">
        <v>563</v>
      </c>
      <c r="G446" t="s">
        <v>39</v>
      </c>
      <c r="H446" s="11">
        <v>170000000</v>
      </c>
      <c r="I446" s="11">
        <v>208543795</v>
      </c>
      <c r="J446" t="s">
        <v>38</v>
      </c>
      <c r="K446">
        <v>130</v>
      </c>
      <c r="L446" t="s">
        <v>561</v>
      </c>
      <c r="M446" t="s">
        <v>564</v>
      </c>
      <c r="N446">
        <v>7.6</v>
      </c>
      <c r="O446">
        <v>521</v>
      </c>
      <c r="P446">
        <v>620</v>
      </c>
      <c r="Q446">
        <v>317542</v>
      </c>
      <c r="R446">
        <v>14363</v>
      </c>
      <c r="S446" t="s">
        <v>28</v>
      </c>
      <c r="T446">
        <v>1.85</v>
      </c>
      <c r="U446" t="b">
        <f>IF(Table19[[#This Row],[gross]]-Table19[[#This Row],[budget]] &gt; 0, TRUE, FALSE)</f>
        <v>1</v>
      </c>
    </row>
    <row r="447" spans="1:21" x14ac:dyDescent="0.35">
      <c r="A447" t="s">
        <v>746</v>
      </c>
      <c r="B447">
        <v>2005</v>
      </c>
      <c r="C447" t="s">
        <v>366</v>
      </c>
      <c r="D447" t="s">
        <v>741</v>
      </c>
      <c r="E447" t="s">
        <v>99</v>
      </c>
      <c r="F447" t="s">
        <v>103</v>
      </c>
      <c r="G447" t="s">
        <v>39</v>
      </c>
      <c r="H447" s="11">
        <v>150000000</v>
      </c>
      <c r="I447" s="11">
        <v>289994397</v>
      </c>
      <c r="J447" t="s">
        <v>56</v>
      </c>
      <c r="K447">
        <v>157</v>
      </c>
      <c r="L447" t="s">
        <v>100</v>
      </c>
      <c r="M447" t="s">
        <v>747</v>
      </c>
      <c r="N447">
        <v>7.6</v>
      </c>
      <c r="O447">
        <v>295</v>
      </c>
      <c r="P447">
        <v>1896</v>
      </c>
      <c r="Q447">
        <v>385670</v>
      </c>
      <c r="R447">
        <v>53413</v>
      </c>
      <c r="S447" t="s">
        <v>28</v>
      </c>
      <c r="T447">
        <v>2.35</v>
      </c>
      <c r="U447" t="b">
        <f>IF(Table19[[#This Row],[gross]]-Table19[[#This Row],[budget]] &gt; 0, TRUE, FALSE)</f>
        <v>1</v>
      </c>
    </row>
    <row r="448" spans="1:21" x14ac:dyDescent="0.35">
      <c r="A448" t="s">
        <v>804</v>
      </c>
      <c r="B448">
        <v>2013</v>
      </c>
      <c r="C448" t="s">
        <v>800</v>
      </c>
      <c r="D448" t="s">
        <v>803</v>
      </c>
      <c r="E448" t="s">
        <v>801</v>
      </c>
      <c r="F448" t="s">
        <v>805</v>
      </c>
      <c r="G448" t="s">
        <v>90</v>
      </c>
      <c r="H448" s="11">
        <v>150000000</v>
      </c>
      <c r="I448" s="11">
        <v>400736600</v>
      </c>
      <c r="J448" t="s">
        <v>38</v>
      </c>
      <c r="K448">
        <v>102</v>
      </c>
      <c r="L448" t="s">
        <v>802</v>
      </c>
      <c r="M448" t="s">
        <v>806</v>
      </c>
      <c r="N448">
        <v>7.6</v>
      </c>
      <c r="O448">
        <v>406</v>
      </c>
      <c r="P448">
        <v>904</v>
      </c>
      <c r="Q448">
        <v>421658</v>
      </c>
      <c r="R448">
        <v>2582</v>
      </c>
      <c r="S448" t="s">
        <v>28</v>
      </c>
      <c r="T448">
        <v>2.2400000000000002</v>
      </c>
      <c r="U448" t="b">
        <f>IF(Table19[[#This Row],[gross]]-Table19[[#This Row],[budget]] &gt; 0, TRUE, FALSE)</f>
        <v>1</v>
      </c>
    </row>
    <row r="449" spans="1:21" x14ac:dyDescent="0.35">
      <c r="A449" t="s">
        <v>1129</v>
      </c>
      <c r="B449">
        <v>2008</v>
      </c>
      <c r="C449" t="s">
        <v>1128</v>
      </c>
      <c r="D449" t="s">
        <v>555</v>
      </c>
      <c r="E449" t="s">
        <v>967</v>
      </c>
      <c r="F449" t="s">
        <v>902</v>
      </c>
      <c r="G449" t="s">
        <v>90</v>
      </c>
      <c r="H449" s="11">
        <v>130000000</v>
      </c>
      <c r="I449" s="11">
        <v>215395021</v>
      </c>
      <c r="J449" t="s">
        <v>38</v>
      </c>
      <c r="K449">
        <v>92</v>
      </c>
      <c r="L449" t="s">
        <v>776</v>
      </c>
      <c r="M449" t="s">
        <v>1130</v>
      </c>
      <c r="N449">
        <v>7.6</v>
      </c>
      <c r="O449">
        <v>266</v>
      </c>
      <c r="P449">
        <v>360</v>
      </c>
      <c r="Q449">
        <v>307029</v>
      </c>
      <c r="R449">
        <v>12754</v>
      </c>
      <c r="S449" t="s">
        <v>28</v>
      </c>
      <c r="T449">
        <v>2.35</v>
      </c>
      <c r="U449" t="b">
        <f>IF(Table19[[#This Row],[gross]]-Table19[[#This Row],[budget]] &gt; 0, TRUE, FALSE)</f>
        <v>1</v>
      </c>
    </row>
    <row r="450" spans="1:21" x14ac:dyDescent="0.35">
      <c r="A450" t="s">
        <v>1138</v>
      </c>
      <c r="B450">
        <v>2013</v>
      </c>
      <c r="C450" t="s">
        <v>669</v>
      </c>
      <c r="D450" t="s">
        <v>342</v>
      </c>
      <c r="E450" t="s">
        <v>673</v>
      </c>
      <c r="F450" t="s">
        <v>1139</v>
      </c>
      <c r="G450" t="s">
        <v>39</v>
      </c>
      <c r="H450" s="11">
        <v>130000000</v>
      </c>
      <c r="I450" s="11">
        <v>424645577</v>
      </c>
      <c r="J450" t="s">
        <v>38</v>
      </c>
      <c r="K450">
        <v>146</v>
      </c>
      <c r="L450" t="s">
        <v>1137</v>
      </c>
      <c r="M450" t="s">
        <v>1140</v>
      </c>
      <c r="N450">
        <v>7.6</v>
      </c>
      <c r="O450">
        <v>502</v>
      </c>
      <c r="P450">
        <v>706</v>
      </c>
      <c r="Q450">
        <v>498397</v>
      </c>
      <c r="R450">
        <v>49355</v>
      </c>
      <c r="S450" t="s">
        <v>28</v>
      </c>
      <c r="T450">
        <v>2.35</v>
      </c>
      <c r="U450" t="b">
        <f>IF(Table19[[#This Row],[gross]]-Table19[[#This Row],[budget]] &gt; 0, TRUE, FALSE)</f>
        <v>1</v>
      </c>
    </row>
    <row r="451" spans="1:21" x14ac:dyDescent="0.35">
      <c r="A451" t="s">
        <v>1393</v>
      </c>
      <c r="B451">
        <v>2005</v>
      </c>
      <c r="C451" t="s">
        <v>1392</v>
      </c>
      <c r="D451" t="s">
        <v>814</v>
      </c>
      <c r="E451" t="s">
        <v>196</v>
      </c>
      <c r="F451" t="s">
        <v>1394</v>
      </c>
      <c r="G451" t="s">
        <v>39</v>
      </c>
      <c r="H451" s="11">
        <v>113000000</v>
      </c>
      <c r="I451" s="11">
        <v>380262555</v>
      </c>
      <c r="J451" t="s">
        <v>38</v>
      </c>
      <c r="K451">
        <v>140</v>
      </c>
      <c r="L451" t="s">
        <v>31</v>
      </c>
      <c r="M451" t="s">
        <v>1395</v>
      </c>
      <c r="N451">
        <v>7.6</v>
      </c>
      <c r="O451">
        <v>359</v>
      </c>
      <c r="P451">
        <v>3286</v>
      </c>
      <c r="Q451">
        <v>520104</v>
      </c>
      <c r="R451">
        <v>44042</v>
      </c>
      <c r="S451" t="s">
        <v>28</v>
      </c>
      <c r="T451">
        <v>2.35</v>
      </c>
      <c r="U451" t="b">
        <f>IF(Table19[[#This Row],[gross]]-Table19[[#This Row],[budget]] &gt; 0, TRUE, FALSE)</f>
        <v>1</v>
      </c>
    </row>
    <row r="452" spans="1:21" x14ac:dyDescent="0.35">
      <c r="A452" t="s">
        <v>1879</v>
      </c>
      <c r="B452">
        <v>2011</v>
      </c>
      <c r="C452" t="s">
        <v>1876</v>
      </c>
      <c r="D452" t="s">
        <v>58</v>
      </c>
      <c r="E452" t="s">
        <v>1877</v>
      </c>
      <c r="F452" t="s">
        <v>1880</v>
      </c>
      <c r="G452" t="s">
        <v>569</v>
      </c>
      <c r="H452" s="11">
        <v>94000000</v>
      </c>
      <c r="I452" s="11">
        <v>9213</v>
      </c>
      <c r="J452" t="s">
        <v>865</v>
      </c>
      <c r="K452">
        <v>146</v>
      </c>
      <c r="L452" t="s">
        <v>1878</v>
      </c>
      <c r="M452" t="s">
        <v>1881</v>
      </c>
      <c r="N452">
        <v>7.6</v>
      </c>
      <c r="O452">
        <v>136</v>
      </c>
      <c r="P452">
        <v>130</v>
      </c>
      <c r="Q452">
        <v>38690</v>
      </c>
      <c r="R452">
        <v>23240</v>
      </c>
      <c r="S452" t="s">
        <v>28</v>
      </c>
      <c r="T452">
        <v>2.35</v>
      </c>
      <c r="U452" t="b">
        <f>IF(Table19[[#This Row],[gross]]-Table19[[#This Row],[budget]] &gt; 0, TRUE, FALSE)</f>
        <v>0</v>
      </c>
    </row>
    <row r="453" spans="1:21" x14ac:dyDescent="0.35">
      <c r="A453" t="s">
        <v>1976</v>
      </c>
      <c r="B453">
        <v>2011</v>
      </c>
      <c r="C453" t="s">
        <v>1974</v>
      </c>
      <c r="D453" t="s">
        <v>75</v>
      </c>
      <c r="E453" t="s">
        <v>1975</v>
      </c>
      <c r="F453" t="s">
        <v>265</v>
      </c>
      <c r="G453" t="s">
        <v>39</v>
      </c>
      <c r="H453" s="11">
        <v>93000000</v>
      </c>
      <c r="I453" s="11">
        <v>176740650</v>
      </c>
      <c r="J453" t="s">
        <v>38</v>
      </c>
      <c r="K453">
        <v>105</v>
      </c>
      <c r="L453" t="s">
        <v>1350</v>
      </c>
      <c r="M453" t="s">
        <v>1977</v>
      </c>
      <c r="N453">
        <v>7.6</v>
      </c>
      <c r="O453">
        <v>529</v>
      </c>
      <c r="P453">
        <v>646</v>
      </c>
      <c r="Q453">
        <v>403836</v>
      </c>
      <c r="R453">
        <v>13118</v>
      </c>
      <c r="S453" t="s">
        <v>28</v>
      </c>
      <c r="T453">
        <v>2.35</v>
      </c>
      <c r="U453" t="b">
        <f>IF(Table19[[#This Row],[gross]]-Table19[[#This Row],[budget]] &gt; 0, TRUE, FALSE)</f>
        <v>1</v>
      </c>
    </row>
    <row r="454" spans="1:21" x14ac:dyDescent="0.35">
      <c r="A454" t="s">
        <v>2085</v>
      </c>
      <c r="B454">
        <v>1995</v>
      </c>
      <c r="C454" t="s">
        <v>1271</v>
      </c>
      <c r="D454" t="s">
        <v>950</v>
      </c>
      <c r="E454" t="s">
        <v>2084</v>
      </c>
      <c r="F454" t="s">
        <v>2086</v>
      </c>
      <c r="G454" t="s">
        <v>569</v>
      </c>
      <c r="H454" s="11">
        <v>90000000</v>
      </c>
      <c r="I454" s="11">
        <v>100012500</v>
      </c>
      <c r="J454" t="s">
        <v>38</v>
      </c>
      <c r="K454">
        <v>128</v>
      </c>
      <c r="L454" t="s">
        <v>50</v>
      </c>
      <c r="M454" t="s">
        <v>2087</v>
      </c>
      <c r="N454">
        <v>7.6</v>
      </c>
      <c r="O454">
        <v>148</v>
      </c>
      <c r="P454">
        <v>346</v>
      </c>
      <c r="Q454">
        <v>299258</v>
      </c>
      <c r="R454">
        <v>14274</v>
      </c>
      <c r="S454" t="s">
        <v>28</v>
      </c>
      <c r="T454">
        <v>2.35</v>
      </c>
      <c r="U454" t="b">
        <f>IF(Table19[[#This Row],[gross]]-Table19[[#This Row],[budget]] &gt; 0, TRUE, FALSE)</f>
        <v>1</v>
      </c>
    </row>
    <row r="455" spans="1:21" x14ac:dyDescent="0.35">
      <c r="A455" t="s">
        <v>2089</v>
      </c>
      <c r="B455">
        <v>2009</v>
      </c>
      <c r="C455" t="s">
        <v>1254</v>
      </c>
      <c r="D455" t="s">
        <v>92</v>
      </c>
      <c r="E455" t="s">
        <v>354</v>
      </c>
      <c r="F455" t="s">
        <v>2090</v>
      </c>
      <c r="G455" t="s">
        <v>39</v>
      </c>
      <c r="H455" s="11">
        <v>90000000</v>
      </c>
      <c r="I455" s="11">
        <v>209019489</v>
      </c>
      <c r="J455" t="s">
        <v>38</v>
      </c>
      <c r="K455">
        <v>128</v>
      </c>
      <c r="L455" t="s">
        <v>1255</v>
      </c>
      <c r="M455" t="s">
        <v>2091</v>
      </c>
      <c r="N455">
        <v>7.6</v>
      </c>
      <c r="O455">
        <v>415</v>
      </c>
      <c r="P455">
        <v>621</v>
      </c>
      <c r="Q455">
        <v>477300</v>
      </c>
      <c r="R455">
        <v>23996</v>
      </c>
      <c r="S455" t="s">
        <v>28</v>
      </c>
      <c r="T455">
        <v>1.85</v>
      </c>
      <c r="U455" t="b">
        <f>IF(Table19[[#This Row],[gross]]-Table19[[#This Row],[budget]] &gt; 0, TRUE, FALSE)</f>
        <v>1</v>
      </c>
    </row>
    <row r="456" spans="1:21" x14ac:dyDescent="0.35">
      <c r="A456" t="s">
        <v>2331</v>
      </c>
      <c r="B456">
        <v>2001</v>
      </c>
      <c r="C456" t="s">
        <v>2328</v>
      </c>
      <c r="D456" t="s">
        <v>2330</v>
      </c>
      <c r="E456" t="s">
        <v>2329</v>
      </c>
      <c r="F456" t="s">
        <v>2332</v>
      </c>
      <c r="G456" t="s">
        <v>569</v>
      </c>
      <c r="H456" s="11">
        <v>68000000</v>
      </c>
      <c r="I456" s="11">
        <v>51396781</v>
      </c>
      <c r="J456" t="s">
        <v>38</v>
      </c>
      <c r="K456">
        <v>131</v>
      </c>
      <c r="L456" t="s">
        <v>1898</v>
      </c>
      <c r="M456" t="s">
        <v>2333</v>
      </c>
      <c r="N456">
        <v>7.6</v>
      </c>
      <c r="O456">
        <v>187</v>
      </c>
      <c r="P456">
        <v>662</v>
      </c>
      <c r="Q456">
        <v>188887</v>
      </c>
      <c r="R456">
        <v>5103</v>
      </c>
      <c r="S456" t="s">
        <v>28</v>
      </c>
      <c r="T456">
        <v>2.35</v>
      </c>
      <c r="U456" t="b">
        <f>IF(Table19[[#This Row],[gross]]-Table19[[#This Row],[budget]] &gt; 0, TRUE, FALSE)</f>
        <v>0</v>
      </c>
    </row>
    <row r="457" spans="1:21" x14ac:dyDescent="0.35">
      <c r="A457" t="s">
        <v>2607</v>
      </c>
      <c r="B457">
        <v>2014</v>
      </c>
      <c r="C457" t="s">
        <v>497</v>
      </c>
      <c r="D457" t="s">
        <v>335</v>
      </c>
      <c r="E457" t="s">
        <v>1174</v>
      </c>
      <c r="F457" t="s">
        <v>2608</v>
      </c>
      <c r="G457" t="s">
        <v>569</v>
      </c>
      <c r="H457" s="11">
        <v>68000000</v>
      </c>
      <c r="I457" s="11">
        <v>85707116</v>
      </c>
      <c r="J457" t="s">
        <v>38</v>
      </c>
      <c r="K457">
        <v>134</v>
      </c>
      <c r="L457" t="s">
        <v>1420</v>
      </c>
      <c r="M457" t="s">
        <v>2609</v>
      </c>
      <c r="N457">
        <v>7.6</v>
      </c>
      <c r="O457">
        <v>406</v>
      </c>
      <c r="P457">
        <v>701</v>
      </c>
      <c r="Q457">
        <v>303185</v>
      </c>
      <c r="R457">
        <v>20411</v>
      </c>
      <c r="S457" t="s">
        <v>28</v>
      </c>
      <c r="T457">
        <v>2.35</v>
      </c>
      <c r="U457" t="b">
        <f>IF(Table19[[#This Row],[gross]]-Table19[[#This Row],[budget]] &gt; 0, TRUE, FALSE)</f>
        <v>1</v>
      </c>
    </row>
    <row r="458" spans="1:21" x14ac:dyDescent="0.35">
      <c r="A458" t="s">
        <v>2967</v>
      </c>
      <c r="B458">
        <v>2005</v>
      </c>
      <c r="C458" t="s">
        <v>384</v>
      </c>
      <c r="D458" t="s">
        <v>824</v>
      </c>
      <c r="E458" t="s">
        <v>2966</v>
      </c>
      <c r="F458" t="s">
        <v>121</v>
      </c>
      <c r="G458" t="s">
        <v>569</v>
      </c>
      <c r="H458" s="11">
        <v>70000000</v>
      </c>
      <c r="I458" s="11">
        <v>47379090</v>
      </c>
      <c r="J458" t="s">
        <v>1418</v>
      </c>
      <c r="K458">
        <v>163</v>
      </c>
      <c r="L458" t="s">
        <v>2708</v>
      </c>
      <c r="M458" t="s">
        <v>2968</v>
      </c>
      <c r="N458">
        <v>7.6</v>
      </c>
      <c r="O458">
        <v>298</v>
      </c>
      <c r="P458">
        <v>824</v>
      </c>
      <c r="Q458">
        <v>176936</v>
      </c>
      <c r="R458">
        <v>2529</v>
      </c>
      <c r="S458" t="s">
        <v>28</v>
      </c>
      <c r="T458">
        <v>2.35</v>
      </c>
      <c r="U458" t="b">
        <f>IF(Table19[[#This Row],[gross]]-Table19[[#This Row],[budget]] &gt; 0, TRUE, FALSE)</f>
        <v>0</v>
      </c>
    </row>
    <row r="459" spans="1:21" x14ac:dyDescent="0.35">
      <c r="A459" t="s">
        <v>3267</v>
      </c>
      <c r="B459">
        <v>1989</v>
      </c>
      <c r="C459" t="s">
        <v>29</v>
      </c>
      <c r="D459" t="s">
        <v>2889</v>
      </c>
      <c r="E459" t="s">
        <v>3266</v>
      </c>
      <c r="F459" t="s">
        <v>1305</v>
      </c>
      <c r="G459" t="s">
        <v>39</v>
      </c>
      <c r="H459" s="11">
        <v>69500000</v>
      </c>
      <c r="I459" s="11">
        <v>54222000</v>
      </c>
      <c r="J459" t="s">
        <v>38</v>
      </c>
      <c r="K459">
        <v>171</v>
      </c>
      <c r="L459" t="s">
        <v>1436</v>
      </c>
      <c r="M459" t="s">
        <v>3268</v>
      </c>
      <c r="N459">
        <v>7.6</v>
      </c>
      <c r="O459">
        <v>82</v>
      </c>
      <c r="P459">
        <v>380</v>
      </c>
      <c r="Q459">
        <v>131217</v>
      </c>
      <c r="R459">
        <v>4074</v>
      </c>
      <c r="S459" t="s">
        <v>28</v>
      </c>
      <c r="T459">
        <v>2.35</v>
      </c>
      <c r="U459" t="b">
        <f>IF(Table19[[#This Row],[gross]]-Table19[[#This Row],[budget]] &gt; 0, TRUE, FALSE)</f>
        <v>0</v>
      </c>
    </row>
    <row r="460" spans="1:21" x14ac:dyDescent="0.35">
      <c r="A460" t="s">
        <v>3483</v>
      </c>
      <c r="B460">
        <v>2002</v>
      </c>
      <c r="C460" t="s">
        <v>1744</v>
      </c>
      <c r="D460" t="s">
        <v>2078</v>
      </c>
      <c r="E460" t="s">
        <v>1114</v>
      </c>
      <c r="F460" t="s">
        <v>2044</v>
      </c>
      <c r="G460" t="s">
        <v>90</v>
      </c>
      <c r="H460" s="11">
        <v>59000000</v>
      </c>
      <c r="I460" s="11">
        <v>176387405</v>
      </c>
      <c r="J460" t="s">
        <v>38</v>
      </c>
      <c r="K460">
        <v>103</v>
      </c>
      <c r="L460" t="s">
        <v>461</v>
      </c>
      <c r="M460" t="s">
        <v>3484</v>
      </c>
      <c r="N460">
        <v>7.6</v>
      </c>
      <c r="O460">
        <v>193</v>
      </c>
      <c r="P460">
        <v>467</v>
      </c>
      <c r="Q460">
        <v>328159</v>
      </c>
      <c r="R460">
        <v>5437</v>
      </c>
      <c r="S460" t="s">
        <v>28</v>
      </c>
      <c r="T460">
        <v>1.85</v>
      </c>
      <c r="U460" t="b">
        <f>IF(Table19[[#This Row],[gross]]-Table19[[#This Row],[budget]] &gt; 0, TRUE, FALSE)</f>
        <v>1</v>
      </c>
    </row>
    <row r="461" spans="1:21" x14ac:dyDescent="0.35">
      <c r="A461" t="s">
        <v>3500</v>
      </c>
      <c r="B461">
        <v>1995</v>
      </c>
      <c r="C461" t="s">
        <v>823</v>
      </c>
      <c r="D461" t="s">
        <v>317</v>
      </c>
      <c r="E461" t="s">
        <v>3499</v>
      </c>
      <c r="F461" t="s">
        <v>3501</v>
      </c>
      <c r="G461" t="s">
        <v>90</v>
      </c>
      <c r="H461" s="11">
        <v>62000000</v>
      </c>
      <c r="I461" s="11">
        <v>172071312</v>
      </c>
      <c r="J461" t="s">
        <v>38</v>
      </c>
      <c r="K461">
        <v>140</v>
      </c>
      <c r="L461" t="s">
        <v>2094</v>
      </c>
      <c r="M461" t="s">
        <v>3502</v>
      </c>
      <c r="N461">
        <v>7.6</v>
      </c>
      <c r="O461">
        <v>159</v>
      </c>
      <c r="P461">
        <v>296</v>
      </c>
      <c r="Q461">
        <v>208817</v>
      </c>
      <c r="R461">
        <v>17171</v>
      </c>
      <c r="S461" t="s">
        <v>28</v>
      </c>
      <c r="T461">
        <v>2.35</v>
      </c>
      <c r="U461" t="b">
        <f>IF(Table19[[#This Row],[gross]]-Table19[[#This Row],[budget]] &gt; 0, TRUE, FALSE)</f>
        <v>1</v>
      </c>
    </row>
    <row r="462" spans="1:21" x14ac:dyDescent="0.35">
      <c r="A462" t="s">
        <v>3512</v>
      </c>
      <c r="B462">
        <v>2012</v>
      </c>
      <c r="C462" t="s">
        <v>3511</v>
      </c>
      <c r="D462" t="s">
        <v>258</v>
      </c>
      <c r="E462" t="s">
        <v>436</v>
      </c>
      <c r="F462" t="s">
        <v>252</v>
      </c>
      <c r="G462" t="s">
        <v>39</v>
      </c>
      <c r="H462" s="11">
        <v>61000000</v>
      </c>
      <c r="I462" s="11">
        <v>148775460</v>
      </c>
      <c r="J462" t="s">
        <v>38</v>
      </c>
      <c r="K462">
        <v>158</v>
      </c>
      <c r="L462" t="s">
        <v>2739</v>
      </c>
      <c r="M462" t="s">
        <v>3513</v>
      </c>
      <c r="N462">
        <v>7.6</v>
      </c>
      <c r="O462">
        <v>488</v>
      </c>
      <c r="P462">
        <v>845</v>
      </c>
      <c r="Q462">
        <v>243834</v>
      </c>
      <c r="R462">
        <v>46204</v>
      </c>
      <c r="S462" t="s">
        <v>28</v>
      </c>
      <c r="T462">
        <v>1.85</v>
      </c>
      <c r="U462" t="b">
        <f>IF(Table19[[#This Row],[gross]]-Table19[[#This Row],[budget]] &gt; 0, TRUE, FALSE)</f>
        <v>1</v>
      </c>
    </row>
    <row r="463" spans="1:21" x14ac:dyDescent="0.35">
      <c r="A463" t="s">
        <v>3883</v>
      </c>
      <c r="B463">
        <v>2004</v>
      </c>
      <c r="C463" t="s">
        <v>1574</v>
      </c>
      <c r="D463" t="s">
        <v>513</v>
      </c>
      <c r="E463" t="s">
        <v>775</v>
      </c>
      <c r="F463" t="s">
        <v>1774</v>
      </c>
      <c r="G463" t="s">
        <v>569</v>
      </c>
      <c r="H463" s="11">
        <v>65000000</v>
      </c>
      <c r="I463" s="11">
        <v>100003492</v>
      </c>
      <c r="J463" t="s">
        <v>38</v>
      </c>
      <c r="K463">
        <v>120</v>
      </c>
      <c r="L463" t="s">
        <v>2062</v>
      </c>
      <c r="M463" t="s">
        <v>3884</v>
      </c>
      <c r="N463">
        <v>7.6</v>
      </c>
      <c r="O463">
        <v>299</v>
      </c>
      <c r="P463">
        <v>836</v>
      </c>
      <c r="Q463">
        <v>293662</v>
      </c>
      <c r="R463">
        <v>13581</v>
      </c>
      <c r="S463" t="s">
        <v>28</v>
      </c>
      <c r="T463">
        <v>2.35</v>
      </c>
      <c r="U463" t="b">
        <f>IF(Table19[[#This Row],[gross]]-Table19[[#This Row],[budget]] &gt; 0, TRUE, FALSE)</f>
        <v>1</v>
      </c>
    </row>
    <row r="464" spans="1:21" x14ac:dyDescent="0.35">
      <c r="A464" t="s">
        <v>4639</v>
      </c>
      <c r="B464">
        <v>1990</v>
      </c>
      <c r="C464" t="s">
        <v>4638</v>
      </c>
      <c r="D464" t="s">
        <v>2314</v>
      </c>
      <c r="E464" t="s">
        <v>303</v>
      </c>
      <c r="F464" t="s">
        <v>3044</v>
      </c>
      <c r="G464" t="s">
        <v>569</v>
      </c>
      <c r="H464" s="11">
        <v>54000000</v>
      </c>
      <c r="I464" s="11">
        <v>66676062</v>
      </c>
      <c r="J464" t="s">
        <v>38</v>
      </c>
      <c r="K464">
        <v>170</v>
      </c>
      <c r="L464" t="s">
        <v>1872</v>
      </c>
      <c r="M464" t="s">
        <v>4640</v>
      </c>
      <c r="N464">
        <v>7.6</v>
      </c>
      <c r="O464">
        <v>110</v>
      </c>
      <c r="P464">
        <v>545</v>
      </c>
      <c r="Q464">
        <v>267980</v>
      </c>
      <c r="R464">
        <v>16949</v>
      </c>
      <c r="S464" t="s">
        <v>28</v>
      </c>
      <c r="T464">
        <v>1.85</v>
      </c>
      <c r="U464" t="b">
        <f>IF(Table19[[#This Row],[gross]]-Table19[[#This Row],[budget]] &gt; 0, TRUE, FALSE)</f>
        <v>1</v>
      </c>
    </row>
    <row r="465" spans="1:21" x14ac:dyDescent="0.35">
      <c r="A465" t="s">
        <v>4674</v>
      </c>
      <c r="B465">
        <v>2001</v>
      </c>
      <c r="C465" t="s">
        <v>359</v>
      </c>
      <c r="D465" t="s">
        <v>388</v>
      </c>
      <c r="E465" t="s">
        <v>4673</v>
      </c>
      <c r="F465" t="s">
        <v>1021</v>
      </c>
      <c r="G465" t="s">
        <v>39</v>
      </c>
      <c r="H465" s="11">
        <v>52500000</v>
      </c>
      <c r="I465" s="11">
        <v>57386369</v>
      </c>
      <c r="J465" t="s">
        <v>38</v>
      </c>
      <c r="K465">
        <v>127</v>
      </c>
      <c r="L465" t="s">
        <v>2739</v>
      </c>
      <c r="M465" t="s">
        <v>4675</v>
      </c>
      <c r="N465">
        <v>7.6</v>
      </c>
      <c r="O465">
        <v>209</v>
      </c>
      <c r="P465">
        <v>2319</v>
      </c>
      <c r="Q465">
        <v>224013</v>
      </c>
      <c r="R465">
        <v>2601</v>
      </c>
      <c r="S465" t="s">
        <v>720</v>
      </c>
      <c r="T465">
        <v>2.35</v>
      </c>
      <c r="U465" t="b">
        <f>IF(Table19[[#This Row],[gross]]-Table19[[#This Row],[budget]] &gt; 0, TRUE, FALSE)</f>
        <v>1</v>
      </c>
    </row>
    <row r="466" spans="1:21" x14ac:dyDescent="0.35">
      <c r="A466" t="s">
        <v>4693</v>
      </c>
      <c r="B466">
        <v>2007</v>
      </c>
      <c r="C466" t="s">
        <v>4691</v>
      </c>
      <c r="D466" t="s">
        <v>1701</v>
      </c>
      <c r="E466" t="s">
        <v>955</v>
      </c>
      <c r="F466" t="s">
        <v>1389</v>
      </c>
      <c r="G466" t="s">
        <v>569</v>
      </c>
      <c r="H466" s="11">
        <v>53000000</v>
      </c>
      <c r="I466" s="11">
        <v>25031037</v>
      </c>
      <c r="J466" t="s">
        <v>38</v>
      </c>
      <c r="K466">
        <v>189</v>
      </c>
      <c r="L466" t="s">
        <v>4692</v>
      </c>
      <c r="M466" t="s">
        <v>4694</v>
      </c>
      <c r="N466">
        <v>7.6</v>
      </c>
      <c r="O466">
        <v>250</v>
      </c>
      <c r="P466">
        <v>532</v>
      </c>
      <c r="Q466">
        <v>155496</v>
      </c>
      <c r="R466">
        <v>22186</v>
      </c>
      <c r="S466" t="s">
        <v>28</v>
      </c>
      <c r="T466">
        <v>2.35</v>
      </c>
      <c r="U466" t="b">
        <f>IF(Table19[[#This Row],[gross]]-Table19[[#This Row],[budget]] &gt; 0, TRUE, FALSE)</f>
        <v>0</v>
      </c>
    </row>
    <row r="467" spans="1:21" x14ac:dyDescent="0.35">
      <c r="A467" t="s">
        <v>4734</v>
      </c>
      <c r="B467">
        <v>1998</v>
      </c>
      <c r="C467" t="s">
        <v>4733</v>
      </c>
      <c r="D467" t="s">
        <v>632</v>
      </c>
      <c r="E467" t="s">
        <v>2033</v>
      </c>
      <c r="F467" t="s">
        <v>4735</v>
      </c>
      <c r="G467" t="s">
        <v>569</v>
      </c>
      <c r="H467" s="11">
        <v>52000000</v>
      </c>
      <c r="I467" s="11">
        <v>36385763</v>
      </c>
      <c r="J467" t="s">
        <v>38</v>
      </c>
      <c r="K467">
        <v>215</v>
      </c>
      <c r="L467" t="s">
        <v>3257</v>
      </c>
      <c r="M467" t="s">
        <v>4736</v>
      </c>
      <c r="N467">
        <v>7.6</v>
      </c>
      <c r="O467">
        <v>156</v>
      </c>
      <c r="P467">
        <v>1448</v>
      </c>
      <c r="Q467">
        <v>138941</v>
      </c>
      <c r="R467">
        <v>1937</v>
      </c>
      <c r="S467" t="s">
        <v>28</v>
      </c>
      <c r="T467">
        <v>2.35</v>
      </c>
      <c r="U467" t="b">
        <f>IF(Table19[[#This Row],[gross]]-Table19[[#This Row],[budget]] &gt; 0, TRUE, FALSE)</f>
        <v>0</v>
      </c>
    </row>
    <row r="468" spans="1:21" x14ac:dyDescent="0.35">
      <c r="A468" t="s">
        <v>4836</v>
      </c>
      <c r="B468">
        <v>1994</v>
      </c>
      <c r="C468" t="s">
        <v>4834</v>
      </c>
      <c r="D468" t="s">
        <v>335</v>
      </c>
      <c r="E468" t="s">
        <v>513</v>
      </c>
      <c r="F468" t="s">
        <v>79</v>
      </c>
      <c r="G468" t="s">
        <v>569</v>
      </c>
      <c r="H468" s="11">
        <v>60000000</v>
      </c>
      <c r="I468" s="11">
        <v>105264608</v>
      </c>
      <c r="J468" t="s">
        <v>38</v>
      </c>
      <c r="K468">
        <v>123</v>
      </c>
      <c r="L468" t="s">
        <v>4835</v>
      </c>
      <c r="M468" t="s">
        <v>4837</v>
      </c>
      <c r="N468">
        <v>7.6</v>
      </c>
      <c r="O468">
        <v>120</v>
      </c>
      <c r="P468">
        <v>406</v>
      </c>
      <c r="Q468">
        <v>239752</v>
      </c>
      <c r="R468">
        <v>25697</v>
      </c>
      <c r="S468" t="s">
        <v>28</v>
      </c>
      <c r="T468">
        <v>1.85</v>
      </c>
      <c r="U468" t="b">
        <f>IF(Table19[[#This Row],[gross]]-Table19[[#This Row],[budget]] &gt; 0, TRUE, FALSE)</f>
        <v>1</v>
      </c>
    </row>
    <row r="469" spans="1:21" x14ac:dyDescent="0.35">
      <c r="A469" t="s">
        <v>4862</v>
      </c>
      <c r="B469">
        <v>2006</v>
      </c>
      <c r="C469" t="s">
        <v>4860</v>
      </c>
      <c r="D469" t="s">
        <v>1664</v>
      </c>
      <c r="E469" t="s">
        <v>4861</v>
      </c>
      <c r="F469" t="s">
        <v>3250</v>
      </c>
      <c r="G469" t="s">
        <v>569</v>
      </c>
      <c r="H469" s="11">
        <v>45000000</v>
      </c>
      <c r="I469" s="11">
        <v>88504640</v>
      </c>
      <c r="J469" t="s">
        <v>38</v>
      </c>
      <c r="K469">
        <v>129</v>
      </c>
      <c r="L469" t="s">
        <v>2079</v>
      </c>
      <c r="M469" t="s">
        <v>4863</v>
      </c>
      <c r="N469">
        <v>7.6</v>
      </c>
      <c r="O469">
        <v>230</v>
      </c>
      <c r="P469">
        <v>646</v>
      </c>
      <c r="Q469">
        <v>273108</v>
      </c>
      <c r="R469">
        <v>19148</v>
      </c>
      <c r="S469" t="s">
        <v>28</v>
      </c>
      <c r="T469">
        <v>2.35</v>
      </c>
      <c r="U469" t="b">
        <f>IF(Table19[[#This Row],[gross]]-Table19[[#This Row],[budget]] &gt; 0, TRUE, FALSE)</f>
        <v>1</v>
      </c>
    </row>
    <row r="470" spans="1:21" x14ac:dyDescent="0.35">
      <c r="A470" t="s">
        <v>4899</v>
      </c>
      <c r="B470">
        <v>2011</v>
      </c>
      <c r="C470" t="s">
        <v>4898</v>
      </c>
      <c r="D470" t="s">
        <v>670</v>
      </c>
      <c r="E470" t="s">
        <v>428</v>
      </c>
      <c r="F470" t="s">
        <v>335</v>
      </c>
      <c r="G470" t="s">
        <v>39</v>
      </c>
      <c r="H470" s="11">
        <v>50000000</v>
      </c>
      <c r="I470" s="11">
        <v>75605492</v>
      </c>
      <c r="J470" t="s">
        <v>38</v>
      </c>
      <c r="K470">
        <v>133</v>
      </c>
      <c r="L470" t="s">
        <v>1575</v>
      </c>
      <c r="M470" t="s">
        <v>4900</v>
      </c>
      <c r="N470">
        <v>7.6</v>
      </c>
      <c r="O470">
        <v>419</v>
      </c>
      <c r="P470">
        <v>312</v>
      </c>
      <c r="Q470">
        <v>283563</v>
      </c>
      <c r="R470">
        <v>53094</v>
      </c>
      <c r="S470" t="s">
        <v>28</v>
      </c>
      <c r="T470">
        <v>1.85</v>
      </c>
      <c r="U470" t="b">
        <f>IF(Table19[[#This Row],[gross]]-Table19[[#This Row],[budget]] &gt; 0, TRUE, FALSE)</f>
        <v>1</v>
      </c>
    </row>
    <row r="471" spans="1:21" x14ac:dyDescent="0.35">
      <c r="A471" t="s">
        <v>5267</v>
      </c>
      <c r="B471">
        <v>2000</v>
      </c>
      <c r="C471" t="s">
        <v>1475</v>
      </c>
      <c r="D471" t="s">
        <v>728</v>
      </c>
      <c r="E471" t="s">
        <v>5266</v>
      </c>
      <c r="F471" t="s">
        <v>5268</v>
      </c>
      <c r="G471" t="s">
        <v>569</v>
      </c>
      <c r="H471" s="11">
        <v>48000000</v>
      </c>
      <c r="I471" s="11">
        <v>124107476</v>
      </c>
      <c r="J471" t="s">
        <v>38</v>
      </c>
      <c r="K471">
        <v>190</v>
      </c>
      <c r="L471" t="s">
        <v>2062</v>
      </c>
      <c r="M471" t="s">
        <v>5269</v>
      </c>
      <c r="N471">
        <v>7.6</v>
      </c>
      <c r="O471">
        <v>223</v>
      </c>
      <c r="P471">
        <v>867</v>
      </c>
      <c r="Q471">
        <v>170684</v>
      </c>
      <c r="R471">
        <v>1418</v>
      </c>
      <c r="S471" t="s">
        <v>28</v>
      </c>
      <c r="T471">
        <v>1.85</v>
      </c>
      <c r="U471" t="b">
        <f>IF(Table19[[#This Row],[gross]]-Table19[[#This Row],[budget]] &gt; 0, TRUE, FALSE)</f>
        <v>1</v>
      </c>
    </row>
    <row r="472" spans="1:21" x14ac:dyDescent="0.35">
      <c r="A472" t="s">
        <v>5387</v>
      </c>
      <c r="B472">
        <v>1996</v>
      </c>
      <c r="C472" t="s">
        <v>3237</v>
      </c>
      <c r="D472" t="s">
        <v>3238</v>
      </c>
      <c r="E472" t="s">
        <v>1199</v>
      </c>
      <c r="F472" t="s">
        <v>3237</v>
      </c>
      <c r="G472" t="s">
        <v>39</v>
      </c>
      <c r="H472" s="11">
        <v>45000000</v>
      </c>
      <c r="I472" s="11">
        <v>92001027</v>
      </c>
      <c r="J472" t="s">
        <v>38</v>
      </c>
      <c r="K472">
        <v>111</v>
      </c>
      <c r="L472" t="s">
        <v>5386</v>
      </c>
      <c r="M472" t="s">
        <v>5388</v>
      </c>
      <c r="N472">
        <v>7.6</v>
      </c>
      <c r="O472">
        <v>143</v>
      </c>
      <c r="P472">
        <v>286</v>
      </c>
      <c r="Q472">
        <v>97838</v>
      </c>
      <c r="R472">
        <v>6315</v>
      </c>
      <c r="S472" t="s">
        <v>28</v>
      </c>
      <c r="T472">
        <v>2.35</v>
      </c>
      <c r="U472" t="b">
        <f>IF(Table19[[#This Row],[gross]]-Table19[[#This Row],[budget]] &gt; 0, TRUE, FALSE)</f>
        <v>1</v>
      </c>
    </row>
    <row r="473" spans="1:21" x14ac:dyDescent="0.35">
      <c r="A473" t="s">
        <v>5864</v>
      </c>
      <c r="B473">
        <v>2005</v>
      </c>
      <c r="C473" t="s">
        <v>5116</v>
      </c>
      <c r="D473" t="s">
        <v>678</v>
      </c>
      <c r="E473" t="s">
        <v>5863</v>
      </c>
      <c r="F473" t="s">
        <v>5865</v>
      </c>
      <c r="G473" t="s">
        <v>569</v>
      </c>
      <c r="H473" s="11">
        <v>50000000</v>
      </c>
      <c r="I473" s="11">
        <v>24127895</v>
      </c>
      <c r="J473" t="s">
        <v>38</v>
      </c>
      <c r="K473">
        <v>122</v>
      </c>
      <c r="L473" t="s">
        <v>2062</v>
      </c>
      <c r="M473" t="s">
        <v>5866</v>
      </c>
      <c r="N473">
        <v>7.6</v>
      </c>
      <c r="O473">
        <v>168</v>
      </c>
      <c r="P473">
        <v>437</v>
      </c>
      <c r="Q473">
        <v>248123</v>
      </c>
      <c r="R473">
        <v>12076</v>
      </c>
      <c r="S473" t="s">
        <v>28</v>
      </c>
      <c r="T473">
        <v>2.35</v>
      </c>
      <c r="U473" t="b">
        <f>IF(Table19[[#This Row],[gross]]-Table19[[#This Row],[budget]] &gt; 0, TRUE, FALSE)</f>
        <v>0</v>
      </c>
    </row>
    <row r="474" spans="1:21" x14ac:dyDescent="0.35">
      <c r="A474" t="s">
        <v>5971</v>
      </c>
      <c r="B474">
        <v>2013</v>
      </c>
      <c r="C474" t="s">
        <v>220</v>
      </c>
      <c r="D474" t="s">
        <v>5970</v>
      </c>
      <c r="E474" t="s">
        <v>5968</v>
      </c>
      <c r="F474" t="s">
        <v>5972</v>
      </c>
      <c r="G474" t="s">
        <v>569</v>
      </c>
      <c r="H474" s="11">
        <v>40000000</v>
      </c>
      <c r="I474" s="11">
        <v>125069696</v>
      </c>
      <c r="J474" t="s">
        <v>38</v>
      </c>
      <c r="K474">
        <v>121</v>
      </c>
      <c r="L474" t="s">
        <v>5969</v>
      </c>
      <c r="M474" t="s">
        <v>5973</v>
      </c>
      <c r="N474">
        <v>7.6</v>
      </c>
      <c r="O474">
        <v>319</v>
      </c>
      <c r="P474">
        <v>420</v>
      </c>
      <c r="Q474">
        <v>203963</v>
      </c>
      <c r="R474">
        <v>1261</v>
      </c>
      <c r="S474" t="s">
        <v>28</v>
      </c>
      <c r="T474">
        <v>2.35</v>
      </c>
      <c r="U474" t="b">
        <f>IF(Table19[[#This Row],[gross]]-Table19[[#This Row],[budget]] &gt; 0, TRUE, FALSE)</f>
        <v>1</v>
      </c>
    </row>
    <row r="475" spans="1:21" x14ac:dyDescent="0.35">
      <c r="A475" t="s">
        <v>6102</v>
      </c>
      <c r="B475">
        <v>2015</v>
      </c>
      <c r="C475" t="s">
        <v>384</v>
      </c>
      <c r="D475" t="s">
        <v>317</v>
      </c>
      <c r="E475" t="s">
        <v>1095</v>
      </c>
      <c r="F475" t="s">
        <v>5406</v>
      </c>
      <c r="G475" t="s">
        <v>39</v>
      </c>
      <c r="H475" s="11">
        <v>40000000</v>
      </c>
      <c r="I475" s="11">
        <v>72306065</v>
      </c>
      <c r="J475" t="s">
        <v>38</v>
      </c>
      <c r="K475">
        <v>142</v>
      </c>
      <c r="L475" t="s">
        <v>2708</v>
      </c>
      <c r="M475" t="s">
        <v>6103</v>
      </c>
      <c r="N475">
        <v>7.6</v>
      </c>
      <c r="O475">
        <v>459</v>
      </c>
      <c r="P475">
        <v>355</v>
      </c>
      <c r="Q475">
        <v>178118</v>
      </c>
      <c r="R475">
        <v>16944</v>
      </c>
      <c r="S475" t="s">
        <v>28</v>
      </c>
      <c r="T475">
        <v>2.35</v>
      </c>
      <c r="U475" t="b">
        <f>IF(Table19[[#This Row],[gross]]-Table19[[#This Row],[budget]] &gt; 0, TRUE, FALSE)</f>
        <v>1</v>
      </c>
    </row>
    <row r="476" spans="1:21" x14ac:dyDescent="0.35">
      <c r="A476" t="s">
        <v>6415</v>
      </c>
      <c r="B476">
        <v>2012</v>
      </c>
      <c r="C476" t="s">
        <v>6413</v>
      </c>
      <c r="D476" t="s">
        <v>203</v>
      </c>
      <c r="E476" t="s">
        <v>6414</v>
      </c>
      <c r="F476" t="s">
        <v>6416</v>
      </c>
      <c r="G476" t="s">
        <v>39</v>
      </c>
      <c r="H476" s="11">
        <v>45000000</v>
      </c>
      <c r="I476" s="11">
        <v>18996755</v>
      </c>
      <c r="J476" t="s">
        <v>3428</v>
      </c>
      <c r="K476">
        <v>114</v>
      </c>
      <c r="L476" t="s">
        <v>3911</v>
      </c>
      <c r="M476" t="s">
        <v>6417</v>
      </c>
      <c r="N476">
        <v>7.6</v>
      </c>
      <c r="O476">
        <v>371</v>
      </c>
      <c r="P476">
        <v>322</v>
      </c>
      <c r="Q476">
        <v>145270</v>
      </c>
      <c r="R476">
        <v>7099</v>
      </c>
      <c r="S476" t="s">
        <v>28</v>
      </c>
      <c r="T476">
        <v>2.35</v>
      </c>
      <c r="U476" t="b">
        <f>IF(Table19[[#This Row],[gross]]-Table19[[#This Row],[budget]] &gt; 0, TRUE, FALSE)</f>
        <v>0</v>
      </c>
    </row>
    <row r="477" spans="1:21" x14ac:dyDescent="0.35">
      <c r="A477" t="s">
        <v>6572</v>
      </c>
      <c r="B477">
        <v>1994</v>
      </c>
      <c r="C477" t="s">
        <v>1012</v>
      </c>
      <c r="D477" t="s">
        <v>1807</v>
      </c>
      <c r="E477" t="s">
        <v>486</v>
      </c>
      <c r="F477" t="s">
        <v>5261</v>
      </c>
      <c r="G477" t="s">
        <v>569</v>
      </c>
      <c r="H477" s="11">
        <v>23000000</v>
      </c>
      <c r="I477" s="11">
        <v>50693162</v>
      </c>
      <c r="J477" t="s">
        <v>38</v>
      </c>
      <c r="K477">
        <v>98</v>
      </c>
      <c r="L477" t="s">
        <v>6571</v>
      </c>
      <c r="M477" t="s">
        <v>6573</v>
      </c>
      <c r="N477">
        <v>7.6</v>
      </c>
      <c r="O477">
        <v>118</v>
      </c>
      <c r="P477">
        <v>545</v>
      </c>
      <c r="Q477">
        <v>136580</v>
      </c>
      <c r="R477">
        <v>2630</v>
      </c>
      <c r="S477" t="s">
        <v>28</v>
      </c>
      <c r="T477">
        <v>1.85</v>
      </c>
      <c r="U477" t="b">
        <f>IF(Table19[[#This Row],[gross]]-Table19[[#This Row],[budget]] &gt; 0, TRUE, FALSE)</f>
        <v>1</v>
      </c>
    </row>
    <row r="478" spans="1:21" x14ac:dyDescent="0.35">
      <c r="A478" t="s">
        <v>6642</v>
      </c>
      <c r="B478">
        <v>1999</v>
      </c>
      <c r="C478" t="s">
        <v>6641</v>
      </c>
      <c r="D478" t="s">
        <v>1664</v>
      </c>
      <c r="E478" t="s">
        <v>3412</v>
      </c>
      <c r="F478" t="s">
        <v>4866</v>
      </c>
      <c r="G478" t="s">
        <v>569</v>
      </c>
      <c r="H478" s="11">
        <v>38000000</v>
      </c>
      <c r="I478" s="11">
        <v>50668906</v>
      </c>
      <c r="J478" t="s">
        <v>38</v>
      </c>
      <c r="K478">
        <v>146</v>
      </c>
      <c r="L478" t="s">
        <v>1575</v>
      </c>
      <c r="M478" t="s">
        <v>6643</v>
      </c>
      <c r="N478">
        <v>7.6</v>
      </c>
      <c r="O478">
        <v>65</v>
      </c>
      <c r="P478">
        <v>265</v>
      </c>
      <c r="Q478">
        <v>76016</v>
      </c>
      <c r="R478">
        <v>20516</v>
      </c>
      <c r="S478" t="s">
        <v>720</v>
      </c>
      <c r="T478">
        <v>1.85</v>
      </c>
      <c r="U478" t="b">
        <f>IF(Table19[[#This Row],[gross]]-Table19[[#This Row],[budget]] &gt; 0, TRUE, FALSE)</f>
        <v>1</v>
      </c>
    </row>
    <row r="479" spans="1:21" x14ac:dyDescent="0.35">
      <c r="A479" t="s">
        <v>6742</v>
      </c>
      <c r="B479">
        <v>2010</v>
      </c>
      <c r="C479" t="s">
        <v>5704</v>
      </c>
      <c r="D479" t="s">
        <v>860</v>
      </c>
      <c r="E479" t="s">
        <v>583</v>
      </c>
      <c r="F479" t="s">
        <v>6743</v>
      </c>
      <c r="G479" t="s">
        <v>569</v>
      </c>
      <c r="H479" s="11">
        <v>37000000</v>
      </c>
      <c r="I479" s="11">
        <v>92173235</v>
      </c>
      <c r="J479" t="s">
        <v>38</v>
      </c>
      <c r="K479">
        <v>150</v>
      </c>
      <c r="L479" t="s">
        <v>2062</v>
      </c>
      <c r="M479" t="s">
        <v>6744</v>
      </c>
      <c r="N479">
        <v>7.6</v>
      </c>
      <c r="O479">
        <v>378</v>
      </c>
      <c r="P479">
        <v>420</v>
      </c>
      <c r="Q479">
        <v>280228</v>
      </c>
      <c r="R479">
        <v>14296</v>
      </c>
      <c r="S479" t="s">
        <v>28</v>
      </c>
      <c r="T479">
        <v>2.35</v>
      </c>
      <c r="U479" t="b">
        <f>IF(Table19[[#This Row],[gross]]-Table19[[#This Row],[budget]] &gt; 0, TRUE, FALSE)</f>
        <v>1</v>
      </c>
    </row>
    <row r="480" spans="1:21" x14ac:dyDescent="0.35">
      <c r="A480" t="s">
        <v>6876</v>
      </c>
      <c r="B480">
        <v>1989</v>
      </c>
      <c r="C480" t="s">
        <v>250</v>
      </c>
      <c r="D480" t="s">
        <v>1286</v>
      </c>
      <c r="E480" t="s">
        <v>4460</v>
      </c>
      <c r="F480" t="s">
        <v>6877</v>
      </c>
      <c r="G480" t="s">
        <v>39</v>
      </c>
      <c r="H480" s="11">
        <v>35000000</v>
      </c>
      <c r="I480" s="11">
        <v>251188924</v>
      </c>
      <c r="J480" t="s">
        <v>38</v>
      </c>
      <c r="K480">
        <v>126</v>
      </c>
      <c r="L480" t="s">
        <v>122</v>
      </c>
      <c r="M480" t="s">
        <v>6878</v>
      </c>
      <c r="N480">
        <v>7.6</v>
      </c>
      <c r="O480">
        <v>186</v>
      </c>
      <c r="P480">
        <v>817</v>
      </c>
      <c r="Q480">
        <v>269033</v>
      </c>
      <c r="R480">
        <v>2725</v>
      </c>
      <c r="S480" t="s">
        <v>28</v>
      </c>
      <c r="T480">
        <v>1.85</v>
      </c>
      <c r="U480" t="b">
        <f>IF(Table19[[#This Row],[gross]]-Table19[[#This Row],[budget]] &gt; 0, TRUE, FALSE)</f>
        <v>1</v>
      </c>
    </row>
    <row r="481" spans="1:21" x14ac:dyDescent="0.35">
      <c r="A481" t="s">
        <v>7386</v>
      </c>
      <c r="B481">
        <v>1992</v>
      </c>
      <c r="C481" t="s">
        <v>3731</v>
      </c>
      <c r="D481" t="s">
        <v>513</v>
      </c>
      <c r="E481" t="s">
        <v>1335</v>
      </c>
      <c r="F481" t="s">
        <v>3103</v>
      </c>
      <c r="G481" t="s">
        <v>569</v>
      </c>
      <c r="H481" s="11">
        <v>40000000</v>
      </c>
      <c r="I481" s="11">
        <v>141340178</v>
      </c>
      <c r="J481" t="s">
        <v>38</v>
      </c>
      <c r="K481">
        <v>138</v>
      </c>
      <c r="L481" t="s">
        <v>3911</v>
      </c>
      <c r="M481" t="s">
        <v>7387</v>
      </c>
      <c r="N481">
        <v>7.6</v>
      </c>
      <c r="O481">
        <v>81</v>
      </c>
      <c r="P481">
        <v>319</v>
      </c>
      <c r="Q481">
        <v>181879</v>
      </c>
      <c r="R481">
        <v>14619</v>
      </c>
      <c r="S481" t="s">
        <v>28</v>
      </c>
      <c r="T481">
        <v>2.35</v>
      </c>
      <c r="U481" t="b">
        <f>IF(Table19[[#This Row],[gross]]-Table19[[#This Row],[budget]] &gt; 0, TRUE, FALSE)</f>
        <v>1</v>
      </c>
    </row>
    <row r="482" spans="1:21" x14ac:dyDescent="0.35">
      <c r="A482" t="s">
        <v>7447</v>
      </c>
      <c r="B482">
        <v>2008</v>
      </c>
      <c r="C482" t="s">
        <v>6297</v>
      </c>
      <c r="D482" t="s">
        <v>208</v>
      </c>
      <c r="E482" t="s">
        <v>7446</v>
      </c>
      <c r="F482" t="s">
        <v>7448</v>
      </c>
      <c r="G482" t="s">
        <v>569</v>
      </c>
      <c r="H482" s="11">
        <v>32000000</v>
      </c>
      <c r="I482" s="11">
        <v>34180954</v>
      </c>
      <c r="J482" t="s">
        <v>38</v>
      </c>
      <c r="K482">
        <v>124</v>
      </c>
      <c r="L482" t="s">
        <v>209</v>
      </c>
      <c r="M482" t="s">
        <v>7449</v>
      </c>
      <c r="N482">
        <v>7.6</v>
      </c>
      <c r="O482">
        <v>299</v>
      </c>
      <c r="P482">
        <v>370</v>
      </c>
      <c r="Q482">
        <v>189812</v>
      </c>
      <c r="R482">
        <v>14504</v>
      </c>
      <c r="S482" t="s">
        <v>28</v>
      </c>
      <c r="T482">
        <v>1.85</v>
      </c>
      <c r="U482" t="b">
        <f>IF(Table19[[#This Row],[gross]]-Table19[[#This Row],[budget]] &gt; 0, TRUE, FALSE)</f>
        <v>1</v>
      </c>
    </row>
    <row r="483" spans="1:21" x14ac:dyDescent="0.35">
      <c r="A483" t="s">
        <v>7669</v>
      </c>
      <c r="B483">
        <v>1990</v>
      </c>
      <c r="C483" t="s">
        <v>1271</v>
      </c>
      <c r="D483" t="s">
        <v>1279</v>
      </c>
      <c r="E483" t="s">
        <v>1596</v>
      </c>
      <c r="F483" t="s">
        <v>3542</v>
      </c>
      <c r="G483" t="s">
        <v>90</v>
      </c>
      <c r="H483" s="11">
        <v>30000000</v>
      </c>
      <c r="I483" s="11">
        <v>122012643</v>
      </c>
      <c r="J483" t="s">
        <v>38</v>
      </c>
      <c r="K483">
        <v>135</v>
      </c>
      <c r="L483" t="s">
        <v>50</v>
      </c>
      <c r="M483" t="s">
        <v>7670</v>
      </c>
      <c r="N483">
        <v>7.6</v>
      </c>
      <c r="O483">
        <v>104</v>
      </c>
      <c r="P483">
        <v>241</v>
      </c>
      <c r="Q483">
        <v>143696</v>
      </c>
      <c r="R483">
        <v>2575</v>
      </c>
      <c r="S483" t="s">
        <v>28</v>
      </c>
      <c r="T483">
        <v>2.35</v>
      </c>
      <c r="U483" t="b">
        <f>IF(Table19[[#This Row],[gross]]-Table19[[#This Row],[budget]] &gt; 0, TRUE, FALSE)</f>
        <v>1</v>
      </c>
    </row>
    <row r="484" spans="1:21" x14ac:dyDescent="0.35">
      <c r="A484" t="s">
        <v>7817</v>
      </c>
      <c r="B484">
        <v>2001</v>
      </c>
      <c r="C484" t="s">
        <v>7816</v>
      </c>
      <c r="D484" t="s">
        <v>43</v>
      </c>
      <c r="E484" t="s">
        <v>2021</v>
      </c>
      <c r="F484" t="s">
        <v>1157</v>
      </c>
      <c r="G484" t="s">
        <v>569</v>
      </c>
      <c r="H484" s="11">
        <v>30000000</v>
      </c>
      <c r="I484" s="11">
        <v>52937130</v>
      </c>
      <c r="J484" t="s">
        <v>38</v>
      </c>
      <c r="K484">
        <v>124</v>
      </c>
      <c r="L484" t="s">
        <v>1663</v>
      </c>
      <c r="M484" t="s">
        <v>7818</v>
      </c>
      <c r="N484">
        <v>7.6</v>
      </c>
      <c r="O484">
        <v>147</v>
      </c>
      <c r="P484">
        <v>426</v>
      </c>
      <c r="Q484">
        <v>198066</v>
      </c>
      <c r="R484">
        <v>43453</v>
      </c>
      <c r="S484" t="s">
        <v>28</v>
      </c>
      <c r="T484">
        <v>2.35</v>
      </c>
      <c r="U484" t="b">
        <f>IF(Table19[[#This Row],[gross]]-Table19[[#This Row],[budget]] &gt; 0, TRUE, FALSE)</f>
        <v>1</v>
      </c>
    </row>
    <row r="485" spans="1:21" x14ac:dyDescent="0.35">
      <c r="A485" t="s">
        <v>7880</v>
      </c>
      <c r="B485">
        <v>2015</v>
      </c>
      <c r="C485" t="s">
        <v>5460</v>
      </c>
      <c r="D485" t="s">
        <v>7879</v>
      </c>
      <c r="E485" t="s">
        <v>7878</v>
      </c>
      <c r="F485" t="s">
        <v>5699</v>
      </c>
      <c r="G485" t="s">
        <v>569</v>
      </c>
      <c r="H485" s="11">
        <v>30000000</v>
      </c>
      <c r="I485" s="11">
        <v>46875468</v>
      </c>
      <c r="J485" t="s">
        <v>38</v>
      </c>
      <c r="K485">
        <v>121</v>
      </c>
      <c r="L485" t="s">
        <v>1092</v>
      </c>
      <c r="M485" t="s">
        <v>7881</v>
      </c>
      <c r="N485">
        <v>7.6</v>
      </c>
      <c r="O485">
        <v>478</v>
      </c>
      <c r="P485">
        <v>461</v>
      </c>
      <c r="Q485">
        <v>196217</v>
      </c>
      <c r="R485">
        <v>1467</v>
      </c>
      <c r="S485" t="s">
        <v>28</v>
      </c>
      <c r="T485">
        <v>2.39</v>
      </c>
      <c r="U485" t="b">
        <f>IF(Table19[[#This Row],[gross]]-Table19[[#This Row],[budget]] &gt; 0, TRUE, FALSE)</f>
        <v>1</v>
      </c>
    </row>
    <row r="486" spans="1:21" x14ac:dyDescent="0.35">
      <c r="A486" t="s">
        <v>7895</v>
      </c>
      <c r="B486">
        <v>2003</v>
      </c>
      <c r="C486" t="s">
        <v>7894</v>
      </c>
      <c r="D486" t="s">
        <v>2126</v>
      </c>
      <c r="E486" t="s">
        <v>1626</v>
      </c>
      <c r="F486" t="s">
        <v>7896</v>
      </c>
      <c r="G486" t="s">
        <v>90</v>
      </c>
      <c r="H486" s="11">
        <v>30000000</v>
      </c>
      <c r="I486" s="11">
        <v>41407470</v>
      </c>
      <c r="J486" t="s">
        <v>38</v>
      </c>
      <c r="K486">
        <v>111</v>
      </c>
      <c r="L486" t="s">
        <v>3772</v>
      </c>
      <c r="M486" t="s">
        <v>7897</v>
      </c>
      <c r="N486">
        <v>7.6</v>
      </c>
      <c r="O486">
        <v>82</v>
      </c>
      <c r="P486">
        <v>292</v>
      </c>
      <c r="Q486">
        <v>43378</v>
      </c>
      <c r="R486">
        <v>9638</v>
      </c>
      <c r="S486" t="s">
        <v>28</v>
      </c>
      <c r="T486">
        <v>1.85</v>
      </c>
      <c r="U486" t="b">
        <f>IF(Table19[[#This Row],[gross]]-Table19[[#This Row],[budget]] &gt; 0, TRUE, FALSE)</f>
        <v>1</v>
      </c>
    </row>
    <row r="487" spans="1:21" x14ac:dyDescent="0.35">
      <c r="A487" t="s">
        <v>7908</v>
      </c>
      <c r="B487">
        <v>2006</v>
      </c>
      <c r="C487" t="s">
        <v>120</v>
      </c>
      <c r="D487" t="s">
        <v>1213</v>
      </c>
      <c r="E487" t="s">
        <v>7907</v>
      </c>
      <c r="F487" t="s">
        <v>7909</v>
      </c>
      <c r="G487" t="s">
        <v>39</v>
      </c>
      <c r="H487" s="11">
        <v>38000000</v>
      </c>
      <c r="I487" s="11">
        <v>40137776</v>
      </c>
      <c r="J487" t="s">
        <v>38</v>
      </c>
      <c r="K487">
        <v>113</v>
      </c>
      <c r="L487" t="s">
        <v>2416</v>
      </c>
      <c r="M487" t="s">
        <v>7910</v>
      </c>
      <c r="N487">
        <v>7.6</v>
      </c>
      <c r="O487">
        <v>253</v>
      </c>
      <c r="P487">
        <v>529</v>
      </c>
      <c r="Q487">
        <v>186977</v>
      </c>
      <c r="R487">
        <v>8362</v>
      </c>
      <c r="S487" t="s">
        <v>28</v>
      </c>
      <c r="T487">
        <v>1.85</v>
      </c>
      <c r="U487" t="b">
        <f>IF(Table19[[#This Row],[gross]]-Table19[[#This Row],[budget]] &gt; 0, TRUE, FALSE)</f>
        <v>1</v>
      </c>
    </row>
    <row r="488" spans="1:21" x14ac:dyDescent="0.35">
      <c r="A488" t="s">
        <v>7927</v>
      </c>
      <c r="B488">
        <v>1988</v>
      </c>
      <c r="C488" t="s">
        <v>2361</v>
      </c>
      <c r="D488" t="s">
        <v>1683</v>
      </c>
      <c r="E488" t="s">
        <v>7926</v>
      </c>
      <c r="F488" t="s">
        <v>3395</v>
      </c>
      <c r="G488" t="s">
        <v>569</v>
      </c>
      <c r="H488" s="11">
        <v>30000000</v>
      </c>
      <c r="I488" s="11">
        <v>38413606</v>
      </c>
      <c r="J488" t="s">
        <v>38</v>
      </c>
      <c r="K488">
        <v>126</v>
      </c>
      <c r="L488" t="s">
        <v>412</v>
      </c>
      <c r="M488" t="s">
        <v>7928</v>
      </c>
      <c r="N488">
        <v>7.6</v>
      </c>
      <c r="O488">
        <v>77</v>
      </c>
      <c r="P488">
        <v>215</v>
      </c>
      <c r="Q488">
        <v>54042</v>
      </c>
      <c r="R488">
        <v>23866</v>
      </c>
      <c r="S488" t="s">
        <v>28</v>
      </c>
      <c r="T488">
        <v>1.85</v>
      </c>
      <c r="U488" t="b">
        <f>IF(Table19[[#This Row],[gross]]-Table19[[#This Row],[budget]] &gt; 0, TRUE, FALSE)</f>
        <v>1</v>
      </c>
    </row>
    <row r="489" spans="1:21" x14ac:dyDescent="0.35">
      <c r="A489" t="s">
        <v>8295</v>
      </c>
      <c r="B489">
        <v>1984</v>
      </c>
      <c r="C489" t="s">
        <v>384</v>
      </c>
      <c r="D489" t="s">
        <v>386</v>
      </c>
      <c r="E489" t="s">
        <v>8294</v>
      </c>
      <c r="F489" t="s">
        <v>7869</v>
      </c>
      <c r="G489" t="s">
        <v>90</v>
      </c>
      <c r="H489" s="11">
        <v>28000000</v>
      </c>
      <c r="I489" s="11">
        <v>179870271</v>
      </c>
      <c r="J489" t="s">
        <v>38</v>
      </c>
      <c r="K489">
        <v>118</v>
      </c>
      <c r="L489" t="s">
        <v>122</v>
      </c>
      <c r="M489" t="s">
        <v>8296</v>
      </c>
      <c r="N489">
        <v>7.6</v>
      </c>
      <c r="O489">
        <v>148</v>
      </c>
      <c r="P489">
        <v>524</v>
      </c>
      <c r="Q489">
        <v>329969</v>
      </c>
      <c r="R489">
        <v>11898</v>
      </c>
      <c r="S489" t="s">
        <v>28</v>
      </c>
      <c r="T489">
        <v>2.35</v>
      </c>
      <c r="U489" t="b">
        <f>IF(Table19[[#This Row],[gross]]-Table19[[#This Row],[budget]] &gt; 0, TRUE, FALSE)</f>
        <v>1</v>
      </c>
    </row>
    <row r="490" spans="1:21" x14ac:dyDescent="0.35">
      <c r="A490" t="s">
        <v>8337</v>
      </c>
      <c r="B490">
        <v>2001</v>
      </c>
      <c r="C490" t="s">
        <v>5144</v>
      </c>
      <c r="D490" t="s">
        <v>537</v>
      </c>
      <c r="E490" t="s">
        <v>3816</v>
      </c>
      <c r="F490" t="s">
        <v>4540</v>
      </c>
      <c r="G490" t="s">
        <v>569</v>
      </c>
      <c r="H490" s="11">
        <v>21000000</v>
      </c>
      <c r="I490" s="11">
        <v>52353636</v>
      </c>
      <c r="J490" t="s">
        <v>38</v>
      </c>
      <c r="K490">
        <v>110</v>
      </c>
      <c r="L490" t="s">
        <v>2450</v>
      </c>
      <c r="M490" t="s">
        <v>8338</v>
      </c>
      <c r="N490">
        <v>7.6</v>
      </c>
      <c r="O490">
        <v>220</v>
      </c>
      <c r="P490">
        <v>962</v>
      </c>
      <c r="Q490">
        <v>209133</v>
      </c>
      <c r="R490">
        <v>14609</v>
      </c>
      <c r="S490" t="s">
        <v>28</v>
      </c>
      <c r="T490">
        <v>2.35</v>
      </c>
      <c r="U490" t="b">
        <f>IF(Table19[[#This Row],[gross]]-Table19[[#This Row],[budget]] &gt; 0, TRUE, FALSE)</f>
        <v>1</v>
      </c>
    </row>
    <row r="491" spans="1:21" x14ac:dyDescent="0.35">
      <c r="A491" t="s">
        <v>8995</v>
      </c>
      <c r="B491">
        <v>2002</v>
      </c>
      <c r="C491" t="s">
        <v>6297</v>
      </c>
      <c r="D491" t="s">
        <v>2309</v>
      </c>
      <c r="E491" t="s">
        <v>2178</v>
      </c>
      <c r="F491" t="s">
        <v>4565</v>
      </c>
      <c r="G491" t="s">
        <v>39</v>
      </c>
      <c r="H491" s="11">
        <v>25000000</v>
      </c>
      <c r="I491" s="11">
        <v>41597830</v>
      </c>
      <c r="J491" t="s">
        <v>38</v>
      </c>
      <c r="K491">
        <v>114</v>
      </c>
      <c r="L491" t="s">
        <v>209</v>
      </c>
      <c r="M491" t="s">
        <v>8996</v>
      </c>
      <c r="N491">
        <v>7.6</v>
      </c>
      <c r="O491">
        <v>174</v>
      </c>
      <c r="P491">
        <v>660</v>
      </c>
      <c r="Q491">
        <v>102123</v>
      </c>
      <c r="R491">
        <v>12624</v>
      </c>
      <c r="S491" t="s">
        <v>28</v>
      </c>
      <c r="T491">
        <v>1.85</v>
      </c>
      <c r="U491" t="b">
        <f>IF(Table19[[#This Row],[gross]]-Table19[[#This Row],[budget]] &gt; 0, TRUE, FALSE)</f>
        <v>1</v>
      </c>
    </row>
    <row r="492" spans="1:21" x14ac:dyDescent="0.35">
      <c r="A492" t="s">
        <v>9384</v>
      </c>
      <c r="B492">
        <v>1991</v>
      </c>
      <c r="C492" t="s">
        <v>2692</v>
      </c>
      <c r="D492" t="s">
        <v>296</v>
      </c>
      <c r="E492" t="s">
        <v>3252</v>
      </c>
      <c r="F492" t="s">
        <v>9385</v>
      </c>
      <c r="G492" t="s">
        <v>569</v>
      </c>
      <c r="H492" s="11">
        <v>24000000</v>
      </c>
      <c r="I492" s="11">
        <v>41895491</v>
      </c>
      <c r="J492" t="s">
        <v>38</v>
      </c>
      <c r="K492">
        <v>137</v>
      </c>
      <c r="L492" t="s">
        <v>7464</v>
      </c>
      <c r="M492" t="s">
        <v>9386</v>
      </c>
      <c r="N492">
        <v>7.6</v>
      </c>
      <c r="O492">
        <v>84</v>
      </c>
      <c r="P492">
        <v>170</v>
      </c>
      <c r="Q492">
        <v>63274</v>
      </c>
      <c r="R492">
        <v>12947</v>
      </c>
      <c r="S492" t="s">
        <v>28</v>
      </c>
      <c r="T492">
        <v>1.85</v>
      </c>
      <c r="U492" t="b">
        <f>IF(Table19[[#This Row],[gross]]-Table19[[#This Row],[budget]] &gt; 0, TRUE, FALSE)</f>
        <v>1</v>
      </c>
    </row>
    <row r="493" spans="1:21" x14ac:dyDescent="0.35">
      <c r="A493" t="s">
        <v>9633</v>
      </c>
      <c r="B493">
        <v>2001</v>
      </c>
      <c r="C493" t="s">
        <v>9632</v>
      </c>
      <c r="D493" t="s">
        <v>4028</v>
      </c>
      <c r="E493" t="s">
        <v>2954</v>
      </c>
      <c r="F493" t="s">
        <v>2867</v>
      </c>
      <c r="G493" t="s">
        <v>39</v>
      </c>
      <c r="H493" s="11">
        <v>22000000</v>
      </c>
      <c r="I493" s="11">
        <v>40270895</v>
      </c>
      <c r="J493" t="s">
        <v>38</v>
      </c>
      <c r="K493">
        <v>132</v>
      </c>
      <c r="L493" t="s">
        <v>3270</v>
      </c>
      <c r="M493" t="s">
        <v>9634</v>
      </c>
      <c r="N493">
        <v>7.6</v>
      </c>
      <c r="O493">
        <v>129</v>
      </c>
      <c r="P493">
        <v>431</v>
      </c>
      <c r="Q493">
        <v>121937</v>
      </c>
      <c r="R493">
        <v>3152</v>
      </c>
      <c r="S493" t="s">
        <v>28</v>
      </c>
      <c r="T493">
        <v>1.85</v>
      </c>
      <c r="U493" t="b">
        <f>IF(Table19[[#This Row],[gross]]-Table19[[#This Row],[budget]] &gt; 0, TRUE, FALSE)</f>
        <v>1</v>
      </c>
    </row>
    <row r="494" spans="1:21" x14ac:dyDescent="0.35">
      <c r="A494" t="s">
        <v>9965</v>
      </c>
      <c r="B494">
        <v>2016</v>
      </c>
      <c r="C494" t="s">
        <v>9964</v>
      </c>
      <c r="D494" t="s">
        <v>153</v>
      </c>
      <c r="E494" t="s">
        <v>709</v>
      </c>
      <c r="F494" t="s">
        <v>9966</v>
      </c>
      <c r="G494" t="s">
        <v>39</v>
      </c>
      <c r="H494" s="11">
        <v>20000000</v>
      </c>
      <c r="I494" s="11">
        <v>56154094</v>
      </c>
      <c r="J494" t="s">
        <v>56</v>
      </c>
      <c r="K494">
        <v>110</v>
      </c>
      <c r="L494" t="s">
        <v>209</v>
      </c>
      <c r="M494" t="s">
        <v>9967</v>
      </c>
      <c r="N494">
        <v>7.6</v>
      </c>
      <c r="O494">
        <v>151</v>
      </c>
      <c r="P494">
        <v>130</v>
      </c>
      <c r="Q494">
        <v>44723</v>
      </c>
      <c r="R494">
        <v>21852</v>
      </c>
      <c r="S494" t="s">
        <v>28</v>
      </c>
      <c r="T494">
        <v>2.35</v>
      </c>
      <c r="U494" t="b">
        <f>IF(Table19[[#This Row],[gross]]-Table19[[#This Row],[budget]] &gt; 0, TRUE, FALSE)</f>
        <v>1</v>
      </c>
    </row>
    <row r="495" spans="1:21" x14ac:dyDescent="0.35">
      <c r="A495" t="s">
        <v>10092</v>
      </c>
      <c r="B495">
        <v>2008</v>
      </c>
      <c r="C495" t="s">
        <v>5753</v>
      </c>
      <c r="D495" t="s">
        <v>75</v>
      </c>
      <c r="E495" t="s">
        <v>4066</v>
      </c>
      <c r="F495" t="s">
        <v>10093</v>
      </c>
      <c r="G495" t="s">
        <v>569</v>
      </c>
      <c r="H495" s="11">
        <v>20000000</v>
      </c>
      <c r="I495" s="11">
        <v>31838002</v>
      </c>
      <c r="J495" t="s">
        <v>38</v>
      </c>
      <c r="K495">
        <v>128</v>
      </c>
      <c r="L495" t="s">
        <v>5652</v>
      </c>
      <c r="M495" t="s">
        <v>10094</v>
      </c>
      <c r="N495">
        <v>7.6</v>
      </c>
      <c r="O495">
        <v>324</v>
      </c>
      <c r="P495">
        <v>281</v>
      </c>
      <c r="Q495">
        <v>136673</v>
      </c>
      <c r="R495">
        <v>13189</v>
      </c>
      <c r="S495" t="s">
        <v>28</v>
      </c>
      <c r="T495">
        <v>1.85</v>
      </c>
      <c r="U495" t="b">
        <f>IF(Table19[[#This Row],[gross]]-Table19[[#This Row],[budget]] &gt; 0, TRUE, FALSE)</f>
        <v>1</v>
      </c>
    </row>
    <row r="496" spans="1:21" x14ac:dyDescent="0.35">
      <c r="A496" t="s">
        <v>10124</v>
      </c>
      <c r="B496">
        <v>2000</v>
      </c>
      <c r="C496" t="s">
        <v>5369</v>
      </c>
      <c r="D496" t="s">
        <v>7179</v>
      </c>
      <c r="E496" t="s">
        <v>2576</v>
      </c>
      <c r="F496" t="s">
        <v>2305</v>
      </c>
      <c r="G496" t="s">
        <v>569</v>
      </c>
      <c r="H496" s="11">
        <v>20000000</v>
      </c>
      <c r="I496" s="11">
        <v>27277055</v>
      </c>
      <c r="J496" t="s">
        <v>56</v>
      </c>
      <c r="K496">
        <v>113</v>
      </c>
      <c r="L496" t="s">
        <v>5505</v>
      </c>
      <c r="M496" t="s">
        <v>10125</v>
      </c>
      <c r="N496">
        <v>7.6</v>
      </c>
      <c r="O496">
        <v>174</v>
      </c>
      <c r="P496">
        <v>602</v>
      </c>
      <c r="Q496">
        <v>143137</v>
      </c>
      <c r="R496">
        <v>3141</v>
      </c>
      <c r="S496" t="s">
        <v>28</v>
      </c>
      <c r="T496">
        <v>1.85</v>
      </c>
      <c r="U496" t="b">
        <f>IF(Table19[[#This Row],[gross]]-Table19[[#This Row],[budget]] &gt; 0, TRUE, FALSE)</f>
        <v>1</v>
      </c>
    </row>
    <row r="497" spans="1:21" x14ac:dyDescent="0.35">
      <c r="A497" t="s">
        <v>10283</v>
      </c>
      <c r="B497">
        <v>2007</v>
      </c>
      <c r="C497" t="s">
        <v>120</v>
      </c>
      <c r="D497" t="s">
        <v>10282</v>
      </c>
      <c r="E497" t="s">
        <v>7086</v>
      </c>
      <c r="F497" t="s">
        <v>10284</v>
      </c>
      <c r="G497" t="s">
        <v>39</v>
      </c>
      <c r="H497" s="11">
        <v>20000000</v>
      </c>
      <c r="I497" s="11">
        <v>15797907</v>
      </c>
      <c r="J497" t="s">
        <v>38</v>
      </c>
      <c r="K497">
        <v>128</v>
      </c>
      <c r="L497" t="s">
        <v>3270</v>
      </c>
      <c r="M497" t="s">
        <v>10285</v>
      </c>
      <c r="N497">
        <v>7.6</v>
      </c>
      <c r="O497">
        <v>201</v>
      </c>
      <c r="P497">
        <v>230</v>
      </c>
      <c r="Q497">
        <v>68119</v>
      </c>
      <c r="R497">
        <v>904</v>
      </c>
      <c r="S497" t="s">
        <v>28</v>
      </c>
      <c r="T497">
        <v>2.35</v>
      </c>
      <c r="U497" t="b">
        <f>IF(Table19[[#This Row],[gross]]-Table19[[#This Row],[budget]] &gt; 0, TRUE, FALSE)</f>
        <v>0</v>
      </c>
    </row>
    <row r="498" spans="1:21" x14ac:dyDescent="0.35">
      <c r="A498" t="s">
        <v>10691</v>
      </c>
      <c r="B498">
        <v>2013</v>
      </c>
      <c r="C498" t="s">
        <v>10689</v>
      </c>
      <c r="D498" t="s">
        <v>2815</v>
      </c>
      <c r="E498" t="s">
        <v>10690</v>
      </c>
      <c r="F498" t="s">
        <v>10692</v>
      </c>
      <c r="G498" t="s">
        <v>39</v>
      </c>
      <c r="H498" s="11">
        <v>19000000</v>
      </c>
      <c r="I498" s="11">
        <v>21483154</v>
      </c>
      <c r="J498" t="s">
        <v>38</v>
      </c>
      <c r="K498">
        <v>131</v>
      </c>
      <c r="L498" t="s">
        <v>3257</v>
      </c>
      <c r="M498" t="s">
        <v>10693</v>
      </c>
      <c r="N498">
        <v>7.6</v>
      </c>
      <c r="O498">
        <v>252</v>
      </c>
      <c r="P498">
        <v>236</v>
      </c>
      <c r="Q498">
        <v>98741</v>
      </c>
      <c r="R498">
        <v>1985</v>
      </c>
      <c r="S498" t="s">
        <v>28</v>
      </c>
      <c r="T498">
        <v>2.35</v>
      </c>
      <c r="U498" t="b">
        <f>IF(Table19[[#This Row],[gross]]-Table19[[#This Row],[budget]] &gt; 0, TRUE, FALSE)</f>
        <v>1</v>
      </c>
    </row>
    <row r="499" spans="1:21" x14ac:dyDescent="0.35">
      <c r="A499" t="s">
        <v>10840</v>
      </c>
      <c r="B499">
        <v>2006</v>
      </c>
      <c r="C499" t="s">
        <v>1122</v>
      </c>
      <c r="D499" t="s">
        <v>10839</v>
      </c>
      <c r="E499" t="s">
        <v>10838</v>
      </c>
      <c r="F499" t="s">
        <v>10841</v>
      </c>
      <c r="G499" t="s">
        <v>569</v>
      </c>
      <c r="H499" s="11">
        <v>15000000</v>
      </c>
      <c r="I499" s="11">
        <v>31471430</v>
      </c>
      <c r="J499" t="s">
        <v>38</v>
      </c>
      <c r="K499">
        <v>111</v>
      </c>
      <c r="L499" t="s">
        <v>2708</v>
      </c>
      <c r="M499" t="s">
        <v>10842</v>
      </c>
      <c r="N499">
        <v>7.6</v>
      </c>
      <c r="O499">
        <v>279</v>
      </c>
      <c r="P499">
        <v>828</v>
      </c>
      <c r="Q499">
        <v>83374</v>
      </c>
      <c r="R499">
        <v>313</v>
      </c>
      <c r="S499" t="s">
        <v>28</v>
      </c>
      <c r="T499">
        <v>2.35</v>
      </c>
      <c r="U499" t="b">
        <f>IF(Table19[[#This Row],[gross]]-Table19[[#This Row],[budget]] &gt; 0, TRUE, FALSE)</f>
        <v>1</v>
      </c>
    </row>
    <row r="500" spans="1:21" x14ac:dyDescent="0.35">
      <c r="A500" t="s">
        <v>10894</v>
      </c>
      <c r="B500">
        <v>2010</v>
      </c>
      <c r="C500" t="s">
        <v>5062</v>
      </c>
      <c r="D500" t="s">
        <v>75</v>
      </c>
      <c r="E500" t="s">
        <v>4039</v>
      </c>
      <c r="F500" t="s">
        <v>9217</v>
      </c>
      <c r="G500" t="s">
        <v>569</v>
      </c>
      <c r="H500" s="11">
        <v>18000000</v>
      </c>
      <c r="I500" s="11">
        <v>18329466</v>
      </c>
      <c r="J500" t="s">
        <v>38</v>
      </c>
      <c r="K500">
        <v>94</v>
      </c>
      <c r="L500" t="s">
        <v>7283</v>
      </c>
      <c r="M500" t="s">
        <v>10895</v>
      </c>
      <c r="N500">
        <v>7.6</v>
      </c>
      <c r="O500">
        <v>450</v>
      </c>
      <c r="P500">
        <v>440</v>
      </c>
      <c r="Q500">
        <v>279179</v>
      </c>
      <c r="R500">
        <v>11984</v>
      </c>
      <c r="S500" t="s">
        <v>28</v>
      </c>
      <c r="T500">
        <v>1.85</v>
      </c>
      <c r="U500" t="b">
        <f>IF(Table19[[#This Row],[gross]]-Table19[[#This Row],[budget]] &gt; 0, TRUE, FALSE)</f>
        <v>1</v>
      </c>
    </row>
    <row r="501" spans="1:21" x14ac:dyDescent="0.35">
      <c r="A501" t="s">
        <v>11055</v>
      </c>
      <c r="B501">
        <v>2007</v>
      </c>
      <c r="C501" t="s">
        <v>6233</v>
      </c>
      <c r="D501" t="s">
        <v>177</v>
      </c>
      <c r="E501" t="s">
        <v>608</v>
      </c>
      <c r="F501" t="s">
        <v>4190</v>
      </c>
      <c r="G501" t="s">
        <v>569</v>
      </c>
      <c r="H501" s="11">
        <v>20000000</v>
      </c>
      <c r="I501" s="11">
        <v>121463226</v>
      </c>
      <c r="J501" t="s">
        <v>38</v>
      </c>
      <c r="K501">
        <v>119</v>
      </c>
      <c r="L501" t="s">
        <v>1611</v>
      </c>
      <c r="M501" t="s">
        <v>11056</v>
      </c>
      <c r="N501">
        <v>7.6</v>
      </c>
      <c r="O501">
        <v>256</v>
      </c>
      <c r="P501">
        <v>555</v>
      </c>
      <c r="Q501">
        <v>422606</v>
      </c>
      <c r="R501">
        <v>17584</v>
      </c>
      <c r="S501" t="s">
        <v>28</v>
      </c>
      <c r="T501">
        <v>1.85</v>
      </c>
      <c r="U501" t="b">
        <f>IF(Table19[[#This Row],[gross]]-Table19[[#This Row],[budget]] &gt; 0, TRUE, FALSE)</f>
        <v>1</v>
      </c>
    </row>
    <row r="502" spans="1:21" x14ac:dyDescent="0.35">
      <c r="A502" t="s">
        <v>11094</v>
      </c>
      <c r="B502">
        <v>2001</v>
      </c>
      <c r="C502" t="s">
        <v>3420</v>
      </c>
      <c r="D502" t="s">
        <v>7783</v>
      </c>
      <c r="E502" t="s">
        <v>11093</v>
      </c>
      <c r="F502" t="s">
        <v>11095</v>
      </c>
      <c r="G502" t="s">
        <v>39</v>
      </c>
      <c r="H502" s="11">
        <v>17000000</v>
      </c>
      <c r="I502" s="11">
        <v>96471845</v>
      </c>
      <c r="J502" t="s">
        <v>38</v>
      </c>
      <c r="K502">
        <v>101</v>
      </c>
      <c r="L502" t="s">
        <v>9105</v>
      </c>
      <c r="M502" t="s">
        <v>11096</v>
      </c>
      <c r="N502">
        <v>7.6</v>
      </c>
      <c r="O502">
        <v>239</v>
      </c>
      <c r="P502">
        <v>1109</v>
      </c>
      <c r="Q502">
        <v>268581</v>
      </c>
      <c r="R502">
        <v>956</v>
      </c>
      <c r="S502" t="s">
        <v>28</v>
      </c>
      <c r="T502">
        <v>1.85</v>
      </c>
      <c r="U502" t="b">
        <f>IF(Table19[[#This Row],[gross]]-Table19[[#This Row],[budget]] &gt; 0, TRUE, FALSE)</f>
        <v>1</v>
      </c>
    </row>
    <row r="503" spans="1:21" x14ac:dyDescent="0.35">
      <c r="A503" t="s">
        <v>11228</v>
      </c>
      <c r="B503">
        <v>2006</v>
      </c>
      <c r="C503" t="s">
        <v>2324</v>
      </c>
      <c r="D503" t="s">
        <v>1753</v>
      </c>
      <c r="E503" t="s">
        <v>354</v>
      </c>
      <c r="F503" t="s">
        <v>11229</v>
      </c>
      <c r="G503" t="s">
        <v>39</v>
      </c>
      <c r="H503" s="11">
        <v>16000000</v>
      </c>
      <c r="I503" s="11">
        <v>39825798</v>
      </c>
      <c r="J503" t="s">
        <v>38</v>
      </c>
      <c r="K503">
        <v>110</v>
      </c>
      <c r="L503" t="s">
        <v>3144</v>
      </c>
      <c r="M503" t="s">
        <v>11230</v>
      </c>
      <c r="N503">
        <v>7.6</v>
      </c>
      <c r="O503">
        <v>236</v>
      </c>
      <c r="P503">
        <v>645</v>
      </c>
      <c r="Q503">
        <v>295375</v>
      </c>
      <c r="R503">
        <v>4210</v>
      </c>
      <c r="S503" t="s">
        <v>28</v>
      </c>
      <c r="T503">
        <v>1.85</v>
      </c>
      <c r="U503" t="b">
        <f>IF(Table19[[#This Row],[gross]]-Table19[[#This Row],[budget]] &gt; 0, TRUE, FALSE)</f>
        <v>1</v>
      </c>
    </row>
    <row r="504" spans="1:21" x14ac:dyDescent="0.35">
      <c r="A504" t="s">
        <v>11228</v>
      </c>
      <c r="B504">
        <v>2006</v>
      </c>
      <c r="C504" t="s">
        <v>2324</v>
      </c>
      <c r="D504" t="s">
        <v>1753</v>
      </c>
      <c r="E504" t="s">
        <v>354</v>
      </c>
      <c r="F504" t="s">
        <v>11229</v>
      </c>
      <c r="G504" t="s">
        <v>39</v>
      </c>
      <c r="H504" s="11">
        <v>16000000</v>
      </c>
      <c r="I504" s="11">
        <v>39825798</v>
      </c>
      <c r="J504" t="s">
        <v>38</v>
      </c>
      <c r="K504">
        <v>110</v>
      </c>
      <c r="L504" t="s">
        <v>3144</v>
      </c>
      <c r="M504" t="s">
        <v>11230</v>
      </c>
      <c r="N504">
        <v>7.6</v>
      </c>
      <c r="O504">
        <v>236</v>
      </c>
      <c r="P504">
        <v>645</v>
      </c>
      <c r="Q504">
        <v>295375</v>
      </c>
      <c r="R504">
        <v>4210</v>
      </c>
      <c r="S504" t="s">
        <v>28</v>
      </c>
      <c r="T504">
        <v>1.85</v>
      </c>
      <c r="U504" t="b">
        <f>IF(Table19[[#This Row],[gross]]-Table19[[#This Row],[budget]] &gt; 0, TRUE, FALSE)</f>
        <v>1</v>
      </c>
    </row>
    <row r="505" spans="1:21" x14ac:dyDescent="0.35">
      <c r="A505" t="s">
        <v>11285</v>
      </c>
      <c r="B505">
        <v>2003</v>
      </c>
      <c r="C505" t="s">
        <v>11284</v>
      </c>
      <c r="D505" t="s">
        <v>3090</v>
      </c>
      <c r="E505" t="s">
        <v>2144</v>
      </c>
      <c r="F505" t="s">
        <v>8435</v>
      </c>
      <c r="G505" t="s">
        <v>569</v>
      </c>
      <c r="H505" s="11">
        <v>15000000</v>
      </c>
      <c r="I505" s="11">
        <v>13005485</v>
      </c>
      <c r="J505" t="s">
        <v>38</v>
      </c>
      <c r="K505">
        <v>126</v>
      </c>
      <c r="L505" t="s">
        <v>3270</v>
      </c>
      <c r="M505" t="s">
        <v>11286</v>
      </c>
      <c r="N505">
        <v>7.6</v>
      </c>
      <c r="O505">
        <v>158</v>
      </c>
      <c r="P505">
        <v>469</v>
      </c>
      <c r="Q505">
        <v>56665</v>
      </c>
      <c r="R505">
        <v>2282</v>
      </c>
      <c r="S505" t="s">
        <v>28</v>
      </c>
      <c r="T505">
        <v>1.85</v>
      </c>
      <c r="U505" t="b">
        <f>IF(Table19[[#This Row],[gross]]-Table19[[#This Row],[budget]] &gt; 0, TRUE, FALSE)</f>
        <v>0</v>
      </c>
    </row>
    <row r="506" spans="1:21" x14ac:dyDescent="0.35">
      <c r="A506" t="s">
        <v>11297</v>
      </c>
      <c r="B506">
        <v>1989</v>
      </c>
      <c r="C506" t="s">
        <v>3731</v>
      </c>
      <c r="D506" t="s">
        <v>11296</v>
      </c>
      <c r="E506" t="s">
        <v>11295</v>
      </c>
      <c r="F506" t="s">
        <v>11298</v>
      </c>
      <c r="G506" t="s">
        <v>569</v>
      </c>
      <c r="H506" s="11">
        <v>16000000</v>
      </c>
      <c r="I506" s="11">
        <v>92823600</v>
      </c>
      <c r="J506" t="s">
        <v>38</v>
      </c>
      <c r="K506">
        <v>89</v>
      </c>
      <c r="L506" t="s">
        <v>1375</v>
      </c>
      <c r="M506" t="s">
        <v>11299</v>
      </c>
      <c r="N506">
        <v>7.6</v>
      </c>
      <c r="O506">
        <v>114</v>
      </c>
      <c r="P506">
        <v>273</v>
      </c>
      <c r="Q506">
        <v>149108</v>
      </c>
      <c r="R506">
        <v>485</v>
      </c>
      <c r="S506" t="s">
        <v>28</v>
      </c>
      <c r="T506">
        <v>1.85</v>
      </c>
      <c r="U506" t="b">
        <f>IF(Table19[[#This Row],[gross]]-Table19[[#This Row],[budget]] &gt; 0, TRUE, FALSE)</f>
        <v>1</v>
      </c>
    </row>
    <row r="507" spans="1:21" x14ac:dyDescent="0.35">
      <c r="A507" t="s">
        <v>11397</v>
      </c>
      <c r="B507">
        <v>1987</v>
      </c>
      <c r="C507" t="s">
        <v>3839</v>
      </c>
      <c r="D507" t="s">
        <v>3063</v>
      </c>
      <c r="E507" t="s">
        <v>11396</v>
      </c>
      <c r="F507" t="s">
        <v>2418</v>
      </c>
      <c r="G507" t="s">
        <v>90</v>
      </c>
      <c r="H507" s="11">
        <v>16000000</v>
      </c>
      <c r="I507" s="11">
        <v>14792779</v>
      </c>
      <c r="J507" t="s">
        <v>38</v>
      </c>
      <c r="K507">
        <v>88</v>
      </c>
      <c r="L507" t="s">
        <v>1611</v>
      </c>
      <c r="M507" t="s">
        <v>11398</v>
      </c>
      <c r="N507">
        <v>7.6</v>
      </c>
      <c r="O507">
        <v>64</v>
      </c>
      <c r="P507">
        <v>91</v>
      </c>
      <c r="Q507">
        <v>24256</v>
      </c>
      <c r="R507">
        <v>1653</v>
      </c>
      <c r="S507" t="s">
        <v>28</v>
      </c>
      <c r="T507">
        <v>1.85</v>
      </c>
      <c r="U507" t="b">
        <f>IF(Table19[[#This Row],[gross]]-Table19[[#This Row],[budget]] &gt; 0, TRUE, FALSE)</f>
        <v>0</v>
      </c>
    </row>
    <row r="508" spans="1:21" x14ac:dyDescent="0.35">
      <c r="A508" t="s">
        <v>11687</v>
      </c>
      <c r="B508">
        <v>2007</v>
      </c>
      <c r="C508" t="s">
        <v>1664</v>
      </c>
      <c r="D508" t="s">
        <v>1664</v>
      </c>
      <c r="E508" t="s">
        <v>7964</v>
      </c>
      <c r="F508" t="s">
        <v>3065</v>
      </c>
      <c r="G508" t="s">
        <v>39</v>
      </c>
      <c r="H508" s="11">
        <v>15000000</v>
      </c>
      <c r="I508" s="11">
        <v>30226144</v>
      </c>
      <c r="J508" t="s">
        <v>38</v>
      </c>
      <c r="K508">
        <v>126</v>
      </c>
      <c r="L508" t="s">
        <v>1493</v>
      </c>
      <c r="M508" t="s">
        <v>11688</v>
      </c>
      <c r="N508">
        <v>7.6</v>
      </c>
      <c r="O508">
        <v>112</v>
      </c>
      <c r="P508">
        <v>118</v>
      </c>
      <c r="Q508">
        <v>47626</v>
      </c>
      <c r="R508">
        <v>22745</v>
      </c>
      <c r="S508" t="s">
        <v>28</v>
      </c>
      <c r="T508">
        <v>2.35</v>
      </c>
      <c r="U508" t="b">
        <f>IF(Table19[[#This Row],[gross]]-Table19[[#This Row],[budget]] &gt; 0, TRUE, FALSE)</f>
        <v>1</v>
      </c>
    </row>
    <row r="509" spans="1:21" x14ac:dyDescent="0.35">
      <c r="A509" t="s">
        <v>11814</v>
      </c>
      <c r="B509">
        <v>2008</v>
      </c>
      <c r="C509" t="s">
        <v>2208</v>
      </c>
      <c r="D509" t="s">
        <v>860</v>
      </c>
      <c r="E509" t="s">
        <v>2209</v>
      </c>
      <c r="F509" t="s">
        <v>3114</v>
      </c>
      <c r="G509" t="s">
        <v>569</v>
      </c>
      <c r="H509" s="11">
        <v>15000000</v>
      </c>
      <c r="I509" s="11">
        <v>15700000</v>
      </c>
      <c r="J509" t="s">
        <v>38</v>
      </c>
      <c r="K509">
        <v>131</v>
      </c>
      <c r="L509" t="s">
        <v>2111</v>
      </c>
      <c r="M509" t="s">
        <v>11815</v>
      </c>
      <c r="N509">
        <v>7.6</v>
      </c>
      <c r="O509">
        <v>388</v>
      </c>
      <c r="P509">
        <v>876</v>
      </c>
      <c r="Q509">
        <v>332065</v>
      </c>
      <c r="R509">
        <v>11114</v>
      </c>
      <c r="S509" t="s">
        <v>28</v>
      </c>
      <c r="T509">
        <v>1.85</v>
      </c>
      <c r="U509" t="b">
        <f>IF(Table19[[#This Row],[gross]]-Table19[[#This Row],[budget]] &gt; 0, TRUE, FALSE)</f>
        <v>1</v>
      </c>
    </row>
    <row r="510" spans="1:21" x14ac:dyDescent="0.35">
      <c r="A510" t="s">
        <v>11976</v>
      </c>
      <c r="B510">
        <v>2005</v>
      </c>
      <c r="C510" t="s">
        <v>244</v>
      </c>
      <c r="D510" t="s">
        <v>92</v>
      </c>
      <c r="E510" t="s">
        <v>11975</v>
      </c>
      <c r="F510" t="s">
        <v>2396</v>
      </c>
      <c r="G510" t="s">
        <v>569</v>
      </c>
      <c r="H510" s="11">
        <v>15000000</v>
      </c>
      <c r="I510" s="11">
        <v>4235837</v>
      </c>
      <c r="J510" t="s">
        <v>38</v>
      </c>
      <c r="K510">
        <v>103</v>
      </c>
      <c r="L510" t="s">
        <v>11391</v>
      </c>
      <c r="M510" t="s">
        <v>11977</v>
      </c>
      <c r="N510">
        <v>7.6</v>
      </c>
      <c r="O510">
        <v>223</v>
      </c>
      <c r="P510">
        <v>336</v>
      </c>
      <c r="Q510">
        <v>175962</v>
      </c>
      <c r="R510">
        <v>23932</v>
      </c>
      <c r="S510" t="s">
        <v>28</v>
      </c>
      <c r="T510">
        <v>2.35</v>
      </c>
      <c r="U510" t="b">
        <f>IF(Table19[[#This Row],[gross]]-Table19[[#This Row],[budget]] &gt; 0, TRUE, FALSE)</f>
        <v>0</v>
      </c>
    </row>
    <row r="511" spans="1:21" x14ac:dyDescent="0.35">
      <c r="A511" t="s">
        <v>12213</v>
      </c>
      <c r="B511">
        <v>2006</v>
      </c>
      <c r="C511" t="s">
        <v>12212</v>
      </c>
      <c r="D511" t="s">
        <v>208</v>
      </c>
      <c r="E511" t="s">
        <v>1422</v>
      </c>
      <c r="F511" t="s">
        <v>12214</v>
      </c>
      <c r="G511" t="s">
        <v>569</v>
      </c>
      <c r="H511" s="11">
        <v>26000000</v>
      </c>
      <c r="I511" s="11">
        <v>5459824</v>
      </c>
      <c r="J511" t="s">
        <v>38</v>
      </c>
      <c r="K511">
        <v>137</v>
      </c>
      <c r="L511" t="s">
        <v>209</v>
      </c>
      <c r="M511" t="s">
        <v>12215</v>
      </c>
      <c r="N511">
        <v>7.6</v>
      </c>
      <c r="O511">
        <v>251</v>
      </c>
      <c r="P511">
        <v>320</v>
      </c>
      <c r="Q511">
        <v>92781</v>
      </c>
      <c r="R511">
        <v>15337</v>
      </c>
      <c r="S511" t="s">
        <v>28</v>
      </c>
      <c r="T511">
        <v>2.35</v>
      </c>
      <c r="U511" t="b">
        <f>IF(Table19[[#This Row],[gross]]-Table19[[#This Row],[budget]] &gt; 0, TRUE, FALSE)</f>
        <v>0</v>
      </c>
    </row>
    <row r="512" spans="1:21" x14ac:dyDescent="0.35">
      <c r="A512" t="s">
        <v>12786</v>
      </c>
      <c r="B512">
        <v>2013</v>
      </c>
      <c r="C512" t="s">
        <v>5369</v>
      </c>
      <c r="D512" t="s">
        <v>786</v>
      </c>
      <c r="E512" t="s">
        <v>12785</v>
      </c>
      <c r="F512" t="s">
        <v>12787</v>
      </c>
      <c r="G512" t="s">
        <v>39</v>
      </c>
      <c r="H512" s="11">
        <v>12000000</v>
      </c>
      <c r="I512" s="11">
        <v>37707719</v>
      </c>
      <c r="J512" t="s">
        <v>56</v>
      </c>
      <c r="K512">
        <v>98</v>
      </c>
      <c r="L512" t="s">
        <v>1493</v>
      </c>
      <c r="M512" t="s">
        <v>12788</v>
      </c>
      <c r="N512">
        <v>7.6</v>
      </c>
      <c r="O512">
        <v>354</v>
      </c>
      <c r="P512">
        <v>233</v>
      </c>
      <c r="Q512">
        <v>76094</v>
      </c>
      <c r="R512">
        <v>2376</v>
      </c>
      <c r="S512" t="s">
        <v>28</v>
      </c>
      <c r="T512">
        <v>1.85</v>
      </c>
      <c r="U512" t="b">
        <f>IF(Table19[[#This Row],[gross]]-Table19[[#This Row],[budget]] &gt; 0, TRUE, FALSE)</f>
        <v>1</v>
      </c>
    </row>
    <row r="513" spans="1:21" x14ac:dyDescent="0.35">
      <c r="A513" t="s">
        <v>12839</v>
      </c>
      <c r="B513">
        <v>2004</v>
      </c>
      <c r="C513" t="s">
        <v>1876</v>
      </c>
      <c r="D513" t="s">
        <v>6555</v>
      </c>
      <c r="E513" t="s">
        <v>6557</v>
      </c>
      <c r="F513" t="s">
        <v>12840</v>
      </c>
      <c r="G513" t="s">
        <v>39</v>
      </c>
      <c r="H513" s="11">
        <v>100000000</v>
      </c>
      <c r="I513" s="11">
        <v>11041228</v>
      </c>
      <c r="J513" t="s">
        <v>865</v>
      </c>
      <c r="K513">
        <v>119</v>
      </c>
      <c r="L513" t="s">
        <v>202</v>
      </c>
      <c r="M513" t="s">
        <v>12841</v>
      </c>
      <c r="N513">
        <v>7.6</v>
      </c>
      <c r="O513">
        <v>248</v>
      </c>
      <c r="P513">
        <v>420</v>
      </c>
      <c r="Q513">
        <v>92295</v>
      </c>
      <c r="R513">
        <v>1244</v>
      </c>
      <c r="S513" t="s">
        <v>28</v>
      </c>
      <c r="T513">
        <v>2.35</v>
      </c>
      <c r="U513" t="b">
        <f>IF(Table19[[#This Row],[gross]]-Table19[[#This Row],[budget]] &gt; 0, TRUE, FALSE)</f>
        <v>0</v>
      </c>
    </row>
    <row r="514" spans="1:21" x14ac:dyDescent="0.35">
      <c r="A514" t="s">
        <v>13053</v>
      </c>
      <c r="B514">
        <v>1995</v>
      </c>
      <c r="C514" t="s">
        <v>7575</v>
      </c>
      <c r="D514" t="s">
        <v>12094</v>
      </c>
      <c r="E514" t="s">
        <v>1041</v>
      </c>
      <c r="F514" t="s">
        <v>13054</v>
      </c>
      <c r="G514" t="s">
        <v>569</v>
      </c>
      <c r="H514" s="11">
        <v>11000000</v>
      </c>
      <c r="I514" s="11">
        <v>39025000</v>
      </c>
      <c r="J514" t="s">
        <v>56</v>
      </c>
      <c r="K514">
        <v>122</v>
      </c>
      <c r="L514" t="s">
        <v>1872</v>
      </c>
      <c r="M514" t="s">
        <v>13055</v>
      </c>
      <c r="N514">
        <v>7.6</v>
      </c>
      <c r="O514">
        <v>77</v>
      </c>
      <c r="P514">
        <v>190</v>
      </c>
      <c r="Q514">
        <v>73193</v>
      </c>
      <c r="R514">
        <v>903</v>
      </c>
      <c r="S514" t="s">
        <v>28</v>
      </c>
      <c r="T514">
        <v>1.85</v>
      </c>
      <c r="U514" t="b">
        <f>IF(Table19[[#This Row],[gross]]-Table19[[#This Row],[budget]] &gt; 0, TRUE, FALSE)</f>
        <v>1</v>
      </c>
    </row>
    <row r="515" spans="1:21" x14ac:dyDescent="0.35">
      <c r="A515" t="s">
        <v>13119</v>
      </c>
      <c r="B515">
        <v>1992</v>
      </c>
      <c r="C515" t="s">
        <v>74</v>
      </c>
      <c r="D515" t="s">
        <v>13118</v>
      </c>
      <c r="E515" t="s">
        <v>3044</v>
      </c>
      <c r="F515" t="s">
        <v>8791</v>
      </c>
      <c r="G515" t="s">
        <v>569</v>
      </c>
      <c r="H515" s="11">
        <v>13000000</v>
      </c>
      <c r="I515" s="11">
        <v>11501093</v>
      </c>
      <c r="J515" t="s">
        <v>38</v>
      </c>
      <c r="K515">
        <v>88</v>
      </c>
      <c r="L515" t="s">
        <v>855</v>
      </c>
      <c r="M515" t="s">
        <v>13120</v>
      </c>
      <c r="N515">
        <v>7.6</v>
      </c>
      <c r="O515">
        <v>221</v>
      </c>
      <c r="P515">
        <v>604</v>
      </c>
      <c r="Q515">
        <v>128850</v>
      </c>
      <c r="R515">
        <v>3913</v>
      </c>
      <c r="S515" t="s">
        <v>28</v>
      </c>
      <c r="T515">
        <v>1.85</v>
      </c>
      <c r="U515" t="b">
        <f>IF(Table19[[#This Row],[gross]]-Table19[[#This Row],[budget]] &gt; 0, TRUE, FALSE)</f>
        <v>0</v>
      </c>
    </row>
    <row r="516" spans="1:21" x14ac:dyDescent="0.35">
      <c r="A516" t="s">
        <v>13784</v>
      </c>
      <c r="B516">
        <v>1963</v>
      </c>
      <c r="C516" t="s">
        <v>13783</v>
      </c>
      <c r="D516" t="s">
        <v>2843</v>
      </c>
      <c r="E516" t="s">
        <v>13066</v>
      </c>
      <c r="F516" t="s">
        <v>13785</v>
      </c>
      <c r="G516" t="s">
        <v>5738</v>
      </c>
      <c r="H516" s="11">
        <v>9400000</v>
      </c>
      <c r="I516" s="11">
        <v>46300000</v>
      </c>
      <c r="J516" t="s">
        <v>38</v>
      </c>
      <c r="K516">
        <v>197</v>
      </c>
      <c r="L516" t="s">
        <v>1334</v>
      </c>
      <c r="M516" t="s">
        <v>13786</v>
      </c>
      <c r="N516">
        <v>7.6</v>
      </c>
      <c r="O516">
        <v>61</v>
      </c>
      <c r="P516">
        <v>344</v>
      </c>
      <c r="Q516">
        <v>29323</v>
      </c>
      <c r="R516">
        <v>4109</v>
      </c>
      <c r="S516" t="s">
        <v>28</v>
      </c>
      <c r="T516">
        <v>2.76</v>
      </c>
      <c r="U516" t="b">
        <f>IF(Table19[[#This Row],[gross]]-Table19[[#This Row],[budget]] &gt; 0, TRUE, FALSE)</f>
        <v>1</v>
      </c>
    </row>
    <row r="517" spans="1:21" x14ac:dyDescent="0.35">
      <c r="A517" t="s">
        <v>13908</v>
      </c>
      <c r="B517">
        <v>2002</v>
      </c>
      <c r="C517" t="s">
        <v>10480</v>
      </c>
      <c r="D517" t="s">
        <v>10483</v>
      </c>
      <c r="E517" t="s">
        <v>12248</v>
      </c>
      <c r="F517" t="s">
        <v>13909</v>
      </c>
      <c r="G517" t="s">
        <v>569</v>
      </c>
      <c r="H517" s="11">
        <v>9000000</v>
      </c>
      <c r="I517" s="11">
        <v>112935</v>
      </c>
      <c r="J517" t="s">
        <v>56</v>
      </c>
      <c r="K517">
        <v>121</v>
      </c>
      <c r="L517" t="s">
        <v>3270</v>
      </c>
      <c r="M517" t="s">
        <v>13910</v>
      </c>
      <c r="N517">
        <v>7.6</v>
      </c>
      <c r="O517">
        <v>81</v>
      </c>
      <c r="P517">
        <v>94</v>
      </c>
      <c r="Q517">
        <v>8161</v>
      </c>
      <c r="R517">
        <v>251</v>
      </c>
      <c r="S517" t="s">
        <v>28</v>
      </c>
      <c r="T517">
        <v>1.85</v>
      </c>
      <c r="U517" t="b">
        <f>IF(Table19[[#This Row],[gross]]-Table19[[#This Row],[budget]] &gt; 0, TRUE, FALSE)</f>
        <v>0</v>
      </c>
    </row>
    <row r="518" spans="1:21" x14ac:dyDescent="0.35">
      <c r="A518" t="s">
        <v>14036</v>
      </c>
      <c r="B518">
        <v>2002</v>
      </c>
      <c r="C518" t="s">
        <v>5062</v>
      </c>
      <c r="D518" t="s">
        <v>14035</v>
      </c>
      <c r="E518" t="s">
        <v>14034</v>
      </c>
      <c r="F518" t="s">
        <v>14037</v>
      </c>
      <c r="G518" t="s">
        <v>569</v>
      </c>
      <c r="H518" s="11">
        <v>8000000</v>
      </c>
      <c r="I518" s="11">
        <v>45063889</v>
      </c>
      <c r="J518" t="s">
        <v>56</v>
      </c>
      <c r="K518">
        <v>113</v>
      </c>
      <c r="L518" t="s">
        <v>3041</v>
      </c>
      <c r="M518" t="s">
        <v>14038</v>
      </c>
      <c r="N518">
        <v>7.6</v>
      </c>
      <c r="O518">
        <v>224</v>
      </c>
      <c r="P518">
        <v>1441</v>
      </c>
      <c r="Q518">
        <v>297250</v>
      </c>
      <c r="R518">
        <v>241</v>
      </c>
      <c r="S518" t="s">
        <v>28</v>
      </c>
      <c r="T518">
        <v>1.85</v>
      </c>
      <c r="U518" t="b">
        <f>IF(Table19[[#This Row],[gross]]-Table19[[#This Row],[budget]] &gt; 0, TRUE, FALSE)</f>
        <v>1</v>
      </c>
    </row>
    <row r="519" spans="1:21" x14ac:dyDescent="0.35">
      <c r="A519" t="s">
        <v>14048</v>
      </c>
      <c r="B519">
        <v>1979</v>
      </c>
      <c r="C519" t="s">
        <v>14047</v>
      </c>
      <c r="D519" t="s">
        <v>3541</v>
      </c>
      <c r="E519" t="s">
        <v>3107</v>
      </c>
      <c r="F519" t="s">
        <v>3822</v>
      </c>
      <c r="G519" t="s">
        <v>90</v>
      </c>
      <c r="H519" s="11">
        <v>8000000</v>
      </c>
      <c r="I519" s="11">
        <v>36500000</v>
      </c>
      <c r="J519" t="s">
        <v>38</v>
      </c>
      <c r="K519">
        <v>112</v>
      </c>
      <c r="L519" t="s">
        <v>1663</v>
      </c>
      <c r="M519" t="s">
        <v>14049</v>
      </c>
      <c r="N519">
        <v>7.6</v>
      </c>
      <c r="O519">
        <v>53</v>
      </c>
      <c r="P519">
        <v>142</v>
      </c>
      <c r="Q519">
        <v>87090</v>
      </c>
      <c r="R519">
        <v>17568</v>
      </c>
      <c r="S519" t="s">
        <v>28</v>
      </c>
      <c r="T519">
        <v>1.85</v>
      </c>
      <c r="U519" t="b">
        <f>IF(Table19[[#This Row],[gross]]-Table19[[#This Row],[budget]] &gt; 0, TRUE, FALSE)</f>
        <v>1</v>
      </c>
    </row>
    <row r="520" spans="1:21" x14ac:dyDescent="0.35">
      <c r="A520" t="s">
        <v>14104</v>
      </c>
      <c r="B520">
        <v>2000</v>
      </c>
      <c r="C520" t="s">
        <v>14103</v>
      </c>
      <c r="D520" t="s">
        <v>58</v>
      </c>
      <c r="E520" t="s">
        <v>1337</v>
      </c>
      <c r="F520" t="s">
        <v>3552</v>
      </c>
      <c r="G520" t="s">
        <v>569</v>
      </c>
      <c r="H520" s="11">
        <v>7000000</v>
      </c>
      <c r="I520" s="11">
        <v>15047419</v>
      </c>
      <c r="J520" t="s">
        <v>38</v>
      </c>
      <c r="K520">
        <v>102</v>
      </c>
      <c r="L520" t="s">
        <v>1872</v>
      </c>
      <c r="M520" t="s">
        <v>14105</v>
      </c>
      <c r="N520">
        <v>7.6</v>
      </c>
      <c r="O520">
        <v>288</v>
      </c>
      <c r="P520">
        <v>1061</v>
      </c>
      <c r="Q520">
        <v>357275</v>
      </c>
      <c r="R520">
        <v>25462</v>
      </c>
      <c r="S520" t="s">
        <v>28</v>
      </c>
      <c r="T520">
        <v>2.35</v>
      </c>
      <c r="U520" t="b">
        <f>IF(Table19[[#This Row],[gross]]-Table19[[#This Row],[budget]] &gt; 0, TRUE, FALSE)</f>
        <v>1</v>
      </c>
    </row>
    <row r="521" spans="1:21" x14ac:dyDescent="0.35">
      <c r="A521" t="s">
        <v>14266</v>
      </c>
      <c r="B521">
        <v>2005</v>
      </c>
      <c r="C521" t="s">
        <v>7740</v>
      </c>
      <c r="D521" t="s">
        <v>77</v>
      </c>
      <c r="E521" t="s">
        <v>8043</v>
      </c>
      <c r="F521" t="s">
        <v>14267</v>
      </c>
      <c r="G521" t="s">
        <v>569</v>
      </c>
      <c r="H521" s="11">
        <v>6500000</v>
      </c>
      <c r="I521" s="11">
        <v>24792061</v>
      </c>
      <c r="J521" t="s">
        <v>38</v>
      </c>
      <c r="K521">
        <v>92</v>
      </c>
      <c r="L521" t="s">
        <v>2450</v>
      </c>
      <c r="M521" t="s">
        <v>14268</v>
      </c>
      <c r="N521">
        <v>7.6</v>
      </c>
      <c r="O521">
        <v>239</v>
      </c>
      <c r="P521">
        <v>323</v>
      </c>
      <c r="Q521">
        <v>191998</v>
      </c>
      <c r="R521">
        <v>25092</v>
      </c>
      <c r="S521" t="s">
        <v>28</v>
      </c>
      <c r="T521">
        <v>2.35</v>
      </c>
      <c r="U521" t="b">
        <f>IF(Table19[[#This Row],[gross]]-Table19[[#This Row],[budget]] &gt; 0, TRUE, FALSE)</f>
        <v>1</v>
      </c>
    </row>
    <row r="522" spans="1:21" x14ac:dyDescent="0.35">
      <c r="A522" t="s">
        <v>14349</v>
      </c>
      <c r="B522">
        <v>1993</v>
      </c>
      <c r="C522" t="s">
        <v>12888</v>
      </c>
      <c r="D522" t="s">
        <v>1998</v>
      </c>
      <c r="E522" t="s">
        <v>14348</v>
      </c>
      <c r="F522" t="s">
        <v>14350</v>
      </c>
      <c r="G522" t="s">
        <v>569</v>
      </c>
      <c r="H522" s="11">
        <v>7000000</v>
      </c>
      <c r="I522" s="11">
        <v>40158000</v>
      </c>
      <c r="J522" t="s">
        <v>174</v>
      </c>
      <c r="K522">
        <v>121</v>
      </c>
      <c r="L522" t="s">
        <v>7403</v>
      </c>
      <c r="M522" t="s">
        <v>14351</v>
      </c>
      <c r="N522">
        <v>7.6</v>
      </c>
      <c r="O522">
        <v>83</v>
      </c>
      <c r="P522">
        <v>241</v>
      </c>
      <c r="Q522">
        <v>63931</v>
      </c>
      <c r="R522">
        <v>1051</v>
      </c>
      <c r="S522" t="s">
        <v>28</v>
      </c>
      <c r="T522">
        <v>1.85</v>
      </c>
      <c r="U522" t="b">
        <f>IF(Table19[[#This Row],[gross]]-Table19[[#This Row],[budget]] &gt; 0, TRUE, FALSE)</f>
        <v>1</v>
      </c>
    </row>
    <row r="523" spans="1:21" x14ac:dyDescent="0.35">
      <c r="A523" t="s">
        <v>14442</v>
      </c>
      <c r="B523">
        <v>2009</v>
      </c>
      <c r="C523" t="s">
        <v>14440</v>
      </c>
      <c r="D523" t="s">
        <v>426</v>
      </c>
      <c r="E523" t="s">
        <v>14441</v>
      </c>
      <c r="F523" t="s">
        <v>14092</v>
      </c>
      <c r="G523" t="s">
        <v>569</v>
      </c>
      <c r="H523" s="11">
        <v>7000000</v>
      </c>
      <c r="I523" s="11">
        <v>9166863</v>
      </c>
      <c r="J523" t="s">
        <v>38</v>
      </c>
      <c r="K523">
        <v>99</v>
      </c>
      <c r="L523" t="s">
        <v>209</v>
      </c>
      <c r="M523" t="s">
        <v>14443</v>
      </c>
      <c r="N523">
        <v>7.6</v>
      </c>
      <c r="O523">
        <v>281</v>
      </c>
      <c r="P523">
        <v>247</v>
      </c>
      <c r="Q523">
        <v>83182</v>
      </c>
      <c r="R523">
        <v>14816</v>
      </c>
      <c r="S523" t="s">
        <v>28</v>
      </c>
      <c r="T523">
        <v>2.35</v>
      </c>
      <c r="U523" t="b">
        <f>IF(Table19[[#This Row],[gross]]-Table19[[#This Row],[budget]] &gt; 0, TRUE, FALSE)</f>
        <v>1</v>
      </c>
    </row>
    <row r="524" spans="1:21" x14ac:dyDescent="0.35">
      <c r="A524" t="s">
        <v>14446</v>
      </c>
      <c r="B524">
        <v>1988</v>
      </c>
      <c r="C524" t="s">
        <v>477</v>
      </c>
      <c r="D524" t="s">
        <v>6805</v>
      </c>
      <c r="E524" t="s">
        <v>14445</v>
      </c>
      <c r="F524" t="s">
        <v>7539</v>
      </c>
      <c r="G524" t="s">
        <v>569</v>
      </c>
      <c r="H524" s="11">
        <v>7000000</v>
      </c>
      <c r="I524" s="11">
        <v>8373585</v>
      </c>
      <c r="J524" t="s">
        <v>38</v>
      </c>
      <c r="K524">
        <v>164</v>
      </c>
      <c r="L524" t="s">
        <v>3270</v>
      </c>
      <c r="M524" t="s">
        <v>14447</v>
      </c>
      <c r="N524">
        <v>7.6</v>
      </c>
      <c r="O524">
        <v>114</v>
      </c>
      <c r="P524">
        <v>308</v>
      </c>
      <c r="Q524">
        <v>39680</v>
      </c>
      <c r="R524">
        <v>1934</v>
      </c>
      <c r="S524" t="s">
        <v>28</v>
      </c>
      <c r="T524">
        <v>1.85</v>
      </c>
      <c r="U524" t="b">
        <f>IF(Table19[[#This Row],[gross]]-Table19[[#This Row],[budget]] &gt; 0, TRUE, FALSE)</f>
        <v>1</v>
      </c>
    </row>
    <row r="525" spans="1:21" x14ac:dyDescent="0.35">
      <c r="A525" t="s">
        <v>14683</v>
      </c>
      <c r="B525">
        <v>2009</v>
      </c>
      <c r="C525" t="s">
        <v>3511</v>
      </c>
      <c r="D525" t="s">
        <v>155</v>
      </c>
      <c r="E525" t="s">
        <v>14682</v>
      </c>
      <c r="F525" t="s">
        <v>14684</v>
      </c>
      <c r="G525" t="s">
        <v>569</v>
      </c>
      <c r="H525" s="11">
        <v>10000000</v>
      </c>
      <c r="I525" s="11">
        <v>449558</v>
      </c>
      <c r="J525" t="s">
        <v>56</v>
      </c>
      <c r="K525">
        <v>98</v>
      </c>
      <c r="L525" t="s">
        <v>1575</v>
      </c>
      <c r="M525" t="s">
        <v>14685</v>
      </c>
      <c r="N525">
        <v>7.6</v>
      </c>
      <c r="O525">
        <v>145</v>
      </c>
      <c r="P525">
        <v>75</v>
      </c>
      <c r="Q525">
        <v>32307</v>
      </c>
      <c r="R525">
        <v>1163</v>
      </c>
      <c r="S525" t="s">
        <v>28</v>
      </c>
      <c r="T525">
        <v>1.85</v>
      </c>
      <c r="U525" t="b">
        <f>IF(Table19[[#This Row],[gross]]-Table19[[#This Row],[budget]] &gt; 0, TRUE, FALSE)</f>
        <v>0</v>
      </c>
    </row>
    <row r="526" spans="1:21" x14ac:dyDescent="0.35">
      <c r="A526" t="s">
        <v>14728</v>
      </c>
      <c r="B526">
        <v>1961</v>
      </c>
      <c r="C526" t="s">
        <v>14725</v>
      </c>
      <c r="D526" t="s">
        <v>14620</v>
      </c>
      <c r="E526" t="s">
        <v>14726</v>
      </c>
      <c r="F526" t="s">
        <v>13254</v>
      </c>
      <c r="G526" t="s">
        <v>5347</v>
      </c>
      <c r="H526" s="11">
        <v>6000000</v>
      </c>
      <c r="I526" s="11">
        <v>43650000</v>
      </c>
      <c r="J526" t="s">
        <v>38</v>
      </c>
      <c r="K526">
        <v>152</v>
      </c>
      <c r="L526" t="s">
        <v>14727</v>
      </c>
      <c r="M526" t="s">
        <v>14729</v>
      </c>
      <c r="N526">
        <v>7.6</v>
      </c>
      <c r="O526">
        <v>120</v>
      </c>
      <c r="P526">
        <v>316</v>
      </c>
      <c r="Q526">
        <v>71919</v>
      </c>
      <c r="R526">
        <v>1802</v>
      </c>
      <c r="S526" t="s">
        <v>28</v>
      </c>
      <c r="T526">
        <v>2.2000000000000002</v>
      </c>
      <c r="U526" t="b">
        <f>IF(Table19[[#This Row],[gross]]-Table19[[#This Row],[budget]] &gt; 0, TRUE, FALSE)</f>
        <v>1</v>
      </c>
    </row>
    <row r="527" spans="1:21" x14ac:dyDescent="0.35">
      <c r="A527" t="s">
        <v>15035</v>
      </c>
      <c r="B527">
        <v>2011</v>
      </c>
      <c r="C527" t="s">
        <v>11555</v>
      </c>
      <c r="D527" t="s">
        <v>15034</v>
      </c>
      <c r="E527" t="s">
        <v>15033</v>
      </c>
      <c r="F527" t="s">
        <v>15036</v>
      </c>
      <c r="G527" t="s">
        <v>569</v>
      </c>
      <c r="H527" s="11">
        <v>30300000</v>
      </c>
      <c r="I527" s="11">
        <v>1196752</v>
      </c>
      <c r="J527" t="s">
        <v>11492</v>
      </c>
      <c r="K527">
        <v>100</v>
      </c>
      <c r="L527" t="s">
        <v>2062</v>
      </c>
      <c r="M527" t="s">
        <v>15037</v>
      </c>
      <c r="N527">
        <v>7.6</v>
      </c>
      <c r="O527">
        <v>284</v>
      </c>
      <c r="P527">
        <v>121</v>
      </c>
      <c r="Q527">
        <v>79353</v>
      </c>
      <c r="R527">
        <v>385</v>
      </c>
      <c r="S527" t="s">
        <v>28</v>
      </c>
      <c r="T527">
        <v>2.39</v>
      </c>
      <c r="U527" t="b">
        <f>IF(Table19[[#This Row],[gross]]-Table19[[#This Row],[budget]] &gt; 0, TRUE, FALSE)</f>
        <v>0</v>
      </c>
    </row>
    <row r="528" spans="1:21" x14ac:dyDescent="0.35">
      <c r="A528" t="s">
        <v>15042</v>
      </c>
      <c r="B528">
        <v>2004</v>
      </c>
      <c r="C528" t="s">
        <v>15040</v>
      </c>
      <c r="D528" t="s">
        <v>1864</v>
      </c>
      <c r="E528" t="s">
        <v>15041</v>
      </c>
      <c r="F528" t="s">
        <v>14562</v>
      </c>
      <c r="G528" t="s">
        <v>39</v>
      </c>
      <c r="H528" s="11">
        <v>6000000</v>
      </c>
      <c r="I528" s="11">
        <v>795126</v>
      </c>
      <c r="J528" t="s">
        <v>263</v>
      </c>
      <c r="K528">
        <v>98</v>
      </c>
      <c r="L528" t="s">
        <v>5976</v>
      </c>
      <c r="M528" t="s">
        <v>15043</v>
      </c>
      <c r="N528">
        <v>7.6</v>
      </c>
      <c r="O528">
        <v>47</v>
      </c>
      <c r="P528">
        <v>52</v>
      </c>
      <c r="Q528">
        <v>4976</v>
      </c>
      <c r="R528">
        <v>955</v>
      </c>
      <c r="S528" t="s">
        <v>28</v>
      </c>
      <c r="T528">
        <v>1.85</v>
      </c>
      <c r="U528" t="b">
        <f>IF(Table19[[#This Row],[gross]]-Table19[[#This Row],[budget]] &gt; 0, TRUE, FALSE)</f>
        <v>0</v>
      </c>
    </row>
    <row r="529" spans="1:21" x14ac:dyDescent="0.35">
      <c r="A529" t="s">
        <v>15084</v>
      </c>
      <c r="B529">
        <v>2013</v>
      </c>
      <c r="C529" t="s">
        <v>15082</v>
      </c>
      <c r="D529" t="s">
        <v>15082</v>
      </c>
      <c r="E529" t="s">
        <v>15083</v>
      </c>
      <c r="F529" t="s">
        <v>15085</v>
      </c>
      <c r="G529" t="s">
        <v>39</v>
      </c>
      <c r="H529" s="11">
        <v>5000000</v>
      </c>
      <c r="I529" s="11">
        <v>44456509</v>
      </c>
      <c r="J529" t="s">
        <v>2795</v>
      </c>
      <c r="K529">
        <v>115</v>
      </c>
      <c r="L529" t="s">
        <v>2450</v>
      </c>
      <c r="M529" t="s">
        <v>15086</v>
      </c>
      <c r="N529">
        <v>7.6</v>
      </c>
      <c r="O529">
        <v>41</v>
      </c>
      <c r="P529">
        <v>81</v>
      </c>
      <c r="Q529">
        <v>22105</v>
      </c>
      <c r="R529">
        <v>688</v>
      </c>
      <c r="S529" t="s">
        <v>28</v>
      </c>
      <c r="T529">
        <v>1.85</v>
      </c>
      <c r="U529" t="b">
        <f>IF(Table19[[#This Row],[gross]]-Table19[[#This Row],[budget]] &gt; 0, TRUE, FALSE)</f>
        <v>1</v>
      </c>
    </row>
    <row r="530" spans="1:21" x14ac:dyDescent="0.35">
      <c r="A530" t="s">
        <v>15218</v>
      </c>
      <c r="B530">
        <v>1996</v>
      </c>
      <c r="C530" t="s">
        <v>13987</v>
      </c>
      <c r="D530" t="s">
        <v>644</v>
      </c>
      <c r="E530" t="s">
        <v>14362</v>
      </c>
      <c r="F530" t="s">
        <v>15219</v>
      </c>
      <c r="G530" t="s">
        <v>569</v>
      </c>
      <c r="H530" s="11">
        <v>5000000</v>
      </c>
      <c r="I530" s="11">
        <v>13269963</v>
      </c>
      <c r="J530" t="s">
        <v>38</v>
      </c>
      <c r="K530">
        <v>135</v>
      </c>
      <c r="L530" t="s">
        <v>7614</v>
      </c>
      <c r="M530" t="s">
        <v>15220</v>
      </c>
      <c r="N530">
        <v>7.6</v>
      </c>
      <c r="O530">
        <v>68</v>
      </c>
      <c r="P530">
        <v>173</v>
      </c>
      <c r="Q530">
        <v>23202</v>
      </c>
      <c r="R530">
        <v>11400</v>
      </c>
      <c r="S530" t="s">
        <v>28</v>
      </c>
      <c r="T530">
        <v>2.35</v>
      </c>
      <c r="U530" t="b">
        <f>IF(Table19[[#This Row],[gross]]-Table19[[#This Row],[budget]] &gt; 0, TRUE, FALSE)</f>
        <v>1</v>
      </c>
    </row>
    <row r="531" spans="1:21" x14ac:dyDescent="0.35">
      <c r="A531" t="s">
        <v>15513</v>
      </c>
      <c r="B531">
        <v>2002</v>
      </c>
      <c r="C531" t="s">
        <v>8074</v>
      </c>
      <c r="D531" t="s">
        <v>7084</v>
      </c>
      <c r="E531" t="s">
        <v>15512</v>
      </c>
      <c r="F531" t="s">
        <v>15514</v>
      </c>
      <c r="G531" t="s">
        <v>39</v>
      </c>
      <c r="H531" s="11">
        <v>6000000</v>
      </c>
      <c r="I531" s="11">
        <v>20772796</v>
      </c>
      <c r="J531" t="s">
        <v>174</v>
      </c>
      <c r="K531">
        <v>101</v>
      </c>
      <c r="L531" t="s">
        <v>6781</v>
      </c>
      <c r="M531" t="s">
        <v>15515</v>
      </c>
      <c r="N531">
        <v>7.6</v>
      </c>
      <c r="O531">
        <v>149</v>
      </c>
      <c r="P531">
        <v>346</v>
      </c>
      <c r="Q531">
        <v>34232</v>
      </c>
      <c r="R531">
        <v>497</v>
      </c>
      <c r="S531" t="s">
        <v>28</v>
      </c>
      <c r="T531">
        <v>2.35</v>
      </c>
      <c r="U531" t="b">
        <f>IF(Table19[[#This Row],[gross]]-Table19[[#This Row],[budget]] &gt; 0, TRUE, FALSE)</f>
        <v>1</v>
      </c>
    </row>
    <row r="532" spans="1:21" x14ac:dyDescent="0.35">
      <c r="A532" t="s">
        <v>15561</v>
      </c>
      <c r="B532">
        <v>1995</v>
      </c>
      <c r="C532" t="s">
        <v>15560</v>
      </c>
      <c r="D532" t="s">
        <v>678</v>
      </c>
      <c r="E532" t="s">
        <v>5135</v>
      </c>
      <c r="F532" t="s">
        <v>5909</v>
      </c>
      <c r="G532" t="s">
        <v>569</v>
      </c>
      <c r="H532" s="11">
        <v>3600000</v>
      </c>
      <c r="I532" s="11">
        <v>31968347</v>
      </c>
      <c r="J532" t="s">
        <v>38</v>
      </c>
      <c r="K532">
        <v>111</v>
      </c>
      <c r="L532" t="s">
        <v>209</v>
      </c>
      <c r="M532" t="s">
        <v>15562</v>
      </c>
      <c r="N532">
        <v>7.6</v>
      </c>
      <c r="O532">
        <v>123</v>
      </c>
      <c r="P532">
        <v>286</v>
      </c>
      <c r="Q532">
        <v>93894</v>
      </c>
      <c r="R532">
        <v>14823</v>
      </c>
      <c r="S532" t="s">
        <v>28</v>
      </c>
      <c r="T532">
        <v>1.66</v>
      </c>
      <c r="U532" t="b">
        <f>IF(Table19[[#This Row],[gross]]-Table19[[#This Row],[budget]] &gt; 0, TRUE, FALSE)</f>
        <v>1</v>
      </c>
    </row>
    <row r="533" spans="1:21" x14ac:dyDescent="0.35">
      <c r="A533" t="s">
        <v>15636</v>
      </c>
      <c r="B533">
        <v>1996</v>
      </c>
      <c r="C533" t="s">
        <v>10385</v>
      </c>
      <c r="D533" t="s">
        <v>1739</v>
      </c>
      <c r="E533" t="s">
        <v>405</v>
      </c>
      <c r="F533" t="s">
        <v>2396</v>
      </c>
      <c r="G533" t="s">
        <v>569</v>
      </c>
      <c r="H533" s="11">
        <v>4000000</v>
      </c>
      <c r="I533" s="11">
        <v>2892582</v>
      </c>
      <c r="J533" t="s">
        <v>38</v>
      </c>
      <c r="K533">
        <v>84</v>
      </c>
      <c r="L533" t="s">
        <v>1611</v>
      </c>
      <c r="M533" t="s">
        <v>15637</v>
      </c>
      <c r="N533">
        <v>7.6</v>
      </c>
      <c r="O533">
        <v>50</v>
      </c>
      <c r="P533">
        <v>202</v>
      </c>
      <c r="Q533">
        <v>22697</v>
      </c>
      <c r="R533">
        <v>3559</v>
      </c>
      <c r="S533" t="s">
        <v>28</v>
      </c>
      <c r="T533">
        <v>1.85</v>
      </c>
      <c r="U533" t="b">
        <f>IF(Table19[[#This Row],[gross]]-Table19[[#This Row],[budget]] &gt; 0, TRUE, FALSE)</f>
        <v>0</v>
      </c>
    </row>
    <row r="534" spans="1:21" x14ac:dyDescent="0.35">
      <c r="A534" t="s">
        <v>15886</v>
      </c>
      <c r="B534">
        <v>2005</v>
      </c>
      <c r="C534" t="s">
        <v>15884</v>
      </c>
      <c r="D534" t="s">
        <v>456</v>
      </c>
      <c r="E534" t="s">
        <v>15885</v>
      </c>
      <c r="F534" t="s">
        <v>13694</v>
      </c>
      <c r="G534" t="s">
        <v>272</v>
      </c>
      <c r="H534" s="11">
        <v>8000000</v>
      </c>
      <c r="I534" s="11">
        <v>77413017</v>
      </c>
      <c r="J534" t="s">
        <v>1418</v>
      </c>
      <c r="K534">
        <v>80</v>
      </c>
      <c r="L534" t="s">
        <v>65</v>
      </c>
      <c r="M534" t="s">
        <v>15887</v>
      </c>
      <c r="N534">
        <v>7.6</v>
      </c>
      <c r="O534">
        <v>169</v>
      </c>
      <c r="P534">
        <v>331</v>
      </c>
      <c r="Q534">
        <v>45984</v>
      </c>
      <c r="R534">
        <v>11218</v>
      </c>
      <c r="S534" t="s">
        <v>28</v>
      </c>
      <c r="T534">
        <v>1.85</v>
      </c>
      <c r="U534" t="b">
        <f>IF(Table19[[#This Row],[gross]]-Table19[[#This Row],[budget]] &gt; 0, TRUE, FALSE)</f>
        <v>1</v>
      </c>
    </row>
    <row r="535" spans="1:21" x14ac:dyDescent="0.35">
      <c r="A535" t="s">
        <v>15931</v>
      </c>
      <c r="B535">
        <v>1978</v>
      </c>
      <c r="C535" t="s">
        <v>5018</v>
      </c>
      <c r="D535" t="s">
        <v>7521</v>
      </c>
      <c r="E535" t="s">
        <v>1306</v>
      </c>
      <c r="F535" t="s">
        <v>5111</v>
      </c>
      <c r="G535" t="s">
        <v>569</v>
      </c>
      <c r="H535" s="11">
        <v>3000000</v>
      </c>
      <c r="I535" s="11">
        <v>141600000</v>
      </c>
      <c r="J535" t="s">
        <v>38</v>
      </c>
      <c r="K535">
        <v>109</v>
      </c>
      <c r="L535" t="s">
        <v>1611</v>
      </c>
      <c r="M535" t="s">
        <v>15932</v>
      </c>
      <c r="N535">
        <v>7.6</v>
      </c>
      <c r="O535">
        <v>94</v>
      </c>
      <c r="P535">
        <v>257</v>
      </c>
      <c r="Q535">
        <v>90177</v>
      </c>
      <c r="R535">
        <v>3468</v>
      </c>
      <c r="S535" t="s">
        <v>28</v>
      </c>
      <c r="T535">
        <v>1.85</v>
      </c>
      <c r="U535" t="b">
        <f>IF(Table19[[#This Row],[gross]]-Table19[[#This Row],[budget]] &gt; 0, TRUE, FALSE)</f>
        <v>1</v>
      </c>
    </row>
    <row r="536" spans="1:21" x14ac:dyDescent="0.35">
      <c r="A536" t="s">
        <v>16269</v>
      </c>
      <c r="B536">
        <v>2004</v>
      </c>
      <c r="C536" t="s">
        <v>14849</v>
      </c>
      <c r="D536" t="s">
        <v>1725</v>
      </c>
      <c r="E536" t="s">
        <v>4063</v>
      </c>
      <c r="F536" t="s">
        <v>16270</v>
      </c>
      <c r="G536" t="s">
        <v>569</v>
      </c>
      <c r="H536" s="11">
        <v>2500000</v>
      </c>
      <c r="I536" s="11">
        <v>26781723</v>
      </c>
      <c r="J536" t="s">
        <v>38</v>
      </c>
      <c r="K536">
        <v>102</v>
      </c>
      <c r="L536" t="s">
        <v>1375</v>
      </c>
      <c r="M536" t="s">
        <v>16271</v>
      </c>
      <c r="N536">
        <v>7.6</v>
      </c>
      <c r="O536">
        <v>205</v>
      </c>
      <c r="P536">
        <v>978</v>
      </c>
      <c r="Q536">
        <v>187595</v>
      </c>
      <c r="R536">
        <v>1655</v>
      </c>
      <c r="S536" t="s">
        <v>28</v>
      </c>
      <c r="T536">
        <v>2.35</v>
      </c>
      <c r="U536" t="b">
        <f>IF(Table19[[#This Row],[gross]]-Table19[[#This Row],[budget]] &gt; 0, TRUE, FALSE)</f>
        <v>1</v>
      </c>
    </row>
    <row r="537" spans="1:21" x14ac:dyDescent="0.35">
      <c r="A537" t="s">
        <v>16291</v>
      </c>
      <c r="B537">
        <v>2003</v>
      </c>
      <c r="C537" t="s">
        <v>16290</v>
      </c>
      <c r="D537" t="s">
        <v>8083</v>
      </c>
      <c r="E537" t="s">
        <v>7515</v>
      </c>
      <c r="F537" t="s">
        <v>16292</v>
      </c>
      <c r="G537" t="s">
        <v>569</v>
      </c>
      <c r="H537" s="11">
        <v>2000000</v>
      </c>
      <c r="I537" s="11">
        <v>395592</v>
      </c>
      <c r="J537" t="s">
        <v>3428</v>
      </c>
      <c r="K537">
        <v>106</v>
      </c>
      <c r="L537" t="s">
        <v>209</v>
      </c>
      <c r="M537" t="s">
        <v>16293</v>
      </c>
      <c r="N537">
        <v>7.6</v>
      </c>
      <c r="O537">
        <v>72</v>
      </c>
      <c r="P537">
        <v>134</v>
      </c>
      <c r="Q537">
        <v>21202</v>
      </c>
      <c r="R537">
        <v>2972</v>
      </c>
      <c r="S537" t="s">
        <v>28</v>
      </c>
      <c r="T537">
        <v>1.85</v>
      </c>
      <c r="U537" t="b">
        <f>IF(Table19[[#This Row],[gross]]-Table19[[#This Row],[budget]] &gt; 0, TRUE, FALSE)</f>
        <v>0</v>
      </c>
    </row>
    <row r="538" spans="1:21" x14ac:dyDescent="0.35">
      <c r="A538" t="s">
        <v>16309</v>
      </c>
      <c r="B538">
        <v>2008</v>
      </c>
      <c r="C538" t="s">
        <v>16307</v>
      </c>
      <c r="D538" t="s">
        <v>7872</v>
      </c>
      <c r="E538" t="s">
        <v>16308</v>
      </c>
      <c r="F538" t="s">
        <v>16310</v>
      </c>
      <c r="G538" t="s">
        <v>4621</v>
      </c>
      <c r="H538" s="11">
        <v>2500000</v>
      </c>
      <c r="I538" s="11">
        <v>173783</v>
      </c>
      <c r="J538" t="s">
        <v>38</v>
      </c>
      <c r="K538">
        <v>112</v>
      </c>
      <c r="L538" t="s">
        <v>65</v>
      </c>
      <c r="M538" t="s">
        <v>16311</v>
      </c>
      <c r="N538">
        <v>7.6</v>
      </c>
      <c r="O538">
        <v>14</v>
      </c>
      <c r="P538">
        <v>34</v>
      </c>
      <c r="Q538">
        <v>578</v>
      </c>
      <c r="R538">
        <v>1252</v>
      </c>
      <c r="S538" t="s">
        <v>28</v>
      </c>
      <c r="T538">
        <v>1.85</v>
      </c>
      <c r="U538" t="b">
        <f>IF(Table19[[#This Row],[gross]]-Table19[[#This Row],[budget]] &gt; 0, TRUE, FALSE)</f>
        <v>0</v>
      </c>
    </row>
    <row r="539" spans="1:21" x14ac:dyDescent="0.35">
      <c r="A539" t="s">
        <v>16391</v>
      </c>
      <c r="B539">
        <v>2001</v>
      </c>
      <c r="C539" t="s">
        <v>16388</v>
      </c>
      <c r="D539" t="s">
        <v>16390</v>
      </c>
      <c r="E539" t="s">
        <v>16389</v>
      </c>
      <c r="F539" t="s">
        <v>16392</v>
      </c>
      <c r="G539" t="s">
        <v>569</v>
      </c>
      <c r="H539" s="11">
        <v>15500000</v>
      </c>
      <c r="I539" s="11">
        <v>313436</v>
      </c>
      <c r="J539" t="s">
        <v>11492</v>
      </c>
      <c r="K539">
        <v>89</v>
      </c>
      <c r="L539" t="s">
        <v>2450</v>
      </c>
      <c r="M539" t="s">
        <v>16393</v>
      </c>
      <c r="N539">
        <v>7.6</v>
      </c>
      <c r="O539">
        <v>67</v>
      </c>
      <c r="P539">
        <v>95</v>
      </c>
      <c r="Q539">
        <v>12244</v>
      </c>
      <c r="R539">
        <v>155</v>
      </c>
      <c r="S539" t="s">
        <v>28</v>
      </c>
      <c r="T539">
        <v>1.85</v>
      </c>
      <c r="U539" t="b">
        <f>IF(Table19[[#This Row],[gross]]-Table19[[#This Row],[budget]] &gt; 0, TRUE, FALSE)</f>
        <v>0</v>
      </c>
    </row>
    <row r="540" spans="1:21" x14ac:dyDescent="0.35">
      <c r="A540" t="s">
        <v>16419</v>
      </c>
      <c r="B540">
        <v>1981</v>
      </c>
      <c r="C540" t="s">
        <v>818</v>
      </c>
      <c r="D540" t="s">
        <v>13296</v>
      </c>
      <c r="E540" t="s">
        <v>715</v>
      </c>
      <c r="F540" t="s">
        <v>16420</v>
      </c>
      <c r="G540" t="s">
        <v>569</v>
      </c>
      <c r="H540" s="11">
        <v>2000000</v>
      </c>
      <c r="I540" s="11">
        <v>9003011</v>
      </c>
      <c r="J540" t="s">
        <v>365</v>
      </c>
      <c r="K540">
        <v>87</v>
      </c>
      <c r="L540" t="s">
        <v>222</v>
      </c>
      <c r="M540" t="s">
        <v>16421</v>
      </c>
      <c r="N540">
        <v>7.6</v>
      </c>
      <c r="O540">
        <v>177</v>
      </c>
      <c r="P540">
        <v>294</v>
      </c>
      <c r="Q540">
        <v>133966</v>
      </c>
      <c r="R540">
        <v>1396</v>
      </c>
      <c r="S540" t="s">
        <v>720</v>
      </c>
      <c r="T540">
        <v>2.35</v>
      </c>
      <c r="U540" t="b">
        <f>IF(Table19[[#This Row],[gross]]-Table19[[#This Row],[budget]] &gt; 0, TRUE, FALSE)</f>
        <v>1</v>
      </c>
    </row>
    <row r="541" spans="1:21" x14ac:dyDescent="0.35">
      <c r="A541" t="s">
        <v>16424</v>
      </c>
      <c r="B541">
        <v>1994</v>
      </c>
      <c r="C541" t="s">
        <v>16423</v>
      </c>
      <c r="D541" t="s">
        <v>6557</v>
      </c>
      <c r="E541" t="s">
        <v>14260</v>
      </c>
      <c r="F541" t="s">
        <v>16425</v>
      </c>
      <c r="G541" t="s">
        <v>569</v>
      </c>
      <c r="H541" s="11">
        <v>2000000</v>
      </c>
      <c r="I541" s="11">
        <v>11546543</v>
      </c>
      <c r="J541" t="s">
        <v>3699</v>
      </c>
      <c r="K541">
        <v>102</v>
      </c>
      <c r="L541" t="s">
        <v>2073</v>
      </c>
      <c r="M541" t="s">
        <v>16426</v>
      </c>
      <c r="N541">
        <v>7.6</v>
      </c>
      <c r="O541">
        <v>77</v>
      </c>
      <c r="P541">
        <v>146</v>
      </c>
      <c r="Q541">
        <v>34520</v>
      </c>
      <c r="R541">
        <v>768</v>
      </c>
      <c r="S541" t="s">
        <v>28</v>
      </c>
      <c r="T541">
        <v>2.35</v>
      </c>
      <c r="U541" t="b">
        <f>IF(Table19[[#This Row],[gross]]-Table19[[#This Row],[budget]] &gt; 0, TRUE, FALSE)</f>
        <v>1</v>
      </c>
    </row>
    <row r="542" spans="1:21" x14ac:dyDescent="0.35">
      <c r="A542" t="s">
        <v>16429</v>
      </c>
      <c r="B542">
        <v>1999</v>
      </c>
      <c r="C542" t="s">
        <v>7953</v>
      </c>
      <c r="D542" t="s">
        <v>16428</v>
      </c>
      <c r="E542" t="s">
        <v>10421</v>
      </c>
      <c r="F542" t="s">
        <v>16430</v>
      </c>
      <c r="G542" t="s">
        <v>569</v>
      </c>
      <c r="H542" s="11">
        <v>2000000</v>
      </c>
      <c r="I542" s="11">
        <v>11533945</v>
      </c>
      <c r="J542" t="s">
        <v>38</v>
      </c>
      <c r="K542">
        <v>118</v>
      </c>
      <c r="L542" t="s">
        <v>13481</v>
      </c>
      <c r="M542" t="s">
        <v>16431</v>
      </c>
      <c r="N542">
        <v>7.6</v>
      </c>
      <c r="O542">
        <v>123</v>
      </c>
      <c r="P542">
        <v>434</v>
      </c>
      <c r="Q542">
        <v>77551</v>
      </c>
      <c r="R542">
        <v>563</v>
      </c>
      <c r="S542" t="s">
        <v>28</v>
      </c>
      <c r="T542">
        <v>1.85</v>
      </c>
      <c r="U542" t="b">
        <f>IF(Table19[[#This Row],[gross]]-Table19[[#This Row],[budget]] &gt; 0, TRUE, FALSE)</f>
        <v>1</v>
      </c>
    </row>
    <row r="543" spans="1:21" x14ac:dyDescent="0.35">
      <c r="A543" t="s">
        <v>17009</v>
      </c>
      <c r="B543">
        <v>2011</v>
      </c>
      <c r="C543" t="s">
        <v>17006</v>
      </c>
      <c r="D543" t="s">
        <v>17008</v>
      </c>
      <c r="E543" t="s">
        <v>17007</v>
      </c>
      <c r="F543" t="s">
        <v>17010</v>
      </c>
      <c r="G543" t="s">
        <v>569</v>
      </c>
      <c r="H543" s="11">
        <v>1100000</v>
      </c>
      <c r="I543" s="11">
        <v>4105123</v>
      </c>
      <c r="J543" t="s">
        <v>17014</v>
      </c>
      <c r="K543">
        <v>102</v>
      </c>
      <c r="L543" t="s">
        <v>329</v>
      </c>
      <c r="M543" t="s">
        <v>17011</v>
      </c>
      <c r="N543">
        <v>7.6</v>
      </c>
      <c r="O543">
        <v>481</v>
      </c>
      <c r="P543">
        <v>316</v>
      </c>
      <c r="Q543">
        <v>148221</v>
      </c>
      <c r="R543">
        <v>1445</v>
      </c>
      <c r="S543" t="s">
        <v>28</v>
      </c>
      <c r="T543">
        <v>1.85</v>
      </c>
      <c r="U543" t="b">
        <f>IF(Table19[[#This Row],[gross]]-Table19[[#This Row],[budget]] &gt; 0, TRUE, FALSE)</f>
        <v>1</v>
      </c>
    </row>
    <row r="544" spans="1:21" x14ac:dyDescent="0.35">
      <c r="A544" t="s">
        <v>17198</v>
      </c>
      <c r="B544">
        <v>2013</v>
      </c>
      <c r="C544" t="s">
        <v>17194</v>
      </c>
      <c r="D544" t="s">
        <v>17197</v>
      </c>
      <c r="E544" t="s">
        <v>17195</v>
      </c>
      <c r="F544" t="s">
        <v>17194</v>
      </c>
      <c r="G544" t="s">
        <v>90</v>
      </c>
      <c r="H544" s="11">
        <v>1000000</v>
      </c>
      <c r="I544" s="11">
        <v>287761</v>
      </c>
      <c r="J544" t="s">
        <v>174</v>
      </c>
      <c r="K544">
        <v>91</v>
      </c>
      <c r="L544" t="s">
        <v>17196</v>
      </c>
      <c r="M544" t="s">
        <v>17199</v>
      </c>
      <c r="N544">
        <v>7.6</v>
      </c>
      <c r="O544">
        <v>31</v>
      </c>
      <c r="P544">
        <v>16</v>
      </c>
      <c r="Q544">
        <v>2482</v>
      </c>
      <c r="R544">
        <v>86</v>
      </c>
      <c r="S544" t="s">
        <v>28</v>
      </c>
      <c r="T544">
        <v>1.85</v>
      </c>
      <c r="U544" t="b">
        <f>IF(Table19[[#This Row],[gross]]-Table19[[#This Row],[budget]] &gt; 0, TRUE, FALSE)</f>
        <v>0</v>
      </c>
    </row>
    <row r="545" spans="1:21" x14ac:dyDescent="0.35">
      <c r="A545" t="s">
        <v>17505</v>
      </c>
      <c r="B545">
        <v>1999</v>
      </c>
      <c r="C545" t="s">
        <v>17501</v>
      </c>
      <c r="D545" t="s">
        <v>17504</v>
      </c>
      <c r="E545" t="s">
        <v>17502</v>
      </c>
      <c r="F545" t="s">
        <v>17506</v>
      </c>
      <c r="G545" t="s">
        <v>569</v>
      </c>
      <c r="H545" s="11">
        <v>500000</v>
      </c>
      <c r="I545" s="11">
        <v>2047570</v>
      </c>
      <c r="J545" t="s">
        <v>38</v>
      </c>
      <c r="K545">
        <v>108</v>
      </c>
      <c r="L545" t="s">
        <v>17503</v>
      </c>
      <c r="M545" t="s">
        <v>17507</v>
      </c>
      <c r="N545">
        <v>7.6</v>
      </c>
      <c r="O545">
        <v>70</v>
      </c>
      <c r="P545">
        <v>80</v>
      </c>
      <c r="Q545">
        <v>6790</v>
      </c>
      <c r="R545">
        <v>194</v>
      </c>
      <c r="S545" t="s">
        <v>28</v>
      </c>
      <c r="T545">
        <v>1.85</v>
      </c>
      <c r="U545" t="b">
        <f>IF(Table19[[#This Row],[gross]]-Table19[[#This Row],[budget]] &gt; 0, TRUE, FALSE)</f>
        <v>1</v>
      </c>
    </row>
    <row r="546" spans="1:21" x14ac:dyDescent="0.35">
      <c r="A546" t="s">
        <v>17940</v>
      </c>
      <c r="B546">
        <v>2014</v>
      </c>
      <c r="C546" t="s">
        <v>17937</v>
      </c>
      <c r="D546" t="s">
        <v>17939</v>
      </c>
      <c r="E546" t="s">
        <v>17938</v>
      </c>
      <c r="F546" t="s">
        <v>17941</v>
      </c>
      <c r="G546" t="s">
        <v>5347</v>
      </c>
      <c r="H546" s="11">
        <v>100000</v>
      </c>
      <c r="I546" s="11"/>
      <c r="J546" t="s">
        <v>38</v>
      </c>
      <c r="K546">
        <v>77</v>
      </c>
      <c r="L546" t="s">
        <v>17095</v>
      </c>
      <c r="M546" t="s">
        <v>17942</v>
      </c>
      <c r="N546">
        <v>7.6</v>
      </c>
      <c r="O546">
        <v>5</v>
      </c>
      <c r="P546">
        <v>1</v>
      </c>
      <c r="Q546">
        <v>80</v>
      </c>
      <c r="R546">
        <v>45</v>
      </c>
      <c r="S546" t="s">
        <v>28</v>
      </c>
      <c r="T546">
        <v>1.78</v>
      </c>
      <c r="U546" t="b">
        <f>IF(Table19[[#This Row],[gross]]-Table19[[#This Row],[budget]] &gt; 0, TRUE, FALSE)</f>
        <v>0</v>
      </c>
    </row>
    <row r="547" spans="1:21" x14ac:dyDescent="0.35">
      <c r="A547" t="s">
        <v>18005</v>
      </c>
      <c r="B547">
        <v>1999</v>
      </c>
      <c r="C547" t="s">
        <v>18003</v>
      </c>
      <c r="D547" t="s">
        <v>16636</v>
      </c>
      <c r="E547" t="s">
        <v>18004</v>
      </c>
      <c r="F547" t="s">
        <v>18006</v>
      </c>
      <c r="G547" t="s">
        <v>569</v>
      </c>
      <c r="H547" s="11">
        <v>40000</v>
      </c>
      <c r="I547" s="11">
        <v>277233</v>
      </c>
      <c r="J547" t="s">
        <v>38</v>
      </c>
      <c r="K547">
        <v>90</v>
      </c>
      <c r="L547" t="s">
        <v>1618</v>
      </c>
      <c r="M547" t="s">
        <v>18007</v>
      </c>
      <c r="N547">
        <v>7.6</v>
      </c>
      <c r="O547">
        <v>21</v>
      </c>
      <c r="P547">
        <v>26</v>
      </c>
      <c r="Q547">
        <v>2631</v>
      </c>
      <c r="R547">
        <v>20814</v>
      </c>
      <c r="S547" t="s">
        <v>28</v>
      </c>
      <c r="T547">
        <v>1.85</v>
      </c>
      <c r="U547" t="b">
        <f>IF(Table19[[#This Row],[gross]]-Table19[[#This Row],[budget]] &gt; 0, TRUE, FALSE)</f>
        <v>1</v>
      </c>
    </row>
    <row r="548" spans="1:21" x14ac:dyDescent="0.35">
      <c r="A548" t="s">
        <v>94</v>
      </c>
      <c r="B548">
        <v>2015</v>
      </c>
      <c r="C548" t="s">
        <v>91</v>
      </c>
      <c r="D548" t="s">
        <v>93</v>
      </c>
      <c r="E548" t="s">
        <v>92</v>
      </c>
      <c r="F548" t="s">
        <v>95</v>
      </c>
      <c r="G548" t="s">
        <v>39</v>
      </c>
      <c r="H548" s="11">
        <v>250000000</v>
      </c>
      <c r="I548" s="11">
        <v>458991599</v>
      </c>
      <c r="J548" t="s">
        <v>38</v>
      </c>
      <c r="K548">
        <v>141</v>
      </c>
      <c r="L548" t="s">
        <v>68</v>
      </c>
      <c r="M548" t="s">
        <v>96</v>
      </c>
      <c r="N548">
        <v>7.5</v>
      </c>
      <c r="O548">
        <v>635</v>
      </c>
      <c r="P548">
        <v>1117</v>
      </c>
      <c r="Q548">
        <v>462669</v>
      </c>
      <c r="R548">
        <v>92000</v>
      </c>
      <c r="S548" t="s">
        <v>28</v>
      </c>
      <c r="T548">
        <v>2.35</v>
      </c>
      <c r="U548" t="b">
        <f>IF(Table19[[#This Row],[gross]]-Table19[[#This Row],[budget]] &gt; 0, TRUE, FALSE)</f>
        <v>1</v>
      </c>
    </row>
    <row r="549" spans="1:21" x14ac:dyDescent="0.35">
      <c r="A549" t="s">
        <v>102</v>
      </c>
      <c r="B549">
        <v>2009</v>
      </c>
      <c r="C549" t="s">
        <v>98</v>
      </c>
      <c r="D549" t="s">
        <v>101</v>
      </c>
      <c r="E549" t="s">
        <v>99</v>
      </c>
      <c r="F549" t="s">
        <v>103</v>
      </c>
      <c r="G549" t="s">
        <v>90</v>
      </c>
      <c r="H549" s="11">
        <v>250000000</v>
      </c>
      <c r="I549" s="11">
        <v>301956980</v>
      </c>
      <c r="J549" t="s">
        <v>56</v>
      </c>
      <c r="K549">
        <v>153</v>
      </c>
      <c r="L549" t="s">
        <v>100</v>
      </c>
      <c r="M549" t="s">
        <v>104</v>
      </c>
      <c r="N549">
        <v>7.5</v>
      </c>
      <c r="O549">
        <v>375</v>
      </c>
      <c r="P549">
        <v>973</v>
      </c>
      <c r="Q549">
        <v>321795</v>
      </c>
      <c r="R549">
        <v>58753</v>
      </c>
      <c r="S549" t="s">
        <v>28</v>
      </c>
      <c r="T549">
        <v>2.35</v>
      </c>
      <c r="U549" t="b">
        <f>IF(Table19[[#This Row],[gross]]-Table19[[#This Row],[budget]] &gt; 0, TRUE, FALSE)</f>
        <v>1</v>
      </c>
    </row>
    <row r="550" spans="1:21" x14ac:dyDescent="0.35">
      <c r="A550" t="s">
        <v>170</v>
      </c>
      <c r="B550">
        <v>2014</v>
      </c>
      <c r="C550" t="s">
        <v>166</v>
      </c>
      <c r="D550" t="s">
        <v>169</v>
      </c>
      <c r="E550" t="s">
        <v>167</v>
      </c>
      <c r="F550" t="s">
        <v>171</v>
      </c>
      <c r="G550" t="s">
        <v>39</v>
      </c>
      <c r="H550" s="11">
        <v>250000000</v>
      </c>
      <c r="I550" s="11">
        <v>255108370</v>
      </c>
      <c r="J550" t="s">
        <v>174</v>
      </c>
      <c r="K550">
        <v>164</v>
      </c>
      <c r="L550" t="s">
        <v>168</v>
      </c>
      <c r="M550" t="s">
        <v>172</v>
      </c>
      <c r="N550">
        <v>7.5</v>
      </c>
      <c r="O550">
        <v>422</v>
      </c>
      <c r="P550">
        <v>802</v>
      </c>
      <c r="Q550">
        <v>354228</v>
      </c>
      <c r="R550">
        <v>9152</v>
      </c>
      <c r="S550" t="s">
        <v>28</v>
      </c>
      <c r="T550">
        <v>2.35</v>
      </c>
      <c r="U550" t="b">
        <f>IF(Table19[[#This Row],[gross]]-Table19[[#This Row],[budget]] &gt; 0, TRUE, FALSE)</f>
        <v>1</v>
      </c>
    </row>
    <row r="551" spans="1:21" x14ac:dyDescent="0.35">
      <c r="A551" t="s">
        <v>401</v>
      </c>
      <c r="B551">
        <v>2016</v>
      </c>
      <c r="C551" t="s">
        <v>398</v>
      </c>
      <c r="D551" t="s">
        <v>400</v>
      </c>
      <c r="E551" t="s">
        <v>399</v>
      </c>
      <c r="F551" t="s">
        <v>402</v>
      </c>
      <c r="G551" t="s">
        <v>39</v>
      </c>
      <c r="H551" s="11">
        <v>185000000</v>
      </c>
      <c r="I551" s="11">
        <v>130468626</v>
      </c>
      <c r="J551" t="s">
        <v>38</v>
      </c>
      <c r="K551">
        <v>122</v>
      </c>
      <c r="L551" t="s">
        <v>222</v>
      </c>
      <c r="M551" t="s">
        <v>403</v>
      </c>
      <c r="N551">
        <v>7.5</v>
      </c>
      <c r="O551">
        <v>322</v>
      </c>
      <c r="P551">
        <v>432</v>
      </c>
      <c r="Q551">
        <v>53607</v>
      </c>
      <c r="R551">
        <v>1327</v>
      </c>
      <c r="S551" t="s">
        <v>28</v>
      </c>
      <c r="T551">
        <v>2.35</v>
      </c>
      <c r="U551" t="b">
        <f>IF(Table19[[#This Row],[gross]]-Table19[[#This Row],[budget]] &gt; 0, TRUE, FALSE)</f>
        <v>0</v>
      </c>
    </row>
    <row r="552" spans="1:21" x14ac:dyDescent="0.35">
      <c r="A552" t="s">
        <v>480</v>
      </c>
      <c r="B552">
        <v>2011</v>
      </c>
      <c r="C552" t="s">
        <v>477</v>
      </c>
      <c r="D552" t="s">
        <v>479</v>
      </c>
      <c r="E552" t="s">
        <v>196</v>
      </c>
      <c r="F552" t="s">
        <v>385</v>
      </c>
      <c r="G552" t="s">
        <v>90</v>
      </c>
      <c r="H552" s="11">
        <v>170000000</v>
      </c>
      <c r="I552" s="11">
        <v>73820094</v>
      </c>
      <c r="J552" t="s">
        <v>38</v>
      </c>
      <c r="K552">
        <v>126</v>
      </c>
      <c r="L552" t="s">
        <v>478</v>
      </c>
      <c r="M552" t="s">
        <v>481</v>
      </c>
      <c r="N552">
        <v>7.5</v>
      </c>
      <c r="O552">
        <v>682</v>
      </c>
      <c r="P552">
        <v>678</v>
      </c>
      <c r="Q552">
        <v>245333</v>
      </c>
      <c r="R552">
        <v>36017</v>
      </c>
      <c r="S552" t="s">
        <v>28</v>
      </c>
      <c r="T552">
        <v>1.85</v>
      </c>
      <c r="U552" t="b">
        <f>IF(Table19[[#This Row],[gross]]-Table19[[#This Row],[budget]] &gt; 0, TRUE, FALSE)</f>
        <v>0</v>
      </c>
    </row>
    <row r="553" spans="1:21" x14ac:dyDescent="0.35">
      <c r="A553" t="s">
        <v>742</v>
      </c>
      <c r="B553">
        <v>2007</v>
      </c>
      <c r="C553" t="s">
        <v>98</v>
      </c>
      <c r="D553" t="s">
        <v>741</v>
      </c>
      <c r="E553" t="s">
        <v>99</v>
      </c>
      <c r="F553" t="s">
        <v>743</v>
      </c>
      <c r="G553" t="s">
        <v>39</v>
      </c>
      <c r="H553" s="11">
        <v>150000000</v>
      </c>
      <c r="I553" s="11">
        <v>292000866</v>
      </c>
      <c r="J553" t="s">
        <v>56</v>
      </c>
      <c r="K553">
        <v>138</v>
      </c>
      <c r="L553" t="s">
        <v>100</v>
      </c>
      <c r="M553" t="s">
        <v>744</v>
      </c>
      <c r="N553">
        <v>7.5</v>
      </c>
      <c r="O553">
        <v>329</v>
      </c>
      <c r="P553">
        <v>1108</v>
      </c>
      <c r="Q553">
        <v>355137</v>
      </c>
      <c r="R553">
        <v>33433</v>
      </c>
      <c r="S553" t="s">
        <v>28</v>
      </c>
      <c r="T553">
        <v>2.35</v>
      </c>
      <c r="U553" t="b">
        <f>IF(Table19[[#This Row],[gross]]-Table19[[#This Row],[budget]] &gt; 0, TRUE, FALSE)</f>
        <v>1</v>
      </c>
    </row>
    <row r="554" spans="1:21" x14ac:dyDescent="0.35">
      <c r="A554" t="s">
        <v>1217</v>
      </c>
      <c r="B554">
        <v>2001</v>
      </c>
      <c r="C554" t="s">
        <v>1216</v>
      </c>
      <c r="D554" t="s">
        <v>99</v>
      </c>
      <c r="E554" t="s">
        <v>743</v>
      </c>
      <c r="F554" t="s">
        <v>1218</v>
      </c>
      <c r="G554" t="s">
        <v>90</v>
      </c>
      <c r="H554" s="11">
        <v>125000000</v>
      </c>
      <c r="I554" s="11">
        <v>317557891</v>
      </c>
      <c r="J554" t="s">
        <v>56</v>
      </c>
      <c r="K554">
        <v>159</v>
      </c>
      <c r="L554" t="s">
        <v>195</v>
      </c>
      <c r="M554" t="s">
        <v>1219</v>
      </c>
      <c r="N554">
        <v>7.5</v>
      </c>
      <c r="O554">
        <v>258</v>
      </c>
      <c r="P554">
        <v>1571</v>
      </c>
      <c r="Q554">
        <v>444683</v>
      </c>
      <c r="R554">
        <v>13191</v>
      </c>
      <c r="S554" t="s">
        <v>28</v>
      </c>
      <c r="T554">
        <v>2.35</v>
      </c>
      <c r="U554" t="b">
        <f>IF(Table19[[#This Row],[gross]]-Table19[[#This Row],[budget]] &gt; 0, TRUE, FALSE)</f>
        <v>1</v>
      </c>
    </row>
    <row r="555" spans="1:21" x14ac:dyDescent="0.35">
      <c r="A555" t="s">
        <v>1247</v>
      </c>
      <c r="B555">
        <v>2003</v>
      </c>
      <c r="C555" t="s">
        <v>113</v>
      </c>
      <c r="D555" t="s">
        <v>258</v>
      </c>
      <c r="E555" t="s">
        <v>1246</v>
      </c>
      <c r="F555" t="s">
        <v>1248</v>
      </c>
      <c r="G555" t="s">
        <v>39</v>
      </c>
      <c r="H555" s="11">
        <v>110000000</v>
      </c>
      <c r="I555" s="11">
        <v>214948780</v>
      </c>
      <c r="J555" t="s">
        <v>263</v>
      </c>
      <c r="K555">
        <v>134</v>
      </c>
      <c r="L555" t="s">
        <v>257</v>
      </c>
      <c r="M555" t="s">
        <v>1249</v>
      </c>
      <c r="N555">
        <v>7.5</v>
      </c>
      <c r="O555">
        <v>289</v>
      </c>
      <c r="P555">
        <v>1055</v>
      </c>
      <c r="Q555">
        <v>405973</v>
      </c>
      <c r="R555">
        <v>20952</v>
      </c>
      <c r="S555" t="s">
        <v>28</v>
      </c>
      <c r="T555">
        <v>2.35</v>
      </c>
      <c r="U555" t="b">
        <f>IF(Table19[[#This Row],[gross]]-Table19[[#This Row],[budget]] &gt; 0, TRUE, FALSE)</f>
        <v>1</v>
      </c>
    </row>
    <row r="556" spans="1:21" x14ac:dyDescent="0.35">
      <c r="A556" t="s">
        <v>1256</v>
      </c>
      <c r="B556">
        <v>2011</v>
      </c>
      <c r="C556" t="s">
        <v>1254</v>
      </c>
      <c r="D556" t="s">
        <v>92</v>
      </c>
      <c r="E556" t="s">
        <v>354</v>
      </c>
      <c r="F556" t="s">
        <v>1257</v>
      </c>
      <c r="G556" t="s">
        <v>39</v>
      </c>
      <c r="H556" s="11">
        <v>125000000</v>
      </c>
      <c r="I556" s="11">
        <v>186830669</v>
      </c>
      <c r="J556" t="s">
        <v>38</v>
      </c>
      <c r="K556">
        <v>129</v>
      </c>
      <c r="L556" t="s">
        <v>1255</v>
      </c>
      <c r="M556" t="s">
        <v>1258</v>
      </c>
      <c r="N556">
        <v>7.5</v>
      </c>
      <c r="O556">
        <v>382</v>
      </c>
      <c r="P556">
        <v>412</v>
      </c>
      <c r="Q556">
        <v>338635</v>
      </c>
      <c r="R556">
        <v>22403</v>
      </c>
      <c r="S556" t="s">
        <v>28</v>
      </c>
      <c r="T556">
        <v>2.35</v>
      </c>
      <c r="U556" t="b">
        <f>IF(Table19[[#This Row],[gross]]-Table19[[#This Row],[budget]] &gt; 0, TRUE, FALSE)</f>
        <v>1</v>
      </c>
    </row>
    <row r="557" spans="1:21" x14ac:dyDescent="0.35">
      <c r="A557" t="s">
        <v>1267</v>
      </c>
      <c r="B557">
        <v>1990</v>
      </c>
      <c r="C557" t="s">
        <v>1264</v>
      </c>
      <c r="D557" t="s">
        <v>1266</v>
      </c>
      <c r="E557" t="s">
        <v>1265</v>
      </c>
      <c r="F557" t="s">
        <v>1268</v>
      </c>
      <c r="G557" t="s">
        <v>569</v>
      </c>
      <c r="H557" s="11">
        <v>65000000</v>
      </c>
      <c r="I557" s="11">
        <v>119412921</v>
      </c>
      <c r="J557" t="s">
        <v>38</v>
      </c>
      <c r="K557">
        <v>113</v>
      </c>
      <c r="L557" t="s">
        <v>631</v>
      </c>
      <c r="M557" t="s">
        <v>1269</v>
      </c>
      <c r="N557">
        <v>7.5</v>
      </c>
      <c r="O557">
        <v>196</v>
      </c>
      <c r="P557">
        <v>391</v>
      </c>
      <c r="Q557">
        <v>240241</v>
      </c>
      <c r="R557">
        <v>1441</v>
      </c>
      <c r="S557" t="s">
        <v>28</v>
      </c>
      <c r="T557">
        <v>1.85</v>
      </c>
      <c r="U557" t="b">
        <f>IF(Table19[[#This Row],[gross]]-Table19[[#This Row],[budget]] &gt; 0, TRUE, FALSE)</f>
        <v>1</v>
      </c>
    </row>
    <row r="558" spans="1:21" x14ac:dyDescent="0.35">
      <c r="A558" t="s">
        <v>1494</v>
      </c>
      <c r="B558">
        <v>2004</v>
      </c>
      <c r="C558" t="s">
        <v>477</v>
      </c>
      <c r="D558" t="s">
        <v>210</v>
      </c>
      <c r="E558" t="s">
        <v>1492</v>
      </c>
      <c r="F558" t="s">
        <v>1495</v>
      </c>
      <c r="G558" t="s">
        <v>39</v>
      </c>
      <c r="H558" s="11">
        <v>110000000</v>
      </c>
      <c r="I558" s="11">
        <v>102608827</v>
      </c>
      <c r="J558" t="s">
        <v>38</v>
      </c>
      <c r="K558">
        <v>170</v>
      </c>
      <c r="L558" t="s">
        <v>1493</v>
      </c>
      <c r="M558" t="s">
        <v>1496</v>
      </c>
      <c r="N558">
        <v>7.5</v>
      </c>
      <c r="O558">
        <v>267</v>
      </c>
      <c r="P558">
        <v>799</v>
      </c>
      <c r="Q558">
        <v>264318</v>
      </c>
      <c r="R558">
        <v>34582</v>
      </c>
      <c r="S558" t="s">
        <v>720</v>
      </c>
      <c r="T558">
        <v>2.35</v>
      </c>
      <c r="U558" t="b">
        <f>IF(Table19[[#This Row],[gross]]-Table19[[#This Row],[budget]] &gt; 0, TRUE, FALSE)</f>
        <v>0</v>
      </c>
    </row>
    <row r="559" spans="1:21" x14ac:dyDescent="0.35">
      <c r="A559" t="s">
        <v>1787</v>
      </c>
      <c r="B559">
        <v>2012</v>
      </c>
      <c r="C559" t="s">
        <v>1784</v>
      </c>
      <c r="D559" t="s">
        <v>317</v>
      </c>
      <c r="E559" t="s">
        <v>1785</v>
      </c>
      <c r="F559" t="s">
        <v>388</v>
      </c>
      <c r="G559" t="s">
        <v>569</v>
      </c>
      <c r="H559" s="11">
        <v>102000000</v>
      </c>
      <c r="I559" s="11">
        <v>27098580</v>
      </c>
      <c r="J559" t="s">
        <v>740</v>
      </c>
      <c r="K559">
        <v>172</v>
      </c>
      <c r="L559" t="s">
        <v>1786</v>
      </c>
      <c r="M559" t="s">
        <v>1788</v>
      </c>
      <c r="N559">
        <v>7.5</v>
      </c>
      <c r="O559">
        <v>511</v>
      </c>
      <c r="P559">
        <v>828</v>
      </c>
      <c r="Q559">
        <v>284825</v>
      </c>
      <c r="R559">
        <v>22686</v>
      </c>
      <c r="S559" t="s">
        <v>28</v>
      </c>
      <c r="T559">
        <v>2.35</v>
      </c>
      <c r="U559" t="b">
        <f>IF(Table19[[#This Row],[gross]]-Table19[[#This Row],[budget]] &gt; 0, TRUE, FALSE)</f>
        <v>0</v>
      </c>
    </row>
    <row r="560" spans="1:21" x14ac:dyDescent="0.35">
      <c r="A560" t="s">
        <v>1873</v>
      </c>
      <c r="B560">
        <v>2002</v>
      </c>
      <c r="C560" t="s">
        <v>477</v>
      </c>
      <c r="D560" t="s">
        <v>210</v>
      </c>
      <c r="E560" t="s">
        <v>223</v>
      </c>
      <c r="F560" t="s">
        <v>388</v>
      </c>
      <c r="G560" t="s">
        <v>569</v>
      </c>
      <c r="H560" s="11">
        <v>100000000</v>
      </c>
      <c r="I560" s="11">
        <v>77679638</v>
      </c>
      <c r="J560" t="s">
        <v>38</v>
      </c>
      <c r="K560">
        <v>216</v>
      </c>
      <c r="L560" t="s">
        <v>1872</v>
      </c>
      <c r="M560" t="s">
        <v>1874</v>
      </c>
      <c r="N560">
        <v>7.5</v>
      </c>
      <c r="O560">
        <v>233</v>
      </c>
      <c r="P560">
        <v>1166</v>
      </c>
      <c r="Q560">
        <v>314033</v>
      </c>
      <c r="R560">
        <v>47657</v>
      </c>
      <c r="S560" t="s">
        <v>28</v>
      </c>
      <c r="T560">
        <v>2.35</v>
      </c>
      <c r="U560" t="b">
        <f>IF(Table19[[#This Row],[gross]]-Table19[[#This Row],[budget]] &gt; 0, TRUE, FALSE)</f>
        <v>0</v>
      </c>
    </row>
    <row r="561" spans="1:21" x14ac:dyDescent="0.35">
      <c r="A561" t="s">
        <v>2069</v>
      </c>
      <c r="B561">
        <v>1998</v>
      </c>
      <c r="C561" t="s">
        <v>2066</v>
      </c>
      <c r="D561" t="s">
        <v>1055</v>
      </c>
      <c r="E561" t="s">
        <v>2067</v>
      </c>
      <c r="F561" t="s">
        <v>2070</v>
      </c>
      <c r="G561" t="s">
        <v>272</v>
      </c>
      <c r="H561" s="11">
        <v>90000000</v>
      </c>
      <c r="I561" s="11">
        <v>120618403</v>
      </c>
      <c r="J561" t="s">
        <v>38</v>
      </c>
      <c r="K561">
        <v>88</v>
      </c>
      <c r="L561" t="s">
        <v>2068</v>
      </c>
      <c r="M561" t="s">
        <v>2071</v>
      </c>
      <c r="N561">
        <v>7.5</v>
      </c>
      <c r="O561">
        <v>143</v>
      </c>
      <c r="P561">
        <v>222</v>
      </c>
      <c r="Q561">
        <v>171792</v>
      </c>
      <c r="R561">
        <v>4478</v>
      </c>
      <c r="S561" t="s">
        <v>28</v>
      </c>
      <c r="T561">
        <v>1.66</v>
      </c>
      <c r="U561" t="b">
        <f>IF(Table19[[#This Row],[gross]]-Table19[[#This Row],[budget]] &gt; 0, TRUE, FALSE)</f>
        <v>1</v>
      </c>
    </row>
    <row r="562" spans="1:21" x14ac:dyDescent="0.35">
      <c r="A562" t="s">
        <v>2383</v>
      </c>
      <c r="B562">
        <v>2010</v>
      </c>
      <c r="C562" t="s">
        <v>2379</v>
      </c>
      <c r="D562" t="s">
        <v>2382</v>
      </c>
      <c r="E562" t="s">
        <v>2380</v>
      </c>
      <c r="F562" t="s">
        <v>2384</v>
      </c>
      <c r="G562" t="s">
        <v>39</v>
      </c>
      <c r="H562" s="11">
        <v>60000000</v>
      </c>
      <c r="I562" s="11">
        <v>31494270</v>
      </c>
      <c r="J562" t="s">
        <v>38</v>
      </c>
      <c r="K562">
        <v>112</v>
      </c>
      <c r="L562" t="s">
        <v>2381</v>
      </c>
      <c r="M562" t="s">
        <v>2385</v>
      </c>
      <c r="N562">
        <v>7.5</v>
      </c>
      <c r="O562">
        <v>393</v>
      </c>
      <c r="P562">
        <v>522</v>
      </c>
      <c r="Q562">
        <v>273921</v>
      </c>
      <c r="R562">
        <v>12687</v>
      </c>
      <c r="S562" t="s">
        <v>28</v>
      </c>
      <c r="T562">
        <v>1.85</v>
      </c>
      <c r="U562" t="b">
        <f>IF(Table19[[#This Row],[gross]]-Table19[[#This Row],[budget]] &gt; 0, TRUE, FALSE)</f>
        <v>0</v>
      </c>
    </row>
    <row r="563" spans="1:21" x14ac:dyDescent="0.35">
      <c r="A563" t="s">
        <v>2860</v>
      </c>
      <c r="B563">
        <v>2013</v>
      </c>
      <c r="C563" t="s">
        <v>2858</v>
      </c>
      <c r="D563" t="s">
        <v>508</v>
      </c>
      <c r="E563" t="s">
        <v>2859</v>
      </c>
      <c r="F563" t="s">
        <v>786</v>
      </c>
      <c r="G563" t="s">
        <v>90</v>
      </c>
      <c r="H563" s="11">
        <v>76000000</v>
      </c>
      <c r="I563" s="11">
        <v>368049635</v>
      </c>
      <c r="J563" t="s">
        <v>38</v>
      </c>
      <c r="K563">
        <v>98</v>
      </c>
      <c r="L563" t="s">
        <v>2037</v>
      </c>
      <c r="M563" t="s">
        <v>2861</v>
      </c>
      <c r="N563">
        <v>7.5</v>
      </c>
      <c r="O563">
        <v>306</v>
      </c>
      <c r="P563">
        <v>284</v>
      </c>
      <c r="Q563">
        <v>286877</v>
      </c>
      <c r="R563">
        <v>11905</v>
      </c>
      <c r="S563" t="s">
        <v>28</v>
      </c>
      <c r="T563">
        <v>1.85</v>
      </c>
      <c r="U563" t="b">
        <f>IF(Table19[[#This Row],[gross]]-Table19[[#This Row],[budget]] &gt; 0, TRUE, FALSE)</f>
        <v>1</v>
      </c>
    </row>
    <row r="564" spans="1:21" x14ac:dyDescent="0.35">
      <c r="A564" t="s">
        <v>1267</v>
      </c>
      <c r="B564">
        <v>1990</v>
      </c>
      <c r="C564" t="s">
        <v>1264</v>
      </c>
      <c r="D564" t="s">
        <v>1266</v>
      </c>
      <c r="E564" t="s">
        <v>1265</v>
      </c>
      <c r="F564" t="s">
        <v>1268</v>
      </c>
      <c r="G564" t="s">
        <v>569</v>
      </c>
      <c r="H564" s="11">
        <v>65000000</v>
      </c>
      <c r="I564" s="11">
        <v>119412921</v>
      </c>
      <c r="J564" t="s">
        <v>38</v>
      </c>
      <c r="K564">
        <v>113</v>
      </c>
      <c r="L564" t="s">
        <v>631</v>
      </c>
      <c r="M564" t="s">
        <v>1269</v>
      </c>
      <c r="N564">
        <v>7.5</v>
      </c>
      <c r="O564">
        <v>196</v>
      </c>
      <c r="P564">
        <v>391</v>
      </c>
      <c r="Q564">
        <v>240241</v>
      </c>
      <c r="R564">
        <v>1441</v>
      </c>
      <c r="S564" t="s">
        <v>28</v>
      </c>
      <c r="T564">
        <v>1.85</v>
      </c>
      <c r="U564" t="b">
        <f>IF(Table19[[#This Row],[gross]]-Table19[[#This Row],[budget]] &gt; 0, TRUE, FALSE)</f>
        <v>1</v>
      </c>
    </row>
    <row r="565" spans="1:21" x14ac:dyDescent="0.35">
      <c r="A565" t="s">
        <v>3686</v>
      </c>
      <c r="B565">
        <v>2006</v>
      </c>
      <c r="C565" t="s">
        <v>1784</v>
      </c>
      <c r="D565" t="s">
        <v>3685</v>
      </c>
      <c r="E565" t="s">
        <v>3683</v>
      </c>
      <c r="F565" t="s">
        <v>3687</v>
      </c>
      <c r="G565" t="s">
        <v>569</v>
      </c>
      <c r="H565" s="11">
        <v>50000000</v>
      </c>
      <c r="I565" s="11">
        <v>2208939</v>
      </c>
      <c r="J565" t="s">
        <v>740</v>
      </c>
      <c r="K565">
        <v>147</v>
      </c>
      <c r="L565" t="s">
        <v>3684</v>
      </c>
      <c r="M565" t="s">
        <v>3688</v>
      </c>
      <c r="N565">
        <v>7.5</v>
      </c>
      <c r="O565">
        <v>226</v>
      </c>
      <c r="P565">
        <v>482</v>
      </c>
      <c r="Q565">
        <v>190490</v>
      </c>
      <c r="R565">
        <v>253</v>
      </c>
      <c r="S565" t="s">
        <v>28</v>
      </c>
      <c r="T565">
        <v>2.35</v>
      </c>
      <c r="U565" t="b">
        <f>IF(Table19[[#This Row],[gross]]-Table19[[#This Row],[budget]] &gt; 0, TRUE, FALSE)</f>
        <v>0</v>
      </c>
    </row>
    <row r="566" spans="1:21" x14ac:dyDescent="0.35">
      <c r="A566" t="s">
        <v>4318</v>
      </c>
      <c r="B566">
        <v>1997</v>
      </c>
      <c r="C566" t="s">
        <v>3621</v>
      </c>
      <c r="D566" t="s">
        <v>572</v>
      </c>
      <c r="E566" t="s">
        <v>2314</v>
      </c>
      <c r="F566" t="s">
        <v>749</v>
      </c>
      <c r="G566" t="s">
        <v>569</v>
      </c>
      <c r="H566" s="11">
        <v>57000000</v>
      </c>
      <c r="I566" s="11">
        <v>60984028</v>
      </c>
      <c r="J566" t="s">
        <v>38</v>
      </c>
      <c r="K566">
        <v>136</v>
      </c>
      <c r="L566" t="s">
        <v>1861</v>
      </c>
      <c r="M566" t="s">
        <v>4319</v>
      </c>
      <c r="N566">
        <v>7.5</v>
      </c>
      <c r="O566">
        <v>117</v>
      </c>
      <c r="P566">
        <v>431</v>
      </c>
      <c r="Q566">
        <v>259519</v>
      </c>
      <c r="R566">
        <v>45271</v>
      </c>
      <c r="S566" t="s">
        <v>28</v>
      </c>
      <c r="T566">
        <v>2.35</v>
      </c>
      <c r="U566" t="b">
        <f>IF(Table19[[#This Row],[gross]]-Table19[[#This Row],[budget]] &gt; 0, TRUE, FALSE)</f>
        <v>1</v>
      </c>
    </row>
    <row r="567" spans="1:21" x14ac:dyDescent="0.35">
      <c r="A567" t="s">
        <v>5155</v>
      </c>
      <c r="B567">
        <v>2003</v>
      </c>
      <c r="C567" t="s">
        <v>4499</v>
      </c>
      <c r="D567" t="s">
        <v>115</v>
      </c>
      <c r="E567" t="s">
        <v>208</v>
      </c>
      <c r="F567" t="s">
        <v>898</v>
      </c>
      <c r="G567" t="s">
        <v>569</v>
      </c>
      <c r="H567" s="11">
        <v>50000000</v>
      </c>
      <c r="I567" s="11">
        <v>19593740</v>
      </c>
      <c r="J567" t="s">
        <v>38</v>
      </c>
      <c r="K567">
        <v>130</v>
      </c>
      <c r="L567" t="s">
        <v>2062</v>
      </c>
      <c r="M567" t="s">
        <v>5156</v>
      </c>
      <c r="N567">
        <v>7.5</v>
      </c>
      <c r="O567">
        <v>141</v>
      </c>
      <c r="P567">
        <v>420</v>
      </c>
      <c r="Q567">
        <v>88270</v>
      </c>
      <c r="R567">
        <v>32637</v>
      </c>
      <c r="S567" t="s">
        <v>28</v>
      </c>
      <c r="T567">
        <v>2.35</v>
      </c>
      <c r="U567" t="b">
        <f>IF(Table19[[#This Row],[gross]]-Table19[[#This Row],[budget]] &gt; 0, TRUE, FALSE)</f>
        <v>0</v>
      </c>
    </row>
    <row r="568" spans="1:21" x14ac:dyDescent="0.35">
      <c r="A568" t="s">
        <v>5718</v>
      </c>
      <c r="B568">
        <v>1996</v>
      </c>
      <c r="C568" t="s">
        <v>2994</v>
      </c>
      <c r="D568" t="s">
        <v>1683</v>
      </c>
      <c r="E568" t="s">
        <v>335</v>
      </c>
      <c r="F568" t="s">
        <v>3351</v>
      </c>
      <c r="G568" t="s">
        <v>569</v>
      </c>
      <c r="H568" s="11">
        <v>44000000</v>
      </c>
      <c r="I568" s="11">
        <v>53300852</v>
      </c>
      <c r="J568" t="s">
        <v>38</v>
      </c>
      <c r="K568">
        <v>147</v>
      </c>
      <c r="L568" t="s">
        <v>2062</v>
      </c>
      <c r="M568" t="s">
        <v>5719</v>
      </c>
      <c r="N568">
        <v>7.5</v>
      </c>
      <c r="O568">
        <v>73</v>
      </c>
      <c r="P568">
        <v>259</v>
      </c>
      <c r="Q568">
        <v>154487</v>
      </c>
      <c r="R568">
        <v>37076</v>
      </c>
      <c r="S568" t="s">
        <v>720</v>
      </c>
      <c r="T568">
        <v>2.35</v>
      </c>
      <c r="U568" t="b">
        <f>IF(Table19[[#This Row],[gross]]-Table19[[#This Row],[budget]] &gt; 0, TRUE, FALSE)</f>
        <v>1</v>
      </c>
    </row>
    <row r="569" spans="1:21" x14ac:dyDescent="0.35">
      <c r="A569" t="s">
        <v>5734</v>
      </c>
      <c r="B569">
        <v>1940</v>
      </c>
      <c r="C569" t="s">
        <v>5730</v>
      </c>
      <c r="D569" t="s">
        <v>5733</v>
      </c>
      <c r="E569" t="s">
        <v>5731</v>
      </c>
      <c r="F569" t="s">
        <v>5735</v>
      </c>
      <c r="G569" t="s">
        <v>5738</v>
      </c>
      <c r="H569" s="11">
        <v>2600000</v>
      </c>
      <c r="I569" s="11">
        <v>84300000</v>
      </c>
      <c r="J569" t="s">
        <v>38</v>
      </c>
      <c r="K569">
        <v>88</v>
      </c>
      <c r="L569" t="s">
        <v>5732</v>
      </c>
      <c r="M569" t="s">
        <v>5736</v>
      </c>
      <c r="N569">
        <v>7.5</v>
      </c>
      <c r="O569">
        <v>105</v>
      </c>
      <c r="P569">
        <v>147</v>
      </c>
      <c r="Q569">
        <v>90360</v>
      </c>
      <c r="R569">
        <v>1178</v>
      </c>
      <c r="S569" t="s">
        <v>28</v>
      </c>
      <c r="T569">
        <v>1.37</v>
      </c>
      <c r="U569" t="b">
        <f>IF(Table19[[#This Row],[gross]]-Table19[[#This Row],[budget]] &gt; 0, TRUE, FALSE)</f>
        <v>1</v>
      </c>
    </row>
    <row r="570" spans="1:21" x14ac:dyDescent="0.35">
      <c r="A570" t="s">
        <v>6016</v>
      </c>
      <c r="B570">
        <v>1992</v>
      </c>
      <c r="C570" t="s">
        <v>4638</v>
      </c>
      <c r="D570" t="s">
        <v>572</v>
      </c>
      <c r="E570" t="s">
        <v>735</v>
      </c>
      <c r="F570" t="s">
        <v>430</v>
      </c>
      <c r="G570" t="s">
        <v>569</v>
      </c>
      <c r="H570" s="11">
        <v>40000000</v>
      </c>
      <c r="I570" s="11">
        <v>82522790</v>
      </c>
      <c r="J570" t="s">
        <v>38</v>
      </c>
      <c r="K570">
        <v>155</v>
      </c>
      <c r="L570" t="s">
        <v>6015</v>
      </c>
      <c r="M570" t="s">
        <v>6017</v>
      </c>
      <c r="N570">
        <v>7.5</v>
      </c>
      <c r="O570">
        <v>181</v>
      </c>
      <c r="P570">
        <v>654</v>
      </c>
      <c r="Q570">
        <v>143835</v>
      </c>
      <c r="R570">
        <v>42220</v>
      </c>
      <c r="S570" t="s">
        <v>28</v>
      </c>
      <c r="T570">
        <v>1.85</v>
      </c>
      <c r="U570" t="b">
        <f>IF(Table19[[#This Row],[gross]]-Table19[[#This Row],[budget]] &gt; 0, TRUE, FALSE)</f>
        <v>1</v>
      </c>
    </row>
    <row r="571" spans="1:21" x14ac:dyDescent="0.35">
      <c r="A571" t="s">
        <v>6023</v>
      </c>
      <c r="B571">
        <v>2013</v>
      </c>
      <c r="C571" t="s">
        <v>4865</v>
      </c>
      <c r="D571" t="s">
        <v>386</v>
      </c>
      <c r="E571" t="s">
        <v>136</v>
      </c>
      <c r="F571" t="s">
        <v>3207</v>
      </c>
      <c r="G571" t="s">
        <v>39</v>
      </c>
      <c r="H571" s="11">
        <v>40000000</v>
      </c>
      <c r="I571" s="11">
        <v>95001343</v>
      </c>
      <c r="J571" t="s">
        <v>38</v>
      </c>
      <c r="K571">
        <v>128</v>
      </c>
      <c r="L571" t="s">
        <v>1575</v>
      </c>
      <c r="M571" t="s">
        <v>6024</v>
      </c>
      <c r="N571">
        <v>7.5</v>
      </c>
      <c r="O571">
        <v>216</v>
      </c>
      <c r="P571">
        <v>200</v>
      </c>
      <c r="Q571">
        <v>66511</v>
      </c>
      <c r="R571">
        <v>16911</v>
      </c>
      <c r="S571" t="s">
        <v>28</v>
      </c>
      <c r="T571">
        <v>2.35</v>
      </c>
      <c r="U571" t="b">
        <f>IF(Table19[[#This Row],[gross]]-Table19[[#This Row],[budget]] &gt; 0, TRUE, FALSE)</f>
        <v>1</v>
      </c>
    </row>
    <row r="572" spans="1:21" x14ac:dyDescent="0.35">
      <c r="A572" t="s">
        <v>6959</v>
      </c>
      <c r="B572">
        <v>1984</v>
      </c>
      <c r="C572" t="s">
        <v>6001</v>
      </c>
      <c r="D572" t="s">
        <v>43</v>
      </c>
      <c r="E572" t="s">
        <v>6958</v>
      </c>
      <c r="F572" t="s">
        <v>6960</v>
      </c>
      <c r="G572" t="s">
        <v>6963</v>
      </c>
      <c r="H572" s="11">
        <v>1800000</v>
      </c>
      <c r="I572" s="11">
        <v>26505000</v>
      </c>
      <c r="J572" t="s">
        <v>38</v>
      </c>
      <c r="K572">
        <v>101</v>
      </c>
      <c r="L572" t="s">
        <v>6096</v>
      </c>
      <c r="M572" t="s">
        <v>6961</v>
      </c>
      <c r="N572">
        <v>7.5</v>
      </c>
      <c r="O572">
        <v>256</v>
      </c>
      <c r="P572">
        <v>668</v>
      </c>
      <c r="Q572">
        <v>149285</v>
      </c>
      <c r="R572">
        <v>42918</v>
      </c>
      <c r="S572" t="s">
        <v>28</v>
      </c>
      <c r="T572">
        <v>1.85</v>
      </c>
      <c r="U572" t="b">
        <f>IF(Table19[[#This Row],[gross]]-Table19[[#This Row],[budget]] &gt; 0, TRUE, FALSE)</f>
        <v>1</v>
      </c>
    </row>
    <row r="573" spans="1:21" x14ac:dyDescent="0.35">
      <c r="A573" t="s">
        <v>6993</v>
      </c>
      <c r="B573">
        <v>2013</v>
      </c>
      <c r="C573" t="s">
        <v>1991</v>
      </c>
      <c r="D573" t="s">
        <v>317</v>
      </c>
      <c r="E573" t="s">
        <v>130</v>
      </c>
      <c r="F573" t="s">
        <v>291</v>
      </c>
      <c r="G573" t="s">
        <v>39</v>
      </c>
      <c r="H573" s="11">
        <v>35000000</v>
      </c>
      <c r="I573" s="11">
        <v>83299761</v>
      </c>
      <c r="J573" t="s">
        <v>38</v>
      </c>
      <c r="K573">
        <v>125</v>
      </c>
      <c r="L573" t="s">
        <v>6992</v>
      </c>
      <c r="M573" t="s">
        <v>6994</v>
      </c>
      <c r="N573">
        <v>7.5</v>
      </c>
      <c r="O573">
        <v>405</v>
      </c>
      <c r="P573">
        <v>306</v>
      </c>
      <c r="Q573">
        <v>117719</v>
      </c>
      <c r="R573">
        <v>19809</v>
      </c>
      <c r="S573" t="s">
        <v>28</v>
      </c>
      <c r="T573">
        <v>2.35</v>
      </c>
      <c r="U573" t="b">
        <f>IF(Table19[[#This Row],[gross]]-Table19[[#This Row],[budget]] &gt; 0, TRUE, FALSE)</f>
        <v>1</v>
      </c>
    </row>
    <row r="574" spans="1:21" x14ac:dyDescent="0.35">
      <c r="A574" t="s">
        <v>7502</v>
      </c>
      <c r="B574">
        <v>2011</v>
      </c>
      <c r="C574" t="s">
        <v>701</v>
      </c>
      <c r="D574" t="s">
        <v>368</v>
      </c>
      <c r="E574" t="s">
        <v>7501</v>
      </c>
      <c r="F574" t="s">
        <v>7503</v>
      </c>
      <c r="G574" t="s">
        <v>39</v>
      </c>
      <c r="H574" s="11">
        <v>32000000</v>
      </c>
      <c r="I574" s="11">
        <v>54696902</v>
      </c>
      <c r="J574" t="s">
        <v>38</v>
      </c>
      <c r="K574">
        <v>93</v>
      </c>
      <c r="L574" t="s">
        <v>4816</v>
      </c>
      <c r="M574" t="s">
        <v>7504</v>
      </c>
      <c r="N574">
        <v>7.5</v>
      </c>
      <c r="O574">
        <v>522</v>
      </c>
      <c r="P574">
        <v>571</v>
      </c>
      <c r="Q574">
        <v>379462</v>
      </c>
      <c r="R574">
        <v>16034</v>
      </c>
      <c r="S574" t="s">
        <v>28</v>
      </c>
      <c r="T574">
        <v>1.85</v>
      </c>
      <c r="U574" t="b">
        <f>IF(Table19[[#This Row],[gross]]-Table19[[#This Row],[budget]] &gt; 0, TRUE, FALSE)</f>
        <v>1</v>
      </c>
    </row>
    <row r="575" spans="1:21" x14ac:dyDescent="0.35">
      <c r="A575" t="s">
        <v>7530</v>
      </c>
      <c r="B575">
        <v>2005</v>
      </c>
      <c r="C575" t="s">
        <v>5165</v>
      </c>
      <c r="D575" t="s">
        <v>2713</v>
      </c>
      <c r="E575" t="s">
        <v>7529</v>
      </c>
      <c r="F575" t="s">
        <v>183</v>
      </c>
      <c r="G575" t="s">
        <v>569</v>
      </c>
      <c r="H575" s="11">
        <v>32000000</v>
      </c>
      <c r="I575" s="11">
        <v>31493782</v>
      </c>
      <c r="J575" t="s">
        <v>38</v>
      </c>
      <c r="K575">
        <v>96</v>
      </c>
      <c r="L575" t="s">
        <v>2062</v>
      </c>
      <c r="M575" t="s">
        <v>7531</v>
      </c>
      <c r="N575">
        <v>7.5</v>
      </c>
      <c r="O575">
        <v>441</v>
      </c>
      <c r="P575">
        <v>1125</v>
      </c>
      <c r="Q575">
        <v>186606</v>
      </c>
      <c r="R575">
        <v>12754</v>
      </c>
      <c r="S575" t="s">
        <v>28</v>
      </c>
      <c r="T575">
        <v>1.85</v>
      </c>
      <c r="U575" t="b">
        <f>IF(Table19[[#This Row],[gross]]-Table19[[#This Row],[budget]] &gt; 0, TRUE, FALSE)</f>
        <v>0</v>
      </c>
    </row>
    <row r="576" spans="1:21" x14ac:dyDescent="0.35">
      <c r="A576" t="s">
        <v>7737</v>
      </c>
      <c r="B576">
        <v>1994</v>
      </c>
      <c r="C576" t="s">
        <v>988</v>
      </c>
      <c r="D576" t="s">
        <v>735</v>
      </c>
      <c r="E576" t="s">
        <v>335</v>
      </c>
      <c r="F576" t="s">
        <v>662</v>
      </c>
      <c r="G576" t="s">
        <v>569</v>
      </c>
      <c r="H576" s="11">
        <v>30000000</v>
      </c>
      <c r="I576" s="11">
        <v>66528842</v>
      </c>
      <c r="J576" t="s">
        <v>38</v>
      </c>
      <c r="K576">
        <v>133</v>
      </c>
      <c r="L576" t="s">
        <v>7315</v>
      </c>
      <c r="M576" t="s">
        <v>7738</v>
      </c>
      <c r="N576">
        <v>7.5</v>
      </c>
      <c r="O576">
        <v>57</v>
      </c>
      <c r="P576">
        <v>329</v>
      </c>
      <c r="Q576">
        <v>112175</v>
      </c>
      <c r="R576">
        <v>26388</v>
      </c>
      <c r="S576" t="s">
        <v>28</v>
      </c>
      <c r="T576">
        <v>1.85</v>
      </c>
      <c r="U576" t="b">
        <f>IF(Table19[[#This Row],[gross]]-Table19[[#This Row],[budget]] &gt; 0, TRUE, FALSE)</f>
        <v>1</v>
      </c>
    </row>
    <row r="577" spans="1:21" x14ac:dyDescent="0.35">
      <c r="A577" t="s">
        <v>7848</v>
      </c>
      <c r="B577">
        <v>2005</v>
      </c>
      <c r="C577" t="s">
        <v>7844</v>
      </c>
      <c r="D577" t="s">
        <v>7847</v>
      </c>
      <c r="E577" t="s">
        <v>7845</v>
      </c>
      <c r="F577" t="s">
        <v>7849</v>
      </c>
      <c r="G577" t="s">
        <v>272</v>
      </c>
      <c r="H577" s="11">
        <v>30000000</v>
      </c>
      <c r="I577" s="11">
        <v>56068547</v>
      </c>
      <c r="J577" t="s">
        <v>56</v>
      </c>
      <c r="K577">
        <v>85</v>
      </c>
      <c r="L577" t="s">
        <v>7846</v>
      </c>
      <c r="M577" t="s">
        <v>7850</v>
      </c>
      <c r="N577">
        <v>7.5</v>
      </c>
      <c r="O577">
        <v>209</v>
      </c>
      <c r="P577">
        <v>307</v>
      </c>
      <c r="Q577">
        <v>98160</v>
      </c>
      <c r="R577">
        <v>1145</v>
      </c>
      <c r="S577" t="s">
        <v>28</v>
      </c>
      <c r="T577">
        <v>1.85</v>
      </c>
      <c r="U577" t="b">
        <f>IF(Table19[[#This Row],[gross]]-Table19[[#This Row],[budget]] &gt; 0, TRUE, FALSE)</f>
        <v>1</v>
      </c>
    </row>
    <row r="578" spans="1:21" x14ac:dyDescent="0.35">
      <c r="A578" t="s">
        <v>7883</v>
      </c>
      <c r="B578">
        <v>2015</v>
      </c>
      <c r="C578" t="s">
        <v>2970</v>
      </c>
      <c r="D578" t="s">
        <v>368</v>
      </c>
      <c r="E578" t="s">
        <v>3381</v>
      </c>
      <c r="F578" t="s">
        <v>7884</v>
      </c>
      <c r="G578" t="s">
        <v>569</v>
      </c>
      <c r="H578" s="11">
        <v>30000000</v>
      </c>
      <c r="I578" s="11">
        <v>52418902</v>
      </c>
      <c r="J578" t="s">
        <v>38</v>
      </c>
      <c r="K578">
        <v>124</v>
      </c>
      <c r="L578" t="s">
        <v>3637</v>
      </c>
      <c r="M578" t="s">
        <v>7885</v>
      </c>
      <c r="N578">
        <v>7.5</v>
      </c>
      <c r="O578">
        <v>305</v>
      </c>
      <c r="P578">
        <v>277</v>
      </c>
      <c r="Q578">
        <v>147128</v>
      </c>
      <c r="R578">
        <v>16881</v>
      </c>
      <c r="S578" t="s">
        <v>28</v>
      </c>
      <c r="T578">
        <v>2.35</v>
      </c>
      <c r="U578" t="b">
        <f>IF(Table19[[#This Row],[gross]]-Table19[[#This Row],[budget]] &gt; 0, TRUE, FALSE)</f>
        <v>1</v>
      </c>
    </row>
    <row r="579" spans="1:21" x14ac:dyDescent="0.35">
      <c r="A579" t="s">
        <v>8216</v>
      </c>
      <c r="B579">
        <v>2007</v>
      </c>
      <c r="C579" t="s">
        <v>8214</v>
      </c>
      <c r="D579" t="s">
        <v>335</v>
      </c>
      <c r="E579" t="s">
        <v>860</v>
      </c>
      <c r="F579" t="s">
        <v>1019</v>
      </c>
      <c r="G579" t="s">
        <v>569</v>
      </c>
      <c r="H579" s="11">
        <v>30000000</v>
      </c>
      <c r="I579" s="11">
        <v>3904982</v>
      </c>
      <c r="J579" t="s">
        <v>38</v>
      </c>
      <c r="K579">
        <v>160</v>
      </c>
      <c r="L579" t="s">
        <v>8215</v>
      </c>
      <c r="M579" t="s">
        <v>8217</v>
      </c>
      <c r="N579">
        <v>7.5</v>
      </c>
      <c r="O579">
        <v>273</v>
      </c>
      <c r="P579">
        <v>415</v>
      </c>
      <c r="Q579">
        <v>136104</v>
      </c>
      <c r="R579">
        <v>22516</v>
      </c>
      <c r="S579" t="s">
        <v>28</v>
      </c>
      <c r="T579">
        <v>2.35</v>
      </c>
      <c r="U579" t="b">
        <f>IF(Table19[[#This Row],[gross]]-Table19[[#This Row],[budget]] &gt; 0, TRUE, FALSE)</f>
        <v>0</v>
      </c>
    </row>
    <row r="580" spans="1:21" x14ac:dyDescent="0.35">
      <c r="A580" t="s">
        <v>8266</v>
      </c>
      <c r="B580">
        <v>1987</v>
      </c>
      <c r="C580" t="s">
        <v>8265</v>
      </c>
      <c r="D580" t="s">
        <v>1664</v>
      </c>
      <c r="E580" t="s">
        <v>3453</v>
      </c>
      <c r="F580" t="s">
        <v>1094</v>
      </c>
      <c r="G580" t="s">
        <v>90</v>
      </c>
      <c r="H580" s="11">
        <v>29000000</v>
      </c>
      <c r="I580" s="11">
        <v>5899797</v>
      </c>
      <c r="J580" t="s">
        <v>56</v>
      </c>
      <c r="K580">
        <v>147</v>
      </c>
      <c r="L580" t="s">
        <v>5652</v>
      </c>
      <c r="M580" t="s">
        <v>8267</v>
      </c>
      <c r="N580">
        <v>7.5</v>
      </c>
      <c r="O580">
        <v>17</v>
      </c>
      <c r="P580">
        <v>51</v>
      </c>
      <c r="Q580">
        <v>9913</v>
      </c>
      <c r="R580">
        <v>18855</v>
      </c>
      <c r="S580" t="s">
        <v>28</v>
      </c>
      <c r="T580">
        <v>2.35</v>
      </c>
      <c r="U580" t="b">
        <f>IF(Table19[[#This Row],[gross]]-Table19[[#This Row],[budget]] &gt; 0, TRUE, FALSE)</f>
        <v>0</v>
      </c>
    </row>
    <row r="581" spans="1:21" x14ac:dyDescent="0.35">
      <c r="A581" t="s">
        <v>8326</v>
      </c>
      <c r="B581">
        <v>2004</v>
      </c>
      <c r="C581" t="s">
        <v>8093</v>
      </c>
      <c r="D581" t="s">
        <v>8325</v>
      </c>
      <c r="E581" t="s">
        <v>1422</v>
      </c>
      <c r="F581" t="s">
        <v>8327</v>
      </c>
      <c r="G581" t="s">
        <v>90</v>
      </c>
      <c r="H581" s="11">
        <v>28000000</v>
      </c>
      <c r="I581" s="11">
        <v>64371181</v>
      </c>
      <c r="J581" t="s">
        <v>38</v>
      </c>
      <c r="K581">
        <v>135</v>
      </c>
      <c r="L581" t="s">
        <v>4057</v>
      </c>
      <c r="M581" t="s">
        <v>8328</v>
      </c>
      <c r="N581">
        <v>7.5</v>
      </c>
      <c r="O581">
        <v>129</v>
      </c>
      <c r="P581">
        <v>289</v>
      </c>
      <c r="Q581">
        <v>36636</v>
      </c>
      <c r="R581">
        <v>1845</v>
      </c>
      <c r="S581" t="s">
        <v>28</v>
      </c>
      <c r="T581">
        <v>2.4</v>
      </c>
      <c r="U581" t="b">
        <f>IF(Table19[[#This Row],[gross]]-Table19[[#This Row],[budget]] &gt; 0, TRUE, FALSE)</f>
        <v>1</v>
      </c>
    </row>
    <row r="582" spans="1:21" x14ac:dyDescent="0.35">
      <c r="A582" t="s">
        <v>8648</v>
      </c>
      <c r="B582">
        <v>2003</v>
      </c>
      <c r="C582" t="s">
        <v>2748</v>
      </c>
      <c r="D582" t="s">
        <v>1626</v>
      </c>
      <c r="E582" t="s">
        <v>1969</v>
      </c>
      <c r="F582" t="s">
        <v>7515</v>
      </c>
      <c r="G582" t="s">
        <v>569</v>
      </c>
      <c r="H582" s="11">
        <v>22000000</v>
      </c>
      <c r="I582" s="11">
        <v>58328680</v>
      </c>
      <c r="J582" t="s">
        <v>38</v>
      </c>
      <c r="K582">
        <v>139</v>
      </c>
      <c r="L582" t="s">
        <v>3878</v>
      </c>
      <c r="M582" t="s">
        <v>8649</v>
      </c>
      <c r="N582">
        <v>7.5</v>
      </c>
      <c r="O582">
        <v>153</v>
      </c>
      <c r="P582">
        <v>494</v>
      </c>
      <c r="Q582">
        <v>54096</v>
      </c>
      <c r="R582">
        <v>5458</v>
      </c>
      <c r="S582" t="s">
        <v>28</v>
      </c>
      <c r="T582">
        <v>2.35</v>
      </c>
      <c r="U582" t="b">
        <f>IF(Table19[[#This Row],[gross]]-Table19[[#This Row],[budget]] &gt; 0, TRUE, FALSE)</f>
        <v>1</v>
      </c>
    </row>
    <row r="583" spans="1:21" x14ac:dyDescent="0.35">
      <c r="A583" t="s">
        <v>8752</v>
      </c>
      <c r="B583">
        <v>2005</v>
      </c>
      <c r="C583" t="s">
        <v>8751</v>
      </c>
      <c r="D583" t="s">
        <v>1462</v>
      </c>
      <c r="E583" t="s">
        <v>2876</v>
      </c>
      <c r="F583" t="s">
        <v>8753</v>
      </c>
      <c r="G583" t="s">
        <v>569</v>
      </c>
      <c r="H583" s="11">
        <v>15000000</v>
      </c>
      <c r="I583" s="11">
        <v>33565375</v>
      </c>
      <c r="J583" t="s">
        <v>56</v>
      </c>
      <c r="K583">
        <v>129</v>
      </c>
      <c r="L583" t="s">
        <v>3144</v>
      </c>
      <c r="M583" t="s">
        <v>8754</v>
      </c>
      <c r="N583">
        <v>7.5</v>
      </c>
      <c r="O583">
        <v>226</v>
      </c>
      <c r="P583">
        <v>568</v>
      </c>
      <c r="Q583">
        <v>111351</v>
      </c>
      <c r="R583">
        <v>1565</v>
      </c>
      <c r="S583" t="s">
        <v>28</v>
      </c>
      <c r="T583">
        <v>1.85</v>
      </c>
      <c r="U583" t="b">
        <f>IF(Table19[[#This Row],[gross]]-Table19[[#This Row],[budget]] &gt; 0, TRUE, FALSE)</f>
        <v>1</v>
      </c>
    </row>
    <row r="584" spans="1:21" x14ac:dyDescent="0.35">
      <c r="A584" t="s">
        <v>9023</v>
      </c>
      <c r="B584">
        <v>2007</v>
      </c>
      <c r="C584" t="s">
        <v>9021</v>
      </c>
      <c r="D584" t="s">
        <v>784</v>
      </c>
      <c r="E584" t="s">
        <v>9022</v>
      </c>
      <c r="F584" t="s">
        <v>3566</v>
      </c>
      <c r="G584" t="s">
        <v>90</v>
      </c>
      <c r="H584" s="11">
        <v>30000000</v>
      </c>
      <c r="I584" s="11">
        <v>31655091</v>
      </c>
      <c r="J584" t="s">
        <v>38</v>
      </c>
      <c r="K584">
        <v>114</v>
      </c>
      <c r="L584" t="s">
        <v>5897</v>
      </c>
      <c r="M584" t="s">
        <v>9024</v>
      </c>
      <c r="N584">
        <v>7.5</v>
      </c>
      <c r="O584">
        <v>148</v>
      </c>
      <c r="P584">
        <v>364</v>
      </c>
      <c r="Q584">
        <v>87331</v>
      </c>
      <c r="R584">
        <v>50927</v>
      </c>
      <c r="S584" t="s">
        <v>28</v>
      </c>
      <c r="T584">
        <v>2.35</v>
      </c>
      <c r="U584" t="b">
        <f>IF(Table19[[#This Row],[gross]]-Table19[[#This Row],[budget]] &gt; 0, TRUE, FALSE)</f>
        <v>1</v>
      </c>
    </row>
    <row r="585" spans="1:21" x14ac:dyDescent="0.35">
      <c r="A585" t="s">
        <v>9027</v>
      </c>
      <c r="B585">
        <v>1998</v>
      </c>
      <c r="C585" t="s">
        <v>4568</v>
      </c>
      <c r="D585" t="s">
        <v>9026</v>
      </c>
      <c r="E585" t="s">
        <v>3005</v>
      </c>
      <c r="F585" t="s">
        <v>9028</v>
      </c>
      <c r="G585" t="s">
        <v>569</v>
      </c>
      <c r="H585" s="11">
        <v>25000000</v>
      </c>
      <c r="I585" s="11">
        <v>30012990</v>
      </c>
      <c r="J585" t="s">
        <v>56</v>
      </c>
      <c r="K585">
        <v>124</v>
      </c>
      <c r="L585" t="s">
        <v>5652</v>
      </c>
      <c r="M585" t="s">
        <v>9029</v>
      </c>
      <c r="N585">
        <v>7.5</v>
      </c>
      <c r="O585">
        <v>141</v>
      </c>
      <c r="P585">
        <v>409</v>
      </c>
      <c r="Q585">
        <v>75973</v>
      </c>
      <c r="R585">
        <v>1006</v>
      </c>
      <c r="S585" t="s">
        <v>28</v>
      </c>
      <c r="T585">
        <v>1.85</v>
      </c>
      <c r="U585" t="b">
        <f>IF(Table19[[#This Row],[gross]]-Table19[[#This Row],[budget]] &gt; 0, TRUE, FALSE)</f>
        <v>1</v>
      </c>
    </row>
    <row r="586" spans="1:21" x14ac:dyDescent="0.35">
      <c r="A586" t="s">
        <v>9041</v>
      </c>
      <c r="B586">
        <v>1970</v>
      </c>
      <c r="C586" t="s">
        <v>9038</v>
      </c>
      <c r="D586" t="s">
        <v>9040</v>
      </c>
      <c r="E586" t="s">
        <v>9039</v>
      </c>
      <c r="F586" t="s">
        <v>9042</v>
      </c>
      <c r="G586" t="s">
        <v>272</v>
      </c>
      <c r="H586" s="11">
        <v>25000000</v>
      </c>
      <c r="I586" s="11">
        <v>14500000</v>
      </c>
      <c r="J586" t="s">
        <v>653</v>
      </c>
      <c r="K586">
        <v>160</v>
      </c>
      <c r="L586" t="s">
        <v>990</v>
      </c>
      <c r="M586" t="s">
        <v>9043</v>
      </c>
      <c r="N586">
        <v>7.5</v>
      </c>
      <c r="O586">
        <v>79</v>
      </c>
      <c r="P586">
        <v>159</v>
      </c>
      <c r="Q586">
        <v>25019</v>
      </c>
      <c r="R586">
        <v>1548</v>
      </c>
      <c r="S586" t="s">
        <v>28</v>
      </c>
      <c r="T586">
        <v>2.35</v>
      </c>
      <c r="U586" t="b">
        <f>IF(Table19[[#This Row],[gross]]-Table19[[#This Row],[budget]] &gt; 0, TRUE, FALSE)</f>
        <v>0</v>
      </c>
    </row>
    <row r="587" spans="1:21" x14ac:dyDescent="0.35">
      <c r="A587" t="s">
        <v>9089</v>
      </c>
      <c r="B587">
        <v>2016</v>
      </c>
      <c r="C587" t="s">
        <v>3309</v>
      </c>
      <c r="D587" t="s">
        <v>258</v>
      </c>
      <c r="E587" t="s">
        <v>9087</v>
      </c>
      <c r="F587" t="s">
        <v>5698</v>
      </c>
      <c r="G587" t="s">
        <v>39</v>
      </c>
      <c r="H587" s="11">
        <v>23000000</v>
      </c>
      <c r="I587" s="11">
        <v>15785632</v>
      </c>
      <c r="J587" t="s">
        <v>56</v>
      </c>
      <c r="K587">
        <v>106</v>
      </c>
      <c r="L587" t="s">
        <v>9088</v>
      </c>
      <c r="M587" t="s">
        <v>9090</v>
      </c>
      <c r="N587">
        <v>7.5</v>
      </c>
      <c r="O587">
        <v>216</v>
      </c>
      <c r="P587">
        <v>119</v>
      </c>
      <c r="Q587">
        <v>32507</v>
      </c>
      <c r="R587">
        <v>21195</v>
      </c>
      <c r="S587" t="s">
        <v>28</v>
      </c>
      <c r="T587">
        <v>2.35</v>
      </c>
      <c r="U587" t="b">
        <f>IF(Table19[[#This Row],[gross]]-Table19[[#This Row],[budget]] &gt; 0, TRUE, FALSE)</f>
        <v>0</v>
      </c>
    </row>
    <row r="588" spans="1:21" x14ac:dyDescent="0.35">
      <c r="A588" t="s">
        <v>9089</v>
      </c>
      <c r="B588">
        <v>2016</v>
      </c>
      <c r="C588" t="s">
        <v>3309</v>
      </c>
      <c r="D588" t="s">
        <v>258</v>
      </c>
      <c r="E588" t="s">
        <v>9087</v>
      </c>
      <c r="F588" t="s">
        <v>5698</v>
      </c>
      <c r="G588" t="s">
        <v>39</v>
      </c>
      <c r="H588" s="11">
        <v>23000000</v>
      </c>
      <c r="I588" s="11">
        <v>15785632</v>
      </c>
      <c r="J588" t="s">
        <v>56</v>
      </c>
      <c r="K588">
        <v>106</v>
      </c>
      <c r="L588" t="s">
        <v>9088</v>
      </c>
      <c r="M588" t="s">
        <v>9090</v>
      </c>
      <c r="N588">
        <v>7.5</v>
      </c>
      <c r="O588">
        <v>216</v>
      </c>
      <c r="P588">
        <v>119</v>
      </c>
      <c r="Q588">
        <v>32513</v>
      </c>
      <c r="R588">
        <v>21195</v>
      </c>
      <c r="S588" t="s">
        <v>28</v>
      </c>
      <c r="T588">
        <v>2.35</v>
      </c>
      <c r="U588" t="b">
        <f>IF(Table19[[#This Row],[gross]]-Table19[[#This Row],[budget]] &gt; 0, TRUE, FALSE)</f>
        <v>0</v>
      </c>
    </row>
    <row r="589" spans="1:21" x14ac:dyDescent="0.35">
      <c r="A589" t="s">
        <v>9613</v>
      </c>
      <c r="B589">
        <v>1995</v>
      </c>
      <c r="C589" t="s">
        <v>3541</v>
      </c>
      <c r="D589" t="s">
        <v>3541</v>
      </c>
      <c r="E589" t="s">
        <v>2309</v>
      </c>
      <c r="F589" t="s">
        <v>9614</v>
      </c>
      <c r="G589" t="s">
        <v>39</v>
      </c>
      <c r="H589" s="11">
        <v>35000000</v>
      </c>
      <c r="I589" s="11">
        <v>70960517</v>
      </c>
      <c r="J589" t="s">
        <v>38</v>
      </c>
      <c r="K589">
        <v>135</v>
      </c>
      <c r="L589" t="s">
        <v>209</v>
      </c>
      <c r="M589" t="s">
        <v>9615</v>
      </c>
      <c r="N589">
        <v>7.5</v>
      </c>
      <c r="O589">
        <v>69</v>
      </c>
      <c r="P589">
        <v>192</v>
      </c>
      <c r="Q589">
        <v>54631</v>
      </c>
      <c r="R589">
        <v>27237</v>
      </c>
      <c r="S589" t="s">
        <v>28</v>
      </c>
      <c r="T589">
        <v>1.85</v>
      </c>
      <c r="U589" t="b">
        <f>IF(Table19[[#This Row],[gross]]-Table19[[#This Row],[budget]] &gt; 0, TRUE, FALSE)</f>
        <v>1</v>
      </c>
    </row>
    <row r="590" spans="1:21" x14ac:dyDescent="0.35">
      <c r="A590" t="s">
        <v>9812</v>
      </c>
      <c r="B590">
        <v>2007</v>
      </c>
      <c r="C590" t="s">
        <v>5220</v>
      </c>
      <c r="D590" t="s">
        <v>2308</v>
      </c>
      <c r="E590" t="s">
        <v>1279</v>
      </c>
      <c r="F590" t="s">
        <v>2356</v>
      </c>
      <c r="G590" t="s">
        <v>39</v>
      </c>
      <c r="H590" s="11">
        <v>21000000</v>
      </c>
      <c r="I590" s="11">
        <v>36581633</v>
      </c>
      <c r="J590" t="s">
        <v>740</v>
      </c>
      <c r="K590">
        <v>123</v>
      </c>
      <c r="L590" t="s">
        <v>1663</v>
      </c>
      <c r="M590" t="s">
        <v>9813</v>
      </c>
      <c r="N590">
        <v>7.5</v>
      </c>
      <c r="O590">
        <v>84</v>
      </c>
      <c r="P590">
        <v>235</v>
      </c>
      <c r="Q590">
        <v>52533</v>
      </c>
      <c r="R590">
        <v>3994</v>
      </c>
      <c r="S590" t="s">
        <v>28</v>
      </c>
      <c r="T590">
        <v>1.85</v>
      </c>
      <c r="U590" t="b">
        <f>IF(Table19[[#This Row],[gross]]-Table19[[#This Row],[budget]] &gt; 0, TRUE, FALSE)</f>
        <v>1</v>
      </c>
    </row>
    <row r="591" spans="1:21" x14ac:dyDescent="0.35">
      <c r="A591" t="s">
        <v>9910</v>
      </c>
      <c r="B591">
        <v>2013</v>
      </c>
      <c r="C591" t="s">
        <v>327</v>
      </c>
      <c r="D591" t="s">
        <v>646</v>
      </c>
      <c r="E591" t="s">
        <v>2576</v>
      </c>
      <c r="F591" t="s">
        <v>9911</v>
      </c>
      <c r="G591" t="s">
        <v>569</v>
      </c>
      <c r="H591" s="11">
        <v>20000000</v>
      </c>
      <c r="I591" s="11">
        <v>137387272</v>
      </c>
      <c r="J591" t="s">
        <v>38</v>
      </c>
      <c r="K591">
        <v>112</v>
      </c>
      <c r="L591" t="s">
        <v>2912</v>
      </c>
      <c r="M591" t="s">
        <v>9912</v>
      </c>
      <c r="N591">
        <v>7.5</v>
      </c>
      <c r="O591">
        <v>511</v>
      </c>
      <c r="P591">
        <v>807</v>
      </c>
      <c r="Q591">
        <v>300110</v>
      </c>
      <c r="R591">
        <v>9049</v>
      </c>
      <c r="S591" t="s">
        <v>28</v>
      </c>
      <c r="T591">
        <v>2.35</v>
      </c>
      <c r="U591" t="b">
        <f>IF(Table19[[#This Row],[gross]]-Table19[[#This Row],[budget]] &gt; 0, TRUE, FALSE)</f>
        <v>1</v>
      </c>
    </row>
    <row r="592" spans="1:21" x14ac:dyDescent="0.35">
      <c r="A592" t="s">
        <v>9983</v>
      </c>
      <c r="B592">
        <v>2014</v>
      </c>
      <c r="C592" t="s">
        <v>9982</v>
      </c>
      <c r="D592" t="s">
        <v>1975</v>
      </c>
      <c r="E592" t="s">
        <v>133</v>
      </c>
      <c r="F592" t="s">
        <v>874</v>
      </c>
      <c r="G592" t="s">
        <v>39</v>
      </c>
      <c r="H592" s="11">
        <v>20000000</v>
      </c>
      <c r="I592" s="11">
        <v>52066000</v>
      </c>
      <c r="J592" t="s">
        <v>56</v>
      </c>
      <c r="K592">
        <v>128</v>
      </c>
      <c r="L592" t="s">
        <v>5652</v>
      </c>
      <c r="M592" t="s">
        <v>9984</v>
      </c>
      <c r="N592">
        <v>7.5</v>
      </c>
      <c r="O592">
        <v>364</v>
      </c>
      <c r="P592">
        <v>212</v>
      </c>
      <c r="Q592">
        <v>61114</v>
      </c>
      <c r="R592">
        <v>3869</v>
      </c>
      <c r="S592" t="s">
        <v>28</v>
      </c>
      <c r="T592">
        <v>2.35</v>
      </c>
      <c r="U592" t="b">
        <f>IF(Table19[[#This Row],[gross]]-Table19[[#This Row],[budget]] &gt; 0, TRUE, FALSE)</f>
        <v>1</v>
      </c>
    </row>
    <row r="593" spans="1:21" x14ac:dyDescent="0.35">
      <c r="A593" t="s">
        <v>10062</v>
      </c>
      <c r="B593">
        <v>2006</v>
      </c>
      <c r="C593" t="s">
        <v>1100</v>
      </c>
      <c r="D593" t="s">
        <v>335</v>
      </c>
      <c r="E593" t="s">
        <v>10061</v>
      </c>
      <c r="F593" t="s">
        <v>10063</v>
      </c>
      <c r="G593" t="s">
        <v>569</v>
      </c>
      <c r="H593" s="11">
        <v>25000000</v>
      </c>
      <c r="I593" s="11">
        <v>34300771</v>
      </c>
      <c r="J593" t="s">
        <v>1418</v>
      </c>
      <c r="K593">
        <v>143</v>
      </c>
      <c r="L593" t="s">
        <v>3270</v>
      </c>
      <c r="M593" t="s">
        <v>10064</v>
      </c>
      <c r="N593">
        <v>7.5</v>
      </c>
      <c r="O593">
        <v>285</v>
      </c>
      <c r="P593">
        <v>908</v>
      </c>
      <c r="Q593">
        <v>243799</v>
      </c>
      <c r="R593">
        <v>11248</v>
      </c>
      <c r="S593" t="s">
        <v>28</v>
      </c>
      <c r="T593">
        <v>1.85</v>
      </c>
      <c r="U593" t="b">
        <f>IF(Table19[[#This Row],[gross]]-Table19[[#This Row],[budget]] &gt; 0, TRUE, FALSE)</f>
        <v>1</v>
      </c>
    </row>
    <row r="594" spans="1:21" x14ac:dyDescent="0.35">
      <c r="A594" t="s">
        <v>10070</v>
      </c>
      <c r="B594">
        <v>2008</v>
      </c>
      <c r="C594" t="s">
        <v>10069</v>
      </c>
      <c r="D594" t="s">
        <v>670</v>
      </c>
      <c r="E594" t="s">
        <v>2309</v>
      </c>
      <c r="F594" t="s">
        <v>4119</v>
      </c>
      <c r="G594" t="s">
        <v>39</v>
      </c>
      <c r="H594" s="11">
        <v>20000000</v>
      </c>
      <c r="I594" s="11">
        <v>33422556</v>
      </c>
      <c r="J594" t="s">
        <v>38</v>
      </c>
      <c r="K594">
        <v>104</v>
      </c>
      <c r="L594" t="s">
        <v>7614</v>
      </c>
      <c r="M594" t="s">
        <v>10071</v>
      </c>
      <c r="N594">
        <v>7.5</v>
      </c>
      <c r="O594">
        <v>293</v>
      </c>
      <c r="P594">
        <v>321</v>
      </c>
      <c r="Q594">
        <v>99236</v>
      </c>
      <c r="R594">
        <v>33903</v>
      </c>
      <c r="S594" t="s">
        <v>28</v>
      </c>
      <c r="T594">
        <v>1.85</v>
      </c>
      <c r="U594" t="b">
        <f>IF(Table19[[#This Row],[gross]]-Table19[[#This Row],[budget]] &gt; 0, TRUE, FALSE)</f>
        <v>1</v>
      </c>
    </row>
    <row r="595" spans="1:21" x14ac:dyDescent="0.35">
      <c r="A595" t="s">
        <v>10239</v>
      </c>
      <c r="B595">
        <v>2007</v>
      </c>
      <c r="C595" t="s">
        <v>10238</v>
      </c>
      <c r="D595" t="s">
        <v>2117</v>
      </c>
      <c r="E595" t="s">
        <v>247</v>
      </c>
      <c r="F595" t="s">
        <v>5618</v>
      </c>
      <c r="G595" t="s">
        <v>569</v>
      </c>
      <c r="H595" s="11">
        <v>20000000</v>
      </c>
      <c r="I595" s="11">
        <v>19661987</v>
      </c>
      <c r="J595" t="s">
        <v>38</v>
      </c>
      <c r="K595">
        <v>124</v>
      </c>
      <c r="L595" t="s">
        <v>3270</v>
      </c>
      <c r="M595" t="s">
        <v>10240</v>
      </c>
      <c r="N595">
        <v>7.5</v>
      </c>
      <c r="O595">
        <v>154</v>
      </c>
      <c r="P595">
        <v>231</v>
      </c>
      <c r="Q595">
        <v>83786</v>
      </c>
      <c r="R595">
        <v>17050</v>
      </c>
      <c r="S595" t="s">
        <v>28</v>
      </c>
      <c r="T595">
        <v>2.35</v>
      </c>
      <c r="U595" t="b">
        <f>IF(Table19[[#This Row],[gross]]-Table19[[#This Row],[budget]] &gt; 0, TRUE, FALSE)</f>
        <v>0</v>
      </c>
    </row>
    <row r="596" spans="1:21" x14ac:dyDescent="0.35">
      <c r="A596" t="s">
        <v>10341</v>
      </c>
      <c r="B596">
        <v>1994</v>
      </c>
      <c r="C596" t="s">
        <v>3839</v>
      </c>
      <c r="D596" t="s">
        <v>388</v>
      </c>
      <c r="E596" t="s">
        <v>1594</v>
      </c>
      <c r="F596" t="s">
        <v>4028</v>
      </c>
      <c r="G596" t="s">
        <v>569</v>
      </c>
      <c r="H596" s="11">
        <v>20000000</v>
      </c>
      <c r="I596" s="11">
        <v>13383737</v>
      </c>
      <c r="J596" t="s">
        <v>38</v>
      </c>
      <c r="K596">
        <v>98</v>
      </c>
      <c r="L596" t="s">
        <v>982</v>
      </c>
      <c r="M596" t="s">
        <v>10342</v>
      </c>
      <c r="N596">
        <v>7.5</v>
      </c>
      <c r="O596">
        <v>67</v>
      </c>
      <c r="P596">
        <v>86</v>
      </c>
      <c r="Q596">
        <v>29385</v>
      </c>
      <c r="R596">
        <v>4302</v>
      </c>
      <c r="S596" t="s">
        <v>28</v>
      </c>
      <c r="T596">
        <v>1.85</v>
      </c>
      <c r="U596" t="b">
        <f>IF(Table19[[#This Row],[gross]]-Table19[[#This Row],[budget]] &gt; 0, TRUE, FALSE)</f>
        <v>0</v>
      </c>
    </row>
    <row r="597" spans="1:21" x14ac:dyDescent="0.35">
      <c r="A597" t="s">
        <v>10538</v>
      </c>
      <c r="B597">
        <v>2008</v>
      </c>
      <c r="C597" t="s">
        <v>10537</v>
      </c>
      <c r="D597" t="s">
        <v>670</v>
      </c>
      <c r="E597" t="s">
        <v>2539</v>
      </c>
      <c r="F597" t="s">
        <v>67</v>
      </c>
      <c r="G597" t="s">
        <v>569</v>
      </c>
      <c r="H597" s="11">
        <v>21000000</v>
      </c>
      <c r="I597" s="11">
        <v>3081925</v>
      </c>
      <c r="J597" t="s">
        <v>38</v>
      </c>
      <c r="K597">
        <v>124</v>
      </c>
      <c r="L597" t="s">
        <v>1375</v>
      </c>
      <c r="M597" t="s">
        <v>10539</v>
      </c>
      <c r="N597">
        <v>7.5</v>
      </c>
      <c r="O597">
        <v>245</v>
      </c>
      <c r="P597">
        <v>274</v>
      </c>
      <c r="Q597">
        <v>55842</v>
      </c>
      <c r="R597">
        <v>24732</v>
      </c>
      <c r="S597" t="s">
        <v>28</v>
      </c>
      <c r="T597">
        <v>2.35</v>
      </c>
      <c r="U597" t="b">
        <f>IF(Table19[[#This Row],[gross]]-Table19[[#This Row],[budget]] &gt; 0, TRUE, FALSE)</f>
        <v>0</v>
      </c>
    </row>
    <row r="598" spans="1:21" x14ac:dyDescent="0.35">
      <c r="A598" t="s">
        <v>10568</v>
      </c>
      <c r="B598">
        <v>2002</v>
      </c>
      <c r="C598" t="s">
        <v>8042</v>
      </c>
      <c r="D598" t="s">
        <v>58</v>
      </c>
      <c r="E598" t="s">
        <v>2815</v>
      </c>
      <c r="F598" t="s">
        <v>3036</v>
      </c>
      <c r="G598" t="s">
        <v>569</v>
      </c>
      <c r="H598" s="11">
        <v>20000000</v>
      </c>
      <c r="I598" s="11">
        <v>1190018</v>
      </c>
      <c r="J598" t="s">
        <v>38</v>
      </c>
      <c r="K598">
        <v>107</v>
      </c>
      <c r="L598" t="s">
        <v>1350</v>
      </c>
      <c r="M598" t="s">
        <v>10569</v>
      </c>
      <c r="N598">
        <v>7.5</v>
      </c>
      <c r="O598">
        <v>146</v>
      </c>
      <c r="P598">
        <v>1137</v>
      </c>
      <c r="Q598">
        <v>261317</v>
      </c>
      <c r="R598">
        <v>25088</v>
      </c>
      <c r="S598" t="s">
        <v>28</v>
      </c>
      <c r="T598">
        <v>2.35</v>
      </c>
      <c r="U598" t="b">
        <f>IF(Table19[[#This Row],[gross]]-Table19[[#This Row],[budget]] &gt; 0, TRUE, FALSE)</f>
        <v>0</v>
      </c>
    </row>
    <row r="599" spans="1:21" x14ac:dyDescent="0.35">
      <c r="A599" t="s">
        <v>10614</v>
      </c>
      <c r="B599">
        <v>2006</v>
      </c>
      <c r="C599" t="s">
        <v>9757</v>
      </c>
      <c r="D599" t="s">
        <v>1179</v>
      </c>
      <c r="E599" t="s">
        <v>4520</v>
      </c>
      <c r="F599" t="s">
        <v>10615</v>
      </c>
      <c r="G599" t="s">
        <v>39</v>
      </c>
      <c r="H599" s="11">
        <v>19400000</v>
      </c>
      <c r="I599" s="11">
        <v>8047690</v>
      </c>
      <c r="J599" t="s">
        <v>865</v>
      </c>
      <c r="K599">
        <v>125</v>
      </c>
      <c r="L599" t="s">
        <v>209</v>
      </c>
      <c r="M599" t="s">
        <v>10616</v>
      </c>
      <c r="N599">
        <v>7.5</v>
      </c>
      <c r="O599">
        <v>143</v>
      </c>
      <c r="P599">
        <v>220</v>
      </c>
      <c r="Q599">
        <v>77656</v>
      </c>
      <c r="R599">
        <v>2608</v>
      </c>
      <c r="S599" t="s">
        <v>28</v>
      </c>
      <c r="T599">
        <v>2.35</v>
      </c>
      <c r="U599" t="b">
        <f>IF(Table19[[#This Row],[gross]]-Table19[[#This Row],[budget]] &gt; 0, TRUE, FALSE)</f>
        <v>0</v>
      </c>
    </row>
    <row r="600" spans="1:21" x14ac:dyDescent="0.35">
      <c r="A600" t="s">
        <v>10916</v>
      </c>
      <c r="B600">
        <v>2001</v>
      </c>
      <c r="C600" t="s">
        <v>6381</v>
      </c>
      <c r="D600" t="s">
        <v>9872</v>
      </c>
      <c r="E600" t="s">
        <v>1394</v>
      </c>
      <c r="F600" t="s">
        <v>198</v>
      </c>
      <c r="G600" t="s">
        <v>569</v>
      </c>
      <c r="H600" s="11">
        <v>18000000</v>
      </c>
      <c r="I600" s="11">
        <v>15561627</v>
      </c>
      <c r="J600" t="s">
        <v>38</v>
      </c>
      <c r="K600">
        <v>125</v>
      </c>
      <c r="L600" t="s">
        <v>3270</v>
      </c>
      <c r="M600" t="s">
        <v>10917</v>
      </c>
      <c r="N600">
        <v>7.5</v>
      </c>
      <c r="O600">
        <v>99</v>
      </c>
      <c r="P600">
        <v>359</v>
      </c>
      <c r="Q600">
        <v>39105</v>
      </c>
      <c r="R600">
        <v>21622</v>
      </c>
      <c r="S600" t="s">
        <v>28</v>
      </c>
      <c r="T600">
        <v>2.35</v>
      </c>
      <c r="U600" t="b">
        <f>IF(Table19[[#This Row],[gross]]-Table19[[#This Row],[budget]] &gt; 0, TRUE, FALSE)</f>
        <v>0</v>
      </c>
    </row>
    <row r="601" spans="1:21" x14ac:dyDescent="0.35">
      <c r="A601" t="s">
        <v>10947</v>
      </c>
      <c r="B601">
        <v>1997</v>
      </c>
      <c r="C601" t="s">
        <v>1037</v>
      </c>
      <c r="D601" t="s">
        <v>2255</v>
      </c>
      <c r="E601" t="s">
        <v>9217</v>
      </c>
      <c r="F601" t="s">
        <v>2588</v>
      </c>
      <c r="G601" t="s">
        <v>569</v>
      </c>
      <c r="H601" s="11">
        <v>18000000</v>
      </c>
      <c r="I601" s="11">
        <v>7837632</v>
      </c>
      <c r="J601" t="s">
        <v>38</v>
      </c>
      <c r="K601">
        <v>112</v>
      </c>
      <c r="L601" t="s">
        <v>3270</v>
      </c>
      <c r="M601" t="s">
        <v>10948</v>
      </c>
      <c r="N601">
        <v>7.5</v>
      </c>
      <c r="O601">
        <v>124</v>
      </c>
      <c r="P601">
        <v>287</v>
      </c>
      <c r="Q601">
        <v>46396</v>
      </c>
      <c r="R601">
        <v>1466</v>
      </c>
      <c r="S601" t="s">
        <v>28</v>
      </c>
      <c r="T601">
        <v>1.85</v>
      </c>
      <c r="U601" t="b">
        <f>IF(Table19[[#This Row],[gross]]-Table19[[#This Row],[budget]] &gt; 0, TRUE, FALSE)</f>
        <v>0</v>
      </c>
    </row>
    <row r="602" spans="1:21" x14ac:dyDescent="0.35">
      <c r="A602" t="s">
        <v>11117</v>
      </c>
      <c r="B602">
        <v>2004</v>
      </c>
      <c r="C602" t="s">
        <v>7745</v>
      </c>
      <c r="D602" t="s">
        <v>2579</v>
      </c>
      <c r="E602" t="s">
        <v>11116</v>
      </c>
      <c r="F602" t="s">
        <v>87</v>
      </c>
      <c r="G602" t="s">
        <v>569</v>
      </c>
      <c r="H602" s="11">
        <v>12000000</v>
      </c>
      <c r="I602" s="11">
        <v>71502303</v>
      </c>
      <c r="J602" t="s">
        <v>38</v>
      </c>
      <c r="K602">
        <v>126</v>
      </c>
      <c r="L602" t="s">
        <v>10532</v>
      </c>
      <c r="M602" t="s">
        <v>11118</v>
      </c>
      <c r="N602">
        <v>7.5</v>
      </c>
      <c r="O602">
        <v>285</v>
      </c>
      <c r="P602">
        <v>835</v>
      </c>
      <c r="Q602">
        <v>149966</v>
      </c>
      <c r="R602">
        <v>2170</v>
      </c>
      <c r="S602" t="s">
        <v>28</v>
      </c>
      <c r="T602">
        <v>1.85</v>
      </c>
      <c r="U602" t="b">
        <f>IF(Table19[[#This Row],[gross]]-Table19[[#This Row],[budget]] &gt; 0, TRUE, FALSE)</f>
        <v>1</v>
      </c>
    </row>
    <row r="603" spans="1:21" x14ac:dyDescent="0.35">
      <c r="A603" t="s">
        <v>11177</v>
      </c>
      <c r="B603">
        <v>1998</v>
      </c>
      <c r="C603" t="s">
        <v>74</v>
      </c>
      <c r="D603" t="s">
        <v>3097</v>
      </c>
      <c r="E603" t="s">
        <v>3044</v>
      </c>
      <c r="F603" t="s">
        <v>3297</v>
      </c>
      <c r="G603" t="s">
        <v>569</v>
      </c>
      <c r="H603" s="11">
        <v>17000000</v>
      </c>
      <c r="I603" s="11">
        <v>16311763</v>
      </c>
      <c r="J603" t="s">
        <v>56</v>
      </c>
      <c r="K603">
        <v>121</v>
      </c>
      <c r="L603" t="s">
        <v>2062</v>
      </c>
      <c r="M603" t="s">
        <v>11178</v>
      </c>
      <c r="N603">
        <v>7.5</v>
      </c>
      <c r="O603">
        <v>125</v>
      </c>
      <c r="P603">
        <v>416</v>
      </c>
      <c r="Q603">
        <v>50656</v>
      </c>
      <c r="R603">
        <v>2365</v>
      </c>
      <c r="S603" t="s">
        <v>28</v>
      </c>
      <c r="T603">
        <v>1.85</v>
      </c>
      <c r="U603" t="b">
        <f>IF(Table19[[#This Row],[gross]]-Table19[[#This Row],[budget]] &gt; 0, TRUE, FALSE)</f>
        <v>0</v>
      </c>
    </row>
    <row r="604" spans="1:21" x14ac:dyDescent="0.35">
      <c r="A604" t="s">
        <v>11513</v>
      </c>
      <c r="B604">
        <v>1990</v>
      </c>
      <c r="C604" t="s">
        <v>1216</v>
      </c>
      <c r="D604" t="s">
        <v>6224</v>
      </c>
      <c r="E604" t="s">
        <v>2701</v>
      </c>
      <c r="F604" t="s">
        <v>1739</v>
      </c>
      <c r="G604" t="s">
        <v>90</v>
      </c>
      <c r="H604" s="11">
        <v>18000000</v>
      </c>
      <c r="I604" s="11">
        <v>285761243</v>
      </c>
      <c r="J604" t="s">
        <v>38</v>
      </c>
      <c r="K604">
        <v>103</v>
      </c>
      <c r="L604" t="s">
        <v>2934</v>
      </c>
      <c r="M604" t="s">
        <v>11514</v>
      </c>
      <c r="N604">
        <v>7.5</v>
      </c>
      <c r="O604">
        <v>102</v>
      </c>
      <c r="P604">
        <v>305</v>
      </c>
      <c r="Q604">
        <v>311075</v>
      </c>
      <c r="R604">
        <v>7521</v>
      </c>
      <c r="S604" t="s">
        <v>28</v>
      </c>
      <c r="T604">
        <v>1.85</v>
      </c>
      <c r="U604" t="b">
        <f>IF(Table19[[#This Row],[gross]]-Table19[[#This Row],[budget]] &gt; 0, TRUE, FALSE)</f>
        <v>1</v>
      </c>
    </row>
    <row r="605" spans="1:21" x14ac:dyDescent="0.35">
      <c r="A605" t="s">
        <v>11586</v>
      </c>
      <c r="B605">
        <v>1988</v>
      </c>
      <c r="C605" t="s">
        <v>250</v>
      </c>
      <c r="D605" t="s">
        <v>1739</v>
      </c>
      <c r="E605" t="s">
        <v>1596</v>
      </c>
      <c r="F605" t="s">
        <v>11587</v>
      </c>
      <c r="G605" t="s">
        <v>90</v>
      </c>
      <c r="H605" s="11">
        <v>15000000</v>
      </c>
      <c r="I605" s="11">
        <v>73326666</v>
      </c>
      <c r="J605" t="s">
        <v>38</v>
      </c>
      <c r="K605">
        <v>92</v>
      </c>
      <c r="L605" t="s">
        <v>2687</v>
      </c>
      <c r="M605" t="s">
        <v>11588</v>
      </c>
      <c r="N605">
        <v>7.5</v>
      </c>
      <c r="O605">
        <v>109</v>
      </c>
      <c r="P605">
        <v>306</v>
      </c>
      <c r="Q605">
        <v>189413</v>
      </c>
      <c r="R605">
        <v>1953</v>
      </c>
      <c r="S605" t="s">
        <v>28</v>
      </c>
      <c r="T605">
        <v>1.85</v>
      </c>
      <c r="U605" t="b">
        <f>IF(Table19[[#This Row],[gross]]-Table19[[#This Row],[budget]] &gt; 0, TRUE, FALSE)</f>
        <v>1</v>
      </c>
    </row>
    <row r="606" spans="1:21" x14ac:dyDescent="0.35">
      <c r="A606" t="s">
        <v>11967</v>
      </c>
      <c r="B606">
        <v>2005</v>
      </c>
      <c r="C606" t="s">
        <v>11484</v>
      </c>
      <c r="D606" t="s">
        <v>11563</v>
      </c>
      <c r="E606" t="s">
        <v>5283</v>
      </c>
      <c r="F606" t="s">
        <v>11968</v>
      </c>
      <c r="G606" t="s">
        <v>569</v>
      </c>
      <c r="H606" s="11">
        <v>15000000</v>
      </c>
      <c r="I606" s="11">
        <v>5023275</v>
      </c>
      <c r="J606" t="s">
        <v>1418</v>
      </c>
      <c r="K606">
        <v>107</v>
      </c>
      <c r="L606" t="s">
        <v>11966</v>
      </c>
      <c r="M606" t="s">
        <v>11969</v>
      </c>
      <c r="N606">
        <v>7.5</v>
      </c>
      <c r="O606">
        <v>172</v>
      </c>
      <c r="P606">
        <v>199</v>
      </c>
      <c r="Q606">
        <v>34194</v>
      </c>
      <c r="R606">
        <v>1627</v>
      </c>
      <c r="S606" t="s">
        <v>28</v>
      </c>
      <c r="T606">
        <v>2.35</v>
      </c>
      <c r="U606" t="b">
        <f>IF(Table19[[#This Row],[gross]]-Table19[[#This Row],[budget]] &gt; 0, TRUE, FALSE)</f>
        <v>0</v>
      </c>
    </row>
    <row r="607" spans="1:21" x14ac:dyDescent="0.35">
      <c r="A607" t="s">
        <v>12074</v>
      </c>
      <c r="B607">
        <v>2010</v>
      </c>
      <c r="C607" t="s">
        <v>12073</v>
      </c>
      <c r="D607" t="s">
        <v>198</v>
      </c>
      <c r="E607" t="s">
        <v>6133</v>
      </c>
      <c r="F607" t="s">
        <v>12075</v>
      </c>
      <c r="G607" t="s">
        <v>39</v>
      </c>
      <c r="H607" s="11">
        <v>10000000</v>
      </c>
      <c r="I607" s="11">
        <v>7691700</v>
      </c>
      <c r="J607" t="s">
        <v>1418</v>
      </c>
      <c r="K607">
        <v>111</v>
      </c>
      <c r="L607" t="s">
        <v>3257</v>
      </c>
      <c r="M607" t="s">
        <v>12076</v>
      </c>
      <c r="N607">
        <v>7.5</v>
      </c>
      <c r="O607">
        <v>136</v>
      </c>
      <c r="P607">
        <v>73</v>
      </c>
      <c r="Q607">
        <v>12937</v>
      </c>
      <c r="R607">
        <v>2140</v>
      </c>
      <c r="S607" t="s">
        <v>28</v>
      </c>
      <c r="T607">
        <v>2.35</v>
      </c>
      <c r="U607" t="b">
        <f>IF(Table19[[#This Row],[gross]]-Table19[[#This Row],[budget]] &gt; 0, TRUE, FALSE)</f>
        <v>0</v>
      </c>
    </row>
    <row r="608" spans="1:21" x14ac:dyDescent="0.35">
      <c r="A608" t="s">
        <v>12701</v>
      </c>
      <c r="B608">
        <v>1997</v>
      </c>
      <c r="C608" t="s">
        <v>1701</v>
      </c>
      <c r="D608" t="s">
        <v>1683</v>
      </c>
      <c r="E608" t="s">
        <v>12700</v>
      </c>
      <c r="F608" t="s">
        <v>4181</v>
      </c>
      <c r="G608" t="s">
        <v>569</v>
      </c>
      <c r="H608" s="11">
        <v>12000000</v>
      </c>
      <c r="I608" s="11">
        <v>39647595</v>
      </c>
      <c r="J608" t="s">
        <v>38</v>
      </c>
      <c r="K608">
        <v>154</v>
      </c>
      <c r="L608" t="s">
        <v>1477</v>
      </c>
      <c r="M608" t="s">
        <v>12702</v>
      </c>
      <c r="N608">
        <v>7.5</v>
      </c>
      <c r="O608">
        <v>140</v>
      </c>
      <c r="P608">
        <v>462</v>
      </c>
      <c r="Q608">
        <v>239540</v>
      </c>
      <c r="R608">
        <v>25522</v>
      </c>
      <c r="S608" t="s">
        <v>28</v>
      </c>
      <c r="T608">
        <v>1.85</v>
      </c>
      <c r="U608" t="b">
        <f>IF(Table19[[#This Row],[gross]]-Table19[[#This Row],[budget]] &gt; 0, TRUE, FALSE)</f>
        <v>1</v>
      </c>
    </row>
    <row r="609" spans="1:21" x14ac:dyDescent="0.35">
      <c r="A609" t="s">
        <v>12934</v>
      </c>
      <c r="B609">
        <v>2004</v>
      </c>
      <c r="C609" t="s">
        <v>6630</v>
      </c>
      <c r="D609" t="s">
        <v>2344</v>
      </c>
      <c r="E609" t="s">
        <v>5868</v>
      </c>
      <c r="F609" t="s">
        <v>5870</v>
      </c>
      <c r="G609" t="s">
        <v>569</v>
      </c>
      <c r="H609" s="11">
        <v>12000000</v>
      </c>
      <c r="I609" s="11">
        <v>261481</v>
      </c>
      <c r="J609" t="s">
        <v>3699</v>
      </c>
      <c r="K609">
        <v>129</v>
      </c>
      <c r="L609" t="s">
        <v>5257</v>
      </c>
      <c r="M609" t="s">
        <v>12935</v>
      </c>
      <c r="N609">
        <v>7.5</v>
      </c>
      <c r="O609">
        <v>194</v>
      </c>
      <c r="P609">
        <v>210</v>
      </c>
      <c r="Q609">
        <v>41496</v>
      </c>
      <c r="R609">
        <v>2378</v>
      </c>
      <c r="S609" t="s">
        <v>720</v>
      </c>
      <c r="T609">
        <v>2.35</v>
      </c>
      <c r="U609" t="b">
        <f>IF(Table19[[#This Row],[gross]]-Table19[[#This Row],[budget]] &gt; 0, TRUE, FALSE)</f>
        <v>0</v>
      </c>
    </row>
    <row r="610" spans="1:21" x14ac:dyDescent="0.35">
      <c r="A610" t="s">
        <v>12969</v>
      </c>
      <c r="B610">
        <v>2007</v>
      </c>
      <c r="C610" t="s">
        <v>12968</v>
      </c>
      <c r="D610" t="s">
        <v>729</v>
      </c>
      <c r="E610" t="s">
        <v>12401</v>
      </c>
      <c r="F610" t="s">
        <v>12950</v>
      </c>
      <c r="G610" t="s">
        <v>569</v>
      </c>
      <c r="H610" s="11">
        <v>12000000</v>
      </c>
      <c r="I610" s="11">
        <v>214202</v>
      </c>
      <c r="J610" t="s">
        <v>740</v>
      </c>
      <c r="K610">
        <v>120</v>
      </c>
      <c r="L610" t="s">
        <v>2062</v>
      </c>
      <c r="M610" t="s">
        <v>12970</v>
      </c>
      <c r="N610">
        <v>7.5</v>
      </c>
      <c r="O610">
        <v>69</v>
      </c>
      <c r="P610">
        <v>75</v>
      </c>
      <c r="Q610">
        <v>14831</v>
      </c>
      <c r="R610">
        <v>1952</v>
      </c>
      <c r="S610" t="s">
        <v>28</v>
      </c>
      <c r="T610">
        <v>2.35</v>
      </c>
      <c r="U610" t="b">
        <f>IF(Table19[[#This Row],[gross]]-Table19[[#This Row],[budget]] &gt; 0, TRUE, FALSE)</f>
        <v>0</v>
      </c>
    </row>
    <row r="611" spans="1:21" x14ac:dyDescent="0.35">
      <c r="A611" t="s">
        <v>13032</v>
      </c>
      <c r="B611">
        <v>1992</v>
      </c>
      <c r="C611" t="s">
        <v>6616</v>
      </c>
      <c r="D611" t="s">
        <v>5322</v>
      </c>
      <c r="E611" t="s">
        <v>2220</v>
      </c>
      <c r="F611" t="s">
        <v>13033</v>
      </c>
      <c r="G611" t="s">
        <v>569</v>
      </c>
      <c r="H611" s="11">
        <v>11000000</v>
      </c>
      <c r="I611" s="11">
        <v>52929168</v>
      </c>
      <c r="J611" t="s">
        <v>38</v>
      </c>
      <c r="K611">
        <v>120</v>
      </c>
      <c r="L611" t="s">
        <v>982</v>
      </c>
      <c r="M611" t="s">
        <v>13034</v>
      </c>
      <c r="N611">
        <v>7.5</v>
      </c>
      <c r="O611">
        <v>54</v>
      </c>
      <c r="P611">
        <v>201</v>
      </c>
      <c r="Q611">
        <v>82743</v>
      </c>
      <c r="R611">
        <v>3280</v>
      </c>
      <c r="S611" t="s">
        <v>28</v>
      </c>
      <c r="T611">
        <v>1.85</v>
      </c>
      <c r="U611" t="b">
        <f>IF(Table19[[#This Row],[gross]]-Table19[[#This Row],[budget]] &gt; 0, TRUE, FALSE)</f>
        <v>1</v>
      </c>
    </row>
    <row r="612" spans="1:21" x14ac:dyDescent="0.35">
      <c r="A612" t="s">
        <v>13087</v>
      </c>
      <c r="B612">
        <v>2015</v>
      </c>
      <c r="C612" t="s">
        <v>13085</v>
      </c>
      <c r="D612" t="s">
        <v>395</v>
      </c>
      <c r="E612" t="s">
        <v>13086</v>
      </c>
      <c r="F612" t="s">
        <v>13088</v>
      </c>
      <c r="G612" t="s">
        <v>39</v>
      </c>
      <c r="H612" s="11">
        <v>11000000</v>
      </c>
      <c r="I612" s="11">
        <v>38317535</v>
      </c>
      <c r="J612" t="s">
        <v>56</v>
      </c>
      <c r="K612">
        <v>111</v>
      </c>
      <c r="L612" t="s">
        <v>209</v>
      </c>
      <c r="M612" t="s">
        <v>13089</v>
      </c>
      <c r="N612">
        <v>7.5</v>
      </c>
      <c r="O612">
        <v>351</v>
      </c>
      <c r="P612">
        <v>212</v>
      </c>
      <c r="Q612">
        <v>73249</v>
      </c>
      <c r="R612">
        <v>995</v>
      </c>
      <c r="S612" t="s">
        <v>28</v>
      </c>
      <c r="T612">
        <v>1.85</v>
      </c>
      <c r="U612" t="b">
        <f>IF(Table19[[#This Row],[gross]]-Table19[[#This Row],[budget]] &gt; 0, TRUE, FALSE)</f>
        <v>1</v>
      </c>
    </row>
    <row r="613" spans="1:21" x14ac:dyDescent="0.35">
      <c r="A613" t="s">
        <v>13278</v>
      </c>
      <c r="B613">
        <v>1968</v>
      </c>
      <c r="C613" t="s">
        <v>13275</v>
      </c>
      <c r="D613" t="s">
        <v>1632</v>
      </c>
      <c r="E613" t="s">
        <v>13276</v>
      </c>
      <c r="F613" t="s">
        <v>13279</v>
      </c>
      <c r="G613" t="s">
        <v>272</v>
      </c>
      <c r="H613" s="11">
        <v>10000000</v>
      </c>
      <c r="I613" s="11">
        <v>16800000</v>
      </c>
      <c r="J613" t="s">
        <v>56</v>
      </c>
      <c r="K613">
        <v>153</v>
      </c>
      <c r="L613" t="s">
        <v>13277</v>
      </c>
      <c r="M613" t="s">
        <v>13280</v>
      </c>
      <c r="N613">
        <v>7.5</v>
      </c>
      <c r="O613">
        <v>56</v>
      </c>
      <c r="P613">
        <v>138</v>
      </c>
      <c r="Q613">
        <v>25303</v>
      </c>
      <c r="R613">
        <v>1593</v>
      </c>
      <c r="S613" t="s">
        <v>28</v>
      </c>
      <c r="T613">
        <v>2.35</v>
      </c>
      <c r="U613" t="b">
        <f>IF(Table19[[#This Row],[gross]]-Table19[[#This Row],[budget]] &gt; 0, TRUE, FALSE)</f>
        <v>1</v>
      </c>
    </row>
    <row r="614" spans="1:21" x14ac:dyDescent="0.35">
      <c r="A614" t="s">
        <v>13788</v>
      </c>
      <c r="B614">
        <v>1995</v>
      </c>
      <c r="C614" t="s">
        <v>4977</v>
      </c>
      <c r="D614" t="s">
        <v>92</v>
      </c>
      <c r="E614" t="s">
        <v>388</v>
      </c>
      <c r="F614" t="s">
        <v>198</v>
      </c>
      <c r="G614" t="s">
        <v>569</v>
      </c>
      <c r="H614" s="11">
        <v>6000000</v>
      </c>
      <c r="I614" s="11">
        <v>2600000</v>
      </c>
      <c r="J614" t="s">
        <v>56</v>
      </c>
      <c r="K614">
        <v>104</v>
      </c>
      <c r="L614" t="s">
        <v>3257</v>
      </c>
      <c r="M614" t="s">
        <v>13789</v>
      </c>
      <c r="N614">
        <v>7.5</v>
      </c>
      <c r="O614">
        <v>56</v>
      </c>
      <c r="P614">
        <v>88</v>
      </c>
      <c r="Q614">
        <v>11612</v>
      </c>
      <c r="R614">
        <v>23962</v>
      </c>
      <c r="S614" t="s">
        <v>28</v>
      </c>
      <c r="T614">
        <v>2.35</v>
      </c>
      <c r="U614" t="b">
        <f>IF(Table19[[#This Row],[gross]]-Table19[[#This Row],[budget]] &gt; 0, TRUE, FALSE)</f>
        <v>0</v>
      </c>
    </row>
    <row r="615" spans="1:21" x14ac:dyDescent="0.35">
      <c r="A615" t="s">
        <v>13805</v>
      </c>
      <c r="B615">
        <v>1974</v>
      </c>
      <c r="C615" t="s">
        <v>7033</v>
      </c>
      <c r="D615" t="s">
        <v>10078</v>
      </c>
      <c r="E615" t="s">
        <v>13804</v>
      </c>
      <c r="F615" t="s">
        <v>13806</v>
      </c>
      <c r="G615" t="s">
        <v>569</v>
      </c>
      <c r="H615" s="11">
        <v>83532</v>
      </c>
      <c r="I615" s="11">
        <v>30859000</v>
      </c>
      <c r="J615" t="s">
        <v>38</v>
      </c>
      <c r="K615">
        <v>88</v>
      </c>
      <c r="L615" t="s">
        <v>5289</v>
      </c>
      <c r="M615" t="s">
        <v>13807</v>
      </c>
      <c r="N615">
        <v>7.5</v>
      </c>
      <c r="O615">
        <v>277</v>
      </c>
      <c r="P615">
        <v>826</v>
      </c>
      <c r="Q615">
        <v>96410</v>
      </c>
      <c r="R615">
        <v>1094</v>
      </c>
      <c r="S615" t="s">
        <v>28</v>
      </c>
      <c r="T615">
        <v>1.85</v>
      </c>
      <c r="U615" t="b">
        <f>IF(Table19[[#This Row],[gross]]-Table19[[#This Row],[budget]] &gt; 0, TRUE, FALSE)</f>
        <v>1</v>
      </c>
    </row>
    <row r="616" spans="1:21" x14ac:dyDescent="0.35">
      <c r="A616" t="s">
        <v>14329</v>
      </c>
      <c r="B616">
        <v>2007</v>
      </c>
      <c r="C616" t="s">
        <v>7740</v>
      </c>
      <c r="D616" t="s">
        <v>77</v>
      </c>
      <c r="E616" t="s">
        <v>723</v>
      </c>
      <c r="F616" t="s">
        <v>467</v>
      </c>
      <c r="G616" t="s">
        <v>39</v>
      </c>
      <c r="H616" s="11">
        <v>7500000</v>
      </c>
      <c r="I616" s="11">
        <v>143492840</v>
      </c>
      <c r="J616" t="s">
        <v>38</v>
      </c>
      <c r="K616">
        <v>96</v>
      </c>
      <c r="L616" t="s">
        <v>1375</v>
      </c>
      <c r="M616" t="s">
        <v>14330</v>
      </c>
      <c r="N616">
        <v>7.5</v>
      </c>
      <c r="O616">
        <v>387</v>
      </c>
      <c r="P616">
        <v>881</v>
      </c>
      <c r="Q616">
        <v>414335</v>
      </c>
      <c r="R616">
        <v>28817</v>
      </c>
      <c r="S616" t="s">
        <v>28</v>
      </c>
      <c r="T616">
        <v>1.85</v>
      </c>
      <c r="U616" t="b">
        <f>IF(Table19[[#This Row],[gross]]-Table19[[#This Row],[budget]] &gt; 0, TRUE, FALSE)</f>
        <v>1</v>
      </c>
    </row>
    <row r="617" spans="1:21" x14ac:dyDescent="0.35">
      <c r="A617" t="s">
        <v>14372</v>
      </c>
      <c r="B617">
        <v>2005</v>
      </c>
      <c r="C617" t="s">
        <v>3262</v>
      </c>
      <c r="D617" t="s">
        <v>92</v>
      </c>
      <c r="E617" t="s">
        <v>4016</v>
      </c>
      <c r="F617" t="s">
        <v>1799</v>
      </c>
      <c r="G617" t="s">
        <v>90</v>
      </c>
      <c r="H617" s="11">
        <v>7500000</v>
      </c>
      <c r="I617" s="11">
        <v>31501218</v>
      </c>
      <c r="J617" t="s">
        <v>38</v>
      </c>
      <c r="K617">
        <v>93</v>
      </c>
      <c r="L617" t="s">
        <v>5652</v>
      </c>
      <c r="M617" t="s">
        <v>14373</v>
      </c>
      <c r="N617">
        <v>7.5</v>
      </c>
      <c r="O617">
        <v>351</v>
      </c>
      <c r="P617">
        <v>526</v>
      </c>
      <c r="Q617">
        <v>84070</v>
      </c>
      <c r="R617">
        <v>22745</v>
      </c>
      <c r="S617" t="s">
        <v>720</v>
      </c>
      <c r="T617">
        <v>1.85</v>
      </c>
      <c r="U617" t="b">
        <f>IF(Table19[[#This Row],[gross]]-Table19[[#This Row],[budget]] &gt; 0, TRUE, FALSE)</f>
        <v>1</v>
      </c>
    </row>
    <row r="618" spans="1:21" x14ac:dyDescent="0.35">
      <c r="A618" t="s">
        <v>14460</v>
      </c>
      <c r="B618">
        <v>2002</v>
      </c>
      <c r="C618" t="s">
        <v>1165</v>
      </c>
      <c r="D618" t="s">
        <v>14459</v>
      </c>
      <c r="E618" t="s">
        <v>13937</v>
      </c>
      <c r="F618" t="s">
        <v>14461</v>
      </c>
      <c r="G618" t="s">
        <v>90</v>
      </c>
      <c r="H618" s="11">
        <v>6000000</v>
      </c>
      <c r="I618" s="11">
        <v>6165429</v>
      </c>
      <c r="J618" t="s">
        <v>365</v>
      </c>
      <c r="K618">
        <v>94</v>
      </c>
      <c r="L618" t="s">
        <v>14458</v>
      </c>
      <c r="M618" t="s">
        <v>14462</v>
      </c>
      <c r="N618">
        <v>7.5</v>
      </c>
      <c r="O618">
        <v>74</v>
      </c>
      <c r="P618">
        <v>249</v>
      </c>
      <c r="Q618">
        <v>23486</v>
      </c>
      <c r="R618">
        <v>312</v>
      </c>
      <c r="S618" t="s">
        <v>28</v>
      </c>
      <c r="T618">
        <v>2.35</v>
      </c>
      <c r="U618" t="b">
        <f>IF(Table19[[#This Row],[gross]]-Table19[[#This Row],[budget]] &gt; 0, TRUE, FALSE)</f>
        <v>1</v>
      </c>
    </row>
    <row r="619" spans="1:21" x14ac:dyDescent="0.35">
      <c r="A619" t="s">
        <v>14501</v>
      </c>
      <c r="B619">
        <v>2011</v>
      </c>
      <c r="C619" t="s">
        <v>14500</v>
      </c>
      <c r="D619" t="s">
        <v>12515</v>
      </c>
      <c r="E619" t="s">
        <v>4362</v>
      </c>
      <c r="F619" t="s">
        <v>14502</v>
      </c>
      <c r="G619" t="s">
        <v>569</v>
      </c>
      <c r="H619" s="11">
        <v>7000000</v>
      </c>
      <c r="I619" s="11">
        <v>1738692</v>
      </c>
      <c r="J619" t="s">
        <v>56</v>
      </c>
      <c r="K619">
        <v>112</v>
      </c>
      <c r="L619" t="s">
        <v>3911</v>
      </c>
      <c r="M619" t="s">
        <v>14503</v>
      </c>
      <c r="N619">
        <v>7.5</v>
      </c>
      <c r="O619">
        <v>389</v>
      </c>
      <c r="P619">
        <v>301</v>
      </c>
      <c r="Q619">
        <v>95529</v>
      </c>
      <c r="R619">
        <v>3547</v>
      </c>
      <c r="S619" t="s">
        <v>28</v>
      </c>
      <c r="T619">
        <v>2.35</v>
      </c>
      <c r="U619" t="b">
        <f>IF(Table19[[#This Row],[gross]]-Table19[[#This Row],[budget]] &gt; 0, TRUE, FALSE)</f>
        <v>0</v>
      </c>
    </row>
    <row r="620" spans="1:21" x14ac:dyDescent="0.35">
      <c r="A620" t="s">
        <v>14702</v>
      </c>
      <c r="B620">
        <v>2004</v>
      </c>
      <c r="C620" t="s">
        <v>3646</v>
      </c>
      <c r="D620" t="s">
        <v>14701</v>
      </c>
      <c r="E620" t="s">
        <v>14699</v>
      </c>
      <c r="F620" t="s">
        <v>14703</v>
      </c>
      <c r="G620" t="s">
        <v>569</v>
      </c>
      <c r="H620" s="11">
        <v>6000000</v>
      </c>
      <c r="I620" s="11">
        <v>119078393</v>
      </c>
      <c r="J620" t="s">
        <v>38</v>
      </c>
      <c r="K620">
        <v>122</v>
      </c>
      <c r="L620" t="s">
        <v>14700</v>
      </c>
      <c r="M620" t="s">
        <v>14704</v>
      </c>
      <c r="N620">
        <v>7.5</v>
      </c>
      <c r="O620">
        <v>288</v>
      </c>
      <c r="P620">
        <v>1416</v>
      </c>
      <c r="Q620">
        <v>113152</v>
      </c>
      <c r="R620">
        <v>1448</v>
      </c>
      <c r="S620" t="s">
        <v>28</v>
      </c>
      <c r="T620">
        <v>1.85</v>
      </c>
      <c r="U620" t="b">
        <f>IF(Table19[[#This Row],[gross]]-Table19[[#This Row],[budget]] &gt; 0, TRUE, FALSE)</f>
        <v>1</v>
      </c>
    </row>
    <row r="621" spans="1:21" x14ac:dyDescent="0.35">
      <c r="A621" t="s">
        <v>14767</v>
      </c>
      <c r="B621">
        <v>2000</v>
      </c>
      <c r="C621" t="s">
        <v>10385</v>
      </c>
      <c r="D621" t="s">
        <v>983</v>
      </c>
      <c r="E621" t="s">
        <v>1739</v>
      </c>
      <c r="F621" t="s">
        <v>2689</v>
      </c>
      <c r="G621" t="s">
        <v>39</v>
      </c>
      <c r="H621" s="11">
        <v>6000000</v>
      </c>
      <c r="I621" s="11">
        <v>18621249</v>
      </c>
      <c r="J621" t="s">
        <v>38</v>
      </c>
      <c r="K621">
        <v>90</v>
      </c>
      <c r="L621" t="s">
        <v>1611</v>
      </c>
      <c r="M621" t="s">
        <v>14768</v>
      </c>
      <c r="N621">
        <v>7.5</v>
      </c>
      <c r="O621">
        <v>119</v>
      </c>
      <c r="P621">
        <v>340</v>
      </c>
      <c r="Q621">
        <v>45859</v>
      </c>
      <c r="R621">
        <v>4611</v>
      </c>
      <c r="S621" t="s">
        <v>28</v>
      </c>
      <c r="T621">
        <v>1.85</v>
      </c>
      <c r="U621" t="b">
        <f>IF(Table19[[#This Row],[gross]]-Table19[[#This Row],[budget]] &gt; 0, TRUE, FALSE)</f>
        <v>1</v>
      </c>
    </row>
    <row r="622" spans="1:21" x14ac:dyDescent="0.35">
      <c r="A622" t="s">
        <v>15181</v>
      </c>
      <c r="B622">
        <v>2014</v>
      </c>
      <c r="C622" t="s">
        <v>15180</v>
      </c>
      <c r="D622" t="s">
        <v>547</v>
      </c>
      <c r="E622" t="s">
        <v>2308</v>
      </c>
      <c r="F622" t="s">
        <v>1781</v>
      </c>
      <c r="G622" t="s">
        <v>39</v>
      </c>
      <c r="H622" s="11">
        <v>5000000</v>
      </c>
      <c r="I622" s="11">
        <v>18656400</v>
      </c>
      <c r="J622" t="s">
        <v>38</v>
      </c>
      <c r="K622">
        <v>101</v>
      </c>
      <c r="L622" t="s">
        <v>3270</v>
      </c>
      <c r="M622" t="s">
        <v>15182</v>
      </c>
      <c r="N622">
        <v>7.5</v>
      </c>
      <c r="O622">
        <v>309</v>
      </c>
      <c r="P622">
        <v>195</v>
      </c>
      <c r="Q622">
        <v>86077</v>
      </c>
      <c r="R622">
        <v>19673</v>
      </c>
      <c r="S622" t="s">
        <v>28</v>
      </c>
      <c r="T622">
        <v>1.85</v>
      </c>
      <c r="U622" t="b">
        <f>IF(Table19[[#This Row],[gross]]-Table19[[#This Row],[budget]] &gt; 0, TRUE, FALSE)</f>
        <v>1</v>
      </c>
    </row>
    <row r="623" spans="1:21" x14ac:dyDescent="0.35">
      <c r="A623" t="s">
        <v>15608</v>
      </c>
      <c r="B623">
        <v>2007</v>
      </c>
      <c r="C623" t="s">
        <v>6413</v>
      </c>
      <c r="D623" t="s">
        <v>6414</v>
      </c>
      <c r="E623" t="s">
        <v>12298</v>
      </c>
      <c r="F623" t="s">
        <v>15609</v>
      </c>
      <c r="G623" t="s">
        <v>569</v>
      </c>
      <c r="H623" s="11">
        <v>3400000</v>
      </c>
      <c r="I623" s="11">
        <v>7159147</v>
      </c>
      <c r="J623" t="s">
        <v>3428</v>
      </c>
      <c r="K623">
        <v>105</v>
      </c>
      <c r="L623" t="s">
        <v>1861</v>
      </c>
      <c r="M623" t="s">
        <v>15610</v>
      </c>
      <c r="N623">
        <v>7.5</v>
      </c>
      <c r="O623">
        <v>300</v>
      </c>
      <c r="P623">
        <v>308</v>
      </c>
      <c r="Q623">
        <v>120189</v>
      </c>
      <c r="R623">
        <v>954</v>
      </c>
      <c r="S623" t="s">
        <v>28</v>
      </c>
      <c r="T623">
        <v>2.35</v>
      </c>
      <c r="U623" t="b">
        <f>IF(Table19[[#This Row],[gross]]-Table19[[#This Row],[budget]] &gt; 0, TRUE, FALSE)</f>
        <v>1</v>
      </c>
    </row>
    <row r="624" spans="1:21" x14ac:dyDescent="0.35">
      <c r="A624" t="s">
        <v>15805</v>
      </c>
      <c r="B624">
        <v>1993</v>
      </c>
      <c r="C624" t="s">
        <v>2565</v>
      </c>
      <c r="D624" t="s">
        <v>775</v>
      </c>
      <c r="E624" t="s">
        <v>2751</v>
      </c>
      <c r="F624" t="s">
        <v>11909</v>
      </c>
      <c r="G624" t="s">
        <v>569</v>
      </c>
      <c r="H624" s="11">
        <v>3500000</v>
      </c>
      <c r="I624" s="11">
        <v>27900000</v>
      </c>
      <c r="J624" t="s">
        <v>38</v>
      </c>
      <c r="K624">
        <v>97</v>
      </c>
      <c r="L624" t="s">
        <v>2062</v>
      </c>
      <c r="M624" t="s">
        <v>15806</v>
      </c>
      <c r="N624">
        <v>7.5</v>
      </c>
      <c r="O624">
        <v>28</v>
      </c>
      <c r="P624">
        <v>96</v>
      </c>
      <c r="Q624">
        <v>39508</v>
      </c>
      <c r="R624">
        <v>3036</v>
      </c>
      <c r="S624" t="s">
        <v>28</v>
      </c>
      <c r="T624">
        <v>1.85</v>
      </c>
      <c r="U624" t="b">
        <f>IF(Table19[[#This Row],[gross]]-Table19[[#This Row],[budget]] &gt; 0, TRUE, FALSE)</f>
        <v>1</v>
      </c>
    </row>
    <row r="625" spans="1:21" x14ac:dyDescent="0.35">
      <c r="A625" t="s">
        <v>15828</v>
      </c>
      <c r="B625">
        <v>1998</v>
      </c>
      <c r="C625" t="s">
        <v>1077</v>
      </c>
      <c r="D625" t="s">
        <v>490</v>
      </c>
      <c r="E625" t="s">
        <v>11457</v>
      </c>
      <c r="F625" t="s">
        <v>7343</v>
      </c>
      <c r="G625" t="s">
        <v>569</v>
      </c>
      <c r="H625" s="11">
        <v>3500000</v>
      </c>
      <c r="I625" s="11">
        <v>6390032</v>
      </c>
      <c r="J625" t="s">
        <v>38</v>
      </c>
      <c r="K625">
        <v>105</v>
      </c>
      <c r="L625" t="s">
        <v>1493</v>
      </c>
      <c r="M625" t="s">
        <v>15829</v>
      </c>
      <c r="N625">
        <v>7.5</v>
      </c>
      <c r="O625">
        <v>127</v>
      </c>
      <c r="P625">
        <v>229</v>
      </c>
      <c r="Q625">
        <v>24977</v>
      </c>
      <c r="R625">
        <v>4238</v>
      </c>
      <c r="S625" t="s">
        <v>720</v>
      </c>
      <c r="T625">
        <v>2.35</v>
      </c>
      <c r="U625" t="b">
        <f>IF(Table19[[#This Row],[gross]]-Table19[[#This Row],[budget]] &gt; 0, TRUE, FALSE)</f>
        <v>1</v>
      </c>
    </row>
    <row r="626" spans="1:21" x14ac:dyDescent="0.35">
      <c r="A626" t="s">
        <v>15922</v>
      </c>
      <c r="B626">
        <v>2004</v>
      </c>
      <c r="C626" t="s">
        <v>15920</v>
      </c>
      <c r="D626" t="s">
        <v>12485</v>
      </c>
      <c r="E626" t="s">
        <v>15921</v>
      </c>
      <c r="F626" t="s">
        <v>15923</v>
      </c>
      <c r="G626" t="s">
        <v>569</v>
      </c>
      <c r="H626" s="11">
        <v>3000000</v>
      </c>
      <c r="I626" s="11">
        <v>6517198</v>
      </c>
      <c r="J626" t="s">
        <v>15926</v>
      </c>
      <c r="K626">
        <v>101</v>
      </c>
      <c r="L626" t="s">
        <v>1872</v>
      </c>
      <c r="M626" t="s">
        <v>15924</v>
      </c>
      <c r="N626">
        <v>7.5</v>
      </c>
      <c r="O626">
        <v>155</v>
      </c>
      <c r="P626">
        <v>172</v>
      </c>
      <c r="Q626">
        <v>30474</v>
      </c>
      <c r="R626">
        <v>308</v>
      </c>
      <c r="S626" t="s">
        <v>28</v>
      </c>
      <c r="T626">
        <v>1.85</v>
      </c>
      <c r="U626" t="b">
        <f>IF(Table19[[#This Row],[gross]]-Table19[[#This Row],[budget]] &gt; 0, TRUE, FALSE)</f>
        <v>1</v>
      </c>
    </row>
    <row r="627" spans="1:21" x14ac:dyDescent="0.35">
      <c r="A627" t="s">
        <v>16401</v>
      </c>
      <c r="B627">
        <v>1963</v>
      </c>
      <c r="C627" t="s">
        <v>5409</v>
      </c>
      <c r="D627" t="s">
        <v>12644</v>
      </c>
      <c r="E627" t="s">
        <v>16400</v>
      </c>
      <c r="F627" t="s">
        <v>4620</v>
      </c>
      <c r="G627" t="s">
        <v>5738</v>
      </c>
      <c r="H627" s="11">
        <v>2000000</v>
      </c>
      <c r="I627" s="11">
        <v>24800000</v>
      </c>
      <c r="J627" t="s">
        <v>56</v>
      </c>
      <c r="K627">
        <v>115</v>
      </c>
      <c r="L627" t="s">
        <v>50</v>
      </c>
      <c r="M627" t="s">
        <v>16402</v>
      </c>
      <c r="N627">
        <v>7.5</v>
      </c>
      <c r="O627">
        <v>167</v>
      </c>
      <c r="P627">
        <v>358</v>
      </c>
      <c r="Q627">
        <v>89403</v>
      </c>
      <c r="R627">
        <v>1456</v>
      </c>
      <c r="S627" t="s">
        <v>28</v>
      </c>
      <c r="T627">
        <v>1.37</v>
      </c>
      <c r="U627" t="b">
        <f>IF(Table19[[#This Row],[gross]]-Table19[[#This Row],[budget]] &gt; 0, TRUE, FALSE)</f>
        <v>1</v>
      </c>
    </row>
    <row r="628" spans="1:21" x14ac:dyDescent="0.35">
      <c r="A628" t="s">
        <v>6959</v>
      </c>
      <c r="B628">
        <v>1984</v>
      </c>
      <c r="C628" t="s">
        <v>6001</v>
      </c>
      <c r="D628" t="s">
        <v>43</v>
      </c>
      <c r="E628" t="s">
        <v>6958</v>
      </c>
      <c r="F628" t="s">
        <v>6960</v>
      </c>
      <c r="G628" t="s">
        <v>6963</v>
      </c>
      <c r="H628" s="11">
        <v>1800000</v>
      </c>
      <c r="I628" s="11">
        <v>26505000</v>
      </c>
      <c r="J628" t="s">
        <v>38</v>
      </c>
      <c r="K628">
        <v>101</v>
      </c>
      <c r="L628" t="s">
        <v>6096</v>
      </c>
      <c r="M628" t="s">
        <v>6961</v>
      </c>
      <c r="N628">
        <v>7.5</v>
      </c>
      <c r="O628">
        <v>256</v>
      </c>
      <c r="P628">
        <v>668</v>
      </c>
      <c r="Q628">
        <v>149293</v>
      </c>
      <c r="R628">
        <v>42918</v>
      </c>
      <c r="S628" t="s">
        <v>28</v>
      </c>
      <c r="T628">
        <v>1.85</v>
      </c>
      <c r="U628" t="b">
        <f>IF(Table19[[#This Row],[gross]]-Table19[[#This Row],[budget]] &gt; 0, TRUE, FALSE)</f>
        <v>1</v>
      </c>
    </row>
    <row r="629" spans="1:21" x14ac:dyDescent="0.35">
      <c r="A629" t="s">
        <v>16713</v>
      </c>
      <c r="B629">
        <v>2001</v>
      </c>
      <c r="C629" t="s">
        <v>12212</v>
      </c>
      <c r="D629" t="s">
        <v>133</v>
      </c>
      <c r="E629" t="s">
        <v>4884</v>
      </c>
      <c r="F629" t="s">
        <v>1306</v>
      </c>
      <c r="G629" t="s">
        <v>569</v>
      </c>
      <c r="H629" s="11">
        <v>1700000</v>
      </c>
      <c r="I629" s="11">
        <v>35918429</v>
      </c>
      <c r="J629" t="s">
        <v>38</v>
      </c>
      <c r="K629">
        <v>138</v>
      </c>
      <c r="L629" t="s">
        <v>1872</v>
      </c>
      <c r="M629" t="s">
        <v>16714</v>
      </c>
      <c r="N629">
        <v>7.5</v>
      </c>
      <c r="O629">
        <v>179</v>
      </c>
      <c r="P629">
        <v>510</v>
      </c>
      <c r="Q629">
        <v>32415</v>
      </c>
      <c r="R629">
        <v>3970</v>
      </c>
      <c r="S629" t="s">
        <v>28</v>
      </c>
      <c r="T629">
        <v>2.35</v>
      </c>
      <c r="U629" t="b">
        <f>IF(Table19[[#This Row],[gross]]-Table19[[#This Row],[budget]] &gt; 0, TRUE, FALSE)</f>
        <v>1</v>
      </c>
    </row>
    <row r="630" spans="1:21" x14ac:dyDescent="0.35">
      <c r="A630" t="s">
        <v>16783</v>
      </c>
      <c r="B630">
        <v>1998</v>
      </c>
      <c r="C630" t="s">
        <v>12609</v>
      </c>
      <c r="D630" t="s">
        <v>3816</v>
      </c>
      <c r="E630" t="s">
        <v>12609</v>
      </c>
      <c r="F630" t="s">
        <v>11248</v>
      </c>
      <c r="G630" t="s">
        <v>569</v>
      </c>
      <c r="H630" s="11">
        <v>1500000</v>
      </c>
      <c r="I630" s="11">
        <v>2365931</v>
      </c>
      <c r="J630" t="s">
        <v>38</v>
      </c>
      <c r="K630">
        <v>110</v>
      </c>
      <c r="L630" t="s">
        <v>2996</v>
      </c>
      <c r="M630" t="s">
        <v>16784</v>
      </c>
      <c r="N630">
        <v>7.5</v>
      </c>
      <c r="O630">
        <v>106</v>
      </c>
      <c r="P630">
        <v>318</v>
      </c>
      <c r="Q630">
        <v>36657</v>
      </c>
      <c r="R630">
        <v>4762</v>
      </c>
      <c r="S630" t="s">
        <v>28</v>
      </c>
      <c r="T630">
        <v>1.85</v>
      </c>
      <c r="U630" t="b">
        <f>IF(Table19[[#This Row],[gross]]-Table19[[#This Row],[budget]] &gt; 0, TRUE, FALSE)</f>
        <v>1</v>
      </c>
    </row>
    <row r="631" spans="1:21" x14ac:dyDescent="0.35">
      <c r="A631" t="s">
        <v>14329</v>
      </c>
      <c r="B631">
        <v>2007</v>
      </c>
      <c r="C631" t="s">
        <v>7740</v>
      </c>
      <c r="D631" t="s">
        <v>77</v>
      </c>
      <c r="E631" t="s">
        <v>723</v>
      </c>
      <c r="F631" t="s">
        <v>467</v>
      </c>
      <c r="G631" t="s">
        <v>39</v>
      </c>
      <c r="H631" s="11">
        <v>7500000</v>
      </c>
      <c r="I631" s="11">
        <v>143492840</v>
      </c>
      <c r="J631" t="s">
        <v>38</v>
      </c>
      <c r="K631">
        <v>96</v>
      </c>
      <c r="L631" t="s">
        <v>1375</v>
      </c>
      <c r="M631" t="s">
        <v>14330</v>
      </c>
      <c r="N631">
        <v>7.5</v>
      </c>
      <c r="O631">
        <v>387</v>
      </c>
      <c r="P631">
        <v>881</v>
      </c>
      <c r="Q631">
        <v>414345</v>
      </c>
      <c r="R631">
        <v>28817</v>
      </c>
      <c r="S631" t="s">
        <v>28</v>
      </c>
      <c r="T631">
        <v>1.85</v>
      </c>
      <c r="U631" t="b">
        <f>IF(Table19[[#This Row],[gross]]-Table19[[#This Row],[budget]] &gt; 0, TRUE, FALSE)</f>
        <v>1</v>
      </c>
    </row>
    <row r="632" spans="1:21" x14ac:dyDescent="0.35">
      <c r="A632" t="s">
        <v>17322</v>
      </c>
      <c r="B632">
        <v>2013</v>
      </c>
      <c r="C632" t="s">
        <v>6737</v>
      </c>
      <c r="D632" t="s">
        <v>17321</v>
      </c>
      <c r="E632" t="s">
        <v>10382</v>
      </c>
      <c r="F632" t="s">
        <v>17323</v>
      </c>
      <c r="G632" t="s">
        <v>569</v>
      </c>
      <c r="H632" s="11">
        <v>900000</v>
      </c>
      <c r="I632" s="11">
        <v>16097842</v>
      </c>
      <c r="J632" t="s">
        <v>38</v>
      </c>
      <c r="K632">
        <v>85</v>
      </c>
      <c r="L632" t="s">
        <v>6019</v>
      </c>
      <c r="M632" t="s">
        <v>17324</v>
      </c>
      <c r="N632">
        <v>7.5</v>
      </c>
      <c r="O632">
        <v>327</v>
      </c>
      <c r="P632">
        <v>168</v>
      </c>
      <c r="Q632">
        <v>53919</v>
      </c>
      <c r="R632">
        <v>687</v>
      </c>
      <c r="S632" t="s">
        <v>28</v>
      </c>
      <c r="T632">
        <v>1.85</v>
      </c>
      <c r="U632" t="b">
        <f>IF(Table19[[#This Row],[gross]]-Table19[[#This Row],[budget]] &gt; 0, TRUE, FALSE)</f>
        <v>1</v>
      </c>
    </row>
    <row r="633" spans="1:21" x14ac:dyDescent="0.35">
      <c r="A633" t="s">
        <v>17354</v>
      </c>
      <c r="B633">
        <v>1995</v>
      </c>
      <c r="C633" t="s">
        <v>15487</v>
      </c>
      <c r="D633" t="s">
        <v>7686</v>
      </c>
      <c r="E633" t="s">
        <v>17353</v>
      </c>
      <c r="F633" t="s">
        <v>17355</v>
      </c>
      <c r="G633" t="s">
        <v>569</v>
      </c>
      <c r="H633" s="11">
        <v>800000</v>
      </c>
      <c r="I633" s="11">
        <v>4771000</v>
      </c>
      <c r="J633" t="s">
        <v>38</v>
      </c>
      <c r="K633">
        <v>88</v>
      </c>
      <c r="L633" t="s">
        <v>2450</v>
      </c>
      <c r="M633" t="s">
        <v>17356</v>
      </c>
      <c r="N633">
        <v>7.5</v>
      </c>
      <c r="O633">
        <v>74</v>
      </c>
      <c r="P633">
        <v>174</v>
      </c>
      <c r="Q633">
        <v>26513</v>
      </c>
      <c r="R633">
        <v>1502</v>
      </c>
      <c r="S633" t="s">
        <v>28</v>
      </c>
      <c r="T633">
        <v>1.85</v>
      </c>
      <c r="U633" t="b">
        <f>IF(Table19[[#This Row],[gross]]-Table19[[#This Row],[budget]] &gt; 0, TRUE, FALSE)</f>
        <v>1</v>
      </c>
    </row>
    <row r="634" spans="1:21" x14ac:dyDescent="0.35">
      <c r="A634" t="s">
        <v>17376</v>
      </c>
      <c r="B634">
        <v>1973</v>
      </c>
      <c r="C634" t="s">
        <v>1392</v>
      </c>
      <c r="D634" t="s">
        <v>386</v>
      </c>
      <c r="E634" t="s">
        <v>823</v>
      </c>
      <c r="F634" t="s">
        <v>17377</v>
      </c>
      <c r="G634" t="s">
        <v>90</v>
      </c>
      <c r="H634" s="11">
        <v>777000</v>
      </c>
      <c r="I634" s="11">
        <v>115000000</v>
      </c>
      <c r="J634" t="s">
        <v>38</v>
      </c>
      <c r="K634">
        <v>112</v>
      </c>
      <c r="L634" t="s">
        <v>5265</v>
      </c>
      <c r="M634" t="s">
        <v>17378</v>
      </c>
      <c r="N634">
        <v>7.5</v>
      </c>
      <c r="O634">
        <v>100</v>
      </c>
      <c r="P634">
        <v>238</v>
      </c>
      <c r="Q634">
        <v>63839</v>
      </c>
      <c r="R634">
        <v>14954</v>
      </c>
      <c r="S634" t="s">
        <v>28</v>
      </c>
      <c r="T634">
        <v>2.35</v>
      </c>
      <c r="U634" t="b">
        <f>IF(Table19[[#This Row],[gross]]-Table19[[#This Row],[budget]] &gt; 0, TRUE, FALSE)</f>
        <v>1</v>
      </c>
    </row>
    <row r="635" spans="1:21" x14ac:dyDescent="0.35">
      <c r="A635" t="s">
        <v>17634</v>
      </c>
      <c r="B635">
        <v>1990</v>
      </c>
      <c r="C635" t="s">
        <v>16111</v>
      </c>
      <c r="D635" t="s">
        <v>17633</v>
      </c>
      <c r="E635" t="s">
        <v>17632</v>
      </c>
      <c r="F635" t="s">
        <v>17635</v>
      </c>
      <c r="G635" t="s">
        <v>39</v>
      </c>
      <c r="H635" s="11">
        <v>225000</v>
      </c>
      <c r="I635" s="11">
        <v>2938208</v>
      </c>
      <c r="J635" t="s">
        <v>38</v>
      </c>
      <c r="K635">
        <v>98</v>
      </c>
      <c r="L635" t="s">
        <v>1375</v>
      </c>
      <c r="M635" t="s">
        <v>17636</v>
      </c>
      <c r="N635">
        <v>7.5</v>
      </c>
      <c r="O635">
        <v>71</v>
      </c>
      <c r="P635">
        <v>52</v>
      </c>
      <c r="Q635">
        <v>7143</v>
      </c>
      <c r="R635">
        <v>173</v>
      </c>
      <c r="S635" t="s">
        <v>28</v>
      </c>
      <c r="T635">
        <v>1.66</v>
      </c>
      <c r="U635" t="b">
        <f>IF(Table19[[#This Row],[gross]]-Table19[[#This Row],[budget]] &gt; 0, TRUE, FALSE)</f>
        <v>1</v>
      </c>
    </row>
    <row r="636" spans="1:21" x14ac:dyDescent="0.35">
      <c r="A636" t="s">
        <v>17812</v>
      </c>
      <c r="B636">
        <v>2012</v>
      </c>
      <c r="C636" t="s">
        <v>17809</v>
      </c>
      <c r="D636" t="s">
        <v>17811</v>
      </c>
      <c r="E636" t="s">
        <v>17810</v>
      </c>
      <c r="F636" t="s">
        <v>17813</v>
      </c>
      <c r="G636" t="s">
        <v>4621</v>
      </c>
      <c r="H636" s="11">
        <v>225000</v>
      </c>
      <c r="I636" s="11">
        <v>111300</v>
      </c>
      <c r="J636" t="s">
        <v>38</v>
      </c>
      <c r="K636">
        <v>86</v>
      </c>
      <c r="L636" t="s">
        <v>65</v>
      </c>
      <c r="M636" t="s">
        <v>17814</v>
      </c>
      <c r="N636">
        <v>7.5</v>
      </c>
      <c r="O636">
        <v>22</v>
      </c>
      <c r="P636">
        <v>6</v>
      </c>
      <c r="Q636">
        <v>575</v>
      </c>
      <c r="R636">
        <v>2</v>
      </c>
      <c r="S636" t="s">
        <v>28</v>
      </c>
      <c r="T636">
        <v>2.35</v>
      </c>
      <c r="U636" t="b">
        <f>IF(Table19[[#This Row],[gross]]-Table19[[#This Row],[budget]] &gt; 0, TRUE, FALSE)</f>
        <v>0</v>
      </c>
    </row>
    <row r="637" spans="1:21" x14ac:dyDescent="0.35">
      <c r="A637" t="s">
        <v>13805</v>
      </c>
      <c r="B637">
        <v>1974</v>
      </c>
      <c r="C637" t="s">
        <v>7033</v>
      </c>
      <c r="D637" t="s">
        <v>10078</v>
      </c>
      <c r="E637" t="s">
        <v>13804</v>
      </c>
      <c r="F637" t="s">
        <v>13806</v>
      </c>
      <c r="G637" t="s">
        <v>569</v>
      </c>
      <c r="H637" s="11">
        <v>83532</v>
      </c>
      <c r="I637" s="11">
        <v>30859000</v>
      </c>
      <c r="J637" t="s">
        <v>38</v>
      </c>
      <c r="K637">
        <v>88</v>
      </c>
      <c r="L637" t="s">
        <v>5289</v>
      </c>
      <c r="M637" t="s">
        <v>13807</v>
      </c>
      <c r="N637">
        <v>7.5</v>
      </c>
      <c r="O637">
        <v>277</v>
      </c>
      <c r="P637">
        <v>826</v>
      </c>
      <c r="Q637">
        <v>96411</v>
      </c>
      <c r="R637">
        <v>1094</v>
      </c>
      <c r="S637" t="s">
        <v>28</v>
      </c>
      <c r="T637">
        <v>1.85</v>
      </c>
      <c r="U637" t="b">
        <f>IF(Table19[[#This Row],[gross]]-Table19[[#This Row],[budget]] &gt; 0, TRUE, FALSE)</f>
        <v>1</v>
      </c>
    </row>
    <row r="638" spans="1:21" x14ac:dyDescent="0.35">
      <c r="A638" t="s">
        <v>17901</v>
      </c>
      <c r="B638">
        <v>1989</v>
      </c>
      <c r="C638" t="s">
        <v>3646</v>
      </c>
      <c r="D638" t="s">
        <v>3646</v>
      </c>
      <c r="E638" t="s">
        <v>17900</v>
      </c>
      <c r="F638" t="s">
        <v>17902</v>
      </c>
      <c r="G638" t="s">
        <v>569</v>
      </c>
      <c r="H638" s="11">
        <v>160000</v>
      </c>
      <c r="I638" s="11">
        <v>6706368</v>
      </c>
      <c r="J638" t="s">
        <v>38</v>
      </c>
      <c r="K638">
        <v>91</v>
      </c>
      <c r="L638" t="s">
        <v>65</v>
      </c>
      <c r="M638" t="s">
        <v>17903</v>
      </c>
      <c r="N638">
        <v>7.5</v>
      </c>
      <c r="O638">
        <v>40</v>
      </c>
      <c r="P638">
        <v>133</v>
      </c>
      <c r="Q638">
        <v>22800</v>
      </c>
      <c r="R638">
        <v>1048</v>
      </c>
      <c r="S638" t="s">
        <v>28</v>
      </c>
      <c r="T638">
        <v>1.66</v>
      </c>
      <c r="U638" t="b">
        <f>IF(Table19[[#This Row],[gross]]-Table19[[#This Row],[budget]] &gt; 0, TRUE, FALSE)</f>
        <v>1</v>
      </c>
    </row>
    <row r="639" spans="1:21" x14ac:dyDescent="0.35">
      <c r="A639" t="s">
        <v>17945</v>
      </c>
      <c r="B639">
        <v>1998</v>
      </c>
      <c r="C639" t="s">
        <v>1171</v>
      </c>
      <c r="D639" t="s">
        <v>1757</v>
      </c>
      <c r="E639" t="s">
        <v>17944</v>
      </c>
      <c r="F639" t="s">
        <v>17946</v>
      </c>
      <c r="G639" t="s">
        <v>569</v>
      </c>
      <c r="H639" s="11">
        <v>60000</v>
      </c>
      <c r="I639" s="11">
        <v>3216970</v>
      </c>
      <c r="J639" t="s">
        <v>38</v>
      </c>
      <c r="K639">
        <v>84</v>
      </c>
      <c r="L639" t="s">
        <v>1861</v>
      </c>
      <c r="M639" t="s">
        <v>17947</v>
      </c>
      <c r="N639">
        <v>7.5</v>
      </c>
      <c r="O639">
        <v>138</v>
      </c>
      <c r="P639">
        <v>586</v>
      </c>
      <c r="Q639">
        <v>142619</v>
      </c>
      <c r="R639">
        <v>2065</v>
      </c>
      <c r="S639" t="s">
        <v>720</v>
      </c>
      <c r="T639">
        <v>1.66</v>
      </c>
      <c r="U639" t="b">
        <f>IF(Table19[[#This Row],[gross]]-Table19[[#This Row],[budget]] &gt; 0, TRUE, FALSE)</f>
        <v>1</v>
      </c>
    </row>
    <row r="640" spans="1:21" x14ac:dyDescent="0.35">
      <c r="A640" t="s">
        <v>17999</v>
      </c>
      <c r="B640">
        <v>2000</v>
      </c>
      <c r="C640" t="s">
        <v>5180</v>
      </c>
      <c r="D640" t="s">
        <v>10780</v>
      </c>
      <c r="E640" t="s">
        <v>6490</v>
      </c>
      <c r="F640" t="s">
        <v>18000</v>
      </c>
      <c r="G640" t="s">
        <v>5347</v>
      </c>
      <c r="H640" s="11">
        <v>42000</v>
      </c>
      <c r="I640" s="11">
        <v>241816</v>
      </c>
      <c r="J640" t="s">
        <v>38</v>
      </c>
      <c r="K640">
        <v>90</v>
      </c>
      <c r="L640" t="s">
        <v>3270</v>
      </c>
      <c r="M640" t="s">
        <v>18001</v>
      </c>
      <c r="N640">
        <v>7.5</v>
      </c>
      <c r="O640">
        <v>75</v>
      </c>
      <c r="P640">
        <v>76</v>
      </c>
      <c r="Q640">
        <v>6246</v>
      </c>
      <c r="R640">
        <v>642</v>
      </c>
      <c r="S640" t="s">
        <v>28</v>
      </c>
      <c r="T640">
        <v>2.35</v>
      </c>
      <c r="U640" t="b">
        <f>IF(Table19[[#This Row],[gross]]-Table19[[#This Row],[budget]] &gt; 0, TRUE, FALSE)</f>
        <v>1</v>
      </c>
    </row>
    <row r="641" spans="1:21" x14ac:dyDescent="0.35">
      <c r="A641" t="s">
        <v>18036</v>
      </c>
      <c r="B641">
        <v>2000</v>
      </c>
      <c r="C641" t="s">
        <v>18033</v>
      </c>
      <c r="D641" t="s">
        <v>18035</v>
      </c>
      <c r="E641" t="s">
        <v>18034</v>
      </c>
      <c r="F641" t="s">
        <v>18037</v>
      </c>
      <c r="G641" t="s">
        <v>4621</v>
      </c>
      <c r="H641" s="11">
        <v>10000</v>
      </c>
      <c r="I641" s="11">
        <v>673780</v>
      </c>
      <c r="J641" t="s">
        <v>12247</v>
      </c>
      <c r="K641">
        <v>90</v>
      </c>
      <c r="L641" t="s">
        <v>3270</v>
      </c>
      <c r="M641" t="s">
        <v>18038</v>
      </c>
      <c r="N641">
        <v>7.5</v>
      </c>
      <c r="O641">
        <v>64</v>
      </c>
      <c r="P641">
        <v>26</v>
      </c>
      <c r="Q641">
        <v>4555</v>
      </c>
      <c r="R641">
        <v>5</v>
      </c>
      <c r="S641" t="s">
        <v>28</v>
      </c>
      <c r="T641">
        <v>1.85</v>
      </c>
      <c r="U641" t="b">
        <f>IF(Table19[[#This Row],[gross]]-Table19[[#This Row],[budget]] &gt; 0, TRUE, FALSE)</f>
        <v>1</v>
      </c>
    </row>
    <row r="642" spans="1:21" x14ac:dyDescent="0.35">
      <c r="A642" t="s">
        <v>861</v>
      </c>
      <c r="B642">
        <v>2015</v>
      </c>
      <c r="C642" t="s">
        <v>859</v>
      </c>
      <c r="D642" t="s">
        <v>513</v>
      </c>
      <c r="E642" t="s">
        <v>860</v>
      </c>
      <c r="F642" t="s">
        <v>862</v>
      </c>
      <c r="G642" t="s">
        <v>39</v>
      </c>
      <c r="H642" s="11">
        <v>150000000</v>
      </c>
      <c r="I642" s="11">
        <v>195000874</v>
      </c>
      <c r="J642" t="s">
        <v>865</v>
      </c>
      <c r="K642">
        <v>131</v>
      </c>
      <c r="L642" t="s">
        <v>50</v>
      </c>
      <c r="M642" t="s">
        <v>863</v>
      </c>
      <c r="N642">
        <v>7.4</v>
      </c>
      <c r="O642">
        <v>465</v>
      </c>
      <c r="P642">
        <v>440</v>
      </c>
      <c r="Q642">
        <v>232187</v>
      </c>
      <c r="R642">
        <v>21840</v>
      </c>
      <c r="S642" t="s">
        <v>28</v>
      </c>
      <c r="T642">
        <v>2.35</v>
      </c>
      <c r="U642" t="b">
        <f>IF(Table19[[#This Row],[gross]]-Table19[[#This Row],[budget]] &gt; 0, TRUE, FALSE)</f>
        <v>1</v>
      </c>
    </row>
    <row r="643" spans="1:21" x14ac:dyDescent="0.35">
      <c r="A643" t="s">
        <v>970</v>
      </c>
      <c r="B643">
        <v>2011</v>
      </c>
      <c r="C643" t="s">
        <v>588</v>
      </c>
      <c r="D643" t="s">
        <v>513</v>
      </c>
      <c r="E643" t="s">
        <v>860</v>
      </c>
      <c r="F643" t="s">
        <v>971</v>
      </c>
      <c r="G643" t="s">
        <v>39</v>
      </c>
      <c r="H643" s="11">
        <v>145000000</v>
      </c>
      <c r="I643" s="11">
        <v>209364921</v>
      </c>
      <c r="J643" t="s">
        <v>38</v>
      </c>
      <c r="K643">
        <v>133</v>
      </c>
      <c r="L643" t="s">
        <v>50</v>
      </c>
      <c r="M643" t="s">
        <v>972</v>
      </c>
      <c r="N643">
        <v>7.4</v>
      </c>
      <c r="O643">
        <v>432</v>
      </c>
      <c r="P643">
        <v>512</v>
      </c>
      <c r="Q643">
        <v>365104</v>
      </c>
      <c r="R643">
        <v>21768</v>
      </c>
      <c r="S643" t="s">
        <v>28</v>
      </c>
      <c r="T643">
        <v>2.35</v>
      </c>
      <c r="U643" t="b">
        <f>IF(Table19[[#This Row],[gross]]-Table19[[#This Row],[budget]] &gt; 0, TRUE, FALSE)</f>
        <v>1</v>
      </c>
    </row>
    <row r="644" spans="1:21" x14ac:dyDescent="0.35">
      <c r="A644" t="s">
        <v>1073</v>
      </c>
      <c r="B644">
        <v>2003</v>
      </c>
      <c r="C644" t="s">
        <v>1069</v>
      </c>
      <c r="D644" t="s">
        <v>1072</v>
      </c>
      <c r="E644" t="s">
        <v>1070</v>
      </c>
      <c r="F644" t="s">
        <v>1074</v>
      </c>
      <c r="G644" t="s">
        <v>39</v>
      </c>
      <c r="H644" s="11">
        <v>150000000</v>
      </c>
      <c r="I644" s="11">
        <v>93926386</v>
      </c>
      <c r="J644" t="s">
        <v>38</v>
      </c>
      <c r="K644">
        <v>138</v>
      </c>
      <c r="L644" t="s">
        <v>1071</v>
      </c>
      <c r="M644" t="s">
        <v>1075</v>
      </c>
      <c r="N644">
        <v>7.4</v>
      </c>
      <c r="O644">
        <v>244</v>
      </c>
      <c r="P644">
        <v>684</v>
      </c>
      <c r="Q644">
        <v>168207</v>
      </c>
      <c r="R644">
        <v>1205</v>
      </c>
      <c r="S644" t="s">
        <v>28</v>
      </c>
      <c r="T644">
        <v>2.35</v>
      </c>
      <c r="U644" t="b">
        <f>IF(Table19[[#This Row],[gross]]-Table19[[#This Row],[budget]] &gt; 0, TRUE, FALSE)</f>
        <v>0</v>
      </c>
    </row>
    <row r="645" spans="1:21" x14ac:dyDescent="0.35">
      <c r="A645" t="s">
        <v>1133</v>
      </c>
      <c r="B645">
        <v>2015</v>
      </c>
      <c r="C645" t="s">
        <v>1132</v>
      </c>
      <c r="D645" t="s">
        <v>229</v>
      </c>
      <c r="E645" t="s">
        <v>578</v>
      </c>
      <c r="F645" t="s">
        <v>1134</v>
      </c>
      <c r="G645" t="s">
        <v>39</v>
      </c>
      <c r="H645" s="11">
        <v>130000000</v>
      </c>
      <c r="I645" s="11">
        <v>180191634</v>
      </c>
      <c r="J645" t="s">
        <v>38</v>
      </c>
      <c r="K645">
        <v>117</v>
      </c>
      <c r="L645" t="s">
        <v>499</v>
      </c>
      <c r="M645" t="s">
        <v>1135</v>
      </c>
      <c r="N645">
        <v>7.4</v>
      </c>
      <c r="O645">
        <v>517</v>
      </c>
      <c r="P645">
        <v>549</v>
      </c>
      <c r="Q645">
        <v>313866</v>
      </c>
      <c r="R645">
        <v>5730</v>
      </c>
      <c r="S645" t="s">
        <v>28</v>
      </c>
      <c r="T645">
        <v>1.85</v>
      </c>
      <c r="U645" t="b">
        <f>IF(Table19[[#This Row],[gross]]-Table19[[#This Row],[budget]] &gt; 0, TRUE, FALSE)</f>
        <v>1</v>
      </c>
    </row>
    <row r="646" spans="1:21" x14ac:dyDescent="0.35">
      <c r="A646" t="s">
        <v>1180</v>
      </c>
      <c r="B646">
        <v>2011</v>
      </c>
      <c r="C646" t="s">
        <v>384</v>
      </c>
      <c r="D646" t="s">
        <v>1179</v>
      </c>
      <c r="E646" t="s">
        <v>1177</v>
      </c>
      <c r="F646" t="s">
        <v>1181</v>
      </c>
      <c r="G646" t="s">
        <v>90</v>
      </c>
      <c r="H646" s="11">
        <v>135000000</v>
      </c>
      <c r="I646" s="11">
        <v>77564037</v>
      </c>
      <c r="J646" t="s">
        <v>38</v>
      </c>
      <c r="K646">
        <v>107</v>
      </c>
      <c r="L646" t="s">
        <v>1178</v>
      </c>
      <c r="M646" t="s">
        <v>1182</v>
      </c>
      <c r="N646">
        <v>7.4</v>
      </c>
      <c r="O646">
        <v>440</v>
      </c>
      <c r="P646">
        <v>447</v>
      </c>
      <c r="Q646">
        <v>177383</v>
      </c>
      <c r="R646">
        <v>4631</v>
      </c>
      <c r="S646" t="s">
        <v>28</v>
      </c>
      <c r="T646">
        <v>2.35</v>
      </c>
      <c r="U646" t="b">
        <f>IF(Table19[[#This Row],[gross]]-Table19[[#This Row],[budget]] &gt; 0, TRUE, FALSE)</f>
        <v>0</v>
      </c>
    </row>
    <row r="647" spans="1:21" x14ac:dyDescent="0.35">
      <c r="A647" t="s">
        <v>1640</v>
      </c>
      <c r="B647">
        <v>2002</v>
      </c>
      <c r="C647" t="s">
        <v>1216</v>
      </c>
      <c r="D647" t="s">
        <v>99</v>
      </c>
      <c r="E647" t="s">
        <v>103</v>
      </c>
      <c r="F647" t="s">
        <v>1172</v>
      </c>
      <c r="G647" t="s">
        <v>90</v>
      </c>
      <c r="H647" s="11">
        <v>100000000</v>
      </c>
      <c r="I647" s="11">
        <v>261970615</v>
      </c>
      <c r="J647" t="s">
        <v>56</v>
      </c>
      <c r="K647">
        <v>174</v>
      </c>
      <c r="L647" t="s">
        <v>100</v>
      </c>
      <c r="M647" t="s">
        <v>1641</v>
      </c>
      <c r="N647">
        <v>7.4</v>
      </c>
      <c r="O647">
        <v>232</v>
      </c>
      <c r="P647">
        <v>858</v>
      </c>
      <c r="Q647">
        <v>387616</v>
      </c>
      <c r="R647">
        <v>35672</v>
      </c>
      <c r="S647" t="s">
        <v>28</v>
      </c>
      <c r="T647">
        <v>2.35</v>
      </c>
      <c r="U647" t="b">
        <f>IF(Table19[[#This Row],[gross]]-Table19[[#This Row],[budget]] &gt; 0, TRUE, FALSE)</f>
        <v>1</v>
      </c>
    </row>
    <row r="648" spans="1:21" x14ac:dyDescent="0.35">
      <c r="A648" t="s">
        <v>2140</v>
      </c>
      <c r="B648">
        <v>1997</v>
      </c>
      <c r="C648" t="s">
        <v>425</v>
      </c>
      <c r="D648" t="s">
        <v>644</v>
      </c>
      <c r="E648" t="s">
        <v>2138</v>
      </c>
      <c r="F648" t="s">
        <v>2141</v>
      </c>
      <c r="G648" t="s">
        <v>90</v>
      </c>
      <c r="H648" s="11">
        <v>90000000</v>
      </c>
      <c r="I648" s="11">
        <v>100853835</v>
      </c>
      <c r="J648" t="s">
        <v>38</v>
      </c>
      <c r="K648">
        <v>150</v>
      </c>
      <c r="L648" t="s">
        <v>2139</v>
      </c>
      <c r="M648" t="s">
        <v>2142</v>
      </c>
      <c r="N648">
        <v>7.4</v>
      </c>
      <c r="O648">
        <v>159</v>
      </c>
      <c r="P648">
        <v>611</v>
      </c>
      <c r="Q648">
        <v>200556</v>
      </c>
      <c r="R648">
        <v>12289</v>
      </c>
      <c r="S648" t="s">
        <v>28</v>
      </c>
      <c r="T648">
        <v>2.35</v>
      </c>
      <c r="U648" t="b">
        <f>IF(Table19[[#This Row],[gross]]-Table19[[#This Row],[budget]] &gt; 0, TRUE, FALSE)</f>
        <v>1</v>
      </c>
    </row>
    <row r="649" spans="1:21" x14ac:dyDescent="0.35">
      <c r="A649" t="s">
        <v>2882</v>
      </c>
      <c r="B649">
        <v>2000</v>
      </c>
      <c r="C649" t="s">
        <v>113</v>
      </c>
      <c r="D649" t="s">
        <v>258</v>
      </c>
      <c r="E649" t="s">
        <v>2881</v>
      </c>
      <c r="F649" t="s">
        <v>1246</v>
      </c>
      <c r="G649" t="s">
        <v>39</v>
      </c>
      <c r="H649" s="11">
        <v>75000000</v>
      </c>
      <c r="I649" s="11">
        <v>157299717</v>
      </c>
      <c r="J649" t="s">
        <v>38</v>
      </c>
      <c r="K649">
        <v>104</v>
      </c>
      <c r="L649" t="s">
        <v>68</v>
      </c>
      <c r="M649" t="s">
        <v>2883</v>
      </c>
      <c r="N649">
        <v>7.4</v>
      </c>
      <c r="O649">
        <v>290</v>
      </c>
      <c r="P649">
        <v>1401</v>
      </c>
      <c r="Q649">
        <v>452928</v>
      </c>
      <c r="R649">
        <v>21397</v>
      </c>
      <c r="S649" t="s">
        <v>28</v>
      </c>
      <c r="T649">
        <v>2.35</v>
      </c>
      <c r="U649" t="b">
        <f>IF(Table19[[#This Row],[gross]]-Table19[[#This Row],[budget]] &gt; 0, TRUE, FALSE)</f>
        <v>1</v>
      </c>
    </row>
    <row r="650" spans="1:21" x14ac:dyDescent="0.35">
      <c r="A650" t="s">
        <v>2890</v>
      </c>
      <c r="B650">
        <v>1996</v>
      </c>
      <c r="C650" t="s">
        <v>273</v>
      </c>
      <c r="D650" t="s">
        <v>678</v>
      </c>
      <c r="E650" t="s">
        <v>2889</v>
      </c>
      <c r="F650" t="s">
        <v>2891</v>
      </c>
      <c r="G650" t="s">
        <v>569</v>
      </c>
      <c r="H650" s="11">
        <v>75000000</v>
      </c>
      <c r="I650" s="11">
        <v>134006721</v>
      </c>
      <c r="J650" t="s">
        <v>38</v>
      </c>
      <c r="K650">
        <v>136</v>
      </c>
      <c r="L650" t="s">
        <v>50</v>
      </c>
      <c r="M650" t="s">
        <v>2892</v>
      </c>
      <c r="N650">
        <v>7.4</v>
      </c>
      <c r="O650">
        <v>122</v>
      </c>
      <c r="P650">
        <v>415</v>
      </c>
      <c r="Q650">
        <v>259492</v>
      </c>
      <c r="R650">
        <v>15999</v>
      </c>
      <c r="S650" t="s">
        <v>28</v>
      </c>
      <c r="T650">
        <v>2.35</v>
      </c>
      <c r="U650" t="b">
        <f>IF(Table19[[#This Row],[gross]]-Table19[[#This Row],[budget]] &gt; 0, TRUE, FALSE)</f>
        <v>1</v>
      </c>
    </row>
    <row r="651" spans="1:21" x14ac:dyDescent="0.35">
      <c r="A651" t="s">
        <v>3122</v>
      </c>
      <c r="B651">
        <v>2007</v>
      </c>
      <c r="C651" t="s">
        <v>3119</v>
      </c>
      <c r="D651" t="s">
        <v>2850</v>
      </c>
      <c r="E651" t="s">
        <v>3120</v>
      </c>
      <c r="F651" t="s">
        <v>3123</v>
      </c>
      <c r="G651" t="s">
        <v>39</v>
      </c>
      <c r="H651" s="11">
        <v>75000000</v>
      </c>
      <c r="I651" s="11">
        <v>183132370</v>
      </c>
      <c r="J651" t="s">
        <v>38</v>
      </c>
      <c r="K651">
        <v>87</v>
      </c>
      <c r="L651" t="s">
        <v>3121</v>
      </c>
      <c r="M651" t="s">
        <v>3124</v>
      </c>
      <c r="N651">
        <v>7.4</v>
      </c>
      <c r="O651">
        <v>299</v>
      </c>
      <c r="P651">
        <v>763</v>
      </c>
      <c r="Q651">
        <v>259083</v>
      </c>
      <c r="R651">
        <v>3086</v>
      </c>
      <c r="S651" t="s">
        <v>28</v>
      </c>
      <c r="T651">
        <v>2.35</v>
      </c>
      <c r="U651" t="b">
        <f>IF(Table19[[#This Row],[gross]]-Table19[[#This Row],[budget]] &gt; 0, TRUE, FALSE)</f>
        <v>1</v>
      </c>
    </row>
    <row r="652" spans="1:21" x14ac:dyDescent="0.35">
      <c r="A652" t="s">
        <v>3491</v>
      </c>
      <c r="B652">
        <v>2012</v>
      </c>
      <c r="C652" t="s">
        <v>384</v>
      </c>
      <c r="D652" t="s">
        <v>62</v>
      </c>
      <c r="E652" t="s">
        <v>2422</v>
      </c>
      <c r="F652" t="s">
        <v>2220</v>
      </c>
      <c r="G652" t="s">
        <v>39</v>
      </c>
      <c r="H652" s="11">
        <v>65000000</v>
      </c>
      <c r="I652" s="11">
        <v>182204440</v>
      </c>
      <c r="J652" t="s">
        <v>38</v>
      </c>
      <c r="K652">
        <v>150</v>
      </c>
      <c r="L652" t="s">
        <v>3108</v>
      </c>
      <c r="M652" t="s">
        <v>3492</v>
      </c>
      <c r="N652">
        <v>7.4</v>
      </c>
      <c r="O652">
        <v>538</v>
      </c>
      <c r="P652">
        <v>720</v>
      </c>
      <c r="Q652">
        <v>197412</v>
      </c>
      <c r="R652">
        <v>25517</v>
      </c>
      <c r="S652" t="s">
        <v>28</v>
      </c>
      <c r="T652">
        <v>2.35</v>
      </c>
      <c r="U652" t="b">
        <f>IF(Table19[[#This Row],[gross]]-Table19[[#This Row],[budget]] &gt; 0, TRUE, FALSE)</f>
        <v>1</v>
      </c>
    </row>
    <row r="653" spans="1:21" x14ac:dyDescent="0.35">
      <c r="A653" t="s">
        <v>4058</v>
      </c>
      <c r="B653">
        <v>2009</v>
      </c>
      <c r="C653" t="s">
        <v>3541</v>
      </c>
      <c r="D653" t="s">
        <v>1124</v>
      </c>
      <c r="E653" t="s">
        <v>456</v>
      </c>
      <c r="F653" t="s">
        <v>4059</v>
      </c>
      <c r="G653" t="s">
        <v>39</v>
      </c>
      <c r="H653" s="11">
        <v>60000000</v>
      </c>
      <c r="I653" s="11">
        <v>37479778</v>
      </c>
      <c r="J653" t="s">
        <v>38</v>
      </c>
      <c r="K653">
        <v>134</v>
      </c>
      <c r="L653" t="s">
        <v>4057</v>
      </c>
      <c r="M653" t="s">
        <v>4060</v>
      </c>
      <c r="N653">
        <v>7.4</v>
      </c>
      <c r="O653">
        <v>306</v>
      </c>
      <c r="P653">
        <v>259</v>
      </c>
      <c r="Q653">
        <v>124222</v>
      </c>
      <c r="R653">
        <v>24458</v>
      </c>
      <c r="S653" t="s">
        <v>28</v>
      </c>
      <c r="T653">
        <v>2.35</v>
      </c>
      <c r="U653" t="b">
        <f>IF(Table19[[#This Row],[gross]]-Table19[[#This Row],[budget]] &gt; 0, TRUE, FALSE)</f>
        <v>0</v>
      </c>
    </row>
    <row r="654" spans="1:21" x14ac:dyDescent="0.35">
      <c r="A654" t="s">
        <v>4564</v>
      </c>
      <c r="B654">
        <v>2004</v>
      </c>
      <c r="C654" t="s">
        <v>1284</v>
      </c>
      <c r="D654" t="s">
        <v>625</v>
      </c>
      <c r="E654" t="s">
        <v>3351</v>
      </c>
      <c r="F654" t="s">
        <v>4565</v>
      </c>
      <c r="G654" t="s">
        <v>39</v>
      </c>
      <c r="H654" s="11">
        <v>70000000</v>
      </c>
      <c r="I654" s="11">
        <v>51225796</v>
      </c>
      <c r="J654" t="s">
        <v>56</v>
      </c>
      <c r="K654">
        <v>143</v>
      </c>
      <c r="L654" t="s">
        <v>4563</v>
      </c>
      <c r="M654" t="s">
        <v>4566</v>
      </c>
      <c r="N654">
        <v>7.4</v>
      </c>
      <c r="O654">
        <v>153</v>
      </c>
      <c r="P654">
        <v>2047</v>
      </c>
      <c r="Q654">
        <v>96654</v>
      </c>
      <c r="R654">
        <v>20660</v>
      </c>
      <c r="S654" t="s">
        <v>720</v>
      </c>
      <c r="T654">
        <v>2.35</v>
      </c>
      <c r="U654" t="b">
        <f>IF(Table19[[#This Row],[gross]]-Table19[[#This Row],[budget]] &gt; 0, TRUE, FALSE)</f>
        <v>0</v>
      </c>
    </row>
    <row r="655" spans="1:21" x14ac:dyDescent="0.35">
      <c r="A655" t="s">
        <v>4688</v>
      </c>
      <c r="B655">
        <v>2009</v>
      </c>
      <c r="C655" t="s">
        <v>2960</v>
      </c>
      <c r="D655" t="s">
        <v>625</v>
      </c>
      <c r="E655" t="s">
        <v>2629</v>
      </c>
      <c r="F655" t="s">
        <v>2923</v>
      </c>
      <c r="G655" t="s">
        <v>569</v>
      </c>
      <c r="H655" s="11">
        <v>50000000</v>
      </c>
      <c r="I655" s="11">
        <v>73343413</v>
      </c>
      <c r="J655" t="s">
        <v>38</v>
      </c>
      <c r="K655">
        <v>118</v>
      </c>
      <c r="L655" t="s">
        <v>2062</v>
      </c>
      <c r="M655" t="s">
        <v>4689</v>
      </c>
      <c r="N655">
        <v>7.4</v>
      </c>
      <c r="O655">
        <v>216</v>
      </c>
      <c r="P655">
        <v>429</v>
      </c>
      <c r="Q655">
        <v>217480</v>
      </c>
      <c r="R655">
        <v>22517</v>
      </c>
      <c r="S655" t="s">
        <v>28</v>
      </c>
      <c r="T655">
        <v>2.35</v>
      </c>
      <c r="U655" t="b">
        <f>IF(Table19[[#This Row],[gross]]-Table19[[#This Row],[budget]] &gt; 0, TRUE, FALSE)</f>
        <v>1</v>
      </c>
    </row>
    <row r="656" spans="1:21" x14ac:dyDescent="0.35">
      <c r="A656" t="s">
        <v>4711</v>
      </c>
      <c r="B656">
        <v>2012</v>
      </c>
      <c r="C656" t="s">
        <v>2208</v>
      </c>
      <c r="D656" t="s">
        <v>1363</v>
      </c>
      <c r="E656" t="s">
        <v>2700</v>
      </c>
      <c r="F656" t="s">
        <v>4712</v>
      </c>
      <c r="G656" t="s">
        <v>569</v>
      </c>
      <c r="H656" s="11">
        <v>40000000</v>
      </c>
      <c r="I656" s="11">
        <v>95720716</v>
      </c>
      <c r="J656" t="s">
        <v>38</v>
      </c>
      <c r="K656">
        <v>157</v>
      </c>
      <c r="L656" t="s">
        <v>2708</v>
      </c>
      <c r="M656" t="s">
        <v>4713</v>
      </c>
      <c r="N656">
        <v>7.4</v>
      </c>
      <c r="O656">
        <v>558</v>
      </c>
      <c r="P656">
        <v>640</v>
      </c>
      <c r="Q656">
        <v>216032</v>
      </c>
      <c r="R656">
        <v>2759</v>
      </c>
      <c r="S656" t="s">
        <v>28</v>
      </c>
      <c r="T656">
        <v>1.85</v>
      </c>
      <c r="U656" t="b">
        <f>IF(Table19[[#This Row],[gross]]-Table19[[#This Row],[budget]] &gt; 0, TRUE, FALSE)</f>
        <v>1</v>
      </c>
    </row>
    <row r="657" spans="1:21" x14ac:dyDescent="0.35">
      <c r="A657" t="s">
        <v>4746</v>
      </c>
      <c r="B657">
        <v>1999</v>
      </c>
      <c r="C657" t="s">
        <v>4743</v>
      </c>
      <c r="D657" t="s">
        <v>4745</v>
      </c>
      <c r="E657" t="s">
        <v>4744</v>
      </c>
      <c r="F657" t="s">
        <v>4747</v>
      </c>
      <c r="G657" t="s">
        <v>569</v>
      </c>
      <c r="H657" s="11">
        <v>52000000</v>
      </c>
      <c r="I657" s="11">
        <v>34580635</v>
      </c>
      <c r="J657" t="s">
        <v>56</v>
      </c>
      <c r="K657">
        <v>118</v>
      </c>
      <c r="L657" t="s">
        <v>4000</v>
      </c>
      <c r="M657" t="s">
        <v>4748</v>
      </c>
      <c r="N657">
        <v>7.4</v>
      </c>
      <c r="O657">
        <v>140</v>
      </c>
      <c r="P657">
        <v>549</v>
      </c>
      <c r="Q657">
        <v>100743</v>
      </c>
      <c r="R657">
        <v>209</v>
      </c>
      <c r="S657" t="s">
        <v>28</v>
      </c>
      <c r="T657">
        <v>2.35</v>
      </c>
      <c r="U657" t="b">
        <f>IF(Table19[[#This Row],[gross]]-Table19[[#This Row],[budget]] &gt; 0, TRUE, FALSE)</f>
        <v>0</v>
      </c>
    </row>
    <row r="658" spans="1:21" x14ac:dyDescent="0.35">
      <c r="A658" t="s">
        <v>4885</v>
      </c>
      <c r="B658">
        <v>2011</v>
      </c>
      <c r="C658" t="s">
        <v>3586</v>
      </c>
      <c r="D658" t="s">
        <v>4046</v>
      </c>
      <c r="E658" t="s">
        <v>177</v>
      </c>
      <c r="F658" t="s">
        <v>508</v>
      </c>
      <c r="G658" t="s">
        <v>39</v>
      </c>
      <c r="H658" s="11">
        <v>50000000</v>
      </c>
      <c r="I658" s="11">
        <v>84244877</v>
      </c>
      <c r="J658" t="s">
        <v>38</v>
      </c>
      <c r="K658">
        <v>118</v>
      </c>
      <c r="L658" t="s">
        <v>1375</v>
      </c>
      <c r="M658" t="s">
        <v>4886</v>
      </c>
      <c r="N658">
        <v>7.4</v>
      </c>
      <c r="O658">
        <v>310</v>
      </c>
      <c r="P658">
        <v>292</v>
      </c>
      <c r="Q658">
        <v>375456</v>
      </c>
      <c r="R658">
        <v>57426</v>
      </c>
      <c r="S658" t="s">
        <v>28</v>
      </c>
      <c r="T658">
        <v>2.39</v>
      </c>
      <c r="U658" t="b">
        <f>IF(Table19[[#This Row],[gross]]-Table19[[#This Row],[budget]] &gt; 0, TRUE, FALSE)</f>
        <v>1</v>
      </c>
    </row>
    <row r="659" spans="1:21" x14ac:dyDescent="0.35">
      <c r="A659" t="s">
        <v>4968</v>
      </c>
      <c r="B659">
        <v>2016</v>
      </c>
      <c r="C659" t="s">
        <v>273</v>
      </c>
      <c r="D659" t="s">
        <v>937</v>
      </c>
      <c r="E659" t="s">
        <v>4967</v>
      </c>
      <c r="F659" t="s">
        <v>4969</v>
      </c>
      <c r="G659" t="s">
        <v>569</v>
      </c>
      <c r="H659" s="11">
        <v>50000000</v>
      </c>
      <c r="I659" s="11">
        <v>52822418</v>
      </c>
      <c r="J659" t="s">
        <v>38</v>
      </c>
      <c r="K659">
        <v>144</v>
      </c>
      <c r="L659" t="s">
        <v>1847</v>
      </c>
      <c r="M659" t="s">
        <v>4970</v>
      </c>
      <c r="N659">
        <v>7.4</v>
      </c>
      <c r="O659">
        <v>204</v>
      </c>
      <c r="P659">
        <v>219</v>
      </c>
      <c r="Q659">
        <v>47764</v>
      </c>
      <c r="R659">
        <v>3580</v>
      </c>
      <c r="S659" t="s">
        <v>28</v>
      </c>
      <c r="T659">
        <v>2.35</v>
      </c>
      <c r="U659" t="b">
        <f>IF(Table19[[#This Row],[gross]]-Table19[[#This Row],[budget]] &gt; 0, TRUE, FALSE)</f>
        <v>1</v>
      </c>
    </row>
    <row r="660" spans="1:21" x14ac:dyDescent="0.35">
      <c r="A660" t="s">
        <v>5029</v>
      </c>
      <c r="B660">
        <v>2014</v>
      </c>
      <c r="C660" t="s">
        <v>4738</v>
      </c>
      <c r="D660" t="s">
        <v>92</v>
      </c>
      <c r="E660" t="s">
        <v>1626</v>
      </c>
      <c r="F660" t="s">
        <v>4322</v>
      </c>
      <c r="G660" t="s">
        <v>569</v>
      </c>
      <c r="H660" s="11">
        <v>50000000</v>
      </c>
      <c r="I660" s="11">
        <v>47105085</v>
      </c>
      <c r="J660" t="s">
        <v>38</v>
      </c>
      <c r="K660">
        <v>141</v>
      </c>
      <c r="L660" t="s">
        <v>1872</v>
      </c>
      <c r="M660" t="s">
        <v>5030</v>
      </c>
      <c r="N660">
        <v>7.4</v>
      </c>
      <c r="O660">
        <v>276</v>
      </c>
      <c r="P660">
        <v>275</v>
      </c>
      <c r="Q660">
        <v>136973</v>
      </c>
      <c r="R660">
        <v>30183</v>
      </c>
      <c r="S660" t="s">
        <v>28</v>
      </c>
      <c r="T660">
        <v>2.35</v>
      </c>
      <c r="U660" t="b">
        <f>IF(Table19[[#This Row],[gross]]-Table19[[#This Row],[budget]] &gt; 0, TRUE, FALSE)</f>
        <v>0</v>
      </c>
    </row>
    <row r="661" spans="1:21" x14ac:dyDescent="0.35">
      <c r="A661" t="s">
        <v>5309</v>
      </c>
      <c r="B661">
        <v>2001</v>
      </c>
      <c r="C661" t="s">
        <v>4215</v>
      </c>
      <c r="D661" t="s">
        <v>115</v>
      </c>
      <c r="E661" t="s">
        <v>296</v>
      </c>
      <c r="F661" t="s">
        <v>1199</v>
      </c>
      <c r="G661" t="s">
        <v>39</v>
      </c>
      <c r="H661" s="11">
        <v>48000000</v>
      </c>
      <c r="I661" s="11">
        <v>50173190</v>
      </c>
      <c r="J661" t="s">
        <v>38</v>
      </c>
      <c r="K661">
        <v>120</v>
      </c>
      <c r="L661" t="s">
        <v>5308</v>
      </c>
      <c r="M661" t="s">
        <v>5310</v>
      </c>
      <c r="N661">
        <v>7.4</v>
      </c>
      <c r="O661">
        <v>140</v>
      </c>
      <c r="P661">
        <v>537</v>
      </c>
      <c r="Q661">
        <v>148490</v>
      </c>
      <c r="R661">
        <v>33615</v>
      </c>
      <c r="S661" t="s">
        <v>28</v>
      </c>
      <c r="T661">
        <v>2.35</v>
      </c>
      <c r="U661" t="b">
        <f>IF(Table19[[#This Row],[gross]]-Table19[[#This Row],[budget]] &gt; 0, TRUE, FALSE)</f>
        <v>1</v>
      </c>
    </row>
    <row r="662" spans="1:21" x14ac:dyDescent="0.35">
      <c r="A662" t="s">
        <v>5449</v>
      </c>
      <c r="B662">
        <v>2007</v>
      </c>
      <c r="C662" t="s">
        <v>3731</v>
      </c>
      <c r="D662" t="s">
        <v>456</v>
      </c>
      <c r="E662" t="s">
        <v>5448</v>
      </c>
      <c r="F662" t="s">
        <v>269</v>
      </c>
      <c r="G662" t="s">
        <v>39</v>
      </c>
      <c r="H662" s="11">
        <v>45000000</v>
      </c>
      <c r="I662" s="11">
        <v>93452056</v>
      </c>
      <c r="J662" t="s">
        <v>38</v>
      </c>
      <c r="K662">
        <v>97</v>
      </c>
      <c r="L662" t="s">
        <v>5145</v>
      </c>
      <c r="M662" t="s">
        <v>5450</v>
      </c>
      <c r="N662">
        <v>7.4</v>
      </c>
      <c r="O662">
        <v>207</v>
      </c>
      <c r="P662">
        <v>310</v>
      </c>
      <c r="Q662">
        <v>184795</v>
      </c>
      <c r="R662">
        <v>14868</v>
      </c>
      <c r="S662" t="s">
        <v>28</v>
      </c>
      <c r="T662">
        <v>1.85</v>
      </c>
      <c r="U662" t="b">
        <f>IF(Table19[[#This Row],[gross]]-Table19[[#This Row],[budget]] &gt; 0, TRUE, FALSE)</f>
        <v>1</v>
      </c>
    </row>
    <row r="663" spans="1:21" x14ac:dyDescent="0.35">
      <c r="A663" t="s">
        <v>5597</v>
      </c>
      <c r="B663">
        <v>2007</v>
      </c>
      <c r="C663" t="s">
        <v>5594</v>
      </c>
      <c r="D663" t="s">
        <v>1785</v>
      </c>
      <c r="E663" t="s">
        <v>5595</v>
      </c>
      <c r="F663" t="s">
        <v>5598</v>
      </c>
      <c r="G663" t="s">
        <v>39</v>
      </c>
      <c r="H663" s="11">
        <v>45000000</v>
      </c>
      <c r="I663" s="11">
        <v>24343673</v>
      </c>
      <c r="J663" t="s">
        <v>38</v>
      </c>
      <c r="K663">
        <v>133</v>
      </c>
      <c r="L663" t="s">
        <v>5596</v>
      </c>
      <c r="M663" t="s">
        <v>5599</v>
      </c>
      <c r="N663">
        <v>7.4</v>
      </c>
      <c r="O663">
        <v>156</v>
      </c>
      <c r="P663">
        <v>524</v>
      </c>
      <c r="Q663">
        <v>91860</v>
      </c>
      <c r="R663">
        <v>5405</v>
      </c>
      <c r="S663" t="s">
        <v>28</v>
      </c>
      <c r="T663">
        <v>2.35</v>
      </c>
      <c r="U663" t="b">
        <f>IF(Table19[[#This Row],[gross]]-Table19[[#This Row],[budget]] &gt; 0, TRUE, FALSE)</f>
        <v>0</v>
      </c>
    </row>
    <row r="664" spans="1:21" x14ac:dyDescent="0.35">
      <c r="A664" t="s">
        <v>5962</v>
      </c>
      <c r="B664">
        <v>1996</v>
      </c>
      <c r="C664" t="s">
        <v>1284</v>
      </c>
      <c r="D664" t="s">
        <v>115</v>
      </c>
      <c r="E664" t="s">
        <v>644</v>
      </c>
      <c r="F664" t="s">
        <v>420</v>
      </c>
      <c r="G664" t="s">
        <v>569</v>
      </c>
      <c r="H664" s="11">
        <v>40000000</v>
      </c>
      <c r="I664" s="11">
        <v>108706165</v>
      </c>
      <c r="J664" t="s">
        <v>38</v>
      </c>
      <c r="K664">
        <v>149</v>
      </c>
      <c r="L664" t="s">
        <v>2062</v>
      </c>
      <c r="M664" t="s">
        <v>5963</v>
      </c>
      <c r="N664">
        <v>7.4</v>
      </c>
      <c r="O664">
        <v>71</v>
      </c>
      <c r="P664">
        <v>236</v>
      </c>
      <c r="Q664">
        <v>99558</v>
      </c>
      <c r="R664">
        <v>31349</v>
      </c>
      <c r="S664" t="s">
        <v>28</v>
      </c>
      <c r="T664">
        <v>2.35</v>
      </c>
      <c r="U664" t="b">
        <f>IF(Table19[[#This Row],[gross]]-Table19[[#This Row],[budget]] &gt; 0, TRUE, FALSE)</f>
        <v>1</v>
      </c>
    </row>
    <row r="665" spans="1:21" x14ac:dyDescent="0.35">
      <c r="A665" t="s">
        <v>6008</v>
      </c>
      <c r="B665">
        <v>1990</v>
      </c>
      <c r="C665" t="s">
        <v>425</v>
      </c>
      <c r="D665" t="s">
        <v>3602</v>
      </c>
      <c r="E665" t="s">
        <v>5947</v>
      </c>
      <c r="F665" t="s">
        <v>5949</v>
      </c>
      <c r="G665" t="s">
        <v>90</v>
      </c>
      <c r="H665" s="11">
        <v>40000000</v>
      </c>
      <c r="I665" s="11">
        <v>87666629</v>
      </c>
      <c r="J665" t="s">
        <v>38</v>
      </c>
      <c r="K665">
        <v>118</v>
      </c>
      <c r="L665" t="s">
        <v>6007</v>
      </c>
      <c r="M665" t="s">
        <v>6009</v>
      </c>
      <c r="N665">
        <v>7.4</v>
      </c>
      <c r="O665">
        <v>111</v>
      </c>
      <c r="P665">
        <v>263</v>
      </c>
      <c r="Q665">
        <v>283480</v>
      </c>
      <c r="R665">
        <v>3986</v>
      </c>
      <c r="S665" t="s">
        <v>28</v>
      </c>
      <c r="T665">
        <v>1.37</v>
      </c>
      <c r="U665" t="b">
        <f>IF(Table19[[#This Row],[gross]]-Table19[[#This Row],[budget]] &gt; 0, TRUE, FALSE)</f>
        <v>1</v>
      </c>
    </row>
    <row r="666" spans="1:21" x14ac:dyDescent="0.35">
      <c r="A666" t="s">
        <v>6357</v>
      </c>
      <c r="B666">
        <v>1973</v>
      </c>
      <c r="C666" t="s">
        <v>477</v>
      </c>
      <c r="D666" t="s">
        <v>1683</v>
      </c>
      <c r="E666" t="s">
        <v>4447</v>
      </c>
      <c r="F666" t="s">
        <v>6358</v>
      </c>
      <c r="G666" t="s">
        <v>569</v>
      </c>
      <c r="H666" s="11">
        <v>500000</v>
      </c>
      <c r="I666" s="11">
        <v>32645</v>
      </c>
      <c r="J666" t="s">
        <v>38</v>
      </c>
      <c r="K666">
        <v>112</v>
      </c>
      <c r="L666" t="s">
        <v>5047</v>
      </c>
      <c r="M666" t="s">
        <v>6359</v>
      </c>
      <c r="N666">
        <v>7.4</v>
      </c>
      <c r="O666">
        <v>112</v>
      </c>
      <c r="P666">
        <v>223</v>
      </c>
      <c r="Q666">
        <v>67797</v>
      </c>
      <c r="R666">
        <v>23737</v>
      </c>
      <c r="S666" t="s">
        <v>28</v>
      </c>
      <c r="T666">
        <v>1.85</v>
      </c>
      <c r="U666" t="b">
        <f>IF(Table19[[#This Row],[gross]]-Table19[[#This Row],[budget]] &gt; 0, TRUE, FALSE)</f>
        <v>0</v>
      </c>
    </row>
    <row r="667" spans="1:21" x14ac:dyDescent="0.35">
      <c r="A667" t="s">
        <v>6604</v>
      </c>
      <c r="B667">
        <v>2008</v>
      </c>
      <c r="C667" t="s">
        <v>1300</v>
      </c>
      <c r="D667" t="s">
        <v>6555</v>
      </c>
      <c r="E667" t="s">
        <v>5868</v>
      </c>
      <c r="F667" t="s">
        <v>6605</v>
      </c>
      <c r="G667" t="s">
        <v>569</v>
      </c>
      <c r="H667" s="11">
        <v>553632000</v>
      </c>
      <c r="I667" s="11">
        <v>626809</v>
      </c>
      <c r="J667" t="s">
        <v>865</v>
      </c>
      <c r="K667">
        <v>150</v>
      </c>
      <c r="L667" t="s">
        <v>1071</v>
      </c>
      <c r="M667" t="s">
        <v>6606</v>
      </c>
      <c r="N667">
        <v>7.4</v>
      </c>
      <c r="O667">
        <v>160</v>
      </c>
      <c r="P667">
        <v>105</v>
      </c>
      <c r="Q667">
        <v>36894</v>
      </c>
      <c r="R667">
        <v>2172</v>
      </c>
      <c r="S667" t="s">
        <v>28</v>
      </c>
      <c r="T667">
        <v>2.35</v>
      </c>
      <c r="U667" t="b">
        <f>IF(Table19[[#This Row],[gross]]-Table19[[#This Row],[budget]] &gt; 0, TRUE, FALSE)</f>
        <v>0</v>
      </c>
    </row>
    <row r="668" spans="1:21" x14ac:dyDescent="0.35">
      <c r="A668" t="s">
        <v>6937</v>
      </c>
      <c r="B668">
        <v>1996</v>
      </c>
      <c r="C668" t="s">
        <v>2560</v>
      </c>
      <c r="D668" t="s">
        <v>426</v>
      </c>
      <c r="E668" t="s">
        <v>198</v>
      </c>
      <c r="F668" t="s">
        <v>1235</v>
      </c>
      <c r="G668" t="s">
        <v>569</v>
      </c>
      <c r="H668" s="11">
        <v>27000000</v>
      </c>
      <c r="I668" s="11">
        <v>78651430</v>
      </c>
      <c r="J668" t="s">
        <v>38</v>
      </c>
      <c r="K668">
        <v>162</v>
      </c>
      <c r="L668" t="s">
        <v>5344</v>
      </c>
      <c r="M668" t="s">
        <v>6938</v>
      </c>
      <c r="N668">
        <v>7.4</v>
      </c>
      <c r="O668">
        <v>116</v>
      </c>
      <c r="P668">
        <v>457</v>
      </c>
      <c r="Q668">
        <v>142067</v>
      </c>
      <c r="R668">
        <v>15912</v>
      </c>
      <c r="S668" t="s">
        <v>28</v>
      </c>
      <c r="T668">
        <v>1.85</v>
      </c>
      <c r="U668" t="b">
        <f>IF(Table19[[#This Row],[gross]]-Table19[[#This Row],[budget]] &gt; 0, TRUE, FALSE)</f>
        <v>1</v>
      </c>
    </row>
    <row r="669" spans="1:21" x14ac:dyDescent="0.35">
      <c r="A669" t="s">
        <v>7037</v>
      </c>
      <c r="B669">
        <v>1982</v>
      </c>
      <c r="C669" t="s">
        <v>7033</v>
      </c>
      <c r="D669" t="s">
        <v>7036</v>
      </c>
      <c r="E669" t="s">
        <v>7034</v>
      </c>
      <c r="F669" t="s">
        <v>1996</v>
      </c>
      <c r="G669" t="s">
        <v>90</v>
      </c>
      <c r="H669" s="11">
        <v>10700000</v>
      </c>
      <c r="I669" s="11">
        <v>76600000</v>
      </c>
      <c r="J669" t="s">
        <v>38</v>
      </c>
      <c r="K669">
        <v>120</v>
      </c>
      <c r="L669" t="s">
        <v>7035</v>
      </c>
      <c r="M669" t="s">
        <v>7038</v>
      </c>
      <c r="N669">
        <v>7.4</v>
      </c>
      <c r="O669">
        <v>223</v>
      </c>
      <c r="P669">
        <v>321</v>
      </c>
      <c r="Q669">
        <v>105446</v>
      </c>
      <c r="R669">
        <v>3876</v>
      </c>
      <c r="S669" t="s">
        <v>28</v>
      </c>
      <c r="T669">
        <v>2.35</v>
      </c>
      <c r="U669" t="b">
        <f>IF(Table19[[#This Row],[gross]]-Table19[[#This Row],[budget]] &gt; 0, TRUE, FALSE)</f>
        <v>1</v>
      </c>
    </row>
    <row r="670" spans="1:21" x14ac:dyDescent="0.35">
      <c r="A670" t="s">
        <v>7173</v>
      </c>
      <c r="B670">
        <v>2000</v>
      </c>
      <c r="C670" t="s">
        <v>4702</v>
      </c>
      <c r="D670" t="s">
        <v>92</v>
      </c>
      <c r="E670" t="s">
        <v>877</v>
      </c>
      <c r="F670" t="s">
        <v>7174</v>
      </c>
      <c r="G670" t="s">
        <v>569</v>
      </c>
      <c r="H670" s="11">
        <v>55000000</v>
      </c>
      <c r="I670" s="11">
        <v>19389454</v>
      </c>
      <c r="J670" t="s">
        <v>38</v>
      </c>
      <c r="K670">
        <v>107</v>
      </c>
      <c r="L670" t="s">
        <v>2450</v>
      </c>
      <c r="M670" t="s">
        <v>7175</v>
      </c>
      <c r="N670">
        <v>7.4</v>
      </c>
      <c r="O670">
        <v>173</v>
      </c>
      <c r="P670">
        <v>335</v>
      </c>
      <c r="Q670">
        <v>54643</v>
      </c>
      <c r="R670">
        <v>22974</v>
      </c>
      <c r="S670" t="s">
        <v>28</v>
      </c>
      <c r="T670">
        <v>2.35</v>
      </c>
      <c r="U670" t="b">
        <f>IF(Table19[[#This Row],[gross]]-Table19[[#This Row],[budget]] &gt; 0, TRUE, FALSE)</f>
        <v>0</v>
      </c>
    </row>
    <row r="671" spans="1:21" x14ac:dyDescent="0.35">
      <c r="A671" t="s">
        <v>7284</v>
      </c>
      <c r="B671">
        <v>2015</v>
      </c>
      <c r="C671" t="s">
        <v>425</v>
      </c>
      <c r="D671" t="s">
        <v>62</v>
      </c>
      <c r="E671" t="s">
        <v>7282</v>
      </c>
      <c r="F671" t="s">
        <v>7285</v>
      </c>
      <c r="G671" t="s">
        <v>90</v>
      </c>
      <c r="H671" s="11">
        <v>35000000</v>
      </c>
      <c r="I671" s="11">
        <v>10137502</v>
      </c>
      <c r="J671" t="s">
        <v>38</v>
      </c>
      <c r="K671">
        <v>123</v>
      </c>
      <c r="L671" t="s">
        <v>7283</v>
      </c>
      <c r="M671" t="s">
        <v>7286</v>
      </c>
      <c r="N671">
        <v>7.4</v>
      </c>
      <c r="O671">
        <v>335</v>
      </c>
      <c r="P671">
        <v>195</v>
      </c>
      <c r="Q671">
        <v>77394</v>
      </c>
      <c r="R671">
        <v>23031</v>
      </c>
      <c r="S671" t="s">
        <v>28</v>
      </c>
      <c r="T671">
        <v>2.35</v>
      </c>
      <c r="U671" t="b">
        <f>IF(Table19[[#This Row],[gross]]-Table19[[#This Row],[budget]] &gt; 0, TRUE, FALSE)</f>
        <v>0</v>
      </c>
    </row>
    <row r="672" spans="1:21" x14ac:dyDescent="0.35">
      <c r="A672" t="s">
        <v>7741</v>
      </c>
      <c r="B672">
        <v>2009</v>
      </c>
      <c r="C672" t="s">
        <v>7740</v>
      </c>
      <c r="D672" t="s">
        <v>77</v>
      </c>
      <c r="E672" t="s">
        <v>2382</v>
      </c>
      <c r="F672" t="s">
        <v>7742</v>
      </c>
      <c r="G672" t="s">
        <v>569</v>
      </c>
      <c r="H672" s="11">
        <v>25000000</v>
      </c>
      <c r="I672" s="11">
        <v>83813460</v>
      </c>
      <c r="J672" t="s">
        <v>38</v>
      </c>
      <c r="K672">
        <v>108</v>
      </c>
      <c r="L672" t="s">
        <v>209</v>
      </c>
      <c r="M672" t="s">
        <v>7743</v>
      </c>
      <c r="N672">
        <v>7.4</v>
      </c>
      <c r="O672">
        <v>391</v>
      </c>
      <c r="P672">
        <v>452</v>
      </c>
      <c r="Q672">
        <v>270238</v>
      </c>
      <c r="R672">
        <v>35209</v>
      </c>
      <c r="S672" t="s">
        <v>28</v>
      </c>
      <c r="T672">
        <v>1.85</v>
      </c>
      <c r="U672" t="b">
        <f>IF(Table19[[#This Row],[gross]]-Table19[[#This Row],[budget]] &gt; 0, TRUE, FALSE)</f>
        <v>1</v>
      </c>
    </row>
    <row r="673" spans="1:21" x14ac:dyDescent="0.35">
      <c r="A673" t="s">
        <v>7760</v>
      </c>
      <c r="B673">
        <v>2012</v>
      </c>
      <c r="C673" t="s">
        <v>7759</v>
      </c>
      <c r="D673" t="s">
        <v>62</v>
      </c>
      <c r="E673" t="s">
        <v>950</v>
      </c>
      <c r="F673" t="s">
        <v>7761</v>
      </c>
      <c r="G673" t="s">
        <v>569</v>
      </c>
      <c r="H673" s="11">
        <v>30000000</v>
      </c>
      <c r="I673" s="11">
        <v>66468315</v>
      </c>
      <c r="J673" t="s">
        <v>38</v>
      </c>
      <c r="K673">
        <v>119</v>
      </c>
      <c r="L673" t="s">
        <v>5275</v>
      </c>
      <c r="M673" t="s">
        <v>7762</v>
      </c>
      <c r="N673">
        <v>7.4</v>
      </c>
      <c r="O673">
        <v>589</v>
      </c>
      <c r="P673">
        <v>667</v>
      </c>
      <c r="Q673">
        <v>428916</v>
      </c>
      <c r="R673">
        <v>37387</v>
      </c>
      <c r="S673" t="s">
        <v>28</v>
      </c>
      <c r="T673">
        <v>2.35</v>
      </c>
      <c r="U673" t="b">
        <f>IF(Table19[[#This Row],[gross]]-Table19[[#This Row],[budget]] &gt; 0, TRUE, FALSE)</f>
        <v>1</v>
      </c>
    </row>
    <row r="674" spans="1:21" x14ac:dyDescent="0.35">
      <c r="A674" t="s">
        <v>7874</v>
      </c>
      <c r="B674">
        <v>2005</v>
      </c>
      <c r="C674" t="s">
        <v>250</v>
      </c>
      <c r="D674" t="s">
        <v>43</v>
      </c>
      <c r="E674" t="s">
        <v>196</v>
      </c>
      <c r="F674" t="s">
        <v>7154</v>
      </c>
      <c r="G674" t="s">
        <v>90</v>
      </c>
      <c r="H674" s="11">
        <v>40000000</v>
      </c>
      <c r="I674" s="11">
        <v>53337608</v>
      </c>
      <c r="J674" t="s">
        <v>38</v>
      </c>
      <c r="K674">
        <v>77</v>
      </c>
      <c r="L674" t="s">
        <v>7873</v>
      </c>
      <c r="M674" t="s">
        <v>7875</v>
      </c>
      <c r="N674">
        <v>7.4</v>
      </c>
      <c r="O674">
        <v>267</v>
      </c>
      <c r="P674">
        <v>467</v>
      </c>
      <c r="Q674">
        <v>188785</v>
      </c>
      <c r="R674">
        <v>60683</v>
      </c>
      <c r="S674" t="s">
        <v>28</v>
      </c>
      <c r="T674">
        <v>1.85</v>
      </c>
      <c r="U674" t="b">
        <f>IF(Table19[[#This Row],[gross]]-Table19[[#This Row],[budget]] &gt; 0, TRUE, FALSE)</f>
        <v>1</v>
      </c>
    </row>
    <row r="675" spans="1:21" x14ac:dyDescent="0.35">
      <c r="A675" t="s">
        <v>8038</v>
      </c>
      <c r="B675">
        <v>2010</v>
      </c>
      <c r="C675" t="s">
        <v>8036</v>
      </c>
      <c r="D675" t="s">
        <v>295</v>
      </c>
      <c r="E675" t="s">
        <v>8037</v>
      </c>
      <c r="F675" t="s">
        <v>8039</v>
      </c>
      <c r="G675" t="s">
        <v>39</v>
      </c>
      <c r="H675" s="11">
        <v>35000000</v>
      </c>
      <c r="I675" s="11">
        <v>21129348</v>
      </c>
      <c r="J675" t="s">
        <v>38</v>
      </c>
      <c r="K675">
        <v>133</v>
      </c>
      <c r="L675" t="s">
        <v>5047</v>
      </c>
      <c r="M675" t="s">
        <v>8040</v>
      </c>
      <c r="N675">
        <v>7.4</v>
      </c>
      <c r="O675">
        <v>239</v>
      </c>
      <c r="P675">
        <v>237</v>
      </c>
      <c r="Q675">
        <v>146364</v>
      </c>
      <c r="R675">
        <v>11799</v>
      </c>
      <c r="S675" t="s">
        <v>28</v>
      </c>
      <c r="T675">
        <v>2.35</v>
      </c>
      <c r="U675" t="b">
        <f>IF(Table19[[#This Row],[gross]]-Table19[[#This Row],[budget]] &gt; 0, TRUE, FALSE)</f>
        <v>0</v>
      </c>
    </row>
    <row r="676" spans="1:21" x14ac:dyDescent="0.35">
      <c r="A676" t="s">
        <v>8330</v>
      </c>
      <c r="B676">
        <v>2004</v>
      </c>
      <c r="C676" t="s">
        <v>106</v>
      </c>
      <c r="D676" t="s">
        <v>921</v>
      </c>
      <c r="E676" t="s">
        <v>4194</v>
      </c>
      <c r="F676" t="s">
        <v>1489</v>
      </c>
      <c r="G676" t="s">
        <v>569</v>
      </c>
      <c r="H676" s="11">
        <v>26000000</v>
      </c>
      <c r="I676" s="11">
        <v>58885635</v>
      </c>
      <c r="J676" t="s">
        <v>38</v>
      </c>
      <c r="K676">
        <v>110</v>
      </c>
      <c r="L676" t="s">
        <v>4692</v>
      </c>
      <c r="M676" t="s">
        <v>8331</v>
      </c>
      <c r="N676">
        <v>7.4</v>
      </c>
      <c r="O676">
        <v>287</v>
      </c>
      <c r="P676">
        <v>1057</v>
      </c>
      <c r="Q676">
        <v>194422</v>
      </c>
      <c r="R676">
        <v>10438</v>
      </c>
      <c r="S676" t="s">
        <v>28</v>
      </c>
      <c r="T676">
        <v>2.35</v>
      </c>
      <c r="U676" t="b">
        <f>IF(Table19[[#This Row],[gross]]-Table19[[#This Row],[budget]] &gt; 0, TRUE, FALSE)</f>
        <v>1</v>
      </c>
    </row>
    <row r="677" spans="1:21" x14ac:dyDescent="0.35">
      <c r="A677" t="s">
        <v>8494</v>
      </c>
      <c r="B677">
        <v>2009</v>
      </c>
      <c r="C677" t="s">
        <v>6089</v>
      </c>
      <c r="D677" t="s">
        <v>1548</v>
      </c>
      <c r="E677" t="s">
        <v>8493</v>
      </c>
      <c r="F677" t="s">
        <v>8495</v>
      </c>
      <c r="G677" t="s">
        <v>39</v>
      </c>
      <c r="H677" s="11">
        <v>30000000</v>
      </c>
      <c r="I677" s="11">
        <v>49185998</v>
      </c>
      <c r="J677" t="s">
        <v>38</v>
      </c>
      <c r="K677">
        <v>109</v>
      </c>
      <c r="L677" t="s">
        <v>3270</v>
      </c>
      <c r="M677" t="s">
        <v>8496</v>
      </c>
      <c r="N677">
        <v>7.4</v>
      </c>
      <c r="O677">
        <v>148</v>
      </c>
      <c r="P677">
        <v>184</v>
      </c>
      <c r="Q677">
        <v>74476</v>
      </c>
      <c r="R677">
        <v>1775</v>
      </c>
      <c r="S677" t="s">
        <v>28</v>
      </c>
      <c r="T677">
        <v>2.35</v>
      </c>
      <c r="U677" t="b">
        <f>IF(Table19[[#This Row],[gross]]-Table19[[#This Row],[budget]] &gt; 0, TRUE, FALSE)</f>
        <v>1</v>
      </c>
    </row>
    <row r="678" spans="1:21" x14ac:dyDescent="0.35">
      <c r="A678" t="s">
        <v>8503</v>
      </c>
      <c r="B678">
        <v>1984</v>
      </c>
      <c r="C678" t="s">
        <v>8501</v>
      </c>
      <c r="D678" t="s">
        <v>8502</v>
      </c>
      <c r="E678" t="s">
        <v>7518</v>
      </c>
      <c r="F678" t="s">
        <v>870</v>
      </c>
      <c r="G678" t="s">
        <v>90</v>
      </c>
      <c r="H678" s="11">
        <v>16000000</v>
      </c>
      <c r="I678" s="11">
        <v>26400000</v>
      </c>
      <c r="J678" t="s">
        <v>56</v>
      </c>
      <c r="K678">
        <v>164</v>
      </c>
      <c r="L678" t="s">
        <v>2094</v>
      </c>
      <c r="M678" t="s">
        <v>8504</v>
      </c>
      <c r="N678">
        <v>7.4</v>
      </c>
      <c r="O678">
        <v>52</v>
      </c>
      <c r="P678">
        <v>89</v>
      </c>
      <c r="Q678">
        <v>12980</v>
      </c>
      <c r="R678">
        <v>1334</v>
      </c>
      <c r="S678" t="s">
        <v>28</v>
      </c>
      <c r="T678">
        <v>1.85</v>
      </c>
      <c r="U678" t="b">
        <f>IF(Table19[[#This Row],[gross]]-Table19[[#This Row],[budget]] &gt; 0, TRUE, FALSE)</f>
        <v>1</v>
      </c>
    </row>
    <row r="679" spans="1:21" x14ac:dyDescent="0.35">
      <c r="A679" t="s">
        <v>8509</v>
      </c>
      <c r="B679">
        <v>2006</v>
      </c>
      <c r="C679" t="s">
        <v>8506</v>
      </c>
      <c r="D679" t="s">
        <v>8508</v>
      </c>
      <c r="E679" t="s">
        <v>8507</v>
      </c>
      <c r="F679" t="s">
        <v>8510</v>
      </c>
      <c r="G679" t="s">
        <v>569</v>
      </c>
      <c r="H679" s="11">
        <v>15000000</v>
      </c>
      <c r="I679" s="11">
        <v>17508670</v>
      </c>
      <c r="J679" t="s">
        <v>56</v>
      </c>
      <c r="K679">
        <v>92</v>
      </c>
      <c r="L679" t="s">
        <v>5047</v>
      </c>
      <c r="M679" t="s">
        <v>8511</v>
      </c>
      <c r="N679">
        <v>7.4</v>
      </c>
      <c r="O679">
        <v>220</v>
      </c>
      <c r="P679">
        <v>281</v>
      </c>
      <c r="Q679">
        <v>64625</v>
      </c>
      <c r="R679">
        <v>646</v>
      </c>
      <c r="S679" t="s">
        <v>28</v>
      </c>
      <c r="T679">
        <v>1.85</v>
      </c>
      <c r="U679" t="b">
        <f>IF(Table19[[#This Row],[gross]]-Table19[[#This Row],[budget]] &gt; 0, TRUE, FALSE)</f>
        <v>1</v>
      </c>
    </row>
    <row r="680" spans="1:21" x14ac:dyDescent="0.35">
      <c r="A680" t="s">
        <v>8658</v>
      </c>
      <c r="B680">
        <v>1977</v>
      </c>
      <c r="C680" t="s">
        <v>8265</v>
      </c>
      <c r="D680" t="s">
        <v>8657</v>
      </c>
      <c r="E680" t="s">
        <v>8656</v>
      </c>
      <c r="F680" t="s">
        <v>8659</v>
      </c>
      <c r="G680" t="s">
        <v>90</v>
      </c>
      <c r="H680" s="11">
        <v>26000000</v>
      </c>
      <c r="I680" s="11">
        <v>50800000</v>
      </c>
      <c r="J680" t="s">
        <v>38</v>
      </c>
      <c r="K680">
        <v>175</v>
      </c>
      <c r="L680" t="s">
        <v>1898</v>
      </c>
      <c r="M680" t="s">
        <v>8660</v>
      </c>
      <c r="N680">
        <v>7.4</v>
      </c>
      <c r="O680">
        <v>56</v>
      </c>
      <c r="P680">
        <v>210</v>
      </c>
      <c r="Q680">
        <v>40277</v>
      </c>
      <c r="R680">
        <v>669</v>
      </c>
      <c r="S680" t="s">
        <v>720</v>
      </c>
      <c r="T680">
        <v>2.35</v>
      </c>
      <c r="U680" t="b">
        <f>IF(Table19[[#This Row],[gross]]-Table19[[#This Row],[budget]] &gt; 0, TRUE, FALSE)</f>
        <v>1</v>
      </c>
    </row>
    <row r="681" spans="1:21" x14ac:dyDescent="0.35">
      <c r="A681" t="s">
        <v>9652</v>
      </c>
      <c r="B681">
        <v>1993</v>
      </c>
      <c r="C681" t="s">
        <v>8265</v>
      </c>
      <c r="D681" t="s">
        <v>735</v>
      </c>
      <c r="E681" t="s">
        <v>298</v>
      </c>
      <c r="F681" t="s">
        <v>9653</v>
      </c>
      <c r="G681" t="s">
        <v>90</v>
      </c>
      <c r="H681" s="11">
        <v>22000000</v>
      </c>
      <c r="I681" s="11">
        <v>25842000</v>
      </c>
      <c r="J681" t="s">
        <v>56</v>
      </c>
      <c r="K681">
        <v>115</v>
      </c>
      <c r="L681" t="s">
        <v>6019</v>
      </c>
      <c r="M681" t="s">
        <v>9654</v>
      </c>
      <c r="N681">
        <v>7.4</v>
      </c>
      <c r="O681">
        <v>23</v>
      </c>
      <c r="P681">
        <v>87</v>
      </c>
      <c r="Q681">
        <v>13455</v>
      </c>
      <c r="R681">
        <v>13619</v>
      </c>
      <c r="S681" t="s">
        <v>28</v>
      </c>
      <c r="T681">
        <v>2.35</v>
      </c>
      <c r="U681" t="b">
        <f>IF(Table19[[#This Row],[gross]]-Table19[[#This Row],[budget]] &gt; 0, TRUE, FALSE)</f>
        <v>1</v>
      </c>
    </row>
    <row r="682" spans="1:21" x14ac:dyDescent="0.35">
      <c r="A682" t="s">
        <v>9797</v>
      </c>
      <c r="B682">
        <v>2007</v>
      </c>
      <c r="C682" t="s">
        <v>1891</v>
      </c>
      <c r="D682" t="s">
        <v>144</v>
      </c>
      <c r="E682" t="s">
        <v>353</v>
      </c>
      <c r="F682" t="s">
        <v>5511</v>
      </c>
      <c r="G682" t="s">
        <v>569</v>
      </c>
      <c r="H682" s="11">
        <v>9000000</v>
      </c>
      <c r="I682" s="11">
        <v>8579684</v>
      </c>
      <c r="J682" t="s">
        <v>38</v>
      </c>
      <c r="K682">
        <v>87</v>
      </c>
      <c r="L682" t="s">
        <v>1611</v>
      </c>
      <c r="M682" t="s">
        <v>9798</v>
      </c>
      <c r="N682">
        <v>7.4</v>
      </c>
      <c r="O682">
        <v>168</v>
      </c>
      <c r="P682">
        <v>199</v>
      </c>
      <c r="Q682">
        <v>89547</v>
      </c>
      <c r="R682">
        <v>24324</v>
      </c>
      <c r="S682" t="s">
        <v>28</v>
      </c>
      <c r="T682">
        <v>1.85</v>
      </c>
      <c r="U682" t="b">
        <f>IF(Table19[[#This Row],[gross]]-Table19[[#This Row],[budget]] &gt; 0, TRUE, FALSE)</f>
        <v>0</v>
      </c>
    </row>
    <row r="683" spans="1:21" x14ac:dyDescent="0.35">
      <c r="A683" t="s">
        <v>10395</v>
      </c>
      <c r="B683">
        <v>1997</v>
      </c>
      <c r="C683" t="s">
        <v>3839</v>
      </c>
      <c r="D683" t="s">
        <v>3839</v>
      </c>
      <c r="E683" t="s">
        <v>10394</v>
      </c>
      <c r="F683" t="s">
        <v>7518</v>
      </c>
      <c r="G683" t="s">
        <v>569</v>
      </c>
      <c r="H683" s="11">
        <v>20000000</v>
      </c>
      <c r="I683" s="11">
        <v>10569071</v>
      </c>
      <c r="J683" t="s">
        <v>38</v>
      </c>
      <c r="K683">
        <v>96</v>
      </c>
      <c r="L683" t="s">
        <v>1611</v>
      </c>
      <c r="M683" t="s">
        <v>10396</v>
      </c>
      <c r="N683">
        <v>7.4</v>
      </c>
      <c r="O683">
        <v>104</v>
      </c>
      <c r="P683">
        <v>131</v>
      </c>
      <c r="Q683">
        <v>35586</v>
      </c>
      <c r="R683">
        <v>11867</v>
      </c>
      <c r="S683" t="s">
        <v>28</v>
      </c>
      <c r="T683">
        <v>1.85</v>
      </c>
      <c r="U683" t="b">
        <f>IF(Table19[[#This Row],[gross]]-Table19[[#This Row],[budget]] &gt; 0, TRUE, FALSE)</f>
        <v>0</v>
      </c>
    </row>
    <row r="684" spans="1:21" x14ac:dyDescent="0.35">
      <c r="A684" t="s">
        <v>9797</v>
      </c>
      <c r="B684">
        <v>2007</v>
      </c>
      <c r="C684" t="s">
        <v>1891</v>
      </c>
      <c r="D684" t="s">
        <v>144</v>
      </c>
      <c r="E684" t="s">
        <v>353</v>
      </c>
      <c r="F684" t="s">
        <v>5511</v>
      </c>
      <c r="G684" t="s">
        <v>569</v>
      </c>
      <c r="H684" s="11">
        <v>9000000</v>
      </c>
      <c r="I684" s="11">
        <v>8579684</v>
      </c>
      <c r="J684" t="s">
        <v>38</v>
      </c>
      <c r="K684">
        <v>87</v>
      </c>
      <c r="L684" t="s">
        <v>1611</v>
      </c>
      <c r="M684" t="s">
        <v>9798</v>
      </c>
      <c r="N684">
        <v>7.4</v>
      </c>
      <c r="O684">
        <v>168</v>
      </c>
      <c r="P684">
        <v>199</v>
      </c>
      <c r="Q684">
        <v>89547</v>
      </c>
      <c r="R684">
        <v>24324</v>
      </c>
      <c r="S684" t="s">
        <v>28</v>
      </c>
      <c r="T684">
        <v>1.85</v>
      </c>
      <c r="U684" t="b">
        <f>IF(Table19[[#This Row],[gross]]-Table19[[#This Row],[budget]] &gt; 0, TRUE, FALSE)</f>
        <v>0</v>
      </c>
    </row>
    <row r="685" spans="1:21" x14ac:dyDescent="0.35">
      <c r="A685" t="s">
        <v>10482</v>
      </c>
      <c r="B685">
        <v>1999</v>
      </c>
      <c r="C685" t="s">
        <v>10480</v>
      </c>
      <c r="D685" t="s">
        <v>388</v>
      </c>
      <c r="E685" t="s">
        <v>3309</v>
      </c>
      <c r="F685" t="s">
        <v>10483</v>
      </c>
      <c r="G685" t="s">
        <v>569</v>
      </c>
      <c r="H685" s="11">
        <v>10000000</v>
      </c>
      <c r="I685" s="11">
        <v>6201757</v>
      </c>
      <c r="J685" t="s">
        <v>56</v>
      </c>
      <c r="K685">
        <v>154</v>
      </c>
      <c r="L685" t="s">
        <v>10481</v>
      </c>
      <c r="M685" t="s">
        <v>10484</v>
      </c>
      <c r="N685">
        <v>7.4</v>
      </c>
      <c r="O685">
        <v>103</v>
      </c>
      <c r="P685">
        <v>202</v>
      </c>
      <c r="Q685">
        <v>10037</v>
      </c>
      <c r="R685">
        <v>1690</v>
      </c>
      <c r="S685" t="s">
        <v>28</v>
      </c>
      <c r="T685">
        <v>1.66</v>
      </c>
      <c r="U685" t="b">
        <f>IF(Table19[[#This Row],[gross]]-Table19[[#This Row],[budget]] &gt; 0, TRUE, FALSE)</f>
        <v>0</v>
      </c>
    </row>
    <row r="686" spans="1:21" x14ac:dyDescent="0.35">
      <c r="A686" t="s">
        <v>10555</v>
      </c>
      <c r="B686">
        <v>2005</v>
      </c>
      <c r="C686" t="s">
        <v>9274</v>
      </c>
      <c r="D686" t="s">
        <v>385</v>
      </c>
      <c r="E686" t="s">
        <v>515</v>
      </c>
      <c r="F686" t="s">
        <v>2876</v>
      </c>
      <c r="G686" t="s">
        <v>569</v>
      </c>
      <c r="H686" s="11">
        <v>2000000</v>
      </c>
      <c r="I686" s="11">
        <v>1900725</v>
      </c>
      <c r="J686" t="s">
        <v>365</v>
      </c>
      <c r="K686">
        <v>104</v>
      </c>
      <c r="L686" t="s">
        <v>10205</v>
      </c>
      <c r="M686" t="s">
        <v>10556</v>
      </c>
      <c r="N686">
        <v>7.4</v>
      </c>
      <c r="O686">
        <v>168</v>
      </c>
      <c r="P686">
        <v>232</v>
      </c>
      <c r="Q686">
        <v>43205</v>
      </c>
      <c r="R686">
        <v>2129</v>
      </c>
      <c r="S686" t="s">
        <v>28</v>
      </c>
      <c r="T686">
        <v>2.35</v>
      </c>
      <c r="U686" t="b">
        <f>IF(Table19[[#This Row],[gross]]-Table19[[#This Row],[budget]] &gt; 0, TRUE, FALSE)</f>
        <v>0</v>
      </c>
    </row>
    <row r="687" spans="1:21" x14ac:dyDescent="0.35">
      <c r="A687" t="s">
        <v>10618</v>
      </c>
      <c r="B687">
        <v>2008</v>
      </c>
      <c r="C687" t="s">
        <v>9703</v>
      </c>
      <c r="D687" t="s">
        <v>2966</v>
      </c>
      <c r="E687" t="s">
        <v>6762</v>
      </c>
      <c r="F687" t="s">
        <v>10619</v>
      </c>
      <c r="G687" t="s">
        <v>569</v>
      </c>
      <c r="H687" s="11">
        <v>20000000</v>
      </c>
      <c r="I687" s="11">
        <v>476270</v>
      </c>
      <c r="J687" t="s">
        <v>740</v>
      </c>
      <c r="K687">
        <v>184</v>
      </c>
      <c r="L687" t="s">
        <v>8225</v>
      </c>
      <c r="M687" t="s">
        <v>10620</v>
      </c>
      <c r="N687">
        <v>7.4</v>
      </c>
      <c r="O687">
        <v>160</v>
      </c>
      <c r="P687">
        <v>110</v>
      </c>
      <c r="Q687">
        <v>29602</v>
      </c>
      <c r="R687">
        <v>1601</v>
      </c>
      <c r="S687" t="s">
        <v>28</v>
      </c>
      <c r="T687">
        <v>1.85</v>
      </c>
      <c r="U687" t="b">
        <f>IF(Table19[[#This Row],[gross]]-Table19[[#This Row],[budget]] &gt; 0, TRUE, FALSE)</f>
        <v>0</v>
      </c>
    </row>
    <row r="688" spans="1:21" x14ac:dyDescent="0.35">
      <c r="A688" t="s">
        <v>11164</v>
      </c>
      <c r="B688">
        <v>2015</v>
      </c>
      <c r="C688" t="s">
        <v>8074</v>
      </c>
      <c r="D688" t="s">
        <v>11163</v>
      </c>
      <c r="E688" t="s">
        <v>11162</v>
      </c>
      <c r="F688" t="s">
        <v>11165</v>
      </c>
      <c r="G688" t="s">
        <v>90</v>
      </c>
      <c r="H688" s="11">
        <v>17000000</v>
      </c>
      <c r="I688" s="11">
        <v>44469602</v>
      </c>
      <c r="J688" t="s">
        <v>38</v>
      </c>
      <c r="K688">
        <v>129</v>
      </c>
      <c r="L688" t="s">
        <v>1575</v>
      </c>
      <c r="M688" t="s">
        <v>11166</v>
      </c>
      <c r="N688">
        <v>7.4</v>
      </c>
      <c r="O688">
        <v>113</v>
      </c>
      <c r="P688">
        <v>83</v>
      </c>
      <c r="Q688">
        <v>23480</v>
      </c>
      <c r="R688">
        <v>952</v>
      </c>
      <c r="S688" t="s">
        <v>28</v>
      </c>
      <c r="T688">
        <v>2.35</v>
      </c>
      <c r="U688" t="b">
        <f>IF(Table19[[#This Row],[gross]]-Table19[[#This Row],[budget]] &gt; 0, TRUE, FALSE)</f>
        <v>1</v>
      </c>
    </row>
    <row r="689" spans="1:21" x14ac:dyDescent="0.35">
      <c r="A689" t="s">
        <v>11218</v>
      </c>
      <c r="B689">
        <v>2006</v>
      </c>
      <c r="C689" t="s">
        <v>11217</v>
      </c>
      <c r="D689" t="s">
        <v>328</v>
      </c>
      <c r="E689" t="s">
        <v>1594</v>
      </c>
      <c r="F689" t="s">
        <v>1645</v>
      </c>
      <c r="G689" t="s">
        <v>569</v>
      </c>
      <c r="H689" s="11">
        <v>17000000</v>
      </c>
      <c r="I689" s="11">
        <v>6855137</v>
      </c>
      <c r="J689" t="s">
        <v>740</v>
      </c>
      <c r="K689">
        <v>122</v>
      </c>
      <c r="L689" t="s">
        <v>454</v>
      </c>
      <c r="M689" t="s">
        <v>11219</v>
      </c>
      <c r="N689">
        <v>7.4</v>
      </c>
      <c r="O689">
        <v>157</v>
      </c>
      <c r="P689">
        <v>419</v>
      </c>
      <c r="Q689">
        <v>88590</v>
      </c>
      <c r="R689">
        <v>27381</v>
      </c>
      <c r="S689" t="s">
        <v>28</v>
      </c>
      <c r="T689">
        <v>2.35</v>
      </c>
      <c r="U689" t="b">
        <f>IF(Table19[[#This Row],[gross]]-Table19[[#This Row],[budget]] &gt; 0, TRUE, FALSE)</f>
        <v>0</v>
      </c>
    </row>
    <row r="690" spans="1:21" x14ac:dyDescent="0.35">
      <c r="A690" t="s">
        <v>11267</v>
      </c>
      <c r="B690">
        <v>1987</v>
      </c>
      <c r="C690" t="s">
        <v>733</v>
      </c>
      <c r="D690" t="s">
        <v>2422</v>
      </c>
      <c r="E690" t="s">
        <v>11266</v>
      </c>
      <c r="F690" t="s">
        <v>4432</v>
      </c>
      <c r="G690" t="s">
        <v>569</v>
      </c>
      <c r="H690" s="11">
        <v>15000000</v>
      </c>
      <c r="I690" s="11">
        <v>43848100</v>
      </c>
      <c r="J690" t="s">
        <v>38</v>
      </c>
      <c r="K690">
        <v>126</v>
      </c>
      <c r="L690" t="s">
        <v>1872</v>
      </c>
      <c r="M690" t="s">
        <v>11268</v>
      </c>
      <c r="N690">
        <v>7.4</v>
      </c>
      <c r="O690">
        <v>114</v>
      </c>
      <c r="P690">
        <v>219</v>
      </c>
      <c r="Q690">
        <v>119150</v>
      </c>
      <c r="R690">
        <v>1607</v>
      </c>
      <c r="S690" t="s">
        <v>28</v>
      </c>
      <c r="T690">
        <v>1.85</v>
      </c>
      <c r="U690" t="b">
        <f>IF(Table19[[#This Row],[gross]]-Table19[[#This Row],[budget]] &gt; 0, TRUE, FALSE)</f>
        <v>1</v>
      </c>
    </row>
    <row r="691" spans="1:21" x14ac:dyDescent="0.35">
      <c r="A691" t="s">
        <v>11519</v>
      </c>
      <c r="B691">
        <v>1982</v>
      </c>
      <c r="C691" t="s">
        <v>2150</v>
      </c>
      <c r="D691" t="s">
        <v>537</v>
      </c>
      <c r="E691" t="s">
        <v>2150</v>
      </c>
      <c r="F691" t="s">
        <v>9867</v>
      </c>
      <c r="G691" t="s">
        <v>90</v>
      </c>
      <c r="H691" s="11">
        <v>22000000</v>
      </c>
      <c r="I691" s="11">
        <v>177200000</v>
      </c>
      <c r="J691" t="s">
        <v>38</v>
      </c>
      <c r="K691">
        <v>116</v>
      </c>
      <c r="L691" t="s">
        <v>1375</v>
      </c>
      <c r="M691" t="s">
        <v>11520</v>
      </c>
      <c r="N691">
        <v>7.4</v>
      </c>
      <c r="O691">
        <v>94</v>
      </c>
      <c r="P691">
        <v>194</v>
      </c>
      <c r="Q691">
        <v>77366</v>
      </c>
      <c r="R691">
        <v>14701</v>
      </c>
      <c r="S691" t="s">
        <v>28</v>
      </c>
      <c r="T691">
        <v>2.35</v>
      </c>
      <c r="U691" t="b">
        <f>IF(Table19[[#This Row],[gross]]-Table19[[#This Row],[budget]] &gt; 0, TRUE, FALSE)</f>
        <v>1</v>
      </c>
    </row>
    <row r="692" spans="1:21" x14ac:dyDescent="0.35">
      <c r="A692" t="s">
        <v>11573</v>
      </c>
      <c r="B692">
        <v>1983</v>
      </c>
      <c r="C692" t="s">
        <v>4051</v>
      </c>
      <c r="D692" t="s">
        <v>7322</v>
      </c>
      <c r="E692" t="s">
        <v>1840</v>
      </c>
      <c r="F692" t="s">
        <v>2321</v>
      </c>
      <c r="G692" t="s">
        <v>569</v>
      </c>
      <c r="H692" s="11">
        <v>15000000</v>
      </c>
      <c r="I692" s="11">
        <v>61400000</v>
      </c>
      <c r="J692" t="s">
        <v>38</v>
      </c>
      <c r="K692">
        <v>98</v>
      </c>
      <c r="L692" t="s">
        <v>4052</v>
      </c>
      <c r="M692" t="s">
        <v>11574</v>
      </c>
      <c r="N692">
        <v>7.4</v>
      </c>
      <c r="O692">
        <v>55</v>
      </c>
      <c r="P692">
        <v>183</v>
      </c>
      <c r="Q692">
        <v>71183</v>
      </c>
      <c r="R692">
        <v>3617</v>
      </c>
      <c r="S692" t="s">
        <v>28</v>
      </c>
      <c r="T692">
        <v>1.85</v>
      </c>
      <c r="U692" t="b">
        <f>IF(Table19[[#This Row],[gross]]-Table19[[#This Row],[budget]] &gt; 0, TRUE, FALSE)</f>
        <v>1</v>
      </c>
    </row>
    <row r="693" spans="1:21" x14ac:dyDescent="0.35">
      <c r="A693" t="s">
        <v>11721</v>
      </c>
      <c r="B693">
        <v>1997</v>
      </c>
      <c r="C693" t="s">
        <v>5234</v>
      </c>
      <c r="D693" t="s">
        <v>3351</v>
      </c>
      <c r="E693" t="s">
        <v>5008</v>
      </c>
      <c r="F693" t="s">
        <v>11722</v>
      </c>
      <c r="G693" t="s">
        <v>569</v>
      </c>
      <c r="H693" s="11">
        <v>15000000</v>
      </c>
      <c r="I693" s="11">
        <v>28014536</v>
      </c>
      <c r="J693" t="s">
        <v>38</v>
      </c>
      <c r="K693">
        <v>107</v>
      </c>
      <c r="L693" t="s">
        <v>1482</v>
      </c>
      <c r="M693" t="s">
        <v>11723</v>
      </c>
      <c r="N693">
        <v>7.4</v>
      </c>
      <c r="O693">
        <v>111</v>
      </c>
      <c r="P693">
        <v>296</v>
      </c>
      <c r="Q693">
        <v>73347</v>
      </c>
      <c r="R693">
        <v>2044</v>
      </c>
      <c r="S693" t="s">
        <v>28</v>
      </c>
      <c r="T693">
        <v>1.85</v>
      </c>
      <c r="U693" t="b">
        <f>IF(Table19[[#This Row],[gross]]-Table19[[#This Row],[budget]] &gt; 0, TRUE, FALSE)</f>
        <v>1</v>
      </c>
    </row>
    <row r="694" spans="1:21" x14ac:dyDescent="0.35">
      <c r="A694" t="s">
        <v>12084</v>
      </c>
      <c r="B694">
        <v>2005</v>
      </c>
      <c r="C694" t="s">
        <v>12082</v>
      </c>
      <c r="D694" t="s">
        <v>230</v>
      </c>
      <c r="E694" t="s">
        <v>12083</v>
      </c>
      <c r="F694" t="s">
        <v>12085</v>
      </c>
      <c r="G694" t="s">
        <v>4621</v>
      </c>
      <c r="H694" s="11">
        <v>14200000</v>
      </c>
      <c r="I694" s="11">
        <v>74205</v>
      </c>
      <c r="J694" t="s">
        <v>7308</v>
      </c>
      <c r="K694">
        <v>139</v>
      </c>
      <c r="L694" t="s">
        <v>3270</v>
      </c>
      <c r="M694" t="s">
        <v>12086</v>
      </c>
      <c r="N694">
        <v>7.4</v>
      </c>
      <c r="O694">
        <v>140</v>
      </c>
      <c r="P694">
        <v>81</v>
      </c>
      <c r="Q694">
        <v>18646</v>
      </c>
      <c r="R694">
        <v>4211</v>
      </c>
      <c r="S694" t="s">
        <v>28</v>
      </c>
      <c r="T694">
        <v>2.35</v>
      </c>
      <c r="U694" t="b">
        <f>IF(Table19[[#This Row],[gross]]-Table19[[#This Row],[budget]] &gt; 0, TRUE, FALSE)</f>
        <v>0</v>
      </c>
    </row>
    <row r="695" spans="1:21" x14ac:dyDescent="0.35">
      <c r="A695" t="s">
        <v>12278</v>
      </c>
      <c r="B695">
        <v>2002</v>
      </c>
      <c r="C695" t="s">
        <v>10523</v>
      </c>
      <c r="D695" t="s">
        <v>526</v>
      </c>
      <c r="E695" t="s">
        <v>1041</v>
      </c>
      <c r="F695" t="s">
        <v>3447</v>
      </c>
      <c r="G695" t="s">
        <v>39</v>
      </c>
      <c r="H695" s="11">
        <v>13500000</v>
      </c>
      <c r="I695" s="11">
        <v>15854988</v>
      </c>
      <c r="J695" t="s">
        <v>38</v>
      </c>
      <c r="K695">
        <v>107</v>
      </c>
      <c r="L695" t="s">
        <v>209</v>
      </c>
      <c r="M695" t="s">
        <v>12279</v>
      </c>
      <c r="N695">
        <v>7.4</v>
      </c>
      <c r="O695">
        <v>181</v>
      </c>
      <c r="P695">
        <v>378</v>
      </c>
      <c r="Q695">
        <v>36542</v>
      </c>
      <c r="R695">
        <v>2447</v>
      </c>
      <c r="S695" t="s">
        <v>28</v>
      </c>
      <c r="T695">
        <v>1.85</v>
      </c>
      <c r="U695" t="b">
        <f>IF(Table19[[#This Row],[gross]]-Table19[[#This Row],[budget]] &gt; 0, TRUE, FALSE)</f>
        <v>1</v>
      </c>
    </row>
    <row r="696" spans="1:21" x14ac:dyDescent="0.35">
      <c r="A696" t="s">
        <v>12286</v>
      </c>
      <c r="B696">
        <v>2000</v>
      </c>
      <c r="C696" t="s">
        <v>8554</v>
      </c>
      <c r="D696" t="s">
        <v>208</v>
      </c>
      <c r="E696" t="s">
        <v>12285</v>
      </c>
      <c r="F696" t="s">
        <v>12287</v>
      </c>
      <c r="G696" t="s">
        <v>569</v>
      </c>
      <c r="H696" s="11">
        <v>13500000</v>
      </c>
      <c r="I696" s="11">
        <v>7060876</v>
      </c>
      <c r="J696" t="s">
        <v>56</v>
      </c>
      <c r="K696">
        <v>124</v>
      </c>
      <c r="L696" t="s">
        <v>1493</v>
      </c>
      <c r="M696" t="s">
        <v>12288</v>
      </c>
      <c r="N696">
        <v>7.4</v>
      </c>
      <c r="O696">
        <v>132</v>
      </c>
      <c r="P696">
        <v>314</v>
      </c>
      <c r="Q696">
        <v>44795</v>
      </c>
      <c r="R696">
        <v>14726</v>
      </c>
      <c r="S696" t="s">
        <v>28</v>
      </c>
      <c r="T696">
        <v>1.85</v>
      </c>
      <c r="U696" t="b">
        <f>IF(Table19[[#This Row],[gross]]-Table19[[#This Row],[budget]] &gt; 0, TRUE, FALSE)</f>
        <v>0</v>
      </c>
    </row>
    <row r="697" spans="1:21" x14ac:dyDescent="0.35">
      <c r="A697" t="s">
        <v>12590</v>
      </c>
      <c r="B697">
        <v>2007</v>
      </c>
      <c r="C697" t="s">
        <v>3442</v>
      </c>
      <c r="D697" t="s">
        <v>4046</v>
      </c>
      <c r="E697" t="s">
        <v>844</v>
      </c>
      <c r="F697" t="s">
        <v>10780</v>
      </c>
      <c r="G697" t="s">
        <v>39</v>
      </c>
      <c r="H697" s="11">
        <v>12000000</v>
      </c>
      <c r="I697" s="11">
        <v>5949693</v>
      </c>
      <c r="J697" t="s">
        <v>38</v>
      </c>
      <c r="K697">
        <v>106</v>
      </c>
      <c r="L697" t="s">
        <v>1375</v>
      </c>
      <c r="M697" t="s">
        <v>12591</v>
      </c>
      <c r="N697">
        <v>7.4</v>
      </c>
      <c r="O697">
        <v>226</v>
      </c>
      <c r="P697">
        <v>299</v>
      </c>
      <c r="Q697">
        <v>114762</v>
      </c>
      <c r="R697">
        <v>34351</v>
      </c>
      <c r="S697" t="s">
        <v>28</v>
      </c>
      <c r="T697">
        <v>1.85</v>
      </c>
      <c r="U697" t="b">
        <f>IF(Table19[[#This Row],[gross]]-Table19[[#This Row],[budget]] &gt; 0, TRUE, FALSE)</f>
        <v>0</v>
      </c>
    </row>
    <row r="698" spans="1:21" x14ac:dyDescent="0.35">
      <c r="A698" t="s">
        <v>12679</v>
      </c>
      <c r="B698">
        <v>1985</v>
      </c>
      <c r="C698" t="s">
        <v>1069</v>
      </c>
      <c r="D698" t="s">
        <v>386</v>
      </c>
      <c r="E698" t="s">
        <v>2713</v>
      </c>
      <c r="F698" t="s">
        <v>1103</v>
      </c>
      <c r="G698" t="s">
        <v>569</v>
      </c>
      <c r="H698" s="11">
        <v>12000000</v>
      </c>
      <c r="I698" s="11">
        <v>65500000</v>
      </c>
      <c r="J698" t="s">
        <v>38</v>
      </c>
      <c r="K698">
        <v>112</v>
      </c>
      <c r="L698" t="s">
        <v>5047</v>
      </c>
      <c r="M698" t="s">
        <v>12680</v>
      </c>
      <c r="N698">
        <v>7.4</v>
      </c>
      <c r="O698">
        <v>83</v>
      </c>
      <c r="P698">
        <v>175</v>
      </c>
      <c r="Q698">
        <v>66966</v>
      </c>
      <c r="R698">
        <v>22479</v>
      </c>
      <c r="S698" t="s">
        <v>28</v>
      </c>
      <c r="T698">
        <v>1.85</v>
      </c>
      <c r="U698" t="b">
        <f>IF(Table19[[#This Row],[gross]]-Table19[[#This Row],[budget]] &gt; 0, TRUE, FALSE)</f>
        <v>1</v>
      </c>
    </row>
    <row r="699" spans="1:21" x14ac:dyDescent="0.35">
      <c r="A699" t="s">
        <v>12759</v>
      </c>
      <c r="B699">
        <v>2002</v>
      </c>
      <c r="C699" t="s">
        <v>5594</v>
      </c>
      <c r="D699" t="s">
        <v>483</v>
      </c>
      <c r="E699" t="s">
        <v>2590</v>
      </c>
      <c r="F699" t="s">
        <v>5135</v>
      </c>
      <c r="G699" t="s">
        <v>569</v>
      </c>
      <c r="H699" s="11">
        <v>12000000</v>
      </c>
      <c r="I699" s="11">
        <v>25776062</v>
      </c>
      <c r="J699" t="s">
        <v>38</v>
      </c>
      <c r="K699">
        <v>123</v>
      </c>
      <c r="L699" t="s">
        <v>6019</v>
      </c>
      <c r="M699" t="s">
        <v>12760</v>
      </c>
      <c r="N699">
        <v>7.4</v>
      </c>
      <c r="O699">
        <v>128</v>
      </c>
      <c r="P699">
        <v>271</v>
      </c>
      <c r="Q699">
        <v>61651</v>
      </c>
      <c r="R699">
        <v>7072</v>
      </c>
      <c r="S699" t="s">
        <v>720</v>
      </c>
      <c r="T699">
        <v>1.85</v>
      </c>
      <c r="U699" t="b">
        <f>IF(Table19[[#This Row],[gross]]-Table19[[#This Row],[budget]] &gt; 0, TRUE, FALSE)</f>
        <v>1</v>
      </c>
    </row>
    <row r="700" spans="1:21" x14ac:dyDescent="0.35">
      <c r="A700" t="s">
        <v>12774</v>
      </c>
      <c r="B700">
        <v>1998</v>
      </c>
      <c r="C700" t="s">
        <v>4240</v>
      </c>
      <c r="D700" t="s">
        <v>1124</v>
      </c>
      <c r="E700" t="s">
        <v>3127</v>
      </c>
      <c r="F700" t="s">
        <v>5327</v>
      </c>
      <c r="G700" t="s">
        <v>569</v>
      </c>
      <c r="H700" s="11">
        <v>12000000</v>
      </c>
      <c r="I700" s="11">
        <v>22905674</v>
      </c>
      <c r="J700" t="s">
        <v>38</v>
      </c>
      <c r="K700">
        <v>121</v>
      </c>
      <c r="L700" t="s">
        <v>1872</v>
      </c>
      <c r="M700" t="s">
        <v>12775</v>
      </c>
      <c r="N700">
        <v>7.4</v>
      </c>
      <c r="O700">
        <v>128</v>
      </c>
      <c r="P700">
        <v>290</v>
      </c>
      <c r="Q700">
        <v>121676</v>
      </c>
      <c r="R700">
        <v>14890</v>
      </c>
      <c r="S700" t="s">
        <v>28</v>
      </c>
      <c r="T700">
        <v>2.35</v>
      </c>
      <c r="U700" t="b">
        <f>IF(Table19[[#This Row],[gross]]-Table19[[#This Row],[budget]] &gt; 0, TRUE, FALSE)</f>
        <v>1</v>
      </c>
    </row>
    <row r="701" spans="1:21" x14ac:dyDescent="0.35">
      <c r="A701" t="s">
        <v>13050</v>
      </c>
      <c r="B701">
        <v>2002</v>
      </c>
      <c r="C701" t="s">
        <v>2532</v>
      </c>
      <c r="D701" t="s">
        <v>13049</v>
      </c>
      <c r="E701" t="s">
        <v>3069</v>
      </c>
      <c r="F701" t="s">
        <v>11475</v>
      </c>
      <c r="G701" t="s">
        <v>90</v>
      </c>
      <c r="H701" s="11">
        <v>11000000</v>
      </c>
      <c r="I701" s="11">
        <v>41227069</v>
      </c>
      <c r="J701" t="s">
        <v>38</v>
      </c>
      <c r="K701">
        <v>101</v>
      </c>
      <c r="L701" t="s">
        <v>209</v>
      </c>
      <c r="M701" t="s">
        <v>13051</v>
      </c>
      <c r="N701">
        <v>7.4</v>
      </c>
      <c r="O701">
        <v>80</v>
      </c>
      <c r="P701">
        <v>962</v>
      </c>
      <c r="Q701">
        <v>162701</v>
      </c>
      <c r="R701">
        <v>2436</v>
      </c>
      <c r="S701" t="s">
        <v>28</v>
      </c>
      <c r="T701">
        <v>2.35</v>
      </c>
      <c r="U701" t="b">
        <f>IF(Table19[[#This Row],[gross]]-Table19[[#This Row],[budget]] &gt; 0, TRUE, FALSE)</f>
        <v>1</v>
      </c>
    </row>
    <row r="702" spans="1:21" x14ac:dyDescent="0.35">
      <c r="A702" t="s">
        <v>13147</v>
      </c>
      <c r="B702">
        <v>2013</v>
      </c>
      <c r="C702" t="s">
        <v>6750</v>
      </c>
      <c r="D702" t="s">
        <v>696</v>
      </c>
      <c r="E702" t="s">
        <v>6619</v>
      </c>
      <c r="F702" t="s">
        <v>13148</v>
      </c>
      <c r="G702" t="s">
        <v>569</v>
      </c>
      <c r="H702" s="11">
        <v>11000000</v>
      </c>
      <c r="I702" s="11">
        <v>13214255</v>
      </c>
      <c r="J702" t="s">
        <v>38</v>
      </c>
      <c r="K702">
        <v>104</v>
      </c>
      <c r="L702" t="s">
        <v>5897</v>
      </c>
      <c r="M702" t="s">
        <v>13149</v>
      </c>
      <c r="N702">
        <v>7.4</v>
      </c>
      <c r="O702">
        <v>535</v>
      </c>
      <c r="P702">
        <v>313</v>
      </c>
      <c r="Q702">
        <v>96233</v>
      </c>
      <c r="R702">
        <v>4082</v>
      </c>
      <c r="S702" t="s">
        <v>28</v>
      </c>
      <c r="T702">
        <v>1.85</v>
      </c>
      <c r="U702" t="b">
        <f>IF(Table19[[#This Row],[gross]]-Table19[[#This Row],[budget]] &gt; 0, TRUE, FALSE)</f>
        <v>1</v>
      </c>
    </row>
    <row r="703" spans="1:21" x14ac:dyDescent="0.35">
      <c r="A703" t="s">
        <v>7037</v>
      </c>
      <c r="B703">
        <v>1982</v>
      </c>
      <c r="C703" t="s">
        <v>7033</v>
      </c>
      <c r="D703" t="s">
        <v>7036</v>
      </c>
      <c r="E703" t="s">
        <v>7034</v>
      </c>
      <c r="F703" t="s">
        <v>1996</v>
      </c>
      <c r="G703" t="s">
        <v>90</v>
      </c>
      <c r="H703" s="11">
        <v>10700000</v>
      </c>
      <c r="I703" s="11">
        <v>76600000</v>
      </c>
      <c r="J703" t="s">
        <v>38</v>
      </c>
      <c r="K703">
        <v>120</v>
      </c>
      <c r="L703" t="s">
        <v>7035</v>
      </c>
      <c r="M703" t="s">
        <v>7038</v>
      </c>
      <c r="N703">
        <v>7.4</v>
      </c>
      <c r="O703">
        <v>223</v>
      </c>
      <c r="P703">
        <v>321</v>
      </c>
      <c r="Q703">
        <v>105448</v>
      </c>
      <c r="R703">
        <v>3876</v>
      </c>
      <c r="S703" t="s">
        <v>28</v>
      </c>
      <c r="T703">
        <v>2.35</v>
      </c>
      <c r="U703" t="b">
        <f>IF(Table19[[#This Row],[gross]]-Table19[[#This Row],[budget]] &gt; 0, TRUE, FALSE)</f>
        <v>1</v>
      </c>
    </row>
    <row r="704" spans="1:21" x14ac:dyDescent="0.35">
      <c r="A704" t="s">
        <v>13327</v>
      </c>
      <c r="B704">
        <v>1999</v>
      </c>
      <c r="C704" t="s">
        <v>6771</v>
      </c>
      <c r="D704" t="s">
        <v>1124</v>
      </c>
      <c r="E704" t="s">
        <v>766</v>
      </c>
      <c r="F704" t="s">
        <v>3167</v>
      </c>
      <c r="G704" t="s">
        <v>569</v>
      </c>
      <c r="H704" s="11">
        <v>10000000</v>
      </c>
      <c r="I704" s="11">
        <v>30651422</v>
      </c>
      <c r="J704" t="s">
        <v>38</v>
      </c>
      <c r="K704">
        <v>130</v>
      </c>
      <c r="L704" t="s">
        <v>10233</v>
      </c>
      <c r="M704" t="s">
        <v>13328</v>
      </c>
      <c r="N704">
        <v>7.4</v>
      </c>
      <c r="O704">
        <v>206</v>
      </c>
      <c r="P704">
        <v>1015</v>
      </c>
      <c r="Q704">
        <v>181737</v>
      </c>
      <c r="R704">
        <v>16693</v>
      </c>
      <c r="S704" t="s">
        <v>28</v>
      </c>
      <c r="T704">
        <v>2.35</v>
      </c>
      <c r="U704" t="b">
        <f>IF(Table19[[#This Row],[gross]]-Table19[[#This Row],[budget]] &gt; 0, TRUE, FALSE)</f>
        <v>1</v>
      </c>
    </row>
    <row r="705" spans="1:21" x14ac:dyDescent="0.35">
      <c r="A705" t="s">
        <v>13430</v>
      </c>
      <c r="B705">
        <v>2012</v>
      </c>
      <c r="C705" t="s">
        <v>11009</v>
      </c>
      <c r="D705" t="s">
        <v>644</v>
      </c>
      <c r="E705" t="s">
        <v>450</v>
      </c>
      <c r="F705" t="s">
        <v>1019</v>
      </c>
      <c r="G705" t="s">
        <v>39</v>
      </c>
      <c r="H705" s="11">
        <v>10000000</v>
      </c>
      <c r="I705" s="11">
        <v>21589307</v>
      </c>
      <c r="J705" t="s">
        <v>38</v>
      </c>
      <c r="K705">
        <v>130</v>
      </c>
      <c r="L705" t="s">
        <v>3270</v>
      </c>
      <c r="M705" t="s">
        <v>13431</v>
      </c>
      <c r="N705">
        <v>7.4</v>
      </c>
      <c r="O705">
        <v>368</v>
      </c>
      <c r="P705">
        <v>261</v>
      </c>
      <c r="Q705">
        <v>135286</v>
      </c>
      <c r="R705">
        <v>13960</v>
      </c>
      <c r="S705" t="s">
        <v>28</v>
      </c>
      <c r="T705">
        <v>2.35</v>
      </c>
      <c r="U705" t="b">
        <f>IF(Table19[[#This Row],[gross]]-Table19[[#This Row],[budget]] &gt; 0, TRUE, FALSE)</f>
        <v>1</v>
      </c>
    </row>
    <row r="706" spans="1:21" x14ac:dyDescent="0.35">
      <c r="A706" t="s">
        <v>13456</v>
      </c>
      <c r="B706">
        <v>1997</v>
      </c>
      <c r="C706" t="s">
        <v>13455</v>
      </c>
      <c r="D706" t="s">
        <v>4260</v>
      </c>
      <c r="E706" t="s">
        <v>6075</v>
      </c>
      <c r="F706" t="s">
        <v>2751</v>
      </c>
      <c r="G706" t="s">
        <v>569</v>
      </c>
      <c r="H706" s="11">
        <v>10000000</v>
      </c>
      <c r="I706" s="11">
        <v>12514138</v>
      </c>
      <c r="J706" t="s">
        <v>38</v>
      </c>
      <c r="K706">
        <v>104</v>
      </c>
      <c r="L706" t="s">
        <v>209</v>
      </c>
      <c r="M706" t="s">
        <v>13457</v>
      </c>
      <c r="N706">
        <v>7.4</v>
      </c>
      <c r="O706">
        <v>16</v>
      </c>
      <c r="P706">
        <v>28</v>
      </c>
      <c r="Q706">
        <v>2801</v>
      </c>
      <c r="R706">
        <v>3871</v>
      </c>
      <c r="S706" t="s">
        <v>28</v>
      </c>
      <c r="T706">
        <v>1.85</v>
      </c>
      <c r="U706" t="b">
        <f>IF(Table19[[#This Row],[gross]]-Table19[[#This Row],[budget]] &gt; 0, TRUE, FALSE)</f>
        <v>1</v>
      </c>
    </row>
    <row r="707" spans="1:21" x14ac:dyDescent="0.35">
      <c r="A707" t="s">
        <v>13495</v>
      </c>
      <c r="B707">
        <v>2002</v>
      </c>
      <c r="C707" t="s">
        <v>5369</v>
      </c>
      <c r="D707" t="s">
        <v>3964</v>
      </c>
      <c r="E707" t="s">
        <v>1608</v>
      </c>
      <c r="F707" t="s">
        <v>11340</v>
      </c>
      <c r="G707" t="s">
        <v>569</v>
      </c>
      <c r="H707" s="11">
        <v>10000000</v>
      </c>
      <c r="I707" s="11">
        <v>8111360</v>
      </c>
      <c r="J707" t="s">
        <v>56</v>
      </c>
      <c r="K707">
        <v>97</v>
      </c>
      <c r="L707" t="s">
        <v>2062</v>
      </c>
      <c r="M707" t="s">
        <v>13496</v>
      </c>
      <c r="N707">
        <v>7.4</v>
      </c>
      <c r="O707">
        <v>137</v>
      </c>
      <c r="P707">
        <v>203</v>
      </c>
      <c r="Q707">
        <v>34848</v>
      </c>
      <c r="R707">
        <v>1334</v>
      </c>
      <c r="S707" t="s">
        <v>28</v>
      </c>
      <c r="T707">
        <v>1.85</v>
      </c>
      <c r="U707" t="b">
        <f>IF(Table19[[#This Row],[gross]]-Table19[[#This Row],[budget]] &gt; 0, TRUE, FALSE)</f>
        <v>0</v>
      </c>
    </row>
    <row r="708" spans="1:21" x14ac:dyDescent="0.35">
      <c r="A708" t="s">
        <v>14076</v>
      </c>
      <c r="B708">
        <v>1993</v>
      </c>
      <c r="C708" t="s">
        <v>830</v>
      </c>
      <c r="D708" t="s">
        <v>572</v>
      </c>
      <c r="E708" t="s">
        <v>1664</v>
      </c>
      <c r="F708" t="s">
        <v>737</v>
      </c>
      <c r="G708" t="s">
        <v>39</v>
      </c>
      <c r="H708" s="11">
        <v>8000000</v>
      </c>
      <c r="I708" s="11">
        <v>22551000</v>
      </c>
      <c r="J708" t="s">
        <v>56</v>
      </c>
      <c r="K708">
        <v>111</v>
      </c>
      <c r="L708" t="s">
        <v>1375</v>
      </c>
      <c r="M708" t="s">
        <v>14077</v>
      </c>
      <c r="N708">
        <v>7.4</v>
      </c>
      <c r="O708">
        <v>41</v>
      </c>
      <c r="P708">
        <v>165</v>
      </c>
      <c r="Q708">
        <v>37269</v>
      </c>
      <c r="R708">
        <v>37645</v>
      </c>
      <c r="S708" t="s">
        <v>28</v>
      </c>
      <c r="T708">
        <v>1.85</v>
      </c>
      <c r="U708" t="b">
        <f>IF(Table19[[#This Row],[gross]]-Table19[[#This Row],[budget]] &gt; 0, TRUE, FALSE)</f>
        <v>1</v>
      </c>
    </row>
    <row r="709" spans="1:21" x14ac:dyDescent="0.35">
      <c r="A709" t="s">
        <v>14188</v>
      </c>
      <c r="B709">
        <v>2013</v>
      </c>
      <c r="C709" t="s">
        <v>14186</v>
      </c>
      <c r="D709" t="s">
        <v>1499</v>
      </c>
      <c r="E709" t="s">
        <v>14187</v>
      </c>
      <c r="F709" t="s">
        <v>14189</v>
      </c>
      <c r="G709" t="s">
        <v>569</v>
      </c>
      <c r="H709" s="11">
        <v>8000000</v>
      </c>
      <c r="I709" s="11">
        <v>16168741</v>
      </c>
      <c r="J709" t="s">
        <v>38</v>
      </c>
      <c r="K709">
        <v>104</v>
      </c>
      <c r="L709" t="s">
        <v>5897</v>
      </c>
      <c r="M709" t="s">
        <v>14190</v>
      </c>
      <c r="N709">
        <v>7.4</v>
      </c>
      <c r="O709">
        <v>283</v>
      </c>
      <c r="P709">
        <v>182</v>
      </c>
      <c r="Q709">
        <v>99430</v>
      </c>
      <c r="R709">
        <v>517</v>
      </c>
      <c r="S709" t="s">
        <v>28</v>
      </c>
      <c r="T709">
        <v>1.85</v>
      </c>
      <c r="U709" t="b">
        <f>IF(Table19[[#This Row],[gross]]-Table19[[#This Row],[budget]] &gt; 0, TRUE, FALSE)</f>
        <v>1</v>
      </c>
    </row>
    <row r="710" spans="1:21" x14ac:dyDescent="0.35">
      <c r="A710" t="s">
        <v>14252</v>
      </c>
      <c r="B710">
        <v>1989</v>
      </c>
      <c r="C710" t="s">
        <v>5941</v>
      </c>
      <c r="D710" t="s">
        <v>456</v>
      </c>
      <c r="E710" t="s">
        <v>14251</v>
      </c>
      <c r="F710" t="s">
        <v>14253</v>
      </c>
      <c r="G710" t="s">
        <v>90</v>
      </c>
      <c r="H710" s="11">
        <v>7500000</v>
      </c>
      <c r="I710" s="11">
        <v>106593296</v>
      </c>
      <c r="J710" t="s">
        <v>38</v>
      </c>
      <c r="K710">
        <v>99</v>
      </c>
      <c r="L710" t="s">
        <v>3772</v>
      </c>
      <c r="M710" t="s">
        <v>14254</v>
      </c>
      <c r="N710">
        <v>7.4</v>
      </c>
      <c r="O710">
        <v>61</v>
      </c>
      <c r="P710">
        <v>134</v>
      </c>
      <c r="Q710">
        <v>72324</v>
      </c>
      <c r="R710">
        <v>12619</v>
      </c>
      <c r="S710" t="s">
        <v>28</v>
      </c>
      <c r="T710">
        <v>1.85</v>
      </c>
      <c r="U710" t="b">
        <f>IF(Table19[[#This Row],[gross]]-Table19[[#This Row],[budget]] &gt; 0, TRUE, FALSE)</f>
        <v>1</v>
      </c>
    </row>
    <row r="711" spans="1:21" x14ac:dyDescent="0.35">
      <c r="A711" t="s">
        <v>14376</v>
      </c>
      <c r="B711">
        <v>2005</v>
      </c>
      <c r="C711" t="s">
        <v>4898</v>
      </c>
      <c r="D711" t="s">
        <v>670</v>
      </c>
      <c r="E711" t="s">
        <v>14375</v>
      </c>
      <c r="F711" t="s">
        <v>14377</v>
      </c>
      <c r="G711" t="s">
        <v>569</v>
      </c>
      <c r="H711" s="11">
        <v>7000000</v>
      </c>
      <c r="I711" s="11">
        <v>28747570</v>
      </c>
      <c r="J711" t="s">
        <v>263</v>
      </c>
      <c r="K711">
        <v>110</v>
      </c>
      <c r="L711" t="s">
        <v>1663</v>
      </c>
      <c r="M711" t="s">
        <v>14378</v>
      </c>
      <c r="N711">
        <v>7.4</v>
      </c>
      <c r="O711">
        <v>271</v>
      </c>
      <c r="P711">
        <v>416</v>
      </c>
      <c r="Q711">
        <v>100571</v>
      </c>
      <c r="R711">
        <v>22140</v>
      </c>
      <c r="S711" t="s">
        <v>28</v>
      </c>
      <c r="T711">
        <v>2.35</v>
      </c>
      <c r="U711" t="b">
        <f>IF(Table19[[#This Row],[gross]]-Table19[[#This Row],[budget]] &gt; 0, TRUE, FALSE)</f>
        <v>1</v>
      </c>
    </row>
    <row r="712" spans="1:21" x14ac:dyDescent="0.35">
      <c r="A712" t="s">
        <v>14651</v>
      </c>
      <c r="B712">
        <v>2004</v>
      </c>
      <c r="C712" t="s">
        <v>665</v>
      </c>
      <c r="D712" t="s">
        <v>60</v>
      </c>
      <c r="E712" t="s">
        <v>4520</v>
      </c>
      <c r="F712" t="s">
        <v>4217</v>
      </c>
      <c r="G712" t="s">
        <v>569</v>
      </c>
      <c r="H712" s="11">
        <v>4000000</v>
      </c>
      <c r="I712" s="11">
        <v>2338695</v>
      </c>
      <c r="J712" t="s">
        <v>56</v>
      </c>
      <c r="K712">
        <v>105</v>
      </c>
      <c r="L712" t="s">
        <v>2062</v>
      </c>
      <c r="M712" t="s">
        <v>14652</v>
      </c>
      <c r="N712">
        <v>7.4</v>
      </c>
      <c r="O712">
        <v>149</v>
      </c>
      <c r="P712">
        <v>263</v>
      </c>
      <c r="Q712">
        <v>134070</v>
      </c>
      <c r="R712">
        <v>29277</v>
      </c>
      <c r="S712" t="s">
        <v>28</v>
      </c>
      <c r="T712">
        <v>2.35</v>
      </c>
      <c r="U712" t="b">
        <f>IF(Table19[[#This Row],[gross]]-Table19[[#This Row],[budget]] &gt; 0, TRUE, FALSE)</f>
        <v>0</v>
      </c>
    </row>
    <row r="713" spans="1:21" x14ac:dyDescent="0.35">
      <c r="A713" t="s">
        <v>14732</v>
      </c>
      <c r="B713">
        <v>1980</v>
      </c>
      <c r="C713" t="s">
        <v>4051</v>
      </c>
      <c r="D713" t="s">
        <v>537</v>
      </c>
      <c r="E713" t="s">
        <v>14731</v>
      </c>
      <c r="F713" t="s">
        <v>5317</v>
      </c>
      <c r="G713" t="s">
        <v>569</v>
      </c>
      <c r="H713" s="11">
        <v>6000000</v>
      </c>
      <c r="I713" s="11">
        <v>39800000</v>
      </c>
      <c r="J713" t="s">
        <v>38</v>
      </c>
      <c r="K713">
        <v>98</v>
      </c>
      <c r="L713" t="s">
        <v>3753</v>
      </c>
      <c r="M713" t="s">
        <v>14733</v>
      </c>
      <c r="N713">
        <v>7.4</v>
      </c>
      <c r="O713">
        <v>71</v>
      </c>
      <c r="P713">
        <v>250</v>
      </c>
      <c r="Q713">
        <v>81599</v>
      </c>
      <c r="R713">
        <v>14921</v>
      </c>
      <c r="S713" t="s">
        <v>28</v>
      </c>
      <c r="T713">
        <v>1.85</v>
      </c>
      <c r="U713" t="b">
        <f>IF(Table19[[#This Row],[gross]]-Table19[[#This Row],[budget]] &gt; 0, TRUE, FALSE)</f>
        <v>1</v>
      </c>
    </row>
    <row r="714" spans="1:21" x14ac:dyDescent="0.35">
      <c r="A714" t="s">
        <v>14826</v>
      </c>
      <c r="B714">
        <v>2009</v>
      </c>
      <c r="C714" t="s">
        <v>14825</v>
      </c>
      <c r="D714" t="s">
        <v>12515</v>
      </c>
      <c r="E714" t="s">
        <v>2153</v>
      </c>
      <c r="F714" t="s">
        <v>14827</v>
      </c>
      <c r="G714" t="s">
        <v>39</v>
      </c>
      <c r="H714" s="11">
        <v>6000000</v>
      </c>
      <c r="I714" s="11">
        <v>6670712</v>
      </c>
      <c r="J714" t="s">
        <v>38</v>
      </c>
      <c r="K714">
        <v>104</v>
      </c>
      <c r="L714" t="s">
        <v>2450</v>
      </c>
      <c r="M714" t="s">
        <v>14828</v>
      </c>
      <c r="N714">
        <v>7.4</v>
      </c>
      <c r="O714">
        <v>149</v>
      </c>
      <c r="P714">
        <v>101</v>
      </c>
      <c r="Q714">
        <v>27301</v>
      </c>
      <c r="R714">
        <v>3825</v>
      </c>
      <c r="S714" t="s">
        <v>28</v>
      </c>
      <c r="T714">
        <v>1.85</v>
      </c>
      <c r="U714" t="b">
        <f>IF(Table19[[#This Row],[gross]]-Table19[[#This Row],[budget]] &gt; 0, TRUE, FALSE)</f>
        <v>1</v>
      </c>
    </row>
    <row r="715" spans="1:21" x14ac:dyDescent="0.35">
      <c r="A715" t="s">
        <v>14976</v>
      </c>
      <c r="B715">
        <v>2001</v>
      </c>
      <c r="C715" t="s">
        <v>10788</v>
      </c>
      <c r="D715" t="s">
        <v>95</v>
      </c>
      <c r="E715" t="s">
        <v>267</v>
      </c>
      <c r="F715" t="s">
        <v>1291</v>
      </c>
      <c r="G715" t="s">
        <v>569</v>
      </c>
      <c r="H715" s="11">
        <v>7000000</v>
      </c>
      <c r="I715" s="11">
        <v>6200756</v>
      </c>
      <c r="J715" t="s">
        <v>38</v>
      </c>
      <c r="K715">
        <v>111</v>
      </c>
      <c r="L715" t="s">
        <v>2450</v>
      </c>
      <c r="M715" t="s">
        <v>14977</v>
      </c>
      <c r="N715">
        <v>7.4</v>
      </c>
      <c r="O715">
        <v>122</v>
      </c>
      <c r="P715">
        <v>488</v>
      </c>
      <c r="Q715">
        <v>96129</v>
      </c>
      <c r="R715">
        <v>34106</v>
      </c>
      <c r="S715" t="s">
        <v>28</v>
      </c>
      <c r="T715">
        <v>1.85</v>
      </c>
      <c r="U715" t="b">
        <f>IF(Table19[[#This Row],[gross]]-Table19[[#This Row],[budget]] &gt; 0, TRUE, FALSE)</f>
        <v>0</v>
      </c>
    </row>
    <row r="716" spans="1:21" x14ac:dyDescent="0.35">
      <c r="A716" t="s">
        <v>15130</v>
      </c>
      <c r="B716">
        <v>2006</v>
      </c>
      <c r="C716" t="s">
        <v>6771</v>
      </c>
      <c r="D716" t="s">
        <v>2021</v>
      </c>
      <c r="E716" t="s">
        <v>9682</v>
      </c>
      <c r="F716" t="s">
        <v>15131</v>
      </c>
      <c r="G716" t="s">
        <v>569</v>
      </c>
      <c r="H716" s="11">
        <v>5000000</v>
      </c>
      <c r="I716" s="11">
        <v>24138847</v>
      </c>
      <c r="J716" t="s">
        <v>38</v>
      </c>
      <c r="K716">
        <v>97</v>
      </c>
      <c r="L716" t="s">
        <v>1611</v>
      </c>
      <c r="M716" t="s">
        <v>15132</v>
      </c>
      <c r="N716">
        <v>7.4</v>
      </c>
      <c r="O716">
        <v>174</v>
      </c>
      <c r="P716">
        <v>472</v>
      </c>
      <c r="Q716">
        <v>114797</v>
      </c>
      <c r="R716">
        <v>2990</v>
      </c>
      <c r="S716" t="s">
        <v>720</v>
      </c>
      <c r="T716">
        <v>1.85</v>
      </c>
      <c r="U716" t="b">
        <f>IF(Table19[[#This Row],[gross]]-Table19[[#This Row],[budget]] &gt; 0, TRUE, FALSE)</f>
        <v>1</v>
      </c>
    </row>
    <row r="717" spans="1:21" x14ac:dyDescent="0.35">
      <c r="A717" t="s">
        <v>15138</v>
      </c>
      <c r="B717">
        <v>2013</v>
      </c>
      <c r="C717" t="s">
        <v>6259</v>
      </c>
      <c r="D717" t="s">
        <v>508</v>
      </c>
      <c r="E717" t="s">
        <v>419</v>
      </c>
      <c r="F717" t="s">
        <v>13124</v>
      </c>
      <c r="G717" t="s">
        <v>39</v>
      </c>
      <c r="H717" s="11">
        <v>5000000</v>
      </c>
      <c r="I717" s="11">
        <v>21501098</v>
      </c>
      <c r="J717" t="s">
        <v>38</v>
      </c>
      <c r="K717">
        <v>103</v>
      </c>
      <c r="L717" t="s">
        <v>2450</v>
      </c>
      <c r="M717" t="s">
        <v>15139</v>
      </c>
      <c r="N717">
        <v>7.4</v>
      </c>
      <c r="O717">
        <v>276</v>
      </c>
      <c r="P717">
        <v>216</v>
      </c>
      <c r="Q717">
        <v>115813</v>
      </c>
      <c r="R717">
        <v>8375</v>
      </c>
      <c r="S717" t="s">
        <v>28</v>
      </c>
      <c r="T717">
        <v>1.85</v>
      </c>
      <c r="U717" t="b">
        <f>IF(Table19[[#This Row],[gross]]-Table19[[#This Row],[budget]] &gt; 0, TRUE, FALSE)</f>
        <v>1</v>
      </c>
    </row>
    <row r="718" spans="1:21" x14ac:dyDescent="0.35">
      <c r="A718" t="s">
        <v>15317</v>
      </c>
      <c r="B718">
        <v>1994</v>
      </c>
      <c r="C718" t="s">
        <v>166</v>
      </c>
      <c r="D718" t="s">
        <v>208</v>
      </c>
      <c r="E718" t="s">
        <v>5888</v>
      </c>
      <c r="F718" t="s">
        <v>15318</v>
      </c>
      <c r="G718" t="s">
        <v>569</v>
      </c>
      <c r="H718" s="11">
        <v>5000000</v>
      </c>
      <c r="I718" s="11">
        <v>3049135</v>
      </c>
      <c r="J718" t="s">
        <v>174</v>
      </c>
      <c r="K718">
        <v>108</v>
      </c>
      <c r="L718" t="s">
        <v>15316</v>
      </c>
      <c r="M718" t="s">
        <v>15319</v>
      </c>
      <c r="N718">
        <v>7.4</v>
      </c>
      <c r="O718">
        <v>93</v>
      </c>
      <c r="P718">
        <v>265</v>
      </c>
      <c r="Q718">
        <v>50197</v>
      </c>
      <c r="R718">
        <v>14574</v>
      </c>
      <c r="S718" t="s">
        <v>28</v>
      </c>
      <c r="T718">
        <v>2.35</v>
      </c>
      <c r="U718" t="b">
        <f>IF(Table19[[#This Row],[gross]]-Table19[[#This Row],[budget]] &gt; 0, TRUE, FALSE)</f>
        <v>0</v>
      </c>
    </row>
    <row r="719" spans="1:21" x14ac:dyDescent="0.35">
      <c r="A719" t="s">
        <v>15397</v>
      </c>
      <c r="B719">
        <v>2006</v>
      </c>
      <c r="C719" t="s">
        <v>15393</v>
      </c>
      <c r="D719" t="s">
        <v>15396</v>
      </c>
      <c r="E719" t="s">
        <v>15394</v>
      </c>
      <c r="F719" t="s">
        <v>15398</v>
      </c>
      <c r="G719" t="s">
        <v>569</v>
      </c>
      <c r="H719" s="11">
        <v>84450000</v>
      </c>
      <c r="I719" s="11">
        <v>617228</v>
      </c>
      <c r="J719" t="s">
        <v>5301</v>
      </c>
      <c r="K719">
        <v>113</v>
      </c>
      <c r="L719" t="s">
        <v>15395</v>
      </c>
      <c r="M719" t="s">
        <v>15399</v>
      </c>
      <c r="N719">
        <v>7.4</v>
      </c>
      <c r="O719">
        <v>99</v>
      </c>
      <c r="P719">
        <v>27</v>
      </c>
      <c r="Q719">
        <v>6183</v>
      </c>
      <c r="R719">
        <v>92</v>
      </c>
      <c r="S719" t="s">
        <v>28</v>
      </c>
      <c r="T719">
        <v>1.85</v>
      </c>
      <c r="U719" t="b">
        <f>IF(Table19[[#This Row],[gross]]-Table19[[#This Row],[budget]] &gt; 0, TRUE, FALSE)</f>
        <v>0</v>
      </c>
    </row>
    <row r="720" spans="1:21" x14ac:dyDescent="0.35">
      <c r="A720" t="s">
        <v>15412</v>
      </c>
      <c r="B720">
        <v>2011</v>
      </c>
      <c r="C720" t="s">
        <v>11009</v>
      </c>
      <c r="D720" t="s">
        <v>2521</v>
      </c>
      <c r="E720" t="s">
        <v>5567</v>
      </c>
      <c r="F720" t="s">
        <v>15413</v>
      </c>
      <c r="G720" t="s">
        <v>569</v>
      </c>
      <c r="H720" s="11">
        <v>5000000</v>
      </c>
      <c r="I720" s="11">
        <v>1729969</v>
      </c>
      <c r="J720" t="s">
        <v>38</v>
      </c>
      <c r="K720">
        <v>121</v>
      </c>
      <c r="L720" t="s">
        <v>3911</v>
      </c>
      <c r="M720" t="s">
        <v>15414</v>
      </c>
      <c r="N720">
        <v>7.4</v>
      </c>
      <c r="O720">
        <v>359</v>
      </c>
      <c r="P720">
        <v>219</v>
      </c>
      <c r="Q720">
        <v>68211</v>
      </c>
      <c r="R720">
        <v>1520</v>
      </c>
      <c r="S720" t="s">
        <v>28</v>
      </c>
      <c r="T720">
        <v>2.35</v>
      </c>
      <c r="U720" t="b">
        <f>IF(Table19[[#This Row],[gross]]-Table19[[#This Row],[budget]] &gt; 0, TRUE, FALSE)</f>
        <v>0</v>
      </c>
    </row>
    <row r="721" spans="1:21" x14ac:dyDescent="0.35">
      <c r="A721" t="s">
        <v>15454</v>
      </c>
      <c r="B721">
        <v>1996</v>
      </c>
      <c r="C721" t="s">
        <v>433</v>
      </c>
      <c r="D721" t="s">
        <v>136</v>
      </c>
      <c r="E721" t="s">
        <v>15453</v>
      </c>
      <c r="F721" t="s">
        <v>15455</v>
      </c>
      <c r="G721" t="s">
        <v>569</v>
      </c>
      <c r="H721" s="11">
        <v>4500000</v>
      </c>
      <c r="I721" s="11">
        <v>3798532</v>
      </c>
      <c r="J721" t="s">
        <v>38</v>
      </c>
      <c r="K721">
        <v>109</v>
      </c>
      <c r="L721" t="s">
        <v>5047</v>
      </c>
      <c r="M721" t="s">
        <v>15456</v>
      </c>
      <c r="N721">
        <v>7.4</v>
      </c>
      <c r="O721">
        <v>120</v>
      </c>
      <c r="P721">
        <v>208</v>
      </c>
      <c r="Q721">
        <v>41138</v>
      </c>
      <c r="R721">
        <v>3668</v>
      </c>
      <c r="S721" t="s">
        <v>28</v>
      </c>
      <c r="T721">
        <v>1.85</v>
      </c>
      <c r="U721" t="b">
        <f>IF(Table19[[#This Row],[gross]]-Table19[[#This Row],[budget]] &gt; 0, TRUE, FALSE)</f>
        <v>0</v>
      </c>
    </row>
    <row r="722" spans="1:21" x14ac:dyDescent="0.35">
      <c r="A722" t="s">
        <v>15916</v>
      </c>
      <c r="B722">
        <v>2006</v>
      </c>
      <c r="C722" t="s">
        <v>10486</v>
      </c>
      <c r="D722" t="s">
        <v>1725</v>
      </c>
      <c r="E722" t="s">
        <v>277</v>
      </c>
      <c r="F722" t="s">
        <v>6656</v>
      </c>
      <c r="G722" t="s">
        <v>39</v>
      </c>
      <c r="H722" s="11">
        <v>3300000</v>
      </c>
      <c r="I722" s="11">
        <v>8108247</v>
      </c>
      <c r="J722" t="s">
        <v>38</v>
      </c>
      <c r="K722">
        <v>91</v>
      </c>
      <c r="L722" t="s">
        <v>209</v>
      </c>
      <c r="M722" t="s">
        <v>15917</v>
      </c>
      <c r="N722">
        <v>7.4</v>
      </c>
      <c r="O722">
        <v>60</v>
      </c>
      <c r="P722">
        <v>174</v>
      </c>
      <c r="Q722">
        <v>9607</v>
      </c>
      <c r="R722">
        <v>2747</v>
      </c>
      <c r="S722" t="s">
        <v>28</v>
      </c>
      <c r="T722">
        <v>1.85</v>
      </c>
      <c r="U722" t="b">
        <f>IF(Table19[[#This Row],[gross]]-Table19[[#This Row],[budget]] &gt; 0, TRUE, FALSE)</f>
        <v>1</v>
      </c>
    </row>
    <row r="723" spans="1:21" x14ac:dyDescent="0.35">
      <c r="A723" t="s">
        <v>15951</v>
      </c>
      <c r="B723">
        <v>1998</v>
      </c>
      <c r="C723" t="s">
        <v>6746</v>
      </c>
      <c r="D723" t="s">
        <v>171</v>
      </c>
      <c r="E723" t="s">
        <v>762</v>
      </c>
      <c r="F723" t="s">
        <v>7783</v>
      </c>
      <c r="G723" t="s">
        <v>90</v>
      </c>
      <c r="H723" s="11">
        <v>3000000</v>
      </c>
      <c r="I723" s="11">
        <v>24788807</v>
      </c>
      <c r="J723" t="s">
        <v>56</v>
      </c>
      <c r="K723">
        <v>91</v>
      </c>
      <c r="L723" t="s">
        <v>1611</v>
      </c>
      <c r="M723" t="s">
        <v>15952</v>
      </c>
      <c r="N723">
        <v>7.4</v>
      </c>
      <c r="O723">
        <v>94</v>
      </c>
      <c r="P723">
        <v>213</v>
      </c>
      <c r="Q723">
        <v>21245</v>
      </c>
      <c r="R723">
        <v>1965</v>
      </c>
      <c r="S723" t="s">
        <v>28</v>
      </c>
      <c r="T723">
        <v>2.35</v>
      </c>
      <c r="U723" t="b">
        <f>IF(Table19[[#This Row],[gross]]-Table19[[#This Row],[budget]] &gt; 0, TRUE, FALSE)</f>
        <v>1</v>
      </c>
    </row>
    <row r="724" spans="1:21" x14ac:dyDescent="0.35">
      <c r="A724" t="s">
        <v>15963</v>
      </c>
      <c r="B724">
        <v>1985</v>
      </c>
      <c r="C724" t="s">
        <v>11455</v>
      </c>
      <c r="D724" t="s">
        <v>5909</v>
      </c>
      <c r="E724" t="s">
        <v>4918</v>
      </c>
      <c r="F724" t="s">
        <v>13858</v>
      </c>
      <c r="G724" t="s">
        <v>5347</v>
      </c>
      <c r="H724" s="11">
        <v>3000000</v>
      </c>
      <c r="I724" s="11">
        <v>20966644</v>
      </c>
      <c r="J724" t="s">
        <v>56</v>
      </c>
      <c r="K724">
        <v>117</v>
      </c>
      <c r="L724" t="s">
        <v>209</v>
      </c>
      <c r="M724" t="s">
        <v>15964</v>
      </c>
      <c r="N724">
        <v>7.4</v>
      </c>
      <c r="O724">
        <v>55</v>
      </c>
      <c r="P724">
        <v>94</v>
      </c>
      <c r="Q724">
        <v>29610</v>
      </c>
      <c r="R724">
        <v>1665</v>
      </c>
      <c r="S724" t="s">
        <v>28</v>
      </c>
      <c r="T724">
        <v>1.66</v>
      </c>
      <c r="U724" t="b">
        <f>IF(Table19[[#This Row],[gross]]-Table19[[#This Row],[budget]] &gt; 0, TRUE, FALSE)</f>
        <v>1</v>
      </c>
    </row>
    <row r="725" spans="1:21" x14ac:dyDescent="0.35">
      <c r="A725" t="s">
        <v>16122</v>
      </c>
      <c r="B725">
        <v>2004</v>
      </c>
      <c r="C725" t="s">
        <v>12968</v>
      </c>
      <c r="D725" t="s">
        <v>12950</v>
      </c>
      <c r="E725" t="s">
        <v>16121</v>
      </c>
      <c r="F725" t="s">
        <v>16123</v>
      </c>
      <c r="G725" t="s">
        <v>569</v>
      </c>
      <c r="H725" s="11">
        <v>2700000</v>
      </c>
      <c r="I725" s="11">
        <v>95016</v>
      </c>
      <c r="J725" t="s">
        <v>740</v>
      </c>
      <c r="K725">
        <v>98</v>
      </c>
      <c r="L725" t="s">
        <v>4290</v>
      </c>
      <c r="M725" t="s">
        <v>16124</v>
      </c>
      <c r="N725">
        <v>7.4</v>
      </c>
      <c r="O725">
        <v>40</v>
      </c>
      <c r="P725">
        <v>56</v>
      </c>
      <c r="Q725">
        <v>11074</v>
      </c>
      <c r="R725">
        <v>362</v>
      </c>
      <c r="S725" t="s">
        <v>28</v>
      </c>
      <c r="T725">
        <v>1.85</v>
      </c>
      <c r="U725" t="b">
        <f>IF(Table19[[#This Row],[gross]]-Table19[[#This Row],[budget]] &gt; 0, TRUE, FALSE)</f>
        <v>0</v>
      </c>
    </row>
    <row r="726" spans="1:21" x14ac:dyDescent="0.35">
      <c r="A726" t="s">
        <v>16151</v>
      </c>
      <c r="B726">
        <v>1967</v>
      </c>
      <c r="C726" t="s">
        <v>10935</v>
      </c>
      <c r="D726" t="s">
        <v>10091</v>
      </c>
      <c r="E726" t="s">
        <v>6277</v>
      </c>
      <c r="F726" t="s">
        <v>16152</v>
      </c>
      <c r="G726" t="s">
        <v>5738</v>
      </c>
      <c r="H726" s="11">
        <v>3000000</v>
      </c>
      <c r="I726" s="11"/>
      <c r="J726" t="s">
        <v>38</v>
      </c>
      <c r="K726">
        <v>92</v>
      </c>
      <c r="L726" t="s">
        <v>1477</v>
      </c>
      <c r="M726" t="s">
        <v>16153</v>
      </c>
      <c r="N726">
        <v>7.4</v>
      </c>
      <c r="O726">
        <v>87</v>
      </c>
      <c r="P726">
        <v>128</v>
      </c>
      <c r="Q726">
        <v>13640</v>
      </c>
      <c r="R726">
        <v>2715</v>
      </c>
      <c r="S726" t="s">
        <v>28</v>
      </c>
      <c r="T726">
        <v>2.35</v>
      </c>
      <c r="U726" t="b">
        <f>IF(Table19[[#This Row],[gross]]-Table19[[#This Row],[budget]] &gt; 0, TRUE, FALSE)</f>
        <v>0</v>
      </c>
    </row>
    <row r="727" spans="1:21" x14ac:dyDescent="0.35">
      <c r="A727" t="s">
        <v>16178</v>
      </c>
      <c r="B727">
        <v>2005</v>
      </c>
      <c r="C727" t="s">
        <v>11905</v>
      </c>
      <c r="D727" t="s">
        <v>16177</v>
      </c>
      <c r="E727" t="s">
        <v>16176</v>
      </c>
      <c r="F727" t="s">
        <v>16179</v>
      </c>
      <c r="G727" t="s">
        <v>569</v>
      </c>
      <c r="H727" s="11">
        <v>8000000</v>
      </c>
      <c r="I727" s="11">
        <v>22201636</v>
      </c>
      <c r="J727" t="s">
        <v>38</v>
      </c>
      <c r="K727">
        <v>116</v>
      </c>
      <c r="L727" t="s">
        <v>5320</v>
      </c>
      <c r="M727" t="s">
        <v>16180</v>
      </c>
      <c r="N727">
        <v>7.4</v>
      </c>
      <c r="O727">
        <v>159</v>
      </c>
      <c r="P727">
        <v>206</v>
      </c>
      <c r="Q727">
        <v>33567</v>
      </c>
      <c r="R727">
        <v>727</v>
      </c>
      <c r="S727" t="s">
        <v>28</v>
      </c>
      <c r="T727">
        <v>1.85</v>
      </c>
      <c r="U727" t="b">
        <f>IF(Table19[[#This Row],[gross]]-Table19[[#This Row],[budget]] &gt; 0, TRUE, FALSE)</f>
        <v>1</v>
      </c>
    </row>
    <row r="728" spans="1:21" x14ac:dyDescent="0.35">
      <c r="A728" t="s">
        <v>16483</v>
      </c>
      <c r="B728">
        <v>2005</v>
      </c>
      <c r="C728" t="s">
        <v>16481</v>
      </c>
      <c r="D728" t="s">
        <v>16482</v>
      </c>
      <c r="E728" t="s">
        <v>11419</v>
      </c>
      <c r="F728" t="s">
        <v>16481</v>
      </c>
      <c r="G728" t="s">
        <v>569</v>
      </c>
      <c r="H728" s="11">
        <v>2000000</v>
      </c>
      <c r="I728" s="11">
        <v>3885134</v>
      </c>
      <c r="J728" t="s">
        <v>38</v>
      </c>
      <c r="K728">
        <v>91</v>
      </c>
      <c r="L728" t="s">
        <v>2450</v>
      </c>
      <c r="M728" t="s">
        <v>16484</v>
      </c>
      <c r="N728">
        <v>7.4</v>
      </c>
      <c r="O728">
        <v>151</v>
      </c>
      <c r="P728">
        <v>243</v>
      </c>
      <c r="Q728">
        <v>31130</v>
      </c>
      <c r="R728">
        <v>1349</v>
      </c>
      <c r="S728" t="s">
        <v>28</v>
      </c>
      <c r="T728">
        <v>1.85</v>
      </c>
      <c r="U728" t="b">
        <f>IF(Table19[[#This Row],[gross]]-Table19[[#This Row],[budget]] &gt; 0, TRUE, FALSE)</f>
        <v>1</v>
      </c>
    </row>
    <row r="729" spans="1:21" x14ac:dyDescent="0.35">
      <c r="A729" t="s">
        <v>8330</v>
      </c>
      <c r="B729">
        <v>2004</v>
      </c>
      <c r="C729" t="s">
        <v>106</v>
      </c>
      <c r="D729" t="s">
        <v>921</v>
      </c>
      <c r="E729" t="s">
        <v>4194</v>
      </c>
      <c r="F729" t="s">
        <v>1489</v>
      </c>
      <c r="G729" t="s">
        <v>569</v>
      </c>
      <c r="H729" s="11">
        <v>26000000</v>
      </c>
      <c r="I729" s="11">
        <v>58885635</v>
      </c>
      <c r="J729" t="s">
        <v>38</v>
      </c>
      <c r="K729">
        <v>110</v>
      </c>
      <c r="L729" t="s">
        <v>4692</v>
      </c>
      <c r="M729" t="s">
        <v>8331</v>
      </c>
      <c r="N729">
        <v>7.4</v>
      </c>
      <c r="O729">
        <v>287</v>
      </c>
      <c r="P729">
        <v>1057</v>
      </c>
      <c r="Q729">
        <v>194426</v>
      </c>
      <c r="R729">
        <v>10438</v>
      </c>
      <c r="S729" t="s">
        <v>28</v>
      </c>
      <c r="T729">
        <v>2.35</v>
      </c>
      <c r="U729" t="b">
        <f>IF(Table19[[#This Row],[gross]]-Table19[[#This Row],[budget]] &gt; 0, TRUE, FALSE)</f>
        <v>1</v>
      </c>
    </row>
    <row r="730" spans="1:21" x14ac:dyDescent="0.35">
      <c r="A730" t="s">
        <v>16769</v>
      </c>
      <c r="B730">
        <v>2005</v>
      </c>
      <c r="C730" t="s">
        <v>13619</v>
      </c>
      <c r="D730" t="s">
        <v>16768</v>
      </c>
      <c r="E730" t="s">
        <v>16767</v>
      </c>
      <c r="F730" t="s">
        <v>16770</v>
      </c>
      <c r="G730" t="s">
        <v>569</v>
      </c>
      <c r="H730" s="11">
        <v>1500000</v>
      </c>
      <c r="I730" s="11">
        <v>7362100</v>
      </c>
      <c r="J730" t="s">
        <v>38</v>
      </c>
      <c r="K730">
        <v>88</v>
      </c>
      <c r="L730" t="s">
        <v>2450</v>
      </c>
      <c r="M730" t="s">
        <v>16771</v>
      </c>
      <c r="N730">
        <v>7.4</v>
      </c>
      <c r="O730">
        <v>110</v>
      </c>
      <c r="P730">
        <v>232</v>
      </c>
      <c r="Q730">
        <v>60295</v>
      </c>
      <c r="R730">
        <v>479</v>
      </c>
      <c r="S730" t="s">
        <v>28</v>
      </c>
      <c r="T730">
        <v>1.85</v>
      </c>
      <c r="U730" t="b">
        <f>IF(Table19[[#This Row],[gross]]-Table19[[#This Row],[budget]] &gt; 0, TRUE, FALSE)</f>
        <v>1</v>
      </c>
    </row>
    <row r="731" spans="1:21" x14ac:dyDescent="0.35">
      <c r="A731" t="s">
        <v>16895</v>
      </c>
      <c r="B731">
        <v>2006</v>
      </c>
      <c r="C731" t="s">
        <v>16892</v>
      </c>
      <c r="D731" t="s">
        <v>16894</v>
      </c>
      <c r="E731" t="s">
        <v>16893</v>
      </c>
      <c r="F731" t="s">
        <v>16896</v>
      </c>
      <c r="G731" t="s">
        <v>569</v>
      </c>
      <c r="H731" s="11">
        <v>1592000</v>
      </c>
      <c r="I731" s="11">
        <v>638951</v>
      </c>
      <c r="J731" t="s">
        <v>38</v>
      </c>
      <c r="K731">
        <v>135</v>
      </c>
      <c r="L731" t="s">
        <v>3270</v>
      </c>
      <c r="M731" t="s">
        <v>16897</v>
      </c>
      <c r="N731">
        <v>7.4</v>
      </c>
      <c r="O731">
        <v>15</v>
      </c>
      <c r="P731">
        <v>19</v>
      </c>
      <c r="Q731">
        <v>775</v>
      </c>
      <c r="R731">
        <v>83</v>
      </c>
      <c r="S731" t="s">
        <v>28</v>
      </c>
      <c r="T731">
        <v>1.85</v>
      </c>
      <c r="U731" t="b">
        <f>IF(Table19[[#This Row],[gross]]-Table19[[#This Row],[budget]] &gt; 0, TRUE, FALSE)</f>
        <v>0</v>
      </c>
    </row>
    <row r="732" spans="1:21" x14ac:dyDescent="0.35">
      <c r="A732" t="s">
        <v>16935</v>
      </c>
      <c r="B732">
        <v>2001</v>
      </c>
      <c r="C732" t="s">
        <v>9569</v>
      </c>
      <c r="D732" t="s">
        <v>13644</v>
      </c>
      <c r="E732" t="s">
        <v>16934</v>
      </c>
      <c r="F732" t="s">
        <v>9573</v>
      </c>
      <c r="G732" t="s">
        <v>569</v>
      </c>
      <c r="H732" s="11">
        <v>7000000</v>
      </c>
      <c r="I732" s="11">
        <v>13876974</v>
      </c>
      <c r="J732" t="s">
        <v>5346</v>
      </c>
      <c r="K732">
        <v>114</v>
      </c>
      <c r="L732" t="s">
        <v>1375</v>
      </c>
      <c r="M732" t="s">
        <v>16936</v>
      </c>
      <c r="N732">
        <v>7.4</v>
      </c>
      <c r="O732">
        <v>137</v>
      </c>
      <c r="P732">
        <v>214</v>
      </c>
      <c r="Q732">
        <v>19397</v>
      </c>
      <c r="R732">
        <v>809</v>
      </c>
      <c r="S732" t="s">
        <v>28</v>
      </c>
      <c r="T732">
        <v>1.85</v>
      </c>
      <c r="U732" t="b">
        <f>IF(Table19[[#This Row],[gross]]-Table19[[#This Row],[budget]] &gt; 0, TRUE, FALSE)</f>
        <v>1</v>
      </c>
    </row>
    <row r="733" spans="1:21" x14ac:dyDescent="0.35">
      <c r="A733" t="s">
        <v>17076</v>
      </c>
      <c r="B733">
        <v>2010</v>
      </c>
      <c r="C733" t="s">
        <v>11799</v>
      </c>
      <c r="D733" t="s">
        <v>4046</v>
      </c>
      <c r="E733" t="s">
        <v>684</v>
      </c>
      <c r="F733" t="s">
        <v>6378</v>
      </c>
      <c r="G733" t="s">
        <v>569</v>
      </c>
      <c r="H733" s="11">
        <v>3500000</v>
      </c>
      <c r="I733" s="11">
        <v>9701559</v>
      </c>
      <c r="J733" t="s">
        <v>38</v>
      </c>
      <c r="K733">
        <v>112</v>
      </c>
      <c r="L733" t="s">
        <v>209</v>
      </c>
      <c r="M733" t="s">
        <v>17077</v>
      </c>
      <c r="N733">
        <v>7.4</v>
      </c>
      <c r="O733">
        <v>377</v>
      </c>
      <c r="P733">
        <v>283</v>
      </c>
      <c r="Q733">
        <v>141425</v>
      </c>
      <c r="R733">
        <v>35941</v>
      </c>
      <c r="S733" t="s">
        <v>28</v>
      </c>
      <c r="T733">
        <v>1.66</v>
      </c>
      <c r="U733" t="b">
        <f>IF(Table19[[#This Row],[gross]]-Table19[[#This Row],[budget]] &gt; 0, TRUE, FALSE)</f>
        <v>1</v>
      </c>
    </row>
    <row r="734" spans="1:21" x14ac:dyDescent="0.35">
      <c r="A734" t="s">
        <v>17080</v>
      </c>
      <c r="B734">
        <v>2005</v>
      </c>
      <c r="C734" t="s">
        <v>17079</v>
      </c>
      <c r="D734" t="s">
        <v>4194</v>
      </c>
      <c r="E734" t="s">
        <v>1860</v>
      </c>
      <c r="F734" t="s">
        <v>17081</v>
      </c>
      <c r="G734" t="s">
        <v>569</v>
      </c>
      <c r="H734" s="11">
        <v>1000000</v>
      </c>
      <c r="I734" s="11">
        <v>9013113</v>
      </c>
      <c r="J734" t="s">
        <v>38</v>
      </c>
      <c r="K734">
        <v>103</v>
      </c>
      <c r="L734" t="s">
        <v>5145</v>
      </c>
      <c r="M734" t="s">
        <v>17082</v>
      </c>
      <c r="N734">
        <v>7.4</v>
      </c>
      <c r="O734">
        <v>169</v>
      </c>
      <c r="P734">
        <v>230</v>
      </c>
      <c r="Q734">
        <v>36321</v>
      </c>
      <c r="R734">
        <v>3192</v>
      </c>
      <c r="S734" t="s">
        <v>28</v>
      </c>
      <c r="T734">
        <v>1.85</v>
      </c>
      <c r="U734" t="b">
        <f>IF(Table19[[#This Row],[gross]]-Table19[[#This Row],[budget]] &gt; 0, TRUE, FALSE)</f>
        <v>1</v>
      </c>
    </row>
    <row r="735" spans="1:21" x14ac:dyDescent="0.35">
      <c r="A735" t="s">
        <v>17116</v>
      </c>
      <c r="B735">
        <v>2013</v>
      </c>
      <c r="C735" t="s">
        <v>17114</v>
      </c>
      <c r="D735" t="s">
        <v>16308</v>
      </c>
      <c r="E735" t="s">
        <v>17115</v>
      </c>
      <c r="F735" t="s">
        <v>17117</v>
      </c>
      <c r="G735" t="s">
        <v>39</v>
      </c>
      <c r="H735" s="11">
        <v>1000000</v>
      </c>
      <c r="I735" s="11">
        <v>4946250</v>
      </c>
      <c r="J735" t="s">
        <v>38</v>
      </c>
      <c r="K735">
        <v>91</v>
      </c>
      <c r="L735" t="s">
        <v>3904</v>
      </c>
      <c r="M735" t="s">
        <v>17118</v>
      </c>
      <c r="N735">
        <v>7.4</v>
      </c>
      <c r="O735">
        <v>149</v>
      </c>
      <c r="P735">
        <v>80</v>
      </c>
      <c r="Q735">
        <v>9540</v>
      </c>
      <c r="R735">
        <v>198</v>
      </c>
      <c r="S735" t="s">
        <v>28</v>
      </c>
      <c r="T735">
        <v>1.78</v>
      </c>
      <c r="U735" t="b">
        <f>IF(Table19[[#This Row],[gross]]-Table19[[#This Row],[budget]] &gt; 0, TRUE, FALSE)</f>
        <v>1</v>
      </c>
    </row>
    <row r="736" spans="1:21" x14ac:dyDescent="0.35">
      <c r="A736" t="s">
        <v>17166</v>
      </c>
      <c r="B736">
        <v>2006</v>
      </c>
      <c r="C736" t="s">
        <v>17165</v>
      </c>
      <c r="D736" t="s">
        <v>2629</v>
      </c>
      <c r="E736" t="s">
        <v>3787</v>
      </c>
      <c r="F736" t="s">
        <v>13465</v>
      </c>
      <c r="G736" t="s">
        <v>569</v>
      </c>
      <c r="H736" s="11">
        <v>1000000</v>
      </c>
      <c r="I736" s="11">
        <v>104077</v>
      </c>
      <c r="J736" t="s">
        <v>38</v>
      </c>
      <c r="K736">
        <v>88</v>
      </c>
      <c r="L736" t="s">
        <v>2416</v>
      </c>
      <c r="M736" t="s">
        <v>17167</v>
      </c>
      <c r="N736">
        <v>7.4</v>
      </c>
      <c r="O736">
        <v>117</v>
      </c>
      <c r="P736">
        <v>88</v>
      </c>
      <c r="Q736">
        <v>46076</v>
      </c>
      <c r="R736">
        <v>4720</v>
      </c>
      <c r="S736" t="s">
        <v>28</v>
      </c>
      <c r="T736">
        <v>1.78</v>
      </c>
      <c r="U736" t="b">
        <f>IF(Table19[[#This Row],[gross]]-Table19[[#This Row],[budget]] &gt; 0, TRUE, FALSE)</f>
        <v>0</v>
      </c>
    </row>
    <row r="737" spans="1:21" x14ac:dyDescent="0.35">
      <c r="A737" t="s">
        <v>17512</v>
      </c>
      <c r="B737">
        <v>2003</v>
      </c>
      <c r="C737" t="s">
        <v>17509</v>
      </c>
      <c r="D737" t="s">
        <v>17511</v>
      </c>
      <c r="E737" t="s">
        <v>17510</v>
      </c>
      <c r="F737" t="s">
        <v>17513</v>
      </c>
      <c r="G737" t="s">
        <v>39</v>
      </c>
      <c r="H737" s="11">
        <v>46000</v>
      </c>
      <c r="I737" s="11">
        <v>1127331</v>
      </c>
      <c r="J737" t="s">
        <v>17516</v>
      </c>
      <c r="K737">
        <v>83</v>
      </c>
      <c r="L737" t="s">
        <v>3270</v>
      </c>
      <c r="M737" t="s">
        <v>17514</v>
      </c>
      <c r="N737">
        <v>7.4</v>
      </c>
      <c r="O737">
        <v>105</v>
      </c>
      <c r="P737">
        <v>77</v>
      </c>
      <c r="Q737">
        <v>7559</v>
      </c>
      <c r="R737">
        <v>30</v>
      </c>
      <c r="S737" t="s">
        <v>28</v>
      </c>
      <c r="T737">
        <v>1.85</v>
      </c>
      <c r="U737" t="b">
        <f>IF(Table19[[#This Row],[gross]]-Table19[[#This Row],[budget]] &gt; 0, TRUE, FALSE)</f>
        <v>1</v>
      </c>
    </row>
    <row r="738" spans="1:21" x14ac:dyDescent="0.35">
      <c r="A738" t="s">
        <v>5597</v>
      </c>
      <c r="B738">
        <v>2007</v>
      </c>
      <c r="C738" t="s">
        <v>5594</v>
      </c>
      <c r="D738" t="s">
        <v>1785</v>
      </c>
      <c r="E738" t="s">
        <v>5595</v>
      </c>
      <c r="F738" t="s">
        <v>5598</v>
      </c>
      <c r="G738" t="s">
        <v>39</v>
      </c>
      <c r="H738" s="11">
        <v>45000000</v>
      </c>
      <c r="I738" s="11">
        <v>24343673</v>
      </c>
      <c r="J738" t="s">
        <v>38</v>
      </c>
      <c r="K738">
        <v>133</v>
      </c>
      <c r="L738" t="s">
        <v>5596</v>
      </c>
      <c r="M738" t="s">
        <v>5599</v>
      </c>
      <c r="N738">
        <v>7.4</v>
      </c>
      <c r="O738">
        <v>156</v>
      </c>
      <c r="P738">
        <v>524</v>
      </c>
      <c r="Q738">
        <v>91863</v>
      </c>
      <c r="R738">
        <v>5405</v>
      </c>
      <c r="S738" t="s">
        <v>28</v>
      </c>
      <c r="T738">
        <v>2.35</v>
      </c>
      <c r="U738" t="b">
        <f>IF(Table19[[#This Row],[gross]]-Table19[[#This Row],[budget]] &gt; 0, TRUE, FALSE)</f>
        <v>0</v>
      </c>
    </row>
    <row r="739" spans="1:21" x14ac:dyDescent="0.35">
      <c r="A739" t="s">
        <v>17830</v>
      </c>
      <c r="B739">
        <v>1996</v>
      </c>
      <c r="C739" t="s">
        <v>511</v>
      </c>
      <c r="D739" t="s">
        <v>245</v>
      </c>
      <c r="E739" t="s">
        <v>17829</v>
      </c>
      <c r="F739" t="s">
        <v>17831</v>
      </c>
      <c r="G739" t="s">
        <v>569</v>
      </c>
      <c r="H739" s="11">
        <v>200000</v>
      </c>
      <c r="I739" s="11">
        <v>4505922</v>
      </c>
      <c r="J739" t="s">
        <v>38</v>
      </c>
      <c r="K739">
        <v>96</v>
      </c>
      <c r="L739" t="s">
        <v>2450</v>
      </c>
      <c r="M739" t="s">
        <v>17832</v>
      </c>
      <c r="N739">
        <v>7.4</v>
      </c>
      <c r="O739">
        <v>77</v>
      </c>
      <c r="P739">
        <v>252</v>
      </c>
      <c r="Q739">
        <v>63951</v>
      </c>
      <c r="R739">
        <v>4230</v>
      </c>
      <c r="S739" t="s">
        <v>28</v>
      </c>
      <c r="T739">
        <v>1.85</v>
      </c>
      <c r="U739" t="b">
        <f>IF(Table19[[#This Row],[gross]]-Table19[[#This Row],[budget]] &gt; 0, TRUE, FALSE)</f>
        <v>1</v>
      </c>
    </row>
    <row r="740" spans="1:21" x14ac:dyDescent="0.35">
      <c r="A740" t="s">
        <v>17896</v>
      </c>
      <c r="B740">
        <v>2009</v>
      </c>
      <c r="C740" t="s">
        <v>17893</v>
      </c>
      <c r="D740" t="s">
        <v>17895</v>
      </c>
      <c r="E740" t="s">
        <v>17894</v>
      </c>
      <c r="F740" t="s">
        <v>17897</v>
      </c>
      <c r="G740" t="s">
        <v>5347</v>
      </c>
      <c r="H740" s="11">
        <v>160000</v>
      </c>
      <c r="I740" s="11">
        <v>155984</v>
      </c>
      <c r="J740" t="s">
        <v>38</v>
      </c>
      <c r="K740">
        <v>93</v>
      </c>
      <c r="L740" t="s">
        <v>65</v>
      </c>
      <c r="M740" t="s">
        <v>17898</v>
      </c>
      <c r="N740">
        <v>7.4</v>
      </c>
      <c r="O740">
        <v>29</v>
      </c>
      <c r="P740">
        <v>9</v>
      </c>
      <c r="Q740">
        <v>586</v>
      </c>
      <c r="R740">
        <v>62</v>
      </c>
      <c r="S740" t="s">
        <v>28</v>
      </c>
      <c r="T740">
        <v>1.85</v>
      </c>
      <c r="U740" t="b">
        <f>IF(Table19[[#This Row],[gross]]-Table19[[#This Row],[budget]] &gt; 0, TRUE, FALSE)</f>
        <v>0</v>
      </c>
    </row>
    <row r="741" spans="1:21" x14ac:dyDescent="0.35">
      <c r="A741" t="s">
        <v>127</v>
      </c>
      <c r="B741">
        <v>2006</v>
      </c>
      <c r="C741" t="s">
        <v>40</v>
      </c>
      <c r="D741" t="s">
        <v>43</v>
      </c>
      <c r="E741" t="s">
        <v>41</v>
      </c>
      <c r="F741" t="s">
        <v>45</v>
      </c>
      <c r="G741" t="s">
        <v>39</v>
      </c>
      <c r="H741" s="11">
        <v>225000000</v>
      </c>
      <c r="I741" s="11">
        <v>423032628</v>
      </c>
      <c r="J741" t="s">
        <v>38</v>
      </c>
      <c r="K741">
        <v>151</v>
      </c>
      <c r="L741" t="s">
        <v>42</v>
      </c>
      <c r="M741" t="s">
        <v>128</v>
      </c>
      <c r="N741">
        <v>7.3</v>
      </c>
      <c r="O741">
        <v>313</v>
      </c>
      <c r="P741">
        <v>1832</v>
      </c>
      <c r="Q741">
        <v>522040</v>
      </c>
      <c r="R741">
        <v>48486</v>
      </c>
      <c r="S741" t="s">
        <v>28</v>
      </c>
      <c r="T741">
        <v>2.35</v>
      </c>
      <c r="U741" t="b">
        <f>IF(Table19[[#This Row],[gross]]-Table19[[#This Row],[budget]] &gt; 0, TRUE, FALSE)</f>
        <v>1</v>
      </c>
    </row>
    <row r="742" spans="1:21" x14ac:dyDescent="0.35">
      <c r="A742" t="s">
        <v>241</v>
      </c>
      <c r="B742">
        <v>2004</v>
      </c>
      <c r="C742" t="s">
        <v>74</v>
      </c>
      <c r="D742" t="s">
        <v>77</v>
      </c>
      <c r="E742" t="s">
        <v>75</v>
      </c>
      <c r="F742" t="s">
        <v>79</v>
      </c>
      <c r="G742" t="s">
        <v>39</v>
      </c>
      <c r="H742" s="11">
        <v>200000000</v>
      </c>
      <c r="I742" s="11">
        <v>373377893</v>
      </c>
      <c r="J742" t="s">
        <v>38</v>
      </c>
      <c r="K742">
        <v>135</v>
      </c>
      <c r="L742" t="s">
        <v>240</v>
      </c>
      <c r="M742" t="s">
        <v>242</v>
      </c>
      <c r="N742">
        <v>7.3</v>
      </c>
      <c r="O742">
        <v>300</v>
      </c>
      <c r="P742">
        <v>1303</v>
      </c>
      <c r="Q742">
        <v>411164</v>
      </c>
      <c r="R742">
        <v>43388</v>
      </c>
      <c r="S742" t="s">
        <v>28</v>
      </c>
      <c r="T742">
        <v>2.35</v>
      </c>
      <c r="U742" t="b">
        <f>IF(Table19[[#This Row],[gross]]-Table19[[#This Row],[budget]] &gt; 0, TRUE, FALSE)</f>
        <v>1</v>
      </c>
    </row>
    <row r="743" spans="1:21" x14ac:dyDescent="0.35">
      <c r="A743" t="s">
        <v>268</v>
      </c>
      <c r="B743">
        <v>2013</v>
      </c>
      <c r="C743" t="s">
        <v>264</v>
      </c>
      <c r="D743" t="s">
        <v>267</v>
      </c>
      <c r="E743" t="s">
        <v>265</v>
      </c>
      <c r="F743" t="s">
        <v>269</v>
      </c>
      <c r="G743" t="s">
        <v>272</v>
      </c>
      <c r="H743" s="11">
        <v>200000000</v>
      </c>
      <c r="I743" s="11">
        <v>268488329</v>
      </c>
      <c r="J743" t="s">
        <v>38</v>
      </c>
      <c r="K743">
        <v>104</v>
      </c>
      <c r="L743" t="s">
        <v>266</v>
      </c>
      <c r="M743" t="s">
        <v>270</v>
      </c>
      <c r="N743">
        <v>7.3</v>
      </c>
      <c r="O743">
        <v>376</v>
      </c>
      <c r="P743">
        <v>265</v>
      </c>
      <c r="Q743">
        <v>235025</v>
      </c>
      <c r="R743">
        <v>14863</v>
      </c>
      <c r="S743" t="s">
        <v>28</v>
      </c>
      <c r="T743">
        <v>1.85</v>
      </c>
      <c r="U743" t="b">
        <f>IF(Table19[[#This Row],[gross]]-Table19[[#This Row],[budget]] &gt; 0, TRUE, FALSE)</f>
        <v>1</v>
      </c>
    </row>
    <row r="744" spans="1:21" x14ac:dyDescent="0.35">
      <c r="A744" t="s">
        <v>361</v>
      </c>
      <c r="B744">
        <v>2013</v>
      </c>
      <c r="C744" t="s">
        <v>359</v>
      </c>
      <c r="D744" t="s">
        <v>210</v>
      </c>
      <c r="E744" t="s">
        <v>360</v>
      </c>
      <c r="F744" t="s">
        <v>362</v>
      </c>
      <c r="G744" t="s">
        <v>39</v>
      </c>
      <c r="H744" s="11">
        <v>105000000</v>
      </c>
      <c r="I744" s="11">
        <v>144812796</v>
      </c>
      <c r="J744" t="s">
        <v>365</v>
      </c>
      <c r="K744">
        <v>143</v>
      </c>
      <c r="L744" t="s">
        <v>209</v>
      </c>
      <c r="M744" t="s">
        <v>363</v>
      </c>
      <c r="N744">
        <v>7.3</v>
      </c>
      <c r="O744">
        <v>490</v>
      </c>
      <c r="P744">
        <v>753</v>
      </c>
      <c r="Q744">
        <v>362912</v>
      </c>
      <c r="R744">
        <v>29770</v>
      </c>
      <c r="S744" t="s">
        <v>28</v>
      </c>
      <c r="T744">
        <v>2.35</v>
      </c>
      <c r="U744" t="b">
        <f>IF(Table19[[#This Row],[gross]]-Table19[[#This Row],[budget]] &gt; 0, TRUE, FALSE)</f>
        <v>1</v>
      </c>
    </row>
    <row r="745" spans="1:21" x14ac:dyDescent="0.35">
      <c r="A745" t="s">
        <v>449</v>
      </c>
      <c r="B745">
        <v>2016</v>
      </c>
      <c r="C745" t="s">
        <v>113</v>
      </c>
      <c r="D745" t="s">
        <v>342</v>
      </c>
      <c r="E745" t="s">
        <v>448</v>
      </c>
      <c r="F745" t="s">
        <v>450</v>
      </c>
      <c r="G745" t="s">
        <v>39</v>
      </c>
      <c r="H745" s="11">
        <v>178000000</v>
      </c>
      <c r="I745" s="11">
        <v>154985087</v>
      </c>
      <c r="J745" t="s">
        <v>38</v>
      </c>
      <c r="K745">
        <v>144</v>
      </c>
      <c r="L745" t="s">
        <v>68</v>
      </c>
      <c r="M745" t="s">
        <v>451</v>
      </c>
      <c r="N745">
        <v>7.3</v>
      </c>
      <c r="O745">
        <v>396</v>
      </c>
      <c r="P745">
        <v>622</v>
      </c>
      <c r="Q745">
        <v>148379</v>
      </c>
      <c r="R745">
        <v>49684</v>
      </c>
      <c r="S745" t="s">
        <v>28</v>
      </c>
      <c r="T745">
        <v>2.35</v>
      </c>
      <c r="U745" t="b">
        <f>IF(Table19[[#This Row],[gross]]-Table19[[#This Row],[budget]] &gt; 0, TRUE, FALSE)</f>
        <v>0</v>
      </c>
    </row>
    <row r="746" spans="1:21" x14ac:dyDescent="0.35">
      <c r="A746" t="s">
        <v>704</v>
      </c>
      <c r="B746">
        <v>2016</v>
      </c>
      <c r="C746" t="s">
        <v>701</v>
      </c>
      <c r="D746" t="s">
        <v>703</v>
      </c>
      <c r="E746" t="s">
        <v>702</v>
      </c>
      <c r="F746" t="s">
        <v>705</v>
      </c>
      <c r="G746" t="s">
        <v>39</v>
      </c>
      <c r="H746" s="11">
        <v>160000000</v>
      </c>
      <c r="I746" s="11">
        <v>46978995</v>
      </c>
      <c r="J746" t="s">
        <v>38</v>
      </c>
      <c r="K746">
        <v>123</v>
      </c>
      <c r="L746" t="s">
        <v>42</v>
      </c>
      <c r="M746" t="s">
        <v>706</v>
      </c>
      <c r="N746">
        <v>7.3</v>
      </c>
      <c r="O746">
        <v>275</v>
      </c>
      <c r="P746">
        <v>781</v>
      </c>
      <c r="Q746">
        <v>111609</v>
      </c>
      <c r="R746">
        <v>5505</v>
      </c>
      <c r="S746" t="s">
        <v>28</v>
      </c>
      <c r="T746">
        <v>2.35</v>
      </c>
      <c r="U746" t="b">
        <f>IF(Table19[[#This Row],[gross]]-Table19[[#This Row],[budget]] &gt; 0, TRUE, FALSE)</f>
        <v>0</v>
      </c>
    </row>
    <row r="747" spans="1:21" x14ac:dyDescent="0.35">
      <c r="A747" t="s">
        <v>881</v>
      </c>
      <c r="B747">
        <v>2011</v>
      </c>
      <c r="C747" t="s">
        <v>880</v>
      </c>
      <c r="D747" t="s">
        <v>555</v>
      </c>
      <c r="E747" t="s">
        <v>430</v>
      </c>
      <c r="F747" t="s">
        <v>882</v>
      </c>
      <c r="G747" t="s">
        <v>90</v>
      </c>
      <c r="H747" s="11">
        <v>150000000</v>
      </c>
      <c r="I747" s="11">
        <v>165230261</v>
      </c>
      <c r="J747" t="s">
        <v>38</v>
      </c>
      <c r="K747">
        <v>90</v>
      </c>
      <c r="L747" t="s">
        <v>776</v>
      </c>
      <c r="M747" t="s">
        <v>883</v>
      </c>
      <c r="N747">
        <v>7.3</v>
      </c>
      <c r="O747">
        <v>284</v>
      </c>
      <c r="P747">
        <v>209</v>
      </c>
      <c r="Q747">
        <v>182718</v>
      </c>
      <c r="R747">
        <v>21015</v>
      </c>
      <c r="S747" t="s">
        <v>28</v>
      </c>
      <c r="T747">
        <v>2.35</v>
      </c>
      <c r="U747" t="b">
        <f>IF(Table19[[#This Row],[gross]]-Table19[[#This Row],[budget]] &gt; 0, TRUE, FALSE)</f>
        <v>1</v>
      </c>
    </row>
    <row r="748" spans="1:21" x14ac:dyDescent="0.35">
      <c r="A748" t="s">
        <v>976</v>
      </c>
      <c r="B748">
        <v>2012</v>
      </c>
      <c r="C748" t="s">
        <v>974</v>
      </c>
      <c r="D748" t="s">
        <v>258</v>
      </c>
      <c r="E748" t="s">
        <v>975</v>
      </c>
      <c r="F748" t="s">
        <v>977</v>
      </c>
      <c r="G748" t="s">
        <v>90</v>
      </c>
      <c r="H748" s="11">
        <v>145000000</v>
      </c>
      <c r="I748" s="11">
        <v>103400692</v>
      </c>
      <c r="J748" t="s">
        <v>38</v>
      </c>
      <c r="K748">
        <v>97</v>
      </c>
      <c r="L748" t="s">
        <v>612</v>
      </c>
      <c r="M748" t="s">
        <v>978</v>
      </c>
      <c r="N748">
        <v>7.3</v>
      </c>
      <c r="O748">
        <v>256</v>
      </c>
      <c r="P748">
        <v>174</v>
      </c>
      <c r="Q748">
        <v>123553</v>
      </c>
      <c r="R748">
        <v>20645</v>
      </c>
      <c r="S748" t="s">
        <v>28</v>
      </c>
      <c r="T748">
        <v>1.85</v>
      </c>
      <c r="U748" t="b">
        <f>IF(Table19[[#This Row],[gross]]-Table19[[#This Row],[budget]] &gt; 0, TRUE, FALSE)</f>
        <v>0</v>
      </c>
    </row>
    <row r="749" spans="1:21" x14ac:dyDescent="0.35">
      <c r="A749" t="s">
        <v>1005</v>
      </c>
      <c r="B749">
        <v>2002</v>
      </c>
      <c r="C749" t="s">
        <v>74</v>
      </c>
      <c r="D749" t="s">
        <v>77</v>
      </c>
      <c r="E749" t="s">
        <v>75</v>
      </c>
      <c r="F749" t="s">
        <v>79</v>
      </c>
      <c r="G749" t="s">
        <v>39</v>
      </c>
      <c r="H749" s="11">
        <v>139000000</v>
      </c>
      <c r="I749" s="11">
        <v>403706375</v>
      </c>
      <c r="J749" t="s">
        <v>38</v>
      </c>
      <c r="K749">
        <v>121</v>
      </c>
      <c r="L749" t="s">
        <v>240</v>
      </c>
      <c r="M749" t="s">
        <v>1006</v>
      </c>
      <c r="N749">
        <v>7.3</v>
      </c>
      <c r="O749">
        <v>291</v>
      </c>
      <c r="P749">
        <v>2012</v>
      </c>
      <c r="Q749">
        <v>544665</v>
      </c>
      <c r="R749">
        <v>40484</v>
      </c>
      <c r="S749" t="s">
        <v>28</v>
      </c>
      <c r="T749">
        <v>1.85</v>
      </c>
      <c r="U749" t="b">
        <f>IF(Table19[[#This Row],[gross]]-Table19[[#This Row],[budget]] &gt; 0, TRUE, FALSE)</f>
        <v>1</v>
      </c>
    </row>
    <row r="750" spans="1:21" x14ac:dyDescent="0.35">
      <c r="A750" t="s">
        <v>1212</v>
      </c>
      <c r="B750">
        <v>2010</v>
      </c>
      <c r="C750" t="s">
        <v>1210</v>
      </c>
      <c r="D750" t="s">
        <v>77</v>
      </c>
      <c r="E750" t="s">
        <v>335</v>
      </c>
      <c r="F750" t="s">
        <v>1213</v>
      </c>
      <c r="G750" t="s">
        <v>90</v>
      </c>
      <c r="H750" s="11">
        <v>130000000</v>
      </c>
      <c r="I750" s="11">
        <v>148337537</v>
      </c>
      <c r="J750" t="s">
        <v>38</v>
      </c>
      <c r="K750">
        <v>95</v>
      </c>
      <c r="L750" t="s">
        <v>1211</v>
      </c>
      <c r="M750" t="s">
        <v>1214</v>
      </c>
      <c r="N750">
        <v>7.3</v>
      </c>
      <c r="O750">
        <v>233</v>
      </c>
      <c r="P750">
        <v>187</v>
      </c>
      <c r="Q750">
        <v>172754</v>
      </c>
      <c r="R750">
        <v>46120</v>
      </c>
      <c r="S750" t="s">
        <v>28</v>
      </c>
      <c r="T750">
        <v>2.35</v>
      </c>
      <c r="U750" t="b">
        <f>IF(Table19[[#This Row],[gross]]-Table19[[#This Row],[budget]] &gt; 0, TRUE, FALSE)</f>
        <v>1</v>
      </c>
    </row>
    <row r="751" spans="1:21" x14ac:dyDescent="0.35">
      <c r="A751" t="s">
        <v>1251</v>
      </c>
      <c r="B751">
        <v>2011</v>
      </c>
      <c r="C751" t="s">
        <v>398</v>
      </c>
      <c r="D751" t="s">
        <v>328</v>
      </c>
      <c r="E751" t="s">
        <v>332</v>
      </c>
      <c r="F751" t="s">
        <v>1045</v>
      </c>
      <c r="G751" t="s">
        <v>39</v>
      </c>
      <c r="H751" s="11">
        <v>125000000</v>
      </c>
      <c r="I751" s="11">
        <v>209805005</v>
      </c>
      <c r="J751" t="s">
        <v>38</v>
      </c>
      <c r="K751">
        <v>132</v>
      </c>
      <c r="L751" t="s">
        <v>329</v>
      </c>
      <c r="M751" t="s">
        <v>1252</v>
      </c>
      <c r="N751">
        <v>7.3</v>
      </c>
      <c r="O751">
        <v>342</v>
      </c>
      <c r="P751">
        <v>366</v>
      </c>
      <c r="Q751">
        <v>284792</v>
      </c>
      <c r="R751">
        <v>55345</v>
      </c>
      <c r="S751" t="s">
        <v>28</v>
      </c>
      <c r="T751">
        <v>2.35</v>
      </c>
      <c r="U751" t="b">
        <f>IF(Table19[[#This Row],[gross]]-Table19[[#This Row],[budget]] &gt; 0, TRUE, FALSE)</f>
        <v>1</v>
      </c>
    </row>
    <row r="752" spans="1:21" x14ac:dyDescent="0.35">
      <c r="A752" t="s">
        <v>1414</v>
      </c>
      <c r="B752">
        <v>2013</v>
      </c>
      <c r="C752" t="s">
        <v>1413</v>
      </c>
      <c r="D752" t="s">
        <v>310</v>
      </c>
      <c r="E752" t="s">
        <v>177</v>
      </c>
      <c r="F752" t="s">
        <v>678</v>
      </c>
      <c r="G752" t="s">
        <v>90</v>
      </c>
      <c r="H752" s="11">
        <v>135000000</v>
      </c>
      <c r="I752" s="11">
        <v>187165546</v>
      </c>
      <c r="J752" t="s">
        <v>38</v>
      </c>
      <c r="K752">
        <v>98</v>
      </c>
      <c r="L752" t="s">
        <v>266</v>
      </c>
      <c r="M752" t="s">
        <v>1415</v>
      </c>
      <c r="N752">
        <v>7.3</v>
      </c>
      <c r="O752">
        <v>257</v>
      </c>
      <c r="P752">
        <v>195</v>
      </c>
      <c r="Q752">
        <v>150618</v>
      </c>
      <c r="R752">
        <v>43286</v>
      </c>
      <c r="S752" t="s">
        <v>28</v>
      </c>
      <c r="T752">
        <v>2.35</v>
      </c>
      <c r="U752" t="b">
        <f>IF(Table19[[#This Row],[gross]]-Table19[[#This Row],[budget]] &gt; 0, TRUE, FALSE)</f>
        <v>1</v>
      </c>
    </row>
    <row r="753" spans="1:21" x14ac:dyDescent="0.35">
      <c r="A753" t="s">
        <v>1716</v>
      </c>
      <c r="B753">
        <v>2000</v>
      </c>
      <c r="C753" t="s">
        <v>1713</v>
      </c>
      <c r="D753" t="s">
        <v>1715</v>
      </c>
      <c r="E753" t="s">
        <v>1714</v>
      </c>
      <c r="F753" t="s">
        <v>1717</v>
      </c>
      <c r="G753" t="s">
        <v>272</v>
      </c>
      <c r="H753" s="11">
        <v>100000000</v>
      </c>
      <c r="I753" s="11">
        <v>89296573</v>
      </c>
      <c r="J753" t="s">
        <v>38</v>
      </c>
      <c r="K753">
        <v>78</v>
      </c>
      <c r="L753" t="s">
        <v>266</v>
      </c>
      <c r="M753" t="s">
        <v>1718</v>
      </c>
      <c r="N753">
        <v>7.3</v>
      </c>
      <c r="O753">
        <v>141</v>
      </c>
      <c r="P753">
        <v>297</v>
      </c>
      <c r="Q753">
        <v>128285</v>
      </c>
      <c r="R753">
        <v>2039</v>
      </c>
      <c r="S753" t="s">
        <v>28</v>
      </c>
      <c r="T753">
        <v>1.66</v>
      </c>
      <c r="U753" t="b">
        <f>IF(Table19[[#This Row],[gross]]-Table19[[#This Row],[budget]] &gt; 0, TRUE, FALSE)</f>
        <v>0</v>
      </c>
    </row>
    <row r="754" spans="1:21" x14ac:dyDescent="0.35">
      <c r="A754" t="s">
        <v>1863</v>
      </c>
      <c r="B754">
        <v>1997</v>
      </c>
      <c r="C754" t="s">
        <v>1859</v>
      </c>
      <c r="D754" t="s">
        <v>1862</v>
      </c>
      <c r="E754" t="s">
        <v>1860</v>
      </c>
      <c r="F754" t="s">
        <v>1864</v>
      </c>
      <c r="G754" t="s">
        <v>90</v>
      </c>
      <c r="H754" s="11">
        <v>10000000</v>
      </c>
      <c r="I754" s="11">
        <v>10200000</v>
      </c>
      <c r="J754" t="s">
        <v>38</v>
      </c>
      <c r="K754">
        <v>110</v>
      </c>
      <c r="L754" t="s">
        <v>1861</v>
      </c>
      <c r="M754" t="s">
        <v>1865</v>
      </c>
      <c r="N754">
        <v>7.3</v>
      </c>
      <c r="O754">
        <v>97</v>
      </c>
      <c r="P754">
        <v>263</v>
      </c>
      <c r="Q754">
        <v>18697</v>
      </c>
      <c r="R754">
        <v>1722</v>
      </c>
      <c r="S754" t="s">
        <v>28</v>
      </c>
      <c r="T754">
        <v>1.85</v>
      </c>
      <c r="U754" t="b">
        <f>IF(Table19[[#This Row],[gross]]-Table19[[#This Row],[budget]] &gt; 0, TRUE, FALSE)</f>
        <v>1</v>
      </c>
    </row>
    <row r="755" spans="1:21" x14ac:dyDescent="0.35">
      <c r="A755" t="s">
        <v>2013</v>
      </c>
      <c r="B755">
        <v>1997</v>
      </c>
      <c r="C755" t="s">
        <v>158</v>
      </c>
      <c r="D755" t="s">
        <v>161</v>
      </c>
      <c r="E755" t="s">
        <v>877</v>
      </c>
      <c r="F755" t="s">
        <v>2014</v>
      </c>
      <c r="G755" t="s">
        <v>39</v>
      </c>
      <c r="H755" s="11">
        <v>90000000</v>
      </c>
      <c r="I755" s="11">
        <v>250147615</v>
      </c>
      <c r="J755" t="s">
        <v>38</v>
      </c>
      <c r="K755">
        <v>98</v>
      </c>
      <c r="L755" t="s">
        <v>2012</v>
      </c>
      <c r="M755" t="s">
        <v>2015</v>
      </c>
      <c r="N755">
        <v>7.3</v>
      </c>
      <c r="O755">
        <v>175</v>
      </c>
      <c r="P755">
        <v>289</v>
      </c>
      <c r="Q755">
        <v>403014</v>
      </c>
      <c r="R755">
        <v>12998</v>
      </c>
      <c r="S755" t="s">
        <v>28</v>
      </c>
      <c r="T755">
        <v>1.85</v>
      </c>
      <c r="U755" t="b">
        <f>IF(Table19[[#This Row],[gross]]-Table19[[#This Row],[budget]] &gt; 0, TRUE, FALSE)</f>
        <v>1</v>
      </c>
    </row>
    <row r="756" spans="1:21" x14ac:dyDescent="0.35">
      <c r="A756" t="s">
        <v>2052</v>
      </c>
      <c r="B756">
        <v>2013</v>
      </c>
      <c r="C756" t="s">
        <v>2049</v>
      </c>
      <c r="D756" t="s">
        <v>1492</v>
      </c>
      <c r="E756" t="s">
        <v>2050</v>
      </c>
      <c r="F756" t="s">
        <v>2053</v>
      </c>
      <c r="G756" t="s">
        <v>90</v>
      </c>
      <c r="H756" s="11">
        <v>90000000</v>
      </c>
      <c r="I756" s="11">
        <v>58229120</v>
      </c>
      <c r="J756" t="s">
        <v>38</v>
      </c>
      <c r="K756">
        <v>114</v>
      </c>
      <c r="L756" t="s">
        <v>2051</v>
      </c>
      <c r="M756" t="s">
        <v>2054</v>
      </c>
      <c r="N756">
        <v>7.3</v>
      </c>
      <c r="O756">
        <v>362</v>
      </c>
      <c r="P756">
        <v>515</v>
      </c>
      <c r="Q756">
        <v>236421</v>
      </c>
      <c r="R756">
        <v>5095</v>
      </c>
      <c r="S756" t="s">
        <v>28</v>
      </c>
      <c r="T756">
        <v>2.35</v>
      </c>
      <c r="U756" t="b">
        <f>IF(Table19[[#This Row],[gross]]-Table19[[#This Row],[budget]] &gt; 0, TRUE, FALSE)</f>
        <v>0</v>
      </c>
    </row>
    <row r="757" spans="1:21" x14ac:dyDescent="0.35">
      <c r="A757" t="s">
        <v>2236</v>
      </c>
      <c r="B757">
        <v>2003</v>
      </c>
      <c r="C757" t="s">
        <v>2233</v>
      </c>
      <c r="D757" t="s">
        <v>296</v>
      </c>
      <c r="E757" t="s">
        <v>2234</v>
      </c>
      <c r="F757" t="s">
        <v>728</v>
      </c>
      <c r="G757" t="s">
        <v>39</v>
      </c>
      <c r="H757" s="11">
        <v>87000000</v>
      </c>
      <c r="I757" s="11">
        <v>120147445</v>
      </c>
      <c r="J757" t="s">
        <v>38</v>
      </c>
      <c r="K757">
        <v>140</v>
      </c>
      <c r="L757" t="s">
        <v>2235</v>
      </c>
      <c r="M757" t="s">
        <v>2237</v>
      </c>
      <c r="N757">
        <v>7.3</v>
      </c>
      <c r="O757">
        <v>175</v>
      </c>
      <c r="P757">
        <v>455</v>
      </c>
      <c r="Q757">
        <v>57661</v>
      </c>
      <c r="R757">
        <v>13808</v>
      </c>
      <c r="S757" t="s">
        <v>720</v>
      </c>
      <c r="T757">
        <v>2.35</v>
      </c>
      <c r="U757" t="b">
        <f>IF(Table19[[#This Row],[gross]]-Table19[[#This Row],[budget]] &gt; 0, TRUE, FALSE)</f>
        <v>1</v>
      </c>
    </row>
    <row r="758" spans="1:21" x14ac:dyDescent="0.35">
      <c r="A758" t="s">
        <v>2304</v>
      </c>
      <c r="B758">
        <v>1998</v>
      </c>
      <c r="C758" t="s">
        <v>1676</v>
      </c>
      <c r="D758" t="s">
        <v>161</v>
      </c>
      <c r="E758" t="s">
        <v>1779</v>
      </c>
      <c r="F758" t="s">
        <v>2305</v>
      </c>
      <c r="G758" t="s">
        <v>569</v>
      </c>
      <c r="H758" s="11">
        <v>90000000</v>
      </c>
      <c r="I758" s="11">
        <v>111544445</v>
      </c>
      <c r="J758" t="s">
        <v>38</v>
      </c>
      <c r="K758">
        <v>140</v>
      </c>
      <c r="L758" t="s">
        <v>1092</v>
      </c>
      <c r="M758" t="s">
        <v>2306</v>
      </c>
      <c r="N758">
        <v>7.3</v>
      </c>
      <c r="O758">
        <v>81</v>
      </c>
      <c r="P758">
        <v>415</v>
      </c>
      <c r="Q758">
        <v>188116</v>
      </c>
      <c r="R758">
        <v>11951</v>
      </c>
      <c r="S758" t="s">
        <v>28</v>
      </c>
      <c r="T758">
        <v>2.35</v>
      </c>
      <c r="U758" t="b">
        <f>IF(Table19[[#This Row],[gross]]-Table19[[#This Row],[budget]] &gt; 0, TRUE, FALSE)</f>
        <v>1</v>
      </c>
    </row>
    <row r="759" spans="1:21" x14ac:dyDescent="0.35">
      <c r="A759" t="s">
        <v>2345</v>
      </c>
      <c r="B759">
        <v>2005</v>
      </c>
      <c r="C759" t="s">
        <v>152</v>
      </c>
      <c r="D759" t="s">
        <v>2344</v>
      </c>
      <c r="E759" t="s">
        <v>725</v>
      </c>
      <c r="F759" t="s">
        <v>2346</v>
      </c>
      <c r="G759" t="s">
        <v>39</v>
      </c>
      <c r="H759" s="11">
        <v>85000000</v>
      </c>
      <c r="I759" s="11">
        <v>57010853</v>
      </c>
      <c r="J759" t="s">
        <v>38</v>
      </c>
      <c r="K759">
        <v>145</v>
      </c>
      <c r="L759" t="s">
        <v>209</v>
      </c>
      <c r="M759" t="s">
        <v>2347</v>
      </c>
      <c r="N759">
        <v>7.3</v>
      </c>
      <c r="O759">
        <v>229</v>
      </c>
      <c r="P759">
        <v>548</v>
      </c>
      <c r="Q759">
        <v>119286</v>
      </c>
      <c r="R759">
        <v>2380</v>
      </c>
      <c r="S759" t="s">
        <v>28</v>
      </c>
      <c r="T759">
        <v>2.35</v>
      </c>
      <c r="U759" t="b">
        <f>IF(Table19[[#This Row],[gross]]-Table19[[#This Row],[budget]] &gt; 0, TRUE, FALSE)</f>
        <v>0</v>
      </c>
    </row>
    <row r="760" spans="1:21" x14ac:dyDescent="0.35">
      <c r="A760" t="s">
        <v>2461</v>
      </c>
      <c r="B760">
        <v>2012</v>
      </c>
      <c r="C760" t="s">
        <v>2233</v>
      </c>
      <c r="D760" t="s">
        <v>342</v>
      </c>
      <c r="E760" t="s">
        <v>673</v>
      </c>
      <c r="F760" t="s">
        <v>2462</v>
      </c>
      <c r="G760" t="s">
        <v>39</v>
      </c>
      <c r="H760" s="11">
        <v>78000000</v>
      </c>
      <c r="I760" s="11">
        <v>407999255</v>
      </c>
      <c r="J760" t="s">
        <v>38</v>
      </c>
      <c r="K760">
        <v>142</v>
      </c>
      <c r="L760" t="s">
        <v>1436</v>
      </c>
      <c r="M760" t="s">
        <v>2463</v>
      </c>
      <c r="N760">
        <v>7.3</v>
      </c>
      <c r="O760">
        <v>673</v>
      </c>
      <c r="P760">
        <v>1959</v>
      </c>
      <c r="Q760">
        <v>701607</v>
      </c>
      <c r="R760">
        <v>49942</v>
      </c>
      <c r="S760" t="s">
        <v>28</v>
      </c>
      <c r="T760">
        <v>2.35</v>
      </c>
      <c r="U760" t="b">
        <f>IF(Table19[[#This Row],[gross]]-Table19[[#This Row],[budget]] &gt; 0, TRUE, FALSE)</f>
        <v>1</v>
      </c>
    </row>
    <row r="761" spans="1:21" x14ac:dyDescent="0.35">
      <c r="A761" t="s">
        <v>2529</v>
      </c>
      <c r="B761">
        <v>1997</v>
      </c>
      <c r="C761" t="s">
        <v>1300</v>
      </c>
      <c r="D761" t="s">
        <v>678</v>
      </c>
      <c r="E761" t="s">
        <v>32</v>
      </c>
      <c r="F761" t="s">
        <v>2255</v>
      </c>
      <c r="G761" t="s">
        <v>569</v>
      </c>
      <c r="H761" s="11">
        <v>80000000</v>
      </c>
      <c r="I761" s="11">
        <v>112225777</v>
      </c>
      <c r="J761" t="s">
        <v>38</v>
      </c>
      <c r="K761">
        <v>138</v>
      </c>
      <c r="L761" t="s">
        <v>1361</v>
      </c>
      <c r="M761" t="s">
        <v>2530</v>
      </c>
      <c r="N761">
        <v>7.3</v>
      </c>
      <c r="O761">
        <v>155</v>
      </c>
      <c r="P761">
        <v>535</v>
      </c>
      <c r="Q761">
        <v>283967</v>
      </c>
      <c r="R761">
        <v>17087</v>
      </c>
      <c r="S761" t="s">
        <v>28</v>
      </c>
      <c r="T761">
        <v>2.35</v>
      </c>
      <c r="U761" t="b">
        <f>IF(Table19[[#This Row],[gross]]-Table19[[#This Row],[budget]] &gt; 0, TRUE, FALSE)</f>
        <v>1</v>
      </c>
    </row>
    <row r="762" spans="1:21" x14ac:dyDescent="0.35">
      <c r="A762" t="s">
        <v>2655</v>
      </c>
      <c r="B762">
        <v>1999</v>
      </c>
      <c r="C762" t="s">
        <v>2651</v>
      </c>
      <c r="D762" t="s">
        <v>2654</v>
      </c>
      <c r="E762" t="s">
        <v>2652</v>
      </c>
      <c r="F762" t="s">
        <v>2656</v>
      </c>
      <c r="G762" t="s">
        <v>272</v>
      </c>
      <c r="H762" s="11">
        <v>80000000</v>
      </c>
      <c r="I762" s="11">
        <v>60507228</v>
      </c>
      <c r="J762" t="s">
        <v>38</v>
      </c>
      <c r="K762">
        <v>74</v>
      </c>
      <c r="L762" t="s">
        <v>2653</v>
      </c>
      <c r="M762" t="s">
        <v>2657</v>
      </c>
      <c r="N762">
        <v>7.3</v>
      </c>
      <c r="O762">
        <v>129</v>
      </c>
      <c r="P762">
        <v>186</v>
      </c>
      <c r="Q762">
        <v>27543</v>
      </c>
      <c r="R762">
        <v>814</v>
      </c>
      <c r="S762" t="s">
        <v>28</v>
      </c>
      <c r="T762">
        <v>1.78</v>
      </c>
      <c r="U762" t="b">
        <f>IF(Table19[[#This Row],[gross]]-Table19[[#This Row],[budget]] &gt; 0, TRUE, FALSE)</f>
        <v>0</v>
      </c>
    </row>
    <row r="763" spans="1:21" x14ac:dyDescent="0.35">
      <c r="A763" t="s">
        <v>2709</v>
      </c>
      <c r="B763">
        <v>2000</v>
      </c>
      <c r="C763" t="s">
        <v>1442</v>
      </c>
      <c r="D763" t="s">
        <v>347</v>
      </c>
      <c r="E763" t="s">
        <v>2707</v>
      </c>
      <c r="F763" t="s">
        <v>2710</v>
      </c>
      <c r="G763" t="s">
        <v>39</v>
      </c>
      <c r="H763" s="11">
        <v>80000000</v>
      </c>
      <c r="I763" s="11">
        <v>34566746</v>
      </c>
      <c r="J763" t="s">
        <v>38</v>
      </c>
      <c r="K763">
        <v>145</v>
      </c>
      <c r="L763" t="s">
        <v>2708</v>
      </c>
      <c r="M763" t="s">
        <v>2711</v>
      </c>
      <c r="N763">
        <v>7.3</v>
      </c>
      <c r="O763">
        <v>162</v>
      </c>
      <c r="P763">
        <v>315</v>
      </c>
      <c r="Q763">
        <v>45231</v>
      </c>
      <c r="R763">
        <v>1825</v>
      </c>
      <c r="S763" t="s">
        <v>28</v>
      </c>
      <c r="T763">
        <v>1.85</v>
      </c>
      <c r="U763" t="b">
        <f>IF(Table19[[#This Row],[gross]]-Table19[[#This Row],[budget]] &gt; 0, TRUE, FALSE)</f>
        <v>0</v>
      </c>
    </row>
    <row r="764" spans="1:21" x14ac:dyDescent="0.35">
      <c r="A764" t="s">
        <v>2922</v>
      </c>
      <c r="B764">
        <v>2013</v>
      </c>
      <c r="C764" t="s">
        <v>1087</v>
      </c>
      <c r="D764" t="s">
        <v>456</v>
      </c>
      <c r="E764" t="s">
        <v>324</v>
      </c>
      <c r="F764" t="s">
        <v>2923</v>
      </c>
      <c r="G764" t="s">
        <v>39</v>
      </c>
      <c r="H764" s="11">
        <v>75000000</v>
      </c>
      <c r="I764" s="11">
        <v>117698894</v>
      </c>
      <c r="J764" t="s">
        <v>38</v>
      </c>
      <c r="K764">
        <v>125</v>
      </c>
      <c r="L764" t="s">
        <v>2152</v>
      </c>
      <c r="M764" t="s">
        <v>2924</v>
      </c>
      <c r="N764">
        <v>7.3</v>
      </c>
      <c r="O764">
        <v>384</v>
      </c>
      <c r="P764">
        <v>629</v>
      </c>
      <c r="Q764">
        <v>447979</v>
      </c>
      <c r="R764">
        <v>13312</v>
      </c>
      <c r="S764" t="s">
        <v>28</v>
      </c>
      <c r="T764">
        <v>2.35</v>
      </c>
      <c r="U764" t="b">
        <f>IF(Table19[[#This Row],[gross]]-Table19[[#This Row],[budget]] &gt; 0, TRUE, FALSE)</f>
        <v>1</v>
      </c>
    </row>
    <row r="765" spans="1:21" x14ac:dyDescent="0.35">
      <c r="A765" t="s">
        <v>2929</v>
      </c>
      <c r="B765">
        <v>2004</v>
      </c>
      <c r="C765" t="s">
        <v>384</v>
      </c>
      <c r="D765" t="s">
        <v>317</v>
      </c>
      <c r="E765" t="s">
        <v>1587</v>
      </c>
      <c r="F765" t="s">
        <v>2930</v>
      </c>
      <c r="G765" t="s">
        <v>39</v>
      </c>
      <c r="H765" s="11">
        <v>60000000</v>
      </c>
      <c r="I765" s="11">
        <v>77032279</v>
      </c>
      <c r="J765" t="s">
        <v>38</v>
      </c>
      <c r="K765">
        <v>128</v>
      </c>
      <c r="L765" t="s">
        <v>2450</v>
      </c>
      <c r="M765" t="s">
        <v>2931</v>
      </c>
      <c r="N765">
        <v>7.3</v>
      </c>
      <c r="O765">
        <v>151</v>
      </c>
      <c r="P765">
        <v>596</v>
      </c>
      <c r="Q765">
        <v>303864</v>
      </c>
      <c r="R765">
        <v>16199</v>
      </c>
      <c r="S765" t="s">
        <v>28</v>
      </c>
      <c r="T765">
        <v>1.85</v>
      </c>
      <c r="U765" t="b">
        <f>IF(Table19[[#This Row],[gross]]-Table19[[#This Row],[budget]] &gt; 0, TRUE, FALSE)</f>
        <v>1</v>
      </c>
    </row>
    <row r="766" spans="1:21" x14ac:dyDescent="0.35">
      <c r="A766" t="s">
        <v>2980</v>
      </c>
      <c r="B766">
        <v>2015</v>
      </c>
      <c r="C766" t="s">
        <v>1254</v>
      </c>
      <c r="D766" t="s">
        <v>108</v>
      </c>
      <c r="E766" t="s">
        <v>360</v>
      </c>
      <c r="F766" t="s">
        <v>2981</v>
      </c>
      <c r="G766" t="s">
        <v>39</v>
      </c>
      <c r="H766" s="11">
        <v>75000000</v>
      </c>
      <c r="I766" s="11">
        <v>45434443</v>
      </c>
      <c r="J766" t="s">
        <v>38</v>
      </c>
      <c r="K766">
        <v>116</v>
      </c>
      <c r="L766" t="s">
        <v>1569</v>
      </c>
      <c r="M766" t="s">
        <v>2982</v>
      </c>
      <c r="N766">
        <v>7.3</v>
      </c>
      <c r="O766">
        <v>362</v>
      </c>
      <c r="P766">
        <v>360</v>
      </c>
      <c r="Q766">
        <v>175960</v>
      </c>
      <c r="R766">
        <v>15735</v>
      </c>
      <c r="S766" t="s">
        <v>28</v>
      </c>
      <c r="T766">
        <v>2.35</v>
      </c>
      <c r="U766" t="b">
        <f>IF(Table19[[#This Row],[gross]]-Table19[[#This Row],[budget]] &gt; 0, TRUE, FALSE)</f>
        <v>0</v>
      </c>
    </row>
    <row r="767" spans="1:21" x14ac:dyDescent="0.35">
      <c r="A767" t="s">
        <v>3576</v>
      </c>
      <c r="B767">
        <v>1999</v>
      </c>
      <c r="C767" t="s">
        <v>3574</v>
      </c>
      <c r="D767" t="s">
        <v>513</v>
      </c>
      <c r="E767" t="s">
        <v>3575</v>
      </c>
      <c r="F767" t="s">
        <v>2150</v>
      </c>
      <c r="G767" t="s">
        <v>569</v>
      </c>
      <c r="H767" s="11">
        <v>65000000</v>
      </c>
      <c r="I767" s="11">
        <v>55637680</v>
      </c>
      <c r="J767" t="s">
        <v>56</v>
      </c>
      <c r="K767">
        <v>159</v>
      </c>
      <c r="L767" t="s">
        <v>1861</v>
      </c>
      <c r="M767" t="s">
        <v>3577</v>
      </c>
      <c r="N767">
        <v>7.3</v>
      </c>
      <c r="O767">
        <v>280</v>
      </c>
      <c r="P767">
        <v>1500</v>
      </c>
      <c r="Q767">
        <v>227071</v>
      </c>
      <c r="R767">
        <v>11424</v>
      </c>
      <c r="S767" t="s">
        <v>28</v>
      </c>
      <c r="T767">
        <v>1.66</v>
      </c>
      <c r="U767" t="b">
        <f>IF(Table19[[#This Row],[gross]]-Table19[[#This Row],[budget]] &gt; 0, TRUE, FALSE)</f>
        <v>0</v>
      </c>
    </row>
    <row r="768" spans="1:21" x14ac:dyDescent="0.35">
      <c r="A768" t="s">
        <v>3906</v>
      </c>
      <c r="B768">
        <v>2009</v>
      </c>
      <c r="C768" t="s">
        <v>3902</v>
      </c>
      <c r="D768" t="s">
        <v>3905</v>
      </c>
      <c r="E768" t="s">
        <v>3903</v>
      </c>
      <c r="F768" t="s">
        <v>3907</v>
      </c>
      <c r="G768" t="s">
        <v>90</v>
      </c>
      <c r="H768" s="11">
        <v>60000000</v>
      </c>
      <c r="I768" s="11">
        <v>71844424</v>
      </c>
      <c r="J768" t="s">
        <v>38</v>
      </c>
      <c r="K768">
        <v>111</v>
      </c>
      <c r="L768" t="s">
        <v>3904</v>
      </c>
      <c r="M768" t="s">
        <v>3908</v>
      </c>
      <c r="N768">
        <v>7.3</v>
      </c>
      <c r="O768">
        <v>136</v>
      </c>
      <c r="P768">
        <v>223</v>
      </c>
      <c r="Q768">
        <v>33158</v>
      </c>
      <c r="R768">
        <v>679</v>
      </c>
      <c r="S768" t="s">
        <v>28</v>
      </c>
      <c r="T768">
        <v>1.78</v>
      </c>
      <c r="U768" t="b">
        <f>IF(Table19[[#This Row],[gross]]-Table19[[#This Row],[budget]] &gt; 0, TRUE, FALSE)</f>
        <v>1</v>
      </c>
    </row>
    <row r="769" spans="1:21" x14ac:dyDescent="0.35">
      <c r="A769" t="s">
        <v>4262</v>
      </c>
      <c r="B769">
        <v>2014</v>
      </c>
      <c r="C769" t="s">
        <v>3541</v>
      </c>
      <c r="D769" t="s">
        <v>638</v>
      </c>
      <c r="E769" t="s">
        <v>4260</v>
      </c>
      <c r="F769" t="s">
        <v>4263</v>
      </c>
      <c r="G769" t="s">
        <v>569</v>
      </c>
      <c r="H769" s="11">
        <v>58800000</v>
      </c>
      <c r="I769" s="11">
        <v>350123553</v>
      </c>
      <c r="J769" t="s">
        <v>38</v>
      </c>
      <c r="K769">
        <v>133</v>
      </c>
      <c r="L769" t="s">
        <v>4261</v>
      </c>
      <c r="M769" t="s">
        <v>4264</v>
      </c>
      <c r="N769">
        <v>7.3</v>
      </c>
      <c r="O769">
        <v>490</v>
      </c>
      <c r="P769">
        <v>916</v>
      </c>
      <c r="Q769">
        <v>325264</v>
      </c>
      <c r="R769">
        <v>16277</v>
      </c>
      <c r="S769" t="s">
        <v>28</v>
      </c>
      <c r="T769">
        <v>2.35</v>
      </c>
      <c r="U769" t="b">
        <f>IF(Table19[[#This Row],[gross]]-Table19[[#This Row],[budget]] &gt; 0, TRUE, FALSE)</f>
        <v>1</v>
      </c>
    </row>
    <row r="770" spans="1:21" x14ac:dyDescent="0.35">
      <c r="A770" t="s">
        <v>4383</v>
      </c>
      <c r="B770">
        <v>1978</v>
      </c>
      <c r="C770" t="s">
        <v>1031</v>
      </c>
      <c r="D770" t="s">
        <v>114</v>
      </c>
      <c r="E770" t="s">
        <v>4381</v>
      </c>
      <c r="F770" t="s">
        <v>4015</v>
      </c>
      <c r="G770" t="s">
        <v>90</v>
      </c>
      <c r="H770" s="11">
        <v>55000000</v>
      </c>
      <c r="I770" s="11">
        <v>134218018</v>
      </c>
      <c r="J770" t="s">
        <v>38</v>
      </c>
      <c r="K770">
        <v>188</v>
      </c>
      <c r="L770" t="s">
        <v>4382</v>
      </c>
      <c r="M770" t="s">
        <v>4384</v>
      </c>
      <c r="N770">
        <v>7.3</v>
      </c>
      <c r="O770">
        <v>169</v>
      </c>
      <c r="P770">
        <v>497</v>
      </c>
      <c r="Q770">
        <v>126357</v>
      </c>
      <c r="R770">
        <v>12940</v>
      </c>
      <c r="S770" t="s">
        <v>28</v>
      </c>
      <c r="T770">
        <v>2.35</v>
      </c>
      <c r="U770" t="b">
        <f>IF(Table19[[#This Row],[gross]]-Table19[[#This Row],[budget]] &gt; 0, TRUE, FALSE)</f>
        <v>1</v>
      </c>
    </row>
    <row r="771" spans="1:21" x14ac:dyDescent="0.35">
      <c r="A771" t="s">
        <v>4425</v>
      </c>
      <c r="B771">
        <v>1995</v>
      </c>
      <c r="C771" t="s">
        <v>1676</v>
      </c>
      <c r="D771" t="s">
        <v>1664</v>
      </c>
      <c r="E771" t="s">
        <v>2713</v>
      </c>
      <c r="F771" t="s">
        <v>4426</v>
      </c>
      <c r="G771" t="s">
        <v>569</v>
      </c>
      <c r="H771" s="11">
        <v>53000000</v>
      </c>
      <c r="I771" s="11">
        <v>91400000</v>
      </c>
      <c r="J771" t="s">
        <v>38</v>
      </c>
      <c r="K771">
        <v>123</v>
      </c>
      <c r="L771" t="s">
        <v>1847</v>
      </c>
      <c r="M771" t="s">
        <v>4427</v>
      </c>
      <c r="N771">
        <v>7.3</v>
      </c>
      <c r="O771">
        <v>82</v>
      </c>
      <c r="P771">
        <v>194</v>
      </c>
      <c r="Q771">
        <v>81026</v>
      </c>
      <c r="R771">
        <v>30132</v>
      </c>
      <c r="S771" t="s">
        <v>28</v>
      </c>
      <c r="T771">
        <v>2.35</v>
      </c>
      <c r="U771" t="b">
        <f>IF(Table19[[#This Row],[gross]]-Table19[[#This Row],[budget]] &gt; 0, TRUE, FALSE)</f>
        <v>1</v>
      </c>
    </row>
    <row r="772" spans="1:21" x14ac:dyDescent="0.35">
      <c r="A772" t="s">
        <v>4508</v>
      </c>
      <c r="B772">
        <v>1998</v>
      </c>
      <c r="C772" t="s">
        <v>4507</v>
      </c>
      <c r="D772" t="s">
        <v>1683</v>
      </c>
      <c r="E772" t="s">
        <v>2205</v>
      </c>
      <c r="F772" t="s">
        <v>4509</v>
      </c>
      <c r="G772" t="s">
        <v>569</v>
      </c>
      <c r="H772" s="11">
        <v>55000000</v>
      </c>
      <c r="I772" s="11">
        <v>41609593</v>
      </c>
      <c r="J772" t="s">
        <v>56</v>
      </c>
      <c r="K772">
        <v>122</v>
      </c>
      <c r="L772" t="s">
        <v>3203</v>
      </c>
      <c r="M772" t="s">
        <v>4510</v>
      </c>
      <c r="N772">
        <v>7.3</v>
      </c>
      <c r="O772">
        <v>149</v>
      </c>
      <c r="P772">
        <v>572</v>
      </c>
      <c r="Q772">
        <v>145422</v>
      </c>
      <c r="R772">
        <v>24270</v>
      </c>
      <c r="S772" t="s">
        <v>28</v>
      </c>
      <c r="T772">
        <v>2.35</v>
      </c>
      <c r="U772" t="b">
        <f>IF(Table19[[#This Row],[gross]]-Table19[[#This Row],[budget]] &gt; 0, TRUE, FALSE)</f>
        <v>0</v>
      </c>
    </row>
    <row r="773" spans="1:21" x14ac:dyDescent="0.35">
      <c r="A773" t="s">
        <v>4794</v>
      </c>
      <c r="B773">
        <v>1996</v>
      </c>
      <c r="C773" t="s">
        <v>3208</v>
      </c>
      <c r="D773" t="s">
        <v>513</v>
      </c>
      <c r="E773" t="s">
        <v>1580</v>
      </c>
      <c r="F773" t="s">
        <v>4795</v>
      </c>
      <c r="G773" t="s">
        <v>569</v>
      </c>
      <c r="H773" s="11">
        <v>50000000</v>
      </c>
      <c r="I773" s="11">
        <v>153620822</v>
      </c>
      <c r="J773" t="s">
        <v>38</v>
      </c>
      <c r="K773">
        <v>139</v>
      </c>
      <c r="L773" t="s">
        <v>4290</v>
      </c>
      <c r="M773" t="s">
        <v>4796</v>
      </c>
      <c r="N773">
        <v>7.3</v>
      </c>
      <c r="O773">
        <v>109</v>
      </c>
      <c r="P773">
        <v>318</v>
      </c>
      <c r="Q773">
        <v>189923</v>
      </c>
      <c r="R773">
        <v>12182</v>
      </c>
      <c r="S773" t="s">
        <v>28</v>
      </c>
      <c r="T773">
        <v>1.85</v>
      </c>
      <c r="U773" t="b">
        <f>IF(Table19[[#This Row],[gross]]-Table19[[#This Row],[budget]] &gt; 0, TRUE, FALSE)</f>
        <v>1</v>
      </c>
    </row>
    <row r="774" spans="1:21" x14ac:dyDescent="0.35">
      <c r="A774" t="s">
        <v>4822</v>
      </c>
      <c r="B774">
        <v>2000</v>
      </c>
      <c r="C774" t="s">
        <v>1475</v>
      </c>
      <c r="D774" t="s">
        <v>1476</v>
      </c>
      <c r="E774" t="s">
        <v>236</v>
      </c>
      <c r="F774" t="s">
        <v>4823</v>
      </c>
      <c r="G774" t="s">
        <v>569</v>
      </c>
      <c r="H774" s="11">
        <v>52000000</v>
      </c>
      <c r="I774" s="11">
        <v>125548685</v>
      </c>
      <c r="J774" t="s">
        <v>38</v>
      </c>
      <c r="K774">
        <v>131</v>
      </c>
      <c r="L774" t="s">
        <v>1493</v>
      </c>
      <c r="M774" t="s">
        <v>4824</v>
      </c>
      <c r="N774">
        <v>7.3</v>
      </c>
      <c r="O774">
        <v>169</v>
      </c>
      <c r="P774">
        <v>498</v>
      </c>
      <c r="Q774">
        <v>135246</v>
      </c>
      <c r="R774">
        <v>10003</v>
      </c>
      <c r="S774" t="s">
        <v>28</v>
      </c>
      <c r="T774">
        <v>1.85</v>
      </c>
      <c r="U774" t="b">
        <f>IF(Table19[[#This Row],[gross]]-Table19[[#This Row],[budget]] &gt; 0, TRUE, FALSE)</f>
        <v>1</v>
      </c>
    </row>
    <row r="775" spans="1:21" x14ac:dyDescent="0.35">
      <c r="A775" t="s">
        <v>4973</v>
      </c>
      <c r="B775">
        <v>2014</v>
      </c>
      <c r="C775" t="s">
        <v>4972</v>
      </c>
      <c r="D775" t="s">
        <v>434</v>
      </c>
      <c r="E775" t="s">
        <v>3172</v>
      </c>
      <c r="F775" t="s">
        <v>4974</v>
      </c>
      <c r="G775" t="s">
        <v>90</v>
      </c>
      <c r="H775" s="11">
        <v>50000000</v>
      </c>
      <c r="I775" s="11">
        <v>50150619</v>
      </c>
      <c r="J775" t="s">
        <v>38</v>
      </c>
      <c r="K775">
        <v>95</v>
      </c>
      <c r="L775" t="s">
        <v>3160</v>
      </c>
      <c r="M775" t="s">
        <v>4975</v>
      </c>
      <c r="N775">
        <v>7.3</v>
      </c>
      <c r="O775">
        <v>156</v>
      </c>
      <c r="P775">
        <v>102</v>
      </c>
      <c r="Q775">
        <v>45580</v>
      </c>
      <c r="R775">
        <v>19513</v>
      </c>
      <c r="S775" t="s">
        <v>28</v>
      </c>
      <c r="T775">
        <v>2.35</v>
      </c>
      <c r="U775" t="b">
        <f>IF(Table19[[#This Row],[gross]]-Table19[[#This Row],[budget]] &gt; 0, TRUE, FALSE)</f>
        <v>1</v>
      </c>
    </row>
    <row r="776" spans="1:21" x14ac:dyDescent="0.35">
      <c r="A776" t="s">
        <v>5009</v>
      </c>
      <c r="B776">
        <v>1998</v>
      </c>
      <c r="C776" t="s">
        <v>2960</v>
      </c>
      <c r="D776" t="s">
        <v>115</v>
      </c>
      <c r="E776" t="s">
        <v>5008</v>
      </c>
      <c r="F776" t="s">
        <v>4362</v>
      </c>
      <c r="G776" t="s">
        <v>569</v>
      </c>
      <c r="H776" s="11">
        <v>50000000</v>
      </c>
      <c r="I776" s="11">
        <v>44484065</v>
      </c>
      <c r="J776" t="s">
        <v>740</v>
      </c>
      <c r="K776">
        <v>140</v>
      </c>
      <c r="L776" t="s">
        <v>1092</v>
      </c>
      <c r="M776" t="s">
        <v>5010</v>
      </c>
      <c r="N776">
        <v>7.3</v>
      </c>
      <c r="O776">
        <v>68</v>
      </c>
      <c r="P776">
        <v>279</v>
      </c>
      <c r="Q776">
        <v>107227</v>
      </c>
      <c r="R776">
        <v>20152</v>
      </c>
      <c r="S776" t="s">
        <v>28</v>
      </c>
      <c r="T776">
        <v>2.35</v>
      </c>
      <c r="U776" t="b">
        <f>IF(Table19[[#This Row],[gross]]-Table19[[#This Row],[budget]] &gt; 0, TRUE, FALSE)</f>
        <v>0</v>
      </c>
    </row>
    <row r="777" spans="1:21" x14ac:dyDescent="0.35">
      <c r="A777" t="s">
        <v>5146</v>
      </c>
      <c r="B777">
        <v>2004</v>
      </c>
      <c r="C777" t="s">
        <v>5144</v>
      </c>
      <c r="D777" t="s">
        <v>537</v>
      </c>
      <c r="E777" t="s">
        <v>3816</v>
      </c>
      <c r="F777" t="s">
        <v>4369</v>
      </c>
      <c r="G777" t="s">
        <v>569</v>
      </c>
      <c r="H777" s="11">
        <v>50000000</v>
      </c>
      <c r="I777" s="11">
        <v>24006726</v>
      </c>
      <c r="J777" t="s">
        <v>38</v>
      </c>
      <c r="K777">
        <v>119</v>
      </c>
      <c r="L777" t="s">
        <v>5145</v>
      </c>
      <c r="M777" t="s">
        <v>5147</v>
      </c>
      <c r="N777">
        <v>7.3</v>
      </c>
      <c r="O777">
        <v>259</v>
      </c>
      <c r="P777">
        <v>632</v>
      </c>
      <c r="Q777">
        <v>139535</v>
      </c>
      <c r="R777">
        <v>15757</v>
      </c>
      <c r="S777" t="s">
        <v>28</v>
      </c>
      <c r="T777">
        <v>2.35</v>
      </c>
      <c r="U777" t="b">
        <f>IF(Table19[[#This Row],[gross]]-Table19[[#This Row],[budget]] &gt; 0, TRUE, FALSE)</f>
        <v>0</v>
      </c>
    </row>
    <row r="778" spans="1:21" x14ac:dyDescent="0.35">
      <c r="A778" t="s">
        <v>5468</v>
      </c>
      <c r="B778">
        <v>1999</v>
      </c>
      <c r="C778" t="s">
        <v>980</v>
      </c>
      <c r="D778" t="s">
        <v>101</v>
      </c>
      <c r="E778" t="s">
        <v>5467</v>
      </c>
      <c r="F778" t="s">
        <v>5469</v>
      </c>
      <c r="G778" t="s">
        <v>90</v>
      </c>
      <c r="H778" s="11">
        <v>45000000</v>
      </c>
      <c r="I778" s="11">
        <v>71423726</v>
      </c>
      <c r="J778" t="s">
        <v>38</v>
      </c>
      <c r="K778">
        <v>102</v>
      </c>
      <c r="L778" t="s">
        <v>1812</v>
      </c>
      <c r="M778" t="s">
        <v>5470</v>
      </c>
      <c r="N778">
        <v>7.3</v>
      </c>
      <c r="O778">
        <v>213</v>
      </c>
      <c r="P778">
        <v>609</v>
      </c>
      <c r="Q778">
        <v>123558</v>
      </c>
      <c r="R778">
        <v>26998</v>
      </c>
      <c r="S778" t="s">
        <v>28</v>
      </c>
      <c r="T778">
        <v>2.35</v>
      </c>
      <c r="U778" t="b">
        <f>IF(Table19[[#This Row],[gross]]-Table19[[#This Row],[budget]] &gt; 0, TRUE, FALSE)</f>
        <v>1</v>
      </c>
    </row>
    <row r="779" spans="1:21" x14ac:dyDescent="0.35">
      <c r="A779" t="s">
        <v>5601</v>
      </c>
      <c r="B779">
        <v>2008</v>
      </c>
      <c r="C779" t="s">
        <v>48</v>
      </c>
      <c r="D779" t="s">
        <v>210</v>
      </c>
      <c r="E779" t="s">
        <v>208</v>
      </c>
      <c r="F779" t="s">
        <v>5602</v>
      </c>
      <c r="G779" t="s">
        <v>569</v>
      </c>
      <c r="H779" s="11">
        <v>35000000</v>
      </c>
      <c r="I779" s="11">
        <v>22877808</v>
      </c>
      <c r="J779" t="s">
        <v>38</v>
      </c>
      <c r="K779">
        <v>119</v>
      </c>
      <c r="L779" t="s">
        <v>209</v>
      </c>
      <c r="M779" t="s">
        <v>5603</v>
      </c>
      <c r="N779">
        <v>7.3</v>
      </c>
      <c r="O779">
        <v>323</v>
      </c>
      <c r="P779">
        <v>414</v>
      </c>
      <c r="Q779">
        <v>152591</v>
      </c>
      <c r="R779">
        <v>53895</v>
      </c>
      <c r="S779" t="s">
        <v>28</v>
      </c>
      <c r="T779">
        <v>2.35</v>
      </c>
      <c r="U779" t="b">
        <f>IF(Table19[[#This Row],[gross]]-Table19[[#This Row],[budget]] &gt; 0, TRUE, FALSE)</f>
        <v>0</v>
      </c>
    </row>
    <row r="780" spans="1:21" x14ac:dyDescent="0.35">
      <c r="A780" t="s">
        <v>5755</v>
      </c>
      <c r="B780">
        <v>2000</v>
      </c>
      <c r="C780" t="s">
        <v>5753</v>
      </c>
      <c r="D780" t="s">
        <v>2340</v>
      </c>
      <c r="E780" t="s">
        <v>5754</v>
      </c>
      <c r="F780" t="s">
        <v>5756</v>
      </c>
      <c r="G780" t="s">
        <v>39</v>
      </c>
      <c r="H780" s="11">
        <v>43000000</v>
      </c>
      <c r="I780" s="11">
        <v>51768623</v>
      </c>
      <c r="J780" t="s">
        <v>38</v>
      </c>
      <c r="K780">
        <v>136</v>
      </c>
      <c r="L780" t="s">
        <v>3270</v>
      </c>
      <c r="M780" t="s">
        <v>5757</v>
      </c>
      <c r="N780">
        <v>7.3</v>
      </c>
      <c r="O780">
        <v>137</v>
      </c>
      <c r="P780">
        <v>297</v>
      </c>
      <c r="Q780">
        <v>73006</v>
      </c>
      <c r="R780">
        <v>1801</v>
      </c>
      <c r="S780" t="s">
        <v>28</v>
      </c>
      <c r="T780">
        <v>2.35</v>
      </c>
      <c r="U780" t="b">
        <f>IF(Table19[[#This Row],[gross]]-Table19[[#This Row],[budget]] &gt; 0, TRUE, FALSE)</f>
        <v>1</v>
      </c>
    </row>
    <row r="781" spans="1:21" x14ac:dyDescent="0.35">
      <c r="A781" t="s">
        <v>5934</v>
      </c>
      <c r="B781">
        <v>2013</v>
      </c>
      <c r="C781" t="s">
        <v>3999</v>
      </c>
      <c r="D781" t="s">
        <v>342</v>
      </c>
      <c r="E781" t="s">
        <v>58</v>
      </c>
      <c r="F781" t="s">
        <v>638</v>
      </c>
      <c r="G781" t="s">
        <v>569</v>
      </c>
      <c r="H781" s="11">
        <v>40000000</v>
      </c>
      <c r="I781" s="11">
        <v>150117807</v>
      </c>
      <c r="J781" t="s">
        <v>38</v>
      </c>
      <c r="K781">
        <v>138</v>
      </c>
      <c r="L781" t="s">
        <v>1872</v>
      </c>
      <c r="M781" t="s">
        <v>5935</v>
      </c>
      <c r="N781">
        <v>7.3</v>
      </c>
      <c r="O781">
        <v>538</v>
      </c>
      <c r="P781">
        <v>751</v>
      </c>
      <c r="Q781">
        <v>358416</v>
      </c>
      <c r="R781">
        <v>83012</v>
      </c>
      <c r="S781" t="s">
        <v>28</v>
      </c>
      <c r="T781">
        <v>2.35</v>
      </c>
      <c r="U781" t="b">
        <f>IF(Table19[[#This Row],[gross]]-Table19[[#This Row],[budget]] &gt; 0, TRUE, FALSE)</f>
        <v>1</v>
      </c>
    </row>
    <row r="782" spans="1:21" x14ac:dyDescent="0.35">
      <c r="A782" t="s">
        <v>6026</v>
      </c>
      <c r="B782">
        <v>1999</v>
      </c>
      <c r="C782" t="s">
        <v>2560</v>
      </c>
      <c r="D782" t="s">
        <v>670</v>
      </c>
      <c r="E782" t="s">
        <v>1124</v>
      </c>
      <c r="F782" t="s">
        <v>45</v>
      </c>
      <c r="G782" t="s">
        <v>569</v>
      </c>
      <c r="H782" s="11">
        <v>40000000</v>
      </c>
      <c r="I782" s="11">
        <v>81292135</v>
      </c>
      <c r="J782" t="s">
        <v>38</v>
      </c>
      <c r="K782">
        <v>139</v>
      </c>
      <c r="L782" t="s">
        <v>2062</v>
      </c>
      <c r="M782" t="s">
        <v>6027</v>
      </c>
      <c r="N782">
        <v>7.3</v>
      </c>
      <c r="O782">
        <v>203</v>
      </c>
      <c r="P782">
        <v>696</v>
      </c>
      <c r="Q782">
        <v>137891</v>
      </c>
      <c r="R782">
        <v>36810</v>
      </c>
      <c r="S782" t="s">
        <v>28</v>
      </c>
      <c r="T782">
        <v>1.85</v>
      </c>
      <c r="U782" t="b">
        <f>IF(Table19[[#This Row],[gross]]-Table19[[#This Row],[budget]] &gt; 0, TRUE, FALSE)</f>
        <v>1</v>
      </c>
    </row>
    <row r="783" spans="1:21" x14ac:dyDescent="0.35">
      <c r="A783" t="s">
        <v>6032</v>
      </c>
      <c r="B783">
        <v>2006</v>
      </c>
      <c r="C783" t="s">
        <v>4871</v>
      </c>
      <c r="D783" t="s">
        <v>328</v>
      </c>
      <c r="E783" t="s">
        <v>347</v>
      </c>
      <c r="F783" t="s">
        <v>6033</v>
      </c>
      <c r="G783" t="s">
        <v>90</v>
      </c>
      <c r="H783" s="11">
        <v>40000000</v>
      </c>
      <c r="I783" s="11">
        <v>81593527</v>
      </c>
      <c r="J783" t="s">
        <v>38</v>
      </c>
      <c r="K783">
        <v>120</v>
      </c>
      <c r="L783" t="s">
        <v>3138</v>
      </c>
      <c r="M783" t="s">
        <v>6034</v>
      </c>
      <c r="N783">
        <v>7.3</v>
      </c>
      <c r="O783">
        <v>118</v>
      </c>
      <c r="P783">
        <v>263</v>
      </c>
      <c r="Q783">
        <v>48806</v>
      </c>
      <c r="R783">
        <v>24300</v>
      </c>
      <c r="S783" t="s">
        <v>28</v>
      </c>
      <c r="T783">
        <v>2.35</v>
      </c>
      <c r="U783" t="b">
        <f>IF(Table19[[#This Row],[gross]]-Table19[[#This Row],[budget]] &gt; 0, TRUE, FALSE)</f>
        <v>1</v>
      </c>
    </row>
    <row r="784" spans="1:21" x14ac:dyDescent="0.35">
      <c r="A784" t="s">
        <v>6129</v>
      </c>
      <c r="B784">
        <v>2011</v>
      </c>
      <c r="C784" t="s">
        <v>5405</v>
      </c>
      <c r="D784" t="s">
        <v>644</v>
      </c>
      <c r="E784" t="s">
        <v>6128</v>
      </c>
      <c r="F784" t="s">
        <v>3090</v>
      </c>
      <c r="G784" t="s">
        <v>569</v>
      </c>
      <c r="H784" s="11">
        <v>40000000</v>
      </c>
      <c r="I784" s="11">
        <v>57981889</v>
      </c>
      <c r="J784" t="s">
        <v>38</v>
      </c>
      <c r="K784">
        <v>118</v>
      </c>
      <c r="L784" t="s">
        <v>2062</v>
      </c>
      <c r="M784" t="s">
        <v>6130</v>
      </c>
      <c r="N784">
        <v>7.3</v>
      </c>
      <c r="O784">
        <v>274</v>
      </c>
      <c r="P784">
        <v>203</v>
      </c>
      <c r="Q784">
        <v>173848</v>
      </c>
      <c r="R784">
        <v>13943</v>
      </c>
      <c r="S784" t="s">
        <v>28</v>
      </c>
      <c r="T784">
        <v>2.35</v>
      </c>
      <c r="U784" t="b">
        <f>IF(Table19[[#This Row],[gross]]-Table19[[#This Row],[budget]] &gt; 0, TRUE, FALSE)</f>
        <v>1</v>
      </c>
    </row>
    <row r="785" spans="1:21" x14ac:dyDescent="0.35">
      <c r="A785" t="s">
        <v>6508</v>
      </c>
      <c r="B785">
        <v>2007</v>
      </c>
      <c r="C785" t="s">
        <v>5062</v>
      </c>
      <c r="D785" t="s">
        <v>217</v>
      </c>
      <c r="E785" t="s">
        <v>1608</v>
      </c>
      <c r="F785" t="s">
        <v>6509</v>
      </c>
      <c r="G785" t="s">
        <v>569</v>
      </c>
      <c r="H785" s="11">
        <v>26000000</v>
      </c>
      <c r="I785" s="11">
        <v>3675072</v>
      </c>
      <c r="J785" t="s">
        <v>56</v>
      </c>
      <c r="K785">
        <v>107</v>
      </c>
      <c r="L785" t="s">
        <v>1137</v>
      </c>
      <c r="M785" t="s">
        <v>6510</v>
      </c>
      <c r="N785">
        <v>7.3</v>
      </c>
      <c r="O785">
        <v>308</v>
      </c>
      <c r="P785">
        <v>801</v>
      </c>
      <c r="Q785">
        <v>190132</v>
      </c>
      <c r="R785">
        <v>11623</v>
      </c>
      <c r="S785" t="s">
        <v>28</v>
      </c>
      <c r="T785">
        <v>2.35</v>
      </c>
      <c r="U785" t="b">
        <f>IF(Table19[[#This Row],[gross]]-Table19[[#This Row],[budget]] &gt; 0, TRUE, FALSE)</f>
        <v>0</v>
      </c>
    </row>
    <row r="786" spans="1:21" x14ac:dyDescent="0.35">
      <c r="A786" t="s">
        <v>6550</v>
      </c>
      <c r="B786">
        <v>1994</v>
      </c>
      <c r="C786" t="s">
        <v>4090</v>
      </c>
      <c r="D786" t="s">
        <v>2539</v>
      </c>
      <c r="E786" t="s">
        <v>3673</v>
      </c>
      <c r="F786" t="s">
        <v>6551</v>
      </c>
      <c r="G786" t="s">
        <v>90</v>
      </c>
      <c r="H786" s="11">
        <v>30000000</v>
      </c>
      <c r="I786" s="11">
        <v>2869369</v>
      </c>
      <c r="J786" t="s">
        <v>56</v>
      </c>
      <c r="K786">
        <v>111</v>
      </c>
      <c r="L786" t="s">
        <v>2687</v>
      </c>
      <c r="M786" t="s">
        <v>6552</v>
      </c>
      <c r="N786">
        <v>7.3</v>
      </c>
      <c r="O786">
        <v>77</v>
      </c>
      <c r="P786">
        <v>211</v>
      </c>
      <c r="Q786">
        <v>65474</v>
      </c>
      <c r="R786">
        <v>2612</v>
      </c>
      <c r="S786" t="s">
        <v>720</v>
      </c>
      <c r="T786">
        <v>1.85</v>
      </c>
      <c r="U786" t="b">
        <f>IF(Table19[[#This Row],[gross]]-Table19[[#This Row],[budget]] &gt; 0, TRUE, FALSE)</f>
        <v>0</v>
      </c>
    </row>
    <row r="787" spans="1:21" x14ac:dyDescent="0.35">
      <c r="A787" t="s">
        <v>6682</v>
      </c>
      <c r="B787">
        <v>2009</v>
      </c>
      <c r="C787" t="s">
        <v>6681</v>
      </c>
      <c r="D787" t="s">
        <v>5208</v>
      </c>
      <c r="E787" t="s">
        <v>2295</v>
      </c>
      <c r="F787" t="s">
        <v>6683</v>
      </c>
      <c r="G787" t="s">
        <v>569</v>
      </c>
      <c r="H787" s="11">
        <v>10000000</v>
      </c>
      <c r="I787" s="11">
        <v>47536959</v>
      </c>
      <c r="J787" t="s">
        <v>38</v>
      </c>
      <c r="K787">
        <v>109</v>
      </c>
      <c r="L787" t="s">
        <v>3270</v>
      </c>
      <c r="M787" t="s">
        <v>6684</v>
      </c>
      <c r="N787">
        <v>7.3</v>
      </c>
      <c r="O787">
        <v>323</v>
      </c>
      <c r="P787">
        <v>275</v>
      </c>
      <c r="Q787">
        <v>86955</v>
      </c>
      <c r="R787">
        <v>3277</v>
      </c>
      <c r="S787" t="s">
        <v>28</v>
      </c>
      <c r="T787">
        <v>1.85</v>
      </c>
      <c r="U787" t="b">
        <f>IF(Table19[[#This Row],[gross]]-Table19[[#This Row],[budget]] &gt; 0, TRUE, FALSE)</f>
        <v>1</v>
      </c>
    </row>
    <row r="788" spans="1:21" x14ac:dyDescent="0.35">
      <c r="A788" t="s">
        <v>6728</v>
      </c>
      <c r="B788">
        <v>2008</v>
      </c>
      <c r="C788" t="s">
        <v>4937</v>
      </c>
      <c r="D788" t="s">
        <v>526</v>
      </c>
      <c r="E788" t="s">
        <v>3207</v>
      </c>
      <c r="F788" t="s">
        <v>4494</v>
      </c>
      <c r="G788" t="s">
        <v>90</v>
      </c>
      <c r="H788" s="11">
        <v>40000000</v>
      </c>
      <c r="I788" s="11">
        <v>9589875</v>
      </c>
      <c r="J788" t="s">
        <v>38</v>
      </c>
      <c r="K788">
        <v>130</v>
      </c>
      <c r="L788" t="s">
        <v>1575</v>
      </c>
      <c r="M788" t="s">
        <v>6729</v>
      </c>
      <c r="N788">
        <v>7.3</v>
      </c>
      <c r="O788">
        <v>86</v>
      </c>
      <c r="P788">
        <v>45</v>
      </c>
      <c r="Q788">
        <v>16673</v>
      </c>
      <c r="R788">
        <v>5162</v>
      </c>
      <c r="S788" t="s">
        <v>720</v>
      </c>
      <c r="T788">
        <v>2.35</v>
      </c>
      <c r="U788" t="b">
        <f>IF(Table19[[#This Row],[gross]]-Table19[[#This Row],[budget]] &gt; 0, TRUE, FALSE)</f>
        <v>0</v>
      </c>
    </row>
    <row r="789" spans="1:21" x14ac:dyDescent="0.35">
      <c r="A789" t="s">
        <v>6920</v>
      </c>
      <c r="B789">
        <v>1991</v>
      </c>
      <c r="C789" t="s">
        <v>477</v>
      </c>
      <c r="D789" t="s">
        <v>1683</v>
      </c>
      <c r="E789" t="s">
        <v>6919</v>
      </c>
      <c r="F789" t="s">
        <v>1468</v>
      </c>
      <c r="G789" t="s">
        <v>569</v>
      </c>
      <c r="H789" s="11">
        <v>35000000</v>
      </c>
      <c r="I789" s="11">
        <v>79100000</v>
      </c>
      <c r="J789" t="s">
        <v>38</v>
      </c>
      <c r="K789">
        <v>128</v>
      </c>
      <c r="L789" t="s">
        <v>1477</v>
      </c>
      <c r="M789" t="s">
        <v>6921</v>
      </c>
      <c r="N789">
        <v>7.3</v>
      </c>
      <c r="O789">
        <v>120</v>
      </c>
      <c r="P789">
        <v>261</v>
      </c>
      <c r="Q789">
        <v>127503</v>
      </c>
      <c r="R789">
        <v>24006</v>
      </c>
      <c r="S789" t="s">
        <v>28</v>
      </c>
      <c r="T789">
        <v>2.35</v>
      </c>
      <c r="U789" t="b">
        <f>IF(Table19[[#This Row],[gross]]-Table19[[#This Row],[budget]] &gt; 0, TRUE, FALSE)</f>
        <v>1</v>
      </c>
    </row>
    <row r="790" spans="1:21" x14ac:dyDescent="0.35">
      <c r="A790" t="s">
        <v>7094</v>
      </c>
      <c r="B790">
        <v>2004</v>
      </c>
      <c r="C790" t="s">
        <v>2943</v>
      </c>
      <c r="D790" t="s">
        <v>814</v>
      </c>
      <c r="E790" t="s">
        <v>1476</v>
      </c>
      <c r="F790" t="s">
        <v>7095</v>
      </c>
      <c r="G790" t="s">
        <v>569</v>
      </c>
      <c r="H790" s="11">
        <v>27000000</v>
      </c>
      <c r="I790" s="11">
        <v>33987757</v>
      </c>
      <c r="J790" t="s">
        <v>38</v>
      </c>
      <c r="K790">
        <v>98</v>
      </c>
      <c r="L790" t="s">
        <v>209</v>
      </c>
      <c r="M790" t="s">
        <v>7096</v>
      </c>
      <c r="N790">
        <v>7.3</v>
      </c>
      <c r="O790">
        <v>212</v>
      </c>
      <c r="P790">
        <v>903</v>
      </c>
      <c r="Q790">
        <v>168314</v>
      </c>
      <c r="R790">
        <v>28027</v>
      </c>
      <c r="S790" t="s">
        <v>28</v>
      </c>
      <c r="T790">
        <v>1.85</v>
      </c>
      <c r="U790" t="b">
        <f>IF(Table19[[#This Row],[gross]]-Table19[[#This Row],[budget]] &gt; 0, TRUE, FALSE)</f>
        <v>1</v>
      </c>
    </row>
    <row r="791" spans="1:21" x14ac:dyDescent="0.35">
      <c r="A791" t="s">
        <v>7247</v>
      </c>
      <c r="B791">
        <v>2009</v>
      </c>
      <c r="C791" t="s">
        <v>7245</v>
      </c>
      <c r="D791" t="s">
        <v>7246</v>
      </c>
      <c r="E791" t="s">
        <v>388</v>
      </c>
      <c r="F791" t="s">
        <v>201</v>
      </c>
      <c r="G791" t="s">
        <v>90</v>
      </c>
      <c r="H791" s="11">
        <v>35000000</v>
      </c>
      <c r="I791" s="11">
        <v>10991381</v>
      </c>
      <c r="J791" t="s">
        <v>56</v>
      </c>
      <c r="K791">
        <v>100</v>
      </c>
      <c r="L791" t="s">
        <v>5815</v>
      </c>
      <c r="M791" t="s">
        <v>7248</v>
      </c>
      <c r="N791">
        <v>7.3</v>
      </c>
      <c r="O791">
        <v>188</v>
      </c>
      <c r="P791">
        <v>100</v>
      </c>
      <c r="Q791">
        <v>44931</v>
      </c>
      <c r="R791">
        <v>5890</v>
      </c>
      <c r="S791" t="s">
        <v>28</v>
      </c>
      <c r="T791">
        <v>2.35</v>
      </c>
      <c r="U791" t="b">
        <f>IF(Table19[[#This Row],[gross]]-Table19[[#This Row],[budget]] &gt; 0, TRUE, FALSE)</f>
        <v>0</v>
      </c>
    </row>
    <row r="792" spans="1:21" x14ac:dyDescent="0.35">
      <c r="A792" t="s">
        <v>7339</v>
      </c>
      <c r="B792">
        <v>2006</v>
      </c>
      <c r="C792" t="s">
        <v>1171</v>
      </c>
      <c r="D792" t="s">
        <v>258</v>
      </c>
      <c r="E792" t="s">
        <v>7338</v>
      </c>
      <c r="F792" t="s">
        <v>1757</v>
      </c>
      <c r="G792" t="s">
        <v>39</v>
      </c>
      <c r="H792" s="11">
        <v>35000000</v>
      </c>
      <c r="I792" s="11">
        <v>10139254</v>
      </c>
      <c r="J792" t="s">
        <v>38</v>
      </c>
      <c r="K792">
        <v>96</v>
      </c>
      <c r="L792" t="s">
        <v>1786</v>
      </c>
      <c r="M792" t="s">
        <v>7340</v>
      </c>
      <c r="N792">
        <v>7.3</v>
      </c>
      <c r="O792">
        <v>274</v>
      </c>
      <c r="P792">
        <v>915</v>
      </c>
      <c r="Q792">
        <v>190990</v>
      </c>
      <c r="R792">
        <v>24640</v>
      </c>
      <c r="S792" t="s">
        <v>28</v>
      </c>
      <c r="T792">
        <v>1.85</v>
      </c>
      <c r="U792" t="b">
        <f>IF(Table19[[#This Row],[gross]]-Table19[[#This Row],[budget]] &gt; 0, TRUE, FALSE)</f>
        <v>0</v>
      </c>
    </row>
    <row r="793" spans="1:21" x14ac:dyDescent="0.35">
      <c r="A793" t="s">
        <v>7590</v>
      </c>
      <c r="B793">
        <v>1995</v>
      </c>
      <c r="C793" t="s">
        <v>4254</v>
      </c>
      <c r="D793" t="s">
        <v>3835</v>
      </c>
      <c r="E793" t="s">
        <v>5408</v>
      </c>
      <c r="F793" t="s">
        <v>7591</v>
      </c>
      <c r="G793" t="s">
        <v>90</v>
      </c>
      <c r="H793" s="11">
        <v>6500000</v>
      </c>
      <c r="I793" s="11">
        <v>82528097</v>
      </c>
      <c r="J793" t="s">
        <v>38</v>
      </c>
      <c r="K793">
        <v>143</v>
      </c>
      <c r="L793" t="s">
        <v>5897</v>
      </c>
      <c r="M793" t="s">
        <v>7592</v>
      </c>
      <c r="N793">
        <v>7.3</v>
      </c>
      <c r="O793">
        <v>42</v>
      </c>
      <c r="P793">
        <v>154</v>
      </c>
      <c r="Q793">
        <v>30230</v>
      </c>
      <c r="R793">
        <v>2223</v>
      </c>
      <c r="S793" t="s">
        <v>28</v>
      </c>
      <c r="T793">
        <v>2.35</v>
      </c>
      <c r="U793" t="b">
        <f>IF(Table19[[#This Row],[gross]]-Table19[[#This Row],[budget]] &gt; 0, TRUE, FALSE)</f>
        <v>1</v>
      </c>
    </row>
    <row r="794" spans="1:21" x14ac:dyDescent="0.35">
      <c r="A794" t="s">
        <v>7603</v>
      </c>
      <c r="B794">
        <v>2012</v>
      </c>
      <c r="C794" t="s">
        <v>425</v>
      </c>
      <c r="D794" t="s">
        <v>1664</v>
      </c>
      <c r="E794" t="s">
        <v>347</v>
      </c>
      <c r="F794" t="s">
        <v>6039</v>
      </c>
      <c r="G794" t="s">
        <v>569</v>
      </c>
      <c r="H794" s="11">
        <v>31000000</v>
      </c>
      <c r="I794" s="11">
        <v>93749203</v>
      </c>
      <c r="J794" t="s">
        <v>38</v>
      </c>
      <c r="K794">
        <v>138</v>
      </c>
      <c r="L794" t="s">
        <v>3911</v>
      </c>
      <c r="M794" t="s">
        <v>7604</v>
      </c>
      <c r="N794">
        <v>7.3</v>
      </c>
      <c r="O794">
        <v>449</v>
      </c>
      <c r="P794">
        <v>491</v>
      </c>
      <c r="Q794">
        <v>264047</v>
      </c>
      <c r="R794">
        <v>20952</v>
      </c>
      <c r="S794" t="s">
        <v>28</v>
      </c>
      <c r="T794">
        <v>2.35</v>
      </c>
      <c r="U794" t="b">
        <f>IF(Table19[[#This Row],[gross]]-Table19[[#This Row],[budget]] &gt; 0, TRUE, FALSE)</f>
        <v>1</v>
      </c>
    </row>
    <row r="795" spans="1:21" x14ac:dyDescent="0.35">
      <c r="A795" t="s">
        <v>7626</v>
      </c>
      <c r="B795">
        <v>2000</v>
      </c>
      <c r="C795" t="s">
        <v>3331</v>
      </c>
      <c r="D795" t="s">
        <v>526</v>
      </c>
      <c r="E795" t="s">
        <v>687</v>
      </c>
      <c r="F795" t="s">
        <v>1422</v>
      </c>
      <c r="G795" t="s">
        <v>39</v>
      </c>
      <c r="H795" s="11">
        <v>31000000</v>
      </c>
      <c r="I795" s="11">
        <v>44983704</v>
      </c>
      <c r="J795" t="s">
        <v>38</v>
      </c>
      <c r="K795">
        <v>118</v>
      </c>
      <c r="L795" t="s">
        <v>7625</v>
      </c>
      <c r="M795" t="s">
        <v>7627</v>
      </c>
      <c r="N795">
        <v>7.3</v>
      </c>
      <c r="O795">
        <v>168</v>
      </c>
      <c r="P795">
        <v>510</v>
      </c>
      <c r="Q795">
        <v>81866</v>
      </c>
      <c r="R795">
        <v>4045</v>
      </c>
      <c r="S795" t="s">
        <v>28</v>
      </c>
      <c r="T795">
        <v>2.35</v>
      </c>
      <c r="U795" t="b">
        <f>IF(Table19[[#This Row],[gross]]-Table19[[#This Row],[budget]] &gt; 0, TRUE, FALSE)</f>
        <v>1</v>
      </c>
    </row>
    <row r="796" spans="1:21" x14ac:dyDescent="0.35">
      <c r="A796" t="s">
        <v>7985</v>
      </c>
      <c r="B796">
        <v>2011</v>
      </c>
      <c r="C796" t="s">
        <v>7983</v>
      </c>
      <c r="D796" t="s">
        <v>627</v>
      </c>
      <c r="E796" t="s">
        <v>7984</v>
      </c>
      <c r="F796" t="s">
        <v>7986</v>
      </c>
      <c r="G796" t="s">
        <v>272</v>
      </c>
      <c r="H796" s="11">
        <v>30000000</v>
      </c>
      <c r="I796" s="11">
        <v>26687172</v>
      </c>
      <c r="J796" t="s">
        <v>38</v>
      </c>
      <c r="K796">
        <v>63</v>
      </c>
      <c r="L796" t="s">
        <v>1240</v>
      </c>
      <c r="M796" t="s">
        <v>7987</v>
      </c>
      <c r="N796">
        <v>7.3</v>
      </c>
      <c r="O796">
        <v>162</v>
      </c>
      <c r="P796">
        <v>55</v>
      </c>
      <c r="Q796">
        <v>15600</v>
      </c>
      <c r="R796">
        <v>1002</v>
      </c>
      <c r="S796" t="s">
        <v>28</v>
      </c>
      <c r="T796">
        <v>1.85</v>
      </c>
      <c r="U796" t="b">
        <f>IF(Table19[[#This Row],[gross]]-Table19[[#This Row],[budget]] &gt; 0, TRUE, FALSE)</f>
        <v>0</v>
      </c>
    </row>
    <row r="797" spans="1:21" x14ac:dyDescent="0.35">
      <c r="A797" t="s">
        <v>8075</v>
      </c>
      <c r="B797">
        <v>2005</v>
      </c>
      <c r="C797" t="s">
        <v>8074</v>
      </c>
      <c r="D797" t="s">
        <v>860</v>
      </c>
      <c r="E797" t="s">
        <v>749</v>
      </c>
      <c r="F797" t="s">
        <v>4884</v>
      </c>
      <c r="G797" t="s">
        <v>569</v>
      </c>
      <c r="H797" s="11">
        <v>35000000</v>
      </c>
      <c r="I797" s="11">
        <v>18324242</v>
      </c>
      <c r="J797" t="s">
        <v>38</v>
      </c>
      <c r="K797">
        <v>126</v>
      </c>
      <c r="L797" t="s">
        <v>3270</v>
      </c>
      <c r="M797" t="s">
        <v>8076</v>
      </c>
      <c r="N797">
        <v>7.3</v>
      </c>
      <c r="O797">
        <v>155</v>
      </c>
      <c r="P797">
        <v>214</v>
      </c>
      <c r="Q797">
        <v>32815</v>
      </c>
      <c r="R797">
        <v>20563</v>
      </c>
      <c r="S797" t="s">
        <v>28</v>
      </c>
      <c r="T797">
        <v>2.35</v>
      </c>
      <c r="U797" t="b">
        <f>IF(Table19[[#This Row],[gross]]-Table19[[#This Row],[budget]] &gt; 0, TRUE, FALSE)</f>
        <v>0</v>
      </c>
    </row>
    <row r="798" spans="1:21" x14ac:dyDescent="0.35">
      <c r="A798" t="s">
        <v>8341</v>
      </c>
      <c r="B798">
        <v>2003</v>
      </c>
      <c r="C798" t="s">
        <v>1381</v>
      </c>
      <c r="D798" t="s">
        <v>5706</v>
      </c>
      <c r="E798" t="s">
        <v>8340</v>
      </c>
      <c r="F798" t="s">
        <v>1779</v>
      </c>
      <c r="G798" t="s">
        <v>569</v>
      </c>
      <c r="H798" s="11">
        <v>30000000</v>
      </c>
      <c r="I798" s="11">
        <v>51475962</v>
      </c>
      <c r="J798" t="s">
        <v>38</v>
      </c>
      <c r="K798">
        <v>91</v>
      </c>
      <c r="L798" t="s">
        <v>825</v>
      </c>
      <c r="M798" t="s">
        <v>8342</v>
      </c>
      <c r="N798">
        <v>7.3</v>
      </c>
      <c r="O798">
        <v>136</v>
      </c>
      <c r="P798">
        <v>714</v>
      </c>
      <c r="Q798">
        <v>177828</v>
      </c>
      <c r="R798">
        <v>3969</v>
      </c>
      <c r="S798" t="s">
        <v>28</v>
      </c>
      <c r="T798">
        <v>2.35</v>
      </c>
      <c r="U798" t="b">
        <f>IF(Table19[[#This Row],[gross]]-Table19[[#This Row],[budget]] &gt; 0, TRUE, FALSE)</f>
        <v>1</v>
      </c>
    </row>
    <row r="799" spans="1:21" x14ac:dyDescent="0.35">
      <c r="A799" t="s">
        <v>8845</v>
      </c>
      <c r="B799">
        <v>2000</v>
      </c>
      <c r="C799" t="s">
        <v>7236</v>
      </c>
      <c r="D799" t="s">
        <v>3033</v>
      </c>
      <c r="E799" t="s">
        <v>8844</v>
      </c>
      <c r="F799" t="s">
        <v>8846</v>
      </c>
      <c r="G799" t="s">
        <v>39</v>
      </c>
      <c r="H799" s="11">
        <v>25000000</v>
      </c>
      <c r="I799" s="11">
        <v>71309760</v>
      </c>
      <c r="J799" t="s">
        <v>56</v>
      </c>
      <c r="K799">
        <v>121</v>
      </c>
      <c r="L799" t="s">
        <v>209</v>
      </c>
      <c r="M799" t="s">
        <v>8847</v>
      </c>
      <c r="N799">
        <v>7.3</v>
      </c>
      <c r="O799">
        <v>152</v>
      </c>
      <c r="P799">
        <v>498</v>
      </c>
      <c r="Q799">
        <v>150308</v>
      </c>
      <c r="R799">
        <v>1323</v>
      </c>
      <c r="S799" t="s">
        <v>28</v>
      </c>
      <c r="T799">
        <v>1.85</v>
      </c>
      <c r="U799" t="b">
        <f>IF(Table19[[#This Row],[gross]]-Table19[[#This Row],[budget]] &gt; 0, TRUE, FALSE)</f>
        <v>1</v>
      </c>
    </row>
    <row r="800" spans="1:21" x14ac:dyDescent="0.35">
      <c r="A800" t="s">
        <v>9078</v>
      </c>
      <c r="B800">
        <v>2013</v>
      </c>
      <c r="C800" t="s">
        <v>9077</v>
      </c>
      <c r="D800" t="s">
        <v>348</v>
      </c>
      <c r="E800" t="s">
        <v>2309</v>
      </c>
      <c r="F800" t="s">
        <v>1476</v>
      </c>
      <c r="G800" t="s">
        <v>569</v>
      </c>
      <c r="H800" s="11">
        <v>25000000</v>
      </c>
      <c r="I800" s="11">
        <v>37738400</v>
      </c>
      <c r="J800" t="s">
        <v>38</v>
      </c>
      <c r="K800">
        <v>121</v>
      </c>
      <c r="L800" t="s">
        <v>3270</v>
      </c>
      <c r="M800" t="s">
        <v>9079</v>
      </c>
      <c r="N800">
        <v>7.3</v>
      </c>
      <c r="O800">
        <v>322</v>
      </c>
      <c r="P800">
        <v>285</v>
      </c>
      <c r="Q800">
        <v>67797</v>
      </c>
      <c r="R800">
        <v>39690</v>
      </c>
      <c r="S800" t="s">
        <v>28</v>
      </c>
      <c r="T800">
        <v>2.35</v>
      </c>
      <c r="U800" t="b">
        <f>IF(Table19[[#This Row],[gross]]-Table19[[#This Row],[budget]] &gt; 0, TRUE, FALSE)</f>
        <v>1</v>
      </c>
    </row>
    <row r="801" spans="1:21" x14ac:dyDescent="0.35">
      <c r="A801" t="s">
        <v>9114</v>
      </c>
      <c r="B801">
        <v>2002</v>
      </c>
      <c r="C801" t="s">
        <v>6720</v>
      </c>
      <c r="D801" t="s">
        <v>2117</v>
      </c>
      <c r="E801" t="s">
        <v>2815</v>
      </c>
      <c r="F801" t="s">
        <v>9115</v>
      </c>
      <c r="G801" t="s">
        <v>569</v>
      </c>
      <c r="H801" s="11">
        <v>25000000</v>
      </c>
      <c r="I801" s="11">
        <v>17791031</v>
      </c>
      <c r="J801" t="s">
        <v>38</v>
      </c>
      <c r="K801">
        <v>95</v>
      </c>
      <c r="L801" t="s">
        <v>9113</v>
      </c>
      <c r="M801" t="s">
        <v>9116</v>
      </c>
      <c r="N801">
        <v>7.3</v>
      </c>
      <c r="O801">
        <v>251</v>
      </c>
      <c r="P801">
        <v>888</v>
      </c>
      <c r="Q801">
        <v>109855</v>
      </c>
      <c r="R801">
        <v>11994</v>
      </c>
      <c r="S801" t="s">
        <v>28</v>
      </c>
      <c r="T801">
        <v>2.35</v>
      </c>
      <c r="U801" t="b">
        <f>IF(Table19[[#This Row],[gross]]-Table19[[#This Row],[budget]] &gt; 0, TRUE, FALSE)</f>
        <v>0</v>
      </c>
    </row>
    <row r="802" spans="1:21" x14ac:dyDescent="0.35">
      <c r="A802" t="s">
        <v>9195</v>
      </c>
      <c r="B802">
        <v>1999</v>
      </c>
      <c r="C802" t="s">
        <v>4499</v>
      </c>
      <c r="D802" t="s">
        <v>2815</v>
      </c>
      <c r="E802" t="s">
        <v>9194</v>
      </c>
      <c r="F802" t="s">
        <v>9196</v>
      </c>
      <c r="G802" t="s">
        <v>569</v>
      </c>
      <c r="H802" s="11">
        <v>25000000</v>
      </c>
      <c r="I802" s="11">
        <v>13038660</v>
      </c>
      <c r="J802" t="s">
        <v>38</v>
      </c>
      <c r="K802">
        <v>145</v>
      </c>
      <c r="L802" t="s">
        <v>3270</v>
      </c>
      <c r="M802" t="s">
        <v>9197</v>
      </c>
      <c r="N802">
        <v>7.3</v>
      </c>
      <c r="O802">
        <v>99</v>
      </c>
      <c r="P802">
        <v>163</v>
      </c>
      <c r="Q802">
        <v>16995</v>
      </c>
      <c r="R802">
        <v>1282</v>
      </c>
      <c r="S802" t="s">
        <v>28</v>
      </c>
      <c r="T802">
        <v>1.85</v>
      </c>
      <c r="U802" t="b">
        <f>IF(Table19[[#This Row],[gross]]-Table19[[#This Row],[budget]] &gt; 0, TRUE, FALSE)</f>
        <v>0</v>
      </c>
    </row>
    <row r="803" spans="1:21" x14ac:dyDescent="0.35">
      <c r="A803" t="s">
        <v>9218</v>
      </c>
      <c r="B803">
        <v>1986</v>
      </c>
      <c r="C803" t="s">
        <v>5134</v>
      </c>
      <c r="D803" t="s">
        <v>3293</v>
      </c>
      <c r="E803" t="s">
        <v>9217</v>
      </c>
      <c r="F803" t="s">
        <v>9219</v>
      </c>
      <c r="G803" t="s">
        <v>39</v>
      </c>
      <c r="H803" s="11">
        <v>25000000</v>
      </c>
      <c r="I803" s="11">
        <v>11100000</v>
      </c>
      <c r="J803" t="s">
        <v>38</v>
      </c>
      <c r="K803">
        <v>99</v>
      </c>
      <c r="L803" t="s">
        <v>2339</v>
      </c>
      <c r="M803" t="s">
        <v>9220</v>
      </c>
      <c r="N803">
        <v>7.3</v>
      </c>
      <c r="O803">
        <v>180</v>
      </c>
      <c r="P803">
        <v>331</v>
      </c>
      <c r="Q803">
        <v>92464</v>
      </c>
      <c r="R803">
        <v>896</v>
      </c>
      <c r="S803" t="s">
        <v>28</v>
      </c>
      <c r="T803">
        <v>2.35</v>
      </c>
      <c r="U803" t="b">
        <f>IF(Table19[[#This Row],[gross]]-Table19[[#This Row],[budget]] &gt; 0, TRUE, FALSE)</f>
        <v>0</v>
      </c>
    </row>
    <row r="804" spans="1:21" x14ac:dyDescent="0.35">
      <c r="A804" t="s">
        <v>9275</v>
      </c>
      <c r="B804">
        <v>2009</v>
      </c>
      <c r="C804" t="s">
        <v>9274</v>
      </c>
      <c r="D804" t="s">
        <v>2713</v>
      </c>
      <c r="E804" t="s">
        <v>749</v>
      </c>
      <c r="F804" t="s">
        <v>1626</v>
      </c>
      <c r="G804" t="s">
        <v>569</v>
      </c>
      <c r="H804" s="11">
        <v>25000000</v>
      </c>
      <c r="I804" s="11">
        <v>56692</v>
      </c>
      <c r="J804" t="s">
        <v>38</v>
      </c>
      <c r="K804">
        <v>111</v>
      </c>
      <c r="L804" t="s">
        <v>6687</v>
      </c>
      <c r="M804" t="s">
        <v>9276</v>
      </c>
      <c r="N804">
        <v>7.3</v>
      </c>
      <c r="O804">
        <v>355</v>
      </c>
      <c r="P804">
        <v>504</v>
      </c>
      <c r="Q804">
        <v>177401</v>
      </c>
      <c r="R804">
        <v>23566</v>
      </c>
      <c r="S804" t="s">
        <v>28</v>
      </c>
      <c r="T804">
        <v>2.35</v>
      </c>
      <c r="U804" t="b">
        <f>IF(Table19[[#This Row],[gross]]-Table19[[#This Row],[budget]] &gt; 0, TRUE, FALSE)</f>
        <v>0</v>
      </c>
    </row>
    <row r="805" spans="1:21" x14ac:dyDescent="0.35">
      <c r="A805" t="s">
        <v>9355</v>
      </c>
      <c r="B805">
        <v>1986</v>
      </c>
      <c r="C805" t="s">
        <v>1001</v>
      </c>
      <c r="D805" t="s">
        <v>1001</v>
      </c>
      <c r="E805" t="s">
        <v>6911</v>
      </c>
      <c r="F805" t="s">
        <v>6913</v>
      </c>
      <c r="G805" t="s">
        <v>90</v>
      </c>
      <c r="H805" s="11">
        <v>25000000</v>
      </c>
      <c r="I805" s="11">
        <v>109713132</v>
      </c>
      <c r="J805" t="s">
        <v>38</v>
      </c>
      <c r="K805">
        <v>119</v>
      </c>
      <c r="L805" t="s">
        <v>1812</v>
      </c>
      <c r="M805" t="s">
        <v>9356</v>
      </c>
      <c r="N805">
        <v>7.3</v>
      </c>
      <c r="O805">
        <v>106</v>
      </c>
      <c r="P805">
        <v>219</v>
      </c>
      <c r="Q805">
        <v>61621</v>
      </c>
      <c r="R805">
        <v>15449</v>
      </c>
      <c r="S805" t="s">
        <v>28</v>
      </c>
      <c r="T805">
        <v>2.35</v>
      </c>
      <c r="U805" t="b">
        <f>IF(Table19[[#This Row],[gross]]-Table19[[#This Row],[budget]] &gt; 0, TRUE, FALSE)</f>
        <v>1</v>
      </c>
    </row>
    <row r="806" spans="1:21" x14ac:dyDescent="0.35">
      <c r="A806" t="s">
        <v>9411</v>
      </c>
      <c r="B806">
        <v>1999</v>
      </c>
      <c r="C806" t="s">
        <v>1381</v>
      </c>
      <c r="D806" t="s">
        <v>555</v>
      </c>
      <c r="E806" t="s">
        <v>5706</v>
      </c>
      <c r="F806" t="s">
        <v>2458</v>
      </c>
      <c r="G806" t="s">
        <v>569</v>
      </c>
      <c r="H806" s="11">
        <v>24000000</v>
      </c>
      <c r="I806" s="11">
        <v>28871190</v>
      </c>
      <c r="J806" t="s">
        <v>38</v>
      </c>
      <c r="K806">
        <v>127</v>
      </c>
      <c r="L806" t="s">
        <v>1493</v>
      </c>
      <c r="M806" t="s">
        <v>9412</v>
      </c>
      <c r="N806">
        <v>7.3</v>
      </c>
      <c r="O806">
        <v>133</v>
      </c>
      <c r="P806">
        <v>385</v>
      </c>
      <c r="Q806">
        <v>125421</v>
      </c>
      <c r="R806">
        <v>13433</v>
      </c>
      <c r="S806" t="s">
        <v>28</v>
      </c>
      <c r="T806">
        <v>1.85</v>
      </c>
      <c r="U806" t="b">
        <f>IF(Table19[[#This Row],[gross]]-Table19[[#This Row],[budget]] &gt; 0, TRUE, FALSE)</f>
        <v>1</v>
      </c>
    </row>
    <row r="807" spans="1:21" x14ac:dyDescent="0.35">
      <c r="A807" t="s">
        <v>9624</v>
      </c>
      <c r="B807">
        <v>2014</v>
      </c>
      <c r="C807" t="s">
        <v>7236</v>
      </c>
      <c r="D807" t="s">
        <v>9623</v>
      </c>
      <c r="E807" t="s">
        <v>9622</v>
      </c>
      <c r="F807" t="s">
        <v>9625</v>
      </c>
      <c r="G807" t="s">
        <v>90</v>
      </c>
      <c r="H807" s="11">
        <v>22000000</v>
      </c>
      <c r="I807" s="11">
        <v>54235441</v>
      </c>
      <c r="J807" t="s">
        <v>38</v>
      </c>
      <c r="K807">
        <v>122</v>
      </c>
      <c r="L807" t="s">
        <v>2450</v>
      </c>
      <c r="M807" t="s">
        <v>9626</v>
      </c>
      <c r="N807">
        <v>7.3</v>
      </c>
      <c r="O807">
        <v>180</v>
      </c>
      <c r="P807">
        <v>185</v>
      </c>
      <c r="Q807">
        <v>52894</v>
      </c>
      <c r="R807">
        <v>1484</v>
      </c>
      <c r="S807" t="s">
        <v>28</v>
      </c>
      <c r="T807">
        <v>2.35</v>
      </c>
      <c r="U807" t="b">
        <f>IF(Table19[[#This Row],[gross]]-Table19[[#This Row],[budget]] &gt; 0, TRUE, FALSE)</f>
        <v>1</v>
      </c>
    </row>
    <row r="808" spans="1:21" x14ac:dyDescent="0.35">
      <c r="A808" t="s">
        <v>9764</v>
      </c>
      <c r="B808">
        <v>2007</v>
      </c>
      <c r="C808" t="s">
        <v>8224</v>
      </c>
      <c r="D808" t="s">
        <v>9763</v>
      </c>
      <c r="E808" t="s">
        <v>9761</v>
      </c>
      <c r="F808" t="s">
        <v>9765</v>
      </c>
      <c r="G808" t="s">
        <v>39</v>
      </c>
      <c r="H808" s="11">
        <v>16000000</v>
      </c>
      <c r="I808" s="11">
        <v>634277</v>
      </c>
      <c r="J808" t="s">
        <v>1418</v>
      </c>
      <c r="K808">
        <v>120</v>
      </c>
      <c r="L808" t="s">
        <v>9762</v>
      </c>
      <c r="M808" t="s">
        <v>9766</v>
      </c>
      <c r="N808">
        <v>7.3</v>
      </c>
      <c r="O808">
        <v>78</v>
      </c>
      <c r="P808">
        <v>27</v>
      </c>
      <c r="Q808">
        <v>5166</v>
      </c>
      <c r="R808">
        <v>1651</v>
      </c>
      <c r="S808" t="s">
        <v>28</v>
      </c>
      <c r="T808">
        <v>2.35</v>
      </c>
      <c r="U808" t="b">
        <f>IF(Table19[[#This Row],[gross]]-Table19[[#This Row],[budget]] &gt; 0, TRUE, FALSE)</f>
        <v>0</v>
      </c>
    </row>
    <row r="809" spans="1:21" x14ac:dyDescent="0.35">
      <c r="A809" t="s">
        <v>9772</v>
      </c>
      <c r="B809">
        <v>2007</v>
      </c>
      <c r="C809" t="s">
        <v>1278</v>
      </c>
      <c r="D809" t="s">
        <v>133</v>
      </c>
      <c r="E809" t="s">
        <v>4066</v>
      </c>
      <c r="F809" t="s">
        <v>2150</v>
      </c>
      <c r="G809" t="s">
        <v>569</v>
      </c>
      <c r="H809" s="11">
        <v>25000000</v>
      </c>
      <c r="I809" s="11">
        <v>49024969</v>
      </c>
      <c r="J809" t="s">
        <v>38</v>
      </c>
      <c r="K809">
        <v>119</v>
      </c>
      <c r="L809" t="s">
        <v>2079</v>
      </c>
      <c r="M809" t="s">
        <v>9773</v>
      </c>
      <c r="N809">
        <v>7.3</v>
      </c>
      <c r="O809">
        <v>299</v>
      </c>
      <c r="P809">
        <v>363</v>
      </c>
      <c r="Q809">
        <v>133367</v>
      </c>
      <c r="R809">
        <v>3284</v>
      </c>
      <c r="S809" t="s">
        <v>28</v>
      </c>
      <c r="T809">
        <v>2.35</v>
      </c>
      <c r="U809" t="b">
        <f>IF(Table19[[#This Row],[gross]]-Table19[[#This Row],[budget]] &gt; 0, TRUE, FALSE)</f>
        <v>1</v>
      </c>
    </row>
    <row r="810" spans="1:21" x14ac:dyDescent="0.35">
      <c r="A810" t="s">
        <v>9933</v>
      </c>
      <c r="B810">
        <v>2011</v>
      </c>
      <c r="C810" t="s">
        <v>7745</v>
      </c>
      <c r="D810" t="s">
        <v>9932</v>
      </c>
      <c r="E810" t="s">
        <v>9931</v>
      </c>
      <c r="F810" t="s">
        <v>7043</v>
      </c>
      <c r="G810" t="s">
        <v>569</v>
      </c>
      <c r="H810" s="11">
        <v>20000000</v>
      </c>
      <c r="I810" s="11">
        <v>82624961</v>
      </c>
      <c r="J810" t="s">
        <v>38</v>
      </c>
      <c r="K810">
        <v>115</v>
      </c>
      <c r="L810" t="s">
        <v>2450</v>
      </c>
      <c r="M810" t="s">
        <v>9934</v>
      </c>
      <c r="N810">
        <v>7.3</v>
      </c>
      <c r="O810">
        <v>549</v>
      </c>
      <c r="P810">
        <v>439</v>
      </c>
      <c r="Q810">
        <v>205284</v>
      </c>
      <c r="R810">
        <v>9578</v>
      </c>
      <c r="S810" t="s">
        <v>28</v>
      </c>
      <c r="T810">
        <v>2.35</v>
      </c>
      <c r="U810" t="b">
        <f>IF(Table19[[#This Row],[gross]]-Table19[[#This Row],[budget]] &gt; 0, TRUE, FALSE)</f>
        <v>1</v>
      </c>
    </row>
    <row r="811" spans="1:21" x14ac:dyDescent="0.35">
      <c r="A811" t="s">
        <v>10136</v>
      </c>
      <c r="B811">
        <v>2008</v>
      </c>
      <c r="C811" t="s">
        <v>1442</v>
      </c>
      <c r="D811" t="s">
        <v>330</v>
      </c>
      <c r="E811" t="s">
        <v>3899</v>
      </c>
      <c r="F811" t="s">
        <v>5750</v>
      </c>
      <c r="G811" t="s">
        <v>569</v>
      </c>
      <c r="H811" s="11">
        <v>20000000</v>
      </c>
      <c r="I811" s="11">
        <v>30028592</v>
      </c>
      <c r="J811" t="s">
        <v>56</v>
      </c>
      <c r="K811">
        <v>111</v>
      </c>
      <c r="L811" t="s">
        <v>5047</v>
      </c>
      <c r="M811" t="s">
        <v>10137</v>
      </c>
      <c r="N811">
        <v>7.3</v>
      </c>
      <c r="O811">
        <v>222</v>
      </c>
      <c r="P811">
        <v>189</v>
      </c>
      <c r="Q811">
        <v>152247</v>
      </c>
      <c r="R811">
        <v>27755</v>
      </c>
      <c r="S811" t="s">
        <v>28</v>
      </c>
      <c r="T811">
        <v>2.35</v>
      </c>
      <c r="U811" t="b">
        <f>IF(Table19[[#This Row],[gross]]-Table19[[#This Row],[budget]] &gt; 0, TRUE, FALSE)</f>
        <v>1</v>
      </c>
    </row>
    <row r="812" spans="1:21" x14ac:dyDescent="0.35">
      <c r="A812" t="s">
        <v>10255</v>
      </c>
      <c r="B812">
        <v>1996</v>
      </c>
      <c r="C812" t="s">
        <v>4691</v>
      </c>
      <c r="D812" t="s">
        <v>1701</v>
      </c>
      <c r="E812" t="s">
        <v>483</v>
      </c>
      <c r="F812" t="s">
        <v>3165</v>
      </c>
      <c r="G812" t="s">
        <v>569</v>
      </c>
      <c r="H812" s="11">
        <v>19000000</v>
      </c>
      <c r="I812" s="11">
        <v>25753840</v>
      </c>
      <c r="J812" t="s">
        <v>38</v>
      </c>
      <c r="K812">
        <v>108</v>
      </c>
      <c r="L812" t="s">
        <v>10254</v>
      </c>
      <c r="M812" t="s">
        <v>10256</v>
      </c>
      <c r="N812">
        <v>7.3</v>
      </c>
      <c r="O812">
        <v>165</v>
      </c>
      <c r="P812">
        <v>592</v>
      </c>
      <c r="Q812">
        <v>219091</v>
      </c>
      <c r="R812">
        <v>23296</v>
      </c>
      <c r="S812" t="s">
        <v>28</v>
      </c>
      <c r="T812">
        <v>1.85</v>
      </c>
      <c r="U812" t="b">
        <f>IF(Table19[[#This Row],[gross]]-Table19[[#This Row],[budget]] &gt; 0, TRUE, FALSE)</f>
        <v>1</v>
      </c>
    </row>
    <row r="813" spans="1:21" x14ac:dyDescent="0.35">
      <c r="A813" t="s">
        <v>10750</v>
      </c>
      <c r="B813">
        <v>1988</v>
      </c>
      <c r="C813" t="s">
        <v>5358</v>
      </c>
      <c r="D813" t="s">
        <v>317</v>
      </c>
      <c r="E813" t="s">
        <v>1893</v>
      </c>
      <c r="F813" t="s">
        <v>3065</v>
      </c>
      <c r="G813" t="s">
        <v>90</v>
      </c>
      <c r="H813" s="11">
        <v>18000000</v>
      </c>
      <c r="I813" s="11">
        <v>114968774</v>
      </c>
      <c r="J813" t="s">
        <v>38</v>
      </c>
      <c r="K813">
        <v>130</v>
      </c>
      <c r="L813" t="s">
        <v>6084</v>
      </c>
      <c r="M813" t="s">
        <v>10751</v>
      </c>
      <c r="N813">
        <v>7.3</v>
      </c>
      <c r="O813">
        <v>99</v>
      </c>
      <c r="P813">
        <v>204</v>
      </c>
      <c r="Q813">
        <v>153468</v>
      </c>
      <c r="R813">
        <v>28018</v>
      </c>
      <c r="S813" t="s">
        <v>28</v>
      </c>
      <c r="T813">
        <v>1.85</v>
      </c>
      <c r="U813" t="b">
        <f>IF(Table19[[#This Row],[gross]]-Table19[[#This Row],[budget]] &gt; 0, TRUE, FALSE)</f>
        <v>1</v>
      </c>
    </row>
    <row r="814" spans="1:21" x14ac:dyDescent="0.35">
      <c r="A814" t="s">
        <v>10755</v>
      </c>
      <c r="B814">
        <v>2006</v>
      </c>
      <c r="C814" t="s">
        <v>3569</v>
      </c>
      <c r="D814" t="s">
        <v>10754</v>
      </c>
      <c r="E814" t="s">
        <v>10753</v>
      </c>
      <c r="F814" t="s">
        <v>10756</v>
      </c>
      <c r="G814" t="s">
        <v>569</v>
      </c>
      <c r="H814" s="11">
        <v>18000000</v>
      </c>
      <c r="I814" s="11">
        <v>128505958</v>
      </c>
      <c r="J814" t="s">
        <v>38</v>
      </c>
      <c r="K814">
        <v>82</v>
      </c>
      <c r="L814" t="s">
        <v>1611</v>
      </c>
      <c r="M814" t="s">
        <v>10757</v>
      </c>
      <c r="N814">
        <v>7.3</v>
      </c>
      <c r="O814">
        <v>343</v>
      </c>
      <c r="P814">
        <v>1198</v>
      </c>
      <c r="Q814">
        <v>297014</v>
      </c>
      <c r="R814">
        <v>505</v>
      </c>
      <c r="S814" t="s">
        <v>28</v>
      </c>
      <c r="T814">
        <v>1.85</v>
      </c>
      <c r="U814" t="b">
        <f>IF(Table19[[#This Row],[gross]]-Table19[[#This Row],[budget]] &gt; 0, TRUE, FALSE)</f>
        <v>1</v>
      </c>
    </row>
    <row r="815" spans="1:21" x14ac:dyDescent="0.35">
      <c r="A815" t="s">
        <v>10825</v>
      </c>
      <c r="B815">
        <v>2001</v>
      </c>
      <c r="C815" t="s">
        <v>10718</v>
      </c>
      <c r="D815" t="s">
        <v>198</v>
      </c>
      <c r="E815" t="s">
        <v>3216</v>
      </c>
      <c r="F815" t="s">
        <v>10292</v>
      </c>
      <c r="G815" t="s">
        <v>569</v>
      </c>
      <c r="H815" s="11">
        <v>19800000</v>
      </c>
      <c r="I815" s="11">
        <v>41300105</v>
      </c>
      <c r="J815" t="s">
        <v>56</v>
      </c>
      <c r="K815">
        <v>131</v>
      </c>
      <c r="L815" t="s">
        <v>7614</v>
      </c>
      <c r="M815" t="s">
        <v>10826</v>
      </c>
      <c r="N815">
        <v>7.3</v>
      </c>
      <c r="O815">
        <v>187</v>
      </c>
      <c r="P815">
        <v>651</v>
      </c>
      <c r="Q815">
        <v>65201</v>
      </c>
      <c r="R815">
        <v>3261</v>
      </c>
      <c r="S815" t="s">
        <v>28</v>
      </c>
      <c r="T815">
        <v>2.35</v>
      </c>
      <c r="U815" t="b">
        <f>IF(Table19[[#This Row],[gross]]-Table19[[#This Row],[budget]] &gt; 0, TRUE, FALSE)</f>
        <v>1</v>
      </c>
    </row>
    <row r="816" spans="1:21" x14ac:dyDescent="0.35">
      <c r="A816" t="s">
        <v>10834</v>
      </c>
      <c r="B816">
        <v>2013</v>
      </c>
      <c r="C816" t="s">
        <v>3839</v>
      </c>
      <c r="D816" t="s">
        <v>4520</v>
      </c>
      <c r="E816" t="s">
        <v>5777</v>
      </c>
      <c r="F816" t="s">
        <v>10835</v>
      </c>
      <c r="G816" t="s">
        <v>39</v>
      </c>
      <c r="H816" s="11">
        <v>18000000</v>
      </c>
      <c r="I816" s="11">
        <v>33404871</v>
      </c>
      <c r="J816" t="s">
        <v>38</v>
      </c>
      <c r="K816">
        <v>98</v>
      </c>
      <c r="L816" t="s">
        <v>3270</v>
      </c>
      <c r="M816" t="s">
        <v>10836</v>
      </c>
      <c r="N816">
        <v>7.3</v>
      </c>
      <c r="O816">
        <v>415</v>
      </c>
      <c r="P816">
        <v>384</v>
      </c>
      <c r="Q816">
        <v>150082</v>
      </c>
      <c r="R816">
        <v>1353</v>
      </c>
      <c r="S816" t="s">
        <v>28</v>
      </c>
      <c r="T816">
        <v>2.35</v>
      </c>
      <c r="U816" t="b">
        <f>IF(Table19[[#This Row],[gross]]-Table19[[#This Row],[budget]] &gt; 0, TRUE, FALSE)</f>
        <v>1</v>
      </c>
    </row>
    <row r="817" spans="1:21" x14ac:dyDescent="0.35">
      <c r="A817" t="s">
        <v>10990</v>
      </c>
      <c r="B817">
        <v>2007</v>
      </c>
      <c r="C817" t="s">
        <v>1954</v>
      </c>
      <c r="D817" t="s">
        <v>225</v>
      </c>
      <c r="E817" t="s">
        <v>10989</v>
      </c>
      <c r="F817" t="s">
        <v>10991</v>
      </c>
      <c r="G817" t="s">
        <v>569</v>
      </c>
      <c r="H817" s="11">
        <v>20000000</v>
      </c>
      <c r="I817" s="11">
        <v>5701643</v>
      </c>
      <c r="J817" t="s">
        <v>6801</v>
      </c>
      <c r="K817">
        <v>126</v>
      </c>
      <c r="L817" t="s">
        <v>3291</v>
      </c>
      <c r="M817" t="s">
        <v>10992</v>
      </c>
      <c r="N817">
        <v>7.3</v>
      </c>
      <c r="O817">
        <v>160</v>
      </c>
      <c r="P817">
        <v>165</v>
      </c>
      <c r="Q817">
        <v>37635</v>
      </c>
      <c r="R817">
        <v>653</v>
      </c>
      <c r="S817" t="s">
        <v>28</v>
      </c>
      <c r="T817">
        <v>2.35</v>
      </c>
      <c r="U817" t="b">
        <f>IF(Table19[[#This Row],[gross]]-Table19[[#This Row],[budget]] &gt; 0, TRUE, FALSE)</f>
        <v>0</v>
      </c>
    </row>
    <row r="818" spans="1:21" x14ac:dyDescent="0.35">
      <c r="A818" t="s">
        <v>10995</v>
      </c>
      <c r="B818">
        <v>2008</v>
      </c>
      <c r="C818" t="s">
        <v>1254</v>
      </c>
      <c r="D818" t="s">
        <v>60</v>
      </c>
      <c r="E818" t="s">
        <v>625</v>
      </c>
      <c r="F818" t="s">
        <v>133</v>
      </c>
      <c r="G818" t="s">
        <v>569</v>
      </c>
      <c r="H818" s="11">
        <v>18000000</v>
      </c>
      <c r="I818" s="11">
        <v>5694401</v>
      </c>
      <c r="J818" t="s">
        <v>56</v>
      </c>
      <c r="K818">
        <v>114</v>
      </c>
      <c r="L818" t="s">
        <v>329</v>
      </c>
      <c r="M818" t="s">
        <v>10996</v>
      </c>
      <c r="N818">
        <v>7.3</v>
      </c>
      <c r="O818">
        <v>209</v>
      </c>
      <c r="P818">
        <v>192</v>
      </c>
      <c r="Q818">
        <v>194489</v>
      </c>
      <c r="R818">
        <v>46944</v>
      </c>
      <c r="S818" t="s">
        <v>28</v>
      </c>
      <c r="T818">
        <v>2.35</v>
      </c>
      <c r="U818" t="b">
        <f>IF(Table19[[#This Row],[gross]]-Table19[[#This Row],[budget]] &gt; 0, TRUE, FALSE)</f>
        <v>0</v>
      </c>
    </row>
    <row r="819" spans="1:21" x14ac:dyDescent="0.35">
      <c r="A819" t="s">
        <v>11292</v>
      </c>
      <c r="B819">
        <v>1994</v>
      </c>
      <c r="C819" t="s">
        <v>11291</v>
      </c>
      <c r="D819" t="s">
        <v>4585</v>
      </c>
      <c r="E819" t="s">
        <v>3063</v>
      </c>
      <c r="F819" t="s">
        <v>9867</v>
      </c>
      <c r="G819" t="s">
        <v>39</v>
      </c>
      <c r="H819" s="11">
        <v>16000000</v>
      </c>
      <c r="I819" s="11">
        <v>127175354</v>
      </c>
      <c r="J819" t="s">
        <v>38</v>
      </c>
      <c r="K819">
        <v>113</v>
      </c>
      <c r="L819" t="s">
        <v>1611</v>
      </c>
      <c r="M819" t="s">
        <v>11293</v>
      </c>
      <c r="N819">
        <v>7.3</v>
      </c>
      <c r="O819">
        <v>84</v>
      </c>
      <c r="P819">
        <v>438</v>
      </c>
      <c r="Q819">
        <v>288451</v>
      </c>
      <c r="R819">
        <v>2985</v>
      </c>
      <c r="S819" t="s">
        <v>28</v>
      </c>
      <c r="T819">
        <v>1.85</v>
      </c>
      <c r="U819" t="b">
        <f>IF(Table19[[#This Row],[gross]]-Table19[[#This Row],[budget]] &gt; 0, TRUE, FALSE)</f>
        <v>1</v>
      </c>
    </row>
    <row r="820" spans="1:21" x14ac:dyDescent="0.35">
      <c r="A820" t="s">
        <v>11476</v>
      </c>
      <c r="B820">
        <v>2009</v>
      </c>
      <c r="C820" t="s">
        <v>11473</v>
      </c>
      <c r="D820" t="s">
        <v>11475</v>
      </c>
      <c r="E820" t="s">
        <v>11474</v>
      </c>
      <c r="F820" t="s">
        <v>1501</v>
      </c>
      <c r="G820" t="s">
        <v>4621</v>
      </c>
      <c r="H820" s="11">
        <v>13000000</v>
      </c>
      <c r="I820" s="11">
        <v>336467</v>
      </c>
      <c r="J820" t="s">
        <v>1418</v>
      </c>
      <c r="K820">
        <v>161</v>
      </c>
      <c r="L820" t="s">
        <v>5091</v>
      </c>
      <c r="M820" t="s">
        <v>11477</v>
      </c>
      <c r="N820">
        <v>7.3</v>
      </c>
      <c r="O820">
        <v>216</v>
      </c>
      <c r="P820">
        <v>192</v>
      </c>
      <c r="Q820">
        <v>45449</v>
      </c>
      <c r="R820">
        <v>943</v>
      </c>
      <c r="S820" t="s">
        <v>28</v>
      </c>
      <c r="T820">
        <v>2.35</v>
      </c>
      <c r="U820" t="b">
        <f>IF(Table19[[#This Row],[gross]]-Table19[[#This Row],[budget]] &gt; 0, TRUE, FALSE)</f>
        <v>0</v>
      </c>
    </row>
    <row r="821" spans="1:21" x14ac:dyDescent="0.35">
      <c r="A821" t="s">
        <v>11510</v>
      </c>
      <c r="B821">
        <v>1984</v>
      </c>
      <c r="C821" t="s">
        <v>2361</v>
      </c>
      <c r="D821" t="s">
        <v>3506</v>
      </c>
      <c r="E821" t="s">
        <v>1266</v>
      </c>
      <c r="F821" t="s">
        <v>10408</v>
      </c>
      <c r="G821" t="s">
        <v>569</v>
      </c>
      <c r="H821" s="11">
        <v>14000000</v>
      </c>
      <c r="I821" s="11">
        <v>234760500</v>
      </c>
      <c r="J821" t="s">
        <v>38</v>
      </c>
      <c r="K821">
        <v>105</v>
      </c>
      <c r="L821" t="s">
        <v>1689</v>
      </c>
      <c r="M821" t="s">
        <v>11511</v>
      </c>
      <c r="N821">
        <v>7.3</v>
      </c>
      <c r="O821">
        <v>94</v>
      </c>
      <c r="P821">
        <v>175</v>
      </c>
      <c r="Q821">
        <v>126464</v>
      </c>
      <c r="R821">
        <v>3464</v>
      </c>
      <c r="S821" t="s">
        <v>28</v>
      </c>
      <c r="T821">
        <v>1.85</v>
      </c>
      <c r="U821" t="b">
        <f>IF(Table19[[#This Row],[gross]]-Table19[[#This Row],[budget]] &gt; 0, TRUE, FALSE)</f>
        <v>1</v>
      </c>
    </row>
    <row r="822" spans="1:21" x14ac:dyDescent="0.35">
      <c r="A822" t="s">
        <v>11583</v>
      </c>
      <c r="B822">
        <v>2006</v>
      </c>
      <c r="C822" t="s">
        <v>5369</v>
      </c>
      <c r="D822" t="s">
        <v>10692</v>
      </c>
      <c r="E822" t="s">
        <v>11582</v>
      </c>
      <c r="F822" t="s">
        <v>7207</v>
      </c>
      <c r="G822" t="s">
        <v>39</v>
      </c>
      <c r="H822" s="11">
        <v>9800000</v>
      </c>
      <c r="I822" s="11">
        <v>56437947</v>
      </c>
      <c r="J822" t="s">
        <v>56</v>
      </c>
      <c r="K822">
        <v>94</v>
      </c>
      <c r="L822" t="s">
        <v>1493</v>
      </c>
      <c r="M822" t="s">
        <v>11584</v>
      </c>
      <c r="N822">
        <v>7.3</v>
      </c>
      <c r="O822">
        <v>280</v>
      </c>
      <c r="P822">
        <v>421</v>
      </c>
      <c r="Q822">
        <v>85333</v>
      </c>
      <c r="R822">
        <v>486</v>
      </c>
      <c r="S822" t="s">
        <v>28</v>
      </c>
      <c r="T822">
        <v>1.85</v>
      </c>
      <c r="U822" t="b">
        <f>IF(Table19[[#This Row],[gross]]-Table19[[#This Row],[budget]] &gt; 0, TRUE, FALSE)</f>
        <v>1</v>
      </c>
    </row>
    <row r="823" spans="1:21" x14ac:dyDescent="0.35">
      <c r="A823" t="s">
        <v>11595</v>
      </c>
      <c r="B823">
        <v>1994</v>
      </c>
      <c r="C823" t="s">
        <v>11593</v>
      </c>
      <c r="D823" t="s">
        <v>58</v>
      </c>
      <c r="E823" t="s">
        <v>79</v>
      </c>
      <c r="F823" t="s">
        <v>5498</v>
      </c>
      <c r="G823" t="s">
        <v>90</v>
      </c>
      <c r="H823" s="11">
        <v>15000000</v>
      </c>
      <c r="I823" s="11">
        <v>50003300</v>
      </c>
      <c r="J823" t="s">
        <v>38</v>
      </c>
      <c r="K823">
        <v>115</v>
      </c>
      <c r="L823" t="s">
        <v>11594</v>
      </c>
      <c r="M823" t="s">
        <v>11596</v>
      </c>
      <c r="N823">
        <v>7.3</v>
      </c>
      <c r="O823">
        <v>27</v>
      </c>
      <c r="P823">
        <v>132</v>
      </c>
      <c r="Q823">
        <v>36624</v>
      </c>
      <c r="R823">
        <v>29370</v>
      </c>
      <c r="S823" t="s">
        <v>28</v>
      </c>
      <c r="T823">
        <v>1.85</v>
      </c>
      <c r="U823" t="b">
        <f>IF(Table19[[#This Row],[gross]]-Table19[[#This Row],[budget]] &gt; 0, TRUE, FALSE)</f>
        <v>1</v>
      </c>
    </row>
    <row r="824" spans="1:21" x14ac:dyDescent="0.35">
      <c r="A824" t="s">
        <v>11800</v>
      </c>
      <c r="B824">
        <v>2012</v>
      </c>
      <c r="C824" t="s">
        <v>11799</v>
      </c>
      <c r="D824" t="s">
        <v>4046</v>
      </c>
      <c r="E824" t="s">
        <v>998</v>
      </c>
      <c r="F824" t="s">
        <v>11801</v>
      </c>
      <c r="G824" t="s">
        <v>569</v>
      </c>
      <c r="H824" s="11">
        <v>15000000</v>
      </c>
      <c r="I824" s="11">
        <v>21383298</v>
      </c>
      <c r="J824" t="s">
        <v>38</v>
      </c>
      <c r="K824">
        <v>140</v>
      </c>
      <c r="L824" t="s">
        <v>2062</v>
      </c>
      <c r="M824" t="s">
        <v>11802</v>
      </c>
      <c r="N824">
        <v>7.3</v>
      </c>
      <c r="O824">
        <v>417</v>
      </c>
      <c r="P824">
        <v>376</v>
      </c>
      <c r="Q824">
        <v>187170</v>
      </c>
      <c r="R824">
        <v>34413</v>
      </c>
      <c r="S824" t="s">
        <v>28</v>
      </c>
      <c r="T824">
        <v>2.35</v>
      </c>
      <c r="U824" t="b">
        <f>IF(Table19[[#This Row],[gross]]-Table19[[#This Row],[budget]] &gt; 0, TRUE, FALSE)</f>
        <v>1</v>
      </c>
    </row>
    <row r="825" spans="1:21" x14ac:dyDescent="0.35">
      <c r="A825" t="s">
        <v>12255</v>
      </c>
      <c r="B825">
        <v>2002</v>
      </c>
      <c r="C825" t="s">
        <v>5190</v>
      </c>
      <c r="D825" t="s">
        <v>9732</v>
      </c>
      <c r="E825" t="s">
        <v>5608</v>
      </c>
      <c r="F825" t="s">
        <v>12256</v>
      </c>
      <c r="G825" t="s">
        <v>5347</v>
      </c>
      <c r="H825" s="11">
        <v>103000000</v>
      </c>
      <c r="I825" s="11">
        <v>274299</v>
      </c>
      <c r="J825" t="s">
        <v>1418</v>
      </c>
      <c r="K825">
        <v>132</v>
      </c>
      <c r="L825" t="s">
        <v>12254</v>
      </c>
      <c r="M825" t="s">
        <v>12257</v>
      </c>
      <c r="N825">
        <v>7.3</v>
      </c>
      <c r="O825">
        <v>69</v>
      </c>
      <c r="P825">
        <v>55</v>
      </c>
      <c r="Q825">
        <v>11077</v>
      </c>
      <c r="R825">
        <v>1429</v>
      </c>
      <c r="S825" t="s">
        <v>28</v>
      </c>
      <c r="T825">
        <v>1.85</v>
      </c>
      <c r="U825" t="b">
        <f>IF(Table19[[#This Row],[gross]]-Table19[[#This Row],[budget]] &gt; 0, TRUE, FALSE)</f>
        <v>0</v>
      </c>
    </row>
    <row r="826" spans="1:21" x14ac:dyDescent="0.35">
      <c r="A826" t="s">
        <v>12304</v>
      </c>
      <c r="B826">
        <v>1987</v>
      </c>
      <c r="C826" t="s">
        <v>2994</v>
      </c>
      <c r="D826" t="s">
        <v>784</v>
      </c>
      <c r="E826" t="s">
        <v>4476</v>
      </c>
      <c r="F826" t="s">
        <v>11296</v>
      </c>
      <c r="G826" t="s">
        <v>569</v>
      </c>
      <c r="H826" s="11">
        <v>13000000</v>
      </c>
      <c r="I826" s="11">
        <v>123922370</v>
      </c>
      <c r="J826" t="s">
        <v>38</v>
      </c>
      <c r="K826">
        <v>121</v>
      </c>
      <c r="L826" t="s">
        <v>12303</v>
      </c>
      <c r="M826" t="s">
        <v>12305</v>
      </c>
      <c r="N826">
        <v>7.3</v>
      </c>
      <c r="O826">
        <v>62</v>
      </c>
      <c r="P826">
        <v>131</v>
      </c>
      <c r="Q826">
        <v>98348</v>
      </c>
      <c r="R826">
        <v>50141</v>
      </c>
      <c r="S826" t="s">
        <v>28</v>
      </c>
      <c r="T826">
        <v>1.85</v>
      </c>
      <c r="U826" t="b">
        <f>IF(Table19[[#This Row],[gross]]-Table19[[#This Row],[budget]] &gt; 0, TRUE, FALSE)</f>
        <v>1</v>
      </c>
    </row>
    <row r="827" spans="1:21" x14ac:dyDescent="0.35">
      <c r="A827" t="s">
        <v>12346</v>
      </c>
      <c r="B827">
        <v>2014</v>
      </c>
      <c r="C827" t="s">
        <v>12345</v>
      </c>
      <c r="D827" t="s">
        <v>537</v>
      </c>
      <c r="E827" t="s">
        <v>203</v>
      </c>
      <c r="F827" t="s">
        <v>1450</v>
      </c>
      <c r="G827" t="s">
        <v>39</v>
      </c>
      <c r="H827" s="11">
        <v>13000000</v>
      </c>
      <c r="I827" s="11">
        <v>44134898</v>
      </c>
      <c r="J827" t="s">
        <v>38</v>
      </c>
      <c r="K827">
        <v>102</v>
      </c>
      <c r="L827" t="s">
        <v>2450</v>
      </c>
      <c r="M827" t="s">
        <v>12347</v>
      </c>
      <c r="N827">
        <v>7.3</v>
      </c>
      <c r="O827">
        <v>275</v>
      </c>
      <c r="P827">
        <v>171</v>
      </c>
      <c r="Q827">
        <v>72803</v>
      </c>
      <c r="R827">
        <v>20330</v>
      </c>
      <c r="S827" t="s">
        <v>28</v>
      </c>
      <c r="T827">
        <v>1.85</v>
      </c>
      <c r="U827" t="b">
        <f>IF(Table19[[#This Row],[gross]]-Table19[[#This Row],[budget]] &gt; 0, TRUE, FALSE)</f>
        <v>1</v>
      </c>
    </row>
    <row r="828" spans="1:21" x14ac:dyDescent="0.35">
      <c r="A828" t="s">
        <v>12484</v>
      </c>
      <c r="B828">
        <v>2006</v>
      </c>
      <c r="C828" t="s">
        <v>12483</v>
      </c>
      <c r="D828" t="s">
        <v>267</v>
      </c>
      <c r="E828" t="s">
        <v>4565</v>
      </c>
      <c r="F828" t="s">
        <v>12485</v>
      </c>
      <c r="G828" t="s">
        <v>569</v>
      </c>
      <c r="H828" s="11">
        <v>13000000</v>
      </c>
      <c r="I828" s="11">
        <v>4857376</v>
      </c>
      <c r="J828" t="s">
        <v>1418</v>
      </c>
      <c r="K828">
        <v>120</v>
      </c>
      <c r="L828" t="s">
        <v>1375</v>
      </c>
      <c r="M828" t="s">
        <v>12486</v>
      </c>
      <c r="N828">
        <v>7.3</v>
      </c>
      <c r="O828">
        <v>165</v>
      </c>
      <c r="P828">
        <v>123</v>
      </c>
      <c r="Q828">
        <v>63084</v>
      </c>
      <c r="R828">
        <v>13208</v>
      </c>
      <c r="S828" t="s">
        <v>28</v>
      </c>
      <c r="T828">
        <v>1.85</v>
      </c>
      <c r="U828" t="b">
        <f>IF(Table19[[#This Row],[gross]]-Table19[[#This Row],[budget]] &gt; 0, TRUE, FALSE)</f>
        <v>0</v>
      </c>
    </row>
    <row r="829" spans="1:21" x14ac:dyDescent="0.35">
      <c r="A829" t="s">
        <v>12498</v>
      </c>
      <c r="B829">
        <v>2000</v>
      </c>
      <c r="C829" t="s">
        <v>12496</v>
      </c>
      <c r="D829" t="s">
        <v>8193</v>
      </c>
      <c r="E829" t="s">
        <v>12497</v>
      </c>
      <c r="F829" t="s">
        <v>12499</v>
      </c>
      <c r="G829" t="s">
        <v>569</v>
      </c>
      <c r="H829" s="11">
        <v>100000000</v>
      </c>
      <c r="I829" s="11">
        <v>3058380</v>
      </c>
      <c r="J829" t="s">
        <v>1418</v>
      </c>
      <c r="K829">
        <v>112</v>
      </c>
      <c r="L829" t="s">
        <v>209</v>
      </c>
      <c r="M829" t="s">
        <v>12500</v>
      </c>
      <c r="N829">
        <v>7.3</v>
      </c>
      <c r="O829">
        <v>61</v>
      </c>
      <c r="P829">
        <v>69</v>
      </c>
      <c r="Q829">
        <v>4767</v>
      </c>
      <c r="R829">
        <v>2389</v>
      </c>
      <c r="S829" t="s">
        <v>28</v>
      </c>
      <c r="T829">
        <v>2.35</v>
      </c>
      <c r="U829" t="b">
        <f>IF(Table19[[#This Row],[gross]]-Table19[[#This Row],[budget]] &gt; 0, TRUE, FALSE)</f>
        <v>0</v>
      </c>
    </row>
    <row r="830" spans="1:21" x14ac:dyDescent="0.35">
      <c r="A830" t="s">
        <v>12565</v>
      </c>
      <c r="B830">
        <v>2002</v>
      </c>
      <c r="C830" t="s">
        <v>1664</v>
      </c>
      <c r="D830" t="s">
        <v>1664</v>
      </c>
      <c r="E830" t="s">
        <v>6972</v>
      </c>
      <c r="F830" t="s">
        <v>7877</v>
      </c>
      <c r="G830" t="s">
        <v>39</v>
      </c>
      <c r="H830" s="11">
        <v>12500000</v>
      </c>
      <c r="I830" s="11">
        <v>21078145</v>
      </c>
      <c r="J830" t="s">
        <v>38</v>
      </c>
      <c r="K830">
        <v>117</v>
      </c>
      <c r="L830" t="s">
        <v>1493</v>
      </c>
      <c r="M830" t="s">
        <v>12566</v>
      </c>
      <c r="N830">
        <v>7.3</v>
      </c>
      <c r="O830">
        <v>121</v>
      </c>
      <c r="P830">
        <v>159</v>
      </c>
      <c r="Q830">
        <v>26493</v>
      </c>
      <c r="R830">
        <v>20456</v>
      </c>
      <c r="S830" t="s">
        <v>28</v>
      </c>
      <c r="T830">
        <v>2.35</v>
      </c>
      <c r="U830" t="b">
        <f>IF(Table19[[#This Row],[gross]]-Table19[[#This Row],[budget]] &gt; 0, TRUE, FALSE)</f>
        <v>1</v>
      </c>
    </row>
    <row r="831" spans="1:21" x14ac:dyDescent="0.35">
      <c r="A831" t="s">
        <v>12626</v>
      </c>
      <c r="B831">
        <v>1988</v>
      </c>
      <c r="C831" t="s">
        <v>3026</v>
      </c>
      <c r="D831" t="s">
        <v>9533</v>
      </c>
      <c r="E831" t="s">
        <v>12625</v>
      </c>
      <c r="F831" t="s">
        <v>12627</v>
      </c>
      <c r="G831" t="s">
        <v>272</v>
      </c>
      <c r="H831" s="11">
        <v>12500000</v>
      </c>
      <c r="I831" s="11">
        <v>48092846</v>
      </c>
      <c r="J831" t="s">
        <v>38</v>
      </c>
      <c r="K831">
        <v>69</v>
      </c>
      <c r="L831" t="s">
        <v>2720</v>
      </c>
      <c r="M831" t="s">
        <v>12628</v>
      </c>
      <c r="N831">
        <v>7.3</v>
      </c>
      <c r="O831">
        <v>24</v>
      </c>
      <c r="P831">
        <v>133</v>
      </c>
      <c r="Q831">
        <v>61753</v>
      </c>
      <c r="R831">
        <v>1833</v>
      </c>
      <c r="S831" t="s">
        <v>28</v>
      </c>
      <c r="T831">
        <v>1.33</v>
      </c>
      <c r="U831" t="b">
        <f>IF(Table19[[#This Row],[gross]]-Table19[[#This Row],[budget]] &gt; 0, TRUE, FALSE)</f>
        <v>1</v>
      </c>
    </row>
    <row r="832" spans="1:21" x14ac:dyDescent="0.35">
      <c r="A832" t="s">
        <v>12946</v>
      </c>
      <c r="B832">
        <v>2005</v>
      </c>
      <c r="C832" t="s">
        <v>12944</v>
      </c>
      <c r="D832" t="s">
        <v>12945</v>
      </c>
      <c r="E832" t="s">
        <v>7616</v>
      </c>
      <c r="F832" t="s">
        <v>1864</v>
      </c>
      <c r="G832" t="s">
        <v>90</v>
      </c>
      <c r="H832" s="11">
        <v>12000000</v>
      </c>
      <c r="I832" s="11">
        <v>860002</v>
      </c>
      <c r="J832" t="s">
        <v>38</v>
      </c>
      <c r="K832">
        <v>100</v>
      </c>
      <c r="L832" t="s">
        <v>3138</v>
      </c>
      <c r="M832" t="s">
        <v>12947</v>
      </c>
      <c r="N832">
        <v>7.3</v>
      </c>
      <c r="O832">
        <v>38</v>
      </c>
      <c r="P832">
        <v>43</v>
      </c>
      <c r="Q832">
        <v>6454</v>
      </c>
      <c r="R832">
        <v>1579</v>
      </c>
      <c r="S832" t="s">
        <v>28</v>
      </c>
      <c r="T832">
        <v>1.85</v>
      </c>
      <c r="U832" t="b">
        <f>IF(Table19[[#This Row],[gross]]-Table19[[#This Row],[budget]] &gt; 0, TRUE, FALSE)</f>
        <v>0</v>
      </c>
    </row>
    <row r="833" spans="1:21" x14ac:dyDescent="0.35">
      <c r="A833" t="s">
        <v>13068</v>
      </c>
      <c r="B833">
        <v>2008</v>
      </c>
      <c r="C833" t="s">
        <v>11717</v>
      </c>
      <c r="D833" t="s">
        <v>4312</v>
      </c>
      <c r="E833" t="s">
        <v>13067</v>
      </c>
      <c r="F833" t="s">
        <v>2952</v>
      </c>
      <c r="G833" t="s">
        <v>39</v>
      </c>
      <c r="H833" s="11">
        <v>11000000</v>
      </c>
      <c r="I833" s="11">
        <v>37766350</v>
      </c>
      <c r="J833" t="s">
        <v>38</v>
      </c>
      <c r="K833">
        <v>110</v>
      </c>
      <c r="L833" t="s">
        <v>3270</v>
      </c>
      <c r="M833" t="s">
        <v>13069</v>
      </c>
      <c r="N833">
        <v>7.3</v>
      </c>
      <c r="O833">
        <v>109</v>
      </c>
      <c r="P833">
        <v>56</v>
      </c>
      <c r="Q833">
        <v>19440</v>
      </c>
      <c r="R833">
        <v>3376</v>
      </c>
      <c r="S833" t="s">
        <v>28</v>
      </c>
      <c r="T833">
        <v>2.35</v>
      </c>
      <c r="U833" t="b">
        <f>IF(Table19[[#This Row],[gross]]-Table19[[#This Row],[budget]] &gt; 0, TRUE, FALSE)</f>
        <v>1</v>
      </c>
    </row>
    <row r="834" spans="1:21" x14ac:dyDescent="0.35">
      <c r="A834" t="s">
        <v>13108</v>
      </c>
      <c r="B834">
        <v>2001</v>
      </c>
      <c r="C834" t="s">
        <v>9147</v>
      </c>
      <c r="D834" t="s">
        <v>644</v>
      </c>
      <c r="E834" t="s">
        <v>6053</v>
      </c>
      <c r="F834" t="s">
        <v>4678</v>
      </c>
      <c r="G834" t="s">
        <v>569</v>
      </c>
      <c r="H834" s="11">
        <v>11000000</v>
      </c>
      <c r="I834" s="11">
        <v>13103828</v>
      </c>
      <c r="J834" t="s">
        <v>38</v>
      </c>
      <c r="K834">
        <v>100</v>
      </c>
      <c r="L834" t="s">
        <v>2062</v>
      </c>
      <c r="M834" t="s">
        <v>13109</v>
      </c>
      <c r="N834">
        <v>7.3</v>
      </c>
      <c r="O834">
        <v>161</v>
      </c>
      <c r="P834">
        <v>463</v>
      </c>
      <c r="Q834">
        <v>59982</v>
      </c>
      <c r="R834">
        <v>12237</v>
      </c>
      <c r="S834" t="s">
        <v>28</v>
      </c>
      <c r="T834">
        <v>1.85</v>
      </c>
      <c r="U834" t="b">
        <f>IF(Table19[[#This Row],[gross]]-Table19[[#This Row],[budget]] &gt; 0, TRUE, FALSE)</f>
        <v>1</v>
      </c>
    </row>
    <row r="835" spans="1:21" x14ac:dyDescent="0.35">
      <c r="A835" t="s">
        <v>13112</v>
      </c>
      <c r="B835">
        <v>2015</v>
      </c>
      <c r="C835" t="s">
        <v>13111</v>
      </c>
      <c r="D835" t="s">
        <v>310</v>
      </c>
      <c r="E835" t="s">
        <v>3090</v>
      </c>
      <c r="F835" t="s">
        <v>8382</v>
      </c>
      <c r="G835" t="s">
        <v>39</v>
      </c>
      <c r="H835" s="11">
        <v>11000000</v>
      </c>
      <c r="I835" s="11">
        <v>33305037</v>
      </c>
      <c r="J835" t="s">
        <v>56</v>
      </c>
      <c r="K835">
        <v>109</v>
      </c>
      <c r="L835" t="s">
        <v>5652</v>
      </c>
      <c r="M835" t="s">
        <v>13113</v>
      </c>
      <c r="N835">
        <v>7.3</v>
      </c>
      <c r="O835">
        <v>203</v>
      </c>
      <c r="P835">
        <v>147</v>
      </c>
      <c r="Q835">
        <v>33856</v>
      </c>
      <c r="R835">
        <v>17866</v>
      </c>
      <c r="S835" t="s">
        <v>28</v>
      </c>
      <c r="T835">
        <v>2.35</v>
      </c>
      <c r="U835" t="b">
        <f>IF(Table19[[#This Row],[gross]]-Table19[[#This Row],[budget]] &gt; 0, TRUE, FALSE)</f>
        <v>1</v>
      </c>
    </row>
    <row r="836" spans="1:21" x14ac:dyDescent="0.35">
      <c r="A836" t="s">
        <v>6682</v>
      </c>
      <c r="B836">
        <v>2009</v>
      </c>
      <c r="C836" t="s">
        <v>6681</v>
      </c>
      <c r="D836" t="s">
        <v>5208</v>
      </c>
      <c r="E836" t="s">
        <v>2295</v>
      </c>
      <c r="F836" t="s">
        <v>6683</v>
      </c>
      <c r="G836" t="s">
        <v>569</v>
      </c>
      <c r="H836" s="11">
        <v>10000000</v>
      </c>
      <c r="I836" s="11">
        <v>47536959</v>
      </c>
      <c r="J836" t="s">
        <v>38</v>
      </c>
      <c r="K836">
        <v>109</v>
      </c>
      <c r="L836" t="s">
        <v>3270</v>
      </c>
      <c r="M836" t="s">
        <v>6684</v>
      </c>
      <c r="N836">
        <v>7.3</v>
      </c>
      <c r="O836">
        <v>323</v>
      </c>
      <c r="P836">
        <v>275</v>
      </c>
      <c r="Q836">
        <v>86956</v>
      </c>
      <c r="R836">
        <v>3276</v>
      </c>
      <c r="S836" t="s">
        <v>28</v>
      </c>
      <c r="T836">
        <v>1.85</v>
      </c>
      <c r="U836" t="b">
        <f>IF(Table19[[#This Row],[gross]]-Table19[[#This Row],[budget]] &gt; 0, TRUE, FALSE)</f>
        <v>1</v>
      </c>
    </row>
    <row r="837" spans="1:21" x14ac:dyDescent="0.35">
      <c r="A837" t="s">
        <v>13282</v>
      </c>
      <c r="B837">
        <v>2011</v>
      </c>
      <c r="C837" t="s">
        <v>4342</v>
      </c>
      <c r="D837" t="s">
        <v>133</v>
      </c>
      <c r="E837" t="s">
        <v>1094</v>
      </c>
      <c r="F837" t="s">
        <v>5043</v>
      </c>
      <c r="G837" t="s">
        <v>39</v>
      </c>
      <c r="H837" s="11">
        <v>10000000</v>
      </c>
      <c r="I837" s="11">
        <v>46377022</v>
      </c>
      <c r="J837" t="s">
        <v>56</v>
      </c>
      <c r="K837">
        <v>124</v>
      </c>
      <c r="L837" t="s">
        <v>2450</v>
      </c>
      <c r="M837" t="s">
        <v>13283</v>
      </c>
      <c r="N837">
        <v>7.3</v>
      </c>
      <c r="O837">
        <v>264</v>
      </c>
      <c r="P837">
        <v>266</v>
      </c>
      <c r="Q837">
        <v>75306</v>
      </c>
      <c r="R837">
        <v>1898</v>
      </c>
      <c r="S837" t="s">
        <v>28</v>
      </c>
      <c r="T837">
        <v>2.35</v>
      </c>
      <c r="U837" t="b">
        <f>IF(Table19[[#This Row],[gross]]-Table19[[#This Row],[budget]] &gt; 0, TRUE, FALSE)</f>
        <v>1</v>
      </c>
    </row>
    <row r="838" spans="1:21" x14ac:dyDescent="0.35">
      <c r="A838" t="s">
        <v>13557</v>
      </c>
      <c r="B838">
        <v>2006</v>
      </c>
      <c r="C838" t="s">
        <v>9329</v>
      </c>
      <c r="D838" t="s">
        <v>58</v>
      </c>
      <c r="E838" t="s">
        <v>13555</v>
      </c>
      <c r="F838" t="s">
        <v>13558</v>
      </c>
      <c r="G838" t="s">
        <v>39</v>
      </c>
      <c r="H838" s="11">
        <v>10000000</v>
      </c>
      <c r="I838" s="11">
        <v>5484375</v>
      </c>
      <c r="J838" t="s">
        <v>38</v>
      </c>
      <c r="K838">
        <v>120</v>
      </c>
      <c r="L838" t="s">
        <v>13556</v>
      </c>
      <c r="M838" t="s">
        <v>13559</v>
      </c>
      <c r="N838">
        <v>7.3</v>
      </c>
      <c r="O838">
        <v>198</v>
      </c>
      <c r="P838">
        <v>205</v>
      </c>
      <c r="Q838">
        <v>84641</v>
      </c>
      <c r="R838">
        <v>24270</v>
      </c>
      <c r="S838" t="s">
        <v>28</v>
      </c>
      <c r="T838">
        <v>1.85</v>
      </c>
      <c r="U838" t="b">
        <f>IF(Table19[[#This Row],[gross]]-Table19[[#This Row],[budget]] &gt; 0, TRUE, FALSE)</f>
        <v>0</v>
      </c>
    </row>
    <row r="839" spans="1:21" x14ac:dyDescent="0.35">
      <c r="A839" t="s">
        <v>13598</v>
      </c>
      <c r="B839">
        <v>2006</v>
      </c>
      <c r="C839" t="s">
        <v>8981</v>
      </c>
      <c r="D839" t="s">
        <v>9119</v>
      </c>
      <c r="E839" t="s">
        <v>13597</v>
      </c>
      <c r="F839" t="s">
        <v>5097</v>
      </c>
      <c r="G839" t="s">
        <v>39</v>
      </c>
      <c r="H839" s="11">
        <v>10000000</v>
      </c>
      <c r="I839" s="11">
        <v>1055654</v>
      </c>
      <c r="J839" t="s">
        <v>740</v>
      </c>
      <c r="K839">
        <v>120</v>
      </c>
      <c r="L839" t="s">
        <v>4703</v>
      </c>
      <c r="M839" t="s">
        <v>13599</v>
      </c>
      <c r="N839">
        <v>7.3</v>
      </c>
      <c r="O839">
        <v>44</v>
      </c>
      <c r="P839">
        <v>175</v>
      </c>
      <c r="Q839">
        <v>20426</v>
      </c>
      <c r="R839">
        <v>2673</v>
      </c>
      <c r="S839" t="s">
        <v>28</v>
      </c>
      <c r="T839">
        <v>2.35</v>
      </c>
      <c r="U839" t="b">
        <f>IF(Table19[[#This Row],[gross]]-Table19[[#This Row],[budget]] &gt; 0, TRUE, FALSE)</f>
        <v>0</v>
      </c>
    </row>
    <row r="840" spans="1:21" x14ac:dyDescent="0.35">
      <c r="A840" t="s">
        <v>13680</v>
      </c>
      <c r="B840">
        <v>2001</v>
      </c>
      <c r="C840" t="s">
        <v>10267</v>
      </c>
      <c r="D840" t="s">
        <v>6605</v>
      </c>
      <c r="E840" t="s">
        <v>13679</v>
      </c>
      <c r="F840" t="s">
        <v>6869</v>
      </c>
      <c r="G840" t="s">
        <v>90</v>
      </c>
      <c r="H840" s="11">
        <v>10000000</v>
      </c>
      <c r="I840" s="11">
        <v>488872</v>
      </c>
      <c r="J840" t="s">
        <v>3699</v>
      </c>
      <c r="K840">
        <v>85</v>
      </c>
      <c r="L840" t="s">
        <v>3095</v>
      </c>
      <c r="M840" t="s">
        <v>13681</v>
      </c>
      <c r="N840">
        <v>7.3</v>
      </c>
      <c r="O840">
        <v>246</v>
      </c>
      <c r="P840">
        <v>243</v>
      </c>
      <c r="Q840">
        <v>56923</v>
      </c>
      <c r="R840">
        <v>700</v>
      </c>
      <c r="S840" t="s">
        <v>720</v>
      </c>
      <c r="T840">
        <v>1.85</v>
      </c>
      <c r="U840" t="b">
        <f>IF(Table19[[#This Row],[gross]]-Table19[[#This Row],[budget]] &gt; 0, TRUE, FALSE)</f>
        <v>0</v>
      </c>
    </row>
    <row r="841" spans="1:21" x14ac:dyDescent="0.35">
      <c r="A841" t="s">
        <v>13698</v>
      </c>
      <c r="B841">
        <v>2004</v>
      </c>
      <c r="C841" t="s">
        <v>13696</v>
      </c>
      <c r="D841" t="s">
        <v>13697</v>
      </c>
      <c r="E841" t="s">
        <v>10505</v>
      </c>
      <c r="F841" t="s">
        <v>13699</v>
      </c>
      <c r="G841" t="s">
        <v>569</v>
      </c>
      <c r="H841" s="11">
        <v>4000000</v>
      </c>
      <c r="I841" s="11">
        <v>228524</v>
      </c>
      <c r="J841" t="s">
        <v>38</v>
      </c>
      <c r="K841">
        <v>111</v>
      </c>
      <c r="L841" t="s">
        <v>2450</v>
      </c>
      <c r="M841" t="s">
        <v>13700</v>
      </c>
      <c r="N841">
        <v>7.3</v>
      </c>
      <c r="O841">
        <v>73</v>
      </c>
      <c r="P841">
        <v>56</v>
      </c>
      <c r="Q841">
        <v>8708</v>
      </c>
      <c r="R841">
        <v>768</v>
      </c>
      <c r="S841" t="s">
        <v>28</v>
      </c>
      <c r="T841">
        <v>2.35</v>
      </c>
      <c r="U841" t="b">
        <f>IF(Table19[[#This Row],[gross]]-Table19[[#This Row],[budget]] &gt; 0, TRUE, FALSE)</f>
        <v>0</v>
      </c>
    </row>
    <row r="842" spans="1:21" x14ac:dyDescent="0.35">
      <c r="A842" t="s">
        <v>13756</v>
      </c>
      <c r="B842">
        <v>2008</v>
      </c>
      <c r="C842" t="s">
        <v>8135</v>
      </c>
      <c r="D842" t="s">
        <v>6567</v>
      </c>
      <c r="E842" t="s">
        <v>12259</v>
      </c>
      <c r="F842" t="s">
        <v>13757</v>
      </c>
      <c r="G842" t="s">
        <v>569</v>
      </c>
      <c r="H842" s="11">
        <v>10000000</v>
      </c>
      <c r="I842" s="11">
        <v>128486</v>
      </c>
      <c r="J842" t="s">
        <v>5411</v>
      </c>
      <c r="K842">
        <v>135</v>
      </c>
      <c r="L842" t="s">
        <v>4470</v>
      </c>
      <c r="M842" t="s">
        <v>13758</v>
      </c>
      <c r="N842">
        <v>7.3</v>
      </c>
      <c r="O842">
        <v>152</v>
      </c>
      <c r="P842">
        <v>74</v>
      </c>
      <c r="Q842">
        <v>26156</v>
      </c>
      <c r="R842">
        <v>569</v>
      </c>
      <c r="S842" t="s">
        <v>28</v>
      </c>
      <c r="T842">
        <v>2.35</v>
      </c>
      <c r="U842" t="b">
        <f>IF(Table19[[#This Row],[gross]]-Table19[[#This Row],[budget]] &gt; 0, TRUE, FALSE)</f>
        <v>0</v>
      </c>
    </row>
    <row r="843" spans="1:21" x14ac:dyDescent="0.35">
      <c r="A843" t="s">
        <v>13926</v>
      </c>
      <c r="B843">
        <v>2008</v>
      </c>
      <c r="C843" t="s">
        <v>13923</v>
      </c>
      <c r="D843" t="s">
        <v>13925</v>
      </c>
      <c r="E843" t="s">
        <v>13924</v>
      </c>
      <c r="F843" t="s">
        <v>2981</v>
      </c>
      <c r="G843" t="s">
        <v>4621</v>
      </c>
      <c r="H843" s="11">
        <v>45000000</v>
      </c>
      <c r="I843" s="11">
        <v>145109</v>
      </c>
      <c r="J843" t="s">
        <v>7308</v>
      </c>
      <c r="K843">
        <v>45</v>
      </c>
      <c r="L843" t="s">
        <v>2111</v>
      </c>
      <c r="M843" t="s">
        <v>13927</v>
      </c>
      <c r="N843">
        <v>7.3</v>
      </c>
      <c r="O843">
        <v>80</v>
      </c>
      <c r="P843">
        <v>44</v>
      </c>
      <c r="Q843">
        <v>14247</v>
      </c>
      <c r="R843">
        <v>1098</v>
      </c>
      <c r="S843" t="s">
        <v>28</v>
      </c>
      <c r="T843">
        <v>2.35</v>
      </c>
      <c r="U843" t="b">
        <f>IF(Table19[[#This Row],[gross]]-Table19[[#This Row],[budget]] &gt; 0, TRUE, FALSE)</f>
        <v>0</v>
      </c>
    </row>
    <row r="844" spans="1:21" x14ac:dyDescent="0.35">
      <c r="A844" t="s">
        <v>13950</v>
      </c>
      <c r="B844">
        <v>2009</v>
      </c>
      <c r="C844" t="s">
        <v>4681</v>
      </c>
      <c r="D844" t="s">
        <v>296</v>
      </c>
      <c r="E844" t="s">
        <v>6676</v>
      </c>
      <c r="F844" t="s">
        <v>13951</v>
      </c>
      <c r="G844" t="s">
        <v>569</v>
      </c>
      <c r="H844" s="11">
        <v>7000000</v>
      </c>
      <c r="I844" s="11">
        <v>39462438</v>
      </c>
      <c r="J844" t="s">
        <v>38</v>
      </c>
      <c r="K844">
        <v>112</v>
      </c>
      <c r="L844" t="s">
        <v>7403</v>
      </c>
      <c r="M844" t="s">
        <v>13952</v>
      </c>
      <c r="N844">
        <v>7.3</v>
      </c>
      <c r="O844">
        <v>273</v>
      </c>
      <c r="P844">
        <v>226</v>
      </c>
      <c r="Q844">
        <v>67760</v>
      </c>
      <c r="R844">
        <v>13172</v>
      </c>
      <c r="S844" t="s">
        <v>28</v>
      </c>
      <c r="T844">
        <v>2.35</v>
      </c>
      <c r="U844" t="b">
        <f>IF(Table19[[#This Row],[gross]]-Table19[[#This Row],[budget]] &gt; 0, TRUE, FALSE)</f>
        <v>1</v>
      </c>
    </row>
    <row r="845" spans="1:21" x14ac:dyDescent="0.35">
      <c r="A845" t="s">
        <v>13965</v>
      </c>
      <c r="B845">
        <v>1999</v>
      </c>
      <c r="C845" t="s">
        <v>7745</v>
      </c>
      <c r="D845" t="s">
        <v>875</v>
      </c>
      <c r="E845" t="s">
        <v>3230</v>
      </c>
      <c r="F845" t="s">
        <v>13966</v>
      </c>
      <c r="G845" t="s">
        <v>569</v>
      </c>
      <c r="H845" s="11">
        <v>8000000</v>
      </c>
      <c r="I845" s="11">
        <v>14879556</v>
      </c>
      <c r="J845" t="s">
        <v>38</v>
      </c>
      <c r="K845">
        <v>103</v>
      </c>
      <c r="L845" t="s">
        <v>2450</v>
      </c>
      <c r="M845" t="s">
        <v>13967</v>
      </c>
      <c r="N845">
        <v>7.3</v>
      </c>
      <c r="O845">
        <v>175</v>
      </c>
      <c r="P845">
        <v>441</v>
      </c>
      <c r="Q845">
        <v>73640</v>
      </c>
      <c r="R845">
        <v>3516</v>
      </c>
      <c r="S845" t="s">
        <v>28</v>
      </c>
      <c r="T845">
        <v>2.35</v>
      </c>
      <c r="U845" t="b">
        <f>IF(Table19[[#This Row],[gross]]-Table19[[#This Row],[budget]] &gt; 0, TRUE, FALSE)</f>
        <v>1</v>
      </c>
    </row>
    <row r="846" spans="1:21" x14ac:dyDescent="0.35">
      <c r="A846" t="s">
        <v>14140</v>
      </c>
      <c r="B846">
        <v>2015</v>
      </c>
      <c r="C846" t="s">
        <v>14138</v>
      </c>
      <c r="D846" t="s">
        <v>2539</v>
      </c>
      <c r="E846" t="s">
        <v>2338</v>
      </c>
      <c r="F846" t="s">
        <v>14141</v>
      </c>
      <c r="G846" t="s">
        <v>569</v>
      </c>
      <c r="H846" s="11">
        <v>8000000</v>
      </c>
      <c r="I846" s="11">
        <v>3442820</v>
      </c>
      <c r="J846" t="s">
        <v>38</v>
      </c>
      <c r="K846">
        <v>90</v>
      </c>
      <c r="L846" t="s">
        <v>14139</v>
      </c>
      <c r="M846" t="s">
        <v>14142</v>
      </c>
      <c r="N846">
        <v>7.3</v>
      </c>
      <c r="O846">
        <v>328</v>
      </c>
      <c r="P846">
        <v>140</v>
      </c>
      <c r="Q846">
        <v>31489</v>
      </c>
      <c r="R846">
        <v>1442</v>
      </c>
      <c r="S846" t="s">
        <v>28</v>
      </c>
      <c r="T846">
        <v>2.35</v>
      </c>
      <c r="U846" t="b">
        <f>IF(Table19[[#This Row],[gross]]-Table19[[#This Row],[budget]] &gt; 0, TRUE, FALSE)</f>
        <v>0</v>
      </c>
    </row>
    <row r="847" spans="1:21" x14ac:dyDescent="0.35">
      <c r="A847" t="s">
        <v>14144</v>
      </c>
      <c r="B847">
        <v>2010</v>
      </c>
      <c r="C847" t="s">
        <v>10480</v>
      </c>
      <c r="D847" t="s">
        <v>388</v>
      </c>
      <c r="E847" t="s">
        <v>2356</v>
      </c>
      <c r="F847" t="s">
        <v>8508</v>
      </c>
      <c r="G847" t="s">
        <v>39</v>
      </c>
      <c r="H847" s="11">
        <v>10000000</v>
      </c>
      <c r="I847" s="11">
        <v>3205244</v>
      </c>
      <c r="J847" t="s">
        <v>56</v>
      </c>
      <c r="K847">
        <v>129</v>
      </c>
      <c r="L847" t="s">
        <v>2450</v>
      </c>
      <c r="M847" t="s">
        <v>14145</v>
      </c>
      <c r="N847">
        <v>7.3</v>
      </c>
      <c r="O847">
        <v>248</v>
      </c>
      <c r="P847">
        <v>141</v>
      </c>
      <c r="Q847">
        <v>23629</v>
      </c>
      <c r="R847">
        <v>2265</v>
      </c>
      <c r="S847" t="s">
        <v>28</v>
      </c>
      <c r="T847">
        <v>2.35</v>
      </c>
      <c r="U847" t="b">
        <f>IF(Table19[[#This Row],[gross]]-Table19[[#This Row],[budget]] &gt; 0, TRUE, FALSE)</f>
        <v>0</v>
      </c>
    </row>
    <row r="848" spans="1:21" x14ac:dyDescent="0.35">
      <c r="A848" t="s">
        <v>14275</v>
      </c>
      <c r="B848">
        <v>2009</v>
      </c>
      <c r="C848" t="s">
        <v>11852</v>
      </c>
      <c r="D848" t="s">
        <v>703</v>
      </c>
      <c r="E848" t="s">
        <v>1956</v>
      </c>
      <c r="F848" t="s">
        <v>14276</v>
      </c>
      <c r="G848" t="s">
        <v>39</v>
      </c>
      <c r="H848" s="11">
        <v>4500000</v>
      </c>
      <c r="I848" s="11">
        <v>12574715</v>
      </c>
      <c r="J848" t="s">
        <v>56</v>
      </c>
      <c r="K848">
        <v>100</v>
      </c>
      <c r="L848" t="s">
        <v>3270</v>
      </c>
      <c r="M848" t="s">
        <v>14277</v>
      </c>
      <c r="N848">
        <v>7.3</v>
      </c>
      <c r="O848">
        <v>278</v>
      </c>
      <c r="P848">
        <v>237</v>
      </c>
      <c r="Q848">
        <v>112138</v>
      </c>
      <c r="R848">
        <v>4198</v>
      </c>
      <c r="S848" t="s">
        <v>28</v>
      </c>
      <c r="T848">
        <v>2.35</v>
      </c>
      <c r="U848" t="b">
        <f>IF(Table19[[#This Row],[gross]]-Table19[[#This Row],[budget]] &gt; 0, TRUE, FALSE)</f>
        <v>1</v>
      </c>
    </row>
    <row r="849" spans="1:21" x14ac:dyDescent="0.35">
      <c r="A849" t="s">
        <v>361</v>
      </c>
      <c r="B849">
        <v>2013</v>
      </c>
      <c r="C849" t="s">
        <v>359</v>
      </c>
      <c r="D849" t="s">
        <v>210</v>
      </c>
      <c r="E849" t="s">
        <v>360</v>
      </c>
      <c r="F849" t="s">
        <v>362</v>
      </c>
      <c r="G849" t="s">
        <v>39</v>
      </c>
      <c r="H849" s="11">
        <v>105000000</v>
      </c>
      <c r="I849" s="11">
        <v>144812796</v>
      </c>
      <c r="J849" t="s">
        <v>365</v>
      </c>
      <c r="K849">
        <v>143</v>
      </c>
      <c r="L849" t="s">
        <v>209</v>
      </c>
      <c r="M849" t="s">
        <v>363</v>
      </c>
      <c r="N849">
        <v>7.3</v>
      </c>
      <c r="O849">
        <v>490</v>
      </c>
      <c r="P849">
        <v>753</v>
      </c>
      <c r="Q849">
        <v>362933</v>
      </c>
      <c r="R849">
        <v>29769</v>
      </c>
      <c r="S849" t="s">
        <v>28</v>
      </c>
      <c r="T849">
        <v>2.35</v>
      </c>
      <c r="U849" t="b">
        <f>IF(Table19[[#This Row],[gross]]-Table19[[#This Row],[budget]] &gt; 0, TRUE, FALSE)</f>
        <v>1</v>
      </c>
    </row>
    <row r="850" spans="1:21" x14ac:dyDescent="0.35">
      <c r="A850" t="s">
        <v>14417</v>
      </c>
      <c r="B850">
        <v>2015</v>
      </c>
      <c r="C850" t="s">
        <v>12169</v>
      </c>
      <c r="D850" t="s">
        <v>4696</v>
      </c>
      <c r="E850" t="s">
        <v>14416</v>
      </c>
      <c r="F850" t="s">
        <v>6989</v>
      </c>
      <c r="G850" t="s">
        <v>569</v>
      </c>
      <c r="H850" s="11">
        <v>7000000</v>
      </c>
      <c r="I850" s="11">
        <v>17474107</v>
      </c>
      <c r="J850" t="s">
        <v>38</v>
      </c>
      <c r="K850">
        <v>103</v>
      </c>
      <c r="L850" t="s">
        <v>8601</v>
      </c>
      <c r="M850" t="s">
        <v>14418</v>
      </c>
      <c r="N850">
        <v>7.3</v>
      </c>
      <c r="O850">
        <v>180</v>
      </c>
      <c r="P850">
        <v>89</v>
      </c>
      <c r="Q850">
        <v>56605</v>
      </c>
      <c r="R850">
        <v>1342</v>
      </c>
      <c r="S850" t="s">
        <v>28</v>
      </c>
      <c r="T850">
        <v>2.35</v>
      </c>
      <c r="U850" t="b">
        <f>IF(Table19[[#This Row],[gross]]-Table19[[#This Row],[budget]] &gt; 0, TRUE, FALSE)</f>
        <v>1</v>
      </c>
    </row>
    <row r="851" spans="1:21" x14ac:dyDescent="0.35">
      <c r="A851" t="s">
        <v>14555</v>
      </c>
      <c r="B851">
        <v>1985</v>
      </c>
      <c r="C851" t="s">
        <v>3541</v>
      </c>
      <c r="D851" t="s">
        <v>3541</v>
      </c>
      <c r="E851" t="s">
        <v>4333</v>
      </c>
      <c r="F851" t="s">
        <v>14556</v>
      </c>
      <c r="G851" t="s">
        <v>569</v>
      </c>
      <c r="H851" s="11">
        <v>6900000</v>
      </c>
      <c r="I851" s="11">
        <v>41400000</v>
      </c>
      <c r="J851" t="s">
        <v>38</v>
      </c>
      <c r="K851">
        <v>115</v>
      </c>
      <c r="L851" t="s">
        <v>13425</v>
      </c>
      <c r="M851" t="s">
        <v>14557</v>
      </c>
      <c r="N851">
        <v>7.3</v>
      </c>
      <c r="O851">
        <v>38</v>
      </c>
      <c r="P851">
        <v>138</v>
      </c>
      <c r="Q851">
        <v>39451</v>
      </c>
      <c r="R851">
        <v>17209</v>
      </c>
      <c r="S851" t="s">
        <v>28</v>
      </c>
      <c r="T851">
        <v>2.35</v>
      </c>
      <c r="U851" t="b">
        <f>IF(Table19[[#This Row],[gross]]-Table19[[#This Row],[budget]] &gt; 0, TRUE, FALSE)</f>
        <v>1</v>
      </c>
    </row>
    <row r="852" spans="1:21" x14ac:dyDescent="0.35">
      <c r="A852" t="s">
        <v>14629</v>
      </c>
      <c r="B852">
        <v>1999</v>
      </c>
      <c r="C852" t="s">
        <v>511</v>
      </c>
      <c r="D852" t="s">
        <v>8083</v>
      </c>
      <c r="E852" t="s">
        <v>5090</v>
      </c>
      <c r="F852" t="s">
        <v>10460</v>
      </c>
      <c r="G852" t="s">
        <v>569</v>
      </c>
      <c r="H852" s="11">
        <v>6500000</v>
      </c>
      <c r="I852" s="11">
        <v>16842303</v>
      </c>
      <c r="J852" t="s">
        <v>38</v>
      </c>
      <c r="K852">
        <v>102</v>
      </c>
      <c r="L852" t="s">
        <v>982</v>
      </c>
      <c r="M852" t="s">
        <v>14630</v>
      </c>
      <c r="N852">
        <v>7.3</v>
      </c>
      <c r="O852">
        <v>137</v>
      </c>
      <c r="P852">
        <v>418</v>
      </c>
      <c r="Q852">
        <v>59474</v>
      </c>
      <c r="R852">
        <v>2475</v>
      </c>
      <c r="S852" t="s">
        <v>28</v>
      </c>
      <c r="T852">
        <v>2.35</v>
      </c>
      <c r="U852" t="b">
        <f>IF(Table19[[#This Row],[gross]]-Table19[[#This Row],[budget]] &gt; 0, TRUE, FALSE)</f>
        <v>1</v>
      </c>
    </row>
    <row r="853" spans="1:21" x14ac:dyDescent="0.35">
      <c r="A853" t="s">
        <v>14648</v>
      </c>
      <c r="B853">
        <v>2011</v>
      </c>
      <c r="C853" t="s">
        <v>9948</v>
      </c>
      <c r="D853" t="s">
        <v>448</v>
      </c>
      <c r="E853" t="s">
        <v>3207</v>
      </c>
      <c r="F853" t="s">
        <v>4967</v>
      </c>
      <c r="G853" t="s">
        <v>6400</v>
      </c>
      <c r="H853" s="11">
        <v>6500000</v>
      </c>
      <c r="I853" s="11">
        <v>4000304</v>
      </c>
      <c r="J853" t="s">
        <v>56</v>
      </c>
      <c r="K853">
        <v>101</v>
      </c>
      <c r="L853" t="s">
        <v>3270</v>
      </c>
      <c r="M853" t="s">
        <v>14649</v>
      </c>
      <c r="N853">
        <v>7.3</v>
      </c>
      <c r="O853">
        <v>486</v>
      </c>
      <c r="P853">
        <v>375</v>
      </c>
      <c r="Q853">
        <v>145395</v>
      </c>
      <c r="R853">
        <v>15230</v>
      </c>
      <c r="S853" t="s">
        <v>28</v>
      </c>
      <c r="T853">
        <v>2.35</v>
      </c>
      <c r="U853" t="b">
        <f>IF(Table19[[#This Row],[gross]]-Table19[[#This Row],[budget]] &gt; 0, TRUE, FALSE)</f>
        <v>0</v>
      </c>
    </row>
    <row r="854" spans="1:21" x14ac:dyDescent="0.35">
      <c r="A854" t="s">
        <v>14831</v>
      </c>
      <c r="B854">
        <v>2011</v>
      </c>
      <c r="C854" t="s">
        <v>14830</v>
      </c>
      <c r="D854" t="s">
        <v>247</v>
      </c>
      <c r="E854" t="s">
        <v>7783</v>
      </c>
      <c r="F854" t="s">
        <v>14832</v>
      </c>
      <c r="G854" t="s">
        <v>569</v>
      </c>
      <c r="H854" s="11">
        <v>6000000</v>
      </c>
      <c r="I854" s="11">
        <v>5359774</v>
      </c>
      <c r="J854" t="s">
        <v>7547</v>
      </c>
      <c r="K854">
        <v>96</v>
      </c>
      <c r="L854" t="s">
        <v>5679</v>
      </c>
      <c r="M854" t="s">
        <v>14833</v>
      </c>
      <c r="N854">
        <v>7.3</v>
      </c>
      <c r="O854">
        <v>261</v>
      </c>
      <c r="P854">
        <v>131</v>
      </c>
      <c r="Q854">
        <v>64794</v>
      </c>
      <c r="R854">
        <v>3569</v>
      </c>
      <c r="S854" t="s">
        <v>28</v>
      </c>
      <c r="T854">
        <v>2.35</v>
      </c>
      <c r="U854" t="b">
        <f>IF(Table19[[#This Row],[gross]]-Table19[[#This Row],[budget]] &gt; 0, TRUE, FALSE)</f>
        <v>0</v>
      </c>
    </row>
    <row r="855" spans="1:21" x14ac:dyDescent="0.35">
      <c r="A855" t="s">
        <v>14920</v>
      </c>
      <c r="B855">
        <v>2002</v>
      </c>
      <c r="C855" t="s">
        <v>14919</v>
      </c>
      <c r="D855" t="s">
        <v>9763</v>
      </c>
      <c r="E855" t="s">
        <v>1571</v>
      </c>
      <c r="F855" t="s">
        <v>13546</v>
      </c>
      <c r="G855" t="s">
        <v>569</v>
      </c>
      <c r="H855" s="11">
        <v>5300000</v>
      </c>
      <c r="I855" s="11">
        <v>3895664</v>
      </c>
      <c r="J855" t="s">
        <v>1418</v>
      </c>
      <c r="K855">
        <v>111</v>
      </c>
      <c r="L855" t="s">
        <v>2450</v>
      </c>
      <c r="M855" t="s">
        <v>14921</v>
      </c>
      <c r="N855">
        <v>7.3</v>
      </c>
      <c r="O855">
        <v>88</v>
      </c>
      <c r="P855">
        <v>149</v>
      </c>
      <c r="Q855">
        <v>34383</v>
      </c>
      <c r="R855">
        <v>1858</v>
      </c>
      <c r="S855" t="s">
        <v>28</v>
      </c>
      <c r="T855">
        <v>1.85</v>
      </c>
      <c r="U855" t="b">
        <f>IF(Table19[[#This Row],[gross]]-Table19[[#This Row],[budget]] &gt; 0, TRUE, FALSE)</f>
        <v>0</v>
      </c>
    </row>
    <row r="856" spans="1:21" x14ac:dyDescent="0.35">
      <c r="A856" t="s">
        <v>15054</v>
      </c>
      <c r="B856">
        <v>2016</v>
      </c>
      <c r="C856" t="s">
        <v>15052</v>
      </c>
      <c r="D856" t="s">
        <v>638</v>
      </c>
      <c r="E856" t="s">
        <v>12265</v>
      </c>
      <c r="F856" t="s">
        <v>15055</v>
      </c>
      <c r="G856" t="s">
        <v>39</v>
      </c>
      <c r="H856" s="11">
        <v>15000000</v>
      </c>
      <c r="I856" s="11">
        <v>71897215</v>
      </c>
      <c r="J856" t="s">
        <v>38</v>
      </c>
      <c r="K856">
        <v>104</v>
      </c>
      <c r="L856" t="s">
        <v>15053</v>
      </c>
      <c r="M856" t="s">
        <v>15056</v>
      </c>
      <c r="N856">
        <v>7.3</v>
      </c>
      <c r="O856">
        <v>411</v>
      </c>
      <c r="P856">
        <v>440</v>
      </c>
      <c r="Q856">
        <v>126893</v>
      </c>
      <c r="R856">
        <v>14504</v>
      </c>
      <c r="S856" t="s">
        <v>28</v>
      </c>
      <c r="T856">
        <v>2.35</v>
      </c>
      <c r="U856" t="b">
        <f>IF(Table19[[#This Row],[gross]]-Table19[[#This Row],[budget]] &gt; 0, TRUE, FALSE)</f>
        <v>1</v>
      </c>
    </row>
    <row r="857" spans="1:21" x14ac:dyDescent="0.35">
      <c r="A857" t="s">
        <v>15103</v>
      </c>
      <c r="B857">
        <v>2003</v>
      </c>
      <c r="C857" t="s">
        <v>15102</v>
      </c>
      <c r="D857" t="s">
        <v>749</v>
      </c>
      <c r="E857" t="s">
        <v>9686</v>
      </c>
      <c r="F857" t="s">
        <v>5224</v>
      </c>
      <c r="G857" t="s">
        <v>569</v>
      </c>
      <c r="H857" s="11">
        <v>4500000</v>
      </c>
      <c r="I857" s="11">
        <v>34468224</v>
      </c>
      <c r="J857" t="s">
        <v>38</v>
      </c>
      <c r="K857">
        <v>109</v>
      </c>
      <c r="L857" t="s">
        <v>5407</v>
      </c>
      <c r="M857" t="s">
        <v>15104</v>
      </c>
      <c r="N857">
        <v>7.3</v>
      </c>
      <c r="O857">
        <v>185</v>
      </c>
      <c r="P857">
        <v>533</v>
      </c>
      <c r="Q857">
        <v>105568</v>
      </c>
      <c r="R857">
        <v>11736</v>
      </c>
      <c r="S857" t="s">
        <v>28</v>
      </c>
      <c r="T857">
        <v>1.85</v>
      </c>
      <c r="U857" t="b">
        <f>IF(Table19[[#This Row],[gross]]-Table19[[#This Row],[budget]] &gt; 0, TRUE, FALSE)</f>
        <v>1</v>
      </c>
    </row>
    <row r="858" spans="1:21" x14ac:dyDescent="0.35">
      <c r="A858" t="s">
        <v>15177</v>
      </c>
      <c r="B858">
        <v>1997</v>
      </c>
      <c r="C858" t="s">
        <v>11079</v>
      </c>
      <c r="D858" t="s">
        <v>7964</v>
      </c>
      <c r="E858" t="s">
        <v>9535</v>
      </c>
      <c r="F858" t="s">
        <v>11944</v>
      </c>
      <c r="G858" t="s">
        <v>569</v>
      </c>
      <c r="H858" s="11">
        <v>6000000</v>
      </c>
      <c r="I858" s="11">
        <v>14821531</v>
      </c>
      <c r="J858" t="s">
        <v>38</v>
      </c>
      <c r="K858">
        <v>109</v>
      </c>
      <c r="L858" t="s">
        <v>3270</v>
      </c>
      <c r="M858" t="s">
        <v>15178</v>
      </c>
      <c r="N858">
        <v>7.3</v>
      </c>
      <c r="O858">
        <v>31</v>
      </c>
      <c r="P858">
        <v>209</v>
      </c>
      <c r="Q858">
        <v>6915</v>
      </c>
      <c r="R858">
        <v>3843</v>
      </c>
      <c r="S858" t="s">
        <v>28</v>
      </c>
      <c r="T858">
        <v>1.85</v>
      </c>
      <c r="U858" t="b">
        <f>IF(Table19[[#This Row],[gross]]-Table19[[#This Row],[budget]] &gt; 0, TRUE, FALSE)</f>
        <v>1</v>
      </c>
    </row>
    <row r="859" spans="1:21" x14ac:dyDescent="0.35">
      <c r="A859" t="s">
        <v>15368</v>
      </c>
      <c r="B859">
        <v>2008</v>
      </c>
      <c r="C859" t="s">
        <v>15367</v>
      </c>
      <c r="D859" t="s">
        <v>1492</v>
      </c>
      <c r="E859" t="s">
        <v>7338</v>
      </c>
      <c r="F859" t="s">
        <v>3127</v>
      </c>
      <c r="G859" t="s">
        <v>90</v>
      </c>
      <c r="H859" s="11">
        <v>5000000</v>
      </c>
      <c r="I859" s="11">
        <v>124720</v>
      </c>
      <c r="J859" t="s">
        <v>38</v>
      </c>
      <c r="K859">
        <v>90</v>
      </c>
      <c r="L859" t="s">
        <v>209</v>
      </c>
      <c r="M859" t="s">
        <v>15369</v>
      </c>
      <c r="N859">
        <v>7.3</v>
      </c>
      <c r="O859">
        <v>27</v>
      </c>
      <c r="P859">
        <v>15</v>
      </c>
      <c r="Q859">
        <v>1560</v>
      </c>
      <c r="R859">
        <v>4987</v>
      </c>
      <c r="S859" t="s">
        <v>28</v>
      </c>
      <c r="T859">
        <v>1.85</v>
      </c>
      <c r="U859" t="b">
        <f>IF(Table19[[#This Row],[gross]]-Table19[[#This Row],[budget]] &gt; 0, TRUE, FALSE)</f>
        <v>0</v>
      </c>
    </row>
    <row r="860" spans="1:21" x14ac:dyDescent="0.35">
      <c r="A860" t="s">
        <v>15498</v>
      </c>
      <c r="B860">
        <v>2006</v>
      </c>
      <c r="C860" t="s">
        <v>15497</v>
      </c>
      <c r="D860" t="s">
        <v>9576</v>
      </c>
      <c r="E860" t="s">
        <v>5911</v>
      </c>
      <c r="F860" t="s">
        <v>5250</v>
      </c>
      <c r="G860" t="s">
        <v>569</v>
      </c>
      <c r="H860" s="11">
        <v>35000000</v>
      </c>
      <c r="I860" s="11">
        <v>49413</v>
      </c>
      <c r="J860" t="s">
        <v>3699</v>
      </c>
      <c r="K860">
        <v>110</v>
      </c>
      <c r="L860" t="s">
        <v>329</v>
      </c>
      <c r="M860" t="s">
        <v>15499</v>
      </c>
      <c r="N860">
        <v>7.3</v>
      </c>
      <c r="O860">
        <v>98</v>
      </c>
      <c r="P860">
        <v>26</v>
      </c>
      <c r="Q860">
        <v>6919</v>
      </c>
      <c r="R860">
        <v>398</v>
      </c>
      <c r="S860" t="s">
        <v>28</v>
      </c>
      <c r="T860">
        <v>2.35</v>
      </c>
      <c r="U860" t="b">
        <f>IF(Table19[[#This Row],[gross]]-Table19[[#This Row],[budget]] &gt; 0, TRUE, FALSE)</f>
        <v>0</v>
      </c>
    </row>
    <row r="861" spans="1:21" x14ac:dyDescent="0.35">
      <c r="A861" t="s">
        <v>15523</v>
      </c>
      <c r="B861">
        <v>1992</v>
      </c>
      <c r="C861" t="s">
        <v>4834</v>
      </c>
      <c r="D861" t="s">
        <v>388</v>
      </c>
      <c r="E861" t="s">
        <v>4565</v>
      </c>
      <c r="F861" t="s">
        <v>3318</v>
      </c>
      <c r="G861" t="s">
        <v>569</v>
      </c>
      <c r="H861" s="11">
        <v>2300000</v>
      </c>
      <c r="I861" s="11">
        <v>62549000</v>
      </c>
      <c r="J861" t="s">
        <v>56</v>
      </c>
      <c r="K861">
        <v>112</v>
      </c>
      <c r="L861" t="s">
        <v>5047</v>
      </c>
      <c r="M861" t="s">
        <v>15524</v>
      </c>
      <c r="N861">
        <v>7.3</v>
      </c>
      <c r="O861">
        <v>63</v>
      </c>
      <c r="P861">
        <v>148</v>
      </c>
      <c r="Q861">
        <v>41361</v>
      </c>
      <c r="R861">
        <v>2412</v>
      </c>
      <c r="S861" t="s">
        <v>28</v>
      </c>
      <c r="T861">
        <v>2.35</v>
      </c>
      <c r="U861" t="b">
        <f>IF(Table19[[#This Row],[gross]]-Table19[[#This Row],[budget]] &gt; 0, TRUE, FALSE)</f>
        <v>1</v>
      </c>
    </row>
    <row r="862" spans="1:21" x14ac:dyDescent="0.35">
      <c r="A862" t="s">
        <v>15574</v>
      </c>
      <c r="B862">
        <v>1988</v>
      </c>
      <c r="C862" t="s">
        <v>5134</v>
      </c>
      <c r="D862" t="s">
        <v>15573</v>
      </c>
      <c r="E862" t="s">
        <v>7619</v>
      </c>
      <c r="F862" t="s">
        <v>15575</v>
      </c>
      <c r="G862" t="s">
        <v>569</v>
      </c>
      <c r="H862" s="11">
        <v>4000000</v>
      </c>
      <c r="I862" s="11">
        <v>13008928</v>
      </c>
      <c r="J862" t="s">
        <v>38</v>
      </c>
      <c r="K862">
        <v>93</v>
      </c>
      <c r="L862" t="s">
        <v>4155</v>
      </c>
      <c r="M862" t="s">
        <v>15576</v>
      </c>
      <c r="N862">
        <v>7.3</v>
      </c>
      <c r="O862">
        <v>172</v>
      </c>
      <c r="P862">
        <v>333</v>
      </c>
      <c r="Q862">
        <v>73501</v>
      </c>
      <c r="R862">
        <v>837</v>
      </c>
      <c r="S862" t="s">
        <v>28</v>
      </c>
      <c r="T862">
        <v>2.35</v>
      </c>
      <c r="U862" t="b">
        <f>IF(Table19[[#This Row],[gross]]-Table19[[#This Row],[budget]] &gt; 0, TRUE, FALSE)</f>
        <v>1</v>
      </c>
    </row>
    <row r="863" spans="1:21" x14ac:dyDescent="0.35">
      <c r="A863" t="s">
        <v>15633</v>
      </c>
      <c r="B863">
        <v>1988</v>
      </c>
      <c r="C863" t="s">
        <v>733</v>
      </c>
      <c r="D863" t="s">
        <v>1807</v>
      </c>
      <c r="E863" t="s">
        <v>9176</v>
      </c>
      <c r="F863" t="s">
        <v>15422</v>
      </c>
      <c r="G863" t="s">
        <v>569</v>
      </c>
      <c r="H863" s="11">
        <v>4000000</v>
      </c>
      <c r="I863" s="11">
        <v>3468572</v>
      </c>
      <c r="J863" t="s">
        <v>38</v>
      </c>
      <c r="K863">
        <v>110</v>
      </c>
      <c r="L863" t="s">
        <v>3270</v>
      </c>
      <c r="M863" t="s">
        <v>15634</v>
      </c>
      <c r="N863">
        <v>7.3</v>
      </c>
      <c r="O863">
        <v>40</v>
      </c>
      <c r="P863">
        <v>78</v>
      </c>
      <c r="Q863">
        <v>10073</v>
      </c>
      <c r="R863">
        <v>1966</v>
      </c>
      <c r="S863" t="s">
        <v>28</v>
      </c>
      <c r="T863">
        <v>1.85</v>
      </c>
      <c r="U863" t="b">
        <f>IF(Table19[[#This Row],[gross]]-Table19[[#This Row],[budget]] &gt; 0, TRUE, FALSE)</f>
        <v>0</v>
      </c>
    </row>
    <row r="864" spans="1:21" x14ac:dyDescent="0.35">
      <c r="A864" t="s">
        <v>15802</v>
      </c>
      <c r="B864">
        <v>1995</v>
      </c>
      <c r="C864" t="s">
        <v>2960</v>
      </c>
      <c r="D864" t="s">
        <v>6075</v>
      </c>
      <c r="E864" t="s">
        <v>3723</v>
      </c>
      <c r="F864" t="s">
        <v>4765</v>
      </c>
      <c r="G864" t="s">
        <v>569</v>
      </c>
      <c r="H864" s="11">
        <v>3500000</v>
      </c>
      <c r="I864" s="11">
        <v>27900000</v>
      </c>
      <c r="J864" t="s">
        <v>38</v>
      </c>
      <c r="K864">
        <v>97</v>
      </c>
      <c r="L864" t="s">
        <v>2450</v>
      </c>
      <c r="M864" t="s">
        <v>15803</v>
      </c>
      <c r="N864">
        <v>7.3</v>
      </c>
      <c r="O864">
        <v>20</v>
      </c>
      <c r="P864">
        <v>157</v>
      </c>
      <c r="Q864">
        <v>74626</v>
      </c>
      <c r="R864">
        <v>3455</v>
      </c>
      <c r="S864" t="s">
        <v>720</v>
      </c>
      <c r="T864">
        <v>1.85</v>
      </c>
      <c r="U864" t="b">
        <f>IF(Table19[[#This Row],[gross]]-Table19[[#This Row],[budget]] &gt; 0, TRUE, FALSE)</f>
        <v>1</v>
      </c>
    </row>
    <row r="865" spans="1:21" x14ac:dyDescent="0.35">
      <c r="A865" t="s">
        <v>16079</v>
      </c>
      <c r="B865">
        <v>2005</v>
      </c>
      <c r="C865" t="s">
        <v>789</v>
      </c>
      <c r="D865" t="s">
        <v>7381</v>
      </c>
      <c r="E865" t="s">
        <v>16078</v>
      </c>
      <c r="F865" t="s">
        <v>16080</v>
      </c>
      <c r="G865" t="s">
        <v>569</v>
      </c>
      <c r="H865" s="11">
        <v>3000000</v>
      </c>
      <c r="I865" s="11">
        <v>2912363</v>
      </c>
      <c r="J865" t="s">
        <v>56</v>
      </c>
      <c r="K865">
        <v>94</v>
      </c>
      <c r="L865" t="s">
        <v>1872</v>
      </c>
      <c r="M865" t="s">
        <v>16081</v>
      </c>
      <c r="N865">
        <v>7.3</v>
      </c>
      <c r="O865">
        <v>152</v>
      </c>
      <c r="P865">
        <v>177</v>
      </c>
      <c r="Q865">
        <v>25063</v>
      </c>
      <c r="R865">
        <v>278</v>
      </c>
      <c r="S865" t="s">
        <v>28</v>
      </c>
      <c r="T865">
        <v>2.35</v>
      </c>
      <c r="U865" t="b">
        <f>IF(Table19[[#This Row],[gross]]-Table19[[#This Row],[budget]] &gt; 0, TRUE, FALSE)</f>
        <v>0</v>
      </c>
    </row>
    <row r="866" spans="1:21" x14ac:dyDescent="0.35">
      <c r="A866" t="s">
        <v>16685</v>
      </c>
      <c r="B866">
        <v>2012</v>
      </c>
      <c r="C866" t="s">
        <v>16683</v>
      </c>
      <c r="D866" t="s">
        <v>3581</v>
      </c>
      <c r="E866" t="s">
        <v>16684</v>
      </c>
      <c r="F866" t="s">
        <v>16686</v>
      </c>
      <c r="G866" t="s">
        <v>39</v>
      </c>
      <c r="H866" s="11">
        <v>1800000</v>
      </c>
      <c r="I866" s="11">
        <v>12784397</v>
      </c>
      <c r="J866" t="s">
        <v>38</v>
      </c>
      <c r="K866">
        <v>93</v>
      </c>
      <c r="L866" t="s">
        <v>5091</v>
      </c>
      <c r="M866" t="s">
        <v>16687</v>
      </c>
      <c r="N866">
        <v>7.3</v>
      </c>
      <c r="O866">
        <v>663</v>
      </c>
      <c r="P866">
        <v>269</v>
      </c>
      <c r="Q866">
        <v>70336</v>
      </c>
      <c r="R866">
        <v>2658</v>
      </c>
      <c r="S866" t="s">
        <v>28</v>
      </c>
      <c r="T866">
        <v>1.85</v>
      </c>
      <c r="U866" t="b">
        <f>IF(Table19[[#This Row],[gross]]-Table19[[#This Row],[budget]] &gt; 0, TRUE, FALSE)</f>
        <v>1</v>
      </c>
    </row>
    <row r="867" spans="1:21" x14ac:dyDescent="0.35">
      <c r="A867" t="s">
        <v>16690</v>
      </c>
      <c r="B867">
        <v>2000</v>
      </c>
      <c r="C867" t="s">
        <v>16689</v>
      </c>
      <c r="D867" t="s">
        <v>6133</v>
      </c>
      <c r="E867" t="s">
        <v>5261</v>
      </c>
      <c r="F867" t="s">
        <v>12214</v>
      </c>
      <c r="G867" t="s">
        <v>39</v>
      </c>
      <c r="H867" s="11">
        <v>1800000</v>
      </c>
      <c r="I867" s="11">
        <v>3050934</v>
      </c>
      <c r="J867" t="s">
        <v>38</v>
      </c>
      <c r="K867">
        <v>109</v>
      </c>
      <c r="L867" t="s">
        <v>5897</v>
      </c>
      <c r="M867" t="s">
        <v>16691</v>
      </c>
      <c r="N867">
        <v>7.3</v>
      </c>
      <c r="O867">
        <v>39</v>
      </c>
      <c r="P867">
        <v>78</v>
      </c>
      <c r="Q867">
        <v>2794</v>
      </c>
      <c r="R867">
        <v>2187</v>
      </c>
      <c r="S867" t="s">
        <v>28</v>
      </c>
      <c r="T867">
        <v>1.85</v>
      </c>
      <c r="U867" t="b">
        <f>IF(Table19[[#This Row],[gross]]-Table19[[#This Row],[budget]] &gt; 0, TRUE, FALSE)</f>
        <v>1</v>
      </c>
    </row>
    <row r="868" spans="1:21" x14ac:dyDescent="0.35">
      <c r="A868" t="s">
        <v>17045</v>
      </c>
      <c r="B868">
        <v>1962</v>
      </c>
      <c r="C868" t="s">
        <v>5409</v>
      </c>
      <c r="D868" t="s">
        <v>17044</v>
      </c>
      <c r="E868" t="s">
        <v>17043</v>
      </c>
      <c r="F868" t="s">
        <v>4620</v>
      </c>
      <c r="G868" t="s">
        <v>5738</v>
      </c>
      <c r="H868" s="11">
        <v>1100000</v>
      </c>
      <c r="I868" s="11">
        <v>16067035</v>
      </c>
      <c r="J868" t="s">
        <v>56</v>
      </c>
      <c r="K868">
        <v>110</v>
      </c>
      <c r="L868" t="s">
        <v>50</v>
      </c>
      <c r="M868" t="s">
        <v>17046</v>
      </c>
      <c r="N868">
        <v>7.3</v>
      </c>
      <c r="O868">
        <v>184</v>
      </c>
      <c r="P868">
        <v>389</v>
      </c>
      <c r="Q868">
        <v>116642</v>
      </c>
      <c r="R868">
        <v>1421</v>
      </c>
      <c r="S868" t="s">
        <v>28</v>
      </c>
      <c r="T868">
        <v>1.37</v>
      </c>
      <c r="U868" t="b">
        <f>IF(Table19[[#This Row],[gross]]-Table19[[#This Row],[budget]] &gt; 0, TRUE, FALSE)</f>
        <v>1</v>
      </c>
    </row>
    <row r="869" spans="1:21" x14ac:dyDescent="0.35">
      <c r="A869" t="s">
        <v>17190</v>
      </c>
      <c r="B869">
        <v>2006</v>
      </c>
      <c r="C869" t="s">
        <v>17187</v>
      </c>
      <c r="D869" t="s">
        <v>17189</v>
      </c>
      <c r="E869" t="s">
        <v>17188</v>
      </c>
      <c r="F869" t="s">
        <v>17191</v>
      </c>
      <c r="G869" t="s">
        <v>39</v>
      </c>
      <c r="H869" s="11">
        <v>1000000</v>
      </c>
      <c r="I869" s="11">
        <v>144431</v>
      </c>
      <c r="J869" t="s">
        <v>56</v>
      </c>
      <c r="K869">
        <v>97</v>
      </c>
      <c r="L869" t="s">
        <v>14400</v>
      </c>
      <c r="M869" t="s">
        <v>17192</v>
      </c>
      <c r="N869">
        <v>7.3</v>
      </c>
      <c r="O869">
        <v>40</v>
      </c>
      <c r="P869">
        <v>13</v>
      </c>
      <c r="Q869">
        <v>1290</v>
      </c>
      <c r="R869">
        <v>118</v>
      </c>
      <c r="S869" t="s">
        <v>28</v>
      </c>
      <c r="T869">
        <v>1.85</v>
      </c>
      <c r="U869" t="b">
        <f>IF(Table19[[#This Row],[gross]]-Table19[[#This Row],[budget]] &gt; 0, TRUE, FALSE)</f>
        <v>0</v>
      </c>
    </row>
    <row r="870" spans="1:21" x14ac:dyDescent="0.35">
      <c r="A870" t="s">
        <v>17530</v>
      </c>
      <c r="B870">
        <v>1999</v>
      </c>
      <c r="C870" t="s">
        <v>12441</v>
      </c>
      <c r="D870" t="s">
        <v>10880</v>
      </c>
      <c r="E870" t="s">
        <v>17529</v>
      </c>
      <c r="F870" t="s">
        <v>5332</v>
      </c>
      <c r="G870" t="s">
        <v>569</v>
      </c>
      <c r="H870" s="11">
        <v>500000</v>
      </c>
      <c r="I870" s="11">
        <v>985341</v>
      </c>
      <c r="J870" t="s">
        <v>38</v>
      </c>
      <c r="K870">
        <v>111</v>
      </c>
      <c r="L870" t="s">
        <v>3270</v>
      </c>
      <c r="M870" t="s">
        <v>17531</v>
      </c>
      <c r="N870">
        <v>7.3</v>
      </c>
      <c r="O870">
        <v>54</v>
      </c>
      <c r="P870">
        <v>87</v>
      </c>
      <c r="Q870">
        <v>3479</v>
      </c>
      <c r="R870">
        <v>3166</v>
      </c>
      <c r="S870" t="s">
        <v>28</v>
      </c>
      <c r="T870">
        <v>1.85</v>
      </c>
      <c r="U870" t="b">
        <f>IF(Table19[[#This Row],[gross]]-Table19[[#This Row],[budget]] &gt; 0, TRUE, FALSE)</f>
        <v>1</v>
      </c>
    </row>
    <row r="871" spans="1:21" x14ac:dyDescent="0.35">
      <c r="A871" t="s">
        <v>17534</v>
      </c>
      <c r="B871">
        <v>2004</v>
      </c>
      <c r="C871" t="s">
        <v>17533</v>
      </c>
      <c r="D871" t="s">
        <v>3154</v>
      </c>
      <c r="E871" t="s">
        <v>9119</v>
      </c>
      <c r="F871" t="s">
        <v>1968</v>
      </c>
      <c r="G871" t="s">
        <v>569</v>
      </c>
      <c r="H871" s="11">
        <v>500000</v>
      </c>
      <c r="I871" s="11">
        <v>603943</v>
      </c>
      <c r="J871" t="s">
        <v>38</v>
      </c>
      <c r="K871">
        <v>90</v>
      </c>
      <c r="L871" t="s">
        <v>1872</v>
      </c>
      <c r="M871" t="s">
        <v>17535</v>
      </c>
      <c r="N871">
        <v>7.3</v>
      </c>
      <c r="O871">
        <v>126</v>
      </c>
      <c r="P871">
        <v>154</v>
      </c>
      <c r="Q871">
        <v>26407</v>
      </c>
      <c r="R871">
        <v>2655</v>
      </c>
      <c r="S871" t="s">
        <v>28</v>
      </c>
      <c r="T871">
        <v>1.85</v>
      </c>
      <c r="U871" t="b">
        <f>IF(Table19[[#This Row],[gross]]-Table19[[#This Row],[budget]] &gt; 0, TRUE, FALSE)</f>
        <v>1</v>
      </c>
    </row>
    <row r="872" spans="1:21" x14ac:dyDescent="0.35">
      <c r="A872" t="s">
        <v>17744</v>
      </c>
      <c r="B872">
        <v>1997</v>
      </c>
      <c r="C872" t="s">
        <v>6771</v>
      </c>
      <c r="D872" t="s">
        <v>1124</v>
      </c>
      <c r="E872" t="s">
        <v>2021</v>
      </c>
      <c r="F872" t="s">
        <v>7643</v>
      </c>
      <c r="G872" t="s">
        <v>569</v>
      </c>
      <c r="H872" s="11">
        <v>250000</v>
      </c>
      <c r="I872" s="11">
        <v>12006514</v>
      </c>
      <c r="J872" t="s">
        <v>38</v>
      </c>
      <c r="K872">
        <v>113</v>
      </c>
      <c r="L872" t="s">
        <v>1375</v>
      </c>
      <c r="M872" t="s">
        <v>17745</v>
      </c>
      <c r="N872">
        <v>7.3</v>
      </c>
      <c r="O872">
        <v>147</v>
      </c>
      <c r="P872">
        <v>500</v>
      </c>
      <c r="Q872">
        <v>114070</v>
      </c>
      <c r="R872">
        <v>15765</v>
      </c>
      <c r="S872" t="s">
        <v>28</v>
      </c>
      <c r="T872">
        <v>1.85</v>
      </c>
      <c r="U872" t="b">
        <f>IF(Table19[[#This Row],[gross]]-Table19[[#This Row],[budget]] &gt; 0, TRUE, FALSE)</f>
        <v>1</v>
      </c>
    </row>
    <row r="873" spans="1:21" x14ac:dyDescent="0.35">
      <c r="A873" t="s">
        <v>17772</v>
      </c>
      <c r="B873">
        <v>1997</v>
      </c>
      <c r="C873" t="s">
        <v>8081</v>
      </c>
      <c r="D873" t="s">
        <v>8082</v>
      </c>
      <c r="E873" t="s">
        <v>7515</v>
      </c>
      <c r="F873" t="s">
        <v>11901</v>
      </c>
      <c r="G873" t="s">
        <v>569</v>
      </c>
      <c r="H873" s="11">
        <v>365000</v>
      </c>
      <c r="I873" s="11">
        <v>489220</v>
      </c>
      <c r="J873" t="s">
        <v>263</v>
      </c>
      <c r="K873">
        <v>90</v>
      </c>
      <c r="L873" t="s">
        <v>4816</v>
      </c>
      <c r="M873" t="s">
        <v>17773</v>
      </c>
      <c r="N873">
        <v>7.3</v>
      </c>
      <c r="O873">
        <v>99</v>
      </c>
      <c r="P873">
        <v>696</v>
      </c>
      <c r="Q873">
        <v>160511</v>
      </c>
      <c r="R873">
        <v>1743</v>
      </c>
      <c r="S873" t="s">
        <v>28</v>
      </c>
      <c r="T873">
        <v>1.85</v>
      </c>
      <c r="U873" t="b">
        <f>IF(Table19[[#This Row],[gross]]-Table19[[#This Row],[budget]] &gt; 0, TRUE, FALSE)</f>
        <v>1</v>
      </c>
    </row>
    <row r="874" spans="1:21" x14ac:dyDescent="0.35">
      <c r="A874" t="s">
        <v>17799</v>
      </c>
      <c r="B874">
        <v>2007</v>
      </c>
      <c r="C874" t="s">
        <v>11009</v>
      </c>
      <c r="D874" t="s">
        <v>17798</v>
      </c>
      <c r="E874" t="s">
        <v>17797</v>
      </c>
      <c r="F874" t="s">
        <v>17800</v>
      </c>
      <c r="G874" t="s">
        <v>39</v>
      </c>
      <c r="H874" s="11"/>
      <c r="I874" s="11">
        <v>45661</v>
      </c>
      <c r="J874" t="s">
        <v>38</v>
      </c>
      <c r="K874">
        <v>92</v>
      </c>
      <c r="L874" t="s">
        <v>3911</v>
      </c>
      <c r="M874" t="s">
        <v>17801</v>
      </c>
      <c r="N874">
        <v>7.3</v>
      </c>
      <c r="O874">
        <v>85</v>
      </c>
      <c r="P874">
        <v>32</v>
      </c>
      <c r="Q874">
        <v>7148</v>
      </c>
      <c r="R874">
        <v>114</v>
      </c>
      <c r="S874" t="s">
        <v>28</v>
      </c>
      <c r="T874">
        <v>2.35</v>
      </c>
      <c r="U874" t="b">
        <f>IF(Table19[[#This Row],[gross]]-Table19[[#This Row],[budget]] &gt; 0, TRUE, FALSE)</f>
        <v>1</v>
      </c>
    </row>
    <row r="875" spans="1:21" x14ac:dyDescent="0.35">
      <c r="A875" t="s">
        <v>17958</v>
      </c>
      <c r="B875">
        <v>2004</v>
      </c>
      <c r="C875" t="s">
        <v>13438</v>
      </c>
      <c r="D875" t="s">
        <v>17957</v>
      </c>
      <c r="E875" t="s">
        <v>17955</v>
      </c>
      <c r="F875" t="s">
        <v>17959</v>
      </c>
      <c r="G875" t="s">
        <v>90</v>
      </c>
      <c r="H875" s="11">
        <v>65000</v>
      </c>
      <c r="I875" s="11">
        <v>11529368</v>
      </c>
      <c r="J875" t="s">
        <v>38</v>
      </c>
      <c r="K875">
        <v>100</v>
      </c>
      <c r="L875" t="s">
        <v>17956</v>
      </c>
      <c r="M875" t="s">
        <v>17960</v>
      </c>
      <c r="N875">
        <v>7.3</v>
      </c>
      <c r="O875">
        <v>193</v>
      </c>
      <c r="P875">
        <v>404</v>
      </c>
      <c r="Q875">
        <v>85028</v>
      </c>
      <c r="R875">
        <v>0</v>
      </c>
      <c r="S875" t="s">
        <v>28</v>
      </c>
      <c r="T875">
        <v>1.78</v>
      </c>
      <c r="U875" t="b">
        <f>IF(Table19[[#This Row],[gross]]-Table19[[#This Row],[budget]] &gt; 0, TRUE, FALSE)</f>
        <v>1</v>
      </c>
    </row>
    <row r="876" spans="1:21" x14ac:dyDescent="0.35">
      <c r="A876" t="s">
        <v>18013</v>
      </c>
      <c r="B876">
        <v>1997</v>
      </c>
      <c r="C876" t="s">
        <v>9399</v>
      </c>
      <c r="D876" t="s">
        <v>18012</v>
      </c>
      <c r="E876" t="s">
        <v>5492</v>
      </c>
      <c r="F876" t="s">
        <v>18014</v>
      </c>
      <c r="G876" t="s">
        <v>569</v>
      </c>
      <c r="H876" s="11">
        <v>25000</v>
      </c>
      <c r="I876" s="11">
        <v>2856622</v>
      </c>
      <c r="J876" t="s">
        <v>263</v>
      </c>
      <c r="K876">
        <v>97</v>
      </c>
      <c r="L876" t="s">
        <v>2450</v>
      </c>
      <c r="M876" t="s">
        <v>18015</v>
      </c>
      <c r="N876">
        <v>7.3</v>
      </c>
      <c r="O876">
        <v>80</v>
      </c>
      <c r="P876">
        <v>197</v>
      </c>
      <c r="Q876">
        <v>11550</v>
      </c>
      <c r="R876">
        <v>254</v>
      </c>
      <c r="S876" t="s">
        <v>28</v>
      </c>
      <c r="T876">
        <v>1.85</v>
      </c>
      <c r="U876" t="b">
        <f>IF(Table19[[#This Row],[gross]]-Table19[[#This Row],[budget]] &gt; 0, TRUE, FALSE)</f>
        <v>1</v>
      </c>
    </row>
    <row r="877" spans="1:21" x14ac:dyDescent="0.35">
      <c r="A877" t="s">
        <v>137</v>
      </c>
      <c r="B877">
        <v>2013</v>
      </c>
      <c r="C877" t="s">
        <v>106</v>
      </c>
      <c r="D877" t="s">
        <v>108</v>
      </c>
      <c r="E877" t="s">
        <v>136</v>
      </c>
      <c r="F877" t="s">
        <v>138</v>
      </c>
      <c r="G877" t="s">
        <v>39</v>
      </c>
      <c r="H877" s="11">
        <v>225000000</v>
      </c>
      <c r="I877" s="11">
        <v>291021565</v>
      </c>
      <c r="J877" t="s">
        <v>38</v>
      </c>
      <c r="K877">
        <v>143</v>
      </c>
      <c r="L877" t="s">
        <v>31</v>
      </c>
      <c r="M877" t="s">
        <v>139</v>
      </c>
      <c r="N877">
        <v>7.2</v>
      </c>
      <c r="O877">
        <v>733</v>
      </c>
      <c r="P877">
        <v>2536</v>
      </c>
      <c r="Q877">
        <v>548573</v>
      </c>
      <c r="R877">
        <v>20495</v>
      </c>
      <c r="S877" t="s">
        <v>28</v>
      </c>
      <c r="T877">
        <v>2.35</v>
      </c>
      <c r="U877" t="b">
        <f>IF(Table19[[#This Row],[gross]]-Table19[[#This Row],[budget]] &gt; 0, TRUE, FALSE)</f>
        <v>1</v>
      </c>
    </row>
    <row r="878" spans="1:21" x14ac:dyDescent="0.35">
      <c r="A878" t="s">
        <v>204</v>
      </c>
      <c r="B878">
        <v>2005</v>
      </c>
      <c r="C878" t="s">
        <v>166</v>
      </c>
      <c r="D878" t="s">
        <v>203</v>
      </c>
      <c r="E878" t="s">
        <v>201</v>
      </c>
      <c r="F878" t="s">
        <v>205</v>
      </c>
      <c r="G878" t="s">
        <v>39</v>
      </c>
      <c r="H878" s="11">
        <v>207000000</v>
      </c>
      <c r="I878" s="11">
        <v>218051260</v>
      </c>
      <c r="J878" t="s">
        <v>174</v>
      </c>
      <c r="K878">
        <v>201</v>
      </c>
      <c r="L878" t="s">
        <v>202</v>
      </c>
      <c r="M878" t="s">
        <v>206</v>
      </c>
      <c r="N878">
        <v>7.2</v>
      </c>
      <c r="O878">
        <v>446</v>
      </c>
      <c r="P878">
        <v>2618</v>
      </c>
      <c r="Q878">
        <v>316018</v>
      </c>
      <c r="R878">
        <v>7123</v>
      </c>
      <c r="S878" t="s">
        <v>28</v>
      </c>
      <c r="T878">
        <v>2.35</v>
      </c>
      <c r="U878" t="b">
        <f>IF(Table19[[#This Row],[gross]]-Table19[[#This Row],[budget]] &gt; 0, TRUE, FALSE)</f>
        <v>1</v>
      </c>
    </row>
    <row r="879" spans="1:21" x14ac:dyDescent="0.35">
      <c r="A879" t="s">
        <v>246</v>
      </c>
      <c r="B879">
        <v>2013</v>
      </c>
      <c r="C879" t="s">
        <v>244</v>
      </c>
      <c r="D879" t="s">
        <v>92</v>
      </c>
      <c r="E879" t="s">
        <v>245</v>
      </c>
      <c r="F879" t="s">
        <v>247</v>
      </c>
      <c r="G879" t="s">
        <v>39</v>
      </c>
      <c r="H879" s="11">
        <v>200000000</v>
      </c>
      <c r="I879" s="11">
        <v>408992272</v>
      </c>
      <c r="J879" t="s">
        <v>38</v>
      </c>
      <c r="K879">
        <v>195</v>
      </c>
      <c r="L879" t="s">
        <v>68</v>
      </c>
      <c r="M879" t="s">
        <v>248</v>
      </c>
      <c r="N879">
        <v>7.2</v>
      </c>
      <c r="O879">
        <v>608</v>
      </c>
      <c r="P879">
        <v>1187</v>
      </c>
      <c r="Q879">
        <v>557489</v>
      </c>
      <c r="R879">
        <v>30426</v>
      </c>
      <c r="S879" t="s">
        <v>28</v>
      </c>
      <c r="T879">
        <v>2.35</v>
      </c>
      <c r="U879" t="b">
        <f>IF(Table19[[#This Row],[gross]]-Table19[[#This Row],[budget]] &gt; 0, TRUE, FALSE)</f>
        <v>1</v>
      </c>
    </row>
    <row r="880" spans="1:21" x14ac:dyDescent="0.35">
      <c r="A880" t="s">
        <v>331</v>
      </c>
      <c r="B880">
        <v>2015</v>
      </c>
      <c r="C880" t="s">
        <v>327</v>
      </c>
      <c r="D880" t="s">
        <v>330</v>
      </c>
      <c r="E880" t="s">
        <v>328</v>
      </c>
      <c r="F880" t="s">
        <v>332</v>
      </c>
      <c r="G880" t="s">
        <v>39</v>
      </c>
      <c r="H880" s="11">
        <v>190000000</v>
      </c>
      <c r="I880" s="11">
        <v>350034110</v>
      </c>
      <c r="J880" t="s">
        <v>38</v>
      </c>
      <c r="K880">
        <v>140</v>
      </c>
      <c r="L880" t="s">
        <v>329</v>
      </c>
      <c r="M880" t="s">
        <v>333</v>
      </c>
      <c r="N880">
        <v>7.2</v>
      </c>
      <c r="O880">
        <v>424</v>
      </c>
      <c r="P880">
        <v>657</v>
      </c>
      <c r="Q880">
        <v>278232</v>
      </c>
      <c r="R880">
        <v>79150</v>
      </c>
      <c r="S880" t="s">
        <v>28</v>
      </c>
      <c r="T880">
        <v>2.35</v>
      </c>
      <c r="U880" t="b">
        <f>IF(Table19[[#This Row],[gross]]-Table19[[#This Row],[budget]] &gt; 0, TRUE, FALSE)</f>
        <v>1</v>
      </c>
    </row>
    <row r="881" spans="1:21" x14ac:dyDescent="0.35">
      <c r="A881" t="s">
        <v>394</v>
      </c>
      <c r="B881">
        <v>2012</v>
      </c>
      <c r="C881" t="s">
        <v>392</v>
      </c>
      <c r="D881" t="s">
        <v>393</v>
      </c>
      <c r="E881" t="s">
        <v>316</v>
      </c>
      <c r="F881" t="s">
        <v>395</v>
      </c>
      <c r="G881" t="s">
        <v>90</v>
      </c>
      <c r="H881" s="11">
        <v>185000000</v>
      </c>
      <c r="I881" s="11">
        <v>237282182</v>
      </c>
      <c r="J881" t="s">
        <v>38</v>
      </c>
      <c r="K881">
        <v>93</v>
      </c>
      <c r="L881" t="s">
        <v>266</v>
      </c>
      <c r="M881" t="s">
        <v>396</v>
      </c>
      <c r="N881">
        <v>7.2</v>
      </c>
      <c r="O881">
        <v>488</v>
      </c>
      <c r="P881">
        <v>428</v>
      </c>
      <c r="Q881">
        <v>273556</v>
      </c>
      <c r="R881">
        <v>5005</v>
      </c>
      <c r="S881" t="s">
        <v>28</v>
      </c>
      <c r="T881">
        <v>2.35</v>
      </c>
      <c r="U881" t="b">
        <f>IF(Table19[[#This Row],[gross]]-Table19[[#This Row],[budget]] &gt; 0, TRUE, FALSE)</f>
        <v>1</v>
      </c>
    </row>
    <row r="882" spans="1:21" x14ac:dyDescent="0.35">
      <c r="A882" t="s">
        <v>756</v>
      </c>
      <c r="B882">
        <v>2007</v>
      </c>
      <c r="C882" t="s">
        <v>669</v>
      </c>
      <c r="D882" t="s">
        <v>161</v>
      </c>
      <c r="E882" t="s">
        <v>754</v>
      </c>
      <c r="F882" t="s">
        <v>757</v>
      </c>
      <c r="G882" t="s">
        <v>39</v>
      </c>
      <c r="H882" s="11">
        <v>150000000</v>
      </c>
      <c r="I882" s="11">
        <v>256386216</v>
      </c>
      <c r="J882" t="s">
        <v>38</v>
      </c>
      <c r="K882">
        <v>104</v>
      </c>
      <c r="L882" t="s">
        <v>755</v>
      </c>
      <c r="M882" t="s">
        <v>758</v>
      </c>
      <c r="N882">
        <v>7.2</v>
      </c>
      <c r="O882">
        <v>323</v>
      </c>
      <c r="P882">
        <v>1413</v>
      </c>
      <c r="Q882">
        <v>530870</v>
      </c>
      <c r="R882">
        <v>13076</v>
      </c>
      <c r="S882" t="s">
        <v>28</v>
      </c>
      <c r="T882">
        <v>2.35</v>
      </c>
      <c r="U882" t="b">
        <f>IF(Table19[[#This Row],[gross]]-Table19[[#This Row],[budget]] &gt; 0, TRUE, FALSE)</f>
        <v>1</v>
      </c>
    </row>
    <row r="883" spans="1:21" x14ac:dyDescent="0.35">
      <c r="A883" t="s">
        <v>810</v>
      </c>
      <c r="B883">
        <v>2003</v>
      </c>
      <c r="C883" t="s">
        <v>433</v>
      </c>
      <c r="D883" t="s">
        <v>809</v>
      </c>
      <c r="E883" t="s">
        <v>808</v>
      </c>
      <c r="F883" t="s">
        <v>811</v>
      </c>
      <c r="G883" t="s">
        <v>569</v>
      </c>
      <c r="H883" s="11">
        <v>150000000</v>
      </c>
      <c r="I883" s="11">
        <v>281492479</v>
      </c>
      <c r="J883" t="s">
        <v>38</v>
      </c>
      <c r="K883">
        <v>138</v>
      </c>
      <c r="L883" t="s">
        <v>631</v>
      </c>
      <c r="M883" t="s">
        <v>812</v>
      </c>
      <c r="N883">
        <v>7.2</v>
      </c>
      <c r="O883">
        <v>275</v>
      </c>
      <c r="P883">
        <v>2789</v>
      </c>
      <c r="Q883">
        <v>421818</v>
      </c>
      <c r="R883">
        <v>534</v>
      </c>
      <c r="S883" t="s">
        <v>28</v>
      </c>
      <c r="T883">
        <v>2.35</v>
      </c>
      <c r="U883" t="b">
        <f>IF(Table19[[#This Row],[gross]]-Table19[[#This Row],[budget]] &gt; 0, TRUE, FALSE)</f>
        <v>1</v>
      </c>
    </row>
    <row r="884" spans="1:21" x14ac:dyDescent="0.35">
      <c r="A884" t="s">
        <v>927</v>
      </c>
      <c r="B884">
        <v>2004</v>
      </c>
      <c r="C884" t="s">
        <v>683</v>
      </c>
      <c r="D884" t="s">
        <v>335</v>
      </c>
      <c r="E884" t="s">
        <v>41</v>
      </c>
      <c r="F884" t="s">
        <v>928</v>
      </c>
      <c r="G884" t="s">
        <v>569</v>
      </c>
      <c r="H884" s="11">
        <v>175000000</v>
      </c>
      <c r="I884" s="11">
        <v>133228348</v>
      </c>
      <c r="J884" t="s">
        <v>38</v>
      </c>
      <c r="K884">
        <v>196</v>
      </c>
      <c r="L884" t="s">
        <v>926</v>
      </c>
      <c r="M884" t="s">
        <v>929</v>
      </c>
      <c r="N884">
        <v>7.2</v>
      </c>
      <c r="O884">
        <v>220</v>
      </c>
      <c r="P884">
        <v>1694</v>
      </c>
      <c r="Q884">
        <v>381672</v>
      </c>
      <c r="R884">
        <v>17944</v>
      </c>
      <c r="S884" t="s">
        <v>28</v>
      </c>
      <c r="T884">
        <v>2.35</v>
      </c>
      <c r="U884" t="b">
        <f>IF(Table19[[#This Row],[gross]]-Table19[[#This Row],[budget]] &gt; 0, TRUE, FALSE)</f>
        <v>0</v>
      </c>
    </row>
    <row r="885" spans="1:21" x14ac:dyDescent="0.35">
      <c r="A885" t="s">
        <v>966</v>
      </c>
      <c r="B885">
        <v>2016</v>
      </c>
      <c r="C885" t="s">
        <v>965</v>
      </c>
      <c r="D885" t="s">
        <v>77</v>
      </c>
      <c r="E885" t="s">
        <v>555</v>
      </c>
      <c r="F885" t="s">
        <v>967</v>
      </c>
      <c r="G885" t="s">
        <v>90</v>
      </c>
      <c r="H885" s="11">
        <v>145000000</v>
      </c>
      <c r="I885" s="11">
        <v>143523463</v>
      </c>
      <c r="J885" t="s">
        <v>38</v>
      </c>
      <c r="K885">
        <v>95</v>
      </c>
      <c r="L885" t="s">
        <v>776</v>
      </c>
      <c r="M885" t="s">
        <v>968</v>
      </c>
      <c r="N885">
        <v>7.2</v>
      </c>
      <c r="O885">
        <v>210</v>
      </c>
      <c r="P885">
        <v>145</v>
      </c>
      <c r="Q885">
        <v>64322</v>
      </c>
      <c r="R885">
        <v>36095</v>
      </c>
      <c r="S885" t="s">
        <v>28</v>
      </c>
      <c r="T885">
        <v>2.35</v>
      </c>
      <c r="U885" t="b">
        <f>IF(Table19[[#This Row],[gross]]-Table19[[#This Row],[budget]] &gt; 0, TRUE, FALSE)</f>
        <v>0</v>
      </c>
    </row>
    <row r="886" spans="1:21" x14ac:dyDescent="0.35">
      <c r="A886" t="s">
        <v>1113</v>
      </c>
      <c r="B886">
        <v>2011</v>
      </c>
      <c r="C886" t="s">
        <v>40</v>
      </c>
      <c r="D886" t="s">
        <v>43</v>
      </c>
      <c r="E886" t="s">
        <v>385</v>
      </c>
      <c r="F886" t="s">
        <v>1114</v>
      </c>
      <c r="G886" t="s">
        <v>90</v>
      </c>
      <c r="H886" s="11">
        <v>135000000</v>
      </c>
      <c r="I886" s="11">
        <v>123207194</v>
      </c>
      <c r="J886" t="s">
        <v>38</v>
      </c>
      <c r="K886">
        <v>107</v>
      </c>
      <c r="L886" t="s">
        <v>1112</v>
      </c>
      <c r="M886" t="s">
        <v>1115</v>
      </c>
      <c r="N886">
        <v>7.2</v>
      </c>
      <c r="O886">
        <v>362</v>
      </c>
      <c r="P886">
        <v>337</v>
      </c>
      <c r="Q886">
        <v>183208</v>
      </c>
      <c r="R886">
        <v>43291</v>
      </c>
      <c r="S886" t="s">
        <v>28</v>
      </c>
      <c r="T886">
        <v>2.35</v>
      </c>
      <c r="U886" t="b">
        <f>IF(Table19[[#This Row],[gross]]-Table19[[#This Row],[budget]] &gt; 0, TRUE, FALSE)</f>
        <v>0</v>
      </c>
    </row>
    <row r="887" spans="1:21" x14ac:dyDescent="0.35">
      <c r="A887" t="s">
        <v>1560</v>
      </c>
      <c r="B887">
        <v>2007</v>
      </c>
      <c r="C887" t="s">
        <v>1558</v>
      </c>
      <c r="D887" t="s">
        <v>950</v>
      </c>
      <c r="E887" t="s">
        <v>1559</v>
      </c>
      <c r="F887" t="s">
        <v>1561</v>
      </c>
      <c r="G887" t="s">
        <v>39</v>
      </c>
      <c r="H887" s="11">
        <v>110000000</v>
      </c>
      <c r="I887" s="11">
        <v>134520804</v>
      </c>
      <c r="J887" t="s">
        <v>38</v>
      </c>
      <c r="K887">
        <v>129</v>
      </c>
      <c r="L887" t="s">
        <v>50</v>
      </c>
      <c r="M887" t="s">
        <v>1562</v>
      </c>
      <c r="N887">
        <v>7.2</v>
      </c>
      <c r="O887">
        <v>354</v>
      </c>
      <c r="P887">
        <v>782</v>
      </c>
      <c r="Q887">
        <v>336235</v>
      </c>
      <c r="R887">
        <v>13961</v>
      </c>
      <c r="S887" t="s">
        <v>28</v>
      </c>
      <c r="T887">
        <v>2.35</v>
      </c>
      <c r="U887" t="b">
        <f>IF(Table19[[#This Row],[gross]]-Table19[[#This Row],[budget]] &gt; 0, TRUE, FALSE)</f>
        <v>1</v>
      </c>
    </row>
    <row r="888" spans="1:21" x14ac:dyDescent="0.35">
      <c r="A888" t="s">
        <v>1590</v>
      </c>
      <c r="B888">
        <v>2005</v>
      </c>
      <c r="C888" t="s">
        <v>182</v>
      </c>
      <c r="D888" t="s">
        <v>223</v>
      </c>
      <c r="E888" t="s">
        <v>41</v>
      </c>
      <c r="F888" t="s">
        <v>1591</v>
      </c>
      <c r="G888" t="s">
        <v>569</v>
      </c>
      <c r="H888" s="11">
        <v>130000000</v>
      </c>
      <c r="I888" s="11">
        <v>47396698</v>
      </c>
      <c r="J888" t="s">
        <v>38</v>
      </c>
      <c r="K888">
        <v>194</v>
      </c>
      <c r="L888" t="s">
        <v>1071</v>
      </c>
      <c r="M888" t="s">
        <v>1592</v>
      </c>
      <c r="N888">
        <v>7.2</v>
      </c>
      <c r="O888">
        <v>239</v>
      </c>
      <c r="P888">
        <v>942</v>
      </c>
      <c r="Q888">
        <v>217373</v>
      </c>
      <c r="R888">
        <v>19600</v>
      </c>
      <c r="S888" t="s">
        <v>28</v>
      </c>
      <c r="T888">
        <v>2.35</v>
      </c>
      <c r="U888" t="b">
        <f>IF(Table19[[#This Row],[gross]]-Table19[[#This Row],[budget]] &gt; 0, TRUE, FALSE)</f>
        <v>0</v>
      </c>
    </row>
    <row r="889" spans="1:21" x14ac:dyDescent="0.35">
      <c r="A889" t="s">
        <v>1672</v>
      </c>
      <c r="B889">
        <v>1994</v>
      </c>
      <c r="C889" t="s">
        <v>29</v>
      </c>
      <c r="D889" t="s">
        <v>1671</v>
      </c>
      <c r="E889" t="s">
        <v>1669</v>
      </c>
      <c r="F889" t="s">
        <v>1673</v>
      </c>
      <c r="G889" t="s">
        <v>569</v>
      </c>
      <c r="H889" s="11">
        <v>115000000</v>
      </c>
      <c r="I889" s="11">
        <v>146282411</v>
      </c>
      <c r="J889" t="s">
        <v>38</v>
      </c>
      <c r="K889">
        <v>141</v>
      </c>
      <c r="L889" t="s">
        <v>1670</v>
      </c>
      <c r="M889" t="s">
        <v>1674</v>
      </c>
      <c r="N889">
        <v>7.2</v>
      </c>
      <c r="O889">
        <v>94</v>
      </c>
      <c r="P889">
        <v>351</v>
      </c>
      <c r="Q889">
        <v>190439</v>
      </c>
      <c r="R889">
        <v>4528</v>
      </c>
      <c r="S889" t="s">
        <v>28</v>
      </c>
      <c r="T889">
        <v>2.35</v>
      </c>
      <c r="U889" t="b">
        <f>IF(Table19[[#This Row],[gross]]-Table19[[#This Row],[budget]] &gt; 0, TRUE, FALSE)</f>
        <v>1</v>
      </c>
    </row>
    <row r="890" spans="1:21" x14ac:dyDescent="0.35">
      <c r="A890" t="s">
        <v>1780</v>
      </c>
      <c r="B890">
        <v>1997</v>
      </c>
      <c r="C890" t="s">
        <v>1264</v>
      </c>
      <c r="D890" t="s">
        <v>1779</v>
      </c>
      <c r="E890" t="s">
        <v>1777</v>
      </c>
      <c r="F890" t="s">
        <v>1781</v>
      </c>
      <c r="G890" t="s">
        <v>569</v>
      </c>
      <c r="H890" s="11">
        <v>105000000</v>
      </c>
      <c r="I890" s="11">
        <v>54700065</v>
      </c>
      <c r="J890" t="s">
        <v>38</v>
      </c>
      <c r="K890">
        <v>129</v>
      </c>
      <c r="L890" t="s">
        <v>1778</v>
      </c>
      <c r="M890" t="s">
        <v>1782</v>
      </c>
      <c r="N890">
        <v>7.2</v>
      </c>
      <c r="O890">
        <v>192</v>
      </c>
      <c r="P890">
        <v>1049</v>
      </c>
      <c r="Q890">
        <v>221521</v>
      </c>
      <c r="R890">
        <v>2031</v>
      </c>
      <c r="S890" t="s">
        <v>28</v>
      </c>
      <c r="T890">
        <v>1.85</v>
      </c>
      <c r="U890" t="b">
        <f>IF(Table19[[#This Row],[gross]]-Table19[[#This Row],[budget]] &gt; 0, TRUE, FALSE)</f>
        <v>0</v>
      </c>
    </row>
    <row r="891" spans="1:21" x14ac:dyDescent="0.35">
      <c r="A891" t="s">
        <v>1855</v>
      </c>
      <c r="B891">
        <v>2015</v>
      </c>
      <c r="C891" t="s">
        <v>1852</v>
      </c>
      <c r="D891" t="s">
        <v>1854</v>
      </c>
      <c r="E891" t="s">
        <v>1853</v>
      </c>
      <c r="F891" t="s">
        <v>1856</v>
      </c>
      <c r="G891" t="s">
        <v>272</v>
      </c>
      <c r="H891" s="11">
        <v>99000000</v>
      </c>
      <c r="I891" s="11">
        <v>130174897</v>
      </c>
      <c r="J891" t="s">
        <v>38</v>
      </c>
      <c r="K891">
        <v>88</v>
      </c>
      <c r="L891" t="s">
        <v>461</v>
      </c>
      <c r="M891" t="s">
        <v>1857</v>
      </c>
      <c r="N891">
        <v>7.2</v>
      </c>
      <c r="O891">
        <v>208</v>
      </c>
      <c r="P891">
        <v>155</v>
      </c>
      <c r="Q891">
        <v>27918</v>
      </c>
      <c r="R891">
        <v>309</v>
      </c>
      <c r="S891" t="s">
        <v>28</v>
      </c>
      <c r="T891">
        <v>1.85</v>
      </c>
      <c r="U891" t="b">
        <f>IF(Table19[[#This Row],[gross]]-Table19[[#This Row],[budget]] &gt; 0, TRUE, FALSE)</f>
        <v>1</v>
      </c>
    </row>
    <row r="892" spans="1:21" x14ac:dyDescent="0.35">
      <c r="A892" t="s">
        <v>2480</v>
      </c>
      <c r="B892">
        <v>2002</v>
      </c>
      <c r="C892" t="s">
        <v>623</v>
      </c>
      <c r="D892" t="s">
        <v>1669</v>
      </c>
      <c r="E892" t="s">
        <v>2478</v>
      </c>
      <c r="F892" t="s">
        <v>2481</v>
      </c>
      <c r="G892" t="s">
        <v>90</v>
      </c>
      <c r="H892" s="11">
        <v>80000000</v>
      </c>
      <c r="I892" s="11">
        <v>145771527</v>
      </c>
      <c r="J892" t="s">
        <v>38</v>
      </c>
      <c r="K892">
        <v>85</v>
      </c>
      <c r="L892" t="s">
        <v>2479</v>
      </c>
      <c r="M892" t="s">
        <v>2482</v>
      </c>
      <c r="N892">
        <v>7.2</v>
      </c>
      <c r="O892">
        <v>180</v>
      </c>
      <c r="P892">
        <v>367</v>
      </c>
      <c r="Q892">
        <v>117212</v>
      </c>
      <c r="R892">
        <v>3112</v>
      </c>
      <c r="S892" t="s">
        <v>28</v>
      </c>
      <c r="T892">
        <v>1.66</v>
      </c>
      <c r="U892" t="b">
        <f>IF(Table19[[#This Row],[gross]]-Table19[[#This Row],[budget]] &gt; 0, TRUE, FALSE)</f>
        <v>1</v>
      </c>
    </row>
    <row r="893" spans="1:21" x14ac:dyDescent="0.35">
      <c r="A893" t="s">
        <v>2562</v>
      </c>
      <c r="B893">
        <v>2003</v>
      </c>
      <c r="C893" t="s">
        <v>2560</v>
      </c>
      <c r="D893" t="s">
        <v>670</v>
      </c>
      <c r="E893" t="s">
        <v>814</v>
      </c>
      <c r="F893" t="s">
        <v>375</v>
      </c>
      <c r="G893" t="s">
        <v>569</v>
      </c>
      <c r="H893" s="11">
        <v>79000000</v>
      </c>
      <c r="I893" s="11">
        <v>95632614</v>
      </c>
      <c r="J893" t="s">
        <v>38</v>
      </c>
      <c r="K893">
        <v>154</v>
      </c>
      <c r="L893" t="s">
        <v>2561</v>
      </c>
      <c r="M893" t="s">
        <v>2563</v>
      </c>
      <c r="N893">
        <v>7.2</v>
      </c>
      <c r="O893">
        <v>198</v>
      </c>
      <c r="P893">
        <v>674</v>
      </c>
      <c r="Q893">
        <v>118483</v>
      </c>
      <c r="R893">
        <v>61110</v>
      </c>
      <c r="S893" t="s">
        <v>28</v>
      </c>
      <c r="T893">
        <v>2.35</v>
      </c>
      <c r="U893" t="b">
        <f>IF(Table19[[#This Row],[gross]]-Table19[[#This Row],[budget]] &gt; 0, TRUE, FALSE)</f>
        <v>1</v>
      </c>
    </row>
    <row r="894" spans="1:21" x14ac:dyDescent="0.35">
      <c r="A894" t="s">
        <v>2814</v>
      </c>
      <c r="B894">
        <v>2002</v>
      </c>
      <c r="C894" t="s">
        <v>255</v>
      </c>
      <c r="D894" t="s">
        <v>670</v>
      </c>
      <c r="E894" t="s">
        <v>735</v>
      </c>
      <c r="F894" t="s">
        <v>2815</v>
      </c>
      <c r="G894" t="s">
        <v>569</v>
      </c>
      <c r="H894" s="11">
        <v>78000000</v>
      </c>
      <c r="I894" s="11">
        <v>92930005</v>
      </c>
      <c r="J894" t="s">
        <v>740</v>
      </c>
      <c r="K894">
        <v>124</v>
      </c>
      <c r="L894" t="s">
        <v>2062</v>
      </c>
      <c r="M894" t="s">
        <v>2816</v>
      </c>
      <c r="N894">
        <v>7.2</v>
      </c>
      <c r="O894">
        <v>210</v>
      </c>
      <c r="P894">
        <v>764</v>
      </c>
      <c r="Q894">
        <v>204063</v>
      </c>
      <c r="R894">
        <v>35867</v>
      </c>
      <c r="S894" t="s">
        <v>28</v>
      </c>
      <c r="T894">
        <v>2.35</v>
      </c>
      <c r="U894" t="b">
        <f>IF(Table19[[#This Row],[gross]]-Table19[[#This Row],[budget]] &gt; 0, TRUE, FALSE)</f>
        <v>1</v>
      </c>
    </row>
    <row r="895" spans="1:21" x14ac:dyDescent="0.35">
      <c r="A895" t="s">
        <v>3053</v>
      </c>
      <c r="B895">
        <v>2000</v>
      </c>
      <c r="C895" t="s">
        <v>885</v>
      </c>
      <c r="D895" t="s">
        <v>428</v>
      </c>
      <c r="E895" t="s">
        <v>950</v>
      </c>
      <c r="F895" t="s">
        <v>2923</v>
      </c>
      <c r="G895" t="s">
        <v>39</v>
      </c>
      <c r="H895" s="11">
        <v>75000000</v>
      </c>
      <c r="I895" s="11">
        <v>94999143</v>
      </c>
      <c r="J895" t="s">
        <v>38</v>
      </c>
      <c r="K895">
        <v>106</v>
      </c>
      <c r="L895" t="s">
        <v>2139</v>
      </c>
      <c r="M895" t="s">
        <v>3054</v>
      </c>
      <c r="N895">
        <v>7.2</v>
      </c>
      <c r="O895">
        <v>294</v>
      </c>
      <c r="P895">
        <v>1344</v>
      </c>
      <c r="Q895">
        <v>245152</v>
      </c>
      <c r="R895">
        <v>33645</v>
      </c>
      <c r="S895" t="s">
        <v>28</v>
      </c>
      <c r="T895">
        <v>2.35</v>
      </c>
      <c r="U895" t="b">
        <f>IF(Table19[[#This Row],[gross]]-Table19[[#This Row],[budget]] &gt; 0, TRUE, FALSE)</f>
        <v>1</v>
      </c>
    </row>
    <row r="896" spans="1:21" x14ac:dyDescent="0.35">
      <c r="A896" t="s">
        <v>3161</v>
      </c>
      <c r="B896">
        <v>2004</v>
      </c>
      <c r="C896" t="s">
        <v>141</v>
      </c>
      <c r="D896" t="s">
        <v>698</v>
      </c>
      <c r="E896" t="s">
        <v>3159</v>
      </c>
      <c r="F896" t="s">
        <v>3162</v>
      </c>
      <c r="G896" t="s">
        <v>90</v>
      </c>
      <c r="H896" s="11">
        <v>150000000</v>
      </c>
      <c r="I896" s="11">
        <v>436471036</v>
      </c>
      <c r="J896" t="s">
        <v>38</v>
      </c>
      <c r="K896">
        <v>93</v>
      </c>
      <c r="L896" t="s">
        <v>3160</v>
      </c>
      <c r="M896" t="s">
        <v>3163</v>
      </c>
      <c r="N896">
        <v>7.2</v>
      </c>
      <c r="O896">
        <v>205</v>
      </c>
      <c r="P896">
        <v>483</v>
      </c>
      <c r="Q896">
        <v>314630</v>
      </c>
      <c r="R896">
        <v>1148</v>
      </c>
      <c r="S896" t="s">
        <v>28</v>
      </c>
      <c r="T896">
        <v>1.85</v>
      </c>
      <c r="U896" t="b">
        <f>IF(Table19[[#This Row],[gross]]-Table19[[#This Row],[budget]] &gt; 0, TRUE, FALSE)</f>
        <v>1</v>
      </c>
    </row>
    <row r="897" spans="1:21" x14ac:dyDescent="0.35">
      <c r="A897" t="s">
        <v>3166</v>
      </c>
      <c r="B897">
        <v>2006</v>
      </c>
      <c r="C897" t="s">
        <v>301</v>
      </c>
      <c r="D897" t="s">
        <v>316</v>
      </c>
      <c r="E897" t="s">
        <v>3165</v>
      </c>
      <c r="F897" t="s">
        <v>3167</v>
      </c>
      <c r="G897" t="s">
        <v>272</v>
      </c>
      <c r="H897" s="11">
        <v>120000000</v>
      </c>
      <c r="I897" s="11">
        <v>244052771</v>
      </c>
      <c r="J897" t="s">
        <v>38</v>
      </c>
      <c r="K897">
        <v>117</v>
      </c>
      <c r="L897" t="s">
        <v>302</v>
      </c>
      <c r="M897" t="s">
        <v>3168</v>
      </c>
      <c r="N897">
        <v>7.2</v>
      </c>
      <c r="O897">
        <v>256</v>
      </c>
      <c r="P897">
        <v>584</v>
      </c>
      <c r="Q897">
        <v>263853</v>
      </c>
      <c r="R897">
        <v>4905</v>
      </c>
      <c r="S897" t="s">
        <v>28</v>
      </c>
      <c r="T897">
        <v>2.35</v>
      </c>
      <c r="U897" t="b">
        <f>IF(Table19[[#This Row],[gross]]-Table19[[#This Row],[budget]] &gt; 0, TRUE, FALSE)</f>
        <v>1</v>
      </c>
    </row>
    <row r="898" spans="1:21" x14ac:dyDescent="0.35">
      <c r="A898" t="s">
        <v>3259</v>
      </c>
      <c r="B898">
        <v>2011</v>
      </c>
      <c r="C898" t="s">
        <v>384</v>
      </c>
      <c r="D898" t="s">
        <v>3258</v>
      </c>
      <c r="E898" t="s">
        <v>348</v>
      </c>
      <c r="F898" t="s">
        <v>354</v>
      </c>
      <c r="G898" t="s">
        <v>39</v>
      </c>
      <c r="H898" s="11">
        <v>66000000</v>
      </c>
      <c r="I898" s="11">
        <v>79883359</v>
      </c>
      <c r="J898" t="s">
        <v>38</v>
      </c>
      <c r="K898">
        <v>146</v>
      </c>
      <c r="L898" t="s">
        <v>3257</v>
      </c>
      <c r="M898" t="s">
        <v>3260</v>
      </c>
      <c r="N898">
        <v>7.2</v>
      </c>
      <c r="O898">
        <v>388</v>
      </c>
      <c r="P898">
        <v>488</v>
      </c>
      <c r="Q898">
        <v>116159</v>
      </c>
      <c r="R898">
        <v>46726</v>
      </c>
      <c r="S898" t="s">
        <v>720</v>
      </c>
      <c r="T898">
        <v>2.35</v>
      </c>
      <c r="U898" t="b">
        <f>IF(Table19[[#This Row],[gross]]-Table19[[#This Row],[budget]] &gt; 0, TRUE, FALSE)</f>
        <v>1</v>
      </c>
    </row>
    <row r="899" spans="1:21" x14ac:dyDescent="0.35">
      <c r="A899" t="s">
        <v>3424</v>
      </c>
      <c r="B899">
        <v>2009</v>
      </c>
      <c r="C899" t="s">
        <v>3420</v>
      </c>
      <c r="D899" t="s">
        <v>3423</v>
      </c>
      <c r="E899" t="s">
        <v>3421</v>
      </c>
      <c r="F899" t="s">
        <v>3425</v>
      </c>
      <c r="G899" t="s">
        <v>569</v>
      </c>
      <c r="H899" s="11">
        <v>70000000</v>
      </c>
      <c r="I899" s="11">
        <v>617840</v>
      </c>
      <c r="J899" t="s">
        <v>3428</v>
      </c>
      <c r="K899">
        <v>141</v>
      </c>
      <c r="L899" t="s">
        <v>3422</v>
      </c>
      <c r="M899" t="s">
        <v>3426</v>
      </c>
      <c r="N899">
        <v>7.2</v>
      </c>
      <c r="O899">
        <v>180</v>
      </c>
      <c r="P899">
        <v>172</v>
      </c>
      <c r="Q899">
        <v>52496</v>
      </c>
      <c r="R899">
        <v>1829</v>
      </c>
      <c r="S899" t="s">
        <v>28</v>
      </c>
      <c r="T899">
        <v>2.35</v>
      </c>
      <c r="U899" t="b">
        <f>IF(Table19[[#This Row],[gross]]-Table19[[#This Row],[budget]] &gt; 0, TRUE, FALSE)</f>
        <v>0</v>
      </c>
    </row>
    <row r="900" spans="1:21" x14ac:dyDescent="0.35">
      <c r="A900" t="s">
        <v>3537</v>
      </c>
      <c r="B900">
        <v>2014</v>
      </c>
      <c r="C900" t="s">
        <v>555</v>
      </c>
      <c r="D900" t="s">
        <v>3536</v>
      </c>
      <c r="E900" t="s">
        <v>3534</v>
      </c>
      <c r="F900" t="s">
        <v>3538</v>
      </c>
      <c r="G900" t="s">
        <v>39</v>
      </c>
      <c r="H900" s="11">
        <v>65000000</v>
      </c>
      <c r="I900" s="11">
        <v>115603980</v>
      </c>
      <c r="J900" t="s">
        <v>38</v>
      </c>
      <c r="K900">
        <v>137</v>
      </c>
      <c r="L900" t="s">
        <v>3535</v>
      </c>
      <c r="M900" t="s">
        <v>3539</v>
      </c>
      <c r="N900">
        <v>7.2</v>
      </c>
      <c r="O900">
        <v>322</v>
      </c>
      <c r="P900">
        <v>351</v>
      </c>
      <c r="Q900">
        <v>103589</v>
      </c>
      <c r="R900">
        <v>2938</v>
      </c>
      <c r="S900" t="s">
        <v>28</v>
      </c>
      <c r="T900">
        <v>2.35</v>
      </c>
      <c r="U900" t="b">
        <f>IF(Table19[[#This Row],[gross]]-Table19[[#This Row],[budget]] &gt; 0, TRUE, FALSE)</f>
        <v>1</v>
      </c>
    </row>
    <row r="901" spans="1:21" x14ac:dyDescent="0.35">
      <c r="A901" t="s">
        <v>3797</v>
      </c>
      <c r="B901">
        <v>1995</v>
      </c>
      <c r="C901" t="s">
        <v>308</v>
      </c>
      <c r="D901" t="s">
        <v>2914</v>
      </c>
      <c r="E901" t="s">
        <v>1468</v>
      </c>
      <c r="F901" t="s">
        <v>2388</v>
      </c>
      <c r="G901" t="s">
        <v>39</v>
      </c>
      <c r="H901" s="11">
        <v>58000000</v>
      </c>
      <c r="I901" s="11">
        <v>106635996</v>
      </c>
      <c r="J901" t="s">
        <v>56</v>
      </c>
      <c r="K901">
        <v>130</v>
      </c>
      <c r="L901" t="s">
        <v>50</v>
      </c>
      <c r="M901" t="s">
        <v>3798</v>
      </c>
      <c r="N901">
        <v>7.2</v>
      </c>
      <c r="O901">
        <v>137</v>
      </c>
      <c r="P901">
        <v>416</v>
      </c>
      <c r="Q901">
        <v>199025</v>
      </c>
      <c r="R901">
        <v>1784</v>
      </c>
      <c r="S901" t="s">
        <v>28</v>
      </c>
      <c r="T901">
        <v>2.35</v>
      </c>
      <c r="U901" t="b">
        <f>IF(Table19[[#This Row],[gross]]-Table19[[#This Row],[budget]] &gt; 0, TRUE, FALSE)</f>
        <v>1</v>
      </c>
    </row>
    <row r="902" spans="1:21" x14ac:dyDescent="0.35">
      <c r="A902" t="s">
        <v>4017</v>
      </c>
      <c r="B902">
        <v>2007</v>
      </c>
      <c r="C902" t="s">
        <v>2970</v>
      </c>
      <c r="D902" t="s">
        <v>4016</v>
      </c>
      <c r="E902" t="s">
        <v>4015</v>
      </c>
      <c r="F902" t="s">
        <v>4018</v>
      </c>
      <c r="G902" t="s">
        <v>569</v>
      </c>
      <c r="H902" s="11">
        <v>61000000</v>
      </c>
      <c r="I902" s="11">
        <v>46975183</v>
      </c>
      <c r="J902" t="s">
        <v>38</v>
      </c>
      <c r="K902">
        <v>124</v>
      </c>
      <c r="L902" t="s">
        <v>1092</v>
      </c>
      <c r="M902" t="s">
        <v>4019</v>
      </c>
      <c r="N902">
        <v>7.2</v>
      </c>
      <c r="O902">
        <v>198</v>
      </c>
      <c r="P902">
        <v>338</v>
      </c>
      <c r="Q902">
        <v>256213</v>
      </c>
      <c r="R902">
        <v>1640</v>
      </c>
      <c r="S902" t="s">
        <v>28</v>
      </c>
      <c r="T902">
        <v>2.35</v>
      </c>
      <c r="U902" t="b">
        <f>IF(Table19[[#This Row],[gross]]-Table19[[#This Row],[budget]] &gt; 0, TRUE, FALSE)</f>
        <v>0</v>
      </c>
    </row>
    <row r="903" spans="1:21" x14ac:dyDescent="0.35">
      <c r="A903" t="s">
        <v>4416</v>
      </c>
      <c r="B903">
        <v>2014</v>
      </c>
      <c r="C903" t="s">
        <v>2970</v>
      </c>
      <c r="D903" t="s">
        <v>1664</v>
      </c>
      <c r="E903" t="s">
        <v>479</v>
      </c>
      <c r="F903" t="s">
        <v>4417</v>
      </c>
      <c r="G903" t="s">
        <v>569</v>
      </c>
      <c r="H903" s="11">
        <v>55000000</v>
      </c>
      <c r="I903" s="11">
        <v>101530738</v>
      </c>
      <c r="J903" t="s">
        <v>38</v>
      </c>
      <c r="K903">
        <v>132</v>
      </c>
      <c r="L903" t="s">
        <v>329</v>
      </c>
      <c r="M903" t="s">
        <v>4418</v>
      </c>
      <c r="N903">
        <v>7.2</v>
      </c>
      <c r="O903">
        <v>292</v>
      </c>
      <c r="P903">
        <v>436</v>
      </c>
      <c r="Q903">
        <v>229574</v>
      </c>
      <c r="R903">
        <v>37605</v>
      </c>
      <c r="S903" t="s">
        <v>28</v>
      </c>
      <c r="T903">
        <v>2.35</v>
      </c>
      <c r="U903" t="b">
        <f>IF(Table19[[#This Row],[gross]]-Table19[[#This Row],[budget]] &gt; 0, TRUE, FALSE)</f>
        <v>1</v>
      </c>
    </row>
    <row r="904" spans="1:21" x14ac:dyDescent="0.35">
      <c r="A904" t="s">
        <v>4519</v>
      </c>
      <c r="B904">
        <v>2014</v>
      </c>
      <c r="C904" t="s">
        <v>4517</v>
      </c>
      <c r="D904" t="s">
        <v>395</v>
      </c>
      <c r="E904" t="s">
        <v>4518</v>
      </c>
      <c r="F904" t="s">
        <v>4520</v>
      </c>
      <c r="G904" t="s">
        <v>90</v>
      </c>
      <c r="H904" s="11">
        <v>55000000</v>
      </c>
      <c r="I904" s="11">
        <v>76137505</v>
      </c>
      <c r="J904" t="s">
        <v>56</v>
      </c>
      <c r="K904">
        <v>95</v>
      </c>
      <c r="L904" t="s">
        <v>765</v>
      </c>
      <c r="M904" t="s">
        <v>4521</v>
      </c>
      <c r="N904">
        <v>7.2</v>
      </c>
      <c r="O904">
        <v>224</v>
      </c>
      <c r="P904">
        <v>174</v>
      </c>
      <c r="Q904">
        <v>49207</v>
      </c>
      <c r="R904">
        <v>3697</v>
      </c>
      <c r="S904" t="s">
        <v>28</v>
      </c>
      <c r="T904">
        <v>2.35</v>
      </c>
      <c r="U904" t="b">
        <f>IF(Table19[[#This Row],[gross]]-Table19[[#This Row],[budget]] &gt; 0, TRUE, FALSE)</f>
        <v>1</v>
      </c>
    </row>
    <row r="905" spans="1:21" x14ac:dyDescent="0.35">
      <c r="A905" t="s">
        <v>5382</v>
      </c>
      <c r="B905">
        <v>2002</v>
      </c>
      <c r="C905" t="s">
        <v>57</v>
      </c>
      <c r="D905" t="s">
        <v>2314</v>
      </c>
      <c r="E905" t="s">
        <v>3604</v>
      </c>
      <c r="F905" t="s">
        <v>5383</v>
      </c>
      <c r="G905" t="s">
        <v>569</v>
      </c>
      <c r="H905" s="11">
        <v>46000000</v>
      </c>
      <c r="I905" s="11">
        <v>67263182</v>
      </c>
      <c r="J905" t="s">
        <v>38</v>
      </c>
      <c r="K905">
        <v>118</v>
      </c>
      <c r="L905" t="s">
        <v>1861</v>
      </c>
      <c r="M905" t="s">
        <v>5384</v>
      </c>
      <c r="N905">
        <v>7.2</v>
      </c>
      <c r="O905">
        <v>185</v>
      </c>
      <c r="P905">
        <v>651</v>
      </c>
      <c r="Q905">
        <v>218771</v>
      </c>
      <c r="R905">
        <v>15658</v>
      </c>
      <c r="S905" t="s">
        <v>28</v>
      </c>
      <c r="T905">
        <v>2.35</v>
      </c>
      <c r="U905" t="b">
        <f>IF(Table19[[#This Row],[gross]]-Table19[[#This Row],[budget]] &gt; 0, TRUE, FALSE)</f>
        <v>1</v>
      </c>
    </row>
    <row r="906" spans="1:21" x14ac:dyDescent="0.35">
      <c r="A906" t="s">
        <v>5487</v>
      </c>
      <c r="B906">
        <v>2005</v>
      </c>
      <c r="C906" t="s">
        <v>5486</v>
      </c>
      <c r="D906" t="s">
        <v>434</v>
      </c>
      <c r="E906" t="s">
        <v>1152</v>
      </c>
      <c r="F906" t="s">
        <v>5488</v>
      </c>
      <c r="G906" t="s">
        <v>39</v>
      </c>
      <c r="H906" s="11">
        <v>30000000</v>
      </c>
      <c r="I906" s="11">
        <v>67253092</v>
      </c>
      <c r="J906" t="s">
        <v>38</v>
      </c>
      <c r="K906">
        <v>136</v>
      </c>
      <c r="L906" t="s">
        <v>3637</v>
      </c>
      <c r="M906" t="s">
        <v>5489</v>
      </c>
      <c r="N906">
        <v>7.2</v>
      </c>
      <c r="O906">
        <v>127</v>
      </c>
      <c r="P906">
        <v>209</v>
      </c>
      <c r="Q906">
        <v>92702</v>
      </c>
      <c r="R906">
        <v>20299</v>
      </c>
      <c r="S906" t="s">
        <v>28</v>
      </c>
      <c r="T906">
        <v>2.35</v>
      </c>
      <c r="U906" t="b">
        <f>IF(Table19[[#This Row],[gross]]-Table19[[#This Row],[budget]] &gt; 0, TRUE, FALSE)</f>
        <v>1</v>
      </c>
    </row>
    <row r="907" spans="1:21" x14ac:dyDescent="0.35">
      <c r="A907" t="s">
        <v>5515</v>
      </c>
      <c r="B907">
        <v>1998</v>
      </c>
      <c r="C907" t="s">
        <v>301</v>
      </c>
      <c r="D907" t="s">
        <v>115</v>
      </c>
      <c r="E907" t="s">
        <v>5514</v>
      </c>
      <c r="F907" t="s">
        <v>316</v>
      </c>
      <c r="G907" t="s">
        <v>272</v>
      </c>
      <c r="H907" s="11">
        <v>120000000</v>
      </c>
      <c r="I907" s="11">
        <v>162792677</v>
      </c>
      <c r="J907" t="s">
        <v>38</v>
      </c>
      <c r="K907">
        <v>95</v>
      </c>
      <c r="L907" t="s">
        <v>266</v>
      </c>
      <c r="M907" t="s">
        <v>5516</v>
      </c>
      <c r="N907">
        <v>7.2</v>
      </c>
      <c r="O907">
        <v>117</v>
      </c>
      <c r="P907">
        <v>317</v>
      </c>
      <c r="Q907">
        <v>211226</v>
      </c>
      <c r="R907">
        <v>24205</v>
      </c>
      <c r="S907" t="s">
        <v>28</v>
      </c>
      <c r="T907">
        <v>2.35</v>
      </c>
      <c r="U907" t="b">
        <f>IF(Table19[[#This Row],[gross]]-Table19[[#This Row],[budget]] &gt; 0, TRUE, FALSE)</f>
        <v>1</v>
      </c>
    </row>
    <row r="908" spans="1:21" x14ac:dyDescent="0.35">
      <c r="A908" t="s">
        <v>5656</v>
      </c>
      <c r="B908">
        <v>2010</v>
      </c>
      <c r="C908" t="s">
        <v>3657</v>
      </c>
      <c r="D908" t="s">
        <v>3362</v>
      </c>
      <c r="E908" t="s">
        <v>1956</v>
      </c>
      <c r="F908" t="s">
        <v>3800</v>
      </c>
      <c r="G908" t="s">
        <v>39</v>
      </c>
      <c r="H908" s="11">
        <v>45000000</v>
      </c>
      <c r="I908" s="11">
        <v>15523168</v>
      </c>
      <c r="J908" t="s">
        <v>1418</v>
      </c>
      <c r="K908">
        <v>128</v>
      </c>
      <c r="L908" t="s">
        <v>825</v>
      </c>
      <c r="M908" t="s">
        <v>5657</v>
      </c>
      <c r="N908">
        <v>7.2</v>
      </c>
      <c r="O908">
        <v>343</v>
      </c>
      <c r="P908">
        <v>349</v>
      </c>
      <c r="Q908">
        <v>132423</v>
      </c>
      <c r="R908">
        <v>2507</v>
      </c>
      <c r="S908" t="s">
        <v>28</v>
      </c>
      <c r="T908">
        <v>2.35</v>
      </c>
      <c r="U908" t="b">
        <f>IF(Table19[[#This Row],[gross]]-Table19[[#This Row],[budget]] &gt; 0, TRUE, FALSE)</f>
        <v>0</v>
      </c>
    </row>
    <row r="909" spans="1:21" x14ac:dyDescent="0.35">
      <c r="A909" t="s">
        <v>5787</v>
      </c>
      <c r="B909">
        <v>2012</v>
      </c>
      <c r="C909" t="s">
        <v>2036</v>
      </c>
      <c r="D909" t="s">
        <v>434</v>
      </c>
      <c r="E909" t="s">
        <v>5786</v>
      </c>
      <c r="F909" t="s">
        <v>4304</v>
      </c>
      <c r="G909" t="s">
        <v>569</v>
      </c>
      <c r="H909" s="11">
        <v>42000000</v>
      </c>
      <c r="I909" s="11">
        <v>138447667</v>
      </c>
      <c r="J909" t="s">
        <v>38</v>
      </c>
      <c r="K909">
        <v>109</v>
      </c>
      <c r="L909" t="s">
        <v>1689</v>
      </c>
      <c r="M909" t="s">
        <v>5788</v>
      </c>
      <c r="N909">
        <v>7.2</v>
      </c>
      <c r="O909">
        <v>375</v>
      </c>
      <c r="P909">
        <v>345</v>
      </c>
      <c r="Q909">
        <v>408302</v>
      </c>
      <c r="R909">
        <v>19968</v>
      </c>
      <c r="S909" t="s">
        <v>28</v>
      </c>
      <c r="T909">
        <v>2.35</v>
      </c>
      <c r="U909" t="b">
        <f>IF(Table19[[#This Row],[gross]]-Table19[[#This Row],[budget]] &gt; 0, TRUE, FALSE)</f>
        <v>1</v>
      </c>
    </row>
    <row r="910" spans="1:21" x14ac:dyDescent="0.35">
      <c r="A910" t="s">
        <v>5894</v>
      </c>
      <c r="B910">
        <v>2009</v>
      </c>
      <c r="C910" t="s">
        <v>4009</v>
      </c>
      <c r="D910" t="s">
        <v>232</v>
      </c>
      <c r="E910" t="s">
        <v>5893</v>
      </c>
      <c r="F910" t="s">
        <v>4611</v>
      </c>
      <c r="G910" t="s">
        <v>569</v>
      </c>
      <c r="H910" s="11">
        <v>27000000</v>
      </c>
      <c r="I910" s="11">
        <v>1260917</v>
      </c>
      <c r="J910" t="s">
        <v>1418</v>
      </c>
      <c r="K910">
        <v>105</v>
      </c>
      <c r="L910" t="s">
        <v>1689</v>
      </c>
      <c r="M910" t="s">
        <v>5895</v>
      </c>
      <c r="N910">
        <v>7.2</v>
      </c>
      <c r="O910">
        <v>213</v>
      </c>
      <c r="P910">
        <v>71</v>
      </c>
      <c r="Q910">
        <v>24657</v>
      </c>
      <c r="R910">
        <v>1342</v>
      </c>
      <c r="S910" t="s">
        <v>28</v>
      </c>
      <c r="T910">
        <v>2.35</v>
      </c>
      <c r="U910" t="b">
        <f>IF(Table19[[#This Row],[gross]]-Table19[[#This Row],[budget]] &gt; 0, TRUE, FALSE)</f>
        <v>0</v>
      </c>
    </row>
    <row r="911" spans="1:21" x14ac:dyDescent="0.35">
      <c r="A911" t="s">
        <v>5930</v>
      </c>
      <c r="B911">
        <v>1984</v>
      </c>
      <c r="C911" t="s">
        <v>5927</v>
      </c>
      <c r="D911" t="s">
        <v>5723</v>
      </c>
      <c r="E911" t="s">
        <v>5928</v>
      </c>
      <c r="F911" t="s">
        <v>5931</v>
      </c>
      <c r="G911" t="s">
        <v>90</v>
      </c>
      <c r="H911" s="11">
        <v>8000000</v>
      </c>
      <c r="I911" s="11">
        <v>90800000</v>
      </c>
      <c r="J911" t="s">
        <v>38</v>
      </c>
      <c r="K911">
        <v>126</v>
      </c>
      <c r="L911" t="s">
        <v>5929</v>
      </c>
      <c r="M911" t="s">
        <v>5932</v>
      </c>
      <c r="N911">
        <v>7.2</v>
      </c>
      <c r="O911">
        <v>81</v>
      </c>
      <c r="P911">
        <v>235</v>
      </c>
      <c r="Q911">
        <v>126907</v>
      </c>
      <c r="R911">
        <v>2004</v>
      </c>
      <c r="S911" t="s">
        <v>28</v>
      </c>
      <c r="T911">
        <v>1.85</v>
      </c>
      <c r="U911" t="b">
        <f>IF(Table19[[#This Row],[gross]]-Table19[[#This Row],[budget]] &gt; 0, TRUE, FALSE)</f>
        <v>1</v>
      </c>
    </row>
    <row r="912" spans="1:21" x14ac:dyDescent="0.35">
      <c r="A912" t="s">
        <v>5977</v>
      </c>
      <c r="B912">
        <v>1992</v>
      </c>
      <c r="C912" t="s">
        <v>5358</v>
      </c>
      <c r="D912" t="s">
        <v>317</v>
      </c>
      <c r="E912" t="s">
        <v>5975</v>
      </c>
      <c r="F912" t="s">
        <v>5978</v>
      </c>
      <c r="G912" t="s">
        <v>90</v>
      </c>
      <c r="H912" s="11">
        <v>40000000</v>
      </c>
      <c r="I912" s="11">
        <v>107458785</v>
      </c>
      <c r="J912" t="s">
        <v>38</v>
      </c>
      <c r="K912">
        <v>128</v>
      </c>
      <c r="L912" t="s">
        <v>5976</v>
      </c>
      <c r="M912" t="s">
        <v>5979</v>
      </c>
      <c r="N912">
        <v>7.2</v>
      </c>
      <c r="O912">
        <v>41</v>
      </c>
      <c r="P912">
        <v>166</v>
      </c>
      <c r="Q912">
        <v>71754</v>
      </c>
      <c r="R912">
        <v>16751</v>
      </c>
      <c r="S912" t="s">
        <v>720</v>
      </c>
      <c r="T912">
        <v>2.35</v>
      </c>
      <c r="U912" t="b">
        <f>IF(Table19[[#This Row],[gross]]-Table19[[#This Row],[budget]] &gt; 0, TRUE, FALSE)</f>
        <v>1</v>
      </c>
    </row>
    <row r="913" spans="1:21" x14ac:dyDescent="0.35">
      <c r="A913" t="s">
        <v>6036</v>
      </c>
      <c r="B913">
        <v>2015</v>
      </c>
      <c r="C913" t="s">
        <v>2299</v>
      </c>
      <c r="D913" t="s">
        <v>1683</v>
      </c>
      <c r="E913" t="s">
        <v>252</v>
      </c>
      <c r="F913" t="s">
        <v>1032</v>
      </c>
      <c r="G913" t="s">
        <v>39</v>
      </c>
      <c r="H913" s="11">
        <v>35000000</v>
      </c>
      <c r="I913" s="11">
        <v>75274748</v>
      </c>
      <c r="J913" t="s">
        <v>38</v>
      </c>
      <c r="K913">
        <v>121</v>
      </c>
      <c r="L913" t="s">
        <v>2450</v>
      </c>
      <c r="M913" t="s">
        <v>6037</v>
      </c>
      <c r="N913">
        <v>7.2</v>
      </c>
      <c r="O913">
        <v>241</v>
      </c>
      <c r="P913">
        <v>304</v>
      </c>
      <c r="Q913">
        <v>130661</v>
      </c>
      <c r="R913">
        <v>36010</v>
      </c>
      <c r="S913" t="s">
        <v>28</v>
      </c>
      <c r="T913">
        <v>1.85</v>
      </c>
      <c r="U913" t="b">
        <f>IF(Table19[[#This Row],[gross]]-Table19[[#This Row],[budget]] &gt; 0, TRUE, FALSE)</f>
        <v>1</v>
      </c>
    </row>
    <row r="914" spans="1:21" x14ac:dyDescent="0.35">
      <c r="A914" t="s">
        <v>3537</v>
      </c>
      <c r="B914">
        <v>2014</v>
      </c>
      <c r="C914" t="s">
        <v>555</v>
      </c>
      <c r="D914" t="s">
        <v>3536</v>
      </c>
      <c r="E914" t="s">
        <v>3534</v>
      </c>
      <c r="F914" t="s">
        <v>3538</v>
      </c>
      <c r="G914" t="s">
        <v>39</v>
      </c>
      <c r="H914" s="11">
        <v>65000000</v>
      </c>
      <c r="I914" s="11">
        <v>115603980</v>
      </c>
      <c r="J914" t="s">
        <v>38</v>
      </c>
      <c r="K914">
        <v>137</v>
      </c>
      <c r="L914" t="s">
        <v>3535</v>
      </c>
      <c r="M914" t="s">
        <v>3539</v>
      </c>
      <c r="N914">
        <v>7.2</v>
      </c>
      <c r="O914">
        <v>322</v>
      </c>
      <c r="P914">
        <v>351</v>
      </c>
      <c r="Q914">
        <v>103589</v>
      </c>
      <c r="R914">
        <v>2938</v>
      </c>
      <c r="S914" t="s">
        <v>28</v>
      </c>
      <c r="T914">
        <v>2.35</v>
      </c>
      <c r="U914" t="b">
        <f>IF(Table19[[#This Row],[gross]]-Table19[[#This Row],[budget]] &gt; 0, TRUE, FALSE)</f>
        <v>1</v>
      </c>
    </row>
    <row r="915" spans="1:21" x14ac:dyDescent="0.35">
      <c r="A915" t="s">
        <v>6207</v>
      </c>
      <c r="B915">
        <v>1997</v>
      </c>
      <c r="C915" t="s">
        <v>384</v>
      </c>
      <c r="D915" t="s">
        <v>735</v>
      </c>
      <c r="E915" t="s">
        <v>456</v>
      </c>
      <c r="F915" t="s">
        <v>644</v>
      </c>
      <c r="G915" t="s">
        <v>569</v>
      </c>
      <c r="H915" s="11">
        <v>36000000</v>
      </c>
      <c r="I915" s="11">
        <v>44175394</v>
      </c>
      <c r="J915" t="s">
        <v>38</v>
      </c>
      <c r="K915">
        <v>155</v>
      </c>
      <c r="L915" t="s">
        <v>6206</v>
      </c>
      <c r="M915" t="s">
        <v>6208</v>
      </c>
      <c r="N915">
        <v>7.2</v>
      </c>
      <c r="O915">
        <v>77</v>
      </c>
      <c r="P915">
        <v>227</v>
      </c>
      <c r="Q915">
        <v>56509</v>
      </c>
      <c r="R915">
        <v>37570</v>
      </c>
      <c r="S915" t="s">
        <v>28</v>
      </c>
      <c r="T915">
        <v>1.85</v>
      </c>
      <c r="U915" t="b">
        <f>IF(Table19[[#This Row],[gross]]-Table19[[#This Row],[budget]] &gt; 0, TRUE, FALSE)</f>
        <v>1</v>
      </c>
    </row>
    <row r="916" spans="1:21" x14ac:dyDescent="0.35">
      <c r="A916" t="s">
        <v>6254</v>
      </c>
      <c r="B916">
        <v>1991</v>
      </c>
      <c r="C916" t="s">
        <v>733</v>
      </c>
      <c r="D916" t="s">
        <v>1807</v>
      </c>
      <c r="E916" t="s">
        <v>2933</v>
      </c>
      <c r="F916" t="s">
        <v>3501</v>
      </c>
      <c r="G916" t="s">
        <v>569</v>
      </c>
      <c r="H916" s="11">
        <v>38000000</v>
      </c>
      <c r="I916" s="11">
        <v>35183792</v>
      </c>
      <c r="J916" t="s">
        <v>38</v>
      </c>
      <c r="K916">
        <v>140</v>
      </c>
      <c r="L916" t="s">
        <v>6194</v>
      </c>
      <c r="M916" t="s">
        <v>6255</v>
      </c>
      <c r="N916">
        <v>7.2</v>
      </c>
      <c r="O916">
        <v>82</v>
      </c>
      <c r="P916">
        <v>209</v>
      </c>
      <c r="Q916">
        <v>68159</v>
      </c>
      <c r="R916">
        <v>3044</v>
      </c>
      <c r="S916" t="s">
        <v>28</v>
      </c>
      <c r="T916">
        <v>2.35</v>
      </c>
      <c r="U916" t="b">
        <f>IF(Table19[[#This Row],[gross]]-Table19[[#This Row],[budget]] &gt; 0, TRUE, FALSE)</f>
        <v>0</v>
      </c>
    </row>
    <row r="917" spans="1:21" x14ac:dyDescent="0.35">
      <c r="A917" t="s">
        <v>6276</v>
      </c>
      <c r="B917">
        <v>2000</v>
      </c>
      <c r="C917" t="s">
        <v>2485</v>
      </c>
      <c r="D917" t="s">
        <v>115</v>
      </c>
      <c r="E917" t="s">
        <v>2126</v>
      </c>
      <c r="F917" t="s">
        <v>6277</v>
      </c>
      <c r="G917" t="s">
        <v>39</v>
      </c>
      <c r="H917" s="11">
        <v>40000000</v>
      </c>
      <c r="I917" s="11">
        <v>33508922</v>
      </c>
      <c r="J917" t="s">
        <v>38</v>
      </c>
      <c r="K917">
        <v>123</v>
      </c>
      <c r="L917" t="s">
        <v>3270</v>
      </c>
      <c r="M917" t="s">
        <v>6278</v>
      </c>
      <c r="N917">
        <v>7.2</v>
      </c>
      <c r="O917">
        <v>157</v>
      </c>
      <c r="P917">
        <v>660</v>
      </c>
      <c r="Q917">
        <v>95860</v>
      </c>
      <c r="R917">
        <v>23920</v>
      </c>
      <c r="S917" t="s">
        <v>28</v>
      </c>
      <c r="T917">
        <v>1.85</v>
      </c>
      <c r="U917" t="b">
        <f>IF(Table19[[#This Row],[gross]]-Table19[[#This Row],[budget]] &gt; 0, TRUE, FALSE)</f>
        <v>0</v>
      </c>
    </row>
    <row r="918" spans="1:21" x14ac:dyDescent="0.35">
      <c r="A918" t="s">
        <v>6868</v>
      </c>
      <c r="B918">
        <v>2015</v>
      </c>
      <c r="C918" t="s">
        <v>6865</v>
      </c>
      <c r="D918" t="s">
        <v>2468</v>
      </c>
      <c r="E918" t="s">
        <v>6866</v>
      </c>
      <c r="F918" t="s">
        <v>6869</v>
      </c>
      <c r="G918" t="s">
        <v>39</v>
      </c>
      <c r="H918" s="11">
        <v>36000000</v>
      </c>
      <c r="I918" s="11">
        <v>2126511</v>
      </c>
      <c r="J918" t="s">
        <v>3699</v>
      </c>
      <c r="K918">
        <v>105</v>
      </c>
      <c r="L918" t="s">
        <v>6867</v>
      </c>
      <c r="M918" t="s">
        <v>6870</v>
      </c>
      <c r="N918">
        <v>7.2</v>
      </c>
      <c r="O918">
        <v>78</v>
      </c>
      <c r="P918">
        <v>45</v>
      </c>
      <c r="Q918">
        <v>21912</v>
      </c>
      <c r="R918">
        <v>615</v>
      </c>
      <c r="S918" t="s">
        <v>28</v>
      </c>
      <c r="T918">
        <v>2.35</v>
      </c>
      <c r="U918" t="b">
        <f>IF(Table19[[#This Row],[gross]]-Table19[[#This Row],[budget]] &gt; 0, TRUE, FALSE)</f>
        <v>0</v>
      </c>
    </row>
    <row r="919" spans="1:21" x14ac:dyDescent="0.35">
      <c r="A919" t="s">
        <v>6974</v>
      </c>
      <c r="B919">
        <v>2010</v>
      </c>
      <c r="C919" t="s">
        <v>3228</v>
      </c>
      <c r="D919" t="s">
        <v>1279</v>
      </c>
      <c r="E919" t="s">
        <v>6972</v>
      </c>
      <c r="F919" t="s">
        <v>4872</v>
      </c>
      <c r="G919" t="s">
        <v>90</v>
      </c>
      <c r="H919" s="11">
        <v>35000000</v>
      </c>
      <c r="I919" s="11">
        <v>59699513</v>
      </c>
      <c r="J919" t="s">
        <v>38</v>
      </c>
      <c r="K919">
        <v>123</v>
      </c>
      <c r="L919" t="s">
        <v>6973</v>
      </c>
      <c r="M919" t="s">
        <v>6975</v>
      </c>
      <c r="N919">
        <v>7.2</v>
      </c>
      <c r="O919">
        <v>160</v>
      </c>
      <c r="P919">
        <v>136</v>
      </c>
      <c r="Q919">
        <v>20827</v>
      </c>
      <c r="R919">
        <v>2259</v>
      </c>
      <c r="S919" t="s">
        <v>28</v>
      </c>
      <c r="T919">
        <v>2.35</v>
      </c>
      <c r="U919" t="b">
        <f>IF(Table19[[#This Row],[gross]]-Table19[[#This Row],[budget]] &gt; 0, TRUE, FALSE)</f>
        <v>1</v>
      </c>
    </row>
    <row r="920" spans="1:21" x14ac:dyDescent="0.35">
      <c r="A920" t="s">
        <v>7335</v>
      </c>
      <c r="B920">
        <v>1993</v>
      </c>
      <c r="C920" t="s">
        <v>477</v>
      </c>
      <c r="D920" t="s">
        <v>2230</v>
      </c>
      <c r="E920" t="s">
        <v>6414</v>
      </c>
      <c r="F920" t="s">
        <v>3527</v>
      </c>
      <c r="G920" t="s">
        <v>90</v>
      </c>
      <c r="H920" s="11">
        <v>30000000</v>
      </c>
      <c r="I920" s="11">
        <v>32000000</v>
      </c>
      <c r="J920" t="s">
        <v>38</v>
      </c>
      <c r="K920">
        <v>139</v>
      </c>
      <c r="L920" t="s">
        <v>209</v>
      </c>
      <c r="M920" t="s">
        <v>7336</v>
      </c>
      <c r="N920">
        <v>7.2</v>
      </c>
      <c r="O920">
        <v>56</v>
      </c>
      <c r="P920">
        <v>150</v>
      </c>
      <c r="Q920">
        <v>36267</v>
      </c>
      <c r="R920">
        <v>1068</v>
      </c>
      <c r="S920" t="s">
        <v>28</v>
      </c>
      <c r="T920">
        <v>2.35</v>
      </c>
      <c r="U920" t="b">
        <f>IF(Table19[[#This Row],[gross]]-Table19[[#This Row],[budget]] &gt; 0, TRUE, FALSE)</f>
        <v>1</v>
      </c>
    </row>
    <row r="921" spans="1:21" x14ac:dyDescent="0.35">
      <c r="A921" t="s">
        <v>7486</v>
      </c>
      <c r="B921">
        <v>2000</v>
      </c>
      <c r="C921" t="s">
        <v>7360</v>
      </c>
      <c r="D921" t="s">
        <v>1683</v>
      </c>
      <c r="E921" t="s">
        <v>749</v>
      </c>
      <c r="F921" t="s">
        <v>2446</v>
      </c>
      <c r="G921" t="s">
        <v>569</v>
      </c>
      <c r="H921" s="11">
        <v>32000000</v>
      </c>
      <c r="I921" s="11">
        <v>48814909</v>
      </c>
      <c r="J921" t="s">
        <v>38</v>
      </c>
      <c r="K921">
        <v>129</v>
      </c>
      <c r="L921" t="s">
        <v>1493</v>
      </c>
      <c r="M921" t="s">
        <v>7487</v>
      </c>
      <c r="N921">
        <v>7.2</v>
      </c>
      <c r="O921">
        <v>98</v>
      </c>
      <c r="P921">
        <v>224</v>
      </c>
      <c r="Q921">
        <v>89424</v>
      </c>
      <c r="R921">
        <v>36069</v>
      </c>
      <c r="S921" t="s">
        <v>28</v>
      </c>
      <c r="T921">
        <v>2.35</v>
      </c>
      <c r="U921" t="b">
        <f>IF(Table19[[#This Row],[gross]]-Table19[[#This Row],[budget]] &gt; 0, TRUE, FALSE)</f>
        <v>1</v>
      </c>
    </row>
    <row r="922" spans="1:21" x14ac:dyDescent="0.35">
      <c r="A922" t="s">
        <v>7600</v>
      </c>
      <c r="B922">
        <v>1985</v>
      </c>
      <c r="C922" t="s">
        <v>2150</v>
      </c>
      <c r="D922" t="s">
        <v>2309</v>
      </c>
      <c r="E922" t="s">
        <v>1286</v>
      </c>
      <c r="F922" t="s">
        <v>3624</v>
      </c>
      <c r="G922" t="s">
        <v>90</v>
      </c>
      <c r="H922" s="11">
        <v>31000000</v>
      </c>
      <c r="I922" s="11">
        <v>87100000</v>
      </c>
      <c r="J922" t="s">
        <v>38</v>
      </c>
      <c r="K922">
        <v>161</v>
      </c>
      <c r="L922" t="s">
        <v>6019</v>
      </c>
      <c r="M922" t="s">
        <v>7601</v>
      </c>
      <c r="N922">
        <v>7.2</v>
      </c>
      <c r="O922">
        <v>66</v>
      </c>
      <c r="P922">
        <v>200</v>
      </c>
      <c r="Q922">
        <v>52339</v>
      </c>
      <c r="R922">
        <v>12518</v>
      </c>
      <c r="S922" t="s">
        <v>28</v>
      </c>
      <c r="T922">
        <v>1.85</v>
      </c>
      <c r="U922" t="b">
        <f>IF(Table19[[#This Row],[gross]]-Table19[[#This Row],[budget]] &gt; 0, TRUE, FALSE)</f>
        <v>1</v>
      </c>
    </row>
    <row r="923" spans="1:21" x14ac:dyDescent="0.35">
      <c r="A923" t="s">
        <v>7638</v>
      </c>
      <c r="B923">
        <v>2002</v>
      </c>
      <c r="C923" t="s">
        <v>152</v>
      </c>
      <c r="D923" t="s">
        <v>3994</v>
      </c>
      <c r="E923" t="s">
        <v>7636</v>
      </c>
      <c r="F923" t="s">
        <v>7639</v>
      </c>
      <c r="G923" t="s">
        <v>39</v>
      </c>
      <c r="H923" s="11">
        <v>45000000</v>
      </c>
      <c r="I923" s="11">
        <v>170684505</v>
      </c>
      <c r="J923" t="s">
        <v>38</v>
      </c>
      <c r="K923">
        <v>113</v>
      </c>
      <c r="L923" t="s">
        <v>7637</v>
      </c>
      <c r="M923" t="s">
        <v>7640</v>
      </c>
      <c r="N923">
        <v>7.2</v>
      </c>
      <c r="O923">
        <v>223</v>
      </c>
      <c r="P923">
        <v>1017</v>
      </c>
      <c r="Q923">
        <v>172080</v>
      </c>
      <c r="R923">
        <v>813</v>
      </c>
      <c r="S923" t="s">
        <v>720</v>
      </c>
      <c r="T923">
        <v>1.85</v>
      </c>
      <c r="U923" t="b">
        <f>IF(Table19[[#This Row],[gross]]-Table19[[#This Row],[budget]] &gt; 0, TRUE, FALSE)</f>
        <v>1</v>
      </c>
    </row>
    <row r="924" spans="1:21" x14ac:dyDescent="0.35">
      <c r="A924" t="s">
        <v>7653</v>
      </c>
      <c r="B924">
        <v>1994</v>
      </c>
      <c r="C924" t="s">
        <v>1546</v>
      </c>
      <c r="D924" t="s">
        <v>572</v>
      </c>
      <c r="E924" t="s">
        <v>2239</v>
      </c>
      <c r="F924" t="s">
        <v>1018</v>
      </c>
      <c r="G924" t="s">
        <v>569</v>
      </c>
      <c r="H924" s="11">
        <v>25000000</v>
      </c>
      <c r="I924" s="11">
        <v>121248145</v>
      </c>
      <c r="J924" t="s">
        <v>38</v>
      </c>
      <c r="K924">
        <v>116</v>
      </c>
      <c r="L924" t="s">
        <v>3203</v>
      </c>
      <c r="M924" t="s">
        <v>7654</v>
      </c>
      <c r="N924">
        <v>7.2</v>
      </c>
      <c r="O924">
        <v>114</v>
      </c>
      <c r="P924">
        <v>373</v>
      </c>
      <c r="Q924">
        <v>260981</v>
      </c>
      <c r="R924">
        <v>20966</v>
      </c>
      <c r="S924" t="s">
        <v>28</v>
      </c>
      <c r="T924">
        <v>2.35</v>
      </c>
      <c r="U924" t="b">
        <f>IF(Table19[[#This Row],[gross]]-Table19[[#This Row],[budget]] &gt; 0, TRUE, FALSE)</f>
        <v>1</v>
      </c>
    </row>
    <row r="925" spans="1:21" x14ac:dyDescent="0.35">
      <c r="A925" t="s">
        <v>7672</v>
      </c>
      <c r="B925">
        <v>2013</v>
      </c>
      <c r="C925" t="s">
        <v>6681</v>
      </c>
      <c r="D925" t="s">
        <v>4956</v>
      </c>
      <c r="E925" t="s">
        <v>1975</v>
      </c>
      <c r="F925" t="s">
        <v>2458</v>
      </c>
      <c r="G925" t="s">
        <v>39</v>
      </c>
      <c r="H925" s="11">
        <v>30000000</v>
      </c>
      <c r="I925" s="11">
        <v>116631310</v>
      </c>
      <c r="J925" t="s">
        <v>38</v>
      </c>
      <c r="K925">
        <v>132</v>
      </c>
      <c r="L925" t="s">
        <v>1493</v>
      </c>
      <c r="M925" t="s">
        <v>7673</v>
      </c>
      <c r="N925">
        <v>7.2</v>
      </c>
      <c r="O925">
        <v>304</v>
      </c>
      <c r="P925">
        <v>323</v>
      </c>
      <c r="Q925">
        <v>87665</v>
      </c>
      <c r="R925">
        <v>20035</v>
      </c>
      <c r="S925" t="s">
        <v>28</v>
      </c>
      <c r="T925">
        <v>1.85</v>
      </c>
      <c r="U925" t="b">
        <f>IF(Table19[[#This Row],[gross]]-Table19[[#This Row],[budget]] &gt; 0, TRUE, FALSE)</f>
        <v>1</v>
      </c>
    </row>
    <row r="926" spans="1:21" x14ac:dyDescent="0.35">
      <c r="A926" t="s">
        <v>7747</v>
      </c>
      <c r="B926">
        <v>2002</v>
      </c>
      <c r="C926" t="s">
        <v>7745</v>
      </c>
      <c r="D926" t="s">
        <v>7616</v>
      </c>
      <c r="E926" t="s">
        <v>7746</v>
      </c>
      <c r="F926" t="s">
        <v>7748</v>
      </c>
      <c r="G926" t="s">
        <v>569</v>
      </c>
      <c r="H926" s="11">
        <v>30000000</v>
      </c>
      <c r="I926" s="11">
        <v>65010106</v>
      </c>
      <c r="J926" t="s">
        <v>38</v>
      </c>
      <c r="K926">
        <v>125</v>
      </c>
      <c r="L926" t="s">
        <v>2450</v>
      </c>
      <c r="M926" t="s">
        <v>7749</v>
      </c>
      <c r="N926">
        <v>7.2</v>
      </c>
      <c r="O926">
        <v>217</v>
      </c>
      <c r="P926">
        <v>612</v>
      </c>
      <c r="Q926">
        <v>107557</v>
      </c>
      <c r="R926">
        <v>1556</v>
      </c>
      <c r="S926" t="s">
        <v>28</v>
      </c>
      <c r="T926">
        <v>1.85</v>
      </c>
      <c r="U926" t="b">
        <f>IF(Table19[[#This Row],[gross]]-Table19[[#This Row],[budget]] &gt; 0, TRUE, FALSE)</f>
        <v>1</v>
      </c>
    </row>
    <row r="927" spans="1:21" x14ac:dyDescent="0.35">
      <c r="A927" t="s">
        <v>7776</v>
      </c>
      <c r="B927">
        <v>2008</v>
      </c>
      <c r="C927" t="s">
        <v>6110</v>
      </c>
      <c r="D927" t="s">
        <v>285</v>
      </c>
      <c r="E927" t="s">
        <v>606</v>
      </c>
      <c r="F927" t="s">
        <v>7777</v>
      </c>
      <c r="G927" t="s">
        <v>569</v>
      </c>
      <c r="H927" s="11">
        <v>30000000</v>
      </c>
      <c r="I927" s="11">
        <v>62877175</v>
      </c>
      <c r="J927" t="s">
        <v>38</v>
      </c>
      <c r="K927">
        <v>118</v>
      </c>
      <c r="L927" t="s">
        <v>1375</v>
      </c>
      <c r="M927" t="s">
        <v>7778</v>
      </c>
      <c r="N927">
        <v>7.2</v>
      </c>
      <c r="O927">
        <v>253</v>
      </c>
      <c r="P927">
        <v>325</v>
      </c>
      <c r="Q927">
        <v>217507</v>
      </c>
      <c r="R927">
        <v>16758</v>
      </c>
      <c r="S927" t="s">
        <v>28</v>
      </c>
      <c r="T927">
        <v>1.85</v>
      </c>
      <c r="U927" t="b">
        <f>IF(Table19[[#This Row],[gross]]-Table19[[#This Row],[budget]] &gt; 0, TRUE, FALSE)</f>
        <v>1</v>
      </c>
    </row>
    <row r="928" spans="1:21" x14ac:dyDescent="0.35">
      <c r="A928" t="s">
        <v>7891</v>
      </c>
      <c r="B928">
        <v>2015</v>
      </c>
      <c r="C928" t="s">
        <v>7890</v>
      </c>
      <c r="D928" t="s">
        <v>386</v>
      </c>
      <c r="E928" t="s">
        <v>7246</v>
      </c>
      <c r="F928" t="s">
        <v>7338</v>
      </c>
      <c r="G928" t="s">
        <v>39</v>
      </c>
      <c r="H928" s="11">
        <v>25000000</v>
      </c>
      <c r="I928" s="11">
        <v>42478175</v>
      </c>
      <c r="J928" t="s">
        <v>38</v>
      </c>
      <c r="K928">
        <v>112</v>
      </c>
      <c r="L928" t="s">
        <v>660</v>
      </c>
      <c r="M928" t="s">
        <v>7892</v>
      </c>
      <c r="N928">
        <v>7.2</v>
      </c>
      <c r="O928">
        <v>214</v>
      </c>
      <c r="P928">
        <v>209</v>
      </c>
      <c r="Q928">
        <v>93767</v>
      </c>
      <c r="R928">
        <v>15327</v>
      </c>
      <c r="S928" t="s">
        <v>28</v>
      </c>
      <c r="T928">
        <v>2.35</v>
      </c>
      <c r="U928" t="b">
        <f>IF(Table19[[#This Row],[gross]]-Table19[[#This Row],[budget]] &gt; 0, TRUE, FALSE)</f>
        <v>1</v>
      </c>
    </row>
    <row r="929" spans="1:21" x14ac:dyDescent="0.35">
      <c r="A929" t="s">
        <v>8517</v>
      </c>
      <c r="B929">
        <v>1991</v>
      </c>
      <c r="C929" t="s">
        <v>8516</v>
      </c>
      <c r="D929" t="s">
        <v>1001</v>
      </c>
      <c r="E929" t="s">
        <v>4283</v>
      </c>
      <c r="F929" t="s">
        <v>6911</v>
      </c>
      <c r="G929" t="s">
        <v>90</v>
      </c>
      <c r="H929" s="11">
        <v>30000000</v>
      </c>
      <c r="I929" s="11">
        <v>74888996</v>
      </c>
      <c r="J929" t="s">
        <v>38</v>
      </c>
      <c r="K929">
        <v>110</v>
      </c>
      <c r="L929" t="s">
        <v>222</v>
      </c>
      <c r="M929" t="s">
        <v>8518</v>
      </c>
      <c r="N929">
        <v>7.2</v>
      </c>
      <c r="O929">
        <v>112</v>
      </c>
      <c r="P929">
        <v>188</v>
      </c>
      <c r="Q929">
        <v>55513</v>
      </c>
      <c r="R929">
        <v>16230</v>
      </c>
      <c r="S929" t="s">
        <v>28</v>
      </c>
      <c r="T929">
        <v>2.35</v>
      </c>
      <c r="U929" t="b">
        <f>IF(Table19[[#This Row],[gross]]-Table19[[#This Row],[budget]] &gt; 0, TRUE, FALSE)</f>
        <v>1</v>
      </c>
    </row>
    <row r="930" spans="1:21" x14ac:dyDescent="0.35">
      <c r="A930" t="s">
        <v>8629</v>
      </c>
      <c r="B930">
        <v>1998</v>
      </c>
      <c r="C930" t="s">
        <v>4342</v>
      </c>
      <c r="D930" t="s">
        <v>133</v>
      </c>
      <c r="E930" t="s">
        <v>8628</v>
      </c>
      <c r="F930" t="s">
        <v>7582</v>
      </c>
      <c r="G930" t="s">
        <v>569</v>
      </c>
      <c r="H930" s="11">
        <v>25000000</v>
      </c>
      <c r="I930" s="11">
        <v>100241322</v>
      </c>
      <c r="J930" t="s">
        <v>38</v>
      </c>
      <c r="K930">
        <v>123</v>
      </c>
      <c r="L930" t="s">
        <v>1375</v>
      </c>
      <c r="M930" t="s">
        <v>8630</v>
      </c>
      <c r="N930">
        <v>7.2</v>
      </c>
      <c r="O930">
        <v>134</v>
      </c>
      <c r="P930">
        <v>752</v>
      </c>
      <c r="Q930">
        <v>175524</v>
      </c>
      <c r="R930">
        <v>1690</v>
      </c>
      <c r="S930" t="s">
        <v>28</v>
      </c>
      <c r="T930">
        <v>2.35</v>
      </c>
      <c r="U930" t="b">
        <f>IF(Table19[[#This Row],[gross]]-Table19[[#This Row],[budget]] &gt; 0, TRUE, FALSE)</f>
        <v>1</v>
      </c>
    </row>
    <row r="931" spans="1:21" x14ac:dyDescent="0.35">
      <c r="A931" t="s">
        <v>8696</v>
      </c>
      <c r="B931">
        <v>1985</v>
      </c>
      <c r="C931" t="s">
        <v>3486</v>
      </c>
      <c r="D931" t="s">
        <v>1279</v>
      </c>
      <c r="E931" t="s">
        <v>8694</v>
      </c>
      <c r="F931" t="s">
        <v>8697</v>
      </c>
      <c r="G931" t="s">
        <v>39</v>
      </c>
      <c r="H931" s="11">
        <v>26000000</v>
      </c>
      <c r="I931" s="11">
        <v>33200000</v>
      </c>
      <c r="J931" t="s">
        <v>38</v>
      </c>
      <c r="K931">
        <v>133</v>
      </c>
      <c r="L931" t="s">
        <v>8695</v>
      </c>
      <c r="M931" t="s">
        <v>8698</v>
      </c>
      <c r="N931">
        <v>7.2</v>
      </c>
      <c r="O931">
        <v>46</v>
      </c>
      <c r="P931">
        <v>149</v>
      </c>
      <c r="Q931">
        <v>28247</v>
      </c>
      <c r="R931">
        <v>1154</v>
      </c>
      <c r="S931" t="s">
        <v>28</v>
      </c>
      <c r="T931">
        <v>2.35</v>
      </c>
      <c r="U931" t="b">
        <f>IF(Table19[[#This Row],[gross]]-Table19[[#This Row],[budget]] &gt; 0, TRUE, FALSE)</f>
        <v>1</v>
      </c>
    </row>
    <row r="932" spans="1:21" x14ac:dyDescent="0.35">
      <c r="A932" t="s">
        <v>8883</v>
      </c>
      <c r="B932">
        <v>2007</v>
      </c>
      <c r="C932" t="s">
        <v>8882</v>
      </c>
      <c r="D932" t="s">
        <v>673</v>
      </c>
      <c r="E932" t="s">
        <v>1885</v>
      </c>
      <c r="F932" t="s">
        <v>2544</v>
      </c>
      <c r="G932" t="s">
        <v>90</v>
      </c>
      <c r="H932" s="11">
        <v>17000000</v>
      </c>
      <c r="I932" s="11">
        <v>82234139</v>
      </c>
      <c r="J932" t="s">
        <v>38</v>
      </c>
      <c r="K932">
        <v>96</v>
      </c>
      <c r="L932" t="s">
        <v>538</v>
      </c>
      <c r="M932" t="s">
        <v>8884</v>
      </c>
      <c r="N932">
        <v>7.2</v>
      </c>
      <c r="O932">
        <v>181</v>
      </c>
      <c r="P932">
        <v>522</v>
      </c>
      <c r="Q932">
        <v>110390</v>
      </c>
      <c r="R932">
        <v>28071</v>
      </c>
      <c r="S932" t="s">
        <v>28</v>
      </c>
      <c r="T932">
        <v>1.85</v>
      </c>
      <c r="U932" t="b">
        <f>IF(Table19[[#This Row],[gross]]-Table19[[#This Row],[budget]] &gt; 0, TRUE, FALSE)</f>
        <v>1</v>
      </c>
    </row>
    <row r="933" spans="1:21" x14ac:dyDescent="0.35">
      <c r="A933" t="s">
        <v>8904</v>
      </c>
      <c r="B933">
        <v>2004</v>
      </c>
      <c r="C933" t="s">
        <v>1688</v>
      </c>
      <c r="D933" t="s">
        <v>8903</v>
      </c>
      <c r="E933" t="s">
        <v>1213</v>
      </c>
      <c r="F933" t="s">
        <v>508</v>
      </c>
      <c r="G933" t="s">
        <v>39</v>
      </c>
      <c r="H933" s="11">
        <v>26000000</v>
      </c>
      <c r="I933" s="11">
        <v>84136909</v>
      </c>
      <c r="J933" t="s">
        <v>38</v>
      </c>
      <c r="K933">
        <v>98</v>
      </c>
      <c r="L933" t="s">
        <v>1611</v>
      </c>
      <c r="M933" t="s">
        <v>8905</v>
      </c>
      <c r="N933">
        <v>7.2</v>
      </c>
      <c r="O933">
        <v>181</v>
      </c>
      <c r="P933">
        <v>577</v>
      </c>
      <c r="Q933">
        <v>267921</v>
      </c>
      <c r="R933">
        <v>656730</v>
      </c>
      <c r="S933" t="s">
        <v>28</v>
      </c>
      <c r="T933">
        <v>1.85</v>
      </c>
      <c r="U933" t="b">
        <f>IF(Table19[[#This Row],[gross]]-Table19[[#This Row],[budget]] &gt; 0, TRUE, FALSE)</f>
        <v>1</v>
      </c>
    </row>
    <row r="934" spans="1:21" x14ac:dyDescent="0.35">
      <c r="A934" t="s">
        <v>9314</v>
      </c>
      <c r="B934">
        <v>1998</v>
      </c>
      <c r="C934" t="s">
        <v>9313</v>
      </c>
      <c r="D934" t="s">
        <v>3890</v>
      </c>
      <c r="E934" t="s">
        <v>2549</v>
      </c>
      <c r="F934" t="s">
        <v>1024</v>
      </c>
      <c r="G934" t="s">
        <v>39</v>
      </c>
      <c r="H934" s="11">
        <v>25000000</v>
      </c>
      <c r="I934" s="11">
        <v>777423</v>
      </c>
      <c r="J934" t="s">
        <v>38</v>
      </c>
      <c r="K934">
        <v>117</v>
      </c>
      <c r="L934" t="s">
        <v>1575</v>
      </c>
      <c r="M934" t="s">
        <v>9315</v>
      </c>
      <c r="N934">
        <v>7.2</v>
      </c>
      <c r="O934">
        <v>28</v>
      </c>
      <c r="P934">
        <v>57</v>
      </c>
      <c r="Q934">
        <v>5841</v>
      </c>
      <c r="R934">
        <v>4351</v>
      </c>
      <c r="S934" t="s">
        <v>28</v>
      </c>
      <c r="T934">
        <v>2.35</v>
      </c>
      <c r="U934" t="b">
        <f>IF(Table19[[#This Row],[gross]]-Table19[[#This Row],[budget]] &gt; 0, TRUE, FALSE)</f>
        <v>0</v>
      </c>
    </row>
    <row r="935" spans="1:21" x14ac:dyDescent="0.35">
      <c r="A935" t="s">
        <v>9358</v>
      </c>
      <c r="B935">
        <v>2006</v>
      </c>
      <c r="C935" t="s">
        <v>1721</v>
      </c>
      <c r="D935" t="s">
        <v>1721</v>
      </c>
      <c r="E935" t="s">
        <v>1843</v>
      </c>
      <c r="F935" t="s">
        <v>2468</v>
      </c>
      <c r="G935" t="s">
        <v>90</v>
      </c>
      <c r="H935" s="11">
        <v>24000000</v>
      </c>
      <c r="I935" s="11">
        <v>70269171</v>
      </c>
      <c r="J935" t="s">
        <v>38</v>
      </c>
      <c r="K935">
        <v>139</v>
      </c>
      <c r="L935" t="s">
        <v>3637</v>
      </c>
      <c r="M935" t="s">
        <v>9359</v>
      </c>
      <c r="N935">
        <v>7.2</v>
      </c>
      <c r="O935">
        <v>285</v>
      </c>
      <c r="P935">
        <v>962</v>
      </c>
      <c r="Q935">
        <v>162130</v>
      </c>
      <c r="R935">
        <v>15111</v>
      </c>
      <c r="S935" t="s">
        <v>28</v>
      </c>
      <c r="T935">
        <v>1.85</v>
      </c>
      <c r="U935" t="b">
        <f>IF(Table19[[#This Row],[gross]]-Table19[[#This Row],[budget]] &gt; 0, TRUE, FALSE)</f>
        <v>1</v>
      </c>
    </row>
    <row r="936" spans="1:21" x14ac:dyDescent="0.35">
      <c r="A936" t="s">
        <v>9381</v>
      </c>
      <c r="B936">
        <v>2003</v>
      </c>
      <c r="C936" t="s">
        <v>2465</v>
      </c>
      <c r="D936" t="s">
        <v>1213</v>
      </c>
      <c r="E936" t="s">
        <v>9380</v>
      </c>
      <c r="F936" t="s">
        <v>3820</v>
      </c>
      <c r="G936" t="s">
        <v>569</v>
      </c>
      <c r="H936" s="11">
        <v>24000000</v>
      </c>
      <c r="I936" s="11">
        <v>74608545</v>
      </c>
      <c r="J936" t="s">
        <v>38</v>
      </c>
      <c r="K936">
        <v>88</v>
      </c>
      <c r="L936" t="s">
        <v>1611</v>
      </c>
      <c r="M936" t="s">
        <v>9382</v>
      </c>
      <c r="N936">
        <v>7.2</v>
      </c>
      <c r="O936">
        <v>123</v>
      </c>
      <c r="P936">
        <v>404</v>
      </c>
      <c r="Q936">
        <v>185258</v>
      </c>
      <c r="R936">
        <v>10325</v>
      </c>
      <c r="S936" t="s">
        <v>28</v>
      </c>
      <c r="T936">
        <v>2.35</v>
      </c>
      <c r="U936" t="b">
        <f>IF(Table19[[#This Row],[gross]]-Table19[[#This Row],[budget]] &gt; 0, TRUE, FALSE)</f>
        <v>1</v>
      </c>
    </row>
    <row r="937" spans="1:21" x14ac:dyDescent="0.35">
      <c r="A937" t="s">
        <v>9453</v>
      </c>
      <c r="B937">
        <v>1993</v>
      </c>
      <c r="C937" t="s">
        <v>9449</v>
      </c>
      <c r="D937" t="s">
        <v>9452</v>
      </c>
      <c r="E937" t="s">
        <v>9450</v>
      </c>
      <c r="F937" t="s">
        <v>9454</v>
      </c>
      <c r="G937" t="s">
        <v>272</v>
      </c>
      <c r="H937" s="11">
        <v>28000000</v>
      </c>
      <c r="I937" s="11">
        <v>669276</v>
      </c>
      <c r="J937" t="s">
        <v>56</v>
      </c>
      <c r="K937">
        <v>80</v>
      </c>
      <c r="L937" t="s">
        <v>9451</v>
      </c>
      <c r="M937" t="s">
        <v>9455</v>
      </c>
      <c r="N937">
        <v>7.2</v>
      </c>
      <c r="O937">
        <v>10</v>
      </c>
      <c r="P937">
        <v>47</v>
      </c>
      <c r="Q937">
        <v>2541</v>
      </c>
      <c r="R937">
        <v>1088</v>
      </c>
      <c r="S937" t="s">
        <v>28</v>
      </c>
      <c r="T937">
        <v>2.35</v>
      </c>
      <c r="U937" t="b">
        <f>IF(Table19[[#This Row],[gross]]-Table19[[#This Row],[budget]] &gt; 0, TRUE, FALSE)</f>
        <v>0</v>
      </c>
    </row>
    <row r="938" spans="1:21" x14ac:dyDescent="0.35">
      <c r="A938" t="s">
        <v>204</v>
      </c>
      <c r="B938">
        <v>2005</v>
      </c>
      <c r="C938" t="s">
        <v>166</v>
      </c>
      <c r="D938" t="s">
        <v>203</v>
      </c>
      <c r="E938" t="s">
        <v>201</v>
      </c>
      <c r="F938" t="s">
        <v>205</v>
      </c>
      <c r="G938" t="s">
        <v>39</v>
      </c>
      <c r="H938" s="11">
        <v>207000000</v>
      </c>
      <c r="I938" s="11">
        <v>218051260</v>
      </c>
      <c r="J938" t="s">
        <v>174</v>
      </c>
      <c r="K938">
        <v>201</v>
      </c>
      <c r="L938" t="s">
        <v>202</v>
      </c>
      <c r="M938" t="s">
        <v>206</v>
      </c>
      <c r="N938">
        <v>7.2</v>
      </c>
      <c r="O938">
        <v>446</v>
      </c>
      <c r="P938">
        <v>2618</v>
      </c>
      <c r="Q938">
        <v>316020</v>
      </c>
      <c r="R938">
        <v>7122</v>
      </c>
      <c r="S938" t="s">
        <v>28</v>
      </c>
      <c r="T938">
        <v>2.35</v>
      </c>
      <c r="U938" t="b">
        <f>IF(Table19[[#This Row],[gross]]-Table19[[#This Row],[budget]] &gt; 0, TRUE, FALSE)</f>
        <v>1</v>
      </c>
    </row>
    <row r="939" spans="1:21" x14ac:dyDescent="0.35">
      <c r="A939" t="s">
        <v>9549</v>
      </c>
      <c r="B939">
        <v>1999</v>
      </c>
      <c r="C939" t="s">
        <v>4834</v>
      </c>
      <c r="D939" t="s">
        <v>3318</v>
      </c>
      <c r="E939" t="s">
        <v>9548</v>
      </c>
      <c r="F939" t="s">
        <v>9550</v>
      </c>
      <c r="G939" t="s">
        <v>569</v>
      </c>
      <c r="H939" s="11">
        <v>23000000</v>
      </c>
      <c r="I939" s="11">
        <v>10660147</v>
      </c>
      <c r="J939" t="s">
        <v>56</v>
      </c>
      <c r="K939">
        <v>102</v>
      </c>
      <c r="L939" t="s">
        <v>209</v>
      </c>
      <c r="M939" t="s">
        <v>9551</v>
      </c>
      <c r="N939">
        <v>7.2</v>
      </c>
      <c r="O939">
        <v>90</v>
      </c>
      <c r="P939">
        <v>165</v>
      </c>
      <c r="Q939">
        <v>17740</v>
      </c>
      <c r="R939">
        <v>672</v>
      </c>
      <c r="S939" t="s">
        <v>28</v>
      </c>
      <c r="T939">
        <v>1.85</v>
      </c>
      <c r="U939" t="b">
        <f>IF(Table19[[#This Row],[gross]]-Table19[[#This Row],[budget]] &gt; 0, TRUE, FALSE)</f>
        <v>0</v>
      </c>
    </row>
    <row r="940" spans="1:21" x14ac:dyDescent="0.35">
      <c r="A940" t="s">
        <v>9778</v>
      </c>
      <c r="B940">
        <v>1999</v>
      </c>
      <c r="C940" t="s">
        <v>5833</v>
      </c>
      <c r="D940" t="s">
        <v>296</v>
      </c>
      <c r="E940" t="s">
        <v>7704</v>
      </c>
      <c r="F940" t="s">
        <v>7616</v>
      </c>
      <c r="G940" t="s">
        <v>569</v>
      </c>
      <c r="H940" s="11">
        <v>21500000</v>
      </c>
      <c r="I940" s="11">
        <v>24362501</v>
      </c>
      <c r="J940" t="s">
        <v>38</v>
      </c>
      <c r="K940">
        <v>117</v>
      </c>
      <c r="L940" t="s">
        <v>2062</v>
      </c>
      <c r="M940" t="s">
        <v>9779</v>
      </c>
      <c r="N940">
        <v>7.2</v>
      </c>
      <c r="O940">
        <v>155</v>
      </c>
      <c r="P940">
        <v>591</v>
      </c>
      <c r="Q940">
        <v>69980</v>
      </c>
      <c r="R940">
        <v>13576</v>
      </c>
      <c r="S940" t="s">
        <v>28</v>
      </c>
      <c r="T940">
        <v>2.35</v>
      </c>
      <c r="U940" t="b">
        <f>IF(Table19[[#This Row],[gross]]-Table19[[#This Row],[budget]] &gt; 0, TRUE, FALSE)</f>
        <v>1</v>
      </c>
    </row>
    <row r="941" spans="1:21" x14ac:dyDescent="0.35">
      <c r="A941" t="s">
        <v>10074</v>
      </c>
      <c r="B941">
        <v>2004</v>
      </c>
      <c r="C941" t="s">
        <v>9792</v>
      </c>
      <c r="D941" t="s">
        <v>10073</v>
      </c>
      <c r="E941" t="s">
        <v>801</v>
      </c>
      <c r="F941" t="s">
        <v>9792</v>
      </c>
      <c r="G941" t="s">
        <v>569</v>
      </c>
      <c r="H941" s="11">
        <v>30000000</v>
      </c>
      <c r="I941" s="11">
        <v>32774834</v>
      </c>
      <c r="J941" t="s">
        <v>38</v>
      </c>
      <c r="K941">
        <v>98</v>
      </c>
      <c r="L941" t="s">
        <v>2073</v>
      </c>
      <c r="M941" t="s">
        <v>10075</v>
      </c>
      <c r="N941">
        <v>7.2</v>
      </c>
      <c r="O941">
        <v>233</v>
      </c>
      <c r="P941">
        <v>700</v>
      </c>
      <c r="Q941">
        <v>136048</v>
      </c>
      <c r="R941">
        <v>2609</v>
      </c>
      <c r="S941" t="s">
        <v>28</v>
      </c>
      <c r="T941">
        <v>2.35</v>
      </c>
      <c r="U941" t="b">
        <f>IF(Table19[[#This Row],[gross]]-Table19[[#This Row],[budget]] &gt; 0, TRUE, FALSE)</f>
        <v>1</v>
      </c>
    </row>
    <row r="942" spans="1:21" x14ac:dyDescent="0.35">
      <c r="A942" t="s">
        <v>10372</v>
      </c>
      <c r="B942">
        <v>2010</v>
      </c>
      <c r="C942" t="s">
        <v>560</v>
      </c>
      <c r="D942" t="s">
        <v>479</v>
      </c>
      <c r="E942" t="s">
        <v>4266</v>
      </c>
      <c r="F942" t="s">
        <v>563</v>
      </c>
      <c r="G942" t="s">
        <v>569</v>
      </c>
      <c r="H942" s="11">
        <v>20000000</v>
      </c>
      <c r="I942" s="11">
        <v>12134420</v>
      </c>
      <c r="J942" t="s">
        <v>56</v>
      </c>
      <c r="K942">
        <v>116</v>
      </c>
      <c r="L942" t="s">
        <v>5690</v>
      </c>
      <c r="M942" t="s">
        <v>10373</v>
      </c>
      <c r="N942">
        <v>7.2</v>
      </c>
      <c r="O942">
        <v>390</v>
      </c>
      <c r="P942">
        <v>366</v>
      </c>
      <c r="Q942">
        <v>92237</v>
      </c>
      <c r="R942">
        <v>20258</v>
      </c>
      <c r="S942" t="s">
        <v>28</v>
      </c>
      <c r="T942">
        <v>2.35</v>
      </c>
      <c r="U942" t="b">
        <f>IF(Table19[[#This Row],[gross]]-Table19[[#This Row],[budget]] &gt; 0, TRUE, FALSE)</f>
        <v>0</v>
      </c>
    </row>
    <row r="943" spans="1:21" x14ac:dyDescent="0.35">
      <c r="A943" t="s">
        <v>10420</v>
      </c>
      <c r="B943">
        <v>2009</v>
      </c>
      <c r="C943" t="s">
        <v>6746</v>
      </c>
      <c r="D943" t="s">
        <v>1683</v>
      </c>
      <c r="E943" t="s">
        <v>298</v>
      </c>
      <c r="F943" t="s">
        <v>10421</v>
      </c>
      <c r="G943" t="s">
        <v>39</v>
      </c>
      <c r="H943" s="11">
        <v>21000000</v>
      </c>
      <c r="I943" s="11">
        <v>8855646</v>
      </c>
      <c r="J943" t="s">
        <v>38</v>
      </c>
      <c r="K943">
        <v>99</v>
      </c>
      <c r="L943" t="s">
        <v>6687</v>
      </c>
      <c r="M943" t="s">
        <v>10422</v>
      </c>
      <c r="N943">
        <v>7.2</v>
      </c>
      <c r="O943">
        <v>160</v>
      </c>
      <c r="P943">
        <v>117</v>
      </c>
      <c r="Q943">
        <v>49855</v>
      </c>
      <c r="R943">
        <v>23409</v>
      </c>
      <c r="S943" t="s">
        <v>28</v>
      </c>
      <c r="T943">
        <v>2.35</v>
      </c>
      <c r="U943" t="b">
        <f>IF(Table19[[#This Row],[gross]]-Table19[[#This Row],[budget]] &gt; 0, TRUE, FALSE)</f>
        <v>0</v>
      </c>
    </row>
    <row r="944" spans="1:21" x14ac:dyDescent="0.35">
      <c r="A944" t="s">
        <v>10494</v>
      </c>
      <c r="B944">
        <v>2012</v>
      </c>
      <c r="C944" t="s">
        <v>714</v>
      </c>
      <c r="D944" t="s">
        <v>625</v>
      </c>
      <c r="E944" t="s">
        <v>3591</v>
      </c>
      <c r="F944" t="s">
        <v>2160</v>
      </c>
      <c r="G944" t="s">
        <v>90</v>
      </c>
      <c r="H944" s="11">
        <v>20000000</v>
      </c>
      <c r="I944" s="11">
        <v>6002756</v>
      </c>
      <c r="J944" t="s">
        <v>38</v>
      </c>
      <c r="K944">
        <v>116</v>
      </c>
      <c r="L944" t="s">
        <v>1575</v>
      </c>
      <c r="M944" t="s">
        <v>10495</v>
      </c>
      <c r="N944">
        <v>7.2</v>
      </c>
      <c r="O944">
        <v>116</v>
      </c>
      <c r="P944">
        <v>75</v>
      </c>
      <c r="Q944">
        <v>24997</v>
      </c>
      <c r="R944">
        <v>21200</v>
      </c>
      <c r="S944" t="s">
        <v>28</v>
      </c>
      <c r="T944">
        <v>1.85</v>
      </c>
      <c r="U944" t="b">
        <f>IF(Table19[[#This Row],[gross]]-Table19[[#This Row],[budget]] &gt; 0, TRUE, FALSE)</f>
        <v>0</v>
      </c>
    </row>
    <row r="945" spans="1:21" x14ac:dyDescent="0.35">
      <c r="A945" t="s">
        <v>10638</v>
      </c>
      <c r="B945">
        <v>1996</v>
      </c>
      <c r="C945" t="s">
        <v>6001</v>
      </c>
      <c r="D945" t="s">
        <v>9419</v>
      </c>
      <c r="E945" t="s">
        <v>10637</v>
      </c>
      <c r="F945" t="s">
        <v>6002</v>
      </c>
      <c r="G945" t="s">
        <v>569</v>
      </c>
      <c r="H945" s="11">
        <v>15000000</v>
      </c>
      <c r="I945" s="11">
        <v>103001286</v>
      </c>
      <c r="J945" t="s">
        <v>38</v>
      </c>
      <c r="K945">
        <v>103</v>
      </c>
      <c r="L945" t="s">
        <v>4883</v>
      </c>
      <c r="M945" t="s">
        <v>10639</v>
      </c>
      <c r="N945">
        <v>7.2</v>
      </c>
      <c r="O945">
        <v>242</v>
      </c>
      <c r="P945">
        <v>869</v>
      </c>
      <c r="Q945">
        <v>222018</v>
      </c>
      <c r="R945">
        <v>1212</v>
      </c>
      <c r="S945" t="s">
        <v>28</v>
      </c>
      <c r="T945">
        <v>2.35</v>
      </c>
      <c r="U945" t="b">
        <f>IF(Table19[[#This Row],[gross]]-Table19[[#This Row],[budget]] &gt; 0, TRUE, FALSE)</f>
        <v>1</v>
      </c>
    </row>
    <row r="946" spans="1:21" x14ac:dyDescent="0.35">
      <c r="A946" t="s">
        <v>10919</v>
      </c>
      <c r="B946">
        <v>2015</v>
      </c>
      <c r="C946" t="s">
        <v>5062</v>
      </c>
      <c r="D946" t="s">
        <v>208</v>
      </c>
      <c r="E946" t="s">
        <v>448</v>
      </c>
      <c r="F946" t="s">
        <v>159</v>
      </c>
      <c r="G946" t="s">
        <v>569</v>
      </c>
      <c r="H946" s="11">
        <v>30000000</v>
      </c>
      <c r="I946" s="11">
        <v>17750583</v>
      </c>
      <c r="J946" t="s">
        <v>56</v>
      </c>
      <c r="K946">
        <v>122</v>
      </c>
      <c r="L946" t="s">
        <v>1493</v>
      </c>
      <c r="M946" t="s">
        <v>10920</v>
      </c>
      <c r="N946">
        <v>7.2</v>
      </c>
      <c r="O946">
        <v>412</v>
      </c>
      <c r="P946">
        <v>307</v>
      </c>
      <c r="Q946">
        <v>93548</v>
      </c>
      <c r="R946">
        <v>28933</v>
      </c>
      <c r="S946" t="s">
        <v>28</v>
      </c>
      <c r="T946">
        <v>2.35</v>
      </c>
      <c r="U946" t="b">
        <f>IF(Table19[[#This Row],[gross]]-Table19[[#This Row],[budget]] &gt; 0, TRUE, FALSE)</f>
        <v>0</v>
      </c>
    </row>
    <row r="947" spans="1:21" x14ac:dyDescent="0.35">
      <c r="A947" t="s">
        <v>11037</v>
      </c>
      <c r="B947">
        <v>2002</v>
      </c>
      <c r="C947" t="s">
        <v>2554</v>
      </c>
      <c r="D947" t="s">
        <v>2754</v>
      </c>
      <c r="E947" t="s">
        <v>3631</v>
      </c>
      <c r="F947" t="s">
        <v>1792</v>
      </c>
      <c r="G947" t="s">
        <v>569</v>
      </c>
      <c r="H947" s="11">
        <v>18000000</v>
      </c>
      <c r="I947" s="11">
        <v>676698</v>
      </c>
      <c r="J947" t="s">
        <v>38</v>
      </c>
      <c r="K947">
        <v>103</v>
      </c>
      <c r="L947" t="s">
        <v>2079</v>
      </c>
      <c r="M947" t="s">
        <v>11038</v>
      </c>
      <c r="N947">
        <v>7.2</v>
      </c>
      <c r="O947">
        <v>79</v>
      </c>
      <c r="P947">
        <v>180</v>
      </c>
      <c r="Q947">
        <v>26730</v>
      </c>
      <c r="R947">
        <v>4094</v>
      </c>
      <c r="S947" t="s">
        <v>28</v>
      </c>
      <c r="T947">
        <v>1.85</v>
      </c>
      <c r="U947" t="b">
        <f>IF(Table19[[#This Row],[gross]]-Table19[[#This Row],[budget]] &gt; 0, TRUE, FALSE)</f>
        <v>0</v>
      </c>
    </row>
    <row r="948" spans="1:21" x14ac:dyDescent="0.35">
      <c r="A948" t="s">
        <v>11170</v>
      </c>
      <c r="B948">
        <v>2012</v>
      </c>
      <c r="C948" t="s">
        <v>11169</v>
      </c>
      <c r="D948" t="s">
        <v>2382</v>
      </c>
      <c r="E948" t="s">
        <v>8236</v>
      </c>
      <c r="F948" t="s">
        <v>11171</v>
      </c>
      <c r="G948" t="s">
        <v>39</v>
      </c>
      <c r="H948" s="11">
        <v>17000000</v>
      </c>
      <c r="I948" s="11">
        <v>64998368</v>
      </c>
      <c r="J948" t="s">
        <v>38</v>
      </c>
      <c r="K948">
        <v>112</v>
      </c>
      <c r="L948" t="s">
        <v>6232</v>
      </c>
      <c r="M948" t="s">
        <v>11172</v>
      </c>
      <c r="N948">
        <v>7.2</v>
      </c>
      <c r="O948">
        <v>223</v>
      </c>
      <c r="P948">
        <v>250</v>
      </c>
      <c r="Q948">
        <v>213898</v>
      </c>
      <c r="R948">
        <v>12676</v>
      </c>
      <c r="S948" t="s">
        <v>28</v>
      </c>
      <c r="T948">
        <v>1.85</v>
      </c>
      <c r="U948" t="b">
        <f>IF(Table19[[#This Row],[gross]]-Table19[[#This Row],[budget]] &gt; 0, TRUE, FALSE)</f>
        <v>1</v>
      </c>
    </row>
    <row r="949" spans="1:21" x14ac:dyDescent="0.35">
      <c r="A949" t="s">
        <v>11374</v>
      </c>
      <c r="B949">
        <v>2008</v>
      </c>
      <c r="C949" t="s">
        <v>3839</v>
      </c>
      <c r="D949" t="s">
        <v>95</v>
      </c>
      <c r="E949" t="s">
        <v>274</v>
      </c>
      <c r="F949" t="s">
        <v>9263</v>
      </c>
      <c r="G949" t="s">
        <v>39</v>
      </c>
      <c r="H949" s="11">
        <v>15500000</v>
      </c>
      <c r="I949" s="11">
        <v>23213577</v>
      </c>
      <c r="J949" t="s">
        <v>3428</v>
      </c>
      <c r="K949">
        <v>96</v>
      </c>
      <c r="L949" t="s">
        <v>209</v>
      </c>
      <c r="M949" t="s">
        <v>11375</v>
      </c>
      <c r="N949">
        <v>7.2</v>
      </c>
      <c r="O949">
        <v>275</v>
      </c>
      <c r="P949">
        <v>365</v>
      </c>
      <c r="Q949">
        <v>198111</v>
      </c>
      <c r="R949">
        <v>19894</v>
      </c>
      <c r="S949" t="s">
        <v>28</v>
      </c>
      <c r="T949">
        <v>1.85</v>
      </c>
      <c r="U949" t="b">
        <f>IF(Table19[[#This Row],[gross]]-Table19[[#This Row],[budget]] &gt; 0, TRUE, FALSE)</f>
        <v>1</v>
      </c>
    </row>
    <row r="950" spans="1:21" x14ac:dyDescent="0.35">
      <c r="A950" t="s">
        <v>11383</v>
      </c>
      <c r="B950">
        <v>2002</v>
      </c>
      <c r="C950" t="s">
        <v>11382</v>
      </c>
      <c r="D950" t="s">
        <v>3787</v>
      </c>
      <c r="E950" t="s">
        <v>1986</v>
      </c>
      <c r="F950" t="s">
        <v>11384</v>
      </c>
      <c r="G950" t="s">
        <v>39</v>
      </c>
      <c r="H950" s="11">
        <v>16000000</v>
      </c>
      <c r="I950" s="11">
        <v>16346122</v>
      </c>
      <c r="J950" t="s">
        <v>38</v>
      </c>
      <c r="K950">
        <v>109</v>
      </c>
      <c r="L950" t="s">
        <v>3270</v>
      </c>
      <c r="M950" t="s">
        <v>11385</v>
      </c>
      <c r="N950">
        <v>7.2</v>
      </c>
      <c r="O950">
        <v>103</v>
      </c>
      <c r="P950">
        <v>171</v>
      </c>
      <c r="Q950">
        <v>25549</v>
      </c>
      <c r="R950">
        <v>2572</v>
      </c>
      <c r="S950" t="s">
        <v>28</v>
      </c>
      <c r="T950">
        <v>1.85</v>
      </c>
      <c r="U950" t="b">
        <f>IF(Table19[[#This Row],[gross]]-Table19[[#This Row],[budget]] &gt; 0, TRUE, FALSE)</f>
        <v>1</v>
      </c>
    </row>
    <row r="951" spans="1:21" x14ac:dyDescent="0.35">
      <c r="A951" t="s">
        <v>11401</v>
      </c>
      <c r="B951">
        <v>2010</v>
      </c>
      <c r="C951" t="s">
        <v>11400</v>
      </c>
      <c r="D951" t="s">
        <v>741</v>
      </c>
      <c r="E951" t="s">
        <v>3033</v>
      </c>
      <c r="F951" t="s">
        <v>11402</v>
      </c>
      <c r="G951" t="s">
        <v>39</v>
      </c>
      <c r="H951" s="11">
        <v>16000000</v>
      </c>
      <c r="I951" s="11">
        <v>19057024</v>
      </c>
      <c r="J951" t="s">
        <v>38</v>
      </c>
      <c r="K951">
        <v>113</v>
      </c>
      <c r="L951" t="s">
        <v>209</v>
      </c>
      <c r="M951" t="s">
        <v>11403</v>
      </c>
      <c r="N951">
        <v>7.2</v>
      </c>
      <c r="O951">
        <v>158</v>
      </c>
      <c r="P951">
        <v>361</v>
      </c>
      <c r="Q951">
        <v>113963</v>
      </c>
      <c r="R951">
        <v>22088</v>
      </c>
      <c r="S951" t="s">
        <v>28</v>
      </c>
      <c r="T951">
        <v>1.85</v>
      </c>
      <c r="U951" t="b">
        <f>IF(Table19[[#This Row],[gross]]-Table19[[#This Row],[budget]] &gt; 0, TRUE, FALSE)</f>
        <v>1</v>
      </c>
    </row>
    <row r="952" spans="1:21" x14ac:dyDescent="0.35">
      <c r="A952" t="s">
        <v>11438</v>
      </c>
      <c r="B952">
        <v>1986</v>
      </c>
      <c r="C952" t="s">
        <v>5546</v>
      </c>
      <c r="D952" t="s">
        <v>4339</v>
      </c>
      <c r="E952" t="s">
        <v>11437</v>
      </c>
      <c r="F952" t="s">
        <v>5043</v>
      </c>
      <c r="G952" t="s">
        <v>569</v>
      </c>
      <c r="H952" s="11">
        <v>16000000</v>
      </c>
      <c r="I952" s="11">
        <v>5900000</v>
      </c>
      <c r="J952" t="s">
        <v>56</v>
      </c>
      <c r="K952">
        <v>110</v>
      </c>
      <c r="L952" t="s">
        <v>42</v>
      </c>
      <c r="M952" t="s">
        <v>11439</v>
      </c>
      <c r="N952">
        <v>7.2</v>
      </c>
      <c r="O952">
        <v>112</v>
      </c>
      <c r="P952">
        <v>316</v>
      </c>
      <c r="Q952">
        <v>98629</v>
      </c>
      <c r="R952">
        <v>1852</v>
      </c>
      <c r="S952" t="s">
        <v>28</v>
      </c>
      <c r="T952">
        <v>1.85</v>
      </c>
      <c r="U952" t="b">
        <f>IF(Table19[[#This Row],[gross]]-Table19[[#This Row],[budget]] &gt; 0, TRUE, FALSE)</f>
        <v>0</v>
      </c>
    </row>
    <row r="953" spans="1:21" x14ac:dyDescent="0.35">
      <c r="A953" t="s">
        <v>11442</v>
      </c>
      <c r="B953">
        <v>2007</v>
      </c>
      <c r="C953" t="s">
        <v>11441</v>
      </c>
      <c r="D953" t="s">
        <v>3246</v>
      </c>
      <c r="E953" t="s">
        <v>677</v>
      </c>
      <c r="F953" t="s">
        <v>11443</v>
      </c>
      <c r="G953" t="s">
        <v>569</v>
      </c>
      <c r="H953" s="11">
        <v>16000000</v>
      </c>
      <c r="I953" s="11">
        <v>2849142</v>
      </c>
      <c r="J953" t="s">
        <v>38</v>
      </c>
      <c r="K953">
        <v>118</v>
      </c>
      <c r="L953" t="s">
        <v>3270</v>
      </c>
      <c r="M953" t="s">
        <v>11444</v>
      </c>
      <c r="N953">
        <v>7.2</v>
      </c>
      <c r="O953">
        <v>146</v>
      </c>
      <c r="P953">
        <v>88</v>
      </c>
      <c r="Q953">
        <v>24104</v>
      </c>
      <c r="R953">
        <v>1889</v>
      </c>
      <c r="S953" t="s">
        <v>28</v>
      </c>
      <c r="T953">
        <v>2.35</v>
      </c>
      <c r="U953" t="b">
        <f>IF(Table19[[#This Row],[gross]]-Table19[[#This Row],[budget]] &gt; 0, TRUE, FALSE)</f>
        <v>0</v>
      </c>
    </row>
    <row r="954" spans="1:21" x14ac:dyDescent="0.35">
      <c r="A954" t="s">
        <v>11718</v>
      </c>
      <c r="B954">
        <v>2000</v>
      </c>
      <c r="C954" t="s">
        <v>11717</v>
      </c>
      <c r="D954" t="s">
        <v>1199</v>
      </c>
      <c r="E954" t="s">
        <v>2169</v>
      </c>
      <c r="F954" t="s">
        <v>5681</v>
      </c>
      <c r="G954" t="s">
        <v>39</v>
      </c>
      <c r="H954" s="11">
        <v>15000000</v>
      </c>
      <c r="I954" s="11">
        <v>27441122</v>
      </c>
      <c r="J954" t="s">
        <v>38</v>
      </c>
      <c r="K954">
        <v>124</v>
      </c>
      <c r="L954" t="s">
        <v>4703</v>
      </c>
      <c r="M954" t="s">
        <v>11719</v>
      </c>
      <c r="N954">
        <v>7.2</v>
      </c>
      <c r="O954">
        <v>68</v>
      </c>
      <c r="P954">
        <v>116</v>
      </c>
      <c r="Q954">
        <v>14322</v>
      </c>
      <c r="R954">
        <v>5135</v>
      </c>
      <c r="S954" t="s">
        <v>28</v>
      </c>
      <c r="T954">
        <v>1.85</v>
      </c>
      <c r="U954" t="b">
        <f>IF(Table19[[#This Row],[gross]]-Table19[[#This Row],[budget]] &gt; 0, TRUE, FALSE)</f>
        <v>1</v>
      </c>
    </row>
    <row r="955" spans="1:21" x14ac:dyDescent="0.35">
      <c r="A955" t="s">
        <v>11958</v>
      </c>
      <c r="B955">
        <v>2009</v>
      </c>
      <c r="C955" t="s">
        <v>3839</v>
      </c>
      <c r="D955" t="s">
        <v>7872</v>
      </c>
      <c r="E955" t="s">
        <v>2689</v>
      </c>
      <c r="F955" t="s">
        <v>11959</v>
      </c>
      <c r="G955" t="s">
        <v>39</v>
      </c>
      <c r="H955" s="11">
        <v>15000000</v>
      </c>
      <c r="I955" s="11">
        <v>5306447</v>
      </c>
      <c r="J955" t="s">
        <v>38</v>
      </c>
      <c r="K955">
        <v>92</v>
      </c>
      <c r="L955" t="s">
        <v>1618</v>
      </c>
      <c r="M955" t="s">
        <v>11960</v>
      </c>
      <c r="N955">
        <v>7.2</v>
      </c>
      <c r="O955">
        <v>218</v>
      </c>
      <c r="P955">
        <v>169</v>
      </c>
      <c r="Q955">
        <v>58967</v>
      </c>
      <c r="R955">
        <v>2717</v>
      </c>
      <c r="S955" t="s">
        <v>28</v>
      </c>
      <c r="T955">
        <v>1.85</v>
      </c>
      <c r="U955" t="b">
        <f>IF(Table19[[#This Row],[gross]]-Table19[[#This Row],[budget]] &gt; 0, TRUE, FALSE)</f>
        <v>0</v>
      </c>
    </row>
    <row r="956" spans="1:21" x14ac:dyDescent="0.35">
      <c r="A956" t="s">
        <v>11990</v>
      </c>
      <c r="B956">
        <v>2010</v>
      </c>
      <c r="C956" t="s">
        <v>11989</v>
      </c>
      <c r="D956" t="s">
        <v>176</v>
      </c>
      <c r="E956" t="s">
        <v>2721</v>
      </c>
      <c r="F956" t="s">
        <v>3375</v>
      </c>
      <c r="G956" t="s">
        <v>569</v>
      </c>
      <c r="H956" s="11">
        <v>15000000</v>
      </c>
      <c r="I956" s="11">
        <v>2412045</v>
      </c>
      <c r="J956" t="s">
        <v>56</v>
      </c>
      <c r="K956">
        <v>103</v>
      </c>
      <c r="L956" t="s">
        <v>5257</v>
      </c>
      <c r="M956" t="s">
        <v>11991</v>
      </c>
      <c r="N956">
        <v>7.2</v>
      </c>
      <c r="O956">
        <v>328</v>
      </c>
      <c r="P956">
        <v>320</v>
      </c>
      <c r="Q956">
        <v>109873</v>
      </c>
      <c r="R956">
        <v>12867</v>
      </c>
      <c r="S956" t="s">
        <v>28</v>
      </c>
      <c r="T956">
        <v>2.35</v>
      </c>
      <c r="U956" t="b">
        <f>IF(Table19[[#This Row],[gross]]-Table19[[#This Row],[budget]] &gt; 0, TRUE, FALSE)</f>
        <v>0</v>
      </c>
    </row>
    <row r="957" spans="1:21" x14ac:dyDescent="0.35">
      <c r="A957" t="s">
        <v>12017</v>
      </c>
      <c r="B957">
        <v>2004</v>
      </c>
      <c r="C957" t="s">
        <v>4753</v>
      </c>
      <c r="D957" t="s">
        <v>5610</v>
      </c>
      <c r="E957" t="s">
        <v>1561</v>
      </c>
      <c r="F957" t="s">
        <v>12018</v>
      </c>
      <c r="G957" t="s">
        <v>569</v>
      </c>
      <c r="H957" s="11">
        <v>12000000</v>
      </c>
      <c r="I957" s="11">
        <v>1197786</v>
      </c>
      <c r="J957" t="s">
        <v>1418</v>
      </c>
      <c r="K957">
        <v>84</v>
      </c>
      <c r="L957" t="s">
        <v>329</v>
      </c>
      <c r="M957" t="s">
        <v>12019</v>
      </c>
      <c r="N957">
        <v>7.2</v>
      </c>
      <c r="O957">
        <v>141</v>
      </c>
      <c r="P957">
        <v>157</v>
      </c>
      <c r="Q957">
        <v>55928</v>
      </c>
      <c r="R957">
        <v>962</v>
      </c>
      <c r="S957" t="s">
        <v>28</v>
      </c>
      <c r="T957">
        <v>2.35</v>
      </c>
      <c r="U957" t="b">
        <f>IF(Table19[[#This Row],[gross]]-Table19[[#This Row],[budget]] &gt; 0, TRUE, FALSE)</f>
        <v>0</v>
      </c>
    </row>
    <row r="958" spans="1:21" x14ac:dyDescent="0.35">
      <c r="A958" t="s">
        <v>12106</v>
      </c>
      <c r="B958">
        <v>1989</v>
      </c>
      <c r="C958" t="s">
        <v>733</v>
      </c>
      <c r="D958" t="s">
        <v>513</v>
      </c>
      <c r="E958" t="s">
        <v>4623</v>
      </c>
      <c r="F958" t="s">
        <v>8057</v>
      </c>
      <c r="G958" t="s">
        <v>569</v>
      </c>
      <c r="H958" s="11">
        <v>14000000</v>
      </c>
      <c r="I958" s="11">
        <v>70001698</v>
      </c>
      <c r="J958" t="s">
        <v>38</v>
      </c>
      <c r="K958">
        <v>145</v>
      </c>
      <c r="L958" t="s">
        <v>6880</v>
      </c>
      <c r="M958" t="s">
        <v>12107</v>
      </c>
      <c r="N958">
        <v>7.2</v>
      </c>
      <c r="O958">
        <v>72</v>
      </c>
      <c r="P958">
        <v>173</v>
      </c>
      <c r="Q958">
        <v>76842</v>
      </c>
      <c r="R958">
        <v>12098</v>
      </c>
      <c r="S958" t="s">
        <v>28</v>
      </c>
      <c r="T958">
        <v>2.35</v>
      </c>
      <c r="U958" t="b">
        <f>IF(Table19[[#This Row],[gross]]-Table19[[#This Row],[budget]] &gt; 0, TRUE, FALSE)</f>
        <v>1</v>
      </c>
    </row>
    <row r="959" spans="1:21" x14ac:dyDescent="0.35">
      <c r="A959" t="s">
        <v>12290</v>
      </c>
      <c r="B959">
        <v>2012</v>
      </c>
      <c r="C959" t="s">
        <v>11935</v>
      </c>
      <c r="D959" t="s">
        <v>1360</v>
      </c>
      <c r="E959" t="s">
        <v>2295</v>
      </c>
      <c r="F959" t="s">
        <v>159</v>
      </c>
      <c r="G959" t="s">
        <v>569</v>
      </c>
      <c r="H959" s="11">
        <v>15000000</v>
      </c>
      <c r="I959" s="11">
        <v>14989761</v>
      </c>
      <c r="J959" t="s">
        <v>56</v>
      </c>
      <c r="K959">
        <v>110</v>
      </c>
      <c r="L959" t="s">
        <v>982</v>
      </c>
      <c r="M959" t="s">
        <v>12291</v>
      </c>
      <c r="N959">
        <v>7.2</v>
      </c>
      <c r="O959">
        <v>401</v>
      </c>
      <c r="P959">
        <v>284</v>
      </c>
      <c r="Q959">
        <v>185845</v>
      </c>
      <c r="R959">
        <v>4757</v>
      </c>
      <c r="S959" t="s">
        <v>28</v>
      </c>
      <c r="T959">
        <v>2.35</v>
      </c>
      <c r="U959" t="b">
        <f>IF(Table19[[#This Row],[gross]]-Table19[[#This Row],[budget]] &gt; 0, TRUE, FALSE)</f>
        <v>0</v>
      </c>
    </row>
    <row r="960" spans="1:21" x14ac:dyDescent="0.35">
      <c r="A960" t="s">
        <v>12352</v>
      </c>
      <c r="B960">
        <v>1999</v>
      </c>
      <c r="C960" t="s">
        <v>7065</v>
      </c>
      <c r="D960" t="s">
        <v>62</v>
      </c>
      <c r="E960" t="s">
        <v>453</v>
      </c>
      <c r="F960" t="s">
        <v>12353</v>
      </c>
      <c r="G960" t="s">
        <v>39</v>
      </c>
      <c r="H960" s="11">
        <v>16000000</v>
      </c>
      <c r="I960" s="11">
        <v>38176108</v>
      </c>
      <c r="J960" t="s">
        <v>38</v>
      </c>
      <c r="K960">
        <v>97</v>
      </c>
      <c r="L960" t="s">
        <v>1375</v>
      </c>
      <c r="M960" t="s">
        <v>12354</v>
      </c>
      <c r="N960">
        <v>7.2</v>
      </c>
      <c r="O960">
        <v>133</v>
      </c>
      <c r="P960">
        <v>549</v>
      </c>
      <c r="Q960">
        <v>222099</v>
      </c>
      <c r="R960">
        <v>37907</v>
      </c>
      <c r="S960" t="s">
        <v>28</v>
      </c>
      <c r="T960">
        <v>1.85</v>
      </c>
      <c r="U960" t="b">
        <f>IF(Table19[[#This Row],[gross]]-Table19[[#This Row],[budget]] &gt; 0, TRUE, FALSE)</f>
        <v>1</v>
      </c>
    </row>
    <row r="961" spans="1:21" x14ac:dyDescent="0.35">
      <c r="A961" t="s">
        <v>12406</v>
      </c>
      <c r="B961">
        <v>2007</v>
      </c>
      <c r="C961" t="s">
        <v>3126</v>
      </c>
      <c r="D961" t="s">
        <v>1179</v>
      </c>
      <c r="E961" t="s">
        <v>1261</v>
      </c>
      <c r="F961" t="s">
        <v>3129</v>
      </c>
      <c r="G961" t="s">
        <v>569</v>
      </c>
      <c r="H961" s="11">
        <v>18000000</v>
      </c>
      <c r="I961" s="11">
        <v>25592632</v>
      </c>
      <c r="J961" t="s">
        <v>38</v>
      </c>
      <c r="K961">
        <v>126</v>
      </c>
      <c r="L961" t="s">
        <v>6096</v>
      </c>
      <c r="M961" t="s">
        <v>12407</v>
      </c>
      <c r="N961">
        <v>7.2</v>
      </c>
      <c r="O961">
        <v>330</v>
      </c>
      <c r="P961">
        <v>1066</v>
      </c>
      <c r="Q961">
        <v>220475</v>
      </c>
      <c r="R961">
        <v>5371</v>
      </c>
      <c r="S961" t="s">
        <v>28</v>
      </c>
      <c r="T961">
        <v>1.85</v>
      </c>
      <c r="U961" t="b">
        <f>IF(Table19[[#This Row],[gross]]-Table19[[#This Row],[budget]] &gt; 0, TRUE, FALSE)</f>
        <v>1</v>
      </c>
    </row>
    <row r="962" spans="1:21" x14ac:dyDescent="0.35">
      <c r="A962" t="s">
        <v>12954</v>
      </c>
      <c r="B962">
        <v>2000</v>
      </c>
      <c r="C962" t="s">
        <v>12953</v>
      </c>
      <c r="D962" t="s">
        <v>5681</v>
      </c>
      <c r="E962" t="s">
        <v>8526</v>
      </c>
      <c r="F962" t="s">
        <v>12955</v>
      </c>
      <c r="G962" t="s">
        <v>569</v>
      </c>
      <c r="H962" s="11">
        <v>10000000</v>
      </c>
      <c r="I962" s="11">
        <v>447750</v>
      </c>
      <c r="J962" t="s">
        <v>38</v>
      </c>
      <c r="K962">
        <v>114</v>
      </c>
      <c r="L962" t="s">
        <v>2062</v>
      </c>
      <c r="M962" t="s">
        <v>12956</v>
      </c>
      <c r="N962">
        <v>7.2</v>
      </c>
      <c r="O962">
        <v>81</v>
      </c>
      <c r="P962">
        <v>133</v>
      </c>
      <c r="Q962">
        <v>18520</v>
      </c>
      <c r="R962">
        <v>2126</v>
      </c>
      <c r="S962" t="s">
        <v>28</v>
      </c>
      <c r="T962">
        <v>1.85</v>
      </c>
      <c r="U962" t="b">
        <f>IF(Table19[[#This Row],[gross]]-Table19[[#This Row],[budget]] &gt; 0, TRUE, FALSE)</f>
        <v>0</v>
      </c>
    </row>
    <row r="963" spans="1:21" x14ac:dyDescent="0.35">
      <c r="A963" t="s">
        <v>13006</v>
      </c>
      <c r="B963">
        <v>1984</v>
      </c>
      <c r="C963" t="s">
        <v>2732</v>
      </c>
      <c r="D963" t="s">
        <v>5026</v>
      </c>
      <c r="E963" t="s">
        <v>13005</v>
      </c>
      <c r="F963" t="s">
        <v>13007</v>
      </c>
      <c r="G963" t="s">
        <v>90</v>
      </c>
      <c r="H963" s="11">
        <v>11000000</v>
      </c>
      <c r="I963" s="11">
        <v>148170000</v>
      </c>
      <c r="J963" t="s">
        <v>38</v>
      </c>
      <c r="K963">
        <v>106</v>
      </c>
      <c r="L963" t="s">
        <v>855</v>
      </c>
      <c r="M963" t="s">
        <v>13008</v>
      </c>
      <c r="N963">
        <v>7.2</v>
      </c>
      <c r="O963">
        <v>183</v>
      </c>
      <c r="P963">
        <v>245</v>
      </c>
      <c r="Q963">
        <v>142293</v>
      </c>
      <c r="R963">
        <v>2053</v>
      </c>
      <c r="S963" t="s">
        <v>28</v>
      </c>
      <c r="T963">
        <v>2.2000000000000002</v>
      </c>
      <c r="U963" t="b">
        <f>IF(Table19[[#This Row],[gross]]-Table19[[#This Row],[budget]] &gt; 0, TRUE, FALSE)</f>
        <v>1</v>
      </c>
    </row>
    <row r="964" spans="1:21" x14ac:dyDescent="0.35">
      <c r="A964" t="s">
        <v>13042</v>
      </c>
      <c r="B964">
        <v>1989</v>
      </c>
      <c r="C964" t="s">
        <v>13041</v>
      </c>
      <c r="D964" t="s">
        <v>11975</v>
      </c>
      <c r="E964" t="s">
        <v>4623</v>
      </c>
      <c r="F964" t="s">
        <v>1032</v>
      </c>
      <c r="G964" t="s">
        <v>569</v>
      </c>
      <c r="H964" s="11">
        <v>11000000</v>
      </c>
      <c r="I964" s="11">
        <v>49797148</v>
      </c>
      <c r="J964" t="s">
        <v>38</v>
      </c>
      <c r="K964">
        <v>107</v>
      </c>
      <c r="L964" t="s">
        <v>3753</v>
      </c>
      <c r="M964" t="s">
        <v>13043</v>
      </c>
      <c r="N964">
        <v>7.2</v>
      </c>
      <c r="O964">
        <v>57</v>
      </c>
      <c r="P964">
        <v>97</v>
      </c>
      <c r="Q964">
        <v>49007</v>
      </c>
      <c r="R964">
        <v>3435</v>
      </c>
      <c r="S964" t="s">
        <v>28</v>
      </c>
      <c r="T964">
        <v>1.85</v>
      </c>
      <c r="U964" t="b">
        <f>IF(Table19[[#This Row],[gross]]-Table19[[#This Row],[budget]] &gt; 0, TRUE, FALSE)</f>
        <v>1</v>
      </c>
    </row>
    <row r="965" spans="1:21" x14ac:dyDescent="0.35">
      <c r="A965" t="s">
        <v>13356</v>
      </c>
      <c r="B965">
        <v>1983</v>
      </c>
      <c r="C965" t="s">
        <v>4638</v>
      </c>
      <c r="D965" t="s">
        <v>513</v>
      </c>
      <c r="E965" t="s">
        <v>2215</v>
      </c>
      <c r="F965" t="s">
        <v>13357</v>
      </c>
      <c r="G965" t="s">
        <v>39</v>
      </c>
      <c r="H965" s="11">
        <v>10000000</v>
      </c>
      <c r="I965" s="11">
        <v>25600000</v>
      </c>
      <c r="J965" t="s">
        <v>38</v>
      </c>
      <c r="K965">
        <v>114</v>
      </c>
      <c r="L965" t="s">
        <v>1872</v>
      </c>
      <c r="M965" t="s">
        <v>13358</v>
      </c>
      <c r="N965">
        <v>7.2</v>
      </c>
      <c r="O965">
        <v>60</v>
      </c>
      <c r="P965">
        <v>308</v>
      </c>
      <c r="Q965">
        <v>57363</v>
      </c>
      <c r="R965">
        <v>12097</v>
      </c>
      <c r="S965" t="s">
        <v>28</v>
      </c>
      <c r="T965">
        <v>2.35</v>
      </c>
      <c r="U965" t="b">
        <f>IF(Table19[[#This Row],[gross]]-Table19[[#This Row],[budget]] &gt; 0, TRUE, FALSE)</f>
        <v>1</v>
      </c>
    </row>
    <row r="966" spans="1:21" x14ac:dyDescent="0.35">
      <c r="A966" t="s">
        <v>13626</v>
      </c>
      <c r="B966">
        <v>2011</v>
      </c>
      <c r="C966" t="s">
        <v>193</v>
      </c>
      <c r="D966" t="s">
        <v>5568</v>
      </c>
      <c r="E966" t="s">
        <v>13625</v>
      </c>
      <c r="F966" t="s">
        <v>13627</v>
      </c>
      <c r="G966" t="s">
        <v>39</v>
      </c>
      <c r="H966" s="11">
        <v>10000000</v>
      </c>
      <c r="I966" s="11">
        <v>1754319</v>
      </c>
      <c r="J966" t="s">
        <v>38</v>
      </c>
      <c r="K966">
        <v>98</v>
      </c>
      <c r="L966" t="s">
        <v>209</v>
      </c>
      <c r="M966" t="s">
        <v>13628</v>
      </c>
      <c r="N966">
        <v>7.2</v>
      </c>
      <c r="O966">
        <v>94</v>
      </c>
      <c r="P966">
        <v>81</v>
      </c>
      <c r="Q966">
        <v>13174</v>
      </c>
      <c r="R966">
        <v>2214</v>
      </c>
      <c r="S966" t="s">
        <v>28</v>
      </c>
      <c r="T966">
        <v>1.85</v>
      </c>
      <c r="U966" t="b">
        <f>IF(Table19[[#This Row],[gross]]-Table19[[#This Row],[budget]] &gt; 0, TRUE, FALSE)</f>
        <v>0</v>
      </c>
    </row>
    <row r="967" spans="1:21" x14ac:dyDescent="0.35">
      <c r="A967" t="s">
        <v>13637</v>
      </c>
      <c r="B967">
        <v>2002</v>
      </c>
      <c r="C967" t="s">
        <v>9438</v>
      </c>
      <c r="D967" t="s">
        <v>375</v>
      </c>
      <c r="E967" t="s">
        <v>252</v>
      </c>
      <c r="F967" t="s">
        <v>388</v>
      </c>
      <c r="G967" t="s">
        <v>90</v>
      </c>
      <c r="H967" s="11">
        <v>10000000</v>
      </c>
      <c r="I967" s="11">
        <v>1309849</v>
      </c>
      <c r="J967" t="s">
        <v>56</v>
      </c>
      <c r="K967">
        <v>132</v>
      </c>
      <c r="L967" t="s">
        <v>209</v>
      </c>
      <c r="M967" t="s">
        <v>13638</v>
      </c>
      <c r="N967">
        <v>7.2</v>
      </c>
      <c r="O967">
        <v>80</v>
      </c>
      <c r="P967">
        <v>103</v>
      </c>
      <c r="Q967">
        <v>9395</v>
      </c>
      <c r="R967">
        <v>29177</v>
      </c>
      <c r="S967" t="s">
        <v>28</v>
      </c>
      <c r="T967">
        <v>2.35</v>
      </c>
      <c r="U967" t="b">
        <f>IF(Table19[[#This Row],[gross]]-Table19[[#This Row],[budget]] &gt; 0, TRUE, FALSE)</f>
        <v>0</v>
      </c>
    </row>
    <row r="968" spans="1:21" x14ac:dyDescent="0.35">
      <c r="A968" t="s">
        <v>13659</v>
      </c>
      <c r="B968">
        <v>2003</v>
      </c>
      <c r="C968" t="s">
        <v>13658</v>
      </c>
      <c r="D968" t="s">
        <v>670</v>
      </c>
      <c r="E968" t="s">
        <v>3351</v>
      </c>
      <c r="F968" t="s">
        <v>3455</v>
      </c>
      <c r="G968" t="s">
        <v>569</v>
      </c>
      <c r="H968" s="11">
        <v>10000000</v>
      </c>
      <c r="I968" s="11">
        <v>1011054</v>
      </c>
      <c r="J968" t="s">
        <v>263</v>
      </c>
      <c r="K968">
        <v>104</v>
      </c>
      <c r="L968" t="s">
        <v>2062</v>
      </c>
      <c r="M968" t="s">
        <v>13660</v>
      </c>
      <c r="N968">
        <v>7.2</v>
      </c>
      <c r="O968">
        <v>82</v>
      </c>
      <c r="P968">
        <v>83</v>
      </c>
      <c r="Q968">
        <v>10585</v>
      </c>
      <c r="R968">
        <v>23513</v>
      </c>
      <c r="S968" t="s">
        <v>28</v>
      </c>
      <c r="T968">
        <v>2.35</v>
      </c>
      <c r="U968" t="b">
        <f>IF(Table19[[#This Row],[gross]]-Table19[[#This Row],[budget]] &gt; 0, TRUE, FALSE)</f>
        <v>0</v>
      </c>
    </row>
    <row r="969" spans="1:21" x14ac:dyDescent="0.35">
      <c r="A969" t="s">
        <v>5930</v>
      </c>
      <c r="B969">
        <v>1984</v>
      </c>
      <c r="C969" t="s">
        <v>5927</v>
      </c>
      <c r="D969" t="s">
        <v>5723</v>
      </c>
      <c r="E969" t="s">
        <v>5928</v>
      </c>
      <c r="F969" t="s">
        <v>5931</v>
      </c>
      <c r="G969" t="s">
        <v>90</v>
      </c>
      <c r="H969" s="11">
        <v>8000000</v>
      </c>
      <c r="I969" s="11">
        <v>90800000</v>
      </c>
      <c r="J969" t="s">
        <v>38</v>
      </c>
      <c r="K969">
        <v>126</v>
      </c>
      <c r="L969" t="s">
        <v>5929</v>
      </c>
      <c r="M969" t="s">
        <v>5932</v>
      </c>
      <c r="N969">
        <v>7.2</v>
      </c>
      <c r="O969">
        <v>81</v>
      </c>
      <c r="P969">
        <v>235</v>
      </c>
      <c r="Q969">
        <v>126916</v>
      </c>
      <c r="R969">
        <v>2004</v>
      </c>
      <c r="S969" t="s">
        <v>28</v>
      </c>
      <c r="T969">
        <v>1.85</v>
      </c>
      <c r="U969" t="b">
        <f>IF(Table19[[#This Row],[gross]]-Table19[[#This Row],[budget]] &gt; 0, TRUE, FALSE)</f>
        <v>1</v>
      </c>
    </row>
    <row r="970" spans="1:21" x14ac:dyDescent="0.35">
      <c r="A970" t="s">
        <v>14162</v>
      </c>
      <c r="B970">
        <v>2010</v>
      </c>
      <c r="C970" t="s">
        <v>14161</v>
      </c>
      <c r="D970" t="s">
        <v>820</v>
      </c>
      <c r="E970" t="s">
        <v>12083</v>
      </c>
      <c r="F970" t="s">
        <v>7200</v>
      </c>
      <c r="G970" t="s">
        <v>39</v>
      </c>
      <c r="H970" s="11">
        <v>8000000</v>
      </c>
      <c r="I970" s="11">
        <v>6350058</v>
      </c>
      <c r="J970" t="s">
        <v>38</v>
      </c>
      <c r="K970">
        <v>101</v>
      </c>
      <c r="L970" t="s">
        <v>1375</v>
      </c>
      <c r="M970" t="s">
        <v>14163</v>
      </c>
      <c r="N970">
        <v>7.2</v>
      </c>
      <c r="O970">
        <v>163</v>
      </c>
      <c r="P970">
        <v>150</v>
      </c>
      <c r="Q970">
        <v>106098</v>
      </c>
      <c r="R970">
        <v>2786</v>
      </c>
      <c r="S970" t="s">
        <v>28</v>
      </c>
      <c r="T970">
        <v>1.85</v>
      </c>
      <c r="U970" t="b">
        <f>IF(Table19[[#This Row],[gross]]-Table19[[#This Row],[budget]] &gt; 0, TRUE, FALSE)</f>
        <v>0</v>
      </c>
    </row>
    <row r="971" spans="1:21" x14ac:dyDescent="0.35">
      <c r="A971" t="s">
        <v>14166</v>
      </c>
      <c r="B971">
        <v>2010</v>
      </c>
      <c r="C971" t="s">
        <v>9081</v>
      </c>
      <c r="D971" t="s">
        <v>2330</v>
      </c>
      <c r="E971" t="s">
        <v>14165</v>
      </c>
      <c r="F971" t="s">
        <v>4520</v>
      </c>
      <c r="G971" t="s">
        <v>569</v>
      </c>
      <c r="H971" s="11">
        <v>7200000</v>
      </c>
      <c r="I971" s="11">
        <v>1094798</v>
      </c>
      <c r="J971" t="s">
        <v>56</v>
      </c>
      <c r="K971">
        <v>113</v>
      </c>
      <c r="L971" t="s">
        <v>2944</v>
      </c>
      <c r="M971" t="s">
        <v>14167</v>
      </c>
      <c r="N971">
        <v>7.2</v>
      </c>
      <c r="O971">
        <v>163</v>
      </c>
      <c r="P971">
        <v>73</v>
      </c>
      <c r="Q971">
        <v>11158</v>
      </c>
      <c r="R971">
        <v>7692</v>
      </c>
      <c r="S971" t="s">
        <v>28</v>
      </c>
      <c r="T971">
        <v>2.35</v>
      </c>
      <c r="U971" t="b">
        <f>IF(Table19[[#This Row],[gross]]-Table19[[#This Row],[budget]] &gt; 0, TRUE, FALSE)</f>
        <v>0</v>
      </c>
    </row>
    <row r="972" spans="1:21" x14ac:dyDescent="0.35">
      <c r="A972" t="s">
        <v>14284</v>
      </c>
      <c r="B972">
        <v>2002</v>
      </c>
      <c r="C972" t="s">
        <v>8895</v>
      </c>
      <c r="D972" t="s">
        <v>1548</v>
      </c>
      <c r="E972" t="s">
        <v>1587</v>
      </c>
      <c r="F972" t="s">
        <v>13132</v>
      </c>
      <c r="G972" t="s">
        <v>569</v>
      </c>
      <c r="H972" s="11">
        <v>7500000</v>
      </c>
      <c r="I972" s="11">
        <v>10460089</v>
      </c>
      <c r="J972" t="s">
        <v>38</v>
      </c>
      <c r="K972">
        <v>105</v>
      </c>
      <c r="L972" t="s">
        <v>2079</v>
      </c>
      <c r="M972" t="s">
        <v>14285</v>
      </c>
      <c r="N972">
        <v>7.2</v>
      </c>
      <c r="O972">
        <v>127</v>
      </c>
      <c r="P972">
        <v>214</v>
      </c>
      <c r="Q972">
        <v>34098</v>
      </c>
      <c r="R972">
        <v>1442</v>
      </c>
      <c r="S972" t="s">
        <v>28</v>
      </c>
      <c r="T972">
        <v>1.85</v>
      </c>
      <c r="U972" t="b">
        <f>IF(Table19[[#This Row],[gross]]-Table19[[#This Row],[budget]] &gt; 0, TRUE, FALSE)</f>
        <v>1</v>
      </c>
    </row>
    <row r="973" spans="1:21" x14ac:dyDescent="0.35">
      <c r="A973" t="s">
        <v>14320</v>
      </c>
      <c r="B973">
        <v>2009</v>
      </c>
      <c r="C973" t="s">
        <v>14319</v>
      </c>
      <c r="D973" t="s">
        <v>2759</v>
      </c>
      <c r="E973" t="s">
        <v>3534</v>
      </c>
      <c r="F973" t="s">
        <v>862</v>
      </c>
      <c r="G973" t="s">
        <v>569</v>
      </c>
      <c r="H973" s="11">
        <v>7300000</v>
      </c>
      <c r="I973" s="11">
        <v>1818681</v>
      </c>
      <c r="J973" t="s">
        <v>56</v>
      </c>
      <c r="K973">
        <v>97</v>
      </c>
      <c r="L973" t="s">
        <v>454</v>
      </c>
      <c r="M973" t="s">
        <v>14321</v>
      </c>
      <c r="N973">
        <v>7.2</v>
      </c>
      <c r="O973">
        <v>224</v>
      </c>
      <c r="P973">
        <v>224</v>
      </c>
      <c r="Q973">
        <v>74435</v>
      </c>
      <c r="R973">
        <v>2486</v>
      </c>
      <c r="S973" t="s">
        <v>28</v>
      </c>
      <c r="T973">
        <v>2.35</v>
      </c>
      <c r="U973" t="b">
        <f>IF(Table19[[#This Row],[gross]]-Table19[[#This Row],[budget]] &gt; 0, TRUE, FALSE)</f>
        <v>0</v>
      </c>
    </row>
    <row r="974" spans="1:21" x14ac:dyDescent="0.35">
      <c r="A974" t="s">
        <v>14380</v>
      </c>
      <c r="B974">
        <v>1995</v>
      </c>
      <c r="C974" t="s">
        <v>4691</v>
      </c>
      <c r="D974" t="s">
        <v>1701</v>
      </c>
      <c r="E974" t="s">
        <v>267</v>
      </c>
      <c r="F974" t="s">
        <v>483</v>
      </c>
      <c r="G974" t="s">
        <v>569</v>
      </c>
      <c r="H974" s="11">
        <v>7000000</v>
      </c>
      <c r="I974" s="11">
        <v>25625110</v>
      </c>
      <c r="J974" t="s">
        <v>38</v>
      </c>
      <c r="K974">
        <v>104</v>
      </c>
      <c r="L974" t="s">
        <v>329</v>
      </c>
      <c r="M974" t="s">
        <v>14381</v>
      </c>
      <c r="N974">
        <v>7.2</v>
      </c>
      <c r="O974">
        <v>93</v>
      </c>
      <c r="P974">
        <v>202</v>
      </c>
      <c r="Q974">
        <v>138707</v>
      </c>
      <c r="R974">
        <v>33758</v>
      </c>
      <c r="S974" t="s">
        <v>28</v>
      </c>
      <c r="T974">
        <v>1.85</v>
      </c>
      <c r="U974" t="b">
        <f>IF(Table19[[#This Row],[gross]]-Table19[[#This Row],[budget]] &gt; 0, TRUE, FALSE)</f>
        <v>1</v>
      </c>
    </row>
    <row r="975" spans="1:21" x14ac:dyDescent="0.35">
      <c r="A975" t="s">
        <v>14396</v>
      </c>
      <c r="B975">
        <v>2005</v>
      </c>
      <c r="C975" t="s">
        <v>7441</v>
      </c>
      <c r="D975" t="s">
        <v>14395</v>
      </c>
      <c r="E975" t="s">
        <v>14394</v>
      </c>
      <c r="F975" t="s">
        <v>14397</v>
      </c>
      <c r="G975" t="s">
        <v>569</v>
      </c>
      <c r="H975" s="11">
        <v>3500000</v>
      </c>
      <c r="I975" s="11">
        <v>26005908</v>
      </c>
      <c r="J975" t="s">
        <v>56</v>
      </c>
      <c r="K975">
        <v>100</v>
      </c>
      <c r="L975" t="s">
        <v>8098</v>
      </c>
      <c r="M975" t="s">
        <v>14398</v>
      </c>
      <c r="N975">
        <v>7.2</v>
      </c>
      <c r="O975">
        <v>342</v>
      </c>
      <c r="P975">
        <v>1100</v>
      </c>
      <c r="Q975">
        <v>154938</v>
      </c>
      <c r="R975">
        <v>1379</v>
      </c>
      <c r="S975" t="s">
        <v>28</v>
      </c>
      <c r="T975">
        <v>2.35</v>
      </c>
      <c r="U975" t="b">
        <f>IF(Table19[[#This Row],[gross]]-Table19[[#This Row],[budget]] &gt; 0, TRUE, FALSE)</f>
        <v>1</v>
      </c>
    </row>
    <row r="976" spans="1:21" x14ac:dyDescent="0.35">
      <c r="A976" t="s">
        <v>14510</v>
      </c>
      <c r="B976">
        <v>2009</v>
      </c>
      <c r="C976" t="s">
        <v>14305</v>
      </c>
      <c r="D976" t="s">
        <v>203</v>
      </c>
      <c r="E976" t="s">
        <v>6324</v>
      </c>
      <c r="F976" t="s">
        <v>10742</v>
      </c>
      <c r="G976" t="s">
        <v>569</v>
      </c>
      <c r="H976" s="11">
        <v>4825000</v>
      </c>
      <c r="I976" s="11">
        <v>1110286</v>
      </c>
      <c r="J976" t="s">
        <v>38</v>
      </c>
      <c r="K976">
        <v>125</v>
      </c>
      <c r="L976" t="s">
        <v>209</v>
      </c>
      <c r="M976" t="s">
        <v>14511</v>
      </c>
      <c r="N976">
        <v>7.2</v>
      </c>
      <c r="O976">
        <v>161</v>
      </c>
      <c r="P976">
        <v>65</v>
      </c>
      <c r="Q976">
        <v>9727</v>
      </c>
      <c r="R976">
        <v>8876</v>
      </c>
      <c r="S976" t="s">
        <v>28</v>
      </c>
      <c r="T976">
        <v>2.35</v>
      </c>
      <c r="U976" t="b">
        <f>IF(Table19[[#This Row],[gross]]-Table19[[#This Row],[budget]] &gt; 0, TRUE, FALSE)</f>
        <v>0</v>
      </c>
    </row>
    <row r="977" spans="1:21" x14ac:dyDescent="0.35">
      <c r="A977" t="s">
        <v>14667</v>
      </c>
      <c r="B977">
        <v>2009</v>
      </c>
      <c r="C977" t="s">
        <v>14666</v>
      </c>
      <c r="D977" t="s">
        <v>267</v>
      </c>
      <c r="E977" t="s">
        <v>7958</v>
      </c>
      <c r="F977" t="s">
        <v>12945</v>
      </c>
      <c r="G977" t="s">
        <v>569</v>
      </c>
      <c r="H977" s="11">
        <v>6500000</v>
      </c>
      <c r="I977" s="11">
        <v>66637</v>
      </c>
      <c r="J977" t="s">
        <v>38</v>
      </c>
      <c r="K977">
        <v>105</v>
      </c>
      <c r="L977" t="s">
        <v>5344</v>
      </c>
      <c r="M977" t="s">
        <v>14668</v>
      </c>
      <c r="N977">
        <v>7.2</v>
      </c>
      <c r="O977">
        <v>217</v>
      </c>
      <c r="P977">
        <v>92</v>
      </c>
      <c r="Q977">
        <v>29608</v>
      </c>
      <c r="R977">
        <v>14462</v>
      </c>
      <c r="S977" t="s">
        <v>28</v>
      </c>
      <c r="T977">
        <v>2.35</v>
      </c>
      <c r="U977" t="b">
        <f>IF(Table19[[#This Row],[gross]]-Table19[[#This Row],[budget]] &gt; 0, TRUE, FALSE)</f>
        <v>0</v>
      </c>
    </row>
    <row r="978" spans="1:21" x14ac:dyDescent="0.35">
      <c r="A978" t="s">
        <v>14688</v>
      </c>
      <c r="B978">
        <v>1995</v>
      </c>
      <c r="C978" t="s">
        <v>6771</v>
      </c>
      <c r="D978" t="s">
        <v>2021</v>
      </c>
      <c r="E978" t="s">
        <v>9682</v>
      </c>
      <c r="F978" t="s">
        <v>7643</v>
      </c>
      <c r="G978" t="s">
        <v>569</v>
      </c>
      <c r="H978" s="11">
        <v>6000000</v>
      </c>
      <c r="I978" s="11">
        <v>2122561</v>
      </c>
      <c r="J978" t="s">
        <v>38</v>
      </c>
      <c r="K978">
        <v>123</v>
      </c>
      <c r="L978" t="s">
        <v>1618</v>
      </c>
      <c r="M978" t="s">
        <v>14689</v>
      </c>
      <c r="N978">
        <v>7.2</v>
      </c>
      <c r="O978">
        <v>93</v>
      </c>
      <c r="P978">
        <v>434</v>
      </c>
      <c r="Q978">
        <v>99033</v>
      </c>
      <c r="R978">
        <v>3254</v>
      </c>
      <c r="S978" t="s">
        <v>28</v>
      </c>
      <c r="T978">
        <v>1.85</v>
      </c>
      <c r="U978" t="b">
        <f>IF(Table19[[#This Row],[gross]]-Table19[[#This Row],[budget]] &gt; 0, TRUE, FALSE)</f>
        <v>0</v>
      </c>
    </row>
    <row r="979" spans="1:21" x14ac:dyDescent="0.35">
      <c r="A979" t="s">
        <v>14693</v>
      </c>
      <c r="B979">
        <v>1978</v>
      </c>
      <c r="C979" t="s">
        <v>12129</v>
      </c>
      <c r="D979" t="s">
        <v>14692</v>
      </c>
      <c r="E979" t="s">
        <v>3971</v>
      </c>
      <c r="F979" t="s">
        <v>13066</v>
      </c>
      <c r="G979" t="s">
        <v>39</v>
      </c>
      <c r="H979" s="11">
        <v>6000000</v>
      </c>
      <c r="I979" s="11">
        <v>181360000</v>
      </c>
      <c r="J979" t="s">
        <v>38</v>
      </c>
      <c r="K979">
        <v>110</v>
      </c>
      <c r="L979" t="s">
        <v>14691</v>
      </c>
      <c r="M979" t="s">
        <v>14694</v>
      </c>
      <c r="N979">
        <v>7.2</v>
      </c>
      <c r="O979">
        <v>124</v>
      </c>
      <c r="P979">
        <v>350</v>
      </c>
      <c r="Q979">
        <v>170027</v>
      </c>
      <c r="R979">
        <v>5127</v>
      </c>
      <c r="S979" t="s">
        <v>28</v>
      </c>
      <c r="T979">
        <v>2.35</v>
      </c>
      <c r="U979" t="b">
        <f>IF(Table19[[#This Row],[gross]]-Table19[[#This Row],[budget]] &gt; 0, TRUE, FALSE)</f>
        <v>1</v>
      </c>
    </row>
    <row r="980" spans="1:21" x14ac:dyDescent="0.35">
      <c r="A980" t="s">
        <v>14770</v>
      </c>
      <c r="B980">
        <v>1981</v>
      </c>
      <c r="C980" t="s">
        <v>5134</v>
      </c>
      <c r="D980" t="s">
        <v>9452</v>
      </c>
      <c r="E980" t="s">
        <v>2424</v>
      </c>
      <c r="F980" t="s">
        <v>14771</v>
      </c>
      <c r="G980" t="s">
        <v>569</v>
      </c>
      <c r="H980" s="11">
        <v>6000000</v>
      </c>
      <c r="I980" s="11">
        <v>25244700</v>
      </c>
      <c r="J980" t="s">
        <v>56</v>
      </c>
      <c r="K980">
        <v>106</v>
      </c>
      <c r="L980" t="s">
        <v>631</v>
      </c>
      <c r="M980" t="s">
        <v>14772</v>
      </c>
      <c r="N980">
        <v>7.2</v>
      </c>
      <c r="O980">
        <v>201</v>
      </c>
      <c r="P980">
        <v>284</v>
      </c>
      <c r="Q980">
        <v>91017</v>
      </c>
      <c r="R980">
        <v>2270</v>
      </c>
      <c r="S980" t="s">
        <v>28</v>
      </c>
      <c r="T980">
        <v>2.35</v>
      </c>
      <c r="U980" t="b">
        <f>IF(Table19[[#This Row],[gross]]-Table19[[#This Row],[budget]] &gt; 0, TRUE, FALSE)</f>
        <v>1</v>
      </c>
    </row>
    <row r="981" spans="1:21" x14ac:dyDescent="0.35">
      <c r="A981" t="s">
        <v>14839</v>
      </c>
      <c r="B981">
        <v>1999</v>
      </c>
      <c r="C981" t="s">
        <v>6401</v>
      </c>
      <c r="D981" t="s">
        <v>79</v>
      </c>
      <c r="E981" t="s">
        <v>3771</v>
      </c>
      <c r="F981" t="s">
        <v>1279</v>
      </c>
      <c r="G981" t="s">
        <v>569</v>
      </c>
      <c r="H981" s="11">
        <v>6000000</v>
      </c>
      <c r="I981" s="11">
        <v>4859475</v>
      </c>
      <c r="J981" t="s">
        <v>38</v>
      </c>
      <c r="K981">
        <v>90</v>
      </c>
      <c r="L981" t="s">
        <v>209</v>
      </c>
      <c r="M981" t="s">
        <v>14840</v>
      </c>
      <c r="N981">
        <v>7.2</v>
      </c>
      <c r="O981">
        <v>152</v>
      </c>
      <c r="P981">
        <v>520</v>
      </c>
      <c r="Q981">
        <v>116910</v>
      </c>
      <c r="R981">
        <v>7103</v>
      </c>
      <c r="S981" t="s">
        <v>28</v>
      </c>
      <c r="T981">
        <v>1.85</v>
      </c>
      <c r="U981" t="b">
        <f>IF(Table19[[#This Row],[gross]]-Table19[[#This Row],[budget]] &gt; 0, TRUE, FALSE)</f>
        <v>0</v>
      </c>
    </row>
    <row r="982" spans="1:21" x14ac:dyDescent="0.35">
      <c r="A982" t="s">
        <v>14869</v>
      </c>
      <c r="B982">
        <v>2003</v>
      </c>
      <c r="C982" t="s">
        <v>10312</v>
      </c>
      <c r="D982" t="s">
        <v>1394</v>
      </c>
      <c r="E982" t="s">
        <v>955</v>
      </c>
      <c r="F982" t="s">
        <v>7501</v>
      </c>
      <c r="G982" t="s">
        <v>39</v>
      </c>
      <c r="H982" s="11">
        <v>6000000</v>
      </c>
      <c r="I982" s="11">
        <v>2207975</v>
      </c>
      <c r="J982" t="s">
        <v>38</v>
      </c>
      <c r="K982">
        <v>99</v>
      </c>
      <c r="L982" t="s">
        <v>6206</v>
      </c>
      <c r="M982" t="s">
        <v>14870</v>
      </c>
      <c r="N982">
        <v>7.2</v>
      </c>
      <c r="O982">
        <v>129</v>
      </c>
      <c r="P982">
        <v>190</v>
      </c>
      <c r="Q982">
        <v>28855</v>
      </c>
      <c r="R982">
        <v>8297</v>
      </c>
      <c r="S982" t="s">
        <v>28</v>
      </c>
      <c r="T982">
        <v>2.35</v>
      </c>
      <c r="U982" t="b">
        <f>IF(Table19[[#This Row],[gross]]-Table19[[#This Row],[budget]] &gt; 0, TRUE, FALSE)</f>
        <v>0</v>
      </c>
    </row>
    <row r="983" spans="1:21" x14ac:dyDescent="0.35">
      <c r="A983" t="s">
        <v>14961</v>
      </c>
      <c r="B983">
        <v>1981</v>
      </c>
      <c r="C983" t="s">
        <v>7371</v>
      </c>
      <c r="D983" t="s">
        <v>4995</v>
      </c>
      <c r="E983" t="s">
        <v>3002</v>
      </c>
      <c r="F983" t="s">
        <v>3005</v>
      </c>
      <c r="G983" t="s">
        <v>90</v>
      </c>
      <c r="H983" s="11">
        <v>5500000</v>
      </c>
      <c r="I983" s="11">
        <v>58800000</v>
      </c>
      <c r="J983" t="s">
        <v>56</v>
      </c>
      <c r="K983">
        <v>125</v>
      </c>
      <c r="L983" t="s">
        <v>1575</v>
      </c>
      <c r="M983" t="s">
        <v>14962</v>
      </c>
      <c r="N983">
        <v>7.2</v>
      </c>
      <c r="O983">
        <v>90</v>
      </c>
      <c r="P983">
        <v>213</v>
      </c>
      <c r="Q983">
        <v>40511</v>
      </c>
      <c r="R983">
        <v>1651</v>
      </c>
      <c r="S983" t="s">
        <v>28</v>
      </c>
      <c r="T983">
        <v>1.85</v>
      </c>
      <c r="U983" t="b">
        <f>IF(Table19[[#This Row],[gross]]-Table19[[#This Row],[budget]] &gt; 0, TRUE, FALSE)</f>
        <v>1</v>
      </c>
    </row>
    <row r="984" spans="1:21" x14ac:dyDescent="0.35">
      <c r="A984" t="s">
        <v>15011</v>
      </c>
      <c r="B984">
        <v>2011</v>
      </c>
      <c r="C984" t="s">
        <v>15008</v>
      </c>
      <c r="D984" t="s">
        <v>15010</v>
      </c>
      <c r="E984" t="s">
        <v>15009</v>
      </c>
      <c r="F984" t="s">
        <v>15012</v>
      </c>
      <c r="G984" t="s">
        <v>4621</v>
      </c>
      <c r="H984" s="11">
        <v>3850000</v>
      </c>
      <c r="I984" s="11">
        <v>611709</v>
      </c>
      <c r="J984" t="s">
        <v>15015</v>
      </c>
      <c r="K984">
        <v>93</v>
      </c>
      <c r="L984" t="s">
        <v>2450</v>
      </c>
      <c r="M984" t="s">
        <v>15013</v>
      </c>
      <c r="N984">
        <v>7.2</v>
      </c>
      <c r="O984">
        <v>205</v>
      </c>
      <c r="P984">
        <v>41</v>
      </c>
      <c r="Q984">
        <v>15267</v>
      </c>
      <c r="R984">
        <v>391</v>
      </c>
      <c r="S984" t="s">
        <v>28</v>
      </c>
      <c r="T984">
        <v>1.85</v>
      </c>
      <c r="U984" t="b">
        <f>IF(Table19[[#This Row],[gross]]-Table19[[#This Row],[budget]] &gt; 0, TRUE, FALSE)</f>
        <v>0</v>
      </c>
    </row>
    <row r="985" spans="1:21" x14ac:dyDescent="0.35">
      <c r="A985" t="s">
        <v>15154</v>
      </c>
      <c r="B985">
        <v>1997</v>
      </c>
      <c r="C985" t="s">
        <v>1626</v>
      </c>
      <c r="D985" t="s">
        <v>15153</v>
      </c>
      <c r="E985" t="s">
        <v>8694</v>
      </c>
      <c r="F985" t="s">
        <v>15155</v>
      </c>
      <c r="G985" t="s">
        <v>39</v>
      </c>
      <c r="H985" s="11">
        <v>5000000</v>
      </c>
      <c r="I985" s="11">
        <v>20733485</v>
      </c>
      <c r="J985" t="s">
        <v>38</v>
      </c>
      <c r="K985">
        <v>134</v>
      </c>
      <c r="L985" t="s">
        <v>3270</v>
      </c>
      <c r="M985" t="s">
        <v>15156</v>
      </c>
      <c r="N985">
        <v>7.2</v>
      </c>
      <c r="O985">
        <v>95</v>
      </c>
      <c r="P985">
        <v>157</v>
      </c>
      <c r="Q985">
        <v>11622</v>
      </c>
      <c r="R985">
        <v>428</v>
      </c>
      <c r="S985" t="s">
        <v>28</v>
      </c>
      <c r="T985">
        <v>1.85</v>
      </c>
      <c r="U985" t="b">
        <f>IF(Table19[[#This Row],[gross]]-Table19[[#This Row],[budget]] &gt; 0, TRUE, FALSE)</f>
        <v>1</v>
      </c>
    </row>
    <row r="986" spans="1:21" x14ac:dyDescent="0.35">
      <c r="A986" t="s">
        <v>15233</v>
      </c>
      <c r="B986">
        <v>1982</v>
      </c>
      <c r="C986" t="s">
        <v>2994</v>
      </c>
      <c r="D986" t="s">
        <v>10264</v>
      </c>
      <c r="E986" t="s">
        <v>8037</v>
      </c>
      <c r="F986" t="s">
        <v>4560</v>
      </c>
      <c r="G986" t="s">
        <v>569</v>
      </c>
      <c r="H986" s="11">
        <v>5000000</v>
      </c>
      <c r="I986" s="11">
        <v>14100000</v>
      </c>
      <c r="J986" t="s">
        <v>38</v>
      </c>
      <c r="K986">
        <v>110</v>
      </c>
      <c r="L986" t="s">
        <v>2450</v>
      </c>
      <c r="M986" t="s">
        <v>15234</v>
      </c>
      <c r="N986">
        <v>7.2</v>
      </c>
      <c r="O986">
        <v>42</v>
      </c>
      <c r="P986">
        <v>87</v>
      </c>
      <c r="Q986">
        <v>14995</v>
      </c>
      <c r="R986">
        <v>2943</v>
      </c>
      <c r="S986" t="s">
        <v>28</v>
      </c>
      <c r="T986">
        <v>1.85</v>
      </c>
      <c r="U986" t="b">
        <f>IF(Table19[[#This Row],[gross]]-Table19[[#This Row],[budget]] &gt; 0, TRUE, FALSE)</f>
        <v>1</v>
      </c>
    </row>
    <row r="987" spans="1:21" x14ac:dyDescent="0.35">
      <c r="A987" t="s">
        <v>15308</v>
      </c>
      <c r="B987">
        <v>2010</v>
      </c>
      <c r="C987" t="s">
        <v>15307</v>
      </c>
      <c r="D987" t="s">
        <v>12654</v>
      </c>
      <c r="E987" t="s">
        <v>4509</v>
      </c>
      <c r="F987" t="s">
        <v>15309</v>
      </c>
      <c r="G987" t="s">
        <v>39</v>
      </c>
      <c r="H987" s="11">
        <v>4000000</v>
      </c>
      <c r="I987" s="11">
        <v>3950029</v>
      </c>
      <c r="J987" t="s">
        <v>1418</v>
      </c>
      <c r="K987">
        <v>122</v>
      </c>
      <c r="L987" t="s">
        <v>3270</v>
      </c>
      <c r="M987" t="s">
        <v>15310</v>
      </c>
      <c r="N987">
        <v>7.2</v>
      </c>
      <c r="O987">
        <v>195</v>
      </c>
      <c r="P987">
        <v>89</v>
      </c>
      <c r="Q987">
        <v>12411</v>
      </c>
      <c r="R987">
        <v>416</v>
      </c>
      <c r="S987" t="s">
        <v>28</v>
      </c>
      <c r="T987">
        <v>2.35</v>
      </c>
      <c r="U987" t="b">
        <f>IF(Table19[[#This Row],[gross]]-Table19[[#This Row],[budget]] &gt; 0, TRUE, FALSE)</f>
        <v>0</v>
      </c>
    </row>
    <row r="988" spans="1:21" x14ac:dyDescent="0.35">
      <c r="A988" t="s">
        <v>15433</v>
      </c>
      <c r="B988">
        <v>2010</v>
      </c>
      <c r="C988" t="s">
        <v>15431</v>
      </c>
      <c r="D988" t="s">
        <v>12253</v>
      </c>
      <c r="E988" t="s">
        <v>15432</v>
      </c>
      <c r="F988" t="s">
        <v>15434</v>
      </c>
      <c r="G988" t="s">
        <v>569</v>
      </c>
      <c r="H988" s="11">
        <v>4600000</v>
      </c>
      <c r="I988" s="11">
        <v>513836</v>
      </c>
      <c r="J988" t="s">
        <v>1418</v>
      </c>
      <c r="K988">
        <v>100</v>
      </c>
      <c r="L988" t="s">
        <v>1375</v>
      </c>
      <c r="M988" t="s">
        <v>15435</v>
      </c>
      <c r="N988">
        <v>7.2</v>
      </c>
      <c r="O988">
        <v>87</v>
      </c>
      <c r="P988">
        <v>21</v>
      </c>
      <c r="Q988">
        <v>6304</v>
      </c>
      <c r="R988">
        <v>143</v>
      </c>
      <c r="S988" t="s">
        <v>28</v>
      </c>
      <c r="T988">
        <v>1.85</v>
      </c>
      <c r="U988" t="b">
        <f>IF(Table19[[#This Row],[gross]]-Table19[[#This Row],[budget]] &gt; 0, TRUE, FALSE)</f>
        <v>0</v>
      </c>
    </row>
    <row r="989" spans="1:21" x14ac:dyDescent="0.35">
      <c r="A989" t="s">
        <v>15467</v>
      </c>
      <c r="B989">
        <v>1998</v>
      </c>
      <c r="C989" t="s">
        <v>15463</v>
      </c>
      <c r="D989" t="s">
        <v>15466</v>
      </c>
      <c r="E989" t="s">
        <v>15464</v>
      </c>
      <c r="F989" t="s">
        <v>15468</v>
      </c>
      <c r="G989" t="s">
        <v>39</v>
      </c>
      <c r="H989" s="11">
        <v>700000000</v>
      </c>
      <c r="I989" s="11">
        <v>1687311</v>
      </c>
      <c r="J989" t="s">
        <v>3428</v>
      </c>
      <c r="K989">
        <v>115</v>
      </c>
      <c r="L989" t="s">
        <v>15465</v>
      </c>
      <c r="M989" t="s">
        <v>15469</v>
      </c>
      <c r="N989">
        <v>7.2</v>
      </c>
      <c r="O989">
        <v>35</v>
      </c>
      <c r="P989">
        <v>40</v>
      </c>
      <c r="Q989">
        <v>2412</v>
      </c>
      <c r="R989">
        <v>371</v>
      </c>
      <c r="S989" t="s">
        <v>28</v>
      </c>
      <c r="T989">
        <v>2</v>
      </c>
      <c r="U989" t="b">
        <f>IF(Table19[[#This Row],[gross]]-Table19[[#This Row],[budget]] &gt; 0, TRUE, FALSE)</f>
        <v>0</v>
      </c>
    </row>
    <row r="990" spans="1:21" x14ac:dyDescent="0.35">
      <c r="A990" t="s">
        <v>15791</v>
      </c>
      <c r="B990">
        <v>1997</v>
      </c>
      <c r="C990" t="s">
        <v>11947</v>
      </c>
      <c r="D990" t="s">
        <v>133</v>
      </c>
      <c r="E990" t="s">
        <v>185</v>
      </c>
      <c r="F990" t="s">
        <v>15792</v>
      </c>
      <c r="G990" t="s">
        <v>569</v>
      </c>
      <c r="H990" s="11">
        <v>3500000</v>
      </c>
      <c r="I990" s="11">
        <v>45857453</v>
      </c>
      <c r="J990" t="s">
        <v>56</v>
      </c>
      <c r="K990">
        <v>91</v>
      </c>
      <c r="L990" t="s">
        <v>5265</v>
      </c>
      <c r="M990" t="s">
        <v>15793</v>
      </c>
      <c r="N990">
        <v>7.2</v>
      </c>
      <c r="O990">
        <v>122</v>
      </c>
      <c r="P990">
        <v>174</v>
      </c>
      <c r="Q990">
        <v>82232</v>
      </c>
      <c r="R990">
        <v>2323</v>
      </c>
      <c r="S990" t="s">
        <v>28</v>
      </c>
      <c r="T990">
        <v>1.85</v>
      </c>
      <c r="U990" t="b">
        <f>IF(Table19[[#This Row],[gross]]-Table19[[#This Row],[budget]] &gt; 0, TRUE, FALSE)</f>
        <v>1</v>
      </c>
    </row>
    <row r="991" spans="1:21" x14ac:dyDescent="0.35">
      <c r="A991" t="s">
        <v>15927</v>
      </c>
      <c r="B991">
        <v>2010</v>
      </c>
      <c r="C991" t="s">
        <v>15647</v>
      </c>
      <c r="D991" t="s">
        <v>2078</v>
      </c>
      <c r="E991" t="s">
        <v>3042</v>
      </c>
      <c r="F991" t="s">
        <v>15928</v>
      </c>
      <c r="G991" t="s">
        <v>569</v>
      </c>
      <c r="H991" s="11">
        <v>3200000</v>
      </c>
      <c r="I991" s="11">
        <v>5776314</v>
      </c>
      <c r="J991" t="s">
        <v>38</v>
      </c>
      <c r="K991">
        <v>105</v>
      </c>
      <c r="L991" t="s">
        <v>1375</v>
      </c>
      <c r="M991" t="s">
        <v>15929</v>
      </c>
      <c r="N991">
        <v>7.2</v>
      </c>
      <c r="O991">
        <v>261</v>
      </c>
      <c r="P991">
        <v>142</v>
      </c>
      <c r="Q991">
        <v>73349</v>
      </c>
      <c r="R991">
        <v>2016</v>
      </c>
      <c r="S991" t="s">
        <v>28</v>
      </c>
      <c r="T991">
        <v>1.85</v>
      </c>
      <c r="U991" t="b">
        <f>IF(Table19[[#This Row],[gross]]-Table19[[#This Row],[budget]] &gt; 0, TRUE, FALSE)</f>
        <v>1</v>
      </c>
    </row>
    <row r="992" spans="1:21" x14ac:dyDescent="0.35">
      <c r="A992" t="s">
        <v>16005</v>
      </c>
      <c r="B992">
        <v>2005</v>
      </c>
      <c r="C992" t="s">
        <v>1504</v>
      </c>
      <c r="D992" t="s">
        <v>324</v>
      </c>
      <c r="E992" t="s">
        <v>2551</v>
      </c>
      <c r="F992" t="s">
        <v>16006</v>
      </c>
      <c r="G992" t="s">
        <v>569</v>
      </c>
      <c r="H992" s="11">
        <v>3000000</v>
      </c>
      <c r="I992" s="11">
        <v>11694528</v>
      </c>
      <c r="J992" t="s">
        <v>38</v>
      </c>
      <c r="K992">
        <v>100</v>
      </c>
      <c r="L992" t="s">
        <v>16004</v>
      </c>
      <c r="M992" t="s">
        <v>16007</v>
      </c>
      <c r="N992">
        <v>7.2</v>
      </c>
      <c r="O992">
        <v>114</v>
      </c>
      <c r="P992">
        <v>72</v>
      </c>
      <c r="Q992">
        <v>7721</v>
      </c>
      <c r="R992">
        <v>2165</v>
      </c>
      <c r="S992" t="s">
        <v>28</v>
      </c>
      <c r="T992">
        <v>1.85</v>
      </c>
      <c r="U992" t="b">
        <f>IF(Table19[[#This Row],[gross]]-Table19[[#This Row],[budget]] &gt; 0, TRUE, FALSE)</f>
        <v>1</v>
      </c>
    </row>
    <row r="993" spans="1:21" x14ac:dyDescent="0.35">
      <c r="A993" t="s">
        <v>16238</v>
      </c>
      <c r="B993">
        <v>2007</v>
      </c>
      <c r="C993" t="s">
        <v>16236</v>
      </c>
      <c r="D993" t="s">
        <v>16237</v>
      </c>
      <c r="E993" t="s">
        <v>16236</v>
      </c>
      <c r="F993" t="s">
        <v>16239</v>
      </c>
      <c r="G993" t="s">
        <v>569</v>
      </c>
      <c r="H993" s="11">
        <v>2600000</v>
      </c>
      <c r="I993" s="11">
        <v>38108</v>
      </c>
      <c r="J993" t="s">
        <v>3428</v>
      </c>
      <c r="K993">
        <v>66</v>
      </c>
      <c r="L993" t="s">
        <v>4103</v>
      </c>
      <c r="M993" t="s">
        <v>16240</v>
      </c>
      <c r="N993">
        <v>7.2</v>
      </c>
      <c r="O993">
        <v>173</v>
      </c>
      <c r="P993">
        <v>124</v>
      </c>
      <c r="Q993">
        <v>40878</v>
      </c>
      <c r="R993">
        <v>239</v>
      </c>
      <c r="S993" t="s">
        <v>28</v>
      </c>
      <c r="T993">
        <v>1.85</v>
      </c>
      <c r="U993" t="b">
        <f>IF(Table19[[#This Row],[gross]]-Table19[[#This Row],[budget]] &gt; 0, TRUE, FALSE)</f>
        <v>0</v>
      </c>
    </row>
    <row r="994" spans="1:21" x14ac:dyDescent="0.35">
      <c r="A994" t="s">
        <v>16457</v>
      </c>
      <c r="B994">
        <v>1998</v>
      </c>
      <c r="C994" t="s">
        <v>16456</v>
      </c>
      <c r="D994" t="s">
        <v>8120</v>
      </c>
      <c r="E994" t="s">
        <v>4378</v>
      </c>
      <c r="F994" t="s">
        <v>3403</v>
      </c>
      <c r="G994" t="s">
        <v>39</v>
      </c>
      <c r="H994" s="11">
        <v>2000000</v>
      </c>
      <c r="I994" s="11">
        <v>6719300</v>
      </c>
      <c r="J994" t="s">
        <v>263</v>
      </c>
      <c r="K994">
        <v>89</v>
      </c>
      <c r="L994" t="s">
        <v>2450</v>
      </c>
      <c r="M994" t="s">
        <v>16458</v>
      </c>
      <c r="N994">
        <v>7.2</v>
      </c>
      <c r="O994">
        <v>56</v>
      </c>
      <c r="P994">
        <v>132</v>
      </c>
      <c r="Q994">
        <v>8224</v>
      </c>
      <c r="R994">
        <v>3163</v>
      </c>
      <c r="S994" t="s">
        <v>28</v>
      </c>
      <c r="T994">
        <v>1.85</v>
      </c>
      <c r="U994" t="b">
        <f>IF(Table19[[#This Row],[gross]]-Table19[[#This Row],[budget]] &gt; 0, TRUE, FALSE)</f>
        <v>1</v>
      </c>
    </row>
    <row r="995" spans="1:21" x14ac:dyDescent="0.35">
      <c r="A995" t="s">
        <v>16477</v>
      </c>
      <c r="B995">
        <v>2010</v>
      </c>
      <c r="C995" t="s">
        <v>16475</v>
      </c>
      <c r="D995" t="s">
        <v>342</v>
      </c>
      <c r="E995" t="s">
        <v>16476</v>
      </c>
      <c r="F995" t="s">
        <v>16478</v>
      </c>
      <c r="G995" t="s">
        <v>569</v>
      </c>
      <c r="H995" s="11">
        <v>2000000</v>
      </c>
      <c r="I995" s="11">
        <v>6531491</v>
      </c>
      <c r="J995" t="s">
        <v>38</v>
      </c>
      <c r="K995">
        <v>100</v>
      </c>
      <c r="L995" t="s">
        <v>3270</v>
      </c>
      <c r="M995" t="s">
        <v>16479</v>
      </c>
      <c r="N995">
        <v>7.2</v>
      </c>
      <c r="O995">
        <v>365</v>
      </c>
      <c r="P995">
        <v>297</v>
      </c>
      <c r="Q995">
        <v>111658</v>
      </c>
      <c r="R995">
        <v>34446</v>
      </c>
      <c r="S995" t="s">
        <v>28</v>
      </c>
      <c r="T995">
        <v>1.85</v>
      </c>
      <c r="U995" t="b">
        <f>IF(Table19[[#This Row],[gross]]-Table19[[#This Row],[budget]] &gt; 0, TRUE, FALSE)</f>
        <v>1</v>
      </c>
    </row>
    <row r="996" spans="1:21" x14ac:dyDescent="0.35">
      <c r="A996" t="s">
        <v>16670</v>
      </c>
      <c r="B996">
        <v>2015</v>
      </c>
      <c r="C996" t="s">
        <v>16668</v>
      </c>
      <c r="D996" t="s">
        <v>7064</v>
      </c>
      <c r="E996" t="s">
        <v>16669</v>
      </c>
      <c r="F996" t="s">
        <v>5000</v>
      </c>
      <c r="G996" t="s">
        <v>569</v>
      </c>
      <c r="H996" s="11">
        <v>1900000</v>
      </c>
      <c r="I996" s="11">
        <v>444044</v>
      </c>
      <c r="J996" t="s">
        <v>38</v>
      </c>
      <c r="K996">
        <v>89</v>
      </c>
      <c r="L996" t="s">
        <v>3270</v>
      </c>
      <c r="M996" t="s">
        <v>16671</v>
      </c>
      <c r="N996">
        <v>7.2</v>
      </c>
      <c r="O996">
        <v>10</v>
      </c>
      <c r="P996">
        <v>19</v>
      </c>
      <c r="Q996">
        <v>744</v>
      </c>
      <c r="R996">
        <v>4249</v>
      </c>
      <c r="S996" t="s">
        <v>28</v>
      </c>
      <c r="T996">
        <v>1.85</v>
      </c>
      <c r="U996" t="b">
        <f>IF(Table19[[#This Row],[gross]]-Table19[[#This Row],[budget]] &gt; 0, TRUE, FALSE)</f>
        <v>0</v>
      </c>
    </row>
    <row r="997" spans="1:21" x14ac:dyDescent="0.35">
      <c r="A997" t="s">
        <v>16744</v>
      </c>
      <c r="B997">
        <v>2007</v>
      </c>
      <c r="C997" t="s">
        <v>16741</v>
      </c>
      <c r="D997" t="s">
        <v>16743</v>
      </c>
      <c r="E997" t="s">
        <v>16742</v>
      </c>
      <c r="F997" t="s">
        <v>16741</v>
      </c>
      <c r="G997" t="s">
        <v>90</v>
      </c>
      <c r="H997" s="11">
        <v>1300000</v>
      </c>
      <c r="I997" s="11">
        <v>1060591</v>
      </c>
      <c r="J997" t="s">
        <v>1418</v>
      </c>
      <c r="K997">
        <v>95</v>
      </c>
      <c r="L997" t="s">
        <v>1375</v>
      </c>
      <c r="M997" t="s">
        <v>16745</v>
      </c>
      <c r="N997">
        <v>7.2</v>
      </c>
      <c r="O997">
        <v>109</v>
      </c>
      <c r="P997">
        <v>66</v>
      </c>
      <c r="Q997">
        <v>9750</v>
      </c>
      <c r="R997">
        <v>231</v>
      </c>
      <c r="S997" t="s">
        <v>28</v>
      </c>
      <c r="T997">
        <v>1.85</v>
      </c>
      <c r="U997" t="b">
        <f>IF(Table19[[#This Row],[gross]]-Table19[[#This Row],[budget]] &gt; 0, TRUE, FALSE)</f>
        <v>0</v>
      </c>
    </row>
    <row r="998" spans="1:21" x14ac:dyDescent="0.35">
      <c r="A998" t="s">
        <v>16749</v>
      </c>
      <c r="B998">
        <v>1969</v>
      </c>
      <c r="C998" t="s">
        <v>16747</v>
      </c>
      <c r="D998" t="s">
        <v>6340</v>
      </c>
      <c r="E998" t="s">
        <v>16748</v>
      </c>
      <c r="F998" t="s">
        <v>16750</v>
      </c>
      <c r="G998" t="s">
        <v>569</v>
      </c>
      <c r="H998" s="11">
        <v>1600000</v>
      </c>
      <c r="I998" s="11">
        <v>26893</v>
      </c>
      <c r="J998" t="s">
        <v>1418</v>
      </c>
      <c r="K998">
        <v>123</v>
      </c>
      <c r="L998" t="s">
        <v>4618</v>
      </c>
      <c r="M998" t="s">
        <v>16751</v>
      </c>
      <c r="N998">
        <v>7.2</v>
      </c>
      <c r="O998">
        <v>35</v>
      </c>
      <c r="P998">
        <v>26</v>
      </c>
      <c r="Q998">
        <v>4391</v>
      </c>
      <c r="R998">
        <v>1694</v>
      </c>
      <c r="S998" t="s">
        <v>28</v>
      </c>
      <c r="T998">
        <v>2.35</v>
      </c>
      <c r="U998" t="b">
        <f>IF(Table19[[#This Row],[gross]]-Table19[[#This Row],[budget]] &gt; 0, TRUE, FALSE)</f>
        <v>0</v>
      </c>
    </row>
    <row r="999" spans="1:21" x14ac:dyDescent="0.35">
      <c r="A999" t="s">
        <v>16780</v>
      </c>
      <c r="B999">
        <v>1994</v>
      </c>
      <c r="C999" t="s">
        <v>8165</v>
      </c>
      <c r="D999" t="s">
        <v>347</v>
      </c>
      <c r="E999" t="s">
        <v>4164</v>
      </c>
      <c r="F999" t="s">
        <v>8083</v>
      </c>
      <c r="G999" t="s">
        <v>569</v>
      </c>
      <c r="H999" s="11">
        <v>2000000</v>
      </c>
      <c r="I999" s="11">
        <v>5132222</v>
      </c>
      <c r="J999" t="s">
        <v>263</v>
      </c>
      <c r="K999">
        <v>103</v>
      </c>
      <c r="L999" t="s">
        <v>3671</v>
      </c>
      <c r="M999" t="s">
        <v>16781</v>
      </c>
      <c r="N999">
        <v>7.2</v>
      </c>
      <c r="O999">
        <v>53</v>
      </c>
      <c r="P999">
        <v>83</v>
      </c>
      <c r="Q999">
        <v>14112</v>
      </c>
      <c r="R999">
        <v>2990</v>
      </c>
      <c r="S999" t="s">
        <v>28</v>
      </c>
      <c r="T999">
        <v>1.85</v>
      </c>
      <c r="U999" t="b">
        <f>IF(Table19[[#This Row],[gross]]-Table19[[#This Row],[budget]] &gt; 0, TRUE, FALSE)</f>
        <v>1</v>
      </c>
    </row>
    <row r="1000" spans="1:21" x14ac:dyDescent="0.35">
      <c r="A1000" t="s">
        <v>16811</v>
      </c>
      <c r="B1000">
        <v>2001</v>
      </c>
      <c r="C1000" t="s">
        <v>16809</v>
      </c>
      <c r="D1000" t="s">
        <v>4046</v>
      </c>
      <c r="E1000" t="s">
        <v>16810</v>
      </c>
      <c r="F1000" t="s">
        <v>16812</v>
      </c>
      <c r="G1000" t="s">
        <v>569</v>
      </c>
      <c r="H1000" s="11">
        <v>1500000</v>
      </c>
      <c r="I1000" s="11">
        <v>406035</v>
      </c>
      <c r="J1000" t="s">
        <v>38</v>
      </c>
      <c r="K1000">
        <v>98</v>
      </c>
      <c r="L1000" t="s">
        <v>3270</v>
      </c>
      <c r="M1000" t="s">
        <v>16813</v>
      </c>
      <c r="N1000">
        <v>7.2</v>
      </c>
      <c r="O1000">
        <v>84</v>
      </c>
      <c r="P1000">
        <v>159</v>
      </c>
      <c r="Q1000">
        <v>30314</v>
      </c>
      <c r="R1000">
        <v>33441</v>
      </c>
      <c r="S1000" t="s">
        <v>720</v>
      </c>
      <c r="T1000">
        <v>1.66</v>
      </c>
      <c r="U1000" t="b">
        <f>IF(Table19[[#This Row],[gross]]-Table19[[#This Row],[budget]] &gt; 0, TRUE, FALSE)</f>
        <v>0</v>
      </c>
    </row>
    <row r="1001" spans="1:21" x14ac:dyDescent="0.35">
      <c r="A1001" t="s">
        <v>16889</v>
      </c>
      <c r="B1001">
        <v>1996</v>
      </c>
      <c r="C1001" t="s">
        <v>267</v>
      </c>
      <c r="D1001" t="s">
        <v>267</v>
      </c>
      <c r="E1001" t="s">
        <v>1774</v>
      </c>
      <c r="F1001" t="s">
        <v>6421</v>
      </c>
      <c r="G1001" t="s">
        <v>569</v>
      </c>
      <c r="H1001" s="11">
        <v>1300000</v>
      </c>
      <c r="I1001" s="11">
        <v>695229</v>
      </c>
      <c r="J1001" t="s">
        <v>38</v>
      </c>
      <c r="K1001">
        <v>95</v>
      </c>
      <c r="L1001" t="s">
        <v>2450</v>
      </c>
      <c r="M1001" t="s">
        <v>16890</v>
      </c>
      <c r="N1001">
        <v>7.2</v>
      </c>
      <c r="O1001">
        <v>43</v>
      </c>
      <c r="P1001">
        <v>65</v>
      </c>
      <c r="Q1001">
        <v>11369</v>
      </c>
      <c r="R1001">
        <v>14420</v>
      </c>
      <c r="S1001" t="s">
        <v>28</v>
      </c>
      <c r="T1001">
        <v>1.85</v>
      </c>
      <c r="U1001" t="b">
        <f>IF(Table19[[#This Row],[gross]]-Table19[[#This Row],[budget]] &gt; 0, TRUE, FALSE)</f>
        <v>0</v>
      </c>
    </row>
    <row r="1002" spans="1:21" x14ac:dyDescent="0.35">
      <c r="A1002" t="s">
        <v>16925</v>
      </c>
      <c r="B1002">
        <v>1989</v>
      </c>
      <c r="C1002" t="s">
        <v>1475</v>
      </c>
      <c r="D1002" t="s">
        <v>4605</v>
      </c>
      <c r="E1002" t="s">
        <v>16924</v>
      </c>
      <c r="F1002" t="s">
        <v>2686</v>
      </c>
      <c r="G1002" t="s">
        <v>569</v>
      </c>
      <c r="H1002" s="11">
        <v>1200000</v>
      </c>
      <c r="I1002" s="11">
        <v>24741700</v>
      </c>
      <c r="J1002" t="s">
        <v>38</v>
      </c>
      <c r="K1002">
        <v>100</v>
      </c>
      <c r="L1002" t="s">
        <v>3270</v>
      </c>
      <c r="M1002" t="s">
        <v>16926</v>
      </c>
      <c r="N1002">
        <v>7.2</v>
      </c>
      <c r="O1002">
        <v>58</v>
      </c>
      <c r="P1002">
        <v>95</v>
      </c>
      <c r="Q1002">
        <v>37785</v>
      </c>
      <c r="R1002">
        <v>1431</v>
      </c>
      <c r="S1002" t="s">
        <v>28</v>
      </c>
      <c r="T1002">
        <v>1.85</v>
      </c>
      <c r="U1002" t="b">
        <f>IF(Table19[[#This Row],[gross]]-Table19[[#This Row],[budget]] &gt; 0, TRUE, FALSE)</f>
        <v>1</v>
      </c>
    </row>
    <row r="1003" spans="1:21" x14ac:dyDescent="0.35">
      <c r="A1003" t="s">
        <v>17101</v>
      </c>
      <c r="B1003">
        <v>2012</v>
      </c>
      <c r="C1003" t="s">
        <v>17100</v>
      </c>
      <c r="D1003" t="s">
        <v>10637</v>
      </c>
      <c r="E1003" t="s">
        <v>2959</v>
      </c>
      <c r="F1003" t="s">
        <v>17102</v>
      </c>
      <c r="G1003" t="s">
        <v>569</v>
      </c>
      <c r="H1003" s="11">
        <v>1000000</v>
      </c>
      <c r="I1003" s="11">
        <v>5997134</v>
      </c>
      <c r="J1003" t="s">
        <v>38</v>
      </c>
      <c r="K1003">
        <v>95</v>
      </c>
      <c r="L1003" t="s">
        <v>4806</v>
      </c>
      <c r="M1003" t="s">
        <v>17103</v>
      </c>
      <c r="N1003">
        <v>7.2</v>
      </c>
      <c r="O1003">
        <v>337</v>
      </c>
      <c r="P1003">
        <v>126</v>
      </c>
      <c r="Q1003">
        <v>36381</v>
      </c>
      <c r="R1003">
        <v>1899</v>
      </c>
      <c r="S1003" t="s">
        <v>28</v>
      </c>
      <c r="T1003">
        <v>1.85</v>
      </c>
      <c r="U1003" t="b">
        <f>IF(Table19[[#This Row],[gross]]-Table19[[#This Row],[budget]] &gt; 0, TRUE, FALSE)</f>
        <v>1</v>
      </c>
    </row>
    <row r="1004" spans="1:21" x14ac:dyDescent="0.35">
      <c r="A1004" t="s">
        <v>17110</v>
      </c>
      <c r="B1004">
        <v>2008</v>
      </c>
      <c r="C1004" t="s">
        <v>17108</v>
      </c>
      <c r="D1004" t="s">
        <v>6814</v>
      </c>
      <c r="E1004" t="s">
        <v>17109</v>
      </c>
      <c r="F1004" t="s">
        <v>17111</v>
      </c>
      <c r="G1004" t="s">
        <v>569</v>
      </c>
      <c r="H1004" s="11">
        <v>1000000</v>
      </c>
      <c r="I1004" s="11">
        <v>2508841</v>
      </c>
      <c r="J1004" t="s">
        <v>38</v>
      </c>
      <c r="K1004">
        <v>97</v>
      </c>
      <c r="L1004" t="s">
        <v>1872</v>
      </c>
      <c r="M1004" t="s">
        <v>17112</v>
      </c>
      <c r="N1004">
        <v>7.2</v>
      </c>
      <c r="O1004">
        <v>181</v>
      </c>
      <c r="P1004">
        <v>93</v>
      </c>
      <c r="Q1004">
        <v>21746</v>
      </c>
      <c r="R1004">
        <v>994</v>
      </c>
      <c r="S1004" t="s">
        <v>28</v>
      </c>
      <c r="T1004">
        <v>1.85</v>
      </c>
      <c r="U1004" t="b">
        <f>IF(Table19[[#This Row],[gross]]-Table19[[#This Row],[budget]] &gt; 0, TRUE, FALSE)</f>
        <v>1</v>
      </c>
    </row>
    <row r="1005" spans="1:21" x14ac:dyDescent="0.35">
      <c r="A1005" t="s">
        <v>15791</v>
      </c>
      <c r="B1005">
        <v>1997</v>
      </c>
      <c r="C1005" t="s">
        <v>11947</v>
      </c>
      <c r="D1005" t="s">
        <v>133</v>
      </c>
      <c r="E1005" t="s">
        <v>185</v>
      </c>
      <c r="F1005" t="s">
        <v>15792</v>
      </c>
      <c r="G1005" t="s">
        <v>569</v>
      </c>
      <c r="H1005" s="11">
        <v>3500000</v>
      </c>
      <c r="I1005" s="11">
        <v>45857453</v>
      </c>
      <c r="J1005" t="s">
        <v>56</v>
      </c>
      <c r="K1005">
        <v>91</v>
      </c>
      <c r="L1005" t="s">
        <v>5265</v>
      </c>
      <c r="M1005" t="s">
        <v>15793</v>
      </c>
      <c r="N1005">
        <v>7.2</v>
      </c>
      <c r="O1005">
        <v>122</v>
      </c>
      <c r="P1005">
        <v>174</v>
      </c>
      <c r="Q1005">
        <v>82232</v>
      </c>
      <c r="R1005">
        <v>2323</v>
      </c>
      <c r="S1005" t="s">
        <v>28</v>
      </c>
      <c r="T1005">
        <v>1.85</v>
      </c>
      <c r="U1005" t="b">
        <f>IF(Table19[[#This Row],[gross]]-Table19[[#This Row],[budget]] &gt; 0, TRUE, FALSE)</f>
        <v>1</v>
      </c>
    </row>
    <row r="1006" spans="1:21" x14ac:dyDescent="0.35">
      <c r="A1006" t="s">
        <v>17140</v>
      </c>
      <c r="B1006">
        <v>1998</v>
      </c>
      <c r="C1006" t="s">
        <v>17138</v>
      </c>
      <c r="D1006" t="s">
        <v>7550</v>
      </c>
      <c r="E1006" t="s">
        <v>17139</v>
      </c>
      <c r="F1006" t="s">
        <v>17141</v>
      </c>
      <c r="G1006" t="s">
        <v>569</v>
      </c>
      <c r="H1006" s="11">
        <v>1000000</v>
      </c>
      <c r="I1006" s="11">
        <v>982214</v>
      </c>
      <c r="J1006" t="s">
        <v>38</v>
      </c>
      <c r="K1006">
        <v>100</v>
      </c>
      <c r="L1006" t="s">
        <v>3270</v>
      </c>
      <c r="M1006" t="s">
        <v>17142</v>
      </c>
      <c r="N1006">
        <v>7.2</v>
      </c>
      <c r="O1006">
        <v>16</v>
      </c>
      <c r="P1006">
        <v>51</v>
      </c>
      <c r="Q1006">
        <v>1976</v>
      </c>
      <c r="R1006">
        <v>295</v>
      </c>
      <c r="S1006" t="s">
        <v>28</v>
      </c>
      <c r="T1006">
        <v>1.85</v>
      </c>
      <c r="U1006" t="b">
        <f>IF(Table19[[#This Row],[gross]]-Table19[[#This Row],[budget]] &gt; 0, TRUE, FALSE)</f>
        <v>0</v>
      </c>
    </row>
    <row r="1007" spans="1:21" x14ac:dyDescent="0.35">
      <c r="A1007" t="s">
        <v>17146</v>
      </c>
      <c r="B1007">
        <v>2001</v>
      </c>
      <c r="C1007" t="s">
        <v>17144</v>
      </c>
      <c r="D1007" t="s">
        <v>5773</v>
      </c>
      <c r="E1007" t="s">
        <v>17145</v>
      </c>
      <c r="F1007" t="s">
        <v>17147</v>
      </c>
      <c r="G1007" t="s">
        <v>39</v>
      </c>
      <c r="H1007" s="11">
        <v>1000000</v>
      </c>
      <c r="I1007" s="11">
        <v>798341</v>
      </c>
      <c r="J1007" t="s">
        <v>38</v>
      </c>
      <c r="K1007">
        <v>119</v>
      </c>
      <c r="L1007" t="s">
        <v>2958</v>
      </c>
      <c r="M1007" t="s">
        <v>17148</v>
      </c>
      <c r="N1007">
        <v>7.2</v>
      </c>
      <c r="O1007">
        <v>12</v>
      </c>
      <c r="P1007">
        <v>63</v>
      </c>
      <c r="Q1007">
        <v>983</v>
      </c>
      <c r="R1007">
        <v>1107</v>
      </c>
      <c r="S1007" t="s">
        <v>28</v>
      </c>
      <c r="T1007">
        <v>1.85</v>
      </c>
      <c r="U1007" t="b">
        <f>IF(Table19[[#This Row],[gross]]-Table19[[#This Row],[budget]] &gt; 0, TRUE, FALSE)</f>
        <v>0</v>
      </c>
    </row>
    <row r="1008" spans="1:21" x14ac:dyDescent="0.35">
      <c r="A1008" t="s">
        <v>17332</v>
      </c>
      <c r="B1008">
        <v>2003</v>
      </c>
      <c r="C1008" t="s">
        <v>17331</v>
      </c>
      <c r="D1008" t="s">
        <v>62</v>
      </c>
      <c r="E1008" t="s">
        <v>8655</v>
      </c>
      <c r="F1008" t="s">
        <v>5410</v>
      </c>
      <c r="G1008" t="s">
        <v>569</v>
      </c>
      <c r="H1008" s="11">
        <v>850000</v>
      </c>
      <c r="I1008" s="11">
        <v>819939</v>
      </c>
      <c r="J1008" t="s">
        <v>38</v>
      </c>
      <c r="K1008">
        <v>107</v>
      </c>
      <c r="L1008" t="s">
        <v>1375</v>
      </c>
      <c r="M1008" t="s">
        <v>17333</v>
      </c>
      <c r="N1008">
        <v>7.2</v>
      </c>
      <c r="O1008">
        <v>35</v>
      </c>
      <c r="P1008">
        <v>252</v>
      </c>
      <c r="Q1008">
        <v>14580</v>
      </c>
      <c r="R1008">
        <v>26017</v>
      </c>
      <c r="S1008" t="s">
        <v>28</v>
      </c>
      <c r="T1008">
        <v>1.85</v>
      </c>
      <c r="U1008" t="b">
        <f>IF(Table19[[#This Row],[gross]]-Table19[[#This Row],[budget]] &gt; 0, TRUE, FALSE)</f>
        <v>0</v>
      </c>
    </row>
    <row r="1009" spans="1:21" x14ac:dyDescent="0.35">
      <c r="A1009" t="s">
        <v>17359</v>
      </c>
      <c r="B1009">
        <v>1993</v>
      </c>
      <c r="C1009" t="s">
        <v>16207</v>
      </c>
      <c r="D1009" t="s">
        <v>17358</v>
      </c>
      <c r="E1009" t="s">
        <v>12212</v>
      </c>
      <c r="F1009" t="s">
        <v>17360</v>
      </c>
      <c r="G1009" t="s">
        <v>569</v>
      </c>
      <c r="H1009" s="11">
        <v>800000</v>
      </c>
      <c r="I1009" s="11">
        <v>1001437</v>
      </c>
      <c r="J1009" t="s">
        <v>38</v>
      </c>
      <c r="K1009">
        <v>114</v>
      </c>
      <c r="L1009" t="s">
        <v>209</v>
      </c>
      <c r="M1009" t="s">
        <v>17361</v>
      </c>
      <c r="N1009">
        <v>7.2</v>
      </c>
      <c r="O1009">
        <v>11</v>
      </c>
      <c r="P1009">
        <v>28</v>
      </c>
      <c r="Q1009">
        <v>2039</v>
      </c>
      <c r="R1009">
        <v>423</v>
      </c>
      <c r="S1009" t="s">
        <v>28</v>
      </c>
      <c r="T1009">
        <v>1.85</v>
      </c>
      <c r="U1009" t="b">
        <f>IF(Table19[[#This Row],[gross]]-Table19[[#This Row],[budget]] &gt; 0, TRUE, FALSE)</f>
        <v>1</v>
      </c>
    </row>
    <row r="1010" spans="1:21" x14ac:dyDescent="0.35">
      <c r="A1010" t="s">
        <v>17364</v>
      </c>
      <c r="B1010">
        <v>2002</v>
      </c>
      <c r="C1010" t="s">
        <v>13323</v>
      </c>
      <c r="D1010" t="s">
        <v>17363</v>
      </c>
      <c r="E1010" t="s">
        <v>10382</v>
      </c>
      <c r="F1010" t="s">
        <v>17365</v>
      </c>
      <c r="G1010" t="s">
        <v>569</v>
      </c>
      <c r="H1010" s="11">
        <v>800000</v>
      </c>
      <c r="I1010" s="11">
        <v>2073984</v>
      </c>
      <c r="J1010" t="s">
        <v>1418</v>
      </c>
      <c r="K1010">
        <v>88</v>
      </c>
      <c r="L1010" t="s">
        <v>209</v>
      </c>
      <c r="M1010" t="s">
        <v>17366</v>
      </c>
      <c r="N1010">
        <v>7.2</v>
      </c>
      <c r="O1010">
        <v>59</v>
      </c>
      <c r="P1010">
        <v>135</v>
      </c>
      <c r="Q1010">
        <v>4743</v>
      </c>
      <c r="R1010">
        <v>663</v>
      </c>
      <c r="S1010" t="s">
        <v>28</v>
      </c>
      <c r="T1010">
        <v>1.85</v>
      </c>
      <c r="U1010" t="b">
        <f>IF(Table19[[#This Row],[gross]]-Table19[[#This Row],[budget]] &gt; 0, TRUE, FALSE)</f>
        <v>1</v>
      </c>
    </row>
    <row r="1011" spans="1:21" x14ac:dyDescent="0.35">
      <c r="A1011" t="s">
        <v>17416</v>
      </c>
      <c r="B1011">
        <v>2001</v>
      </c>
      <c r="C1011" t="s">
        <v>15340</v>
      </c>
      <c r="D1011" t="s">
        <v>2771</v>
      </c>
      <c r="E1011" t="s">
        <v>5494</v>
      </c>
      <c r="F1011" t="s">
        <v>17417</v>
      </c>
      <c r="G1011" t="s">
        <v>6400</v>
      </c>
      <c r="H1011" s="11">
        <v>700000</v>
      </c>
      <c r="I1011" s="11">
        <v>1141829</v>
      </c>
      <c r="J1011" t="s">
        <v>38</v>
      </c>
      <c r="K1011">
        <v>97</v>
      </c>
      <c r="L1011" t="s">
        <v>1872</v>
      </c>
      <c r="M1011" t="s">
        <v>17418</v>
      </c>
      <c r="N1011">
        <v>7.2</v>
      </c>
      <c r="O1011">
        <v>64</v>
      </c>
      <c r="P1011">
        <v>109</v>
      </c>
      <c r="Q1011">
        <v>8509</v>
      </c>
      <c r="R1011">
        <v>209</v>
      </c>
      <c r="S1011" t="s">
        <v>28</v>
      </c>
      <c r="T1011">
        <v>1.85</v>
      </c>
      <c r="U1011" t="b">
        <f>IF(Table19[[#This Row],[gross]]-Table19[[#This Row],[budget]] &gt; 0, TRUE, FALSE)</f>
        <v>1</v>
      </c>
    </row>
    <row r="1012" spans="1:21" x14ac:dyDescent="0.35">
      <c r="A1012" t="s">
        <v>204</v>
      </c>
      <c r="B1012">
        <v>2005</v>
      </c>
      <c r="C1012" t="s">
        <v>166</v>
      </c>
      <c r="D1012" t="s">
        <v>203</v>
      </c>
      <c r="E1012" t="s">
        <v>201</v>
      </c>
      <c r="F1012" t="s">
        <v>205</v>
      </c>
      <c r="G1012" t="s">
        <v>39</v>
      </c>
      <c r="H1012" s="11">
        <v>207000000</v>
      </c>
      <c r="I1012" s="11">
        <v>218051260</v>
      </c>
      <c r="J1012" t="s">
        <v>174</v>
      </c>
      <c r="K1012">
        <v>201</v>
      </c>
      <c r="L1012" t="s">
        <v>202</v>
      </c>
      <c r="M1012" t="s">
        <v>206</v>
      </c>
      <c r="N1012">
        <v>7.2</v>
      </c>
      <c r="O1012">
        <v>446</v>
      </c>
      <c r="P1012">
        <v>2618</v>
      </c>
      <c r="Q1012">
        <v>316027</v>
      </c>
      <c r="R1012">
        <v>7122</v>
      </c>
      <c r="S1012" t="s">
        <v>28</v>
      </c>
      <c r="T1012">
        <v>2.35</v>
      </c>
      <c r="U1012" t="b">
        <f>IF(Table19[[#This Row],[gross]]-Table19[[#This Row],[budget]] &gt; 0, TRUE, FALSE)</f>
        <v>1</v>
      </c>
    </row>
    <row r="1013" spans="1:21" x14ac:dyDescent="0.35">
      <c r="A1013" t="s">
        <v>17421</v>
      </c>
      <c r="B1013">
        <v>2006</v>
      </c>
      <c r="C1013" t="s">
        <v>17420</v>
      </c>
      <c r="D1013" t="s">
        <v>4046</v>
      </c>
      <c r="E1013" t="s">
        <v>4314</v>
      </c>
      <c r="F1013" t="s">
        <v>17422</v>
      </c>
      <c r="G1013" t="s">
        <v>569</v>
      </c>
      <c r="H1013" s="11">
        <v>700000</v>
      </c>
      <c r="I1013" s="11">
        <v>2694973</v>
      </c>
      <c r="J1013" t="s">
        <v>38</v>
      </c>
      <c r="K1013">
        <v>106</v>
      </c>
      <c r="L1013" t="s">
        <v>3270</v>
      </c>
      <c r="M1013" t="s">
        <v>17423</v>
      </c>
      <c r="N1013">
        <v>7.2</v>
      </c>
      <c r="O1013">
        <v>208</v>
      </c>
      <c r="P1013">
        <v>189</v>
      </c>
      <c r="Q1013">
        <v>70885</v>
      </c>
      <c r="R1013">
        <v>33734</v>
      </c>
      <c r="S1013" t="s">
        <v>28</v>
      </c>
      <c r="T1013">
        <v>1.85</v>
      </c>
      <c r="U1013" t="b">
        <f>IF(Table19[[#This Row],[gross]]-Table19[[#This Row],[budget]] &gt; 0, TRUE, FALSE)</f>
        <v>1</v>
      </c>
    </row>
    <row r="1014" spans="1:21" x14ac:dyDescent="0.35">
      <c r="A1014" t="s">
        <v>17663</v>
      </c>
      <c r="B1014">
        <v>2003</v>
      </c>
      <c r="C1014" t="s">
        <v>17660</v>
      </c>
      <c r="D1014" t="s">
        <v>17662</v>
      </c>
      <c r="E1014" t="s">
        <v>17660</v>
      </c>
      <c r="F1014" t="s">
        <v>17664</v>
      </c>
      <c r="G1014" t="s">
        <v>5347</v>
      </c>
      <c r="H1014" s="11">
        <v>218</v>
      </c>
      <c r="I1014" s="11">
        <v>592014</v>
      </c>
      <c r="J1014" t="s">
        <v>38</v>
      </c>
      <c r="K1014">
        <v>88</v>
      </c>
      <c r="L1014" t="s">
        <v>17661</v>
      </c>
      <c r="M1014" t="s">
        <v>17665</v>
      </c>
      <c r="N1014">
        <v>7.2</v>
      </c>
      <c r="O1014">
        <v>72</v>
      </c>
      <c r="P1014">
        <v>114</v>
      </c>
      <c r="Q1014">
        <v>5709</v>
      </c>
      <c r="R1014">
        <v>78</v>
      </c>
      <c r="S1014" t="s">
        <v>28</v>
      </c>
      <c r="T1014">
        <v>1.37</v>
      </c>
      <c r="U1014" t="b">
        <f>IF(Table19[[#This Row],[gross]]-Table19[[#This Row],[budget]] &gt; 0, TRUE, FALSE)</f>
        <v>1</v>
      </c>
    </row>
    <row r="1015" spans="1:21" x14ac:dyDescent="0.35">
      <c r="A1015" t="s">
        <v>17753</v>
      </c>
      <c r="B1015">
        <v>2002</v>
      </c>
      <c r="C1015" t="s">
        <v>398</v>
      </c>
      <c r="D1015" t="s">
        <v>17752</v>
      </c>
      <c r="E1015" t="s">
        <v>17751</v>
      </c>
      <c r="F1015" t="s">
        <v>17754</v>
      </c>
      <c r="G1015" t="s">
        <v>569</v>
      </c>
      <c r="H1015" s="11">
        <v>250000</v>
      </c>
      <c r="I1015" s="11">
        <v>3799339</v>
      </c>
      <c r="J1015" t="s">
        <v>38</v>
      </c>
      <c r="K1015">
        <v>98</v>
      </c>
      <c r="L1015" t="s">
        <v>4618</v>
      </c>
      <c r="M1015" t="s">
        <v>17755</v>
      </c>
      <c r="N1015">
        <v>7.2</v>
      </c>
      <c r="O1015">
        <v>51</v>
      </c>
      <c r="P1015">
        <v>138</v>
      </c>
      <c r="Q1015">
        <v>8000</v>
      </c>
      <c r="R1015">
        <v>139</v>
      </c>
      <c r="S1015" t="s">
        <v>28</v>
      </c>
      <c r="T1015">
        <v>1.85</v>
      </c>
      <c r="U1015" t="b">
        <f>IF(Table19[[#This Row],[gross]]-Table19[[#This Row],[budget]] &gt; 0, TRUE, FALSE)</f>
        <v>1</v>
      </c>
    </row>
    <row r="1016" spans="1:21" x14ac:dyDescent="0.35">
      <c r="A1016" t="s">
        <v>44</v>
      </c>
      <c r="B1016">
        <v>2007</v>
      </c>
      <c r="C1016" t="s">
        <v>40</v>
      </c>
      <c r="D1016" t="s">
        <v>43</v>
      </c>
      <c r="E1016" t="s">
        <v>41</v>
      </c>
      <c r="F1016" t="s">
        <v>45</v>
      </c>
      <c r="G1016" t="s">
        <v>39</v>
      </c>
      <c r="H1016" s="11">
        <v>300000000</v>
      </c>
      <c r="I1016" s="11">
        <v>309404152</v>
      </c>
      <c r="J1016" t="s">
        <v>38</v>
      </c>
      <c r="K1016">
        <v>169</v>
      </c>
      <c r="L1016" t="s">
        <v>42</v>
      </c>
      <c r="M1016" t="s">
        <v>46</v>
      </c>
      <c r="N1016">
        <v>7.1</v>
      </c>
      <c r="O1016">
        <v>302</v>
      </c>
      <c r="P1016">
        <v>1238</v>
      </c>
      <c r="Q1016">
        <v>471220</v>
      </c>
      <c r="R1016">
        <v>48350</v>
      </c>
      <c r="S1016" t="s">
        <v>28</v>
      </c>
      <c r="T1016">
        <v>2.35</v>
      </c>
      <c r="U1016" t="b">
        <f>IF(Table19[[#This Row],[gross]]-Table19[[#This Row],[budget]] &gt; 0, TRUE, FALSE)</f>
        <v>1</v>
      </c>
    </row>
    <row r="1017" spans="1:21" x14ac:dyDescent="0.35">
      <c r="A1017" t="s">
        <v>730</v>
      </c>
      <c r="B1017">
        <v>2007</v>
      </c>
      <c r="C1017" t="s">
        <v>273</v>
      </c>
      <c r="D1017" t="s">
        <v>729</v>
      </c>
      <c r="E1017" t="s">
        <v>728</v>
      </c>
      <c r="F1017" t="s">
        <v>274</v>
      </c>
      <c r="G1017" t="s">
        <v>39</v>
      </c>
      <c r="H1017" s="11">
        <v>150000000</v>
      </c>
      <c r="I1017" s="11">
        <v>318759914</v>
      </c>
      <c r="J1017" t="s">
        <v>38</v>
      </c>
      <c r="K1017">
        <v>144</v>
      </c>
      <c r="L1017" t="s">
        <v>68</v>
      </c>
      <c r="M1017" t="s">
        <v>731</v>
      </c>
      <c r="N1017">
        <v>7.1</v>
      </c>
      <c r="O1017">
        <v>396</v>
      </c>
      <c r="P1017">
        <v>1782</v>
      </c>
      <c r="Q1017">
        <v>513158</v>
      </c>
      <c r="R1017">
        <v>2333</v>
      </c>
      <c r="S1017" t="s">
        <v>28</v>
      </c>
      <c r="T1017">
        <v>2.35</v>
      </c>
      <c r="U1017" t="b">
        <f>IF(Table19[[#This Row],[gross]]-Table19[[#This Row],[budget]] &gt; 0, TRUE, FALSE)</f>
        <v>1</v>
      </c>
    </row>
    <row r="1018" spans="1:21" x14ac:dyDescent="0.35">
      <c r="A1018" t="s">
        <v>815</v>
      </c>
      <c r="B1018">
        <v>2013</v>
      </c>
      <c r="C1018" t="s">
        <v>708</v>
      </c>
      <c r="D1018" t="s">
        <v>93</v>
      </c>
      <c r="E1018" t="s">
        <v>814</v>
      </c>
      <c r="F1018" t="s">
        <v>735</v>
      </c>
      <c r="G1018" t="s">
        <v>39</v>
      </c>
      <c r="H1018" s="11">
        <v>170000000</v>
      </c>
      <c r="I1018" s="11">
        <v>206360018</v>
      </c>
      <c r="J1018" t="s">
        <v>38</v>
      </c>
      <c r="K1018">
        <v>112</v>
      </c>
      <c r="L1018" t="s">
        <v>42</v>
      </c>
      <c r="M1018" t="s">
        <v>816</v>
      </c>
      <c r="N1018">
        <v>7.1</v>
      </c>
      <c r="O1018">
        <v>486</v>
      </c>
      <c r="P1018">
        <v>532</v>
      </c>
      <c r="Q1018">
        <v>414070</v>
      </c>
      <c r="R1018">
        <v>59803</v>
      </c>
      <c r="S1018" t="s">
        <v>28</v>
      </c>
      <c r="T1018">
        <v>2.35</v>
      </c>
      <c r="U1018" t="b">
        <f>IF(Table19[[#This Row],[gross]]-Table19[[#This Row],[budget]] &gt; 0, TRUE, FALSE)</f>
        <v>1</v>
      </c>
    </row>
    <row r="1019" spans="1:21" x14ac:dyDescent="0.35">
      <c r="A1019" t="s">
        <v>1330</v>
      </c>
      <c r="B1019">
        <v>2016</v>
      </c>
      <c r="C1019" t="s">
        <v>1122</v>
      </c>
      <c r="D1019" t="s">
        <v>1124</v>
      </c>
      <c r="E1019" t="s">
        <v>1329</v>
      </c>
      <c r="F1019" t="s">
        <v>1331</v>
      </c>
      <c r="G1019" t="s">
        <v>39</v>
      </c>
      <c r="H1019" s="11">
        <v>120000000</v>
      </c>
      <c r="I1019" s="11">
        <v>108521835</v>
      </c>
      <c r="J1019" t="s">
        <v>56</v>
      </c>
      <c r="K1019">
        <v>123</v>
      </c>
      <c r="L1019" t="s">
        <v>59</v>
      </c>
      <c r="M1019" t="s">
        <v>1332</v>
      </c>
      <c r="N1019">
        <v>7.1</v>
      </c>
      <c r="O1019">
        <v>267</v>
      </c>
      <c r="P1019">
        <v>297</v>
      </c>
      <c r="Q1019">
        <v>40123</v>
      </c>
      <c r="R1019">
        <v>13752</v>
      </c>
      <c r="S1019" t="s">
        <v>28</v>
      </c>
      <c r="T1019">
        <v>2.35</v>
      </c>
      <c r="U1019" t="b">
        <f>IF(Table19[[#This Row],[gross]]-Table19[[#This Row],[budget]] &gt; 0, TRUE, FALSE)</f>
        <v>0</v>
      </c>
    </row>
    <row r="1020" spans="1:21" x14ac:dyDescent="0.35">
      <c r="A1020" t="s">
        <v>1472</v>
      </c>
      <c r="B1020">
        <v>2000</v>
      </c>
      <c r="C1020" t="s">
        <v>418</v>
      </c>
      <c r="D1020" t="s">
        <v>453</v>
      </c>
      <c r="E1020" t="s">
        <v>1471</v>
      </c>
      <c r="F1020" t="s">
        <v>133</v>
      </c>
      <c r="G1020" t="s">
        <v>569</v>
      </c>
      <c r="H1020" s="11">
        <v>110000000</v>
      </c>
      <c r="I1020" s="11">
        <v>113330342</v>
      </c>
      <c r="J1020" t="s">
        <v>38</v>
      </c>
      <c r="K1020">
        <v>142</v>
      </c>
      <c r="L1020" t="s">
        <v>990</v>
      </c>
      <c r="M1020" t="s">
        <v>1473</v>
      </c>
      <c r="N1020">
        <v>7.1</v>
      </c>
      <c r="O1020">
        <v>192</v>
      </c>
      <c r="P1020">
        <v>1144</v>
      </c>
      <c r="Q1020">
        <v>207613</v>
      </c>
      <c r="R1020">
        <v>19454</v>
      </c>
      <c r="S1020" t="s">
        <v>28</v>
      </c>
      <c r="T1020">
        <v>2.35</v>
      </c>
      <c r="U1020" t="b">
        <f>IF(Table19[[#This Row],[gross]]-Table19[[#This Row],[budget]] &gt; 0, TRUE, FALSE)</f>
        <v>1</v>
      </c>
    </row>
    <row r="1021" spans="1:21" x14ac:dyDescent="0.35">
      <c r="A1021" t="s">
        <v>1536</v>
      </c>
      <c r="B1021">
        <v>2011</v>
      </c>
      <c r="C1021" t="s">
        <v>782</v>
      </c>
      <c r="D1021" t="s">
        <v>258</v>
      </c>
      <c r="E1021" t="s">
        <v>1534</v>
      </c>
      <c r="F1021" t="s">
        <v>1537</v>
      </c>
      <c r="G1021" t="s">
        <v>39</v>
      </c>
      <c r="H1021" s="11">
        <v>110000000</v>
      </c>
      <c r="I1021" s="11">
        <v>85463309</v>
      </c>
      <c r="J1021" t="s">
        <v>38</v>
      </c>
      <c r="K1021">
        <v>127</v>
      </c>
      <c r="L1021" t="s">
        <v>1535</v>
      </c>
      <c r="M1021" t="s">
        <v>1538</v>
      </c>
      <c r="N1021">
        <v>7.1</v>
      </c>
      <c r="O1021">
        <v>327</v>
      </c>
      <c r="P1021">
        <v>426</v>
      </c>
      <c r="Q1021">
        <v>254841</v>
      </c>
      <c r="R1021">
        <v>22254</v>
      </c>
      <c r="S1021" t="s">
        <v>28</v>
      </c>
      <c r="T1021">
        <v>2.35</v>
      </c>
      <c r="U1021" t="b">
        <f>IF(Table19[[#This Row],[gross]]-Table19[[#This Row],[budget]] &gt; 0, TRUE, FALSE)</f>
        <v>0</v>
      </c>
    </row>
    <row r="1022" spans="1:21" x14ac:dyDescent="0.35">
      <c r="A1022" t="s">
        <v>1586</v>
      </c>
      <c r="B1022">
        <v>2004</v>
      </c>
      <c r="C1022" t="s">
        <v>1012</v>
      </c>
      <c r="D1022" t="s">
        <v>161</v>
      </c>
      <c r="E1022" t="s">
        <v>347</v>
      </c>
      <c r="F1022" t="s">
        <v>1587</v>
      </c>
      <c r="G1022" t="s">
        <v>39</v>
      </c>
      <c r="H1022" s="11">
        <v>120000000</v>
      </c>
      <c r="I1022" s="11">
        <v>144795350</v>
      </c>
      <c r="J1022" t="s">
        <v>38</v>
      </c>
      <c r="K1022">
        <v>115</v>
      </c>
      <c r="L1022" t="s">
        <v>1585</v>
      </c>
      <c r="M1022" t="s">
        <v>1588</v>
      </c>
      <c r="N1022">
        <v>7.1</v>
      </c>
      <c r="O1022">
        <v>225</v>
      </c>
      <c r="P1022">
        <v>789</v>
      </c>
      <c r="Q1022">
        <v>387632</v>
      </c>
      <c r="R1022">
        <v>12068</v>
      </c>
      <c r="S1022" t="s">
        <v>28</v>
      </c>
      <c r="T1022">
        <v>2.35</v>
      </c>
      <c r="U1022" t="b">
        <f>IF(Table19[[#This Row],[gross]]-Table19[[#This Row],[budget]] &gt; 0, TRUE, FALSE)</f>
        <v>1</v>
      </c>
    </row>
    <row r="1023" spans="1:21" x14ac:dyDescent="0.35">
      <c r="A1023" t="s">
        <v>1602</v>
      </c>
      <c r="B1023">
        <v>2009</v>
      </c>
      <c r="C1023" t="s">
        <v>1599</v>
      </c>
      <c r="D1023" t="s">
        <v>874</v>
      </c>
      <c r="E1023" t="s">
        <v>1600</v>
      </c>
      <c r="F1023" t="s">
        <v>1603</v>
      </c>
      <c r="G1023" t="s">
        <v>272</v>
      </c>
      <c r="H1023" s="11">
        <v>105000000</v>
      </c>
      <c r="I1023" s="11">
        <v>104374107</v>
      </c>
      <c r="J1023" t="s">
        <v>38</v>
      </c>
      <c r="K1023">
        <v>97</v>
      </c>
      <c r="L1023" t="s">
        <v>1601</v>
      </c>
      <c r="M1023" t="s">
        <v>1604</v>
      </c>
      <c r="N1023">
        <v>7.1</v>
      </c>
      <c r="O1023">
        <v>228</v>
      </c>
      <c r="P1023">
        <v>214</v>
      </c>
      <c r="Q1023">
        <v>89351</v>
      </c>
      <c r="R1023">
        <v>2480</v>
      </c>
      <c r="S1023" t="s">
        <v>28</v>
      </c>
      <c r="T1023">
        <v>1.85</v>
      </c>
      <c r="U1023" t="b">
        <f>IF(Table19[[#This Row],[gross]]-Table19[[#This Row],[budget]] &gt; 0, TRUE, FALSE)</f>
        <v>0</v>
      </c>
    </row>
    <row r="1024" spans="1:21" x14ac:dyDescent="0.35">
      <c r="A1024" t="s">
        <v>1806</v>
      </c>
      <c r="B1024">
        <v>2002</v>
      </c>
      <c r="C1024" t="s">
        <v>1599</v>
      </c>
      <c r="D1024" t="s">
        <v>62</v>
      </c>
      <c r="E1024" t="s">
        <v>931</v>
      </c>
      <c r="F1024" t="s">
        <v>1807</v>
      </c>
      <c r="G1024" t="s">
        <v>90</v>
      </c>
      <c r="H1024" s="11">
        <v>140000000</v>
      </c>
      <c r="I1024" s="11">
        <v>38120554</v>
      </c>
      <c r="J1024" t="s">
        <v>38</v>
      </c>
      <c r="K1024">
        <v>95</v>
      </c>
      <c r="L1024" t="s">
        <v>406</v>
      </c>
      <c r="M1024" t="s">
        <v>1808</v>
      </c>
      <c r="N1024">
        <v>7.1</v>
      </c>
      <c r="O1024">
        <v>127</v>
      </c>
      <c r="P1024">
        <v>217</v>
      </c>
      <c r="Q1024">
        <v>71527</v>
      </c>
      <c r="R1024">
        <v>26940</v>
      </c>
      <c r="S1024" t="s">
        <v>28</v>
      </c>
      <c r="T1024">
        <v>1.5</v>
      </c>
      <c r="U1024" t="b">
        <f>IF(Table19[[#This Row],[gross]]-Table19[[#This Row],[budget]] &gt; 0, TRUE, FALSE)</f>
        <v>0</v>
      </c>
    </row>
    <row r="1025" spans="1:21" x14ac:dyDescent="0.35">
      <c r="A1025" t="s">
        <v>2112</v>
      </c>
      <c r="B1025">
        <v>2008</v>
      </c>
      <c r="C1025" t="s">
        <v>113</v>
      </c>
      <c r="D1025" t="s">
        <v>513</v>
      </c>
      <c r="E1025" t="s">
        <v>133</v>
      </c>
      <c r="F1025" t="s">
        <v>201</v>
      </c>
      <c r="G1025" t="s">
        <v>39</v>
      </c>
      <c r="H1025" s="11">
        <v>75000000</v>
      </c>
      <c r="I1025" s="11">
        <v>83077470</v>
      </c>
      <c r="J1025" t="s">
        <v>38</v>
      </c>
      <c r="K1025">
        <v>121</v>
      </c>
      <c r="L1025" t="s">
        <v>2111</v>
      </c>
      <c r="M1025" t="s">
        <v>2113</v>
      </c>
      <c r="N1025">
        <v>7.1</v>
      </c>
      <c r="O1025">
        <v>269</v>
      </c>
      <c r="P1025">
        <v>440</v>
      </c>
      <c r="Q1025">
        <v>183247</v>
      </c>
      <c r="R1025">
        <v>14165</v>
      </c>
      <c r="S1025" t="s">
        <v>28</v>
      </c>
      <c r="T1025">
        <v>1.85</v>
      </c>
      <c r="U1025" t="b">
        <f>IF(Table19[[#This Row],[gross]]-Table19[[#This Row],[budget]] &gt; 0, TRUE, FALSE)</f>
        <v>1</v>
      </c>
    </row>
    <row r="1026" spans="1:21" x14ac:dyDescent="0.35">
      <c r="A1026" t="s">
        <v>2127</v>
      </c>
      <c r="B1026">
        <v>2001</v>
      </c>
      <c r="C1026" t="s">
        <v>384</v>
      </c>
      <c r="D1026" t="s">
        <v>2126</v>
      </c>
      <c r="E1026" t="s">
        <v>183</v>
      </c>
      <c r="F1026" t="s">
        <v>2128</v>
      </c>
      <c r="G1026" t="s">
        <v>39</v>
      </c>
      <c r="H1026" s="11">
        <v>100000000</v>
      </c>
      <c r="I1026" s="11">
        <v>78616689</v>
      </c>
      <c r="J1026" t="s">
        <v>38</v>
      </c>
      <c r="K1026">
        <v>146</v>
      </c>
      <c r="L1026" t="s">
        <v>643</v>
      </c>
      <c r="M1026" t="s">
        <v>2129</v>
      </c>
      <c r="N1026">
        <v>7.1</v>
      </c>
      <c r="O1026">
        <v>281</v>
      </c>
      <c r="P1026">
        <v>2153</v>
      </c>
      <c r="Q1026">
        <v>238747</v>
      </c>
      <c r="R1026">
        <v>6217</v>
      </c>
      <c r="S1026" t="s">
        <v>28</v>
      </c>
      <c r="T1026">
        <v>1.85</v>
      </c>
      <c r="U1026" t="b">
        <f>IF(Table19[[#This Row],[gross]]-Table19[[#This Row],[budget]] &gt; 0, TRUE, FALSE)</f>
        <v>0</v>
      </c>
    </row>
    <row r="1027" spans="1:21" x14ac:dyDescent="0.35">
      <c r="A1027" t="s">
        <v>2273</v>
      </c>
      <c r="B1027">
        <v>2012</v>
      </c>
      <c r="C1027" t="s">
        <v>2272</v>
      </c>
      <c r="D1027" t="s">
        <v>267</v>
      </c>
      <c r="E1027" t="s">
        <v>2117</v>
      </c>
      <c r="F1027" t="s">
        <v>1893</v>
      </c>
      <c r="G1027" t="s">
        <v>90</v>
      </c>
      <c r="H1027" s="11">
        <v>85000000</v>
      </c>
      <c r="I1027" s="11">
        <v>148313048</v>
      </c>
      <c r="J1027" t="s">
        <v>38</v>
      </c>
      <c r="K1027">
        <v>91</v>
      </c>
      <c r="L1027" t="s">
        <v>765</v>
      </c>
      <c r="M1027" t="s">
        <v>2274</v>
      </c>
      <c r="N1027">
        <v>7.1</v>
      </c>
      <c r="O1027">
        <v>256</v>
      </c>
      <c r="P1027">
        <v>168</v>
      </c>
      <c r="Q1027">
        <v>164148</v>
      </c>
      <c r="R1027">
        <v>37142</v>
      </c>
      <c r="S1027" t="s">
        <v>28</v>
      </c>
      <c r="T1027">
        <v>1.85</v>
      </c>
      <c r="U1027" t="b">
        <f>IF(Table19[[#This Row],[gross]]-Table19[[#This Row],[budget]] &gt; 0, TRUE, FALSE)</f>
        <v>1</v>
      </c>
    </row>
    <row r="1028" spans="1:21" x14ac:dyDescent="0.35">
      <c r="A1028" t="s">
        <v>2280</v>
      </c>
      <c r="B1028">
        <v>2007</v>
      </c>
      <c r="C1028" t="s">
        <v>2276</v>
      </c>
      <c r="D1028" t="s">
        <v>2279</v>
      </c>
      <c r="E1028" t="s">
        <v>2277</v>
      </c>
      <c r="F1028" t="s">
        <v>2281</v>
      </c>
      <c r="G1028" t="s">
        <v>90</v>
      </c>
      <c r="H1028" s="11">
        <v>85000000</v>
      </c>
      <c r="I1028" s="11">
        <v>127706877</v>
      </c>
      <c r="J1028" t="s">
        <v>38</v>
      </c>
      <c r="K1028">
        <v>107</v>
      </c>
      <c r="L1028" t="s">
        <v>2278</v>
      </c>
      <c r="M1028" t="s">
        <v>2282</v>
      </c>
      <c r="N1028">
        <v>7.1</v>
      </c>
      <c r="O1028">
        <v>222</v>
      </c>
      <c r="P1028">
        <v>399</v>
      </c>
      <c r="Q1028">
        <v>142496</v>
      </c>
      <c r="R1028">
        <v>662</v>
      </c>
      <c r="S1028" t="s">
        <v>28</v>
      </c>
      <c r="T1028">
        <v>2.35</v>
      </c>
      <c r="U1028" t="b">
        <f>IF(Table19[[#This Row],[gross]]-Table19[[#This Row],[budget]] &gt; 0, TRUE, FALSE)</f>
        <v>1</v>
      </c>
    </row>
    <row r="1029" spans="1:21" x14ac:dyDescent="0.35">
      <c r="A1029" t="s">
        <v>2357</v>
      </c>
      <c r="B1029">
        <v>2011</v>
      </c>
      <c r="C1029" t="s">
        <v>2355</v>
      </c>
      <c r="D1029" t="s">
        <v>388</v>
      </c>
      <c r="E1029" t="s">
        <v>2356</v>
      </c>
      <c r="F1029" t="s">
        <v>2358</v>
      </c>
      <c r="G1029" t="s">
        <v>90</v>
      </c>
      <c r="H1029" s="11">
        <v>100000000</v>
      </c>
      <c r="I1029" s="11">
        <v>46440491</v>
      </c>
      <c r="J1029" t="s">
        <v>56</v>
      </c>
      <c r="K1029">
        <v>97</v>
      </c>
      <c r="L1029" t="s">
        <v>266</v>
      </c>
      <c r="M1029" t="s">
        <v>2359</v>
      </c>
      <c r="N1029">
        <v>7.1</v>
      </c>
      <c r="O1029">
        <v>190</v>
      </c>
      <c r="P1029">
        <v>78</v>
      </c>
      <c r="Q1029">
        <v>35446</v>
      </c>
      <c r="R1029">
        <v>2707</v>
      </c>
      <c r="S1029" t="s">
        <v>28</v>
      </c>
      <c r="T1029">
        <v>1.85</v>
      </c>
      <c r="U1029" t="b">
        <f>IF(Table19[[#This Row],[gross]]-Table19[[#This Row],[budget]] &gt; 0, TRUE, FALSE)</f>
        <v>0</v>
      </c>
    </row>
    <row r="1030" spans="1:21" x14ac:dyDescent="0.35">
      <c r="A1030" t="s">
        <v>2362</v>
      </c>
      <c r="B1030">
        <v>1998</v>
      </c>
      <c r="C1030" t="s">
        <v>2361</v>
      </c>
      <c r="D1030" t="s">
        <v>735</v>
      </c>
      <c r="E1030" t="s">
        <v>335</v>
      </c>
      <c r="F1030" t="s">
        <v>895</v>
      </c>
      <c r="G1030" t="s">
        <v>39</v>
      </c>
      <c r="H1030" s="11">
        <v>90000000</v>
      </c>
      <c r="I1030" s="11">
        <v>44606335</v>
      </c>
      <c r="J1030" t="s">
        <v>38</v>
      </c>
      <c r="K1030">
        <v>178</v>
      </c>
      <c r="L1030" t="s">
        <v>660</v>
      </c>
      <c r="M1030" t="s">
        <v>2363</v>
      </c>
      <c r="N1030">
        <v>7.1</v>
      </c>
      <c r="O1030">
        <v>98</v>
      </c>
      <c r="P1030">
        <v>703</v>
      </c>
      <c r="Q1030">
        <v>169023</v>
      </c>
      <c r="R1030">
        <v>23950</v>
      </c>
      <c r="S1030" t="s">
        <v>28</v>
      </c>
      <c r="T1030">
        <v>1.85</v>
      </c>
      <c r="U1030" t="b">
        <f>IF(Table19[[#This Row],[gross]]-Table19[[#This Row],[budget]] &gt; 0, TRUE, FALSE)</f>
        <v>0</v>
      </c>
    </row>
    <row r="1031" spans="1:21" x14ac:dyDescent="0.35">
      <c r="A1031" t="s">
        <v>2411</v>
      </c>
      <c r="B1031">
        <v>2012</v>
      </c>
      <c r="C1031" t="s">
        <v>2408</v>
      </c>
      <c r="D1031" t="s">
        <v>2410</v>
      </c>
      <c r="E1031" t="s">
        <v>2409</v>
      </c>
      <c r="F1031" t="s">
        <v>2412</v>
      </c>
      <c r="G1031" t="s">
        <v>569</v>
      </c>
      <c r="H1031" s="11">
        <v>35000000</v>
      </c>
      <c r="I1031" s="11">
        <v>13401683</v>
      </c>
      <c r="J1031" t="s">
        <v>56</v>
      </c>
      <c r="K1031">
        <v>95</v>
      </c>
      <c r="L1031" t="s">
        <v>631</v>
      </c>
      <c r="M1031" t="s">
        <v>2413</v>
      </c>
      <c r="N1031">
        <v>7.1</v>
      </c>
      <c r="O1031">
        <v>432</v>
      </c>
      <c r="P1031">
        <v>588</v>
      </c>
      <c r="Q1031">
        <v>203458</v>
      </c>
      <c r="R1031">
        <v>578</v>
      </c>
      <c r="S1031" t="s">
        <v>28</v>
      </c>
      <c r="T1031">
        <v>2.35</v>
      </c>
      <c r="U1031" t="b">
        <f>IF(Table19[[#This Row],[gross]]-Table19[[#This Row],[budget]] &gt; 0, TRUE, FALSE)</f>
        <v>0</v>
      </c>
    </row>
    <row r="1032" spans="1:21" x14ac:dyDescent="0.35">
      <c r="A1032" t="s">
        <v>2457</v>
      </c>
      <c r="B1032">
        <v>1996</v>
      </c>
      <c r="C1032" t="s">
        <v>2183</v>
      </c>
      <c r="D1032" t="s">
        <v>513</v>
      </c>
      <c r="E1032" t="s">
        <v>198</v>
      </c>
      <c r="F1032" t="s">
        <v>2458</v>
      </c>
      <c r="G1032" t="s">
        <v>39</v>
      </c>
      <c r="H1032" s="11">
        <v>80000000</v>
      </c>
      <c r="I1032" s="11">
        <v>180965237</v>
      </c>
      <c r="J1032" t="s">
        <v>38</v>
      </c>
      <c r="K1032">
        <v>110</v>
      </c>
      <c r="L1032" t="s">
        <v>50</v>
      </c>
      <c r="M1032" t="s">
        <v>2459</v>
      </c>
      <c r="N1032">
        <v>7.1</v>
      </c>
      <c r="O1032">
        <v>154</v>
      </c>
      <c r="P1032">
        <v>378</v>
      </c>
      <c r="Q1032">
        <v>300542</v>
      </c>
      <c r="R1032">
        <v>12760</v>
      </c>
      <c r="S1032" t="s">
        <v>28</v>
      </c>
      <c r="T1032">
        <v>2.35</v>
      </c>
      <c r="U1032" t="b">
        <f>IF(Table19[[#This Row],[gross]]-Table19[[#This Row],[budget]] &gt; 0, TRUE, FALSE)</f>
        <v>1</v>
      </c>
    </row>
    <row r="1033" spans="1:21" x14ac:dyDescent="0.35">
      <c r="A1033" t="s">
        <v>2945</v>
      </c>
      <c r="B1033">
        <v>2007</v>
      </c>
      <c r="C1033" t="s">
        <v>2943</v>
      </c>
      <c r="D1033" t="s">
        <v>670</v>
      </c>
      <c r="E1033" t="s">
        <v>317</v>
      </c>
      <c r="F1033" t="s">
        <v>2946</v>
      </c>
      <c r="G1033" t="s">
        <v>569</v>
      </c>
      <c r="H1033" s="11">
        <v>75000000</v>
      </c>
      <c r="I1033" s="11">
        <v>66636385</v>
      </c>
      <c r="J1033" t="s">
        <v>38</v>
      </c>
      <c r="K1033">
        <v>102</v>
      </c>
      <c r="L1033" t="s">
        <v>2944</v>
      </c>
      <c r="M1033" t="s">
        <v>2947</v>
      </c>
      <c r="N1033">
        <v>7.1</v>
      </c>
      <c r="O1033">
        <v>269</v>
      </c>
      <c r="P1033">
        <v>289</v>
      </c>
      <c r="Q1033">
        <v>88451</v>
      </c>
      <c r="R1033">
        <v>60646</v>
      </c>
      <c r="S1033" t="s">
        <v>28</v>
      </c>
      <c r="T1033">
        <v>1.85</v>
      </c>
      <c r="U1033" t="b">
        <f>IF(Table19[[#This Row],[gross]]-Table19[[#This Row],[budget]] &gt; 0, TRUE, FALSE)</f>
        <v>0</v>
      </c>
    </row>
    <row r="1034" spans="1:21" x14ac:dyDescent="0.35">
      <c r="A1034" t="s">
        <v>3091</v>
      </c>
      <c r="B1034">
        <v>2007</v>
      </c>
      <c r="C1034" t="s">
        <v>220</v>
      </c>
      <c r="D1034" t="s">
        <v>723</v>
      </c>
      <c r="E1034" t="s">
        <v>3090</v>
      </c>
      <c r="F1034" t="s">
        <v>3092</v>
      </c>
      <c r="G1034" t="s">
        <v>569</v>
      </c>
      <c r="H1034" s="11">
        <v>70000000</v>
      </c>
      <c r="I1034" s="11">
        <v>47456450</v>
      </c>
      <c r="J1034" t="s">
        <v>38</v>
      </c>
      <c r="K1034">
        <v>110</v>
      </c>
      <c r="L1034" t="s">
        <v>896</v>
      </c>
      <c r="M1034" t="s">
        <v>3093</v>
      </c>
      <c r="N1034">
        <v>7.1</v>
      </c>
      <c r="O1034">
        <v>234</v>
      </c>
      <c r="P1034">
        <v>289</v>
      </c>
      <c r="Q1034">
        <v>101386</v>
      </c>
      <c r="R1034">
        <v>5187</v>
      </c>
      <c r="S1034" t="s">
        <v>28</v>
      </c>
      <c r="T1034">
        <v>2.35</v>
      </c>
      <c r="U1034" t="b">
        <f>IF(Table19[[#This Row],[gross]]-Table19[[#This Row],[budget]] &gt; 0, TRUE, FALSE)</f>
        <v>0</v>
      </c>
    </row>
    <row r="1035" spans="1:21" x14ac:dyDescent="0.35">
      <c r="A1035" t="s">
        <v>3115</v>
      </c>
      <c r="B1035">
        <v>2005</v>
      </c>
      <c r="C1035" t="s">
        <v>48</v>
      </c>
      <c r="D1035" t="s">
        <v>368</v>
      </c>
      <c r="E1035" t="s">
        <v>3114</v>
      </c>
      <c r="F1035" t="s">
        <v>3116</v>
      </c>
      <c r="G1035" t="s">
        <v>569</v>
      </c>
      <c r="H1035" s="11">
        <v>70000000</v>
      </c>
      <c r="I1035" s="11">
        <v>62647540</v>
      </c>
      <c r="J1035" t="s">
        <v>740</v>
      </c>
      <c r="K1035">
        <v>125</v>
      </c>
      <c r="L1035" t="s">
        <v>1420</v>
      </c>
      <c r="M1035" t="s">
        <v>3117</v>
      </c>
      <c r="N1035">
        <v>7.1</v>
      </c>
      <c r="O1035">
        <v>262</v>
      </c>
      <c r="P1035">
        <v>657</v>
      </c>
      <c r="Q1035">
        <v>143525</v>
      </c>
      <c r="R1035">
        <v>15850</v>
      </c>
      <c r="S1035" t="s">
        <v>28</v>
      </c>
      <c r="T1035">
        <v>2.35</v>
      </c>
      <c r="U1035" t="b">
        <f>IF(Table19[[#This Row],[gross]]-Table19[[#This Row],[budget]] &gt; 0, TRUE, FALSE)</f>
        <v>0</v>
      </c>
    </row>
    <row r="1036" spans="1:21" x14ac:dyDescent="0.35">
      <c r="A1036" t="s">
        <v>3140</v>
      </c>
      <c r="B1036">
        <v>2004</v>
      </c>
      <c r="C1036" t="s">
        <v>2328</v>
      </c>
      <c r="D1036" t="s">
        <v>3139</v>
      </c>
      <c r="E1036" t="s">
        <v>3137</v>
      </c>
      <c r="F1036" t="s">
        <v>3141</v>
      </c>
      <c r="G1036" t="s">
        <v>90</v>
      </c>
      <c r="H1036" s="11">
        <v>59660000</v>
      </c>
      <c r="I1036" s="11">
        <v>18947630</v>
      </c>
      <c r="J1036" t="s">
        <v>1418</v>
      </c>
      <c r="K1036">
        <v>109</v>
      </c>
      <c r="L1036" t="s">
        <v>3138</v>
      </c>
      <c r="M1036" t="s">
        <v>3142</v>
      </c>
      <c r="N1036">
        <v>7.1</v>
      </c>
      <c r="O1036">
        <v>88</v>
      </c>
      <c r="P1036">
        <v>124</v>
      </c>
      <c r="Q1036">
        <v>11798</v>
      </c>
      <c r="R1036">
        <v>55</v>
      </c>
      <c r="S1036" t="s">
        <v>28</v>
      </c>
      <c r="T1036">
        <v>2.35</v>
      </c>
      <c r="U1036" t="b">
        <f>IF(Table19[[#This Row],[gross]]-Table19[[#This Row],[budget]] &gt; 0, TRUE, FALSE)</f>
        <v>0</v>
      </c>
    </row>
    <row r="1037" spans="1:21" x14ac:dyDescent="0.35">
      <c r="A1037" t="s">
        <v>3197</v>
      </c>
      <c r="B1037">
        <v>1990</v>
      </c>
      <c r="C1037" t="s">
        <v>2003</v>
      </c>
      <c r="D1037" t="s">
        <v>950</v>
      </c>
      <c r="E1037" t="s">
        <v>3196</v>
      </c>
      <c r="F1037" t="s">
        <v>3198</v>
      </c>
      <c r="G1037" t="s">
        <v>569</v>
      </c>
      <c r="H1037" s="11">
        <v>70000000</v>
      </c>
      <c r="I1037" s="11">
        <v>117541000</v>
      </c>
      <c r="J1037" t="s">
        <v>38</v>
      </c>
      <c r="K1037">
        <v>124</v>
      </c>
      <c r="L1037" t="s">
        <v>59</v>
      </c>
      <c r="M1037" t="s">
        <v>3199</v>
      </c>
      <c r="N1037">
        <v>7.1</v>
      </c>
      <c r="O1037">
        <v>142</v>
      </c>
      <c r="P1037">
        <v>316</v>
      </c>
      <c r="Q1037">
        <v>269858</v>
      </c>
      <c r="R1037">
        <v>16595</v>
      </c>
      <c r="S1037" t="s">
        <v>28</v>
      </c>
      <c r="T1037">
        <v>2.35</v>
      </c>
      <c r="U1037" t="b">
        <f>IF(Table19[[#This Row],[gross]]-Table19[[#This Row],[budget]] &gt; 0, TRUE, FALSE)</f>
        <v>1</v>
      </c>
    </row>
    <row r="1038" spans="1:21" x14ac:dyDescent="0.35">
      <c r="A1038" t="s">
        <v>3229</v>
      </c>
      <c r="B1038">
        <v>2002</v>
      </c>
      <c r="C1038" t="s">
        <v>3228</v>
      </c>
      <c r="D1038" t="s">
        <v>583</v>
      </c>
      <c r="E1038" t="s">
        <v>1382</v>
      </c>
      <c r="F1038" t="s">
        <v>3230</v>
      </c>
      <c r="G1038" t="s">
        <v>569</v>
      </c>
      <c r="H1038" s="11">
        <v>75000000</v>
      </c>
      <c r="I1038" s="11">
        <v>78120196</v>
      </c>
      <c r="J1038" t="s">
        <v>38</v>
      </c>
      <c r="K1038">
        <v>124</v>
      </c>
      <c r="L1038" t="s">
        <v>990</v>
      </c>
      <c r="M1038" t="s">
        <v>3231</v>
      </c>
      <c r="N1038">
        <v>7.1</v>
      </c>
      <c r="O1038">
        <v>141</v>
      </c>
      <c r="P1038">
        <v>742</v>
      </c>
      <c r="Q1038">
        <v>103241</v>
      </c>
      <c r="R1038">
        <v>6181</v>
      </c>
      <c r="S1038" t="s">
        <v>28</v>
      </c>
      <c r="T1038">
        <v>2.35</v>
      </c>
      <c r="U1038" t="b">
        <f>IF(Table19[[#This Row],[gross]]-Table19[[#This Row],[budget]] &gt; 0, TRUE, FALSE)</f>
        <v>1</v>
      </c>
    </row>
    <row r="1039" spans="1:21" x14ac:dyDescent="0.35">
      <c r="A1039" t="s">
        <v>3446</v>
      </c>
      <c r="B1039">
        <v>2008</v>
      </c>
      <c r="C1039" t="s">
        <v>182</v>
      </c>
      <c r="D1039" t="s">
        <v>210</v>
      </c>
      <c r="E1039" t="s">
        <v>3445</v>
      </c>
      <c r="F1039" t="s">
        <v>3447</v>
      </c>
      <c r="G1039" t="s">
        <v>569</v>
      </c>
      <c r="H1039" s="11">
        <v>70000000</v>
      </c>
      <c r="I1039" s="11">
        <v>39380442</v>
      </c>
      <c r="J1039" t="s">
        <v>38</v>
      </c>
      <c r="K1039">
        <v>128</v>
      </c>
      <c r="L1039" t="s">
        <v>896</v>
      </c>
      <c r="M1039" t="s">
        <v>3448</v>
      </c>
      <c r="N1039">
        <v>7.1</v>
      </c>
      <c r="O1039">
        <v>238</v>
      </c>
      <c r="P1039">
        <v>263</v>
      </c>
      <c r="Q1039">
        <v>174248</v>
      </c>
      <c r="R1039">
        <v>29824</v>
      </c>
      <c r="S1039" t="s">
        <v>28</v>
      </c>
      <c r="T1039">
        <v>2.35</v>
      </c>
      <c r="U1039" t="b">
        <f>IF(Table19[[#This Row],[gross]]-Table19[[#This Row],[budget]] &gt; 0, TRUE, FALSE)</f>
        <v>0</v>
      </c>
    </row>
    <row r="1040" spans="1:21" x14ac:dyDescent="0.35">
      <c r="A1040" t="s">
        <v>3638</v>
      </c>
      <c r="B1040">
        <v>2006</v>
      </c>
      <c r="C1040" t="s">
        <v>322</v>
      </c>
      <c r="D1040" t="s">
        <v>644</v>
      </c>
      <c r="E1040" t="s">
        <v>3636</v>
      </c>
      <c r="F1040" t="s">
        <v>3114</v>
      </c>
      <c r="G1040" t="s">
        <v>90</v>
      </c>
      <c r="H1040" s="11">
        <v>65000000</v>
      </c>
      <c r="I1040" s="11">
        <v>43532294</v>
      </c>
      <c r="J1040" t="s">
        <v>38</v>
      </c>
      <c r="K1040">
        <v>131</v>
      </c>
      <c r="L1040" t="s">
        <v>3637</v>
      </c>
      <c r="M1040" t="s">
        <v>3639</v>
      </c>
      <c r="N1040">
        <v>7.1</v>
      </c>
      <c r="O1040">
        <v>96</v>
      </c>
      <c r="P1040">
        <v>175</v>
      </c>
      <c r="Q1040">
        <v>46951</v>
      </c>
      <c r="R1040">
        <v>12088</v>
      </c>
      <c r="S1040" t="s">
        <v>28</v>
      </c>
      <c r="T1040">
        <v>2.35</v>
      </c>
      <c r="U1040" t="b">
        <f>IF(Table19[[#This Row],[gross]]-Table19[[#This Row],[budget]] &gt; 0, TRUE, FALSE)</f>
        <v>0</v>
      </c>
    </row>
    <row r="1041" spans="1:21" x14ac:dyDescent="0.35">
      <c r="A1041" t="s">
        <v>3679</v>
      </c>
      <c r="B1041">
        <v>2015</v>
      </c>
      <c r="C1041" t="s">
        <v>3676</v>
      </c>
      <c r="D1041" t="s">
        <v>2923</v>
      </c>
      <c r="E1041" t="s">
        <v>3677</v>
      </c>
      <c r="F1041" t="s">
        <v>3680</v>
      </c>
      <c r="G1041" t="s">
        <v>39</v>
      </c>
      <c r="H1041" s="11">
        <v>55000000</v>
      </c>
      <c r="I1041" s="11">
        <v>43247140</v>
      </c>
      <c r="J1041" t="s">
        <v>56</v>
      </c>
      <c r="K1041">
        <v>121</v>
      </c>
      <c r="L1041" t="s">
        <v>3678</v>
      </c>
      <c r="M1041" t="s">
        <v>3681</v>
      </c>
      <c r="N1041">
        <v>7.1</v>
      </c>
      <c r="O1041">
        <v>361</v>
      </c>
      <c r="P1041">
        <v>265</v>
      </c>
      <c r="Q1041">
        <v>134625</v>
      </c>
      <c r="R1041">
        <v>2131</v>
      </c>
      <c r="S1041" t="s">
        <v>28</v>
      </c>
      <c r="T1041">
        <v>2.35</v>
      </c>
      <c r="U1041" t="b">
        <f>IF(Table19[[#This Row],[gross]]-Table19[[#This Row],[budget]] &gt; 0, TRUE, FALSE)</f>
        <v>0</v>
      </c>
    </row>
    <row r="1042" spans="1:21" x14ac:dyDescent="0.35">
      <c r="A1042" t="s">
        <v>3774</v>
      </c>
      <c r="B1042">
        <v>2008</v>
      </c>
      <c r="C1042" t="s">
        <v>3770</v>
      </c>
      <c r="D1042" t="s">
        <v>3773</v>
      </c>
      <c r="E1042" t="s">
        <v>3771</v>
      </c>
      <c r="F1042" t="s">
        <v>3775</v>
      </c>
      <c r="G1042" t="s">
        <v>90</v>
      </c>
      <c r="H1042" s="11">
        <v>60000000</v>
      </c>
      <c r="I1042" s="11">
        <v>143151473</v>
      </c>
      <c r="J1042" t="s">
        <v>38</v>
      </c>
      <c r="K1042">
        <v>115</v>
      </c>
      <c r="L1042" t="s">
        <v>3772</v>
      </c>
      <c r="M1042" t="s">
        <v>3776</v>
      </c>
      <c r="N1042">
        <v>7.1</v>
      </c>
      <c r="O1042">
        <v>180</v>
      </c>
      <c r="P1042">
        <v>320</v>
      </c>
      <c r="Q1042">
        <v>116681</v>
      </c>
      <c r="R1042">
        <v>4811</v>
      </c>
      <c r="S1042" t="s">
        <v>28</v>
      </c>
      <c r="T1042">
        <v>2.35</v>
      </c>
      <c r="U1042" t="b">
        <f>IF(Table19[[#This Row],[gross]]-Table19[[#This Row],[budget]] &gt; 0, TRUE, FALSE)</f>
        <v>1</v>
      </c>
    </row>
    <row r="1043" spans="1:21" x14ac:dyDescent="0.35">
      <c r="A1043" t="s">
        <v>3870</v>
      </c>
      <c r="B1043">
        <v>2010</v>
      </c>
      <c r="C1043" t="s">
        <v>1221</v>
      </c>
      <c r="D1043" t="s">
        <v>950</v>
      </c>
      <c r="E1043" t="s">
        <v>456</v>
      </c>
      <c r="F1043" t="s">
        <v>3871</v>
      </c>
      <c r="G1043" t="s">
        <v>39</v>
      </c>
      <c r="H1043" s="11">
        <v>58000000</v>
      </c>
      <c r="I1043" s="11">
        <v>90356857</v>
      </c>
      <c r="J1043" t="s">
        <v>38</v>
      </c>
      <c r="K1043">
        <v>111</v>
      </c>
      <c r="L1043" t="s">
        <v>412</v>
      </c>
      <c r="M1043" t="s">
        <v>3872</v>
      </c>
      <c r="N1043">
        <v>7.1</v>
      </c>
      <c r="O1043">
        <v>315</v>
      </c>
      <c r="P1043">
        <v>328</v>
      </c>
      <c r="Q1043">
        <v>238916</v>
      </c>
      <c r="R1043">
        <v>24928</v>
      </c>
      <c r="S1043" t="s">
        <v>28</v>
      </c>
      <c r="T1043">
        <v>2.35</v>
      </c>
      <c r="U1043" t="b">
        <f>IF(Table19[[#This Row],[gross]]-Table19[[#This Row],[budget]] &gt; 0, TRUE, FALSE)</f>
        <v>1</v>
      </c>
    </row>
    <row r="1044" spans="1:21" x14ac:dyDescent="0.35">
      <c r="A1044" t="s">
        <v>4669</v>
      </c>
      <c r="B1044">
        <v>1997</v>
      </c>
      <c r="C1044" t="s">
        <v>3026</v>
      </c>
      <c r="D1044" t="s">
        <v>79</v>
      </c>
      <c r="E1044" t="s">
        <v>256</v>
      </c>
      <c r="F1044" t="s">
        <v>4670</v>
      </c>
      <c r="G1044" t="s">
        <v>272</v>
      </c>
      <c r="H1044" s="11">
        <v>50000000</v>
      </c>
      <c r="I1044" s="11">
        <v>58297830</v>
      </c>
      <c r="J1044" t="s">
        <v>38</v>
      </c>
      <c r="K1044">
        <v>94</v>
      </c>
      <c r="L1044" t="s">
        <v>4668</v>
      </c>
      <c r="M1044" t="s">
        <v>4671</v>
      </c>
      <c r="N1044">
        <v>7.1</v>
      </c>
      <c r="O1044">
        <v>78</v>
      </c>
      <c r="P1044">
        <v>191</v>
      </c>
      <c r="Q1044">
        <v>86347</v>
      </c>
      <c r="R1044">
        <v>6017</v>
      </c>
      <c r="S1044" t="s">
        <v>28</v>
      </c>
      <c r="T1044">
        <v>2.35</v>
      </c>
      <c r="U1044" t="b">
        <f>IF(Table19[[#This Row],[gross]]-Table19[[#This Row],[budget]] &gt; 0, TRUE, FALSE)</f>
        <v>1</v>
      </c>
    </row>
    <row r="1045" spans="1:21" x14ac:dyDescent="0.35">
      <c r="A1045" t="s">
        <v>4685</v>
      </c>
      <c r="B1045">
        <v>2006</v>
      </c>
      <c r="C1045" t="s">
        <v>3541</v>
      </c>
      <c r="D1045" t="s">
        <v>328</v>
      </c>
      <c r="E1045" t="s">
        <v>589</v>
      </c>
      <c r="F1045" t="s">
        <v>422</v>
      </c>
      <c r="G1045" t="s">
        <v>569</v>
      </c>
      <c r="H1045" s="11">
        <v>90000000</v>
      </c>
      <c r="I1045" s="11">
        <v>33574332</v>
      </c>
      <c r="J1045" t="s">
        <v>38</v>
      </c>
      <c r="K1045">
        <v>135</v>
      </c>
      <c r="L1045" t="s">
        <v>1898</v>
      </c>
      <c r="M1045" t="s">
        <v>4686</v>
      </c>
      <c r="N1045">
        <v>7.1</v>
      </c>
      <c r="O1045">
        <v>279</v>
      </c>
      <c r="P1045">
        <v>415</v>
      </c>
      <c r="Q1045">
        <v>101221</v>
      </c>
      <c r="R1045">
        <v>24468</v>
      </c>
      <c r="S1045" t="s">
        <v>28</v>
      </c>
      <c r="T1045">
        <v>2.35</v>
      </c>
      <c r="U1045" t="b">
        <f>IF(Table19[[#This Row],[gross]]-Table19[[#This Row],[budget]] &gt; 0, TRUE, FALSE)</f>
        <v>0</v>
      </c>
    </row>
    <row r="1046" spans="1:21" x14ac:dyDescent="0.35">
      <c r="A1046" t="s">
        <v>4787</v>
      </c>
      <c r="B1046">
        <v>2011</v>
      </c>
      <c r="C1046" t="s">
        <v>4785</v>
      </c>
      <c r="D1046" t="s">
        <v>1124</v>
      </c>
      <c r="E1046" t="s">
        <v>2923</v>
      </c>
      <c r="F1046" t="s">
        <v>4788</v>
      </c>
      <c r="G1046" t="s">
        <v>39</v>
      </c>
      <c r="H1046" s="11">
        <v>50200000</v>
      </c>
      <c r="I1046" s="11">
        <v>62453315</v>
      </c>
      <c r="J1046" t="s">
        <v>38</v>
      </c>
      <c r="K1046">
        <v>106</v>
      </c>
      <c r="L1046" t="s">
        <v>4786</v>
      </c>
      <c r="M1046" t="s">
        <v>4789</v>
      </c>
      <c r="N1046">
        <v>7.1</v>
      </c>
      <c r="O1046">
        <v>413</v>
      </c>
      <c r="P1046">
        <v>407</v>
      </c>
      <c r="Q1046">
        <v>200035</v>
      </c>
      <c r="R1046">
        <v>14607</v>
      </c>
      <c r="S1046" t="s">
        <v>28</v>
      </c>
      <c r="T1046">
        <v>1.85</v>
      </c>
      <c r="U1046" t="b">
        <f>IF(Table19[[#This Row],[gross]]-Table19[[#This Row],[budget]] &gt; 0, TRUE, FALSE)</f>
        <v>1</v>
      </c>
    </row>
    <row r="1047" spans="1:21" x14ac:dyDescent="0.35">
      <c r="A1047" t="s">
        <v>4818</v>
      </c>
      <c r="B1047">
        <v>2011</v>
      </c>
      <c r="C1047" t="s">
        <v>346</v>
      </c>
      <c r="D1047" t="s">
        <v>4817</v>
      </c>
      <c r="E1047" t="s">
        <v>1937</v>
      </c>
      <c r="F1047" t="s">
        <v>4819</v>
      </c>
      <c r="G1047" t="s">
        <v>39</v>
      </c>
      <c r="H1047" s="11">
        <v>50000000</v>
      </c>
      <c r="I1047" s="11">
        <v>126975169</v>
      </c>
      <c r="J1047" t="s">
        <v>38</v>
      </c>
      <c r="K1047">
        <v>112</v>
      </c>
      <c r="L1047" t="s">
        <v>4816</v>
      </c>
      <c r="M1047" t="s">
        <v>4820</v>
      </c>
      <c r="N1047">
        <v>7.1</v>
      </c>
      <c r="O1047">
        <v>539</v>
      </c>
      <c r="P1047">
        <v>849</v>
      </c>
      <c r="Q1047">
        <v>287822</v>
      </c>
      <c r="R1047">
        <v>3388</v>
      </c>
      <c r="S1047" t="s">
        <v>28</v>
      </c>
      <c r="T1047">
        <v>2.35</v>
      </c>
      <c r="U1047" t="b">
        <f>IF(Table19[[#This Row],[gross]]-Table19[[#This Row],[budget]] &gt; 0, TRUE, FALSE)</f>
        <v>1</v>
      </c>
    </row>
    <row r="1048" spans="1:21" x14ac:dyDescent="0.35">
      <c r="A1048" t="s">
        <v>4831</v>
      </c>
      <c r="B1048">
        <v>2014</v>
      </c>
      <c r="C1048" t="s">
        <v>2036</v>
      </c>
      <c r="D1048" t="s">
        <v>434</v>
      </c>
      <c r="E1048" t="s">
        <v>4830</v>
      </c>
      <c r="F1048" t="s">
        <v>2350</v>
      </c>
      <c r="G1048" t="s">
        <v>569</v>
      </c>
      <c r="H1048" s="11">
        <v>50000000</v>
      </c>
      <c r="I1048" s="11">
        <v>191616238</v>
      </c>
      <c r="J1048" t="s">
        <v>38</v>
      </c>
      <c r="K1048">
        <v>112</v>
      </c>
      <c r="L1048" t="s">
        <v>1689</v>
      </c>
      <c r="M1048" t="s">
        <v>4832</v>
      </c>
      <c r="N1048">
        <v>7.1</v>
      </c>
      <c r="O1048">
        <v>330</v>
      </c>
      <c r="P1048">
        <v>322</v>
      </c>
      <c r="Q1048">
        <v>258186</v>
      </c>
      <c r="R1048">
        <v>19428</v>
      </c>
      <c r="S1048" t="s">
        <v>28</v>
      </c>
      <c r="T1048">
        <v>2.35</v>
      </c>
      <c r="U1048" t="b">
        <f>IF(Table19[[#This Row],[gross]]-Table19[[#This Row],[budget]] &gt; 0, TRUE, FALSE)</f>
        <v>1</v>
      </c>
    </row>
    <row r="1049" spans="1:21" x14ac:dyDescent="0.35">
      <c r="A1049" t="s">
        <v>4868</v>
      </c>
      <c r="B1049">
        <v>1999</v>
      </c>
      <c r="C1049" t="s">
        <v>4865</v>
      </c>
      <c r="D1049" t="s">
        <v>4867</v>
      </c>
      <c r="E1049" t="s">
        <v>4866</v>
      </c>
      <c r="F1049" t="s">
        <v>3544</v>
      </c>
      <c r="G1049" t="s">
        <v>569</v>
      </c>
      <c r="H1049" s="11">
        <v>50000000</v>
      </c>
      <c r="I1049" s="11">
        <v>81517441</v>
      </c>
      <c r="J1049" t="s">
        <v>38</v>
      </c>
      <c r="K1049">
        <v>90</v>
      </c>
      <c r="L1049" t="s">
        <v>454</v>
      </c>
      <c r="M1049" t="s">
        <v>4869</v>
      </c>
      <c r="N1049">
        <v>7.1</v>
      </c>
      <c r="O1049">
        <v>143</v>
      </c>
      <c r="P1049">
        <v>394</v>
      </c>
      <c r="Q1049">
        <v>111368</v>
      </c>
      <c r="R1049">
        <v>3148</v>
      </c>
      <c r="S1049" t="s">
        <v>28</v>
      </c>
      <c r="T1049">
        <v>2.35</v>
      </c>
      <c r="U1049" t="b">
        <f>IF(Table19[[#This Row],[gross]]-Table19[[#This Row],[budget]] &gt; 0, TRUE, FALSE)</f>
        <v>1</v>
      </c>
    </row>
    <row r="1050" spans="1:21" x14ac:dyDescent="0.35">
      <c r="A1050" t="s">
        <v>5292</v>
      </c>
      <c r="B1050">
        <v>1999</v>
      </c>
      <c r="C1050" t="s">
        <v>3999</v>
      </c>
      <c r="D1050" t="s">
        <v>229</v>
      </c>
      <c r="E1050" t="s">
        <v>1828</v>
      </c>
      <c r="F1050" t="s">
        <v>5293</v>
      </c>
      <c r="G1050" t="s">
        <v>569</v>
      </c>
      <c r="H1050" s="11">
        <v>48000000</v>
      </c>
      <c r="I1050" s="11">
        <v>60652036</v>
      </c>
      <c r="J1050" t="s">
        <v>38</v>
      </c>
      <c r="K1050">
        <v>114</v>
      </c>
      <c r="L1050" t="s">
        <v>5291</v>
      </c>
      <c r="M1050" t="s">
        <v>5294</v>
      </c>
      <c r="N1050">
        <v>7.1</v>
      </c>
      <c r="O1050">
        <v>150</v>
      </c>
      <c r="P1050">
        <v>560</v>
      </c>
      <c r="Q1050">
        <v>137854</v>
      </c>
      <c r="R1050">
        <v>3743</v>
      </c>
      <c r="S1050" t="s">
        <v>28</v>
      </c>
      <c r="T1050">
        <v>2.35</v>
      </c>
      <c r="U1050" t="b">
        <f>IF(Table19[[#This Row],[gross]]-Table19[[#This Row],[budget]] &gt; 0, TRUE, FALSE)</f>
        <v>1</v>
      </c>
    </row>
    <row r="1051" spans="1:21" x14ac:dyDescent="0.35">
      <c r="A1051" t="s">
        <v>5477</v>
      </c>
      <c r="B1051">
        <v>2011</v>
      </c>
      <c r="C1051" t="s">
        <v>690</v>
      </c>
      <c r="D1051" t="s">
        <v>3673</v>
      </c>
      <c r="E1051" t="s">
        <v>5475</v>
      </c>
      <c r="F1051" t="s">
        <v>5478</v>
      </c>
      <c r="G1051" t="s">
        <v>90</v>
      </c>
      <c r="H1051" s="11">
        <v>45000000</v>
      </c>
      <c r="I1051" s="11">
        <v>88625922</v>
      </c>
      <c r="J1051" t="s">
        <v>38</v>
      </c>
      <c r="K1051">
        <v>103</v>
      </c>
      <c r="L1051" t="s">
        <v>5476</v>
      </c>
      <c r="M1051" t="s">
        <v>5479</v>
      </c>
      <c r="N1051">
        <v>7.1</v>
      </c>
      <c r="O1051">
        <v>398</v>
      </c>
      <c r="P1051">
        <v>252</v>
      </c>
      <c r="Q1051">
        <v>75176</v>
      </c>
      <c r="R1051">
        <v>1336</v>
      </c>
      <c r="S1051" t="s">
        <v>28</v>
      </c>
      <c r="T1051">
        <v>1.85</v>
      </c>
      <c r="U1051" t="b">
        <f>IF(Table19[[#This Row],[gross]]-Table19[[#This Row],[budget]] &gt; 0, TRUE, FALSE)</f>
        <v>1</v>
      </c>
    </row>
    <row r="1052" spans="1:21" x14ac:dyDescent="0.35">
      <c r="A1052" t="s">
        <v>5483</v>
      </c>
      <c r="B1052">
        <v>1998</v>
      </c>
      <c r="C1052" t="s">
        <v>2853</v>
      </c>
      <c r="D1052" t="s">
        <v>2169</v>
      </c>
      <c r="E1052" t="s">
        <v>5481</v>
      </c>
      <c r="F1052" t="s">
        <v>1760</v>
      </c>
      <c r="G1052" t="s">
        <v>569</v>
      </c>
      <c r="H1052" s="11">
        <v>45000000</v>
      </c>
      <c r="I1052" s="11">
        <v>70001065</v>
      </c>
      <c r="J1052" t="s">
        <v>38</v>
      </c>
      <c r="K1052">
        <v>110</v>
      </c>
      <c r="L1052" t="s">
        <v>5482</v>
      </c>
      <c r="M1052" t="s">
        <v>5484</v>
      </c>
      <c r="N1052">
        <v>7.1</v>
      </c>
      <c r="O1052">
        <v>184</v>
      </c>
      <c r="P1052">
        <v>582</v>
      </c>
      <c r="Q1052">
        <v>191437</v>
      </c>
      <c r="R1052">
        <v>3174</v>
      </c>
      <c r="S1052" t="s">
        <v>28</v>
      </c>
      <c r="T1052">
        <v>2.35</v>
      </c>
      <c r="U1052" t="b">
        <f>IF(Table19[[#This Row],[gross]]-Table19[[#This Row],[budget]] &gt; 0, TRUE, FALSE)</f>
        <v>1</v>
      </c>
    </row>
    <row r="1053" spans="1:21" x14ac:dyDescent="0.35">
      <c r="A1053" t="s">
        <v>2411</v>
      </c>
      <c r="B1053">
        <v>2012</v>
      </c>
      <c r="C1053" t="s">
        <v>2408</v>
      </c>
      <c r="D1053" t="s">
        <v>2410</v>
      </c>
      <c r="E1053" t="s">
        <v>2409</v>
      </c>
      <c r="F1053" t="s">
        <v>2412</v>
      </c>
      <c r="G1053" t="s">
        <v>569</v>
      </c>
      <c r="H1053" s="11">
        <v>35000000</v>
      </c>
      <c r="I1053" s="11">
        <v>13401683</v>
      </c>
      <c r="J1053" t="s">
        <v>56</v>
      </c>
      <c r="K1053">
        <v>95</v>
      </c>
      <c r="L1053" t="s">
        <v>631</v>
      </c>
      <c r="M1053" t="s">
        <v>2413</v>
      </c>
      <c r="N1053">
        <v>7.1</v>
      </c>
      <c r="O1053">
        <v>432</v>
      </c>
      <c r="P1053">
        <v>588</v>
      </c>
      <c r="Q1053">
        <v>203461</v>
      </c>
      <c r="R1053">
        <v>578</v>
      </c>
      <c r="S1053" t="s">
        <v>28</v>
      </c>
      <c r="T1053">
        <v>2.35</v>
      </c>
      <c r="U1053" t="b">
        <f>IF(Table19[[#This Row],[gross]]-Table19[[#This Row],[budget]] &gt; 0, TRUE, FALSE)</f>
        <v>0</v>
      </c>
    </row>
    <row r="1054" spans="1:21" x14ac:dyDescent="0.35">
      <c r="A1054" t="s">
        <v>5653</v>
      </c>
      <c r="B1054">
        <v>1995</v>
      </c>
      <c r="C1054" t="s">
        <v>733</v>
      </c>
      <c r="D1054" t="s">
        <v>735</v>
      </c>
      <c r="E1054" t="s">
        <v>2330</v>
      </c>
      <c r="F1054" t="s">
        <v>2255</v>
      </c>
      <c r="G1054" t="s">
        <v>569</v>
      </c>
      <c r="H1054" s="11">
        <v>50000000</v>
      </c>
      <c r="I1054" s="11">
        <v>13560960</v>
      </c>
      <c r="J1054" t="s">
        <v>38</v>
      </c>
      <c r="K1054">
        <v>212</v>
      </c>
      <c r="L1054" t="s">
        <v>5652</v>
      </c>
      <c r="M1054" t="s">
        <v>5654</v>
      </c>
      <c r="N1054">
        <v>7.1</v>
      </c>
      <c r="O1054">
        <v>83</v>
      </c>
      <c r="P1054">
        <v>161</v>
      </c>
      <c r="Q1054">
        <v>23996</v>
      </c>
      <c r="R1054">
        <v>21130</v>
      </c>
      <c r="S1054" t="s">
        <v>720</v>
      </c>
      <c r="T1054">
        <v>2.35</v>
      </c>
      <c r="U1054" t="b">
        <f>IF(Table19[[#This Row],[gross]]-Table19[[#This Row],[budget]] &gt; 0, TRUE, FALSE)</f>
        <v>0</v>
      </c>
    </row>
    <row r="1055" spans="1:21" x14ac:dyDescent="0.35">
      <c r="A1055" t="s">
        <v>6061</v>
      </c>
      <c r="B1055">
        <v>2009</v>
      </c>
      <c r="C1055" t="s">
        <v>5799</v>
      </c>
      <c r="D1055" t="s">
        <v>77</v>
      </c>
      <c r="E1055" t="s">
        <v>245</v>
      </c>
      <c r="F1055" t="s">
        <v>6062</v>
      </c>
      <c r="G1055" t="s">
        <v>569</v>
      </c>
      <c r="H1055" s="11">
        <v>40000000</v>
      </c>
      <c r="I1055" s="11">
        <v>71347010</v>
      </c>
      <c r="J1055" t="s">
        <v>38</v>
      </c>
      <c r="K1055">
        <v>105</v>
      </c>
      <c r="L1055" t="s">
        <v>1618</v>
      </c>
      <c r="M1055" t="s">
        <v>6063</v>
      </c>
      <c r="N1055">
        <v>7.1</v>
      </c>
      <c r="O1055">
        <v>215</v>
      </c>
      <c r="P1055">
        <v>215</v>
      </c>
      <c r="Q1055">
        <v>166194</v>
      </c>
      <c r="R1055">
        <v>28928</v>
      </c>
      <c r="S1055" t="s">
        <v>28</v>
      </c>
      <c r="T1055">
        <v>1.85</v>
      </c>
      <c r="U1055" t="b">
        <f>IF(Table19[[#This Row],[gross]]-Table19[[#This Row],[budget]] &gt; 0, TRUE, FALSE)</f>
        <v>1</v>
      </c>
    </row>
    <row r="1056" spans="1:21" x14ac:dyDescent="0.35">
      <c r="A1056" t="s">
        <v>6200</v>
      </c>
      <c r="B1056">
        <v>1997</v>
      </c>
      <c r="C1056" t="s">
        <v>4638</v>
      </c>
      <c r="D1056" t="s">
        <v>1124</v>
      </c>
      <c r="E1056" t="s">
        <v>2261</v>
      </c>
      <c r="F1056" t="s">
        <v>2579</v>
      </c>
      <c r="G1056" t="s">
        <v>39</v>
      </c>
      <c r="H1056" s="11">
        <v>40000000</v>
      </c>
      <c r="I1056" s="11">
        <v>45856732</v>
      </c>
      <c r="J1056" t="s">
        <v>38</v>
      </c>
      <c r="K1056">
        <v>135</v>
      </c>
      <c r="L1056" t="s">
        <v>2062</v>
      </c>
      <c r="M1056" t="s">
        <v>6201</v>
      </c>
      <c r="N1056">
        <v>7.1</v>
      </c>
      <c r="O1056">
        <v>91</v>
      </c>
      <c r="P1056">
        <v>141</v>
      </c>
      <c r="Q1056">
        <v>46221</v>
      </c>
      <c r="R1056">
        <v>16762</v>
      </c>
      <c r="S1056" t="s">
        <v>28</v>
      </c>
      <c r="T1056">
        <v>2.35</v>
      </c>
      <c r="U1056" t="b">
        <f>IF(Table19[[#This Row],[gross]]-Table19[[#This Row],[budget]] &gt; 0, TRUE, FALSE)</f>
        <v>1</v>
      </c>
    </row>
    <row r="1057" spans="1:21" x14ac:dyDescent="0.35">
      <c r="A1057" t="s">
        <v>6556</v>
      </c>
      <c r="B1057">
        <v>2007</v>
      </c>
      <c r="C1057" t="s">
        <v>6554</v>
      </c>
      <c r="D1057" t="s">
        <v>492</v>
      </c>
      <c r="E1057" t="s">
        <v>6555</v>
      </c>
      <c r="F1057" t="s">
        <v>6557</v>
      </c>
      <c r="G1057" t="s">
        <v>569</v>
      </c>
      <c r="H1057" s="11">
        <v>40000000</v>
      </c>
      <c r="I1057" s="11">
        <v>128978</v>
      </c>
      <c r="J1057" t="s">
        <v>3699</v>
      </c>
      <c r="K1057">
        <v>113</v>
      </c>
      <c r="L1057" t="s">
        <v>722</v>
      </c>
      <c r="M1057" t="s">
        <v>6558</v>
      </c>
      <c r="N1057">
        <v>7.1</v>
      </c>
      <c r="O1057">
        <v>106</v>
      </c>
      <c r="P1057">
        <v>61</v>
      </c>
      <c r="Q1057">
        <v>22897</v>
      </c>
      <c r="R1057">
        <v>6267</v>
      </c>
      <c r="S1057" t="s">
        <v>28</v>
      </c>
      <c r="T1057">
        <v>2.35</v>
      </c>
      <c r="U1057" t="b">
        <f>IF(Table19[[#This Row],[gross]]-Table19[[#This Row],[budget]] &gt; 0, TRUE, FALSE)</f>
        <v>0</v>
      </c>
    </row>
    <row r="1058" spans="1:21" x14ac:dyDescent="0.35">
      <c r="A1058" t="s">
        <v>6578</v>
      </c>
      <c r="B1058">
        <v>2009</v>
      </c>
      <c r="C1058" t="s">
        <v>1221</v>
      </c>
      <c r="D1058" t="s">
        <v>6577</v>
      </c>
      <c r="E1058" t="s">
        <v>6575</v>
      </c>
      <c r="F1058" t="s">
        <v>6579</v>
      </c>
      <c r="G1058" t="s">
        <v>39</v>
      </c>
      <c r="H1058" s="11">
        <v>39000000</v>
      </c>
      <c r="I1058" s="11">
        <v>63411478</v>
      </c>
      <c r="J1058" t="s">
        <v>38</v>
      </c>
      <c r="K1058">
        <v>107</v>
      </c>
      <c r="L1058" t="s">
        <v>6576</v>
      </c>
      <c r="M1058" t="s">
        <v>6580</v>
      </c>
      <c r="N1058">
        <v>7.1</v>
      </c>
      <c r="O1058">
        <v>214</v>
      </c>
      <c r="P1058">
        <v>234</v>
      </c>
      <c r="Q1058">
        <v>114925</v>
      </c>
      <c r="R1058">
        <v>568</v>
      </c>
      <c r="S1058" t="s">
        <v>28</v>
      </c>
      <c r="T1058">
        <v>2.35</v>
      </c>
      <c r="U1058" t="b">
        <f>IF(Table19[[#This Row],[gross]]-Table19[[#This Row],[budget]] &gt; 0, TRUE, FALSE)</f>
        <v>1</v>
      </c>
    </row>
    <row r="1059" spans="1:21" x14ac:dyDescent="0.35">
      <c r="A1059" t="s">
        <v>6723</v>
      </c>
      <c r="B1059">
        <v>2012</v>
      </c>
      <c r="C1059" t="s">
        <v>6720</v>
      </c>
      <c r="D1059" t="s">
        <v>6722</v>
      </c>
      <c r="E1059" t="s">
        <v>6721</v>
      </c>
      <c r="F1059" t="s">
        <v>6724</v>
      </c>
      <c r="G1059" t="s">
        <v>569</v>
      </c>
      <c r="H1059" s="11">
        <v>32000000</v>
      </c>
      <c r="I1059" s="11">
        <v>16377274</v>
      </c>
      <c r="J1059" t="s">
        <v>38</v>
      </c>
      <c r="K1059">
        <v>144</v>
      </c>
      <c r="L1059" t="s">
        <v>3270</v>
      </c>
      <c r="M1059" t="s">
        <v>6725</v>
      </c>
      <c r="N1059">
        <v>7.1</v>
      </c>
      <c r="O1059">
        <v>546</v>
      </c>
      <c r="P1059">
        <v>405</v>
      </c>
      <c r="Q1059">
        <v>105144</v>
      </c>
      <c r="R1059">
        <v>427</v>
      </c>
      <c r="S1059" t="s">
        <v>28</v>
      </c>
      <c r="T1059">
        <v>1.85</v>
      </c>
      <c r="U1059" t="b">
        <f>IF(Table19[[#This Row],[gross]]-Table19[[#This Row],[budget]] &gt; 0, TRUE, FALSE)</f>
        <v>0</v>
      </c>
    </row>
    <row r="1060" spans="1:21" x14ac:dyDescent="0.35">
      <c r="A1060" t="s">
        <v>7158</v>
      </c>
      <c r="B1060">
        <v>2015</v>
      </c>
      <c r="C1060" t="s">
        <v>7157</v>
      </c>
      <c r="D1060" t="s">
        <v>161</v>
      </c>
      <c r="E1060" t="s">
        <v>354</v>
      </c>
      <c r="F1060" t="s">
        <v>2850</v>
      </c>
      <c r="G1060" t="s">
        <v>39</v>
      </c>
      <c r="H1060" s="11">
        <v>35000000</v>
      </c>
      <c r="I1060" s="11">
        <v>34531832</v>
      </c>
      <c r="J1060" t="s">
        <v>56</v>
      </c>
      <c r="K1060">
        <v>123</v>
      </c>
      <c r="L1060" t="s">
        <v>1575</v>
      </c>
      <c r="M1060" t="s">
        <v>7159</v>
      </c>
      <c r="N1060">
        <v>7.1</v>
      </c>
      <c r="O1060">
        <v>219</v>
      </c>
      <c r="P1060">
        <v>138</v>
      </c>
      <c r="Q1060">
        <v>44788</v>
      </c>
      <c r="R1060">
        <v>13371</v>
      </c>
      <c r="S1060" t="s">
        <v>28</v>
      </c>
      <c r="T1060">
        <v>2.35</v>
      </c>
      <c r="U1060" t="b">
        <f>IF(Table19[[#This Row],[gross]]-Table19[[#This Row],[budget]] &gt; 0, TRUE, FALSE)</f>
        <v>0</v>
      </c>
    </row>
    <row r="1061" spans="1:21" x14ac:dyDescent="0.35">
      <c r="A1061" t="s">
        <v>7363</v>
      </c>
      <c r="B1061">
        <v>2015</v>
      </c>
      <c r="C1061" t="s">
        <v>7360</v>
      </c>
      <c r="D1061" t="s">
        <v>7362</v>
      </c>
      <c r="E1061" t="s">
        <v>7361</v>
      </c>
      <c r="F1061" t="s">
        <v>7364</v>
      </c>
      <c r="G1061" t="s">
        <v>39</v>
      </c>
      <c r="H1061" s="11">
        <v>34000000</v>
      </c>
      <c r="I1061" s="11">
        <v>37432299</v>
      </c>
      <c r="J1061" t="s">
        <v>38</v>
      </c>
      <c r="K1061">
        <v>128</v>
      </c>
      <c r="L1061" t="s">
        <v>209</v>
      </c>
      <c r="M1061" t="s">
        <v>7365</v>
      </c>
      <c r="N1061">
        <v>7.1</v>
      </c>
      <c r="O1061">
        <v>117</v>
      </c>
      <c r="P1061">
        <v>116</v>
      </c>
      <c r="Q1061">
        <v>50041</v>
      </c>
      <c r="R1061">
        <v>3386</v>
      </c>
      <c r="S1061" t="s">
        <v>28</v>
      </c>
      <c r="T1061">
        <v>2.35</v>
      </c>
      <c r="U1061" t="b">
        <f>IF(Table19[[#This Row],[gross]]-Table19[[#This Row],[budget]] &gt; 0, TRUE, FALSE)</f>
        <v>1</v>
      </c>
    </row>
    <row r="1062" spans="1:21" x14ac:dyDescent="0.35">
      <c r="A1062" t="s">
        <v>7382</v>
      </c>
      <c r="B1062">
        <v>2013</v>
      </c>
      <c r="C1062" t="s">
        <v>6344</v>
      </c>
      <c r="D1062" t="s">
        <v>7381</v>
      </c>
      <c r="E1062" t="s">
        <v>7380</v>
      </c>
      <c r="F1062" t="s">
        <v>7383</v>
      </c>
      <c r="G1062" t="s">
        <v>39</v>
      </c>
      <c r="H1062" s="11">
        <v>35000000</v>
      </c>
      <c r="I1062" s="11">
        <v>8324748</v>
      </c>
      <c r="J1062" t="s">
        <v>56</v>
      </c>
      <c r="K1062">
        <v>141</v>
      </c>
      <c r="L1062" t="s">
        <v>5652</v>
      </c>
      <c r="M1062" t="s">
        <v>7384</v>
      </c>
      <c r="N1062">
        <v>7.1</v>
      </c>
      <c r="O1062">
        <v>211</v>
      </c>
      <c r="P1062">
        <v>108</v>
      </c>
      <c r="Q1062">
        <v>21223</v>
      </c>
      <c r="R1062">
        <v>301</v>
      </c>
      <c r="S1062" t="s">
        <v>28</v>
      </c>
      <c r="T1062">
        <v>2.35</v>
      </c>
      <c r="U1062" t="b">
        <f>IF(Table19[[#This Row],[gross]]-Table19[[#This Row],[budget]] &gt; 0, TRUE, FALSE)</f>
        <v>0</v>
      </c>
    </row>
    <row r="1063" spans="1:21" x14ac:dyDescent="0.35">
      <c r="A1063" t="s">
        <v>7508</v>
      </c>
      <c r="B1063">
        <v>1993</v>
      </c>
      <c r="C1063" t="s">
        <v>4871</v>
      </c>
      <c r="D1063" t="s">
        <v>7507</v>
      </c>
      <c r="E1063" t="s">
        <v>7506</v>
      </c>
      <c r="F1063" t="s">
        <v>7509</v>
      </c>
      <c r="G1063" t="s">
        <v>569</v>
      </c>
      <c r="H1063" s="11">
        <v>32000000</v>
      </c>
      <c r="I1063" s="11">
        <v>36733909</v>
      </c>
      <c r="J1063" t="s">
        <v>38</v>
      </c>
      <c r="K1063">
        <v>120</v>
      </c>
      <c r="L1063" t="s">
        <v>7283</v>
      </c>
      <c r="M1063" t="s">
        <v>7510</v>
      </c>
      <c r="N1063">
        <v>7.1</v>
      </c>
      <c r="O1063">
        <v>43</v>
      </c>
      <c r="P1063">
        <v>112</v>
      </c>
      <c r="Q1063">
        <v>38949</v>
      </c>
      <c r="R1063">
        <v>2054</v>
      </c>
      <c r="S1063" t="s">
        <v>28</v>
      </c>
      <c r="T1063">
        <v>1.85</v>
      </c>
      <c r="U1063" t="b">
        <f>IF(Table19[[#This Row],[gross]]-Table19[[#This Row],[budget]] &gt; 0, TRUE, FALSE)</f>
        <v>1</v>
      </c>
    </row>
    <row r="1064" spans="1:21" x14ac:dyDescent="0.35">
      <c r="A1064" t="s">
        <v>7517</v>
      </c>
      <c r="B1064">
        <v>2013</v>
      </c>
      <c r="C1064" t="s">
        <v>4009</v>
      </c>
      <c r="D1064" t="s">
        <v>702</v>
      </c>
      <c r="E1064" t="s">
        <v>7515</v>
      </c>
      <c r="F1064" t="s">
        <v>7518</v>
      </c>
      <c r="G1064" t="s">
        <v>90</v>
      </c>
      <c r="H1064" s="11">
        <v>33000000</v>
      </c>
      <c r="I1064" s="11">
        <v>99462</v>
      </c>
      <c r="J1064" t="s">
        <v>1418</v>
      </c>
      <c r="K1064">
        <v>105</v>
      </c>
      <c r="L1064" t="s">
        <v>7516</v>
      </c>
      <c r="M1064" t="s">
        <v>7519</v>
      </c>
      <c r="N1064">
        <v>7.1</v>
      </c>
      <c r="O1064">
        <v>122</v>
      </c>
      <c r="P1064">
        <v>28</v>
      </c>
      <c r="Q1064">
        <v>11347</v>
      </c>
      <c r="R1064">
        <v>1843</v>
      </c>
      <c r="S1064" t="s">
        <v>28</v>
      </c>
      <c r="T1064">
        <v>2.35</v>
      </c>
      <c r="U1064" t="b">
        <f>IF(Table19[[#This Row],[gross]]-Table19[[#This Row],[budget]] &gt; 0, TRUE, FALSE)</f>
        <v>0</v>
      </c>
    </row>
    <row r="1065" spans="1:21" x14ac:dyDescent="0.35">
      <c r="A1065" t="s">
        <v>7852</v>
      </c>
      <c r="B1065">
        <v>2007</v>
      </c>
      <c r="C1065" t="s">
        <v>5220</v>
      </c>
      <c r="D1065" t="s">
        <v>625</v>
      </c>
      <c r="E1065" t="s">
        <v>5122</v>
      </c>
      <c r="F1065" t="s">
        <v>7853</v>
      </c>
      <c r="G1065" t="s">
        <v>39</v>
      </c>
      <c r="H1065" s="11">
        <v>30000000</v>
      </c>
      <c r="I1065" s="11">
        <v>53680848</v>
      </c>
      <c r="J1065" t="s">
        <v>38</v>
      </c>
      <c r="K1065">
        <v>126</v>
      </c>
      <c r="L1065" t="s">
        <v>209</v>
      </c>
      <c r="M1065" t="s">
        <v>7854</v>
      </c>
      <c r="N1065">
        <v>7.1</v>
      </c>
      <c r="O1065">
        <v>131</v>
      </c>
      <c r="P1065">
        <v>243</v>
      </c>
      <c r="Q1065">
        <v>167967</v>
      </c>
      <c r="R1065">
        <v>18726</v>
      </c>
      <c r="S1065" t="s">
        <v>28</v>
      </c>
      <c r="T1065">
        <v>1.85</v>
      </c>
      <c r="U1065" t="b">
        <f>IF(Table19[[#This Row],[gross]]-Table19[[#This Row],[budget]] &gt; 0, TRUE, FALSE)</f>
        <v>1</v>
      </c>
    </row>
    <row r="1066" spans="1:21" x14ac:dyDescent="0.35">
      <c r="A1066" t="s">
        <v>7975</v>
      </c>
      <c r="B1066">
        <v>2009</v>
      </c>
      <c r="C1066" t="s">
        <v>7972</v>
      </c>
      <c r="D1066" t="s">
        <v>3127</v>
      </c>
      <c r="E1066" t="s">
        <v>7973</v>
      </c>
      <c r="F1066" t="s">
        <v>7976</v>
      </c>
      <c r="G1066" t="s">
        <v>39</v>
      </c>
      <c r="H1066" s="11">
        <v>30000000</v>
      </c>
      <c r="I1066" s="11">
        <v>31743332</v>
      </c>
      <c r="J1066" t="s">
        <v>38</v>
      </c>
      <c r="K1066">
        <v>79</v>
      </c>
      <c r="L1066" t="s">
        <v>7974</v>
      </c>
      <c r="M1066" t="s">
        <v>7977</v>
      </c>
      <c r="N1066">
        <v>7.1</v>
      </c>
      <c r="O1066">
        <v>263</v>
      </c>
      <c r="P1066">
        <v>245</v>
      </c>
      <c r="Q1066">
        <v>111117</v>
      </c>
      <c r="R1066">
        <v>1594</v>
      </c>
      <c r="S1066" t="s">
        <v>28</v>
      </c>
      <c r="T1066">
        <v>1.85</v>
      </c>
      <c r="U1066" t="b">
        <f>IF(Table19[[#This Row],[gross]]-Table19[[#This Row],[budget]] &gt; 0, TRUE, FALSE)</f>
        <v>1</v>
      </c>
    </row>
    <row r="1067" spans="1:21" x14ac:dyDescent="0.35">
      <c r="A1067" t="s">
        <v>7979</v>
      </c>
      <c r="B1067">
        <v>2013</v>
      </c>
      <c r="C1067" t="s">
        <v>1475</v>
      </c>
      <c r="D1067" t="s">
        <v>434</v>
      </c>
      <c r="E1067" t="s">
        <v>4969</v>
      </c>
      <c r="F1067" t="s">
        <v>7980</v>
      </c>
      <c r="G1067" t="s">
        <v>569</v>
      </c>
      <c r="H1067" s="11">
        <v>30000000</v>
      </c>
      <c r="I1067" s="11">
        <v>32154410</v>
      </c>
      <c r="J1067" t="s">
        <v>38</v>
      </c>
      <c r="K1067">
        <v>106</v>
      </c>
      <c r="L1067" t="s">
        <v>2062</v>
      </c>
      <c r="M1067" t="s">
        <v>7981</v>
      </c>
      <c r="N1067">
        <v>7.1</v>
      </c>
      <c r="O1067">
        <v>450</v>
      </c>
      <c r="P1067">
        <v>274</v>
      </c>
      <c r="Q1067">
        <v>148327</v>
      </c>
      <c r="R1067">
        <v>18469</v>
      </c>
      <c r="S1067" t="s">
        <v>28</v>
      </c>
      <c r="T1067">
        <v>1.85</v>
      </c>
      <c r="U1067" t="b">
        <f>IF(Table19[[#This Row],[gross]]-Table19[[#This Row],[budget]] &gt; 0, TRUE, FALSE)</f>
        <v>1</v>
      </c>
    </row>
    <row r="1068" spans="1:21" x14ac:dyDescent="0.35">
      <c r="A1068" t="s">
        <v>8189</v>
      </c>
      <c r="B1068">
        <v>2004</v>
      </c>
      <c r="C1068" t="s">
        <v>8188</v>
      </c>
      <c r="D1068" t="s">
        <v>2314</v>
      </c>
      <c r="E1068" t="s">
        <v>1177</v>
      </c>
      <c r="F1068" t="s">
        <v>5511</v>
      </c>
      <c r="G1068" t="s">
        <v>569</v>
      </c>
      <c r="H1068" s="11">
        <v>18000000</v>
      </c>
      <c r="I1068" s="11">
        <v>3752725</v>
      </c>
      <c r="J1068" t="s">
        <v>38</v>
      </c>
      <c r="K1068">
        <v>131</v>
      </c>
      <c r="L1068" t="s">
        <v>209</v>
      </c>
      <c r="M1068" t="s">
        <v>8190</v>
      </c>
      <c r="N1068">
        <v>7.1</v>
      </c>
      <c r="O1068">
        <v>117</v>
      </c>
      <c r="P1068">
        <v>161</v>
      </c>
      <c r="Q1068">
        <v>29715</v>
      </c>
      <c r="R1068">
        <v>16252</v>
      </c>
      <c r="S1068" t="s">
        <v>28</v>
      </c>
      <c r="T1068">
        <v>2.35</v>
      </c>
      <c r="U1068" t="b">
        <f>IF(Table19[[#This Row],[gross]]-Table19[[#This Row],[budget]] &gt; 0, TRUE, FALSE)</f>
        <v>0</v>
      </c>
    </row>
    <row r="1069" spans="1:21" x14ac:dyDescent="0.35">
      <c r="A1069" t="s">
        <v>8280</v>
      </c>
      <c r="B1069">
        <v>2005</v>
      </c>
      <c r="C1069" t="s">
        <v>8278</v>
      </c>
      <c r="D1069" t="s">
        <v>2539</v>
      </c>
      <c r="E1069" t="s">
        <v>8279</v>
      </c>
      <c r="F1069" t="s">
        <v>8281</v>
      </c>
      <c r="G1069" t="s">
        <v>569</v>
      </c>
      <c r="H1069" s="11">
        <v>29000000</v>
      </c>
      <c r="I1069" s="11">
        <v>6301131</v>
      </c>
      <c r="J1069" t="s">
        <v>38</v>
      </c>
      <c r="K1069">
        <v>94</v>
      </c>
      <c r="L1069" t="s">
        <v>2139</v>
      </c>
      <c r="M1069" t="s">
        <v>8282</v>
      </c>
      <c r="N1069">
        <v>7.1</v>
      </c>
      <c r="O1069">
        <v>161</v>
      </c>
      <c r="P1069">
        <v>263</v>
      </c>
      <c r="Q1069">
        <v>92850</v>
      </c>
      <c r="R1069">
        <v>5085</v>
      </c>
      <c r="S1069" t="s">
        <v>28</v>
      </c>
      <c r="T1069">
        <v>2.35</v>
      </c>
      <c r="U1069" t="b">
        <f>IF(Table19[[#This Row],[gross]]-Table19[[#This Row],[budget]] &gt; 0, TRUE, FALSE)</f>
        <v>0</v>
      </c>
    </row>
    <row r="1070" spans="1:21" x14ac:dyDescent="0.35">
      <c r="A1070" t="s">
        <v>8543</v>
      </c>
      <c r="B1070">
        <v>2002</v>
      </c>
      <c r="C1070" t="s">
        <v>193</v>
      </c>
      <c r="D1070" t="s">
        <v>8542</v>
      </c>
      <c r="E1070" t="s">
        <v>8541</v>
      </c>
      <c r="F1070" t="s">
        <v>8544</v>
      </c>
      <c r="G1070" t="s">
        <v>39</v>
      </c>
      <c r="H1070" s="11">
        <v>30000000</v>
      </c>
      <c r="I1070" s="11">
        <v>40566655</v>
      </c>
      <c r="J1070" t="s">
        <v>56</v>
      </c>
      <c r="K1070">
        <v>101</v>
      </c>
      <c r="L1070" t="s">
        <v>1375</v>
      </c>
      <c r="M1070" t="s">
        <v>8545</v>
      </c>
      <c r="N1070">
        <v>7.1</v>
      </c>
      <c r="O1070">
        <v>158</v>
      </c>
      <c r="P1070">
        <v>391</v>
      </c>
      <c r="Q1070">
        <v>144021</v>
      </c>
      <c r="R1070">
        <v>74</v>
      </c>
      <c r="S1070" t="s">
        <v>28</v>
      </c>
      <c r="T1070">
        <v>2.35</v>
      </c>
      <c r="U1070" t="b">
        <f>IF(Table19[[#This Row],[gross]]-Table19[[#This Row],[budget]] &gt; 0, TRUE, FALSE)</f>
        <v>1</v>
      </c>
    </row>
    <row r="1071" spans="1:21" x14ac:dyDescent="0.35">
      <c r="A1071" t="s">
        <v>8624</v>
      </c>
      <c r="B1071">
        <v>2005</v>
      </c>
      <c r="C1071" t="s">
        <v>3085</v>
      </c>
      <c r="D1071" t="s">
        <v>508</v>
      </c>
      <c r="E1071" t="s">
        <v>3737</v>
      </c>
      <c r="F1071" t="s">
        <v>8625</v>
      </c>
      <c r="G1071" t="s">
        <v>569</v>
      </c>
      <c r="H1071" s="11">
        <v>26000000</v>
      </c>
      <c r="I1071" s="11">
        <v>109243478</v>
      </c>
      <c r="J1071" t="s">
        <v>38</v>
      </c>
      <c r="K1071">
        <v>133</v>
      </c>
      <c r="L1071" t="s">
        <v>1618</v>
      </c>
      <c r="M1071" t="s">
        <v>8626</v>
      </c>
      <c r="N1071">
        <v>7.1</v>
      </c>
      <c r="O1071">
        <v>217</v>
      </c>
      <c r="P1071">
        <v>546</v>
      </c>
      <c r="Q1071">
        <v>313797</v>
      </c>
      <c r="R1071">
        <v>8341</v>
      </c>
      <c r="S1071" t="s">
        <v>28</v>
      </c>
      <c r="T1071">
        <v>1.85</v>
      </c>
      <c r="U1071" t="b">
        <f>IF(Table19[[#This Row],[gross]]-Table19[[#This Row],[budget]] &gt; 0, TRUE, FALSE)</f>
        <v>1</v>
      </c>
    </row>
    <row r="1072" spans="1:21" x14ac:dyDescent="0.35">
      <c r="A1072" t="s">
        <v>8700</v>
      </c>
      <c r="B1072">
        <v>2009</v>
      </c>
      <c r="C1072" t="s">
        <v>5185</v>
      </c>
      <c r="D1072" t="s">
        <v>814</v>
      </c>
      <c r="E1072" t="s">
        <v>368</v>
      </c>
      <c r="F1072" t="s">
        <v>2544</v>
      </c>
      <c r="G1072" t="s">
        <v>569</v>
      </c>
      <c r="H1072" s="11">
        <v>26000000</v>
      </c>
      <c r="I1072" s="11">
        <v>28501651</v>
      </c>
      <c r="J1072" t="s">
        <v>38</v>
      </c>
      <c r="K1072">
        <v>105</v>
      </c>
      <c r="L1072" t="s">
        <v>3911</v>
      </c>
      <c r="M1072" t="s">
        <v>8701</v>
      </c>
      <c r="N1072">
        <v>7.1</v>
      </c>
      <c r="O1072">
        <v>217</v>
      </c>
      <c r="P1072">
        <v>201</v>
      </c>
      <c r="Q1072">
        <v>88035</v>
      </c>
      <c r="R1072">
        <v>42473</v>
      </c>
      <c r="S1072" t="s">
        <v>28</v>
      </c>
      <c r="T1072">
        <v>2.35</v>
      </c>
      <c r="U1072" t="b">
        <f>IF(Table19[[#This Row],[gross]]-Table19[[#This Row],[budget]] &gt; 0, TRUE, FALSE)</f>
        <v>1</v>
      </c>
    </row>
    <row r="1073" spans="1:21" x14ac:dyDescent="0.35">
      <c r="A1073" t="s">
        <v>8758</v>
      </c>
      <c r="B1073">
        <v>2004</v>
      </c>
      <c r="C1073" t="s">
        <v>3106</v>
      </c>
      <c r="D1073" t="s">
        <v>8757</v>
      </c>
      <c r="E1073" t="s">
        <v>8756</v>
      </c>
      <c r="F1073" t="s">
        <v>8759</v>
      </c>
      <c r="G1073" t="s">
        <v>569</v>
      </c>
      <c r="H1073" s="11">
        <v>30000000</v>
      </c>
      <c r="I1073" s="11">
        <v>499263</v>
      </c>
      <c r="J1073" t="s">
        <v>38</v>
      </c>
      <c r="K1073">
        <v>120</v>
      </c>
      <c r="L1073" t="s">
        <v>3270</v>
      </c>
      <c r="M1073" t="s">
        <v>8760</v>
      </c>
      <c r="N1073">
        <v>7.1</v>
      </c>
      <c r="O1073">
        <v>406</v>
      </c>
      <c r="P1073">
        <v>2814</v>
      </c>
      <c r="Q1073">
        <v>179235</v>
      </c>
      <c r="R1073">
        <v>705</v>
      </c>
      <c r="S1073" t="s">
        <v>28</v>
      </c>
      <c r="T1073">
        <v>2.35</v>
      </c>
      <c r="U1073" t="b">
        <f>IF(Table19[[#This Row],[gross]]-Table19[[#This Row],[budget]] &gt; 0, TRUE, FALSE)</f>
        <v>0</v>
      </c>
    </row>
    <row r="1074" spans="1:21" x14ac:dyDescent="0.35">
      <c r="A1074" t="s">
        <v>9208</v>
      </c>
      <c r="B1074">
        <v>2005</v>
      </c>
      <c r="C1074" t="s">
        <v>5850</v>
      </c>
      <c r="D1074" t="s">
        <v>453</v>
      </c>
      <c r="E1074" t="s">
        <v>2234</v>
      </c>
      <c r="F1074" t="s">
        <v>8340</v>
      </c>
      <c r="G1074" t="s">
        <v>39</v>
      </c>
      <c r="H1074" s="11">
        <v>25000000</v>
      </c>
      <c r="I1074" s="11">
        <v>11008432</v>
      </c>
      <c r="J1074" t="s">
        <v>38</v>
      </c>
      <c r="K1074">
        <v>107</v>
      </c>
      <c r="L1074" t="s">
        <v>1575</v>
      </c>
      <c r="M1074" t="s">
        <v>9209</v>
      </c>
      <c r="N1074">
        <v>7.1</v>
      </c>
      <c r="O1074">
        <v>119</v>
      </c>
      <c r="P1074">
        <v>194</v>
      </c>
      <c r="Q1074">
        <v>43903</v>
      </c>
      <c r="R1074">
        <v>16651</v>
      </c>
      <c r="S1074" t="s">
        <v>28</v>
      </c>
      <c r="T1074">
        <v>1.85</v>
      </c>
      <c r="U1074" t="b">
        <f>IF(Table19[[#This Row],[gross]]-Table19[[#This Row],[budget]] &gt; 0, TRUE, FALSE)</f>
        <v>0</v>
      </c>
    </row>
    <row r="1075" spans="1:21" x14ac:dyDescent="0.35">
      <c r="A1075" t="s">
        <v>9226</v>
      </c>
      <c r="B1075">
        <v>1996</v>
      </c>
      <c r="C1075" t="s">
        <v>4834</v>
      </c>
      <c r="D1075" t="s">
        <v>101</v>
      </c>
      <c r="E1075" t="s">
        <v>223</v>
      </c>
      <c r="F1075" t="s">
        <v>1476</v>
      </c>
      <c r="G1075" t="s">
        <v>569</v>
      </c>
      <c r="H1075" s="11">
        <v>28000000</v>
      </c>
      <c r="I1075" s="11">
        <v>11030963</v>
      </c>
      <c r="J1075" t="s">
        <v>56</v>
      </c>
      <c r="K1075">
        <v>133</v>
      </c>
      <c r="L1075" t="s">
        <v>9225</v>
      </c>
      <c r="M1075" t="s">
        <v>9227</v>
      </c>
      <c r="N1075">
        <v>7.1</v>
      </c>
      <c r="O1075">
        <v>44</v>
      </c>
      <c r="P1075">
        <v>93</v>
      </c>
      <c r="Q1075">
        <v>24145</v>
      </c>
      <c r="R1075">
        <v>48482</v>
      </c>
      <c r="S1075" t="s">
        <v>720</v>
      </c>
      <c r="T1075">
        <v>1.85</v>
      </c>
      <c r="U1075" t="b">
        <f>IF(Table19[[#This Row],[gross]]-Table19[[#This Row],[budget]] &gt; 0, TRUE, FALSE)</f>
        <v>0</v>
      </c>
    </row>
    <row r="1076" spans="1:21" x14ac:dyDescent="0.35">
      <c r="A1076" t="s">
        <v>9335</v>
      </c>
      <c r="B1076">
        <v>2010</v>
      </c>
      <c r="C1076" t="s">
        <v>9017</v>
      </c>
      <c r="D1076" t="s">
        <v>6570</v>
      </c>
      <c r="E1076" t="s">
        <v>9334</v>
      </c>
      <c r="F1076" t="s">
        <v>9336</v>
      </c>
      <c r="G1076" t="s">
        <v>4621</v>
      </c>
      <c r="H1076" s="11">
        <v>25000000</v>
      </c>
      <c r="I1076" s="11">
        <v>183662</v>
      </c>
      <c r="J1076" t="s">
        <v>1418</v>
      </c>
      <c r="K1076">
        <v>134</v>
      </c>
      <c r="L1076" t="s">
        <v>2450</v>
      </c>
      <c r="M1076" t="s">
        <v>9337</v>
      </c>
      <c r="N1076">
        <v>7.1</v>
      </c>
      <c r="O1076">
        <v>118</v>
      </c>
      <c r="P1076">
        <v>48</v>
      </c>
      <c r="Q1076">
        <v>18395</v>
      </c>
      <c r="R1076">
        <v>890</v>
      </c>
      <c r="S1076" t="s">
        <v>28</v>
      </c>
      <c r="T1076">
        <v>2.35</v>
      </c>
      <c r="U1076" t="b">
        <f>IF(Table19[[#This Row],[gross]]-Table19[[#This Row],[budget]] &gt; 0, TRUE, FALSE)</f>
        <v>0</v>
      </c>
    </row>
    <row r="1077" spans="1:21" x14ac:dyDescent="0.35">
      <c r="A1077" t="s">
        <v>9492</v>
      </c>
      <c r="B1077">
        <v>2011</v>
      </c>
      <c r="C1077" t="s">
        <v>3262</v>
      </c>
      <c r="D1077" t="s">
        <v>4046</v>
      </c>
      <c r="E1077" t="s">
        <v>670</v>
      </c>
      <c r="F1077" t="s">
        <v>1363</v>
      </c>
      <c r="G1077" t="s">
        <v>569</v>
      </c>
      <c r="H1077" s="11">
        <v>12500000</v>
      </c>
      <c r="I1077" s="11">
        <v>40962534</v>
      </c>
      <c r="J1077" t="s">
        <v>38</v>
      </c>
      <c r="K1077">
        <v>101</v>
      </c>
      <c r="L1077" t="s">
        <v>3270</v>
      </c>
      <c r="M1077" t="s">
        <v>9493</v>
      </c>
      <c r="N1077">
        <v>7.1</v>
      </c>
      <c r="O1077">
        <v>421</v>
      </c>
      <c r="P1077">
        <v>288</v>
      </c>
      <c r="Q1077">
        <v>188652</v>
      </c>
      <c r="R1077">
        <v>57077</v>
      </c>
      <c r="S1077" t="s">
        <v>28</v>
      </c>
      <c r="T1077">
        <v>2.35</v>
      </c>
      <c r="U1077" t="b">
        <f>IF(Table19[[#This Row],[gross]]-Table19[[#This Row],[budget]] &gt; 0, TRUE, FALSE)</f>
        <v>1</v>
      </c>
    </row>
    <row r="1078" spans="1:21" x14ac:dyDescent="0.35">
      <c r="A1078" t="s">
        <v>9496</v>
      </c>
      <c r="B1078">
        <v>2000</v>
      </c>
      <c r="C1078" t="s">
        <v>1354</v>
      </c>
      <c r="D1078" t="s">
        <v>332</v>
      </c>
      <c r="E1078" t="s">
        <v>3234</v>
      </c>
      <c r="F1078" t="s">
        <v>1986</v>
      </c>
      <c r="G1078" t="s">
        <v>569</v>
      </c>
      <c r="H1078" s="11">
        <v>23000000</v>
      </c>
      <c r="I1078" s="11">
        <v>39235088</v>
      </c>
      <c r="J1078" t="s">
        <v>38</v>
      </c>
      <c r="K1078">
        <v>112</v>
      </c>
      <c r="L1078" t="s">
        <v>9495</v>
      </c>
      <c r="M1078" t="s">
        <v>9497</v>
      </c>
      <c r="N1078">
        <v>7.1</v>
      </c>
      <c r="O1078">
        <v>214</v>
      </c>
      <c r="P1078">
        <v>805</v>
      </c>
      <c r="Q1078">
        <v>193962</v>
      </c>
      <c r="R1078">
        <v>16196</v>
      </c>
      <c r="S1078" t="s">
        <v>28</v>
      </c>
      <c r="T1078">
        <v>2.35</v>
      </c>
      <c r="U1078" t="b">
        <f>IF(Table19[[#This Row],[gross]]-Table19[[#This Row],[budget]] &gt; 0, TRUE, FALSE)</f>
        <v>1</v>
      </c>
    </row>
    <row r="1079" spans="1:21" x14ac:dyDescent="0.35">
      <c r="A1079" t="s">
        <v>9586</v>
      </c>
      <c r="B1079">
        <v>1987</v>
      </c>
      <c r="C1079" t="s">
        <v>9583</v>
      </c>
      <c r="D1079" t="s">
        <v>9585</v>
      </c>
      <c r="E1079" t="s">
        <v>9584</v>
      </c>
      <c r="F1079" t="s">
        <v>9587</v>
      </c>
      <c r="G1079" t="s">
        <v>90</v>
      </c>
      <c r="H1079" s="11">
        <v>22700000</v>
      </c>
      <c r="I1079" s="11">
        <v>38119483</v>
      </c>
      <c r="J1079" t="s">
        <v>38</v>
      </c>
      <c r="K1079">
        <v>96</v>
      </c>
      <c r="L1079" t="s">
        <v>1812</v>
      </c>
      <c r="M1079" t="s">
        <v>9588</v>
      </c>
      <c r="N1079">
        <v>7.1</v>
      </c>
      <c r="O1079">
        <v>103</v>
      </c>
      <c r="P1079">
        <v>273</v>
      </c>
      <c r="Q1079">
        <v>136667</v>
      </c>
      <c r="R1079">
        <v>2936</v>
      </c>
      <c r="S1079" t="s">
        <v>28</v>
      </c>
      <c r="T1079">
        <v>1.85</v>
      </c>
      <c r="U1079" t="b">
        <f>IF(Table19[[#This Row],[gross]]-Table19[[#This Row],[budget]] &gt; 0, TRUE, FALSE)</f>
        <v>1</v>
      </c>
    </row>
    <row r="1080" spans="1:21" x14ac:dyDescent="0.35">
      <c r="A1080" t="s">
        <v>9592</v>
      </c>
      <c r="B1080">
        <v>2014</v>
      </c>
      <c r="C1080" t="s">
        <v>9590</v>
      </c>
      <c r="D1080" t="s">
        <v>9591</v>
      </c>
      <c r="E1080" t="s">
        <v>1738</v>
      </c>
      <c r="F1080" t="s">
        <v>809</v>
      </c>
      <c r="G1080" t="s">
        <v>569</v>
      </c>
      <c r="H1080" s="11">
        <v>22500000</v>
      </c>
      <c r="I1080" s="11">
        <v>4190530</v>
      </c>
      <c r="J1080" t="s">
        <v>365</v>
      </c>
      <c r="K1080">
        <v>111</v>
      </c>
      <c r="L1080" t="s">
        <v>3257</v>
      </c>
      <c r="M1080" t="s">
        <v>9593</v>
      </c>
      <c r="N1080">
        <v>7.1</v>
      </c>
      <c r="O1080">
        <v>183</v>
      </c>
      <c r="P1080">
        <v>185</v>
      </c>
      <c r="Q1080">
        <v>53341</v>
      </c>
      <c r="R1080">
        <v>1795</v>
      </c>
      <c r="S1080" t="s">
        <v>28</v>
      </c>
      <c r="T1080">
        <v>2.35</v>
      </c>
      <c r="U1080" t="b">
        <f>IF(Table19[[#This Row],[gross]]-Table19[[#This Row],[budget]] &gt; 0, TRUE, FALSE)</f>
        <v>0</v>
      </c>
    </row>
    <row r="1081" spans="1:21" x14ac:dyDescent="0.35">
      <c r="A1081" t="s">
        <v>9600</v>
      </c>
      <c r="B1081">
        <v>1998</v>
      </c>
      <c r="C1081" t="s">
        <v>3355</v>
      </c>
      <c r="D1081" t="s">
        <v>604</v>
      </c>
      <c r="E1081" t="s">
        <v>6958</v>
      </c>
      <c r="F1081" t="s">
        <v>2727</v>
      </c>
      <c r="G1081" t="s">
        <v>569</v>
      </c>
      <c r="H1081" s="11">
        <v>23000000</v>
      </c>
      <c r="I1081" s="11">
        <v>176483808</v>
      </c>
      <c r="J1081" t="s">
        <v>38</v>
      </c>
      <c r="K1081">
        <v>107</v>
      </c>
      <c r="L1081" t="s">
        <v>1618</v>
      </c>
      <c r="M1081" t="s">
        <v>9601</v>
      </c>
      <c r="N1081">
        <v>7.1</v>
      </c>
      <c r="O1081">
        <v>171</v>
      </c>
      <c r="P1081">
        <v>611</v>
      </c>
      <c r="Q1081">
        <v>247289</v>
      </c>
      <c r="R1081">
        <v>4664</v>
      </c>
      <c r="S1081" t="s">
        <v>28</v>
      </c>
      <c r="T1081">
        <v>1.85</v>
      </c>
      <c r="U1081" t="b">
        <f>IF(Table19[[#This Row],[gross]]-Table19[[#This Row],[budget]] &gt; 0, TRUE, FALSE)</f>
        <v>1</v>
      </c>
    </row>
    <row r="1082" spans="1:21" x14ac:dyDescent="0.35">
      <c r="A1082" t="s">
        <v>9830</v>
      </c>
      <c r="B1082">
        <v>2009</v>
      </c>
      <c r="C1082" t="s">
        <v>48</v>
      </c>
      <c r="D1082" t="s">
        <v>1739</v>
      </c>
      <c r="E1082" t="s">
        <v>7200</v>
      </c>
      <c r="F1082" t="s">
        <v>7130</v>
      </c>
      <c r="G1082" t="s">
        <v>569</v>
      </c>
      <c r="H1082" s="11">
        <v>17000000</v>
      </c>
      <c r="I1082" s="11">
        <v>9430988</v>
      </c>
      <c r="J1082" t="s">
        <v>38</v>
      </c>
      <c r="K1082">
        <v>98</v>
      </c>
      <c r="L1082" t="s">
        <v>1375</v>
      </c>
      <c r="M1082" t="s">
        <v>9831</v>
      </c>
      <c r="N1082">
        <v>7.1</v>
      </c>
      <c r="O1082">
        <v>217</v>
      </c>
      <c r="P1082">
        <v>115</v>
      </c>
      <c r="Q1082">
        <v>45992</v>
      </c>
      <c r="R1082">
        <v>1997</v>
      </c>
      <c r="S1082" t="s">
        <v>28</v>
      </c>
      <c r="T1082">
        <v>2.35</v>
      </c>
      <c r="U1082" t="b">
        <f>IF(Table19[[#This Row],[gross]]-Table19[[#This Row],[budget]] &gt; 0, TRUE, FALSE)</f>
        <v>0</v>
      </c>
    </row>
    <row r="1083" spans="1:21" x14ac:dyDescent="0.35">
      <c r="A1083" t="s">
        <v>9841</v>
      </c>
      <c r="B1083">
        <v>2011</v>
      </c>
      <c r="C1083" t="s">
        <v>9840</v>
      </c>
      <c r="D1083" t="s">
        <v>348</v>
      </c>
      <c r="E1083" t="s">
        <v>426</v>
      </c>
      <c r="F1083" t="s">
        <v>430</v>
      </c>
      <c r="G1083" t="s">
        <v>569</v>
      </c>
      <c r="H1083" s="11">
        <v>20000000</v>
      </c>
      <c r="I1083" s="11">
        <v>24104113</v>
      </c>
      <c r="J1083" t="s">
        <v>1418</v>
      </c>
      <c r="K1083">
        <v>127</v>
      </c>
      <c r="L1083" t="s">
        <v>1861</v>
      </c>
      <c r="M1083" t="s">
        <v>9842</v>
      </c>
      <c r="N1083">
        <v>7.1</v>
      </c>
      <c r="O1083">
        <v>466</v>
      </c>
      <c r="P1083">
        <v>517</v>
      </c>
      <c r="Q1083">
        <v>149066</v>
      </c>
      <c r="R1083">
        <v>46241</v>
      </c>
      <c r="S1083" t="s">
        <v>28</v>
      </c>
      <c r="T1083">
        <v>2.35</v>
      </c>
      <c r="U1083" t="b">
        <f>IF(Table19[[#This Row],[gross]]-Table19[[#This Row],[budget]] &gt; 0, TRUE, FALSE)</f>
        <v>1</v>
      </c>
    </row>
    <row r="1084" spans="1:21" x14ac:dyDescent="0.35">
      <c r="A1084" t="s">
        <v>9895</v>
      </c>
      <c r="B1084">
        <v>2010</v>
      </c>
      <c r="C1084" t="s">
        <v>9891</v>
      </c>
      <c r="D1084" t="s">
        <v>9894</v>
      </c>
      <c r="E1084" t="s">
        <v>9892</v>
      </c>
      <c r="F1084" t="s">
        <v>9896</v>
      </c>
      <c r="G1084" t="s">
        <v>569</v>
      </c>
      <c r="H1084" s="11">
        <v>20000000</v>
      </c>
      <c r="I1084" s="11">
        <v>117224271</v>
      </c>
      <c r="J1084" t="s">
        <v>38</v>
      </c>
      <c r="K1084">
        <v>101</v>
      </c>
      <c r="L1084" t="s">
        <v>9893</v>
      </c>
      <c r="M1084" t="s">
        <v>9897</v>
      </c>
      <c r="N1084">
        <v>7.1</v>
      </c>
      <c r="O1084">
        <v>156</v>
      </c>
      <c r="P1084">
        <v>81</v>
      </c>
      <c r="Q1084">
        <v>47794</v>
      </c>
      <c r="R1084">
        <v>1787</v>
      </c>
      <c r="S1084" t="s">
        <v>28</v>
      </c>
      <c r="T1084">
        <v>1.78</v>
      </c>
      <c r="U1084" t="b">
        <f>IF(Table19[[#This Row],[gross]]-Table19[[#This Row],[budget]] &gt; 0, TRUE, FALSE)</f>
        <v>1</v>
      </c>
    </row>
    <row r="1085" spans="1:21" x14ac:dyDescent="0.35">
      <c r="A1085" t="s">
        <v>9921</v>
      </c>
      <c r="B1085">
        <v>2003</v>
      </c>
      <c r="C1085" t="s">
        <v>8570</v>
      </c>
      <c r="D1085" t="s">
        <v>2859</v>
      </c>
      <c r="E1085" t="s">
        <v>604</v>
      </c>
      <c r="F1085" t="s">
        <v>9922</v>
      </c>
      <c r="G1085" t="s">
        <v>39</v>
      </c>
      <c r="H1085" s="11">
        <v>35000000</v>
      </c>
      <c r="I1085" s="11">
        <v>81257845</v>
      </c>
      <c r="J1085" t="s">
        <v>38</v>
      </c>
      <c r="K1085">
        <v>108</v>
      </c>
      <c r="L1085" t="s">
        <v>6111</v>
      </c>
      <c r="M1085" t="s">
        <v>9923</v>
      </c>
      <c r="N1085">
        <v>7.1</v>
      </c>
      <c r="O1085">
        <v>204</v>
      </c>
      <c r="P1085">
        <v>479</v>
      </c>
      <c r="Q1085">
        <v>210680</v>
      </c>
      <c r="R1085">
        <v>4403</v>
      </c>
      <c r="S1085" t="s">
        <v>28</v>
      </c>
      <c r="T1085">
        <v>1.85</v>
      </c>
      <c r="U1085" t="b">
        <f>IF(Table19[[#This Row],[gross]]-Table19[[#This Row],[budget]] &gt; 0, TRUE, FALSE)</f>
        <v>1</v>
      </c>
    </row>
    <row r="1086" spans="1:21" x14ac:dyDescent="0.35">
      <c r="A1086" t="s">
        <v>9938</v>
      </c>
      <c r="B1086">
        <v>2003</v>
      </c>
      <c r="C1086" t="s">
        <v>2365</v>
      </c>
      <c r="D1086" t="s">
        <v>1451</v>
      </c>
      <c r="E1086" t="s">
        <v>9936</v>
      </c>
      <c r="F1086" t="s">
        <v>9939</v>
      </c>
      <c r="G1086" t="s">
        <v>90</v>
      </c>
      <c r="H1086" s="11">
        <v>20000000</v>
      </c>
      <c r="I1086" s="11">
        <v>67325559</v>
      </c>
      <c r="J1086" t="s">
        <v>38</v>
      </c>
      <c r="K1086">
        <v>117</v>
      </c>
      <c r="L1086" t="s">
        <v>9937</v>
      </c>
      <c r="M1086" t="s">
        <v>9940</v>
      </c>
      <c r="N1086">
        <v>7.1</v>
      </c>
      <c r="O1086">
        <v>106</v>
      </c>
      <c r="P1086">
        <v>331</v>
      </c>
      <c r="Q1086">
        <v>58222</v>
      </c>
      <c r="R1086">
        <v>1293</v>
      </c>
      <c r="S1086" t="s">
        <v>720</v>
      </c>
      <c r="T1086">
        <v>1.85</v>
      </c>
      <c r="U1086" t="b">
        <f>IF(Table19[[#This Row],[gross]]-Table19[[#This Row],[budget]] &gt; 0, TRUE, FALSE)</f>
        <v>1</v>
      </c>
    </row>
    <row r="1087" spans="1:21" x14ac:dyDescent="0.35">
      <c r="A1087" t="s">
        <v>10352</v>
      </c>
      <c r="B1087">
        <v>2002</v>
      </c>
      <c r="C1087" t="s">
        <v>1165</v>
      </c>
      <c r="D1087" t="s">
        <v>490</v>
      </c>
      <c r="E1087" t="s">
        <v>413</v>
      </c>
      <c r="F1087" t="s">
        <v>7526</v>
      </c>
      <c r="G1087" t="s">
        <v>569</v>
      </c>
      <c r="H1087" s="11">
        <v>30000000</v>
      </c>
      <c r="I1087" s="11">
        <v>12987647</v>
      </c>
      <c r="J1087" t="s">
        <v>56</v>
      </c>
      <c r="K1087">
        <v>101</v>
      </c>
      <c r="L1087" t="s">
        <v>10351</v>
      </c>
      <c r="M1087" t="s">
        <v>10353</v>
      </c>
      <c r="N1087">
        <v>7.1</v>
      </c>
      <c r="O1087">
        <v>149</v>
      </c>
      <c r="P1087">
        <v>199</v>
      </c>
      <c r="Q1087">
        <v>24019</v>
      </c>
      <c r="R1087">
        <v>3431</v>
      </c>
      <c r="S1087" t="s">
        <v>28</v>
      </c>
      <c r="T1087">
        <v>2.35</v>
      </c>
      <c r="U1087" t="b">
        <f>IF(Table19[[#This Row],[gross]]-Table19[[#This Row],[budget]] &gt; 0, TRUE, FALSE)</f>
        <v>0</v>
      </c>
    </row>
    <row r="1088" spans="1:21" x14ac:dyDescent="0.35">
      <c r="A1088" t="s">
        <v>10387</v>
      </c>
      <c r="B1088">
        <v>2005</v>
      </c>
      <c r="C1088" t="s">
        <v>5369</v>
      </c>
      <c r="D1088" t="s">
        <v>2330</v>
      </c>
      <c r="E1088" t="s">
        <v>10385</v>
      </c>
      <c r="F1088" t="s">
        <v>10388</v>
      </c>
      <c r="G1088" t="s">
        <v>569</v>
      </c>
      <c r="H1088" s="11">
        <v>20000000</v>
      </c>
      <c r="I1088" s="11">
        <v>11034436</v>
      </c>
      <c r="J1088" t="s">
        <v>56</v>
      </c>
      <c r="K1088">
        <v>103</v>
      </c>
      <c r="L1088" t="s">
        <v>10386</v>
      </c>
      <c r="M1088" t="s">
        <v>10389</v>
      </c>
      <c r="N1088">
        <v>7.1</v>
      </c>
      <c r="O1088">
        <v>137</v>
      </c>
      <c r="P1088">
        <v>180</v>
      </c>
      <c r="Q1088">
        <v>13505</v>
      </c>
      <c r="R1088">
        <v>5637</v>
      </c>
      <c r="S1088" t="s">
        <v>28</v>
      </c>
      <c r="T1088">
        <v>1.85</v>
      </c>
      <c r="U1088" t="b">
        <f>IF(Table19[[#This Row],[gross]]-Table19[[#This Row],[budget]] &gt; 0, TRUE, FALSE)</f>
        <v>0</v>
      </c>
    </row>
    <row r="1089" spans="1:21" x14ac:dyDescent="0.35">
      <c r="A1089" t="s">
        <v>10491</v>
      </c>
      <c r="B1089">
        <v>2006</v>
      </c>
      <c r="C1089" t="s">
        <v>8570</v>
      </c>
      <c r="D1089" t="s">
        <v>92</v>
      </c>
      <c r="E1089" t="s">
        <v>572</v>
      </c>
      <c r="F1089" t="s">
        <v>3333</v>
      </c>
      <c r="G1089" t="s">
        <v>569</v>
      </c>
      <c r="H1089" s="11">
        <v>8700000</v>
      </c>
      <c r="I1089" s="11">
        <v>5480996</v>
      </c>
      <c r="J1089" t="s">
        <v>38</v>
      </c>
      <c r="K1089">
        <v>100</v>
      </c>
      <c r="L1089" t="s">
        <v>10490</v>
      </c>
      <c r="M1089" t="s">
        <v>10492</v>
      </c>
      <c r="N1089">
        <v>7.1</v>
      </c>
      <c r="O1089">
        <v>232</v>
      </c>
      <c r="P1089">
        <v>293</v>
      </c>
      <c r="Q1089">
        <v>89383</v>
      </c>
      <c r="R1089">
        <v>39507</v>
      </c>
      <c r="S1089" t="s">
        <v>28</v>
      </c>
      <c r="T1089">
        <v>1.85</v>
      </c>
      <c r="U1089" t="b">
        <f>IF(Table19[[#This Row],[gross]]-Table19[[#This Row],[budget]] &gt; 0, TRUE, FALSE)</f>
        <v>0</v>
      </c>
    </row>
    <row r="1090" spans="1:21" x14ac:dyDescent="0.35">
      <c r="A1090" t="s">
        <v>10572</v>
      </c>
      <c r="B1090">
        <v>2008</v>
      </c>
      <c r="C1090" t="s">
        <v>1465</v>
      </c>
      <c r="D1090" t="s">
        <v>3234</v>
      </c>
      <c r="E1090" t="s">
        <v>10571</v>
      </c>
      <c r="F1090" t="s">
        <v>10573</v>
      </c>
      <c r="G1090" t="s">
        <v>569</v>
      </c>
      <c r="H1090" s="11">
        <v>40000000</v>
      </c>
      <c r="I1090" s="11">
        <v>1027749</v>
      </c>
      <c r="J1090" t="s">
        <v>365</v>
      </c>
      <c r="K1090">
        <v>125</v>
      </c>
      <c r="L1090" t="s">
        <v>3257</v>
      </c>
      <c r="M1090" t="s">
        <v>10574</v>
      </c>
      <c r="N1090">
        <v>7.1</v>
      </c>
      <c r="O1090">
        <v>67</v>
      </c>
      <c r="P1090">
        <v>33</v>
      </c>
      <c r="Q1090">
        <v>8087</v>
      </c>
      <c r="R1090">
        <v>1003</v>
      </c>
      <c r="S1090" t="s">
        <v>28</v>
      </c>
      <c r="T1090">
        <v>2.35</v>
      </c>
      <c r="U1090" t="b">
        <f>IF(Table19[[#This Row],[gross]]-Table19[[#This Row],[budget]] &gt; 0, TRUE, FALSE)</f>
        <v>0</v>
      </c>
    </row>
    <row r="1091" spans="1:21" x14ac:dyDescent="0.35">
      <c r="A1091" t="s">
        <v>10670</v>
      </c>
      <c r="B1091">
        <v>2011</v>
      </c>
      <c r="C1091" t="s">
        <v>935</v>
      </c>
      <c r="D1091" t="s">
        <v>10669</v>
      </c>
      <c r="E1091" t="s">
        <v>703</v>
      </c>
      <c r="F1091" t="s">
        <v>9761</v>
      </c>
      <c r="G1091" t="s">
        <v>569</v>
      </c>
      <c r="H1091" s="11">
        <v>15000000</v>
      </c>
      <c r="I1091" s="11">
        <v>1357042</v>
      </c>
      <c r="J1091" t="s">
        <v>568</v>
      </c>
      <c r="K1091">
        <v>109</v>
      </c>
      <c r="L1091" t="s">
        <v>3438</v>
      </c>
      <c r="M1091" t="s">
        <v>10671</v>
      </c>
      <c r="N1091">
        <v>7.1</v>
      </c>
      <c r="O1091">
        <v>167</v>
      </c>
      <c r="P1091">
        <v>125</v>
      </c>
      <c r="Q1091">
        <v>53977</v>
      </c>
      <c r="R1091">
        <v>35561</v>
      </c>
      <c r="S1091" t="s">
        <v>28</v>
      </c>
      <c r="T1091">
        <v>2.35</v>
      </c>
      <c r="U1091" t="b">
        <f>IF(Table19[[#This Row],[gross]]-Table19[[#This Row],[budget]] &gt; 0, TRUE, FALSE)</f>
        <v>0</v>
      </c>
    </row>
    <row r="1092" spans="1:21" x14ac:dyDescent="0.35">
      <c r="A1092" t="s">
        <v>10789</v>
      </c>
      <c r="B1092">
        <v>2003</v>
      </c>
      <c r="C1092" t="s">
        <v>10788</v>
      </c>
      <c r="D1092" t="s">
        <v>777</v>
      </c>
      <c r="E1092" t="s">
        <v>4765</v>
      </c>
      <c r="F1092" t="s">
        <v>1799</v>
      </c>
      <c r="G1092" t="s">
        <v>569</v>
      </c>
      <c r="H1092" s="11">
        <v>18000000</v>
      </c>
      <c r="I1092" s="11">
        <v>60057639</v>
      </c>
      <c r="J1092" t="s">
        <v>38</v>
      </c>
      <c r="K1092">
        <v>98</v>
      </c>
      <c r="L1092" t="s">
        <v>8601</v>
      </c>
      <c r="M1092" t="s">
        <v>10790</v>
      </c>
      <c r="N1092">
        <v>7.1</v>
      </c>
      <c r="O1092">
        <v>195</v>
      </c>
      <c r="P1092">
        <v>485</v>
      </c>
      <c r="Q1092">
        <v>107815</v>
      </c>
      <c r="R1092">
        <v>3151</v>
      </c>
      <c r="S1092" t="s">
        <v>28</v>
      </c>
      <c r="T1092">
        <v>1.85</v>
      </c>
      <c r="U1092" t="b">
        <f>IF(Table19[[#This Row],[gross]]-Table19[[#This Row],[budget]] &gt; 0, TRUE, FALSE)</f>
        <v>1</v>
      </c>
    </row>
    <row r="1093" spans="1:21" x14ac:dyDescent="0.35">
      <c r="A1093" t="s">
        <v>10861</v>
      </c>
      <c r="B1093">
        <v>2011</v>
      </c>
      <c r="C1093" t="s">
        <v>10858</v>
      </c>
      <c r="D1093" t="s">
        <v>526</v>
      </c>
      <c r="E1093" t="s">
        <v>10859</v>
      </c>
      <c r="F1093" t="s">
        <v>1996</v>
      </c>
      <c r="G1093" t="s">
        <v>90</v>
      </c>
      <c r="H1093" s="11">
        <v>18000000</v>
      </c>
      <c r="I1093" s="11">
        <v>43853424</v>
      </c>
      <c r="J1093" t="s">
        <v>38</v>
      </c>
      <c r="K1093">
        <v>106</v>
      </c>
      <c r="L1093" t="s">
        <v>10860</v>
      </c>
      <c r="M1093" t="s">
        <v>10862</v>
      </c>
      <c r="N1093">
        <v>7.1</v>
      </c>
      <c r="O1093">
        <v>110</v>
      </c>
      <c r="P1093">
        <v>114</v>
      </c>
      <c r="Q1093">
        <v>35514</v>
      </c>
      <c r="R1093">
        <v>5024</v>
      </c>
      <c r="S1093" t="s">
        <v>28</v>
      </c>
      <c r="T1093">
        <v>2.35</v>
      </c>
      <c r="U1093" t="b">
        <f>IF(Table19[[#This Row],[gross]]-Table19[[#This Row],[budget]] &gt; 0, TRUE, FALSE)</f>
        <v>1</v>
      </c>
    </row>
    <row r="1094" spans="1:21" x14ac:dyDescent="0.35">
      <c r="A1094" t="s">
        <v>10962</v>
      </c>
      <c r="B1094">
        <v>2004</v>
      </c>
      <c r="C1094" t="s">
        <v>10960</v>
      </c>
      <c r="D1094" t="s">
        <v>3827</v>
      </c>
      <c r="E1094" t="s">
        <v>10961</v>
      </c>
      <c r="F1094" t="s">
        <v>10963</v>
      </c>
      <c r="G1094" t="s">
        <v>569</v>
      </c>
      <c r="H1094" s="11">
        <v>18000000</v>
      </c>
      <c r="I1094" s="11">
        <v>7739049</v>
      </c>
      <c r="J1094" t="s">
        <v>263</v>
      </c>
      <c r="K1094">
        <v>104</v>
      </c>
      <c r="L1094" t="s">
        <v>1375</v>
      </c>
      <c r="M1094" t="s">
        <v>10964</v>
      </c>
      <c r="N1094">
        <v>7.1</v>
      </c>
      <c r="O1094">
        <v>93</v>
      </c>
      <c r="P1094">
        <v>112</v>
      </c>
      <c r="Q1094">
        <v>10680</v>
      </c>
      <c r="R1094">
        <v>847</v>
      </c>
      <c r="S1094" t="s">
        <v>28</v>
      </c>
      <c r="T1094">
        <v>1.85</v>
      </c>
      <c r="U1094" t="b">
        <f>IF(Table19[[#This Row],[gross]]-Table19[[#This Row],[budget]] &gt; 0, TRUE, FALSE)</f>
        <v>0</v>
      </c>
    </row>
    <row r="1095" spans="1:21" x14ac:dyDescent="0.35">
      <c r="A1095" t="s">
        <v>11020</v>
      </c>
      <c r="B1095">
        <v>2013</v>
      </c>
      <c r="C1095" t="s">
        <v>11018</v>
      </c>
      <c r="D1095" t="s">
        <v>3258</v>
      </c>
      <c r="E1095" t="s">
        <v>426</v>
      </c>
      <c r="F1095" t="s">
        <v>11021</v>
      </c>
      <c r="G1095" t="s">
        <v>569</v>
      </c>
      <c r="H1095" s="11">
        <v>18000000</v>
      </c>
      <c r="I1095" s="11">
        <v>4435083</v>
      </c>
      <c r="J1095" t="s">
        <v>365</v>
      </c>
      <c r="K1095">
        <v>116</v>
      </c>
      <c r="L1095" t="s">
        <v>11019</v>
      </c>
      <c r="M1095" t="s">
        <v>11022</v>
      </c>
      <c r="N1095">
        <v>7.1</v>
      </c>
      <c r="O1095">
        <v>186</v>
      </c>
      <c r="P1095">
        <v>119</v>
      </c>
      <c r="Q1095">
        <v>27882</v>
      </c>
      <c r="R1095">
        <v>39463</v>
      </c>
      <c r="S1095" t="s">
        <v>28</v>
      </c>
      <c r="T1095">
        <v>2.35</v>
      </c>
      <c r="U1095" t="b">
        <f>IF(Table19[[#This Row],[gross]]-Table19[[#This Row],[budget]] &gt; 0, TRUE, FALSE)</f>
        <v>0</v>
      </c>
    </row>
    <row r="1096" spans="1:21" x14ac:dyDescent="0.35">
      <c r="A1096" t="s">
        <v>11274</v>
      </c>
      <c r="B1096">
        <v>2007</v>
      </c>
      <c r="C1096" t="s">
        <v>11273</v>
      </c>
      <c r="D1096" t="s">
        <v>252</v>
      </c>
      <c r="E1096" t="s">
        <v>395</v>
      </c>
      <c r="F1096" t="s">
        <v>11275</v>
      </c>
      <c r="G1096" t="s">
        <v>90</v>
      </c>
      <c r="H1096" s="11">
        <v>16500000</v>
      </c>
      <c r="I1096" s="11">
        <v>18663911</v>
      </c>
      <c r="J1096" t="s">
        <v>56</v>
      </c>
      <c r="K1096">
        <v>120</v>
      </c>
      <c r="L1096" t="s">
        <v>6019</v>
      </c>
      <c r="M1096" t="s">
        <v>11276</v>
      </c>
      <c r="N1096">
        <v>7.1</v>
      </c>
      <c r="O1096">
        <v>150</v>
      </c>
      <c r="P1096">
        <v>151</v>
      </c>
      <c r="Q1096">
        <v>46204</v>
      </c>
      <c r="R1096">
        <v>12554</v>
      </c>
      <c r="S1096" t="s">
        <v>28</v>
      </c>
      <c r="T1096">
        <v>2.35</v>
      </c>
      <c r="U1096" t="b">
        <f>IF(Table19[[#This Row],[gross]]-Table19[[#This Row],[budget]] &gt; 0, TRUE, FALSE)</f>
        <v>1</v>
      </c>
    </row>
    <row r="1097" spans="1:21" x14ac:dyDescent="0.35">
      <c r="A1097" t="s">
        <v>11611</v>
      </c>
      <c r="B1097">
        <v>1997</v>
      </c>
      <c r="C1097" t="s">
        <v>2994</v>
      </c>
      <c r="D1097" t="s">
        <v>1683</v>
      </c>
      <c r="E1097" t="s">
        <v>79</v>
      </c>
      <c r="F1097" t="s">
        <v>983</v>
      </c>
      <c r="G1097" t="s">
        <v>569</v>
      </c>
      <c r="H1097" s="11">
        <v>15000000</v>
      </c>
      <c r="I1097" s="11">
        <v>43022524</v>
      </c>
      <c r="J1097" t="s">
        <v>38</v>
      </c>
      <c r="K1097">
        <v>97</v>
      </c>
      <c r="L1097" t="s">
        <v>2450</v>
      </c>
      <c r="M1097" t="s">
        <v>11612</v>
      </c>
      <c r="N1097">
        <v>7.1</v>
      </c>
      <c r="O1097">
        <v>130</v>
      </c>
      <c r="P1097">
        <v>218</v>
      </c>
      <c r="Q1097">
        <v>67604</v>
      </c>
      <c r="R1097">
        <v>29252</v>
      </c>
      <c r="S1097" t="s">
        <v>28</v>
      </c>
      <c r="T1097">
        <v>1.85</v>
      </c>
      <c r="U1097" t="b">
        <f>IF(Table19[[#This Row],[gross]]-Table19[[#This Row],[budget]] &gt; 0, TRUE, FALSE)</f>
        <v>1</v>
      </c>
    </row>
    <row r="1098" spans="1:21" x14ac:dyDescent="0.35">
      <c r="A1098" t="s">
        <v>11667</v>
      </c>
      <c r="B1098">
        <v>2014</v>
      </c>
      <c r="C1098" t="s">
        <v>7245</v>
      </c>
      <c r="D1098" t="s">
        <v>7246</v>
      </c>
      <c r="E1098" t="s">
        <v>1039</v>
      </c>
      <c r="F1098" t="s">
        <v>2200</v>
      </c>
      <c r="G1098" t="s">
        <v>569</v>
      </c>
      <c r="H1098" s="11">
        <v>15000000</v>
      </c>
      <c r="I1098" s="11">
        <v>37877959</v>
      </c>
      <c r="J1098" t="s">
        <v>38</v>
      </c>
      <c r="K1098">
        <v>115</v>
      </c>
      <c r="L1098" t="s">
        <v>10242</v>
      </c>
      <c r="M1098" t="s">
        <v>11668</v>
      </c>
      <c r="N1098">
        <v>7.1</v>
      </c>
      <c r="O1098">
        <v>349</v>
      </c>
      <c r="P1098">
        <v>252</v>
      </c>
      <c r="Q1098">
        <v>86664</v>
      </c>
      <c r="R1098">
        <v>4896</v>
      </c>
      <c r="S1098" t="s">
        <v>28</v>
      </c>
      <c r="T1098">
        <v>2.35</v>
      </c>
      <c r="U1098" t="b">
        <f>IF(Table19[[#This Row],[gross]]-Table19[[#This Row],[budget]] &gt; 0, TRUE, FALSE)</f>
        <v>1</v>
      </c>
    </row>
    <row r="1099" spans="1:21" x14ac:dyDescent="0.35">
      <c r="A1099" t="s">
        <v>12121</v>
      </c>
      <c r="B1099">
        <v>1977</v>
      </c>
      <c r="C1099" t="s">
        <v>7606</v>
      </c>
      <c r="D1099" t="s">
        <v>12120</v>
      </c>
      <c r="E1099" t="s">
        <v>1066</v>
      </c>
      <c r="F1099" t="s">
        <v>12122</v>
      </c>
      <c r="G1099" t="s">
        <v>90</v>
      </c>
      <c r="H1099" s="11">
        <v>14000000</v>
      </c>
      <c r="I1099" s="11">
        <v>46800000</v>
      </c>
      <c r="J1099" t="s">
        <v>56</v>
      </c>
      <c r="K1099">
        <v>123</v>
      </c>
      <c r="L1099" t="s">
        <v>222</v>
      </c>
      <c r="M1099" t="s">
        <v>12123</v>
      </c>
      <c r="N1099">
        <v>7.1</v>
      </c>
      <c r="O1099">
        <v>112</v>
      </c>
      <c r="P1099">
        <v>275</v>
      </c>
      <c r="Q1099">
        <v>76477</v>
      </c>
      <c r="R1099">
        <v>1326</v>
      </c>
      <c r="S1099" t="s">
        <v>28</v>
      </c>
      <c r="T1099">
        <v>2.35</v>
      </c>
      <c r="U1099" t="b">
        <f>IF(Table19[[#This Row],[gross]]-Table19[[#This Row],[budget]] &gt; 0, TRUE, FALSE)</f>
        <v>1</v>
      </c>
    </row>
    <row r="1100" spans="1:21" x14ac:dyDescent="0.35">
      <c r="A1100" t="s">
        <v>8700</v>
      </c>
      <c r="B1100">
        <v>2009</v>
      </c>
      <c r="C1100" t="s">
        <v>5185</v>
      </c>
      <c r="D1100" t="s">
        <v>814</v>
      </c>
      <c r="E1100" t="s">
        <v>368</v>
      </c>
      <c r="F1100" t="s">
        <v>2021</v>
      </c>
      <c r="G1100" t="s">
        <v>569</v>
      </c>
      <c r="H1100" s="11">
        <v>26000000</v>
      </c>
      <c r="I1100" s="11">
        <v>28501651</v>
      </c>
      <c r="J1100" t="s">
        <v>38</v>
      </c>
      <c r="K1100">
        <v>105</v>
      </c>
      <c r="L1100" t="s">
        <v>3911</v>
      </c>
      <c r="M1100" t="s">
        <v>8701</v>
      </c>
      <c r="N1100">
        <v>7.1</v>
      </c>
      <c r="O1100">
        <v>217</v>
      </c>
      <c r="P1100">
        <v>201</v>
      </c>
      <c r="Q1100">
        <v>88037</v>
      </c>
      <c r="R1100">
        <v>39473</v>
      </c>
      <c r="S1100" t="s">
        <v>28</v>
      </c>
      <c r="T1100">
        <v>2.35</v>
      </c>
      <c r="U1100" t="b">
        <f>IF(Table19[[#This Row],[gross]]-Table19[[#This Row],[budget]] &gt; 0, TRUE, FALSE)</f>
        <v>1</v>
      </c>
    </row>
    <row r="1101" spans="1:21" x14ac:dyDescent="0.35">
      <c r="A1101" t="s">
        <v>12511</v>
      </c>
      <c r="B1101">
        <v>2006</v>
      </c>
      <c r="C1101" t="s">
        <v>9422</v>
      </c>
      <c r="D1101" t="s">
        <v>144</v>
      </c>
      <c r="E1101" t="s">
        <v>332</v>
      </c>
      <c r="F1101" t="s">
        <v>8334</v>
      </c>
      <c r="G1101" t="s">
        <v>569</v>
      </c>
      <c r="H1101" s="11">
        <v>13000000</v>
      </c>
      <c r="I1101" s="11">
        <v>1172769</v>
      </c>
      <c r="J1101" t="s">
        <v>740</v>
      </c>
      <c r="K1101">
        <v>125</v>
      </c>
      <c r="L1101" t="s">
        <v>1768</v>
      </c>
      <c r="M1101" t="s">
        <v>12512</v>
      </c>
      <c r="N1101">
        <v>7.1</v>
      </c>
      <c r="O1101">
        <v>94</v>
      </c>
      <c r="P1101">
        <v>108</v>
      </c>
      <c r="Q1101">
        <v>28068</v>
      </c>
      <c r="R1101">
        <v>37606</v>
      </c>
      <c r="S1101" t="s">
        <v>28</v>
      </c>
      <c r="T1101">
        <v>1.85</v>
      </c>
      <c r="U1101" t="b">
        <f>IF(Table19[[#This Row],[gross]]-Table19[[#This Row],[budget]] &gt; 0, TRUE, FALSE)</f>
        <v>0</v>
      </c>
    </row>
    <row r="1102" spans="1:21" x14ac:dyDescent="0.35">
      <c r="A1102" t="s">
        <v>12525</v>
      </c>
      <c r="B1102">
        <v>2006</v>
      </c>
      <c r="C1102" t="s">
        <v>9438</v>
      </c>
      <c r="D1102" t="s">
        <v>1179</v>
      </c>
      <c r="E1102" t="s">
        <v>3706</v>
      </c>
      <c r="F1102" t="s">
        <v>7616</v>
      </c>
      <c r="G1102" t="s">
        <v>569</v>
      </c>
      <c r="H1102" s="11">
        <v>13000000</v>
      </c>
      <c r="I1102" s="11">
        <v>1150403</v>
      </c>
      <c r="J1102" t="s">
        <v>38</v>
      </c>
      <c r="K1102">
        <v>118</v>
      </c>
      <c r="L1102" t="s">
        <v>1663</v>
      </c>
      <c r="M1102" t="s">
        <v>12526</v>
      </c>
      <c r="N1102">
        <v>7.1</v>
      </c>
      <c r="O1102">
        <v>129</v>
      </c>
      <c r="P1102">
        <v>102</v>
      </c>
      <c r="Q1102">
        <v>14143</v>
      </c>
      <c r="R1102">
        <v>3474</v>
      </c>
      <c r="S1102" t="s">
        <v>28</v>
      </c>
      <c r="T1102">
        <v>1.85</v>
      </c>
      <c r="U1102" t="b">
        <f>IF(Table19[[#This Row],[gross]]-Table19[[#This Row],[budget]] &gt; 0, TRUE, FALSE)</f>
        <v>0</v>
      </c>
    </row>
    <row r="1103" spans="1:21" x14ac:dyDescent="0.35">
      <c r="A1103" t="s">
        <v>12675</v>
      </c>
      <c r="B1103">
        <v>1983</v>
      </c>
      <c r="C1103" t="s">
        <v>12674</v>
      </c>
      <c r="D1103" t="s">
        <v>875</v>
      </c>
      <c r="E1103" t="s">
        <v>4350</v>
      </c>
      <c r="F1103" t="s">
        <v>12676</v>
      </c>
      <c r="G1103" t="s">
        <v>90</v>
      </c>
      <c r="H1103" s="11">
        <v>12000000</v>
      </c>
      <c r="I1103" s="11">
        <v>79568000</v>
      </c>
      <c r="J1103" t="s">
        <v>38</v>
      </c>
      <c r="K1103">
        <v>114</v>
      </c>
      <c r="L1103" t="s">
        <v>2836</v>
      </c>
      <c r="M1103" t="s">
        <v>12677</v>
      </c>
      <c r="N1103">
        <v>7.1</v>
      </c>
      <c r="O1103">
        <v>84</v>
      </c>
      <c r="P1103">
        <v>152</v>
      </c>
      <c r="Q1103">
        <v>71842</v>
      </c>
      <c r="R1103">
        <v>4537</v>
      </c>
      <c r="S1103" t="s">
        <v>28</v>
      </c>
      <c r="T1103">
        <v>1.85</v>
      </c>
      <c r="U1103" t="b">
        <f>IF(Table19[[#This Row],[gross]]-Table19[[#This Row],[budget]] &gt; 0, TRUE, FALSE)</f>
        <v>1</v>
      </c>
    </row>
    <row r="1104" spans="1:21" x14ac:dyDescent="0.35">
      <c r="A1104" t="s">
        <v>12707</v>
      </c>
      <c r="B1104">
        <v>2012</v>
      </c>
      <c r="C1104" t="s">
        <v>1449</v>
      </c>
      <c r="D1104" t="s">
        <v>2923</v>
      </c>
      <c r="E1104" t="s">
        <v>3538</v>
      </c>
      <c r="F1104" t="s">
        <v>12708</v>
      </c>
      <c r="G1104" t="s">
        <v>39</v>
      </c>
      <c r="H1104" s="11">
        <v>12000000</v>
      </c>
      <c r="I1104" s="11">
        <v>64572496</v>
      </c>
      <c r="J1104" t="s">
        <v>38</v>
      </c>
      <c r="K1104">
        <v>89</v>
      </c>
      <c r="L1104" t="s">
        <v>2596</v>
      </c>
      <c r="M1104" t="s">
        <v>12709</v>
      </c>
      <c r="N1104">
        <v>7.1</v>
      </c>
      <c r="O1104">
        <v>414</v>
      </c>
      <c r="P1104">
        <v>471</v>
      </c>
      <c r="Q1104">
        <v>204327</v>
      </c>
      <c r="R1104">
        <v>2054</v>
      </c>
      <c r="S1104" t="s">
        <v>28</v>
      </c>
      <c r="T1104">
        <v>1.85</v>
      </c>
      <c r="U1104" t="b">
        <f>IF(Table19[[#This Row],[gross]]-Table19[[#This Row],[budget]] &gt; 0, TRUE, FALSE)</f>
        <v>1</v>
      </c>
    </row>
    <row r="1105" spans="1:21" x14ac:dyDescent="0.35">
      <c r="A1105" t="s">
        <v>12894</v>
      </c>
      <c r="B1105">
        <v>2008</v>
      </c>
      <c r="C1105" t="s">
        <v>8417</v>
      </c>
      <c r="D1105" t="s">
        <v>3706</v>
      </c>
      <c r="E1105" t="s">
        <v>3575</v>
      </c>
      <c r="F1105" t="s">
        <v>12895</v>
      </c>
      <c r="G1105" t="s">
        <v>569</v>
      </c>
      <c r="H1105" s="11">
        <v>12000000</v>
      </c>
      <c r="I1105" s="11">
        <v>3148482</v>
      </c>
      <c r="J1105" t="s">
        <v>38</v>
      </c>
      <c r="K1105">
        <v>110</v>
      </c>
      <c r="L1105" t="s">
        <v>209</v>
      </c>
      <c r="M1105" t="s">
        <v>12896</v>
      </c>
      <c r="N1105">
        <v>7.1</v>
      </c>
      <c r="O1105">
        <v>190</v>
      </c>
      <c r="P1105">
        <v>98</v>
      </c>
      <c r="Q1105">
        <v>29613</v>
      </c>
      <c r="R1105">
        <v>1540</v>
      </c>
      <c r="S1105" t="s">
        <v>28</v>
      </c>
      <c r="T1105">
        <v>2.35</v>
      </c>
      <c r="U1105" t="b">
        <f>IF(Table19[[#This Row],[gross]]-Table19[[#This Row],[budget]] &gt; 0, TRUE, FALSE)</f>
        <v>0</v>
      </c>
    </row>
    <row r="1106" spans="1:21" x14ac:dyDescent="0.35">
      <c r="A1106" t="s">
        <v>12908</v>
      </c>
      <c r="B1106">
        <v>1999</v>
      </c>
      <c r="C1106" t="s">
        <v>12907</v>
      </c>
      <c r="D1106" t="s">
        <v>12083</v>
      </c>
      <c r="E1106" t="s">
        <v>1596</v>
      </c>
      <c r="F1106" t="s">
        <v>9419</v>
      </c>
      <c r="G1106" t="s">
        <v>569</v>
      </c>
      <c r="H1106" s="11">
        <v>12000000</v>
      </c>
      <c r="I1106" s="11">
        <v>2060953</v>
      </c>
      <c r="J1106" t="s">
        <v>5301</v>
      </c>
      <c r="K1106">
        <v>101</v>
      </c>
      <c r="L1106" t="s">
        <v>9105</v>
      </c>
      <c r="M1106" t="s">
        <v>12909</v>
      </c>
      <c r="N1106">
        <v>7.1</v>
      </c>
      <c r="O1106">
        <v>131</v>
      </c>
      <c r="P1106">
        <v>316</v>
      </c>
      <c r="Q1106">
        <v>29990</v>
      </c>
      <c r="R1106">
        <v>2543</v>
      </c>
      <c r="S1106" t="s">
        <v>28</v>
      </c>
      <c r="T1106">
        <v>2.35</v>
      </c>
      <c r="U1106" t="b">
        <f>IF(Table19[[#This Row],[gross]]-Table19[[#This Row],[budget]] &gt; 0, TRUE, FALSE)</f>
        <v>0</v>
      </c>
    </row>
    <row r="1107" spans="1:21" x14ac:dyDescent="0.35">
      <c r="A1107" t="s">
        <v>12924</v>
      </c>
      <c r="B1107">
        <v>2002</v>
      </c>
      <c r="C1107" t="s">
        <v>12922</v>
      </c>
      <c r="D1107" t="s">
        <v>2380</v>
      </c>
      <c r="E1107" t="s">
        <v>12923</v>
      </c>
      <c r="F1107" t="s">
        <v>12925</v>
      </c>
      <c r="G1107" t="s">
        <v>569</v>
      </c>
      <c r="H1107" s="11">
        <v>12000000</v>
      </c>
      <c r="I1107" s="11">
        <v>1779284</v>
      </c>
      <c r="J1107" t="s">
        <v>38</v>
      </c>
      <c r="K1107">
        <v>104</v>
      </c>
      <c r="L1107" t="s">
        <v>2450</v>
      </c>
      <c r="M1107" t="s">
        <v>12926</v>
      </c>
      <c r="N1107">
        <v>7.1</v>
      </c>
      <c r="O1107">
        <v>78</v>
      </c>
      <c r="P1107">
        <v>122</v>
      </c>
      <c r="Q1107">
        <v>12047</v>
      </c>
      <c r="R1107">
        <v>1292</v>
      </c>
      <c r="S1107" t="s">
        <v>28</v>
      </c>
      <c r="T1107">
        <v>1.85</v>
      </c>
      <c r="U1107" t="b">
        <f>IF(Table19[[#This Row],[gross]]-Table19[[#This Row],[budget]] &gt; 0, TRUE, FALSE)</f>
        <v>0</v>
      </c>
    </row>
    <row r="1108" spans="1:21" x14ac:dyDescent="0.35">
      <c r="A1108" t="s">
        <v>12975</v>
      </c>
      <c r="B1108">
        <v>2005</v>
      </c>
      <c r="C1108" t="s">
        <v>12972</v>
      </c>
      <c r="D1108" t="s">
        <v>12974</v>
      </c>
      <c r="E1108" t="s">
        <v>12973</v>
      </c>
      <c r="F1108" t="s">
        <v>12976</v>
      </c>
      <c r="G1108" t="s">
        <v>569</v>
      </c>
      <c r="H1108" s="11">
        <v>2500000000</v>
      </c>
      <c r="I1108" s="11">
        <v>195888</v>
      </c>
      <c r="J1108" t="s">
        <v>10178</v>
      </c>
      <c r="K1108">
        <v>134</v>
      </c>
      <c r="L1108" t="s">
        <v>5344</v>
      </c>
      <c r="M1108" t="s">
        <v>12977</v>
      </c>
      <c r="N1108">
        <v>7.1</v>
      </c>
      <c r="O1108">
        <v>73</v>
      </c>
      <c r="P1108">
        <v>45</v>
      </c>
      <c r="Q1108">
        <v>5603</v>
      </c>
      <c r="R1108">
        <v>11</v>
      </c>
      <c r="S1108" t="s">
        <v>28</v>
      </c>
      <c r="T1108">
        <v>2.35</v>
      </c>
      <c r="U1108" t="b">
        <f>IF(Table19[[#This Row],[gross]]-Table19[[#This Row],[budget]] &gt; 0, TRUE, FALSE)</f>
        <v>0</v>
      </c>
    </row>
    <row r="1109" spans="1:21" x14ac:dyDescent="0.35">
      <c r="A1109" t="s">
        <v>13046</v>
      </c>
      <c r="B1109">
        <v>2002</v>
      </c>
      <c r="C1109" t="s">
        <v>1284</v>
      </c>
      <c r="D1109" t="s">
        <v>3234</v>
      </c>
      <c r="E1109" t="s">
        <v>13045</v>
      </c>
      <c r="F1109" t="s">
        <v>7199</v>
      </c>
      <c r="G1109" t="s">
        <v>569</v>
      </c>
      <c r="H1109" s="11">
        <v>13000000</v>
      </c>
      <c r="I1109" s="11">
        <v>46563158</v>
      </c>
      <c r="J1109" t="s">
        <v>38</v>
      </c>
      <c r="K1109">
        <v>81</v>
      </c>
      <c r="L1109" t="s">
        <v>1477</v>
      </c>
      <c r="M1109" t="s">
        <v>13047</v>
      </c>
      <c r="N1109">
        <v>7.1</v>
      </c>
      <c r="O1109">
        <v>216</v>
      </c>
      <c r="P1109">
        <v>629</v>
      </c>
      <c r="Q1109">
        <v>207934</v>
      </c>
      <c r="R1109">
        <v>2562</v>
      </c>
      <c r="S1109" t="s">
        <v>28</v>
      </c>
      <c r="T1109">
        <v>2.35</v>
      </c>
      <c r="U1109" t="b">
        <f>IF(Table19[[#This Row],[gross]]-Table19[[#This Row],[budget]] &gt; 0, TRUE, FALSE)</f>
        <v>1</v>
      </c>
    </row>
    <row r="1110" spans="1:21" x14ac:dyDescent="0.35">
      <c r="A1110" t="s">
        <v>13115</v>
      </c>
      <c r="B1110">
        <v>2004</v>
      </c>
      <c r="C1110" t="s">
        <v>1077</v>
      </c>
      <c r="D1110" t="s">
        <v>223</v>
      </c>
      <c r="E1110" t="s">
        <v>420</v>
      </c>
      <c r="F1110" t="s">
        <v>4440</v>
      </c>
      <c r="G1110" t="s">
        <v>569</v>
      </c>
      <c r="H1110" s="11">
        <v>11000000</v>
      </c>
      <c r="I1110" s="11">
        <v>10214647</v>
      </c>
      <c r="J1110" t="s">
        <v>38</v>
      </c>
      <c r="K1110">
        <v>118</v>
      </c>
      <c r="L1110" t="s">
        <v>1493</v>
      </c>
      <c r="M1110" t="s">
        <v>13116</v>
      </c>
      <c r="N1110">
        <v>7.1</v>
      </c>
      <c r="O1110">
        <v>188</v>
      </c>
      <c r="P1110">
        <v>204</v>
      </c>
      <c r="Q1110">
        <v>42689</v>
      </c>
      <c r="R1110">
        <v>17490</v>
      </c>
      <c r="S1110" t="s">
        <v>720</v>
      </c>
      <c r="T1110">
        <v>2.35</v>
      </c>
      <c r="U1110" t="b">
        <f>IF(Table19[[#This Row],[gross]]-Table19[[#This Row],[budget]] &gt; 0, TRUE, FALSE)</f>
        <v>0</v>
      </c>
    </row>
    <row r="1111" spans="1:21" x14ac:dyDescent="0.35">
      <c r="A1111" t="s">
        <v>13416</v>
      </c>
      <c r="B1111">
        <v>1990</v>
      </c>
      <c r="C1111" t="s">
        <v>1839</v>
      </c>
      <c r="D1111" t="s">
        <v>13415</v>
      </c>
      <c r="E1111" t="s">
        <v>2868</v>
      </c>
      <c r="F1111" t="s">
        <v>13417</v>
      </c>
      <c r="G1111" t="s">
        <v>39</v>
      </c>
      <c r="H1111" s="11">
        <v>11000000</v>
      </c>
      <c r="I1111" s="11">
        <v>16667084</v>
      </c>
      <c r="J1111" t="s">
        <v>38</v>
      </c>
      <c r="K1111">
        <v>96</v>
      </c>
      <c r="L1111" t="s">
        <v>11505</v>
      </c>
      <c r="M1111" t="s">
        <v>13418</v>
      </c>
      <c r="N1111">
        <v>7.1</v>
      </c>
      <c r="O1111">
        <v>132</v>
      </c>
      <c r="P1111">
        <v>248</v>
      </c>
      <c r="Q1111">
        <v>90070</v>
      </c>
      <c r="R1111">
        <v>3119</v>
      </c>
      <c r="S1111" t="s">
        <v>28</v>
      </c>
      <c r="T1111">
        <v>1.85</v>
      </c>
      <c r="U1111" t="b">
        <f>IF(Table19[[#This Row],[gross]]-Table19[[#This Row],[budget]] &gt; 0, TRUE, FALSE)</f>
        <v>1</v>
      </c>
    </row>
    <row r="1112" spans="1:21" x14ac:dyDescent="0.35">
      <c r="A1112" t="s">
        <v>13460</v>
      </c>
      <c r="B1112">
        <v>2015</v>
      </c>
      <c r="C1112" t="s">
        <v>13459</v>
      </c>
      <c r="D1112" t="s">
        <v>6189</v>
      </c>
      <c r="E1112" t="s">
        <v>11627</v>
      </c>
      <c r="F1112" t="s">
        <v>7211</v>
      </c>
      <c r="G1112" t="s">
        <v>569</v>
      </c>
      <c r="H1112" s="11">
        <v>5000000</v>
      </c>
      <c r="I1112" s="11">
        <v>43771291</v>
      </c>
      <c r="J1112" t="s">
        <v>38</v>
      </c>
      <c r="K1112">
        <v>108</v>
      </c>
      <c r="L1112" t="s">
        <v>825</v>
      </c>
      <c r="M1112" t="s">
        <v>13461</v>
      </c>
      <c r="N1112">
        <v>7.1</v>
      </c>
      <c r="O1112">
        <v>297</v>
      </c>
      <c r="P1112">
        <v>279</v>
      </c>
      <c r="Q1112">
        <v>79909</v>
      </c>
      <c r="R1112">
        <v>3215</v>
      </c>
      <c r="S1112" t="s">
        <v>28</v>
      </c>
      <c r="T1112">
        <v>2.35</v>
      </c>
      <c r="U1112" t="b">
        <f>IF(Table19[[#This Row],[gross]]-Table19[[#This Row],[budget]] &gt; 0, TRUE, FALSE)</f>
        <v>1</v>
      </c>
    </row>
    <row r="1113" spans="1:21" x14ac:dyDescent="0.35">
      <c r="A1113" t="s">
        <v>13582</v>
      </c>
      <c r="B1113">
        <v>1999</v>
      </c>
      <c r="C1113" t="s">
        <v>1475</v>
      </c>
      <c r="D1113" t="s">
        <v>1326</v>
      </c>
      <c r="E1113" t="s">
        <v>13581</v>
      </c>
      <c r="F1113" t="s">
        <v>5559</v>
      </c>
      <c r="G1113" t="s">
        <v>569</v>
      </c>
      <c r="H1113" s="11">
        <v>9000000</v>
      </c>
      <c r="I1113" s="11">
        <v>3193102</v>
      </c>
      <c r="J1113" t="s">
        <v>38</v>
      </c>
      <c r="K1113">
        <v>89</v>
      </c>
      <c r="L1113" t="s">
        <v>2079</v>
      </c>
      <c r="M1113" t="s">
        <v>13583</v>
      </c>
      <c r="N1113">
        <v>7.1</v>
      </c>
      <c r="O1113">
        <v>111</v>
      </c>
      <c r="P1113">
        <v>240</v>
      </c>
      <c r="Q1113">
        <v>24412</v>
      </c>
      <c r="R1113">
        <v>1335</v>
      </c>
      <c r="S1113" t="s">
        <v>28</v>
      </c>
      <c r="T1113">
        <v>1.85</v>
      </c>
      <c r="U1113" t="b">
        <f>IF(Table19[[#This Row],[gross]]-Table19[[#This Row],[budget]] &gt; 0, TRUE, FALSE)</f>
        <v>0</v>
      </c>
    </row>
    <row r="1114" spans="1:21" x14ac:dyDescent="0.35">
      <c r="A1114" t="s">
        <v>13589</v>
      </c>
      <c r="B1114">
        <v>2000</v>
      </c>
      <c r="C1114" t="s">
        <v>13588</v>
      </c>
      <c r="D1114" t="s">
        <v>5498</v>
      </c>
      <c r="E1114" t="s">
        <v>1792</v>
      </c>
      <c r="F1114" t="s">
        <v>8382</v>
      </c>
      <c r="G1114" t="s">
        <v>90</v>
      </c>
      <c r="H1114" s="11">
        <v>10000000</v>
      </c>
      <c r="I1114" s="11">
        <v>3041803</v>
      </c>
      <c r="J1114" t="s">
        <v>56</v>
      </c>
      <c r="K1114">
        <v>135</v>
      </c>
      <c r="L1114" t="s">
        <v>209</v>
      </c>
      <c r="M1114" t="s">
        <v>13590</v>
      </c>
      <c r="N1114">
        <v>7.1</v>
      </c>
      <c r="O1114">
        <v>96</v>
      </c>
      <c r="P1114">
        <v>181</v>
      </c>
      <c r="Q1114">
        <v>6377</v>
      </c>
      <c r="R1114">
        <v>2735</v>
      </c>
      <c r="S1114" t="s">
        <v>28</v>
      </c>
      <c r="T1114">
        <v>2.35</v>
      </c>
      <c r="U1114" t="b">
        <f>IF(Table19[[#This Row],[gross]]-Table19[[#This Row],[budget]] &gt; 0, TRUE, FALSE)</f>
        <v>0</v>
      </c>
    </row>
    <row r="1115" spans="1:21" x14ac:dyDescent="0.35">
      <c r="A1115" t="s">
        <v>13791</v>
      </c>
      <c r="B1115">
        <v>2011</v>
      </c>
      <c r="C1115" t="s">
        <v>12082</v>
      </c>
      <c r="D1115" t="s">
        <v>221</v>
      </c>
      <c r="E1115" t="s">
        <v>79</v>
      </c>
      <c r="F1115" t="s">
        <v>3375</v>
      </c>
      <c r="G1115" t="s">
        <v>569</v>
      </c>
      <c r="H1115" s="11">
        <v>7400000</v>
      </c>
      <c r="I1115" s="11">
        <v>3029870</v>
      </c>
      <c r="J1115" t="s">
        <v>7308</v>
      </c>
      <c r="K1115">
        <v>130</v>
      </c>
      <c r="L1115" t="s">
        <v>1786</v>
      </c>
      <c r="M1115" t="s">
        <v>13792</v>
      </c>
      <c r="N1115">
        <v>7.1</v>
      </c>
      <c r="O1115">
        <v>439</v>
      </c>
      <c r="P1115">
        <v>551</v>
      </c>
      <c r="Q1115">
        <v>128729</v>
      </c>
      <c r="R1115">
        <v>15835</v>
      </c>
      <c r="S1115" t="s">
        <v>28</v>
      </c>
      <c r="T1115">
        <v>2.35</v>
      </c>
      <c r="U1115" t="b">
        <f>IF(Table19[[#This Row],[gross]]-Table19[[#This Row],[budget]] &gt; 0, TRUE, FALSE)</f>
        <v>0</v>
      </c>
    </row>
    <row r="1116" spans="1:21" x14ac:dyDescent="0.35">
      <c r="A1116" t="s">
        <v>13848</v>
      </c>
      <c r="B1116">
        <v>2004</v>
      </c>
      <c r="C1116" t="s">
        <v>12336</v>
      </c>
      <c r="D1116" t="s">
        <v>2555</v>
      </c>
      <c r="E1116" t="s">
        <v>405</v>
      </c>
      <c r="F1116" t="s">
        <v>8688</v>
      </c>
      <c r="G1116" t="s">
        <v>569</v>
      </c>
      <c r="H1116" s="11">
        <v>9000000</v>
      </c>
      <c r="I1116" s="11">
        <v>18225165</v>
      </c>
      <c r="J1116" t="s">
        <v>38</v>
      </c>
      <c r="K1116">
        <v>88</v>
      </c>
      <c r="L1116" t="s">
        <v>4052</v>
      </c>
      <c r="M1116" t="s">
        <v>13849</v>
      </c>
      <c r="N1116">
        <v>7.1</v>
      </c>
      <c r="O1116">
        <v>150</v>
      </c>
      <c r="P1116">
        <v>316</v>
      </c>
      <c r="Q1116">
        <v>155262</v>
      </c>
      <c r="R1116">
        <v>3114</v>
      </c>
      <c r="S1116" t="s">
        <v>28</v>
      </c>
      <c r="T1116">
        <v>1.85</v>
      </c>
      <c r="U1116" t="b">
        <f>IF(Table19[[#This Row],[gross]]-Table19[[#This Row],[budget]] &gt; 0, TRUE, FALSE)</f>
        <v>1</v>
      </c>
    </row>
    <row r="1117" spans="1:21" x14ac:dyDescent="0.35">
      <c r="A1117" t="s">
        <v>13989</v>
      </c>
      <c r="B1117">
        <v>1999</v>
      </c>
      <c r="C1117" t="s">
        <v>13987</v>
      </c>
      <c r="D1117" t="s">
        <v>1305</v>
      </c>
      <c r="E1117" t="s">
        <v>13988</v>
      </c>
      <c r="F1117" t="s">
        <v>13990</v>
      </c>
      <c r="G1117" t="s">
        <v>569</v>
      </c>
      <c r="H1117" s="11">
        <v>8000000</v>
      </c>
      <c r="I1117" s="11">
        <v>1997807</v>
      </c>
      <c r="J1117" t="s">
        <v>38</v>
      </c>
      <c r="K1117">
        <v>126</v>
      </c>
      <c r="L1117" t="s">
        <v>1763</v>
      </c>
      <c r="M1117" t="s">
        <v>13991</v>
      </c>
      <c r="N1117">
        <v>7.1</v>
      </c>
      <c r="O1117">
        <v>46</v>
      </c>
      <c r="P1117">
        <v>140</v>
      </c>
      <c r="Q1117">
        <v>5158</v>
      </c>
      <c r="R1117">
        <v>823</v>
      </c>
      <c r="S1117" t="s">
        <v>28</v>
      </c>
      <c r="T1117">
        <v>1.85</v>
      </c>
      <c r="U1117" t="b">
        <f>IF(Table19[[#This Row],[gross]]-Table19[[#This Row],[budget]] &gt; 0, TRUE, FALSE)</f>
        <v>0</v>
      </c>
    </row>
    <row r="1118" spans="1:21" x14ac:dyDescent="0.35">
      <c r="A1118" t="s">
        <v>14116</v>
      </c>
      <c r="B1118">
        <v>2013</v>
      </c>
      <c r="C1118" t="s">
        <v>14114</v>
      </c>
      <c r="D1118" t="s">
        <v>14115</v>
      </c>
      <c r="E1118" t="s">
        <v>4134</v>
      </c>
      <c r="F1118" t="s">
        <v>14117</v>
      </c>
      <c r="G1118" t="s">
        <v>39</v>
      </c>
      <c r="H1118" s="11">
        <v>8000000</v>
      </c>
      <c r="I1118" s="11">
        <v>17536788</v>
      </c>
      <c r="J1118" t="s">
        <v>38</v>
      </c>
      <c r="K1118">
        <v>93</v>
      </c>
      <c r="L1118" t="s">
        <v>1375</v>
      </c>
      <c r="M1118" t="s">
        <v>14118</v>
      </c>
      <c r="N1118">
        <v>7.1</v>
      </c>
      <c r="O1118">
        <v>231</v>
      </c>
      <c r="P1118">
        <v>142</v>
      </c>
      <c r="Q1118">
        <v>49240</v>
      </c>
      <c r="R1118">
        <v>1183</v>
      </c>
      <c r="S1118" t="s">
        <v>28</v>
      </c>
      <c r="T1118">
        <v>1.85</v>
      </c>
      <c r="U1118" t="b">
        <f>IF(Table19[[#This Row],[gross]]-Table19[[#This Row],[budget]] &gt; 0, TRUE, FALSE)</f>
        <v>1</v>
      </c>
    </row>
    <row r="1119" spans="1:21" x14ac:dyDescent="0.35">
      <c r="A1119" t="s">
        <v>14120</v>
      </c>
      <c r="B1119">
        <v>2010</v>
      </c>
      <c r="C1119" t="s">
        <v>3579</v>
      </c>
      <c r="D1119" t="s">
        <v>177</v>
      </c>
      <c r="E1119" t="s">
        <v>10633</v>
      </c>
      <c r="F1119" t="s">
        <v>14121</v>
      </c>
      <c r="G1119" t="s">
        <v>39</v>
      </c>
      <c r="H1119" s="11">
        <v>8000000</v>
      </c>
      <c r="I1119" s="11">
        <v>58401464</v>
      </c>
      <c r="J1119" t="s">
        <v>38</v>
      </c>
      <c r="K1119">
        <v>92</v>
      </c>
      <c r="L1119" t="s">
        <v>1618</v>
      </c>
      <c r="M1119" t="s">
        <v>14122</v>
      </c>
      <c r="N1119">
        <v>7.1</v>
      </c>
      <c r="O1119">
        <v>262</v>
      </c>
      <c r="P1119">
        <v>264</v>
      </c>
      <c r="Q1119">
        <v>276746</v>
      </c>
      <c r="R1119">
        <v>16982</v>
      </c>
      <c r="S1119" t="s">
        <v>28</v>
      </c>
      <c r="T1119">
        <v>1.85</v>
      </c>
      <c r="U1119" t="b">
        <f>IF(Table19[[#This Row],[gross]]-Table19[[#This Row],[budget]] &gt; 0, TRUE, FALSE)</f>
        <v>1</v>
      </c>
    </row>
    <row r="1120" spans="1:21" x14ac:dyDescent="0.35">
      <c r="A1120" t="s">
        <v>14149</v>
      </c>
      <c r="B1120">
        <v>2002</v>
      </c>
      <c r="C1120" t="s">
        <v>14147</v>
      </c>
      <c r="D1120" t="s">
        <v>6340</v>
      </c>
      <c r="E1120" t="s">
        <v>5742</v>
      </c>
      <c r="F1120" t="s">
        <v>14150</v>
      </c>
      <c r="G1120" t="s">
        <v>569</v>
      </c>
      <c r="H1120" s="11">
        <v>8000000</v>
      </c>
      <c r="I1120" s="11">
        <v>3076425</v>
      </c>
      <c r="J1120" t="s">
        <v>1418</v>
      </c>
      <c r="K1120">
        <v>111</v>
      </c>
      <c r="L1120" t="s">
        <v>14148</v>
      </c>
      <c r="M1120" t="s">
        <v>14151</v>
      </c>
      <c r="N1120">
        <v>7.1</v>
      </c>
      <c r="O1120">
        <v>128</v>
      </c>
      <c r="P1120">
        <v>162</v>
      </c>
      <c r="Q1120">
        <v>23660</v>
      </c>
      <c r="R1120">
        <v>3543</v>
      </c>
      <c r="S1120" t="s">
        <v>28</v>
      </c>
      <c r="T1120">
        <v>1.85</v>
      </c>
      <c r="U1120" t="b">
        <f>IF(Table19[[#This Row],[gross]]-Table19[[#This Row],[budget]] &gt; 0, TRUE, FALSE)</f>
        <v>0</v>
      </c>
    </row>
    <row r="1121" spans="1:21" x14ac:dyDescent="0.35">
      <c r="A1121" t="s">
        <v>14434</v>
      </c>
      <c r="B1121">
        <v>2009</v>
      </c>
      <c r="C1121" t="s">
        <v>14433</v>
      </c>
      <c r="D1121" t="s">
        <v>537</v>
      </c>
      <c r="E1121" t="s">
        <v>1626</v>
      </c>
      <c r="F1121" t="s">
        <v>3673</v>
      </c>
      <c r="G1121" t="s">
        <v>39</v>
      </c>
      <c r="H1121" s="11">
        <v>7500000</v>
      </c>
      <c r="I1121" s="11">
        <v>9176553</v>
      </c>
      <c r="J1121" t="s">
        <v>38</v>
      </c>
      <c r="K1121">
        <v>100</v>
      </c>
      <c r="L1121" t="s">
        <v>7614</v>
      </c>
      <c r="M1121" t="s">
        <v>14435</v>
      </c>
      <c r="N1121">
        <v>7.1</v>
      </c>
      <c r="O1121">
        <v>160</v>
      </c>
      <c r="P1121">
        <v>97</v>
      </c>
      <c r="Q1121">
        <v>19147</v>
      </c>
      <c r="R1121">
        <v>19330</v>
      </c>
      <c r="S1121" t="s">
        <v>28</v>
      </c>
      <c r="T1121">
        <v>2.35</v>
      </c>
      <c r="U1121" t="b">
        <f>IF(Table19[[#This Row],[gross]]-Table19[[#This Row],[budget]] &gt; 0, TRUE, FALSE)</f>
        <v>1</v>
      </c>
    </row>
    <row r="1122" spans="1:21" x14ac:dyDescent="0.35">
      <c r="A1122" t="s">
        <v>14533</v>
      </c>
      <c r="B1122">
        <v>2010</v>
      </c>
      <c r="C1122" t="s">
        <v>14532</v>
      </c>
      <c r="D1122" t="s">
        <v>62</v>
      </c>
      <c r="E1122" t="s">
        <v>814</v>
      </c>
      <c r="F1122" t="s">
        <v>467</v>
      </c>
      <c r="G1122" t="s">
        <v>569</v>
      </c>
      <c r="H1122" s="11">
        <v>7000000</v>
      </c>
      <c r="I1122" s="11">
        <v>382946</v>
      </c>
      <c r="J1122" t="s">
        <v>38</v>
      </c>
      <c r="K1122">
        <v>106</v>
      </c>
      <c r="L1122" t="s">
        <v>3270</v>
      </c>
      <c r="M1122" t="s">
        <v>14534</v>
      </c>
      <c r="N1122">
        <v>7.1</v>
      </c>
      <c r="O1122">
        <v>134</v>
      </c>
      <c r="P1122">
        <v>99</v>
      </c>
      <c r="Q1122">
        <v>43965</v>
      </c>
      <c r="R1122">
        <v>44969</v>
      </c>
      <c r="S1122" t="s">
        <v>28</v>
      </c>
      <c r="T1122">
        <v>2.35</v>
      </c>
      <c r="U1122" t="b">
        <f>IF(Table19[[#This Row],[gross]]-Table19[[#This Row],[budget]] &gt; 0, TRUE, FALSE)</f>
        <v>0</v>
      </c>
    </row>
    <row r="1123" spans="1:21" x14ac:dyDescent="0.35">
      <c r="A1123" t="s">
        <v>14622</v>
      </c>
      <c r="B1123">
        <v>1980</v>
      </c>
      <c r="C1123" t="s">
        <v>2183</v>
      </c>
      <c r="D1123" t="s">
        <v>6277</v>
      </c>
      <c r="E1123" t="s">
        <v>10967</v>
      </c>
      <c r="F1123" t="s">
        <v>10939</v>
      </c>
      <c r="G1123" t="s">
        <v>6963</v>
      </c>
      <c r="H1123" s="11">
        <v>6500000</v>
      </c>
      <c r="I1123" s="11">
        <v>31899000</v>
      </c>
      <c r="J1123" t="s">
        <v>38</v>
      </c>
      <c r="K1123">
        <v>104</v>
      </c>
      <c r="L1123" t="s">
        <v>14621</v>
      </c>
      <c r="M1123" t="s">
        <v>14623</v>
      </c>
      <c r="N1123">
        <v>7.1</v>
      </c>
      <c r="O1123">
        <v>121</v>
      </c>
      <c r="P1123">
        <v>201</v>
      </c>
      <c r="Q1123">
        <v>23986</v>
      </c>
      <c r="R1123">
        <v>2442</v>
      </c>
      <c r="S1123" t="s">
        <v>28</v>
      </c>
      <c r="T1123">
        <v>2.35</v>
      </c>
      <c r="U1123" t="b">
        <f>IF(Table19[[#This Row],[gross]]-Table19[[#This Row],[budget]] &gt; 0, TRUE, FALSE)</f>
        <v>1</v>
      </c>
    </row>
    <row r="1124" spans="1:21" x14ac:dyDescent="0.35">
      <c r="A1124" t="s">
        <v>14817</v>
      </c>
      <c r="B1124">
        <v>2012</v>
      </c>
      <c r="C1124" t="s">
        <v>14816</v>
      </c>
      <c r="D1124" t="s">
        <v>77</v>
      </c>
      <c r="E1124" t="s">
        <v>638</v>
      </c>
      <c r="F1124" t="s">
        <v>295</v>
      </c>
      <c r="G1124" t="s">
        <v>39</v>
      </c>
      <c r="H1124" s="11">
        <v>6000000</v>
      </c>
      <c r="I1124" s="11">
        <v>11434867</v>
      </c>
      <c r="J1124" t="s">
        <v>38</v>
      </c>
      <c r="K1124">
        <v>102</v>
      </c>
      <c r="L1124" t="s">
        <v>3144</v>
      </c>
      <c r="M1124" t="s">
        <v>14818</v>
      </c>
      <c r="N1124">
        <v>7.1</v>
      </c>
      <c r="O1124">
        <v>216</v>
      </c>
      <c r="P1124">
        <v>130</v>
      </c>
      <c r="Q1124">
        <v>59637</v>
      </c>
      <c r="R1124">
        <v>51355</v>
      </c>
      <c r="S1124" t="s">
        <v>28</v>
      </c>
      <c r="T1124">
        <v>1.85</v>
      </c>
      <c r="U1124" t="b">
        <f>IF(Table19[[#This Row],[gross]]-Table19[[#This Row],[budget]] &gt; 0, TRUE, FALSE)</f>
        <v>1</v>
      </c>
    </row>
    <row r="1125" spans="1:21" x14ac:dyDescent="0.35">
      <c r="A1125" t="s">
        <v>14926</v>
      </c>
      <c r="B1125">
        <v>2008</v>
      </c>
      <c r="C1125" t="s">
        <v>14923</v>
      </c>
      <c r="D1125" t="s">
        <v>14925</v>
      </c>
      <c r="E1125" t="s">
        <v>14924</v>
      </c>
      <c r="F1125" t="s">
        <v>14927</v>
      </c>
      <c r="G1125" t="s">
        <v>569</v>
      </c>
      <c r="H1125" s="11">
        <v>4000000</v>
      </c>
      <c r="I1125" s="11">
        <v>542860</v>
      </c>
      <c r="J1125" t="s">
        <v>9737</v>
      </c>
      <c r="K1125">
        <v>103</v>
      </c>
      <c r="L1125" t="s">
        <v>1898</v>
      </c>
      <c r="M1125" t="s">
        <v>14928</v>
      </c>
      <c r="N1125">
        <v>7.1</v>
      </c>
      <c r="O1125">
        <v>111</v>
      </c>
      <c r="P1125">
        <v>37</v>
      </c>
      <c r="Q1125">
        <v>9230</v>
      </c>
      <c r="R1125">
        <v>219</v>
      </c>
      <c r="S1125" t="s">
        <v>28</v>
      </c>
      <c r="T1125">
        <v>2.35</v>
      </c>
      <c r="U1125" t="b">
        <f>IF(Table19[[#This Row],[gross]]-Table19[[#This Row],[budget]] &gt; 0, TRUE, FALSE)</f>
        <v>0</v>
      </c>
    </row>
    <row r="1126" spans="1:21" x14ac:dyDescent="0.35">
      <c r="A1126" t="s">
        <v>14933</v>
      </c>
      <c r="B1126">
        <v>2005</v>
      </c>
      <c r="C1126" t="s">
        <v>14931</v>
      </c>
      <c r="D1126" t="s">
        <v>6894</v>
      </c>
      <c r="E1126" t="s">
        <v>14932</v>
      </c>
      <c r="F1126" t="s">
        <v>14934</v>
      </c>
      <c r="G1126" t="s">
        <v>569</v>
      </c>
      <c r="H1126" s="11">
        <v>200000000</v>
      </c>
      <c r="I1126" s="11">
        <v>11905519</v>
      </c>
      <c r="J1126" t="s">
        <v>12041</v>
      </c>
      <c r="K1126">
        <v>111</v>
      </c>
      <c r="L1126" t="s">
        <v>454</v>
      </c>
      <c r="M1126" t="s">
        <v>14935</v>
      </c>
      <c r="N1126">
        <v>7.1</v>
      </c>
      <c r="O1126">
        <v>112</v>
      </c>
      <c r="P1126">
        <v>214</v>
      </c>
      <c r="Q1126">
        <v>30210</v>
      </c>
      <c r="R1126">
        <v>2205</v>
      </c>
      <c r="S1126" t="s">
        <v>28</v>
      </c>
      <c r="T1126">
        <v>1.85</v>
      </c>
      <c r="U1126" t="b">
        <f>IF(Table19[[#This Row],[gross]]-Table19[[#This Row],[budget]] &gt; 0, TRUE, FALSE)</f>
        <v>0</v>
      </c>
    </row>
    <row r="1127" spans="1:21" x14ac:dyDescent="0.35">
      <c r="A1127" t="s">
        <v>14979</v>
      </c>
      <c r="B1127">
        <v>2001</v>
      </c>
      <c r="C1127" t="s">
        <v>8506</v>
      </c>
      <c r="D1127" t="s">
        <v>208</v>
      </c>
      <c r="E1127" t="s">
        <v>388</v>
      </c>
      <c r="F1127" t="s">
        <v>5511</v>
      </c>
      <c r="G1127" t="s">
        <v>569</v>
      </c>
      <c r="H1127" s="11">
        <v>5500000</v>
      </c>
      <c r="I1127" s="11">
        <v>1292119</v>
      </c>
      <c r="J1127" t="s">
        <v>56</v>
      </c>
      <c r="K1127">
        <v>91</v>
      </c>
      <c r="L1127" t="s">
        <v>6019</v>
      </c>
      <c r="M1127" t="s">
        <v>14980</v>
      </c>
      <c r="N1127">
        <v>7.1</v>
      </c>
      <c r="O1127">
        <v>100</v>
      </c>
      <c r="P1127">
        <v>144</v>
      </c>
      <c r="Q1127">
        <v>14786</v>
      </c>
      <c r="R1127">
        <v>16768</v>
      </c>
      <c r="S1127" t="s">
        <v>28</v>
      </c>
      <c r="T1127">
        <v>1.85</v>
      </c>
      <c r="U1127" t="b">
        <f>IF(Table19[[#This Row],[gross]]-Table19[[#This Row],[budget]] &gt; 0, TRUE, FALSE)</f>
        <v>0</v>
      </c>
    </row>
    <row r="1128" spans="1:21" x14ac:dyDescent="0.35">
      <c r="A1128" t="s">
        <v>13460</v>
      </c>
      <c r="B1128">
        <v>2015</v>
      </c>
      <c r="C1128" t="s">
        <v>13459</v>
      </c>
      <c r="D1128" t="s">
        <v>6189</v>
      </c>
      <c r="E1128" t="s">
        <v>11627</v>
      </c>
      <c r="F1128" t="s">
        <v>7211</v>
      </c>
      <c r="G1128" t="s">
        <v>569</v>
      </c>
      <c r="H1128" s="11">
        <v>5000000</v>
      </c>
      <c r="I1128" s="11">
        <v>43771291</v>
      </c>
      <c r="J1128" t="s">
        <v>38</v>
      </c>
      <c r="K1128">
        <v>108</v>
      </c>
      <c r="L1128" t="s">
        <v>825</v>
      </c>
      <c r="M1128" t="s">
        <v>13461</v>
      </c>
      <c r="N1128">
        <v>7.1</v>
      </c>
      <c r="O1128">
        <v>297</v>
      </c>
      <c r="P1128">
        <v>279</v>
      </c>
      <c r="Q1128">
        <v>79916</v>
      </c>
      <c r="R1128">
        <v>3215</v>
      </c>
      <c r="S1128" t="s">
        <v>28</v>
      </c>
      <c r="T1128">
        <v>2.35</v>
      </c>
      <c r="U1128" t="b">
        <f>IF(Table19[[#This Row],[gross]]-Table19[[#This Row],[budget]] &gt; 0, TRUE, FALSE)</f>
        <v>1</v>
      </c>
    </row>
    <row r="1129" spans="1:21" x14ac:dyDescent="0.35">
      <c r="A1129" t="s">
        <v>15355</v>
      </c>
      <c r="B1129">
        <v>2015</v>
      </c>
      <c r="C1129" t="s">
        <v>15353</v>
      </c>
      <c r="D1129" t="s">
        <v>4776</v>
      </c>
      <c r="E1129" t="s">
        <v>10606</v>
      </c>
      <c r="F1129" t="s">
        <v>10313</v>
      </c>
      <c r="G1129" t="s">
        <v>569</v>
      </c>
      <c r="H1129" s="11">
        <v>5000000</v>
      </c>
      <c r="I1129" s="11">
        <v>3219029</v>
      </c>
      <c r="J1129" t="s">
        <v>38</v>
      </c>
      <c r="K1129">
        <v>95</v>
      </c>
      <c r="L1129" t="s">
        <v>15354</v>
      </c>
      <c r="M1129" t="s">
        <v>15356</v>
      </c>
      <c r="N1129">
        <v>7.1</v>
      </c>
      <c r="O1129">
        <v>322</v>
      </c>
      <c r="P1129">
        <v>125</v>
      </c>
      <c r="Q1129">
        <v>28845</v>
      </c>
      <c r="R1129">
        <v>1836</v>
      </c>
      <c r="S1129" t="s">
        <v>28</v>
      </c>
      <c r="T1129">
        <v>2.35</v>
      </c>
      <c r="U1129" t="b">
        <f>IF(Table19[[#This Row],[gross]]-Table19[[#This Row],[budget]] &gt; 0, TRUE, FALSE)</f>
        <v>0</v>
      </c>
    </row>
    <row r="1130" spans="1:21" x14ac:dyDescent="0.35">
      <c r="A1130" t="s">
        <v>15359</v>
      </c>
      <c r="B1130">
        <v>1996</v>
      </c>
      <c r="C1130" t="s">
        <v>5144</v>
      </c>
      <c r="D1130" t="s">
        <v>5235</v>
      </c>
      <c r="E1130" t="s">
        <v>15358</v>
      </c>
      <c r="F1130" t="s">
        <v>15360</v>
      </c>
      <c r="G1130" t="s">
        <v>569</v>
      </c>
      <c r="H1130" s="11">
        <v>7000000</v>
      </c>
      <c r="I1130" s="11">
        <v>1040879</v>
      </c>
      <c r="J1130" t="s">
        <v>38</v>
      </c>
      <c r="K1130">
        <v>91</v>
      </c>
      <c r="L1130" t="s">
        <v>8601</v>
      </c>
      <c r="M1130" t="s">
        <v>15361</v>
      </c>
      <c r="N1130">
        <v>7.1</v>
      </c>
      <c r="O1130">
        <v>83</v>
      </c>
      <c r="P1130">
        <v>184</v>
      </c>
      <c r="Q1130">
        <v>54478</v>
      </c>
      <c r="R1130">
        <v>648</v>
      </c>
      <c r="S1130" t="s">
        <v>28</v>
      </c>
      <c r="T1130">
        <v>1.85</v>
      </c>
      <c r="U1130" t="b">
        <f>IF(Table19[[#This Row],[gross]]-Table19[[#This Row],[budget]] &gt; 0, TRUE, FALSE)</f>
        <v>0</v>
      </c>
    </row>
    <row r="1131" spans="1:21" x14ac:dyDescent="0.35">
      <c r="A1131" t="s">
        <v>15446</v>
      </c>
      <c r="B1131">
        <v>1994</v>
      </c>
      <c r="C1131" t="s">
        <v>366</v>
      </c>
      <c r="D1131" t="s">
        <v>198</v>
      </c>
      <c r="E1131" t="s">
        <v>15445</v>
      </c>
      <c r="F1131" t="s">
        <v>7582</v>
      </c>
      <c r="G1131" t="s">
        <v>569</v>
      </c>
      <c r="H1131" s="11">
        <v>4500000</v>
      </c>
      <c r="I1131" s="11">
        <v>52700832</v>
      </c>
      <c r="J1131" t="s">
        <v>56</v>
      </c>
      <c r="K1131">
        <v>117</v>
      </c>
      <c r="L1131" t="s">
        <v>1375</v>
      </c>
      <c r="M1131" t="s">
        <v>15447</v>
      </c>
      <c r="N1131">
        <v>7.1</v>
      </c>
      <c r="O1131">
        <v>84</v>
      </c>
      <c r="P1131">
        <v>197</v>
      </c>
      <c r="Q1131">
        <v>107923</v>
      </c>
      <c r="R1131">
        <v>1862</v>
      </c>
      <c r="S1131" t="s">
        <v>28</v>
      </c>
      <c r="T1131">
        <v>1.66</v>
      </c>
      <c r="U1131" t="b">
        <f>IF(Table19[[#This Row],[gross]]-Table19[[#This Row],[budget]] &gt; 0, TRUE, FALSE)</f>
        <v>1</v>
      </c>
    </row>
    <row r="1132" spans="1:21" x14ac:dyDescent="0.35">
      <c r="A1132" t="s">
        <v>15551</v>
      </c>
      <c r="B1132">
        <v>2001</v>
      </c>
      <c r="C1132" t="s">
        <v>120</v>
      </c>
      <c r="D1132" t="s">
        <v>453</v>
      </c>
      <c r="E1132" t="s">
        <v>3150</v>
      </c>
      <c r="F1132" t="s">
        <v>15552</v>
      </c>
      <c r="G1132" t="s">
        <v>569</v>
      </c>
      <c r="H1132" s="11">
        <v>4000000</v>
      </c>
      <c r="I1132" s="11">
        <v>31252964</v>
      </c>
      <c r="J1132" t="s">
        <v>38</v>
      </c>
      <c r="K1132">
        <v>112</v>
      </c>
      <c r="L1132" t="s">
        <v>209</v>
      </c>
      <c r="M1132" t="s">
        <v>15553</v>
      </c>
      <c r="N1132">
        <v>7.1</v>
      </c>
      <c r="O1132">
        <v>153</v>
      </c>
      <c r="P1132">
        <v>522</v>
      </c>
      <c r="Q1132">
        <v>71495</v>
      </c>
      <c r="R1132">
        <v>13707</v>
      </c>
      <c r="S1132" t="s">
        <v>28</v>
      </c>
      <c r="T1132">
        <v>2.35</v>
      </c>
      <c r="U1132" t="b">
        <f>IF(Table19[[#This Row],[gross]]-Table19[[#This Row],[budget]] &gt; 0, TRUE, FALSE)</f>
        <v>1</v>
      </c>
    </row>
    <row r="1133" spans="1:21" x14ac:dyDescent="0.35">
      <c r="A1133" t="s">
        <v>15570</v>
      </c>
      <c r="B1133">
        <v>2010</v>
      </c>
      <c r="C1133" t="s">
        <v>15569</v>
      </c>
      <c r="D1133" t="s">
        <v>673</v>
      </c>
      <c r="E1133" t="s">
        <v>12929</v>
      </c>
      <c r="F1133" t="s">
        <v>7958</v>
      </c>
      <c r="G1133" t="s">
        <v>569</v>
      </c>
      <c r="H1133" s="11">
        <v>3500000</v>
      </c>
      <c r="I1133" s="11">
        <v>20803237</v>
      </c>
      <c r="J1133" t="s">
        <v>38</v>
      </c>
      <c r="K1133">
        <v>106</v>
      </c>
      <c r="L1133" t="s">
        <v>2450</v>
      </c>
      <c r="M1133" t="s">
        <v>15571</v>
      </c>
      <c r="N1133">
        <v>7.1</v>
      </c>
      <c r="O1133">
        <v>323</v>
      </c>
      <c r="P1133">
        <v>291</v>
      </c>
      <c r="Q1133">
        <v>110616</v>
      </c>
      <c r="R1133">
        <v>18645</v>
      </c>
      <c r="S1133" t="s">
        <v>28</v>
      </c>
      <c r="T1133">
        <v>1.85</v>
      </c>
      <c r="U1133" t="b">
        <f>IF(Table19[[#This Row],[gross]]-Table19[[#This Row],[budget]] &gt; 0, TRUE, FALSE)</f>
        <v>1</v>
      </c>
    </row>
    <row r="1134" spans="1:21" x14ac:dyDescent="0.35">
      <c r="A1134" t="s">
        <v>15625</v>
      </c>
      <c r="B1134">
        <v>2002</v>
      </c>
      <c r="C1134" t="s">
        <v>11261</v>
      </c>
      <c r="D1134" t="s">
        <v>12083</v>
      </c>
      <c r="E1134" t="s">
        <v>1028</v>
      </c>
      <c r="F1134" t="s">
        <v>13581</v>
      </c>
      <c r="G1134" t="s">
        <v>569</v>
      </c>
      <c r="H1134" s="11">
        <v>4000000</v>
      </c>
      <c r="I1134" s="11">
        <v>4046737</v>
      </c>
      <c r="J1134" t="s">
        <v>38</v>
      </c>
      <c r="K1134">
        <v>104</v>
      </c>
      <c r="L1134" t="s">
        <v>1375</v>
      </c>
      <c r="M1134" t="s">
        <v>15626</v>
      </c>
      <c r="N1134">
        <v>7.1</v>
      </c>
      <c r="O1134">
        <v>163</v>
      </c>
      <c r="P1134">
        <v>390</v>
      </c>
      <c r="Q1134">
        <v>67949</v>
      </c>
      <c r="R1134">
        <v>2251</v>
      </c>
      <c r="S1134" t="s">
        <v>28</v>
      </c>
      <c r="T1134">
        <v>1.85</v>
      </c>
      <c r="U1134" t="b">
        <f>IF(Table19[[#This Row],[gross]]-Table19[[#This Row],[budget]] &gt; 0, TRUE, FALSE)</f>
        <v>1</v>
      </c>
    </row>
    <row r="1135" spans="1:21" x14ac:dyDescent="0.35">
      <c r="A1135" t="s">
        <v>15778</v>
      </c>
      <c r="B1135">
        <v>1948</v>
      </c>
      <c r="C1135" t="s">
        <v>15774</v>
      </c>
      <c r="D1135" t="s">
        <v>15777</v>
      </c>
      <c r="E1135" t="s">
        <v>15775</v>
      </c>
      <c r="F1135" t="s">
        <v>15779</v>
      </c>
      <c r="G1135" t="s">
        <v>5738</v>
      </c>
      <c r="H1135" s="11">
        <v>3700000</v>
      </c>
      <c r="I1135" s="11">
        <v>2956000</v>
      </c>
      <c r="J1135" t="s">
        <v>38</v>
      </c>
      <c r="K1135">
        <v>102</v>
      </c>
      <c r="L1135" t="s">
        <v>15776</v>
      </c>
      <c r="M1135" t="s">
        <v>15780</v>
      </c>
      <c r="N1135">
        <v>7.1</v>
      </c>
      <c r="O1135">
        <v>41</v>
      </c>
      <c r="P1135">
        <v>54</v>
      </c>
      <c r="Q1135">
        <v>3258</v>
      </c>
      <c r="R1135">
        <v>282</v>
      </c>
      <c r="S1135" t="s">
        <v>28</v>
      </c>
      <c r="T1135">
        <v>1.37</v>
      </c>
      <c r="U1135" t="b">
        <f>IF(Table19[[#This Row],[gross]]-Table19[[#This Row],[budget]] &gt; 0, TRUE, FALSE)</f>
        <v>0</v>
      </c>
    </row>
    <row r="1136" spans="1:21" x14ac:dyDescent="0.35">
      <c r="A1136" t="s">
        <v>15889</v>
      </c>
      <c r="B1136">
        <v>2011</v>
      </c>
      <c r="C1136" t="s">
        <v>10512</v>
      </c>
      <c r="D1136" t="s">
        <v>115</v>
      </c>
      <c r="E1136" t="s">
        <v>1335</v>
      </c>
      <c r="F1136" t="s">
        <v>7058</v>
      </c>
      <c r="G1136" t="s">
        <v>569</v>
      </c>
      <c r="H1136" s="11">
        <v>3500000</v>
      </c>
      <c r="I1136" s="11">
        <v>5354039</v>
      </c>
      <c r="J1136" t="s">
        <v>38</v>
      </c>
      <c r="K1136">
        <v>107</v>
      </c>
      <c r="L1136" t="s">
        <v>3438</v>
      </c>
      <c r="M1136" t="s">
        <v>15890</v>
      </c>
      <c r="N1136">
        <v>7.1</v>
      </c>
      <c r="O1136">
        <v>290</v>
      </c>
      <c r="P1136">
        <v>225</v>
      </c>
      <c r="Q1136">
        <v>92599</v>
      </c>
      <c r="R1136">
        <v>22834</v>
      </c>
      <c r="S1136" t="s">
        <v>28</v>
      </c>
      <c r="T1136">
        <v>1.85</v>
      </c>
      <c r="U1136" t="b">
        <f>IF(Table19[[#This Row],[gross]]-Table19[[#This Row],[budget]] &gt; 0, TRUE, FALSE)</f>
        <v>1</v>
      </c>
    </row>
    <row r="1137" spans="1:21" x14ac:dyDescent="0.35">
      <c r="A1137" t="s">
        <v>15906</v>
      </c>
      <c r="B1137">
        <v>1999</v>
      </c>
      <c r="C1137" t="s">
        <v>15904</v>
      </c>
      <c r="D1137" t="s">
        <v>13703</v>
      </c>
      <c r="E1137" t="s">
        <v>15905</v>
      </c>
      <c r="F1137" t="s">
        <v>8510</v>
      </c>
      <c r="G1137" t="s">
        <v>569</v>
      </c>
      <c r="H1137" s="11">
        <v>2200000</v>
      </c>
      <c r="I1137" s="11">
        <v>104257</v>
      </c>
      <c r="J1137" t="s">
        <v>56</v>
      </c>
      <c r="K1137">
        <v>99</v>
      </c>
      <c r="L1137" t="s">
        <v>6111</v>
      </c>
      <c r="M1137" t="s">
        <v>15907</v>
      </c>
      <c r="N1137">
        <v>7.1</v>
      </c>
      <c r="O1137">
        <v>47</v>
      </c>
      <c r="P1137">
        <v>160</v>
      </c>
      <c r="Q1137">
        <v>19194</v>
      </c>
      <c r="R1137">
        <v>1430</v>
      </c>
      <c r="S1137" t="s">
        <v>28</v>
      </c>
      <c r="T1137">
        <v>1.85</v>
      </c>
      <c r="U1137" t="b">
        <f>IF(Table19[[#This Row],[gross]]-Table19[[#This Row],[budget]] &gt; 0, TRUE, FALSE)</f>
        <v>0</v>
      </c>
    </row>
    <row r="1138" spans="1:21" x14ac:dyDescent="0.35">
      <c r="A1138" t="s">
        <v>16066</v>
      </c>
      <c r="B1138">
        <v>2001</v>
      </c>
      <c r="C1138" t="s">
        <v>16065</v>
      </c>
      <c r="D1138" t="s">
        <v>644</v>
      </c>
      <c r="E1138" t="s">
        <v>8655</v>
      </c>
      <c r="F1138" t="s">
        <v>12711</v>
      </c>
      <c r="G1138" t="s">
        <v>569</v>
      </c>
      <c r="H1138" s="11">
        <v>4500000</v>
      </c>
      <c r="I1138" s="11">
        <v>3287435</v>
      </c>
      <c r="J1138" t="s">
        <v>38</v>
      </c>
      <c r="K1138">
        <v>104</v>
      </c>
      <c r="L1138" t="s">
        <v>3270</v>
      </c>
      <c r="M1138" t="s">
        <v>16067</v>
      </c>
      <c r="N1138">
        <v>7.1</v>
      </c>
      <c r="O1138">
        <v>79</v>
      </c>
      <c r="P1138">
        <v>115</v>
      </c>
      <c r="Q1138">
        <v>8603</v>
      </c>
      <c r="R1138">
        <v>12250</v>
      </c>
      <c r="S1138" t="s">
        <v>28</v>
      </c>
      <c r="T1138">
        <v>1.85</v>
      </c>
      <c r="U1138" t="b">
        <f>IF(Table19[[#This Row],[gross]]-Table19[[#This Row],[budget]] &gt; 0, TRUE, FALSE)</f>
        <v>0</v>
      </c>
    </row>
    <row r="1139" spans="1:21" x14ac:dyDescent="0.35">
      <c r="A1139" t="s">
        <v>16209</v>
      </c>
      <c r="B1139">
        <v>1997</v>
      </c>
      <c r="C1139" t="s">
        <v>16207</v>
      </c>
      <c r="D1139" t="s">
        <v>1326</v>
      </c>
      <c r="E1139" t="s">
        <v>16208</v>
      </c>
      <c r="F1139" t="s">
        <v>16210</v>
      </c>
      <c r="G1139" t="s">
        <v>569</v>
      </c>
      <c r="H1139" s="11">
        <v>2700000</v>
      </c>
      <c r="I1139" s="11">
        <v>9054736</v>
      </c>
      <c r="J1139" t="s">
        <v>38</v>
      </c>
      <c r="K1139">
        <v>113</v>
      </c>
      <c r="L1139" t="s">
        <v>3270</v>
      </c>
      <c r="M1139" t="s">
        <v>16211</v>
      </c>
      <c r="N1139">
        <v>7.1</v>
      </c>
      <c r="O1139">
        <v>61</v>
      </c>
      <c r="P1139">
        <v>57</v>
      </c>
      <c r="Q1139">
        <v>5744</v>
      </c>
      <c r="R1139">
        <v>787</v>
      </c>
      <c r="S1139" t="s">
        <v>28</v>
      </c>
      <c r="T1139">
        <v>1.66</v>
      </c>
      <c r="U1139" t="b">
        <f>IF(Table19[[#This Row],[gross]]-Table19[[#This Row],[budget]] &gt; 0, TRUE, FALSE)</f>
        <v>1</v>
      </c>
    </row>
    <row r="1140" spans="1:21" x14ac:dyDescent="0.35">
      <c r="A1140" t="s">
        <v>16266</v>
      </c>
      <c r="B1140">
        <v>1991</v>
      </c>
      <c r="C1140" t="s">
        <v>5753</v>
      </c>
      <c r="D1140" t="s">
        <v>572</v>
      </c>
      <c r="E1140" t="s">
        <v>1760</v>
      </c>
      <c r="F1140" t="s">
        <v>8942</v>
      </c>
      <c r="G1140" t="s">
        <v>569</v>
      </c>
      <c r="H1140" s="11">
        <v>2500000</v>
      </c>
      <c r="I1140" s="11">
        <v>6401336</v>
      </c>
      <c r="J1140" t="s">
        <v>38</v>
      </c>
      <c r="K1140">
        <v>104</v>
      </c>
      <c r="L1140" t="s">
        <v>3270</v>
      </c>
      <c r="M1140" t="s">
        <v>16267</v>
      </c>
      <c r="N1140">
        <v>7.1</v>
      </c>
      <c r="O1140">
        <v>63</v>
      </c>
      <c r="P1140">
        <v>153</v>
      </c>
      <c r="Q1140">
        <v>36996</v>
      </c>
      <c r="R1140">
        <v>19923</v>
      </c>
      <c r="S1140" t="s">
        <v>28</v>
      </c>
      <c r="T1140">
        <v>1.78</v>
      </c>
      <c r="U1140" t="b">
        <f>IF(Table19[[#This Row],[gross]]-Table19[[#This Row],[budget]] &gt; 0, TRUE, FALSE)</f>
        <v>1</v>
      </c>
    </row>
    <row r="1141" spans="1:21" x14ac:dyDescent="0.35">
      <c r="A1141" t="s">
        <v>16286</v>
      </c>
      <c r="B1141">
        <v>2012</v>
      </c>
      <c r="C1141" t="s">
        <v>12799</v>
      </c>
      <c r="D1141" t="s">
        <v>117</v>
      </c>
      <c r="E1141" t="s">
        <v>16284</v>
      </c>
      <c r="F1141" t="s">
        <v>16287</v>
      </c>
      <c r="G1141" t="s">
        <v>39</v>
      </c>
      <c r="H1141" s="11">
        <v>2500000</v>
      </c>
      <c r="I1141" s="11">
        <v>3325638</v>
      </c>
      <c r="J1141" t="s">
        <v>38</v>
      </c>
      <c r="K1141">
        <v>89</v>
      </c>
      <c r="L1141" t="s">
        <v>16285</v>
      </c>
      <c r="M1141" t="s">
        <v>16288</v>
      </c>
      <c r="N1141">
        <v>7.1</v>
      </c>
      <c r="O1141">
        <v>252</v>
      </c>
      <c r="P1141">
        <v>84</v>
      </c>
      <c r="Q1141">
        <v>52509</v>
      </c>
      <c r="R1141">
        <v>1980</v>
      </c>
      <c r="S1141" t="s">
        <v>28</v>
      </c>
      <c r="T1141">
        <v>2.35</v>
      </c>
      <c r="U1141" t="b">
        <f>IF(Table19[[#This Row],[gross]]-Table19[[#This Row],[budget]] &gt; 0, TRUE, FALSE)</f>
        <v>1</v>
      </c>
    </row>
    <row r="1142" spans="1:21" x14ac:dyDescent="0.35">
      <c r="A1142" t="s">
        <v>16296</v>
      </c>
      <c r="B1142">
        <v>2013</v>
      </c>
      <c r="C1142" t="s">
        <v>16295</v>
      </c>
      <c r="D1142" t="s">
        <v>9932</v>
      </c>
      <c r="E1142" t="s">
        <v>2539</v>
      </c>
      <c r="F1142" t="s">
        <v>16297</v>
      </c>
      <c r="G1142" t="s">
        <v>569</v>
      </c>
      <c r="H1142" s="11">
        <v>2500000</v>
      </c>
      <c r="I1142" s="11">
        <v>6851969</v>
      </c>
      <c r="J1142" t="s">
        <v>38</v>
      </c>
      <c r="K1142">
        <v>95</v>
      </c>
      <c r="L1142" t="s">
        <v>1375</v>
      </c>
      <c r="M1142" t="s">
        <v>16298</v>
      </c>
      <c r="N1142">
        <v>7.1</v>
      </c>
      <c r="O1142">
        <v>220</v>
      </c>
      <c r="P1142">
        <v>178</v>
      </c>
      <c r="Q1142">
        <v>105591</v>
      </c>
      <c r="R1142">
        <v>10040</v>
      </c>
      <c r="S1142" t="s">
        <v>28</v>
      </c>
      <c r="T1142">
        <v>2.35</v>
      </c>
      <c r="U1142" t="b">
        <f>IF(Table19[[#This Row],[gross]]-Table19[[#This Row],[budget]] &gt; 0, TRUE, FALSE)</f>
        <v>1</v>
      </c>
    </row>
    <row r="1143" spans="1:21" x14ac:dyDescent="0.35">
      <c r="A1143" t="s">
        <v>16320</v>
      </c>
      <c r="B1143">
        <v>2010</v>
      </c>
      <c r="C1143" t="s">
        <v>16317</v>
      </c>
      <c r="D1143" t="s">
        <v>16319</v>
      </c>
      <c r="E1143" t="s">
        <v>16318</v>
      </c>
      <c r="F1143" t="s">
        <v>16321</v>
      </c>
      <c r="G1143" t="s">
        <v>569</v>
      </c>
      <c r="H1143" s="11">
        <v>2500000</v>
      </c>
      <c r="I1143" s="11">
        <v>99851</v>
      </c>
      <c r="J1143" t="s">
        <v>38</v>
      </c>
      <c r="K1143">
        <v>80</v>
      </c>
      <c r="L1143" t="s">
        <v>65</v>
      </c>
      <c r="M1143" t="s">
        <v>16322</v>
      </c>
      <c r="N1143">
        <v>7.1</v>
      </c>
      <c r="O1143">
        <v>28</v>
      </c>
      <c r="P1143">
        <v>30</v>
      </c>
      <c r="Q1143">
        <v>1138</v>
      </c>
      <c r="R1143">
        <v>210</v>
      </c>
      <c r="S1143" t="s">
        <v>28</v>
      </c>
      <c r="T1143">
        <v>1.78</v>
      </c>
      <c r="U1143" t="b">
        <f>IF(Table19[[#This Row],[gross]]-Table19[[#This Row],[budget]] &gt; 0, TRUE, FALSE)</f>
        <v>0</v>
      </c>
    </row>
    <row r="1144" spans="1:21" x14ac:dyDescent="0.35">
      <c r="A1144" t="s">
        <v>16600</v>
      </c>
      <c r="B1144">
        <v>1971</v>
      </c>
      <c r="C1144" t="s">
        <v>3839</v>
      </c>
      <c r="D1144" t="s">
        <v>3839</v>
      </c>
      <c r="E1144" t="s">
        <v>16599</v>
      </c>
      <c r="F1144" t="s">
        <v>15459</v>
      </c>
      <c r="G1144" t="s">
        <v>12734</v>
      </c>
      <c r="H1144" s="11">
        <v>2000000</v>
      </c>
      <c r="I1144" s="11"/>
      <c r="J1144" t="s">
        <v>38</v>
      </c>
      <c r="K1144">
        <v>82</v>
      </c>
      <c r="L1144" t="s">
        <v>1611</v>
      </c>
      <c r="M1144" t="s">
        <v>16601</v>
      </c>
      <c r="N1144">
        <v>7.1</v>
      </c>
      <c r="O1144">
        <v>40</v>
      </c>
      <c r="P1144">
        <v>105</v>
      </c>
      <c r="Q1144">
        <v>27646</v>
      </c>
      <c r="R1144">
        <v>11700</v>
      </c>
      <c r="S1144" t="s">
        <v>28</v>
      </c>
      <c r="T1144">
        <v>1.37</v>
      </c>
      <c r="U1144" t="b">
        <f>IF(Table19[[#This Row],[gross]]-Table19[[#This Row],[budget]] &gt; 0, TRUE, FALSE)</f>
        <v>0</v>
      </c>
    </row>
    <row r="1145" spans="1:21" x14ac:dyDescent="0.35">
      <c r="A1145" t="s">
        <v>16645</v>
      </c>
      <c r="B1145">
        <v>1986</v>
      </c>
      <c r="C1145" t="s">
        <v>16644</v>
      </c>
      <c r="D1145" t="s">
        <v>572</v>
      </c>
      <c r="E1145" t="s">
        <v>5710</v>
      </c>
      <c r="F1145" t="s">
        <v>6283</v>
      </c>
      <c r="G1145" t="s">
        <v>569</v>
      </c>
      <c r="H1145" s="11">
        <v>1900000</v>
      </c>
      <c r="I1145" s="11">
        <v>4600000</v>
      </c>
      <c r="J1145" t="s">
        <v>38</v>
      </c>
      <c r="K1145">
        <v>99</v>
      </c>
      <c r="L1145" t="s">
        <v>1872</v>
      </c>
      <c r="M1145" t="s">
        <v>16646</v>
      </c>
      <c r="N1145">
        <v>7.1</v>
      </c>
      <c r="O1145">
        <v>45</v>
      </c>
      <c r="P1145">
        <v>111</v>
      </c>
      <c r="Q1145">
        <v>11763</v>
      </c>
      <c r="R1145">
        <v>19649</v>
      </c>
      <c r="S1145" t="s">
        <v>720</v>
      </c>
      <c r="T1145">
        <v>1.85</v>
      </c>
      <c r="U1145" t="b">
        <f>IF(Table19[[#This Row],[gross]]-Table19[[#This Row],[budget]] &gt; 0, TRUE, FALSE)</f>
        <v>1</v>
      </c>
    </row>
    <row r="1146" spans="1:21" x14ac:dyDescent="0.35">
      <c r="A1146" t="s">
        <v>16758</v>
      </c>
      <c r="B1146">
        <v>2007</v>
      </c>
      <c r="C1146" t="s">
        <v>16757</v>
      </c>
      <c r="D1146" t="s">
        <v>8571</v>
      </c>
      <c r="E1146" t="s">
        <v>4934</v>
      </c>
      <c r="F1146" t="s">
        <v>7421</v>
      </c>
      <c r="G1146" t="s">
        <v>39</v>
      </c>
      <c r="H1146" s="11">
        <v>2000000</v>
      </c>
      <c r="I1146" s="11">
        <v>19067631</v>
      </c>
      <c r="J1146" t="s">
        <v>38</v>
      </c>
      <c r="K1146">
        <v>108</v>
      </c>
      <c r="L1146" t="s">
        <v>1375</v>
      </c>
      <c r="M1146" t="s">
        <v>16759</v>
      </c>
      <c r="N1146">
        <v>7.1</v>
      </c>
      <c r="O1146">
        <v>173</v>
      </c>
      <c r="P1146">
        <v>204</v>
      </c>
      <c r="Q1146">
        <v>37714</v>
      </c>
      <c r="R1146">
        <v>1981</v>
      </c>
      <c r="S1146" t="s">
        <v>28</v>
      </c>
      <c r="T1146">
        <v>1.85</v>
      </c>
      <c r="U1146" t="b">
        <f>IF(Table19[[#This Row],[gross]]-Table19[[#This Row],[budget]] &gt; 0, TRUE, FALSE)</f>
        <v>1</v>
      </c>
    </row>
    <row r="1147" spans="1:21" x14ac:dyDescent="0.35">
      <c r="A1147" t="s">
        <v>16853</v>
      </c>
      <c r="B1147">
        <v>2014</v>
      </c>
      <c r="C1147" t="s">
        <v>16850</v>
      </c>
      <c r="D1147" t="s">
        <v>16852</v>
      </c>
      <c r="E1147" t="s">
        <v>16851</v>
      </c>
      <c r="F1147" t="s">
        <v>16854</v>
      </c>
      <c r="G1147" t="s">
        <v>4621</v>
      </c>
      <c r="H1147" s="11">
        <v>5000000</v>
      </c>
      <c r="I1147" s="11"/>
      <c r="J1147" t="s">
        <v>8277</v>
      </c>
      <c r="K1147">
        <v>112</v>
      </c>
      <c r="L1147" t="s">
        <v>2450</v>
      </c>
      <c r="N1147">
        <v>7.1</v>
      </c>
      <c r="O1147">
        <v>18</v>
      </c>
      <c r="P1147">
        <v>13</v>
      </c>
      <c r="Q1147">
        <v>2841</v>
      </c>
      <c r="R1147">
        <v>588</v>
      </c>
      <c r="S1147" t="s">
        <v>28</v>
      </c>
      <c r="T1147">
        <v>2.35</v>
      </c>
      <c r="U1147" t="b">
        <f>IF(Table19[[#This Row],[gross]]-Table19[[#This Row],[budget]] &gt; 0, TRUE, FALSE)</f>
        <v>0</v>
      </c>
    </row>
    <row r="1148" spans="1:21" x14ac:dyDescent="0.35">
      <c r="A1148" t="s">
        <v>16931</v>
      </c>
      <c r="B1148">
        <v>2001</v>
      </c>
      <c r="C1148" t="s">
        <v>4727</v>
      </c>
      <c r="D1148" t="s">
        <v>10461</v>
      </c>
      <c r="E1148" t="s">
        <v>3558</v>
      </c>
      <c r="F1148" t="s">
        <v>4727</v>
      </c>
      <c r="G1148" t="s">
        <v>569</v>
      </c>
      <c r="H1148" s="11">
        <v>1200000</v>
      </c>
      <c r="I1148" s="11">
        <v>18488314</v>
      </c>
      <c r="J1148" t="s">
        <v>38</v>
      </c>
      <c r="K1148">
        <v>100</v>
      </c>
      <c r="L1148" t="s">
        <v>11391</v>
      </c>
      <c r="M1148" t="s">
        <v>16932</v>
      </c>
      <c r="N1148">
        <v>7.1</v>
      </c>
      <c r="O1148">
        <v>100</v>
      </c>
      <c r="P1148">
        <v>333</v>
      </c>
      <c r="Q1148">
        <v>76151</v>
      </c>
      <c r="R1148">
        <v>2893</v>
      </c>
      <c r="S1148" t="s">
        <v>28</v>
      </c>
      <c r="T1148">
        <v>1.85</v>
      </c>
      <c r="U1148" t="b">
        <f>IF(Table19[[#This Row],[gross]]-Table19[[#This Row],[budget]] &gt; 0, TRUE, FALSE)</f>
        <v>1</v>
      </c>
    </row>
    <row r="1149" spans="1:21" x14ac:dyDescent="0.35">
      <c r="A1149" t="s">
        <v>17313</v>
      </c>
      <c r="B1149">
        <v>2005</v>
      </c>
      <c r="C1149" t="s">
        <v>3398</v>
      </c>
      <c r="D1149" t="s">
        <v>17312</v>
      </c>
      <c r="E1149" t="s">
        <v>17311</v>
      </c>
      <c r="F1149" t="s">
        <v>17314</v>
      </c>
      <c r="G1149" t="s">
        <v>569</v>
      </c>
      <c r="H1149" s="11">
        <v>950000</v>
      </c>
      <c r="I1149" s="11">
        <v>1007962</v>
      </c>
      <c r="J1149" t="s">
        <v>38</v>
      </c>
      <c r="K1149">
        <v>104</v>
      </c>
      <c r="L1149" t="s">
        <v>2062</v>
      </c>
      <c r="M1149" t="s">
        <v>17315</v>
      </c>
      <c r="N1149">
        <v>7.1</v>
      </c>
      <c r="O1149">
        <v>231</v>
      </c>
      <c r="P1149">
        <v>651</v>
      </c>
      <c r="Q1149">
        <v>131969</v>
      </c>
      <c r="R1149">
        <v>117</v>
      </c>
      <c r="S1149" t="s">
        <v>28</v>
      </c>
      <c r="T1149">
        <v>2.35</v>
      </c>
      <c r="U1149" t="b">
        <f>IF(Table19[[#This Row],[gross]]-Table19[[#This Row],[budget]] &gt; 0, TRUE, FALSE)</f>
        <v>1</v>
      </c>
    </row>
    <row r="1150" spans="1:21" x14ac:dyDescent="0.35">
      <c r="A1150" t="s">
        <v>17498</v>
      </c>
      <c r="B1150">
        <v>2009</v>
      </c>
      <c r="C1150" t="s">
        <v>17497</v>
      </c>
      <c r="D1150" t="s">
        <v>15214</v>
      </c>
      <c r="E1150" t="s">
        <v>14095</v>
      </c>
      <c r="F1150" t="s">
        <v>17340</v>
      </c>
      <c r="G1150" t="s">
        <v>39</v>
      </c>
      <c r="H1150" s="11">
        <v>1000000</v>
      </c>
      <c r="I1150" s="11">
        <v>3773863</v>
      </c>
      <c r="J1150" t="s">
        <v>38</v>
      </c>
      <c r="K1150">
        <v>120</v>
      </c>
      <c r="L1150" t="s">
        <v>3270</v>
      </c>
      <c r="M1150" t="s">
        <v>17499</v>
      </c>
      <c r="N1150">
        <v>7.1</v>
      </c>
      <c r="O1150">
        <v>20</v>
      </c>
      <c r="P1150">
        <v>55</v>
      </c>
      <c r="Q1150">
        <v>4583</v>
      </c>
      <c r="R1150">
        <v>2563</v>
      </c>
      <c r="S1150" t="s">
        <v>28</v>
      </c>
      <c r="T1150">
        <v>2.35</v>
      </c>
      <c r="U1150" t="b">
        <f>IF(Table19[[#This Row],[gross]]-Table19[[#This Row],[budget]] &gt; 0, TRUE, FALSE)</f>
        <v>1</v>
      </c>
    </row>
    <row r="1151" spans="1:21" x14ac:dyDescent="0.35">
      <c r="A1151" t="s">
        <v>17617</v>
      </c>
      <c r="B1151">
        <v>2005</v>
      </c>
      <c r="C1151" t="s">
        <v>17616</v>
      </c>
      <c r="D1151" t="s">
        <v>295</v>
      </c>
      <c r="E1151" t="s">
        <v>4827</v>
      </c>
      <c r="F1151" t="s">
        <v>10534</v>
      </c>
      <c r="G1151" t="s">
        <v>569</v>
      </c>
      <c r="H1151" s="11">
        <v>450000</v>
      </c>
      <c r="I1151" s="11">
        <v>379122</v>
      </c>
      <c r="J1151" t="s">
        <v>56</v>
      </c>
      <c r="K1151">
        <v>84</v>
      </c>
      <c r="L1151" t="s">
        <v>1375</v>
      </c>
      <c r="M1151" t="s">
        <v>17618</v>
      </c>
      <c r="N1151">
        <v>7.1</v>
      </c>
      <c r="O1151">
        <v>365</v>
      </c>
      <c r="P1151">
        <v>54</v>
      </c>
      <c r="Q1151">
        <v>10143</v>
      </c>
      <c r="R1151">
        <v>12496</v>
      </c>
      <c r="S1151" t="s">
        <v>28</v>
      </c>
      <c r="T1151">
        <v>2.39</v>
      </c>
      <c r="U1151" t="b">
        <f>IF(Table19[[#This Row],[gross]]-Table19[[#This Row],[budget]] &gt; 0, TRUE, FALSE)</f>
        <v>0</v>
      </c>
    </row>
    <row r="1152" spans="1:21" x14ac:dyDescent="0.35">
      <c r="A1152" t="s">
        <v>17642</v>
      </c>
      <c r="B1152">
        <v>2013</v>
      </c>
      <c r="C1152" t="s">
        <v>15353</v>
      </c>
      <c r="D1152" t="s">
        <v>2701</v>
      </c>
      <c r="E1152" t="s">
        <v>17641</v>
      </c>
      <c r="F1152" t="s">
        <v>17643</v>
      </c>
      <c r="G1152" t="s">
        <v>569</v>
      </c>
      <c r="H1152" s="11">
        <v>1066167</v>
      </c>
      <c r="I1152" s="11">
        <v>258113</v>
      </c>
      <c r="J1152" t="s">
        <v>38</v>
      </c>
      <c r="K1152">
        <v>90</v>
      </c>
      <c r="L1152" t="s">
        <v>2062</v>
      </c>
      <c r="M1152" t="s">
        <v>17644</v>
      </c>
      <c r="N1152">
        <v>7.1</v>
      </c>
      <c r="O1152">
        <v>279</v>
      </c>
      <c r="P1152">
        <v>135</v>
      </c>
      <c r="Q1152">
        <v>42678</v>
      </c>
      <c r="R1152">
        <v>1528</v>
      </c>
      <c r="S1152" t="s">
        <v>28</v>
      </c>
      <c r="T1152">
        <v>2.35</v>
      </c>
      <c r="U1152" t="b">
        <f>IF(Table19[[#This Row],[gross]]-Table19[[#This Row],[budget]] &gt; 0, TRUE, FALSE)</f>
        <v>0</v>
      </c>
    </row>
    <row r="1153" spans="1:21" x14ac:dyDescent="0.35">
      <c r="A1153" t="s">
        <v>17656</v>
      </c>
      <c r="B1153">
        <v>2006</v>
      </c>
      <c r="C1153" t="s">
        <v>15180</v>
      </c>
      <c r="D1153" t="s">
        <v>17655</v>
      </c>
      <c r="E1153" t="s">
        <v>13782</v>
      </c>
      <c r="F1153" t="s">
        <v>17657</v>
      </c>
      <c r="G1153" t="s">
        <v>569</v>
      </c>
      <c r="H1153" s="11">
        <v>400000</v>
      </c>
      <c r="I1153" s="11">
        <v>1689999</v>
      </c>
      <c r="J1153" t="s">
        <v>38</v>
      </c>
      <c r="K1153">
        <v>90</v>
      </c>
      <c r="L1153" t="s">
        <v>3270</v>
      </c>
      <c r="M1153" t="s">
        <v>17658</v>
      </c>
      <c r="N1153">
        <v>7.1</v>
      </c>
      <c r="O1153">
        <v>69</v>
      </c>
      <c r="P1153">
        <v>48</v>
      </c>
      <c r="Q1153">
        <v>3675</v>
      </c>
      <c r="R1153">
        <v>771</v>
      </c>
      <c r="S1153" t="s">
        <v>28</v>
      </c>
      <c r="T1153">
        <v>2.35</v>
      </c>
      <c r="U1153" t="b">
        <f>IF(Table19[[#This Row],[gross]]-Table19[[#This Row],[budget]] &gt; 0, TRUE, FALSE)</f>
        <v>1</v>
      </c>
    </row>
    <row r="1154" spans="1:21" x14ac:dyDescent="0.35">
      <c r="A1154" t="s">
        <v>17717</v>
      </c>
      <c r="B1154">
        <v>2003</v>
      </c>
      <c r="C1154" t="s">
        <v>6183</v>
      </c>
      <c r="D1154" t="s">
        <v>420</v>
      </c>
      <c r="E1154" t="s">
        <v>2050</v>
      </c>
      <c r="F1154" t="s">
        <v>7877</v>
      </c>
      <c r="G1154" t="s">
        <v>39</v>
      </c>
      <c r="H1154" s="11">
        <v>300000</v>
      </c>
      <c r="I1154" s="11">
        <v>2360184</v>
      </c>
      <c r="J1154" t="s">
        <v>38</v>
      </c>
      <c r="K1154">
        <v>80</v>
      </c>
      <c r="L1154" t="s">
        <v>2450</v>
      </c>
      <c r="M1154" t="s">
        <v>17718</v>
      </c>
      <c r="N1154">
        <v>7.1</v>
      </c>
      <c r="O1154">
        <v>131</v>
      </c>
      <c r="P1154">
        <v>177</v>
      </c>
      <c r="Q1154">
        <v>18035</v>
      </c>
      <c r="R1154">
        <v>3010</v>
      </c>
      <c r="S1154" t="s">
        <v>28</v>
      </c>
      <c r="T1154">
        <v>1.85</v>
      </c>
      <c r="U1154" t="b">
        <f>IF(Table19[[#This Row],[gross]]-Table19[[#This Row],[budget]] &gt; 0, TRUE, FALSE)</f>
        <v>1</v>
      </c>
    </row>
    <row r="1155" spans="1:21" x14ac:dyDescent="0.35">
      <c r="A1155" t="s">
        <v>17726</v>
      </c>
      <c r="B1155">
        <v>2008</v>
      </c>
      <c r="C1155" t="s">
        <v>16541</v>
      </c>
      <c r="D1155" t="s">
        <v>16155</v>
      </c>
      <c r="E1155" t="s">
        <v>17720</v>
      </c>
      <c r="F1155" t="s">
        <v>17723</v>
      </c>
      <c r="G1155" t="s">
        <v>569</v>
      </c>
      <c r="H1155" s="11">
        <v>200000</v>
      </c>
      <c r="I1155" s="11">
        <v>856942</v>
      </c>
      <c r="J1155" t="s">
        <v>38</v>
      </c>
      <c r="K1155">
        <v>80</v>
      </c>
      <c r="L1155" t="s">
        <v>3270</v>
      </c>
      <c r="M1155" t="s">
        <v>17727</v>
      </c>
      <c r="N1155">
        <v>7.1</v>
      </c>
      <c r="O1155">
        <v>189</v>
      </c>
      <c r="P1155">
        <v>112</v>
      </c>
      <c r="Q1155">
        <v>12241</v>
      </c>
      <c r="R1155">
        <v>460</v>
      </c>
      <c r="S1155" t="s">
        <v>28</v>
      </c>
      <c r="T1155">
        <v>1.85</v>
      </c>
      <c r="U1155" t="b">
        <f>IF(Table19[[#This Row],[gross]]-Table19[[#This Row],[budget]] &gt; 0, TRUE, FALSE)</f>
        <v>1</v>
      </c>
    </row>
    <row r="1156" spans="1:21" x14ac:dyDescent="0.35">
      <c r="A1156" t="s">
        <v>17806</v>
      </c>
      <c r="B1156">
        <v>2013</v>
      </c>
      <c r="C1156" t="s">
        <v>17803</v>
      </c>
      <c r="D1156" t="s">
        <v>17805</v>
      </c>
      <c r="E1156" t="s">
        <v>17804</v>
      </c>
      <c r="F1156" t="s">
        <v>17807</v>
      </c>
      <c r="H1156" s="11">
        <v>250000</v>
      </c>
      <c r="I1156" s="11"/>
      <c r="J1156" t="s">
        <v>38</v>
      </c>
      <c r="K1156">
        <v>108</v>
      </c>
      <c r="L1156" t="s">
        <v>6232</v>
      </c>
      <c r="N1156">
        <v>7.1</v>
      </c>
      <c r="O1156">
        <v>17</v>
      </c>
      <c r="P1156">
        <v>2</v>
      </c>
      <c r="Q1156">
        <v>330</v>
      </c>
      <c r="R1156">
        <v>1087</v>
      </c>
      <c r="S1156" t="s">
        <v>28</v>
      </c>
      <c r="T1156">
        <v>1.85</v>
      </c>
      <c r="U1156" t="b">
        <f>IF(Table19[[#This Row],[gross]]-Table19[[#This Row],[budget]] &gt; 0, TRUE, FALSE)</f>
        <v>0</v>
      </c>
    </row>
    <row r="1157" spans="1:21" x14ac:dyDescent="0.35">
      <c r="A1157" t="s">
        <v>7979</v>
      </c>
      <c r="B1157">
        <v>2013</v>
      </c>
      <c r="C1157" t="s">
        <v>1475</v>
      </c>
      <c r="D1157" t="s">
        <v>434</v>
      </c>
      <c r="E1157" t="s">
        <v>4969</v>
      </c>
      <c r="F1157" t="s">
        <v>7980</v>
      </c>
      <c r="G1157" t="s">
        <v>569</v>
      </c>
      <c r="H1157" s="11">
        <v>30000000</v>
      </c>
      <c r="I1157" s="11">
        <v>32154410</v>
      </c>
      <c r="J1157" t="s">
        <v>38</v>
      </c>
      <c r="K1157">
        <v>106</v>
      </c>
      <c r="L1157" t="s">
        <v>2062</v>
      </c>
      <c r="M1157" t="s">
        <v>7981</v>
      </c>
      <c r="N1157">
        <v>7.1</v>
      </c>
      <c r="O1157">
        <v>450</v>
      </c>
      <c r="P1157">
        <v>274</v>
      </c>
      <c r="Q1157">
        <v>148334</v>
      </c>
      <c r="R1157">
        <v>18469</v>
      </c>
      <c r="S1157" t="s">
        <v>28</v>
      </c>
      <c r="T1157">
        <v>1.85</v>
      </c>
      <c r="U1157" t="b">
        <f>IF(Table19[[#This Row],[gross]]-Table19[[#This Row],[budget]] &gt; 0, TRUE, FALSE)</f>
        <v>1</v>
      </c>
    </row>
    <row r="1158" spans="1:21" x14ac:dyDescent="0.35">
      <c r="A1158" t="s">
        <v>18018</v>
      </c>
      <c r="B1158">
        <v>1991</v>
      </c>
      <c r="C1158" t="s">
        <v>8570</v>
      </c>
      <c r="D1158" t="s">
        <v>18017</v>
      </c>
      <c r="E1158" t="s">
        <v>8570</v>
      </c>
      <c r="F1158" t="s">
        <v>18019</v>
      </c>
      <c r="G1158" t="s">
        <v>569</v>
      </c>
      <c r="H1158" s="11">
        <v>23000</v>
      </c>
      <c r="I1158" s="11">
        <v>1227508</v>
      </c>
      <c r="J1158" t="s">
        <v>38</v>
      </c>
      <c r="K1158">
        <v>100</v>
      </c>
      <c r="L1158" t="s">
        <v>2450</v>
      </c>
      <c r="M1158" t="s">
        <v>18020</v>
      </c>
      <c r="N1158">
        <v>7.1</v>
      </c>
      <c r="O1158">
        <v>61</v>
      </c>
      <c r="P1158">
        <v>80</v>
      </c>
      <c r="Q1158">
        <v>15103</v>
      </c>
      <c r="R1158">
        <v>5</v>
      </c>
      <c r="S1158" t="s">
        <v>720</v>
      </c>
      <c r="T1158">
        <v>1.37</v>
      </c>
      <c r="U1158" t="b">
        <f>IF(Table19[[#This Row],[gross]]-Table19[[#This Row],[budget]] &gt; 0, TRUE, FALSE)</f>
        <v>1</v>
      </c>
    </row>
    <row r="1159" spans="1:21" x14ac:dyDescent="0.35">
      <c r="A1159" t="s">
        <v>178</v>
      </c>
      <c r="B1159">
        <v>2012</v>
      </c>
      <c r="C1159" t="s">
        <v>175</v>
      </c>
      <c r="D1159" t="s">
        <v>177</v>
      </c>
      <c r="E1159" t="s">
        <v>176</v>
      </c>
      <c r="F1159" t="s">
        <v>179</v>
      </c>
      <c r="G1159" t="s">
        <v>39</v>
      </c>
      <c r="H1159" s="11">
        <v>230000000</v>
      </c>
      <c r="I1159" s="11">
        <v>262030663</v>
      </c>
      <c r="J1159" t="s">
        <v>38</v>
      </c>
      <c r="K1159">
        <v>153</v>
      </c>
      <c r="L1159" t="s">
        <v>42</v>
      </c>
      <c r="M1159" t="s">
        <v>180</v>
      </c>
      <c r="N1159">
        <v>7</v>
      </c>
      <c r="O1159">
        <v>599</v>
      </c>
      <c r="P1159">
        <v>1225</v>
      </c>
      <c r="Q1159">
        <v>451803</v>
      </c>
      <c r="R1159">
        <v>28489</v>
      </c>
      <c r="S1159" t="s">
        <v>28</v>
      </c>
      <c r="T1159">
        <v>2.35</v>
      </c>
      <c r="U1159" t="b">
        <f>IF(Table19[[#This Row],[gross]]-Table19[[#This Row],[budget]] &gt; 0, TRUE, FALSE)</f>
        <v>1</v>
      </c>
    </row>
    <row r="1160" spans="1:21" x14ac:dyDescent="0.35">
      <c r="A1160" t="s">
        <v>231</v>
      </c>
      <c r="B1160">
        <v>2015</v>
      </c>
      <c r="C1160" t="s">
        <v>228</v>
      </c>
      <c r="D1160" t="s">
        <v>230</v>
      </c>
      <c r="E1160" t="s">
        <v>229</v>
      </c>
      <c r="F1160" t="s">
        <v>232</v>
      </c>
      <c r="G1160" t="s">
        <v>39</v>
      </c>
      <c r="H1160" s="11">
        <v>150000000</v>
      </c>
      <c r="I1160" s="11">
        <v>652177271</v>
      </c>
      <c r="J1160" t="s">
        <v>38</v>
      </c>
      <c r="K1160">
        <v>124</v>
      </c>
      <c r="L1160" t="s">
        <v>222</v>
      </c>
      <c r="M1160" t="s">
        <v>233</v>
      </c>
      <c r="N1160">
        <v>7</v>
      </c>
      <c r="O1160">
        <v>644</v>
      </c>
      <c r="P1160">
        <v>1290</v>
      </c>
      <c r="Q1160">
        <v>418214</v>
      </c>
      <c r="R1160">
        <v>8458</v>
      </c>
      <c r="S1160" t="s">
        <v>28</v>
      </c>
      <c r="T1160">
        <v>2</v>
      </c>
      <c r="U1160" t="b">
        <f>IF(Table19[[#This Row],[gross]]-Table19[[#This Row],[budget]] &gt; 0, TRUE, FALSE)</f>
        <v>1</v>
      </c>
    </row>
    <row r="1161" spans="1:21" x14ac:dyDescent="0.35">
      <c r="A1161" t="s">
        <v>338</v>
      </c>
      <c r="B1161">
        <v>2013</v>
      </c>
      <c r="C1161" t="s">
        <v>120</v>
      </c>
      <c r="D1161" t="s">
        <v>337</v>
      </c>
      <c r="E1161" t="s">
        <v>335</v>
      </c>
      <c r="F1161" t="s">
        <v>339</v>
      </c>
      <c r="G1161" t="s">
        <v>39</v>
      </c>
      <c r="H1161" s="11">
        <v>190000000</v>
      </c>
      <c r="I1161" s="11">
        <v>202351611</v>
      </c>
      <c r="J1161" t="s">
        <v>38</v>
      </c>
      <c r="K1161">
        <v>123</v>
      </c>
      <c r="L1161" t="s">
        <v>336</v>
      </c>
      <c r="M1161" t="s">
        <v>340</v>
      </c>
      <c r="N1161">
        <v>7</v>
      </c>
      <c r="O1161">
        <v>654</v>
      </c>
      <c r="P1161">
        <v>995</v>
      </c>
      <c r="Q1161">
        <v>465019</v>
      </c>
      <c r="R1161">
        <v>32392</v>
      </c>
      <c r="S1161" t="s">
        <v>28</v>
      </c>
      <c r="T1161">
        <v>2.35</v>
      </c>
      <c r="U1161" t="b">
        <f>IF(Table19[[#This Row],[gross]]-Table19[[#This Row],[budget]] &gt; 0, TRUE, FALSE)</f>
        <v>1</v>
      </c>
    </row>
    <row r="1162" spans="1:21" x14ac:dyDescent="0.35">
      <c r="A1162" t="s">
        <v>376</v>
      </c>
      <c r="B1162">
        <v>2013</v>
      </c>
      <c r="C1162" t="s">
        <v>373</v>
      </c>
      <c r="D1162" t="s">
        <v>375</v>
      </c>
      <c r="E1162" t="s">
        <v>374</v>
      </c>
      <c r="F1162" t="s">
        <v>377</v>
      </c>
      <c r="G1162" t="s">
        <v>39</v>
      </c>
      <c r="H1162" s="11">
        <v>190000000</v>
      </c>
      <c r="I1162" s="11">
        <v>101785482</v>
      </c>
      <c r="J1162" t="s">
        <v>38</v>
      </c>
      <c r="K1162">
        <v>131</v>
      </c>
      <c r="L1162" t="s">
        <v>68</v>
      </c>
      <c r="M1162" t="s">
        <v>378</v>
      </c>
      <c r="N1162">
        <v>7</v>
      </c>
      <c r="O1162">
        <v>575</v>
      </c>
      <c r="P1162">
        <v>1106</v>
      </c>
      <c r="Q1162">
        <v>381148</v>
      </c>
      <c r="R1162">
        <v>19166</v>
      </c>
      <c r="S1162" t="s">
        <v>28</v>
      </c>
      <c r="T1162">
        <v>1.85</v>
      </c>
      <c r="U1162" t="b">
        <f>IF(Table19[[#This Row],[gross]]-Table19[[#This Row],[budget]] &gt; 0, TRUE, FALSE)</f>
        <v>0</v>
      </c>
    </row>
    <row r="1163" spans="1:21" x14ac:dyDescent="0.35">
      <c r="A1163" t="s">
        <v>543</v>
      </c>
      <c r="B1163">
        <v>2010</v>
      </c>
      <c r="C1163" t="s">
        <v>245</v>
      </c>
      <c r="D1163" t="s">
        <v>92</v>
      </c>
      <c r="E1163" t="s">
        <v>95</v>
      </c>
      <c r="F1163" t="s">
        <v>245</v>
      </c>
      <c r="G1163" t="s">
        <v>39</v>
      </c>
      <c r="H1163" s="11">
        <v>200000000</v>
      </c>
      <c r="I1163" s="11">
        <v>312057433</v>
      </c>
      <c r="J1163" t="s">
        <v>38</v>
      </c>
      <c r="K1163">
        <v>124</v>
      </c>
      <c r="L1163" t="s">
        <v>68</v>
      </c>
      <c r="M1163" t="s">
        <v>544</v>
      </c>
      <c r="N1163">
        <v>7</v>
      </c>
      <c r="O1163">
        <v>453</v>
      </c>
      <c r="P1163">
        <v>723</v>
      </c>
      <c r="Q1163">
        <v>522371</v>
      </c>
      <c r="R1163">
        <v>48638</v>
      </c>
      <c r="S1163" t="s">
        <v>28</v>
      </c>
      <c r="T1163">
        <v>2.35</v>
      </c>
      <c r="U1163" t="b">
        <f>IF(Table19[[#This Row],[gross]]-Table19[[#This Row],[budget]] &gt; 0, TRUE, FALSE)</f>
        <v>1</v>
      </c>
    </row>
    <row r="1164" spans="1:21" x14ac:dyDescent="0.35">
      <c r="A1164" t="s">
        <v>556</v>
      </c>
      <c r="B1164">
        <v>2014</v>
      </c>
      <c r="C1164" t="s">
        <v>552</v>
      </c>
      <c r="D1164" t="s">
        <v>555</v>
      </c>
      <c r="E1164" t="s">
        <v>553</v>
      </c>
      <c r="F1164" t="s">
        <v>557</v>
      </c>
      <c r="G1164" t="s">
        <v>90</v>
      </c>
      <c r="H1164" s="11">
        <v>180000000</v>
      </c>
      <c r="I1164" s="11">
        <v>241407328</v>
      </c>
      <c r="J1164" t="s">
        <v>38</v>
      </c>
      <c r="K1164">
        <v>97</v>
      </c>
      <c r="L1164" t="s">
        <v>554</v>
      </c>
      <c r="M1164" t="s">
        <v>558</v>
      </c>
      <c r="N1164">
        <v>7</v>
      </c>
      <c r="O1164">
        <v>401</v>
      </c>
      <c r="P1164">
        <v>634</v>
      </c>
      <c r="Q1164">
        <v>252257</v>
      </c>
      <c r="R1164">
        <v>15516</v>
      </c>
      <c r="S1164" t="s">
        <v>28</v>
      </c>
      <c r="T1164">
        <v>2.35</v>
      </c>
      <c r="U1164" t="b">
        <f>IF(Table19[[#This Row],[gross]]-Table19[[#This Row],[budget]] &gt; 0, TRUE, FALSE)</f>
        <v>1</v>
      </c>
    </row>
    <row r="1165" spans="1:21" x14ac:dyDescent="0.35">
      <c r="A1165" t="s">
        <v>831</v>
      </c>
      <c r="B1165">
        <v>2011</v>
      </c>
      <c r="C1165" t="s">
        <v>830</v>
      </c>
      <c r="D1165" t="s">
        <v>93</v>
      </c>
      <c r="E1165" t="s">
        <v>814</v>
      </c>
      <c r="F1165" t="s">
        <v>735</v>
      </c>
      <c r="G1165" t="s">
        <v>39</v>
      </c>
      <c r="H1165" s="11">
        <v>150000000</v>
      </c>
      <c r="I1165" s="11">
        <v>181015141</v>
      </c>
      <c r="J1165" t="s">
        <v>38</v>
      </c>
      <c r="K1165">
        <v>115</v>
      </c>
      <c r="L1165" t="s">
        <v>42</v>
      </c>
      <c r="M1165" t="s">
        <v>832</v>
      </c>
      <c r="N1165">
        <v>7</v>
      </c>
      <c r="O1165">
        <v>516</v>
      </c>
      <c r="P1165">
        <v>738</v>
      </c>
      <c r="Q1165">
        <v>536314</v>
      </c>
      <c r="R1165">
        <v>60059</v>
      </c>
      <c r="S1165" t="s">
        <v>28</v>
      </c>
      <c r="T1165">
        <v>2.35</v>
      </c>
      <c r="U1165" t="b">
        <f>IF(Table19[[#This Row],[gross]]-Table19[[#This Row],[budget]] &gt; 0, TRUE, FALSE)</f>
        <v>1</v>
      </c>
    </row>
    <row r="1166" spans="1:21" x14ac:dyDescent="0.35">
      <c r="A1166" t="s">
        <v>1341</v>
      </c>
      <c r="B1166">
        <v>2012</v>
      </c>
      <c r="C1166" t="s">
        <v>182</v>
      </c>
      <c r="D1166" t="s">
        <v>448</v>
      </c>
      <c r="E1166" t="s">
        <v>749</v>
      </c>
      <c r="F1166" t="s">
        <v>862</v>
      </c>
      <c r="G1166" t="s">
        <v>569</v>
      </c>
      <c r="H1166" s="11">
        <v>130000000</v>
      </c>
      <c r="I1166" s="11">
        <v>126464904</v>
      </c>
      <c r="J1166" t="s">
        <v>38</v>
      </c>
      <c r="K1166">
        <v>124</v>
      </c>
      <c r="L1166" t="s">
        <v>1340</v>
      </c>
      <c r="M1166" t="s">
        <v>1342</v>
      </c>
      <c r="N1166">
        <v>7</v>
      </c>
      <c r="O1166">
        <v>775</v>
      </c>
      <c r="P1166">
        <v>2326</v>
      </c>
      <c r="Q1166">
        <v>456260</v>
      </c>
      <c r="R1166">
        <v>24098</v>
      </c>
      <c r="S1166" t="s">
        <v>28</v>
      </c>
      <c r="T1166">
        <v>2.35</v>
      </c>
      <c r="U1166" t="b">
        <f>IF(Table19[[#This Row],[gross]]-Table19[[#This Row],[budget]] &gt; 0, TRUE, FALSE)</f>
        <v>0</v>
      </c>
    </row>
    <row r="1167" spans="1:21" x14ac:dyDescent="0.35">
      <c r="A1167" t="s">
        <v>1388</v>
      </c>
      <c r="B1167">
        <v>2013</v>
      </c>
      <c r="C1167" t="s">
        <v>294</v>
      </c>
      <c r="D1167" t="s">
        <v>456</v>
      </c>
      <c r="E1167" t="s">
        <v>513</v>
      </c>
      <c r="F1167" t="s">
        <v>1389</v>
      </c>
      <c r="G1167" t="s">
        <v>39</v>
      </c>
      <c r="H1167" s="11">
        <v>120000000</v>
      </c>
      <c r="I1167" s="11">
        <v>89021735</v>
      </c>
      <c r="J1167" t="s">
        <v>38</v>
      </c>
      <c r="K1167">
        <v>124</v>
      </c>
      <c r="L1167" t="s">
        <v>1387</v>
      </c>
      <c r="M1167" t="s">
        <v>1390</v>
      </c>
      <c r="N1167">
        <v>7</v>
      </c>
      <c r="O1167">
        <v>539</v>
      </c>
      <c r="P1167">
        <v>892</v>
      </c>
      <c r="Q1167">
        <v>387436</v>
      </c>
      <c r="R1167">
        <v>22004</v>
      </c>
      <c r="S1167" t="s">
        <v>28</v>
      </c>
      <c r="T1167">
        <v>2.35</v>
      </c>
      <c r="U1167" t="b">
        <f>IF(Table19[[#This Row],[gross]]-Table19[[#This Row],[budget]] &gt; 0, TRUE, FALSE)</f>
        <v>0</v>
      </c>
    </row>
    <row r="1168" spans="1:21" x14ac:dyDescent="0.35">
      <c r="A1168" t="s">
        <v>1659</v>
      </c>
      <c r="B1168">
        <v>2009</v>
      </c>
      <c r="C1168" t="s">
        <v>1574</v>
      </c>
      <c r="D1168" t="s">
        <v>43</v>
      </c>
      <c r="E1168" t="s">
        <v>58</v>
      </c>
      <c r="F1168" t="s">
        <v>155</v>
      </c>
      <c r="G1168" t="s">
        <v>569</v>
      </c>
      <c r="H1168" s="11">
        <v>100000000</v>
      </c>
      <c r="I1168" s="11">
        <v>97030725</v>
      </c>
      <c r="J1168" t="s">
        <v>38</v>
      </c>
      <c r="K1168">
        <v>140</v>
      </c>
      <c r="L1168" t="s">
        <v>1658</v>
      </c>
      <c r="M1168" t="s">
        <v>1660</v>
      </c>
      <c r="N1168">
        <v>7</v>
      </c>
      <c r="O1168">
        <v>357</v>
      </c>
      <c r="P1168">
        <v>585</v>
      </c>
      <c r="Q1168">
        <v>230931</v>
      </c>
      <c r="R1168">
        <v>64599</v>
      </c>
      <c r="S1168" t="s">
        <v>28</v>
      </c>
      <c r="T1168">
        <v>2.35</v>
      </c>
      <c r="U1168" t="b">
        <f>IF(Table19[[#This Row],[gross]]-Table19[[#This Row],[budget]] &gt; 0, TRUE, FALSE)</f>
        <v>0</v>
      </c>
    </row>
    <row r="1169" spans="1:21" x14ac:dyDescent="0.35">
      <c r="A1169" t="s">
        <v>1791</v>
      </c>
      <c r="B1169">
        <v>2010</v>
      </c>
      <c r="C1169" t="s">
        <v>106</v>
      </c>
      <c r="D1169" t="s">
        <v>1360</v>
      </c>
      <c r="E1169" t="s">
        <v>1021</v>
      </c>
      <c r="F1169" t="s">
        <v>1792</v>
      </c>
      <c r="G1169" t="s">
        <v>90</v>
      </c>
      <c r="H1169" s="11">
        <v>80000000</v>
      </c>
      <c r="I1169" s="11">
        <v>55673333</v>
      </c>
      <c r="J1169" t="s">
        <v>38</v>
      </c>
      <c r="K1169">
        <v>101</v>
      </c>
      <c r="L1169" t="s">
        <v>1790</v>
      </c>
      <c r="M1169" t="s">
        <v>1793</v>
      </c>
      <c r="N1169">
        <v>7</v>
      </c>
      <c r="O1169">
        <v>188</v>
      </c>
      <c r="P1169">
        <v>160</v>
      </c>
      <c r="Q1169">
        <v>65785</v>
      </c>
      <c r="R1169">
        <v>4286</v>
      </c>
      <c r="S1169" t="s">
        <v>28</v>
      </c>
      <c r="T1169">
        <v>2.35</v>
      </c>
      <c r="U1169" t="b">
        <f>IF(Table19[[#This Row],[gross]]-Table19[[#This Row],[budget]] &gt; 0, TRUE, FALSE)</f>
        <v>0</v>
      </c>
    </row>
    <row r="1170" spans="1:21" x14ac:dyDescent="0.35">
      <c r="A1170" t="s">
        <v>1835</v>
      </c>
      <c r="B1170">
        <v>2015</v>
      </c>
      <c r="C1170" t="s">
        <v>823</v>
      </c>
      <c r="D1170" t="s">
        <v>93</v>
      </c>
      <c r="E1170" t="s">
        <v>1833</v>
      </c>
      <c r="F1170" t="s">
        <v>1836</v>
      </c>
      <c r="G1170" t="s">
        <v>39</v>
      </c>
      <c r="H1170" s="11">
        <v>100000000</v>
      </c>
      <c r="I1170" s="11">
        <v>24985612</v>
      </c>
      <c r="J1170" t="s">
        <v>38</v>
      </c>
      <c r="K1170">
        <v>122</v>
      </c>
      <c r="L1170" t="s">
        <v>1834</v>
      </c>
      <c r="M1170" t="s">
        <v>1837</v>
      </c>
      <c r="N1170">
        <v>7</v>
      </c>
      <c r="O1170">
        <v>289</v>
      </c>
      <c r="P1170">
        <v>161</v>
      </c>
      <c r="Q1170">
        <v>71782</v>
      </c>
      <c r="R1170">
        <v>28328</v>
      </c>
      <c r="S1170" t="s">
        <v>28</v>
      </c>
      <c r="T1170">
        <v>1.85</v>
      </c>
      <c r="U1170" t="b">
        <f>IF(Table19[[#This Row],[gross]]-Table19[[#This Row],[budget]] &gt; 0, TRUE, FALSE)</f>
        <v>0</v>
      </c>
    </row>
    <row r="1171" spans="1:21" x14ac:dyDescent="0.35">
      <c r="A1171" t="s">
        <v>1934</v>
      </c>
      <c r="B1171">
        <v>2015</v>
      </c>
      <c r="C1171" t="s">
        <v>830</v>
      </c>
      <c r="D1171" t="s">
        <v>578</v>
      </c>
      <c r="E1171" t="s">
        <v>1932</v>
      </c>
      <c r="F1171" t="s">
        <v>852</v>
      </c>
      <c r="G1171" t="s">
        <v>90</v>
      </c>
      <c r="H1171" s="11">
        <v>95000000</v>
      </c>
      <c r="I1171" s="11">
        <v>201148159</v>
      </c>
      <c r="J1171" t="s">
        <v>38</v>
      </c>
      <c r="K1171">
        <v>105</v>
      </c>
      <c r="L1171" t="s">
        <v>1933</v>
      </c>
      <c r="M1171" t="s">
        <v>1935</v>
      </c>
      <c r="N1171">
        <v>7</v>
      </c>
      <c r="O1171">
        <v>343</v>
      </c>
      <c r="P1171">
        <v>322</v>
      </c>
      <c r="Q1171">
        <v>103737</v>
      </c>
      <c r="R1171">
        <v>4671</v>
      </c>
      <c r="S1171" t="s">
        <v>28</v>
      </c>
      <c r="T1171">
        <v>2.35</v>
      </c>
      <c r="U1171" t="b">
        <f>IF(Table19[[#This Row],[gross]]-Table19[[#This Row],[budget]] &gt; 0, TRUE, FALSE)</f>
        <v>1</v>
      </c>
    </row>
    <row r="1172" spans="1:21" x14ac:dyDescent="0.35">
      <c r="A1172" t="s">
        <v>2039</v>
      </c>
      <c r="B1172">
        <v>2009</v>
      </c>
      <c r="C1172" t="s">
        <v>2036</v>
      </c>
      <c r="D1172" t="s">
        <v>2038</v>
      </c>
      <c r="E1172" t="s">
        <v>1814</v>
      </c>
      <c r="F1172" t="s">
        <v>2040</v>
      </c>
      <c r="G1172" t="s">
        <v>90</v>
      </c>
      <c r="H1172" s="11">
        <v>100000000</v>
      </c>
      <c r="I1172" s="11">
        <v>124870275</v>
      </c>
      <c r="J1172" t="s">
        <v>38</v>
      </c>
      <c r="K1172">
        <v>90</v>
      </c>
      <c r="L1172" t="s">
        <v>2037</v>
      </c>
      <c r="M1172" t="s">
        <v>2041</v>
      </c>
      <c r="N1172">
        <v>7</v>
      </c>
      <c r="O1172">
        <v>191</v>
      </c>
      <c r="P1172">
        <v>156</v>
      </c>
      <c r="Q1172">
        <v>152601</v>
      </c>
      <c r="R1172">
        <v>1227</v>
      </c>
      <c r="S1172" t="s">
        <v>28</v>
      </c>
      <c r="T1172">
        <v>2.35</v>
      </c>
      <c r="U1172" t="b">
        <f>IF(Table19[[#This Row],[gross]]-Table19[[#This Row],[budget]] &gt; 0, TRUE, FALSE)</f>
        <v>1</v>
      </c>
    </row>
    <row r="1173" spans="1:21" x14ac:dyDescent="0.35">
      <c r="A1173" t="s">
        <v>2045</v>
      </c>
      <c r="B1173">
        <v>2009</v>
      </c>
      <c r="C1173" t="s">
        <v>1238</v>
      </c>
      <c r="D1173" t="s">
        <v>2044</v>
      </c>
      <c r="E1173" t="s">
        <v>2043</v>
      </c>
      <c r="F1173" t="s">
        <v>2046</v>
      </c>
      <c r="G1173" t="s">
        <v>90</v>
      </c>
      <c r="H1173" s="11">
        <v>90000000</v>
      </c>
      <c r="I1173" s="11">
        <v>196573705</v>
      </c>
      <c r="J1173" t="s">
        <v>38</v>
      </c>
      <c r="K1173">
        <v>94</v>
      </c>
      <c r="L1173" t="s">
        <v>776</v>
      </c>
      <c r="M1173" t="s">
        <v>2047</v>
      </c>
      <c r="N1173">
        <v>7</v>
      </c>
      <c r="O1173">
        <v>188</v>
      </c>
      <c r="P1173">
        <v>132</v>
      </c>
      <c r="Q1173">
        <v>166791</v>
      </c>
      <c r="R1173">
        <v>1258</v>
      </c>
      <c r="S1173" t="s">
        <v>28</v>
      </c>
      <c r="T1173">
        <v>1.85</v>
      </c>
      <c r="U1173" t="b">
        <f>IF(Table19[[#This Row],[gross]]-Table19[[#This Row],[budget]] &gt; 0, TRUE, FALSE)</f>
        <v>1</v>
      </c>
    </row>
    <row r="1174" spans="1:21" x14ac:dyDescent="0.35">
      <c r="A1174" t="s">
        <v>2074</v>
      </c>
      <c r="B1174">
        <v>2008</v>
      </c>
      <c r="C1174" t="s">
        <v>2049</v>
      </c>
      <c r="D1174" t="s">
        <v>92</v>
      </c>
      <c r="E1174" t="s">
        <v>786</v>
      </c>
      <c r="F1174" t="s">
        <v>2075</v>
      </c>
      <c r="G1174" t="s">
        <v>569</v>
      </c>
      <c r="H1174" s="11">
        <v>92000000</v>
      </c>
      <c r="I1174" s="11">
        <v>110416702</v>
      </c>
      <c r="J1174" t="s">
        <v>38</v>
      </c>
      <c r="K1174">
        <v>121</v>
      </c>
      <c r="L1174" t="s">
        <v>2073</v>
      </c>
      <c r="M1174" t="s">
        <v>2076</v>
      </c>
      <c r="N1174">
        <v>7</v>
      </c>
      <c r="O1174">
        <v>308</v>
      </c>
      <c r="P1174">
        <v>577</v>
      </c>
      <c r="Q1174">
        <v>307539</v>
      </c>
      <c r="R1174">
        <v>23484</v>
      </c>
      <c r="S1174" t="s">
        <v>28</v>
      </c>
      <c r="T1174">
        <v>2.35</v>
      </c>
      <c r="U1174" t="b">
        <f>IF(Table19[[#This Row],[gross]]-Table19[[#This Row],[budget]] &gt; 0, TRUE, FALSE)</f>
        <v>1</v>
      </c>
    </row>
    <row r="1175" spans="1:21" x14ac:dyDescent="0.35">
      <c r="A1175" t="s">
        <v>2179</v>
      </c>
      <c r="B1175">
        <v>2001</v>
      </c>
      <c r="C1175" t="s">
        <v>1676</v>
      </c>
      <c r="D1175" t="s">
        <v>335</v>
      </c>
      <c r="E1175" t="s">
        <v>2178</v>
      </c>
      <c r="F1175" t="s">
        <v>2180</v>
      </c>
      <c r="G1175" t="s">
        <v>569</v>
      </c>
      <c r="H1175" s="11">
        <v>92000000</v>
      </c>
      <c r="I1175" s="11">
        <v>26871</v>
      </c>
      <c r="J1175" t="s">
        <v>740</v>
      </c>
      <c r="K1175">
        <v>114</v>
      </c>
      <c r="L1175" t="s">
        <v>329</v>
      </c>
      <c r="M1175" t="s">
        <v>2181</v>
      </c>
      <c r="N1175">
        <v>7</v>
      </c>
      <c r="O1175">
        <v>142</v>
      </c>
      <c r="P1175">
        <v>361</v>
      </c>
      <c r="Q1175">
        <v>121259</v>
      </c>
      <c r="R1175">
        <v>12499</v>
      </c>
      <c r="S1175" t="s">
        <v>28</v>
      </c>
      <c r="T1175">
        <v>2.35</v>
      </c>
      <c r="U1175" t="b">
        <f>IF(Table19[[#This Row],[gross]]-Table19[[#This Row],[budget]] &gt; 0, TRUE, FALSE)</f>
        <v>0</v>
      </c>
    </row>
    <row r="1176" spans="1:21" x14ac:dyDescent="0.35">
      <c r="A1176" t="s">
        <v>2189</v>
      </c>
      <c r="B1176">
        <v>2011</v>
      </c>
      <c r="C1176" t="s">
        <v>1238</v>
      </c>
      <c r="D1176" t="s">
        <v>252</v>
      </c>
      <c r="E1176" t="s">
        <v>2188</v>
      </c>
      <c r="F1176" t="s">
        <v>2190</v>
      </c>
      <c r="G1176" t="s">
        <v>272</v>
      </c>
      <c r="H1176" s="11">
        <v>90000000</v>
      </c>
      <c r="I1176" s="11">
        <v>143618384</v>
      </c>
      <c r="J1176" t="s">
        <v>38</v>
      </c>
      <c r="K1176">
        <v>96</v>
      </c>
      <c r="L1176" t="s">
        <v>1240</v>
      </c>
      <c r="M1176" t="s">
        <v>2191</v>
      </c>
      <c r="N1176">
        <v>7</v>
      </c>
      <c r="O1176">
        <v>240</v>
      </c>
      <c r="P1176">
        <v>186</v>
      </c>
      <c r="Q1176">
        <v>165333</v>
      </c>
      <c r="R1176">
        <v>12071</v>
      </c>
      <c r="S1176" t="s">
        <v>28</v>
      </c>
      <c r="T1176">
        <v>2.35</v>
      </c>
      <c r="U1176" t="b">
        <f>IF(Table19[[#This Row],[gross]]-Table19[[#This Row],[budget]] &gt; 0, TRUE, FALSE)</f>
        <v>1</v>
      </c>
    </row>
    <row r="1177" spans="1:21" x14ac:dyDescent="0.35">
      <c r="A1177" t="s">
        <v>2437</v>
      </c>
      <c r="B1177">
        <v>2008</v>
      </c>
      <c r="C1177" t="s">
        <v>373</v>
      </c>
      <c r="D1177" t="s">
        <v>2436</v>
      </c>
      <c r="E1177" t="s">
        <v>2434</v>
      </c>
      <c r="F1177" t="s">
        <v>2438</v>
      </c>
      <c r="G1177" t="s">
        <v>39</v>
      </c>
      <c r="H1177" s="11">
        <v>85000000</v>
      </c>
      <c r="I1177" s="11">
        <v>75754670</v>
      </c>
      <c r="J1177" t="s">
        <v>38</v>
      </c>
      <c r="K1177">
        <v>120</v>
      </c>
      <c r="L1177" t="s">
        <v>2435</v>
      </c>
      <c r="M1177" t="s">
        <v>2439</v>
      </c>
      <c r="N1177">
        <v>7</v>
      </c>
      <c r="O1177">
        <v>345</v>
      </c>
      <c r="P1177">
        <v>342</v>
      </c>
      <c r="Q1177">
        <v>208422</v>
      </c>
      <c r="R1177">
        <v>3632</v>
      </c>
      <c r="S1177" t="s">
        <v>28</v>
      </c>
      <c r="T1177">
        <v>1.85</v>
      </c>
      <c r="U1177" t="b">
        <f>IF(Table19[[#This Row],[gross]]-Table19[[#This Row],[budget]] &gt; 0, TRUE, FALSE)</f>
        <v>0</v>
      </c>
    </row>
    <row r="1178" spans="1:21" x14ac:dyDescent="0.35">
      <c r="A1178" t="s">
        <v>2471</v>
      </c>
      <c r="B1178">
        <v>1992</v>
      </c>
      <c r="C1178" t="s">
        <v>250</v>
      </c>
      <c r="D1178" t="s">
        <v>1286</v>
      </c>
      <c r="E1178" t="s">
        <v>1466</v>
      </c>
      <c r="F1178" t="s">
        <v>2472</v>
      </c>
      <c r="G1178" t="s">
        <v>39</v>
      </c>
      <c r="H1178" s="11">
        <v>80000000</v>
      </c>
      <c r="I1178" s="11">
        <v>162831698</v>
      </c>
      <c r="J1178" t="s">
        <v>38</v>
      </c>
      <c r="K1178">
        <v>126</v>
      </c>
      <c r="L1178" t="s">
        <v>1285</v>
      </c>
      <c r="M1178" t="s">
        <v>2473</v>
      </c>
      <c r="N1178">
        <v>7</v>
      </c>
      <c r="O1178">
        <v>153</v>
      </c>
      <c r="P1178">
        <v>610</v>
      </c>
      <c r="Q1178">
        <v>215255</v>
      </c>
      <c r="R1178">
        <v>2899</v>
      </c>
      <c r="S1178" t="s">
        <v>28</v>
      </c>
      <c r="T1178">
        <v>1.85</v>
      </c>
      <c r="U1178" t="b">
        <f>IF(Table19[[#This Row],[gross]]-Table19[[#This Row],[budget]] &gt; 0, TRUE, FALSE)</f>
        <v>1</v>
      </c>
    </row>
    <row r="1179" spans="1:21" x14ac:dyDescent="0.35">
      <c r="A1179" t="s">
        <v>2625</v>
      </c>
      <c r="B1179">
        <v>2002</v>
      </c>
      <c r="C1179" t="s">
        <v>2622</v>
      </c>
      <c r="D1179" t="s">
        <v>1124</v>
      </c>
      <c r="E1179" t="s">
        <v>2623</v>
      </c>
      <c r="F1179" t="s">
        <v>2626</v>
      </c>
      <c r="G1179" t="s">
        <v>272</v>
      </c>
      <c r="H1179" s="11">
        <v>80000000</v>
      </c>
      <c r="I1179" s="11">
        <v>73215310</v>
      </c>
      <c r="J1179" t="s">
        <v>38</v>
      </c>
      <c r="K1179">
        <v>83</v>
      </c>
      <c r="L1179" t="s">
        <v>2624</v>
      </c>
      <c r="M1179" t="s">
        <v>2627</v>
      </c>
      <c r="N1179">
        <v>7</v>
      </c>
      <c r="O1179">
        <v>106</v>
      </c>
      <c r="P1179">
        <v>216</v>
      </c>
      <c r="Q1179">
        <v>44143</v>
      </c>
      <c r="R1179">
        <v>14261</v>
      </c>
      <c r="S1179" t="s">
        <v>28</v>
      </c>
      <c r="T1179">
        <v>2.35</v>
      </c>
      <c r="U1179" t="b">
        <f>IF(Table19[[#This Row],[gross]]-Table19[[#This Row],[budget]] &gt; 0, TRUE, FALSE)</f>
        <v>0</v>
      </c>
    </row>
    <row r="1180" spans="1:21" x14ac:dyDescent="0.35">
      <c r="A1180" t="s">
        <v>2682</v>
      </c>
      <c r="B1180">
        <v>1998</v>
      </c>
      <c r="C1180" t="s">
        <v>2680</v>
      </c>
      <c r="D1180" t="s">
        <v>784</v>
      </c>
      <c r="E1180" t="s">
        <v>2681</v>
      </c>
      <c r="F1180" t="s">
        <v>2683</v>
      </c>
      <c r="G1180" t="s">
        <v>39</v>
      </c>
      <c r="H1180" s="11">
        <v>85000000</v>
      </c>
      <c r="I1180" s="11">
        <v>55350897</v>
      </c>
      <c r="J1180" t="s">
        <v>38</v>
      </c>
      <c r="K1180">
        <v>113</v>
      </c>
      <c r="L1180" t="s">
        <v>660</v>
      </c>
      <c r="M1180" t="s">
        <v>2684</v>
      </c>
      <c r="N1180">
        <v>7</v>
      </c>
      <c r="O1180">
        <v>121</v>
      </c>
      <c r="P1180">
        <v>619</v>
      </c>
      <c r="Q1180">
        <v>83560</v>
      </c>
      <c r="R1180">
        <v>49631</v>
      </c>
      <c r="S1180" t="s">
        <v>28</v>
      </c>
      <c r="T1180">
        <v>2.35</v>
      </c>
      <c r="U1180" t="b">
        <f>IF(Table19[[#This Row],[gross]]-Table19[[#This Row],[budget]] &gt; 0, TRUE, FALSE)</f>
        <v>0</v>
      </c>
    </row>
    <row r="1181" spans="1:21" x14ac:dyDescent="0.35">
      <c r="A1181" t="s">
        <v>3292</v>
      </c>
      <c r="B1181">
        <v>1997</v>
      </c>
      <c r="C1181" t="s">
        <v>2328</v>
      </c>
      <c r="D1181" t="s">
        <v>335</v>
      </c>
      <c r="E1181" t="s">
        <v>725</v>
      </c>
      <c r="F1181" t="s">
        <v>3293</v>
      </c>
      <c r="G1181" t="s">
        <v>39</v>
      </c>
      <c r="H1181" s="11">
        <v>70000000</v>
      </c>
      <c r="I1181" s="11">
        <v>37901509</v>
      </c>
      <c r="J1181" t="s">
        <v>38</v>
      </c>
      <c r="K1181">
        <v>136</v>
      </c>
      <c r="L1181" t="s">
        <v>3291</v>
      </c>
      <c r="M1181" t="s">
        <v>3294</v>
      </c>
      <c r="N1181">
        <v>7</v>
      </c>
      <c r="O1181">
        <v>76</v>
      </c>
      <c r="P1181">
        <v>119</v>
      </c>
      <c r="Q1181">
        <v>96385</v>
      </c>
      <c r="R1181">
        <v>12226</v>
      </c>
      <c r="S1181" t="s">
        <v>28</v>
      </c>
      <c r="T1181">
        <v>2.35</v>
      </c>
      <c r="U1181" t="b">
        <f>IF(Table19[[#This Row],[gross]]-Table19[[#This Row],[budget]] &gt; 0, TRUE, FALSE)</f>
        <v>0</v>
      </c>
    </row>
    <row r="1182" spans="1:21" x14ac:dyDescent="0.35">
      <c r="A1182" t="s">
        <v>3462</v>
      </c>
      <c r="B1182">
        <v>1998</v>
      </c>
      <c r="C1182" t="s">
        <v>3460</v>
      </c>
      <c r="D1182" t="s">
        <v>3127</v>
      </c>
      <c r="E1182" t="s">
        <v>3461</v>
      </c>
      <c r="F1182" t="s">
        <v>3129</v>
      </c>
      <c r="G1182" t="s">
        <v>39</v>
      </c>
      <c r="H1182" s="11">
        <v>66000000</v>
      </c>
      <c r="I1182" s="11">
        <v>83892374</v>
      </c>
      <c r="J1182" t="s">
        <v>38</v>
      </c>
      <c r="K1182">
        <v>121</v>
      </c>
      <c r="L1182" t="s">
        <v>2139</v>
      </c>
      <c r="M1182" t="s">
        <v>3463</v>
      </c>
      <c r="N1182">
        <v>7</v>
      </c>
      <c r="O1182">
        <v>142</v>
      </c>
      <c r="P1182">
        <v>297</v>
      </c>
      <c r="Q1182">
        <v>85720</v>
      </c>
      <c r="R1182">
        <v>4230</v>
      </c>
      <c r="S1182" t="s">
        <v>28</v>
      </c>
      <c r="T1182">
        <v>2.35</v>
      </c>
      <c r="U1182" t="b">
        <f>IF(Table19[[#This Row],[gross]]-Table19[[#This Row],[budget]] &gt; 0, TRUE, FALSE)</f>
        <v>1</v>
      </c>
    </row>
    <row r="1183" spans="1:21" x14ac:dyDescent="0.35">
      <c r="A1183" t="s">
        <v>3812</v>
      </c>
      <c r="B1183">
        <v>1998</v>
      </c>
      <c r="C1183" t="s">
        <v>3809</v>
      </c>
      <c r="D1183" t="s">
        <v>931</v>
      </c>
      <c r="E1183" t="s">
        <v>3810</v>
      </c>
      <c r="F1183" t="s">
        <v>3813</v>
      </c>
      <c r="G1183" t="s">
        <v>90</v>
      </c>
      <c r="H1183" s="11">
        <v>70000000</v>
      </c>
      <c r="I1183" s="11">
        <v>101217900</v>
      </c>
      <c r="J1183" t="s">
        <v>38</v>
      </c>
      <c r="K1183">
        <v>99</v>
      </c>
      <c r="L1183" t="s">
        <v>3811</v>
      </c>
      <c r="M1183" t="s">
        <v>3814</v>
      </c>
      <c r="N1183">
        <v>7</v>
      </c>
      <c r="O1183">
        <v>120</v>
      </c>
      <c r="P1183">
        <v>353</v>
      </c>
      <c r="Q1183">
        <v>91093</v>
      </c>
      <c r="R1183">
        <v>1195</v>
      </c>
      <c r="S1183" t="s">
        <v>28</v>
      </c>
      <c r="T1183">
        <v>1.85</v>
      </c>
      <c r="U1183" t="b">
        <f>IF(Table19[[#This Row],[gross]]-Table19[[#This Row],[budget]] &gt; 0, TRUE, FALSE)</f>
        <v>1</v>
      </c>
    </row>
    <row r="1184" spans="1:21" x14ac:dyDescent="0.35">
      <c r="A1184" t="s">
        <v>3830</v>
      </c>
      <c r="B1184">
        <v>2003</v>
      </c>
      <c r="C1184" t="s">
        <v>2960</v>
      </c>
      <c r="D1184" t="s">
        <v>330</v>
      </c>
      <c r="E1184" t="s">
        <v>749</v>
      </c>
      <c r="F1184" t="s">
        <v>3831</v>
      </c>
      <c r="G1184" t="s">
        <v>39</v>
      </c>
      <c r="H1184" s="11">
        <v>60000000</v>
      </c>
      <c r="I1184" s="11">
        <v>106126012</v>
      </c>
      <c r="J1184" t="s">
        <v>38</v>
      </c>
      <c r="K1184">
        <v>111</v>
      </c>
      <c r="L1184" t="s">
        <v>329</v>
      </c>
      <c r="M1184" t="s">
        <v>3832</v>
      </c>
      <c r="N1184">
        <v>7</v>
      </c>
      <c r="O1184">
        <v>155</v>
      </c>
      <c r="P1184">
        <v>497</v>
      </c>
      <c r="Q1184">
        <v>285623</v>
      </c>
      <c r="R1184">
        <v>35084</v>
      </c>
      <c r="S1184" t="s">
        <v>28</v>
      </c>
      <c r="T1184">
        <v>2.35</v>
      </c>
      <c r="U1184" t="b">
        <f>IF(Table19[[#This Row],[gross]]-Table19[[#This Row],[budget]] &gt; 0, TRUE, FALSE)</f>
        <v>1</v>
      </c>
    </row>
    <row r="1185" spans="1:21" x14ac:dyDescent="0.35">
      <c r="A1185" t="s">
        <v>3895</v>
      </c>
      <c r="B1185">
        <v>2012</v>
      </c>
      <c r="C1185" t="s">
        <v>859</v>
      </c>
      <c r="D1185" t="s">
        <v>513</v>
      </c>
      <c r="E1185" t="s">
        <v>1626</v>
      </c>
      <c r="F1185" t="s">
        <v>1975</v>
      </c>
      <c r="G1185" t="s">
        <v>39</v>
      </c>
      <c r="H1185" s="11">
        <v>60000000</v>
      </c>
      <c r="I1185" s="11">
        <v>80033643</v>
      </c>
      <c r="J1185" t="s">
        <v>38</v>
      </c>
      <c r="K1185">
        <v>130</v>
      </c>
      <c r="L1185" t="s">
        <v>1166</v>
      </c>
      <c r="M1185" t="s">
        <v>3896</v>
      </c>
      <c r="N1185">
        <v>7</v>
      </c>
      <c r="O1185">
        <v>387</v>
      </c>
      <c r="P1185">
        <v>448</v>
      </c>
      <c r="Q1185">
        <v>226570</v>
      </c>
      <c r="R1185">
        <v>16385</v>
      </c>
      <c r="S1185" t="s">
        <v>28</v>
      </c>
      <c r="T1185">
        <v>2.35</v>
      </c>
      <c r="U1185" t="b">
        <f>IF(Table19[[#This Row],[gross]]-Table19[[#This Row],[budget]] &gt; 0, TRUE, FALSE)</f>
        <v>1</v>
      </c>
    </row>
    <row r="1186" spans="1:21" x14ac:dyDescent="0.35">
      <c r="A1186" t="s">
        <v>3959</v>
      </c>
      <c r="B1186">
        <v>2012</v>
      </c>
      <c r="C1186" t="s">
        <v>3958</v>
      </c>
      <c r="D1186" t="s">
        <v>2382</v>
      </c>
      <c r="E1186" t="s">
        <v>563</v>
      </c>
      <c r="F1186" t="s">
        <v>3960</v>
      </c>
      <c r="G1186" t="s">
        <v>90</v>
      </c>
      <c r="H1186" s="11">
        <v>60000000</v>
      </c>
      <c r="I1186" s="11">
        <v>55994557</v>
      </c>
      <c r="J1186" t="s">
        <v>38</v>
      </c>
      <c r="K1186">
        <v>92</v>
      </c>
      <c r="L1186" t="s">
        <v>266</v>
      </c>
      <c r="M1186" t="s">
        <v>3961</v>
      </c>
      <c r="N1186">
        <v>7</v>
      </c>
      <c r="O1186">
        <v>328</v>
      </c>
      <c r="P1186">
        <v>176</v>
      </c>
      <c r="Q1186">
        <v>72287</v>
      </c>
      <c r="R1186">
        <v>13597</v>
      </c>
      <c r="S1186" t="s">
        <v>28</v>
      </c>
      <c r="T1186">
        <v>2.35</v>
      </c>
      <c r="U1186" t="b">
        <f>IF(Table19[[#This Row],[gross]]-Table19[[#This Row],[budget]] &gt; 0, TRUE, FALSE)</f>
        <v>0</v>
      </c>
    </row>
    <row r="1187" spans="1:21" x14ac:dyDescent="0.35">
      <c r="A1187" t="s">
        <v>4372</v>
      </c>
      <c r="B1187">
        <v>2000</v>
      </c>
      <c r="C1187" t="s">
        <v>1902</v>
      </c>
      <c r="D1187" t="s">
        <v>1683</v>
      </c>
      <c r="E1187" t="s">
        <v>1682</v>
      </c>
      <c r="F1187" t="s">
        <v>1685</v>
      </c>
      <c r="G1187" t="s">
        <v>39</v>
      </c>
      <c r="H1187" s="11">
        <v>55000000</v>
      </c>
      <c r="I1187" s="11">
        <v>166225040</v>
      </c>
      <c r="J1187" t="s">
        <v>38</v>
      </c>
      <c r="K1187">
        <v>108</v>
      </c>
      <c r="L1187" t="s">
        <v>1611</v>
      </c>
      <c r="M1187" t="s">
        <v>4373</v>
      </c>
      <c r="N1187">
        <v>7</v>
      </c>
      <c r="O1187">
        <v>150</v>
      </c>
      <c r="P1187">
        <v>507</v>
      </c>
      <c r="Q1187">
        <v>260442</v>
      </c>
      <c r="R1187">
        <v>24286</v>
      </c>
      <c r="S1187" t="s">
        <v>28</v>
      </c>
      <c r="T1187">
        <v>1.85</v>
      </c>
      <c r="U1187" t="b">
        <f>IF(Table19[[#This Row],[gross]]-Table19[[#This Row],[budget]] &gt; 0, TRUE, FALSE)</f>
        <v>1</v>
      </c>
    </row>
    <row r="1188" spans="1:21" x14ac:dyDescent="0.35">
      <c r="A1188" t="s">
        <v>4682</v>
      </c>
      <c r="B1188">
        <v>2015</v>
      </c>
      <c r="C1188" t="s">
        <v>4681</v>
      </c>
      <c r="D1188" t="s">
        <v>43</v>
      </c>
      <c r="E1188" t="s">
        <v>348</v>
      </c>
      <c r="F1188" t="s">
        <v>1492</v>
      </c>
      <c r="G1188" t="s">
        <v>569</v>
      </c>
      <c r="H1188" s="11">
        <v>53000000</v>
      </c>
      <c r="I1188" s="11">
        <v>62563543</v>
      </c>
      <c r="J1188" t="s">
        <v>38</v>
      </c>
      <c r="K1188">
        <v>123</v>
      </c>
      <c r="L1188" t="s">
        <v>1663</v>
      </c>
      <c r="M1188" t="s">
        <v>4683</v>
      </c>
      <c r="N1188">
        <v>7</v>
      </c>
      <c r="O1188">
        <v>391</v>
      </c>
      <c r="P1188">
        <v>289</v>
      </c>
      <c r="Q1188">
        <v>115216</v>
      </c>
      <c r="R1188">
        <v>63769</v>
      </c>
      <c r="S1188" t="s">
        <v>28</v>
      </c>
      <c r="T1188">
        <v>2.35</v>
      </c>
      <c r="U1188" t="b">
        <f>IF(Table19[[#This Row],[gross]]-Table19[[#This Row],[budget]] &gt; 0, TRUE, FALSE)</f>
        <v>1</v>
      </c>
    </row>
    <row r="1189" spans="1:21" x14ac:dyDescent="0.35">
      <c r="A1189" t="s">
        <v>4798</v>
      </c>
      <c r="B1189">
        <v>2012</v>
      </c>
      <c r="C1189" t="s">
        <v>2436</v>
      </c>
      <c r="D1189" t="s">
        <v>285</v>
      </c>
      <c r="E1189" t="s">
        <v>2436</v>
      </c>
      <c r="F1189" t="s">
        <v>2138</v>
      </c>
      <c r="G1189" t="s">
        <v>569</v>
      </c>
      <c r="H1189" s="11">
        <v>50000000</v>
      </c>
      <c r="I1189" s="11">
        <v>218628680</v>
      </c>
      <c r="J1189" t="s">
        <v>38</v>
      </c>
      <c r="K1189">
        <v>112</v>
      </c>
      <c r="L1189" t="s">
        <v>2687</v>
      </c>
      <c r="M1189" t="s">
        <v>4799</v>
      </c>
      <c r="N1189">
        <v>7</v>
      </c>
      <c r="O1189">
        <v>457</v>
      </c>
      <c r="P1189">
        <v>623</v>
      </c>
      <c r="Q1189">
        <v>471644</v>
      </c>
      <c r="R1189">
        <v>21773</v>
      </c>
      <c r="S1189" t="s">
        <v>28</v>
      </c>
      <c r="T1189">
        <v>1.85</v>
      </c>
      <c r="U1189" t="b">
        <f>IF(Table19[[#This Row],[gross]]-Table19[[#This Row],[budget]] &gt; 0, TRUE, FALSE)</f>
        <v>1</v>
      </c>
    </row>
    <row r="1190" spans="1:21" x14ac:dyDescent="0.35">
      <c r="A1190" t="s">
        <v>4906</v>
      </c>
      <c r="B1190">
        <v>2014</v>
      </c>
      <c r="C1190" t="s">
        <v>4905</v>
      </c>
      <c r="D1190" t="s">
        <v>223</v>
      </c>
      <c r="E1190" t="s">
        <v>4312</v>
      </c>
      <c r="F1190" t="s">
        <v>4907</v>
      </c>
      <c r="G1190" t="s">
        <v>39</v>
      </c>
      <c r="H1190" s="11">
        <v>50000000</v>
      </c>
      <c r="I1190" s="11">
        <v>91439400</v>
      </c>
      <c r="J1190" t="s">
        <v>56</v>
      </c>
      <c r="K1190">
        <v>106</v>
      </c>
      <c r="L1190" t="s">
        <v>1123</v>
      </c>
      <c r="M1190" t="s">
        <v>4908</v>
      </c>
      <c r="N1190">
        <v>7</v>
      </c>
      <c r="O1190">
        <v>359</v>
      </c>
      <c r="P1190">
        <v>384</v>
      </c>
      <c r="Q1190">
        <v>200647</v>
      </c>
      <c r="R1190">
        <v>16967</v>
      </c>
      <c r="S1190" t="s">
        <v>28</v>
      </c>
      <c r="T1190">
        <v>2.35</v>
      </c>
      <c r="U1190" t="b">
        <f>IF(Table19[[#This Row],[gross]]-Table19[[#This Row],[budget]] &gt; 0, TRUE, FALSE)</f>
        <v>1</v>
      </c>
    </row>
    <row r="1191" spans="1:21" x14ac:dyDescent="0.35">
      <c r="A1191" t="s">
        <v>4963</v>
      </c>
      <c r="B1191">
        <v>2005</v>
      </c>
      <c r="C1191" t="s">
        <v>4961</v>
      </c>
      <c r="D1191" t="s">
        <v>1124</v>
      </c>
      <c r="E1191" t="s">
        <v>4962</v>
      </c>
      <c r="F1191" t="s">
        <v>4964</v>
      </c>
      <c r="G1191" t="s">
        <v>569</v>
      </c>
      <c r="H1191" s="11">
        <v>50000000</v>
      </c>
      <c r="I1191" s="11">
        <v>50815288</v>
      </c>
      <c r="J1191" t="s">
        <v>38</v>
      </c>
      <c r="K1191">
        <v>128</v>
      </c>
      <c r="L1191" t="s">
        <v>3911</v>
      </c>
      <c r="M1191" t="s">
        <v>4965</v>
      </c>
      <c r="N1191">
        <v>7</v>
      </c>
      <c r="O1191">
        <v>358</v>
      </c>
      <c r="P1191">
        <v>625</v>
      </c>
      <c r="Q1191">
        <v>109188</v>
      </c>
      <c r="R1191">
        <v>14747</v>
      </c>
      <c r="S1191" t="s">
        <v>28</v>
      </c>
      <c r="T1191">
        <v>2.35</v>
      </c>
      <c r="U1191" t="b">
        <f>IF(Table19[[#This Row],[gross]]-Table19[[#This Row],[budget]] &gt; 0, TRUE, FALSE)</f>
        <v>1</v>
      </c>
    </row>
    <row r="1192" spans="1:21" x14ac:dyDescent="0.35">
      <c r="A1192" t="s">
        <v>5335</v>
      </c>
      <c r="B1192">
        <v>1998</v>
      </c>
      <c r="C1192" t="s">
        <v>1475</v>
      </c>
      <c r="D1192" t="s">
        <v>247</v>
      </c>
      <c r="E1192" t="s">
        <v>2850</v>
      </c>
      <c r="F1192" t="s">
        <v>5336</v>
      </c>
      <c r="G1192" t="s">
        <v>569</v>
      </c>
      <c r="H1192" s="11">
        <v>48000000</v>
      </c>
      <c r="I1192" s="11">
        <v>37339525</v>
      </c>
      <c r="J1192" t="s">
        <v>38</v>
      </c>
      <c r="K1192">
        <v>123</v>
      </c>
      <c r="L1192" t="s">
        <v>5047</v>
      </c>
      <c r="M1192" t="s">
        <v>5337</v>
      </c>
      <c r="N1192">
        <v>7</v>
      </c>
      <c r="O1192">
        <v>158</v>
      </c>
      <c r="P1192">
        <v>307</v>
      </c>
      <c r="Q1192">
        <v>71708</v>
      </c>
      <c r="R1192">
        <v>3768</v>
      </c>
      <c r="S1192" t="s">
        <v>28</v>
      </c>
      <c r="T1192">
        <v>1.85</v>
      </c>
      <c r="U1192" t="b">
        <f>IF(Table19[[#This Row],[gross]]-Table19[[#This Row],[budget]] &gt; 0, TRUE, FALSE)</f>
        <v>0</v>
      </c>
    </row>
    <row r="1193" spans="1:21" x14ac:dyDescent="0.35">
      <c r="A1193" t="s">
        <v>5669</v>
      </c>
      <c r="B1193">
        <v>2006</v>
      </c>
      <c r="C1193" t="s">
        <v>1876</v>
      </c>
      <c r="D1193" t="s">
        <v>2344</v>
      </c>
      <c r="E1193" t="s">
        <v>5668</v>
      </c>
      <c r="F1193" t="s">
        <v>5670</v>
      </c>
      <c r="G1193" t="s">
        <v>569</v>
      </c>
      <c r="H1193" s="11">
        <v>45000000</v>
      </c>
      <c r="I1193" s="11">
        <v>6565495</v>
      </c>
      <c r="J1193" t="s">
        <v>865</v>
      </c>
      <c r="K1193">
        <v>114</v>
      </c>
      <c r="L1193" t="s">
        <v>209</v>
      </c>
      <c r="M1193" t="s">
        <v>5671</v>
      </c>
      <c r="N1193">
        <v>7</v>
      </c>
      <c r="O1193">
        <v>189</v>
      </c>
      <c r="P1193">
        <v>229</v>
      </c>
      <c r="Q1193">
        <v>36455</v>
      </c>
      <c r="R1193">
        <v>949</v>
      </c>
      <c r="S1193" t="s">
        <v>28</v>
      </c>
      <c r="T1193">
        <v>2.35</v>
      </c>
      <c r="U1193" t="b">
        <f>IF(Table19[[#This Row],[gross]]-Table19[[#This Row],[budget]] &gt; 0, TRUE, FALSE)</f>
        <v>0</v>
      </c>
    </row>
    <row r="1194" spans="1:21" x14ac:dyDescent="0.35">
      <c r="A1194" t="s">
        <v>5762</v>
      </c>
      <c r="B1194">
        <v>2005</v>
      </c>
      <c r="C1194" t="s">
        <v>1087</v>
      </c>
      <c r="D1194" t="s">
        <v>456</v>
      </c>
      <c r="E1194" t="s">
        <v>492</v>
      </c>
      <c r="F1194" t="s">
        <v>2330</v>
      </c>
      <c r="G1194" t="s">
        <v>569</v>
      </c>
      <c r="H1194" s="11">
        <v>45000000</v>
      </c>
      <c r="I1194" s="11">
        <v>24520892</v>
      </c>
      <c r="J1194" t="s">
        <v>1418</v>
      </c>
      <c r="K1194">
        <v>103</v>
      </c>
      <c r="L1194" t="s">
        <v>454</v>
      </c>
      <c r="M1194" t="s">
        <v>5763</v>
      </c>
      <c r="N1194">
        <v>7</v>
      </c>
      <c r="O1194">
        <v>177</v>
      </c>
      <c r="P1194">
        <v>303</v>
      </c>
      <c r="Q1194">
        <v>85198</v>
      </c>
      <c r="R1194">
        <v>22383</v>
      </c>
      <c r="S1194" t="s">
        <v>28</v>
      </c>
      <c r="T1194">
        <v>2.35</v>
      </c>
      <c r="U1194" t="b">
        <f>IF(Table19[[#This Row],[gross]]-Table19[[#This Row],[budget]] &gt; 0, TRUE, FALSE)</f>
        <v>0</v>
      </c>
    </row>
    <row r="1195" spans="1:21" x14ac:dyDescent="0.35">
      <c r="A1195" t="s">
        <v>5791</v>
      </c>
      <c r="B1195">
        <v>1999</v>
      </c>
      <c r="C1195" t="s">
        <v>5491</v>
      </c>
      <c r="D1195" t="s">
        <v>1476</v>
      </c>
      <c r="E1195" t="s">
        <v>5790</v>
      </c>
      <c r="F1195" t="s">
        <v>5792</v>
      </c>
      <c r="G1195" t="s">
        <v>39</v>
      </c>
      <c r="H1195" s="11">
        <v>42000000</v>
      </c>
      <c r="I1195" s="11">
        <v>116006080</v>
      </c>
      <c r="J1195" t="s">
        <v>56</v>
      </c>
      <c r="K1195">
        <v>124</v>
      </c>
      <c r="L1195" t="s">
        <v>1375</v>
      </c>
      <c r="M1195" t="s">
        <v>5793</v>
      </c>
      <c r="N1195">
        <v>7</v>
      </c>
      <c r="O1195">
        <v>150</v>
      </c>
      <c r="P1195">
        <v>602</v>
      </c>
      <c r="Q1195">
        <v>203269</v>
      </c>
      <c r="R1195">
        <v>9255</v>
      </c>
      <c r="S1195" t="s">
        <v>28</v>
      </c>
      <c r="T1195">
        <v>2.35</v>
      </c>
      <c r="U1195" t="b">
        <f>IF(Table19[[#This Row],[gross]]-Table19[[#This Row],[budget]] &gt; 0, TRUE, FALSE)</f>
        <v>1</v>
      </c>
    </row>
    <row r="1196" spans="1:21" x14ac:dyDescent="0.35">
      <c r="A1196" t="s">
        <v>5795</v>
      </c>
      <c r="B1196">
        <v>2000</v>
      </c>
      <c r="C1196" t="s">
        <v>4547</v>
      </c>
      <c r="D1196" t="s">
        <v>2356</v>
      </c>
      <c r="E1196" t="s">
        <v>4565</v>
      </c>
      <c r="F1196" t="s">
        <v>5796</v>
      </c>
      <c r="G1196" t="s">
        <v>272</v>
      </c>
      <c r="H1196" s="11">
        <v>45000000</v>
      </c>
      <c r="I1196" s="11">
        <v>106793915</v>
      </c>
      <c r="J1196" t="s">
        <v>56</v>
      </c>
      <c r="K1196">
        <v>84</v>
      </c>
      <c r="L1196" t="s">
        <v>836</v>
      </c>
      <c r="M1196" t="s">
        <v>5797</v>
      </c>
      <c r="N1196">
        <v>7</v>
      </c>
      <c r="O1196">
        <v>187</v>
      </c>
      <c r="P1196">
        <v>358</v>
      </c>
      <c r="Q1196">
        <v>140499</v>
      </c>
      <c r="R1196">
        <v>1817</v>
      </c>
      <c r="S1196" t="s">
        <v>28</v>
      </c>
      <c r="T1196">
        <v>1.85</v>
      </c>
      <c r="U1196" t="b">
        <f>IF(Table19[[#This Row],[gross]]-Table19[[#This Row],[budget]] &gt; 0, TRUE, FALSE)</f>
        <v>1</v>
      </c>
    </row>
    <row r="1197" spans="1:21" x14ac:dyDescent="0.35">
      <c r="A1197" t="s">
        <v>5816</v>
      </c>
      <c r="B1197">
        <v>1963</v>
      </c>
      <c r="C1197" t="s">
        <v>5813</v>
      </c>
      <c r="D1197" t="s">
        <v>3127</v>
      </c>
      <c r="E1197" t="s">
        <v>5814</v>
      </c>
      <c r="F1197" t="s">
        <v>5817</v>
      </c>
      <c r="G1197" t="s">
        <v>5738</v>
      </c>
      <c r="H1197" s="11">
        <v>31115000</v>
      </c>
      <c r="I1197" s="11">
        <v>57750000</v>
      </c>
      <c r="J1197" t="s">
        <v>56</v>
      </c>
      <c r="K1197">
        <v>251</v>
      </c>
      <c r="L1197" t="s">
        <v>5815</v>
      </c>
      <c r="M1197" t="s">
        <v>5818</v>
      </c>
      <c r="N1197">
        <v>7</v>
      </c>
      <c r="O1197">
        <v>72</v>
      </c>
      <c r="P1197">
        <v>192</v>
      </c>
      <c r="Q1197">
        <v>21554</v>
      </c>
      <c r="R1197">
        <v>2957</v>
      </c>
      <c r="S1197" t="s">
        <v>28</v>
      </c>
      <c r="T1197">
        <v>2.2000000000000002</v>
      </c>
      <c r="U1197" t="b">
        <f>IF(Table19[[#This Row],[gross]]-Table19[[#This Row],[budget]] &gt; 0, TRUE, FALSE)</f>
        <v>1</v>
      </c>
    </row>
    <row r="1198" spans="1:21" x14ac:dyDescent="0.35">
      <c r="A1198" t="s">
        <v>5898</v>
      </c>
      <c r="B1198">
        <v>2002</v>
      </c>
      <c r="C1198" t="s">
        <v>4702</v>
      </c>
      <c r="D1198" t="s">
        <v>1489</v>
      </c>
      <c r="E1198" t="s">
        <v>677</v>
      </c>
      <c r="F1198" t="s">
        <v>5899</v>
      </c>
      <c r="G1198" t="s">
        <v>569</v>
      </c>
      <c r="H1198" s="11">
        <v>41000000</v>
      </c>
      <c r="I1198" s="11">
        <v>116724075</v>
      </c>
      <c r="J1198" t="s">
        <v>38</v>
      </c>
      <c r="K1198">
        <v>110</v>
      </c>
      <c r="L1198" t="s">
        <v>5897</v>
      </c>
      <c r="M1198" t="s">
        <v>5900</v>
      </c>
      <c r="N1198">
        <v>7</v>
      </c>
      <c r="O1198">
        <v>119</v>
      </c>
      <c r="P1198">
        <v>564</v>
      </c>
      <c r="Q1198">
        <v>187181</v>
      </c>
      <c r="R1198">
        <v>1954</v>
      </c>
      <c r="S1198" t="s">
        <v>28</v>
      </c>
      <c r="T1198">
        <v>2.35</v>
      </c>
      <c r="U1198" t="b">
        <f>IF(Table19[[#This Row],[gross]]-Table19[[#This Row],[budget]] &gt; 0, TRUE, FALSE)</f>
        <v>1</v>
      </c>
    </row>
    <row r="1199" spans="1:21" x14ac:dyDescent="0.35">
      <c r="A1199" t="s">
        <v>6020</v>
      </c>
      <c r="B1199">
        <v>2009</v>
      </c>
      <c r="C1199" t="s">
        <v>3515</v>
      </c>
      <c r="D1199" t="s">
        <v>2309</v>
      </c>
      <c r="E1199" t="s">
        <v>4979</v>
      </c>
      <c r="F1199" t="s">
        <v>5158</v>
      </c>
      <c r="G1199" t="s">
        <v>39</v>
      </c>
      <c r="H1199" s="11">
        <v>40000000</v>
      </c>
      <c r="I1199" s="11">
        <v>94125426</v>
      </c>
      <c r="J1199" t="s">
        <v>38</v>
      </c>
      <c r="K1199">
        <v>123</v>
      </c>
      <c r="L1199" t="s">
        <v>6019</v>
      </c>
      <c r="M1199" t="s">
        <v>6021</v>
      </c>
      <c r="N1199">
        <v>7</v>
      </c>
      <c r="O1199">
        <v>252</v>
      </c>
      <c r="P1199">
        <v>277</v>
      </c>
      <c r="Q1199">
        <v>79264</v>
      </c>
      <c r="R1199">
        <v>13321</v>
      </c>
      <c r="S1199" t="s">
        <v>28</v>
      </c>
      <c r="T1199">
        <v>1.85</v>
      </c>
      <c r="U1199" t="b">
        <f>IF(Table19[[#This Row],[gross]]-Table19[[#This Row],[budget]] &gt; 0, TRUE, FALSE)</f>
        <v>1</v>
      </c>
    </row>
    <row r="1200" spans="1:21" x14ac:dyDescent="0.35">
      <c r="A1200" t="s">
        <v>6236</v>
      </c>
      <c r="B1200">
        <v>2011</v>
      </c>
      <c r="C1200" t="s">
        <v>6233</v>
      </c>
      <c r="D1200" t="s">
        <v>6235</v>
      </c>
      <c r="E1200" t="s">
        <v>6234</v>
      </c>
      <c r="F1200" t="s">
        <v>6237</v>
      </c>
      <c r="G1200" t="s">
        <v>569</v>
      </c>
      <c r="H1200" s="11">
        <v>40000000</v>
      </c>
      <c r="I1200" s="11">
        <v>37371385</v>
      </c>
      <c r="J1200" t="s">
        <v>38</v>
      </c>
      <c r="K1200">
        <v>109</v>
      </c>
      <c r="L1200" t="s">
        <v>1812</v>
      </c>
      <c r="M1200" t="s">
        <v>6238</v>
      </c>
      <c r="N1200">
        <v>7</v>
      </c>
      <c r="O1200">
        <v>342</v>
      </c>
      <c r="P1200">
        <v>334</v>
      </c>
      <c r="Q1200">
        <v>192462</v>
      </c>
      <c r="R1200">
        <v>390</v>
      </c>
      <c r="S1200" t="s">
        <v>28</v>
      </c>
      <c r="T1200">
        <v>2.35</v>
      </c>
      <c r="U1200" t="b">
        <f>IF(Table19[[#This Row],[gross]]-Table19[[#This Row],[budget]] &gt; 0, TRUE, FALSE)</f>
        <v>0</v>
      </c>
    </row>
    <row r="1201" spans="1:21" x14ac:dyDescent="0.35">
      <c r="A1201" t="s">
        <v>6320</v>
      </c>
      <c r="B1201">
        <v>2005</v>
      </c>
      <c r="C1201" t="s">
        <v>1216</v>
      </c>
      <c r="D1201" t="s">
        <v>955</v>
      </c>
      <c r="E1201" t="s">
        <v>6319</v>
      </c>
      <c r="F1201" t="s">
        <v>6321</v>
      </c>
      <c r="G1201" t="s">
        <v>39</v>
      </c>
      <c r="H1201" s="11">
        <v>40000000</v>
      </c>
      <c r="I1201" s="11">
        <v>29077547</v>
      </c>
      <c r="J1201" t="s">
        <v>38</v>
      </c>
      <c r="K1201">
        <v>135</v>
      </c>
      <c r="L1201" t="s">
        <v>2739</v>
      </c>
      <c r="M1201" t="s">
        <v>6322</v>
      </c>
      <c r="N1201">
        <v>7</v>
      </c>
      <c r="O1201">
        <v>146</v>
      </c>
      <c r="P1201">
        <v>754</v>
      </c>
      <c r="Q1201">
        <v>41685</v>
      </c>
      <c r="R1201">
        <v>5917</v>
      </c>
      <c r="S1201" t="s">
        <v>28</v>
      </c>
      <c r="T1201">
        <v>2.35</v>
      </c>
      <c r="U1201" t="b">
        <f>IF(Table19[[#This Row],[gross]]-Table19[[#This Row],[budget]] &gt; 0, TRUE, FALSE)</f>
        <v>0</v>
      </c>
    </row>
    <row r="1202" spans="1:21" x14ac:dyDescent="0.35">
      <c r="A1202" t="s">
        <v>6566</v>
      </c>
      <c r="B1202">
        <v>2013</v>
      </c>
      <c r="C1202" t="s">
        <v>6565</v>
      </c>
      <c r="D1202" t="s">
        <v>217</v>
      </c>
      <c r="E1202" t="s">
        <v>353</v>
      </c>
      <c r="F1202" t="s">
        <v>6567</v>
      </c>
      <c r="G1202" t="s">
        <v>569</v>
      </c>
      <c r="H1202" s="11">
        <v>39200000</v>
      </c>
      <c r="I1202" s="11">
        <v>4563029</v>
      </c>
      <c r="J1202" t="s">
        <v>5411</v>
      </c>
      <c r="K1202">
        <v>126</v>
      </c>
      <c r="L1202" t="s">
        <v>1350</v>
      </c>
      <c r="M1202" t="s">
        <v>6568</v>
      </c>
      <c r="N1202">
        <v>7</v>
      </c>
      <c r="O1202">
        <v>488</v>
      </c>
      <c r="P1202">
        <v>514</v>
      </c>
      <c r="Q1202">
        <v>181472</v>
      </c>
      <c r="R1202">
        <v>12286</v>
      </c>
      <c r="S1202" t="s">
        <v>28</v>
      </c>
      <c r="T1202">
        <v>1.85</v>
      </c>
      <c r="U1202" t="b">
        <f>IF(Table19[[#This Row],[gross]]-Table19[[#This Row],[budget]] &gt; 0, TRUE, FALSE)</f>
        <v>0</v>
      </c>
    </row>
    <row r="1203" spans="1:21" x14ac:dyDescent="0.35">
      <c r="A1203" t="s">
        <v>6583</v>
      </c>
      <c r="B1203">
        <v>2012</v>
      </c>
      <c r="C1203" t="s">
        <v>250</v>
      </c>
      <c r="D1203" t="s">
        <v>3127</v>
      </c>
      <c r="E1203" t="s">
        <v>1739</v>
      </c>
      <c r="F1203" t="s">
        <v>6584</v>
      </c>
      <c r="G1203" t="s">
        <v>90</v>
      </c>
      <c r="H1203" s="11">
        <v>39000000</v>
      </c>
      <c r="I1203" s="11">
        <v>35287788</v>
      </c>
      <c r="J1203" t="s">
        <v>38</v>
      </c>
      <c r="K1203">
        <v>87</v>
      </c>
      <c r="L1203" t="s">
        <v>6582</v>
      </c>
      <c r="M1203" t="s">
        <v>6585</v>
      </c>
      <c r="N1203">
        <v>7</v>
      </c>
      <c r="O1203">
        <v>370</v>
      </c>
      <c r="P1203">
        <v>165</v>
      </c>
      <c r="Q1203">
        <v>73886</v>
      </c>
      <c r="R1203">
        <v>4774</v>
      </c>
      <c r="S1203" t="s">
        <v>720</v>
      </c>
      <c r="T1203">
        <v>1.85</v>
      </c>
      <c r="U1203" t="b">
        <f>IF(Table19[[#This Row],[gross]]-Table19[[#This Row],[budget]] &gt; 0, TRUE, FALSE)</f>
        <v>0</v>
      </c>
    </row>
    <row r="1204" spans="1:21" x14ac:dyDescent="0.35">
      <c r="A1204" t="s">
        <v>6751</v>
      </c>
      <c r="B1204">
        <v>2008</v>
      </c>
      <c r="C1204" t="s">
        <v>6750</v>
      </c>
      <c r="D1204" t="s">
        <v>77</v>
      </c>
      <c r="E1204" t="s">
        <v>335</v>
      </c>
      <c r="F1204" t="s">
        <v>2128</v>
      </c>
      <c r="G1204" t="s">
        <v>569</v>
      </c>
      <c r="H1204" s="11">
        <v>37000000</v>
      </c>
      <c r="I1204" s="11">
        <v>60338891</v>
      </c>
      <c r="J1204" t="s">
        <v>38</v>
      </c>
      <c r="K1204">
        <v>96</v>
      </c>
      <c r="L1204" t="s">
        <v>2450</v>
      </c>
      <c r="M1204" t="s">
        <v>6752</v>
      </c>
      <c r="N1204">
        <v>7</v>
      </c>
      <c r="O1204">
        <v>341</v>
      </c>
      <c r="P1204">
        <v>545</v>
      </c>
      <c r="Q1204">
        <v>248468</v>
      </c>
      <c r="R1204">
        <v>36093</v>
      </c>
      <c r="S1204" t="s">
        <v>28</v>
      </c>
      <c r="T1204">
        <v>1.85</v>
      </c>
      <c r="U1204" t="b">
        <f>IF(Table19[[#This Row],[gross]]-Table19[[#This Row],[budget]] &gt; 0, TRUE, FALSE)</f>
        <v>1</v>
      </c>
    </row>
    <row r="1205" spans="1:21" x14ac:dyDescent="0.35">
      <c r="A1205" t="s">
        <v>6789</v>
      </c>
      <c r="B1205">
        <v>2002</v>
      </c>
      <c r="C1205" t="s">
        <v>6089</v>
      </c>
      <c r="D1205" t="s">
        <v>1664</v>
      </c>
      <c r="E1205" t="s">
        <v>6788</v>
      </c>
      <c r="F1205" t="s">
        <v>2198</v>
      </c>
      <c r="G1205" t="s">
        <v>39</v>
      </c>
      <c r="H1205" s="11">
        <v>36000000</v>
      </c>
      <c r="I1205" s="11">
        <v>71026631</v>
      </c>
      <c r="J1205" t="s">
        <v>38</v>
      </c>
      <c r="K1205">
        <v>116</v>
      </c>
      <c r="L1205" t="s">
        <v>2062</v>
      </c>
      <c r="M1205" t="s">
        <v>6790</v>
      </c>
      <c r="N1205">
        <v>7</v>
      </c>
      <c r="O1205">
        <v>129</v>
      </c>
      <c r="P1205">
        <v>394</v>
      </c>
      <c r="Q1205">
        <v>98899</v>
      </c>
      <c r="R1205">
        <v>20970</v>
      </c>
      <c r="S1205" t="s">
        <v>28</v>
      </c>
      <c r="T1205">
        <v>1.85</v>
      </c>
      <c r="U1205" t="b">
        <f>IF(Table19[[#This Row],[gross]]-Table19[[#This Row],[budget]] &gt; 0, TRUE, FALSE)</f>
        <v>1</v>
      </c>
    </row>
    <row r="1206" spans="1:21" x14ac:dyDescent="0.35">
      <c r="A1206" t="s">
        <v>6798</v>
      </c>
      <c r="B1206">
        <v>2013</v>
      </c>
      <c r="C1206" t="s">
        <v>4843</v>
      </c>
      <c r="D1206" t="s">
        <v>6797</v>
      </c>
      <c r="E1206" t="s">
        <v>6796</v>
      </c>
      <c r="F1206" t="s">
        <v>4827</v>
      </c>
      <c r="G1206" t="s">
        <v>569</v>
      </c>
      <c r="H1206" s="11">
        <v>37000000</v>
      </c>
      <c r="I1206" s="11">
        <v>150368971</v>
      </c>
      <c r="J1206" t="s">
        <v>38</v>
      </c>
      <c r="K1206">
        <v>118</v>
      </c>
      <c r="L1206" t="s">
        <v>982</v>
      </c>
      <c r="M1206" t="s">
        <v>6799</v>
      </c>
      <c r="N1206">
        <v>7</v>
      </c>
      <c r="O1206">
        <v>289</v>
      </c>
      <c r="P1206">
        <v>301</v>
      </c>
      <c r="Q1206">
        <v>316671</v>
      </c>
      <c r="R1206">
        <v>3425</v>
      </c>
      <c r="S1206" t="s">
        <v>28</v>
      </c>
      <c r="T1206">
        <v>2.35</v>
      </c>
      <c r="U1206" t="b">
        <f>IF(Table19[[#This Row],[gross]]-Table19[[#This Row],[budget]] &gt; 0, TRUE, FALSE)</f>
        <v>1</v>
      </c>
    </row>
    <row r="1207" spans="1:21" x14ac:dyDescent="0.35">
      <c r="A1207" t="s">
        <v>7465</v>
      </c>
      <c r="B1207">
        <v>1988</v>
      </c>
      <c r="C1207" t="s">
        <v>1031</v>
      </c>
      <c r="D1207" t="s">
        <v>537</v>
      </c>
      <c r="E1207" t="s">
        <v>1199</v>
      </c>
      <c r="F1207" t="s">
        <v>6919</v>
      </c>
      <c r="G1207" t="s">
        <v>39</v>
      </c>
      <c r="H1207" s="11">
        <v>32000000</v>
      </c>
      <c r="I1207" s="11">
        <v>60328558</v>
      </c>
      <c r="J1207" t="s">
        <v>38</v>
      </c>
      <c r="K1207">
        <v>101</v>
      </c>
      <c r="L1207" t="s">
        <v>7464</v>
      </c>
      <c r="M1207" t="s">
        <v>7466</v>
      </c>
      <c r="N1207">
        <v>7</v>
      </c>
      <c r="O1207">
        <v>88</v>
      </c>
      <c r="P1207">
        <v>159</v>
      </c>
      <c r="Q1207">
        <v>61396</v>
      </c>
      <c r="R1207">
        <v>18734</v>
      </c>
      <c r="S1207" t="s">
        <v>28</v>
      </c>
      <c r="T1207">
        <v>1.85</v>
      </c>
      <c r="U1207" t="b">
        <f>IF(Table19[[#This Row],[gross]]-Table19[[#This Row],[budget]] &gt; 0, TRUE, FALSE)</f>
        <v>1</v>
      </c>
    </row>
    <row r="1208" spans="1:21" x14ac:dyDescent="0.35">
      <c r="A1208" t="s">
        <v>7700</v>
      </c>
      <c r="B1208">
        <v>2004</v>
      </c>
      <c r="C1208" t="s">
        <v>7699</v>
      </c>
      <c r="D1208" t="s">
        <v>95</v>
      </c>
      <c r="E1208" t="s">
        <v>1710</v>
      </c>
      <c r="F1208" t="s">
        <v>7701</v>
      </c>
      <c r="G1208" t="s">
        <v>90</v>
      </c>
      <c r="H1208" s="11">
        <v>30000000</v>
      </c>
      <c r="I1208" s="11">
        <v>85416609</v>
      </c>
      <c r="J1208" t="s">
        <v>38</v>
      </c>
      <c r="K1208">
        <v>87</v>
      </c>
      <c r="L1208" t="s">
        <v>266</v>
      </c>
      <c r="M1208" t="s">
        <v>7702</v>
      </c>
      <c r="N1208">
        <v>7</v>
      </c>
      <c r="O1208">
        <v>89</v>
      </c>
      <c r="P1208">
        <v>186</v>
      </c>
      <c r="Q1208">
        <v>58906</v>
      </c>
      <c r="R1208">
        <v>20097</v>
      </c>
      <c r="S1208" t="s">
        <v>28</v>
      </c>
      <c r="T1208">
        <v>1.85</v>
      </c>
      <c r="U1208" t="b">
        <f>IF(Table19[[#This Row],[gross]]-Table19[[#This Row],[budget]] &gt; 0, TRUE, FALSE)</f>
        <v>1</v>
      </c>
    </row>
    <row r="1209" spans="1:21" x14ac:dyDescent="0.35">
      <c r="A1209" t="s">
        <v>7918</v>
      </c>
      <c r="B1209">
        <v>2012</v>
      </c>
      <c r="C1209" t="s">
        <v>7917</v>
      </c>
      <c r="D1209" t="s">
        <v>93</v>
      </c>
      <c r="E1209" t="s">
        <v>5313</v>
      </c>
      <c r="F1209" t="s">
        <v>3929</v>
      </c>
      <c r="G1209" t="s">
        <v>569</v>
      </c>
      <c r="H1209" s="11">
        <v>30000000</v>
      </c>
      <c r="I1209" s="11">
        <v>42043633</v>
      </c>
      <c r="J1209" t="s">
        <v>38</v>
      </c>
      <c r="K1209">
        <v>95</v>
      </c>
      <c r="L1209" t="s">
        <v>2577</v>
      </c>
      <c r="M1209" t="s">
        <v>7919</v>
      </c>
      <c r="N1209">
        <v>7</v>
      </c>
      <c r="O1209">
        <v>634</v>
      </c>
      <c r="P1209">
        <v>986</v>
      </c>
      <c r="Q1209">
        <v>277172</v>
      </c>
      <c r="R1209">
        <v>29551</v>
      </c>
      <c r="S1209" t="s">
        <v>28</v>
      </c>
      <c r="T1209">
        <v>2.35</v>
      </c>
      <c r="U1209" t="b">
        <f>IF(Table19[[#This Row],[gross]]-Table19[[#This Row],[budget]] &gt; 0, TRUE, FALSE)</f>
        <v>1</v>
      </c>
    </row>
    <row r="1210" spans="1:21" x14ac:dyDescent="0.35">
      <c r="A1210" t="s">
        <v>8005</v>
      </c>
      <c r="B1210">
        <v>1998</v>
      </c>
      <c r="C1210" t="s">
        <v>5046</v>
      </c>
      <c r="D1210" t="s">
        <v>2309</v>
      </c>
      <c r="E1210" t="s">
        <v>183</v>
      </c>
      <c r="F1210" t="s">
        <v>905</v>
      </c>
      <c r="G1210" t="s">
        <v>569</v>
      </c>
      <c r="H1210" s="11">
        <v>30000000</v>
      </c>
      <c r="I1210" s="11">
        <v>23209440</v>
      </c>
      <c r="J1210" t="s">
        <v>38</v>
      </c>
      <c r="K1210">
        <v>127</v>
      </c>
      <c r="L1210" t="s">
        <v>3270</v>
      </c>
      <c r="M1210" t="s">
        <v>8006</v>
      </c>
      <c r="N1210">
        <v>7</v>
      </c>
      <c r="O1210">
        <v>64</v>
      </c>
      <c r="P1210">
        <v>112</v>
      </c>
      <c r="Q1210">
        <v>9283</v>
      </c>
      <c r="R1210">
        <v>12785</v>
      </c>
      <c r="S1210" t="s">
        <v>28</v>
      </c>
      <c r="T1210">
        <v>1.85</v>
      </c>
      <c r="U1210" t="b">
        <f>IF(Table19[[#This Row],[gross]]-Table19[[#This Row],[budget]] &gt; 0, TRUE, FALSE)</f>
        <v>0</v>
      </c>
    </row>
    <row r="1211" spans="1:21" x14ac:dyDescent="0.35">
      <c r="A1211" t="s">
        <v>8110</v>
      </c>
      <c r="B1211">
        <v>2004</v>
      </c>
      <c r="C1211" t="s">
        <v>5748</v>
      </c>
      <c r="D1211" t="s">
        <v>8109</v>
      </c>
      <c r="E1211" t="s">
        <v>8108</v>
      </c>
      <c r="F1211" t="s">
        <v>8111</v>
      </c>
      <c r="G1211" t="s">
        <v>39</v>
      </c>
      <c r="H1211" s="11">
        <v>30000000</v>
      </c>
      <c r="I1211" s="11">
        <v>12831121</v>
      </c>
      <c r="J1211" t="s">
        <v>38</v>
      </c>
      <c r="K1211">
        <v>114</v>
      </c>
      <c r="L1211" t="s">
        <v>3144</v>
      </c>
      <c r="M1211" t="s">
        <v>8112</v>
      </c>
      <c r="N1211">
        <v>7</v>
      </c>
      <c r="O1211">
        <v>98</v>
      </c>
      <c r="P1211">
        <v>298</v>
      </c>
      <c r="Q1211">
        <v>44979</v>
      </c>
      <c r="R1211">
        <v>679</v>
      </c>
      <c r="S1211" t="s">
        <v>28</v>
      </c>
      <c r="T1211">
        <v>2.35</v>
      </c>
      <c r="U1211" t="b">
        <f>IF(Table19[[#This Row],[gross]]-Table19[[#This Row],[budget]] &gt; 0, TRUE, FALSE)</f>
        <v>0</v>
      </c>
    </row>
    <row r="1212" spans="1:21" x14ac:dyDescent="0.35">
      <c r="A1212" t="s">
        <v>8157</v>
      </c>
      <c r="B1212">
        <v>2005</v>
      </c>
      <c r="C1212" t="s">
        <v>7236</v>
      </c>
      <c r="D1212" t="s">
        <v>456</v>
      </c>
      <c r="E1212" t="s">
        <v>4206</v>
      </c>
      <c r="F1212" t="s">
        <v>8158</v>
      </c>
      <c r="G1212" t="s">
        <v>39</v>
      </c>
      <c r="H1212" s="11">
        <v>30000000</v>
      </c>
      <c r="I1212" s="11">
        <v>8535575</v>
      </c>
      <c r="J1212" t="s">
        <v>38</v>
      </c>
      <c r="K1212">
        <v>108</v>
      </c>
      <c r="L1212" t="s">
        <v>3270</v>
      </c>
      <c r="M1212" t="s">
        <v>8159</v>
      </c>
      <c r="N1212">
        <v>7</v>
      </c>
      <c r="O1212">
        <v>107</v>
      </c>
      <c r="P1212">
        <v>152</v>
      </c>
      <c r="Q1212">
        <v>24033</v>
      </c>
      <c r="R1212">
        <v>11519</v>
      </c>
      <c r="S1212" t="s">
        <v>28</v>
      </c>
      <c r="T1212">
        <v>2.35</v>
      </c>
      <c r="U1212" t="b">
        <f>IF(Table19[[#This Row],[gross]]-Table19[[#This Row],[budget]] &gt; 0, TRUE, FALSE)</f>
        <v>0</v>
      </c>
    </row>
    <row r="1213" spans="1:21" x14ac:dyDescent="0.35">
      <c r="A1213" t="s">
        <v>8198</v>
      </c>
      <c r="B1213">
        <v>2006</v>
      </c>
      <c r="C1213" t="s">
        <v>7767</v>
      </c>
      <c r="D1213" t="s">
        <v>2815</v>
      </c>
      <c r="E1213" t="s">
        <v>8197</v>
      </c>
      <c r="F1213" t="s">
        <v>8199</v>
      </c>
      <c r="G1213" t="s">
        <v>90</v>
      </c>
      <c r="H1213" s="11">
        <v>30000000</v>
      </c>
      <c r="I1213" s="11">
        <v>2975649</v>
      </c>
      <c r="J1213" t="s">
        <v>56</v>
      </c>
      <c r="K1213">
        <v>88</v>
      </c>
      <c r="L1213" t="s">
        <v>6019</v>
      </c>
      <c r="M1213" t="s">
        <v>8200</v>
      </c>
      <c r="N1213">
        <v>7</v>
      </c>
      <c r="O1213">
        <v>124</v>
      </c>
      <c r="P1213">
        <v>142</v>
      </c>
      <c r="Q1213">
        <v>23864</v>
      </c>
      <c r="R1213">
        <v>1518</v>
      </c>
      <c r="S1213" t="s">
        <v>28</v>
      </c>
      <c r="T1213">
        <v>2.35</v>
      </c>
      <c r="U1213" t="b">
        <f>IF(Table19[[#This Row],[gross]]-Table19[[#This Row],[budget]] &gt; 0, TRUE, FALSE)</f>
        <v>0</v>
      </c>
    </row>
    <row r="1214" spans="1:21" x14ac:dyDescent="0.35">
      <c r="A1214" t="s">
        <v>8462</v>
      </c>
      <c r="B1214">
        <v>1997</v>
      </c>
      <c r="C1214" t="s">
        <v>477</v>
      </c>
      <c r="D1214" t="s">
        <v>8461</v>
      </c>
      <c r="E1214" t="s">
        <v>8460</v>
      </c>
      <c r="F1214" t="s">
        <v>8463</v>
      </c>
      <c r="G1214" t="s">
        <v>39</v>
      </c>
      <c r="H1214" s="11">
        <v>28000000</v>
      </c>
      <c r="I1214" s="11">
        <v>5532301</v>
      </c>
      <c r="J1214" t="s">
        <v>38</v>
      </c>
      <c r="K1214">
        <v>134</v>
      </c>
      <c r="L1214" t="s">
        <v>3108</v>
      </c>
      <c r="M1214" t="s">
        <v>8464</v>
      </c>
      <c r="N1214">
        <v>7</v>
      </c>
      <c r="O1214">
        <v>85</v>
      </c>
      <c r="P1214">
        <v>117</v>
      </c>
      <c r="Q1214">
        <v>21606</v>
      </c>
      <c r="R1214">
        <v>4</v>
      </c>
      <c r="S1214" t="s">
        <v>28</v>
      </c>
      <c r="T1214">
        <v>2.35</v>
      </c>
      <c r="U1214" t="b">
        <f>IF(Table19[[#This Row],[gross]]-Table19[[#This Row],[budget]] &gt; 0, TRUE, FALSE)</f>
        <v>0</v>
      </c>
    </row>
    <row r="1215" spans="1:21" x14ac:dyDescent="0.35">
      <c r="A1215" t="s">
        <v>8490</v>
      </c>
      <c r="B1215">
        <v>2007</v>
      </c>
      <c r="C1215" t="s">
        <v>3085</v>
      </c>
      <c r="D1215" t="s">
        <v>4051</v>
      </c>
      <c r="E1215" t="s">
        <v>8489</v>
      </c>
      <c r="F1215" t="s">
        <v>7000</v>
      </c>
      <c r="G1215" t="s">
        <v>569</v>
      </c>
      <c r="H1215" s="11">
        <v>30000000</v>
      </c>
      <c r="I1215" s="11">
        <v>148734225</v>
      </c>
      <c r="J1215" t="s">
        <v>38</v>
      </c>
      <c r="K1215">
        <v>133</v>
      </c>
      <c r="L1215" t="s">
        <v>1618</v>
      </c>
      <c r="M1215" t="s">
        <v>8491</v>
      </c>
      <c r="N1215">
        <v>7</v>
      </c>
      <c r="O1215">
        <v>251</v>
      </c>
      <c r="P1215">
        <v>559</v>
      </c>
      <c r="Q1215">
        <v>298590</v>
      </c>
      <c r="R1215">
        <v>12874</v>
      </c>
      <c r="S1215" t="s">
        <v>28</v>
      </c>
      <c r="T1215">
        <v>1.85</v>
      </c>
      <c r="U1215" t="b">
        <f>IF(Table19[[#This Row],[gross]]-Table19[[#This Row],[budget]] &gt; 0, TRUE, FALSE)</f>
        <v>1</v>
      </c>
    </row>
    <row r="1216" spans="1:21" x14ac:dyDescent="0.35">
      <c r="A1216" t="s">
        <v>8641</v>
      </c>
      <c r="B1216">
        <v>2008</v>
      </c>
      <c r="C1216" t="s">
        <v>5180</v>
      </c>
      <c r="D1216" t="s">
        <v>75</v>
      </c>
      <c r="E1216" t="s">
        <v>3097</v>
      </c>
      <c r="F1216" t="s">
        <v>1921</v>
      </c>
      <c r="G1216" t="s">
        <v>569</v>
      </c>
      <c r="H1216" s="11">
        <v>27000000</v>
      </c>
      <c r="I1216" s="11">
        <v>87341380</v>
      </c>
      <c r="J1216" t="s">
        <v>38</v>
      </c>
      <c r="K1216">
        <v>117</v>
      </c>
      <c r="L1216" t="s">
        <v>1689</v>
      </c>
      <c r="M1216" t="s">
        <v>8642</v>
      </c>
      <c r="N1216">
        <v>7</v>
      </c>
      <c r="O1216">
        <v>232</v>
      </c>
      <c r="P1216">
        <v>374</v>
      </c>
      <c r="Q1216">
        <v>255257</v>
      </c>
      <c r="R1216">
        <v>15590</v>
      </c>
      <c r="S1216" t="s">
        <v>28</v>
      </c>
      <c r="T1216">
        <v>2.35</v>
      </c>
      <c r="U1216" t="b">
        <f>IF(Table19[[#This Row],[gross]]-Table19[[#This Row],[budget]] &gt; 0, TRUE, FALSE)</f>
        <v>1</v>
      </c>
    </row>
    <row r="1217" spans="1:21" x14ac:dyDescent="0.35">
      <c r="A1217" t="s">
        <v>8644</v>
      </c>
      <c r="B1217">
        <v>1998</v>
      </c>
      <c r="C1217" t="s">
        <v>3008</v>
      </c>
      <c r="D1217" t="s">
        <v>3816</v>
      </c>
      <c r="E1217" t="s">
        <v>1301</v>
      </c>
      <c r="F1217" t="s">
        <v>8645</v>
      </c>
      <c r="G1217" t="s">
        <v>39</v>
      </c>
      <c r="H1217" s="11">
        <v>26000000</v>
      </c>
      <c r="I1217" s="11">
        <v>65703412</v>
      </c>
      <c r="J1217" t="s">
        <v>38</v>
      </c>
      <c r="K1217">
        <v>121</v>
      </c>
      <c r="L1217" t="s">
        <v>1375</v>
      </c>
      <c r="M1217" t="s">
        <v>8646</v>
      </c>
      <c r="N1217">
        <v>7</v>
      </c>
      <c r="O1217">
        <v>92</v>
      </c>
      <c r="P1217">
        <v>345</v>
      </c>
      <c r="Q1217">
        <v>57958</v>
      </c>
      <c r="R1217">
        <v>2747</v>
      </c>
      <c r="S1217" t="s">
        <v>28</v>
      </c>
      <c r="T1217">
        <v>2.35</v>
      </c>
      <c r="U1217" t="b">
        <f>IF(Table19[[#This Row],[gross]]-Table19[[#This Row],[budget]] &gt; 0, TRUE, FALSE)</f>
        <v>1</v>
      </c>
    </row>
    <row r="1218" spans="1:21" x14ac:dyDescent="0.35">
      <c r="A1218" t="s">
        <v>8818</v>
      </c>
      <c r="B1218">
        <v>2008</v>
      </c>
      <c r="C1218" t="s">
        <v>560</v>
      </c>
      <c r="D1218" t="s">
        <v>684</v>
      </c>
      <c r="E1218" t="s">
        <v>8817</v>
      </c>
      <c r="F1218" t="s">
        <v>8819</v>
      </c>
      <c r="G1218" t="s">
        <v>39</v>
      </c>
      <c r="H1218" s="11">
        <v>25000000</v>
      </c>
      <c r="I1218" s="11">
        <v>80034302</v>
      </c>
      <c r="J1218" t="s">
        <v>38</v>
      </c>
      <c r="K1218">
        <v>85</v>
      </c>
      <c r="L1218" t="s">
        <v>3307</v>
      </c>
      <c r="M1218" t="s">
        <v>8820</v>
      </c>
      <c r="N1218">
        <v>7</v>
      </c>
      <c r="O1218">
        <v>459</v>
      </c>
      <c r="P1218">
        <v>2192</v>
      </c>
      <c r="Q1218">
        <v>296787</v>
      </c>
      <c r="R1218">
        <v>3958</v>
      </c>
      <c r="S1218" t="s">
        <v>28</v>
      </c>
      <c r="T1218">
        <v>1.85</v>
      </c>
      <c r="U1218" t="b">
        <f>IF(Table19[[#This Row],[gross]]-Table19[[#This Row],[budget]] &gt; 0, TRUE, FALSE)</f>
        <v>1</v>
      </c>
    </row>
    <row r="1219" spans="1:21" x14ac:dyDescent="0.35">
      <c r="A1219" t="s">
        <v>8970</v>
      </c>
      <c r="B1219">
        <v>2014</v>
      </c>
      <c r="C1219" t="s">
        <v>3442</v>
      </c>
      <c r="D1219" t="s">
        <v>583</v>
      </c>
      <c r="E1219" t="s">
        <v>1317</v>
      </c>
      <c r="F1219" t="s">
        <v>8971</v>
      </c>
      <c r="G1219" t="s">
        <v>90</v>
      </c>
      <c r="H1219" s="11">
        <v>25000000</v>
      </c>
      <c r="I1219" s="11">
        <v>36447959</v>
      </c>
      <c r="J1219" t="s">
        <v>38</v>
      </c>
      <c r="K1219">
        <v>124</v>
      </c>
      <c r="L1219" t="s">
        <v>1575</v>
      </c>
      <c r="M1219" t="s">
        <v>8972</v>
      </c>
      <c r="N1219">
        <v>7</v>
      </c>
      <c r="O1219">
        <v>151</v>
      </c>
      <c r="P1219">
        <v>96</v>
      </c>
      <c r="Q1219">
        <v>35833</v>
      </c>
      <c r="R1219">
        <v>6393</v>
      </c>
      <c r="S1219" t="s">
        <v>28</v>
      </c>
      <c r="T1219">
        <v>2.39</v>
      </c>
      <c r="U1219" t="b">
        <f>IF(Table19[[#This Row],[gross]]-Table19[[#This Row],[budget]] &gt; 0, TRUE, FALSE)</f>
        <v>1</v>
      </c>
    </row>
    <row r="1220" spans="1:21" x14ac:dyDescent="0.35">
      <c r="A1220" t="s">
        <v>9186</v>
      </c>
      <c r="B1220">
        <v>2015</v>
      </c>
      <c r="C1220" t="s">
        <v>4865</v>
      </c>
      <c r="D1220" t="s">
        <v>60</v>
      </c>
      <c r="E1220" t="s">
        <v>1257</v>
      </c>
      <c r="F1220" t="s">
        <v>9187</v>
      </c>
      <c r="G1220" t="s">
        <v>569</v>
      </c>
      <c r="H1220" s="11">
        <v>30000000</v>
      </c>
      <c r="I1220" s="11">
        <v>1865774</v>
      </c>
      <c r="J1220" t="s">
        <v>56</v>
      </c>
      <c r="K1220">
        <v>132</v>
      </c>
      <c r="L1220" t="s">
        <v>9185</v>
      </c>
      <c r="M1220" t="s">
        <v>9188</v>
      </c>
      <c r="N1220">
        <v>7</v>
      </c>
      <c r="O1220">
        <v>260</v>
      </c>
      <c r="P1220">
        <v>174</v>
      </c>
      <c r="Q1220">
        <v>87682</v>
      </c>
      <c r="R1220">
        <v>27659</v>
      </c>
      <c r="S1220" t="s">
        <v>28</v>
      </c>
      <c r="T1220">
        <v>2.35</v>
      </c>
      <c r="U1220" t="b">
        <f>IF(Table19[[#This Row],[gross]]-Table19[[#This Row],[budget]] &gt; 0, TRUE, FALSE)</f>
        <v>0</v>
      </c>
    </row>
    <row r="1221" spans="1:21" x14ac:dyDescent="0.35">
      <c r="A1221" t="s">
        <v>9205</v>
      </c>
      <c r="B1221">
        <v>2010</v>
      </c>
      <c r="C1221" t="s">
        <v>3877</v>
      </c>
      <c r="D1221" t="s">
        <v>428</v>
      </c>
      <c r="E1221" t="s">
        <v>133</v>
      </c>
      <c r="F1221" t="s">
        <v>1114</v>
      </c>
      <c r="G1221" t="s">
        <v>39</v>
      </c>
      <c r="H1221" s="11">
        <v>25000000</v>
      </c>
      <c r="I1221" s="11">
        <v>11538204</v>
      </c>
      <c r="J1221" t="s">
        <v>38</v>
      </c>
      <c r="K1221">
        <v>122</v>
      </c>
      <c r="L1221" t="s">
        <v>9204</v>
      </c>
      <c r="M1221" t="s">
        <v>9206</v>
      </c>
      <c r="N1221">
        <v>7</v>
      </c>
      <c r="O1221">
        <v>199</v>
      </c>
      <c r="P1221">
        <v>135</v>
      </c>
      <c r="Q1221">
        <v>23696</v>
      </c>
      <c r="R1221">
        <v>21163</v>
      </c>
      <c r="S1221" t="s">
        <v>28</v>
      </c>
      <c r="T1221">
        <v>2.35</v>
      </c>
      <c r="U1221" t="b">
        <f>IF(Table19[[#This Row],[gross]]-Table19[[#This Row],[budget]] &gt; 0, TRUE, FALSE)</f>
        <v>0</v>
      </c>
    </row>
    <row r="1222" spans="1:21" x14ac:dyDescent="0.35">
      <c r="A1222" t="s">
        <v>9596</v>
      </c>
      <c r="B1222">
        <v>1990</v>
      </c>
      <c r="C1222" t="s">
        <v>3001</v>
      </c>
      <c r="D1222" t="s">
        <v>1335</v>
      </c>
      <c r="E1222" t="s">
        <v>989</v>
      </c>
      <c r="F1222" t="s">
        <v>9597</v>
      </c>
      <c r="G1222" t="s">
        <v>39</v>
      </c>
      <c r="H1222" s="11">
        <v>22000000</v>
      </c>
      <c r="I1222" s="11">
        <v>217631306</v>
      </c>
      <c r="J1222" t="s">
        <v>38</v>
      </c>
      <c r="K1222">
        <v>127</v>
      </c>
      <c r="L1222" t="s">
        <v>9595</v>
      </c>
      <c r="M1222" t="s">
        <v>9598</v>
      </c>
      <c r="N1222">
        <v>7</v>
      </c>
      <c r="O1222">
        <v>77</v>
      </c>
      <c r="P1222">
        <v>252</v>
      </c>
      <c r="Q1222">
        <v>154199</v>
      </c>
      <c r="R1222">
        <v>3100</v>
      </c>
      <c r="S1222" t="s">
        <v>28</v>
      </c>
      <c r="T1222">
        <v>1.85</v>
      </c>
      <c r="U1222" t="b">
        <f>IF(Table19[[#This Row],[gross]]-Table19[[#This Row],[budget]] &gt; 0, TRUE, FALSE)</f>
        <v>1</v>
      </c>
    </row>
    <row r="1223" spans="1:21" x14ac:dyDescent="0.35">
      <c r="A1223" t="s">
        <v>9606</v>
      </c>
      <c r="B1223">
        <v>2002</v>
      </c>
      <c r="C1223" t="s">
        <v>1991</v>
      </c>
      <c r="D1223" t="s">
        <v>526</v>
      </c>
      <c r="E1223" t="s">
        <v>3561</v>
      </c>
      <c r="F1223" t="s">
        <v>9607</v>
      </c>
      <c r="G1223" t="s">
        <v>272</v>
      </c>
      <c r="H1223" s="11">
        <v>20000000</v>
      </c>
      <c r="I1223" s="11">
        <v>75597042</v>
      </c>
      <c r="J1223" t="s">
        <v>38</v>
      </c>
      <c r="K1223">
        <v>127</v>
      </c>
      <c r="L1223" t="s">
        <v>7523</v>
      </c>
      <c r="M1223" t="s">
        <v>9608</v>
      </c>
      <c r="N1223">
        <v>7</v>
      </c>
      <c r="O1223">
        <v>92</v>
      </c>
      <c r="P1223">
        <v>174</v>
      </c>
      <c r="Q1223">
        <v>26434</v>
      </c>
      <c r="R1223">
        <v>6657</v>
      </c>
      <c r="S1223" t="s">
        <v>28</v>
      </c>
      <c r="T1223">
        <v>2.35</v>
      </c>
      <c r="U1223" t="b">
        <f>IF(Table19[[#This Row],[gross]]-Table19[[#This Row],[budget]] &gt; 0, TRUE, FALSE)</f>
        <v>1</v>
      </c>
    </row>
    <row r="1224" spans="1:21" x14ac:dyDescent="0.35">
      <c r="A1224" t="s">
        <v>9642</v>
      </c>
      <c r="B1224">
        <v>2003</v>
      </c>
      <c r="C1224" t="s">
        <v>1558</v>
      </c>
      <c r="D1224" t="s">
        <v>280</v>
      </c>
      <c r="E1224" t="s">
        <v>3651</v>
      </c>
      <c r="F1224" t="s">
        <v>9643</v>
      </c>
      <c r="G1224" t="s">
        <v>569</v>
      </c>
      <c r="H1224" s="11">
        <v>22000000</v>
      </c>
      <c r="I1224" s="11">
        <v>51483949</v>
      </c>
      <c r="J1224" t="s">
        <v>56</v>
      </c>
      <c r="K1224">
        <v>133</v>
      </c>
      <c r="L1224" t="s">
        <v>1324</v>
      </c>
      <c r="M1224" t="s">
        <v>9644</v>
      </c>
      <c r="N1224">
        <v>7</v>
      </c>
      <c r="O1224">
        <v>226</v>
      </c>
      <c r="P1224">
        <v>806</v>
      </c>
      <c r="Q1224">
        <v>208092</v>
      </c>
      <c r="R1224">
        <v>1777</v>
      </c>
      <c r="S1224" t="s">
        <v>28</v>
      </c>
      <c r="T1224">
        <v>2.35</v>
      </c>
      <c r="U1224" t="b">
        <f>IF(Table19[[#This Row],[gross]]-Table19[[#This Row],[budget]] &gt; 0, TRUE, FALSE)</f>
        <v>1</v>
      </c>
    </row>
    <row r="1225" spans="1:21" x14ac:dyDescent="0.35">
      <c r="A1225" t="s">
        <v>9888</v>
      </c>
      <c r="B1225">
        <v>1992</v>
      </c>
      <c r="C1225" t="s">
        <v>9887</v>
      </c>
      <c r="D1225" t="s">
        <v>1669</v>
      </c>
      <c r="E1225" t="s">
        <v>5196</v>
      </c>
      <c r="F1225" t="s">
        <v>4430</v>
      </c>
      <c r="G1225" t="s">
        <v>39</v>
      </c>
      <c r="H1225" s="11">
        <v>20000000</v>
      </c>
      <c r="I1225" s="11">
        <v>121697350</v>
      </c>
      <c r="J1225" t="s">
        <v>38</v>
      </c>
      <c r="K1225">
        <v>94</v>
      </c>
      <c r="L1225" t="s">
        <v>6111</v>
      </c>
      <c r="M1225" t="s">
        <v>9889</v>
      </c>
      <c r="N1225">
        <v>7</v>
      </c>
      <c r="O1225">
        <v>61</v>
      </c>
      <c r="P1225">
        <v>176</v>
      </c>
      <c r="Q1225">
        <v>114610</v>
      </c>
      <c r="R1225">
        <v>4263</v>
      </c>
      <c r="S1225" t="s">
        <v>28</v>
      </c>
      <c r="T1225">
        <v>1.85</v>
      </c>
      <c r="U1225" t="b">
        <f>IF(Table19[[#This Row],[gross]]-Table19[[#This Row],[budget]] &gt; 0, TRUE, FALSE)</f>
        <v>1</v>
      </c>
    </row>
    <row r="1226" spans="1:21" x14ac:dyDescent="0.35">
      <c r="A1226" t="s">
        <v>8110</v>
      </c>
      <c r="B1226">
        <v>2004</v>
      </c>
      <c r="C1226" t="s">
        <v>5748</v>
      </c>
      <c r="D1226" t="s">
        <v>8109</v>
      </c>
      <c r="E1226" t="s">
        <v>8108</v>
      </c>
      <c r="F1226" t="s">
        <v>8111</v>
      </c>
      <c r="G1226" t="s">
        <v>39</v>
      </c>
      <c r="H1226" s="11">
        <v>30000000</v>
      </c>
      <c r="I1226" s="11">
        <v>12831121</v>
      </c>
      <c r="J1226" t="s">
        <v>38</v>
      </c>
      <c r="K1226">
        <v>114</v>
      </c>
      <c r="L1226" t="s">
        <v>3144</v>
      </c>
      <c r="M1226" t="s">
        <v>8112</v>
      </c>
      <c r="N1226">
        <v>7</v>
      </c>
      <c r="O1226">
        <v>98</v>
      </c>
      <c r="P1226">
        <v>298</v>
      </c>
      <c r="Q1226">
        <v>44979</v>
      </c>
      <c r="R1226">
        <v>679</v>
      </c>
      <c r="S1226" t="s">
        <v>28</v>
      </c>
      <c r="T1226">
        <v>2.35</v>
      </c>
      <c r="U1226" t="b">
        <f>IF(Table19[[#This Row],[gross]]-Table19[[#This Row],[budget]] &gt; 0, TRUE, FALSE)</f>
        <v>0</v>
      </c>
    </row>
    <row r="1227" spans="1:21" x14ac:dyDescent="0.35">
      <c r="A1227" t="s">
        <v>10151</v>
      </c>
      <c r="B1227">
        <v>2013</v>
      </c>
      <c r="C1227" t="s">
        <v>2379</v>
      </c>
      <c r="D1227" t="s">
        <v>3685</v>
      </c>
      <c r="E1227" t="s">
        <v>10150</v>
      </c>
      <c r="F1227" t="s">
        <v>10152</v>
      </c>
      <c r="G1227" t="s">
        <v>569</v>
      </c>
      <c r="H1227" s="11">
        <v>20000000</v>
      </c>
      <c r="I1227" s="11">
        <v>26003149</v>
      </c>
      <c r="J1227" t="s">
        <v>56</v>
      </c>
      <c r="K1227">
        <v>109</v>
      </c>
      <c r="L1227" t="s">
        <v>1841</v>
      </c>
      <c r="M1227" t="s">
        <v>10153</v>
      </c>
      <c r="N1227">
        <v>7</v>
      </c>
      <c r="O1227">
        <v>427</v>
      </c>
      <c r="P1227">
        <v>401</v>
      </c>
      <c r="Q1227">
        <v>185587</v>
      </c>
      <c r="R1227">
        <v>278</v>
      </c>
      <c r="S1227" t="s">
        <v>28</v>
      </c>
      <c r="T1227">
        <v>2.35</v>
      </c>
      <c r="U1227" t="b">
        <f>IF(Table19[[#This Row],[gross]]-Table19[[#This Row],[budget]] &gt; 0, TRUE, FALSE)</f>
        <v>1</v>
      </c>
    </row>
    <row r="1228" spans="1:21" x14ac:dyDescent="0.35">
      <c r="A1228" t="s">
        <v>10513</v>
      </c>
      <c r="B1228">
        <v>2014</v>
      </c>
      <c r="C1228" t="s">
        <v>10512</v>
      </c>
      <c r="D1228" t="s">
        <v>1975</v>
      </c>
      <c r="E1228" t="s">
        <v>7058</v>
      </c>
      <c r="F1228" t="s">
        <v>2850</v>
      </c>
      <c r="G1228" t="s">
        <v>569</v>
      </c>
      <c r="H1228" s="11">
        <v>20000000</v>
      </c>
      <c r="I1228" s="11">
        <v>5749134</v>
      </c>
      <c r="J1228" t="s">
        <v>38</v>
      </c>
      <c r="K1228">
        <v>125</v>
      </c>
      <c r="L1228" t="s">
        <v>454</v>
      </c>
      <c r="M1228" t="s">
        <v>10514</v>
      </c>
      <c r="N1228">
        <v>7</v>
      </c>
      <c r="O1228">
        <v>350</v>
      </c>
      <c r="P1228">
        <v>180</v>
      </c>
      <c r="Q1228">
        <v>45799</v>
      </c>
      <c r="R1228">
        <v>3979</v>
      </c>
      <c r="S1228" t="s">
        <v>28</v>
      </c>
      <c r="T1228">
        <v>2.35</v>
      </c>
      <c r="U1228" t="b">
        <f>IF(Table19[[#This Row],[gross]]-Table19[[#This Row],[budget]] &gt; 0, TRUE, FALSE)</f>
        <v>0</v>
      </c>
    </row>
    <row r="1229" spans="1:21" x14ac:dyDescent="0.35">
      <c r="A1229" t="s">
        <v>10519</v>
      </c>
      <c r="B1229">
        <v>2008</v>
      </c>
      <c r="C1229" t="s">
        <v>10516</v>
      </c>
      <c r="D1229" t="s">
        <v>10518</v>
      </c>
      <c r="E1229" t="s">
        <v>10517</v>
      </c>
      <c r="F1229" t="s">
        <v>10520</v>
      </c>
      <c r="G1229" t="s">
        <v>39</v>
      </c>
      <c r="H1229" s="11">
        <v>20000000</v>
      </c>
      <c r="I1229" s="11">
        <v>4234040</v>
      </c>
      <c r="J1229" t="s">
        <v>38</v>
      </c>
      <c r="K1229">
        <v>119</v>
      </c>
      <c r="L1229" t="s">
        <v>1493</v>
      </c>
      <c r="M1229" t="s">
        <v>10521</v>
      </c>
      <c r="N1229">
        <v>7</v>
      </c>
      <c r="O1229">
        <v>99</v>
      </c>
      <c r="P1229">
        <v>45</v>
      </c>
      <c r="Q1229">
        <v>14301</v>
      </c>
      <c r="R1229">
        <v>64</v>
      </c>
      <c r="S1229" t="s">
        <v>28</v>
      </c>
      <c r="T1229">
        <v>2.35</v>
      </c>
      <c r="U1229" t="b">
        <f>IF(Table19[[#This Row],[gross]]-Table19[[#This Row],[budget]] &gt; 0, TRUE, FALSE)</f>
        <v>0</v>
      </c>
    </row>
    <row r="1230" spans="1:21" x14ac:dyDescent="0.35">
      <c r="A1230" t="s">
        <v>10524</v>
      </c>
      <c r="B1230">
        <v>2007</v>
      </c>
      <c r="C1230" t="s">
        <v>10523</v>
      </c>
      <c r="D1230" t="s">
        <v>58</v>
      </c>
      <c r="E1230" t="s">
        <v>453</v>
      </c>
      <c r="F1230" t="s">
        <v>10525</v>
      </c>
      <c r="G1230" t="s">
        <v>569</v>
      </c>
      <c r="H1230" s="11">
        <v>20000000</v>
      </c>
      <c r="I1230" s="11">
        <v>4001121</v>
      </c>
      <c r="J1230" t="s">
        <v>38</v>
      </c>
      <c r="K1230">
        <v>135</v>
      </c>
      <c r="L1230" t="s">
        <v>4122</v>
      </c>
      <c r="M1230" t="s">
        <v>10526</v>
      </c>
      <c r="N1230">
        <v>7</v>
      </c>
      <c r="O1230">
        <v>231</v>
      </c>
      <c r="P1230">
        <v>230</v>
      </c>
      <c r="Q1230">
        <v>48346</v>
      </c>
      <c r="R1230">
        <v>36398</v>
      </c>
      <c r="S1230" t="s">
        <v>720</v>
      </c>
      <c r="T1230">
        <v>2.35</v>
      </c>
      <c r="U1230" t="b">
        <f>IF(Table19[[#This Row],[gross]]-Table19[[#This Row],[budget]] &gt; 0, TRUE, FALSE)</f>
        <v>0</v>
      </c>
    </row>
    <row r="1231" spans="1:21" x14ac:dyDescent="0.35">
      <c r="A1231" t="s">
        <v>10560</v>
      </c>
      <c r="B1231">
        <v>2015</v>
      </c>
      <c r="C1231" t="s">
        <v>10558</v>
      </c>
      <c r="D1231" t="s">
        <v>10559</v>
      </c>
      <c r="E1231" t="s">
        <v>3536</v>
      </c>
      <c r="F1231" t="s">
        <v>10561</v>
      </c>
      <c r="G1231" t="s">
        <v>90</v>
      </c>
      <c r="H1231" s="11">
        <v>20000000</v>
      </c>
      <c r="I1231" s="11">
        <v>2246000</v>
      </c>
      <c r="J1231" t="s">
        <v>38</v>
      </c>
      <c r="K1231">
        <v>118</v>
      </c>
      <c r="L1231" t="s">
        <v>1575</v>
      </c>
      <c r="M1231" t="s">
        <v>10562</v>
      </c>
      <c r="N1231">
        <v>7</v>
      </c>
      <c r="O1231">
        <v>27</v>
      </c>
      <c r="P1231">
        <v>20</v>
      </c>
      <c r="Q1231">
        <v>2302</v>
      </c>
      <c r="R1231">
        <v>3384</v>
      </c>
      <c r="S1231" t="s">
        <v>28</v>
      </c>
      <c r="T1231">
        <v>2.35</v>
      </c>
      <c r="U1231" t="b">
        <f>IF(Table19[[#This Row],[gross]]-Table19[[#This Row],[budget]] &gt; 0, TRUE, FALSE)</f>
        <v>0</v>
      </c>
    </row>
    <row r="1232" spans="1:21" x14ac:dyDescent="0.35">
      <c r="A1232" t="s">
        <v>10686</v>
      </c>
      <c r="B1232">
        <v>1984</v>
      </c>
      <c r="C1232" t="s">
        <v>1442</v>
      </c>
      <c r="D1232" t="s">
        <v>223</v>
      </c>
      <c r="E1232" t="s">
        <v>735</v>
      </c>
      <c r="F1232" t="s">
        <v>3369</v>
      </c>
      <c r="G1232" t="s">
        <v>90</v>
      </c>
      <c r="H1232" s="11">
        <v>25000000</v>
      </c>
      <c r="I1232" s="11">
        <v>8600000</v>
      </c>
      <c r="J1232" t="s">
        <v>56</v>
      </c>
      <c r="K1232">
        <v>132</v>
      </c>
      <c r="L1232" t="s">
        <v>2789</v>
      </c>
      <c r="M1232" t="s">
        <v>10687</v>
      </c>
      <c r="N1232">
        <v>7</v>
      </c>
      <c r="O1232">
        <v>29</v>
      </c>
      <c r="P1232">
        <v>95</v>
      </c>
      <c r="Q1232">
        <v>17982</v>
      </c>
      <c r="R1232">
        <v>28094</v>
      </c>
      <c r="S1232" t="s">
        <v>28</v>
      </c>
      <c r="T1232">
        <v>2.35</v>
      </c>
      <c r="U1232" t="b">
        <f>IF(Table19[[#This Row],[gross]]-Table19[[#This Row],[budget]] &gt; 0, TRUE, FALSE)</f>
        <v>0</v>
      </c>
    </row>
    <row r="1233" spans="1:21" x14ac:dyDescent="0.35">
      <c r="A1233" t="s">
        <v>10792</v>
      </c>
      <c r="B1233">
        <v>1997</v>
      </c>
      <c r="C1233" t="s">
        <v>1902</v>
      </c>
      <c r="D1233" t="s">
        <v>1213</v>
      </c>
      <c r="E1233" t="s">
        <v>2623</v>
      </c>
      <c r="F1233" t="s">
        <v>3692</v>
      </c>
      <c r="G1233" t="s">
        <v>39</v>
      </c>
      <c r="H1233" s="11">
        <v>17000000</v>
      </c>
      <c r="I1233" s="11">
        <v>53868030</v>
      </c>
      <c r="J1233" t="s">
        <v>38</v>
      </c>
      <c r="K1233">
        <v>68</v>
      </c>
      <c r="L1233" t="s">
        <v>982</v>
      </c>
      <c r="M1233" t="s">
        <v>10793</v>
      </c>
      <c r="N1233">
        <v>7</v>
      </c>
      <c r="O1233">
        <v>129</v>
      </c>
      <c r="P1233">
        <v>425</v>
      </c>
      <c r="Q1233">
        <v>183425</v>
      </c>
      <c r="R1233">
        <v>10557</v>
      </c>
      <c r="S1233" t="s">
        <v>28</v>
      </c>
      <c r="T1233">
        <v>2.35</v>
      </c>
      <c r="U1233" t="b">
        <f>IF(Table19[[#This Row],[gross]]-Table19[[#This Row],[budget]] &gt; 0, TRUE, FALSE)</f>
        <v>1</v>
      </c>
    </row>
    <row r="1234" spans="1:21" x14ac:dyDescent="0.35">
      <c r="A1234" t="s">
        <v>10816</v>
      </c>
      <c r="B1234">
        <v>2004</v>
      </c>
      <c r="C1234" t="s">
        <v>1979</v>
      </c>
      <c r="D1234" t="s">
        <v>4594</v>
      </c>
      <c r="E1234" t="s">
        <v>469</v>
      </c>
      <c r="F1234" t="s">
        <v>6765</v>
      </c>
      <c r="G1234" t="s">
        <v>39</v>
      </c>
      <c r="H1234" s="11">
        <v>17000000</v>
      </c>
      <c r="I1234" s="11">
        <v>86049418</v>
      </c>
      <c r="J1234" t="s">
        <v>38</v>
      </c>
      <c r="K1234">
        <v>97</v>
      </c>
      <c r="L1234" t="s">
        <v>1611</v>
      </c>
      <c r="M1234" t="s">
        <v>10817</v>
      </c>
      <c r="N1234">
        <v>7</v>
      </c>
      <c r="O1234">
        <v>159</v>
      </c>
      <c r="P1234">
        <v>554</v>
      </c>
      <c r="Q1234">
        <v>245989</v>
      </c>
      <c r="R1234">
        <v>5032</v>
      </c>
      <c r="S1234" t="s">
        <v>28</v>
      </c>
      <c r="T1234">
        <v>1.85</v>
      </c>
      <c r="U1234" t="b">
        <f>IF(Table19[[#This Row],[gross]]-Table19[[#This Row],[budget]] &gt; 0, TRUE, FALSE)</f>
        <v>1</v>
      </c>
    </row>
    <row r="1235" spans="1:21" x14ac:dyDescent="0.35">
      <c r="A1235" t="s">
        <v>10980</v>
      </c>
      <c r="B1235">
        <v>2009</v>
      </c>
      <c r="C1235" t="s">
        <v>8781</v>
      </c>
      <c r="D1235" t="s">
        <v>10979</v>
      </c>
      <c r="E1235" t="s">
        <v>10978</v>
      </c>
      <c r="F1235" t="s">
        <v>9754</v>
      </c>
      <c r="G1235" t="s">
        <v>569</v>
      </c>
      <c r="H1235" s="11">
        <v>13000000</v>
      </c>
      <c r="I1235" s="11">
        <v>6615578</v>
      </c>
      <c r="J1235" t="s">
        <v>740</v>
      </c>
      <c r="K1235">
        <v>112</v>
      </c>
      <c r="L1235" t="s">
        <v>6019</v>
      </c>
      <c r="M1235" t="s">
        <v>10981</v>
      </c>
      <c r="N1235">
        <v>7</v>
      </c>
      <c r="O1235">
        <v>184</v>
      </c>
      <c r="P1235">
        <v>82</v>
      </c>
      <c r="Q1235">
        <v>15352</v>
      </c>
      <c r="R1235">
        <v>1341</v>
      </c>
      <c r="S1235" t="s">
        <v>28</v>
      </c>
      <c r="T1235">
        <v>2.35</v>
      </c>
      <c r="U1235" t="b">
        <f>IF(Table19[[#This Row],[gross]]-Table19[[#This Row],[budget]] &gt; 0, TRUE, FALSE)</f>
        <v>0</v>
      </c>
    </row>
    <row r="1236" spans="1:21" x14ac:dyDescent="0.35">
      <c r="A1236" t="s">
        <v>11418</v>
      </c>
      <c r="B1236">
        <v>1999</v>
      </c>
      <c r="C1236" t="s">
        <v>11417</v>
      </c>
      <c r="D1236" t="s">
        <v>5327</v>
      </c>
      <c r="E1236" t="s">
        <v>3615</v>
      </c>
      <c r="F1236" t="s">
        <v>11419</v>
      </c>
      <c r="G1236" t="s">
        <v>569</v>
      </c>
      <c r="H1236" s="11">
        <v>16000000</v>
      </c>
      <c r="I1236" s="11">
        <v>15500000</v>
      </c>
      <c r="J1236" t="s">
        <v>740</v>
      </c>
      <c r="K1236">
        <v>100</v>
      </c>
      <c r="L1236" t="s">
        <v>4816</v>
      </c>
      <c r="M1236" t="s">
        <v>11420</v>
      </c>
      <c r="N1236">
        <v>7</v>
      </c>
      <c r="O1236">
        <v>111</v>
      </c>
      <c r="P1236">
        <v>302</v>
      </c>
      <c r="Q1236">
        <v>51996</v>
      </c>
      <c r="R1236">
        <v>2389</v>
      </c>
      <c r="S1236" t="s">
        <v>28</v>
      </c>
      <c r="T1236">
        <v>2.35</v>
      </c>
      <c r="U1236" t="b">
        <f>IF(Table19[[#This Row],[gross]]-Table19[[#This Row],[budget]] &gt; 0, TRUE, FALSE)</f>
        <v>0</v>
      </c>
    </row>
    <row r="1237" spans="1:21" x14ac:dyDescent="0.35">
      <c r="A1237" t="s">
        <v>11460</v>
      </c>
      <c r="B1237">
        <v>2013</v>
      </c>
      <c r="C1237" t="s">
        <v>5062</v>
      </c>
      <c r="D1237" t="s">
        <v>955</v>
      </c>
      <c r="E1237" t="s">
        <v>4337</v>
      </c>
      <c r="F1237" t="s">
        <v>11461</v>
      </c>
      <c r="G1237" t="s">
        <v>569</v>
      </c>
      <c r="H1237" s="11">
        <v>20000000</v>
      </c>
      <c r="I1237" s="11">
        <v>2319187</v>
      </c>
      <c r="J1237" t="s">
        <v>56</v>
      </c>
      <c r="K1237">
        <v>101</v>
      </c>
      <c r="L1237" t="s">
        <v>2079</v>
      </c>
      <c r="M1237" t="s">
        <v>11462</v>
      </c>
      <c r="N1237">
        <v>7</v>
      </c>
      <c r="O1237">
        <v>393</v>
      </c>
      <c r="P1237">
        <v>212</v>
      </c>
      <c r="Q1237">
        <v>92640</v>
      </c>
      <c r="R1237">
        <v>5056</v>
      </c>
      <c r="S1237" t="s">
        <v>28</v>
      </c>
      <c r="T1237">
        <v>2.35</v>
      </c>
      <c r="U1237" t="b">
        <f>IF(Table19[[#This Row],[gross]]-Table19[[#This Row],[budget]] &gt; 0, TRUE, FALSE)</f>
        <v>0</v>
      </c>
    </row>
    <row r="1238" spans="1:21" x14ac:dyDescent="0.35">
      <c r="A1238" t="s">
        <v>11705</v>
      </c>
      <c r="B1238">
        <v>2007</v>
      </c>
      <c r="C1238" t="s">
        <v>11704</v>
      </c>
      <c r="D1238" t="s">
        <v>860</v>
      </c>
      <c r="E1238" t="s">
        <v>2700</v>
      </c>
      <c r="F1238" t="s">
        <v>2180</v>
      </c>
      <c r="G1238" t="s">
        <v>569</v>
      </c>
      <c r="H1238" s="11">
        <v>15000000</v>
      </c>
      <c r="I1238" s="11">
        <v>28637507</v>
      </c>
      <c r="J1238" t="s">
        <v>56</v>
      </c>
      <c r="K1238">
        <v>100</v>
      </c>
      <c r="L1238" t="s">
        <v>755</v>
      </c>
      <c r="M1238" t="s">
        <v>11706</v>
      </c>
      <c r="N1238">
        <v>7</v>
      </c>
      <c r="O1238">
        <v>274</v>
      </c>
      <c r="P1238">
        <v>713</v>
      </c>
      <c r="Q1238">
        <v>212167</v>
      </c>
      <c r="R1238">
        <v>11471</v>
      </c>
      <c r="S1238" t="s">
        <v>28</v>
      </c>
      <c r="T1238">
        <v>1.85</v>
      </c>
      <c r="U1238" t="b">
        <f>IF(Table19[[#This Row],[gross]]-Table19[[#This Row],[budget]] &gt; 0, TRUE, FALSE)</f>
        <v>1</v>
      </c>
    </row>
    <row r="1239" spans="1:21" x14ac:dyDescent="0.35">
      <c r="A1239" t="s">
        <v>11853</v>
      </c>
      <c r="B1239">
        <v>2011</v>
      </c>
      <c r="C1239" t="s">
        <v>11852</v>
      </c>
      <c r="D1239" t="s">
        <v>252</v>
      </c>
      <c r="E1239" t="s">
        <v>1785</v>
      </c>
      <c r="F1239" t="s">
        <v>1097</v>
      </c>
      <c r="G1239" t="s">
        <v>39</v>
      </c>
      <c r="H1239" s="11">
        <v>15000000</v>
      </c>
      <c r="I1239" s="11">
        <v>13766014</v>
      </c>
      <c r="J1239" t="s">
        <v>38</v>
      </c>
      <c r="K1239">
        <v>107</v>
      </c>
      <c r="L1239" t="s">
        <v>209</v>
      </c>
      <c r="M1239" t="s">
        <v>11854</v>
      </c>
      <c r="N1239">
        <v>7</v>
      </c>
      <c r="O1239">
        <v>221</v>
      </c>
      <c r="P1239">
        <v>181</v>
      </c>
      <c r="Q1239">
        <v>106111</v>
      </c>
      <c r="R1239">
        <v>17627</v>
      </c>
      <c r="S1239" t="s">
        <v>28</v>
      </c>
      <c r="T1239">
        <v>2.35</v>
      </c>
      <c r="U1239" t="b">
        <f>IF(Table19[[#This Row],[gross]]-Table19[[#This Row],[budget]] &gt; 0, TRUE, FALSE)</f>
        <v>0</v>
      </c>
    </row>
    <row r="1240" spans="1:21" x14ac:dyDescent="0.35">
      <c r="A1240" t="s">
        <v>11906</v>
      </c>
      <c r="B1240">
        <v>2006</v>
      </c>
      <c r="C1240" t="s">
        <v>11905</v>
      </c>
      <c r="D1240" t="s">
        <v>696</v>
      </c>
      <c r="E1240" t="s">
        <v>3443</v>
      </c>
      <c r="F1240" t="s">
        <v>1655</v>
      </c>
      <c r="G1240" t="s">
        <v>569</v>
      </c>
      <c r="H1240" s="11">
        <v>15000000</v>
      </c>
      <c r="I1240" s="11">
        <v>9396487</v>
      </c>
      <c r="J1240" t="s">
        <v>38</v>
      </c>
      <c r="K1240">
        <v>116</v>
      </c>
      <c r="L1240" t="s">
        <v>5897</v>
      </c>
      <c r="M1240" t="s">
        <v>11907</v>
      </c>
      <c r="N1240">
        <v>7</v>
      </c>
      <c r="O1240">
        <v>197</v>
      </c>
      <c r="P1240">
        <v>200</v>
      </c>
      <c r="Q1240">
        <v>52421</v>
      </c>
      <c r="R1240">
        <v>5012</v>
      </c>
      <c r="S1240" t="s">
        <v>720</v>
      </c>
      <c r="T1240">
        <v>2.35</v>
      </c>
      <c r="U1240" t="b">
        <f>IF(Table19[[#This Row],[gross]]-Table19[[#This Row],[budget]] &gt; 0, TRUE, FALSE)</f>
        <v>0</v>
      </c>
    </row>
    <row r="1241" spans="1:21" x14ac:dyDescent="0.35">
      <c r="A1241" t="s">
        <v>12198</v>
      </c>
      <c r="B1241">
        <v>2006</v>
      </c>
      <c r="C1241" t="s">
        <v>12197</v>
      </c>
      <c r="D1241" t="s">
        <v>735</v>
      </c>
      <c r="E1241" t="s">
        <v>6112</v>
      </c>
      <c r="F1241" t="s">
        <v>3114</v>
      </c>
      <c r="G1241" t="s">
        <v>569</v>
      </c>
      <c r="H1241" s="11">
        <v>14000000</v>
      </c>
      <c r="I1241" s="11">
        <v>11204499</v>
      </c>
      <c r="J1241" t="s">
        <v>38</v>
      </c>
      <c r="K1241">
        <v>112</v>
      </c>
      <c r="L1241" t="s">
        <v>6206</v>
      </c>
      <c r="M1241" t="s">
        <v>12199</v>
      </c>
      <c r="N1241">
        <v>7</v>
      </c>
      <c r="O1241">
        <v>195</v>
      </c>
      <c r="P1241">
        <v>270</v>
      </c>
      <c r="Q1241">
        <v>38142</v>
      </c>
      <c r="R1241">
        <v>13528</v>
      </c>
      <c r="S1241" t="s">
        <v>28</v>
      </c>
      <c r="T1241">
        <v>2.35</v>
      </c>
      <c r="U1241" t="b">
        <f>IF(Table19[[#This Row],[gross]]-Table19[[#This Row],[budget]] &gt; 0, TRUE, FALSE)</f>
        <v>0</v>
      </c>
    </row>
    <row r="1242" spans="1:21" x14ac:dyDescent="0.35">
      <c r="A1242" t="s">
        <v>12260</v>
      </c>
      <c r="B1242">
        <v>2008</v>
      </c>
      <c r="C1242" t="s">
        <v>2324</v>
      </c>
      <c r="D1242" t="s">
        <v>3065</v>
      </c>
      <c r="E1242" t="s">
        <v>1905</v>
      </c>
      <c r="F1242" t="s">
        <v>4853</v>
      </c>
      <c r="G1242" t="s">
        <v>569</v>
      </c>
      <c r="H1242" s="11">
        <v>15000000</v>
      </c>
      <c r="I1242" s="11">
        <v>183088</v>
      </c>
      <c r="J1242" t="s">
        <v>38</v>
      </c>
      <c r="K1242">
        <v>115</v>
      </c>
      <c r="L1242" t="s">
        <v>10864</v>
      </c>
      <c r="M1242" t="s">
        <v>12261</v>
      </c>
      <c r="N1242">
        <v>7</v>
      </c>
      <c r="O1242">
        <v>57</v>
      </c>
      <c r="P1242">
        <v>36</v>
      </c>
      <c r="Q1242">
        <v>11704</v>
      </c>
      <c r="R1242">
        <v>2243</v>
      </c>
      <c r="S1242" t="s">
        <v>28</v>
      </c>
      <c r="T1242">
        <v>1.85</v>
      </c>
      <c r="U1242" t="b">
        <f>IF(Table19[[#This Row],[gross]]-Table19[[#This Row],[budget]] &gt; 0, TRUE, FALSE)</f>
        <v>0</v>
      </c>
    </row>
    <row r="1243" spans="1:21" x14ac:dyDescent="0.35">
      <c r="A1243" t="s">
        <v>12637</v>
      </c>
      <c r="B1243">
        <v>2009</v>
      </c>
      <c r="C1243" t="s">
        <v>12636</v>
      </c>
      <c r="D1243" t="s">
        <v>374</v>
      </c>
      <c r="E1243" t="s">
        <v>3165</v>
      </c>
      <c r="F1243" t="s">
        <v>2220</v>
      </c>
      <c r="G1243" t="s">
        <v>90</v>
      </c>
      <c r="H1243" s="11">
        <v>12500000</v>
      </c>
      <c r="I1243" s="11">
        <v>1089445</v>
      </c>
      <c r="J1243" t="s">
        <v>263</v>
      </c>
      <c r="K1243">
        <v>118</v>
      </c>
      <c r="L1243" t="s">
        <v>7071</v>
      </c>
      <c r="M1243" t="s">
        <v>12638</v>
      </c>
      <c r="N1243">
        <v>7</v>
      </c>
      <c r="O1243">
        <v>41</v>
      </c>
      <c r="P1243">
        <v>33</v>
      </c>
      <c r="Q1243">
        <v>2676</v>
      </c>
      <c r="R1243">
        <v>4270</v>
      </c>
      <c r="S1243" t="s">
        <v>720</v>
      </c>
      <c r="T1243">
        <v>2.35</v>
      </c>
      <c r="U1243" t="b">
        <f>IF(Table19[[#This Row],[gross]]-Table19[[#This Row],[budget]] &gt; 0, TRUE, FALSE)</f>
        <v>0</v>
      </c>
    </row>
    <row r="1244" spans="1:21" x14ac:dyDescent="0.35">
      <c r="A1244" t="s">
        <v>12648</v>
      </c>
      <c r="B1244">
        <v>1999</v>
      </c>
      <c r="C1244" t="s">
        <v>1681</v>
      </c>
      <c r="D1244" t="s">
        <v>4400</v>
      </c>
      <c r="E1244" t="s">
        <v>7192</v>
      </c>
      <c r="F1244" t="s">
        <v>3597</v>
      </c>
      <c r="G1244" t="s">
        <v>569</v>
      </c>
      <c r="H1244" s="11">
        <v>11000000</v>
      </c>
      <c r="I1244" s="11">
        <v>101736215</v>
      </c>
      <c r="J1244" t="s">
        <v>38</v>
      </c>
      <c r="K1244">
        <v>95</v>
      </c>
      <c r="L1244" t="s">
        <v>1611</v>
      </c>
      <c r="M1244" t="s">
        <v>12649</v>
      </c>
      <c r="N1244">
        <v>7</v>
      </c>
      <c r="O1244">
        <v>145</v>
      </c>
      <c r="P1244">
        <v>789</v>
      </c>
      <c r="Q1244">
        <v>315549</v>
      </c>
      <c r="R1244">
        <v>8134</v>
      </c>
      <c r="S1244" t="s">
        <v>28</v>
      </c>
      <c r="T1244">
        <v>1.85</v>
      </c>
      <c r="U1244" t="b">
        <f>IF(Table19[[#This Row],[gross]]-Table19[[#This Row],[budget]] &gt; 0, TRUE, FALSE)</f>
        <v>1</v>
      </c>
    </row>
    <row r="1245" spans="1:21" x14ac:dyDescent="0.35">
      <c r="A1245" t="s">
        <v>12717</v>
      </c>
      <c r="B1245">
        <v>1981</v>
      </c>
      <c r="C1245" t="s">
        <v>2692</v>
      </c>
      <c r="D1245" t="s">
        <v>10644</v>
      </c>
      <c r="E1245" t="s">
        <v>2358</v>
      </c>
      <c r="F1245" t="s">
        <v>7438</v>
      </c>
      <c r="G1245" t="s">
        <v>90</v>
      </c>
      <c r="H1245" s="11">
        <v>5000000</v>
      </c>
      <c r="I1245" s="11">
        <v>42365600</v>
      </c>
      <c r="J1245" t="s">
        <v>56</v>
      </c>
      <c r="K1245">
        <v>103</v>
      </c>
      <c r="L1245" t="s">
        <v>12716</v>
      </c>
      <c r="M1245" t="s">
        <v>12718</v>
      </c>
      <c r="N1245">
        <v>7</v>
      </c>
      <c r="O1245">
        <v>139</v>
      </c>
      <c r="P1245">
        <v>177</v>
      </c>
      <c r="Q1245">
        <v>45890</v>
      </c>
      <c r="R1245">
        <v>2730</v>
      </c>
      <c r="S1245" t="s">
        <v>28</v>
      </c>
      <c r="T1245">
        <v>1.85</v>
      </c>
      <c r="U1245" t="b">
        <f>IF(Table19[[#This Row],[gross]]-Table19[[#This Row],[budget]] &gt; 0, TRUE, FALSE)</f>
        <v>1</v>
      </c>
    </row>
    <row r="1246" spans="1:21" x14ac:dyDescent="0.35">
      <c r="A1246" t="s">
        <v>12781</v>
      </c>
      <c r="B1246">
        <v>1999</v>
      </c>
      <c r="C1246" t="s">
        <v>4224</v>
      </c>
      <c r="D1246" t="s">
        <v>7507</v>
      </c>
      <c r="E1246" t="s">
        <v>12780</v>
      </c>
      <c r="F1246" t="s">
        <v>12782</v>
      </c>
      <c r="G1246" t="s">
        <v>569</v>
      </c>
      <c r="H1246" s="11">
        <v>12000000</v>
      </c>
      <c r="I1246" s="11">
        <v>21133087</v>
      </c>
      <c r="J1246" t="s">
        <v>38</v>
      </c>
      <c r="K1246">
        <v>99</v>
      </c>
      <c r="L1246" t="s">
        <v>2912</v>
      </c>
      <c r="M1246" t="s">
        <v>12783</v>
      </c>
      <c r="N1246">
        <v>7</v>
      </c>
      <c r="O1246">
        <v>164</v>
      </c>
      <c r="P1246">
        <v>374</v>
      </c>
      <c r="Q1246">
        <v>62468</v>
      </c>
      <c r="R1246">
        <v>1254</v>
      </c>
      <c r="S1246" t="s">
        <v>28</v>
      </c>
      <c r="T1246">
        <v>1.85</v>
      </c>
      <c r="U1246" t="b">
        <f>IF(Table19[[#This Row],[gross]]-Table19[[#This Row],[budget]] &gt; 0, TRUE, FALSE)</f>
        <v>1</v>
      </c>
    </row>
    <row r="1247" spans="1:21" x14ac:dyDescent="0.35">
      <c r="A1247" t="s">
        <v>12818</v>
      </c>
      <c r="B1247">
        <v>2006</v>
      </c>
      <c r="C1247" t="s">
        <v>4336</v>
      </c>
      <c r="D1247" t="s">
        <v>330</v>
      </c>
      <c r="E1247" t="s">
        <v>10417</v>
      </c>
      <c r="F1247" t="s">
        <v>2644</v>
      </c>
      <c r="G1247" t="s">
        <v>569</v>
      </c>
      <c r="H1247" s="11">
        <v>12000000</v>
      </c>
      <c r="I1247" s="11">
        <v>27829874</v>
      </c>
      <c r="J1247" t="s">
        <v>38</v>
      </c>
      <c r="K1247">
        <v>93</v>
      </c>
      <c r="L1247" t="s">
        <v>329</v>
      </c>
      <c r="M1247" t="s">
        <v>12819</v>
      </c>
      <c r="N1247">
        <v>7</v>
      </c>
      <c r="O1247">
        <v>170</v>
      </c>
      <c r="P1247">
        <v>444</v>
      </c>
      <c r="Q1247">
        <v>196422</v>
      </c>
      <c r="R1247">
        <v>28767</v>
      </c>
      <c r="S1247" t="s">
        <v>28</v>
      </c>
      <c r="T1247">
        <v>1.78</v>
      </c>
      <c r="U1247" t="b">
        <f>IF(Table19[[#This Row],[gross]]-Table19[[#This Row],[budget]] &gt; 0, TRUE, FALSE)</f>
        <v>1</v>
      </c>
    </row>
    <row r="1248" spans="1:21" x14ac:dyDescent="0.35">
      <c r="A1248" t="s">
        <v>12856</v>
      </c>
      <c r="B1248">
        <v>2008</v>
      </c>
      <c r="C1248" t="s">
        <v>12854</v>
      </c>
      <c r="D1248" t="s">
        <v>779</v>
      </c>
      <c r="E1248" t="s">
        <v>12855</v>
      </c>
      <c r="F1248" t="s">
        <v>12857</v>
      </c>
      <c r="G1248" t="s">
        <v>569</v>
      </c>
      <c r="H1248" s="11">
        <v>12000000</v>
      </c>
      <c r="I1248" s="11">
        <v>8134217</v>
      </c>
      <c r="J1248" t="s">
        <v>38</v>
      </c>
      <c r="K1248">
        <v>109</v>
      </c>
      <c r="L1248" t="s">
        <v>4122</v>
      </c>
      <c r="M1248" t="s">
        <v>12858</v>
      </c>
      <c r="N1248">
        <v>7</v>
      </c>
      <c r="O1248">
        <v>81</v>
      </c>
      <c r="P1248">
        <v>90</v>
      </c>
      <c r="Q1248">
        <v>15412</v>
      </c>
      <c r="R1248">
        <v>1141</v>
      </c>
      <c r="S1248" t="s">
        <v>28</v>
      </c>
      <c r="T1248">
        <v>2.35</v>
      </c>
      <c r="U1248" t="b">
        <f>IF(Table19[[#This Row],[gross]]-Table19[[#This Row],[budget]] &gt; 0, TRUE, FALSE)</f>
        <v>0</v>
      </c>
    </row>
    <row r="1249" spans="1:21" x14ac:dyDescent="0.35">
      <c r="A1249" t="s">
        <v>12899</v>
      </c>
      <c r="B1249">
        <v>2001</v>
      </c>
      <c r="C1249" t="s">
        <v>12898</v>
      </c>
      <c r="D1249" t="s">
        <v>2330</v>
      </c>
      <c r="E1249" t="s">
        <v>385</v>
      </c>
      <c r="F1249" t="s">
        <v>12042</v>
      </c>
      <c r="G1249" t="s">
        <v>569</v>
      </c>
      <c r="H1249" s="11">
        <v>12000000</v>
      </c>
      <c r="I1249" s="11">
        <v>2326407</v>
      </c>
      <c r="J1249" t="s">
        <v>56</v>
      </c>
      <c r="K1249">
        <v>109</v>
      </c>
      <c r="L1249" t="s">
        <v>3270</v>
      </c>
      <c r="M1249" t="s">
        <v>12900</v>
      </c>
      <c r="N1249">
        <v>7</v>
      </c>
      <c r="O1249">
        <v>61</v>
      </c>
      <c r="P1249">
        <v>99</v>
      </c>
      <c r="Q1249">
        <v>5016</v>
      </c>
      <c r="R1249">
        <v>7166</v>
      </c>
      <c r="S1249" t="s">
        <v>28</v>
      </c>
      <c r="T1249">
        <v>2.35</v>
      </c>
      <c r="U1249" t="b">
        <f>IF(Table19[[#This Row],[gross]]-Table19[[#This Row],[budget]] &gt; 0, TRUE, FALSE)</f>
        <v>0</v>
      </c>
    </row>
    <row r="1250" spans="1:21" x14ac:dyDescent="0.35">
      <c r="A1250" t="s">
        <v>5118</v>
      </c>
      <c r="B1250">
        <v>2006</v>
      </c>
      <c r="C1250" t="s">
        <v>6565</v>
      </c>
      <c r="D1250" t="s">
        <v>12903</v>
      </c>
      <c r="E1250" t="s">
        <v>6567</v>
      </c>
      <c r="F1250" t="s">
        <v>12904</v>
      </c>
      <c r="G1250" t="s">
        <v>569</v>
      </c>
      <c r="H1250" s="11">
        <v>12215500000</v>
      </c>
      <c r="I1250" s="11">
        <v>2201412</v>
      </c>
      <c r="J1250" t="s">
        <v>5411</v>
      </c>
      <c r="K1250">
        <v>110</v>
      </c>
      <c r="L1250" t="s">
        <v>12902</v>
      </c>
      <c r="M1250" t="s">
        <v>12905</v>
      </c>
      <c r="N1250">
        <v>7</v>
      </c>
      <c r="O1250">
        <v>363</v>
      </c>
      <c r="P1250">
        <v>279</v>
      </c>
      <c r="Q1250">
        <v>68883</v>
      </c>
      <c r="R1250">
        <v>1173</v>
      </c>
      <c r="S1250" t="s">
        <v>28</v>
      </c>
      <c r="T1250">
        <v>1.85</v>
      </c>
      <c r="U1250" t="b">
        <f>IF(Table19[[#This Row],[gross]]-Table19[[#This Row],[budget]] &gt; 0, TRUE, FALSE)</f>
        <v>0</v>
      </c>
    </row>
    <row r="1251" spans="1:21" x14ac:dyDescent="0.35">
      <c r="A1251" t="s">
        <v>12912</v>
      </c>
      <c r="B1251">
        <v>2007</v>
      </c>
      <c r="C1251" t="s">
        <v>12911</v>
      </c>
      <c r="D1251" t="s">
        <v>92</v>
      </c>
      <c r="E1251" t="s">
        <v>4845</v>
      </c>
      <c r="F1251" t="s">
        <v>7616</v>
      </c>
      <c r="G1251" t="s">
        <v>569</v>
      </c>
      <c r="H1251" s="11">
        <v>12000000</v>
      </c>
      <c r="I1251" s="11">
        <v>3950294</v>
      </c>
      <c r="J1251" t="s">
        <v>38</v>
      </c>
      <c r="K1251">
        <v>97</v>
      </c>
      <c r="L1251" t="s">
        <v>1375</v>
      </c>
      <c r="M1251" t="s">
        <v>12913</v>
      </c>
      <c r="N1251">
        <v>7</v>
      </c>
      <c r="O1251">
        <v>146</v>
      </c>
      <c r="P1251">
        <v>124</v>
      </c>
      <c r="Q1251">
        <v>56654</v>
      </c>
      <c r="R1251">
        <v>22577</v>
      </c>
      <c r="S1251" t="s">
        <v>28</v>
      </c>
      <c r="T1251">
        <v>1.85</v>
      </c>
      <c r="U1251" t="b">
        <f>IF(Table19[[#This Row],[gross]]-Table19[[#This Row],[budget]] &gt; 0, TRUE, FALSE)</f>
        <v>0</v>
      </c>
    </row>
    <row r="1252" spans="1:21" x14ac:dyDescent="0.35">
      <c r="A1252" t="s">
        <v>13251</v>
      </c>
      <c r="B1252">
        <v>1986</v>
      </c>
      <c r="C1252" t="s">
        <v>477</v>
      </c>
      <c r="D1252" t="s">
        <v>513</v>
      </c>
      <c r="E1252" t="s">
        <v>3673</v>
      </c>
      <c r="F1252" t="s">
        <v>1305</v>
      </c>
      <c r="G1252" t="s">
        <v>569</v>
      </c>
      <c r="H1252" s="11">
        <v>13800000</v>
      </c>
      <c r="I1252" s="11">
        <v>52293982</v>
      </c>
      <c r="J1252" t="s">
        <v>38</v>
      </c>
      <c r="K1252">
        <v>119</v>
      </c>
      <c r="L1252" t="s">
        <v>3637</v>
      </c>
      <c r="M1252" t="s">
        <v>13252</v>
      </c>
      <c r="N1252">
        <v>7</v>
      </c>
      <c r="O1252">
        <v>59</v>
      </c>
      <c r="P1252">
        <v>115</v>
      </c>
      <c r="Q1252">
        <v>57831</v>
      </c>
      <c r="R1252">
        <v>11895</v>
      </c>
      <c r="S1252" t="s">
        <v>28</v>
      </c>
      <c r="T1252">
        <v>1.85</v>
      </c>
      <c r="U1252" t="b">
        <f>IF(Table19[[#This Row],[gross]]-Table19[[#This Row],[budget]] &gt; 0, TRUE, FALSE)</f>
        <v>1</v>
      </c>
    </row>
    <row r="1253" spans="1:21" x14ac:dyDescent="0.35">
      <c r="A1253" t="s">
        <v>13262</v>
      </c>
      <c r="B1253">
        <v>1996</v>
      </c>
      <c r="C1253" t="s">
        <v>2115</v>
      </c>
      <c r="D1253" t="s">
        <v>2117</v>
      </c>
      <c r="E1253" t="s">
        <v>2119</v>
      </c>
      <c r="F1253" t="s">
        <v>13263</v>
      </c>
      <c r="G1253" t="s">
        <v>39</v>
      </c>
      <c r="H1253" s="11">
        <v>12000000</v>
      </c>
      <c r="I1253" s="11">
        <v>38624000</v>
      </c>
      <c r="J1253" t="s">
        <v>38</v>
      </c>
      <c r="K1253">
        <v>92</v>
      </c>
      <c r="L1253" t="s">
        <v>3753</v>
      </c>
      <c r="M1253" t="s">
        <v>13264</v>
      </c>
      <c r="N1253">
        <v>7</v>
      </c>
      <c r="O1253">
        <v>77</v>
      </c>
      <c r="P1253">
        <v>289</v>
      </c>
      <c r="Q1253">
        <v>156143</v>
      </c>
      <c r="R1253">
        <v>13162</v>
      </c>
      <c r="S1253" t="s">
        <v>28</v>
      </c>
      <c r="T1253">
        <v>1.85</v>
      </c>
      <c r="U1253" t="b">
        <f>IF(Table19[[#This Row],[gross]]-Table19[[#This Row],[budget]] &gt; 0, TRUE, FALSE)</f>
        <v>1</v>
      </c>
    </row>
    <row r="1254" spans="1:21" x14ac:dyDescent="0.35">
      <c r="A1254" t="s">
        <v>13449</v>
      </c>
      <c r="B1254">
        <v>2011</v>
      </c>
      <c r="C1254" t="s">
        <v>13111</v>
      </c>
      <c r="D1254" t="s">
        <v>436</v>
      </c>
      <c r="E1254" t="s">
        <v>1179</v>
      </c>
      <c r="F1254" t="s">
        <v>662</v>
      </c>
      <c r="G1254" t="s">
        <v>569</v>
      </c>
      <c r="H1254" s="11">
        <v>6400000</v>
      </c>
      <c r="I1254" s="11">
        <v>14597405</v>
      </c>
      <c r="J1254" t="s">
        <v>56</v>
      </c>
      <c r="K1254">
        <v>99</v>
      </c>
      <c r="L1254" t="s">
        <v>1493</v>
      </c>
      <c r="M1254" t="s">
        <v>13450</v>
      </c>
      <c r="N1254">
        <v>7</v>
      </c>
      <c r="O1254">
        <v>386</v>
      </c>
      <c r="P1254">
        <v>216</v>
      </c>
      <c r="Q1254">
        <v>71679</v>
      </c>
      <c r="R1254">
        <v>17204</v>
      </c>
      <c r="S1254" t="s">
        <v>28</v>
      </c>
      <c r="T1254">
        <v>2.35</v>
      </c>
      <c r="U1254" t="b">
        <f>IF(Table19[[#This Row],[gross]]-Table19[[#This Row],[budget]] &gt; 0, TRUE, FALSE)</f>
        <v>1</v>
      </c>
    </row>
    <row r="1255" spans="1:21" x14ac:dyDescent="0.35">
      <c r="A1255" t="s">
        <v>13466</v>
      </c>
      <c r="B1255">
        <v>2005</v>
      </c>
      <c r="C1255" t="s">
        <v>13463</v>
      </c>
      <c r="D1255" t="s">
        <v>13465</v>
      </c>
      <c r="E1255" t="s">
        <v>13464</v>
      </c>
      <c r="F1255" t="s">
        <v>13467</v>
      </c>
      <c r="G1255" t="s">
        <v>39</v>
      </c>
      <c r="H1255" s="11">
        <v>10000000</v>
      </c>
      <c r="I1255" s="11">
        <v>11703287</v>
      </c>
      <c r="J1255" t="s">
        <v>38</v>
      </c>
      <c r="K1255">
        <v>108</v>
      </c>
      <c r="L1255" t="s">
        <v>6687</v>
      </c>
      <c r="M1255" t="s">
        <v>13468</v>
      </c>
      <c r="N1255">
        <v>7</v>
      </c>
      <c r="O1255">
        <v>47</v>
      </c>
      <c r="P1255">
        <v>148</v>
      </c>
      <c r="Q1255">
        <v>4360</v>
      </c>
      <c r="R1255">
        <v>1058</v>
      </c>
      <c r="S1255" t="s">
        <v>28</v>
      </c>
      <c r="T1255">
        <v>2.35</v>
      </c>
      <c r="U1255" t="b">
        <f>IF(Table19[[#This Row],[gross]]-Table19[[#This Row],[budget]] &gt; 0, TRUE, FALSE)</f>
        <v>1</v>
      </c>
    </row>
    <row r="1256" spans="1:21" x14ac:dyDescent="0.35">
      <c r="A1256" t="s">
        <v>13482</v>
      </c>
      <c r="B1256">
        <v>2014</v>
      </c>
      <c r="C1256" t="s">
        <v>250</v>
      </c>
      <c r="D1256" t="s">
        <v>51</v>
      </c>
      <c r="E1256" t="s">
        <v>2876</v>
      </c>
      <c r="F1256" t="s">
        <v>11437</v>
      </c>
      <c r="G1256" t="s">
        <v>39</v>
      </c>
      <c r="H1256" s="11">
        <v>10000000</v>
      </c>
      <c r="I1256" s="11">
        <v>14479776</v>
      </c>
      <c r="J1256" t="s">
        <v>38</v>
      </c>
      <c r="K1256">
        <v>106</v>
      </c>
      <c r="L1256" t="s">
        <v>13481</v>
      </c>
      <c r="M1256" t="s">
        <v>13483</v>
      </c>
      <c r="N1256">
        <v>7</v>
      </c>
      <c r="O1256">
        <v>325</v>
      </c>
      <c r="P1256">
        <v>147</v>
      </c>
      <c r="Q1256">
        <v>55539</v>
      </c>
      <c r="R1256">
        <v>12418</v>
      </c>
      <c r="S1256" t="s">
        <v>28</v>
      </c>
      <c r="T1256">
        <v>1.85</v>
      </c>
      <c r="U1256" t="b">
        <f>IF(Table19[[#This Row],[gross]]-Table19[[#This Row],[budget]] &gt; 0, TRUE, FALSE)</f>
        <v>1</v>
      </c>
    </row>
    <row r="1257" spans="1:21" x14ac:dyDescent="0.35">
      <c r="A1257" t="s">
        <v>13569</v>
      </c>
      <c r="B1257">
        <v>2009</v>
      </c>
      <c r="C1257" t="s">
        <v>13566</v>
      </c>
      <c r="D1257" t="s">
        <v>13568</v>
      </c>
      <c r="E1257" t="s">
        <v>13567</v>
      </c>
      <c r="F1257" t="s">
        <v>13570</v>
      </c>
      <c r="G1257" t="s">
        <v>569</v>
      </c>
      <c r="H1257" s="11">
        <v>10000000</v>
      </c>
      <c r="I1257" s="11">
        <v>5004648</v>
      </c>
      <c r="J1257" t="s">
        <v>6727</v>
      </c>
      <c r="K1257">
        <v>120</v>
      </c>
      <c r="L1257" t="s">
        <v>209</v>
      </c>
      <c r="M1257" t="s">
        <v>13571</v>
      </c>
      <c r="N1257">
        <v>7</v>
      </c>
      <c r="O1257">
        <v>181</v>
      </c>
      <c r="P1257">
        <v>114</v>
      </c>
      <c r="Q1257">
        <v>14031</v>
      </c>
      <c r="R1257">
        <v>474</v>
      </c>
      <c r="S1257" t="s">
        <v>28</v>
      </c>
      <c r="T1257">
        <v>1.85</v>
      </c>
      <c r="U1257" t="b">
        <f>IF(Table19[[#This Row],[gross]]-Table19[[#This Row],[budget]] &gt; 0, TRUE, FALSE)</f>
        <v>0</v>
      </c>
    </row>
    <row r="1258" spans="1:21" x14ac:dyDescent="0.35">
      <c r="A1258" t="s">
        <v>13818</v>
      </c>
      <c r="B1258">
        <v>1965</v>
      </c>
      <c r="C1258" t="s">
        <v>5409</v>
      </c>
      <c r="D1258" t="s">
        <v>1066</v>
      </c>
      <c r="E1258" t="s">
        <v>13817</v>
      </c>
      <c r="F1258" t="s">
        <v>4620</v>
      </c>
      <c r="G1258" t="s">
        <v>5738</v>
      </c>
      <c r="H1258" s="11">
        <v>9000000</v>
      </c>
      <c r="I1258" s="11">
        <v>63600000</v>
      </c>
      <c r="J1258" t="s">
        <v>56</v>
      </c>
      <c r="K1258">
        <v>130</v>
      </c>
      <c r="L1258" t="s">
        <v>50</v>
      </c>
      <c r="M1258" t="s">
        <v>13819</v>
      </c>
      <c r="N1258">
        <v>7</v>
      </c>
      <c r="O1258">
        <v>129</v>
      </c>
      <c r="P1258">
        <v>275</v>
      </c>
      <c r="Q1258">
        <v>82073</v>
      </c>
      <c r="R1258">
        <v>1164</v>
      </c>
      <c r="S1258" t="s">
        <v>28</v>
      </c>
      <c r="T1258">
        <v>2.35</v>
      </c>
      <c r="U1258" t="b">
        <f>IF(Table19[[#This Row],[gross]]-Table19[[#This Row],[budget]] &gt; 0, TRUE, FALSE)</f>
        <v>1</v>
      </c>
    </row>
    <row r="1259" spans="1:21" x14ac:dyDescent="0.35">
      <c r="A1259" t="s">
        <v>13851</v>
      </c>
      <c r="B1259">
        <v>2000</v>
      </c>
      <c r="C1259" t="s">
        <v>4174</v>
      </c>
      <c r="D1259" t="s">
        <v>296</v>
      </c>
      <c r="E1259" t="s">
        <v>430</v>
      </c>
      <c r="F1259" t="s">
        <v>11645</v>
      </c>
      <c r="G1259" t="s">
        <v>569</v>
      </c>
      <c r="H1259" s="11">
        <v>20000000</v>
      </c>
      <c r="I1259" s="11">
        <v>17804273</v>
      </c>
      <c r="J1259" t="s">
        <v>38</v>
      </c>
      <c r="K1259">
        <v>126</v>
      </c>
      <c r="L1259" t="s">
        <v>3911</v>
      </c>
      <c r="M1259" t="s">
        <v>13852</v>
      </c>
      <c r="N1259">
        <v>7</v>
      </c>
      <c r="O1259">
        <v>136</v>
      </c>
      <c r="P1259">
        <v>370</v>
      </c>
      <c r="Q1259">
        <v>20449</v>
      </c>
      <c r="R1259">
        <v>25660</v>
      </c>
      <c r="S1259" t="s">
        <v>28</v>
      </c>
      <c r="T1259">
        <v>1.85</v>
      </c>
      <c r="U1259" t="b">
        <f>IF(Table19[[#This Row],[gross]]-Table19[[#This Row],[budget]] &gt; 0, TRUE, FALSE)</f>
        <v>0</v>
      </c>
    </row>
    <row r="1260" spans="1:21" x14ac:dyDescent="0.35">
      <c r="A1260" t="s">
        <v>13855</v>
      </c>
      <c r="B1260">
        <v>2000</v>
      </c>
      <c r="C1260" t="s">
        <v>13854</v>
      </c>
      <c r="D1260" t="s">
        <v>332</v>
      </c>
      <c r="E1260" t="s">
        <v>6075</v>
      </c>
      <c r="F1260" t="s">
        <v>4849</v>
      </c>
      <c r="G1260" t="s">
        <v>569</v>
      </c>
      <c r="H1260" s="11">
        <v>8000000</v>
      </c>
      <c r="I1260" s="11">
        <v>16938179</v>
      </c>
      <c r="J1260" t="s">
        <v>38</v>
      </c>
      <c r="K1260">
        <v>120</v>
      </c>
      <c r="L1260" t="s">
        <v>2062</v>
      </c>
      <c r="M1260" t="s">
        <v>13856</v>
      </c>
      <c r="N1260">
        <v>7</v>
      </c>
      <c r="O1260">
        <v>132</v>
      </c>
      <c r="P1260">
        <v>246</v>
      </c>
      <c r="Q1260">
        <v>41313</v>
      </c>
      <c r="R1260">
        <v>17336</v>
      </c>
      <c r="S1260" t="s">
        <v>28</v>
      </c>
      <c r="T1260">
        <v>1.85</v>
      </c>
      <c r="U1260" t="b">
        <f>IF(Table19[[#This Row],[gross]]-Table19[[#This Row],[budget]] &gt; 0, TRUE, FALSE)</f>
        <v>1</v>
      </c>
    </row>
    <row r="1261" spans="1:21" x14ac:dyDescent="0.35">
      <c r="A1261" t="s">
        <v>13874</v>
      </c>
      <c r="B1261">
        <v>2002</v>
      </c>
      <c r="C1261" t="s">
        <v>5776</v>
      </c>
      <c r="D1261" t="s">
        <v>2380</v>
      </c>
      <c r="E1261" t="s">
        <v>3154</v>
      </c>
      <c r="F1261" t="s">
        <v>12824</v>
      </c>
      <c r="G1261" t="s">
        <v>569</v>
      </c>
      <c r="H1261" s="11">
        <v>9000000</v>
      </c>
      <c r="I1261" s="11">
        <v>4681503</v>
      </c>
      <c r="J1261" t="s">
        <v>38</v>
      </c>
      <c r="K1261">
        <v>99</v>
      </c>
      <c r="L1261" t="s">
        <v>2450</v>
      </c>
      <c r="M1261" t="s">
        <v>13875</v>
      </c>
      <c r="N1261">
        <v>7</v>
      </c>
      <c r="O1261">
        <v>136</v>
      </c>
      <c r="P1261">
        <v>238</v>
      </c>
      <c r="Q1261">
        <v>29058</v>
      </c>
      <c r="R1261">
        <v>2478</v>
      </c>
      <c r="S1261" t="s">
        <v>28</v>
      </c>
      <c r="T1261">
        <v>2.35</v>
      </c>
      <c r="U1261" t="b">
        <f>IF(Table19[[#This Row],[gross]]-Table19[[#This Row],[budget]] &gt; 0, TRUE, FALSE)</f>
        <v>0</v>
      </c>
    </row>
    <row r="1262" spans="1:21" x14ac:dyDescent="0.35">
      <c r="A1262" t="s">
        <v>13978</v>
      </c>
      <c r="B1262">
        <v>2009</v>
      </c>
      <c r="C1262" t="s">
        <v>12888</v>
      </c>
      <c r="D1262" t="s">
        <v>1360</v>
      </c>
      <c r="E1262" t="s">
        <v>10780</v>
      </c>
      <c r="F1262" t="s">
        <v>13979</v>
      </c>
      <c r="G1262" t="s">
        <v>90</v>
      </c>
      <c r="H1262" s="11">
        <v>8500000</v>
      </c>
      <c r="I1262" s="11">
        <v>4440055</v>
      </c>
      <c r="J1262" t="s">
        <v>56</v>
      </c>
      <c r="K1262">
        <v>119</v>
      </c>
      <c r="L1262" t="s">
        <v>6019</v>
      </c>
      <c r="M1262" t="s">
        <v>13980</v>
      </c>
      <c r="N1262">
        <v>7</v>
      </c>
      <c r="O1262">
        <v>222</v>
      </c>
      <c r="P1262">
        <v>110</v>
      </c>
      <c r="Q1262">
        <v>21360</v>
      </c>
      <c r="R1262">
        <v>3279</v>
      </c>
      <c r="S1262" t="s">
        <v>28</v>
      </c>
      <c r="T1262">
        <v>1.85</v>
      </c>
      <c r="U1262" t="b">
        <f>IF(Table19[[#This Row],[gross]]-Table19[[#This Row],[budget]] &gt; 0, TRUE, FALSE)</f>
        <v>0</v>
      </c>
    </row>
    <row r="1263" spans="1:21" x14ac:dyDescent="0.35">
      <c r="A1263" t="s">
        <v>4963</v>
      </c>
      <c r="B1263">
        <v>2005</v>
      </c>
      <c r="C1263" t="s">
        <v>4961</v>
      </c>
      <c r="D1263" t="s">
        <v>1124</v>
      </c>
      <c r="E1263" t="s">
        <v>4962</v>
      </c>
      <c r="F1263" t="s">
        <v>4964</v>
      </c>
      <c r="G1263" t="s">
        <v>569</v>
      </c>
      <c r="H1263" s="11">
        <v>50000000</v>
      </c>
      <c r="I1263" s="11">
        <v>50815288</v>
      </c>
      <c r="J1263" t="s">
        <v>38</v>
      </c>
      <c r="K1263">
        <v>128</v>
      </c>
      <c r="L1263" t="s">
        <v>3911</v>
      </c>
      <c r="M1263" t="s">
        <v>4965</v>
      </c>
      <c r="N1263">
        <v>7</v>
      </c>
      <c r="O1263">
        <v>358</v>
      </c>
      <c r="P1263">
        <v>625</v>
      </c>
      <c r="Q1263">
        <v>109191</v>
      </c>
      <c r="R1263">
        <v>14747</v>
      </c>
      <c r="S1263" t="s">
        <v>28</v>
      </c>
      <c r="T1263">
        <v>2.35</v>
      </c>
      <c r="U1263" t="b">
        <f>IF(Table19[[#This Row],[gross]]-Table19[[#This Row],[budget]] &gt; 0, TRUE, FALSE)</f>
        <v>1</v>
      </c>
    </row>
    <row r="1264" spans="1:21" x14ac:dyDescent="0.35">
      <c r="A1264" t="s">
        <v>14315</v>
      </c>
      <c r="B1264">
        <v>2016</v>
      </c>
      <c r="C1264" t="s">
        <v>11690</v>
      </c>
      <c r="D1264" t="s">
        <v>572</v>
      </c>
      <c r="E1264" t="s">
        <v>8455</v>
      </c>
      <c r="F1264" t="s">
        <v>14316</v>
      </c>
      <c r="G1264" t="s">
        <v>569</v>
      </c>
      <c r="H1264" s="11">
        <v>7000000</v>
      </c>
      <c r="I1264" s="11">
        <v>1330827</v>
      </c>
      <c r="J1264" t="s">
        <v>1418</v>
      </c>
      <c r="K1264">
        <v>118</v>
      </c>
      <c r="L1264" t="s">
        <v>5289</v>
      </c>
      <c r="M1264" t="s">
        <v>14317</v>
      </c>
      <c r="N1264">
        <v>7</v>
      </c>
      <c r="O1264">
        <v>253</v>
      </c>
      <c r="P1264">
        <v>73</v>
      </c>
      <c r="Q1264">
        <v>9866</v>
      </c>
      <c r="R1264">
        <v>19879</v>
      </c>
      <c r="S1264" t="s">
        <v>28</v>
      </c>
      <c r="T1264">
        <v>2.35</v>
      </c>
      <c r="U1264" t="b">
        <f>IF(Table19[[#This Row],[gross]]-Table19[[#This Row],[budget]] &gt; 0, TRUE, FALSE)</f>
        <v>0</v>
      </c>
    </row>
    <row r="1265" spans="1:21" x14ac:dyDescent="0.35">
      <c r="A1265" t="s">
        <v>14365</v>
      </c>
      <c r="B1265">
        <v>2000</v>
      </c>
      <c r="C1265" t="s">
        <v>3889</v>
      </c>
      <c r="D1265" t="s">
        <v>1292</v>
      </c>
      <c r="E1265" t="s">
        <v>7856</v>
      </c>
      <c r="F1265" t="s">
        <v>14366</v>
      </c>
      <c r="G1265" t="s">
        <v>90</v>
      </c>
      <c r="H1265" s="11">
        <v>5000000</v>
      </c>
      <c r="I1265" s="11">
        <v>34099640</v>
      </c>
      <c r="J1265" t="s">
        <v>38</v>
      </c>
      <c r="K1265">
        <v>95</v>
      </c>
      <c r="L1265" t="s">
        <v>7523</v>
      </c>
      <c r="M1265" t="s">
        <v>14367</v>
      </c>
      <c r="N1265">
        <v>7</v>
      </c>
      <c r="O1265">
        <v>79</v>
      </c>
      <c r="P1265">
        <v>149</v>
      </c>
      <c r="Q1265">
        <v>16651</v>
      </c>
      <c r="R1265">
        <v>2515</v>
      </c>
      <c r="S1265" t="s">
        <v>28</v>
      </c>
      <c r="T1265">
        <v>1.37</v>
      </c>
      <c r="U1265" t="b">
        <f>IF(Table19[[#This Row],[gross]]-Table19[[#This Row],[budget]] &gt; 0, TRUE, FALSE)</f>
        <v>1</v>
      </c>
    </row>
    <row r="1266" spans="1:21" x14ac:dyDescent="0.35">
      <c r="A1266" t="s">
        <v>14429</v>
      </c>
      <c r="B1266">
        <v>2009</v>
      </c>
      <c r="C1266" t="s">
        <v>6750</v>
      </c>
      <c r="D1266" t="s">
        <v>159</v>
      </c>
      <c r="E1266" t="s">
        <v>14428</v>
      </c>
      <c r="F1266" t="s">
        <v>14430</v>
      </c>
      <c r="G1266" t="s">
        <v>569</v>
      </c>
      <c r="H1266" s="11">
        <v>7000000</v>
      </c>
      <c r="I1266" s="11">
        <v>9190525</v>
      </c>
      <c r="J1266" t="s">
        <v>38</v>
      </c>
      <c r="K1266">
        <v>106</v>
      </c>
      <c r="L1266" t="s">
        <v>2450</v>
      </c>
      <c r="M1266" t="s">
        <v>14431</v>
      </c>
      <c r="N1266">
        <v>7</v>
      </c>
      <c r="O1266">
        <v>341</v>
      </c>
      <c r="P1266">
        <v>324</v>
      </c>
      <c r="Q1266">
        <v>102125</v>
      </c>
      <c r="R1266">
        <v>1120</v>
      </c>
      <c r="S1266" t="s">
        <v>28</v>
      </c>
      <c r="T1266">
        <v>1.85</v>
      </c>
      <c r="U1266" t="b">
        <f>IF(Table19[[#This Row],[gross]]-Table19[[#This Row],[budget]] &gt; 0, TRUE, FALSE)</f>
        <v>1</v>
      </c>
    </row>
    <row r="1267" spans="1:21" x14ac:dyDescent="0.35">
      <c r="A1267" t="s">
        <v>14519</v>
      </c>
      <c r="B1267">
        <v>1993</v>
      </c>
      <c r="C1267" t="s">
        <v>6501</v>
      </c>
      <c r="D1267" t="s">
        <v>10598</v>
      </c>
      <c r="E1267" t="s">
        <v>6441</v>
      </c>
      <c r="F1267" t="s">
        <v>14520</v>
      </c>
      <c r="G1267" t="s">
        <v>569</v>
      </c>
      <c r="H1267" s="11">
        <v>50000000</v>
      </c>
      <c r="I1267" s="11">
        <v>700000</v>
      </c>
      <c r="J1267" t="s">
        <v>1418</v>
      </c>
      <c r="K1267">
        <v>107</v>
      </c>
      <c r="L1267" t="s">
        <v>6503</v>
      </c>
      <c r="M1267" t="s">
        <v>14521</v>
      </c>
      <c r="N1267">
        <v>7</v>
      </c>
      <c r="O1267">
        <v>16</v>
      </c>
      <c r="P1267">
        <v>78</v>
      </c>
      <c r="Q1267">
        <v>24438</v>
      </c>
      <c r="R1267">
        <v>215</v>
      </c>
      <c r="S1267" t="s">
        <v>28</v>
      </c>
      <c r="T1267">
        <v>2.35</v>
      </c>
      <c r="U1267" t="b">
        <f>IF(Table19[[#This Row],[gross]]-Table19[[#This Row],[budget]] &gt; 0, TRUE, FALSE)</f>
        <v>0</v>
      </c>
    </row>
    <row r="1268" spans="1:21" x14ac:dyDescent="0.35">
      <c r="A1268" t="s">
        <v>14564</v>
      </c>
      <c r="B1268">
        <v>2005</v>
      </c>
      <c r="C1268" t="s">
        <v>14563</v>
      </c>
      <c r="D1268" t="s">
        <v>3154</v>
      </c>
      <c r="E1268" t="s">
        <v>3065</v>
      </c>
      <c r="F1268" t="s">
        <v>13597</v>
      </c>
      <c r="G1268" t="s">
        <v>569</v>
      </c>
      <c r="H1268" s="11">
        <v>6800000</v>
      </c>
      <c r="I1268" s="11">
        <v>49526</v>
      </c>
      <c r="J1268" t="s">
        <v>38</v>
      </c>
      <c r="K1268">
        <v>108</v>
      </c>
      <c r="L1268" t="s">
        <v>2450</v>
      </c>
      <c r="M1268" t="s">
        <v>14565</v>
      </c>
      <c r="N1268">
        <v>7</v>
      </c>
      <c r="O1268">
        <v>74</v>
      </c>
      <c r="P1268">
        <v>129</v>
      </c>
      <c r="Q1268">
        <v>16299</v>
      </c>
      <c r="R1268">
        <v>2119</v>
      </c>
      <c r="S1268" t="s">
        <v>28</v>
      </c>
      <c r="T1268">
        <v>2.35</v>
      </c>
      <c r="U1268" t="b">
        <f>IF(Table19[[#This Row],[gross]]-Table19[[#This Row],[budget]] &gt; 0, TRUE, FALSE)</f>
        <v>0</v>
      </c>
    </row>
    <row r="1269" spans="1:21" x14ac:dyDescent="0.35">
      <c r="A1269" t="s">
        <v>14808</v>
      </c>
      <c r="B1269">
        <v>2000</v>
      </c>
      <c r="C1269" t="s">
        <v>10204</v>
      </c>
      <c r="D1269" t="s">
        <v>3065</v>
      </c>
      <c r="E1269" t="s">
        <v>13080</v>
      </c>
      <c r="F1269" t="s">
        <v>14809</v>
      </c>
      <c r="G1269" t="s">
        <v>569</v>
      </c>
      <c r="H1269" s="11">
        <v>6000000</v>
      </c>
      <c r="I1269" s="11">
        <v>8596914</v>
      </c>
      <c r="J1269" t="s">
        <v>38</v>
      </c>
      <c r="K1269">
        <v>122</v>
      </c>
      <c r="L1269" t="s">
        <v>1493</v>
      </c>
      <c r="M1269" t="s">
        <v>14810</v>
      </c>
      <c r="N1269">
        <v>7</v>
      </c>
      <c r="O1269">
        <v>115</v>
      </c>
      <c r="P1269">
        <v>148</v>
      </c>
      <c r="Q1269">
        <v>23023</v>
      </c>
      <c r="R1269">
        <v>1517</v>
      </c>
      <c r="S1269" t="s">
        <v>28</v>
      </c>
      <c r="T1269">
        <v>1.85</v>
      </c>
      <c r="U1269" t="b">
        <f>IF(Table19[[#This Row],[gross]]-Table19[[#This Row],[budget]] &gt; 0, TRUE, FALSE)</f>
        <v>1</v>
      </c>
    </row>
    <row r="1270" spans="1:21" x14ac:dyDescent="0.35">
      <c r="A1270" t="s">
        <v>14882</v>
      </c>
      <c r="B1270">
        <v>2008</v>
      </c>
      <c r="C1270" t="s">
        <v>7751</v>
      </c>
      <c r="D1270" t="s">
        <v>6447</v>
      </c>
      <c r="E1270" t="s">
        <v>6534</v>
      </c>
      <c r="F1270" t="s">
        <v>7923</v>
      </c>
      <c r="G1270" t="s">
        <v>569</v>
      </c>
      <c r="H1270" s="11">
        <v>6000000</v>
      </c>
      <c r="I1270" s="11">
        <v>2077046</v>
      </c>
      <c r="J1270" t="s">
        <v>38</v>
      </c>
      <c r="K1270">
        <v>99</v>
      </c>
      <c r="L1270" t="s">
        <v>1375</v>
      </c>
      <c r="M1270" t="s">
        <v>14883</v>
      </c>
      <c r="N1270">
        <v>7</v>
      </c>
      <c r="O1270">
        <v>147</v>
      </c>
      <c r="P1270">
        <v>75</v>
      </c>
      <c r="Q1270">
        <v>27266</v>
      </c>
      <c r="R1270">
        <v>2748</v>
      </c>
      <c r="S1270" t="s">
        <v>28</v>
      </c>
      <c r="T1270">
        <v>2.35</v>
      </c>
      <c r="U1270" t="b">
        <f>IF(Table19[[#This Row],[gross]]-Table19[[#This Row],[budget]] &gt; 0, TRUE, FALSE)</f>
        <v>0</v>
      </c>
    </row>
    <row r="1271" spans="1:21" x14ac:dyDescent="0.35">
      <c r="A1271" t="s">
        <v>15286</v>
      </c>
      <c r="B1271">
        <v>1989</v>
      </c>
      <c r="C1271" t="s">
        <v>15285</v>
      </c>
      <c r="D1271" t="s">
        <v>2648</v>
      </c>
      <c r="E1271" t="s">
        <v>8854</v>
      </c>
      <c r="F1271" t="s">
        <v>15287</v>
      </c>
      <c r="G1271" t="s">
        <v>39</v>
      </c>
      <c r="H1271" s="11">
        <v>5000000</v>
      </c>
      <c r="I1271" s="11">
        <v>6157157</v>
      </c>
      <c r="J1271" t="s">
        <v>38</v>
      </c>
      <c r="K1271">
        <v>150</v>
      </c>
      <c r="L1271" t="s">
        <v>2450</v>
      </c>
      <c r="M1271" t="s">
        <v>15288</v>
      </c>
      <c r="N1271">
        <v>7</v>
      </c>
      <c r="O1271">
        <v>59</v>
      </c>
      <c r="P1271">
        <v>198</v>
      </c>
      <c r="Q1271">
        <v>21416</v>
      </c>
      <c r="R1271">
        <v>3942</v>
      </c>
      <c r="S1271" t="s">
        <v>28</v>
      </c>
      <c r="T1271">
        <v>1.85</v>
      </c>
      <c r="U1271" t="b">
        <f>IF(Table19[[#This Row],[gross]]-Table19[[#This Row],[budget]] &gt; 0, TRUE, FALSE)</f>
        <v>1</v>
      </c>
    </row>
    <row r="1272" spans="1:21" x14ac:dyDescent="0.35">
      <c r="A1272" t="s">
        <v>15331</v>
      </c>
      <c r="B1272">
        <v>1998</v>
      </c>
      <c r="C1272" t="s">
        <v>6257</v>
      </c>
      <c r="D1272" t="s">
        <v>2144</v>
      </c>
      <c r="E1272" t="s">
        <v>8657</v>
      </c>
      <c r="F1272" t="s">
        <v>12231</v>
      </c>
      <c r="G1272" t="s">
        <v>569</v>
      </c>
      <c r="H1272" s="11">
        <v>5000000</v>
      </c>
      <c r="I1272" s="11">
        <v>1980338</v>
      </c>
      <c r="J1272" t="s">
        <v>38</v>
      </c>
      <c r="K1272">
        <v>116</v>
      </c>
      <c r="L1272" t="s">
        <v>15330</v>
      </c>
      <c r="M1272" t="s">
        <v>15332</v>
      </c>
      <c r="N1272">
        <v>7</v>
      </c>
      <c r="O1272">
        <v>81</v>
      </c>
      <c r="P1272">
        <v>151</v>
      </c>
      <c r="Q1272">
        <v>12366</v>
      </c>
      <c r="R1272">
        <v>1209</v>
      </c>
      <c r="S1272" t="s">
        <v>28</v>
      </c>
      <c r="T1272">
        <v>1.85</v>
      </c>
      <c r="U1272" t="b">
        <f>IF(Table19[[#This Row],[gross]]-Table19[[#This Row],[budget]] &gt; 0, TRUE, FALSE)</f>
        <v>0</v>
      </c>
    </row>
    <row r="1273" spans="1:21" x14ac:dyDescent="0.35">
      <c r="A1273" t="s">
        <v>15342</v>
      </c>
      <c r="B1273">
        <v>2014</v>
      </c>
      <c r="C1273" t="s">
        <v>15340</v>
      </c>
      <c r="D1273" t="s">
        <v>860</v>
      </c>
      <c r="E1273" t="s">
        <v>2984</v>
      </c>
      <c r="F1273" t="s">
        <v>13655</v>
      </c>
      <c r="G1273" t="s">
        <v>569</v>
      </c>
      <c r="H1273" s="11">
        <v>5000000</v>
      </c>
      <c r="I1273" s="11">
        <v>2445646</v>
      </c>
      <c r="J1273" t="s">
        <v>38</v>
      </c>
      <c r="K1273">
        <v>112</v>
      </c>
      <c r="L1273" t="s">
        <v>15341</v>
      </c>
      <c r="M1273" t="s">
        <v>15343</v>
      </c>
      <c r="N1273">
        <v>7</v>
      </c>
      <c r="O1273">
        <v>163</v>
      </c>
      <c r="P1273">
        <v>99</v>
      </c>
      <c r="Q1273">
        <v>32382</v>
      </c>
      <c r="R1273">
        <v>12897</v>
      </c>
      <c r="S1273" t="s">
        <v>28</v>
      </c>
      <c r="T1273">
        <v>2.35</v>
      </c>
      <c r="U1273" t="b">
        <f>IF(Table19[[#This Row],[gross]]-Table19[[#This Row],[budget]] &gt; 0, TRUE, FALSE)</f>
        <v>0</v>
      </c>
    </row>
    <row r="1274" spans="1:21" x14ac:dyDescent="0.35">
      <c r="A1274" t="s">
        <v>15345</v>
      </c>
      <c r="B1274">
        <v>2010</v>
      </c>
      <c r="C1274" t="s">
        <v>14858</v>
      </c>
      <c r="D1274" t="s">
        <v>4028</v>
      </c>
      <c r="E1274" t="s">
        <v>5019</v>
      </c>
      <c r="F1274" t="s">
        <v>12857</v>
      </c>
      <c r="G1274" t="s">
        <v>39</v>
      </c>
      <c r="H1274" s="11">
        <v>5000000</v>
      </c>
      <c r="I1274" s="11">
        <v>2221809</v>
      </c>
      <c r="J1274" t="s">
        <v>38</v>
      </c>
      <c r="K1274">
        <v>91</v>
      </c>
      <c r="L1274" t="s">
        <v>3270</v>
      </c>
      <c r="M1274" t="s">
        <v>15346</v>
      </c>
      <c r="N1274">
        <v>7</v>
      </c>
      <c r="O1274">
        <v>248</v>
      </c>
      <c r="P1274">
        <v>144</v>
      </c>
      <c r="Q1274">
        <v>40618</v>
      </c>
      <c r="R1274">
        <v>1582</v>
      </c>
      <c r="S1274" t="s">
        <v>28</v>
      </c>
      <c r="T1274">
        <v>1.85</v>
      </c>
      <c r="U1274" t="b">
        <f>IF(Table19[[#This Row],[gross]]-Table19[[#This Row],[budget]] &gt; 0, TRUE, FALSE)</f>
        <v>0</v>
      </c>
    </row>
    <row r="1275" spans="1:21" x14ac:dyDescent="0.35">
      <c r="A1275" t="s">
        <v>15601</v>
      </c>
      <c r="B1275">
        <v>2003</v>
      </c>
      <c r="C1275" t="s">
        <v>11217</v>
      </c>
      <c r="D1275" t="s">
        <v>1648</v>
      </c>
      <c r="E1275" t="s">
        <v>7260</v>
      </c>
      <c r="F1275" t="s">
        <v>9331</v>
      </c>
      <c r="G1275" t="s">
        <v>569</v>
      </c>
      <c r="H1275" s="11">
        <v>3200000</v>
      </c>
      <c r="I1275" s="11">
        <v>8243880</v>
      </c>
      <c r="J1275" t="s">
        <v>38</v>
      </c>
      <c r="K1275">
        <v>101</v>
      </c>
      <c r="L1275" t="s">
        <v>15600</v>
      </c>
      <c r="M1275" t="s">
        <v>15602</v>
      </c>
      <c r="N1275">
        <v>7</v>
      </c>
      <c r="O1275">
        <v>157</v>
      </c>
      <c r="P1275">
        <v>215</v>
      </c>
      <c r="Q1275">
        <v>28714</v>
      </c>
      <c r="R1275">
        <v>3086</v>
      </c>
      <c r="S1275" t="s">
        <v>28</v>
      </c>
      <c r="T1275">
        <v>2.35</v>
      </c>
      <c r="U1275" t="b">
        <f>IF(Table19[[#This Row],[gross]]-Table19[[#This Row],[budget]] &gt; 0, TRUE, FALSE)</f>
        <v>1</v>
      </c>
    </row>
    <row r="1276" spans="1:21" x14ac:dyDescent="0.35">
      <c r="A1276" t="s">
        <v>15670</v>
      </c>
      <c r="B1276">
        <v>2002</v>
      </c>
      <c r="C1276" t="s">
        <v>15669</v>
      </c>
      <c r="D1276" t="s">
        <v>1594</v>
      </c>
      <c r="E1276" t="s">
        <v>4426</v>
      </c>
      <c r="F1276" t="s">
        <v>8826</v>
      </c>
      <c r="G1276" t="s">
        <v>569</v>
      </c>
      <c r="H1276" s="11">
        <v>4000000</v>
      </c>
      <c r="I1276" s="11">
        <v>562059</v>
      </c>
      <c r="J1276" t="s">
        <v>38</v>
      </c>
      <c r="K1276">
        <v>99</v>
      </c>
      <c r="L1276" t="s">
        <v>3911</v>
      </c>
      <c r="M1276" t="s">
        <v>15671</v>
      </c>
      <c r="N1276">
        <v>7</v>
      </c>
      <c r="O1276">
        <v>41</v>
      </c>
      <c r="P1276">
        <v>113</v>
      </c>
      <c r="Q1276">
        <v>8535</v>
      </c>
      <c r="R1276">
        <v>3130</v>
      </c>
      <c r="S1276" t="s">
        <v>28</v>
      </c>
      <c r="T1276">
        <v>1.85</v>
      </c>
      <c r="U1276" t="b">
        <f>IF(Table19[[#This Row],[gross]]-Table19[[#This Row],[budget]] &gt; 0, TRUE, FALSE)</f>
        <v>0</v>
      </c>
    </row>
    <row r="1277" spans="1:21" x14ac:dyDescent="0.35">
      <c r="A1277" t="s">
        <v>15700</v>
      </c>
      <c r="B1277">
        <v>2010</v>
      </c>
      <c r="C1277" t="s">
        <v>13545</v>
      </c>
      <c r="D1277" t="s">
        <v>1422</v>
      </c>
      <c r="E1277" t="s">
        <v>15699</v>
      </c>
      <c r="F1277" t="s">
        <v>15701</v>
      </c>
      <c r="G1277" t="s">
        <v>569</v>
      </c>
      <c r="H1277" s="11">
        <v>9500000</v>
      </c>
      <c r="I1277" s="11">
        <v>58214</v>
      </c>
      <c r="J1277" t="s">
        <v>38</v>
      </c>
      <c r="K1277">
        <v>106</v>
      </c>
      <c r="L1277" t="s">
        <v>2062</v>
      </c>
      <c r="M1277" t="s">
        <v>15702</v>
      </c>
      <c r="N1277">
        <v>7</v>
      </c>
      <c r="O1277">
        <v>109</v>
      </c>
      <c r="P1277">
        <v>137</v>
      </c>
      <c r="Q1277">
        <v>34224</v>
      </c>
      <c r="R1277">
        <v>916</v>
      </c>
      <c r="S1277" t="s">
        <v>28</v>
      </c>
      <c r="T1277">
        <v>2.35</v>
      </c>
      <c r="U1277" t="b">
        <f>IF(Table19[[#This Row],[gross]]-Table19[[#This Row],[budget]] &gt; 0, TRUE, FALSE)</f>
        <v>0</v>
      </c>
    </row>
    <row r="1278" spans="1:21" x14ac:dyDescent="0.35">
      <c r="A1278" t="s">
        <v>15764</v>
      </c>
      <c r="B1278">
        <v>1950</v>
      </c>
      <c r="C1278" t="s">
        <v>15760</v>
      </c>
      <c r="D1278" t="s">
        <v>15763</v>
      </c>
      <c r="E1278" t="s">
        <v>15761</v>
      </c>
      <c r="F1278" t="s">
        <v>15765</v>
      </c>
      <c r="G1278" t="s">
        <v>13994</v>
      </c>
      <c r="H1278" s="11">
        <v>3768785</v>
      </c>
      <c r="I1278" s="11">
        <v>8000000</v>
      </c>
      <c r="J1278" t="s">
        <v>38</v>
      </c>
      <c r="K1278">
        <v>107</v>
      </c>
      <c r="L1278" t="s">
        <v>15762</v>
      </c>
      <c r="M1278" t="s">
        <v>15766</v>
      </c>
      <c r="N1278">
        <v>7</v>
      </c>
      <c r="O1278">
        <v>21</v>
      </c>
      <c r="P1278">
        <v>90</v>
      </c>
      <c r="Q1278">
        <v>3167</v>
      </c>
      <c r="R1278">
        <v>731</v>
      </c>
      <c r="S1278" t="s">
        <v>28</v>
      </c>
      <c r="T1278">
        <v>1.37</v>
      </c>
      <c r="U1278" t="b">
        <f>IF(Table19[[#This Row],[gross]]-Table19[[#This Row],[budget]] &gt; 0, TRUE, FALSE)</f>
        <v>1</v>
      </c>
    </row>
    <row r="1279" spans="1:21" x14ac:dyDescent="0.35">
      <c r="A1279" t="s">
        <v>15859</v>
      </c>
      <c r="B1279">
        <v>2010</v>
      </c>
      <c r="C1279" t="s">
        <v>15855</v>
      </c>
      <c r="D1279" t="s">
        <v>15858</v>
      </c>
      <c r="E1279" t="s">
        <v>15856</v>
      </c>
      <c r="F1279" t="s">
        <v>15860</v>
      </c>
      <c r="G1279" t="s">
        <v>39</v>
      </c>
      <c r="H1279" s="11">
        <v>19900000</v>
      </c>
      <c r="I1279" s="11">
        <v>252652</v>
      </c>
      <c r="J1279" t="s">
        <v>11492</v>
      </c>
      <c r="K1279">
        <v>103</v>
      </c>
      <c r="L1279" t="s">
        <v>15857</v>
      </c>
      <c r="M1279" t="s">
        <v>15861</v>
      </c>
      <c r="N1279">
        <v>7</v>
      </c>
      <c r="O1279">
        <v>337</v>
      </c>
      <c r="P1279">
        <v>199</v>
      </c>
      <c r="Q1279">
        <v>54104</v>
      </c>
      <c r="R1279">
        <v>44</v>
      </c>
      <c r="S1279" t="s">
        <v>28</v>
      </c>
      <c r="T1279">
        <v>1.85</v>
      </c>
      <c r="U1279" t="b">
        <f>IF(Table19[[#This Row],[gross]]-Table19[[#This Row],[budget]] &gt; 0, TRUE, FALSE)</f>
        <v>0</v>
      </c>
    </row>
    <row r="1280" spans="1:21" x14ac:dyDescent="0.35">
      <c r="A1280" t="s">
        <v>16038</v>
      </c>
      <c r="B1280">
        <v>2002</v>
      </c>
      <c r="C1280" t="s">
        <v>16037</v>
      </c>
      <c r="D1280" t="s">
        <v>624</v>
      </c>
      <c r="E1280" t="s">
        <v>4801</v>
      </c>
      <c r="F1280" t="s">
        <v>8440</v>
      </c>
      <c r="G1280" t="s">
        <v>39</v>
      </c>
      <c r="H1280" s="11">
        <v>3000000</v>
      </c>
      <c r="I1280" s="11">
        <v>5844929</v>
      </c>
      <c r="J1280" t="s">
        <v>38</v>
      </c>
      <c r="K1280">
        <v>90</v>
      </c>
      <c r="L1280" t="s">
        <v>2450</v>
      </c>
      <c r="M1280" t="s">
        <v>16039</v>
      </c>
      <c r="N1280">
        <v>7</v>
      </c>
      <c r="O1280">
        <v>75</v>
      </c>
      <c r="P1280">
        <v>109</v>
      </c>
      <c r="Q1280">
        <v>6000</v>
      </c>
      <c r="R1280">
        <v>2510</v>
      </c>
      <c r="S1280" t="s">
        <v>28</v>
      </c>
      <c r="T1280">
        <v>1.85</v>
      </c>
      <c r="U1280" t="b">
        <f>IF(Table19[[#This Row],[gross]]-Table19[[#This Row],[budget]] &gt; 0, TRUE, FALSE)</f>
        <v>1</v>
      </c>
    </row>
    <row r="1281" spans="1:21" x14ac:dyDescent="0.35">
      <c r="A1281" t="s">
        <v>1934</v>
      </c>
      <c r="B1281">
        <v>2015</v>
      </c>
      <c r="C1281" t="s">
        <v>830</v>
      </c>
      <c r="D1281" t="s">
        <v>578</v>
      </c>
      <c r="E1281" t="s">
        <v>1932</v>
      </c>
      <c r="F1281" t="s">
        <v>852</v>
      </c>
      <c r="G1281" t="s">
        <v>90</v>
      </c>
      <c r="H1281" s="11">
        <v>95000000</v>
      </c>
      <c r="I1281" s="11">
        <v>201148159</v>
      </c>
      <c r="J1281" t="s">
        <v>38</v>
      </c>
      <c r="K1281">
        <v>105</v>
      </c>
      <c r="L1281" t="s">
        <v>1933</v>
      </c>
      <c r="M1281" t="s">
        <v>1935</v>
      </c>
      <c r="N1281">
        <v>7</v>
      </c>
      <c r="O1281">
        <v>343</v>
      </c>
      <c r="P1281">
        <v>323</v>
      </c>
      <c r="Q1281">
        <v>103749</v>
      </c>
      <c r="R1281">
        <v>4671</v>
      </c>
      <c r="S1281" t="s">
        <v>28</v>
      </c>
      <c r="T1281">
        <v>2.35</v>
      </c>
      <c r="U1281" t="b">
        <f>IF(Table19[[#This Row],[gross]]-Table19[[#This Row],[budget]] &gt; 0, TRUE, FALSE)</f>
        <v>1</v>
      </c>
    </row>
    <row r="1282" spans="1:21" x14ac:dyDescent="0.35">
      <c r="A1282" t="s">
        <v>16219</v>
      </c>
      <c r="B1282">
        <v>1943</v>
      </c>
      <c r="C1282" t="s">
        <v>15743</v>
      </c>
      <c r="D1282" t="s">
        <v>13785</v>
      </c>
      <c r="E1282" t="s">
        <v>16217</v>
      </c>
      <c r="F1282" t="s">
        <v>16220</v>
      </c>
      <c r="G1282" t="s">
        <v>13994</v>
      </c>
      <c r="H1282" s="11">
        <v>2627000</v>
      </c>
      <c r="I1282" s="11"/>
      <c r="J1282" t="s">
        <v>38</v>
      </c>
      <c r="K1282">
        <v>122</v>
      </c>
      <c r="L1282" t="s">
        <v>16218</v>
      </c>
      <c r="M1282" t="s">
        <v>16221</v>
      </c>
      <c r="N1282">
        <v>7</v>
      </c>
      <c r="O1282">
        <v>9</v>
      </c>
      <c r="P1282">
        <v>27</v>
      </c>
      <c r="Q1282">
        <v>1553</v>
      </c>
      <c r="R1282">
        <v>2555</v>
      </c>
      <c r="S1282" t="s">
        <v>720</v>
      </c>
      <c r="T1282">
        <v>1.37</v>
      </c>
      <c r="U1282" t="b">
        <f>IF(Table19[[#This Row],[gross]]-Table19[[#This Row],[budget]] &gt; 0, TRUE, FALSE)</f>
        <v>0</v>
      </c>
    </row>
    <row r="1283" spans="1:21" x14ac:dyDescent="0.35">
      <c r="A1283" t="s">
        <v>16281</v>
      </c>
      <c r="B1283">
        <v>1999</v>
      </c>
      <c r="C1283" t="s">
        <v>16280</v>
      </c>
      <c r="D1283" t="s">
        <v>1024</v>
      </c>
      <c r="E1283" t="s">
        <v>67</v>
      </c>
      <c r="F1283" t="s">
        <v>10606</v>
      </c>
      <c r="G1283" t="s">
        <v>569</v>
      </c>
      <c r="H1283" s="11">
        <v>2500000</v>
      </c>
      <c r="I1283" s="11">
        <v>1282084</v>
      </c>
      <c r="J1283" t="s">
        <v>38</v>
      </c>
      <c r="K1283">
        <v>107</v>
      </c>
      <c r="L1283" t="s">
        <v>3270</v>
      </c>
      <c r="M1283" t="s">
        <v>16282</v>
      </c>
      <c r="N1283">
        <v>7</v>
      </c>
      <c r="O1283">
        <v>74</v>
      </c>
      <c r="P1283">
        <v>87</v>
      </c>
      <c r="Q1283">
        <v>6221</v>
      </c>
      <c r="R1283">
        <v>2125</v>
      </c>
      <c r="S1283" t="s">
        <v>28</v>
      </c>
      <c r="T1283">
        <v>2.35</v>
      </c>
      <c r="U1283" t="b">
        <f>IF(Table19[[#This Row],[gross]]-Table19[[#This Row],[budget]] &gt; 0, TRUE, FALSE)</f>
        <v>0</v>
      </c>
    </row>
    <row r="1284" spans="1:21" x14ac:dyDescent="0.35">
      <c r="A1284" t="s">
        <v>16444</v>
      </c>
      <c r="B1284">
        <v>2011</v>
      </c>
      <c r="C1284" t="s">
        <v>15471</v>
      </c>
      <c r="D1284" t="s">
        <v>16443</v>
      </c>
      <c r="E1284" t="s">
        <v>15471</v>
      </c>
      <c r="F1284" t="s">
        <v>16445</v>
      </c>
      <c r="G1284" t="s">
        <v>39</v>
      </c>
      <c r="H1284" s="11">
        <v>2000000</v>
      </c>
      <c r="I1284" s="11">
        <v>34522221</v>
      </c>
      <c r="J1284" t="s">
        <v>38</v>
      </c>
      <c r="K1284">
        <v>129</v>
      </c>
      <c r="L1284" t="s">
        <v>3270</v>
      </c>
      <c r="M1284" t="s">
        <v>16446</v>
      </c>
      <c r="N1284">
        <v>7</v>
      </c>
      <c r="O1284">
        <v>34</v>
      </c>
      <c r="P1284">
        <v>175</v>
      </c>
      <c r="Q1284">
        <v>15401</v>
      </c>
      <c r="R1284">
        <v>2300</v>
      </c>
      <c r="S1284" t="s">
        <v>28</v>
      </c>
      <c r="T1284">
        <v>2.35</v>
      </c>
      <c r="U1284" t="b">
        <f>IF(Table19[[#This Row],[gross]]-Table19[[#This Row],[budget]] &gt; 0, TRUE, FALSE)</f>
        <v>1</v>
      </c>
    </row>
    <row r="1285" spans="1:21" x14ac:dyDescent="0.35">
      <c r="A1285" t="s">
        <v>16491</v>
      </c>
      <c r="B1285">
        <v>2005</v>
      </c>
      <c r="C1285" t="s">
        <v>497</v>
      </c>
      <c r="D1285" t="s">
        <v>77</v>
      </c>
      <c r="E1285" t="s">
        <v>58</v>
      </c>
      <c r="F1285" t="s">
        <v>5448</v>
      </c>
      <c r="G1285" t="s">
        <v>569</v>
      </c>
      <c r="H1285" s="11">
        <v>2000000</v>
      </c>
      <c r="I1285" s="11">
        <v>3335839</v>
      </c>
      <c r="J1285" t="s">
        <v>38</v>
      </c>
      <c r="K1285">
        <v>116</v>
      </c>
      <c r="L1285" t="s">
        <v>454</v>
      </c>
      <c r="M1285" t="s">
        <v>16492</v>
      </c>
      <c r="N1285">
        <v>7</v>
      </c>
      <c r="O1285">
        <v>118</v>
      </c>
      <c r="P1285">
        <v>222</v>
      </c>
      <c r="Q1285">
        <v>54657</v>
      </c>
      <c r="R1285">
        <v>50313</v>
      </c>
      <c r="S1285" t="s">
        <v>28</v>
      </c>
      <c r="T1285">
        <v>1.85</v>
      </c>
      <c r="U1285" t="b">
        <f>IF(Table19[[#This Row],[gross]]-Table19[[#This Row],[budget]] &gt; 0, TRUE, FALSE)</f>
        <v>1</v>
      </c>
    </row>
    <row r="1286" spans="1:21" x14ac:dyDescent="0.35">
      <c r="A1286" t="s">
        <v>16556</v>
      </c>
      <c r="B1286">
        <v>2004</v>
      </c>
      <c r="C1286" t="s">
        <v>16555</v>
      </c>
      <c r="D1286" t="s">
        <v>784</v>
      </c>
      <c r="E1286" t="s">
        <v>1757</v>
      </c>
      <c r="F1286" t="s">
        <v>117</v>
      </c>
      <c r="G1286" t="s">
        <v>39</v>
      </c>
      <c r="H1286" s="11">
        <v>6000000</v>
      </c>
      <c r="I1286" s="11">
        <v>371081</v>
      </c>
      <c r="J1286" t="s">
        <v>38</v>
      </c>
      <c r="K1286">
        <v>96</v>
      </c>
      <c r="L1286" t="s">
        <v>2450</v>
      </c>
      <c r="M1286" t="s">
        <v>16557</v>
      </c>
      <c r="N1286">
        <v>7</v>
      </c>
      <c r="O1286">
        <v>46</v>
      </c>
      <c r="P1286">
        <v>86</v>
      </c>
      <c r="Q1286">
        <v>7479</v>
      </c>
      <c r="R1286">
        <v>51441</v>
      </c>
      <c r="S1286" t="s">
        <v>28</v>
      </c>
      <c r="T1286">
        <v>1.85</v>
      </c>
      <c r="U1286" t="b">
        <f>IF(Table19[[#This Row],[gross]]-Table19[[#This Row],[budget]] &gt; 0, TRUE, FALSE)</f>
        <v>0</v>
      </c>
    </row>
    <row r="1287" spans="1:21" x14ac:dyDescent="0.35">
      <c r="A1287" t="s">
        <v>16620</v>
      </c>
      <c r="B1287">
        <v>1966</v>
      </c>
      <c r="C1287" t="s">
        <v>4651</v>
      </c>
      <c r="D1287" t="s">
        <v>16619</v>
      </c>
      <c r="E1287" t="s">
        <v>16618</v>
      </c>
      <c r="F1287" t="s">
        <v>16621</v>
      </c>
      <c r="G1287" t="s">
        <v>5738</v>
      </c>
      <c r="H1287" s="11">
        <v>2000000</v>
      </c>
      <c r="I1287" s="11"/>
      <c r="J1287" t="s">
        <v>38</v>
      </c>
      <c r="K1287">
        <v>99</v>
      </c>
      <c r="L1287" t="s">
        <v>5638</v>
      </c>
      <c r="M1287" t="s">
        <v>16622</v>
      </c>
      <c r="N1287">
        <v>7</v>
      </c>
      <c r="O1287">
        <v>25</v>
      </c>
      <c r="P1287">
        <v>72</v>
      </c>
      <c r="Q1287">
        <v>6804</v>
      </c>
      <c r="R1287">
        <v>1807</v>
      </c>
      <c r="S1287" t="s">
        <v>28</v>
      </c>
      <c r="T1287">
        <v>1.85</v>
      </c>
      <c r="U1287" t="b">
        <f>IF(Table19[[#This Row],[gross]]-Table19[[#This Row],[budget]] &gt; 0, TRUE, FALSE)</f>
        <v>0</v>
      </c>
    </row>
    <row r="1288" spans="1:21" x14ac:dyDescent="0.35">
      <c r="A1288" t="s">
        <v>16651</v>
      </c>
      <c r="B1288">
        <v>2010</v>
      </c>
      <c r="C1288" t="s">
        <v>11054</v>
      </c>
      <c r="D1288" t="s">
        <v>310</v>
      </c>
      <c r="E1288" t="s">
        <v>3552</v>
      </c>
      <c r="F1288" t="s">
        <v>16652</v>
      </c>
      <c r="G1288" t="s">
        <v>569</v>
      </c>
      <c r="H1288" s="11">
        <v>3000000</v>
      </c>
      <c r="I1288" s="11">
        <v>1028658</v>
      </c>
      <c r="J1288" t="s">
        <v>3428</v>
      </c>
      <c r="K1288">
        <v>95</v>
      </c>
      <c r="L1288" t="s">
        <v>1861</v>
      </c>
      <c r="M1288" t="s">
        <v>16653</v>
      </c>
      <c r="N1288">
        <v>7</v>
      </c>
      <c r="O1288">
        <v>363</v>
      </c>
      <c r="P1288">
        <v>447</v>
      </c>
      <c r="Q1288">
        <v>118684</v>
      </c>
      <c r="R1288">
        <v>17471</v>
      </c>
      <c r="S1288" t="s">
        <v>28</v>
      </c>
      <c r="T1288">
        <v>2.35</v>
      </c>
      <c r="U1288" t="b">
        <f>IF(Table19[[#This Row],[gross]]-Table19[[#This Row],[budget]] &gt; 0, TRUE, FALSE)</f>
        <v>0</v>
      </c>
    </row>
    <row r="1289" spans="1:21" x14ac:dyDescent="0.35">
      <c r="A1289" t="s">
        <v>3895</v>
      </c>
      <c r="B1289">
        <v>2012</v>
      </c>
      <c r="C1289" t="s">
        <v>859</v>
      </c>
      <c r="D1289" t="s">
        <v>513</v>
      </c>
      <c r="E1289" t="s">
        <v>1626</v>
      </c>
      <c r="F1289" t="s">
        <v>1975</v>
      </c>
      <c r="G1289" t="s">
        <v>39</v>
      </c>
      <c r="H1289" s="11">
        <v>60000000</v>
      </c>
      <c r="I1289" s="11">
        <v>80033643</v>
      </c>
      <c r="J1289" t="s">
        <v>38</v>
      </c>
      <c r="K1289">
        <v>130</v>
      </c>
      <c r="L1289" t="s">
        <v>1166</v>
      </c>
      <c r="M1289" t="s">
        <v>3896</v>
      </c>
      <c r="N1289">
        <v>7</v>
      </c>
      <c r="O1289">
        <v>387</v>
      </c>
      <c r="P1289">
        <v>448</v>
      </c>
      <c r="Q1289">
        <v>226583</v>
      </c>
      <c r="R1289">
        <v>16385</v>
      </c>
      <c r="S1289" t="s">
        <v>28</v>
      </c>
      <c r="T1289">
        <v>2.35</v>
      </c>
      <c r="U1289" t="b">
        <f>IF(Table19[[#This Row],[gross]]-Table19[[#This Row],[budget]] &gt; 0, TRUE, FALSE)</f>
        <v>1</v>
      </c>
    </row>
    <row r="1290" spans="1:21" x14ac:dyDescent="0.35">
      <c r="A1290" t="s">
        <v>17055</v>
      </c>
      <c r="B1290">
        <v>1987</v>
      </c>
      <c r="C1290" t="s">
        <v>17052</v>
      </c>
      <c r="D1290" t="s">
        <v>17054</v>
      </c>
      <c r="E1290" t="s">
        <v>17053</v>
      </c>
      <c r="F1290" t="s">
        <v>17056</v>
      </c>
      <c r="G1290" t="s">
        <v>569</v>
      </c>
      <c r="H1290" s="11">
        <v>1000000</v>
      </c>
      <c r="I1290" s="11">
        <v>14564027</v>
      </c>
      <c r="J1290" t="s">
        <v>56</v>
      </c>
      <c r="K1290">
        <v>86</v>
      </c>
      <c r="L1290" t="s">
        <v>7035</v>
      </c>
      <c r="M1290" t="s">
        <v>17057</v>
      </c>
      <c r="N1290">
        <v>7</v>
      </c>
      <c r="O1290">
        <v>203</v>
      </c>
      <c r="P1290">
        <v>335</v>
      </c>
      <c r="Q1290">
        <v>76407</v>
      </c>
      <c r="R1290">
        <v>673</v>
      </c>
      <c r="S1290" t="s">
        <v>28</v>
      </c>
      <c r="T1290">
        <v>1.85</v>
      </c>
      <c r="U1290" t="b">
        <f>IF(Table19[[#This Row],[gross]]-Table19[[#This Row],[budget]] &gt; 0, TRUE, FALSE)</f>
        <v>1</v>
      </c>
    </row>
    <row r="1291" spans="1:21" x14ac:dyDescent="0.35">
      <c r="A1291" t="s">
        <v>17135</v>
      </c>
      <c r="B1291">
        <v>2000</v>
      </c>
      <c r="C1291" t="s">
        <v>17134</v>
      </c>
      <c r="D1291" t="s">
        <v>1337</v>
      </c>
      <c r="E1291" t="s">
        <v>6075</v>
      </c>
      <c r="F1291" t="s">
        <v>8433</v>
      </c>
      <c r="G1291" t="s">
        <v>569</v>
      </c>
      <c r="H1291" s="11">
        <v>1000000</v>
      </c>
      <c r="I1291" s="11">
        <v>1744858</v>
      </c>
      <c r="J1291" t="s">
        <v>38</v>
      </c>
      <c r="K1291">
        <v>94</v>
      </c>
      <c r="L1291" t="s">
        <v>4290</v>
      </c>
      <c r="M1291" t="s">
        <v>17136</v>
      </c>
      <c r="N1291">
        <v>7</v>
      </c>
      <c r="O1291">
        <v>51</v>
      </c>
      <c r="P1291">
        <v>120</v>
      </c>
      <c r="Q1291">
        <v>6084</v>
      </c>
      <c r="R1291">
        <v>3085</v>
      </c>
      <c r="S1291" t="s">
        <v>28</v>
      </c>
      <c r="T1291">
        <v>2.35</v>
      </c>
      <c r="U1291" t="b">
        <f>IF(Table19[[#This Row],[gross]]-Table19[[#This Row],[budget]] &gt; 0, TRUE, FALSE)</f>
        <v>1</v>
      </c>
    </row>
    <row r="1292" spans="1:21" x14ac:dyDescent="0.35">
      <c r="A1292" t="s">
        <v>17159</v>
      </c>
      <c r="B1292">
        <v>1997</v>
      </c>
      <c r="C1292" t="s">
        <v>17158</v>
      </c>
      <c r="D1292" t="s">
        <v>9419</v>
      </c>
      <c r="E1292" t="s">
        <v>4109</v>
      </c>
      <c r="F1292" t="s">
        <v>12780</v>
      </c>
      <c r="G1292" t="s">
        <v>569</v>
      </c>
      <c r="H1292" s="11">
        <v>1000000</v>
      </c>
      <c r="I1292" s="11">
        <v>464655</v>
      </c>
      <c r="J1292" t="s">
        <v>38</v>
      </c>
      <c r="K1292">
        <v>97</v>
      </c>
      <c r="L1292" t="s">
        <v>2450</v>
      </c>
      <c r="M1292" t="s">
        <v>17160</v>
      </c>
      <c r="N1292">
        <v>7</v>
      </c>
      <c r="O1292">
        <v>28</v>
      </c>
      <c r="P1292">
        <v>29</v>
      </c>
      <c r="Q1292">
        <v>1524</v>
      </c>
      <c r="R1292">
        <v>1692</v>
      </c>
      <c r="S1292" t="s">
        <v>28</v>
      </c>
      <c r="T1292">
        <v>1.85</v>
      </c>
      <c r="U1292" t="b">
        <f>IF(Table19[[#This Row],[gross]]-Table19[[#This Row],[budget]] &gt; 0, TRUE, FALSE)</f>
        <v>0</v>
      </c>
    </row>
    <row r="1293" spans="1:21" x14ac:dyDescent="0.35">
      <c r="A1293" t="s">
        <v>11460</v>
      </c>
      <c r="B1293">
        <v>2013</v>
      </c>
      <c r="C1293" t="s">
        <v>5062</v>
      </c>
      <c r="D1293" t="s">
        <v>955</v>
      </c>
      <c r="E1293" t="s">
        <v>4337</v>
      </c>
      <c r="F1293" t="s">
        <v>11461</v>
      </c>
      <c r="G1293" t="s">
        <v>569</v>
      </c>
      <c r="H1293" s="11">
        <v>20000000</v>
      </c>
      <c r="I1293" s="11">
        <v>2319187</v>
      </c>
      <c r="J1293" t="s">
        <v>56</v>
      </c>
      <c r="K1293">
        <v>101</v>
      </c>
      <c r="L1293" t="s">
        <v>2079</v>
      </c>
      <c r="M1293" t="s">
        <v>11462</v>
      </c>
      <c r="N1293">
        <v>7</v>
      </c>
      <c r="O1293">
        <v>393</v>
      </c>
      <c r="P1293">
        <v>212</v>
      </c>
      <c r="Q1293">
        <v>92640</v>
      </c>
      <c r="R1293">
        <v>5056</v>
      </c>
      <c r="S1293" t="s">
        <v>28</v>
      </c>
      <c r="T1293">
        <v>2.35</v>
      </c>
      <c r="U1293" t="b">
        <f>IF(Table19[[#This Row],[gross]]-Table19[[#This Row],[budget]] &gt; 0, TRUE, FALSE)</f>
        <v>0</v>
      </c>
    </row>
    <row r="1294" spans="1:21" x14ac:dyDescent="0.35">
      <c r="A1294" t="s">
        <v>17385</v>
      </c>
      <c r="B1294">
        <v>2012</v>
      </c>
      <c r="C1294" t="s">
        <v>228</v>
      </c>
      <c r="D1294" t="s">
        <v>4979</v>
      </c>
      <c r="E1294" t="s">
        <v>9917</v>
      </c>
      <c r="F1294" t="s">
        <v>408</v>
      </c>
      <c r="G1294" t="s">
        <v>569</v>
      </c>
      <c r="H1294" s="11">
        <v>750000</v>
      </c>
      <c r="I1294" s="11">
        <v>4007792</v>
      </c>
      <c r="J1294" t="s">
        <v>38</v>
      </c>
      <c r="K1294">
        <v>86</v>
      </c>
      <c r="L1294" t="s">
        <v>1375</v>
      </c>
      <c r="M1294" t="s">
        <v>17386</v>
      </c>
      <c r="N1294">
        <v>7</v>
      </c>
      <c r="O1294">
        <v>271</v>
      </c>
      <c r="P1294">
        <v>260</v>
      </c>
      <c r="Q1294">
        <v>101287</v>
      </c>
      <c r="R1294">
        <v>2714</v>
      </c>
      <c r="S1294" t="s">
        <v>28</v>
      </c>
      <c r="T1294">
        <v>2.35</v>
      </c>
      <c r="U1294" t="b">
        <f>IF(Table19[[#This Row],[gross]]-Table19[[#This Row],[budget]] &gt; 0, TRUE, FALSE)</f>
        <v>1</v>
      </c>
    </row>
    <row r="1295" spans="1:21" x14ac:dyDescent="0.35">
      <c r="A1295" t="s">
        <v>17779</v>
      </c>
      <c r="B1295">
        <v>1997</v>
      </c>
      <c r="C1295" t="s">
        <v>17775</v>
      </c>
      <c r="D1295" t="s">
        <v>17778</v>
      </c>
      <c r="E1295" t="s">
        <v>17776</v>
      </c>
      <c r="F1295" t="s">
        <v>17780</v>
      </c>
      <c r="G1295" t="s">
        <v>569</v>
      </c>
      <c r="H1295" s="11">
        <v>250000</v>
      </c>
      <c r="I1295" s="11">
        <v>203134</v>
      </c>
      <c r="J1295" t="s">
        <v>38</v>
      </c>
      <c r="K1295">
        <v>75</v>
      </c>
      <c r="L1295" t="s">
        <v>17777</v>
      </c>
      <c r="M1295" t="s">
        <v>17781</v>
      </c>
      <c r="N1295">
        <v>7</v>
      </c>
      <c r="O1295">
        <v>19</v>
      </c>
      <c r="P1295">
        <v>21</v>
      </c>
      <c r="Q1295">
        <v>1428</v>
      </c>
      <c r="R1295">
        <v>7</v>
      </c>
      <c r="S1295" t="s">
        <v>28</v>
      </c>
      <c r="T1295">
        <v>1.85</v>
      </c>
      <c r="U1295" t="b">
        <f>IF(Table19[[#This Row],[gross]]-Table19[[#This Row],[budget]] &gt; 0, TRUE, FALSE)</f>
        <v>0</v>
      </c>
    </row>
    <row r="1296" spans="1:21" x14ac:dyDescent="0.35">
      <c r="A1296" t="s">
        <v>17817</v>
      </c>
      <c r="B1296">
        <v>2000</v>
      </c>
      <c r="C1296" t="s">
        <v>17816</v>
      </c>
      <c r="D1296" t="s">
        <v>11916</v>
      </c>
      <c r="E1296" t="s">
        <v>3792</v>
      </c>
      <c r="F1296" t="s">
        <v>17818</v>
      </c>
      <c r="G1296" t="s">
        <v>569</v>
      </c>
      <c r="H1296" s="11">
        <v>225000</v>
      </c>
      <c r="I1296" s="11">
        <v>1027119</v>
      </c>
      <c r="J1296" t="s">
        <v>38</v>
      </c>
      <c r="K1296">
        <v>106</v>
      </c>
      <c r="L1296" t="s">
        <v>3270</v>
      </c>
      <c r="M1296" t="s">
        <v>17819</v>
      </c>
      <c r="N1296">
        <v>7</v>
      </c>
      <c r="O1296">
        <v>38</v>
      </c>
      <c r="P1296">
        <v>73</v>
      </c>
      <c r="Q1296">
        <v>2742</v>
      </c>
      <c r="R1296">
        <v>964</v>
      </c>
      <c r="S1296" t="s">
        <v>28</v>
      </c>
      <c r="T1296">
        <v>1.85</v>
      </c>
      <c r="U1296" t="b">
        <f>IF(Table19[[#This Row],[gross]]-Table19[[#This Row],[budget]] &gt; 0, TRUE, FALSE)</f>
        <v>1</v>
      </c>
    </row>
    <row r="1297" spans="1:21" x14ac:dyDescent="0.35">
      <c r="A1297" t="s">
        <v>17876</v>
      </c>
      <c r="B1297">
        <v>2011</v>
      </c>
      <c r="C1297" t="s">
        <v>17169</v>
      </c>
      <c r="D1297" t="s">
        <v>17875</v>
      </c>
      <c r="E1297" t="s">
        <v>8582</v>
      </c>
      <c r="F1297" t="s">
        <v>17877</v>
      </c>
      <c r="G1297" t="s">
        <v>39</v>
      </c>
      <c r="H1297" s="11">
        <v>100000</v>
      </c>
      <c r="I1297" s="11">
        <v>1316074</v>
      </c>
      <c r="J1297" t="s">
        <v>38</v>
      </c>
      <c r="K1297">
        <v>92</v>
      </c>
      <c r="L1297" t="s">
        <v>5257</v>
      </c>
      <c r="M1297" t="s">
        <v>17878</v>
      </c>
      <c r="N1297">
        <v>7</v>
      </c>
      <c r="O1297">
        <v>242</v>
      </c>
      <c r="P1297">
        <v>228</v>
      </c>
      <c r="Q1297">
        <v>71387</v>
      </c>
      <c r="R1297">
        <v>1303</v>
      </c>
      <c r="S1297" t="s">
        <v>28</v>
      </c>
      <c r="T1297">
        <v>1.85</v>
      </c>
      <c r="U1297" t="b">
        <f>IF(Table19[[#This Row],[gross]]-Table19[[#This Row],[budget]] &gt; 0, TRUE, FALSE)</f>
        <v>1</v>
      </c>
    </row>
    <row r="1298" spans="1:21" x14ac:dyDescent="0.35">
      <c r="A1298" t="s">
        <v>17922</v>
      </c>
      <c r="B1298">
        <v>1987</v>
      </c>
      <c r="C1298" t="s">
        <v>15874</v>
      </c>
      <c r="D1298" t="s">
        <v>15874</v>
      </c>
      <c r="E1298" t="s">
        <v>3720</v>
      </c>
      <c r="F1298" t="s">
        <v>15144</v>
      </c>
      <c r="G1298" t="s">
        <v>569</v>
      </c>
      <c r="H1298" s="11">
        <v>100000</v>
      </c>
      <c r="I1298" s="11">
        <v>5228617</v>
      </c>
      <c r="J1298" t="s">
        <v>38</v>
      </c>
      <c r="K1298">
        <v>81</v>
      </c>
      <c r="L1298" t="s">
        <v>1611</v>
      </c>
      <c r="M1298" t="s">
        <v>17923</v>
      </c>
      <c r="N1298">
        <v>7</v>
      </c>
      <c r="O1298">
        <v>21</v>
      </c>
      <c r="P1298">
        <v>32</v>
      </c>
      <c r="Q1298">
        <v>2770</v>
      </c>
      <c r="R1298">
        <v>1431</v>
      </c>
      <c r="S1298" t="s">
        <v>28</v>
      </c>
      <c r="T1298">
        <v>1.85</v>
      </c>
      <c r="U1298" t="b">
        <f>IF(Table19[[#This Row],[gross]]-Table19[[#This Row],[budget]] &gt; 0, TRUE, FALSE)</f>
        <v>1</v>
      </c>
    </row>
    <row r="1299" spans="1:21" x14ac:dyDescent="0.35">
      <c r="A1299" t="s">
        <v>17928</v>
      </c>
      <c r="B1299">
        <v>2001</v>
      </c>
      <c r="C1299" t="s">
        <v>17925</v>
      </c>
      <c r="D1299" t="s">
        <v>17927</v>
      </c>
      <c r="E1299" t="s">
        <v>17926</v>
      </c>
      <c r="F1299" t="s">
        <v>17925</v>
      </c>
      <c r="G1299" t="s">
        <v>90</v>
      </c>
      <c r="H1299" s="11">
        <v>40000</v>
      </c>
      <c r="I1299" s="11">
        <v>110536</v>
      </c>
      <c r="J1299" t="s">
        <v>38</v>
      </c>
      <c r="K1299">
        <v>90</v>
      </c>
      <c r="L1299" t="s">
        <v>11505</v>
      </c>
      <c r="M1299" t="s">
        <v>17929</v>
      </c>
      <c r="N1299">
        <v>7</v>
      </c>
      <c r="O1299">
        <v>88</v>
      </c>
      <c r="P1299">
        <v>118</v>
      </c>
      <c r="Q1299">
        <v>4117</v>
      </c>
      <c r="R1299">
        <v>284</v>
      </c>
      <c r="S1299" t="s">
        <v>720</v>
      </c>
      <c r="T1299">
        <v>1.85</v>
      </c>
      <c r="U1299" t="b">
        <f>IF(Table19[[#This Row],[gross]]-Table19[[#This Row],[budget]] &gt; 0, TRUE, FALSE)</f>
        <v>1</v>
      </c>
    </row>
    <row r="1300" spans="1:21" x14ac:dyDescent="0.35">
      <c r="A1300" t="s">
        <v>18042</v>
      </c>
      <c r="B1300">
        <v>2004</v>
      </c>
      <c r="C1300" t="s">
        <v>18040</v>
      </c>
      <c r="D1300" t="s">
        <v>18040</v>
      </c>
      <c r="E1300" t="s">
        <v>18041</v>
      </c>
      <c r="F1300" t="s">
        <v>18043</v>
      </c>
      <c r="G1300" t="s">
        <v>39</v>
      </c>
      <c r="H1300" s="11">
        <v>7000</v>
      </c>
      <c r="I1300" s="11">
        <v>424760</v>
      </c>
      <c r="J1300" t="s">
        <v>38</v>
      </c>
      <c r="K1300">
        <v>77</v>
      </c>
      <c r="L1300" t="s">
        <v>2596</v>
      </c>
      <c r="M1300" t="s">
        <v>18044</v>
      </c>
      <c r="N1300">
        <v>7</v>
      </c>
      <c r="O1300">
        <v>143</v>
      </c>
      <c r="P1300">
        <v>371</v>
      </c>
      <c r="Q1300">
        <v>72639</v>
      </c>
      <c r="R1300">
        <v>368</v>
      </c>
      <c r="S1300" t="s">
        <v>28</v>
      </c>
      <c r="T1300">
        <v>1.85</v>
      </c>
      <c r="U1300" t="b">
        <f>IF(Table19[[#This Row],[gross]]-Table19[[#This Row],[budget]] &gt; 0, TRUE, FALSE)</f>
        <v>1</v>
      </c>
    </row>
    <row r="1301" spans="1:21" x14ac:dyDescent="0.35">
      <c r="A1301" t="s">
        <v>109</v>
      </c>
      <c r="B1301">
        <v>2016</v>
      </c>
      <c r="C1301" t="s">
        <v>106</v>
      </c>
      <c r="D1301" t="s">
        <v>108</v>
      </c>
      <c r="E1301" t="s">
        <v>107</v>
      </c>
      <c r="F1301" t="s">
        <v>110</v>
      </c>
      <c r="G1301" t="s">
        <v>39</v>
      </c>
      <c r="H1301" s="11">
        <v>250000000</v>
      </c>
      <c r="I1301" s="11">
        <v>330249062</v>
      </c>
      <c r="J1301" t="s">
        <v>38</v>
      </c>
      <c r="K1301">
        <v>183</v>
      </c>
      <c r="L1301" t="s">
        <v>68</v>
      </c>
      <c r="M1301" t="s">
        <v>111</v>
      </c>
      <c r="N1301">
        <v>6.9</v>
      </c>
      <c r="O1301">
        <v>673</v>
      </c>
      <c r="P1301">
        <v>3018</v>
      </c>
      <c r="Q1301">
        <v>371639</v>
      </c>
      <c r="R1301">
        <v>24450</v>
      </c>
      <c r="S1301" t="s">
        <v>28</v>
      </c>
      <c r="T1301">
        <v>2.35</v>
      </c>
      <c r="U1301" t="b">
        <f>IF(Table19[[#This Row],[gross]]-Table19[[#This Row],[budget]] &gt; 0, TRUE, FALSE)</f>
        <v>1</v>
      </c>
    </row>
    <row r="1302" spans="1:21" x14ac:dyDescent="0.35">
      <c r="A1302" t="s">
        <v>444</v>
      </c>
      <c r="B1302">
        <v>2005</v>
      </c>
      <c r="C1302" t="s">
        <v>141</v>
      </c>
      <c r="D1302" t="s">
        <v>388</v>
      </c>
      <c r="E1302" t="s">
        <v>443</v>
      </c>
      <c r="F1302" t="s">
        <v>445</v>
      </c>
      <c r="G1302" t="s">
        <v>90</v>
      </c>
      <c r="H1302" s="11">
        <v>180000000</v>
      </c>
      <c r="I1302" s="11">
        <v>291709845</v>
      </c>
      <c r="J1302" t="s">
        <v>38</v>
      </c>
      <c r="K1302">
        <v>150</v>
      </c>
      <c r="L1302" t="s">
        <v>195</v>
      </c>
      <c r="M1302" t="s">
        <v>446</v>
      </c>
      <c r="N1302">
        <v>6.9</v>
      </c>
      <c r="O1302">
        <v>284</v>
      </c>
      <c r="P1302">
        <v>1463</v>
      </c>
      <c r="Q1302">
        <v>286506</v>
      </c>
      <c r="R1302">
        <v>1317</v>
      </c>
      <c r="S1302" t="s">
        <v>28</v>
      </c>
      <c r="T1302">
        <v>2.35</v>
      </c>
      <c r="U1302" t="b">
        <f>IF(Table19[[#This Row],[gross]]-Table19[[#This Row],[budget]] &gt; 0, TRUE, FALSE)</f>
        <v>1</v>
      </c>
    </row>
    <row r="1303" spans="1:21" x14ac:dyDescent="0.35">
      <c r="A1303" t="s">
        <v>500</v>
      </c>
      <c r="B1303">
        <v>2016</v>
      </c>
      <c r="C1303" t="s">
        <v>497</v>
      </c>
      <c r="D1303" t="s">
        <v>161</v>
      </c>
      <c r="E1303" t="s">
        <v>498</v>
      </c>
      <c r="F1303" t="s">
        <v>501</v>
      </c>
      <c r="G1303" t="s">
        <v>39</v>
      </c>
      <c r="H1303" s="11">
        <v>175000000</v>
      </c>
      <c r="I1303" s="11">
        <v>161087183</v>
      </c>
      <c r="J1303" t="s">
        <v>38</v>
      </c>
      <c r="K1303">
        <v>123</v>
      </c>
      <c r="L1303" t="s">
        <v>499</v>
      </c>
      <c r="M1303" t="s">
        <v>502</v>
      </c>
      <c r="N1303">
        <v>6.9</v>
      </c>
      <c r="O1303">
        <v>418</v>
      </c>
      <c r="P1303">
        <v>971</v>
      </c>
      <c r="Q1303">
        <v>118992</v>
      </c>
      <c r="R1303">
        <v>11287</v>
      </c>
      <c r="S1303" t="s">
        <v>28</v>
      </c>
      <c r="T1303">
        <v>2.35</v>
      </c>
      <c r="U1303" t="b">
        <f>IF(Table19[[#This Row],[gross]]-Table19[[#This Row],[budget]] &gt; 0, TRUE, FALSE)</f>
        <v>0</v>
      </c>
    </row>
    <row r="1304" spans="1:21" x14ac:dyDescent="0.35">
      <c r="A1304" t="s">
        <v>837</v>
      </c>
      <c r="B1304">
        <v>2008</v>
      </c>
      <c r="C1304" t="s">
        <v>834</v>
      </c>
      <c r="D1304" t="s">
        <v>479</v>
      </c>
      <c r="E1304" t="s">
        <v>835</v>
      </c>
      <c r="F1304" t="s">
        <v>838</v>
      </c>
      <c r="G1304" t="s">
        <v>90</v>
      </c>
      <c r="H1304" s="11">
        <v>150000000</v>
      </c>
      <c r="I1304" s="11">
        <v>114053579</v>
      </c>
      <c r="J1304" t="s">
        <v>38</v>
      </c>
      <c r="K1304">
        <v>96</v>
      </c>
      <c r="L1304" t="s">
        <v>836</v>
      </c>
      <c r="M1304" t="s">
        <v>839</v>
      </c>
      <c r="N1304">
        <v>6.9</v>
      </c>
      <c r="O1304">
        <v>225</v>
      </c>
      <c r="P1304">
        <v>178</v>
      </c>
      <c r="Q1304">
        <v>146766</v>
      </c>
      <c r="R1304">
        <v>20007</v>
      </c>
      <c r="S1304" t="s">
        <v>28</v>
      </c>
      <c r="T1304">
        <v>1.85</v>
      </c>
      <c r="U1304" t="b">
        <f>IF(Table19[[#This Row],[gross]]-Table19[[#This Row],[budget]] &gt; 0, TRUE, FALSE)</f>
        <v>0</v>
      </c>
    </row>
    <row r="1305" spans="1:21" x14ac:dyDescent="0.35">
      <c r="A1305" t="s">
        <v>892</v>
      </c>
      <c r="B1305">
        <v>2006</v>
      </c>
      <c r="C1305" t="s">
        <v>346</v>
      </c>
      <c r="D1305" t="s">
        <v>670</v>
      </c>
      <c r="E1305" t="s">
        <v>513</v>
      </c>
      <c r="F1305" t="s">
        <v>354</v>
      </c>
      <c r="G1305" t="s">
        <v>39</v>
      </c>
      <c r="H1305" s="11">
        <v>150000000</v>
      </c>
      <c r="I1305" s="11">
        <v>133382309</v>
      </c>
      <c r="J1305" t="s">
        <v>38</v>
      </c>
      <c r="K1305">
        <v>124</v>
      </c>
      <c r="L1305" t="s">
        <v>50</v>
      </c>
      <c r="M1305" t="s">
        <v>893</v>
      </c>
      <c r="N1305">
        <v>6.9</v>
      </c>
      <c r="O1305">
        <v>310</v>
      </c>
      <c r="P1305">
        <v>871</v>
      </c>
      <c r="Q1305">
        <v>256695</v>
      </c>
      <c r="R1305">
        <v>34817</v>
      </c>
      <c r="S1305" t="s">
        <v>28</v>
      </c>
      <c r="T1305">
        <v>2.35</v>
      </c>
      <c r="U1305" t="b">
        <f>IF(Table19[[#This Row],[gross]]-Table19[[#This Row],[budget]] &gt; 0, TRUE, FALSE)</f>
        <v>0</v>
      </c>
    </row>
    <row r="1306" spans="1:21" x14ac:dyDescent="0.35">
      <c r="A1306" t="s">
        <v>922</v>
      </c>
      <c r="B1306">
        <v>2014</v>
      </c>
      <c r="C1306" t="s">
        <v>919</v>
      </c>
      <c r="D1306" t="s">
        <v>921</v>
      </c>
      <c r="E1306" t="s">
        <v>920</v>
      </c>
      <c r="F1306" t="s">
        <v>923</v>
      </c>
      <c r="G1306" t="s">
        <v>90</v>
      </c>
      <c r="H1306" s="11">
        <v>145000000</v>
      </c>
      <c r="I1306" s="11">
        <v>111505642</v>
      </c>
      <c r="J1306" t="s">
        <v>38</v>
      </c>
      <c r="K1306">
        <v>92</v>
      </c>
      <c r="L1306" t="s">
        <v>605</v>
      </c>
      <c r="M1306" t="s">
        <v>924</v>
      </c>
      <c r="N1306">
        <v>6.9</v>
      </c>
      <c r="O1306">
        <v>196</v>
      </c>
      <c r="P1306">
        <v>130</v>
      </c>
      <c r="Q1306">
        <v>47900</v>
      </c>
      <c r="R1306">
        <v>5810</v>
      </c>
      <c r="S1306" t="s">
        <v>28</v>
      </c>
      <c r="T1306">
        <v>1.85</v>
      </c>
      <c r="U1306" t="b">
        <f>IF(Table19[[#This Row],[gross]]-Table19[[#This Row],[budget]] &gt; 0, TRUE, FALSE)</f>
        <v>0</v>
      </c>
    </row>
    <row r="1307" spans="1:21" x14ac:dyDescent="0.35">
      <c r="A1307" t="s">
        <v>932</v>
      </c>
      <c r="B1307">
        <v>2012</v>
      </c>
      <c r="C1307" t="s">
        <v>774</v>
      </c>
      <c r="D1307" t="s">
        <v>775</v>
      </c>
      <c r="E1307" t="s">
        <v>931</v>
      </c>
      <c r="F1307" t="s">
        <v>779</v>
      </c>
      <c r="G1307" t="s">
        <v>90</v>
      </c>
      <c r="H1307" s="11">
        <v>145000000</v>
      </c>
      <c r="I1307" s="11">
        <v>216366733</v>
      </c>
      <c r="J1307" t="s">
        <v>38</v>
      </c>
      <c r="K1307">
        <v>93</v>
      </c>
      <c r="L1307" t="s">
        <v>461</v>
      </c>
      <c r="M1307" t="s">
        <v>933</v>
      </c>
      <c r="N1307">
        <v>6.9</v>
      </c>
      <c r="O1307">
        <v>211</v>
      </c>
      <c r="P1307">
        <v>154</v>
      </c>
      <c r="Q1307">
        <v>119213</v>
      </c>
      <c r="R1307">
        <v>2444</v>
      </c>
      <c r="S1307" t="s">
        <v>28</v>
      </c>
      <c r="T1307">
        <v>1.85</v>
      </c>
      <c r="U1307" t="b">
        <f>IF(Table19[[#This Row],[gross]]-Table19[[#This Row],[budget]] &gt; 0, TRUE, FALSE)</f>
        <v>1</v>
      </c>
    </row>
    <row r="1308" spans="1:21" x14ac:dyDescent="0.35">
      <c r="A1308" t="s">
        <v>1061</v>
      </c>
      <c r="B1308">
        <v>2011</v>
      </c>
      <c r="C1308" t="s">
        <v>866</v>
      </c>
      <c r="D1308" t="s">
        <v>217</v>
      </c>
      <c r="E1308" t="s">
        <v>703</v>
      </c>
      <c r="F1308" t="s">
        <v>578</v>
      </c>
      <c r="G1308" t="s">
        <v>39</v>
      </c>
      <c r="H1308" s="11">
        <v>140000000</v>
      </c>
      <c r="I1308" s="11">
        <v>176636816</v>
      </c>
      <c r="J1308" t="s">
        <v>38</v>
      </c>
      <c r="K1308">
        <v>124</v>
      </c>
      <c r="L1308" t="s">
        <v>68</v>
      </c>
      <c r="M1308" t="s">
        <v>1062</v>
      </c>
      <c r="N1308">
        <v>6.9</v>
      </c>
      <c r="O1308">
        <v>510</v>
      </c>
      <c r="P1308">
        <v>679</v>
      </c>
      <c r="Q1308">
        <v>508818</v>
      </c>
      <c r="R1308">
        <v>19761</v>
      </c>
      <c r="S1308" t="s">
        <v>28</v>
      </c>
      <c r="T1308">
        <v>2.35</v>
      </c>
      <c r="U1308" t="b">
        <f>IF(Table19[[#This Row],[gross]]-Table19[[#This Row],[budget]] &gt; 0, TRUE, FALSE)</f>
        <v>1</v>
      </c>
    </row>
    <row r="1309" spans="1:21" x14ac:dyDescent="0.35">
      <c r="A1309" t="s">
        <v>1613</v>
      </c>
      <c r="B1309">
        <v>2005</v>
      </c>
      <c r="C1309" t="s">
        <v>273</v>
      </c>
      <c r="D1309" t="s">
        <v>95</v>
      </c>
      <c r="E1309" t="s">
        <v>267</v>
      </c>
      <c r="F1309" t="s">
        <v>640</v>
      </c>
      <c r="G1309" t="s">
        <v>39</v>
      </c>
      <c r="H1309" s="11">
        <v>126000000</v>
      </c>
      <c r="I1309" s="11">
        <v>35799026</v>
      </c>
      <c r="J1309" t="s">
        <v>38</v>
      </c>
      <c r="K1309">
        <v>136</v>
      </c>
      <c r="L1309" t="s">
        <v>1612</v>
      </c>
      <c r="M1309" t="s">
        <v>1614</v>
      </c>
      <c r="N1309">
        <v>6.9</v>
      </c>
      <c r="O1309">
        <v>257</v>
      </c>
      <c r="P1309">
        <v>899</v>
      </c>
      <c r="Q1309">
        <v>263329</v>
      </c>
      <c r="R1309">
        <v>34839</v>
      </c>
      <c r="S1309" t="s">
        <v>28</v>
      </c>
      <c r="T1309">
        <v>2.35</v>
      </c>
      <c r="U1309" t="b">
        <f>IF(Table19[[#This Row],[gross]]-Table19[[#This Row],[budget]] &gt; 0, TRUE, FALSE)</f>
        <v>0</v>
      </c>
    </row>
    <row r="1310" spans="1:21" x14ac:dyDescent="0.35">
      <c r="A1310" t="s">
        <v>1709</v>
      </c>
      <c r="B1310">
        <v>1996</v>
      </c>
      <c r="C1310" t="s">
        <v>1706</v>
      </c>
      <c r="D1310" t="s">
        <v>1335</v>
      </c>
      <c r="E1310" t="s">
        <v>1707</v>
      </c>
      <c r="F1310" t="s">
        <v>1710</v>
      </c>
      <c r="G1310" t="s">
        <v>272</v>
      </c>
      <c r="H1310" s="11">
        <v>100000000</v>
      </c>
      <c r="I1310" s="11">
        <v>100117603</v>
      </c>
      <c r="J1310" t="s">
        <v>38</v>
      </c>
      <c r="K1310">
        <v>91</v>
      </c>
      <c r="L1310" t="s">
        <v>1708</v>
      </c>
      <c r="M1310" t="s">
        <v>1711</v>
      </c>
      <c r="N1310">
        <v>6.9</v>
      </c>
      <c r="O1310">
        <v>80</v>
      </c>
      <c r="P1310">
        <v>230</v>
      </c>
      <c r="Q1310">
        <v>102933</v>
      </c>
      <c r="R1310">
        <v>4842</v>
      </c>
      <c r="S1310" t="s">
        <v>28</v>
      </c>
      <c r="T1310">
        <v>1.78</v>
      </c>
      <c r="U1310" t="b">
        <f>IF(Table19[[#This Row],[gross]]-Table19[[#This Row],[budget]] &gt; 0, TRUE, FALSE)</f>
        <v>1</v>
      </c>
    </row>
    <row r="1311" spans="1:21" x14ac:dyDescent="0.35">
      <c r="A1311" t="s">
        <v>1727</v>
      </c>
      <c r="B1311">
        <v>2004</v>
      </c>
      <c r="C1311" t="s">
        <v>676</v>
      </c>
      <c r="D1311" t="s">
        <v>678</v>
      </c>
      <c r="E1311" t="s">
        <v>1725</v>
      </c>
      <c r="F1311" t="s">
        <v>1728</v>
      </c>
      <c r="G1311" t="s">
        <v>90</v>
      </c>
      <c r="H1311" s="11">
        <v>100000000</v>
      </c>
      <c r="I1311" s="11">
        <v>173005002</v>
      </c>
      <c r="J1311" t="s">
        <v>38</v>
      </c>
      <c r="K1311">
        <v>131</v>
      </c>
      <c r="L1311" t="s">
        <v>1726</v>
      </c>
      <c r="M1311" t="s">
        <v>1729</v>
      </c>
      <c r="N1311">
        <v>6.9</v>
      </c>
      <c r="O1311">
        <v>193</v>
      </c>
      <c r="P1311">
        <v>692</v>
      </c>
      <c r="Q1311">
        <v>255447</v>
      </c>
      <c r="R1311">
        <v>13679</v>
      </c>
      <c r="S1311" t="s">
        <v>28</v>
      </c>
      <c r="T1311">
        <v>2.35</v>
      </c>
      <c r="U1311" t="b">
        <f>IF(Table19[[#This Row],[gross]]-Table19[[#This Row],[budget]] &gt; 0, TRUE, FALSE)</f>
        <v>1</v>
      </c>
    </row>
    <row r="1312" spans="1:21" x14ac:dyDescent="0.35">
      <c r="A1312" t="s">
        <v>1848</v>
      </c>
      <c r="B1312">
        <v>2010</v>
      </c>
      <c r="C1312" t="s">
        <v>1122</v>
      </c>
      <c r="D1312" t="s">
        <v>1124</v>
      </c>
      <c r="E1312" t="s">
        <v>1846</v>
      </c>
      <c r="F1312" t="s">
        <v>1849</v>
      </c>
      <c r="G1312" t="s">
        <v>569</v>
      </c>
      <c r="H1312" s="11">
        <v>100000000</v>
      </c>
      <c r="I1312" s="11">
        <v>35024475</v>
      </c>
      <c r="J1312" t="s">
        <v>1418</v>
      </c>
      <c r="K1312">
        <v>115</v>
      </c>
      <c r="L1312" t="s">
        <v>1847</v>
      </c>
      <c r="M1312" t="s">
        <v>1850</v>
      </c>
      <c r="N1312">
        <v>6.9</v>
      </c>
      <c r="O1312">
        <v>266</v>
      </c>
      <c r="P1312">
        <v>261</v>
      </c>
      <c r="Q1312">
        <v>110364</v>
      </c>
      <c r="R1312">
        <v>13761</v>
      </c>
      <c r="S1312" t="s">
        <v>28</v>
      </c>
      <c r="T1312">
        <v>2.35</v>
      </c>
      <c r="U1312" t="b">
        <f>IF(Table19[[#This Row],[gross]]-Table19[[#This Row],[budget]] &gt; 0, TRUE, FALSE)</f>
        <v>0</v>
      </c>
    </row>
    <row r="1313" spans="1:21" x14ac:dyDescent="0.35">
      <c r="A1313" t="s">
        <v>1924</v>
      </c>
      <c r="B1313">
        <v>2000</v>
      </c>
      <c r="C1313" t="s">
        <v>1920</v>
      </c>
      <c r="D1313" t="s">
        <v>1923</v>
      </c>
      <c r="E1313" t="s">
        <v>1921</v>
      </c>
      <c r="F1313" t="s">
        <v>1925</v>
      </c>
      <c r="G1313" t="s">
        <v>90</v>
      </c>
      <c r="H1313" s="11">
        <v>95000000</v>
      </c>
      <c r="I1313" s="11">
        <v>50802661</v>
      </c>
      <c r="J1313" t="s">
        <v>38</v>
      </c>
      <c r="K1313">
        <v>89</v>
      </c>
      <c r="L1313" t="s">
        <v>1922</v>
      </c>
      <c r="M1313" t="s">
        <v>1926</v>
      </c>
      <c r="N1313">
        <v>6.9</v>
      </c>
      <c r="O1313">
        <v>82</v>
      </c>
      <c r="P1313">
        <v>139</v>
      </c>
      <c r="Q1313">
        <v>58300</v>
      </c>
      <c r="R1313">
        <v>3372</v>
      </c>
      <c r="S1313" t="s">
        <v>28</v>
      </c>
      <c r="T1313">
        <v>1.85</v>
      </c>
      <c r="U1313" t="b">
        <f>IF(Table19[[#This Row],[gross]]-Table19[[#This Row],[budget]] &gt; 0, TRUE, FALSE)</f>
        <v>0</v>
      </c>
    </row>
    <row r="1314" spans="1:21" x14ac:dyDescent="0.35">
      <c r="A1314" t="s">
        <v>2168</v>
      </c>
      <c r="B1314">
        <v>2016</v>
      </c>
      <c r="C1314" t="s">
        <v>1044</v>
      </c>
      <c r="D1314" t="s">
        <v>99</v>
      </c>
      <c r="E1314" t="s">
        <v>456</v>
      </c>
      <c r="F1314" t="s">
        <v>2169</v>
      </c>
      <c r="G1314" t="s">
        <v>39</v>
      </c>
      <c r="H1314" s="11">
        <v>90000000</v>
      </c>
      <c r="I1314" s="11">
        <v>64685359</v>
      </c>
      <c r="J1314" t="s">
        <v>38</v>
      </c>
      <c r="K1314">
        <v>129</v>
      </c>
      <c r="L1314" t="s">
        <v>2167</v>
      </c>
      <c r="M1314" t="s">
        <v>2170</v>
      </c>
      <c r="N1314">
        <v>6.9</v>
      </c>
      <c r="O1314">
        <v>196</v>
      </c>
      <c r="P1314">
        <v>139</v>
      </c>
      <c r="Q1314">
        <v>40862</v>
      </c>
      <c r="R1314">
        <v>23031</v>
      </c>
      <c r="S1314" t="s">
        <v>28</v>
      </c>
      <c r="T1314">
        <v>2.35</v>
      </c>
      <c r="U1314" t="b">
        <f>IF(Table19[[#This Row],[gross]]-Table19[[#This Row],[budget]] &gt; 0, TRUE, FALSE)</f>
        <v>0</v>
      </c>
    </row>
    <row r="1315" spans="1:21" x14ac:dyDescent="0.35">
      <c r="A1315" t="s">
        <v>2216</v>
      </c>
      <c r="B1315">
        <v>1982</v>
      </c>
      <c r="C1315" t="s">
        <v>2214</v>
      </c>
      <c r="D1315" t="s">
        <v>2215</v>
      </c>
      <c r="E1315" t="s">
        <v>725</v>
      </c>
      <c r="F1315" t="s">
        <v>2217</v>
      </c>
      <c r="G1315" t="s">
        <v>569</v>
      </c>
      <c r="H1315" s="11">
        <v>20000000</v>
      </c>
      <c r="I1315" s="11">
        <v>37567440</v>
      </c>
      <c r="J1315" t="s">
        <v>38</v>
      </c>
      <c r="K1315">
        <v>129</v>
      </c>
      <c r="L1315" t="s">
        <v>168</v>
      </c>
      <c r="M1315" t="s">
        <v>2218</v>
      </c>
      <c r="N1315">
        <v>6.9</v>
      </c>
      <c r="O1315">
        <v>166</v>
      </c>
      <c r="P1315">
        <v>337</v>
      </c>
      <c r="Q1315">
        <v>113065</v>
      </c>
      <c r="R1315">
        <v>2024</v>
      </c>
      <c r="S1315" t="s">
        <v>28</v>
      </c>
      <c r="T1315">
        <v>2.35</v>
      </c>
      <c r="U1315" t="b">
        <f>IF(Table19[[#This Row],[gross]]-Table19[[#This Row],[budget]] &gt; 0, TRUE, FALSE)</f>
        <v>1</v>
      </c>
    </row>
    <row r="1316" spans="1:21" x14ac:dyDescent="0.35">
      <c r="A1316" t="s">
        <v>2300</v>
      </c>
      <c r="B1316">
        <v>2006</v>
      </c>
      <c r="C1316" t="s">
        <v>2299</v>
      </c>
      <c r="D1316" t="s">
        <v>208</v>
      </c>
      <c r="E1316" t="s">
        <v>1753</v>
      </c>
      <c r="F1316" t="s">
        <v>2301</v>
      </c>
      <c r="G1316" t="s">
        <v>39</v>
      </c>
      <c r="H1316" s="11">
        <v>85000000</v>
      </c>
      <c r="I1316" s="11">
        <v>63224849</v>
      </c>
      <c r="J1316" t="s">
        <v>38</v>
      </c>
      <c r="K1316">
        <v>138</v>
      </c>
      <c r="L1316" t="s">
        <v>1618</v>
      </c>
      <c r="M1316" t="s">
        <v>2302</v>
      </c>
      <c r="N1316">
        <v>6.9</v>
      </c>
      <c r="O1316">
        <v>157</v>
      </c>
      <c r="P1316">
        <v>483</v>
      </c>
      <c r="Q1316">
        <v>182757</v>
      </c>
      <c r="R1316">
        <v>17423</v>
      </c>
      <c r="S1316" t="s">
        <v>28</v>
      </c>
      <c r="T1316">
        <v>1.85</v>
      </c>
      <c r="U1316" t="b">
        <f>IF(Table19[[#This Row],[gross]]-Table19[[#This Row],[budget]] &gt; 0, TRUE, FALSE)</f>
        <v>0</v>
      </c>
    </row>
    <row r="1317" spans="1:21" x14ac:dyDescent="0.35">
      <c r="A1317" t="s">
        <v>2315</v>
      </c>
      <c r="B1317">
        <v>2007</v>
      </c>
      <c r="C1317" t="s">
        <v>1475</v>
      </c>
      <c r="D1317" t="s">
        <v>2314</v>
      </c>
      <c r="E1317" t="s">
        <v>1124</v>
      </c>
      <c r="F1317" t="s">
        <v>335</v>
      </c>
      <c r="G1317" t="s">
        <v>39</v>
      </c>
      <c r="H1317" s="11">
        <v>85000000</v>
      </c>
      <c r="I1317" s="11">
        <v>117144465</v>
      </c>
      <c r="J1317" t="s">
        <v>38</v>
      </c>
      <c r="K1317">
        <v>122</v>
      </c>
      <c r="L1317" t="s">
        <v>1477</v>
      </c>
      <c r="M1317" t="s">
        <v>2316</v>
      </c>
      <c r="N1317">
        <v>6.9</v>
      </c>
      <c r="O1317">
        <v>238</v>
      </c>
      <c r="P1317">
        <v>288</v>
      </c>
      <c r="Q1317">
        <v>256928</v>
      </c>
      <c r="R1317">
        <v>43499</v>
      </c>
      <c r="S1317" t="s">
        <v>28</v>
      </c>
      <c r="T1317">
        <v>2.35</v>
      </c>
      <c r="U1317" t="b">
        <f>IF(Table19[[#This Row],[gross]]-Table19[[#This Row],[budget]] &gt; 0, TRUE, FALSE)</f>
        <v>1</v>
      </c>
    </row>
    <row r="1318" spans="1:21" x14ac:dyDescent="0.35">
      <c r="A1318" t="s">
        <v>2566</v>
      </c>
      <c r="B1318">
        <v>2010</v>
      </c>
      <c r="C1318" t="s">
        <v>2565</v>
      </c>
      <c r="D1318" t="s">
        <v>1664</v>
      </c>
      <c r="E1318" t="s">
        <v>285</v>
      </c>
      <c r="F1318" t="s">
        <v>430</v>
      </c>
      <c r="G1318" t="s">
        <v>569</v>
      </c>
      <c r="H1318" s="11">
        <v>80000000</v>
      </c>
      <c r="I1318" s="11">
        <v>94822707</v>
      </c>
      <c r="J1318" t="s">
        <v>38</v>
      </c>
      <c r="K1318">
        <v>118</v>
      </c>
      <c r="L1318" t="s">
        <v>685</v>
      </c>
      <c r="M1318" t="s">
        <v>2567</v>
      </c>
      <c r="N1318">
        <v>6.9</v>
      </c>
      <c r="O1318">
        <v>325</v>
      </c>
      <c r="P1318">
        <v>560</v>
      </c>
      <c r="Q1318">
        <v>227072</v>
      </c>
      <c r="R1318">
        <v>44797</v>
      </c>
      <c r="S1318" t="s">
        <v>28</v>
      </c>
      <c r="T1318">
        <v>2.35</v>
      </c>
      <c r="U1318" t="b">
        <f>IF(Table19[[#This Row],[gross]]-Table19[[#This Row],[budget]] &gt; 0, TRUE, FALSE)</f>
        <v>1</v>
      </c>
    </row>
    <row r="1319" spans="1:21" x14ac:dyDescent="0.35">
      <c r="A1319" t="s">
        <v>2863</v>
      </c>
      <c r="B1319">
        <v>1996</v>
      </c>
      <c r="C1319" t="s">
        <v>418</v>
      </c>
      <c r="D1319" t="s">
        <v>161</v>
      </c>
      <c r="E1319" t="s">
        <v>1471</v>
      </c>
      <c r="F1319" t="s">
        <v>2864</v>
      </c>
      <c r="G1319" t="s">
        <v>39</v>
      </c>
      <c r="H1319" s="11">
        <v>75000000</v>
      </c>
      <c r="I1319" s="11">
        <v>306124059</v>
      </c>
      <c r="J1319" t="s">
        <v>38</v>
      </c>
      <c r="K1319">
        <v>154</v>
      </c>
      <c r="L1319" t="s">
        <v>68</v>
      </c>
      <c r="M1319" t="s">
        <v>2865</v>
      </c>
      <c r="N1319">
        <v>6.9</v>
      </c>
      <c r="O1319">
        <v>185</v>
      </c>
      <c r="P1319">
        <v>856</v>
      </c>
      <c r="Q1319">
        <v>430055</v>
      </c>
      <c r="R1319">
        <v>16785</v>
      </c>
      <c r="S1319" t="s">
        <v>28</v>
      </c>
      <c r="T1319">
        <v>2.35</v>
      </c>
      <c r="U1319" t="b">
        <f>IF(Table19[[#This Row],[gross]]-Table19[[#This Row],[budget]] &gt; 0, TRUE, FALSE)</f>
        <v>1</v>
      </c>
    </row>
    <row r="1320" spans="1:21" x14ac:dyDescent="0.35">
      <c r="A1320" t="s">
        <v>2873</v>
      </c>
      <c r="B1320">
        <v>2005</v>
      </c>
      <c r="C1320" t="s">
        <v>774</v>
      </c>
      <c r="D1320" t="s">
        <v>775</v>
      </c>
      <c r="E1320" t="s">
        <v>779</v>
      </c>
      <c r="F1320" t="s">
        <v>1119</v>
      </c>
      <c r="G1320" t="s">
        <v>90</v>
      </c>
      <c r="H1320" s="11">
        <v>75000000</v>
      </c>
      <c r="I1320" s="11">
        <v>193136719</v>
      </c>
      <c r="J1320" t="s">
        <v>38</v>
      </c>
      <c r="K1320">
        <v>86</v>
      </c>
      <c r="L1320" t="s">
        <v>461</v>
      </c>
      <c r="M1320" t="s">
        <v>2874</v>
      </c>
      <c r="N1320">
        <v>6.9</v>
      </c>
      <c r="O1320">
        <v>181</v>
      </c>
      <c r="P1320">
        <v>385</v>
      </c>
      <c r="Q1320">
        <v>266636</v>
      </c>
      <c r="R1320">
        <v>1777</v>
      </c>
      <c r="S1320" t="s">
        <v>28</v>
      </c>
      <c r="T1320">
        <v>1.85</v>
      </c>
      <c r="U1320" t="b">
        <f>IF(Table19[[#This Row],[gross]]-Table19[[#This Row],[budget]] &gt; 0, TRUE, FALSE)</f>
        <v>1</v>
      </c>
    </row>
    <row r="1321" spans="1:21" x14ac:dyDescent="0.35">
      <c r="A1321" t="s">
        <v>2895</v>
      </c>
      <c r="B1321">
        <v>2006</v>
      </c>
      <c r="C1321" t="s">
        <v>1238</v>
      </c>
      <c r="D1321" t="s">
        <v>2044</v>
      </c>
      <c r="E1321" t="s">
        <v>2894</v>
      </c>
      <c r="F1321" t="s">
        <v>2896</v>
      </c>
      <c r="G1321" t="s">
        <v>90</v>
      </c>
      <c r="H1321" s="11">
        <v>80000000</v>
      </c>
      <c r="I1321" s="11">
        <v>195329763</v>
      </c>
      <c r="J1321" t="s">
        <v>38</v>
      </c>
      <c r="K1321">
        <v>115</v>
      </c>
      <c r="L1321" t="s">
        <v>1008</v>
      </c>
      <c r="M1321" t="s">
        <v>2897</v>
      </c>
      <c r="N1321">
        <v>6.9</v>
      </c>
      <c r="O1321">
        <v>164</v>
      </c>
      <c r="P1321">
        <v>253</v>
      </c>
      <c r="Q1321">
        <v>194249</v>
      </c>
      <c r="R1321">
        <v>1815</v>
      </c>
      <c r="S1321" t="s">
        <v>28</v>
      </c>
      <c r="T1321">
        <v>1.85</v>
      </c>
      <c r="U1321" t="b">
        <f>IF(Table19[[#This Row],[gross]]-Table19[[#This Row],[budget]] &gt; 0, TRUE, FALSE)</f>
        <v>1</v>
      </c>
    </row>
    <row r="1322" spans="1:21" x14ac:dyDescent="0.35">
      <c r="A1322" t="s">
        <v>3128</v>
      </c>
      <c r="B1322">
        <v>2001</v>
      </c>
      <c r="C1322" t="s">
        <v>3126</v>
      </c>
      <c r="D1322" t="s">
        <v>3127</v>
      </c>
      <c r="E1322" t="s">
        <v>2422</v>
      </c>
      <c r="F1322" t="s">
        <v>3129</v>
      </c>
      <c r="G1322" t="s">
        <v>90</v>
      </c>
      <c r="H1322" s="11">
        <v>72000000</v>
      </c>
      <c r="I1322" s="11">
        <v>27796042</v>
      </c>
      <c r="J1322" t="s">
        <v>38</v>
      </c>
      <c r="K1322">
        <v>152</v>
      </c>
      <c r="L1322" t="s">
        <v>209</v>
      </c>
      <c r="M1322" t="s">
        <v>3130</v>
      </c>
      <c r="N1322">
        <v>6.9</v>
      </c>
      <c r="O1322">
        <v>128</v>
      </c>
      <c r="P1322">
        <v>376</v>
      </c>
      <c r="Q1322">
        <v>45031</v>
      </c>
      <c r="R1322">
        <v>4310</v>
      </c>
      <c r="S1322" t="s">
        <v>28</v>
      </c>
      <c r="T1322">
        <v>1.85</v>
      </c>
      <c r="U1322" t="b">
        <f>IF(Table19[[#This Row],[gross]]-Table19[[#This Row],[budget]] &gt; 0, TRUE, FALSE)</f>
        <v>0</v>
      </c>
    </row>
    <row r="1323" spans="1:21" x14ac:dyDescent="0.35">
      <c r="A1323" t="s">
        <v>3210</v>
      </c>
      <c r="B1323">
        <v>2001</v>
      </c>
      <c r="C1323" t="s">
        <v>3208</v>
      </c>
      <c r="D1323" t="s">
        <v>513</v>
      </c>
      <c r="E1323" t="s">
        <v>1645</v>
      </c>
      <c r="F1323" t="s">
        <v>515</v>
      </c>
      <c r="G1323" t="s">
        <v>569</v>
      </c>
      <c r="H1323" s="11">
        <v>68000000</v>
      </c>
      <c r="I1323" s="11">
        <v>100614858</v>
      </c>
      <c r="J1323" t="s">
        <v>38</v>
      </c>
      <c r="K1323">
        <v>141</v>
      </c>
      <c r="L1323" t="s">
        <v>3209</v>
      </c>
      <c r="M1323" t="s">
        <v>3211</v>
      </c>
      <c r="N1323">
        <v>6.9</v>
      </c>
      <c r="O1323">
        <v>153</v>
      </c>
      <c r="P1323">
        <v>1248</v>
      </c>
      <c r="Q1323">
        <v>206776</v>
      </c>
      <c r="R1323">
        <v>11458</v>
      </c>
      <c r="S1323" t="s">
        <v>28</v>
      </c>
      <c r="T1323">
        <v>1.85</v>
      </c>
      <c r="U1323" t="b">
        <f>IF(Table19[[#This Row],[gross]]-Table19[[#This Row],[budget]] &gt; 0, TRUE, FALSE)</f>
        <v>1</v>
      </c>
    </row>
    <row r="1324" spans="1:21" x14ac:dyDescent="0.35">
      <c r="A1324" t="s">
        <v>3520</v>
      </c>
      <c r="B1324">
        <v>2008</v>
      </c>
      <c r="C1324" t="s">
        <v>1688</v>
      </c>
      <c r="D1324" t="s">
        <v>1213</v>
      </c>
      <c r="E1324" t="s">
        <v>1492</v>
      </c>
      <c r="F1324" t="s">
        <v>3521</v>
      </c>
      <c r="G1324" t="s">
        <v>569</v>
      </c>
      <c r="H1324" s="11">
        <v>65000000</v>
      </c>
      <c r="I1324" s="11">
        <v>100468793</v>
      </c>
      <c r="J1324" t="s">
        <v>38</v>
      </c>
      <c r="K1324">
        <v>106</v>
      </c>
      <c r="L1324" t="s">
        <v>1611</v>
      </c>
      <c r="M1324" t="s">
        <v>3522</v>
      </c>
      <c r="N1324">
        <v>6.9</v>
      </c>
      <c r="O1324">
        <v>173</v>
      </c>
      <c r="P1324">
        <v>277</v>
      </c>
      <c r="Q1324">
        <v>212499</v>
      </c>
      <c r="R1324">
        <v>11264</v>
      </c>
      <c r="S1324" t="s">
        <v>28</v>
      </c>
      <c r="T1324">
        <v>2.35</v>
      </c>
      <c r="U1324" t="b">
        <f>IF(Table19[[#This Row],[gross]]-Table19[[#This Row],[budget]] &gt; 0, TRUE, FALSE)</f>
        <v>1</v>
      </c>
    </row>
    <row r="1325" spans="1:21" x14ac:dyDescent="0.35">
      <c r="A1325" t="s">
        <v>3660</v>
      </c>
      <c r="B1325">
        <v>2005</v>
      </c>
      <c r="C1325" t="s">
        <v>3657</v>
      </c>
      <c r="D1325" t="s">
        <v>3659</v>
      </c>
      <c r="E1325" t="s">
        <v>3658</v>
      </c>
      <c r="F1325" t="s">
        <v>3661</v>
      </c>
      <c r="G1325" t="s">
        <v>39</v>
      </c>
      <c r="H1325" s="11">
        <v>50000000</v>
      </c>
      <c r="I1325" s="11">
        <v>1987287</v>
      </c>
      <c r="J1325" t="s">
        <v>56</v>
      </c>
      <c r="K1325">
        <v>130</v>
      </c>
      <c r="L1325" t="s">
        <v>1872</v>
      </c>
      <c r="M1325" t="s">
        <v>3662</v>
      </c>
      <c r="N1325">
        <v>6.9</v>
      </c>
      <c r="O1325">
        <v>127</v>
      </c>
      <c r="P1325">
        <v>138</v>
      </c>
      <c r="Q1325">
        <v>25474</v>
      </c>
      <c r="R1325">
        <v>450</v>
      </c>
      <c r="S1325" t="s">
        <v>28</v>
      </c>
      <c r="T1325">
        <v>2.35</v>
      </c>
      <c r="U1325" t="b">
        <f>IF(Table19[[#This Row],[gross]]-Table19[[#This Row],[budget]] &gt; 0, TRUE, FALSE)</f>
        <v>0</v>
      </c>
    </row>
    <row r="1326" spans="1:21" x14ac:dyDescent="0.35">
      <c r="A1326" t="s">
        <v>3710</v>
      </c>
      <c r="B1326">
        <v>1994</v>
      </c>
      <c r="C1326" t="s">
        <v>1165</v>
      </c>
      <c r="D1326" t="s">
        <v>386</v>
      </c>
      <c r="E1326" t="s">
        <v>3709</v>
      </c>
      <c r="F1326" t="s">
        <v>2367</v>
      </c>
      <c r="G1326" t="s">
        <v>39</v>
      </c>
      <c r="H1326" s="11">
        <v>62000000</v>
      </c>
      <c r="I1326" s="11">
        <v>122012710</v>
      </c>
      <c r="J1326" t="s">
        <v>38</v>
      </c>
      <c r="K1326">
        <v>141</v>
      </c>
      <c r="L1326" t="s">
        <v>454</v>
      </c>
      <c r="M1326" t="s">
        <v>3711</v>
      </c>
      <c r="N1326">
        <v>6.9</v>
      </c>
      <c r="O1326">
        <v>42</v>
      </c>
      <c r="P1326">
        <v>133</v>
      </c>
      <c r="Q1326">
        <v>69663</v>
      </c>
      <c r="R1326">
        <v>14178</v>
      </c>
      <c r="S1326" t="s">
        <v>28</v>
      </c>
      <c r="T1326">
        <v>2.35</v>
      </c>
      <c r="U1326" t="b">
        <f>IF(Table19[[#This Row],[gross]]-Table19[[#This Row],[budget]] &gt; 0, TRUE, FALSE)</f>
        <v>1</v>
      </c>
    </row>
    <row r="1327" spans="1:21" x14ac:dyDescent="0.35">
      <c r="A1327" t="s">
        <v>4175</v>
      </c>
      <c r="B1327">
        <v>2001</v>
      </c>
      <c r="C1327" t="s">
        <v>4174</v>
      </c>
      <c r="D1327" t="s">
        <v>374</v>
      </c>
      <c r="E1327" t="s">
        <v>460</v>
      </c>
      <c r="F1327" t="s">
        <v>4176</v>
      </c>
      <c r="G1327" t="s">
        <v>569</v>
      </c>
      <c r="H1327" s="11">
        <v>60000000</v>
      </c>
      <c r="I1327" s="11">
        <v>18208078</v>
      </c>
      <c r="J1327" t="s">
        <v>38</v>
      </c>
      <c r="K1327">
        <v>131</v>
      </c>
      <c r="L1327" t="s">
        <v>896</v>
      </c>
      <c r="M1327" t="s">
        <v>4177</v>
      </c>
      <c r="N1327">
        <v>6.9</v>
      </c>
      <c r="O1327">
        <v>110</v>
      </c>
      <c r="P1327">
        <v>281</v>
      </c>
      <c r="Q1327">
        <v>57100</v>
      </c>
      <c r="R1327">
        <v>3012</v>
      </c>
      <c r="S1327" t="s">
        <v>28</v>
      </c>
      <c r="T1327">
        <v>2.35</v>
      </c>
      <c r="U1327" t="b">
        <f>IF(Table19[[#This Row],[gross]]-Table19[[#This Row],[budget]] &gt; 0, TRUE, FALSE)</f>
        <v>0</v>
      </c>
    </row>
    <row r="1328" spans="1:21" x14ac:dyDescent="0.35">
      <c r="A1328" t="s">
        <v>4569</v>
      </c>
      <c r="B1328">
        <v>2007</v>
      </c>
      <c r="C1328" t="s">
        <v>4568</v>
      </c>
      <c r="D1328" t="s">
        <v>436</v>
      </c>
      <c r="E1328" t="s">
        <v>1360</v>
      </c>
      <c r="F1328" t="s">
        <v>1157</v>
      </c>
      <c r="G1328" t="s">
        <v>39</v>
      </c>
      <c r="H1328" s="11">
        <v>55000000</v>
      </c>
      <c r="I1328" s="11">
        <v>16264475</v>
      </c>
      <c r="J1328" t="s">
        <v>56</v>
      </c>
      <c r="K1328">
        <v>114</v>
      </c>
      <c r="L1328" t="s">
        <v>3108</v>
      </c>
      <c r="M1328" t="s">
        <v>4570</v>
      </c>
      <c r="N1328">
        <v>6.9</v>
      </c>
      <c r="O1328">
        <v>202</v>
      </c>
      <c r="P1328">
        <v>216</v>
      </c>
      <c r="Q1328">
        <v>54787</v>
      </c>
      <c r="R1328">
        <v>16899</v>
      </c>
      <c r="S1328" t="s">
        <v>28</v>
      </c>
      <c r="T1328">
        <v>1.85</v>
      </c>
      <c r="U1328" t="b">
        <f>IF(Table19[[#This Row],[gross]]-Table19[[#This Row],[budget]] &gt; 0, TRUE, FALSE)</f>
        <v>0</v>
      </c>
    </row>
    <row r="1329" spans="1:21" x14ac:dyDescent="0.35">
      <c r="A1329" t="s">
        <v>4791</v>
      </c>
      <c r="B1329">
        <v>1991</v>
      </c>
      <c r="C1329" t="s">
        <v>518</v>
      </c>
      <c r="D1329" t="s">
        <v>101</v>
      </c>
      <c r="E1329" t="s">
        <v>456</v>
      </c>
      <c r="F1329" t="s">
        <v>1807</v>
      </c>
      <c r="G1329" t="s">
        <v>39</v>
      </c>
      <c r="H1329" s="11">
        <v>48000000</v>
      </c>
      <c r="I1329" s="11">
        <v>165500000</v>
      </c>
      <c r="J1329" t="s">
        <v>38</v>
      </c>
      <c r="K1329">
        <v>155</v>
      </c>
      <c r="L1329" t="s">
        <v>202</v>
      </c>
      <c r="M1329" t="s">
        <v>4792</v>
      </c>
      <c r="N1329">
        <v>6.9</v>
      </c>
      <c r="O1329">
        <v>67</v>
      </c>
      <c r="P1329">
        <v>322</v>
      </c>
      <c r="Q1329">
        <v>145257</v>
      </c>
      <c r="R1329">
        <v>38518</v>
      </c>
      <c r="S1329" t="s">
        <v>28</v>
      </c>
      <c r="T1329">
        <v>1.85</v>
      </c>
      <c r="U1329" t="b">
        <f>IF(Table19[[#This Row],[gross]]-Table19[[#This Row],[budget]] &gt; 0, TRUE, FALSE)</f>
        <v>1</v>
      </c>
    </row>
    <row r="1330" spans="1:21" x14ac:dyDescent="0.35">
      <c r="A1330" t="s">
        <v>5276</v>
      </c>
      <c r="B1330">
        <v>2015</v>
      </c>
      <c r="C1330" t="s">
        <v>1349</v>
      </c>
      <c r="D1330" t="s">
        <v>258</v>
      </c>
      <c r="E1330" t="s">
        <v>553</v>
      </c>
      <c r="F1330" t="s">
        <v>2644</v>
      </c>
      <c r="G1330" t="s">
        <v>569</v>
      </c>
      <c r="H1330" s="11">
        <v>49000000</v>
      </c>
      <c r="I1330" s="11">
        <v>31569268</v>
      </c>
      <c r="J1330" t="s">
        <v>38</v>
      </c>
      <c r="K1330">
        <v>120</v>
      </c>
      <c r="L1330" t="s">
        <v>5275</v>
      </c>
      <c r="M1330" t="s">
        <v>5277</v>
      </c>
      <c r="N1330">
        <v>6.9</v>
      </c>
      <c r="O1330">
        <v>371</v>
      </c>
      <c r="P1330">
        <v>627</v>
      </c>
      <c r="Q1330">
        <v>172965</v>
      </c>
      <c r="R1330">
        <v>23051</v>
      </c>
      <c r="S1330" t="s">
        <v>28</v>
      </c>
      <c r="T1330">
        <v>2.35</v>
      </c>
      <c r="U1330" t="b">
        <f>IF(Table19[[#This Row],[gross]]-Table19[[#This Row],[budget]] &gt; 0, TRUE, FALSE)</f>
        <v>0</v>
      </c>
    </row>
    <row r="1331" spans="1:21" x14ac:dyDescent="0.35">
      <c r="A1331" t="s">
        <v>5452</v>
      </c>
      <c r="B1331">
        <v>1992</v>
      </c>
      <c r="C1331" t="s">
        <v>1165</v>
      </c>
      <c r="D1331" t="s">
        <v>386</v>
      </c>
      <c r="E1331" t="s">
        <v>71</v>
      </c>
      <c r="F1331" t="s">
        <v>5453</v>
      </c>
      <c r="G1331" t="s">
        <v>569</v>
      </c>
      <c r="H1331" s="11">
        <v>45000000</v>
      </c>
      <c r="I1331" s="11">
        <v>83287363</v>
      </c>
      <c r="J1331" t="s">
        <v>38</v>
      </c>
      <c r="K1331">
        <v>117</v>
      </c>
      <c r="L1331" t="s">
        <v>59</v>
      </c>
      <c r="M1331" t="s">
        <v>5454</v>
      </c>
      <c r="N1331">
        <v>6.9</v>
      </c>
      <c r="O1331">
        <v>47</v>
      </c>
      <c r="P1331">
        <v>137</v>
      </c>
      <c r="Q1331">
        <v>81442</v>
      </c>
      <c r="R1331">
        <v>12757</v>
      </c>
      <c r="S1331" t="s">
        <v>28</v>
      </c>
      <c r="T1331">
        <v>2.35</v>
      </c>
      <c r="U1331" t="b">
        <f>IF(Table19[[#This Row],[gross]]-Table19[[#This Row],[budget]] &gt; 0, TRUE, FALSE)</f>
        <v>1</v>
      </c>
    </row>
    <row r="1332" spans="1:21" x14ac:dyDescent="0.35">
      <c r="A1332" t="s">
        <v>5903</v>
      </c>
      <c r="B1332">
        <v>2001</v>
      </c>
      <c r="C1332" t="s">
        <v>4865</v>
      </c>
      <c r="D1332" t="s">
        <v>453</v>
      </c>
      <c r="E1332" t="s">
        <v>1753</v>
      </c>
      <c r="F1332" t="s">
        <v>5904</v>
      </c>
      <c r="G1332" t="s">
        <v>39</v>
      </c>
      <c r="H1332" s="11">
        <v>65000000</v>
      </c>
      <c r="I1332" s="11">
        <v>56083966</v>
      </c>
      <c r="J1332" t="s">
        <v>38</v>
      </c>
      <c r="K1332">
        <v>144</v>
      </c>
      <c r="L1332" t="s">
        <v>76</v>
      </c>
      <c r="M1332" t="s">
        <v>5905</v>
      </c>
      <c r="N1332">
        <v>6.9</v>
      </c>
      <c r="O1332">
        <v>167</v>
      </c>
      <c r="P1332">
        <v>658</v>
      </c>
      <c r="Q1332">
        <v>137003</v>
      </c>
      <c r="R1332">
        <v>18761</v>
      </c>
      <c r="S1332" t="s">
        <v>28</v>
      </c>
      <c r="T1332">
        <v>2.35</v>
      </c>
      <c r="U1332" t="b">
        <f>IF(Table19[[#This Row],[gross]]-Table19[[#This Row],[budget]] &gt; 0, TRUE, FALSE)</f>
        <v>0</v>
      </c>
    </row>
    <row r="1333" spans="1:21" x14ac:dyDescent="0.35">
      <c r="A1333" t="s">
        <v>6132</v>
      </c>
      <c r="B1333">
        <v>2011</v>
      </c>
      <c r="C1333" t="s">
        <v>4905</v>
      </c>
      <c r="D1333" t="s">
        <v>223</v>
      </c>
      <c r="E1333" t="s">
        <v>117</v>
      </c>
      <c r="F1333" t="s">
        <v>6133</v>
      </c>
      <c r="G1333" t="s">
        <v>39</v>
      </c>
      <c r="H1333" s="11">
        <v>30000000</v>
      </c>
      <c r="I1333" s="11">
        <v>61094903</v>
      </c>
      <c r="J1333" t="s">
        <v>56</v>
      </c>
      <c r="K1333">
        <v>113</v>
      </c>
      <c r="L1333" t="s">
        <v>1123</v>
      </c>
      <c r="M1333" t="s">
        <v>6134</v>
      </c>
      <c r="N1333">
        <v>6.9</v>
      </c>
      <c r="O1333">
        <v>349</v>
      </c>
      <c r="P1333">
        <v>332</v>
      </c>
      <c r="Q1333">
        <v>210542</v>
      </c>
      <c r="R1333">
        <v>17152</v>
      </c>
      <c r="S1333" t="s">
        <v>28</v>
      </c>
      <c r="T1333">
        <v>2.35</v>
      </c>
      <c r="U1333" t="b">
        <f>IF(Table19[[#This Row],[gross]]-Table19[[#This Row],[budget]] &gt; 0, TRUE, FALSE)</f>
        <v>1</v>
      </c>
    </row>
    <row r="1334" spans="1:21" x14ac:dyDescent="0.35">
      <c r="A1334" t="s">
        <v>6196</v>
      </c>
      <c r="B1334">
        <v>2014</v>
      </c>
      <c r="C1334" t="s">
        <v>3541</v>
      </c>
      <c r="D1334" t="s">
        <v>6195</v>
      </c>
      <c r="E1334" t="s">
        <v>6193</v>
      </c>
      <c r="F1334" t="s">
        <v>6197</v>
      </c>
      <c r="G1334" t="s">
        <v>569</v>
      </c>
      <c r="H1334" s="11">
        <v>40000000</v>
      </c>
      <c r="I1334" s="11">
        <v>47034272</v>
      </c>
      <c r="J1334" t="s">
        <v>38</v>
      </c>
      <c r="K1334">
        <v>134</v>
      </c>
      <c r="L1334" t="s">
        <v>6194</v>
      </c>
      <c r="M1334" t="s">
        <v>6198</v>
      </c>
      <c r="N1334">
        <v>6.9</v>
      </c>
      <c r="O1334">
        <v>249</v>
      </c>
      <c r="P1334">
        <v>190</v>
      </c>
      <c r="Q1334">
        <v>25465</v>
      </c>
      <c r="R1334">
        <v>2281</v>
      </c>
      <c r="S1334" t="s">
        <v>28</v>
      </c>
      <c r="T1334">
        <v>2.35</v>
      </c>
      <c r="U1334" t="b">
        <f>IF(Table19[[#This Row],[gross]]-Table19[[#This Row],[budget]] &gt; 0, TRUE, FALSE)</f>
        <v>1</v>
      </c>
    </row>
    <row r="1335" spans="1:21" x14ac:dyDescent="0.35">
      <c r="A1335" t="s">
        <v>6300</v>
      </c>
      <c r="B1335">
        <v>2011</v>
      </c>
      <c r="C1335" t="s">
        <v>6297</v>
      </c>
      <c r="D1335" t="s">
        <v>317</v>
      </c>
      <c r="E1335" t="s">
        <v>6298</v>
      </c>
      <c r="F1335" t="s">
        <v>6301</v>
      </c>
      <c r="G1335" t="s">
        <v>39</v>
      </c>
      <c r="H1335" s="11">
        <v>40000000</v>
      </c>
      <c r="I1335" s="11">
        <v>31836745</v>
      </c>
      <c r="J1335" t="s">
        <v>38</v>
      </c>
      <c r="K1335">
        <v>129</v>
      </c>
      <c r="L1335" t="s">
        <v>6299</v>
      </c>
      <c r="M1335" t="s">
        <v>6302</v>
      </c>
      <c r="N1335">
        <v>6.9</v>
      </c>
      <c r="O1335">
        <v>283</v>
      </c>
      <c r="P1335">
        <v>341</v>
      </c>
      <c r="Q1335">
        <v>81298</v>
      </c>
      <c r="R1335">
        <v>15595</v>
      </c>
      <c r="S1335" t="s">
        <v>28</v>
      </c>
      <c r="T1335">
        <v>2.35</v>
      </c>
      <c r="U1335" t="b">
        <f>IF(Table19[[#This Row],[gross]]-Table19[[#This Row],[budget]] &gt; 0, TRUE, FALSE)</f>
        <v>0</v>
      </c>
    </row>
    <row r="1336" spans="1:21" x14ac:dyDescent="0.35">
      <c r="A1336" t="s">
        <v>6536</v>
      </c>
      <c r="B1336">
        <v>2007</v>
      </c>
      <c r="C1336" t="s">
        <v>2554</v>
      </c>
      <c r="D1336" t="s">
        <v>6535</v>
      </c>
      <c r="E1336" t="s">
        <v>6534</v>
      </c>
      <c r="F1336" t="s">
        <v>2644</v>
      </c>
      <c r="G1336" t="s">
        <v>39</v>
      </c>
      <c r="H1336" s="11">
        <v>20000000</v>
      </c>
      <c r="I1336" s="11">
        <v>80050171</v>
      </c>
      <c r="J1336" t="s">
        <v>38</v>
      </c>
      <c r="K1336">
        <v>105</v>
      </c>
      <c r="L1336" t="s">
        <v>1861</v>
      </c>
      <c r="M1336" t="s">
        <v>6537</v>
      </c>
      <c r="N1336">
        <v>6.9</v>
      </c>
      <c r="O1336">
        <v>253</v>
      </c>
      <c r="P1336">
        <v>491</v>
      </c>
      <c r="Q1336">
        <v>186982</v>
      </c>
      <c r="R1336">
        <v>2288</v>
      </c>
      <c r="S1336" t="s">
        <v>28</v>
      </c>
      <c r="T1336">
        <v>1.85</v>
      </c>
      <c r="U1336" t="b">
        <f>IF(Table19[[#This Row],[gross]]-Table19[[#This Row],[budget]] &gt; 0, TRUE, FALSE)</f>
        <v>1</v>
      </c>
    </row>
    <row r="1337" spans="1:21" x14ac:dyDescent="0.35">
      <c r="A1337" t="s">
        <v>6546</v>
      </c>
      <c r="B1337">
        <v>2007</v>
      </c>
      <c r="C1337" t="s">
        <v>6542</v>
      </c>
      <c r="D1337" t="s">
        <v>6545</v>
      </c>
      <c r="E1337" t="s">
        <v>6543</v>
      </c>
      <c r="F1337" t="s">
        <v>6547</v>
      </c>
      <c r="G1337" t="s">
        <v>569</v>
      </c>
      <c r="H1337" s="11">
        <v>25000000</v>
      </c>
      <c r="I1337" s="11">
        <v>876671</v>
      </c>
      <c r="J1337" t="s">
        <v>38</v>
      </c>
      <c r="K1337">
        <v>101</v>
      </c>
      <c r="L1337" t="s">
        <v>6544</v>
      </c>
      <c r="M1337" t="s">
        <v>6548</v>
      </c>
      <c r="N1337">
        <v>6.9</v>
      </c>
      <c r="O1337">
        <v>94</v>
      </c>
      <c r="P1337">
        <v>90</v>
      </c>
      <c r="Q1337">
        <v>22010</v>
      </c>
      <c r="R1337">
        <v>504</v>
      </c>
      <c r="S1337" t="s">
        <v>28</v>
      </c>
      <c r="T1337">
        <v>2.35</v>
      </c>
      <c r="U1337" t="b">
        <f>IF(Table19[[#This Row],[gross]]-Table19[[#This Row],[budget]] &gt; 0, TRUE, FALSE)</f>
        <v>0</v>
      </c>
    </row>
    <row r="1338" spans="1:21" x14ac:dyDescent="0.35">
      <c r="A1338" t="s">
        <v>6637</v>
      </c>
      <c r="B1338">
        <v>2011</v>
      </c>
      <c r="C1338" t="s">
        <v>669</v>
      </c>
      <c r="D1338" t="s">
        <v>741</v>
      </c>
      <c r="E1338" t="s">
        <v>51</v>
      </c>
      <c r="F1338" t="s">
        <v>298</v>
      </c>
      <c r="G1338" t="s">
        <v>39</v>
      </c>
      <c r="H1338" s="11">
        <v>38000000</v>
      </c>
      <c r="I1338" s="11">
        <v>58700247</v>
      </c>
      <c r="J1338" t="s">
        <v>38</v>
      </c>
      <c r="K1338">
        <v>120</v>
      </c>
      <c r="L1338" t="s">
        <v>209</v>
      </c>
      <c r="M1338" t="s">
        <v>6638</v>
      </c>
      <c r="N1338">
        <v>6.9</v>
      </c>
      <c r="O1338">
        <v>279</v>
      </c>
      <c r="P1338">
        <v>260</v>
      </c>
      <c r="Q1338">
        <v>95367</v>
      </c>
      <c r="R1338">
        <v>36062</v>
      </c>
      <c r="S1338" t="s">
        <v>28</v>
      </c>
      <c r="T1338">
        <v>2.35</v>
      </c>
      <c r="U1338" t="b">
        <f>IF(Table19[[#This Row],[gross]]-Table19[[#This Row],[budget]] &gt; 0, TRUE, FALSE)</f>
        <v>1</v>
      </c>
    </row>
    <row r="1339" spans="1:21" x14ac:dyDescent="0.35">
      <c r="A1339" t="s">
        <v>6782</v>
      </c>
      <c r="B1339">
        <v>2011</v>
      </c>
      <c r="C1339" t="s">
        <v>6779</v>
      </c>
      <c r="D1339" t="s">
        <v>456</v>
      </c>
      <c r="E1339" t="s">
        <v>6780</v>
      </c>
      <c r="F1339" t="s">
        <v>5122</v>
      </c>
      <c r="G1339" t="s">
        <v>90</v>
      </c>
      <c r="H1339" s="11">
        <v>37000000</v>
      </c>
      <c r="I1339" s="11">
        <v>72279690</v>
      </c>
      <c r="J1339" t="s">
        <v>38</v>
      </c>
      <c r="K1339">
        <v>113</v>
      </c>
      <c r="L1339" t="s">
        <v>6781</v>
      </c>
      <c r="M1339" t="s">
        <v>6783</v>
      </c>
      <c r="N1339">
        <v>6.9</v>
      </c>
      <c r="O1339">
        <v>131</v>
      </c>
      <c r="P1339">
        <v>86</v>
      </c>
      <c r="Q1339">
        <v>17948</v>
      </c>
      <c r="R1339">
        <v>14209</v>
      </c>
      <c r="S1339" t="s">
        <v>28</v>
      </c>
      <c r="T1339">
        <v>1.85</v>
      </c>
      <c r="U1339" t="b">
        <f>IF(Table19[[#This Row],[gross]]-Table19[[#This Row],[budget]] &gt; 0, TRUE, FALSE)</f>
        <v>1</v>
      </c>
    </row>
    <row r="1340" spans="1:21" x14ac:dyDescent="0.35">
      <c r="A1340" t="s">
        <v>6802</v>
      </c>
      <c r="B1340">
        <v>1997</v>
      </c>
      <c r="C1340" t="s">
        <v>630</v>
      </c>
      <c r="D1340" t="s">
        <v>3501</v>
      </c>
      <c r="E1340" t="s">
        <v>87</v>
      </c>
      <c r="F1340" t="s">
        <v>4476</v>
      </c>
      <c r="G1340" t="s">
        <v>569</v>
      </c>
      <c r="H1340" s="11">
        <v>36000000</v>
      </c>
      <c r="I1340" s="11">
        <v>50129186</v>
      </c>
      <c r="J1340" t="s">
        <v>38</v>
      </c>
      <c r="K1340">
        <v>93</v>
      </c>
      <c r="L1340" t="s">
        <v>1092</v>
      </c>
      <c r="M1340" t="s">
        <v>6803</v>
      </c>
      <c r="N1340">
        <v>6.9</v>
      </c>
      <c r="O1340">
        <v>72</v>
      </c>
      <c r="P1340">
        <v>218</v>
      </c>
      <c r="Q1340">
        <v>38399</v>
      </c>
      <c r="R1340">
        <v>1874</v>
      </c>
      <c r="S1340" t="s">
        <v>28</v>
      </c>
      <c r="T1340">
        <v>2.35</v>
      </c>
      <c r="U1340" t="b">
        <f>IF(Table19[[#This Row],[gross]]-Table19[[#This Row],[budget]] &gt; 0, TRUE, FALSE)</f>
        <v>1</v>
      </c>
    </row>
    <row r="1341" spans="1:21" x14ac:dyDescent="0.35">
      <c r="A1341" t="s">
        <v>6898</v>
      </c>
      <c r="B1341">
        <v>2011</v>
      </c>
      <c r="C1341" t="s">
        <v>2519</v>
      </c>
      <c r="D1341" t="s">
        <v>115</v>
      </c>
      <c r="E1341" t="s">
        <v>6140</v>
      </c>
      <c r="F1341" t="s">
        <v>6899</v>
      </c>
      <c r="G1341" t="s">
        <v>569</v>
      </c>
      <c r="H1341" s="11">
        <v>35000000</v>
      </c>
      <c r="I1341" s="11">
        <v>117528646</v>
      </c>
      <c r="J1341" t="s">
        <v>38</v>
      </c>
      <c r="K1341">
        <v>106</v>
      </c>
      <c r="L1341" t="s">
        <v>982</v>
      </c>
      <c r="M1341" t="s">
        <v>6900</v>
      </c>
      <c r="N1341">
        <v>6.9</v>
      </c>
      <c r="O1341">
        <v>340</v>
      </c>
      <c r="P1341">
        <v>387</v>
      </c>
      <c r="Q1341">
        <v>353442</v>
      </c>
      <c r="R1341">
        <v>18669</v>
      </c>
      <c r="S1341" t="s">
        <v>28</v>
      </c>
      <c r="T1341">
        <v>2.35</v>
      </c>
      <c r="U1341" t="b">
        <f>IF(Table19[[#This Row],[gross]]-Table19[[#This Row],[budget]] &gt; 0, TRUE, FALSE)</f>
        <v>1</v>
      </c>
    </row>
    <row r="1342" spans="1:21" x14ac:dyDescent="0.35">
      <c r="A1342" t="s">
        <v>6982</v>
      </c>
      <c r="B1342">
        <v>2003</v>
      </c>
      <c r="C1342" t="s">
        <v>6981</v>
      </c>
      <c r="D1342" t="s">
        <v>1199</v>
      </c>
      <c r="E1342" t="s">
        <v>6449</v>
      </c>
      <c r="F1342" t="s">
        <v>6164</v>
      </c>
      <c r="G1342" t="s">
        <v>90</v>
      </c>
      <c r="H1342" s="11">
        <v>35000000</v>
      </c>
      <c r="I1342" s="11">
        <v>52277485</v>
      </c>
      <c r="J1342" t="s">
        <v>38</v>
      </c>
      <c r="K1342">
        <v>109</v>
      </c>
      <c r="L1342" t="s">
        <v>1575</v>
      </c>
      <c r="M1342" t="s">
        <v>6983</v>
      </c>
      <c r="N1342">
        <v>6.9</v>
      </c>
      <c r="O1342">
        <v>74</v>
      </c>
      <c r="P1342">
        <v>196</v>
      </c>
      <c r="Q1342">
        <v>32370</v>
      </c>
      <c r="R1342">
        <v>4231</v>
      </c>
      <c r="S1342" t="s">
        <v>28</v>
      </c>
      <c r="T1342">
        <v>1.85</v>
      </c>
      <c r="U1342" t="b">
        <f>IF(Table19[[#This Row],[gross]]-Table19[[#This Row],[budget]] &gt; 0, TRUE, FALSE)</f>
        <v>1</v>
      </c>
    </row>
    <row r="1343" spans="1:21" x14ac:dyDescent="0.35">
      <c r="A1343" t="s">
        <v>7295</v>
      </c>
      <c r="B1343">
        <v>2006</v>
      </c>
      <c r="C1343" t="s">
        <v>182</v>
      </c>
      <c r="D1343" t="s">
        <v>1462</v>
      </c>
      <c r="E1343" t="s">
        <v>236</v>
      </c>
      <c r="F1343" t="s">
        <v>367</v>
      </c>
      <c r="G1343" t="s">
        <v>39</v>
      </c>
      <c r="H1343" s="11">
        <v>35000000</v>
      </c>
      <c r="I1343" s="11">
        <v>7458269</v>
      </c>
      <c r="J1343" t="s">
        <v>38</v>
      </c>
      <c r="K1343">
        <v>117</v>
      </c>
      <c r="L1343" t="s">
        <v>1375</v>
      </c>
      <c r="M1343" t="s">
        <v>7296</v>
      </c>
      <c r="N1343">
        <v>6.9</v>
      </c>
      <c r="O1343">
        <v>147</v>
      </c>
      <c r="P1343">
        <v>196</v>
      </c>
      <c r="Q1343">
        <v>70698</v>
      </c>
      <c r="R1343">
        <v>3611</v>
      </c>
      <c r="S1343" t="s">
        <v>28</v>
      </c>
      <c r="T1343">
        <v>2.35</v>
      </c>
      <c r="U1343" t="b">
        <f>IF(Table19[[#This Row],[gross]]-Table19[[#This Row],[budget]] &gt; 0, TRUE, FALSE)</f>
        <v>0</v>
      </c>
    </row>
    <row r="1344" spans="1:21" x14ac:dyDescent="0.35">
      <c r="A1344" t="s">
        <v>7298</v>
      </c>
      <c r="B1344">
        <v>1992</v>
      </c>
      <c r="C1344" t="s">
        <v>1031</v>
      </c>
      <c r="D1344" t="s">
        <v>1471</v>
      </c>
      <c r="E1344" t="s">
        <v>4399</v>
      </c>
      <c r="F1344" t="s">
        <v>3065</v>
      </c>
      <c r="G1344" t="s">
        <v>39</v>
      </c>
      <c r="H1344" s="11">
        <v>35000000</v>
      </c>
      <c r="I1344" s="11">
        <v>4651977</v>
      </c>
      <c r="J1344" t="s">
        <v>38</v>
      </c>
      <c r="K1344">
        <v>114</v>
      </c>
      <c r="L1344" t="s">
        <v>3270</v>
      </c>
      <c r="M1344" t="s">
        <v>7299</v>
      </c>
      <c r="N1344">
        <v>6.9</v>
      </c>
      <c r="O1344">
        <v>10</v>
      </c>
      <c r="P1344">
        <v>71</v>
      </c>
      <c r="Q1344">
        <v>10410</v>
      </c>
      <c r="R1344">
        <v>4334</v>
      </c>
      <c r="S1344" t="s">
        <v>28</v>
      </c>
      <c r="T1344">
        <v>2.35</v>
      </c>
      <c r="U1344" t="b">
        <f>IF(Table19[[#This Row],[gross]]-Table19[[#This Row],[budget]] &gt; 0, TRUE, FALSE)</f>
        <v>0</v>
      </c>
    </row>
    <row r="1345" spans="1:21" x14ac:dyDescent="0.35">
      <c r="A1345" t="s">
        <v>7452</v>
      </c>
      <c r="B1345">
        <v>2003</v>
      </c>
      <c r="C1345" t="s">
        <v>245</v>
      </c>
      <c r="D1345" t="s">
        <v>144</v>
      </c>
      <c r="E1345" t="s">
        <v>1885</v>
      </c>
      <c r="F1345" t="s">
        <v>1213</v>
      </c>
      <c r="G1345" t="s">
        <v>90</v>
      </c>
      <c r="H1345" s="11">
        <v>33000000</v>
      </c>
      <c r="I1345" s="11">
        <v>173381405</v>
      </c>
      <c r="J1345" t="s">
        <v>38</v>
      </c>
      <c r="K1345">
        <v>97</v>
      </c>
      <c r="L1345" t="s">
        <v>2534</v>
      </c>
      <c r="M1345" t="s">
        <v>7453</v>
      </c>
      <c r="N1345">
        <v>6.9</v>
      </c>
      <c r="O1345">
        <v>152</v>
      </c>
      <c r="P1345">
        <v>395</v>
      </c>
      <c r="Q1345">
        <v>147597</v>
      </c>
      <c r="R1345">
        <v>43354</v>
      </c>
      <c r="S1345" t="s">
        <v>28</v>
      </c>
      <c r="T1345">
        <v>1.85</v>
      </c>
      <c r="U1345" t="b">
        <f>IF(Table19[[#This Row],[gross]]-Table19[[#This Row],[budget]] &gt; 0, TRUE, FALSE)</f>
        <v>1</v>
      </c>
    </row>
    <row r="1346" spans="1:21" x14ac:dyDescent="0.35">
      <c r="A1346" t="s">
        <v>7525</v>
      </c>
      <c r="B1346">
        <v>2005</v>
      </c>
      <c r="C1346" t="s">
        <v>6513</v>
      </c>
      <c r="D1346" t="s">
        <v>7524</v>
      </c>
      <c r="E1346" t="s">
        <v>3213</v>
      </c>
      <c r="F1346" t="s">
        <v>7526</v>
      </c>
      <c r="G1346" t="s">
        <v>90</v>
      </c>
      <c r="H1346" s="11">
        <v>32000000</v>
      </c>
      <c r="I1346" s="11">
        <v>32701088</v>
      </c>
      <c r="J1346" t="s">
        <v>38</v>
      </c>
      <c r="K1346">
        <v>98</v>
      </c>
      <c r="L1346" t="s">
        <v>7523</v>
      </c>
      <c r="M1346" t="s">
        <v>7527</v>
      </c>
      <c r="N1346">
        <v>6.9</v>
      </c>
      <c r="O1346">
        <v>75</v>
      </c>
      <c r="P1346">
        <v>108</v>
      </c>
      <c r="Q1346">
        <v>10018</v>
      </c>
      <c r="R1346">
        <v>1400</v>
      </c>
      <c r="S1346" t="s">
        <v>28</v>
      </c>
      <c r="T1346">
        <v>2.35</v>
      </c>
      <c r="U1346" t="b">
        <f>IF(Table19[[#This Row],[gross]]-Table19[[#This Row],[budget]] &gt; 0, TRUE, FALSE)</f>
        <v>1</v>
      </c>
    </row>
    <row r="1347" spans="1:21" x14ac:dyDescent="0.35">
      <c r="A1347" t="s">
        <v>7572</v>
      </c>
      <c r="B1347">
        <v>1997</v>
      </c>
      <c r="C1347" t="s">
        <v>1713</v>
      </c>
      <c r="D1347" t="s">
        <v>7571</v>
      </c>
      <c r="E1347" t="s">
        <v>1923</v>
      </c>
      <c r="F1347" t="s">
        <v>2422</v>
      </c>
      <c r="G1347" t="s">
        <v>272</v>
      </c>
      <c r="H1347" s="11">
        <v>32000000</v>
      </c>
      <c r="I1347" s="11">
        <v>3562749</v>
      </c>
      <c r="J1347" t="s">
        <v>38</v>
      </c>
      <c r="K1347">
        <v>75</v>
      </c>
      <c r="L1347" t="s">
        <v>7570</v>
      </c>
      <c r="M1347" t="s">
        <v>7573</v>
      </c>
      <c r="N1347">
        <v>6.9</v>
      </c>
      <c r="O1347">
        <v>18</v>
      </c>
      <c r="P1347">
        <v>49</v>
      </c>
      <c r="Q1347">
        <v>5600</v>
      </c>
      <c r="R1347">
        <v>7394</v>
      </c>
      <c r="S1347" t="s">
        <v>28</v>
      </c>
      <c r="T1347">
        <v>1.33</v>
      </c>
      <c r="U1347" t="b">
        <f>IF(Table19[[#This Row],[gross]]-Table19[[#This Row],[budget]] &gt; 0, TRUE, FALSE)</f>
        <v>0</v>
      </c>
    </row>
    <row r="1348" spans="1:21" x14ac:dyDescent="0.35">
      <c r="A1348" t="s">
        <v>7576</v>
      </c>
      <c r="B1348">
        <v>1999</v>
      </c>
      <c r="C1348" t="s">
        <v>7575</v>
      </c>
      <c r="D1348" t="s">
        <v>537</v>
      </c>
      <c r="E1348" t="s">
        <v>2458</v>
      </c>
      <c r="F1348" t="s">
        <v>2815</v>
      </c>
      <c r="G1348" t="s">
        <v>569</v>
      </c>
      <c r="H1348" s="11">
        <v>32000000</v>
      </c>
      <c r="I1348" s="11">
        <v>2899970</v>
      </c>
      <c r="J1348" t="s">
        <v>38</v>
      </c>
      <c r="K1348">
        <v>132</v>
      </c>
      <c r="L1348" t="s">
        <v>3270</v>
      </c>
      <c r="M1348" t="s">
        <v>7577</v>
      </c>
      <c r="N1348">
        <v>6.9</v>
      </c>
      <c r="O1348">
        <v>70</v>
      </c>
      <c r="P1348">
        <v>161</v>
      </c>
      <c r="Q1348">
        <v>8039</v>
      </c>
      <c r="R1348">
        <v>16878</v>
      </c>
      <c r="S1348" t="s">
        <v>28</v>
      </c>
      <c r="T1348">
        <v>2.35</v>
      </c>
      <c r="U1348" t="b">
        <f>IF(Table19[[#This Row],[gross]]-Table19[[#This Row],[budget]] &gt; 0, TRUE, FALSE)</f>
        <v>0</v>
      </c>
    </row>
    <row r="1349" spans="1:21" x14ac:dyDescent="0.35">
      <c r="A1349" t="s">
        <v>7615</v>
      </c>
      <c r="B1349">
        <v>2001</v>
      </c>
      <c r="C1349" t="s">
        <v>6835</v>
      </c>
      <c r="D1349" t="s">
        <v>735</v>
      </c>
      <c r="E1349" t="s">
        <v>2664</v>
      </c>
      <c r="F1349" t="s">
        <v>7616</v>
      </c>
      <c r="G1349" t="s">
        <v>39</v>
      </c>
      <c r="H1349" s="11">
        <v>31000000</v>
      </c>
      <c r="I1349" s="11">
        <v>24185781</v>
      </c>
      <c r="J1349" t="s">
        <v>38</v>
      </c>
      <c r="K1349">
        <v>101</v>
      </c>
      <c r="L1349" t="s">
        <v>7614</v>
      </c>
      <c r="M1349" t="s">
        <v>7617</v>
      </c>
      <c r="N1349">
        <v>6.9</v>
      </c>
      <c r="O1349">
        <v>135</v>
      </c>
      <c r="P1349">
        <v>268</v>
      </c>
      <c r="Q1349">
        <v>30339</v>
      </c>
      <c r="R1349">
        <v>13811</v>
      </c>
      <c r="S1349" t="s">
        <v>28</v>
      </c>
      <c r="T1349">
        <v>2.35</v>
      </c>
      <c r="U1349" t="b">
        <f>IF(Table19[[#This Row],[gross]]-Table19[[#This Row],[budget]] &gt; 0, TRUE, FALSE)</f>
        <v>0</v>
      </c>
    </row>
    <row r="1350" spans="1:21" x14ac:dyDescent="0.35">
      <c r="A1350" t="s">
        <v>7633</v>
      </c>
      <c r="B1350">
        <v>1995</v>
      </c>
      <c r="C1350" t="s">
        <v>158</v>
      </c>
      <c r="D1350" t="s">
        <v>460</v>
      </c>
      <c r="E1350" t="s">
        <v>1032</v>
      </c>
      <c r="F1350" t="s">
        <v>5332</v>
      </c>
      <c r="G1350" t="s">
        <v>569</v>
      </c>
      <c r="H1350" s="11">
        <v>30250000</v>
      </c>
      <c r="I1350" s="11">
        <v>72077000</v>
      </c>
      <c r="J1350" t="s">
        <v>38</v>
      </c>
      <c r="K1350">
        <v>105</v>
      </c>
      <c r="L1350" t="s">
        <v>5679</v>
      </c>
      <c r="M1350" t="s">
        <v>7634</v>
      </c>
      <c r="N1350">
        <v>6.9</v>
      </c>
      <c r="O1350">
        <v>96</v>
      </c>
      <c r="P1350">
        <v>150</v>
      </c>
      <c r="Q1350">
        <v>62986</v>
      </c>
      <c r="R1350">
        <v>3439</v>
      </c>
      <c r="S1350" t="s">
        <v>28</v>
      </c>
      <c r="T1350">
        <v>1.85</v>
      </c>
      <c r="U1350" t="b">
        <f>IF(Table19[[#This Row],[gross]]-Table19[[#This Row],[budget]] &gt; 0, TRUE, FALSE)</f>
        <v>1</v>
      </c>
    </row>
    <row r="1351" spans="1:21" x14ac:dyDescent="0.35">
      <c r="A1351" t="s">
        <v>7755</v>
      </c>
      <c r="B1351">
        <v>2013</v>
      </c>
      <c r="C1351" t="s">
        <v>7751</v>
      </c>
      <c r="D1351" t="s">
        <v>7754</v>
      </c>
      <c r="E1351" t="s">
        <v>7752</v>
      </c>
      <c r="F1351" t="s">
        <v>7756</v>
      </c>
      <c r="G1351" t="s">
        <v>39</v>
      </c>
      <c r="H1351" s="11">
        <v>35000000</v>
      </c>
      <c r="I1351" s="11">
        <v>66359959</v>
      </c>
      <c r="J1351" t="s">
        <v>38</v>
      </c>
      <c r="K1351">
        <v>98</v>
      </c>
      <c r="L1351" t="s">
        <v>7753</v>
      </c>
      <c r="M1351" t="s">
        <v>7757</v>
      </c>
      <c r="N1351">
        <v>6.9</v>
      </c>
      <c r="O1351">
        <v>452</v>
      </c>
      <c r="P1351">
        <v>326</v>
      </c>
      <c r="Q1351">
        <v>184641</v>
      </c>
      <c r="R1351">
        <v>337</v>
      </c>
      <c r="S1351" t="s">
        <v>28</v>
      </c>
      <c r="T1351">
        <v>2.35</v>
      </c>
      <c r="U1351" t="b">
        <f>IF(Table19[[#This Row],[gross]]-Table19[[#This Row],[budget]] &gt; 0, TRUE, FALSE)</f>
        <v>1</v>
      </c>
    </row>
    <row r="1352" spans="1:21" x14ac:dyDescent="0.35">
      <c r="A1352" t="s">
        <v>7782</v>
      </c>
      <c r="B1352">
        <v>2005</v>
      </c>
      <c r="C1352" t="s">
        <v>2825</v>
      </c>
      <c r="D1352" t="s">
        <v>3202</v>
      </c>
      <c r="E1352" t="s">
        <v>7781</v>
      </c>
      <c r="F1352" t="s">
        <v>7783</v>
      </c>
      <c r="G1352" t="s">
        <v>569</v>
      </c>
      <c r="H1352" s="11">
        <v>45000000</v>
      </c>
      <c r="I1352" s="11">
        <v>74484168</v>
      </c>
      <c r="J1352" t="s">
        <v>38</v>
      </c>
      <c r="K1352">
        <v>109</v>
      </c>
      <c r="L1352" t="s">
        <v>1092</v>
      </c>
      <c r="M1352" t="s">
        <v>7784</v>
      </c>
      <c r="N1352">
        <v>6.9</v>
      </c>
      <c r="O1352">
        <v>123</v>
      </c>
      <c r="P1352">
        <v>340</v>
      </c>
      <c r="Q1352">
        <v>109894</v>
      </c>
      <c r="R1352">
        <v>2740</v>
      </c>
      <c r="S1352" t="s">
        <v>28</v>
      </c>
      <c r="T1352">
        <v>2.35</v>
      </c>
      <c r="U1352" t="b">
        <f>IF(Table19[[#This Row],[gross]]-Table19[[#This Row],[budget]] &gt; 0, TRUE, FALSE)</f>
        <v>1</v>
      </c>
    </row>
    <row r="1353" spans="1:21" x14ac:dyDescent="0.35">
      <c r="A1353" t="s">
        <v>7936</v>
      </c>
      <c r="B1353">
        <v>1986</v>
      </c>
      <c r="C1353" t="s">
        <v>1891</v>
      </c>
      <c r="D1353" t="s">
        <v>537</v>
      </c>
      <c r="E1353" t="s">
        <v>3362</v>
      </c>
      <c r="F1353" t="s">
        <v>7937</v>
      </c>
      <c r="G1353" t="s">
        <v>39</v>
      </c>
      <c r="H1353" s="11">
        <v>25000000</v>
      </c>
      <c r="I1353" s="11">
        <v>38747385</v>
      </c>
      <c r="J1353" t="s">
        <v>38</v>
      </c>
      <c r="K1353">
        <v>102</v>
      </c>
      <c r="L1353" t="s">
        <v>7935</v>
      </c>
      <c r="M1353" t="s">
        <v>7938</v>
      </c>
      <c r="N1353">
        <v>6.9</v>
      </c>
      <c r="O1353">
        <v>63</v>
      </c>
      <c r="P1353">
        <v>165</v>
      </c>
      <c r="Q1353">
        <v>49349</v>
      </c>
      <c r="R1353">
        <v>15308</v>
      </c>
      <c r="S1353" t="s">
        <v>28</v>
      </c>
      <c r="T1353">
        <v>1.85</v>
      </c>
      <c r="U1353" t="b">
        <f>IF(Table19[[#This Row],[gross]]-Table19[[#This Row],[budget]] &gt; 0, TRUE, FALSE)</f>
        <v>1</v>
      </c>
    </row>
    <row r="1354" spans="1:21" x14ac:dyDescent="0.35">
      <c r="A1354" t="s">
        <v>7966</v>
      </c>
      <c r="B1354">
        <v>2006</v>
      </c>
      <c r="C1354" t="s">
        <v>7963</v>
      </c>
      <c r="D1354" t="s">
        <v>1045</v>
      </c>
      <c r="E1354" t="s">
        <v>7964</v>
      </c>
      <c r="F1354" t="s">
        <v>274</v>
      </c>
      <c r="G1354" t="s">
        <v>39</v>
      </c>
      <c r="H1354" s="11">
        <v>30000000</v>
      </c>
      <c r="I1354" s="11">
        <v>38432823</v>
      </c>
      <c r="J1354" t="s">
        <v>38</v>
      </c>
      <c r="K1354">
        <v>125</v>
      </c>
      <c r="L1354" t="s">
        <v>7965</v>
      </c>
      <c r="M1354" t="s">
        <v>7967</v>
      </c>
      <c r="N1354">
        <v>6.9</v>
      </c>
      <c r="O1354">
        <v>85</v>
      </c>
      <c r="P1354">
        <v>134</v>
      </c>
      <c r="Q1354">
        <v>33067</v>
      </c>
      <c r="R1354">
        <v>15811</v>
      </c>
      <c r="S1354" t="s">
        <v>28</v>
      </c>
      <c r="T1354">
        <v>2.35</v>
      </c>
      <c r="U1354" t="b">
        <f>IF(Table19[[#This Row],[gross]]-Table19[[#This Row],[budget]] &gt; 0, TRUE, FALSE)</f>
        <v>1</v>
      </c>
    </row>
    <row r="1355" spans="1:21" x14ac:dyDescent="0.35">
      <c r="A1355" t="s">
        <v>8001</v>
      </c>
      <c r="B1355">
        <v>2014</v>
      </c>
      <c r="C1355" t="s">
        <v>3314</v>
      </c>
      <c r="D1355" t="s">
        <v>8000</v>
      </c>
      <c r="E1355" t="s">
        <v>7999</v>
      </c>
      <c r="F1355" t="s">
        <v>8002</v>
      </c>
      <c r="G1355" t="s">
        <v>39</v>
      </c>
      <c r="H1355" s="11">
        <v>30000000</v>
      </c>
      <c r="I1355" s="11">
        <v>30513940</v>
      </c>
      <c r="J1355" t="s">
        <v>38</v>
      </c>
      <c r="K1355">
        <v>139</v>
      </c>
      <c r="L1355" t="s">
        <v>4122</v>
      </c>
      <c r="M1355" t="s">
        <v>8003</v>
      </c>
      <c r="N1355">
        <v>6.9</v>
      </c>
      <c r="O1355">
        <v>165</v>
      </c>
      <c r="P1355">
        <v>104</v>
      </c>
      <c r="Q1355">
        <v>15843</v>
      </c>
      <c r="R1355">
        <v>2060</v>
      </c>
      <c r="S1355" t="s">
        <v>28</v>
      </c>
      <c r="T1355">
        <v>1.85</v>
      </c>
      <c r="U1355" t="b">
        <f>IF(Table19[[#This Row],[gross]]-Table19[[#This Row],[budget]] &gt; 0, TRUE, FALSE)</f>
        <v>1</v>
      </c>
    </row>
    <row r="1356" spans="1:21" x14ac:dyDescent="0.35">
      <c r="A1356" t="s">
        <v>8269</v>
      </c>
      <c r="B1356">
        <v>1999</v>
      </c>
      <c r="C1356" t="s">
        <v>3486</v>
      </c>
      <c r="D1356" t="s">
        <v>1885</v>
      </c>
      <c r="E1356" t="s">
        <v>1199</v>
      </c>
      <c r="F1356" t="s">
        <v>2864</v>
      </c>
      <c r="G1356" t="s">
        <v>569</v>
      </c>
      <c r="H1356" s="11">
        <v>28000000</v>
      </c>
      <c r="I1356" s="11">
        <v>4554569</v>
      </c>
      <c r="J1356" t="s">
        <v>38</v>
      </c>
      <c r="K1356">
        <v>112</v>
      </c>
      <c r="L1356" t="s">
        <v>2450</v>
      </c>
      <c r="M1356" t="s">
        <v>8270</v>
      </c>
      <c r="N1356">
        <v>6.9</v>
      </c>
      <c r="O1356">
        <v>65</v>
      </c>
      <c r="P1356">
        <v>123</v>
      </c>
      <c r="Q1356">
        <v>8134</v>
      </c>
      <c r="R1356">
        <v>17873</v>
      </c>
      <c r="S1356" t="s">
        <v>720</v>
      </c>
      <c r="T1356">
        <v>2.35</v>
      </c>
      <c r="U1356" t="b">
        <f>IF(Table19[[#This Row],[gross]]-Table19[[#This Row],[budget]] &gt; 0, TRUE, FALSE)</f>
        <v>0</v>
      </c>
    </row>
    <row r="1357" spans="1:21" x14ac:dyDescent="0.35">
      <c r="A1357" t="s">
        <v>8314</v>
      </c>
      <c r="B1357">
        <v>2008</v>
      </c>
      <c r="C1357" t="s">
        <v>7451</v>
      </c>
      <c r="D1357" t="s">
        <v>608</v>
      </c>
      <c r="E1357" t="s">
        <v>4270</v>
      </c>
      <c r="F1357" t="s">
        <v>1814</v>
      </c>
      <c r="G1357" t="s">
        <v>569</v>
      </c>
      <c r="H1357" s="11">
        <v>28000000</v>
      </c>
      <c r="I1357" s="11">
        <v>67266300</v>
      </c>
      <c r="J1357" t="s">
        <v>740</v>
      </c>
      <c r="K1357">
        <v>101</v>
      </c>
      <c r="L1357" t="s">
        <v>1611</v>
      </c>
      <c r="M1357" t="s">
        <v>8315</v>
      </c>
      <c r="N1357">
        <v>6.9</v>
      </c>
      <c r="O1357">
        <v>173</v>
      </c>
      <c r="P1357">
        <v>170</v>
      </c>
      <c r="Q1357">
        <v>195255</v>
      </c>
      <c r="R1357">
        <v>3400</v>
      </c>
      <c r="S1357" t="s">
        <v>28</v>
      </c>
      <c r="T1357">
        <v>1.85</v>
      </c>
      <c r="U1357" t="b">
        <f>IF(Table19[[#This Row],[gross]]-Table19[[#This Row],[budget]] &gt; 0, TRUE, FALSE)</f>
        <v>1</v>
      </c>
    </row>
    <row r="1358" spans="1:21" x14ac:dyDescent="0.35">
      <c r="A1358" t="s">
        <v>8353</v>
      </c>
      <c r="B1358">
        <v>2001</v>
      </c>
      <c r="C1358" t="s">
        <v>1616</v>
      </c>
      <c r="D1358" t="s">
        <v>8352</v>
      </c>
      <c r="E1358" t="s">
        <v>8351</v>
      </c>
      <c r="F1358" t="s">
        <v>8354</v>
      </c>
      <c r="G1358" t="s">
        <v>39</v>
      </c>
      <c r="H1358" s="11">
        <v>28000000</v>
      </c>
      <c r="I1358" s="11">
        <v>49968653</v>
      </c>
      <c r="J1358" t="s">
        <v>38</v>
      </c>
      <c r="K1358">
        <v>82</v>
      </c>
      <c r="L1358" t="s">
        <v>1618</v>
      </c>
      <c r="M1358" t="s">
        <v>8355</v>
      </c>
      <c r="N1358">
        <v>6.9</v>
      </c>
      <c r="O1358">
        <v>122</v>
      </c>
      <c r="P1358">
        <v>374</v>
      </c>
      <c r="Q1358">
        <v>85423</v>
      </c>
      <c r="R1358">
        <v>37</v>
      </c>
      <c r="S1358" t="s">
        <v>28</v>
      </c>
      <c r="T1358">
        <v>1.85</v>
      </c>
      <c r="U1358" t="b">
        <f>IF(Table19[[#This Row],[gross]]-Table19[[#This Row],[budget]] &gt; 0, TRUE, FALSE)</f>
        <v>1</v>
      </c>
    </row>
    <row r="1359" spans="1:21" x14ac:dyDescent="0.35">
      <c r="A1359" t="s">
        <v>8409</v>
      </c>
      <c r="B1359">
        <v>1995</v>
      </c>
      <c r="C1359" t="s">
        <v>3373</v>
      </c>
      <c r="D1359" t="s">
        <v>223</v>
      </c>
      <c r="E1359" t="s">
        <v>659</v>
      </c>
      <c r="F1359" t="s">
        <v>5498</v>
      </c>
      <c r="G1359" t="s">
        <v>569</v>
      </c>
      <c r="H1359" s="11">
        <v>28000000</v>
      </c>
      <c r="I1359" s="11">
        <v>31600000</v>
      </c>
      <c r="J1359" t="s">
        <v>38</v>
      </c>
      <c r="K1359">
        <v>139</v>
      </c>
      <c r="L1359" t="s">
        <v>8408</v>
      </c>
      <c r="M1359" t="s">
        <v>8410</v>
      </c>
      <c r="N1359">
        <v>6.9</v>
      </c>
      <c r="O1359">
        <v>44</v>
      </c>
      <c r="P1359">
        <v>126</v>
      </c>
      <c r="Q1359">
        <v>34427</v>
      </c>
      <c r="R1359">
        <v>16125</v>
      </c>
      <c r="S1359" t="s">
        <v>28</v>
      </c>
      <c r="T1359">
        <v>2.35</v>
      </c>
      <c r="U1359" t="b">
        <f>IF(Table19[[#This Row],[gross]]-Table19[[#This Row],[budget]] &gt; 0, TRUE, FALSE)</f>
        <v>1</v>
      </c>
    </row>
    <row r="1360" spans="1:21" x14ac:dyDescent="0.35">
      <c r="A1360" t="s">
        <v>8419</v>
      </c>
      <c r="B1360">
        <v>2007</v>
      </c>
      <c r="C1360" t="s">
        <v>8417</v>
      </c>
      <c r="D1360" t="s">
        <v>1626</v>
      </c>
      <c r="E1360" t="s">
        <v>8418</v>
      </c>
      <c r="F1360" t="s">
        <v>8420</v>
      </c>
      <c r="G1360" t="s">
        <v>569</v>
      </c>
      <c r="H1360" s="11">
        <v>21000000</v>
      </c>
      <c r="I1360" s="11">
        <v>28563179</v>
      </c>
      <c r="J1360" t="s">
        <v>38</v>
      </c>
      <c r="K1360">
        <v>117</v>
      </c>
      <c r="L1360" t="s">
        <v>2062</v>
      </c>
      <c r="M1360" t="s">
        <v>8421</v>
      </c>
      <c r="N1360">
        <v>6.9</v>
      </c>
      <c r="O1360">
        <v>222</v>
      </c>
      <c r="P1360">
        <v>199</v>
      </c>
      <c r="Q1360">
        <v>72693</v>
      </c>
      <c r="R1360">
        <v>3681</v>
      </c>
      <c r="S1360" t="s">
        <v>28</v>
      </c>
      <c r="T1360">
        <v>1.85</v>
      </c>
      <c r="U1360" t="b">
        <f>IF(Table19[[#This Row],[gross]]-Table19[[#This Row],[budget]] &gt; 0, TRUE, FALSE)</f>
        <v>1</v>
      </c>
    </row>
    <row r="1361" spans="1:21" x14ac:dyDescent="0.35">
      <c r="A1361" t="s">
        <v>8558</v>
      </c>
      <c r="B1361">
        <v>2011</v>
      </c>
      <c r="C1361" t="s">
        <v>418</v>
      </c>
      <c r="D1361" t="s">
        <v>2458</v>
      </c>
      <c r="E1361" t="s">
        <v>2081</v>
      </c>
      <c r="F1361" t="s">
        <v>1097</v>
      </c>
      <c r="G1361" t="s">
        <v>39</v>
      </c>
      <c r="H1361" s="11">
        <v>30000000</v>
      </c>
      <c r="I1361" s="11">
        <v>4463292</v>
      </c>
      <c r="J1361" t="s">
        <v>56</v>
      </c>
      <c r="K1361">
        <v>130</v>
      </c>
      <c r="L1361" t="s">
        <v>2708</v>
      </c>
      <c r="M1361" t="s">
        <v>8559</v>
      </c>
      <c r="N1361">
        <v>6.9</v>
      </c>
      <c r="O1361">
        <v>288</v>
      </c>
      <c r="P1361">
        <v>136</v>
      </c>
      <c r="Q1361">
        <v>34488</v>
      </c>
      <c r="R1361">
        <v>2452</v>
      </c>
      <c r="S1361" t="s">
        <v>28</v>
      </c>
      <c r="T1361">
        <v>2.35</v>
      </c>
      <c r="U1361" t="b">
        <f>IF(Table19[[#This Row],[gross]]-Table19[[#This Row],[budget]] &gt; 0, TRUE, FALSE)</f>
        <v>0</v>
      </c>
    </row>
    <row r="1362" spans="1:21" x14ac:dyDescent="0.35">
      <c r="A1362" t="s">
        <v>8567</v>
      </c>
      <c r="B1362">
        <v>2008</v>
      </c>
      <c r="C1362" t="s">
        <v>8566</v>
      </c>
      <c r="D1362" t="s">
        <v>703</v>
      </c>
      <c r="E1362" t="s">
        <v>578</v>
      </c>
      <c r="F1362" t="s">
        <v>3375</v>
      </c>
      <c r="G1362" t="s">
        <v>39</v>
      </c>
      <c r="H1362" s="11">
        <v>13500000</v>
      </c>
      <c r="I1362" s="11">
        <v>13823741</v>
      </c>
      <c r="J1362" t="s">
        <v>56</v>
      </c>
      <c r="K1362">
        <v>110</v>
      </c>
      <c r="L1362" t="s">
        <v>5815</v>
      </c>
      <c r="M1362" t="s">
        <v>8568</v>
      </c>
      <c r="N1362">
        <v>6.9</v>
      </c>
      <c r="O1362">
        <v>194</v>
      </c>
      <c r="P1362">
        <v>140</v>
      </c>
      <c r="Q1362">
        <v>61777</v>
      </c>
      <c r="R1362">
        <v>6420</v>
      </c>
      <c r="S1362" t="s">
        <v>28</v>
      </c>
      <c r="T1362">
        <v>2.35</v>
      </c>
      <c r="U1362" t="b">
        <f>IF(Table19[[#This Row],[gross]]-Table19[[#This Row],[budget]] &gt; 0, TRUE, FALSE)</f>
        <v>1</v>
      </c>
    </row>
    <row r="1363" spans="1:21" x14ac:dyDescent="0.35">
      <c r="A1363" t="s">
        <v>8763</v>
      </c>
      <c r="B1363">
        <v>1993</v>
      </c>
      <c r="C1363" t="s">
        <v>1216</v>
      </c>
      <c r="D1363" t="s">
        <v>784</v>
      </c>
      <c r="E1363" t="s">
        <v>8444</v>
      </c>
      <c r="F1363" t="s">
        <v>8764</v>
      </c>
      <c r="G1363" t="s">
        <v>39</v>
      </c>
      <c r="H1363" s="11">
        <v>25000000</v>
      </c>
      <c r="I1363" s="11">
        <v>219200000</v>
      </c>
      <c r="J1363" t="s">
        <v>38</v>
      </c>
      <c r="K1363">
        <v>125</v>
      </c>
      <c r="L1363" t="s">
        <v>8535</v>
      </c>
      <c r="M1363" t="s">
        <v>8765</v>
      </c>
      <c r="N1363">
        <v>6.9</v>
      </c>
      <c r="O1363">
        <v>57</v>
      </c>
      <c r="P1363">
        <v>223</v>
      </c>
      <c r="Q1363">
        <v>181380</v>
      </c>
      <c r="R1363">
        <v>52201</v>
      </c>
      <c r="S1363" t="s">
        <v>28</v>
      </c>
      <c r="T1363">
        <v>2.35</v>
      </c>
      <c r="U1363" t="b">
        <f>IF(Table19[[#This Row],[gross]]-Table19[[#This Row],[budget]] &gt; 0, TRUE, FALSE)</f>
        <v>1</v>
      </c>
    </row>
    <row r="1364" spans="1:21" x14ac:dyDescent="0.35">
      <c r="A1364" t="s">
        <v>9069</v>
      </c>
      <c r="B1364">
        <v>1996</v>
      </c>
      <c r="C1364" t="s">
        <v>3355</v>
      </c>
      <c r="D1364" t="s">
        <v>537</v>
      </c>
      <c r="E1364" t="s">
        <v>6958</v>
      </c>
      <c r="F1364" t="s">
        <v>2727</v>
      </c>
      <c r="G1364" t="s">
        <v>39</v>
      </c>
      <c r="H1364" s="11">
        <v>27000000</v>
      </c>
      <c r="I1364" s="11">
        <v>24944213</v>
      </c>
      <c r="J1364" t="s">
        <v>38</v>
      </c>
      <c r="K1364">
        <v>117</v>
      </c>
      <c r="L1364" t="s">
        <v>3753</v>
      </c>
      <c r="M1364" t="s">
        <v>9070</v>
      </c>
      <c r="N1364">
        <v>6.9</v>
      </c>
      <c r="O1364">
        <v>62</v>
      </c>
      <c r="P1364">
        <v>185</v>
      </c>
      <c r="Q1364">
        <v>63459</v>
      </c>
      <c r="R1364">
        <v>16937</v>
      </c>
      <c r="S1364" t="s">
        <v>28</v>
      </c>
      <c r="T1364">
        <v>2.35</v>
      </c>
      <c r="U1364" t="b">
        <f>IF(Table19[[#This Row],[gross]]-Table19[[#This Row],[budget]] &gt; 0, TRUE, FALSE)</f>
        <v>0</v>
      </c>
    </row>
    <row r="1365" spans="1:21" x14ac:dyDescent="0.35">
      <c r="A1365" t="s">
        <v>9092</v>
      </c>
      <c r="B1365">
        <v>1998</v>
      </c>
      <c r="C1365" t="s">
        <v>4860</v>
      </c>
      <c r="D1365" t="s">
        <v>1664</v>
      </c>
      <c r="E1365" t="s">
        <v>1909</v>
      </c>
      <c r="F1365" t="s">
        <v>955</v>
      </c>
      <c r="G1365" t="s">
        <v>569</v>
      </c>
      <c r="H1365" s="11">
        <v>25000000</v>
      </c>
      <c r="I1365" s="11">
        <v>21554585</v>
      </c>
      <c r="J1365" t="s">
        <v>38</v>
      </c>
      <c r="K1365">
        <v>136</v>
      </c>
      <c r="L1365" t="s">
        <v>3637</v>
      </c>
      <c r="M1365" t="s">
        <v>9093</v>
      </c>
      <c r="N1365">
        <v>6.9</v>
      </c>
      <c r="O1365">
        <v>48</v>
      </c>
      <c r="P1365">
        <v>109</v>
      </c>
      <c r="Q1365">
        <v>36108</v>
      </c>
      <c r="R1365">
        <v>37315</v>
      </c>
      <c r="S1365" t="s">
        <v>28</v>
      </c>
      <c r="T1365">
        <v>1.85</v>
      </c>
      <c r="U1365" t="b">
        <f>IF(Table19[[#This Row],[gross]]-Table19[[#This Row],[budget]] &gt; 0, TRUE, FALSE)</f>
        <v>0</v>
      </c>
    </row>
    <row r="1366" spans="1:21" x14ac:dyDescent="0.35">
      <c r="A1366" t="s">
        <v>9213</v>
      </c>
      <c r="B1366">
        <v>2015</v>
      </c>
      <c r="C1366" t="s">
        <v>9211</v>
      </c>
      <c r="D1366" t="s">
        <v>9212</v>
      </c>
      <c r="E1366" t="s">
        <v>6545</v>
      </c>
      <c r="F1366" t="s">
        <v>5266</v>
      </c>
      <c r="G1366" t="s">
        <v>39</v>
      </c>
      <c r="H1366" s="11">
        <v>26000000</v>
      </c>
      <c r="I1366" s="11">
        <v>12188642</v>
      </c>
      <c r="J1366" t="s">
        <v>9216</v>
      </c>
      <c r="K1366">
        <v>127</v>
      </c>
      <c r="L1366" t="s">
        <v>5652</v>
      </c>
      <c r="M1366" t="s">
        <v>9214</v>
      </c>
      <c r="N1366">
        <v>6.9</v>
      </c>
      <c r="O1366">
        <v>120</v>
      </c>
      <c r="P1366">
        <v>56</v>
      </c>
      <c r="Q1366">
        <v>21098</v>
      </c>
      <c r="R1366">
        <v>2230</v>
      </c>
      <c r="S1366" t="s">
        <v>28</v>
      </c>
      <c r="T1366">
        <v>2.35</v>
      </c>
      <c r="U1366" t="b">
        <f>IF(Table19[[#This Row],[gross]]-Table19[[#This Row],[budget]] &gt; 0, TRUE, FALSE)</f>
        <v>0</v>
      </c>
    </row>
    <row r="1367" spans="1:21" x14ac:dyDescent="0.35">
      <c r="A1367" t="s">
        <v>9391</v>
      </c>
      <c r="B1367">
        <v>2000</v>
      </c>
      <c r="C1367" t="s">
        <v>4795</v>
      </c>
      <c r="D1367" t="s">
        <v>3351</v>
      </c>
      <c r="E1367" t="s">
        <v>3362</v>
      </c>
      <c r="F1367" t="s">
        <v>4795</v>
      </c>
      <c r="G1367" t="s">
        <v>90</v>
      </c>
      <c r="H1367" s="11">
        <v>24000000</v>
      </c>
      <c r="I1367" s="11">
        <v>32662299</v>
      </c>
      <c r="J1367" t="s">
        <v>38</v>
      </c>
      <c r="K1367">
        <v>115</v>
      </c>
      <c r="L1367" t="s">
        <v>1375</v>
      </c>
      <c r="M1367" t="s">
        <v>9392</v>
      </c>
      <c r="N1367">
        <v>6.9</v>
      </c>
      <c r="O1367">
        <v>106</v>
      </c>
      <c r="P1367">
        <v>275</v>
      </c>
      <c r="Q1367">
        <v>16469</v>
      </c>
      <c r="R1367">
        <v>3946</v>
      </c>
      <c r="S1367" t="s">
        <v>28</v>
      </c>
      <c r="T1367">
        <v>1.85</v>
      </c>
      <c r="U1367" t="b">
        <f>IF(Table19[[#This Row],[gross]]-Table19[[#This Row],[budget]] &gt; 0, TRUE, FALSE)</f>
        <v>1</v>
      </c>
    </row>
    <row r="1368" spans="1:21" x14ac:dyDescent="0.35">
      <c r="A1368" t="s">
        <v>9681</v>
      </c>
      <c r="B1368">
        <v>2001</v>
      </c>
      <c r="C1368" t="s">
        <v>6771</v>
      </c>
      <c r="D1368" t="s">
        <v>1213</v>
      </c>
      <c r="E1368" t="s">
        <v>7192</v>
      </c>
      <c r="F1368" t="s">
        <v>9682</v>
      </c>
      <c r="G1368" t="s">
        <v>569</v>
      </c>
      <c r="H1368" s="11">
        <v>22000000</v>
      </c>
      <c r="I1368" s="11">
        <v>30059386</v>
      </c>
      <c r="J1368" t="s">
        <v>38</v>
      </c>
      <c r="K1368">
        <v>104</v>
      </c>
      <c r="L1368" t="s">
        <v>1611</v>
      </c>
      <c r="M1368" t="s">
        <v>9683</v>
      </c>
      <c r="N1368">
        <v>6.9</v>
      </c>
      <c r="O1368">
        <v>181</v>
      </c>
      <c r="P1368">
        <v>867</v>
      </c>
      <c r="Q1368">
        <v>128593</v>
      </c>
      <c r="R1368">
        <v>11632</v>
      </c>
      <c r="S1368" t="s">
        <v>28</v>
      </c>
      <c r="T1368">
        <v>2.35</v>
      </c>
      <c r="U1368" t="b">
        <f>IF(Table19[[#This Row],[gross]]-Table19[[#This Row],[budget]] &gt; 0, TRUE, FALSE)</f>
        <v>1</v>
      </c>
    </row>
    <row r="1369" spans="1:21" x14ac:dyDescent="0.35">
      <c r="A1369" t="s">
        <v>1613</v>
      </c>
      <c r="B1369">
        <v>2005</v>
      </c>
      <c r="C1369" t="s">
        <v>273</v>
      </c>
      <c r="D1369" t="s">
        <v>95</v>
      </c>
      <c r="E1369" t="s">
        <v>267</v>
      </c>
      <c r="F1369" t="s">
        <v>640</v>
      </c>
      <c r="G1369" t="s">
        <v>39</v>
      </c>
      <c r="H1369" s="11">
        <v>126000000</v>
      </c>
      <c r="I1369" s="11">
        <v>35799026</v>
      </c>
      <c r="J1369" t="s">
        <v>38</v>
      </c>
      <c r="K1369">
        <v>136</v>
      </c>
      <c r="L1369" t="s">
        <v>1612</v>
      </c>
      <c r="M1369" t="s">
        <v>1614</v>
      </c>
      <c r="N1369">
        <v>6.9</v>
      </c>
      <c r="O1369">
        <v>257</v>
      </c>
      <c r="P1369">
        <v>899</v>
      </c>
      <c r="Q1369">
        <v>263336</v>
      </c>
      <c r="R1369">
        <v>34838</v>
      </c>
      <c r="S1369" t="s">
        <v>28</v>
      </c>
      <c r="T1369">
        <v>2.35</v>
      </c>
      <c r="U1369" t="b">
        <f>IF(Table19[[#This Row],[gross]]-Table19[[#This Row],[budget]] &gt; 0, TRUE, FALSE)</f>
        <v>0</v>
      </c>
    </row>
    <row r="1370" spans="1:21" x14ac:dyDescent="0.35">
      <c r="A1370" t="s">
        <v>6536</v>
      </c>
      <c r="B1370">
        <v>2007</v>
      </c>
      <c r="C1370" t="s">
        <v>2554</v>
      </c>
      <c r="D1370" t="s">
        <v>6535</v>
      </c>
      <c r="E1370" t="s">
        <v>6534</v>
      </c>
      <c r="F1370" t="s">
        <v>2644</v>
      </c>
      <c r="G1370" t="s">
        <v>39</v>
      </c>
      <c r="H1370" s="11">
        <v>20000000</v>
      </c>
      <c r="I1370" s="11">
        <v>80050171</v>
      </c>
      <c r="J1370" t="s">
        <v>38</v>
      </c>
      <c r="K1370">
        <v>105</v>
      </c>
      <c r="L1370" t="s">
        <v>1861</v>
      </c>
      <c r="M1370" t="s">
        <v>6537</v>
      </c>
      <c r="N1370">
        <v>6.9</v>
      </c>
      <c r="O1370">
        <v>253</v>
      </c>
      <c r="P1370">
        <v>491</v>
      </c>
      <c r="Q1370">
        <v>186984</v>
      </c>
      <c r="R1370">
        <v>2287</v>
      </c>
      <c r="S1370" t="s">
        <v>28</v>
      </c>
      <c r="T1370">
        <v>1.85</v>
      </c>
      <c r="U1370" t="b">
        <f>IF(Table19[[#This Row],[gross]]-Table19[[#This Row],[budget]] &gt; 0, TRUE, FALSE)</f>
        <v>1</v>
      </c>
    </row>
    <row r="1371" spans="1:21" x14ac:dyDescent="0.35">
      <c r="A1371" t="s">
        <v>2216</v>
      </c>
      <c r="B1371">
        <v>1982</v>
      </c>
      <c r="C1371" t="s">
        <v>2214</v>
      </c>
      <c r="D1371" t="s">
        <v>2215</v>
      </c>
      <c r="E1371" t="s">
        <v>725</v>
      </c>
      <c r="F1371" t="s">
        <v>2217</v>
      </c>
      <c r="G1371" t="s">
        <v>569</v>
      </c>
      <c r="H1371" s="11">
        <v>20000000</v>
      </c>
      <c r="I1371" s="11">
        <v>37567440</v>
      </c>
      <c r="J1371" t="s">
        <v>38</v>
      </c>
      <c r="K1371">
        <v>129</v>
      </c>
      <c r="L1371" t="s">
        <v>168</v>
      </c>
      <c r="M1371" t="s">
        <v>2218</v>
      </c>
      <c r="N1371">
        <v>6.9</v>
      </c>
      <c r="O1371">
        <v>166</v>
      </c>
      <c r="P1371">
        <v>337</v>
      </c>
      <c r="Q1371">
        <v>113068</v>
      </c>
      <c r="R1371">
        <v>2024</v>
      </c>
      <c r="S1371" t="s">
        <v>28</v>
      </c>
      <c r="T1371">
        <v>2.35</v>
      </c>
      <c r="U1371" t="b">
        <f>IF(Table19[[#This Row],[gross]]-Table19[[#This Row],[budget]] &gt; 0, TRUE, FALSE)</f>
        <v>1</v>
      </c>
    </row>
    <row r="1372" spans="1:21" x14ac:dyDescent="0.35">
      <c r="A1372" t="s">
        <v>10120</v>
      </c>
      <c r="B1372">
        <v>2010</v>
      </c>
      <c r="C1372" t="s">
        <v>4342</v>
      </c>
      <c r="D1372" t="s">
        <v>133</v>
      </c>
      <c r="E1372" t="s">
        <v>10119</v>
      </c>
      <c r="F1372" t="s">
        <v>10121</v>
      </c>
      <c r="G1372" t="s">
        <v>569</v>
      </c>
      <c r="H1372" s="11">
        <v>20000000</v>
      </c>
      <c r="I1372" s="11">
        <v>31146570</v>
      </c>
      <c r="J1372" t="s">
        <v>38</v>
      </c>
      <c r="K1372">
        <v>113</v>
      </c>
      <c r="L1372" t="s">
        <v>3911</v>
      </c>
      <c r="M1372" t="s">
        <v>10122</v>
      </c>
      <c r="N1372">
        <v>6.9</v>
      </c>
      <c r="O1372">
        <v>258</v>
      </c>
      <c r="P1372">
        <v>165</v>
      </c>
      <c r="Q1372">
        <v>55441</v>
      </c>
      <c r="R1372">
        <v>1136</v>
      </c>
      <c r="S1372" t="s">
        <v>28</v>
      </c>
      <c r="T1372">
        <v>2.35</v>
      </c>
      <c r="U1372" t="b">
        <f>IF(Table19[[#This Row],[gross]]-Table19[[#This Row],[budget]] &gt; 0, TRUE, FALSE)</f>
        <v>1</v>
      </c>
    </row>
    <row r="1373" spans="1:21" x14ac:dyDescent="0.35">
      <c r="A1373" t="s">
        <v>10235</v>
      </c>
      <c r="B1373">
        <v>1998</v>
      </c>
      <c r="C1373" t="s">
        <v>1322</v>
      </c>
      <c r="D1373" t="s">
        <v>420</v>
      </c>
      <c r="E1373" t="s">
        <v>10234</v>
      </c>
      <c r="F1373" t="s">
        <v>411</v>
      </c>
      <c r="G1373" t="s">
        <v>90</v>
      </c>
      <c r="H1373" s="11">
        <v>30000000</v>
      </c>
      <c r="I1373" s="11">
        <v>18252684</v>
      </c>
      <c r="J1373" t="s">
        <v>38</v>
      </c>
      <c r="K1373">
        <v>114</v>
      </c>
      <c r="L1373" t="s">
        <v>3772</v>
      </c>
      <c r="M1373" t="s">
        <v>10236</v>
      </c>
      <c r="N1373">
        <v>6.9</v>
      </c>
      <c r="O1373">
        <v>60</v>
      </c>
      <c r="P1373">
        <v>219</v>
      </c>
      <c r="Q1373">
        <v>18366</v>
      </c>
      <c r="R1373">
        <v>1816</v>
      </c>
      <c r="S1373" t="s">
        <v>28</v>
      </c>
      <c r="T1373">
        <v>1.85</v>
      </c>
      <c r="U1373" t="b">
        <f>IF(Table19[[#This Row],[gross]]-Table19[[#This Row],[budget]] &gt; 0, TRUE, FALSE)</f>
        <v>0</v>
      </c>
    </row>
    <row r="1374" spans="1:21" x14ac:dyDescent="0.35">
      <c r="A1374" t="s">
        <v>10533</v>
      </c>
      <c r="B1374">
        <v>2008</v>
      </c>
      <c r="C1374" t="s">
        <v>7759</v>
      </c>
      <c r="D1374" t="s">
        <v>9674</v>
      </c>
      <c r="E1374" t="s">
        <v>10044</v>
      </c>
      <c r="F1374" t="s">
        <v>10534</v>
      </c>
      <c r="G1374" t="s">
        <v>39</v>
      </c>
      <c r="H1374" s="11">
        <v>20000000</v>
      </c>
      <c r="I1374" s="11">
        <v>3519627</v>
      </c>
      <c r="J1374" t="s">
        <v>38</v>
      </c>
      <c r="K1374">
        <v>114</v>
      </c>
      <c r="L1374" t="s">
        <v>10532</v>
      </c>
      <c r="M1374" t="s">
        <v>10535</v>
      </c>
      <c r="N1374">
        <v>6.9</v>
      </c>
      <c r="O1374">
        <v>182</v>
      </c>
      <c r="P1374">
        <v>105</v>
      </c>
      <c r="Q1374">
        <v>41737</v>
      </c>
      <c r="R1374">
        <v>3014</v>
      </c>
      <c r="S1374" t="s">
        <v>28</v>
      </c>
      <c r="T1374">
        <v>2.35</v>
      </c>
      <c r="U1374" t="b">
        <f>IF(Table19[[#This Row],[gross]]-Table19[[#This Row],[budget]] &gt; 0, TRUE, FALSE)</f>
        <v>0</v>
      </c>
    </row>
    <row r="1375" spans="1:21" x14ac:dyDescent="0.35">
      <c r="A1375" t="s">
        <v>10545</v>
      </c>
      <c r="B1375">
        <v>2003</v>
      </c>
      <c r="C1375" t="s">
        <v>7313</v>
      </c>
      <c r="D1375" t="s">
        <v>6423</v>
      </c>
      <c r="E1375" t="s">
        <v>3069</v>
      </c>
      <c r="F1375" t="s">
        <v>5063</v>
      </c>
      <c r="G1375" t="s">
        <v>39</v>
      </c>
      <c r="H1375" s="11">
        <v>20000000</v>
      </c>
      <c r="I1375" s="11">
        <v>2353728</v>
      </c>
      <c r="J1375" t="s">
        <v>1418</v>
      </c>
      <c r="K1375">
        <v>114</v>
      </c>
      <c r="L1375" t="s">
        <v>10544</v>
      </c>
      <c r="M1375" t="s">
        <v>10546</v>
      </c>
      <c r="N1375">
        <v>6.9</v>
      </c>
      <c r="O1375">
        <v>69</v>
      </c>
      <c r="P1375">
        <v>53</v>
      </c>
      <c r="Q1375">
        <v>4293</v>
      </c>
      <c r="R1375">
        <v>1776</v>
      </c>
      <c r="S1375" t="s">
        <v>720</v>
      </c>
      <c r="T1375">
        <v>2.35</v>
      </c>
      <c r="U1375" t="b">
        <f>IF(Table19[[#This Row],[gross]]-Table19[[#This Row],[budget]] &gt; 0, TRUE, FALSE)</f>
        <v>0</v>
      </c>
    </row>
    <row r="1376" spans="1:21" x14ac:dyDescent="0.35">
      <c r="A1376" t="s">
        <v>10585</v>
      </c>
      <c r="B1376">
        <v>2004</v>
      </c>
      <c r="C1376" t="s">
        <v>10583</v>
      </c>
      <c r="D1376" t="s">
        <v>6877</v>
      </c>
      <c r="E1376" t="s">
        <v>498</v>
      </c>
      <c r="F1376" t="s">
        <v>10586</v>
      </c>
      <c r="G1376" t="s">
        <v>39</v>
      </c>
      <c r="H1376" s="11">
        <v>2127519898</v>
      </c>
      <c r="I1376" s="11">
        <v>410388</v>
      </c>
      <c r="J1376" t="s">
        <v>653</v>
      </c>
      <c r="K1376">
        <v>103</v>
      </c>
      <c r="L1376" t="s">
        <v>10584</v>
      </c>
      <c r="M1376" t="s">
        <v>10587</v>
      </c>
      <c r="N1376">
        <v>6.9</v>
      </c>
      <c r="O1376">
        <v>105</v>
      </c>
      <c r="P1376">
        <v>79</v>
      </c>
      <c r="Q1376">
        <v>13727</v>
      </c>
      <c r="R1376">
        <v>991</v>
      </c>
      <c r="S1376" t="s">
        <v>28</v>
      </c>
      <c r="T1376">
        <v>1.85</v>
      </c>
      <c r="U1376" t="b">
        <f>IF(Table19[[#This Row],[gross]]-Table19[[#This Row],[budget]] &gt; 0, TRUE, FALSE)</f>
        <v>0</v>
      </c>
    </row>
    <row r="1377" spans="1:21" x14ac:dyDescent="0.35">
      <c r="A1377" t="s">
        <v>10747</v>
      </c>
      <c r="B1377">
        <v>1994</v>
      </c>
      <c r="C1377" t="s">
        <v>1694</v>
      </c>
      <c r="D1377" t="s">
        <v>3989</v>
      </c>
      <c r="E1377" t="s">
        <v>10746</v>
      </c>
      <c r="F1377" t="s">
        <v>1450</v>
      </c>
      <c r="G1377" t="s">
        <v>39</v>
      </c>
      <c r="H1377" s="11">
        <v>18000000</v>
      </c>
      <c r="I1377" s="11">
        <v>119938730</v>
      </c>
      <c r="J1377" t="s">
        <v>38</v>
      </c>
      <c r="K1377">
        <v>114</v>
      </c>
      <c r="L1377" t="s">
        <v>10269</v>
      </c>
      <c r="M1377" t="s">
        <v>10748</v>
      </c>
      <c r="N1377">
        <v>6.9</v>
      </c>
      <c r="O1377">
        <v>57</v>
      </c>
      <c r="P1377">
        <v>213</v>
      </c>
      <c r="Q1377">
        <v>265818</v>
      </c>
      <c r="R1377">
        <v>2085</v>
      </c>
      <c r="S1377" t="s">
        <v>28</v>
      </c>
      <c r="T1377">
        <v>1.85</v>
      </c>
      <c r="U1377" t="b">
        <f>IF(Table19[[#This Row],[gross]]-Table19[[#This Row],[budget]] &gt; 0, TRUE, FALSE)</f>
        <v>1</v>
      </c>
    </row>
    <row r="1378" spans="1:21" x14ac:dyDescent="0.35">
      <c r="A1378" t="s">
        <v>10986</v>
      </c>
      <c r="B1378">
        <v>2013</v>
      </c>
      <c r="C1378" t="s">
        <v>7740</v>
      </c>
      <c r="D1378" t="s">
        <v>77</v>
      </c>
      <c r="E1378" t="s">
        <v>208</v>
      </c>
      <c r="F1378" t="s">
        <v>3300</v>
      </c>
      <c r="G1378" t="s">
        <v>39</v>
      </c>
      <c r="H1378" s="11">
        <v>18000000</v>
      </c>
      <c r="I1378" s="11">
        <v>13362308</v>
      </c>
      <c r="J1378" t="s">
        <v>38</v>
      </c>
      <c r="K1378">
        <v>111</v>
      </c>
      <c r="L1378" t="s">
        <v>3270</v>
      </c>
      <c r="M1378" t="s">
        <v>10987</v>
      </c>
      <c r="N1378">
        <v>6.9</v>
      </c>
      <c r="O1378">
        <v>217</v>
      </c>
      <c r="P1378">
        <v>111</v>
      </c>
      <c r="Q1378">
        <v>31898</v>
      </c>
      <c r="R1378">
        <v>39307</v>
      </c>
      <c r="S1378" t="s">
        <v>28</v>
      </c>
      <c r="T1378">
        <v>2.35</v>
      </c>
      <c r="U1378" t="b">
        <f>IF(Table19[[#This Row],[gross]]-Table19[[#This Row],[budget]] &gt; 0, TRUE, FALSE)</f>
        <v>0</v>
      </c>
    </row>
    <row r="1379" spans="1:21" x14ac:dyDescent="0.35">
      <c r="A1379" t="s">
        <v>11239</v>
      </c>
      <c r="B1379">
        <v>2003</v>
      </c>
      <c r="C1379" t="s">
        <v>1284</v>
      </c>
      <c r="D1379" t="s">
        <v>11238</v>
      </c>
      <c r="E1379" t="s">
        <v>11237</v>
      </c>
      <c r="F1379" t="s">
        <v>11240</v>
      </c>
      <c r="G1379" t="s">
        <v>569</v>
      </c>
      <c r="H1379" s="11">
        <v>17000000</v>
      </c>
      <c r="I1379" s="11">
        <v>1569918</v>
      </c>
      <c r="J1379" t="s">
        <v>7547</v>
      </c>
      <c r="K1379">
        <v>98</v>
      </c>
      <c r="L1379" t="s">
        <v>5407</v>
      </c>
      <c r="M1379" t="s">
        <v>11241</v>
      </c>
      <c r="N1379">
        <v>6.9</v>
      </c>
      <c r="O1379">
        <v>106</v>
      </c>
      <c r="P1379">
        <v>113</v>
      </c>
      <c r="Q1379">
        <v>16234</v>
      </c>
      <c r="R1379">
        <v>409</v>
      </c>
      <c r="S1379" t="s">
        <v>28</v>
      </c>
      <c r="T1379">
        <v>2.35</v>
      </c>
      <c r="U1379" t="b">
        <f>IF(Table19[[#This Row],[gross]]-Table19[[#This Row],[budget]] &gt; 0, TRUE, FALSE)</f>
        <v>0</v>
      </c>
    </row>
    <row r="1380" spans="1:21" x14ac:dyDescent="0.35">
      <c r="A1380" t="s">
        <v>11522</v>
      </c>
      <c r="B1380">
        <v>1986</v>
      </c>
      <c r="C1380" t="s">
        <v>1676</v>
      </c>
      <c r="D1380" t="s">
        <v>513</v>
      </c>
      <c r="E1380" t="s">
        <v>2138</v>
      </c>
      <c r="F1380" t="s">
        <v>11523</v>
      </c>
      <c r="G1380" t="s">
        <v>90</v>
      </c>
      <c r="H1380" s="11">
        <v>15000000</v>
      </c>
      <c r="I1380" s="11">
        <v>176781728</v>
      </c>
      <c r="J1380" t="s">
        <v>38</v>
      </c>
      <c r="K1380">
        <v>110</v>
      </c>
      <c r="L1380" t="s">
        <v>1630</v>
      </c>
      <c r="M1380" t="s">
        <v>11524</v>
      </c>
      <c r="N1380">
        <v>6.9</v>
      </c>
      <c r="O1380">
        <v>173</v>
      </c>
      <c r="P1380">
        <v>388</v>
      </c>
      <c r="Q1380">
        <v>219171</v>
      </c>
      <c r="R1380">
        <v>13069</v>
      </c>
      <c r="S1380" t="s">
        <v>28</v>
      </c>
      <c r="T1380">
        <v>1.33</v>
      </c>
      <c r="U1380" t="b">
        <f>IF(Table19[[#This Row],[gross]]-Table19[[#This Row],[budget]] &gt; 0, TRUE, FALSE)</f>
        <v>1</v>
      </c>
    </row>
    <row r="1381" spans="1:21" x14ac:dyDescent="0.35">
      <c r="A1381" t="s">
        <v>11633</v>
      </c>
      <c r="B1381">
        <v>1997</v>
      </c>
      <c r="C1381" t="s">
        <v>1381</v>
      </c>
      <c r="D1381" t="s">
        <v>1683</v>
      </c>
      <c r="E1381" t="s">
        <v>1721</v>
      </c>
      <c r="F1381" t="s">
        <v>766</v>
      </c>
      <c r="G1381" t="s">
        <v>569</v>
      </c>
      <c r="H1381" s="11">
        <v>10000000</v>
      </c>
      <c r="I1381" s="11">
        <v>44886089</v>
      </c>
      <c r="J1381" t="s">
        <v>38</v>
      </c>
      <c r="K1381">
        <v>120</v>
      </c>
      <c r="L1381" t="s">
        <v>2062</v>
      </c>
      <c r="M1381" t="s">
        <v>11634</v>
      </c>
      <c r="N1381">
        <v>6.9</v>
      </c>
      <c r="O1381">
        <v>131</v>
      </c>
      <c r="P1381">
        <v>207</v>
      </c>
      <c r="Q1381">
        <v>69576</v>
      </c>
      <c r="R1381">
        <v>40117</v>
      </c>
      <c r="S1381" t="s">
        <v>28</v>
      </c>
      <c r="T1381">
        <v>1.85</v>
      </c>
      <c r="U1381" t="b">
        <f>IF(Table19[[#This Row],[gross]]-Table19[[#This Row],[budget]] &gt; 0, TRUE, FALSE)</f>
        <v>1</v>
      </c>
    </row>
    <row r="1382" spans="1:21" x14ac:dyDescent="0.35">
      <c r="A1382" t="s">
        <v>11857</v>
      </c>
      <c r="B1382">
        <v>2009</v>
      </c>
      <c r="C1382" t="s">
        <v>11856</v>
      </c>
      <c r="D1382" t="s">
        <v>8037</v>
      </c>
      <c r="E1382" t="s">
        <v>6281</v>
      </c>
      <c r="F1382" t="s">
        <v>4776</v>
      </c>
      <c r="G1382" t="s">
        <v>39</v>
      </c>
      <c r="H1382" s="11">
        <v>15000000</v>
      </c>
      <c r="I1382" s="11">
        <v>13034417</v>
      </c>
      <c r="J1382" t="s">
        <v>38</v>
      </c>
      <c r="K1382">
        <v>111</v>
      </c>
      <c r="L1382" t="s">
        <v>3637</v>
      </c>
      <c r="M1382" t="s">
        <v>11858</v>
      </c>
      <c r="N1382">
        <v>6.9</v>
      </c>
      <c r="O1382">
        <v>230</v>
      </c>
      <c r="P1382">
        <v>118</v>
      </c>
      <c r="Q1382">
        <v>55665</v>
      </c>
      <c r="R1382">
        <v>2633</v>
      </c>
      <c r="S1382" t="s">
        <v>28</v>
      </c>
      <c r="T1382">
        <v>2.35</v>
      </c>
      <c r="U1382" t="b">
        <f>IF(Table19[[#This Row],[gross]]-Table19[[#This Row],[budget]] &gt; 0, TRUE, FALSE)</f>
        <v>0</v>
      </c>
    </row>
    <row r="1383" spans="1:21" x14ac:dyDescent="0.35">
      <c r="A1383" t="s">
        <v>11928</v>
      </c>
      <c r="B1383">
        <v>2002</v>
      </c>
      <c r="C1383" t="s">
        <v>5697</v>
      </c>
      <c r="D1383" t="s">
        <v>426</v>
      </c>
      <c r="E1383" t="s">
        <v>133</v>
      </c>
      <c r="F1383" t="s">
        <v>698</v>
      </c>
      <c r="G1383" t="s">
        <v>90</v>
      </c>
      <c r="H1383" s="11">
        <v>15000000</v>
      </c>
      <c r="I1383" s="11">
        <v>8378141</v>
      </c>
      <c r="J1383" t="s">
        <v>56</v>
      </c>
      <c r="K1383">
        <v>97</v>
      </c>
      <c r="L1383" t="s">
        <v>1375</v>
      </c>
      <c r="M1383" t="s">
        <v>11929</v>
      </c>
      <c r="N1383">
        <v>6.9</v>
      </c>
      <c r="O1383">
        <v>104</v>
      </c>
      <c r="P1383">
        <v>141</v>
      </c>
      <c r="Q1383">
        <v>18966</v>
      </c>
      <c r="R1383">
        <v>16502</v>
      </c>
      <c r="S1383" t="s">
        <v>28</v>
      </c>
      <c r="T1383">
        <v>2.35</v>
      </c>
      <c r="U1383" t="b">
        <f>IF(Table19[[#This Row],[gross]]-Table19[[#This Row],[budget]] &gt; 0, TRUE, FALSE)</f>
        <v>0</v>
      </c>
    </row>
    <row r="1384" spans="1:21" x14ac:dyDescent="0.35">
      <c r="A1384" t="s">
        <v>12030</v>
      </c>
      <c r="B1384">
        <v>2001</v>
      </c>
      <c r="C1384" t="s">
        <v>11040</v>
      </c>
      <c r="D1384" t="s">
        <v>2261</v>
      </c>
      <c r="E1384" t="s">
        <v>1279</v>
      </c>
      <c r="F1384" t="s">
        <v>3547</v>
      </c>
      <c r="G1384" t="s">
        <v>569</v>
      </c>
      <c r="H1384" s="11">
        <v>15000000</v>
      </c>
      <c r="I1384" s="11">
        <v>353743</v>
      </c>
      <c r="J1384" t="s">
        <v>56</v>
      </c>
      <c r="K1384">
        <v>98</v>
      </c>
      <c r="L1384" t="s">
        <v>12029</v>
      </c>
      <c r="M1384" t="s">
        <v>12031</v>
      </c>
      <c r="N1384">
        <v>6.9</v>
      </c>
      <c r="O1384">
        <v>109</v>
      </c>
      <c r="P1384">
        <v>111</v>
      </c>
      <c r="Q1384">
        <v>20730</v>
      </c>
      <c r="R1384">
        <v>3578</v>
      </c>
      <c r="S1384" t="s">
        <v>28</v>
      </c>
      <c r="T1384">
        <v>2.35</v>
      </c>
      <c r="U1384" t="b">
        <f>IF(Table19[[#This Row],[gross]]-Table19[[#This Row],[budget]] &gt; 0, TRUE, FALSE)</f>
        <v>0</v>
      </c>
    </row>
    <row r="1385" spans="1:21" x14ac:dyDescent="0.35">
      <c r="A1385" t="s">
        <v>12095</v>
      </c>
      <c r="B1385">
        <v>1987</v>
      </c>
      <c r="C1385" t="s">
        <v>4948</v>
      </c>
      <c r="D1385" t="s">
        <v>5322</v>
      </c>
      <c r="E1385" t="s">
        <v>12094</v>
      </c>
      <c r="F1385" t="s">
        <v>6316</v>
      </c>
      <c r="G1385" t="s">
        <v>569</v>
      </c>
      <c r="H1385" s="11">
        <v>14000000</v>
      </c>
      <c r="I1385" s="11">
        <v>156645693</v>
      </c>
      <c r="J1385" t="s">
        <v>38</v>
      </c>
      <c r="K1385">
        <v>119</v>
      </c>
      <c r="L1385" t="s">
        <v>8366</v>
      </c>
      <c r="M1385" t="s">
        <v>12096</v>
      </c>
      <c r="N1385">
        <v>6.9</v>
      </c>
      <c r="O1385">
        <v>94</v>
      </c>
      <c r="P1385">
        <v>201</v>
      </c>
      <c r="Q1385">
        <v>55101</v>
      </c>
      <c r="R1385">
        <v>1639</v>
      </c>
      <c r="S1385" t="s">
        <v>28</v>
      </c>
      <c r="T1385">
        <v>1.85</v>
      </c>
      <c r="U1385" t="b">
        <f>IF(Table19[[#This Row],[gross]]-Table19[[#This Row],[budget]] &gt; 0, TRUE, FALSE)</f>
        <v>1</v>
      </c>
    </row>
    <row r="1386" spans="1:21" x14ac:dyDescent="0.35">
      <c r="A1386" t="s">
        <v>12098</v>
      </c>
      <c r="B1386">
        <v>1990</v>
      </c>
      <c r="C1386" t="s">
        <v>3170</v>
      </c>
      <c r="D1386" t="s">
        <v>1476</v>
      </c>
      <c r="E1386" t="s">
        <v>3172</v>
      </c>
      <c r="F1386" t="s">
        <v>1707</v>
      </c>
      <c r="G1386" t="s">
        <v>569</v>
      </c>
      <c r="H1386" s="11">
        <v>14000000</v>
      </c>
      <c r="I1386" s="11">
        <v>178406268</v>
      </c>
      <c r="J1386" t="s">
        <v>38</v>
      </c>
      <c r="K1386">
        <v>125</v>
      </c>
      <c r="L1386" t="s">
        <v>1618</v>
      </c>
      <c r="M1386" t="s">
        <v>12099</v>
      </c>
      <c r="N1386">
        <v>6.9</v>
      </c>
      <c r="O1386">
        <v>82</v>
      </c>
      <c r="P1386">
        <v>271</v>
      </c>
      <c r="Q1386">
        <v>213476</v>
      </c>
      <c r="R1386">
        <v>11135</v>
      </c>
      <c r="S1386" t="s">
        <v>28</v>
      </c>
      <c r="T1386">
        <v>1.85</v>
      </c>
      <c r="U1386" t="b">
        <f>IF(Table19[[#This Row],[gross]]-Table19[[#This Row],[budget]] &gt; 0, TRUE, FALSE)</f>
        <v>1</v>
      </c>
    </row>
    <row r="1387" spans="1:21" x14ac:dyDescent="0.35">
      <c r="A1387" t="s">
        <v>12109</v>
      </c>
      <c r="B1387">
        <v>1993</v>
      </c>
      <c r="C1387" t="s">
        <v>676</v>
      </c>
      <c r="D1387" t="s">
        <v>8063</v>
      </c>
      <c r="E1387" t="s">
        <v>3547</v>
      </c>
      <c r="F1387" t="s">
        <v>12110</v>
      </c>
      <c r="G1387" t="s">
        <v>90</v>
      </c>
      <c r="H1387" s="11">
        <v>15000000</v>
      </c>
      <c r="I1387" s="11">
        <v>68856263</v>
      </c>
      <c r="J1387" t="s">
        <v>38</v>
      </c>
      <c r="K1387">
        <v>98</v>
      </c>
      <c r="L1387" t="s">
        <v>7460</v>
      </c>
      <c r="M1387" t="s">
        <v>12111</v>
      </c>
      <c r="N1387">
        <v>6.9</v>
      </c>
      <c r="O1387">
        <v>39</v>
      </c>
      <c r="P1387">
        <v>97</v>
      </c>
      <c r="Q1387">
        <v>69733</v>
      </c>
      <c r="R1387">
        <v>2496</v>
      </c>
      <c r="S1387" t="s">
        <v>720</v>
      </c>
      <c r="T1387">
        <v>1.85</v>
      </c>
      <c r="U1387" t="b">
        <f>IF(Table19[[#This Row],[gross]]-Table19[[#This Row],[budget]] &gt; 0, TRUE, FALSE)</f>
        <v>1</v>
      </c>
    </row>
    <row r="1388" spans="1:21" x14ac:dyDescent="0.35">
      <c r="A1388" t="s">
        <v>12179</v>
      </c>
      <c r="B1388">
        <v>1999</v>
      </c>
      <c r="C1388" t="s">
        <v>12178</v>
      </c>
      <c r="D1388" t="s">
        <v>3556</v>
      </c>
      <c r="E1388" t="s">
        <v>1982</v>
      </c>
      <c r="F1388" t="s">
        <v>12180</v>
      </c>
      <c r="G1388" t="s">
        <v>90</v>
      </c>
      <c r="H1388" s="11">
        <v>12000000</v>
      </c>
      <c r="I1388" s="11">
        <v>14348123</v>
      </c>
      <c r="J1388" t="s">
        <v>6727</v>
      </c>
      <c r="K1388">
        <v>117</v>
      </c>
      <c r="L1388" t="s">
        <v>10864</v>
      </c>
      <c r="M1388" t="s">
        <v>12181</v>
      </c>
      <c r="N1388">
        <v>6.9</v>
      </c>
      <c r="O1388">
        <v>62</v>
      </c>
      <c r="P1388">
        <v>157</v>
      </c>
      <c r="Q1388">
        <v>9323</v>
      </c>
      <c r="R1388">
        <v>1148</v>
      </c>
      <c r="S1388" t="s">
        <v>28</v>
      </c>
      <c r="T1388">
        <v>1.85</v>
      </c>
      <c r="U1388" t="b">
        <f>IF(Table19[[#This Row],[gross]]-Table19[[#This Row],[budget]] &gt; 0, TRUE, FALSE)</f>
        <v>1</v>
      </c>
    </row>
    <row r="1389" spans="1:21" x14ac:dyDescent="0.35">
      <c r="A1389" t="s">
        <v>12188</v>
      </c>
      <c r="B1389">
        <v>1994</v>
      </c>
      <c r="C1389" t="s">
        <v>4860</v>
      </c>
      <c r="D1389" t="s">
        <v>1199</v>
      </c>
      <c r="E1389" t="s">
        <v>460</v>
      </c>
      <c r="F1389" t="s">
        <v>10103</v>
      </c>
      <c r="G1389" t="s">
        <v>39</v>
      </c>
      <c r="H1389" s="11">
        <v>14000000</v>
      </c>
      <c r="I1389" s="11">
        <v>13640000</v>
      </c>
      <c r="J1389" t="s">
        <v>38</v>
      </c>
      <c r="K1389">
        <v>115</v>
      </c>
      <c r="L1389" t="s">
        <v>2450</v>
      </c>
      <c r="M1389" t="s">
        <v>12189</v>
      </c>
      <c r="N1389">
        <v>6.9</v>
      </c>
      <c r="O1389">
        <v>25</v>
      </c>
      <c r="P1389">
        <v>39</v>
      </c>
      <c r="Q1389">
        <v>6011</v>
      </c>
      <c r="R1389">
        <v>3267</v>
      </c>
      <c r="S1389" t="s">
        <v>28</v>
      </c>
      <c r="T1389">
        <v>1.85</v>
      </c>
      <c r="U1389" t="b">
        <f>IF(Table19[[#This Row],[gross]]-Table19[[#This Row],[budget]] &gt; 0, TRUE, FALSE)</f>
        <v>0</v>
      </c>
    </row>
    <row r="1390" spans="1:21" x14ac:dyDescent="0.35">
      <c r="A1390" t="s">
        <v>12569</v>
      </c>
      <c r="B1390">
        <v>2002</v>
      </c>
      <c r="C1390" t="s">
        <v>8781</v>
      </c>
      <c r="D1390" t="s">
        <v>12568</v>
      </c>
      <c r="E1390" t="s">
        <v>8791</v>
      </c>
      <c r="F1390" t="s">
        <v>12570</v>
      </c>
      <c r="G1390" t="s">
        <v>39</v>
      </c>
      <c r="H1390" s="11">
        <v>12500000</v>
      </c>
      <c r="I1390" s="11">
        <v>14060950</v>
      </c>
      <c r="J1390" t="s">
        <v>38</v>
      </c>
      <c r="K1390">
        <v>109</v>
      </c>
      <c r="L1390" t="s">
        <v>3270</v>
      </c>
      <c r="M1390" t="s">
        <v>12571</v>
      </c>
      <c r="N1390">
        <v>6.9</v>
      </c>
      <c r="O1390">
        <v>83</v>
      </c>
      <c r="P1390">
        <v>139</v>
      </c>
      <c r="Q1390">
        <v>14354</v>
      </c>
      <c r="R1390">
        <v>14347</v>
      </c>
      <c r="S1390" t="s">
        <v>28</v>
      </c>
      <c r="T1390">
        <v>1.85</v>
      </c>
      <c r="U1390" t="b">
        <f>IF(Table19[[#This Row],[gross]]-Table19[[#This Row],[budget]] &gt; 0, TRUE, FALSE)</f>
        <v>1</v>
      </c>
    </row>
    <row r="1391" spans="1:21" x14ac:dyDescent="0.35">
      <c r="A1391" t="s">
        <v>12671</v>
      </c>
      <c r="B1391">
        <v>1994</v>
      </c>
      <c r="C1391" t="s">
        <v>504</v>
      </c>
      <c r="D1391" t="s">
        <v>8404</v>
      </c>
      <c r="E1391" t="s">
        <v>1760</v>
      </c>
      <c r="F1391" t="s">
        <v>10967</v>
      </c>
      <c r="G1391" t="s">
        <v>39</v>
      </c>
      <c r="H1391" s="11">
        <v>12000000</v>
      </c>
      <c r="I1391" s="11">
        <v>72217000</v>
      </c>
      <c r="J1391" t="s">
        <v>38</v>
      </c>
      <c r="K1391">
        <v>78</v>
      </c>
      <c r="L1391" t="s">
        <v>1611</v>
      </c>
      <c r="M1391" t="s">
        <v>12672</v>
      </c>
      <c r="N1391">
        <v>6.9</v>
      </c>
      <c r="O1391">
        <v>61</v>
      </c>
      <c r="P1391">
        <v>242</v>
      </c>
      <c r="Q1391">
        <v>216486</v>
      </c>
      <c r="R1391">
        <v>2462</v>
      </c>
      <c r="S1391" t="s">
        <v>28</v>
      </c>
      <c r="T1391">
        <v>1.85</v>
      </c>
      <c r="U1391" t="b">
        <f>IF(Table19[[#This Row],[gross]]-Table19[[#This Row],[budget]] &gt; 0, TRUE, FALSE)</f>
        <v>1</v>
      </c>
    </row>
    <row r="1392" spans="1:21" x14ac:dyDescent="0.35">
      <c r="A1392" t="s">
        <v>12790</v>
      </c>
      <c r="B1392">
        <v>2005</v>
      </c>
      <c r="C1392" t="s">
        <v>10238</v>
      </c>
      <c r="D1392" t="s">
        <v>3835</v>
      </c>
      <c r="E1392" t="s">
        <v>4435</v>
      </c>
      <c r="F1392" t="s">
        <v>2255</v>
      </c>
      <c r="G1392" t="s">
        <v>569</v>
      </c>
      <c r="H1392" s="11">
        <v>9000000</v>
      </c>
      <c r="I1392" s="11">
        <v>18761993</v>
      </c>
      <c r="J1392" t="s">
        <v>38</v>
      </c>
      <c r="K1392">
        <v>118</v>
      </c>
      <c r="L1392" t="s">
        <v>2450</v>
      </c>
      <c r="M1392" t="s">
        <v>12791</v>
      </c>
      <c r="N1392">
        <v>6.9</v>
      </c>
      <c r="O1392">
        <v>125</v>
      </c>
      <c r="P1392">
        <v>219</v>
      </c>
      <c r="Q1392">
        <v>19007</v>
      </c>
      <c r="R1392">
        <v>2944</v>
      </c>
      <c r="S1392" t="s">
        <v>28</v>
      </c>
      <c r="T1392">
        <v>2.35</v>
      </c>
      <c r="U1392" t="b">
        <f>IF(Table19[[#This Row],[gross]]-Table19[[#This Row],[budget]] &gt; 0, TRUE, FALSE)</f>
        <v>1</v>
      </c>
    </row>
    <row r="1393" spans="1:21" x14ac:dyDescent="0.35">
      <c r="A1393" t="s">
        <v>13057</v>
      </c>
      <c r="B1393">
        <v>1999</v>
      </c>
      <c r="C1393" t="s">
        <v>5765</v>
      </c>
      <c r="D1393" t="s">
        <v>2403</v>
      </c>
      <c r="E1393" t="s">
        <v>10784</v>
      </c>
      <c r="F1393" t="s">
        <v>13058</v>
      </c>
      <c r="G1393" t="s">
        <v>569</v>
      </c>
      <c r="H1393" s="11">
        <v>10500000</v>
      </c>
      <c r="I1393" s="11">
        <v>38201895</v>
      </c>
      <c r="J1393" t="s">
        <v>38</v>
      </c>
      <c r="K1393">
        <v>97</v>
      </c>
      <c r="L1393" t="s">
        <v>209</v>
      </c>
      <c r="M1393" t="s">
        <v>13059</v>
      </c>
      <c r="N1393">
        <v>6.9</v>
      </c>
      <c r="O1393">
        <v>101</v>
      </c>
      <c r="P1393">
        <v>749</v>
      </c>
      <c r="Q1393">
        <v>149222</v>
      </c>
      <c r="R1393">
        <v>6223</v>
      </c>
      <c r="S1393" t="s">
        <v>28</v>
      </c>
      <c r="T1393">
        <v>1.85</v>
      </c>
      <c r="U1393" t="b">
        <f>IF(Table19[[#This Row],[gross]]-Table19[[#This Row],[budget]] &gt; 0, TRUE, FALSE)</f>
        <v>1</v>
      </c>
    </row>
    <row r="1394" spans="1:21" x14ac:dyDescent="0.35">
      <c r="A1394" t="s">
        <v>13187</v>
      </c>
      <c r="B1394">
        <v>1999</v>
      </c>
      <c r="C1394" t="s">
        <v>5697</v>
      </c>
      <c r="D1394" t="s">
        <v>3351</v>
      </c>
      <c r="E1394" t="s">
        <v>698</v>
      </c>
      <c r="F1394" t="s">
        <v>2838</v>
      </c>
      <c r="G1394" t="s">
        <v>39</v>
      </c>
      <c r="H1394" s="11">
        <v>14000000</v>
      </c>
      <c r="I1394" s="11">
        <v>18535191</v>
      </c>
      <c r="J1394" t="s">
        <v>56</v>
      </c>
      <c r="K1394">
        <v>97</v>
      </c>
      <c r="L1394" t="s">
        <v>1618</v>
      </c>
      <c r="M1394" t="s">
        <v>13188</v>
      </c>
      <c r="N1394">
        <v>6.9</v>
      </c>
      <c r="O1394">
        <v>105</v>
      </c>
      <c r="P1394">
        <v>132</v>
      </c>
      <c r="Q1394">
        <v>12980</v>
      </c>
      <c r="R1394">
        <v>2640</v>
      </c>
      <c r="S1394" t="s">
        <v>28</v>
      </c>
      <c r="T1394">
        <v>1.85</v>
      </c>
      <c r="U1394" t="b">
        <f>IF(Table19[[#This Row],[gross]]-Table19[[#This Row],[budget]] &gt; 0, TRUE, FALSE)</f>
        <v>1</v>
      </c>
    </row>
    <row r="1395" spans="1:21" x14ac:dyDescent="0.35">
      <c r="A1395" t="s">
        <v>13228</v>
      </c>
      <c r="B1395">
        <v>1981</v>
      </c>
      <c r="C1395" t="s">
        <v>2611</v>
      </c>
      <c r="D1395" t="s">
        <v>537</v>
      </c>
      <c r="E1395" t="s">
        <v>4051</v>
      </c>
      <c r="F1395" t="s">
        <v>3506</v>
      </c>
      <c r="G1395" t="s">
        <v>569</v>
      </c>
      <c r="H1395" s="11">
        <v>10000000</v>
      </c>
      <c r="I1395" s="11">
        <v>85300000</v>
      </c>
      <c r="J1395" t="s">
        <v>38</v>
      </c>
      <c r="K1395">
        <v>117</v>
      </c>
      <c r="L1395" t="s">
        <v>7522</v>
      </c>
      <c r="M1395" t="s">
        <v>13229</v>
      </c>
      <c r="N1395">
        <v>6.9</v>
      </c>
      <c r="O1395">
        <v>52</v>
      </c>
      <c r="P1395">
        <v>134</v>
      </c>
      <c r="Q1395">
        <v>48629</v>
      </c>
      <c r="R1395">
        <v>27378</v>
      </c>
      <c r="S1395" t="s">
        <v>28</v>
      </c>
      <c r="T1395">
        <v>1.85</v>
      </c>
      <c r="U1395" t="b">
        <f>IF(Table19[[#This Row],[gross]]-Table19[[#This Row],[budget]] &gt; 0, TRUE, FALSE)</f>
        <v>1</v>
      </c>
    </row>
    <row r="1396" spans="1:21" x14ac:dyDescent="0.35">
      <c r="A1396" t="s">
        <v>13271</v>
      </c>
      <c r="B1396">
        <v>1989</v>
      </c>
      <c r="C1396" t="s">
        <v>4254</v>
      </c>
      <c r="D1396" t="s">
        <v>572</v>
      </c>
      <c r="E1396" t="s">
        <v>3167</v>
      </c>
      <c r="F1396" t="s">
        <v>13272</v>
      </c>
      <c r="G1396" t="s">
        <v>90</v>
      </c>
      <c r="H1396" s="11">
        <v>10000000</v>
      </c>
      <c r="I1396" s="11">
        <v>40485039</v>
      </c>
      <c r="J1396" t="s">
        <v>38</v>
      </c>
      <c r="K1396">
        <v>90</v>
      </c>
      <c r="L1396" t="s">
        <v>13270</v>
      </c>
      <c r="M1396" t="s">
        <v>13273</v>
      </c>
      <c r="N1396">
        <v>6.9</v>
      </c>
      <c r="O1396">
        <v>81</v>
      </c>
      <c r="P1396">
        <v>181</v>
      </c>
      <c r="Q1396">
        <v>85362</v>
      </c>
      <c r="R1396">
        <v>20795</v>
      </c>
      <c r="S1396" t="s">
        <v>28</v>
      </c>
      <c r="T1396">
        <v>2.35</v>
      </c>
      <c r="U1396" t="b">
        <f>IF(Table19[[#This Row],[gross]]-Table19[[#This Row],[budget]] &gt; 0, TRUE, FALSE)</f>
        <v>1</v>
      </c>
    </row>
    <row r="1397" spans="1:21" x14ac:dyDescent="0.35">
      <c r="A1397" t="s">
        <v>13315</v>
      </c>
      <c r="B1397">
        <v>1985</v>
      </c>
      <c r="C1397" t="s">
        <v>13312</v>
      </c>
      <c r="D1397" t="s">
        <v>3063</v>
      </c>
      <c r="E1397" t="s">
        <v>13313</v>
      </c>
      <c r="F1397" t="s">
        <v>8968</v>
      </c>
      <c r="G1397" t="s">
        <v>39</v>
      </c>
      <c r="H1397" s="11">
        <v>10000000</v>
      </c>
      <c r="I1397" s="11">
        <v>33000000</v>
      </c>
      <c r="J1397" t="s">
        <v>38</v>
      </c>
      <c r="K1397">
        <v>109</v>
      </c>
      <c r="L1397" t="s">
        <v>13314</v>
      </c>
      <c r="M1397" t="s">
        <v>13316</v>
      </c>
      <c r="N1397">
        <v>6.9</v>
      </c>
      <c r="O1397">
        <v>55</v>
      </c>
      <c r="P1397">
        <v>109</v>
      </c>
      <c r="Q1397">
        <v>9424</v>
      </c>
      <c r="R1397">
        <v>3394</v>
      </c>
      <c r="S1397" t="s">
        <v>28</v>
      </c>
      <c r="T1397">
        <v>1.85</v>
      </c>
      <c r="U1397" t="b">
        <f>IF(Table19[[#This Row],[gross]]-Table19[[#This Row],[budget]] &gt; 0, TRUE, FALSE)</f>
        <v>1</v>
      </c>
    </row>
    <row r="1398" spans="1:21" x14ac:dyDescent="0.35">
      <c r="A1398" t="s">
        <v>13640</v>
      </c>
      <c r="B1398">
        <v>2012</v>
      </c>
      <c r="C1398" t="s">
        <v>7594</v>
      </c>
      <c r="D1398" t="s">
        <v>217</v>
      </c>
      <c r="E1398" t="s">
        <v>75</v>
      </c>
      <c r="F1398" t="s">
        <v>5845</v>
      </c>
      <c r="G1398" t="s">
        <v>569</v>
      </c>
      <c r="H1398" s="11">
        <v>10000000</v>
      </c>
      <c r="I1398" s="11">
        <v>1939441</v>
      </c>
      <c r="J1398" t="s">
        <v>38</v>
      </c>
      <c r="K1398">
        <v>106</v>
      </c>
      <c r="L1398" t="s">
        <v>1663</v>
      </c>
      <c r="M1398" t="s">
        <v>13641</v>
      </c>
      <c r="N1398">
        <v>6.9</v>
      </c>
      <c r="O1398">
        <v>221</v>
      </c>
      <c r="P1398">
        <v>144</v>
      </c>
      <c r="Q1398">
        <v>55567</v>
      </c>
      <c r="R1398">
        <v>23187</v>
      </c>
      <c r="S1398" t="s">
        <v>28</v>
      </c>
      <c r="T1398">
        <v>1.85</v>
      </c>
      <c r="U1398" t="b">
        <f>IF(Table19[[#This Row],[gross]]-Table19[[#This Row],[budget]] &gt; 0, TRUE, FALSE)</f>
        <v>0</v>
      </c>
    </row>
    <row r="1399" spans="1:21" x14ac:dyDescent="0.35">
      <c r="A1399" t="s">
        <v>13770</v>
      </c>
      <c r="B1399">
        <v>1967</v>
      </c>
      <c r="C1399" t="s">
        <v>7606</v>
      </c>
      <c r="D1399" t="s">
        <v>9452</v>
      </c>
      <c r="E1399" t="s">
        <v>13769</v>
      </c>
      <c r="F1399" t="s">
        <v>1066</v>
      </c>
      <c r="G1399" t="s">
        <v>5738</v>
      </c>
      <c r="H1399" s="11">
        <v>9500000</v>
      </c>
      <c r="I1399" s="11">
        <v>43100000</v>
      </c>
      <c r="J1399" t="s">
        <v>56</v>
      </c>
      <c r="K1399">
        <v>117</v>
      </c>
      <c r="L1399" t="s">
        <v>50</v>
      </c>
      <c r="M1399" t="s">
        <v>13771</v>
      </c>
      <c r="N1399">
        <v>6.9</v>
      </c>
      <c r="O1399">
        <v>130</v>
      </c>
      <c r="P1399">
        <v>267</v>
      </c>
      <c r="Q1399">
        <v>75280</v>
      </c>
      <c r="R1399">
        <v>2127</v>
      </c>
      <c r="S1399" t="s">
        <v>28</v>
      </c>
      <c r="T1399">
        <v>2.35</v>
      </c>
      <c r="U1399" t="b">
        <f>IF(Table19[[#This Row],[gross]]-Table19[[#This Row],[budget]] &gt; 0, TRUE, FALSE)</f>
        <v>1</v>
      </c>
    </row>
    <row r="1400" spans="1:21" x14ac:dyDescent="0.35">
      <c r="A1400" t="s">
        <v>13796</v>
      </c>
      <c r="B1400">
        <v>2012</v>
      </c>
      <c r="C1400" t="s">
        <v>13794</v>
      </c>
      <c r="D1400" t="s">
        <v>13182</v>
      </c>
      <c r="E1400" t="s">
        <v>13795</v>
      </c>
      <c r="F1400" t="s">
        <v>13797</v>
      </c>
      <c r="G1400" t="s">
        <v>4621</v>
      </c>
      <c r="H1400" s="11">
        <v>7217600</v>
      </c>
      <c r="I1400" s="11">
        <v>3047539</v>
      </c>
      <c r="J1400" t="s">
        <v>5346</v>
      </c>
      <c r="K1400">
        <v>176</v>
      </c>
      <c r="L1400" t="s">
        <v>209</v>
      </c>
      <c r="M1400" t="s">
        <v>13798</v>
      </c>
      <c r="N1400">
        <v>6.9</v>
      </c>
      <c r="O1400">
        <v>50</v>
      </c>
      <c r="P1400">
        <v>286</v>
      </c>
      <c r="Q1400">
        <v>42296</v>
      </c>
      <c r="R1400">
        <v>13762</v>
      </c>
      <c r="S1400" t="s">
        <v>28</v>
      </c>
      <c r="T1400">
        <v>2.35</v>
      </c>
      <c r="U1400" t="b">
        <f>IF(Table19[[#This Row],[gross]]-Table19[[#This Row],[budget]] &gt; 0, TRUE, FALSE)</f>
        <v>0</v>
      </c>
    </row>
    <row r="1401" spans="1:21" x14ac:dyDescent="0.35">
      <c r="A1401" t="s">
        <v>13956</v>
      </c>
      <c r="B1401">
        <v>1979</v>
      </c>
      <c r="C1401" t="s">
        <v>13954</v>
      </c>
      <c r="D1401" t="s">
        <v>3728</v>
      </c>
      <c r="E1401" t="s">
        <v>13955</v>
      </c>
      <c r="F1401" t="s">
        <v>13957</v>
      </c>
      <c r="G1401" t="s">
        <v>569</v>
      </c>
      <c r="H1401" s="11">
        <v>8500000</v>
      </c>
      <c r="I1401" s="11">
        <v>29200000</v>
      </c>
      <c r="J1401" t="s">
        <v>38</v>
      </c>
      <c r="K1401">
        <v>125</v>
      </c>
      <c r="L1401" t="s">
        <v>7403</v>
      </c>
      <c r="M1401" t="s">
        <v>13958</v>
      </c>
      <c r="N1401">
        <v>6.9</v>
      </c>
      <c r="O1401">
        <v>32</v>
      </c>
      <c r="P1401">
        <v>52</v>
      </c>
      <c r="Q1401">
        <v>6142</v>
      </c>
      <c r="R1401">
        <v>1097</v>
      </c>
      <c r="S1401" t="s">
        <v>28</v>
      </c>
      <c r="T1401">
        <v>1.85</v>
      </c>
      <c r="U1401" t="b">
        <f>IF(Table19[[#This Row],[gross]]-Table19[[#This Row],[budget]] &gt; 0, TRUE, FALSE)</f>
        <v>1</v>
      </c>
    </row>
    <row r="1402" spans="1:21" x14ac:dyDescent="0.35">
      <c r="A1402" t="s">
        <v>14125</v>
      </c>
      <c r="B1402">
        <v>2000</v>
      </c>
      <c r="C1402" t="s">
        <v>8580</v>
      </c>
      <c r="D1402" t="s">
        <v>305</v>
      </c>
      <c r="E1402" t="s">
        <v>1760</v>
      </c>
      <c r="F1402" t="s">
        <v>2180</v>
      </c>
      <c r="G1402" t="s">
        <v>569</v>
      </c>
      <c r="H1402" s="11">
        <v>8000000</v>
      </c>
      <c r="I1402" s="11">
        <v>8279017</v>
      </c>
      <c r="J1402" t="s">
        <v>56</v>
      </c>
      <c r="K1402">
        <v>92</v>
      </c>
      <c r="L1402" t="s">
        <v>10645</v>
      </c>
      <c r="M1402" t="s">
        <v>14126</v>
      </c>
      <c r="N1402">
        <v>6.9</v>
      </c>
      <c r="O1402">
        <v>196</v>
      </c>
      <c r="P1402">
        <v>339</v>
      </c>
      <c r="Q1402">
        <v>34191</v>
      </c>
      <c r="R1402">
        <v>1761</v>
      </c>
      <c r="S1402" t="s">
        <v>720</v>
      </c>
      <c r="T1402">
        <v>2.35</v>
      </c>
      <c r="U1402" t="b">
        <f>IF(Table19[[#This Row],[gross]]-Table19[[#This Row],[budget]] &gt; 0, TRUE, FALSE)</f>
        <v>1</v>
      </c>
    </row>
    <row r="1403" spans="1:21" x14ac:dyDescent="0.35">
      <c r="A1403" t="s">
        <v>14169</v>
      </c>
      <c r="B1403">
        <v>2007</v>
      </c>
      <c r="C1403" t="s">
        <v>10700</v>
      </c>
      <c r="D1403" t="s">
        <v>426</v>
      </c>
      <c r="E1403" t="s">
        <v>388</v>
      </c>
      <c r="F1403" t="s">
        <v>14170</v>
      </c>
      <c r="G1403" t="s">
        <v>39</v>
      </c>
      <c r="H1403" s="11">
        <v>8000000</v>
      </c>
      <c r="I1403" s="11">
        <v>1071240</v>
      </c>
      <c r="J1403" t="s">
        <v>56</v>
      </c>
      <c r="K1403">
        <v>92</v>
      </c>
      <c r="L1403" t="s">
        <v>1493</v>
      </c>
      <c r="M1403" t="s">
        <v>14171</v>
      </c>
      <c r="N1403">
        <v>6.9</v>
      </c>
      <c r="O1403">
        <v>90</v>
      </c>
      <c r="P1403">
        <v>34</v>
      </c>
      <c r="Q1403">
        <v>3571</v>
      </c>
      <c r="R1403">
        <v>15848</v>
      </c>
      <c r="S1403" t="s">
        <v>28</v>
      </c>
      <c r="T1403">
        <v>2.35</v>
      </c>
      <c r="U1403" t="b">
        <f>IF(Table19[[#This Row],[gross]]-Table19[[#This Row],[budget]] &gt; 0, TRUE, FALSE)</f>
        <v>0</v>
      </c>
    </row>
    <row r="1404" spans="1:21" x14ac:dyDescent="0.35">
      <c r="A1404" t="s">
        <v>14216</v>
      </c>
      <c r="B1404">
        <v>2010</v>
      </c>
      <c r="C1404" t="s">
        <v>6616</v>
      </c>
      <c r="D1404" t="s">
        <v>103</v>
      </c>
      <c r="E1404" t="s">
        <v>698</v>
      </c>
      <c r="F1404" t="s">
        <v>13167</v>
      </c>
      <c r="G1404" t="s">
        <v>39</v>
      </c>
      <c r="H1404" s="11">
        <v>8000000</v>
      </c>
      <c r="I1404" s="11">
        <v>117190</v>
      </c>
      <c r="J1404" t="s">
        <v>56</v>
      </c>
      <c r="K1404">
        <v>98</v>
      </c>
      <c r="L1404" t="s">
        <v>1689</v>
      </c>
      <c r="M1404" t="s">
        <v>14217</v>
      </c>
      <c r="N1404">
        <v>6.9</v>
      </c>
      <c r="O1404">
        <v>68</v>
      </c>
      <c r="P1404">
        <v>86</v>
      </c>
      <c r="Q1404">
        <v>29994</v>
      </c>
      <c r="R1404">
        <v>11770</v>
      </c>
      <c r="S1404" t="s">
        <v>28</v>
      </c>
      <c r="T1404">
        <v>2.35</v>
      </c>
      <c r="U1404" t="b">
        <f>IF(Table19[[#This Row],[gross]]-Table19[[#This Row],[budget]] &gt; 0, TRUE, FALSE)</f>
        <v>0</v>
      </c>
    </row>
    <row r="1405" spans="1:21" x14ac:dyDescent="0.35">
      <c r="A1405" t="s">
        <v>14241</v>
      </c>
      <c r="B1405">
        <v>2005</v>
      </c>
      <c r="C1405" t="s">
        <v>14240</v>
      </c>
      <c r="D1405" t="s">
        <v>5043</v>
      </c>
      <c r="E1405" t="s">
        <v>5071</v>
      </c>
      <c r="F1405" t="s">
        <v>14242</v>
      </c>
      <c r="G1405" t="s">
        <v>569</v>
      </c>
      <c r="H1405" s="11">
        <v>7900000</v>
      </c>
      <c r="I1405" s="11">
        <v>671240</v>
      </c>
      <c r="J1405" t="s">
        <v>56</v>
      </c>
      <c r="K1405">
        <v>90</v>
      </c>
      <c r="L1405" t="s">
        <v>1375</v>
      </c>
      <c r="M1405" t="s">
        <v>14243</v>
      </c>
      <c r="N1405">
        <v>6.9</v>
      </c>
      <c r="O1405">
        <v>85</v>
      </c>
      <c r="P1405">
        <v>149</v>
      </c>
      <c r="Q1405">
        <v>23023</v>
      </c>
      <c r="R1405">
        <v>619</v>
      </c>
      <c r="S1405" t="s">
        <v>28</v>
      </c>
      <c r="T1405">
        <v>2.35</v>
      </c>
      <c r="U1405" t="b">
        <f>IF(Table19[[#This Row],[gross]]-Table19[[#This Row],[budget]] &gt; 0, TRUE, FALSE)</f>
        <v>0</v>
      </c>
    </row>
    <row r="1406" spans="1:21" x14ac:dyDescent="0.35">
      <c r="A1406" t="s">
        <v>14256</v>
      </c>
      <c r="B1406">
        <v>1997</v>
      </c>
      <c r="C1406" t="s">
        <v>7360</v>
      </c>
      <c r="D1406" t="s">
        <v>1696</v>
      </c>
      <c r="E1406" t="s">
        <v>1489</v>
      </c>
      <c r="F1406" t="s">
        <v>618</v>
      </c>
      <c r="G1406" t="s">
        <v>569</v>
      </c>
      <c r="H1406" s="11">
        <v>7500000</v>
      </c>
      <c r="I1406" s="11">
        <v>43490057</v>
      </c>
      <c r="J1406" t="s">
        <v>38</v>
      </c>
      <c r="K1406">
        <v>115</v>
      </c>
      <c r="L1406" t="s">
        <v>2450</v>
      </c>
      <c r="M1406" t="s">
        <v>14257</v>
      </c>
      <c r="N1406">
        <v>6.9</v>
      </c>
      <c r="O1406">
        <v>34</v>
      </c>
      <c r="P1406">
        <v>30</v>
      </c>
      <c r="Q1406">
        <v>5275</v>
      </c>
      <c r="R1406">
        <v>4737</v>
      </c>
      <c r="S1406" t="s">
        <v>28</v>
      </c>
      <c r="T1406">
        <v>1.85</v>
      </c>
      <c r="U1406" t="b">
        <f>IF(Table19[[#This Row],[gross]]-Table19[[#This Row],[budget]] &gt; 0, TRUE, FALSE)</f>
        <v>1</v>
      </c>
    </row>
    <row r="1407" spans="1:21" x14ac:dyDescent="0.35">
      <c r="A1407" t="s">
        <v>14413</v>
      </c>
      <c r="B1407">
        <v>2005</v>
      </c>
      <c r="C1407" t="s">
        <v>11663</v>
      </c>
      <c r="D1407" t="s">
        <v>12700</v>
      </c>
      <c r="E1407" t="s">
        <v>14411</v>
      </c>
      <c r="F1407" t="s">
        <v>8571</v>
      </c>
      <c r="G1407" t="s">
        <v>569</v>
      </c>
      <c r="H1407" s="11">
        <v>7000000</v>
      </c>
      <c r="I1407" s="11">
        <v>16901126</v>
      </c>
      <c r="J1407" t="s">
        <v>38</v>
      </c>
      <c r="K1407">
        <v>109</v>
      </c>
      <c r="L1407" t="s">
        <v>14412</v>
      </c>
      <c r="M1407" t="s">
        <v>14414</v>
      </c>
      <c r="N1407">
        <v>6.9</v>
      </c>
      <c r="O1407">
        <v>261</v>
      </c>
      <c r="P1407">
        <v>687</v>
      </c>
      <c r="Q1407">
        <v>76267</v>
      </c>
      <c r="R1407">
        <v>3544</v>
      </c>
      <c r="S1407" t="s">
        <v>28</v>
      </c>
      <c r="T1407">
        <v>1.85</v>
      </c>
      <c r="U1407" t="b">
        <f>IF(Table19[[#This Row],[gross]]-Table19[[#This Row],[budget]] &gt; 0, TRUE, FALSE)</f>
        <v>1</v>
      </c>
    </row>
    <row r="1408" spans="1:21" x14ac:dyDescent="0.35">
      <c r="A1408" t="s">
        <v>14552</v>
      </c>
      <c r="B1408">
        <v>2005</v>
      </c>
      <c r="C1408" t="s">
        <v>2230</v>
      </c>
      <c r="D1408" t="s">
        <v>2815</v>
      </c>
      <c r="E1408" t="s">
        <v>395</v>
      </c>
      <c r="F1408" t="s">
        <v>4565</v>
      </c>
      <c r="G1408" t="s">
        <v>569</v>
      </c>
      <c r="H1408" s="11">
        <v>7000000</v>
      </c>
      <c r="I1408" s="11">
        <v>233103</v>
      </c>
      <c r="J1408" t="s">
        <v>56</v>
      </c>
      <c r="K1408">
        <v>97</v>
      </c>
      <c r="L1408" t="s">
        <v>3270</v>
      </c>
      <c r="M1408" t="s">
        <v>14553</v>
      </c>
      <c r="N1408">
        <v>6.9</v>
      </c>
      <c r="O1408">
        <v>49</v>
      </c>
      <c r="P1408">
        <v>50</v>
      </c>
      <c r="Q1408">
        <v>2670</v>
      </c>
      <c r="R1408">
        <v>2544</v>
      </c>
      <c r="S1408" t="s">
        <v>28</v>
      </c>
      <c r="T1408">
        <v>2.35</v>
      </c>
      <c r="U1408" t="b">
        <f>IF(Table19[[#This Row],[gross]]-Table19[[#This Row],[budget]] &gt; 0, TRUE, FALSE)</f>
        <v>0</v>
      </c>
    </row>
    <row r="1409" spans="1:21" x14ac:dyDescent="0.35">
      <c r="A1409" t="s">
        <v>14660</v>
      </c>
      <c r="B1409">
        <v>2013</v>
      </c>
      <c r="C1409" t="s">
        <v>14659</v>
      </c>
      <c r="D1409" t="s">
        <v>221</v>
      </c>
      <c r="E1409" t="s">
        <v>662</v>
      </c>
      <c r="F1409" t="s">
        <v>8808</v>
      </c>
      <c r="G1409" t="s">
        <v>39</v>
      </c>
      <c r="H1409" s="11">
        <v>6500000</v>
      </c>
      <c r="I1409" s="11">
        <v>2268296</v>
      </c>
      <c r="J1409" t="s">
        <v>56</v>
      </c>
      <c r="K1409">
        <v>116</v>
      </c>
      <c r="L1409" t="s">
        <v>3911</v>
      </c>
      <c r="M1409" t="s">
        <v>14661</v>
      </c>
      <c r="N1409">
        <v>6.9</v>
      </c>
      <c r="O1409">
        <v>200</v>
      </c>
      <c r="P1409">
        <v>119</v>
      </c>
      <c r="Q1409">
        <v>41856</v>
      </c>
      <c r="R1409">
        <v>13180</v>
      </c>
      <c r="S1409" t="s">
        <v>28</v>
      </c>
      <c r="T1409">
        <v>2.35</v>
      </c>
      <c r="U1409" t="b">
        <f>IF(Table19[[#This Row],[gross]]-Table19[[#This Row],[budget]] &gt; 0, TRUE, FALSE)</f>
        <v>0</v>
      </c>
    </row>
    <row r="1410" spans="1:21" x14ac:dyDescent="0.35">
      <c r="A1410" t="s">
        <v>14739</v>
      </c>
      <c r="B1410">
        <v>1999</v>
      </c>
      <c r="C1410" t="s">
        <v>12169</v>
      </c>
      <c r="D1410" t="s">
        <v>5681</v>
      </c>
      <c r="E1410" t="s">
        <v>6793</v>
      </c>
      <c r="F1410" t="s">
        <v>7199</v>
      </c>
      <c r="G1410" t="s">
        <v>569</v>
      </c>
      <c r="H1410" s="11">
        <v>6000000</v>
      </c>
      <c r="I1410" s="11">
        <v>25047631</v>
      </c>
      <c r="J1410" t="s">
        <v>38</v>
      </c>
      <c r="K1410">
        <v>106</v>
      </c>
      <c r="L1410" t="s">
        <v>1375</v>
      </c>
      <c r="M1410" t="s">
        <v>14740</v>
      </c>
      <c r="N1410">
        <v>6.9</v>
      </c>
      <c r="O1410">
        <v>18</v>
      </c>
      <c r="P1410">
        <v>50</v>
      </c>
      <c r="Q1410">
        <v>6585</v>
      </c>
      <c r="R1410">
        <v>2724</v>
      </c>
      <c r="S1410" t="s">
        <v>28</v>
      </c>
      <c r="T1410">
        <v>1.85</v>
      </c>
      <c r="U1410" t="b">
        <f>IF(Table19[[#This Row],[gross]]-Table19[[#This Row],[budget]] &gt; 0, TRUE, FALSE)</f>
        <v>1</v>
      </c>
    </row>
    <row r="1411" spans="1:21" x14ac:dyDescent="0.35">
      <c r="A1411" t="s">
        <v>14763</v>
      </c>
      <c r="B1411">
        <v>1946</v>
      </c>
      <c r="C1411" t="s">
        <v>14761</v>
      </c>
      <c r="D1411" t="s">
        <v>9040</v>
      </c>
      <c r="E1411" t="s">
        <v>14762</v>
      </c>
      <c r="F1411" t="s">
        <v>14764</v>
      </c>
      <c r="G1411" t="s">
        <v>5347</v>
      </c>
      <c r="H1411" s="11">
        <v>8000000</v>
      </c>
      <c r="I1411" s="11">
        <v>20400000</v>
      </c>
      <c r="J1411" t="s">
        <v>38</v>
      </c>
      <c r="K1411">
        <v>144</v>
      </c>
      <c r="L1411" t="s">
        <v>3878</v>
      </c>
      <c r="M1411" t="s">
        <v>14765</v>
      </c>
      <c r="N1411">
        <v>6.9</v>
      </c>
      <c r="O1411">
        <v>32</v>
      </c>
      <c r="P1411">
        <v>87</v>
      </c>
      <c r="Q1411">
        <v>6304</v>
      </c>
      <c r="R1411">
        <v>2037</v>
      </c>
      <c r="S1411" t="s">
        <v>28</v>
      </c>
      <c r="T1411">
        <v>1.37</v>
      </c>
      <c r="U1411" t="b">
        <f>IF(Table19[[#This Row],[gross]]-Table19[[#This Row],[budget]] &gt; 0, TRUE, FALSE)</f>
        <v>1</v>
      </c>
    </row>
    <row r="1412" spans="1:21" x14ac:dyDescent="0.35">
      <c r="A1412" t="s">
        <v>14942</v>
      </c>
      <c r="B1412">
        <v>2002</v>
      </c>
      <c r="C1412" t="s">
        <v>13987</v>
      </c>
      <c r="D1412" t="s">
        <v>1241</v>
      </c>
      <c r="E1412" t="s">
        <v>14941</v>
      </c>
      <c r="F1412" t="s">
        <v>3800</v>
      </c>
      <c r="G1412" t="s">
        <v>39</v>
      </c>
      <c r="H1412" s="11">
        <v>5600000</v>
      </c>
      <c r="I1412" s="11">
        <v>3064356</v>
      </c>
      <c r="J1412" t="s">
        <v>38</v>
      </c>
      <c r="K1412">
        <v>141</v>
      </c>
      <c r="L1412" t="s">
        <v>209</v>
      </c>
      <c r="M1412" t="s">
        <v>14943</v>
      </c>
      <c r="N1412">
        <v>6.9</v>
      </c>
      <c r="O1412">
        <v>68</v>
      </c>
      <c r="P1412">
        <v>81</v>
      </c>
      <c r="Q1412">
        <v>3433</v>
      </c>
      <c r="R1412">
        <v>2584</v>
      </c>
      <c r="S1412" t="s">
        <v>28</v>
      </c>
      <c r="T1412">
        <v>1.85</v>
      </c>
      <c r="U1412" t="b">
        <f>IF(Table19[[#This Row],[gross]]-Table19[[#This Row],[budget]] &gt; 0, TRUE, FALSE)</f>
        <v>0</v>
      </c>
    </row>
    <row r="1413" spans="1:21" x14ac:dyDescent="0.35">
      <c r="A1413" t="s">
        <v>15064</v>
      </c>
      <c r="B1413">
        <v>2016</v>
      </c>
      <c r="C1413" t="s">
        <v>15062</v>
      </c>
      <c r="D1413" t="s">
        <v>3890</v>
      </c>
      <c r="E1413" t="s">
        <v>15063</v>
      </c>
      <c r="F1413" t="s">
        <v>14598</v>
      </c>
      <c r="G1413" t="s">
        <v>39</v>
      </c>
      <c r="H1413" s="11">
        <v>4900000</v>
      </c>
      <c r="I1413" s="11">
        <v>56536016</v>
      </c>
      <c r="J1413" t="s">
        <v>38</v>
      </c>
      <c r="K1413">
        <v>81</v>
      </c>
      <c r="L1413" t="s">
        <v>6096</v>
      </c>
      <c r="M1413" t="s">
        <v>15065</v>
      </c>
      <c r="N1413">
        <v>6.9</v>
      </c>
      <c r="O1413">
        <v>159</v>
      </c>
      <c r="P1413">
        <v>95</v>
      </c>
      <c r="Q1413">
        <v>13523</v>
      </c>
      <c r="R1413">
        <v>3344</v>
      </c>
      <c r="S1413" t="s">
        <v>28</v>
      </c>
      <c r="T1413">
        <v>2.35</v>
      </c>
      <c r="U1413" t="b">
        <f>IF(Table19[[#This Row],[gross]]-Table19[[#This Row],[budget]] &gt; 0, TRUE, FALSE)</f>
        <v>1</v>
      </c>
    </row>
    <row r="1414" spans="1:21" x14ac:dyDescent="0.35">
      <c r="A1414" t="s">
        <v>15249</v>
      </c>
      <c r="B1414">
        <v>2008</v>
      </c>
      <c r="C1414" t="s">
        <v>15248</v>
      </c>
      <c r="D1414" t="s">
        <v>374</v>
      </c>
      <c r="E1414" t="s">
        <v>4979</v>
      </c>
      <c r="F1414" t="s">
        <v>2908</v>
      </c>
      <c r="G1414" t="s">
        <v>569</v>
      </c>
      <c r="H1414" s="11">
        <v>8000000</v>
      </c>
      <c r="I1414" s="11">
        <v>12055108</v>
      </c>
      <c r="J1414" t="s">
        <v>38</v>
      </c>
      <c r="K1414">
        <v>91</v>
      </c>
      <c r="L1414" t="s">
        <v>2450</v>
      </c>
      <c r="M1414" t="s">
        <v>15250</v>
      </c>
      <c r="N1414">
        <v>6.9</v>
      </c>
      <c r="O1414">
        <v>195</v>
      </c>
      <c r="P1414">
        <v>134</v>
      </c>
      <c r="Q1414">
        <v>61151</v>
      </c>
      <c r="R1414">
        <v>2528</v>
      </c>
      <c r="S1414" t="s">
        <v>28</v>
      </c>
      <c r="T1414">
        <v>2.35</v>
      </c>
      <c r="U1414" t="b">
        <f>IF(Table19[[#This Row],[gross]]-Table19[[#This Row],[budget]] &gt; 0, TRUE, FALSE)</f>
        <v>1</v>
      </c>
    </row>
    <row r="1415" spans="1:21" x14ac:dyDescent="0.35">
      <c r="A1415" t="s">
        <v>15272</v>
      </c>
      <c r="B1415">
        <v>2004</v>
      </c>
      <c r="C1415" t="s">
        <v>15271</v>
      </c>
      <c r="D1415" t="s">
        <v>6224</v>
      </c>
      <c r="E1415" t="s">
        <v>3787</v>
      </c>
      <c r="F1415" t="s">
        <v>9519</v>
      </c>
      <c r="G1415" t="s">
        <v>39</v>
      </c>
      <c r="H1415" s="11">
        <v>5000000</v>
      </c>
      <c r="I1415" s="11">
        <v>8786715</v>
      </c>
      <c r="J1415" t="s">
        <v>38</v>
      </c>
      <c r="K1415">
        <v>92</v>
      </c>
      <c r="L1415" t="s">
        <v>2450</v>
      </c>
      <c r="M1415" t="s">
        <v>15273</v>
      </c>
      <c r="N1415">
        <v>6.9</v>
      </c>
      <c r="O1415">
        <v>121</v>
      </c>
      <c r="P1415">
        <v>324</v>
      </c>
      <c r="Q1415">
        <v>40274</v>
      </c>
      <c r="R1415">
        <v>5668</v>
      </c>
      <c r="S1415" t="s">
        <v>28</v>
      </c>
      <c r="T1415">
        <v>1.85</v>
      </c>
      <c r="U1415" t="b">
        <f>IF(Table19[[#This Row],[gross]]-Table19[[#This Row],[budget]] &gt; 0, TRUE, FALSE)</f>
        <v>1</v>
      </c>
    </row>
    <row r="1416" spans="1:21" x14ac:dyDescent="0.35">
      <c r="A1416" t="s">
        <v>15653</v>
      </c>
      <c r="B1416">
        <v>2005</v>
      </c>
      <c r="C1416" t="s">
        <v>15651</v>
      </c>
      <c r="D1416" t="s">
        <v>15652</v>
      </c>
      <c r="E1416" t="s">
        <v>14170</v>
      </c>
      <c r="F1416" t="s">
        <v>15654</v>
      </c>
      <c r="G1416" t="s">
        <v>90</v>
      </c>
      <c r="H1416" s="11">
        <v>4000000</v>
      </c>
      <c r="I1416" s="11">
        <v>864959</v>
      </c>
      <c r="J1416" t="s">
        <v>56</v>
      </c>
      <c r="K1416">
        <v>101</v>
      </c>
      <c r="L1416" t="s">
        <v>168</v>
      </c>
      <c r="M1416" t="s">
        <v>15655</v>
      </c>
      <c r="N1416">
        <v>6.9</v>
      </c>
      <c r="O1416">
        <v>116</v>
      </c>
      <c r="P1416">
        <v>151</v>
      </c>
      <c r="Q1416">
        <v>20275</v>
      </c>
      <c r="R1416">
        <v>1215</v>
      </c>
      <c r="S1416" t="s">
        <v>28</v>
      </c>
      <c r="T1416">
        <v>1.85</v>
      </c>
      <c r="U1416" t="b">
        <f>IF(Table19[[#This Row],[gross]]-Table19[[#This Row],[budget]] &gt; 0, TRUE, FALSE)</f>
        <v>0</v>
      </c>
    </row>
    <row r="1417" spans="1:21" x14ac:dyDescent="0.35">
      <c r="A1417" t="s">
        <v>15676</v>
      </c>
      <c r="B1417">
        <v>2013</v>
      </c>
      <c r="C1417" t="s">
        <v>5180</v>
      </c>
      <c r="D1417" t="s">
        <v>678</v>
      </c>
      <c r="E1417" t="s">
        <v>450</v>
      </c>
      <c r="F1417" t="s">
        <v>15677</v>
      </c>
      <c r="G1417" t="s">
        <v>569</v>
      </c>
      <c r="H1417" s="11">
        <v>4000000</v>
      </c>
      <c r="I1417" s="11">
        <v>371897</v>
      </c>
      <c r="J1417" t="s">
        <v>38</v>
      </c>
      <c r="K1417">
        <v>117</v>
      </c>
      <c r="L1417" t="s">
        <v>3270</v>
      </c>
      <c r="M1417" t="s">
        <v>15678</v>
      </c>
      <c r="N1417">
        <v>6.9</v>
      </c>
      <c r="O1417">
        <v>232</v>
      </c>
      <c r="P1417">
        <v>118</v>
      </c>
      <c r="Q1417">
        <v>36494</v>
      </c>
      <c r="R1417">
        <v>13607</v>
      </c>
      <c r="S1417" t="s">
        <v>28</v>
      </c>
      <c r="T1417">
        <v>2.35</v>
      </c>
      <c r="U1417" t="b">
        <f>IF(Table19[[#This Row],[gross]]-Table19[[#This Row],[budget]] &gt; 0, TRUE, FALSE)</f>
        <v>0</v>
      </c>
    </row>
    <row r="1418" spans="1:21" x14ac:dyDescent="0.35">
      <c r="A1418" t="s">
        <v>15784</v>
      </c>
      <c r="B1418">
        <v>2009</v>
      </c>
      <c r="C1418" t="s">
        <v>15782</v>
      </c>
      <c r="D1418" t="s">
        <v>15783</v>
      </c>
      <c r="E1418" t="s">
        <v>10841</v>
      </c>
      <c r="F1418" t="s">
        <v>6301</v>
      </c>
      <c r="G1418" t="s">
        <v>569</v>
      </c>
      <c r="H1418" s="11">
        <v>3800000</v>
      </c>
      <c r="I1418" s="11">
        <v>19959</v>
      </c>
      <c r="J1418" t="s">
        <v>8167</v>
      </c>
      <c r="K1418">
        <v>99</v>
      </c>
      <c r="L1418" t="s">
        <v>3270</v>
      </c>
      <c r="M1418" t="s">
        <v>15785</v>
      </c>
      <c r="N1418">
        <v>6.9</v>
      </c>
      <c r="O1418">
        <v>61</v>
      </c>
      <c r="P1418">
        <v>14</v>
      </c>
      <c r="Q1418">
        <v>3579</v>
      </c>
      <c r="R1418">
        <v>298</v>
      </c>
      <c r="S1418" t="s">
        <v>28</v>
      </c>
      <c r="T1418">
        <v>2.35</v>
      </c>
      <c r="U1418" t="b">
        <f>IF(Table19[[#This Row],[gross]]-Table19[[#This Row],[budget]] &gt; 0, TRUE, FALSE)</f>
        <v>0</v>
      </c>
    </row>
    <row r="1419" spans="1:21" x14ac:dyDescent="0.35">
      <c r="A1419" t="s">
        <v>15787</v>
      </c>
      <c r="B1419">
        <v>2006</v>
      </c>
      <c r="C1419" t="s">
        <v>10900</v>
      </c>
      <c r="D1419" t="s">
        <v>703</v>
      </c>
      <c r="E1419" t="s">
        <v>4548</v>
      </c>
      <c r="F1419" t="s">
        <v>1499</v>
      </c>
      <c r="G1419" t="s">
        <v>569</v>
      </c>
      <c r="H1419" s="11">
        <v>2000000</v>
      </c>
      <c r="I1419" s="11">
        <v>2706659</v>
      </c>
      <c r="J1419" t="s">
        <v>56</v>
      </c>
      <c r="K1419">
        <v>109</v>
      </c>
      <c r="L1419" t="s">
        <v>2450</v>
      </c>
      <c r="M1419" t="s">
        <v>15788</v>
      </c>
      <c r="N1419">
        <v>6.9</v>
      </c>
      <c r="O1419">
        <v>112</v>
      </c>
      <c r="P1419">
        <v>172</v>
      </c>
      <c r="Q1419">
        <v>17770</v>
      </c>
      <c r="R1419">
        <v>5977</v>
      </c>
      <c r="S1419" t="s">
        <v>28</v>
      </c>
      <c r="T1419">
        <v>1.85</v>
      </c>
      <c r="U1419" t="b">
        <f>IF(Table19[[#This Row],[gross]]-Table19[[#This Row],[budget]] &gt; 0, TRUE, FALSE)</f>
        <v>1</v>
      </c>
    </row>
    <row r="1420" spans="1:21" x14ac:dyDescent="0.35">
      <c r="A1420" t="s">
        <v>6132</v>
      </c>
      <c r="B1420">
        <v>2011</v>
      </c>
      <c r="C1420" t="s">
        <v>4905</v>
      </c>
      <c r="D1420" t="s">
        <v>223</v>
      </c>
      <c r="E1420" t="s">
        <v>117</v>
      </c>
      <c r="F1420" t="s">
        <v>6133</v>
      </c>
      <c r="G1420" t="s">
        <v>39</v>
      </c>
      <c r="H1420" s="11">
        <v>30000000</v>
      </c>
      <c r="I1420" s="11">
        <v>61094903</v>
      </c>
      <c r="J1420" t="s">
        <v>56</v>
      </c>
      <c r="K1420">
        <v>113</v>
      </c>
      <c r="L1420" t="s">
        <v>1123</v>
      </c>
      <c r="M1420" t="s">
        <v>6134</v>
      </c>
      <c r="N1420">
        <v>6.9</v>
      </c>
      <c r="O1420">
        <v>349</v>
      </c>
      <c r="P1420">
        <v>332</v>
      </c>
      <c r="Q1420">
        <v>210548</v>
      </c>
      <c r="R1420">
        <v>17151</v>
      </c>
      <c r="S1420" t="s">
        <v>28</v>
      </c>
      <c r="T1420">
        <v>2.35</v>
      </c>
      <c r="U1420" t="b">
        <f>IF(Table19[[#This Row],[gross]]-Table19[[#This Row],[budget]] &gt; 0, TRUE, FALSE)</f>
        <v>1</v>
      </c>
    </row>
    <row r="1421" spans="1:21" x14ac:dyDescent="0.35">
      <c r="A1421" t="s">
        <v>16042</v>
      </c>
      <c r="B1421">
        <v>1999</v>
      </c>
      <c r="C1421" t="s">
        <v>16041</v>
      </c>
      <c r="D1421" t="s">
        <v>1462</v>
      </c>
      <c r="E1421" t="s">
        <v>13141</v>
      </c>
      <c r="F1421" t="s">
        <v>4514</v>
      </c>
      <c r="G1421" t="s">
        <v>569</v>
      </c>
      <c r="H1421" s="11">
        <v>1900000</v>
      </c>
      <c r="I1421" s="11">
        <v>4170647</v>
      </c>
      <c r="J1421" t="s">
        <v>56</v>
      </c>
      <c r="K1421">
        <v>96</v>
      </c>
      <c r="L1421" t="s">
        <v>2450</v>
      </c>
      <c r="M1421" t="s">
        <v>16043</v>
      </c>
      <c r="N1421">
        <v>6.9</v>
      </c>
      <c r="O1421">
        <v>82</v>
      </c>
      <c r="P1421">
        <v>161</v>
      </c>
      <c r="Q1421">
        <v>14548</v>
      </c>
      <c r="R1421">
        <v>1616</v>
      </c>
      <c r="S1421" t="s">
        <v>28</v>
      </c>
      <c r="T1421">
        <v>1.85</v>
      </c>
      <c r="U1421" t="b">
        <f>IF(Table19[[#This Row],[gross]]-Table19[[#This Row],[budget]] &gt; 0, TRUE, FALSE)</f>
        <v>1</v>
      </c>
    </row>
    <row r="1422" spans="1:21" x14ac:dyDescent="0.35">
      <c r="A1422" t="s">
        <v>16074</v>
      </c>
      <c r="B1422">
        <v>1996</v>
      </c>
      <c r="C1422" t="s">
        <v>12211</v>
      </c>
      <c r="D1422" t="s">
        <v>430</v>
      </c>
      <c r="E1422" t="s">
        <v>1807</v>
      </c>
      <c r="F1422" t="s">
        <v>16075</v>
      </c>
      <c r="G1422" t="s">
        <v>569</v>
      </c>
      <c r="H1422" s="11">
        <v>3300000</v>
      </c>
      <c r="I1422" s="11">
        <v>2961991</v>
      </c>
      <c r="J1422" t="s">
        <v>38</v>
      </c>
      <c r="K1422">
        <v>108</v>
      </c>
      <c r="L1422" t="s">
        <v>1493</v>
      </c>
      <c r="M1422" t="s">
        <v>16076</v>
      </c>
      <c r="N1422">
        <v>6.9</v>
      </c>
      <c r="O1422">
        <v>42</v>
      </c>
      <c r="P1422">
        <v>78</v>
      </c>
      <c r="Q1422">
        <v>15885</v>
      </c>
      <c r="R1422">
        <v>11459</v>
      </c>
      <c r="S1422" t="s">
        <v>28</v>
      </c>
      <c r="T1422">
        <v>1.85</v>
      </c>
      <c r="U1422" t="b">
        <f>IF(Table19[[#This Row],[gross]]-Table19[[#This Row],[budget]] &gt; 0, TRUE, FALSE)</f>
        <v>0</v>
      </c>
    </row>
    <row r="1423" spans="1:21" x14ac:dyDescent="0.35">
      <c r="A1423" t="s">
        <v>16214</v>
      </c>
      <c r="B1423">
        <v>1963</v>
      </c>
      <c r="C1423" t="s">
        <v>15919</v>
      </c>
      <c r="D1423" t="s">
        <v>10091</v>
      </c>
      <c r="E1423" t="s">
        <v>16213</v>
      </c>
      <c r="F1423" t="s">
        <v>11302</v>
      </c>
      <c r="G1423" t="s">
        <v>4621</v>
      </c>
      <c r="H1423" s="11">
        <v>2686585</v>
      </c>
      <c r="I1423" s="11"/>
      <c r="J1423" t="s">
        <v>38</v>
      </c>
      <c r="K1423">
        <v>109</v>
      </c>
      <c r="L1423" t="s">
        <v>10695</v>
      </c>
      <c r="M1423" t="s">
        <v>16215</v>
      </c>
      <c r="N1423">
        <v>6.9</v>
      </c>
      <c r="O1423">
        <v>27</v>
      </c>
      <c r="P1423">
        <v>65</v>
      </c>
      <c r="Q1423">
        <v>5786</v>
      </c>
      <c r="R1423">
        <v>1949</v>
      </c>
      <c r="S1423" t="s">
        <v>28</v>
      </c>
      <c r="T1423">
        <v>1.85</v>
      </c>
      <c r="U1423" t="b">
        <f>IF(Table19[[#This Row],[gross]]-Table19[[#This Row],[budget]] &gt; 0, TRUE, FALSE)</f>
        <v>0</v>
      </c>
    </row>
    <row r="1424" spans="1:21" x14ac:dyDescent="0.35">
      <c r="A1424" t="s">
        <v>16251</v>
      </c>
      <c r="B1424">
        <v>1996</v>
      </c>
      <c r="C1424" t="s">
        <v>317</v>
      </c>
      <c r="D1424" t="s">
        <v>317</v>
      </c>
      <c r="E1424" t="s">
        <v>749</v>
      </c>
      <c r="F1424" t="s">
        <v>2555</v>
      </c>
      <c r="G1424" t="s">
        <v>90</v>
      </c>
      <c r="H1424" s="11">
        <v>26000000</v>
      </c>
      <c r="I1424" s="11">
        <v>25809813</v>
      </c>
      <c r="J1424" t="s">
        <v>38</v>
      </c>
      <c r="K1424">
        <v>149</v>
      </c>
      <c r="L1424" t="s">
        <v>5265</v>
      </c>
      <c r="M1424" t="s">
        <v>16252</v>
      </c>
      <c r="N1424">
        <v>6.9</v>
      </c>
      <c r="O1424">
        <v>75</v>
      </c>
      <c r="P1424">
        <v>212</v>
      </c>
      <c r="Q1424">
        <v>50311</v>
      </c>
      <c r="R1424">
        <v>28713</v>
      </c>
      <c r="S1424" t="s">
        <v>28</v>
      </c>
      <c r="T1424">
        <v>1.37</v>
      </c>
      <c r="U1424" t="b">
        <f>IF(Table19[[#This Row],[gross]]-Table19[[#This Row],[budget]] &gt; 0, TRUE, FALSE)</f>
        <v>0</v>
      </c>
    </row>
    <row r="1425" spans="1:21" x14ac:dyDescent="0.35">
      <c r="A1425" t="s">
        <v>16415</v>
      </c>
      <c r="B1425">
        <v>2014</v>
      </c>
      <c r="C1425" t="s">
        <v>16412</v>
      </c>
      <c r="D1425" t="s">
        <v>16414</v>
      </c>
      <c r="E1425" t="s">
        <v>16413</v>
      </c>
      <c r="F1425" t="s">
        <v>16416</v>
      </c>
      <c r="G1425" t="s">
        <v>569</v>
      </c>
      <c r="H1425" s="11">
        <v>2000000</v>
      </c>
      <c r="I1425" s="11">
        <v>14673301</v>
      </c>
      <c r="J1425" t="s">
        <v>38</v>
      </c>
      <c r="K1425">
        <v>100</v>
      </c>
      <c r="L1425" t="s">
        <v>4883</v>
      </c>
      <c r="M1425" t="s">
        <v>16417</v>
      </c>
      <c r="N1425">
        <v>6.9</v>
      </c>
      <c r="O1425">
        <v>533</v>
      </c>
      <c r="P1425">
        <v>631</v>
      </c>
      <c r="Q1425">
        <v>112899</v>
      </c>
      <c r="R1425">
        <v>1062</v>
      </c>
      <c r="S1425" t="s">
        <v>28</v>
      </c>
      <c r="T1425">
        <v>2.35</v>
      </c>
      <c r="U1425" t="b">
        <f>IF(Table19[[#This Row],[gross]]-Table19[[#This Row],[budget]] &gt; 0, TRUE, FALSE)</f>
        <v>1</v>
      </c>
    </row>
    <row r="1426" spans="1:21" x14ac:dyDescent="0.35">
      <c r="A1426" t="s">
        <v>16529</v>
      </c>
      <c r="B1426">
        <v>2015</v>
      </c>
      <c r="C1426" t="s">
        <v>16528</v>
      </c>
      <c r="D1426" t="s">
        <v>221</v>
      </c>
      <c r="E1426" t="s">
        <v>6319</v>
      </c>
      <c r="F1426" t="s">
        <v>16530</v>
      </c>
      <c r="G1426" t="s">
        <v>569</v>
      </c>
      <c r="H1426" s="11">
        <v>2000000</v>
      </c>
      <c r="I1426" s="11">
        <v>1477002</v>
      </c>
      <c r="J1426" t="s">
        <v>38</v>
      </c>
      <c r="K1426">
        <v>102</v>
      </c>
      <c r="L1426" t="s">
        <v>209</v>
      </c>
      <c r="M1426" t="s">
        <v>16531</v>
      </c>
      <c r="N1426">
        <v>6.9</v>
      </c>
      <c r="O1426">
        <v>168</v>
      </c>
      <c r="P1426">
        <v>72</v>
      </c>
      <c r="Q1426">
        <v>16645</v>
      </c>
      <c r="R1426">
        <v>11184</v>
      </c>
      <c r="S1426" t="s">
        <v>28</v>
      </c>
      <c r="T1426">
        <v>2.35</v>
      </c>
      <c r="U1426" t="b">
        <f>IF(Table19[[#This Row],[gross]]-Table19[[#This Row],[budget]] &gt; 0, TRUE, FALSE)</f>
        <v>0</v>
      </c>
    </row>
    <row r="1427" spans="1:21" x14ac:dyDescent="0.35">
      <c r="A1427" t="s">
        <v>16738</v>
      </c>
      <c r="B1427">
        <v>2004</v>
      </c>
      <c r="C1427" t="s">
        <v>16737</v>
      </c>
      <c r="D1427" t="s">
        <v>2228</v>
      </c>
      <c r="E1427" t="s">
        <v>2255</v>
      </c>
      <c r="F1427" t="s">
        <v>15652</v>
      </c>
      <c r="G1427" t="s">
        <v>569</v>
      </c>
      <c r="H1427" s="11">
        <v>1000000</v>
      </c>
      <c r="I1427" s="11">
        <v>396035</v>
      </c>
      <c r="J1427" t="s">
        <v>56</v>
      </c>
      <c r="K1427">
        <v>100</v>
      </c>
      <c r="L1427" t="s">
        <v>209</v>
      </c>
      <c r="M1427" t="s">
        <v>16739</v>
      </c>
      <c r="N1427">
        <v>6.9</v>
      </c>
      <c r="O1427">
        <v>76</v>
      </c>
      <c r="P1427">
        <v>48</v>
      </c>
      <c r="Q1427">
        <v>2725</v>
      </c>
      <c r="R1427">
        <v>2721</v>
      </c>
      <c r="S1427" t="s">
        <v>28</v>
      </c>
      <c r="T1427">
        <v>1.85</v>
      </c>
      <c r="U1427" t="b">
        <f>IF(Table19[[#This Row],[gross]]-Table19[[#This Row],[budget]] &gt; 0, TRUE, FALSE)</f>
        <v>0</v>
      </c>
    </row>
    <row r="1428" spans="1:21" x14ac:dyDescent="0.35">
      <c r="A1428" t="s">
        <v>17155</v>
      </c>
      <c r="B1428">
        <v>2003</v>
      </c>
      <c r="C1428" t="s">
        <v>5180</v>
      </c>
      <c r="D1428" t="s">
        <v>1885</v>
      </c>
      <c r="E1428" t="s">
        <v>10780</v>
      </c>
      <c r="F1428" t="s">
        <v>5567</v>
      </c>
      <c r="G1428" t="s">
        <v>569</v>
      </c>
      <c r="H1428" s="11">
        <v>2500000</v>
      </c>
      <c r="I1428" s="11">
        <v>548712</v>
      </c>
      <c r="J1428" t="s">
        <v>38</v>
      </c>
      <c r="K1428">
        <v>108</v>
      </c>
      <c r="L1428" t="s">
        <v>209</v>
      </c>
      <c r="M1428" t="s">
        <v>17156</v>
      </c>
      <c r="N1428">
        <v>6.9</v>
      </c>
      <c r="O1428">
        <v>88</v>
      </c>
      <c r="P1428">
        <v>126</v>
      </c>
      <c r="Q1428">
        <v>9233</v>
      </c>
      <c r="R1428">
        <v>12385</v>
      </c>
      <c r="S1428" t="s">
        <v>28</v>
      </c>
      <c r="T1428">
        <v>2.35</v>
      </c>
      <c r="U1428" t="b">
        <f>IF(Table19[[#This Row],[gross]]-Table19[[#This Row],[budget]] &gt; 0, TRUE, FALSE)</f>
        <v>0</v>
      </c>
    </row>
    <row r="1429" spans="1:21" x14ac:dyDescent="0.35">
      <c r="A1429" t="s">
        <v>17235</v>
      </c>
      <c r="B1429">
        <v>2006</v>
      </c>
      <c r="C1429" t="s">
        <v>17233</v>
      </c>
      <c r="D1429" t="s">
        <v>2446</v>
      </c>
      <c r="E1429" t="s">
        <v>17234</v>
      </c>
      <c r="F1429" t="s">
        <v>17236</v>
      </c>
      <c r="G1429" t="s">
        <v>569</v>
      </c>
      <c r="H1429" s="11">
        <v>1000000</v>
      </c>
      <c r="I1429" s="11">
        <v>6387</v>
      </c>
      <c r="J1429" t="s">
        <v>38</v>
      </c>
      <c r="K1429">
        <v>81</v>
      </c>
      <c r="L1429" t="s">
        <v>2193</v>
      </c>
      <c r="M1429" t="s">
        <v>17237</v>
      </c>
      <c r="N1429">
        <v>6.9</v>
      </c>
      <c r="O1429">
        <v>56</v>
      </c>
      <c r="P1429">
        <v>37</v>
      </c>
      <c r="Q1429">
        <v>4862</v>
      </c>
      <c r="R1429">
        <v>2694</v>
      </c>
      <c r="S1429" t="s">
        <v>28</v>
      </c>
      <c r="T1429">
        <v>1.85</v>
      </c>
      <c r="U1429" t="b">
        <f>IF(Table19[[#This Row],[gross]]-Table19[[#This Row],[budget]] &gt; 0, TRUE, FALSE)</f>
        <v>0</v>
      </c>
    </row>
    <row r="1430" spans="1:21" x14ac:dyDescent="0.35">
      <c r="A1430" t="s">
        <v>17382</v>
      </c>
      <c r="B1430">
        <v>2007</v>
      </c>
      <c r="C1430" t="s">
        <v>17380</v>
      </c>
      <c r="D1430" t="s">
        <v>4594</v>
      </c>
      <c r="E1430" t="s">
        <v>14121</v>
      </c>
      <c r="F1430" t="s">
        <v>11148</v>
      </c>
      <c r="G1430" t="s">
        <v>569</v>
      </c>
      <c r="H1430" s="11">
        <v>750000</v>
      </c>
      <c r="I1430" s="11">
        <v>5518918</v>
      </c>
      <c r="J1430" t="s">
        <v>38</v>
      </c>
      <c r="K1430">
        <v>86</v>
      </c>
      <c r="L1430" t="s">
        <v>17381</v>
      </c>
      <c r="M1430" t="s">
        <v>17383</v>
      </c>
      <c r="N1430">
        <v>6.9</v>
      </c>
      <c r="O1430">
        <v>82</v>
      </c>
      <c r="P1430">
        <v>73</v>
      </c>
      <c r="Q1430">
        <v>12160</v>
      </c>
      <c r="R1430">
        <v>3071</v>
      </c>
      <c r="S1430" t="s">
        <v>28</v>
      </c>
      <c r="T1430">
        <v>1.85</v>
      </c>
      <c r="U1430" t="b">
        <f>IF(Table19[[#This Row],[gross]]-Table19[[#This Row],[budget]] &gt; 0, TRUE, FALSE)</f>
        <v>1</v>
      </c>
    </row>
    <row r="1431" spans="1:21" x14ac:dyDescent="0.35">
      <c r="A1431" t="s">
        <v>17638</v>
      </c>
      <c r="B1431">
        <v>2004</v>
      </c>
      <c r="C1431" t="s">
        <v>7468</v>
      </c>
      <c r="D1431" t="s">
        <v>1888</v>
      </c>
      <c r="E1431" t="s">
        <v>835</v>
      </c>
      <c r="F1431" t="s">
        <v>5332</v>
      </c>
      <c r="G1431" t="s">
        <v>90</v>
      </c>
      <c r="H1431" s="11">
        <v>400000</v>
      </c>
      <c r="I1431" s="11">
        <v>44540956</v>
      </c>
      <c r="J1431" t="s">
        <v>38</v>
      </c>
      <c r="K1431">
        <v>92</v>
      </c>
      <c r="L1431" t="s">
        <v>1611</v>
      </c>
      <c r="M1431" t="s">
        <v>17639</v>
      </c>
      <c r="N1431">
        <v>6.9</v>
      </c>
      <c r="O1431">
        <v>220</v>
      </c>
      <c r="P1431">
        <v>1473</v>
      </c>
      <c r="Q1431">
        <v>161448</v>
      </c>
      <c r="R1431">
        <v>3950</v>
      </c>
      <c r="S1431" t="s">
        <v>28</v>
      </c>
      <c r="T1431">
        <v>1.85</v>
      </c>
      <c r="U1431" t="b">
        <f>IF(Table19[[#This Row],[gross]]-Table19[[#This Row],[budget]] &gt; 0, TRUE, FALSE)</f>
        <v>1</v>
      </c>
    </row>
    <row r="1432" spans="1:21" x14ac:dyDescent="0.35">
      <c r="A1432" t="s">
        <v>17670</v>
      </c>
      <c r="B1432">
        <v>1981</v>
      </c>
      <c r="C1432" t="s">
        <v>17667</v>
      </c>
      <c r="D1432" t="s">
        <v>17669</v>
      </c>
      <c r="E1432" t="s">
        <v>17668</v>
      </c>
      <c r="F1432" t="s">
        <v>17671</v>
      </c>
      <c r="G1432" t="s">
        <v>6963</v>
      </c>
      <c r="H1432" s="11">
        <v>400000</v>
      </c>
      <c r="I1432" s="11">
        <v>126387</v>
      </c>
      <c r="J1432" t="s">
        <v>6727</v>
      </c>
      <c r="K1432">
        <v>82</v>
      </c>
      <c r="L1432" t="s">
        <v>6096</v>
      </c>
      <c r="M1432" t="s">
        <v>17672</v>
      </c>
      <c r="N1432">
        <v>6.9</v>
      </c>
      <c r="O1432">
        <v>203</v>
      </c>
      <c r="P1432">
        <v>253</v>
      </c>
      <c r="Q1432">
        <v>14985</v>
      </c>
      <c r="R1432">
        <v>123</v>
      </c>
      <c r="S1432" t="s">
        <v>720</v>
      </c>
      <c r="T1432">
        <v>2.35</v>
      </c>
      <c r="U1432" t="b">
        <f>IF(Table19[[#This Row],[gross]]-Table19[[#This Row],[budget]] &gt; 0, TRUE, FALSE)</f>
        <v>0</v>
      </c>
    </row>
    <row r="1433" spans="1:21" x14ac:dyDescent="0.35">
      <c r="A1433" t="s">
        <v>17713</v>
      </c>
      <c r="B1433">
        <v>1996</v>
      </c>
      <c r="C1433" t="s">
        <v>14919</v>
      </c>
      <c r="D1433" t="s">
        <v>17712</v>
      </c>
      <c r="E1433" t="s">
        <v>15434</v>
      </c>
      <c r="F1433" t="s">
        <v>17714</v>
      </c>
      <c r="G1433" t="s">
        <v>569</v>
      </c>
      <c r="H1433" s="11">
        <v>300000</v>
      </c>
      <c r="I1433" s="11">
        <v>1652472</v>
      </c>
      <c r="J1433" t="s">
        <v>1418</v>
      </c>
      <c r="K1433">
        <v>91</v>
      </c>
      <c r="L1433" t="s">
        <v>1618</v>
      </c>
      <c r="M1433" t="s">
        <v>17715</v>
      </c>
      <c r="N1433">
        <v>6.9</v>
      </c>
      <c r="O1433">
        <v>29</v>
      </c>
      <c r="P1433">
        <v>25</v>
      </c>
      <c r="Q1433">
        <v>2843</v>
      </c>
      <c r="R1433">
        <v>102</v>
      </c>
      <c r="S1433" t="s">
        <v>28</v>
      </c>
      <c r="T1433">
        <v>1.66</v>
      </c>
      <c r="U1433" t="b">
        <f>IF(Table19[[#This Row],[gross]]-Table19[[#This Row],[budget]] &gt; 0, TRUE, FALSE)</f>
        <v>1</v>
      </c>
    </row>
    <row r="1434" spans="1:21" x14ac:dyDescent="0.35">
      <c r="A1434" t="s">
        <v>17747</v>
      </c>
      <c r="B1434">
        <v>2001</v>
      </c>
      <c r="C1434" t="s">
        <v>14114</v>
      </c>
      <c r="D1434" t="s">
        <v>8002</v>
      </c>
      <c r="E1434" t="s">
        <v>7859</v>
      </c>
      <c r="F1434" t="s">
        <v>17748</v>
      </c>
      <c r="G1434" t="s">
        <v>569</v>
      </c>
      <c r="H1434" s="11">
        <v>250000</v>
      </c>
      <c r="I1434" s="11">
        <v>4186931</v>
      </c>
      <c r="J1434" t="s">
        <v>38</v>
      </c>
      <c r="K1434">
        <v>91</v>
      </c>
      <c r="L1434" t="s">
        <v>1375</v>
      </c>
      <c r="M1434" t="s">
        <v>17749</v>
      </c>
      <c r="N1434">
        <v>6.9</v>
      </c>
      <c r="O1434">
        <v>71</v>
      </c>
      <c r="P1434">
        <v>85</v>
      </c>
      <c r="Q1434">
        <v>6041</v>
      </c>
      <c r="R1434">
        <v>1330</v>
      </c>
      <c r="S1434" t="s">
        <v>28</v>
      </c>
      <c r="T1434">
        <v>1.85</v>
      </c>
      <c r="U1434" t="b">
        <f>IF(Table19[[#This Row],[gross]]-Table19[[#This Row],[budget]] &gt; 0, TRUE, FALSE)</f>
        <v>1</v>
      </c>
    </row>
    <row r="1435" spans="1:21" x14ac:dyDescent="0.35">
      <c r="A1435" t="s">
        <v>18030</v>
      </c>
      <c r="B1435">
        <v>2004</v>
      </c>
      <c r="C1435" t="s">
        <v>12483</v>
      </c>
      <c r="D1435" t="s">
        <v>5870</v>
      </c>
      <c r="E1435" t="s">
        <v>18029</v>
      </c>
      <c r="F1435" t="s">
        <v>9300</v>
      </c>
      <c r="G1435" t="s">
        <v>569</v>
      </c>
      <c r="H1435" s="11">
        <v>4500</v>
      </c>
      <c r="I1435" s="11">
        <v>136007</v>
      </c>
      <c r="J1435" t="s">
        <v>1418</v>
      </c>
      <c r="K1435">
        <v>110</v>
      </c>
      <c r="L1435" t="s">
        <v>7403</v>
      </c>
      <c r="M1435" t="s">
        <v>18031</v>
      </c>
      <c r="N1435">
        <v>6.9</v>
      </c>
      <c r="O1435">
        <v>81</v>
      </c>
      <c r="P1435">
        <v>39</v>
      </c>
      <c r="Q1435">
        <v>3924</v>
      </c>
      <c r="R1435">
        <v>776</v>
      </c>
      <c r="S1435" t="s">
        <v>28</v>
      </c>
      <c r="T1435">
        <v>2.35</v>
      </c>
      <c r="U1435" t="b">
        <f>IF(Table19[[#This Row],[gross]]-Table19[[#This Row],[budget]] &gt; 0, TRUE, FALSE)</f>
        <v>1</v>
      </c>
    </row>
    <row r="1436" spans="1:21" x14ac:dyDescent="0.35">
      <c r="A1436" t="s">
        <v>18048</v>
      </c>
      <c r="B1436">
        <v>1992</v>
      </c>
      <c r="C1436" t="s">
        <v>4691</v>
      </c>
      <c r="D1436" t="s">
        <v>18047</v>
      </c>
      <c r="E1436" t="s">
        <v>18046</v>
      </c>
      <c r="F1436" t="s">
        <v>18049</v>
      </c>
      <c r="G1436" t="s">
        <v>569</v>
      </c>
      <c r="H1436" s="11">
        <v>7000</v>
      </c>
      <c r="I1436" s="11">
        <v>2040920</v>
      </c>
      <c r="J1436" t="s">
        <v>38</v>
      </c>
      <c r="K1436">
        <v>81</v>
      </c>
      <c r="L1436" t="s">
        <v>5523</v>
      </c>
      <c r="M1436" t="s">
        <v>18050</v>
      </c>
      <c r="N1436">
        <v>6.9</v>
      </c>
      <c r="O1436">
        <v>56</v>
      </c>
      <c r="P1436">
        <v>130</v>
      </c>
      <c r="Q1436">
        <v>52055</v>
      </c>
      <c r="R1436">
        <v>147</v>
      </c>
      <c r="S1436" t="s">
        <v>28</v>
      </c>
      <c r="T1436">
        <v>1.37</v>
      </c>
      <c r="U1436" t="b">
        <f>IF(Table19[[#This Row],[gross]]-Table19[[#This Row],[budget]] &gt; 0, TRUE, FALSE)</f>
        <v>1</v>
      </c>
    </row>
    <row r="1437" spans="1:21" x14ac:dyDescent="0.35">
      <c r="A1437" t="s">
        <v>52</v>
      </c>
      <c r="B1437">
        <v>2015</v>
      </c>
      <c r="C1437" t="s">
        <v>48</v>
      </c>
      <c r="D1437" t="s">
        <v>51</v>
      </c>
      <c r="E1437" t="s">
        <v>49</v>
      </c>
      <c r="F1437" t="s">
        <v>53</v>
      </c>
      <c r="G1437" t="s">
        <v>39</v>
      </c>
      <c r="H1437" s="11">
        <v>245000000</v>
      </c>
      <c r="I1437" s="11">
        <v>200074175</v>
      </c>
      <c r="J1437" t="s">
        <v>56</v>
      </c>
      <c r="K1437">
        <v>148</v>
      </c>
      <c r="L1437" t="s">
        <v>50</v>
      </c>
      <c r="M1437" t="s">
        <v>54</v>
      </c>
      <c r="N1437">
        <v>6.8</v>
      </c>
      <c r="O1437">
        <v>602</v>
      </c>
      <c r="P1437">
        <v>994</v>
      </c>
      <c r="Q1437">
        <v>275868</v>
      </c>
      <c r="R1437">
        <v>11700</v>
      </c>
      <c r="S1437" t="s">
        <v>28</v>
      </c>
      <c r="T1437">
        <v>2.35</v>
      </c>
      <c r="U1437" t="b">
        <f>IF(Table19[[#This Row],[gross]]-Table19[[#This Row],[budget]] &gt; 0, TRUE, FALSE)</f>
        <v>0</v>
      </c>
    </row>
    <row r="1438" spans="1:21" x14ac:dyDescent="0.35">
      <c r="A1438" t="s">
        <v>162</v>
      </c>
      <c r="B1438">
        <v>2012</v>
      </c>
      <c r="C1438" t="s">
        <v>158</v>
      </c>
      <c r="D1438" t="s">
        <v>161</v>
      </c>
      <c r="E1438" t="s">
        <v>159</v>
      </c>
      <c r="F1438" t="s">
        <v>163</v>
      </c>
      <c r="G1438" t="s">
        <v>39</v>
      </c>
      <c r="H1438" s="11">
        <v>225000000</v>
      </c>
      <c r="I1438" s="11">
        <v>179020854</v>
      </c>
      <c r="J1438" t="s">
        <v>38</v>
      </c>
      <c r="K1438">
        <v>106</v>
      </c>
      <c r="L1438" t="s">
        <v>160</v>
      </c>
      <c r="M1438" t="s">
        <v>164</v>
      </c>
      <c r="N1438">
        <v>6.8</v>
      </c>
      <c r="O1438">
        <v>451</v>
      </c>
      <c r="P1438">
        <v>341</v>
      </c>
      <c r="Q1438">
        <v>268154</v>
      </c>
      <c r="R1438">
        <v>12572</v>
      </c>
      <c r="S1438" t="s">
        <v>28</v>
      </c>
      <c r="T1438">
        <v>1.85</v>
      </c>
      <c r="U1438" t="b">
        <f>IF(Table19[[#This Row],[gross]]-Table19[[#This Row],[budget]] &gt; 0, TRUE, FALSE)</f>
        <v>0</v>
      </c>
    </row>
    <row r="1439" spans="1:21" x14ac:dyDescent="0.35">
      <c r="A1439" t="s">
        <v>259</v>
      </c>
      <c r="B1439">
        <v>2006</v>
      </c>
      <c r="C1439" t="s">
        <v>255</v>
      </c>
      <c r="D1439" t="s">
        <v>258</v>
      </c>
      <c r="E1439" t="s">
        <v>256</v>
      </c>
      <c r="F1439" t="s">
        <v>260</v>
      </c>
      <c r="G1439" t="s">
        <v>39</v>
      </c>
      <c r="H1439" s="11">
        <v>210000000</v>
      </c>
      <c r="I1439" s="11">
        <v>234360014</v>
      </c>
      <c r="J1439" t="s">
        <v>263</v>
      </c>
      <c r="K1439">
        <v>104</v>
      </c>
      <c r="L1439" t="s">
        <v>257</v>
      </c>
      <c r="M1439" t="s">
        <v>261</v>
      </c>
      <c r="N1439">
        <v>6.8</v>
      </c>
      <c r="O1439">
        <v>334</v>
      </c>
      <c r="P1439">
        <v>1912</v>
      </c>
      <c r="Q1439">
        <v>383427</v>
      </c>
      <c r="R1439">
        <v>21714</v>
      </c>
      <c r="S1439" t="s">
        <v>28</v>
      </c>
      <c r="T1439">
        <v>2.35</v>
      </c>
      <c r="U1439" t="b">
        <f>IF(Table19[[#This Row],[gross]]-Table19[[#This Row],[budget]] &gt; 0, TRUE, FALSE)</f>
        <v>1</v>
      </c>
    </row>
    <row r="1440" spans="1:21" x14ac:dyDescent="0.35">
      <c r="A1440" t="s">
        <v>297</v>
      </c>
      <c r="B1440">
        <v>2010</v>
      </c>
      <c r="C1440" t="s">
        <v>294</v>
      </c>
      <c r="D1440" t="s">
        <v>296</v>
      </c>
      <c r="E1440" t="s">
        <v>295</v>
      </c>
      <c r="F1440" t="s">
        <v>298</v>
      </c>
      <c r="G1440" t="s">
        <v>90</v>
      </c>
      <c r="H1440" s="11">
        <v>170000000</v>
      </c>
      <c r="I1440" s="11">
        <v>172051787</v>
      </c>
      <c r="J1440" t="s">
        <v>38</v>
      </c>
      <c r="K1440">
        <v>125</v>
      </c>
      <c r="L1440" t="s">
        <v>68</v>
      </c>
      <c r="M1440" t="s">
        <v>299</v>
      </c>
      <c r="N1440">
        <v>6.8</v>
      </c>
      <c r="O1440">
        <v>469</v>
      </c>
      <c r="P1440">
        <v>665</v>
      </c>
      <c r="Q1440">
        <v>264183</v>
      </c>
      <c r="R1440">
        <v>25550</v>
      </c>
      <c r="S1440" t="s">
        <v>28</v>
      </c>
      <c r="T1440">
        <v>2.35</v>
      </c>
      <c r="U1440" t="b">
        <f>IF(Table19[[#This Row],[gross]]-Table19[[#This Row],[budget]] &gt; 0, TRUE, FALSE)</f>
        <v>1</v>
      </c>
    </row>
    <row r="1441" spans="1:21" x14ac:dyDescent="0.35">
      <c r="A1441" t="s">
        <v>429</v>
      </c>
      <c r="B1441">
        <v>2009</v>
      </c>
      <c r="C1441" t="s">
        <v>425</v>
      </c>
      <c r="D1441" t="s">
        <v>428</v>
      </c>
      <c r="E1441" t="s">
        <v>426</v>
      </c>
      <c r="F1441" t="s">
        <v>430</v>
      </c>
      <c r="G1441" t="s">
        <v>90</v>
      </c>
      <c r="H1441" s="11">
        <v>200000000</v>
      </c>
      <c r="I1441" s="11">
        <v>137850096</v>
      </c>
      <c r="J1441" t="s">
        <v>38</v>
      </c>
      <c r="K1441">
        <v>96</v>
      </c>
      <c r="L1441" t="s">
        <v>427</v>
      </c>
      <c r="M1441" t="s">
        <v>431</v>
      </c>
      <c r="N1441">
        <v>6.8</v>
      </c>
      <c r="O1441">
        <v>240</v>
      </c>
      <c r="P1441">
        <v>249</v>
      </c>
      <c r="Q1441">
        <v>72809</v>
      </c>
      <c r="R1441">
        <v>48878</v>
      </c>
      <c r="S1441" t="s">
        <v>28</v>
      </c>
      <c r="T1441">
        <v>2.35</v>
      </c>
      <c r="U1441" t="b">
        <f>IF(Table19[[#This Row],[gross]]-Table19[[#This Row],[budget]] &gt; 0, TRUE, FALSE)</f>
        <v>0</v>
      </c>
    </row>
    <row r="1442" spans="1:21" x14ac:dyDescent="0.35">
      <c r="A1442" t="s">
        <v>1089</v>
      </c>
      <c r="B1442">
        <v>2008</v>
      </c>
      <c r="C1442" t="s">
        <v>1087</v>
      </c>
      <c r="D1442" t="s">
        <v>921</v>
      </c>
      <c r="E1442" t="s">
        <v>1088</v>
      </c>
      <c r="F1442" t="s">
        <v>183</v>
      </c>
      <c r="G1442" t="s">
        <v>39</v>
      </c>
      <c r="H1442" s="11">
        <v>150000000</v>
      </c>
      <c r="I1442" s="11">
        <v>134518390</v>
      </c>
      <c r="J1442" t="s">
        <v>38</v>
      </c>
      <c r="K1442">
        <v>135</v>
      </c>
      <c r="L1442" t="s">
        <v>68</v>
      </c>
      <c r="M1442" t="s">
        <v>1090</v>
      </c>
      <c r="N1442">
        <v>6.8</v>
      </c>
      <c r="O1442">
        <v>354</v>
      </c>
      <c r="P1442">
        <v>643</v>
      </c>
      <c r="Q1442">
        <v>326286</v>
      </c>
      <c r="R1442">
        <v>5811</v>
      </c>
      <c r="S1442" t="s">
        <v>28</v>
      </c>
      <c r="T1442">
        <v>2.35</v>
      </c>
      <c r="U1442" t="b">
        <f>IF(Table19[[#This Row],[gross]]-Table19[[#This Row],[budget]] &gt; 0, TRUE, FALSE)</f>
        <v>0</v>
      </c>
    </row>
    <row r="1443" spans="1:21" x14ac:dyDescent="0.35">
      <c r="A1443" t="s">
        <v>1096</v>
      </c>
      <c r="B1443">
        <v>2016</v>
      </c>
      <c r="C1443" t="s">
        <v>384</v>
      </c>
      <c r="D1443" t="s">
        <v>1095</v>
      </c>
      <c r="E1443" t="s">
        <v>1094</v>
      </c>
      <c r="F1443" t="s">
        <v>1097</v>
      </c>
      <c r="G1443" t="s">
        <v>90</v>
      </c>
      <c r="H1443" s="11">
        <v>140000000</v>
      </c>
      <c r="I1443" s="11">
        <v>52792307</v>
      </c>
      <c r="J1443" t="s">
        <v>56</v>
      </c>
      <c r="K1443">
        <v>117</v>
      </c>
      <c r="L1443" t="s">
        <v>195</v>
      </c>
      <c r="M1443" t="s">
        <v>1098</v>
      </c>
      <c r="N1443">
        <v>6.8</v>
      </c>
      <c r="O1443">
        <v>252</v>
      </c>
      <c r="P1443">
        <v>106</v>
      </c>
      <c r="Q1443">
        <v>12572</v>
      </c>
      <c r="R1443">
        <v>1950</v>
      </c>
      <c r="S1443" t="s">
        <v>28</v>
      </c>
      <c r="T1443">
        <v>2.35</v>
      </c>
      <c r="U1443" t="b">
        <f>IF(Table19[[#This Row],[gross]]-Table19[[#This Row],[budget]] &gt; 0, TRUE, FALSE)</f>
        <v>0</v>
      </c>
    </row>
    <row r="1444" spans="1:21" x14ac:dyDescent="0.35">
      <c r="A1444" t="s">
        <v>1576</v>
      </c>
      <c r="B1444">
        <v>2001</v>
      </c>
      <c r="C1444" t="s">
        <v>1574</v>
      </c>
      <c r="D1444" t="s">
        <v>161</v>
      </c>
      <c r="E1444" t="s">
        <v>775</v>
      </c>
      <c r="F1444" t="s">
        <v>1018</v>
      </c>
      <c r="G1444" t="s">
        <v>569</v>
      </c>
      <c r="H1444" s="11">
        <v>107000000</v>
      </c>
      <c r="I1444" s="11">
        <v>58183966</v>
      </c>
      <c r="J1444" t="s">
        <v>38</v>
      </c>
      <c r="K1444">
        <v>165</v>
      </c>
      <c r="L1444" t="s">
        <v>1575</v>
      </c>
      <c r="M1444" t="s">
        <v>1577</v>
      </c>
      <c r="N1444">
        <v>6.8</v>
      </c>
      <c r="O1444">
        <v>174</v>
      </c>
      <c r="P1444">
        <v>386</v>
      </c>
      <c r="Q1444">
        <v>79186</v>
      </c>
      <c r="R1444">
        <v>14196</v>
      </c>
      <c r="S1444" t="s">
        <v>720</v>
      </c>
      <c r="T1444">
        <v>2.35</v>
      </c>
      <c r="U1444" t="b">
        <f>IF(Table19[[#This Row],[gross]]-Table19[[#This Row],[budget]] &gt; 0, TRUE, FALSE)</f>
        <v>0</v>
      </c>
    </row>
    <row r="1445" spans="1:21" x14ac:dyDescent="0.35">
      <c r="A1445" t="s">
        <v>1740</v>
      </c>
      <c r="B1445">
        <v>2009</v>
      </c>
      <c r="C1445" t="s">
        <v>1737</v>
      </c>
      <c r="D1445" t="s">
        <v>1739</v>
      </c>
      <c r="E1445" t="s">
        <v>1738</v>
      </c>
      <c r="F1445" t="s">
        <v>1741</v>
      </c>
      <c r="G1445" t="s">
        <v>90</v>
      </c>
      <c r="H1445" s="11">
        <v>100000000</v>
      </c>
      <c r="I1445" s="11">
        <v>77222184</v>
      </c>
      <c r="J1445" t="s">
        <v>740</v>
      </c>
      <c r="K1445">
        <v>101</v>
      </c>
      <c r="L1445" t="s">
        <v>538</v>
      </c>
      <c r="M1445" t="s">
        <v>1742</v>
      </c>
      <c r="N1445">
        <v>6.8</v>
      </c>
      <c r="O1445">
        <v>333</v>
      </c>
      <c r="P1445">
        <v>388</v>
      </c>
      <c r="Q1445">
        <v>87677</v>
      </c>
      <c r="R1445">
        <v>1738</v>
      </c>
      <c r="S1445" t="s">
        <v>28</v>
      </c>
      <c r="T1445">
        <v>2.35</v>
      </c>
      <c r="U1445" t="b">
        <f>IF(Table19[[#This Row],[gross]]-Table19[[#This Row],[budget]] &gt; 0, TRUE, FALSE)</f>
        <v>0</v>
      </c>
    </row>
    <row r="1446" spans="1:21" x14ac:dyDescent="0.35">
      <c r="A1446" t="s">
        <v>1887</v>
      </c>
      <c r="B1446">
        <v>2007</v>
      </c>
      <c r="C1446" t="s">
        <v>1884</v>
      </c>
      <c r="D1446" t="s">
        <v>296</v>
      </c>
      <c r="E1446" t="s">
        <v>1885</v>
      </c>
      <c r="F1446" t="s">
        <v>1888</v>
      </c>
      <c r="G1446" t="s">
        <v>90</v>
      </c>
      <c r="H1446" s="11">
        <v>100000000</v>
      </c>
      <c r="I1446" s="11">
        <v>58867694</v>
      </c>
      <c r="J1446" t="s">
        <v>38</v>
      </c>
      <c r="K1446">
        <v>85</v>
      </c>
      <c r="L1446" t="s">
        <v>1886</v>
      </c>
      <c r="M1446" t="s">
        <v>1889</v>
      </c>
      <c r="N1446">
        <v>6.8</v>
      </c>
      <c r="O1446">
        <v>154</v>
      </c>
      <c r="P1446">
        <v>112</v>
      </c>
      <c r="Q1446">
        <v>54077</v>
      </c>
      <c r="R1446">
        <v>25590</v>
      </c>
      <c r="S1446" t="s">
        <v>28</v>
      </c>
      <c r="T1446">
        <v>1.85</v>
      </c>
      <c r="U1446" t="b">
        <f>IF(Table19[[#This Row],[gross]]-Table19[[#This Row],[budget]] &gt; 0, TRUE, FALSE)</f>
        <v>0</v>
      </c>
    </row>
    <row r="1447" spans="1:21" x14ac:dyDescent="0.35">
      <c r="A1447" t="s">
        <v>2020</v>
      </c>
      <c r="B1447">
        <v>2010</v>
      </c>
      <c r="C1447" t="s">
        <v>1676</v>
      </c>
      <c r="D1447" t="s">
        <v>1664</v>
      </c>
      <c r="E1447" t="s">
        <v>955</v>
      </c>
      <c r="F1447" t="s">
        <v>2021</v>
      </c>
      <c r="G1447" t="s">
        <v>39</v>
      </c>
      <c r="H1447" s="11">
        <v>100000000</v>
      </c>
      <c r="I1447" s="11">
        <v>81557479</v>
      </c>
      <c r="J1447" t="s">
        <v>38</v>
      </c>
      <c r="K1447">
        <v>98</v>
      </c>
      <c r="L1447" t="s">
        <v>59</v>
      </c>
      <c r="M1447" t="s">
        <v>2022</v>
      </c>
      <c r="N1447">
        <v>6.8</v>
      </c>
      <c r="O1447">
        <v>316</v>
      </c>
      <c r="P1447">
        <v>326</v>
      </c>
      <c r="Q1447">
        <v>149947</v>
      </c>
      <c r="R1447">
        <v>25780</v>
      </c>
      <c r="S1447" t="s">
        <v>28</v>
      </c>
      <c r="T1447">
        <v>2.35</v>
      </c>
      <c r="U1447" t="b">
        <f>IF(Table19[[#This Row],[gross]]-Table19[[#This Row],[budget]] &gt; 0, TRUE, FALSE)</f>
        <v>0</v>
      </c>
    </row>
    <row r="1448" spans="1:21" x14ac:dyDescent="0.35">
      <c r="A1448" t="s">
        <v>2099</v>
      </c>
      <c r="B1448">
        <v>2001</v>
      </c>
      <c r="C1448" t="s">
        <v>1706</v>
      </c>
      <c r="D1448" t="s">
        <v>1001</v>
      </c>
      <c r="E1448" t="s">
        <v>2097</v>
      </c>
      <c r="F1448" t="s">
        <v>2100</v>
      </c>
      <c r="G1448" t="s">
        <v>90</v>
      </c>
      <c r="H1448" s="11">
        <v>120000000</v>
      </c>
      <c r="I1448" s="11">
        <v>84037039</v>
      </c>
      <c r="J1448" t="s">
        <v>38</v>
      </c>
      <c r="K1448">
        <v>95</v>
      </c>
      <c r="L1448" t="s">
        <v>2098</v>
      </c>
      <c r="M1448" t="s">
        <v>2101</v>
      </c>
      <c r="N1448">
        <v>6.8</v>
      </c>
      <c r="O1448">
        <v>146</v>
      </c>
      <c r="P1448">
        <v>289</v>
      </c>
      <c r="Q1448">
        <v>72591</v>
      </c>
      <c r="R1448">
        <v>15237</v>
      </c>
      <c r="S1448" t="s">
        <v>28</v>
      </c>
      <c r="T1448">
        <v>2.35</v>
      </c>
      <c r="U1448" t="b">
        <f>IF(Table19[[#This Row],[gross]]-Table19[[#This Row],[budget]] &gt; 0, TRUE, FALSE)</f>
        <v>0</v>
      </c>
    </row>
    <row r="1449" spans="1:21" x14ac:dyDescent="0.35">
      <c r="A1449" t="s">
        <v>2194</v>
      </c>
      <c r="B1449">
        <v>1999</v>
      </c>
      <c r="C1449" t="s">
        <v>1216</v>
      </c>
      <c r="D1449" t="s">
        <v>784</v>
      </c>
      <c r="E1449" t="s">
        <v>420</v>
      </c>
      <c r="F1449" t="s">
        <v>983</v>
      </c>
      <c r="G1449" t="s">
        <v>90</v>
      </c>
      <c r="H1449" s="11">
        <v>100000000</v>
      </c>
      <c r="I1449" s="11">
        <v>58220776</v>
      </c>
      <c r="J1449" t="s">
        <v>38</v>
      </c>
      <c r="K1449">
        <v>132</v>
      </c>
      <c r="L1449" t="s">
        <v>2193</v>
      </c>
      <c r="M1449" t="s">
        <v>2195</v>
      </c>
      <c r="N1449">
        <v>6.8</v>
      </c>
      <c r="O1449">
        <v>93</v>
      </c>
      <c r="P1449">
        <v>362</v>
      </c>
      <c r="Q1449">
        <v>87785</v>
      </c>
      <c r="R1449">
        <v>55254</v>
      </c>
      <c r="S1449" t="s">
        <v>28</v>
      </c>
      <c r="T1449">
        <v>1.85</v>
      </c>
      <c r="U1449" t="b">
        <f>IF(Table19[[#This Row],[gross]]-Table19[[#This Row],[budget]] &gt; 0, TRUE, FALSE)</f>
        <v>0</v>
      </c>
    </row>
    <row r="1450" spans="1:21" x14ac:dyDescent="0.35">
      <c r="A1450" t="s">
        <v>2287</v>
      </c>
      <c r="B1450">
        <v>2012</v>
      </c>
      <c r="C1450" t="s">
        <v>2286</v>
      </c>
      <c r="D1450" t="s">
        <v>1664</v>
      </c>
      <c r="E1450" t="s">
        <v>310</v>
      </c>
      <c r="F1450" t="s">
        <v>1019</v>
      </c>
      <c r="G1450" t="s">
        <v>569</v>
      </c>
      <c r="H1450" s="11">
        <v>85000000</v>
      </c>
      <c r="I1450" s="11">
        <v>126149655</v>
      </c>
      <c r="J1450" t="s">
        <v>38</v>
      </c>
      <c r="K1450">
        <v>115</v>
      </c>
      <c r="L1450" t="s">
        <v>1166</v>
      </c>
      <c r="M1450" t="s">
        <v>2288</v>
      </c>
      <c r="N1450">
        <v>6.8</v>
      </c>
      <c r="O1450">
        <v>298</v>
      </c>
      <c r="P1450">
        <v>276</v>
      </c>
      <c r="Q1450">
        <v>166693</v>
      </c>
      <c r="R1450">
        <v>36237</v>
      </c>
      <c r="S1450" t="s">
        <v>28</v>
      </c>
      <c r="T1450">
        <v>2.35</v>
      </c>
      <c r="U1450" t="b">
        <f>IF(Table19[[#This Row],[gross]]-Table19[[#This Row],[budget]] &gt; 0, TRUE, FALSE)</f>
        <v>1</v>
      </c>
    </row>
    <row r="1451" spans="1:21" x14ac:dyDescent="0.35">
      <c r="A1451" t="s">
        <v>2475</v>
      </c>
      <c r="B1451">
        <v>2006</v>
      </c>
      <c r="C1451" t="s">
        <v>1142</v>
      </c>
      <c r="D1451" t="s">
        <v>950</v>
      </c>
      <c r="E1451" t="s">
        <v>508</v>
      </c>
      <c r="F1451" t="s">
        <v>1739</v>
      </c>
      <c r="G1451" t="s">
        <v>90</v>
      </c>
      <c r="H1451" s="11">
        <v>80000000</v>
      </c>
      <c r="I1451" s="11">
        <v>155019340</v>
      </c>
      <c r="J1451" t="s">
        <v>38</v>
      </c>
      <c r="K1451">
        <v>83</v>
      </c>
      <c r="L1451" t="s">
        <v>461</v>
      </c>
      <c r="M1451" t="s">
        <v>2476</v>
      </c>
      <c r="N1451">
        <v>6.8</v>
      </c>
      <c r="O1451">
        <v>166</v>
      </c>
      <c r="P1451">
        <v>250</v>
      </c>
      <c r="Q1451">
        <v>127345</v>
      </c>
      <c r="R1451">
        <v>22813</v>
      </c>
      <c r="S1451" t="s">
        <v>28</v>
      </c>
      <c r="T1451">
        <v>1.85</v>
      </c>
      <c r="U1451" t="b">
        <f>IF(Table19[[#This Row],[gross]]-Table19[[#This Row],[budget]] &gt; 0, TRUE, FALSE)</f>
        <v>1</v>
      </c>
    </row>
    <row r="1452" spans="1:21" x14ac:dyDescent="0.35">
      <c r="A1452" t="s">
        <v>2550</v>
      </c>
      <c r="B1452">
        <v>1997</v>
      </c>
      <c r="C1452" t="s">
        <v>1720</v>
      </c>
      <c r="D1452" t="s">
        <v>267</v>
      </c>
      <c r="E1452" t="s">
        <v>2549</v>
      </c>
      <c r="F1452" t="s">
        <v>2551</v>
      </c>
      <c r="G1452" t="s">
        <v>569</v>
      </c>
      <c r="H1452" s="11">
        <v>75000000</v>
      </c>
      <c r="I1452" s="11">
        <v>101087161</v>
      </c>
      <c r="J1452" t="s">
        <v>38</v>
      </c>
      <c r="K1452">
        <v>123</v>
      </c>
      <c r="L1452" t="s">
        <v>329</v>
      </c>
      <c r="M1452" t="s">
        <v>2552</v>
      </c>
      <c r="N1452">
        <v>6.8</v>
      </c>
      <c r="O1452">
        <v>139</v>
      </c>
      <c r="P1452">
        <v>339</v>
      </c>
      <c r="Q1452">
        <v>225282</v>
      </c>
      <c r="R1452">
        <v>15362</v>
      </c>
      <c r="S1452" t="s">
        <v>28</v>
      </c>
      <c r="T1452">
        <v>2.35</v>
      </c>
      <c r="U1452" t="b">
        <f>IF(Table19[[#This Row],[gross]]-Table19[[#This Row],[budget]] &gt; 0, TRUE, FALSE)</f>
        <v>1</v>
      </c>
    </row>
    <row r="1453" spans="1:21" x14ac:dyDescent="0.35">
      <c r="A1453" t="s">
        <v>2849</v>
      </c>
      <c r="B1453">
        <v>2016</v>
      </c>
      <c r="C1453" t="s">
        <v>2846</v>
      </c>
      <c r="D1453" t="s">
        <v>786</v>
      </c>
      <c r="E1453" t="s">
        <v>2847</v>
      </c>
      <c r="F1453" t="s">
        <v>2850</v>
      </c>
      <c r="G1453" t="s">
        <v>90</v>
      </c>
      <c r="H1453" s="11">
        <v>75000000</v>
      </c>
      <c r="I1453" s="11">
        <v>323505540</v>
      </c>
      <c r="J1453" t="s">
        <v>653</v>
      </c>
      <c r="K1453">
        <v>87</v>
      </c>
      <c r="L1453" t="s">
        <v>2848</v>
      </c>
      <c r="M1453" t="s">
        <v>2851</v>
      </c>
      <c r="N1453">
        <v>6.8</v>
      </c>
      <c r="O1453">
        <v>165</v>
      </c>
      <c r="P1453">
        <v>155</v>
      </c>
      <c r="Q1453">
        <v>24407</v>
      </c>
      <c r="R1453">
        <v>4782</v>
      </c>
      <c r="S1453" t="s">
        <v>28</v>
      </c>
      <c r="T1453">
        <v>1.85</v>
      </c>
      <c r="U1453" t="b">
        <f>IF(Table19[[#This Row],[gross]]-Table19[[#This Row],[budget]] &gt; 0, TRUE, FALSE)</f>
        <v>1</v>
      </c>
    </row>
    <row r="1454" spans="1:21" x14ac:dyDescent="0.35">
      <c r="A1454" t="s">
        <v>2900</v>
      </c>
      <c r="B1454">
        <v>2004</v>
      </c>
      <c r="C1454" t="s">
        <v>2393</v>
      </c>
      <c r="D1454" t="s">
        <v>2117</v>
      </c>
      <c r="E1454" t="s">
        <v>2899</v>
      </c>
      <c r="F1454" t="s">
        <v>2901</v>
      </c>
      <c r="G1454" t="s">
        <v>39</v>
      </c>
      <c r="H1454" s="11">
        <v>75000000</v>
      </c>
      <c r="I1454" s="11">
        <v>120776832</v>
      </c>
      <c r="J1454" t="s">
        <v>38</v>
      </c>
      <c r="K1454">
        <v>99</v>
      </c>
      <c r="L1454" t="s">
        <v>1618</v>
      </c>
      <c r="M1454" t="s">
        <v>2902</v>
      </c>
      <c r="N1454">
        <v>6.8</v>
      </c>
      <c r="O1454">
        <v>147</v>
      </c>
      <c r="P1454">
        <v>456</v>
      </c>
      <c r="Q1454">
        <v>266103</v>
      </c>
      <c r="R1454">
        <v>12952</v>
      </c>
      <c r="S1454" t="s">
        <v>28</v>
      </c>
      <c r="T1454">
        <v>2.35</v>
      </c>
      <c r="U1454" t="b">
        <f>IF(Table19[[#This Row],[gross]]-Table19[[#This Row],[budget]] &gt; 0, TRUE, FALSE)</f>
        <v>1</v>
      </c>
    </row>
    <row r="1455" spans="1:21" x14ac:dyDescent="0.35">
      <c r="A1455" t="s">
        <v>3402</v>
      </c>
      <c r="B1455">
        <v>2001</v>
      </c>
      <c r="C1455" t="s">
        <v>1891</v>
      </c>
      <c r="D1455" t="s">
        <v>1683</v>
      </c>
      <c r="E1455" t="s">
        <v>114</v>
      </c>
      <c r="F1455" t="s">
        <v>3403</v>
      </c>
      <c r="G1455" t="s">
        <v>569</v>
      </c>
      <c r="H1455" s="11">
        <v>68000000</v>
      </c>
      <c r="I1455" s="11">
        <v>71069884</v>
      </c>
      <c r="J1455" t="s">
        <v>38</v>
      </c>
      <c r="K1455">
        <v>124</v>
      </c>
      <c r="L1455" t="s">
        <v>2062</v>
      </c>
      <c r="M1455" t="s">
        <v>3404</v>
      </c>
      <c r="N1455">
        <v>6.8</v>
      </c>
      <c r="O1455">
        <v>141</v>
      </c>
      <c r="P1455">
        <v>445</v>
      </c>
      <c r="Q1455">
        <v>101899</v>
      </c>
      <c r="R1455">
        <v>32871</v>
      </c>
      <c r="S1455" t="s">
        <v>28</v>
      </c>
      <c r="T1455">
        <v>2.35</v>
      </c>
      <c r="U1455" t="b">
        <f>IF(Table19[[#This Row],[gross]]-Table19[[#This Row],[budget]] &gt; 0, TRUE, FALSE)</f>
        <v>1</v>
      </c>
    </row>
    <row r="1456" spans="1:21" x14ac:dyDescent="0.35">
      <c r="A1456" t="s">
        <v>3733</v>
      </c>
      <c r="B1456">
        <v>1995</v>
      </c>
      <c r="C1456" t="s">
        <v>3731</v>
      </c>
      <c r="D1456" t="s">
        <v>3732</v>
      </c>
      <c r="E1456" t="s">
        <v>3552</v>
      </c>
      <c r="F1456" t="s">
        <v>1714</v>
      </c>
      <c r="G1456" t="s">
        <v>39</v>
      </c>
      <c r="H1456" s="11">
        <v>62000000</v>
      </c>
      <c r="I1456" s="11">
        <v>65000000</v>
      </c>
      <c r="J1456" t="s">
        <v>38</v>
      </c>
      <c r="K1456">
        <v>114</v>
      </c>
      <c r="L1456" t="s">
        <v>1375</v>
      </c>
      <c r="M1456" t="s">
        <v>3734</v>
      </c>
      <c r="N1456">
        <v>6.8</v>
      </c>
      <c r="O1456">
        <v>75</v>
      </c>
      <c r="P1456">
        <v>214</v>
      </c>
      <c r="Q1456">
        <v>43027</v>
      </c>
      <c r="R1456">
        <v>2668</v>
      </c>
      <c r="S1456" t="s">
        <v>28</v>
      </c>
      <c r="T1456">
        <v>2.35</v>
      </c>
      <c r="U1456" t="b">
        <f>IF(Table19[[#This Row],[gross]]-Table19[[#This Row],[budget]] &gt; 0, TRUE, FALSE)</f>
        <v>1</v>
      </c>
    </row>
    <row r="1457" spans="1:21" x14ac:dyDescent="0.35">
      <c r="A1457" t="s">
        <v>3874</v>
      </c>
      <c r="B1457">
        <v>1999</v>
      </c>
      <c r="C1457" t="s">
        <v>733</v>
      </c>
      <c r="D1457" t="s">
        <v>2314</v>
      </c>
      <c r="E1457" t="s">
        <v>526</v>
      </c>
      <c r="F1457" t="s">
        <v>2056</v>
      </c>
      <c r="G1457" t="s">
        <v>569</v>
      </c>
      <c r="H1457" s="11">
        <v>55000000</v>
      </c>
      <c r="I1457" s="11">
        <v>75530832</v>
      </c>
      <c r="J1457" t="s">
        <v>38</v>
      </c>
      <c r="K1457">
        <v>156</v>
      </c>
      <c r="L1457" t="s">
        <v>3637</v>
      </c>
      <c r="M1457" t="s">
        <v>3875</v>
      </c>
      <c r="N1457">
        <v>6.8</v>
      </c>
      <c r="O1457">
        <v>171</v>
      </c>
      <c r="P1457">
        <v>452</v>
      </c>
      <c r="Q1457">
        <v>97047</v>
      </c>
      <c r="R1457">
        <v>20761</v>
      </c>
      <c r="S1457" t="s">
        <v>28</v>
      </c>
      <c r="T1457">
        <v>2.35</v>
      </c>
      <c r="U1457" t="b">
        <f>IF(Table19[[#This Row],[gross]]-Table19[[#This Row],[budget]] &gt; 0, TRUE, FALSE)</f>
        <v>1</v>
      </c>
    </row>
    <row r="1458" spans="1:21" x14ac:dyDescent="0.35">
      <c r="A1458" t="s">
        <v>3951</v>
      </c>
      <c r="B1458">
        <v>2004</v>
      </c>
      <c r="C1458" t="s">
        <v>373</v>
      </c>
      <c r="D1458" t="s">
        <v>3950</v>
      </c>
      <c r="E1458" t="s">
        <v>3425</v>
      </c>
      <c r="F1458" t="s">
        <v>2438</v>
      </c>
      <c r="G1458" t="s">
        <v>39</v>
      </c>
      <c r="H1458" s="11">
        <v>66000000</v>
      </c>
      <c r="I1458" s="11">
        <v>59035104</v>
      </c>
      <c r="J1458" t="s">
        <v>38</v>
      </c>
      <c r="K1458">
        <v>132</v>
      </c>
      <c r="L1458" t="s">
        <v>3949</v>
      </c>
      <c r="M1458" t="s">
        <v>3952</v>
      </c>
      <c r="N1458">
        <v>6.8</v>
      </c>
      <c r="O1458">
        <v>242</v>
      </c>
      <c r="P1458">
        <v>597</v>
      </c>
      <c r="Q1458">
        <v>244566</v>
      </c>
      <c r="R1458">
        <v>1112</v>
      </c>
      <c r="S1458" t="s">
        <v>28</v>
      </c>
      <c r="T1458">
        <v>1.85</v>
      </c>
      <c r="U1458" t="b">
        <f>IF(Table19[[#This Row],[gross]]-Table19[[#This Row],[budget]] &gt; 0, TRUE, FALSE)</f>
        <v>0</v>
      </c>
    </row>
    <row r="1459" spans="1:21" x14ac:dyDescent="0.35">
      <c r="A1459" t="s">
        <v>4023</v>
      </c>
      <c r="B1459">
        <v>2014</v>
      </c>
      <c r="C1459" t="s">
        <v>4021</v>
      </c>
      <c r="D1459" t="s">
        <v>4022</v>
      </c>
      <c r="E1459" t="s">
        <v>3696</v>
      </c>
      <c r="F1459" t="s">
        <v>4024</v>
      </c>
      <c r="G1459" t="s">
        <v>90</v>
      </c>
      <c r="H1459" s="11">
        <v>60000000</v>
      </c>
      <c r="I1459" s="11">
        <v>50807639</v>
      </c>
      <c r="J1459" t="s">
        <v>38</v>
      </c>
      <c r="K1459">
        <v>96</v>
      </c>
      <c r="L1459" t="s">
        <v>266</v>
      </c>
      <c r="M1459" t="s">
        <v>4025</v>
      </c>
      <c r="N1459">
        <v>6.8</v>
      </c>
      <c r="O1459">
        <v>219</v>
      </c>
      <c r="P1459">
        <v>122</v>
      </c>
      <c r="Q1459">
        <v>40883</v>
      </c>
      <c r="R1459">
        <v>3151</v>
      </c>
      <c r="S1459" t="s">
        <v>28</v>
      </c>
      <c r="T1459">
        <v>1.85</v>
      </c>
      <c r="U1459" t="b">
        <f>IF(Table19[[#This Row],[gross]]-Table19[[#This Row],[budget]] &gt; 0, TRUE, FALSE)</f>
        <v>0</v>
      </c>
    </row>
    <row r="1460" spans="1:21" x14ac:dyDescent="0.35">
      <c r="A1460" t="s">
        <v>4513</v>
      </c>
      <c r="B1460">
        <v>1996</v>
      </c>
      <c r="C1460" t="s">
        <v>2635</v>
      </c>
      <c r="D1460" t="s">
        <v>133</v>
      </c>
      <c r="E1460" t="s">
        <v>1948</v>
      </c>
      <c r="F1460" t="s">
        <v>4514</v>
      </c>
      <c r="G1460" t="s">
        <v>569</v>
      </c>
      <c r="H1460" s="11">
        <v>55000000</v>
      </c>
      <c r="I1460" s="11">
        <v>38553833</v>
      </c>
      <c r="J1460" t="s">
        <v>38</v>
      </c>
      <c r="K1460">
        <v>110</v>
      </c>
      <c r="L1460" t="s">
        <v>4512</v>
      </c>
      <c r="M1460" t="s">
        <v>4515</v>
      </c>
      <c r="N1460">
        <v>6.8</v>
      </c>
      <c r="O1460">
        <v>62</v>
      </c>
      <c r="P1460">
        <v>155</v>
      </c>
      <c r="Q1460">
        <v>46239</v>
      </c>
      <c r="R1460">
        <v>1752</v>
      </c>
      <c r="S1460" t="s">
        <v>28</v>
      </c>
      <c r="T1460">
        <v>2.35</v>
      </c>
      <c r="U1460" t="b">
        <f>IF(Table19[[#This Row],[gross]]-Table19[[#This Row],[budget]] &gt; 0, TRUE, FALSE)</f>
        <v>0</v>
      </c>
    </row>
    <row r="1461" spans="1:21" x14ac:dyDescent="0.35">
      <c r="A1461" t="s">
        <v>4652</v>
      </c>
      <c r="B1461">
        <v>1980</v>
      </c>
      <c r="C1461" t="s">
        <v>4651</v>
      </c>
      <c r="D1461" t="s">
        <v>4381</v>
      </c>
      <c r="E1461" t="s">
        <v>4015</v>
      </c>
      <c r="F1461" t="s">
        <v>4653</v>
      </c>
      <c r="G1461" t="s">
        <v>90</v>
      </c>
      <c r="H1461" s="11">
        <v>54000000</v>
      </c>
      <c r="I1461" s="11">
        <v>108200000</v>
      </c>
      <c r="J1461" t="s">
        <v>38</v>
      </c>
      <c r="K1461">
        <v>116</v>
      </c>
      <c r="L1461" t="s">
        <v>567</v>
      </c>
      <c r="M1461" t="s">
        <v>4654</v>
      </c>
      <c r="N1461">
        <v>6.8</v>
      </c>
      <c r="O1461">
        <v>121</v>
      </c>
      <c r="P1461">
        <v>269</v>
      </c>
      <c r="Q1461">
        <v>76331</v>
      </c>
      <c r="R1461">
        <v>2908</v>
      </c>
      <c r="S1461" t="s">
        <v>28</v>
      </c>
      <c r="T1461">
        <v>2.35</v>
      </c>
      <c r="U1461" t="b">
        <f>IF(Table19[[#This Row],[gross]]-Table19[[#This Row],[budget]] &gt; 0, TRUE, FALSE)</f>
        <v>1</v>
      </c>
    </row>
    <row r="1462" spans="1:21" x14ac:dyDescent="0.35">
      <c r="A1462" t="s">
        <v>4839</v>
      </c>
      <c r="B1462">
        <v>2008</v>
      </c>
      <c r="C1462" t="s">
        <v>1132</v>
      </c>
      <c r="D1462" t="s">
        <v>638</v>
      </c>
      <c r="E1462" t="s">
        <v>1885</v>
      </c>
      <c r="F1462" t="s">
        <v>4840</v>
      </c>
      <c r="G1462" t="s">
        <v>39</v>
      </c>
      <c r="H1462" s="11">
        <v>70000000</v>
      </c>
      <c r="I1462" s="11">
        <v>97680195</v>
      </c>
      <c r="J1462" t="s">
        <v>38</v>
      </c>
      <c r="K1462">
        <v>104</v>
      </c>
      <c r="L1462" t="s">
        <v>1618</v>
      </c>
      <c r="M1462" t="s">
        <v>4841</v>
      </c>
      <c r="N1462">
        <v>6.8</v>
      </c>
      <c r="O1462">
        <v>190</v>
      </c>
      <c r="P1462">
        <v>243</v>
      </c>
      <c r="Q1462">
        <v>271691</v>
      </c>
      <c r="R1462">
        <v>29505</v>
      </c>
      <c r="S1462" t="s">
        <v>28</v>
      </c>
      <c r="T1462">
        <v>2.35</v>
      </c>
      <c r="U1462" t="b">
        <f>IF(Table19[[#This Row],[gross]]-Table19[[#This Row],[budget]] &gt; 0, TRUE, FALSE)</f>
        <v>1</v>
      </c>
    </row>
    <row r="1463" spans="1:21" x14ac:dyDescent="0.35">
      <c r="A1463" t="s">
        <v>5204</v>
      </c>
      <c r="B1463">
        <v>2010</v>
      </c>
      <c r="C1463" t="s">
        <v>511</v>
      </c>
      <c r="D1463" t="s">
        <v>203</v>
      </c>
      <c r="E1463" t="s">
        <v>921</v>
      </c>
      <c r="F1463" t="s">
        <v>3300</v>
      </c>
      <c r="G1463" t="s">
        <v>39</v>
      </c>
      <c r="H1463" s="11">
        <v>22000000</v>
      </c>
      <c r="I1463" s="11">
        <v>9528092</v>
      </c>
      <c r="J1463" t="s">
        <v>38</v>
      </c>
      <c r="K1463">
        <v>108</v>
      </c>
      <c r="L1463" t="s">
        <v>3438</v>
      </c>
      <c r="M1463" t="s">
        <v>5205</v>
      </c>
      <c r="N1463">
        <v>6.8</v>
      </c>
      <c r="O1463">
        <v>214</v>
      </c>
      <c r="P1463">
        <v>127</v>
      </c>
      <c r="Q1463">
        <v>38513</v>
      </c>
      <c r="R1463">
        <v>10191</v>
      </c>
      <c r="S1463" t="s">
        <v>28</v>
      </c>
      <c r="T1463">
        <v>2.35</v>
      </c>
      <c r="U1463" t="b">
        <f>IF(Table19[[#This Row],[gross]]-Table19[[#This Row],[budget]] &gt; 0, TRUE, FALSE)</f>
        <v>0</v>
      </c>
    </row>
    <row r="1464" spans="1:21" x14ac:dyDescent="0.35">
      <c r="A1464" t="s">
        <v>5284</v>
      </c>
      <c r="B1464">
        <v>2002</v>
      </c>
      <c r="C1464" t="s">
        <v>658</v>
      </c>
      <c r="D1464" t="s">
        <v>547</v>
      </c>
      <c r="E1464" t="s">
        <v>5283</v>
      </c>
      <c r="F1464" t="s">
        <v>5285</v>
      </c>
      <c r="G1464" t="s">
        <v>569</v>
      </c>
      <c r="H1464" s="11">
        <v>48000000</v>
      </c>
      <c r="I1464" s="11">
        <v>95308367</v>
      </c>
      <c r="J1464" t="s">
        <v>38</v>
      </c>
      <c r="K1464">
        <v>112</v>
      </c>
      <c r="L1464" t="s">
        <v>2062</v>
      </c>
      <c r="M1464" t="s">
        <v>5286</v>
      </c>
      <c r="N1464">
        <v>6.8</v>
      </c>
      <c r="O1464">
        <v>233</v>
      </c>
      <c r="P1464">
        <v>850</v>
      </c>
      <c r="Q1464">
        <v>206104</v>
      </c>
      <c r="R1464">
        <v>18141</v>
      </c>
      <c r="S1464" t="s">
        <v>28</v>
      </c>
      <c r="T1464">
        <v>2.35</v>
      </c>
      <c r="U1464" t="b">
        <f>IF(Table19[[#This Row],[gross]]-Table19[[#This Row],[budget]] &gt; 0, TRUE, FALSE)</f>
        <v>1</v>
      </c>
    </row>
    <row r="1465" spans="1:21" x14ac:dyDescent="0.35">
      <c r="A1465" t="s">
        <v>5355</v>
      </c>
      <c r="B1465">
        <v>1999</v>
      </c>
      <c r="C1465" t="s">
        <v>1271</v>
      </c>
      <c r="D1465" t="s">
        <v>1757</v>
      </c>
      <c r="E1465" t="s">
        <v>5353</v>
      </c>
      <c r="F1465" t="s">
        <v>2044</v>
      </c>
      <c r="G1465" t="s">
        <v>569</v>
      </c>
      <c r="H1465" s="11">
        <v>48000000</v>
      </c>
      <c r="I1465" s="11">
        <v>69304264</v>
      </c>
      <c r="J1465" t="s">
        <v>38</v>
      </c>
      <c r="K1465">
        <v>113</v>
      </c>
      <c r="L1465" t="s">
        <v>5354</v>
      </c>
      <c r="M1465" t="s">
        <v>5356</v>
      </c>
      <c r="N1465">
        <v>6.8</v>
      </c>
      <c r="O1465">
        <v>152</v>
      </c>
      <c r="P1465">
        <v>419</v>
      </c>
      <c r="Q1465">
        <v>73068</v>
      </c>
      <c r="R1465">
        <v>4660</v>
      </c>
      <c r="S1465" t="s">
        <v>28</v>
      </c>
      <c r="T1465">
        <v>2.35</v>
      </c>
      <c r="U1465" t="b">
        <f>IF(Table19[[#This Row],[gross]]-Table19[[#This Row],[budget]] &gt; 0, TRUE, FALSE)</f>
        <v>1</v>
      </c>
    </row>
    <row r="1466" spans="1:21" x14ac:dyDescent="0.35">
      <c r="A1466" t="s">
        <v>5401</v>
      </c>
      <c r="B1466">
        <v>1997</v>
      </c>
      <c r="C1466" t="s">
        <v>504</v>
      </c>
      <c r="D1466" t="s">
        <v>3604</v>
      </c>
      <c r="E1466" t="s">
        <v>5400</v>
      </c>
      <c r="F1466" t="s">
        <v>5402</v>
      </c>
      <c r="G1466" t="s">
        <v>39</v>
      </c>
      <c r="H1466" s="11">
        <v>45000000</v>
      </c>
      <c r="I1466" s="11">
        <v>181395380</v>
      </c>
      <c r="J1466" t="s">
        <v>38</v>
      </c>
      <c r="K1466">
        <v>86</v>
      </c>
      <c r="L1466" t="s">
        <v>3479</v>
      </c>
      <c r="M1466" t="s">
        <v>5403</v>
      </c>
      <c r="N1466">
        <v>6.8</v>
      </c>
      <c r="O1466">
        <v>73</v>
      </c>
      <c r="P1466">
        <v>243</v>
      </c>
      <c r="Q1466">
        <v>220392</v>
      </c>
      <c r="R1466">
        <v>2070</v>
      </c>
      <c r="S1466" t="s">
        <v>28</v>
      </c>
      <c r="T1466">
        <v>1.85</v>
      </c>
      <c r="U1466" t="b">
        <f>IF(Table19[[#This Row],[gross]]-Table19[[#This Row],[budget]] &gt; 0, TRUE, FALSE)</f>
        <v>1</v>
      </c>
    </row>
    <row r="1467" spans="1:21" x14ac:dyDescent="0.35">
      <c r="A1467" t="s">
        <v>5518</v>
      </c>
      <c r="B1467">
        <v>2001</v>
      </c>
      <c r="C1467" t="s">
        <v>2565</v>
      </c>
      <c r="D1467" t="s">
        <v>43</v>
      </c>
      <c r="E1467" t="s">
        <v>659</v>
      </c>
      <c r="F1467" t="s">
        <v>5519</v>
      </c>
      <c r="G1467" t="s">
        <v>569</v>
      </c>
      <c r="H1467" s="11">
        <v>35000000</v>
      </c>
      <c r="I1467" s="11">
        <v>31598308</v>
      </c>
      <c r="J1467" t="s">
        <v>38</v>
      </c>
      <c r="K1467">
        <v>122</v>
      </c>
      <c r="L1467" t="s">
        <v>2912</v>
      </c>
      <c r="M1467" t="s">
        <v>5520</v>
      </c>
      <c r="N1467">
        <v>6.8</v>
      </c>
      <c r="O1467">
        <v>208</v>
      </c>
      <c r="P1467">
        <v>541</v>
      </c>
      <c r="Q1467">
        <v>124765</v>
      </c>
      <c r="R1467">
        <v>41636</v>
      </c>
      <c r="S1467" t="s">
        <v>28</v>
      </c>
      <c r="T1467">
        <v>2.35</v>
      </c>
      <c r="U1467" t="b">
        <f>IF(Table19[[#This Row],[gross]]-Table19[[#This Row],[budget]] &gt; 0, TRUE, FALSE)</f>
        <v>0</v>
      </c>
    </row>
    <row r="1468" spans="1:21" x14ac:dyDescent="0.35">
      <c r="A1468" t="s">
        <v>5538</v>
      </c>
      <c r="B1468">
        <v>2005</v>
      </c>
      <c r="C1468" t="s">
        <v>5537</v>
      </c>
      <c r="D1468" t="s">
        <v>1885</v>
      </c>
      <c r="E1468" t="s">
        <v>393</v>
      </c>
      <c r="F1468" t="s">
        <v>4827</v>
      </c>
      <c r="G1468" t="s">
        <v>90</v>
      </c>
      <c r="H1468" s="11">
        <v>50000000</v>
      </c>
      <c r="I1468" s="11">
        <v>51019112</v>
      </c>
      <c r="J1468" t="s">
        <v>38</v>
      </c>
      <c r="K1468">
        <v>109</v>
      </c>
      <c r="L1468" t="s">
        <v>1812</v>
      </c>
      <c r="M1468" t="s">
        <v>5539</v>
      </c>
      <c r="N1468">
        <v>6.8</v>
      </c>
      <c r="O1468">
        <v>276</v>
      </c>
      <c r="P1468">
        <v>1053</v>
      </c>
      <c r="Q1468">
        <v>155745</v>
      </c>
      <c r="R1468">
        <v>14073</v>
      </c>
      <c r="S1468" t="s">
        <v>28</v>
      </c>
      <c r="T1468">
        <v>2.35</v>
      </c>
      <c r="U1468" t="b">
        <f>IF(Table19[[#This Row],[gross]]-Table19[[#This Row],[budget]] &gt; 0, TRUE, FALSE)</f>
        <v>1</v>
      </c>
    </row>
    <row r="1469" spans="1:21" x14ac:dyDescent="0.35">
      <c r="A1469" t="s">
        <v>5633</v>
      </c>
      <c r="B1469">
        <v>2001</v>
      </c>
      <c r="C1469" t="s">
        <v>5630</v>
      </c>
      <c r="D1469" t="s">
        <v>5632</v>
      </c>
      <c r="E1469" t="s">
        <v>5631</v>
      </c>
      <c r="F1469" t="s">
        <v>5634</v>
      </c>
      <c r="G1469" t="s">
        <v>569</v>
      </c>
      <c r="H1469" s="11">
        <v>45000000</v>
      </c>
      <c r="I1469" s="11">
        <v>19719930</v>
      </c>
      <c r="J1469" t="s">
        <v>38</v>
      </c>
      <c r="K1469">
        <v>124</v>
      </c>
      <c r="L1469" t="s">
        <v>2079</v>
      </c>
      <c r="M1469" t="s">
        <v>5635</v>
      </c>
      <c r="N1469">
        <v>6.8</v>
      </c>
      <c r="O1469">
        <v>150</v>
      </c>
      <c r="P1469">
        <v>531</v>
      </c>
      <c r="Q1469">
        <v>42621</v>
      </c>
      <c r="R1469">
        <v>793</v>
      </c>
      <c r="S1469" t="s">
        <v>28</v>
      </c>
      <c r="T1469">
        <v>2.35</v>
      </c>
      <c r="U1469" t="b">
        <f>IF(Table19[[#This Row],[gross]]-Table19[[#This Row],[budget]] &gt; 0, TRUE, FALSE)</f>
        <v>0</v>
      </c>
    </row>
    <row r="1470" spans="1:21" x14ac:dyDescent="0.35">
      <c r="A1470" t="s">
        <v>5741</v>
      </c>
      <c r="B1470">
        <v>1980</v>
      </c>
      <c r="C1470" t="s">
        <v>5739</v>
      </c>
      <c r="D1470" t="s">
        <v>296</v>
      </c>
      <c r="E1470" t="s">
        <v>5693</v>
      </c>
      <c r="F1470" t="s">
        <v>5742</v>
      </c>
      <c r="G1470" t="s">
        <v>569</v>
      </c>
      <c r="H1470" s="11">
        <v>44000000</v>
      </c>
      <c r="I1470" s="11">
        <v>1500000</v>
      </c>
      <c r="J1470" t="s">
        <v>38</v>
      </c>
      <c r="K1470">
        <v>325</v>
      </c>
      <c r="L1470" t="s">
        <v>5740</v>
      </c>
      <c r="M1470" t="s">
        <v>5743</v>
      </c>
      <c r="N1470">
        <v>6.8</v>
      </c>
      <c r="O1470">
        <v>102</v>
      </c>
      <c r="P1470">
        <v>189</v>
      </c>
      <c r="Q1470">
        <v>9830</v>
      </c>
      <c r="R1470">
        <v>14255</v>
      </c>
      <c r="S1470" t="s">
        <v>28</v>
      </c>
      <c r="T1470">
        <v>2.35</v>
      </c>
      <c r="U1470" t="b">
        <f>IF(Table19[[#This Row],[gross]]-Table19[[#This Row],[budget]] &gt; 0, TRUE, FALSE)</f>
        <v>0</v>
      </c>
    </row>
    <row r="1471" spans="1:21" x14ac:dyDescent="0.35">
      <c r="A1471" t="s">
        <v>5745</v>
      </c>
      <c r="B1471">
        <v>2006</v>
      </c>
      <c r="C1471" t="s">
        <v>1558</v>
      </c>
      <c r="D1471" t="s">
        <v>280</v>
      </c>
      <c r="E1471" t="s">
        <v>1181</v>
      </c>
      <c r="F1471" t="s">
        <v>1932</v>
      </c>
      <c r="G1471" t="s">
        <v>569</v>
      </c>
      <c r="H1471" s="11">
        <v>50000000</v>
      </c>
      <c r="I1471" s="11">
        <v>62318875</v>
      </c>
      <c r="J1471" t="s">
        <v>38</v>
      </c>
      <c r="K1471">
        <v>102</v>
      </c>
      <c r="L1471" t="s">
        <v>257</v>
      </c>
      <c r="M1471" t="s">
        <v>5746</v>
      </c>
      <c r="N1471">
        <v>6.8</v>
      </c>
      <c r="O1471">
        <v>206</v>
      </c>
      <c r="P1471">
        <v>502</v>
      </c>
      <c r="Q1471">
        <v>156225</v>
      </c>
      <c r="R1471">
        <v>2998</v>
      </c>
      <c r="S1471" t="s">
        <v>28</v>
      </c>
      <c r="T1471">
        <v>2.35</v>
      </c>
      <c r="U1471" t="b">
        <f>IF(Table19[[#This Row],[gross]]-Table19[[#This Row],[budget]] &gt; 0, TRUE, FALSE)</f>
        <v>1</v>
      </c>
    </row>
    <row r="1472" spans="1:21" x14ac:dyDescent="0.35">
      <c r="A1472" t="s">
        <v>5772</v>
      </c>
      <c r="B1472">
        <v>1993</v>
      </c>
      <c r="C1472" t="s">
        <v>2150</v>
      </c>
      <c r="D1472" t="s">
        <v>513</v>
      </c>
      <c r="E1472" t="s">
        <v>1998</v>
      </c>
      <c r="F1472" t="s">
        <v>5773</v>
      </c>
      <c r="G1472" t="s">
        <v>569</v>
      </c>
      <c r="H1472" s="11">
        <v>42000000</v>
      </c>
      <c r="I1472" s="11">
        <v>158348400</v>
      </c>
      <c r="J1472" t="s">
        <v>38</v>
      </c>
      <c r="K1472">
        <v>154</v>
      </c>
      <c r="L1472" t="s">
        <v>1861</v>
      </c>
      <c r="M1472" t="s">
        <v>5774</v>
      </c>
      <c r="N1472">
        <v>6.8</v>
      </c>
      <c r="O1472">
        <v>56</v>
      </c>
      <c r="P1472">
        <v>142</v>
      </c>
      <c r="Q1472">
        <v>88844</v>
      </c>
      <c r="R1472">
        <v>14244</v>
      </c>
      <c r="S1472" t="s">
        <v>28</v>
      </c>
      <c r="T1472">
        <v>1.85</v>
      </c>
      <c r="U1472" t="b">
        <f>IF(Table19[[#This Row],[gross]]-Table19[[#This Row],[budget]] &gt; 0, TRUE, FALSE)</f>
        <v>1</v>
      </c>
    </row>
    <row r="1473" spans="1:21" x14ac:dyDescent="0.35">
      <c r="A1473" t="s">
        <v>6173</v>
      </c>
      <c r="B1473">
        <v>2006</v>
      </c>
      <c r="C1473" t="s">
        <v>6172</v>
      </c>
      <c r="D1473" t="s">
        <v>572</v>
      </c>
      <c r="E1473" t="s">
        <v>4872</v>
      </c>
      <c r="F1473" t="s">
        <v>6174</v>
      </c>
      <c r="G1473" t="s">
        <v>90</v>
      </c>
      <c r="H1473" s="11">
        <v>40000000</v>
      </c>
      <c r="I1473" s="11">
        <v>52320979</v>
      </c>
      <c r="J1473" t="s">
        <v>38</v>
      </c>
      <c r="K1473">
        <v>99</v>
      </c>
      <c r="L1473" t="s">
        <v>660</v>
      </c>
      <c r="M1473" t="s">
        <v>6175</v>
      </c>
      <c r="N1473">
        <v>6.8</v>
      </c>
      <c r="O1473">
        <v>175</v>
      </c>
      <c r="P1473">
        <v>548</v>
      </c>
      <c r="Q1473">
        <v>114321</v>
      </c>
      <c r="R1473">
        <v>18693</v>
      </c>
      <c r="S1473" t="s">
        <v>28</v>
      </c>
      <c r="T1473">
        <v>2.35</v>
      </c>
      <c r="U1473" t="b">
        <f>IF(Table19[[#This Row],[gross]]-Table19[[#This Row],[budget]] &gt; 0, TRUE, FALSE)</f>
        <v>1</v>
      </c>
    </row>
    <row r="1474" spans="1:21" x14ac:dyDescent="0.35">
      <c r="A1474" t="s">
        <v>6489</v>
      </c>
      <c r="B1474">
        <v>2009</v>
      </c>
      <c r="C1474" t="s">
        <v>6487</v>
      </c>
      <c r="D1474" t="s">
        <v>4625</v>
      </c>
      <c r="E1474" t="s">
        <v>526</v>
      </c>
      <c r="F1474" t="s">
        <v>6490</v>
      </c>
      <c r="G1474" t="s">
        <v>569</v>
      </c>
      <c r="H1474" s="11">
        <v>33000000</v>
      </c>
      <c r="I1474" s="11">
        <v>10326062</v>
      </c>
      <c r="J1474" t="s">
        <v>740</v>
      </c>
      <c r="K1474">
        <v>108</v>
      </c>
      <c r="L1474" t="s">
        <v>6488</v>
      </c>
      <c r="M1474" t="s">
        <v>6491</v>
      </c>
      <c r="N1474">
        <v>6.8</v>
      </c>
      <c r="O1474">
        <v>219</v>
      </c>
      <c r="P1474">
        <v>310</v>
      </c>
      <c r="Q1474">
        <v>121432</v>
      </c>
      <c r="R1474">
        <v>14127</v>
      </c>
      <c r="S1474" t="s">
        <v>28</v>
      </c>
      <c r="T1474">
        <v>2.35</v>
      </c>
      <c r="U1474" t="b">
        <f>IF(Table19[[#This Row],[gross]]-Table19[[#This Row],[budget]] &gt; 0, TRUE, FALSE)</f>
        <v>0</v>
      </c>
    </row>
    <row r="1475" spans="1:21" x14ac:dyDescent="0.35">
      <c r="A1475" t="s">
        <v>6837</v>
      </c>
      <c r="B1475">
        <v>1999</v>
      </c>
      <c r="C1475" t="s">
        <v>6835</v>
      </c>
      <c r="D1475" t="s">
        <v>939</v>
      </c>
      <c r="E1475" t="s">
        <v>6836</v>
      </c>
      <c r="F1475" t="s">
        <v>3558</v>
      </c>
      <c r="G1475" t="s">
        <v>39</v>
      </c>
      <c r="H1475" s="11">
        <v>36000000</v>
      </c>
      <c r="I1475" s="11">
        <v>14378353</v>
      </c>
      <c r="J1475" t="s">
        <v>38</v>
      </c>
      <c r="K1475">
        <v>127</v>
      </c>
      <c r="L1475" t="s">
        <v>3144</v>
      </c>
      <c r="M1475" t="s">
        <v>6838</v>
      </c>
      <c r="N1475">
        <v>6.8</v>
      </c>
      <c r="O1475">
        <v>95</v>
      </c>
      <c r="P1475">
        <v>194</v>
      </c>
      <c r="Q1475">
        <v>12375</v>
      </c>
      <c r="R1475">
        <v>2393</v>
      </c>
      <c r="S1475" t="s">
        <v>28</v>
      </c>
      <c r="T1475">
        <v>2.35</v>
      </c>
      <c r="U1475" t="b">
        <f>IF(Table19[[#This Row],[gross]]-Table19[[#This Row],[budget]] &gt; 0, TRUE, FALSE)</f>
        <v>0</v>
      </c>
    </row>
    <row r="1476" spans="1:21" x14ac:dyDescent="0.35">
      <c r="A1476" t="s">
        <v>6906</v>
      </c>
      <c r="B1476">
        <v>2006</v>
      </c>
      <c r="C1476" t="s">
        <v>3770</v>
      </c>
      <c r="D1476" t="s">
        <v>2309</v>
      </c>
      <c r="E1476" t="s">
        <v>252</v>
      </c>
      <c r="F1476" t="s">
        <v>6907</v>
      </c>
      <c r="G1476" t="s">
        <v>39</v>
      </c>
      <c r="H1476" s="11">
        <v>35000000</v>
      </c>
      <c r="I1476" s="11">
        <v>124732962</v>
      </c>
      <c r="J1476" t="s">
        <v>38</v>
      </c>
      <c r="K1476">
        <v>109</v>
      </c>
      <c r="L1476" t="s">
        <v>1375</v>
      </c>
      <c r="M1476" t="s">
        <v>6908</v>
      </c>
      <c r="N1476">
        <v>6.8</v>
      </c>
      <c r="O1476">
        <v>208</v>
      </c>
      <c r="P1476">
        <v>631</v>
      </c>
      <c r="Q1476">
        <v>286178</v>
      </c>
      <c r="R1476">
        <v>23923</v>
      </c>
      <c r="S1476" t="s">
        <v>28</v>
      </c>
      <c r="T1476">
        <v>2.35</v>
      </c>
      <c r="U1476" t="b">
        <f>IF(Table19[[#This Row],[gross]]-Table19[[#This Row],[budget]] &gt; 0, TRUE, FALSE)</f>
        <v>1</v>
      </c>
    </row>
    <row r="1477" spans="1:21" x14ac:dyDescent="0.35">
      <c r="A1477" t="s">
        <v>6923</v>
      </c>
      <c r="B1477">
        <v>2008</v>
      </c>
      <c r="C1477" t="s">
        <v>2974</v>
      </c>
      <c r="D1477" t="s">
        <v>115</v>
      </c>
      <c r="E1477" t="s">
        <v>1785</v>
      </c>
      <c r="F1477" t="s">
        <v>803</v>
      </c>
      <c r="G1477" t="s">
        <v>39</v>
      </c>
      <c r="H1477" s="11">
        <v>35000000</v>
      </c>
      <c r="I1477" s="11">
        <v>81159365</v>
      </c>
      <c r="J1477" t="s">
        <v>38</v>
      </c>
      <c r="K1477">
        <v>123</v>
      </c>
      <c r="L1477" t="s">
        <v>2062</v>
      </c>
      <c r="M1477" t="s">
        <v>6924</v>
      </c>
      <c r="N1477">
        <v>6.8</v>
      </c>
      <c r="O1477">
        <v>144</v>
      </c>
      <c r="P1477">
        <v>278</v>
      </c>
      <c r="Q1477">
        <v>191470</v>
      </c>
      <c r="R1477">
        <v>25661</v>
      </c>
      <c r="S1477" t="s">
        <v>28</v>
      </c>
      <c r="T1477">
        <v>2.35</v>
      </c>
      <c r="U1477" t="b">
        <f>IF(Table19[[#This Row],[gross]]-Table19[[#This Row],[budget]] &gt; 0, TRUE, FALSE)</f>
        <v>1</v>
      </c>
    </row>
    <row r="1478" spans="1:21" x14ac:dyDescent="0.35">
      <c r="A1478" t="s">
        <v>5518</v>
      </c>
      <c r="B1478">
        <v>2001</v>
      </c>
      <c r="C1478" t="s">
        <v>2565</v>
      </c>
      <c r="D1478" t="s">
        <v>43</v>
      </c>
      <c r="E1478" t="s">
        <v>659</v>
      </c>
      <c r="F1478" t="s">
        <v>5519</v>
      </c>
      <c r="G1478" t="s">
        <v>569</v>
      </c>
      <c r="H1478" s="11">
        <v>35000000</v>
      </c>
      <c r="I1478" s="11">
        <v>31598308</v>
      </c>
      <c r="J1478" t="s">
        <v>38</v>
      </c>
      <c r="K1478">
        <v>122</v>
      </c>
      <c r="L1478" t="s">
        <v>2912</v>
      </c>
      <c r="M1478" t="s">
        <v>5520</v>
      </c>
      <c r="N1478">
        <v>6.8</v>
      </c>
      <c r="O1478">
        <v>208</v>
      </c>
      <c r="P1478">
        <v>541</v>
      </c>
      <c r="Q1478">
        <v>124765</v>
      </c>
      <c r="R1478">
        <v>41636</v>
      </c>
      <c r="S1478" t="s">
        <v>28</v>
      </c>
      <c r="T1478">
        <v>2.35</v>
      </c>
      <c r="U1478" t="b">
        <f>IF(Table19[[#This Row],[gross]]-Table19[[#This Row],[budget]] &gt; 0, TRUE, FALSE)</f>
        <v>0</v>
      </c>
    </row>
    <row r="1479" spans="1:21" x14ac:dyDescent="0.35">
      <c r="A1479" t="s">
        <v>7085</v>
      </c>
      <c r="B1479">
        <v>2006</v>
      </c>
      <c r="C1479" t="s">
        <v>5850</v>
      </c>
      <c r="D1479" t="s">
        <v>7084</v>
      </c>
      <c r="E1479" t="s">
        <v>7083</v>
      </c>
      <c r="F1479" t="s">
        <v>7086</v>
      </c>
      <c r="G1479" t="s">
        <v>90</v>
      </c>
      <c r="H1479" s="11">
        <v>30000000</v>
      </c>
      <c r="I1479" s="11">
        <v>37617947</v>
      </c>
      <c r="J1479" t="s">
        <v>38</v>
      </c>
      <c r="K1479">
        <v>101</v>
      </c>
      <c r="L1479" t="s">
        <v>5563</v>
      </c>
      <c r="M1479" t="s">
        <v>7087</v>
      </c>
      <c r="N1479">
        <v>6.8</v>
      </c>
      <c r="O1479">
        <v>122</v>
      </c>
      <c r="P1479">
        <v>203</v>
      </c>
      <c r="Q1479">
        <v>8143</v>
      </c>
      <c r="R1479">
        <v>966</v>
      </c>
      <c r="S1479" t="s">
        <v>28</v>
      </c>
      <c r="T1479">
        <v>2.35</v>
      </c>
      <c r="U1479" t="b">
        <f>IF(Table19[[#This Row],[gross]]-Table19[[#This Row],[budget]] &gt; 0, TRUE, FALSE)</f>
        <v>1</v>
      </c>
    </row>
    <row r="1480" spans="1:21" x14ac:dyDescent="0.35">
      <c r="A1480" t="s">
        <v>7237</v>
      </c>
      <c r="B1480">
        <v>2001</v>
      </c>
      <c r="C1480" t="s">
        <v>7236</v>
      </c>
      <c r="D1480" t="s">
        <v>115</v>
      </c>
      <c r="E1480" t="s">
        <v>1279</v>
      </c>
      <c r="F1480" t="s">
        <v>7238</v>
      </c>
      <c r="G1480" t="s">
        <v>569</v>
      </c>
      <c r="H1480" s="11">
        <v>35000000</v>
      </c>
      <c r="I1480" s="11">
        <v>11405825</v>
      </c>
      <c r="J1480" t="s">
        <v>38</v>
      </c>
      <c r="K1480">
        <v>111</v>
      </c>
      <c r="L1480" t="s">
        <v>3270</v>
      </c>
      <c r="M1480" t="s">
        <v>7239</v>
      </c>
      <c r="N1480">
        <v>6.8</v>
      </c>
      <c r="O1480">
        <v>119</v>
      </c>
      <c r="P1480">
        <v>208</v>
      </c>
      <c r="Q1480">
        <v>28542</v>
      </c>
      <c r="R1480">
        <v>19805</v>
      </c>
      <c r="S1480" t="s">
        <v>28</v>
      </c>
      <c r="T1480">
        <v>2.35</v>
      </c>
      <c r="U1480" t="b">
        <f>IF(Table19[[#This Row],[gross]]-Table19[[#This Row],[budget]] &gt; 0, TRUE, FALSE)</f>
        <v>0</v>
      </c>
    </row>
    <row r="1481" spans="1:21" x14ac:dyDescent="0.35">
      <c r="A1481" t="s">
        <v>7317</v>
      </c>
      <c r="B1481">
        <v>1999</v>
      </c>
      <c r="C1481" t="s">
        <v>1037</v>
      </c>
      <c r="D1481" t="s">
        <v>7316</v>
      </c>
      <c r="E1481" t="s">
        <v>7314</v>
      </c>
      <c r="F1481" t="s">
        <v>7318</v>
      </c>
      <c r="G1481" t="s">
        <v>569</v>
      </c>
      <c r="H1481" s="11">
        <v>35000000</v>
      </c>
      <c r="I1481" s="11">
        <v>630779</v>
      </c>
      <c r="J1481" t="s">
        <v>38</v>
      </c>
      <c r="K1481">
        <v>148</v>
      </c>
      <c r="L1481" t="s">
        <v>7315</v>
      </c>
      <c r="M1481" t="s">
        <v>7319</v>
      </c>
      <c r="N1481">
        <v>6.8</v>
      </c>
      <c r="O1481">
        <v>95</v>
      </c>
      <c r="P1481">
        <v>159</v>
      </c>
      <c r="Q1481">
        <v>11101</v>
      </c>
      <c r="R1481">
        <v>5</v>
      </c>
      <c r="S1481" t="s">
        <v>28</v>
      </c>
      <c r="T1481">
        <v>2.35</v>
      </c>
      <c r="U1481" t="b">
        <f>IF(Table19[[#This Row],[gross]]-Table19[[#This Row],[budget]] &gt; 0, TRUE, FALSE)</f>
        <v>0</v>
      </c>
    </row>
    <row r="1482" spans="1:21" x14ac:dyDescent="0.35">
      <c r="A1482" t="s">
        <v>7325</v>
      </c>
      <c r="B1482">
        <v>2014</v>
      </c>
      <c r="C1482" t="s">
        <v>3857</v>
      </c>
      <c r="D1482" t="s">
        <v>3858</v>
      </c>
      <c r="E1482" t="s">
        <v>7324</v>
      </c>
      <c r="F1482" t="s">
        <v>7326</v>
      </c>
      <c r="G1482" t="s">
        <v>39</v>
      </c>
      <c r="H1482" s="11">
        <v>34000000</v>
      </c>
      <c r="I1482" s="11">
        <v>102413606</v>
      </c>
      <c r="J1482" t="s">
        <v>38</v>
      </c>
      <c r="K1482">
        <v>113</v>
      </c>
      <c r="L1482" t="s">
        <v>1585</v>
      </c>
      <c r="M1482" t="s">
        <v>7327</v>
      </c>
      <c r="N1482">
        <v>6.8</v>
      </c>
      <c r="O1482">
        <v>297</v>
      </c>
      <c r="P1482">
        <v>524</v>
      </c>
      <c r="Q1482">
        <v>310903</v>
      </c>
      <c r="R1482">
        <v>1783</v>
      </c>
      <c r="S1482" t="s">
        <v>28</v>
      </c>
      <c r="T1482">
        <v>2.35</v>
      </c>
      <c r="U1482" t="b">
        <f>IF(Table19[[#This Row],[gross]]-Table19[[#This Row],[budget]] &gt; 0, TRUE, FALSE)</f>
        <v>1</v>
      </c>
    </row>
    <row r="1483" spans="1:21" x14ac:dyDescent="0.35">
      <c r="A1483" t="s">
        <v>7425</v>
      </c>
      <c r="B1483">
        <v>2005</v>
      </c>
      <c r="C1483" t="s">
        <v>7424</v>
      </c>
      <c r="D1483" t="s">
        <v>3036</v>
      </c>
      <c r="E1483" t="s">
        <v>6560</v>
      </c>
      <c r="F1483" t="s">
        <v>2178</v>
      </c>
      <c r="G1483" t="s">
        <v>39</v>
      </c>
      <c r="H1483" s="11">
        <v>10000000</v>
      </c>
      <c r="I1483" s="11">
        <v>4280577</v>
      </c>
      <c r="J1483" t="s">
        <v>38</v>
      </c>
      <c r="K1483">
        <v>118</v>
      </c>
      <c r="L1483" t="s">
        <v>4703</v>
      </c>
      <c r="M1483" t="s">
        <v>7426</v>
      </c>
      <c r="N1483">
        <v>6.8</v>
      </c>
      <c r="O1483">
        <v>90</v>
      </c>
      <c r="P1483">
        <v>114</v>
      </c>
      <c r="Q1483">
        <v>50919</v>
      </c>
      <c r="R1483">
        <v>2859</v>
      </c>
      <c r="S1483" t="s">
        <v>28</v>
      </c>
      <c r="T1483">
        <v>2.35</v>
      </c>
      <c r="U1483" t="b">
        <f>IF(Table19[[#This Row],[gross]]-Table19[[#This Row],[budget]] &gt; 0, TRUE, FALSE)</f>
        <v>0</v>
      </c>
    </row>
    <row r="1484" spans="1:21" x14ac:dyDescent="0.35">
      <c r="A1484" t="s">
        <v>7475</v>
      </c>
      <c r="B1484">
        <v>2011</v>
      </c>
      <c r="C1484" t="s">
        <v>942</v>
      </c>
      <c r="D1484" t="s">
        <v>4518</v>
      </c>
      <c r="E1484" t="s">
        <v>7474</v>
      </c>
      <c r="F1484" t="s">
        <v>7476</v>
      </c>
      <c r="G1484" t="s">
        <v>569</v>
      </c>
      <c r="H1484" s="11">
        <v>32500000</v>
      </c>
      <c r="I1484" s="11">
        <v>169076745</v>
      </c>
      <c r="J1484" t="s">
        <v>38</v>
      </c>
      <c r="K1484">
        <v>131</v>
      </c>
      <c r="L1484" t="s">
        <v>1618</v>
      </c>
      <c r="M1484" t="s">
        <v>7477</v>
      </c>
      <c r="N1484">
        <v>6.8</v>
      </c>
      <c r="O1484">
        <v>371</v>
      </c>
      <c r="P1484">
        <v>485</v>
      </c>
      <c r="Q1484">
        <v>218711</v>
      </c>
      <c r="R1484">
        <v>3229</v>
      </c>
      <c r="S1484" t="s">
        <v>28</v>
      </c>
      <c r="T1484">
        <v>2.35</v>
      </c>
      <c r="U1484" t="b">
        <f>IF(Table19[[#This Row],[gross]]-Table19[[#This Row],[budget]] &gt; 0, TRUE, FALSE)</f>
        <v>1</v>
      </c>
    </row>
    <row r="1485" spans="1:21" x14ac:dyDescent="0.35">
      <c r="A1485" t="s">
        <v>7549</v>
      </c>
      <c r="B1485">
        <v>1999</v>
      </c>
      <c r="C1485" t="s">
        <v>477</v>
      </c>
      <c r="D1485" t="s">
        <v>678</v>
      </c>
      <c r="E1485" t="s">
        <v>7548</v>
      </c>
      <c r="F1485" t="s">
        <v>7550</v>
      </c>
      <c r="G1485" t="s">
        <v>569</v>
      </c>
      <c r="H1485" s="11">
        <v>55000000</v>
      </c>
      <c r="I1485" s="11">
        <v>16640210</v>
      </c>
      <c r="J1485" t="s">
        <v>38</v>
      </c>
      <c r="K1485">
        <v>121</v>
      </c>
      <c r="L1485" t="s">
        <v>3911</v>
      </c>
      <c r="M1485" t="s">
        <v>7551</v>
      </c>
      <c r="N1485">
        <v>6.8</v>
      </c>
      <c r="O1485">
        <v>163</v>
      </c>
      <c r="P1485">
        <v>382</v>
      </c>
      <c r="Q1485">
        <v>53028</v>
      </c>
      <c r="R1485">
        <v>13040</v>
      </c>
      <c r="S1485" t="s">
        <v>28</v>
      </c>
      <c r="T1485">
        <v>2.35</v>
      </c>
      <c r="U1485" t="b">
        <f>IF(Table19[[#This Row],[gross]]-Table19[[#This Row],[budget]] &gt; 0, TRUE, FALSE)</f>
        <v>0</v>
      </c>
    </row>
    <row r="1486" spans="1:21" x14ac:dyDescent="0.35">
      <c r="A1486" t="s">
        <v>7658</v>
      </c>
      <c r="B1486">
        <v>2012</v>
      </c>
      <c r="C1486" t="s">
        <v>7656</v>
      </c>
      <c r="D1486" t="s">
        <v>434</v>
      </c>
      <c r="E1486" t="s">
        <v>7657</v>
      </c>
      <c r="F1486" t="s">
        <v>7659</v>
      </c>
      <c r="G1486" t="s">
        <v>39</v>
      </c>
      <c r="H1486" s="11">
        <v>30000000</v>
      </c>
      <c r="I1486" s="11">
        <v>125014030</v>
      </c>
      <c r="J1486" t="s">
        <v>38</v>
      </c>
      <c r="K1486">
        <v>104</v>
      </c>
      <c r="L1486" t="s">
        <v>209</v>
      </c>
      <c r="M1486" t="s">
        <v>7660</v>
      </c>
      <c r="N1486">
        <v>6.8</v>
      </c>
      <c r="O1486">
        <v>214</v>
      </c>
      <c r="P1486">
        <v>164</v>
      </c>
      <c r="Q1486">
        <v>145852</v>
      </c>
      <c r="R1486">
        <v>18322</v>
      </c>
      <c r="S1486" t="s">
        <v>28</v>
      </c>
      <c r="T1486">
        <v>2.35</v>
      </c>
      <c r="U1486" t="b">
        <f>IF(Table19[[#This Row],[gross]]-Table19[[#This Row],[budget]] &gt; 0, TRUE, FALSE)</f>
        <v>1</v>
      </c>
    </row>
    <row r="1487" spans="1:21" x14ac:dyDescent="0.35">
      <c r="A1487" t="s">
        <v>7678</v>
      </c>
      <c r="B1487">
        <v>1991</v>
      </c>
      <c r="C1487" t="s">
        <v>158</v>
      </c>
      <c r="D1487" t="s">
        <v>3816</v>
      </c>
      <c r="E1487" t="s">
        <v>7073</v>
      </c>
      <c r="F1487" t="s">
        <v>7679</v>
      </c>
      <c r="G1487" t="s">
        <v>39</v>
      </c>
      <c r="H1487" s="11">
        <v>38000000</v>
      </c>
      <c r="I1487" s="11">
        <v>113502246</v>
      </c>
      <c r="J1487" t="s">
        <v>38</v>
      </c>
      <c r="K1487">
        <v>99</v>
      </c>
      <c r="L1487" t="s">
        <v>2687</v>
      </c>
      <c r="M1487" t="s">
        <v>7680</v>
      </c>
      <c r="N1487">
        <v>6.8</v>
      </c>
      <c r="O1487">
        <v>55</v>
      </c>
      <c r="P1487">
        <v>125</v>
      </c>
      <c r="Q1487">
        <v>96607</v>
      </c>
      <c r="R1487">
        <v>3696</v>
      </c>
      <c r="S1487" t="s">
        <v>28</v>
      </c>
      <c r="T1487">
        <v>1.85</v>
      </c>
      <c r="U1487" t="b">
        <f>IF(Table19[[#This Row],[gross]]-Table19[[#This Row],[budget]] &gt; 0, TRUE, FALSE)</f>
        <v>1</v>
      </c>
    </row>
    <row r="1488" spans="1:21" x14ac:dyDescent="0.35">
      <c r="A1488" t="s">
        <v>7769</v>
      </c>
      <c r="B1488">
        <v>1995</v>
      </c>
      <c r="C1488" t="s">
        <v>7767</v>
      </c>
      <c r="D1488" t="s">
        <v>3827</v>
      </c>
      <c r="E1488" t="s">
        <v>7768</v>
      </c>
      <c r="F1488" t="s">
        <v>6166</v>
      </c>
      <c r="G1488" t="s">
        <v>272</v>
      </c>
      <c r="H1488" s="11">
        <v>30000000</v>
      </c>
      <c r="I1488" s="11">
        <v>66600000</v>
      </c>
      <c r="J1488" t="s">
        <v>365</v>
      </c>
      <c r="K1488">
        <v>91</v>
      </c>
      <c r="L1488" t="s">
        <v>3772</v>
      </c>
      <c r="M1488" t="s">
        <v>7770</v>
      </c>
      <c r="N1488">
        <v>6.8</v>
      </c>
      <c r="O1488">
        <v>79</v>
      </c>
      <c r="P1488">
        <v>182</v>
      </c>
      <c r="Q1488">
        <v>94435</v>
      </c>
      <c r="R1488">
        <v>1185</v>
      </c>
      <c r="S1488" t="s">
        <v>28</v>
      </c>
      <c r="T1488">
        <v>1.85</v>
      </c>
      <c r="U1488" t="b">
        <f>IF(Table19[[#This Row],[gross]]-Table19[[#This Row],[budget]] &gt; 0, TRUE, FALSE)</f>
        <v>1</v>
      </c>
    </row>
    <row r="1489" spans="1:21" x14ac:dyDescent="0.35">
      <c r="A1489" t="s">
        <v>7942</v>
      </c>
      <c r="B1489">
        <v>2011</v>
      </c>
      <c r="C1489" t="s">
        <v>913</v>
      </c>
      <c r="D1489" t="s">
        <v>7941</v>
      </c>
      <c r="E1489" t="s">
        <v>7940</v>
      </c>
      <c r="F1489" t="s">
        <v>7943</v>
      </c>
      <c r="G1489" t="s">
        <v>39</v>
      </c>
      <c r="H1489" s="11">
        <v>30000000</v>
      </c>
      <c r="I1489" s="11">
        <v>40247512</v>
      </c>
      <c r="J1489" t="s">
        <v>38</v>
      </c>
      <c r="K1489">
        <v>111</v>
      </c>
      <c r="L1489" t="s">
        <v>896</v>
      </c>
      <c r="M1489" t="s">
        <v>7944</v>
      </c>
      <c r="N1489">
        <v>6.8</v>
      </c>
      <c r="O1489">
        <v>417</v>
      </c>
      <c r="P1489">
        <v>438</v>
      </c>
      <c r="Q1489">
        <v>159198</v>
      </c>
      <c r="R1489">
        <v>257</v>
      </c>
      <c r="S1489" t="s">
        <v>28</v>
      </c>
      <c r="T1489">
        <v>2.35</v>
      </c>
      <c r="U1489" t="b">
        <f>IF(Table19[[#This Row],[gross]]-Table19[[#This Row],[budget]] &gt; 0, TRUE, FALSE)</f>
        <v>1</v>
      </c>
    </row>
    <row r="1490" spans="1:21" x14ac:dyDescent="0.35">
      <c r="A1490" t="s">
        <v>7995</v>
      </c>
      <c r="B1490">
        <v>1998</v>
      </c>
      <c r="C1490" t="s">
        <v>1617</v>
      </c>
      <c r="D1490" t="s">
        <v>1617</v>
      </c>
      <c r="E1490" t="s">
        <v>7994</v>
      </c>
      <c r="F1490" t="s">
        <v>7996</v>
      </c>
      <c r="G1490" t="s">
        <v>569</v>
      </c>
      <c r="H1490" s="11">
        <v>30000000</v>
      </c>
      <c r="I1490" s="11">
        <v>26525834</v>
      </c>
      <c r="J1490" t="s">
        <v>38</v>
      </c>
      <c r="K1490">
        <v>108</v>
      </c>
      <c r="L1490" t="s">
        <v>1375</v>
      </c>
      <c r="M1490" t="s">
        <v>7997</v>
      </c>
      <c r="N1490">
        <v>6.8</v>
      </c>
      <c r="O1490">
        <v>110</v>
      </c>
      <c r="P1490">
        <v>227</v>
      </c>
      <c r="Q1490">
        <v>21998</v>
      </c>
      <c r="R1490">
        <v>1023</v>
      </c>
      <c r="S1490" t="s">
        <v>28</v>
      </c>
      <c r="T1490">
        <v>1.85</v>
      </c>
      <c r="U1490" t="b">
        <f>IF(Table19[[#This Row],[gross]]-Table19[[#This Row],[budget]] &gt; 0, TRUE, FALSE)</f>
        <v>0</v>
      </c>
    </row>
    <row r="1491" spans="1:21" x14ac:dyDescent="0.35">
      <c r="A1491" t="s">
        <v>8162</v>
      </c>
      <c r="B1491">
        <v>2009</v>
      </c>
      <c r="C1491" t="s">
        <v>2692</v>
      </c>
      <c r="D1491" t="s">
        <v>176</v>
      </c>
      <c r="E1491" t="s">
        <v>6882</v>
      </c>
      <c r="F1491" t="s">
        <v>1218</v>
      </c>
      <c r="G1491" t="s">
        <v>39</v>
      </c>
      <c r="H1491" s="11">
        <v>40000000</v>
      </c>
      <c r="I1491" s="11">
        <v>7689458</v>
      </c>
      <c r="J1491" t="s">
        <v>56</v>
      </c>
      <c r="K1491">
        <v>123</v>
      </c>
      <c r="L1491" t="s">
        <v>8161</v>
      </c>
      <c r="M1491" t="s">
        <v>8163</v>
      </c>
      <c r="N1491">
        <v>6.8</v>
      </c>
      <c r="O1491">
        <v>292</v>
      </c>
      <c r="P1491">
        <v>210</v>
      </c>
      <c r="Q1491">
        <v>126307</v>
      </c>
      <c r="R1491">
        <v>11769</v>
      </c>
      <c r="S1491" t="s">
        <v>28</v>
      </c>
      <c r="T1491">
        <v>1.85</v>
      </c>
      <c r="U1491" t="b">
        <f>IF(Table19[[#This Row],[gross]]-Table19[[#This Row],[budget]] &gt; 0, TRUE, FALSE)</f>
        <v>0</v>
      </c>
    </row>
    <row r="1492" spans="1:21" x14ac:dyDescent="0.35">
      <c r="A1492" t="s">
        <v>8226</v>
      </c>
      <c r="B1492">
        <v>2011</v>
      </c>
      <c r="C1492" t="s">
        <v>120</v>
      </c>
      <c r="D1492" t="s">
        <v>625</v>
      </c>
      <c r="E1492" t="s">
        <v>4480</v>
      </c>
      <c r="F1492" t="s">
        <v>8227</v>
      </c>
      <c r="G1492" t="s">
        <v>569</v>
      </c>
      <c r="H1492" s="11">
        <v>30000000</v>
      </c>
      <c r="I1492" s="11">
        <v>537580</v>
      </c>
      <c r="J1492" t="s">
        <v>38</v>
      </c>
      <c r="K1492">
        <v>129</v>
      </c>
      <c r="L1492" t="s">
        <v>8225</v>
      </c>
      <c r="M1492" t="s">
        <v>8228</v>
      </c>
      <c r="N1492">
        <v>6.8</v>
      </c>
      <c r="O1492">
        <v>134</v>
      </c>
      <c r="P1492">
        <v>124</v>
      </c>
      <c r="Q1492">
        <v>52972</v>
      </c>
      <c r="R1492">
        <v>19620</v>
      </c>
      <c r="S1492" t="s">
        <v>28</v>
      </c>
      <c r="T1492">
        <v>2.35</v>
      </c>
      <c r="U1492" t="b">
        <f>IF(Table19[[#This Row],[gross]]-Table19[[#This Row],[budget]] &gt; 0, TRUE, FALSE)</f>
        <v>0</v>
      </c>
    </row>
    <row r="1493" spans="1:21" x14ac:dyDescent="0.35">
      <c r="A1493" t="s">
        <v>8348</v>
      </c>
      <c r="B1493">
        <v>1981</v>
      </c>
      <c r="C1493" t="s">
        <v>5844</v>
      </c>
      <c r="D1493" t="s">
        <v>928</v>
      </c>
      <c r="E1493" t="s">
        <v>8347</v>
      </c>
      <c r="F1493" t="s">
        <v>1066</v>
      </c>
      <c r="G1493" t="s">
        <v>90</v>
      </c>
      <c r="H1493" s="11">
        <v>28000000</v>
      </c>
      <c r="I1493" s="11">
        <v>62300000</v>
      </c>
      <c r="J1493" t="s">
        <v>56</v>
      </c>
      <c r="K1493">
        <v>127</v>
      </c>
      <c r="L1493" t="s">
        <v>50</v>
      </c>
      <c r="M1493" t="s">
        <v>8349</v>
      </c>
      <c r="N1493">
        <v>6.8</v>
      </c>
      <c r="O1493">
        <v>112</v>
      </c>
      <c r="P1493">
        <v>263</v>
      </c>
      <c r="Q1493">
        <v>72085</v>
      </c>
      <c r="R1493">
        <v>2118</v>
      </c>
      <c r="S1493" t="s">
        <v>28</v>
      </c>
      <c r="T1493">
        <v>2.35</v>
      </c>
      <c r="U1493" t="b">
        <f>IF(Table19[[#This Row],[gross]]-Table19[[#This Row],[budget]] &gt; 0, TRUE, FALSE)</f>
        <v>1</v>
      </c>
    </row>
    <row r="1494" spans="1:21" x14ac:dyDescent="0.35">
      <c r="A1494" t="s">
        <v>8513</v>
      </c>
      <c r="B1494">
        <v>2007</v>
      </c>
      <c r="C1494" t="s">
        <v>789</v>
      </c>
      <c r="D1494" t="s">
        <v>77</v>
      </c>
      <c r="E1494" t="s">
        <v>368</v>
      </c>
      <c r="F1494" t="s">
        <v>2309</v>
      </c>
      <c r="G1494" t="s">
        <v>569</v>
      </c>
      <c r="H1494" s="11">
        <v>27500000</v>
      </c>
      <c r="I1494" s="11">
        <v>9664316</v>
      </c>
      <c r="J1494" t="s">
        <v>38</v>
      </c>
      <c r="K1494">
        <v>122</v>
      </c>
      <c r="L1494" t="s">
        <v>3911</v>
      </c>
      <c r="M1494" t="s">
        <v>8514</v>
      </c>
      <c r="N1494">
        <v>6.8</v>
      </c>
      <c r="O1494">
        <v>131</v>
      </c>
      <c r="P1494">
        <v>197</v>
      </c>
      <c r="Q1494">
        <v>47203</v>
      </c>
      <c r="R1494">
        <v>50950</v>
      </c>
      <c r="S1494" t="s">
        <v>28</v>
      </c>
      <c r="T1494">
        <v>2.35</v>
      </c>
      <c r="U1494" t="b">
        <f>IF(Table19[[#This Row],[gross]]-Table19[[#This Row],[budget]] &gt; 0, TRUE, FALSE)</f>
        <v>0</v>
      </c>
    </row>
    <row r="1495" spans="1:21" x14ac:dyDescent="0.35">
      <c r="A1495" t="s">
        <v>8586</v>
      </c>
      <c r="B1495">
        <v>2007</v>
      </c>
      <c r="C1495" t="s">
        <v>8585</v>
      </c>
      <c r="D1495" t="s">
        <v>420</v>
      </c>
      <c r="E1495" t="s">
        <v>2867</v>
      </c>
      <c r="F1495" t="s">
        <v>3964</v>
      </c>
      <c r="G1495" t="s">
        <v>90</v>
      </c>
      <c r="H1495" s="11">
        <v>27000000</v>
      </c>
      <c r="I1495" s="11">
        <v>7486906</v>
      </c>
      <c r="J1495" t="s">
        <v>38</v>
      </c>
      <c r="K1495">
        <v>106</v>
      </c>
      <c r="L1495" t="s">
        <v>3772</v>
      </c>
      <c r="M1495" t="s">
        <v>8587</v>
      </c>
      <c r="N1495">
        <v>6.8</v>
      </c>
      <c r="O1495">
        <v>118</v>
      </c>
      <c r="P1495">
        <v>71</v>
      </c>
      <c r="Q1495">
        <v>17436</v>
      </c>
      <c r="R1495">
        <v>2495</v>
      </c>
      <c r="S1495" t="s">
        <v>28</v>
      </c>
      <c r="T1495">
        <v>1.85</v>
      </c>
      <c r="U1495" t="b">
        <f>IF(Table19[[#This Row],[gross]]-Table19[[#This Row],[budget]] &gt; 0, TRUE, FALSE)</f>
        <v>0</v>
      </c>
    </row>
    <row r="1496" spans="1:21" x14ac:dyDescent="0.35">
      <c r="A1496" t="s">
        <v>8736</v>
      </c>
      <c r="B1496">
        <v>2001</v>
      </c>
      <c r="C1496" t="s">
        <v>3839</v>
      </c>
      <c r="D1496" t="s">
        <v>3839</v>
      </c>
      <c r="E1496" t="s">
        <v>6395</v>
      </c>
      <c r="F1496" t="s">
        <v>3250</v>
      </c>
      <c r="G1496" t="s">
        <v>39</v>
      </c>
      <c r="H1496" s="11">
        <v>26000000</v>
      </c>
      <c r="I1496" s="11">
        <v>7496522</v>
      </c>
      <c r="J1496" t="s">
        <v>38</v>
      </c>
      <c r="K1496">
        <v>103</v>
      </c>
      <c r="L1496" t="s">
        <v>8735</v>
      </c>
      <c r="M1496" t="s">
        <v>8737</v>
      </c>
      <c r="N1496">
        <v>6.8</v>
      </c>
      <c r="O1496">
        <v>116</v>
      </c>
      <c r="P1496">
        <v>178</v>
      </c>
      <c r="Q1496">
        <v>31798</v>
      </c>
      <c r="R1496">
        <v>12534</v>
      </c>
      <c r="S1496" t="s">
        <v>28</v>
      </c>
      <c r="T1496">
        <v>1.37</v>
      </c>
      <c r="U1496" t="b">
        <f>IF(Table19[[#This Row],[gross]]-Table19[[#This Row],[budget]] &gt; 0, TRUE, FALSE)</f>
        <v>0</v>
      </c>
    </row>
    <row r="1497" spans="1:21" x14ac:dyDescent="0.35">
      <c r="A1497" t="s">
        <v>8896</v>
      </c>
      <c r="B1497">
        <v>2011</v>
      </c>
      <c r="C1497" t="s">
        <v>8895</v>
      </c>
      <c r="D1497" t="s">
        <v>223</v>
      </c>
      <c r="E1497" t="s">
        <v>1635</v>
      </c>
      <c r="F1497" t="s">
        <v>4967</v>
      </c>
      <c r="G1497" t="s">
        <v>569</v>
      </c>
      <c r="H1497" s="11">
        <v>25000000</v>
      </c>
      <c r="I1497" s="11">
        <v>51533608</v>
      </c>
      <c r="J1497" t="s">
        <v>38</v>
      </c>
      <c r="K1497">
        <v>117</v>
      </c>
      <c r="L1497" t="s">
        <v>685</v>
      </c>
      <c r="M1497" t="s">
        <v>8897</v>
      </c>
      <c r="N1497">
        <v>6.8</v>
      </c>
      <c r="O1497">
        <v>408</v>
      </c>
      <c r="P1497">
        <v>755</v>
      </c>
      <c r="Q1497">
        <v>203111</v>
      </c>
      <c r="R1497">
        <v>16606</v>
      </c>
      <c r="S1497" t="s">
        <v>28</v>
      </c>
      <c r="T1497">
        <v>2.35</v>
      </c>
      <c r="U1497" t="b">
        <f>IF(Table19[[#This Row],[gross]]-Table19[[#This Row],[budget]] &gt; 0, TRUE, FALSE)</f>
        <v>1</v>
      </c>
    </row>
    <row r="1498" spans="1:21" x14ac:dyDescent="0.35">
      <c r="A1498" t="s">
        <v>9096</v>
      </c>
      <c r="B1498">
        <v>1994</v>
      </c>
      <c r="C1498" t="s">
        <v>9095</v>
      </c>
      <c r="D1498" t="s">
        <v>43</v>
      </c>
      <c r="E1498" t="s">
        <v>114</v>
      </c>
      <c r="F1498" t="s">
        <v>5353</v>
      </c>
      <c r="G1498" t="s">
        <v>39</v>
      </c>
      <c r="H1498" s="11">
        <v>25000000</v>
      </c>
      <c r="I1498" s="11">
        <v>22200000</v>
      </c>
      <c r="J1498" t="s">
        <v>38</v>
      </c>
      <c r="K1498">
        <v>97</v>
      </c>
      <c r="L1498" t="s">
        <v>1375</v>
      </c>
      <c r="M1498" t="s">
        <v>9097</v>
      </c>
      <c r="N1498">
        <v>6.8</v>
      </c>
      <c r="O1498">
        <v>44</v>
      </c>
      <c r="P1498">
        <v>117</v>
      </c>
      <c r="Q1498">
        <v>41310</v>
      </c>
      <c r="R1498">
        <v>52122</v>
      </c>
      <c r="S1498" t="s">
        <v>28</v>
      </c>
      <c r="T1498">
        <v>1.85</v>
      </c>
      <c r="U1498" t="b">
        <f>IF(Table19[[#This Row],[gross]]-Table19[[#This Row],[budget]] &gt; 0, TRUE, FALSE)</f>
        <v>0</v>
      </c>
    </row>
    <row r="1499" spans="1:21" x14ac:dyDescent="0.35">
      <c r="A1499" t="s">
        <v>9171</v>
      </c>
      <c r="B1499">
        <v>2004</v>
      </c>
      <c r="C1499" t="s">
        <v>7056</v>
      </c>
      <c r="D1499" t="s">
        <v>9170</v>
      </c>
      <c r="E1499" t="s">
        <v>9169</v>
      </c>
      <c r="F1499" t="s">
        <v>9172</v>
      </c>
      <c r="G1499" t="s">
        <v>569</v>
      </c>
      <c r="H1499" s="11">
        <v>25000000</v>
      </c>
      <c r="I1499" s="11">
        <v>14589444</v>
      </c>
      <c r="J1499" t="s">
        <v>38</v>
      </c>
      <c r="K1499">
        <v>110</v>
      </c>
      <c r="L1499" t="s">
        <v>1375</v>
      </c>
      <c r="M1499" t="s">
        <v>9173</v>
      </c>
      <c r="N1499">
        <v>6.8</v>
      </c>
      <c r="O1499">
        <v>126</v>
      </c>
      <c r="P1499">
        <v>513</v>
      </c>
      <c r="Q1499">
        <v>171151</v>
      </c>
      <c r="R1499">
        <v>911</v>
      </c>
      <c r="S1499" t="s">
        <v>28</v>
      </c>
      <c r="T1499">
        <v>1.85</v>
      </c>
      <c r="U1499" t="b">
        <f>IF(Table19[[#This Row],[gross]]-Table19[[#This Row],[budget]] &gt; 0, TRUE, FALSE)</f>
        <v>0</v>
      </c>
    </row>
    <row r="1500" spans="1:21" x14ac:dyDescent="0.35">
      <c r="A1500" t="s">
        <v>9199</v>
      </c>
      <c r="B1500">
        <v>2014</v>
      </c>
      <c r="C1500" t="s">
        <v>2611</v>
      </c>
      <c r="D1500" t="s">
        <v>723</v>
      </c>
      <c r="E1500" t="s">
        <v>1587</v>
      </c>
      <c r="F1500" t="s">
        <v>9200</v>
      </c>
      <c r="G1500" t="s">
        <v>569</v>
      </c>
      <c r="H1500" s="11">
        <v>25000000</v>
      </c>
      <c r="I1500" s="11">
        <v>28831145</v>
      </c>
      <c r="J1500" t="s">
        <v>38</v>
      </c>
      <c r="K1500">
        <v>110</v>
      </c>
      <c r="L1500" t="s">
        <v>3637</v>
      </c>
      <c r="M1500" t="s">
        <v>9201</v>
      </c>
      <c r="N1500">
        <v>6.8</v>
      </c>
      <c r="O1500">
        <v>159</v>
      </c>
      <c r="P1500">
        <v>113</v>
      </c>
      <c r="Q1500">
        <v>39357</v>
      </c>
      <c r="R1500">
        <v>3757</v>
      </c>
      <c r="S1500" t="s">
        <v>28</v>
      </c>
      <c r="T1500">
        <v>2.35</v>
      </c>
      <c r="U1500" t="b">
        <f>IF(Table19[[#This Row],[gross]]-Table19[[#This Row],[budget]] &gt; 0, TRUE, FALSE)</f>
        <v>1</v>
      </c>
    </row>
    <row r="1501" spans="1:21" x14ac:dyDescent="0.35">
      <c r="A1501" t="s">
        <v>9318</v>
      </c>
      <c r="B1501">
        <v>2008</v>
      </c>
      <c r="C1501" t="s">
        <v>8570</v>
      </c>
      <c r="D1501" t="s">
        <v>2311</v>
      </c>
      <c r="E1501" t="s">
        <v>9317</v>
      </c>
      <c r="F1501" t="s">
        <v>9319</v>
      </c>
      <c r="G1501" t="s">
        <v>39</v>
      </c>
      <c r="H1501" s="11">
        <v>25000000</v>
      </c>
      <c r="I1501" s="11">
        <v>1186957</v>
      </c>
      <c r="J1501" t="s">
        <v>56</v>
      </c>
      <c r="K1501">
        <v>107</v>
      </c>
      <c r="L1501" t="s">
        <v>3270</v>
      </c>
      <c r="M1501" t="s">
        <v>9320</v>
      </c>
      <c r="N1501">
        <v>6.8</v>
      </c>
      <c r="O1501">
        <v>160</v>
      </c>
      <c r="P1501">
        <v>69</v>
      </c>
      <c r="Q1501">
        <v>9264</v>
      </c>
      <c r="R1501">
        <v>1591</v>
      </c>
      <c r="S1501" t="s">
        <v>28</v>
      </c>
      <c r="T1501">
        <v>2.35</v>
      </c>
      <c r="U1501" t="b">
        <f>IF(Table19[[#This Row],[gross]]-Table19[[#This Row],[budget]] &gt; 0, TRUE, FALSE)</f>
        <v>0</v>
      </c>
    </row>
    <row r="1502" spans="1:21" x14ac:dyDescent="0.35">
      <c r="A1502" t="s">
        <v>9479</v>
      </c>
      <c r="B1502">
        <v>1995</v>
      </c>
      <c r="C1502" t="s">
        <v>273</v>
      </c>
      <c r="D1502" t="s">
        <v>161</v>
      </c>
      <c r="E1502" t="s">
        <v>2388</v>
      </c>
      <c r="F1502" t="s">
        <v>9480</v>
      </c>
      <c r="G1502" t="s">
        <v>569</v>
      </c>
      <c r="H1502" s="11">
        <v>19000000</v>
      </c>
      <c r="I1502" s="11">
        <v>65807024</v>
      </c>
      <c r="J1502" t="s">
        <v>38</v>
      </c>
      <c r="K1502">
        <v>119</v>
      </c>
      <c r="L1502" t="s">
        <v>3411</v>
      </c>
      <c r="M1502" t="s">
        <v>9481</v>
      </c>
      <c r="N1502">
        <v>6.8</v>
      </c>
      <c r="O1502">
        <v>63</v>
      </c>
      <c r="P1502">
        <v>203</v>
      </c>
      <c r="Q1502">
        <v>172405</v>
      </c>
      <c r="R1502">
        <v>11013</v>
      </c>
      <c r="S1502" t="s">
        <v>28</v>
      </c>
      <c r="T1502">
        <v>1.85</v>
      </c>
      <c r="U1502" t="b">
        <f>IF(Table19[[#This Row],[gross]]-Table19[[#This Row],[budget]] &gt; 0, TRUE, FALSE)</f>
        <v>1</v>
      </c>
    </row>
    <row r="1503" spans="1:21" x14ac:dyDescent="0.35">
      <c r="A1503" t="s">
        <v>9483</v>
      </c>
      <c r="B1503">
        <v>1991</v>
      </c>
      <c r="C1503" t="s">
        <v>5419</v>
      </c>
      <c r="D1503" t="s">
        <v>7571</v>
      </c>
      <c r="E1503" t="s">
        <v>7836</v>
      </c>
      <c r="F1503" t="s">
        <v>9484</v>
      </c>
      <c r="G1503" t="s">
        <v>39</v>
      </c>
      <c r="H1503" s="11">
        <v>23000000</v>
      </c>
      <c r="I1503" s="11">
        <v>86930411</v>
      </c>
      <c r="J1503" t="s">
        <v>38</v>
      </c>
      <c r="K1503">
        <v>85</v>
      </c>
      <c r="L1503" t="s">
        <v>982</v>
      </c>
      <c r="M1503" t="s">
        <v>9485</v>
      </c>
      <c r="N1503">
        <v>6.8</v>
      </c>
      <c r="O1503">
        <v>43</v>
      </c>
      <c r="P1503">
        <v>87</v>
      </c>
      <c r="Q1503">
        <v>83269</v>
      </c>
      <c r="R1503">
        <v>3847</v>
      </c>
      <c r="S1503" t="s">
        <v>28</v>
      </c>
      <c r="T1503">
        <v>1.85</v>
      </c>
      <c r="U1503" t="b">
        <f>IF(Table19[[#This Row],[gross]]-Table19[[#This Row],[budget]] &gt; 0, TRUE, FALSE)</f>
        <v>1</v>
      </c>
    </row>
    <row r="1504" spans="1:21" x14ac:dyDescent="0.35">
      <c r="A1504" t="s">
        <v>9579</v>
      </c>
      <c r="B1504">
        <v>2007</v>
      </c>
      <c r="C1504" t="s">
        <v>3380</v>
      </c>
      <c r="D1504" t="s">
        <v>9578</v>
      </c>
      <c r="E1504" t="s">
        <v>9577</v>
      </c>
      <c r="F1504" t="s">
        <v>9580</v>
      </c>
      <c r="G1504" t="s">
        <v>39</v>
      </c>
      <c r="H1504" s="11">
        <v>25000000</v>
      </c>
      <c r="I1504" s="11">
        <v>71975611</v>
      </c>
      <c r="J1504" t="s">
        <v>38</v>
      </c>
      <c r="K1504">
        <v>114</v>
      </c>
      <c r="L1504" t="s">
        <v>7035</v>
      </c>
      <c r="M1504" t="s">
        <v>9581</v>
      </c>
      <c r="N1504">
        <v>6.8</v>
      </c>
      <c r="O1504">
        <v>314</v>
      </c>
      <c r="P1504">
        <v>580</v>
      </c>
      <c r="Q1504">
        <v>209396</v>
      </c>
      <c r="R1504">
        <v>214</v>
      </c>
      <c r="S1504" t="s">
        <v>28</v>
      </c>
      <c r="T1504">
        <v>2.35</v>
      </c>
      <c r="U1504" t="b">
        <f>IF(Table19[[#This Row],[gross]]-Table19[[#This Row],[budget]] &gt; 0, TRUE, FALSE)</f>
        <v>1</v>
      </c>
    </row>
    <row r="1505" spans="1:21" x14ac:dyDescent="0.35">
      <c r="A1505" t="s">
        <v>9768</v>
      </c>
      <c r="B1505">
        <v>2013</v>
      </c>
      <c r="C1505" t="s">
        <v>4681</v>
      </c>
      <c r="D1505" t="s">
        <v>58</v>
      </c>
      <c r="E1505" t="s">
        <v>1019</v>
      </c>
      <c r="F1505" t="s">
        <v>9769</v>
      </c>
      <c r="G1505" t="s">
        <v>569</v>
      </c>
      <c r="H1505" s="11">
        <v>22000000</v>
      </c>
      <c r="I1505" s="11">
        <v>11326836</v>
      </c>
      <c r="J1505" t="s">
        <v>38</v>
      </c>
      <c r="K1505">
        <v>116</v>
      </c>
      <c r="L1505" t="s">
        <v>2062</v>
      </c>
      <c r="M1505" t="s">
        <v>9770</v>
      </c>
      <c r="N1505">
        <v>6.8</v>
      </c>
      <c r="O1505">
        <v>288</v>
      </c>
      <c r="P1505">
        <v>231</v>
      </c>
      <c r="Q1505">
        <v>83171</v>
      </c>
      <c r="R1505">
        <v>24134</v>
      </c>
      <c r="S1505" t="s">
        <v>28</v>
      </c>
      <c r="T1505">
        <v>2.35</v>
      </c>
      <c r="U1505" t="b">
        <f>IF(Table19[[#This Row],[gross]]-Table19[[#This Row],[budget]] &gt; 0, TRUE, FALSE)</f>
        <v>0</v>
      </c>
    </row>
    <row r="1506" spans="1:21" x14ac:dyDescent="0.35">
      <c r="A1506" t="s">
        <v>9816</v>
      </c>
      <c r="B1506">
        <v>2002</v>
      </c>
      <c r="C1506" t="s">
        <v>1087</v>
      </c>
      <c r="D1506" t="s">
        <v>330</v>
      </c>
      <c r="E1506" t="s">
        <v>9815</v>
      </c>
      <c r="F1506" t="s">
        <v>9817</v>
      </c>
      <c r="G1506" t="s">
        <v>39</v>
      </c>
      <c r="H1506" s="11">
        <v>21000000</v>
      </c>
      <c r="I1506" s="11">
        <v>25296447</v>
      </c>
      <c r="J1506" t="s">
        <v>1418</v>
      </c>
      <c r="K1506">
        <v>92</v>
      </c>
      <c r="L1506" t="s">
        <v>329</v>
      </c>
      <c r="M1506" t="s">
        <v>9818</v>
      </c>
      <c r="N1506">
        <v>6.8</v>
      </c>
      <c r="O1506">
        <v>171</v>
      </c>
      <c r="P1506">
        <v>460</v>
      </c>
      <c r="Q1506">
        <v>237248</v>
      </c>
      <c r="R1506">
        <v>27572</v>
      </c>
      <c r="S1506" t="s">
        <v>28</v>
      </c>
      <c r="T1506">
        <v>2.35</v>
      </c>
      <c r="U1506" t="b">
        <f>IF(Table19[[#This Row],[gross]]-Table19[[#This Row],[budget]] &gt; 0, TRUE, FALSE)</f>
        <v>1</v>
      </c>
    </row>
    <row r="1507" spans="1:21" x14ac:dyDescent="0.35">
      <c r="A1507" t="s">
        <v>9858</v>
      </c>
      <c r="B1507">
        <v>1999</v>
      </c>
      <c r="C1507" t="s">
        <v>5165</v>
      </c>
      <c r="D1507" t="s">
        <v>2539</v>
      </c>
      <c r="E1507" t="s">
        <v>8083</v>
      </c>
      <c r="F1507" t="s">
        <v>702</v>
      </c>
      <c r="G1507" t="s">
        <v>569</v>
      </c>
      <c r="H1507" s="11">
        <v>31000000</v>
      </c>
      <c r="I1507" s="11">
        <v>2840417</v>
      </c>
      <c r="J1507" t="s">
        <v>263</v>
      </c>
      <c r="K1507">
        <v>115</v>
      </c>
      <c r="L1507" t="s">
        <v>4155</v>
      </c>
      <c r="M1507" t="s">
        <v>9859</v>
      </c>
      <c r="N1507">
        <v>6.8</v>
      </c>
      <c r="O1507">
        <v>196</v>
      </c>
      <c r="P1507">
        <v>527</v>
      </c>
      <c r="Q1507">
        <v>77493</v>
      </c>
      <c r="R1507">
        <v>2990</v>
      </c>
      <c r="S1507" t="s">
        <v>28</v>
      </c>
      <c r="T1507">
        <v>1.85</v>
      </c>
      <c r="U1507" t="b">
        <f>IF(Table19[[#This Row],[gross]]-Table19[[#This Row],[budget]] &gt; 0, TRUE, FALSE)</f>
        <v>0</v>
      </c>
    </row>
    <row r="1508" spans="1:21" x14ac:dyDescent="0.35">
      <c r="A1508" t="s">
        <v>10012</v>
      </c>
      <c r="B1508">
        <v>2015</v>
      </c>
      <c r="C1508" t="s">
        <v>7428</v>
      </c>
      <c r="D1508" t="s">
        <v>3561</v>
      </c>
      <c r="E1508" t="s">
        <v>10011</v>
      </c>
      <c r="F1508" t="s">
        <v>7879</v>
      </c>
      <c r="G1508" t="s">
        <v>90</v>
      </c>
      <c r="H1508" s="11">
        <v>20000000</v>
      </c>
      <c r="I1508" s="11">
        <v>42652003</v>
      </c>
      <c r="J1508" t="s">
        <v>38</v>
      </c>
      <c r="K1508">
        <v>111</v>
      </c>
      <c r="L1508" t="s">
        <v>8742</v>
      </c>
      <c r="M1508" t="s">
        <v>10013</v>
      </c>
      <c r="N1508">
        <v>6.8</v>
      </c>
      <c r="O1508">
        <v>61</v>
      </c>
      <c r="P1508">
        <v>87</v>
      </c>
      <c r="Q1508">
        <v>18915</v>
      </c>
      <c r="R1508">
        <v>2851</v>
      </c>
      <c r="S1508" t="s">
        <v>28</v>
      </c>
      <c r="T1508">
        <v>2.35</v>
      </c>
      <c r="U1508" t="b">
        <f>IF(Table19[[#This Row],[gross]]-Table19[[#This Row],[budget]] &gt; 0, TRUE, FALSE)</f>
        <v>1</v>
      </c>
    </row>
    <row r="1509" spans="1:21" x14ac:dyDescent="0.35">
      <c r="A1509" t="s">
        <v>10147</v>
      </c>
      <c r="B1509">
        <v>2008</v>
      </c>
      <c r="C1509" t="s">
        <v>497</v>
      </c>
      <c r="D1509" t="s">
        <v>572</v>
      </c>
      <c r="E1509" t="s">
        <v>217</v>
      </c>
      <c r="F1509" t="s">
        <v>5448</v>
      </c>
      <c r="G1509" t="s">
        <v>569</v>
      </c>
      <c r="H1509" s="11">
        <v>20000000</v>
      </c>
      <c r="I1509" s="11">
        <v>26415649</v>
      </c>
      <c r="J1509" t="s">
        <v>38</v>
      </c>
      <c r="K1509">
        <v>109</v>
      </c>
      <c r="L1509" t="s">
        <v>454</v>
      </c>
      <c r="M1509" t="s">
        <v>10148</v>
      </c>
      <c r="N1509">
        <v>6.8</v>
      </c>
      <c r="O1509">
        <v>190</v>
      </c>
      <c r="P1509">
        <v>189</v>
      </c>
      <c r="Q1509">
        <v>94892</v>
      </c>
      <c r="R1509">
        <v>33878</v>
      </c>
      <c r="S1509" t="s">
        <v>28</v>
      </c>
      <c r="T1509">
        <v>2.35</v>
      </c>
      <c r="U1509" t="b">
        <f>IF(Table19[[#This Row],[gross]]-Table19[[#This Row],[budget]] &gt; 0, TRUE, FALSE)</f>
        <v>1</v>
      </c>
    </row>
    <row r="1510" spans="1:21" x14ac:dyDescent="0.35">
      <c r="A1510" t="s">
        <v>10184</v>
      </c>
      <c r="B1510">
        <v>1990</v>
      </c>
      <c r="C1510" t="s">
        <v>5642</v>
      </c>
      <c r="D1510" t="s">
        <v>101</v>
      </c>
      <c r="E1510" t="s">
        <v>2976</v>
      </c>
      <c r="F1510" t="s">
        <v>998</v>
      </c>
      <c r="G1510" t="s">
        <v>39</v>
      </c>
      <c r="H1510" s="11">
        <v>20000000</v>
      </c>
      <c r="I1510" s="11">
        <v>21413105</v>
      </c>
      <c r="J1510" t="s">
        <v>365</v>
      </c>
      <c r="K1510">
        <v>119</v>
      </c>
      <c r="L1510" t="s">
        <v>10183</v>
      </c>
      <c r="M1510" t="s">
        <v>10185</v>
      </c>
      <c r="N1510">
        <v>6.8</v>
      </c>
      <c r="O1510">
        <v>20</v>
      </c>
      <c r="P1510">
        <v>97</v>
      </c>
      <c r="Q1510">
        <v>15230</v>
      </c>
      <c r="R1510">
        <v>45841</v>
      </c>
      <c r="S1510" t="s">
        <v>28</v>
      </c>
      <c r="T1510">
        <v>2.35</v>
      </c>
      <c r="U1510" t="b">
        <f>IF(Table19[[#This Row],[gross]]-Table19[[#This Row],[budget]] &gt; 0, TRUE, FALSE)</f>
        <v>1</v>
      </c>
    </row>
    <row r="1511" spans="1:21" x14ac:dyDescent="0.35">
      <c r="A1511" t="s">
        <v>10200</v>
      </c>
      <c r="B1511">
        <v>1995</v>
      </c>
      <c r="C1511" t="s">
        <v>5753</v>
      </c>
      <c r="D1511" t="s">
        <v>4283</v>
      </c>
      <c r="E1511" t="s">
        <v>967</v>
      </c>
      <c r="F1511" t="s">
        <v>4395</v>
      </c>
      <c r="G1511" t="s">
        <v>569</v>
      </c>
      <c r="H1511" s="11">
        <v>20000000</v>
      </c>
      <c r="I1511" s="11">
        <v>21200000</v>
      </c>
      <c r="J1511" t="s">
        <v>38</v>
      </c>
      <c r="K1511">
        <v>106</v>
      </c>
      <c r="L1511" t="s">
        <v>8601</v>
      </c>
      <c r="M1511" t="s">
        <v>10201</v>
      </c>
      <c r="N1511">
        <v>6.8</v>
      </c>
      <c r="O1511">
        <v>59</v>
      </c>
      <c r="P1511">
        <v>162</v>
      </c>
      <c r="Q1511">
        <v>34774</v>
      </c>
      <c r="R1511">
        <v>3598</v>
      </c>
      <c r="S1511" t="s">
        <v>28</v>
      </c>
      <c r="T1511">
        <v>1.85</v>
      </c>
      <c r="U1511" t="b">
        <f>IF(Table19[[#This Row],[gross]]-Table19[[#This Row],[budget]] &gt; 0, TRUE, FALSE)</f>
        <v>1</v>
      </c>
    </row>
    <row r="1512" spans="1:21" x14ac:dyDescent="0.35">
      <c r="A1512" t="s">
        <v>10412</v>
      </c>
      <c r="B1512">
        <v>1996</v>
      </c>
      <c r="C1512" t="s">
        <v>3839</v>
      </c>
      <c r="D1512" t="s">
        <v>3597</v>
      </c>
      <c r="E1512" t="s">
        <v>2200</v>
      </c>
      <c r="F1512" t="s">
        <v>10413</v>
      </c>
      <c r="G1512" t="s">
        <v>569</v>
      </c>
      <c r="H1512" s="11">
        <v>20000000</v>
      </c>
      <c r="I1512" s="11">
        <v>9714482</v>
      </c>
      <c r="J1512" t="s">
        <v>38</v>
      </c>
      <c r="K1512">
        <v>101</v>
      </c>
      <c r="L1512" t="s">
        <v>10411</v>
      </c>
      <c r="M1512" t="s">
        <v>10414</v>
      </c>
      <c r="N1512">
        <v>6.8</v>
      </c>
      <c r="O1512">
        <v>69</v>
      </c>
      <c r="P1512">
        <v>140</v>
      </c>
      <c r="Q1512">
        <v>30083</v>
      </c>
      <c r="R1512">
        <v>1614</v>
      </c>
      <c r="S1512" t="s">
        <v>28</v>
      </c>
      <c r="T1512">
        <v>1.85</v>
      </c>
      <c r="U1512" t="b">
        <f>IF(Table19[[#This Row],[gross]]-Table19[[#This Row],[budget]] &gt; 0, TRUE, FALSE)</f>
        <v>0</v>
      </c>
    </row>
    <row r="1513" spans="1:21" x14ac:dyDescent="0.35">
      <c r="A1513" t="s">
        <v>10416</v>
      </c>
      <c r="B1513">
        <v>2007</v>
      </c>
      <c r="C1513" t="s">
        <v>327</v>
      </c>
      <c r="D1513" t="s">
        <v>3505</v>
      </c>
      <c r="E1513" t="s">
        <v>1580</v>
      </c>
      <c r="F1513" t="s">
        <v>10417</v>
      </c>
      <c r="G1513" t="s">
        <v>569</v>
      </c>
      <c r="H1513" s="11">
        <v>20000000</v>
      </c>
      <c r="I1513" s="11">
        <v>9525276</v>
      </c>
      <c r="J1513" t="s">
        <v>38</v>
      </c>
      <c r="K1513">
        <v>111</v>
      </c>
      <c r="L1513" t="s">
        <v>329</v>
      </c>
      <c r="M1513" t="s">
        <v>10418</v>
      </c>
      <c r="N1513">
        <v>6.8</v>
      </c>
      <c r="O1513">
        <v>166</v>
      </c>
      <c r="P1513">
        <v>299</v>
      </c>
      <c r="Q1513">
        <v>60156</v>
      </c>
      <c r="R1513">
        <v>3309</v>
      </c>
      <c r="S1513" t="s">
        <v>28</v>
      </c>
      <c r="T1513">
        <v>2.35</v>
      </c>
      <c r="U1513" t="b">
        <f>IF(Table19[[#This Row],[gross]]-Table19[[#This Row],[budget]] &gt; 0, TRUE, FALSE)</f>
        <v>0</v>
      </c>
    </row>
    <row r="1514" spans="1:21" x14ac:dyDescent="0.35">
      <c r="A1514" t="s">
        <v>10629</v>
      </c>
      <c r="B1514">
        <v>1989</v>
      </c>
      <c r="C1514" t="s">
        <v>4117</v>
      </c>
      <c r="D1514" t="s">
        <v>2314</v>
      </c>
      <c r="E1514" t="s">
        <v>728</v>
      </c>
      <c r="F1514" t="s">
        <v>4560</v>
      </c>
      <c r="G1514" t="s">
        <v>569</v>
      </c>
      <c r="H1514" s="11">
        <v>19000000</v>
      </c>
      <c r="I1514" s="11">
        <v>58571513</v>
      </c>
      <c r="J1514" t="s">
        <v>38</v>
      </c>
      <c r="K1514">
        <v>113</v>
      </c>
      <c r="L1514" t="s">
        <v>2079</v>
      </c>
      <c r="M1514" t="s">
        <v>10630</v>
      </c>
      <c r="N1514">
        <v>6.8</v>
      </c>
      <c r="O1514">
        <v>43</v>
      </c>
      <c r="P1514">
        <v>112</v>
      </c>
      <c r="Q1514">
        <v>30213</v>
      </c>
      <c r="R1514">
        <v>15914</v>
      </c>
      <c r="S1514" t="s">
        <v>28</v>
      </c>
      <c r="T1514">
        <v>1.85</v>
      </c>
      <c r="U1514" t="b">
        <f>IF(Table19[[#This Row],[gross]]-Table19[[#This Row],[budget]] &gt; 0, TRUE, FALSE)</f>
        <v>1</v>
      </c>
    </row>
    <row r="1515" spans="1:21" x14ac:dyDescent="0.35">
      <c r="A1515" t="s">
        <v>10855</v>
      </c>
      <c r="B1515">
        <v>1980</v>
      </c>
      <c r="C1515" t="s">
        <v>5134</v>
      </c>
      <c r="D1515" t="s">
        <v>1671</v>
      </c>
      <c r="E1515" t="s">
        <v>2422</v>
      </c>
      <c r="F1515" t="s">
        <v>10212</v>
      </c>
      <c r="G1515" t="s">
        <v>569</v>
      </c>
      <c r="H1515" s="11">
        <v>1000000</v>
      </c>
      <c r="I1515" s="11">
        <v>21378000</v>
      </c>
      <c r="J1515" t="s">
        <v>38</v>
      </c>
      <c r="K1515">
        <v>89</v>
      </c>
      <c r="L1515" t="s">
        <v>7035</v>
      </c>
      <c r="M1515" t="s">
        <v>10856</v>
      </c>
      <c r="N1515">
        <v>6.8</v>
      </c>
      <c r="O1515">
        <v>212</v>
      </c>
      <c r="P1515">
        <v>335</v>
      </c>
      <c r="Q1515">
        <v>46492</v>
      </c>
      <c r="R1515">
        <v>4877</v>
      </c>
      <c r="S1515" t="s">
        <v>28</v>
      </c>
      <c r="T1515">
        <v>2.35</v>
      </c>
      <c r="U1515" t="b">
        <f>IF(Table19[[#This Row],[gross]]-Table19[[#This Row],[budget]] &gt; 0, TRUE, FALSE)</f>
        <v>1</v>
      </c>
    </row>
    <row r="1516" spans="1:21" x14ac:dyDescent="0.35">
      <c r="A1516" t="s">
        <v>10886</v>
      </c>
      <c r="B1516">
        <v>1985</v>
      </c>
      <c r="C1516" t="s">
        <v>2994</v>
      </c>
      <c r="D1516" t="s">
        <v>10885</v>
      </c>
      <c r="E1516" t="s">
        <v>10884</v>
      </c>
      <c r="F1516" t="s">
        <v>10887</v>
      </c>
      <c r="G1516" t="s">
        <v>39</v>
      </c>
      <c r="H1516" s="11">
        <v>18000000</v>
      </c>
      <c r="I1516" s="11">
        <v>4250320</v>
      </c>
      <c r="J1516" t="s">
        <v>38</v>
      </c>
      <c r="K1516">
        <v>109</v>
      </c>
      <c r="L1516" t="s">
        <v>8807</v>
      </c>
      <c r="M1516" t="s">
        <v>10888</v>
      </c>
      <c r="N1516">
        <v>6.8</v>
      </c>
      <c r="O1516">
        <v>64</v>
      </c>
      <c r="P1516">
        <v>86</v>
      </c>
      <c r="Q1516">
        <v>14870</v>
      </c>
      <c r="R1516">
        <v>605</v>
      </c>
      <c r="S1516" t="s">
        <v>28</v>
      </c>
      <c r="T1516">
        <v>1.85</v>
      </c>
      <c r="U1516" t="b">
        <f>IF(Table19[[#This Row],[gross]]-Table19[[#This Row],[budget]] &gt; 0, TRUE, FALSE)</f>
        <v>0</v>
      </c>
    </row>
    <row r="1517" spans="1:21" x14ac:dyDescent="0.35">
      <c r="A1517" t="s">
        <v>297</v>
      </c>
      <c r="B1517">
        <v>2010</v>
      </c>
      <c r="C1517" t="s">
        <v>294</v>
      </c>
      <c r="D1517" t="s">
        <v>296</v>
      </c>
      <c r="E1517" t="s">
        <v>295</v>
      </c>
      <c r="F1517" t="s">
        <v>298</v>
      </c>
      <c r="G1517" t="s">
        <v>90</v>
      </c>
      <c r="H1517" s="11">
        <v>170000000</v>
      </c>
      <c r="I1517" s="11">
        <v>172051787</v>
      </c>
      <c r="J1517" t="s">
        <v>38</v>
      </c>
      <c r="K1517">
        <v>125</v>
      </c>
      <c r="L1517" t="s">
        <v>68</v>
      </c>
      <c r="M1517" t="s">
        <v>299</v>
      </c>
      <c r="N1517">
        <v>6.8</v>
      </c>
      <c r="O1517">
        <v>469</v>
      </c>
      <c r="P1517">
        <v>665</v>
      </c>
      <c r="Q1517">
        <v>264186</v>
      </c>
      <c r="R1517">
        <v>25549</v>
      </c>
      <c r="S1517" t="s">
        <v>28</v>
      </c>
      <c r="T1517">
        <v>2.35</v>
      </c>
      <c r="U1517" t="b">
        <f>IF(Table19[[#This Row],[gross]]-Table19[[#This Row],[budget]] &gt; 0, TRUE, FALSE)</f>
        <v>1</v>
      </c>
    </row>
    <row r="1518" spans="1:21" x14ac:dyDescent="0.35">
      <c r="A1518" t="s">
        <v>11258</v>
      </c>
      <c r="B1518">
        <v>1991</v>
      </c>
      <c r="C1518" t="s">
        <v>11257</v>
      </c>
      <c r="D1518" t="s">
        <v>6224</v>
      </c>
      <c r="E1518" t="s">
        <v>1671</v>
      </c>
      <c r="F1518" t="s">
        <v>4027</v>
      </c>
      <c r="G1518" t="s">
        <v>39</v>
      </c>
      <c r="H1518" s="11">
        <v>16500000</v>
      </c>
      <c r="I1518" s="11">
        <v>59847242</v>
      </c>
      <c r="J1518" t="s">
        <v>38</v>
      </c>
      <c r="K1518">
        <v>102</v>
      </c>
      <c r="L1518" t="s">
        <v>8535</v>
      </c>
      <c r="M1518" t="s">
        <v>11259</v>
      </c>
      <c r="N1518">
        <v>6.8</v>
      </c>
      <c r="O1518">
        <v>31</v>
      </c>
      <c r="P1518">
        <v>115</v>
      </c>
      <c r="Q1518">
        <v>55895</v>
      </c>
      <c r="R1518">
        <v>5433</v>
      </c>
      <c r="S1518" t="s">
        <v>28</v>
      </c>
      <c r="T1518">
        <v>1.85</v>
      </c>
      <c r="U1518" t="b">
        <f>IF(Table19[[#This Row],[gross]]-Table19[[#This Row],[budget]] &gt; 0, TRUE, FALSE)</f>
        <v>1</v>
      </c>
    </row>
    <row r="1519" spans="1:21" x14ac:dyDescent="0.35">
      <c r="A1519" t="s">
        <v>11433</v>
      </c>
      <c r="B1519">
        <v>1999</v>
      </c>
      <c r="C1519" t="s">
        <v>11432</v>
      </c>
      <c r="D1519" t="s">
        <v>3597</v>
      </c>
      <c r="E1519" t="s">
        <v>6958</v>
      </c>
      <c r="F1519" t="s">
        <v>11434</v>
      </c>
      <c r="G1519" t="s">
        <v>569</v>
      </c>
      <c r="H1519" s="11">
        <v>15000000</v>
      </c>
      <c r="I1519" s="11">
        <v>4193025</v>
      </c>
      <c r="J1519" t="s">
        <v>38</v>
      </c>
      <c r="K1519">
        <v>95</v>
      </c>
      <c r="L1519" t="s">
        <v>6111</v>
      </c>
      <c r="M1519" t="s">
        <v>11435</v>
      </c>
      <c r="N1519">
        <v>6.8</v>
      </c>
      <c r="O1519">
        <v>42</v>
      </c>
      <c r="P1519">
        <v>194</v>
      </c>
      <c r="Q1519">
        <v>30682</v>
      </c>
      <c r="R1519">
        <v>2518</v>
      </c>
      <c r="S1519" t="s">
        <v>28</v>
      </c>
      <c r="T1519">
        <v>2.35</v>
      </c>
      <c r="U1519" t="b">
        <f>IF(Table19[[#This Row],[gross]]-Table19[[#This Row],[budget]] &gt; 0, TRUE, FALSE)</f>
        <v>0</v>
      </c>
    </row>
    <row r="1520" spans="1:21" x14ac:dyDescent="0.35">
      <c r="A1520" t="s">
        <v>11545</v>
      </c>
      <c r="B1520">
        <v>2008</v>
      </c>
      <c r="C1520" t="s">
        <v>11544</v>
      </c>
      <c r="D1520" t="s">
        <v>547</v>
      </c>
      <c r="E1520" t="s">
        <v>436</v>
      </c>
      <c r="F1520" t="s">
        <v>183</v>
      </c>
      <c r="G1520" t="s">
        <v>39</v>
      </c>
      <c r="H1520" s="11">
        <v>15500000</v>
      </c>
      <c r="I1520" s="11">
        <v>317040</v>
      </c>
      <c r="J1520" t="s">
        <v>38</v>
      </c>
      <c r="K1520">
        <v>102</v>
      </c>
      <c r="L1520" t="s">
        <v>209</v>
      </c>
      <c r="M1520" t="s">
        <v>11546</v>
      </c>
      <c r="N1520">
        <v>6.8</v>
      </c>
      <c r="O1520">
        <v>60</v>
      </c>
      <c r="P1520">
        <v>36</v>
      </c>
      <c r="Q1520">
        <v>6723</v>
      </c>
      <c r="R1520">
        <v>30978</v>
      </c>
      <c r="S1520" t="s">
        <v>28</v>
      </c>
      <c r="T1520">
        <v>2.35</v>
      </c>
      <c r="U1520" t="b">
        <f>IF(Table19[[#This Row],[gross]]-Table19[[#This Row],[budget]] &gt; 0, TRUE, FALSE)</f>
        <v>0</v>
      </c>
    </row>
    <row r="1521" spans="1:21" x14ac:dyDescent="0.35">
      <c r="A1521" t="s">
        <v>11656</v>
      </c>
      <c r="B1521">
        <v>2000</v>
      </c>
      <c r="C1521" t="s">
        <v>11655</v>
      </c>
      <c r="D1521" t="s">
        <v>814</v>
      </c>
      <c r="E1521" t="s">
        <v>298</v>
      </c>
      <c r="F1521" t="s">
        <v>3971</v>
      </c>
      <c r="G1521" t="s">
        <v>39</v>
      </c>
      <c r="H1521" s="11">
        <v>15000000</v>
      </c>
      <c r="I1521" s="11">
        <v>33771174</v>
      </c>
      <c r="J1521" t="s">
        <v>38</v>
      </c>
      <c r="K1521">
        <v>120</v>
      </c>
      <c r="L1521" t="s">
        <v>1375</v>
      </c>
      <c r="M1521" t="s">
        <v>11657</v>
      </c>
      <c r="N1521">
        <v>6.8</v>
      </c>
      <c r="O1521">
        <v>78</v>
      </c>
      <c r="P1521">
        <v>240</v>
      </c>
      <c r="Q1521">
        <v>27044</v>
      </c>
      <c r="R1521">
        <v>22383</v>
      </c>
      <c r="S1521" t="s">
        <v>28</v>
      </c>
      <c r="T1521">
        <v>1.85</v>
      </c>
      <c r="U1521" t="b">
        <f>IF(Table19[[#This Row],[gross]]-Table19[[#This Row],[budget]] &gt; 0, TRUE, FALSE)</f>
        <v>1</v>
      </c>
    </row>
    <row r="1522" spans="1:21" x14ac:dyDescent="0.35">
      <c r="A1522" t="s">
        <v>11826</v>
      </c>
      <c r="B1522">
        <v>2014</v>
      </c>
      <c r="C1522" t="s">
        <v>10045</v>
      </c>
      <c r="D1522" t="s">
        <v>670</v>
      </c>
      <c r="E1522" t="s">
        <v>11825</v>
      </c>
      <c r="F1522" t="s">
        <v>11827</v>
      </c>
      <c r="G1522" t="s">
        <v>569</v>
      </c>
      <c r="H1522" s="11">
        <v>15000000</v>
      </c>
      <c r="I1522" s="11">
        <v>17237244</v>
      </c>
      <c r="J1522" t="s">
        <v>56</v>
      </c>
      <c r="K1522">
        <v>122</v>
      </c>
      <c r="L1522" t="s">
        <v>2062</v>
      </c>
      <c r="M1522" t="s">
        <v>11828</v>
      </c>
      <c r="N1522">
        <v>6.8</v>
      </c>
      <c r="O1522">
        <v>291</v>
      </c>
      <c r="P1522">
        <v>158</v>
      </c>
      <c r="Q1522">
        <v>57210</v>
      </c>
      <c r="R1522">
        <v>22574</v>
      </c>
      <c r="S1522" t="s">
        <v>28</v>
      </c>
      <c r="T1522">
        <v>2.35</v>
      </c>
      <c r="U1522" t="b">
        <f>IF(Table19[[#This Row],[gross]]-Table19[[#This Row],[budget]] &gt; 0, TRUE, FALSE)</f>
        <v>1</v>
      </c>
    </row>
    <row r="1523" spans="1:21" x14ac:dyDescent="0.35">
      <c r="A1523" t="s">
        <v>12021</v>
      </c>
      <c r="B1523">
        <v>1995</v>
      </c>
      <c r="C1523" t="s">
        <v>4937</v>
      </c>
      <c r="D1523" t="s">
        <v>267</v>
      </c>
      <c r="E1523" t="s">
        <v>3673</v>
      </c>
      <c r="F1523" t="s">
        <v>4039</v>
      </c>
      <c r="G1523" t="s">
        <v>569</v>
      </c>
      <c r="H1523" s="11">
        <v>7000000</v>
      </c>
      <c r="I1523" s="11">
        <v>529766</v>
      </c>
      <c r="J1523" t="s">
        <v>38</v>
      </c>
      <c r="K1523">
        <v>115</v>
      </c>
      <c r="L1523" t="s">
        <v>1872</v>
      </c>
      <c r="M1523" t="s">
        <v>12022</v>
      </c>
      <c r="N1523">
        <v>6.8</v>
      </c>
      <c r="O1523">
        <v>52</v>
      </c>
      <c r="P1523">
        <v>144</v>
      </c>
      <c r="Q1523">
        <v>22345</v>
      </c>
      <c r="R1523">
        <v>14889</v>
      </c>
      <c r="S1523" t="s">
        <v>28</v>
      </c>
      <c r="T1523">
        <v>1.85</v>
      </c>
      <c r="U1523" t="b">
        <f>IF(Table19[[#This Row],[gross]]-Table19[[#This Row],[budget]] &gt; 0, TRUE, FALSE)</f>
        <v>0</v>
      </c>
    </row>
    <row r="1524" spans="1:21" x14ac:dyDescent="0.35">
      <c r="A1524" t="s">
        <v>12070</v>
      </c>
      <c r="B1524">
        <v>1996</v>
      </c>
      <c r="C1524" t="s">
        <v>359</v>
      </c>
      <c r="D1524" t="s">
        <v>210</v>
      </c>
      <c r="E1524" t="s">
        <v>2700</v>
      </c>
      <c r="F1524" t="s">
        <v>768</v>
      </c>
      <c r="G1524" t="s">
        <v>39</v>
      </c>
      <c r="H1524" s="11">
        <v>14500000</v>
      </c>
      <c r="I1524" s="11">
        <v>46338728</v>
      </c>
      <c r="J1524" t="s">
        <v>38</v>
      </c>
      <c r="K1524">
        <v>120</v>
      </c>
      <c r="L1524" t="s">
        <v>209</v>
      </c>
      <c r="M1524" t="s">
        <v>12071</v>
      </c>
      <c r="N1524">
        <v>6.8</v>
      </c>
      <c r="O1524">
        <v>106</v>
      </c>
      <c r="P1524">
        <v>506</v>
      </c>
      <c r="Q1524">
        <v>167750</v>
      </c>
      <c r="R1524">
        <v>33791</v>
      </c>
      <c r="S1524" t="s">
        <v>28</v>
      </c>
      <c r="T1524">
        <v>2.35</v>
      </c>
      <c r="U1524" t="b">
        <f>IF(Table19[[#This Row],[gross]]-Table19[[#This Row],[budget]] &gt; 0, TRUE, FALSE)</f>
        <v>1</v>
      </c>
    </row>
    <row r="1525" spans="1:21" x14ac:dyDescent="0.35">
      <c r="A1525" t="s">
        <v>12249</v>
      </c>
      <c r="B1525">
        <v>2014</v>
      </c>
      <c r="C1525" t="s">
        <v>10480</v>
      </c>
      <c r="D1525" t="s">
        <v>10483</v>
      </c>
      <c r="E1525" t="s">
        <v>12248</v>
      </c>
      <c r="F1525" t="s">
        <v>12250</v>
      </c>
      <c r="G1525" t="s">
        <v>569</v>
      </c>
      <c r="H1525" s="11">
        <v>8200000</v>
      </c>
      <c r="I1525" s="11">
        <v>3958500</v>
      </c>
      <c r="J1525" t="s">
        <v>56</v>
      </c>
      <c r="K1525">
        <v>150</v>
      </c>
      <c r="L1525" t="s">
        <v>5652</v>
      </c>
      <c r="M1525" t="s">
        <v>12251</v>
      </c>
      <c r="N1525">
        <v>6.8</v>
      </c>
      <c r="O1525">
        <v>262</v>
      </c>
      <c r="P1525">
        <v>165</v>
      </c>
      <c r="Q1525">
        <v>17933</v>
      </c>
      <c r="R1525">
        <v>390</v>
      </c>
      <c r="S1525" t="s">
        <v>28</v>
      </c>
      <c r="T1525">
        <v>2.35</v>
      </c>
      <c r="U1525" t="b">
        <f>IF(Table19[[#This Row],[gross]]-Table19[[#This Row],[budget]] &gt; 0, TRUE, FALSE)</f>
        <v>0</v>
      </c>
    </row>
    <row r="1526" spans="1:21" x14ac:dyDescent="0.35">
      <c r="A1526" t="s">
        <v>12274</v>
      </c>
      <c r="B1526">
        <v>1995</v>
      </c>
      <c r="C1526" t="s">
        <v>10301</v>
      </c>
      <c r="D1526" t="s">
        <v>8473</v>
      </c>
      <c r="E1526" t="s">
        <v>9524</v>
      </c>
      <c r="F1526" t="s">
        <v>12275</v>
      </c>
      <c r="G1526" t="s">
        <v>39</v>
      </c>
      <c r="H1526" s="11">
        <v>12000000</v>
      </c>
      <c r="I1526" s="11">
        <v>56631572</v>
      </c>
      <c r="J1526" t="s">
        <v>38</v>
      </c>
      <c r="K1526">
        <v>97</v>
      </c>
      <c r="L1526" t="s">
        <v>1618</v>
      </c>
      <c r="M1526" t="s">
        <v>12276</v>
      </c>
      <c r="N1526">
        <v>6.8</v>
      </c>
      <c r="O1526">
        <v>88</v>
      </c>
      <c r="P1526">
        <v>248</v>
      </c>
      <c r="Q1526">
        <v>123390</v>
      </c>
      <c r="R1526">
        <v>1724</v>
      </c>
      <c r="S1526" t="s">
        <v>28</v>
      </c>
      <c r="T1526">
        <v>1.85</v>
      </c>
      <c r="U1526" t="b">
        <f>IF(Table19[[#This Row],[gross]]-Table19[[#This Row],[budget]] &gt; 0, TRUE, FALSE)</f>
        <v>1</v>
      </c>
    </row>
    <row r="1527" spans="1:21" x14ac:dyDescent="0.35">
      <c r="A1527" t="s">
        <v>12333</v>
      </c>
      <c r="B1527">
        <v>2016</v>
      </c>
      <c r="C1527" t="s">
        <v>9211</v>
      </c>
      <c r="D1527" t="s">
        <v>723</v>
      </c>
      <c r="E1527" t="s">
        <v>12332</v>
      </c>
      <c r="F1527" t="s">
        <v>3677</v>
      </c>
      <c r="G1527" t="s">
        <v>90</v>
      </c>
      <c r="H1527" s="11">
        <v>13000000</v>
      </c>
      <c r="I1527" s="11">
        <v>61693523</v>
      </c>
      <c r="J1527" t="s">
        <v>38</v>
      </c>
      <c r="K1527">
        <v>109</v>
      </c>
      <c r="L1527" t="s">
        <v>3270</v>
      </c>
      <c r="M1527" t="s">
        <v>12334</v>
      </c>
      <c r="N1527">
        <v>6.8</v>
      </c>
      <c r="O1527">
        <v>63</v>
      </c>
      <c r="P1527">
        <v>55</v>
      </c>
      <c r="Q1527">
        <v>6276</v>
      </c>
      <c r="R1527">
        <v>7833</v>
      </c>
      <c r="S1527" t="s">
        <v>28</v>
      </c>
      <c r="T1527">
        <v>1.85</v>
      </c>
      <c r="U1527" t="b">
        <f>IF(Table19[[#This Row],[gross]]-Table19[[#This Row],[budget]] &gt; 0, TRUE, FALSE)</f>
        <v>1</v>
      </c>
    </row>
    <row r="1528" spans="1:21" x14ac:dyDescent="0.35">
      <c r="A1528" t="s">
        <v>12342</v>
      </c>
      <c r="B1528">
        <v>1988</v>
      </c>
      <c r="C1528" t="s">
        <v>12340</v>
      </c>
      <c r="D1528" t="s">
        <v>4460</v>
      </c>
      <c r="E1528" t="s">
        <v>12341</v>
      </c>
      <c r="F1528" t="s">
        <v>11424</v>
      </c>
      <c r="G1528" t="s">
        <v>569</v>
      </c>
      <c r="H1528" s="11">
        <v>13000000</v>
      </c>
      <c r="I1528" s="11">
        <v>44726644</v>
      </c>
      <c r="J1528" t="s">
        <v>38</v>
      </c>
      <c r="K1528">
        <v>107</v>
      </c>
      <c r="L1528" t="s">
        <v>9553</v>
      </c>
      <c r="M1528" t="s">
        <v>12343</v>
      </c>
      <c r="N1528">
        <v>6.8</v>
      </c>
      <c r="O1528">
        <v>50</v>
      </c>
      <c r="P1528">
        <v>120</v>
      </c>
      <c r="Q1528">
        <v>42614</v>
      </c>
      <c r="R1528">
        <v>1747</v>
      </c>
      <c r="S1528" t="s">
        <v>28</v>
      </c>
      <c r="T1528">
        <v>1.85</v>
      </c>
      <c r="U1528" t="b">
        <f>IF(Table19[[#This Row],[gross]]-Table19[[#This Row],[budget]] &gt; 0, TRUE, FALSE)</f>
        <v>1</v>
      </c>
    </row>
    <row r="1529" spans="1:21" x14ac:dyDescent="0.35">
      <c r="A1529" t="s">
        <v>12365</v>
      </c>
      <c r="B1529">
        <v>2016</v>
      </c>
      <c r="C1529" t="s">
        <v>4905</v>
      </c>
      <c r="D1529" t="s">
        <v>9101</v>
      </c>
      <c r="E1529" t="s">
        <v>10175</v>
      </c>
      <c r="F1529" t="s">
        <v>12366</v>
      </c>
      <c r="G1529" t="s">
        <v>39</v>
      </c>
      <c r="H1529" s="11">
        <v>17000000</v>
      </c>
      <c r="I1529" s="11">
        <v>54257433</v>
      </c>
      <c r="J1529" t="s">
        <v>38</v>
      </c>
      <c r="K1529">
        <v>86</v>
      </c>
      <c r="L1529" t="s">
        <v>4207</v>
      </c>
      <c r="M1529" t="s">
        <v>12367</v>
      </c>
      <c r="N1529">
        <v>6.8</v>
      </c>
      <c r="O1529">
        <v>186</v>
      </c>
      <c r="P1529">
        <v>139</v>
      </c>
      <c r="Q1529">
        <v>12983</v>
      </c>
      <c r="R1529">
        <v>971</v>
      </c>
      <c r="S1529" t="s">
        <v>28</v>
      </c>
      <c r="T1529">
        <v>2.35</v>
      </c>
      <c r="U1529" t="b">
        <f>IF(Table19[[#This Row],[gross]]-Table19[[#This Row],[budget]] &gt; 0, TRUE, FALSE)</f>
        <v>1</v>
      </c>
    </row>
    <row r="1530" spans="1:21" x14ac:dyDescent="0.35">
      <c r="A1530" t="s">
        <v>12489</v>
      </c>
      <c r="B1530">
        <v>2007</v>
      </c>
      <c r="C1530" t="s">
        <v>4174</v>
      </c>
      <c r="D1530" t="s">
        <v>138</v>
      </c>
      <c r="E1530" t="s">
        <v>12488</v>
      </c>
      <c r="F1530" t="s">
        <v>3069</v>
      </c>
      <c r="G1530" t="s">
        <v>39</v>
      </c>
      <c r="H1530" s="11">
        <v>13000000</v>
      </c>
      <c r="I1530" s="11">
        <v>3169424</v>
      </c>
      <c r="J1530" t="s">
        <v>38</v>
      </c>
      <c r="K1530">
        <v>112</v>
      </c>
      <c r="L1530" t="s">
        <v>3637</v>
      </c>
      <c r="M1530" t="s">
        <v>12490</v>
      </c>
      <c r="N1530">
        <v>6.8</v>
      </c>
      <c r="O1530">
        <v>104</v>
      </c>
      <c r="P1530">
        <v>59</v>
      </c>
      <c r="Q1530">
        <v>18442</v>
      </c>
      <c r="R1530">
        <v>2417</v>
      </c>
      <c r="S1530" t="s">
        <v>28</v>
      </c>
      <c r="T1530">
        <v>2.35</v>
      </c>
      <c r="U1530" t="b">
        <f>IF(Table19[[#This Row],[gross]]-Table19[[#This Row],[budget]] &gt; 0, TRUE, FALSE)</f>
        <v>0</v>
      </c>
    </row>
    <row r="1531" spans="1:21" x14ac:dyDescent="0.35">
      <c r="A1531" t="s">
        <v>12697</v>
      </c>
      <c r="B1531">
        <v>1996</v>
      </c>
      <c r="C1531" t="s">
        <v>12695</v>
      </c>
      <c r="D1531" t="s">
        <v>950</v>
      </c>
      <c r="E1531" t="s">
        <v>1335</v>
      </c>
      <c r="F1531" t="s">
        <v>6378</v>
      </c>
      <c r="G1531" t="s">
        <v>39</v>
      </c>
      <c r="H1531" s="11">
        <v>12000000</v>
      </c>
      <c r="I1531" s="11">
        <v>63071133</v>
      </c>
      <c r="J1531" t="s">
        <v>38</v>
      </c>
      <c r="K1531">
        <v>81</v>
      </c>
      <c r="L1531" t="s">
        <v>12696</v>
      </c>
      <c r="M1531" t="s">
        <v>12698</v>
      </c>
      <c r="N1531">
        <v>6.8</v>
      </c>
      <c r="O1531">
        <v>63</v>
      </c>
      <c r="P1531">
        <v>154</v>
      </c>
      <c r="Q1531">
        <v>42892</v>
      </c>
      <c r="R1531">
        <v>17035</v>
      </c>
      <c r="S1531" t="s">
        <v>28</v>
      </c>
      <c r="T1531">
        <v>1.85</v>
      </c>
      <c r="U1531" t="b">
        <f>IF(Table19[[#This Row],[gross]]-Table19[[#This Row],[budget]] &gt; 0, TRUE, FALSE)</f>
        <v>1</v>
      </c>
    </row>
    <row r="1532" spans="1:21" x14ac:dyDescent="0.35">
      <c r="A1532" t="s">
        <v>12735</v>
      </c>
      <c r="B1532">
        <v>2002</v>
      </c>
      <c r="C1532" t="s">
        <v>11989</v>
      </c>
      <c r="D1532" t="s">
        <v>784</v>
      </c>
      <c r="E1532" t="s">
        <v>3097</v>
      </c>
      <c r="F1532" t="s">
        <v>1629</v>
      </c>
      <c r="G1532" t="s">
        <v>569</v>
      </c>
      <c r="H1532" s="11">
        <v>12000000</v>
      </c>
      <c r="I1532" s="11">
        <v>31597131</v>
      </c>
      <c r="J1532" t="s">
        <v>38</v>
      </c>
      <c r="K1532">
        <v>96</v>
      </c>
      <c r="L1532" t="s">
        <v>3911</v>
      </c>
      <c r="M1532" t="s">
        <v>12736</v>
      </c>
      <c r="N1532">
        <v>6.8</v>
      </c>
      <c r="O1532">
        <v>207</v>
      </c>
      <c r="P1532">
        <v>605</v>
      </c>
      <c r="Q1532">
        <v>97938</v>
      </c>
      <c r="R1532">
        <v>52138</v>
      </c>
      <c r="S1532" t="s">
        <v>28</v>
      </c>
      <c r="T1532">
        <v>1.85</v>
      </c>
      <c r="U1532" t="b">
        <f>IF(Table19[[#This Row],[gross]]-Table19[[#This Row],[budget]] &gt; 0, TRUE, FALSE)</f>
        <v>1</v>
      </c>
    </row>
    <row r="1533" spans="1:21" x14ac:dyDescent="0.35">
      <c r="A1533" t="s">
        <v>12930</v>
      </c>
      <c r="B1533">
        <v>2013</v>
      </c>
      <c r="C1533" t="s">
        <v>12928</v>
      </c>
      <c r="D1533" t="s">
        <v>12929</v>
      </c>
      <c r="E1533" t="s">
        <v>5222</v>
      </c>
      <c r="F1533" t="s">
        <v>12931</v>
      </c>
      <c r="G1533" t="s">
        <v>569</v>
      </c>
      <c r="H1533" s="11">
        <v>12000000</v>
      </c>
      <c r="I1533" s="11">
        <v>1702277</v>
      </c>
      <c r="J1533" t="s">
        <v>56</v>
      </c>
      <c r="K1533">
        <v>99</v>
      </c>
      <c r="L1533" t="s">
        <v>3911</v>
      </c>
      <c r="M1533" t="s">
        <v>12932</v>
      </c>
      <c r="N1533">
        <v>6.8</v>
      </c>
      <c r="O1533">
        <v>469</v>
      </c>
      <c r="P1533">
        <v>235</v>
      </c>
      <c r="Q1533">
        <v>84620</v>
      </c>
      <c r="R1533">
        <v>5074</v>
      </c>
      <c r="S1533" t="s">
        <v>28</v>
      </c>
      <c r="T1533">
        <v>2.35</v>
      </c>
      <c r="U1533" t="b">
        <f>IF(Table19[[#This Row],[gross]]-Table19[[#This Row],[budget]] &gt; 0, TRUE, FALSE)</f>
        <v>0</v>
      </c>
    </row>
    <row r="1534" spans="1:21" x14ac:dyDescent="0.35">
      <c r="A1534" t="s">
        <v>12949</v>
      </c>
      <c r="B1534">
        <v>2009</v>
      </c>
      <c r="C1534" t="s">
        <v>4834</v>
      </c>
      <c r="D1534" t="s">
        <v>1181</v>
      </c>
      <c r="E1534" t="s">
        <v>3318</v>
      </c>
      <c r="F1534" t="s">
        <v>12950</v>
      </c>
      <c r="G1534" t="s">
        <v>39</v>
      </c>
      <c r="H1534" s="11">
        <v>12000000</v>
      </c>
      <c r="I1534" s="11">
        <v>548934</v>
      </c>
      <c r="J1534" t="s">
        <v>7547</v>
      </c>
      <c r="K1534">
        <v>111</v>
      </c>
      <c r="L1534" t="s">
        <v>3671</v>
      </c>
      <c r="M1534" t="s">
        <v>12951</v>
      </c>
      <c r="N1534">
        <v>6.8</v>
      </c>
      <c r="O1534">
        <v>123</v>
      </c>
      <c r="P1534">
        <v>57</v>
      </c>
      <c r="Q1534">
        <v>16863</v>
      </c>
      <c r="R1534">
        <v>1554</v>
      </c>
      <c r="S1534" t="s">
        <v>28</v>
      </c>
      <c r="T1534">
        <v>1.85</v>
      </c>
      <c r="U1534" t="b">
        <f>IF(Table19[[#This Row],[gross]]-Table19[[#This Row],[budget]] &gt; 0, TRUE, FALSE)</f>
        <v>0</v>
      </c>
    </row>
    <row r="1535" spans="1:21" x14ac:dyDescent="0.35">
      <c r="A1535" t="s">
        <v>13038</v>
      </c>
      <c r="B1535">
        <v>2014</v>
      </c>
      <c r="C1535" t="s">
        <v>13036</v>
      </c>
      <c r="D1535" t="s">
        <v>479</v>
      </c>
      <c r="E1535" t="s">
        <v>339</v>
      </c>
      <c r="F1535" t="s">
        <v>1281</v>
      </c>
      <c r="G1535" t="s">
        <v>39</v>
      </c>
      <c r="H1535" s="11">
        <v>11000000</v>
      </c>
      <c r="I1535" s="11">
        <v>50461335</v>
      </c>
      <c r="J1535" t="s">
        <v>38</v>
      </c>
      <c r="K1535">
        <v>107</v>
      </c>
      <c r="L1535" t="s">
        <v>13037</v>
      </c>
      <c r="M1535" t="s">
        <v>13039</v>
      </c>
      <c r="N1535">
        <v>6.8</v>
      </c>
      <c r="O1535">
        <v>141</v>
      </c>
      <c r="P1535">
        <v>132</v>
      </c>
      <c r="Q1535">
        <v>83893</v>
      </c>
      <c r="R1535">
        <v>20466</v>
      </c>
      <c r="S1535" t="s">
        <v>28</v>
      </c>
      <c r="T1535">
        <v>2.35</v>
      </c>
      <c r="U1535" t="b">
        <f>IF(Table19[[#This Row],[gross]]-Table19[[#This Row],[budget]] &gt; 0, TRUE, FALSE)</f>
        <v>1</v>
      </c>
    </row>
    <row r="1536" spans="1:21" x14ac:dyDescent="0.35">
      <c r="A1536" t="s">
        <v>13100</v>
      </c>
      <c r="B1536">
        <v>2012</v>
      </c>
      <c r="C1536" t="s">
        <v>13098</v>
      </c>
      <c r="D1536" t="s">
        <v>3387</v>
      </c>
      <c r="E1536" t="s">
        <v>13099</v>
      </c>
      <c r="F1536" t="s">
        <v>13101</v>
      </c>
      <c r="G1536" t="s">
        <v>39</v>
      </c>
      <c r="H1536" s="11">
        <v>11000000</v>
      </c>
      <c r="I1536" s="11">
        <v>18381787</v>
      </c>
      <c r="J1536" t="s">
        <v>56</v>
      </c>
      <c r="K1536">
        <v>98</v>
      </c>
      <c r="L1536" t="s">
        <v>2450</v>
      </c>
      <c r="M1536" t="s">
        <v>13102</v>
      </c>
      <c r="N1536">
        <v>6.8</v>
      </c>
      <c r="O1536">
        <v>175</v>
      </c>
      <c r="P1536">
        <v>126</v>
      </c>
      <c r="Q1536">
        <v>15684</v>
      </c>
      <c r="R1536">
        <v>1114</v>
      </c>
      <c r="S1536" t="s">
        <v>28</v>
      </c>
      <c r="T1536">
        <v>2.35</v>
      </c>
      <c r="U1536" t="b">
        <f>IF(Table19[[#This Row],[gross]]-Table19[[#This Row],[budget]] &gt; 0, TRUE, FALSE)</f>
        <v>1</v>
      </c>
    </row>
    <row r="1537" spans="1:21" x14ac:dyDescent="0.35">
      <c r="A1537" t="s">
        <v>13163</v>
      </c>
      <c r="B1537">
        <v>2006</v>
      </c>
      <c r="C1537" t="s">
        <v>13160</v>
      </c>
      <c r="D1537" t="s">
        <v>13162</v>
      </c>
      <c r="E1537" t="s">
        <v>13161</v>
      </c>
      <c r="F1537" t="s">
        <v>13164</v>
      </c>
      <c r="G1537" t="s">
        <v>39</v>
      </c>
      <c r="H1537" s="11">
        <v>11000000</v>
      </c>
      <c r="I1537" s="11">
        <v>352786</v>
      </c>
      <c r="J1537" t="s">
        <v>38</v>
      </c>
      <c r="K1537">
        <v>104</v>
      </c>
      <c r="L1537" t="s">
        <v>4122</v>
      </c>
      <c r="M1537" t="s">
        <v>13165</v>
      </c>
      <c r="N1537">
        <v>6.8</v>
      </c>
      <c r="O1537">
        <v>78</v>
      </c>
      <c r="P1537">
        <v>86</v>
      </c>
      <c r="Q1537">
        <v>11132</v>
      </c>
      <c r="R1537">
        <v>150</v>
      </c>
      <c r="S1537" t="s">
        <v>28</v>
      </c>
      <c r="T1537">
        <v>2.35</v>
      </c>
      <c r="U1537" t="b">
        <f>IF(Table19[[#This Row],[gross]]-Table19[[#This Row],[budget]] &gt; 0, TRUE, FALSE)</f>
        <v>0</v>
      </c>
    </row>
    <row r="1538" spans="1:21" x14ac:dyDescent="0.35">
      <c r="A1538" t="s">
        <v>13378</v>
      </c>
      <c r="B1538">
        <v>2006</v>
      </c>
      <c r="C1538" t="s">
        <v>10718</v>
      </c>
      <c r="D1538" t="s">
        <v>2309</v>
      </c>
      <c r="E1538" t="s">
        <v>2579</v>
      </c>
      <c r="F1538" t="s">
        <v>3556</v>
      </c>
      <c r="G1538" t="s">
        <v>39</v>
      </c>
      <c r="H1538" s="11">
        <v>10000000</v>
      </c>
      <c r="I1538" s="11">
        <v>20338609</v>
      </c>
      <c r="J1538" t="s">
        <v>38</v>
      </c>
      <c r="K1538">
        <v>105</v>
      </c>
      <c r="L1538" t="s">
        <v>5265</v>
      </c>
      <c r="M1538" t="s">
        <v>13379</v>
      </c>
      <c r="N1538">
        <v>6.8</v>
      </c>
      <c r="O1538">
        <v>211</v>
      </c>
      <c r="P1538">
        <v>280</v>
      </c>
      <c r="Q1538">
        <v>19655</v>
      </c>
      <c r="R1538">
        <v>12946</v>
      </c>
      <c r="S1538" t="s">
        <v>28</v>
      </c>
      <c r="T1538">
        <v>2.35</v>
      </c>
      <c r="U1538" t="b">
        <f>IF(Table19[[#This Row],[gross]]-Table19[[#This Row],[budget]] &gt; 0, TRUE, FALSE)</f>
        <v>1</v>
      </c>
    </row>
    <row r="1539" spans="1:21" x14ac:dyDescent="0.35">
      <c r="A1539" t="s">
        <v>13452</v>
      </c>
      <c r="B1539">
        <v>2005</v>
      </c>
      <c r="C1539" t="s">
        <v>6542</v>
      </c>
      <c r="D1539" t="s">
        <v>1492</v>
      </c>
      <c r="E1539" t="s">
        <v>3395</v>
      </c>
      <c r="F1539" t="s">
        <v>7616</v>
      </c>
      <c r="G1539" t="s">
        <v>569</v>
      </c>
      <c r="H1539" s="11">
        <v>10000000</v>
      </c>
      <c r="I1539" s="11">
        <v>12570442</v>
      </c>
      <c r="J1539" t="s">
        <v>38</v>
      </c>
      <c r="K1539">
        <v>96</v>
      </c>
      <c r="L1539" t="s">
        <v>5083</v>
      </c>
      <c r="M1539" t="s">
        <v>13453</v>
      </c>
      <c r="N1539">
        <v>6.8</v>
      </c>
      <c r="O1539">
        <v>191</v>
      </c>
      <c r="P1539">
        <v>234</v>
      </c>
      <c r="Q1539">
        <v>40514</v>
      </c>
      <c r="R1539">
        <v>4053</v>
      </c>
      <c r="S1539" t="s">
        <v>28</v>
      </c>
      <c r="T1539">
        <v>2.35</v>
      </c>
      <c r="U1539" t="b">
        <f>IF(Table19[[#This Row],[gross]]-Table19[[#This Row],[budget]] &gt; 0, TRUE, FALSE)</f>
        <v>1</v>
      </c>
    </row>
    <row r="1540" spans="1:21" x14ac:dyDescent="0.35">
      <c r="A1540" t="s">
        <v>13630</v>
      </c>
      <c r="B1540">
        <v>2002</v>
      </c>
      <c r="C1540" t="s">
        <v>5165</v>
      </c>
      <c r="D1540" t="s">
        <v>4565</v>
      </c>
      <c r="E1540" t="s">
        <v>8613</v>
      </c>
      <c r="F1540" t="s">
        <v>11457</v>
      </c>
      <c r="G1540" t="s">
        <v>569</v>
      </c>
      <c r="H1540" s="11">
        <v>8000000</v>
      </c>
      <c r="I1540" s="11">
        <v>1641788</v>
      </c>
      <c r="J1540" t="s">
        <v>263</v>
      </c>
      <c r="K1540">
        <v>98</v>
      </c>
      <c r="L1540" t="s">
        <v>1861</v>
      </c>
      <c r="M1540" t="s">
        <v>13631</v>
      </c>
      <c r="N1540">
        <v>6.8</v>
      </c>
      <c r="O1540">
        <v>157</v>
      </c>
      <c r="P1540">
        <v>213</v>
      </c>
      <c r="Q1540">
        <v>30096</v>
      </c>
      <c r="R1540">
        <v>1381</v>
      </c>
      <c r="S1540" t="s">
        <v>28</v>
      </c>
      <c r="T1540">
        <v>1.78</v>
      </c>
      <c r="U1540" t="b">
        <f>IF(Table19[[#This Row],[gross]]-Table19[[#This Row],[budget]] &gt; 0, TRUE, FALSE)</f>
        <v>0</v>
      </c>
    </row>
    <row r="1541" spans="1:21" x14ac:dyDescent="0.35">
      <c r="A1541" t="s">
        <v>13822</v>
      </c>
      <c r="B1541">
        <v>1996</v>
      </c>
      <c r="C1541" t="s">
        <v>2960</v>
      </c>
      <c r="D1541" t="s">
        <v>618</v>
      </c>
      <c r="E1541" t="s">
        <v>775</v>
      </c>
      <c r="F1541" t="s">
        <v>6844</v>
      </c>
      <c r="G1541" t="s">
        <v>569</v>
      </c>
      <c r="H1541" s="11">
        <v>9000000</v>
      </c>
      <c r="I1541" s="11">
        <v>36049108</v>
      </c>
      <c r="J1541" t="s">
        <v>38</v>
      </c>
      <c r="K1541">
        <v>123</v>
      </c>
      <c r="L1541" t="s">
        <v>5523</v>
      </c>
      <c r="M1541" t="s">
        <v>13823</v>
      </c>
      <c r="N1541">
        <v>6.8</v>
      </c>
      <c r="O1541">
        <v>29</v>
      </c>
      <c r="P1541">
        <v>70</v>
      </c>
      <c r="Q1541">
        <v>10139</v>
      </c>
      <c r="R1541">
        <v>3661</v>
      </c>
      <c r="S1541" t="s">
        <v>28</v>
      </c>
      <c r="T1541">
        <v>2.35</v>
      </c>
      <c r="U1541" t="b">
        <f>IF(Table19[[#This Row],[gross]]-Table19[[#This Row],[budget]] &gt; 0, TRUE, FALSE)</f>
        <v>1</v>
      </c>
    </row>
    <row r="1542" spans="1:21" x14ac:dyDescent="0.35">
      <c r="A1542" t="s">
        <v>14082</v>
      </c>
      <c r="B1542">
        <v>1969</v>
      </c>
      <c r="C1542" t="s">
        <v>14079</v>
      </c>
      <c r="D1542" t="s">
        <v>14081</v>
      </c>
      <c r="E1542" t="s">
        <v>14080</v>
      </c>
      <c r="F1542" t="s">
        <v>1066</v>
      </c>
      <c r="G1542" t="s">
        <v>14085</v>
      </c>
      <c r="H1542" s="11">
        <v>7000000</v>
      </c>
      <c r="I1542" s="11">
        <v>22800000</v>
      </c>
      <c r="J1542" t="s">
        <v>56</v>
      </c>
      <c r="K1542">
        <v>142</v>
      </c>
      <c r="L1542" t="s">
        <v>50</v>
      </c>
      <c r="M1542" t="s">
        <v>14083</v>
      </c>
      <c r="N1542">
        <v>6.8</v>
      </c>
      <c r="O1542">
        <v>143</v>
      </c>
      <c r="P1542">
        <v>452</v>
      </c>
      <c r="Q1542">
        <v>59941</v>
      </c>
      <c r="R1542">
        <v>1769</v>
      </c>
      <c r="S1542" t="s">
        <v>28</v>
      </c>
      <c r="T1542">
        <v>2.35</v>
      </c>
      <c r="U1542" t="b">
        <f>IF(Table19[[#This Row],[gross]]-Table19[[#This Row],[budget]] &gt; 0, TRUE, FALSE)</f>
        <v>1</v>
      </c>
    </row>
    <row r="1543" spans="1:21" x14ac:dyDescent="0.35">
      <c r="A1543" t="s">
        <v>14175</v>
      </c>
      <c r="B1543">
        <v>1997</v>
      </c>
      <c r="C1543" t="s">
        <v>14173</v>
      </c>
      <c r="D1543" t="s">
        <v>4283</v>
      </c>
      <c r="E1543" t="s">
        <v>14174</v>
      </c>
      <c r="F1543" t="s">
        <v>14176</v>
      </c>
      <c r="G1543" t="s">
        <v>39</v>
      </c>
      <c r="H1543" s="11">
        <v>8000000</v>
      </c>
      <c r="I1543" s="11">
        <v>532190</v>
      </c>
      <c r="J1543" t="s">
        <v>38</v>
      </c>
      <c r="K1543">
        <v>106</v>
      </c>
      <c r="L1543" t="s">
        <v>6592</v>
      </c>
      <c r="M1543" t="s">
        <v>14177</v>
      </c>
      <c r="N1543">
        <v>6.8</v>
      </c>
      <c r="O1543">
        <v>23</v>
      </c>
      <c r="P1543">
        <v>37</v>
      </c>
      <c r="Q1543">
        <v>5673</v>
      </c>
      <c r="R1543">
        <v>1610</v>
      </c>
      <c r="S1543" t="s">
        <v>28</v>
      </c>
      <c r="T1543">
        <v>1.66</v>
      </c>
      <c r="U1543" t="b">
        <f>IF(Table19[[#This Row],[gross]]-Table19[[#This Row],[budget]] &gt; 0, TRUE, FALSE)</f>
        <v>0</v>
      </c>
    </row>
    <row r="1544" spans="1:21" x14ac:dyDescent="0.35">
      <c r="A1544" t="s">
        <v>14209</v>
      </c>
      <c r="B1544">
        <v>2006</v>
      </c>
      <c r="C1544" t="s">
        <v>14207</v>
      </c>
      <c r="D1544" t="s">
        <v>14208</v>
      </c>
      <c r="E1544" t="s">
        <v>2588</v>
      </c>
      <c r="F1544" t="s">
        <v>14210</v>
      </c>
      <c r="G1544" t="s">
        <v>569</v>
      </c>
      <c r="H1544" s="11">
        <v>8000000</v>
      </c>
      <c r="I1544" s="11">
        <v>298110</v>
      </c>
      <c r="J1544" t="s">
        <v>263</v>
      </c>
      <c r="K1544">
        <v>93</v>
      </c>
      <c r="L1544" t="s">
        <v>12902</v>
      </c>
      <c r="M1544" t="s">
        <v>14211</v>
      </c>
      <c r="N1544">
        <v>6.8</v>
      </c>
      <c r="O1544">
        <v>140</v>
      </c>
      <c r="P1544">
        <v>98</v>
      </c>
      <c r="Q1544">
        <v>25055</v>
      </c>
      <c r="R1544">
        <v>786</v>
      </c>
      <c r="S1544" t="s">
        <v>720</v>
      </c>
      <c r="T1544">
        <v>2.35</v>
      </c>
      <c r="U1544" t="b">
        <f>IF(Table19[[#This Row],[gross]]-Table19[[#This Row],[budget]] &gt; 0, TRUE, FALSE)</f>
        <v>0</v>
      </c>
    </row>
    <row r="1545" spans="1:21" x14ac:dyDescent="0.35">
      <c r="A1545" t="s">
        <v>14361</v>
      </c>
      <c r="B1545">
        <v>1973</v>
      </c>
      <c r="C1545" t="s">
        <v>14332</v>
      </c>
      <c r="D1545" t="s">
        <v>7926</v>
      </c>
      <c r="E1545" t="s">
        <v>5806</v>
      </c>
      <c r="F1545" t="s">
        <v>14362</v>
      </c>
      <c r="G1545" t="s">
        <v>90</v>
      </c>
      <c r="H1545" s="11">
        <v>7000000</v>
      </c>
      <c r="I1545" s="11">
        <v>35400000</v>
      </c>
      <c r="J1545" t="s">
        <v>56</v>
      </c>
      <c r="K1545">
        <v>121</v>
      </c>
      <c r="L1545" t="s">
        <v>50</v>
      </c>
      <c r="M1545" t="s">
        <v>14363</v>
      </c>
      <c r="N1545">
        <v>6.8</v>
      </c>
      <c r="O1545">
        <v>136</v>
      </c>
      <c r="P1545">
        <v>251</v>
      </c>
      <c r="Q1545">
        <v>74957</v>
      </c>
      <c r="R1545">
        <v>1865</v>
      </c>
      <c r="S1545" t="s">
        <v>28</v>
      </c>
      <c r="T1545">
        <v>1.66</v>
      </c>
      <c r="U1545" t="b">
        <f>IF(Table19[[#This Row],[gross]]-Table19[[#This Row],[budget]] &gt; 0, TRUE, FALSE)</f>
        <v>1</v>
      </c>
    </row>
    <row r="1546" spans="1:21" x14ac:dyDescent="0.35">
      <c r="A1546" t="s">
        <v>14384</v>
      </c>
      <c r="B1546">
        <v>1976</v>
      </c>
      <c r="C1546" t="s">
        <v>14383</v>
      </c>
      <c r="D1546" t="s">
        <v>11422</v>
      </c>
      <c r="E1546" t="s">
        <v>12395</v>
      </c>
      <c r="F1546" t="s">
        <v>13993</v>
      </c>
      <c r="G1546" t="s">
        <v>90</v>
      </c>
      <c r="H1546" s="11">
        <v>9000000</v>
      </c>
      <c r="I1546" s="11">
        <v>25000000</v>
      </c>
      <c r="J1546" t="s">
        <v>38</v>
      </c>
      <c r="K1546">
        <v>119</v>
      </c>
      <c r="L1546" t="s">
        <v>68</v>
      </c>
      <c r="M1546" t="s">
        <v>14385</v>
      </c>
      <c r="N1546">
        <v>6.8</v>
      </c>
      <c r="O1546">
        <v>112</v>
      </c>
      <c r="P1546">
        <v>242</v>
      </c>
      <c r="Q1546">
        <v>39847</v>
      </c>
      <c r="R1546">
        <v>2951</v>
      </c>
      <c r="S1546" t="s">
        <v>28</v>
      </c>
      <c r="T1546">
        <v>2.35</v>
      </c>
      <c r="U1546" t="b">
        <f>IF(Table19[[#This Row],[gross]]-Table19[[#This Row],[budget]] &gt; 0, TRUE, FALSE)</f>
        <v>1</v>
      </c>
    </row>
    <row r="1547" spans="1:21" x14ac:dyDescent="0.35">
      <c r="A1547" t="s">
        <v>14388</v>
      </c>
      <c r="B1547">
        <v>1974</v>
      </c>
      <c r="C1547" t="s">
        <v>14332</v>
      </c>
      <c r="D1547" t="s">
        <v>196</v>
      </c>
      <c r="E1547" t="s">
        <v>14387</v>
      </c>
      <c r="F1547" t="s">
        <v>1066</v>
      </c>
      <c r="G1547" t="s">
        <v>90</v>
      </c>
      <c r="H1547" s="11">
        <v>13000000</v>
      </c>
      <c r="I1547" s="11">
        <v>21000000</v>
      </c>
      <c r="J1547" t="s">
        <v>56</v>
      </c>
      <c r="K1547">
        <v>125</v>
      </c>
      <c r="L1547" t="s">
        <v>50</v>
      </c>
      <c r="M1547" t="s">
        <v>14389</v>
      </c>
      <c r="N1547">
        <v>6.8</v>
      </c>
      <c r="O1547">
        <v>118</v>
      </c>
      <c r="P1547">
        <v>258</v>
      </c>
      <c r="Q1547">
        <v>73950</v>
      </c>
      <c r="R1547">
        <v>17611</v>
      </c>
      <c r="S1547" t="s">
        <v>28</v>
      </c>
      <c r="T1547">
        <v>1.66</v>
      </c>
      <c r="U1547" t="b">
        <f>IF(Table19[[#This Row],[gross]]-Table19[[#This Row],[budget]] &gt; 0, TRUE, FALSE)</f>
        <v>1</v>
      </c>
    </row>
    <row r="1548" spans="1:21" x14ac:dyDescent="0.35">
      <c r="A1548" t="s">
        <v>14408</v>
      </c>
      <c r="B1548">
        <v>1996</v>
      </c>
      <c r="C1548" t="s">
        <v>3999</v>
      </c>
      <c r="D1548" t="s">
        <v>3556</v>
      </c>
      <c r="E1548" t="s">
        <v>14407</v>
      </c>
      <c r="F1548" t="s">
        <v>5261</v>
      </c>
      <c r="G1548" t="s">
        <v>569</v>
      </c>
      <c r="H1548" s="11">
        <v>7000000</v>
      </c>
      <c r="I1548" s="11">
        <v>14891000</v>
      </c>
      <c r="J1548" t="s">
        <v>38</v>
      </c>
      <c r="K1548">
        <v>92</v>
      </c>
      <c r="L1548" t="s">
        <v>1611</v>
      </c>
      <c r="M1548" t="s">
        <v>14409</v>
      </c>
      <c r="N1548">
        <v>6.8</v>
      </c>
      <c r="O1548">
        <v>50</v>
      </c>
      <c r="P1548">
        <v>105</v>
      </c>
      <c r="Q1548">
        <v>15088</v>
      </c>
      <c r="R1548">
        <v>2240</v>
      </c>
      <c r="S1548" t="s">
        <v>28</v>
      </c>
      <c r="T1548">
        <v>1.85</v>
      </c>
      <c r="U1548" t="b">
        <f>IF(Table19[[#This Row],[gross]]-Table19[[#This Row],[budget]] &gt; 0, TRUE, FALSE)</f>
        <v>1</v>
      </c>
    </row>
    <row r="1549" spans="1:21" x14ac:dyDescent="0.35">
      <c r="A1549" t="s">
        <v>14482</v>
      </c>
      <c r="B1549">
        <v>2008</v>
      </c>
      <c r="C1549" t="s">
        <v>1859</v>
      </c>
      <c r="D1549" t="s">
        <v>754</v>
      </c>
      <c r="E1549" t="s">
        <v>14481</v>
      </c>
      <c r="F1549" t="s">
        <v>2644</v>
      </c>
      <c r="G1549" t="s">
        <v>569</v>
      </c>
      <c r="H1549" s="11">
        <v>7000000</v>
      </c>
      <c r="I1549" s="11">
        <v>2344847</v>
      </c>
      <c r="J1549" t="s">
        <v>38</v>
      </c>
      <c r="K1549">
        <v>99</v>
      </c>
      <c r="L1549" t="s">
        <v>3637</v>
      </c>
      <c r="M1549" t="s">
        <v>14483</v>
      </c>
      <c r="N1549">
        <v>6.8</v>
      </c>
      <c r="O1549">
        <v>158</v>
      </c>
      <c r="P1549">
        <v>119</v>
      </c>
      <c r="Q1549">
        <v>18561</v>
      </c>
      <c r="R1549">
        <v>2158</v>
      </c>
      <c r="S1549" t="s">
        <v>28</v>
      </c>
      <c r="T1549">
        <v>2.35</v>
      </c>
      <c r="U1549" t="b">
        <f>IF(Table19[[#This Row],[gross]]-Table19[[#This Row],[budget]] &gt; 0, TRUE, FALSE)</f>
        <v>0</v>
      </c>
    </row>
    <row r="1550" spans="1:21" x14ac:dyDescent="0.35">
      <c r="A1550" t="s">
        <v>14616</v>
      </c>
      <c r="B1550">
        <v>1987</v>
      </c>
      <c r="C1550" t="s">
        <v>14614</v>
      </c>
      <c r="D1550" t="s">
        <v>10594</v>
      </c>
      <c r="E1550" t="s">
        <v>14615</v>
      </c>
      <c r="F1550" t="s">
        <v>14617</v>
      </c>
      <c r="G1550" t="s">
        <v>39</v>
      </c>
      <c r="H1550" s="11">
        <v>6500000</v>
      </c>
      <c r="I1550" s="11">
        <v>54215416</v>
      </c>
      <c r="J1550" t="s">
        <v>38</v>
      </c>
      <c r="K1550">
        <v>108</v>
      </c>
      <c r="L1550" t="s">
        <v>4122</v>
      </c>
      <c r="M1550" t="s">
        <v>14618</v>
      </c>
      <c r="N1550">
        <v>6.8</v>
      </c>
      <c r="O1550">
        <v>18</v>
      </c>
      <c r="P1550">
        <v>63</v>
      </c>
      <c r="Q1550">
        <v>21409</v>
      </c>
      <c r="R1550">
        <v>936</v>
      </c>
      <c r="S1550" t="s">
        <v>28</v>
      </c>
      <c r="T1550">
        <v>1.85</v>
      </c>
      <c r="U1550" t="b">
        <f>IF(Table19[[#This Row],[gross]]-Table19[[#This Row],[budget]] &gt; 0, TRUE, FALSE)</f>
        <v>1</v>
      </c>
    </row>
    <row r="1551" spans="1:21" x14ac:dyDescent="0.35">
      <c r="A1551" t="s">
        <v>14663</v>
      </c>
      <c r="B1551">
        <v>2004</v>
      </c>
      <c r="C1551" t="s">
        <v>11764</v>
      </c>
      <c r="D1551" t="s">
        <v>428</v>
      </c>
      <c r="E1551" t="s">
        <v>1026</v>
      </c>
      <c r="F1551" t="s">
        <v>4884</v>
      </c>
      <c r="G1551" t="s">
        <v>569</v>
      </c>
      <c r="H1551" s="11">
        <v>6500000</v>
      </c>
      <c r="I1551" s="11">
        <v>1029017</v>
      </c>
      <c r="J1551" t="s">
        <v>38</v>
      </c>
      <c r="K1551">
        <v>97</v>
      </c>
      <c r="L1551" t="s">
        <v>209</v>
      </c>
      <c r="M1551" t="s">
        <v>14664</v>
      </c>
      <c r="N1551">
        <v>6.8</v>
      </c>
      <c r="O1551">
        <v>84</v>
      </c>
      <c r="P1551">
        <v>135</v>
      </c>
      <c r="Q1551">
        <v>12049</v>
      </c>
      <c r="R1551">
        <v>21107</v>
      </c>
      <c r="S1551" t="s">
        <v>28</v>
      </c>
      <c r="T1551">
        <v>2.35</v>
      </c>
      <c r="U1551" t="b">
        <f>IF(Table19[[#This Row],[gross]]-Table19[[#This Row],[budget]] &gt; 0, TRUE, FALSE)</f>
        <v>0</v>
      </c>
    </row>
    <row r="1552" spans="1:21" x14ac:dyDescent="0.35">
      <c r="A1552" t="s">
        <v>14785</v>
      </c>
      <c r="B1552">
        <v>1998</v>
      </c>
      <c r="C1552" t="s">
        <v>5579</v>
      </c>
      <c r="D1552" t="s">
        <v>520</v>
      </c>
      <c r="E1552" t="s">
        <v>3453</v>
      </c>
      <c r="F1552" t="s">
        <v>14786</v>
      </c>
      <c r="G1552" t="s">
        <v>569</v>
      </c>
      <c r="H1552" s="11">
        <v>9000000</v>
      </c>
      <c r="I1552" s="11">
        <v>11883495</v>
      </c>
      <c r="J1552" t="s">
        <v>56</v>
      </c>
      <c r="K1552">
        <v>99</v>
      </c>
      <c r="L1552" t="s">
        <v>2416</v>
      </c>
      <c r="M1552" t="s">
        <v>14787</v>
      </c>
      <c r="N1552">
        <v>6.8</v>
      </c>
      <c r="O1552">
        <v>88</v>
      </c>
      <c r="P1552">
        <v>278</v>
      </c>
      <c r="Q1552">
        <v>52805</v>
      </c>
      <c r="R1552">
        <v>1462</v>
      </c>
      <c r="S1552" t="s">
        <v>28</v>
      </c>
      <c r="T1552">
        <v>1.85</v>
      </c>
      <c r="U1552" t="b">
        <f>IF(Table19[[#This Row],[gross]]-Table19[[#This Row],[budget]] &gt; 0, TRUE, FALSE)</f>
        <v>1</v>
      </c>
    </row>
    <row r="1553" spans="1:21" x14ac:dyDescent="0.35">
      <c r="A1553" t="s">
        <v>14804</v>
      </c>
      <c r="B1553">
        <v>2011</v>
      </c>
      <c r="C1553" t="s">
        <v>8570</v>
      </c>
      <c r="D1553" t="s">
        <v>644</v>
      </c>
      <c r="E1553" t="s">
        <v>14803</v>
      </c>
      <c r="F1553" t="s">
        <v>14805</v>
      </c>
      <c r="G1553" t="s">
        <v>39</v>
      </c>
      <c r="H1553" s="11">
        <v>5000000</v>
      </c>
      <c r="I1553" s="11">
        <v>9203192</v>
      </c>
      <c r="J1553" t="s">
        <v>38</v>
      </c>
      <c r="K1553">
        <v>99</v>
      </c>
      <c r="L1553" t="s">
        <v>8601</v>
      </c>
      <c r="M1553" t="s">
        <v>14806</v>
      </c>
      <c r="N1553">
        <v>6.8</v>
      </c>
      <c r="O1553">
        <v>231</v>
      </c>
      <c r="P1553">
        <v>136</v>
      </c>
      <c r="Q1553">
        <v>45396</v>
      </c>
      <c r="R1553">
        <v>11328</v>
      </c>
      <c r="S1553" t="s">
        <v>28</v>
      </c>
      <c r="T1553">
        <v>1.85</v>
      </c>
      <c r="U1553" t="b">
        <f>IF(Table19[[#This Row],[gross]]-Table19[[#This Row],[budget]] &gt; 0, TRUE, FALSE)</f>
        <v>1</v>
      </c>
    </row>
    <row r="1554" spans="1:21" x14ac:dyDescent="0.35">
      <c r="A1554" t="s">
        <v>15095</v>
      </c>
      <c r="B1554">
        <v>1953</v>
      </c>
      <c r="C1554" t="s">
        <v>15094</v>
      </c>
      <c r="D1554" t="s">
        <v>5814</v>
      </c>
      <c r="E1554" t="s">
        <v>1058</v>
      </c>
      <c r="F1554" t="s">
        <v>15096</v>
      </c>
      <c r="G1554" t="s">
        <v>5347</v>
      </c>
      <c r="H1554" s="11">
        <v>5000000</v>
      </c>
      <c r="I1554" s="11">
        <v>36000000</v>
      </c>
      <c r="J1554" t="s">
        <v>38</v>
      </c>
      <c r="K1554">
        <v>135</v>
      </c>
      <c r="L1554" t="s">
        <v>6206</v>
      </c>
      <c r="M1554" t="s">
        <v>15097</v>
      </c>
      <c r="N1554">
        <v>6.8</v>
      </c>
      <c r="O1554">
        <v>42</v>
      </c>
      <c r="P1554">
        <v>69</v>
      </c>
      <c r="Q1554">
        <v>6359</v>
      </c>
      <c r="R1554">
        <v>1920</v>
      </c>
      <c r="S1554" t="s">
        <v>28</v>
      </c>
      <c r="T1554">
        <v>2.2000000000000002</v>
      </c>
      <c r="U1554" t="b">
        <f>IF(Table19[[#This Row],[gross]]-Table19[[#This Row],[budget]] &gt; 0, TRUE, FALSE)</f>
        <v>1</v>
      </c>
    </row>
    <row r="1555" spans="1:21" x14ac:dyDescent="0.35">
      <c r="A1555" t="s">
        <v>15254</v>
      </c>
      <c r="B1555">
        <v>2015</v>
      </c>
      <c r="C1555" t="s">
        <v>12738</v>
      </c>
      <c r="D1555" t="s">
        <v>15253</v>
      </c>
      <c r="E1555" t="s">
        <v>15252</v>
      </c>
      <c r="F1555" t="s">
        <v>15255</v>
      </c>
      <c r="G1555" t="s">
        <v>569</v>
      </c>
      <c r="H1555" s="11">
        <v>5000000</v>
      </c>
      <c r="I1555" s="11">
        <v>27285953</v>
      </c>
      <c r="J1555" t="s">
        <v>38</v>
      </c>
      <c r="K1555">
        <v>103</v>
      </c>
      <c r="L1555" t="s">
        <v>59</v>
      </c>
      <c r="M1555" t="s">
        <v>15256</v>
      </c>
      <c r="N1555">
        <v>6.8</v>
      </c>
      <c r="O1555">
        <v>203</v>
      </c>
      <c r="P1555">
        <v>214</v>
      </c>
      <c r="Q1555">
        <v>48675</v>
      </c>
      <c r="R1555">
        <v>259</v>
      </c>
      <c r="S1555" t="s">
        <v>28</v>
      </c>
      <c r="T1555">
        <v>1.85</v>
      </c>
      <c r="U1555" t="b">
        <f>IF(Table19[[#This Row],[gross]]-Table19[[#This Row],[budget]] &gt; 0, TRUE, FALSE)</f>
        <v>1</v>
      </c>
    </row>
    <row r="1556" spans="1:21" x14ac:dyDescent="0.35">
      <c r="A1556" t="s">
        <v>15313</v>
      </c>
      <c r="B1556">
        <v>2008</v>
      </c>
      <c r="C1556" t="s">
        <v>15312</v>
      </c>
      <c r="D1556" t="s">
        <v>101</v>
      </c>
      <c r="E1556" t="s">
        <v>3213</v>
      </c>
      <c r="F1556" t="s">
        <v>6515</v>
      </c>
      <c r="G1556" t="s">
        <v>39</v>
      </c>
      <c r="H1556" s="11">
        <v>5000000</v>
      </c>
      <c r="I1556" s="11">
        <v>4040588</v>
      </c>
      <c r="J1556" t="s">
        <v>38</v>
      </c>
      <c r="K1556">
        <v>110</v>
      </c>
      <c r="L1556" t="s">
        <v>2450</v>
      </c>
      <c r="M1556" t="s">
        <v>15314</v>
      </c>
      <c r="N1556">
        <v>6.8</v>
      </c>
      <c r="O1556">
        <v>109</v>
      </c>
      <c r="P1556">
        <v>89</v>
      </c>
      <c r="Q1556">
        <v>12233</v>
      </c>
      <c r="R1556">
        <v>25676</v>
      </c>
      <c r="S1556" t="s">
        <v>28</v>
      </c>
      <c r="T1556">
        <v>2.35</v>
      </c>
      <c r="U1556" t="b">
        <f>IF(Table19[[#This Row],[gross]]-Table19[[#This Row],[budget]] &gt; 0, TRUE, FALSE)</f>
        <v>0</v>
      </c>
    </row>
    <row r="1557" spans="1:21" x14ac:dyDescent="0.35">
      <c r="A1557" t="s">
        <v>15337</v>
      </c>
      <c r="B1557">
        <v>1992</v>
      </c>
      <c r="C1557" t="s">
        <v>12583</v>
      </c>
      <c r="D1557" t="s">
        <v>8862</v>
      </c>
      <c r="E1557" t="s">
        <v>12214</v>
      </c>
      <c r="F1557" t="s">
        <v>6694</v>
      </c>
      <c r="G1557" t="s">
        <v>569</v>
      </c>
      <c r="H1557" s="11">
        <v>5000000</v>
      </c>
      <c r="I1557" s="11">
        <v>1100000</v>
      </c>
      <c r="J1557" t="s">
        <v>38</v>
      </c>
      <c r="K1557">
        <v>103</v>
      </c>
      <c r="L1557" t="s">
        <v>1872</v>
      </c>
      <c r="M1557" t="s">
        <v>15338</v>
      </c>
      <c r="N1557">
        <v>6.8</v>
      </c>
      <c r="O1557">
        <v>19</v>
      </c>
      <c r="P1557">
        <v>39</v>
      </c>
      <c r="Q1557">
        <v>3665</v>
      </c>
      <c r="R1557">
        <v>1201</v>
      </c>
      <c r="S1557" t="s">
        <v>28</v>
      </c>
      <c r="T1557">
        <v>1.85</v>
      </c>
      <c r="U1557" t="b">
        <f>IF(Table19[[#This Row],[gross]]-Table19[[#This Row],[budget]] &gt; 0, TRUE, FALSE)</f>
        <v>0</v>
      </c>
    </row>
    <row r="1558" spans="1:21" x14ac:dyDescent="0.35">
      <c r="A1558" t="s">
        <v>15409</v>
      </c>
      <c r="B1558">
        <v>2005</v>
      </c>
      <c r="C1558" t="s">
        <v>8813</v>
      </c>
      <c r="D1558" t="s">
        <v>786</v>
      </c>
      <c r="E1558" t="s">
        <v>2228</v>
      </c>
      <c r="F1558" t="s">
        <v>5792</v>
      </c>
      <c r="G1558" t="s">
        <v>569</v>
      </c>
      <c r="H1558" s="11">
        <v>2800000</v>
      </c>
      <c r="I1558" s="11">
        <v>1247453</v>
      </c>
      <c r="J1558" t="s">
        <v>56</v>
      </c>
      <c r="K1558">
        <v>94</v>
      </c>
      <c r="L1558" t="s">
        <v>2450</v>
      </c>
      <c r="M1558" t="s">
        <v>15410</v>
      </c>
      <c r="N1558">
        <v>6.8</v>
      </c>
      <c r="O1558">
        <v>122</v>
      </c>
      <c r="P1558">
        <v>123</v>
      </c>
      <c r="Q1558">
        <v>11202</v>
      </c>
      <c r="R1558">
        <v>3690</v>
      </c>
      <c r="S1558" t="s">
        <v>28</v>
      </c>
      <c r="T1558">
        <v>2.35</v>
      </c>
      <c r="U1558" t="b">
        <f>IF(Table19[[#This Row],[gross]]-Table19[[#This Row],[budget]] &gt; 0, TRUE, FALSE)</f>
        <v>0</v>
      </c>
    </row>
    <row r="1559" spans="1:21" x14ac:dyDescent="0.35">
      <c r="A1559" t="s">
        <v>15484</v>
      </c>
      <c r="B1559">
        <v>2002</v>
      </c>
      <c r="C1559" t="s">
        <v>15483</v>
      </c>
      <c r="D1559" t="s">
        <v>3787</v>
      </c>
      <c r="E1559" t="s">
        <v>9012</v>
      </c>
      <c r="F1559" t="s">
        <v>14918</v>
      </c>
      <c r="G1559" t="s">
        <v>569</v>
      </c>
      <c r="H1559" s="11">
        <v>2000000</v>
      </c>
      <c r="I1559" s="11">
        <v>410241</v>
      </c>
      <c r="J1559" t="s">
        <v>38</v>
      </c>
      <c r="K1559">
        <v>106</v>
      </c>
      <c r="L1559" t="s">
        <v>8601</v>
      </c>
      <c r="M1559" t="s">
        <v>15485</v>
      </c>
      <c r="N1559">
        <v>6.8</v>
      </c>
      <c r="O1559">
        <v>92</v>
      </c>
      <c r="P1559">
        <v>199</v>
      </c>
      <c r="Q1559">
        <v>32357</v>
      </c>
      <c r="R1559">
        <v>2110</v>
      </c>
      <c r="S1559" t="s">
        <v>28</v>
      </c>
      <c r="T1559">
        <v>1.85</v>
      </c>
      <c r="U1559" t="b">
        <f>IF(Table19[[#This Row],[gross]]-Table19[[#This Row],[budget]] &gt; 0, TRUE, FALSE)</f>
        <v>0</v>
      </c>
    </row>
    <row r="1560" spans="1:21" x14ac:dyDescent="0.35">
      <c r="A1560" t="s">
        <v>15757</v>
      </c>
      <c r="B1560">
        <v>1965</v>
      </c>
      <c r="C1560" t="s">
        <v>14879</v>
      </c>
      <c r="D1560" t="s">
        <v>1401</v>
      </c>
      <c r="E1560" t="s">
        <v>15755</v>
      </c>
      <c r="F1560" t="s">
        <v>14880</v>
      </c>
      <c r="G1560" t="s">
        <v>5738</v>
      </c>
      <c r="H1560" s="11">
        <v>3800000</v>
      </c>
      <c r="I1560" s="11">
        <v>14873</v>
      </c>
      <c r="J1560" t="s">
        <v>38</v>
      </c>
      <c r="K1560">
        <v>152</v>
      </c>
      <c r="L1560" t="s">
        <v>15756</v>
      </c>
      <c r="M1560" t="s">
        <v>15758</v>
      </c>
      <c r="N1560">
        <v>6.8</v>
      </c>
      <c r="O1560">
        <v>53</v>
      </c>
      <c r="P1560">
        <v>67</v>
      </c>
      <c r="Q1560">
        <v>5294</v>
      </c>
      <c r="R1560">
        <v>2888</v>
      </c>
      <c r="S1560" t="s">
        <v>28</v>
      </c>
      <c r="T1560">
        <v>2.35</v>
      </c>
      <c r="U1560" t="b">
        <f>IF(Table19[[#This Row],[gross]]-Table19[[#This Row],[budget]] &gt; 0, TRUE, FALSE)</f>
        <v>0</v>
      </c>
    </row>
    <row r="1561" spans="1:21" x14ac:dyDescent="0.35">
      <c r="A1561" t="s">
        <v>15771</v>
      </c>
      <c r="B1561">
        <v>2009</v>
      </c>
      <c r="C1561" t="s">
        <v>15770</v>
      </c>
      <c r="D1561" t="s">
        <v>2923</v>
      </c>
      <c r="E1561" t="s">
        <v>7781</v>
      </c>
      <c r="F1561" t="s">
        <v>12391</v>
      </c>
      <c r="G1561" t="s">
        <v>569</v>
      </c>
      <c r="H1561" s="11">
        <v>3500000</v>
      </c>
      <c r="I1561" s="11">
        <v>37606</v>
      </c>
      <c r="J1561" t="s">
        <v>263</v>
      </c>
      <c r="K1561">
        <v>95</v>
      </c>
      <c r="L1561" t="s">
        <v>8601</v>
      </c>
      <c r="M1561" t="s">
        <v>15772</v>
      </c>
      <c r="N1561">
        <v>6.8</v>
      </c>
      <c r="O1561">
        <v>78</v>
      </c>
      <c r="P1561">
        <v>90</v>
      </c>
      <c r="Q1561">
        <v>31836</v>
      </c>
      <c r="R1561">
        <v>2658</v>
      </c>
      <c r="S1561" t="s">
        <v>28</v>
      </c>
      <c r="T1561">
        <v>2.35</v>
      </c>
      <c r="U1561" t="b">
        <f>IF(Table19[[#This Row],[gross]]-Table19[[#This Row],[budget]] &gt; 0, TRUE, FALSE)</f>
        <v>0</v>
      </c>
    </row>
    <row r="1562" spans="1:21" x14ac:dyDescent="0.35">
      <c r="A1562" t="s">
        <v>15814</v>
      </c>
      <c r="B1562">
        <v>2015</v>
      </c>
      <c r="C1562" t="s">
        <v>15812</v>
      </c>
      <c r="D1562" t="s">
        <v>7515</v>
      </c>
      <c r="E1562" t="s">
        <v>15813</v>
      </c>
      <c r="F1562" t="s">
        <v>1206</v>
      </c>
      <c r="G1562" t="s">
        <v>569</v>
      </c>
      <c r="H1562" s="11">
        <v>3500000</v>
      </c>
      <c r="I1562" s="11">
        <v>25138292</v>
      </c>
      <c r="J1562" t="s">
        <v>38</v>
      </c>
      <c r="K1562">
        <v>92</v>
      </c>
      <c r="L1562" t="s">
        <v>4883</v>
      </c>
      <c r="M1562" t="s">
        <v>15815</v>
      </c>
      <c r="N1562">
        <v>6.8</v>
      </c>
      <c r="O1562">
        <v>425</v>
      </c>
      <c r="P1562">
        <v>452</v>
      </c>
      <c r="Q1562">
        <v>66483</v>
      </c>
      <c r="R1562">
        <v>1122</v>
      </c>
      <c r="S1562" t="s">
        <v>28</v>
      </c>
      <c r="T1562">
        <v>1.66</v>
      </c>
      <c r="U1562" t="b">
        <f>IF(Table19[[#This Row],[gross]]-Table19[[#This Row],[budget]] &gt; 0, TRUE, FALSE)</f>
        <v>1</v>
      </c>
    </row>
    <row r="1563" spans="1:21" x14ac:dyDescent="0.35">
      <c r="A1563" t="s">
        <v>15851</v>
      </c>
      <c r="B1563">
        <v>1998</v>
      </c>
      <c r="C1563" t="s">
        <v>15848</v>
      </c>
      <c r="D1563" t="s">
        <v>15850</v>
      </c>
      <c r="E1563" t="s">
        <v>15849</v>
      </c>
      <c r="F1563" t="s">
        <v>15852</v>
      </c>
      <c r="G1563" t="s">
        <v>569</v>
      </c>
      <c r="H1563" s="11">
        <v>3500000</v>
      </c>
      <c r="I1563" s="11">
        <v>886410</v>
      </c>
      <c r="J1563" t="s">
        <v>2795</v>
      </c>
      <c r="K1563">
        <v>106</v>
      </c>
      <c r="L1563" t="s">
        <v>6206</v>
      </c>
      <c r="M1563" t="s">
        <v>15853</v>
      </c>
      <c r="N1563">
        <v>6.8</v>
      </c>
      <c r="O1563">
        <v>39</v>
      </c>
      <c r="P1563">
        <v>494</v>
      </c>
      <c r="Q1563">
        <v>1024</v>
      </c>
      <c r="R1563">
        <v>222</v>
      </c>
      <c r="S1563" t="s">
        <v>28</v>
      </c>
      <c r="T1563">
        <v>1.85</v>
      </c>
      <c r="U1563" t="b">
        <f>IF(Table19[[#This Row],[gross]]-Table19[[#This Row],[budget]] &gt; 0, TRUE, FALSE)</f>
        <v>0</v>
      </c>
    </row>
    <row r="1564" spans="1:21" x14ac:dyDescent="0.35">
      <c r="A1564" t="s">
        <v>15972</v>
      </c>
      <c r="B1564">
        <v>2012</v>
      </c>
      <c r="C1564" t="s">
        <v>2595</v>
      </c>
      <c r="D1564" t="s">
        <v>15971</v>
      </c>
      <c r="E1564" t="s">
        <v>15970</v>
      </c>
      <c r="F1564" t="s">
        <v>4861</v>
      </c>
      <c r="G1564" t="s">
        <v>569</v>
      </c>
      <c r="H1564" s="11">
        <v>3000000</v>
      </c>
      <c r="I1564" s="11">
        <v>48056940</v>
      </c>
      <c r="J1564" t="s">
        <v>38</v>
      </c>
      <c r="K1564">
        <v>110</v>
      </c>
      <c r="L1564" t="s">
        <v>4883</v>
      </c>
      <c r="M1564" t="s">
        <v>15973</v>
      </c>
      <c r="N1564">
        <v>6.8</v>
      </c>
      <c r="O1564">
        <v>411</v>
      </c>
      <c r="P1564">
        <v>524</v>
      </c>
      <c r="Q1564">
        <v>155153</v>
      </c>
      <c r="R1564">
        <v>2239</v>
      </c>
      <c r="S1564" t="s">
        <v>28</v>
      </c>
      <c r="T1564">
        <v>2.35</v>
      </c>
      <c r="U1564" t="b">
        <f>IF(Table19[[#This Row],[gross]]-Table19[[#This Row],[budget]] &gt; 0, TRUE, FALSE)</f>
        <v>1</v>
      </c>
    </row>
    <row r="1565" spans="1:21" x14ac:dyDescent="0.35">
      <c r="A1565" t="s">
        <v>16172</v>
      </c>
      <c r="B1565">
        <v>2003</v>
      </c>
      <c r="C1565" t="s">
        <v>7101</v>
      </c>
      <c r="D1565" t="s">
        <v>1571</v>
      </c>
      <c r="E1565" t="s">
        <v>13940</v>
      </c>
      <c r="F1565" t="s">
        <v>16173</v>
      </c>
      <c r="G1565" t="s">
        <v>5347</v>
      </c>
      <c r="H1565" s="11">
        <v>2200000</v>
      </c>
      <c r="I1565" s="11">
        <v>3645438</v>
      </c>
      <c r="J1565" t="s">
        <v>1418</v>
      </c>
      <c r="K1565">
        <v>89</v>
      </c>
      <c r="L1565" t="s">
        <v>6096</v>
      </c>
      <c r="M1565" t="s">
        <v>16174</v>
      </c>
      <c r="N1565">
        <v>6.8</v>
      </c>
      <c r="O1565">
        <v>251</v>
      </c>
      <c r="P1565">
        <v>539</v>
      </c>
      <c r="Q1565">
        <v>55040</v>
      </c>
      <c r="R1565">
        <v>923</v>
      </c>
      <c r="S1565" t="s">
        <v>28</v>
      </c>
      <c r="T1565">
        <v>2.35</v>
      </c>
      <c r="U1565" t="b">
        <f>IF(Table19[[#This Row],[gross]]-Table19[[#This Row],[budget]] &gt; 0, TRUE, FALSE)</f>
        <v>1</v>
      </c>
    </row>
    <row r="1566" spans="1:21" x14ac:dyDescent="0.35">
      <c r="A1566" t="s">
        <v>16339</v>
      </c>
      <c r="B1566">
        <v>2010</v>
      </c>
      <c r="C1566" t="s">
        <v>637</v>
      </c>
      <c r="D1566" t="s">
        <v>2401</v>
      </c>
      <c r="E1566" t="s">
        <v>467</v>
      </c>
      <c r="F1566" t="s">
        <v>16340</v>
      </c>
      <c r="G1566" t="s">
        <v>569</v>
      </c>
      <c r="H1566" s="11">
        <v>2500000</v>
      </c>
      <c r="I1566" s="11">
        <v>322157</v>
      </c>
      <c r="J1566" t="s">
        <v>38</v>
      </c>
      <c r="K1566">
        <v>96</v>
      </c>
      <c r="L1566" t="s">
        <v>8601</v>
      </c>
      <c r="M1566" t="s">
        <v>16341</v>
      </c>
      <c r="N1566">
        <v>6.8</v>
      </c>
      <c r="O1566">
        <v>238</v>
      </c>
      <c r="P1566">
        <v>203</v>
      </c>
      <c r="Q1566">
        <v>61787</v>
      </c>
      <c r="R1566">
        <v>4590</v>
      </c>
      <c r="S1566" t="s">
        <v>28</v>
      </c>
      <c r="T1566">
        <v>1.85</v>
      </c>
      <c r="U1566" t="b">
        <f>IF(Table19[[#This Row],[gross]]-Table19[[#This Row],[budget]] &gt; 0, TRUE, FALSE)</f>
        <v>0</v>
      </c>
    </row>
    <row r="1567" spans="1:21" x14ac:dyDescent="0.35">
      <c r="A1567" t="s">
        <v>16343</v>
      </c>
      <c r="B1567">
        <v>1996</v>
      </c>
      <c r="C1567" t="s">
        <v>4860</v>
      </c>
      <c r="D1567" t="s">
        <v>777</v>
      </c>
      <c r="E1567" t="s">
        <v>138</v>
      </c>
      <c r="F1567" t="s">
        <v>687</v>
      </c>
      <c r="G1567" t="s">
        <v>569</v>
      </c>
      <c r="H1567" s="11">
        <v>2400000</v>
      </c>
      <c r="I1567" s="11">
        <v>5731103</v>
      </c>
      <c r="J1567" t="s">
        <v>38</v>
      </c>
      <c r="K1567">
        <v>120</v>
      </c>
      <c r="L1567" t="s">
        <v>6206</v>
      </c>
      <c r="M1567" t="s">
        <v>16344</v>
      </c>
      <c r="N1567">
        <v>6.8</v>
      </c>
      <c r="O1567">
        <v>28</v>
      </c>
      <c r="P1567">
        <v>35</v>
      </c>
      <c r="Q1567">
        <v>4100</v>
      </c>
      <c r="R1567">
        <v>5963</v>
      </c>
      <c r="S1567" t="s">
        <v>28</v>
      </c>
      <c r="T1567">
        <v>1.85</v>
      </c>
      <c r="U1567" t="b">
        <f>IF(Table19[[#This Row],[gross]]-Table19[[#This Row],[budget]] &gt; 0, TRUE, FALSE)</f>
        <v>1</v>
      </c>
    </row>
    <row r="1568" spans="1:21" x14ac:dyDescent="0.35">
      <c r="A1568" t="s">
        <v>16471</v>
      </c>
      <c r="B1568">
        <v>2003</v>
      </c>
      <c r="C1568" t="s">
        <v>5850</v>
      </c>
      <c r="D1568" t="s">
        <v>1998</v>
      </c>
      <c r="E1568" t="s">
        <v>16470</v>
      </c>
      <c r="F1568" t="s">
        <v>13697</v>
      </c>
      <c r="G1568" t="s">
        <v>569</v>
      </c>
      <c r="H1568" s="11">
        <v>1500000</v>
      </c>
      <c r="I1568" s="11">
        <v>4599680</v>
      </c>
      <c r="J1568" t="s">
        <v>38</v>
      </c>
      <c r="K1568">
        <v>100</v>
      </c>
      <c r="L1568" t="s">
        <v>3270</v>
      </c>
      <c r="M1568" t="s">
        <v>16472</v>
      </c>
      <c r="N1568">
        <v>6.8</v>
      </c>
      <c r="O1568">
        <v>126</v>
      </c>
      <c r="P1568">
        <v>545</v>
      </c>
      <c r="Q1568">
        <v>68222</v>
      </c>
      <c r="R1568">
        <v>2186</v>
      </c>
      <c r="S1568" t="s">
        <v>28</v>
      </c>
      <c r="T1568">
        <v>1.85</v>
      </c>
      <c r="U1568" t="b">
        <f>IF(Table19[[#This Row],[gross]]-Table19[[#This Row],[budget]] &gt; 0, TRUE, FALSE)</f>
        <v>1</v>
      </c>
    </row>
    <row r="1569" spans="1:21" x14ac:dyDescent="0.35">
      <c r="A1569" t="s">
        <v>16543</v>
      </c>
      <c r="B1569">
        <v>2005</v>
      </c>
      <c r="C1569" t="s">
        <v>15348</v>
      </c>
      <c r="D1569" t="s">
        <v>14844</v>
      </c>
      <c r="E1569" t="s">
        <v>16302</v>
      </c>
      <c r="F1569" t="s">
        <v>16544</v>
      </c>
      <c r="G1569" t="s">
        <v>6400</v>
      </c>
      <c r="H1569" s="11">
        <v>2000000</v>
      </c>
      <c r="I1569" s="11">
        <v>653621</v>
      </c>
      <c r="J1569" t="s">
        <v>38</v>
      </c>
      <c r="K1569">
        <v>89</v>
      </c>
      <c r="L1569" t="s">
        <v>16542</v>
      </c>
      <c r="M1569" t="s">
        <v>16545</v>
      </c>
      <c r="N1569">
        <v>6.8</v>
      </c>
      <c r="O1569">
        <v>123</v>
      </c>
      <c r="P1569">
        <v>64</v>
      </c>
      <c r="Q1569">
        <v>5615</v>
      </c>
      <c r="R1569">
        <v>1136</v>
      </c>
      <c r="S1569" t="s">
        <v>720</v>
      </c>
      <c r="T1569">
        <v>1.85</v>
      </c>
      <c r="U1569" t="b">
        <f>IF(Table19[[#This Row],[gross]]-Table19[[#This Row],[budget]] &gt; 0, TRUE, FALSE)</f>
        <v>0</v>
      </c>
    </row>
    <row r="1570" spans="1:21" x14ac:dyDescent="0.35">
      <c r="A1570" t="s">
        <v>16680</v>
      </c>
      <c r="B1570">
        <v>2002</v>
      </c>
      <c r="C1570" t="s">
        <v>16678</v>
      </c>
      <c r="D1570" t="s">
        <v>146</v>
      </c>
      <c r="E1570" t="s">
        <v>16679</v>
      </c>
      <c r="F1570" t="s">
        <v>2779</v>
      </c>
      <c r="G1570" t="s">
        <v>569</v>
      </c>
      <c r="H1570" s="11">
        <v>1800000</v>
      </c>
      <c r="I1570" s="11">
        <v>5709616</v>
      </c>
      <c r="J1570" t="s">
        <v>2795</v>
      </c>
      <c r="K1570">
        <v>118</v>
      </c>
      <c r="L1570" t="s">
        <v>209</v>
      </c>
      <c r="M1570" t="s">
        <v>16681</v>
      </c>
      <c r="N1570">
        <v>6.8</v>
      </c>
      <c r="O1570">
        <v>85</v>
      </c>
      <c r="P1570">
        <v>110</v>
      </c>
      <c r="Q1570">
        <v>11088</v>
      </c>
      <c r="R1570">
        <v>546</v>
      </c>
      <c r="S1570" t="s">
        <v>28</v>
      </c>
      <c r="T1570">
        <v>1.85</v>
      </c>
      <c r="U1570" t="b">
        <f>IF(Table19[[#This Row],[gross]]-Table19[[#This Row],[budget]] &gt; 0, TRUE, FALSE)</f>
        <v>1</v>
      </c>
    </row>
    <row r="1571" spans="1:21" x14ac:dyDescent="0.35">
      <c r="A1571" t="s">
        <v>16728</v>
      </c>
      <c r="B1571">
        <v>2004</v>
      </c>
      <c r="C1571" t="s">
        <v>16232</v>
      </c>
      <c r="D1571" t="s">
        <v>2221</v>
      </c>
      <c r="E1571" t="s">
        <v>16727</v>
      </c>
      <c r="F1571" t="s">
        <v>16729</v>
      </c>
      <c r="G1571" t="s">
        <v>569</v>
      </c>
      <c r="H1571" s="11">
        <v>1700000</v>
      </c>
      <c r="I1571" s="11">
        <v>992238</v>
      </c>
      <c r="J1571" t="s">
        <v>56</v>
      </c>
      <c r="K1571">
        <v>86</v>
      </c>
      <c r="L1571" t="s">
        <v>209</v>
      </c>
      <c r="M1571" t="s">
        <v>16730</v>
      </c>
      <c r="N1571">
        <v>6.8</v>
      </c>
      <c r="O1571">
        <v>124</v>
      </c>
      <c r="P1571">
        <v>103</v>
      </c>
      <c r="Q1571">
        <v>16349</v>
      </c>
      <c r="R1571">
        <v>763</v>
      </c>
      <c r="S1571" t="s">
        <v>28</v>
      </c>
      <c r="T1571">
        <v>1.85</v>
      </c>
      <c r="U1571" t="b">
        <f>IF(Table19[[#This Row],[gross]]-Table19[[#This Row],[budget]] &gt; 0, TRUE, FALSE)</f>
        <v>0</v>
      </c>
    </row>
    <row r="1572" spans="1:21" x14ac:dyDescent="0.35">
      <c r="A1572" t="s">
        <v>16763</v>
      </c>
      <c r="B1572">
        <v>1988</v>
      </c>
      <c r="C1572" t="s">
        <v>16761</v>
      </c>
      <c r="D1572" t="s">
        <v>11360</v>
      </c>
      <c r="E1572" t="s">
        <v>16762</v>
      </c>
      <c r="F1572" t="s">
        <v>16764</v>
      </c>
      <c r="G1572" t="s">
        <v>569</v>
      </c>
      <c r="H1572" s="11">
        <v>1100000</v>
      </c>
      <c r="I1572" s="11">
        <v>11806119</v>
      </c>
      <c r="J1572" t="s">
        <v>38</v>
      </c>
      <c r="K1572">
        <v>92</v>
      </c>
      <c r="L1572" t="s">
        <v>6760</v>
      </c>
      <c r="M1572" t="s">
        <v>16765</v>
      </c>
      <c r="N1572">
        <v>6.8</v>
      </c>
      <c r="O1572">
        <v>61</v>
      </c>
      <c r="P1572">
        <v>210</v>
      </c>
      <c r="Q1572">
        <v>57578</v>
      </c>
      <c r="R1572">
        <v>1168</v>
      </c>
      <c r="S1572" t="s">
        <v>28</v>
      </c>
      <c r="T1572">
        <v>1.85</v>
      </c>
      <c r="U1572" t="b">
        <f>IF(Table19[[#This Row],[gross]]-Table19[[#This Row],[budget]] &gt; 0, TRUE, FALSE)</f>
        <v>1</v>
      </c>
    </row>
    <row r="1573" spans="1:21" x14ac:dyDescent="0.35">
      <c r="A1573" t="s">
        <v>16786</v>
      </c>
      <c r="B1573">
        <v>2010</v>
      </c>
      <c r="C1573" t="s">
        <v>327</v>
      </c>
      <c r="D1573" t="s">
        <v>6958</v>
      </c>
      <c r="E1573" t="s">
        <v>14445</v>
      </c>
      <c r="F1573" t="s">
        <v>16787</v>
      </c>
      <c r="G1573" t="s">
        <v>39</v>
      </c>
      <c r="H1573" s="11">
        <v>1500000</v>
      </c>
      <c r="I1573" s="11">
        <v>53991137</v>
      </c>
      <c r="J1573" t="s">
        <v>38</v>
      </c>
      <c r="K1573">
        <v>103</v>
      </c>
      <c r="L1573" t="s">
        <v>2577</v>
      </c>
      <c r="M1573" t="s">
        <v>16788</v>
      </c>
      <c r="N1573">
        <v>6.8</v>
      </c>
      <c r="O1573">
        <v>445</v>
      </c>
      <c r="P1573">
        <v>752</v>
      </c>
      <c r="Q1573">
        <v>202800</v>
      </c>
      <c r="R1573">
        <v>3030</v>
      </c>
      <c r="S1573" t="s">
        <v>28</v>
      </c>
      <c r="T1573">
        <v>2.35</v>
      </c>
      <c r="U1573" t="b">
        <f>IF(Table19[[#This Row],[gross]]-Table19[[#This Row],[budget]] &gt; 0, TRUE, FALSE)</f>
        <v>1</v>
      </c>
    </row>
    <row r="1574" spans="1:21" x14ac:dyDescent="0.35">
      <c r="A1574" t="s">
        <v>16991</v>
      </c>
      <c r="B1574">
        <v>2005</v>
      </c>
      <c r="C1574" t="s">
        <v>16990</v>
      </c>
      <c r="D1574" t="s">
        <v>310</v>
      </c>
      <c r="E1574" t="s">
        <v>6388</v>
      </c>
      <c r="F1574" t="s">
        <v>10195</v>
      </c>
      <c r="G1574" t="s">
        <v>569</v>
      </c>
      <c r="H1574" s="11">
        <v>3000000</v>
      </c>
      <c r="I1574" s="11">
        <v>16101109</v>
      </c>
      <c r="J1574" t="s">
        <v>38</v>
      </c>
      <c r="K1574">
        <v>94</v>
      </c>
      <c r="L1574" t="s">
        <v>1611</v>
      </c>
      <c r="M1574" t="s">
        <v>16992</v>
      </c>
      <c r="N1574">
        <v>6.8</v>
      </c>
      <c r="O1574">
        <v>91</v>
      </c>
      <c r="P1574">
        <v>236</v>
      </c>
      <c r="Q1574">
        <v>76467</v>
      </c>
      <c r="R1574">
        <v>19957</v>
      </c>
      <c r="S1574" t="s">
        <v>28</v>
      </c>
      <c r="T1574">
        <v>1.85</v>
      </c>
      <c r="U1574" t="b">
        <f>IF(Table19[[#This Row],[gross]]-Table19[[#This Row],[budget]] &gt; 0, TRUE, FALSE)</f>
        <v>1</v>
      </c>
    </row>
    <row r="1575" spans="1:21" x14ac:dyDescent="0.35">
      <c r="A1575" t="s">
        <v>10855</v>
      </c>
      <c r="B1575">
        <v>1980</v>
      </c>
      <c r="C1575" t="s">
        <v>5134</v>
      </c>
      <c r="D1575" t="s">
        <v>1671</v>
      </c>
      <c r="E1575" t="s">
        <v>2422</v>
      </c>
      <c r="F1575" t="s">
        <v>10212</v>
      </c>
      <c r="G1575" t="s">
        <v>569</v>
      </c>
      <c r="H1575" s="11">
        <v>1000000</v>
      </c>
      <c r="I1575" s="11">
        <v>21378000</v>
      </c>
      <c r="J1575" t="s">
        <v>38</v>
      </c>
      <c r="K1575">
        <v>89</v>
      </c>
      <c r="L1575" t="s">
        <v>7035</v>
      </c>
      <c r="M1575" t="s">
        <v>10856</v>
      </c>
      <c r="N1575">
        <v>6.8</v>
      </c>
      <c r="O1575">
        <v>212</v>
      </c>
      <c r="P1575">
        <v>335</v>
      </c>
      <c r="Q1575">
        <v>46493</v>
      </c>
      <c r="R1575">
        <v>4878</v>
      </c>
      <c r="S1575" t="s">
        <v>28</v>
      </c>
      <c r="T1575">
        <v>2.35</v>
      </c>
      <c r="U1575" t="b">
        <f>IF(Table19[[#This Row],[gross]]-Table19[[#This Row],[budget]] &gt; 0, TRUE, FALSE)</f>
        <v>1</v>
      </c>
    </row>
    <row r="1576" spans="1:21" x14ac:dyDescent="0.35">
      <c r="A1576" t="s">
        <v>17125</v>
      </c>
      <c r="B1576">
        <v>1996</v>
      </c>
      <c r="C1576" t="s">
        <v>14114</v>
      </c>
      <c r="D1576" t="s">
        <v>4190</v>
      </c>
      <c r="E1576" t="s">
        <v>2198</v>
      </c>
      <c r="F1576" t="s">
        <v>3412</v>
      </c>
      <c r="G1576" t="s">
        <v>569</v>
      </c>
      <c r="H1576" s="11">
        <v>1000000</v>
      </c>
      <c r="I1576" s="11">
        <v>1277257</v>
      </c>
      <c r="J1576" t="s">
        <v>56</v>
      </c>
      <c r="K1576">
        <v>86</v>
      </c>
      <c r="L1576" t="s">
        <v>1375</v>
      </c>
      <c r="M1576" t="s">
        <v>17126</v>
      </c>
      <c r="N1576">
        <v>6.8</v>
      </c>
      <c r="O1576">
        <v>18</v>
      </c>
      <c r="P1576">
        <v>32</v>
      </c>
      <c r="Q1576">
        <v>2629</v>
      </c>
      <c r="R1576">
        <v>2400</v>
      </c>
      <c r="S1576" t="s">
        <v>28</v>
      </c>
      <c r="T1576">
        <v>1.85</v>
      </c>
      <c r="U1576" t="b">
        <f>IF(Table19[[#This Row],[gross]]-Table19[[#This Row],[budget]] &gt; 0, TRUE, FALSE)</f>
        <v>1</v>
      </c>
    </row>
    <row r="1577" spans="1:21" x14ac:dyDescent="0.35">
      <c r="A1577" t="s">
        <v>17212</v>
      </c>
      <c r="B1577">
        <v>2010</v>
      </c>
      <c r="C1577" t="s">
        <v>17211</v>
      </c>
      <c r="D1577" t="s">
        <v>3252</v>
      </c>
      <c r="E1577" t="s">
        <v>4241</v>
      </c>
      <c r="F1577" t="s">
        <v>3288</v>
      </c>
      <c r="G1577" t="s">
        <v>569</v>
      </c>
      <c r="H1577" s="11">
        <v>500000</v>
      </c>
      <c r="I1577" s="11">
        <v>48430</v>
      </c>
      <c r="J1577" t="s">
        <v>38</v>
      </c>
      <c r="K1577">
        <v>93</v>
      </c>
      <c r="L1577" t="s">
        <v>5679</v>
      </c>
      <c r="M1577" t="s">
        <v>17213</v>
      </c>
      <c r="N1577">
        <v>6.8</v>
      </c>
      <c r="O1577">
        <v>112</v>
      </c>
      <c r="P1577">
        <v>73</v>
      </c>
      <c r="Q1577">
        <v>20176</v>
      </c>
      <c r="R1577">
        <v>1452</v>
      </c>
      <c r="S1577" t="s">
        <v>28</v>
      </c>
      <c r="T1577">
        <v>1.85</v>
      </c>
      <c r="U1577" t="b">
        <f>IF(Table19[[#This Row],[gross]]-Table19[[#This Row],[budget]] &gt; 0, TRUE, FALSE)</f>
        <v>0</v>
      </c>
    </row>
    <row r="1578" spans="1:21" x14ac:dyDescent="0.35">
      <c r="A1578" t="s">
        <v>17519</v>
      </c>
      <c r="B1578">
        <v>2011</v>
      </c>
      <c r="C1578" t="s">
        <v>17517</v>
      </c>
      <c r="D1578" t="s">
        <v>11207</v>
      </c>
      <c r="E1578" t="s">
        <v>17518</v>
      </c>
      <c r="F1578" t="s">
        <v>17520</v>
      </c>
      <c r="G1578" t="s">
        <v>5347</v>
      </c>
      <c r="H1578" s="11">
        <v>500000</v>
      </c>
      <c r="I1578" s="11">
        <v>906666</v>
      </c>
      <c r="J1578" t="s">
        <v>38</v>
      </c>
      <c r="K1578">
        <v>93</v>
      </c>
      <c r="L1578" t="s">
        <v>65</v>
      </c>
      <c r="M1578" t="s">
        <v>17521</v>
      </c>
      <c r="N1578">
        <v>6.8</v>
      </c>
      <c r="O1578">
        <v>29</v>
      </c>
      <c r="P1578">
        <v>5</v>
      </c>
      <c r="Q1578">
        <v>154</v>
      </c>
      <c r="R1578">
        <v>660</v>
      </c>
      <c r="S1578" t="s">
        <v>28</v>
      </c>
      <c r="T1578">
        <v>16</v>
      </c>
      <c r="U1578" t="b">
        <f>IF(Table19[[#This Row],[gross]]-Table19[[#This Row],[budget]] &gt; 0, TRUE, FALSE)</f>
        <v>1</v>
      </c>
    </row>
    <row r="1579" spans="1:21" x14ac:dyDescent="0.35">
      <c r="A1579" t="s">
        <v>17933</v>
      </c>
      <c r="B1579">
        <v>2013</v>
      </c>
      <c r="C1579" t="s">
        <v>17931</v>
      </c>
      <c r="D1579" t="s">
        <v>12332</v>
      </c>
      <c r="E1579" t="s">
        <v>2555</v>
      </c>
      <c r="F1579" t="s">
        <v>17934</v>
      </c>
      <c r="G1579" t="s">
        <v>4621</v>
      </c>
      <c r="H1579" s="11">
        <v>200000</v>
      </c>
      <c r="I1579" s="11">
        <v>59379</v>
      </c>
      <c r="J1579" t="s">
        <v>38</v>
      </c>
      <c r="K1579">
        <v>88</v>
      </c>
      <c r="L1579" t="s">
        <v>17932</v>
      </c>
      <c r="M1579" t="s">
        <v>17935</v>
      </c>
      <c r="N1579">
        <v>6.8</v>
      </c>
      <c r="O1579">
        <v>193</v>
      </c>
      <c r="P1579">
        <v>52</v>
      </c>
      <c r="Q1579">
        <v>12796</v>
      </c>
      <c r="R1579">
        <v>4729</v>
      </c>
      <c r="S1579" t="s">
        <v>28</v>
      </c>
      <c r="T1579">
        <v>2.35</v>
      </c>
      <c r="U1579" t="b">
        <f>IF(Table19[[#This Row],[gross]]-Table19[[#This Row],[budget]] &gt; 0, TRUE, FALSE)</f>
        <v>0</v>
      </c>
    </row>
    <row r="1580" spans="1:21" x14ac:dyDescent="0.35">
      <c r="A1580" t="s">
        <v>124</v>
      </c>
      <c r="B1580">
        <v>2008</v>
      </c>
      <c r="C1580" t="s">
        <v>120</v>
      </c>
      <c r="D1580" t="s">
        <v>123</v>
      </c>
      <c r="E1580" t="s">
        <v>121</v>
      </c>
      <c r="F1580" t="s">
        <v>49</v>
      </c>
      <c r="G1580" t="s">
        <v>39</v>
      </c>
      <c r="H1580" s="11">
        <v>200000000</v>
      </c>
      <c r="I1580" s="11">
        <v>168368427</v>
      </c>
      <c r="J1580" t="s">
        <v>56</v>
      </c>
      <c r="K1580">
        <v>106</v>
      </c>
      <c r="L1580" t="s">
        <v>122</v>
      </c>
      <c r="M1580" t="s">
        <v>125</v>
      </c>
      <c r="N1580">
        <v>6.7</v>
      </c>
      <c r="O1580">
        <v>403</v>
      </c>
      <c r="P1580">
        <v>1243</v>
      </c>
      <c r="Q1580">
        <v>330784</v>
      </c>
      <c r="R1580">
        <v>2023</v>
      </c>
      <c r="S1580" t="s">
        <v>28</v>
      </c>
      <c r="T1580">
        <v>2.35</v>
      </c>
      <c r="U1580" t="b">
        <f>IF(Table19[[#This Row],[gross]]-Table19[[#This Row],[budget]] &gt; 0, TRUE, FALSE)</f>
        <v>0</v>
      </c>
    </row>
    <row r="1581" spans="1:21" x14ac:dyDescent="0.35">
      <c r="A1581" t="s">
        <v>154</v>
      </c>
      <c r="B1581">
        <v>2011</v>
      </c>
      <c r="C1581" t="s">
        <v>152</v>
      </c>
      <c r="D1581" t="s">
        <v>43</v>
      </c>
      <c r="E1581" t="s">
        <v>153</v>
      </c>
      <c r="F1581" t="s">
        <v>155</v>
      </c>
      <c r="G1581" t="s">
        <v>39</v>
      </c>
      <c r="H1581" s="11">
        <v>250000000</v>
      </c>
      <c r="I1581" s="11">
        <v>241063875</v>
      </c>
      <c r="J1581" t="s">
        <v>38</v>
      </c>
      <c r="K1581">
        <v>136</v>
      </c>
      <c r="L1581" t="s">
        <v>42</v>
      </c>
      <c r="M1581" t="s">
        <v>156</v>
      </c>
      <c r="N1581">
        <v>6.7</v>
      </c>
      <c r="O1581">
        <v>448</v>
      </c>
      <c r="P1581">
        <v>484</v>
      </c>
      <c r="Q1581">
        <v>370704</v>
      </c>
      <c r="R1581">
        <v>54083</v>
      </c>
      <c r="S1581" t="s">
        <v>28</v>
      </c>
      <c r="T1581">
        <v>2.35</v>
      </c>
      <c r="U1581" t="b">
        <f>IF(Table19[[#This Row],[gross]]-Table19[[#This Row],[budget]] &gt; 0, TRUE, FALSE)</f>
        <v>0</v>
      </c>
    </row>
    <row r="1582" spans="1:21" x14ac:dyDescent="0.35">
      <c r="A1582" t="s">
        <v>186</v>
      </c>
      <c r="B1582">
        <v>2010</v>
      </c>
      <c r="C1582" t="s">
        <v>182</v>
      </c>
      <c r="D1582" t="s">
        <v>185</v>
      </c>
      <c r="E1582" t="s">
        <v>183</v>
      </c>
      <c r="F1582" t="s">
        <v>187</v>
      </c>
      <c r="G1582" t="s">
        <v>39</v>
      </c>
      <c r="H1582" s="11">
        <v>200000000</v>
      </c>
      <c r="I1582" s="11">
        <v>105219735</v>
      </c>
      <c r="J1582" t="s">
        <v>38</v>
      </c>
      <c r="K1582">
        <v>156</v>
      </c>
      <c r="L1582" t="s">
        <v>184</v>
      </c>
      <c r="M1582" t="s">
        <v>188</v>
      </c>
      <c r="N1582">
        <v>6.7</v>
      </c>
      <c r="O1582">
        <v>343</v>
      </c>
      <c r="P1582">
        <v>546</v>
      </c>
      <c r="Q1582">
        <v>211765</v>
      </c>
      <c r="R1582">
        <v>3244</v>
      </c>
      <c r="S1582" t="s">
        <v>28</v>
      </c>
      <c r="T1582">
        <v>2.35</v>
      </c>
      <c r="U1582" t="b">
        <f>IF(Table19[[#This Row],[gross]]-Table19[[#This Row],[budget]] &gt; 0, TRUE, FALSE)</f>
        <v>0</v>
      </c>
    </row>
    <row r="1583" spans="1:21" x14ac:dyDescent="0.35">
      <c r="A1583" t="s">
        <v>290</v>
      </c>
      <c r="B1583">
        <v>2014</v>
      </c>
      <c r="C1583" t="s">
        <v>175</v>
      </c>
      <c r="D1583" t="s">
        <v>177</v>
      </c>
      <c r="E1583" t="s">
        <v>176</v>
      </c>
      <c r="F1583" t="s">
        <v>291</v>
      </c>
      <c r="G1583" t="s">
        <v>39</v>
      </c>
      <c r="H1583" s="11">
        <v>200000000</v>
      </c>
      <c r="I1583" s="11">
        <v>202853933</v>
      </c>
      <c r="J1583" t="s">
        <v>38</v>
      </c>
      <c r="K1583">
        <v>142</v>
      </c>
      <c r="L1583" t="s">
        <v>31</v>
      </c>
      <c r="M1583" t="s">
        <v>292</v>
      </c>
      <c r="N1583">
        <v>6.7</v>
      </c>
      <c r="O1583">
        <v>495</v>
      </c>
      <c r="P1583">
        <v>1067</v>
      </c>
      <c r="Q1583">
        <v>321227</v>
      </c>
      <c r="R1583">
        <v>28631</v>
      </c>
      <c r="S1583" t="s">
        <v>28</v>
      </c>
      <c r="T1583">
        <v>2.35</v>
      </c>
      <c r="U1583" t="b">
        <f>IF(Table19[[#This Row],[gross]]-Table19[[#This Row],[budget]] &gt; 0, TRUE, FALSE)</f>
        <v>1</v>
      </c>
    </row>
    <row r="1584" spans="1:21" x14ac:dyDescent="0.35">
      <c r="A1584" t="s">
        <v>654</v>
      </c>
      <c r="B1584">
        <v>2001</v>
      </c>
      <c r="C1584" t="s">
        <v>489</v>
      </c>
      <c r="D1584" t="s">
        <v>328</v>
      </c>
      <c r="E1584" t="s">
        <v>332</v>
      </c>
      <c r="F1584" t="s">
        <v>655</v>
      </c>
      <c r="G1584" t="s">
        <v>39</v>
      </c>
      <c r="H1584" s="11">
        <v>38000000</v>
      </c>
      <c r="I1584" s="11">
        <v>144512310</v>
      </c>
      <c r="J1584" t="s">
        <v>38</v>
      </c>
      <c r="K1584">
        <v>106</v>
      </c>
      <c r="L1584" t="s">
        <v>329</v>
      </c>
      <c r="M1584" t="s">
        <v>656</v>
      </c>
      <c r="N1584">
        <v>6.7</v>
      </c>
      <c r="O1584">
        <v>187</v>
      </c>
      <c r="P1584">
        <v>988</v>
      </c>
      <c r="Q1584">
        <v>272223</v>
      </c>
      <c r="R1584">
        <v>45327</v>
      </c>
      <c r="S1584" t="s">
        <v>28</v>
      </c>
      <c r="T1584">
        <v>2.35</v>
      </c>
      <c r="U1584" t="b">
        <f>IF(Table19[[#This Row],[gross]]-Table19[[#This Row],[budget]] &gt; 0, TRUE, FALSE)</f>
        <v>1</v>
      </c>
    </row>
    <row r="1585" spans="1:21" x14ac:dyDescent="0.35">
      <c r="A1585" t="s">
        <v>761</v>
      </c>
      <c r="B1585">
        <v>2005</v>
      </c>
      <c r="C1585" t="s">
        <v>250</v>
      </c>
      <c r="D1585" t="s">
        <v>43</v>
      </c>
      <c r="E1585" t="s">
        <v>196</v>
      </c>
      <c r="F1585" t="s">
        <v>762</v>
      </c>
      <c r="G1585" t="s">
        <v>90</v>
      </c>
      <c r="H1585" s="11">
        <v>150000000</v>
      </c>
      <c r="I1585" s="11">
        <v>206456431</v>
      </c>
      <c r="J1585" t="s">
        <v>38</v>
      </c>
      <c r="K1585">
        <v>115</v>
      </c>
      <c r="L1585" t="s">
        <v>760</v>
      </c>
      <c r="M1585" t="s">
        <v>763</v>
      </c>
      <c r="N1585">
        <v>6.7</v>
      </c>
      <c r="O1585">
        <v>276</v>
      </c>
      <c r="P1585">
        <v>1361</v>
      </c>
      <c r="Q1585">
        <v>320284</v>
      </c>
      <c r="R1585">
        <v>57844</v>
      </c>
      <c r="S1585" t="s">
        <v>28</v>
      </c>
      <c r="T1585">
        <v>1.85</v>
      </c>
      <c r="U1585" t="b">
        <f>IF(Table19[[#This Row],[gross]]-Table19[[#This Row],[budget]] &gt; 0, TRUE, FALSE)</f>
        <v>1</v>
      </c>
    </row>
    <row r="1586" spans="1:21" x14ac:dyDescent="0.35">
      <c r="A1586" t="s">
        <v>778</v>
      </c>
      <c r="B1586">
        <v>2008</v>
      </c>
      <c r="C1586" t="s">
        <v>774</v>
      </c>
      <c r="D1586" t="s">
        <v>777</v>
      </c>
      <c r="E1586" t="s">
        <v>775</v>
      </c>
      <c r="F1586" t="s">
        <v>779</v>
      </c>
      <c r="G1586" t="s">
        <v>90</v>
      </c>
      <c r="H1586" s="11">
        <v>150000000</v>
      </c>
      <c r="I1586" s="11">
        <v>179982968</v>
      </c>
      <c r="J1586" t="s">
        <v>38</v>
      </c>
      <c r="K1586">
        <v>89</v>
      </c>
      <c r="L1586" t="s">
        <v>776</v>
      </c>
      <c r="M1586" t="s">
        <v>780</v>
      </c>
      <c r="N1586">
        <v>6.7</v>
      </c>
      <c r="O1586">
        <v>167</v>
      </c>
      <c r="P1586">
        <v>119</v>
      </c>
      <c r="Q1586">
        <v>146019</v>
      </c>
      <c r="R1586">
        <v>3285</v>
      </c>
      <c r="S1586" t="s">
        <v>28</v>
      </c>
      <c r="T1586">
        <v>1.85</v>
      </c>
      <c r="U1586" t="b">
        <f>IF(Table19[[#This Row],[gross]]-Table19[[#This Row],[budget]] &gt; 0, TRUE, FALSE)</f>
        <v>1</v>
      </c>
    </row>
    <row r="1587" spans="1:21" x14ac:dyDescent="0.35">
      <c r="A1587" t="s">
        <v>790</v>
      </c>
      <c r="B1587">
        <v>2009</v>
      </c>
      <c r="C1587" t="s">
        <v>789</v>
      </c>
      <c r="D1587" t="s">
        <v>258</v>
      </c>
      <c r="E1587" t="s">
        <v>310</v>
      </c>
      <c r="F1587" t="s">
        <v>791</v>
      </c>
      <c r="G1587" t="s">
        <v>39</v>
      </c>
      <c r="H1587" s="11">
        <v>150000000</v>
      </c>
      <c r="I1587" s="11">
        <v>179883016</v>
      </c>
      <c r="J1587" t="s">
        <v>38</v>
      </c>
      <c r="K1587">
        <v>119</v>
      </c>
      <c r="L1587" t="s">
        <v>257</v>
      </c>
      <c r="M1587" t="s">
        <v>792</v>
      </c>
      <c r="N1587">
        <v>6.7</v>
      </c>
      <c r="O1587">
        <v>350</v>
      </c>
      <c r="P1587">
        <v>641</v>
      </c>
      <c r="Q1587">
        <v>361924</v>
      </c>
      <c r="R1587">
        <v>40054</v>
      </c>
      <c r="S1587" t="s">
        <v>28</v>
      </c>
      <c r="T1587">
        <v>2.35</v>
      </c>
      <c r="U1587" t="b">
        <f>IF(Table19[[#This Row],[gross]]-Table19[[#This Row],[budget]] &gt; 0, TRUE, FALSE)</f>
        <v>1</v>
      </c>
    </row>
    <row r="1588" spans="1:21" x14ac:dyDescent="0.35">
      <c r="A1588" t="s">
        <v>796</v>
      </c>
      <c r="B1588">
        <v>2003</v>
      </c>
      <c r="C1588" t="s">
        <v>433</v>
      </c>
      <c r="D1588" t="s">
        <v>795</v>
      </c>
      <c r="E1588" t="s">
        <v>794</v>
      </c>
      <c r="F1588" t="s">
        <v>797</v>
      </c>
      <c r="G1588" t="s">
        <v>569</v>
      </c>
      <c r="H1588" s="11">
        <v>150000000</v>
      </c>
      <c r="I1588" s="11">
        <v>139259759</v>
      </c>
      <c r="J1588" t="s">
        <v>365</v>
      </c>
      <c r="K1588">
        <v>129</v>
      </c>
      <c r="L1588" t="s">
        <v>631</v>
      </c>
      <c r="M1588" t="s">
        <v>798</v>
      </c>
      <c r="N1588">
        <v>6.7</v>
      </c>
      <c r="O1588">
        <v>245</v>
      </c>
      <c r="P1588">
        <v>2121</v>
      </c>
      <c r="Q1588">
        <v>364948</v>
      </c>
      <c r="R1588">
        <v>1062</v>
      </c>
      <c r="S1588" t="s">
        <v>28</v>
      </c>
      <c r="T1588">
        <v>2.35</v>
      </c>
      <c r="U1588" t="b">
        <f>IF(Table19[[#This Row],[gross]]-Table19[[#This Row],[budget]] &gt; 0, TRUE, FALSE)</f>
        <v>0</v>
      </c>
    </row>
    <row r="1589" spans="1:21" x14ac:dyDescent="0.35">
      <c r="A1589" t="s">
        <v>826</v>
      </c>
      <c r="B1589">
        <v>2009</v>
      </c>
      <c r="C1589" t="s">
        <v>823</v>
      </c>
      <c r="D1589" t="s">
        <v>317</v>
      </c>
      <c r="E1589" t="s">
        <v>824</v>
      </c>
      <c r="F1589" t="s">
        <v>827</v>
      </c>
      <c r="G1589" t="s">
        <v>39</v>
      </c>
      <c r="H1589" s="11">
        <v>150000000</v>
      </c>
      <c r="I1589" s="11">
        <v>133375846</v>
      </c>
      <c r="J1589" t="s">
        <v>38</v>
      </c>
      <c r="K1589">
        <v>146</v>
      </c>
      <c r="L1589" t="s">
        <v>825</v>
      </c>
      <c r="M1589" t="s">
        <v>828</v>
      </c>
      <c r="N1589">
        <v>6.7</v>
      </c>
      <c r="O1589">
        <v>298</v>
      </c>
      <c r="P1589">
        <v>435</v>
      </c>
      <c r="Q1589">
        <v>207839</v>
      </c>
      <c r="R1589">
        <v>16948</v>
      </c>
      <c r="S1589" t="s">
        <v>28</v>
      </c>
      <c r="T1589">
        <v>2.35</v>
      </c>
      <c r="U1589" t="b">
        <f>IF(Table19[[#This Row],[gross]]-Table19[[#This Row],[budget]] &gt; 0, TRUE, FALSE)</f>
        <v>0</v>
      </c>
    </row>
    <row r="1590" spans="1:21" x14ac:dyDescent="0.35">
      <c r="A1590" t="s">
        <v>909</v>
      </c>
      <c r="B1590">
        <v>2006</v>
      </c>
      <c r="C1590" t="s">
        <v>908</v>
      </c>
      <c r="D1590" t="s">
        <v>258</v>
      </c>
      <c r="E1590" t="s">
        <v>208</v>
      </c>
      <c r="F1590" t="s">
        <v>910</v>
      </c>
      <c r="G1590" t="s">
        <v>90</v>
      </c>
      <c r="H1590" s="11">
        <v>149000000</v>
      </c>
      <c r="I1590" s="11">
        <v>64459316</v>
      </c>
      <c r="J1590" t="s">
        <v>56</v>
      </c>
      <c r="K1590">
        <v>85</v>
      </c>
      <c r="L1590" t="s">
        <v>461</v>
      </c>
      <c r="M1590" t="s">
        <v>911</v>
      </c>
      <c r="N1590">
        <v>6.7</v>
      </c>
      <c r="O1590">
        <v>135</v>
      </c>
      <c r="P1590">
        <v>122</v>
      </c>
      <c r="Q1590">
        <v>85086</v>
      </c>
      <c r="R1590">
        <v>35161</v>
      </c>
      <c r="S1590" t="s">
        <v>28</v>
      </c>
      <c r="T1590">
        <v>1.85</v>
      </c>
      <c r="U1590" t="b">
        <f>IF(Table19[[#This Row],[gross]]-Table19[[#This Row],[budget]] &gt; 0, TRUE, FALSE)</f>
        <v>0</v>
      </c>
    </row>
    <row r="1591" spans="1:21" x14ac:dyDescent="0.35">
      <c r="A1591" t="s">
        <v>1118</v>
      </c>
      <c r="B1591">
        <v>2014</v>
      </c>
      <c r="C1591" t="s">
        <v>774</v>
      </c>
      <c r="D1591" t="s">
        <v>348</v>
      </c>
      <c r="E1591" t="s">
        <v>1117</v>
      </c>
      <c r="F1591" t="s">
        <v>1119</v>
      </c>
      <c r="G1591" t="s">
        <v>90</v>
      </c>
      <c r="H1591" s="11">
        <v>132000000</v>
      </c>
      <c r="I1591" s="11">
        <v>83348920</v>
      </c>
      <c r="J1591" t="s">
        <v>38</v>
      </c>
      <c r="K1591">
        <v>92</v>
      </c>
      <c r="L1591" t="s">
        <v>461</v>
      </c>
      <c r="M1591" t="s">
        <v>1120</v>
      </c>
      <c r="N1591">
        <v>6.7</v>
      </c>
      <c r="O1591">
        <v>153</v>
      </c>
      <c r="P1591">
        <v>118</v>
      </c>
      <c r="Q1591">
        <v>60230</v>
      </c>
      <c r="R1591">
        <v>19963</v>
      </c>
      <c r="S1591" t="s">
        <v>28</v>
      </c>
      <c r="T1591">
        <v>1.85</v>
      </c>
      <c r="U1591" t="b">
        <f>IF(Table19[[#This Row],[gross]]-Table19[[#This Row],[budget]] &gt; 0, TRUE, FALSE)</f>
        <v>0</v>
      </c>
    </row>
    <row r="1592" spans="1:21" x14ac:dyDescent="0.35">
      <c r="A1592" t="s">
        <v>1146</v>
      </c>
      <c r="B1592">
        <v>2015</v>
      </c>
      <c r="C1592" t="s">
        <v>1142</v>
      </c>
      <c r="D1592" t="s">
        <v>1145</v>
      </c>
      <c r="E1592" t="s">
        <v>1143</v>
      </c>
      <c r="F1592" t="s">
        <v>1147</v>
      </c>
      <c r="G1592" t="s">
        <v>90</v>
      </c>
      <c r="H1592" s="11">
        <v>135000000</v>
      </c>
      <c r="I1592" s="11">
        <v>177343675</v>
      </c>
      <c r="J1592" t="s">
        <v>38</v>
      </c>
      <c r="K1592">
        <v>94</v>
      </c>
      <c r="L1592" t="s">
        <v>1144</v>
      </c>
      <c r="M1592" t="s">
        <v>1148</v>
      </c>
      <c r="N1592">
        <v>6.7</v>
      </c>
      <c r="O1592">
        <v>165</v>
      </c>
      <c r="P1592">
        <v>214</v>
      </c>
      <c r="Q1592">
        <v>70121</v>
      </c>
      <c r="R1592">
        <v>17883</v>
      </c>
      <c r="S1592" t="s">
        <v>28</v>
      </c>
      <c r="T1592">
        <v>1.85</v>
      </c>
      <c r="U1592" t="b">
        <f>IF(Table19[[#This Row],[gross]]-Table19[[#This Row],[budget]] &gt; 0, TRUE, FALSE)</f>
        <v>1</v>
      </c>
    </row>
    <row r="1593" spans="1:21" x14ac:dyDescent="0.35">
      <c r="A1593" t="s">
        <v>1161</v>
      </c>
      <c r="B1593">
        <v>2011</v>
      </c>
      <c r="C1593" t="s">
        <v>694</v>
      </c>
      <c r="D1593" t="s">
        <v>483</v>
      </c>
      <c r="E1593" t="s">
        <v>1160</v>
      </c>
      <c r="F1593" t="s">
        <v>1162</v>
      </c>
      <c r="G1593" t="s">
        <v>90</v>
      </c>
      <c r="H1593" s="11">
        <v>130000000</v>
      </c>
      <c r="I1593" s="11">
        <v>149234747</v>
      </c>
      <c r="J1593" t="s">
        <v>38</v>
      </c>
      <c r="K1593">
        <v>90</v>
      </c>
      <c r="L1593" t="s">
        <v>1008</v>
      </c>
      <c r="M1593" t="s">
        <v>1163</v>
      </c>
      <c r="N1593">
        <v>6.7</v>
      </c>
      <c r="O1593">
        <v>246</v>
      </c>
      <c r="P1593">
        <v>137</v>
      </c>
      <c r="Q1593">
        <v>114287</v>
      </c>
      <c r="R1593">
        <v>5046</v>
      </c>
      <c r="S1593" t="s">
        <v>28</v>
      </c>
      <c r="T1593">
        <v>2.35</v>
      </c>
      <c r="U1593" t="b">
        <f>IF(Table19[[#This Row],[gross]]-Table19[[#This Row],[budget]] &gt; 0, TRUE, FALSE)</f>
        <v>1</v>
      </c>
    </row>
    <row r="1594" spans="1:21" x14ac:dyDescent="0.35">
      <c r="A1594" t="s">
        <v>1230</v>
      </c>
      <c r="B1594">
        <v>2014</v>
      </c>
      <c r="C1594" t="s">
        <v>669</v>
      </c>
      <c r="D1594" t="s">
        <v>342</v>
      </c>
      <c r="E1594" t="s">
        <v>670</v>
      </c>
      <c r="F1594" t="s">
        <v>673</v>
      </c>
      <c r="G1594" t="s">
        <v>39</v>
      </c>
      <c r="H1594" s="11">
        <v>125000000</v>
      </c>
      <c r="I1594" s="11">
        <v>337103873</v>
      </c>
      <c r="J1594" t="s">
        <v>38</v>
      </c>
      <c r="K1594">
        <v>123</v>
      </c>
      <c r="L1594" t="s">
        <v>1137</v>
      </c>
      <c r="M1594" t="s">
        <v>1231</v>
      </c>
      <c r="N1594">
        <v>6.7</v>
      </c>
      <c r="O1594">
        <v>403</v>
      </c>
      <c r="P1594">
        <v>591</v>
      </c>
      <c r="Q1594">
        <v>305008</v>
      </c>
      <c r="R1594">
        <v>81385</v>
      </c>
      <c r="S1594" t="s">
        <v>28</v>
      </c>
      <c r="T1594">
        <v>2.35</v>
      </c>
      <c r="U1594" t="b">
        <f>IF(Table19[[#This Row],[gross]]-Table19[[#This Row],[budget]] &gt; 0, TRUE, FALSE)</f>
        <v>1</v>
      </c>
    </row>
    <row r="1595" spans="1:21" x14ac:dyDescent="0.35">
      <c r="A1595" t="s">
        <v>1280</v>
      </c>
      <c r="B1595">
        <v>2012</v>
      </c>
      <c r="C1595" t="s">
        <v>1278</v>
      </c>
      <c r="D1595" t="s">
        <v>860</v>
      </c>
      <c r="E1595" t="s">
        <v>1279</v>
      </c>
      <c r="F1595" t="s">
        <v>1281</v>
      </c>
      <c r="G1595" t="s">
        <v>39</v>
      </c>
      <c r="H1595" s="11">
        <v>125000000</v>
      </c>
      <c r="I1595" s="11">
        <v>113165635</v>
      </c>
      <c r="J1595" t="s">
        <v>38</v>
      </c>
      <c r="K1595">
        <v>135</v>
      </c>
      <c r="L1595" t="s">
        <v>50</v>
      </c>
      <c r="M1595" t="s">
        <v>1282</v>
      </c>
      <c r="N1595">
        <v>6.7</v>
      </c>
      <c r="O1595">
        <v>436</v>
      </c>
      <c r="P1595">
        <v>504</v>
      </c>
      <c r="Q1595">
        <v>229823</v>
      </c>
      <c r="R1595">
        <v>12175</v>
      </c>
      <c r="S1595" t="s">
        <v>28</v>
      </c>
      <c r="T1595">
        <v>2.35</v>
      </c>
      <c r="U1595" t="b">
        <f>IF(Table19[[#This Row],[gross]]-Table19[[#This Row],[budget]] &gt; 0, TRUE, FALSE)</f>
        <v>0</v>
      </c>
    </row>
    <row r="1596" spans="1:21" x14ac:dyDescent="0.35">
      <c r="A1596" t="s">
        <v>1355</v>
      </c>
      <c r="B1596">
        <v>2004</v>
      </c>
      <c r="C1596" t="s">
        <v>1354</v>
      </c>
      <c r="D1596" t="s">
        <v>332</v>
      </c>
      <c r="E1596" t="s">
        <v>1261</v>
      </c>
      <c r="F1596" t="s">
        <v>1356</v>
      </c>
      <c r="G1596" t="s">
        <v>39</v>
      </c>
      <c r="H1596" s="11">
        <v>105000000</v>
      </c>
      <c r="I1596" s="11">
        <v>57637485</v>
      </c>
      <c r="J1596" t="s">
        <v>38</v>
      </c>
      <c r="K1596">
        <v>134</v>
      </c>
      <c r="L1596" t="s">
        <v>222</v>
      </c>
      <c r="M1596" t="s">
        <v>1357</v>
      </c>
      <c r="N1596">
        <v>6.7</v>
      </c>
      <c r="O1596">
        <v>207</v>
      </c>
      <c r="P1596">
        <v>666</v>
      </c>
      <c r="Q1596">
        <v>183909</v>
      </c>
      <c r="R1596">
        <v>17159</v>
      </c>
      <c r="S1596" t="s">
        <v>28</v>
      </c>
      <c r="T1596">
        <v>2.35</v>
      </c>
      <c r="U1596" t="b">
        <f>IF(Table19[[#This Row],[gross]]-Table19[[#This Row],[budget]] &gt; 0, TRUE, FALSE)</f>
        <v>0</v>
      </c>
    </row>
    <row r="1597" spans="1:21" x14ac:dyDescent="0.35">
      <c r="A1597" t="s">
        <v>1397</v>
      </c>
      <c r="B1597">
        <v>2002</v>
      </c>
      <c r="C1597" t="s">
        <v>1392</v>
      </c>
      <c r="D1597" t="s">
        <v>814</v>
      </c>
      <c r="E1597" t="s">
        <v>196</v>
      </c>
      <c r="F1597" t="s">
        <v>1394</v>
      </c>
      <c r="G1597" t="s">
        <v>90</v>
      </c>
      <c r="H1597" s="11">
        <v>115000000</v>
      </c>
      <c r="I1597" s="11">
        <v>310675583</v>
      </c>
      <c r="J1597" t="s">
        <v>38</v>
      </c>
      <c r="K1597">
        <v>142</v>
      </c>
      <c r="L1597" t="s">
        <v>31</v>
      </c>
      <c r="M1597" t="s">
        <v>1398</v>
      </c>
      <c r="N1597">
        <v>6.7</v>
      </c>
      <c r="O1597">
        <v>284</v>
      </c>
      <c r="P1597">
        <v>3516</v>
      </c>
      <c r="Q1597">
        <v>464310</v>
      </c>
      <c r="R1597">
        <v>42990</v>
      </c>
      <c r="S1597" t="s">
        <v>28</v>
      </c>
      <c r="T1597">
        <v>1.78</v>
      </c>
      <c r="U1597" t="b">
        <f>IF(Table19[[#This Row],[gross]]-Table19[[#This Row],[budget]] &gt; 0, TRUE, FALSE)</f>
        <v>1</v>
      </c>
    </row>
    <row r="1598" spans="1:21" x14ac:dyDescent="0.35">
      <c r="A1598" t="s">
        <v>1405</v>
      </c>
      <c r="B1598">
        <v>2013</v>
      </c>
      <c r="C1598" t="s">
        <v>1381</v>
      </c>
      <c r="D1598" t="s">
        <v>258</v>
      </c>
      <c r="E1598" t="s">
        <v>1404</v>
      </c>
      <c r="F1598" t="s">
        <v>1406</v>
      </c>
      <c r="G1598" t="s">
        <v>39</v>
      </c>
      <c r="H1598" s="11">
        <v>120000000</v>
      </c>
      <c r="I1598" s="11">
        <v>132550960</v>
      </c>
      <c r="J1598" t="s">
        <v>38</v>
      </c>
      <c r="K1598">
        <v>138</v>
      </c>
      <c r="L1598" t="s">
        <v>222</v>
      </c>
      <c r="M1598" t="s">
        <v>1407</v>
      </c>
      <c r="N1598">
        <v>6.7</v>
      </c>
      <c r="O1598">
        <v>440</v>
      </c>
      <c r="P1598">
        <v>533</v>
      </c>
      <c r="Q1598">
        <v>328067</v>
      </c>
      <c r="R1598">
        <v>23755</v>
      </c>
      <c r="S1598" t="s">
        <v>28</v>
      </c>
      <c r="T1598">
        <v>2.35</v>
      </c>
      <c r="U1598" t="b">
        <f>IF(Table19[[#This Row],[gross]]-Table19[[#This Row],[budget]] &gt; 0, TRUE, FALSE)</f>
        <v>1</v>
      </c>
    </row>
    <row r="1599" spans="1:21" x14ac:dyDescent="0.35">
      <c r="A1599" t="s">
        <v>1554</v>
      </c>
      <c r="B1599">
        <v>2013</v>
      </c>
      <c r="C1599" t="s">
        <v>789</v>
      </c>
      <c r="D1599" t="s">
        <v>386</v>
      </c>
      <c r="E1599" t="s">
        <v>1553</v>
      </c>
      <c r="F1599" t="s">
        <v>1555</v>
      </c>
      <c r="G1599" t="s">
        <v>39</v>
      </c>
      <c r="H1599" s="11">
        <v>110000000</v>
      </c>
      <c r="I1599" s="11">
        <v>61656849</v>
      </c>
      <c r="J1599" t="s">
        <v>38</v>
      </c>
      <c r="K1599">
        <v>114</v>
      </c>
      <c r="L1599" t="s">
        <v>631</v>
      </c>
      <c r="M1599" t="s">
        <v>1556</v>
      </c>
      <c r="N1599">
        <v>6.7</v>
      </c>
      <c r="O1599">
        <v>326</v>
      </c>
      <c r="P1599">
        <v>554</v>
      </c>
      <c r="Q1599">
        <v>184561</v>
      </c>
      <c r="R1599">
        <v>12908</v>
      </c>
      <c r="S1599" t="s">
        <v>28</v>
      </c>
      <c r="T1599">
        <v>2.35</v>
      </c>
      <c r="U1599" t="b">
        <f>IF(Table19[[#This Row],[gross]]-Table19[[#This Row],[budget]] &gt; 0, TRUE, FALSE)</f>
        <v>0</v>
      </c>
    </row>
    <row r="1600" spans="1:21" x14ac:dyDescent="0.35">
      <c r="A1600" t="s">
        <v>1690</v>
      </c>
      <c r="B1600">
        <v>2010</v>
      </c>
      <c r="C1600" t="s">
        <v>1688</v>
      </c>
      <c r="D1600" t="s">
        <v>1045</v>
      </c>
      <c r="E1600" t="s">
        <v>1213</v>
      </c>
      <c r="F1600" t="s">
        <v>1691</v>
      </c>
      <c r="G1600" t="s">
        <v>39</v>
      </c>
      <c r="H1600" s="11">
        <v>100000000</v>
      </c>
      <c r="I1600" s="11">
        <v>119219978</v>
      </c>
      <c r="J1600" t="s">
        <v>38</v>
      </c>
      <c r="K1600">
        <v>116</v>
      </c>
      <c r="L1600" t="s">
        <v>1689</v>
      </c>
      <c r="M1600" t="s">
        <v>1692</v>
      </c>
      <c r="N1600">
        <v>6.7</v>
      </c>
      <c r="O1600">
        <v>265</v>
      </c>
      <c r="P1600">
        <v>316</v>
      </c>
      <c r="Q1600">
        <v>189806</v>
      </c>
      <c r="R1600">
        <v>20233</v>
      </c>
      <c r="S1600" t="s">
        <v>28</v>
      </c>
      <c r="T1600">
        <v>2.35</v>
      </c>
      <c r="U1600" t="b">
        <f>IF(Table19[[#This Row],[gross]]-Table19[[#This Row],[budget]] &gt; 0, TRUE, FALSE)</f>
        <v>1</v>
      </c>
    </row>
    <row r="1601" spans="1:21" x14ac:dyDescent="0.35">
      <c r="A1601" t="s">
        <v>1722</v>
      </c>
      <c r="B1601">
        <v>2012</v>
      </c>
      <c r="C1601" t="s">
        <v>1720</v>
      </c>
      <c r="D1601" t="s">
        <v>330</v>
      </c>
      <c r="E1601" t="s">
        <v>1721</v>
      </c>
      <c r="F1601" t="s">
        <v>950</v>
      </c>
      <c r="G1601" t="s">
        <v>569</v>
      </c>
      <c r="H1601" s="11">
        <v>92000000</v>
      </c>
      <c r="I1601" s="11">
        <v>85017401</v>
      </c>
      <c r="J1601" t="s">
        <v>38</v>
      </c>
      <c r="K1601">
        <v>103</v>
      </c>
      <c r="L1601" t="s">
        <v>50</v>
      </c>
      <c r="M1601" t="s">
        <v>1723</v>
      </c>
      <c r="N1601">
        <v>6.7</v>
      </c>
      <c r="O1601">
        <v>383</v>
      </c>
      <c r="P1601">
        <v>474</v>
      </c>
      <c r="Q1601">
        <v>246803</v>
      </c>
      <c r="R1601">
        <v>57881</v>
      </c>
      <c r="S1601" t="s">
        <v>28</v>
      </c>
      <c r="T1601">
        <v>2.35</v>
      </c>
      <c r="U1601" t="b">
        <f>IF(Table19[[#This Row],[gross]]-Table19[[#This Row],[budget]] &gt; 0, TRUE, FALSE)</f>
        <v>0</v>
      </c>
    </row>
    <row r="1602" spans="1:21" x14ac:dyDescent="0.35">
      <c r="A1602" t="s">
        <v>1746</v>
      </c>
      <c r="B1602">
        <v>2013</v>
      </c>
      <c r="C1602" t="s">
        <v>1744</v>
      </c>
      <c r="D1602" t="s">
        <v>673</v>
      </c>
      <c r="E1602" t="s">
        <v>1745</v>
      </c>
      <c r="F1602" t="s">
        <v>1747</v>
      </c>
      <c r="G1602" t="s">
        <v>90</v>
      </c>
      <c r="H1602" s="11">
        <v>100000000</v>
      </c>
      <c r="I1602" s="11">
        <v>107515297</v>
      </c>
      <c r="J1602" t="s">
        <v>38</v>
      </c>
      <c r="K1602">
        <v>102</v>
      </c>
      <c r="L1602" t="s">
        <v>612</v>
      </c>
      <c r="M1602" t="s">
        <v>1748</v>
      </c>
      <c r="N1602">
        <v>6.7</v>
      </c>
      <c r="O1602">
        <v>203</v>
      </c>
      <c r="P1602">
        <v>113</v>
      </c>
      <c r="Q1602">
        <v>85833</v>
      </c>
      <c r="R1602">
        <v>14552</v>
      </c>
      <c r="S1602" t="s">
        <v>28</v>
      </c>
      <c r="T1602">
        <v>2.35</v>
      </c>
      <c r="U1602" t="b">
        <f>IF(Table19[[#This Row],[gross]]-Table19[[#This Row],[budget]] &gt; 0, TRUE, FALSE)</f>
        <v>1</v>
      </c>
    </row>
    <row r="1603" spans="1:21" x14ac:dyDescent="0.35">
      <c r="A1603" t="s">
        <v>1940</v>
      </c>
      <c r="B1603">
        <v>2009</v>
      </c>
      <c r="C1603" t="s">
        <v>166</v>
      </c>
      <c r="D1603" t="s">
        <v>1939</v>
      </c>
      <c r="E1603" t="s">
        <v>1937</v>
      </c>
      <c r="F1603" t="s">
        <v>422</v>
      </c>
      <c r="G1603" t="s">
        <v>39</v>
      </c>
      <c r="H1603" s="11">
        <v>65000000</v>
      </c>
      <c r="I1603" s="11">
        <v>43982842</v>
      </c>
      <c r="J1603" t="s">
        <v>38</v>
      </c>
      <c r="K1603">
        <v>135</v>
      </c>
      <c r="L1603" t="s">
        <v>1938</v>
      </c>
      <c r="M1603" t="s">
        <v>1941</v>
      </c>
      <c r="N1603">
        <v>6.7</v>
      </c>
      <c r="O1603">
        <v>308</v>
      </c>
      <c r="P1603">
        <v>593</v>
      </c>
      <c r="Q1603">
        <v>125109</v>
      </c>
      <c r="R1603">
        <v>2370</v>
      </c>
      <c r="S1603" t="s">
        <v>28</v>
      </c>
      <c r="T1603">
        <v>2.35</v>
      </c>
      <c r="U1603" t="b">
        <f>IF(Table19[[#This Row],[gross]]-Table19[[#This Row],[budget]] &gt; 0, TRUE, FALSE)</f>
        <v>0</v>
      </c>
    </row>
    <row r="1604" spans="1:21" x14ac:dyDescent="0.35">
      <c r="A1604" t="s">
        <v>2210</v>
      </c>
      <c r="B1604">
        <v>2002</v>
      </c>
      <c r="C1604" t="s">
        <v>2208</v>
      </c>
      <c r="D1604" t="s">
        <v>223</v>
      </c>
      <c r="E1604" t="s">
        <v>2209</v>
      </c>
      <c r="F1604" t="s">
        <v>2211</v>
      </c>
      <c r="G1604" t="s">
        <v>39</v>
      </c>
      <c r="H1604" s="11">
        <v>100000000</v>
      </c>
      <c r="I1604" s="11">
        <v>35168677</v>
      </c>
      <c r="J1604" t="s">
        <v>56</v>
      </c>
      <c r="K1604">
        <v>138</v>
      </c>
      <c r="L1604" t="s">
        <v>2111</v>
      </c>
      <c r="M1604" t="s">
        <v>2212</v>
      </c>
      <c r="N1604">
        <v>6.7</v>
      </c>
      <c r="O1604">
        <v>136</v>
      </c>
      <c r="P1604">
        <v>278</v>
      </c>
      <c r="Q1604">
        <v>49311</v>
      </c>
      <c r="R1604">
        <v>15149</v>
      </c>
      <c r="S1604" t="s">
        <v>28</v>
      </c>
      <c r="T1604">
        <v>2.35</v>
      </c>
      <c r="U1604" t="b">
        <f>IF(Table19[[#This Row],[gross]]-Table19[[#This Row],[budget]] &gt; 0, TRUE, FALSE)</f>
        <v>0</v>
      </c>
    </row>
    <row r="1605" spans="1:21" x14ac:dyDescent="0.35">
      <c r="A1605" t="s">
        <v>654</v>
      </c>
      <c r="B1605">
        <v>2001</v>
      </c>
      <c r="C1605" t="s">
        <v>489</v>
      </c>
      <c r="D1605" t="s">
        <v>328</v>
      </c>
      <c r="E1605" t="s">
        <v>332</v>
      </c>
      <c r="F1605" t="s">
        <v>655</v>
      </c>
      <c r="G1605" t="s">
        <v>39</v>
      </c>
      <c r="H1605" s="11">
        <v>38000000</v>
      </c>
      <c r="I1605" s="11">
        <v>144512310</v>
      </c>
      <c r="J1605" t="s">
        <v>38</v>
      </c>
      <c r="K1605">
        <v>106</v>
      </c>
      <c r="L1605" t="s">
        <v>329</v>
      </c>
      <c r="M1605" t="s">
        <v>656</v>
      </c>
      <c r="N1605">
        <v>6.7</v>
      </c>
      <c r="O1605">
        <v>187</v>
      </c>
      <c r="P1605">
        <v>988</v>
      </c>
      <c r="Q1605">
        <v>272223</v>
      </c>
      <c r="R1605">
        <v>45327</v>
      </c>
      <c r="S1605" t="s">
        <v>28</v>
      </c>
      <c r="T1605">
        <v>2.35</v>
      </c>
      <c r="U1605" t="b">
        <f>IF(Table19[[#This Row],[gross]]-Table19[[#This Row],[budget]] &gt; 0, TRUE, FALSE)</f>
        <v>1</v>
      </c>
    </row>
    <row r="1606" spans="1:21" x14ac:dyDescent="0.35">
      <c r="A1606" t="s">
        <v>2325</v>
      </c>
      <c r="B1606">
        <v>2014</v>
      </c>
      <c r="C1606" t="s">
        <v>2324</v>
      </c>
      <c r="D1606" t="s">
        <v>208</v>
      </c>
      <c r="E1606" t="s">
        <v>1487</v>
      </c>
      <c r="F1606" t="s">
        <v>1489</v>
      </c>
      <c r="G1606" t="s">
        <v>39</v>
      </c>
      <c r="H1606" s="11">
        <v>85000000</v>
      </c>
      <c r="I1606" s="11">
        <v>150832203</v>
      </c>
      <c r="J1606" t="s">
        <v>38</v>
      </c>
      <c r="K1606">
        <v>139</v>
      </c>
      <c r="L1606" t="s">
        <v>1340</v>
      </c>
      <c r="M1606" t="s">
        <v>2326</v>
      </c>
      <c r="N1606">
        <v>6.7</v>
      </c>
      <c r="O1606">
        <v>459</v>
      </c>
      <c r="P1606">
        <v>713</v>
      </c>
      <c r="Q1606">
        <v>341058</v>
      </c>
      <c r="R1606">
        <v>22226</v>
      </c>
      <c r="S1606" t="s">
        <v>28</v>
      </c>
      <c r="T1606">
        <v>2.35</v>
      </c>
      <c r="U1606" t="b">
        <f>IF(Table19[[#This Row],[gross]]-Table19[[#This Row],[budget]] &gt; 0, TRUE, FALSE)</f>
        <v>1</v>
      </c>
    </row>
    <row r="1607" spans="1:21" x14ac:dyDescent="0.35">
      <c r="A1607" t="s">
        <v>2335</v>
      </c>
      <c r="B1607">
        <v>2003</v>
      </c>
      <c r="C1607" t="s">
        <v>220</v>
      </c>
      <c r="D1607" t="s">
        <v>1045</v>
      </c>
      <c r="E1607" t="s">
        <v>955</v>
      </c>
      <c r="F1607" t="s">
        <v>353</v>
      </c>
      <c r="G1607" t="s">
        <v>39</v>
      </c>
      <c r="H1607" s="11">
        <v>85000000</v>
      </c>
      <c r="I1607" s="11">
        <v>47592825</v>
      </c>
      <c r="J1607" t="s">
        <v>38</v>
      </c>
      <c r="K1607">
        <v>104</v>
      </c>
      <c r="L1607" t="s">
        <v>1050</v>
      </c>
      <c r="M1607" t="s">
        <v>2336</v>
      </c>
      <c r="N1607">
        <v>6.7</v>
      </c>
      <c r="O1607">
        <v>151</v>
      </c>
      <c r="P1607">
        <v>255</v>
      </c>
      <c r="Q1607">
        <v>82731</v>
      </c>
      <c r="R1607">
        <v>16930</v>
      </c>
      <c r="S1607" t="s">
        <v>28</v>
      </c>
      <c r="T1607">
        <v>2.35</v>
      </c>
      <c r="U1607" t="b">
        <f>IF(Table19[[#This Row],[gross]]-Table19[[#This Row],[budget]] &gt; 0, TRUE, FALSE)</f>
        <v>0</v>
      </c>
    </row>
    <row r="1608" spans="1:21" x14ac:dyDescent="0.35">
      <c r="A1608" t="s">
        <v>2451</v>
      </c>
      <c r="B1608">
        <v>2003</v>
      </c>
      <c r="C1608" t="s">
        <v>504</v>
      </c>
      <c r="D1608" t="s">
        <v>456</v>
      </c>
      <c r="E1608" t="s">
        <v>508</v>
      </c>
      <c r="F1608" t="s">
        <v>1150</v>
      </c>
      <c r="G1608" t="s">
        <v>39</v>
      </c>
      <c r="H1608" s="11">
        <v>81000000</v>
      </c>
      <c r="I1608" s="11">
        <v>242589580</v>
      </c>
      <c r="J1608" t="s">
        <v>38</v>
      </c>
      <c r="K1608">
        <v>101</v>
      </c>
      <c r="L1608" t="s">
        <v>2450</v>
      </c>
      <c r="M1608" t="s">
        <v>2452</v>
      </c>
      <c r="N1608">
        <v>6.7</v>
      </c>
      <c r="O1608">
        <v>191</v>
      </c>
      <c r="P1608">
        <v>604</v>
      </c>
      <c r="Q1608">
        <v>296904</v>
      </c>
      <c r="R1608">
        <v>21276</v>
      </c>
      <c r="S1608" t="s">
        <v>28</v>
      </c>
      <c r="T1608">
        <v>1.85</v>
      </c>
      <c r="U1608" t="b">
        <f>IF(Table19[[#This Row],[gross]]-Table19[[#This Row],[budget]] &gt; 0, TRUE, FALSE)</f>
        <v>1</v>
      </c>
    </row>
    <row r="1609" spans="1:21" x14ac:dyDescent="0.35">
      <c r="A1609" t="s">
        <v>2490</v>
      </c>
      <c r="B1609">
        <v>2013</v>
      </c>
      <c r="C1609" t="s">
        <v>980</v>
      </c>
      <c r="D1609" t="s">
        <v>950</v>
      </c>
      <c r="E1609" t="s">
        <v>735</v>
      </c>
      <c r="F1609" t="s">
        <v>2491</v>
      </c>
      <c r="G1609" t="s">
        <v>39</v>
      </c>
      <c r="H1609" s="11">
        <v>84000000</v>
      </c>
      <c r="I1609" s="11">
        <v>53215979</v>
      </c>
      <c r="J1609" t="s">
        <v>38</v>
      </c>
      <c r="K1609">
        <v>116</v>
      </c>
      <c r="L1609" t="s">
        <v>412</v>
      </c>
      <c r="M1609" t="s">
        <v>2492</v>
      </c>
      <c r="N1609">
        <v>6.7</v>
      </c>
      <c r="O1609">
        <v>234</v>
      </c>
      <c r="P1609">
        <v>205</v>
      </c>
      <c r="Q1609">
        <v>125036</v>
      </c>
      <c r="R1609">
        <v>25220</v>
      </c>
      <c r="S1609" t="s">
        <v>28</v>
      </c>
      <c r="T1609">
        <v>2.35</v>
      </c>
      <c r="U1609" t="b">
        <f>IF(Table19[[#This Row],[gross]]-Table19[[#This Row],[budget]] &gt; 0, TRUE, FALSE)</f>
        <v>0</v>
      </c>
    </row>
    <row r="1610" spans="1:21" x14ac:dyDescent="0.35">
      <c r="A1610" t="s">
        <v>2510</v>
      </c>
      <c r="B1610">
        <v>2003</v>
      </c>
      <c r="C1610" t="s">
        <v>2299</v>
      </c>
      <c r="D1610" t="s">
        <v>572</v>
      </c>
      <c r="E1610" t="s">
        <v>245</v>
      </c>
      <c r="F1610" t="s">
        <v>2511</v>
      </c>
      <c r="G1610" t="s">
        <v>39</v>
      </c>
      <c r="H1610" s="11">
        <v>80000000</v>
      </c>
      <c r="I1610" s="11">
        <v>124590960</v>
      </c>
      <c r="J1610" t="s">
        <v>38</v>
      </c>
      <c r="K1610">
        <v>128</v>
      </c>
      <c r="L1610" t="s">
        <v>1375</v>
      </c>
      <c r="M1610" t="s">
        <v>2512</v>
      </c>
      <c r="N1610">
        <v>6.7</v>
      </c>
      <c r="O1610">
        <v>145</v>
      </c>
      <c r="P1610">
        <v>402</v>
      </c>
      <c r="Q1610">
        <v>91092</v>
      </c>
      <c r="R1610">
        <v>22679</v>
      </c>
      <c r="S1610" t="s">
        <v>28</v>
      </c>
      <c r="T1610">
        <v>1.85</v>
      </c>
      <c r="U1610" t="b">
        <f>IF(Table19[[#This Row],[gross]]-Table19[[#This Row],[budget]] &gt; 0, TRUE, FALSE)</f>
        <v>1</v>
      </c>
    </row>
    <row r="1611" spans="1:21" x14ac:dyDescent="0.35">
      <c r="A1611" t="s">
        <v>2603</v>
      </c>
      <c r="B1611">
        <v>1997</v>
      </c>
      <c r="C1611" t="s">
        <v>1031</v>
      </c>
      <c r="D1611" t="s">
        <v>1476</v>
      </c>
      <c r="E1611" t="s">
        <v>2601</v>
      </c>
      <c r="F1611" t="s">
        <v>2604</v>
      </c>
      <c r="G1611" t="s">
        <v>569</v>
      </c>
      <c r="H1611" s="11">
        <v>75000000</v>
      </c>
      <c r="I1611" s="11">
        <v>76081498</v>
      </c>
      <c r="J1611" t="s">
        <v>38</v>
      </c>
      <c r="K1611">
        <v>135</v>
      </c>
      <c r="L1611" t="s">
        <v>2602</v>
      </c>
      <c r="M1611" t="s">
        <v>2605</v>
      </c>
      <c r="N1611">
        <v>6.7</v>
      </c>
      <c r="O1611">
        <v>80</v>
      </c>
      <c r="P1611">
        <v>162</v>
      </c>
      <c r="Q1611">
        <v>76099</v>
      </c>
      <c r="R1611">
        <v>8355</v>
      </c>
      <c r="S1611" t="s">
        <v>28</v>
      </c>
      <c r="T1611">
        <v>2.35</v>
      </c>
      <c r="U1611" t="b">
        <f>IF(Table19[[#This Row],[gross]]-Table19[[#This Row],[budget]] &gt; 0, TRUE, FALSE)</f>
        <v>1</v>
      </c>
    </row>
    <row r="1612" spans="1:21" x14ac:dyDescent="0.35">
      <c r="A1612" t="s">
        <v>2647</v>
      </c>
      <c r="B1612">
        <v>2015</v>
      </c>
      <c r="C1612" t="s">
        <v>2272</v>
      </c>
      <c r="D1612" t="s">
        <v>267</v>
      </c>
      <c r="E1612" t="s">
        <v>2117</v>
      </c>
      <c r="F1612" t="s">
        <v>2648</v>
      </c>
      <c r="G1612" t="s">
        <v>90</v>
      </c>
      <c r="H1612" s="11">
        <v>80000000</v>
      </c>
      <c r="I1612" s="11">
        <v>169692572</v>
      </c>
      <c r="J1612" t="s">
        <v>38</v>
      </c>
      <c r="K1612">
        <v>89</v>
      </c>
      <c r="L1612" t="s">
        <v>765</v>
      </c>
      <c r="M1612" t="s">
        <v>2649</v>
      </c>
      <c r="N1612">
        <v>6.7</v>
      </c>
      <c r="O1612">
        <v>152</v>
      </c>
      <c r="P1612">
        <v>97</v>
      </c>
      <c r="Q1612">
        <v>56501</v>
      </c>
      <c r="R1612">
        <v>26839</v>
      </c>
      <c r="S1612" t="s">
        <v>28</v>
      </c>
      <c r="T1612">
        <v>1.85</v>
      </c>
      <c r="U1612" t="b">
        <f>IF(Table19[[#This Row],[gross]]-Table19[[#This Row],[budget]] &gt; 0, TRUE, FALSE)</f>
        <v>1</v>
      </c>
    </row>
    <row r="1613" spans="1:21" x14ac:dyDescent="0.35">
      <c r="A1613" t="s">
        <v>2818</v>
      </c>
      <c r="B1613">
        <v>2004</v>
      </c>
      <c r="C1613" t="s">
        <v>866</v>
      </c>
      <c r="D1613" t="s">
        <v>77</v>
      </c>
      <c r="E1613" t="s">
        <v>2713</v>
      </c>
      <c r="F1613" t="s">
        <v>1088</v>
      </c>
      <c r="G1613" t="s">
        <v>39</v>
      </c>
      <c r="H1613" s="11">
        <v>100000000</v>
      </c>
      <c r="I1613" s="11">
        <v>67286731</v>
      </c>
      <c r="J1613" t="s">
        <v>38</v>
      </c>
      <c r="K1613">
        <v>136</v>
      </c>
      <c r="L1613" t="s">
        <v>131</v>
      </c>
      <c r="M1613" t="s">
        <v>2819</v>
      </c>
      <c r="N1613">
        <v>6.7</v>
      </c>
      <c r="O1613">
        <v>140</v>
      </c>
      <c r="P1613">
        <v>345</v>
      </c>
      <c r="Q1613">
        <v>67856</v>
      </c>
      <c r="R1613">
        <v>36925</v>
      </c>
      <c r="S1613" t="s">
        <v>28</v>
      </c>
      <c r="T1613">
        <v>2.35</v>
      </c>
      <c r="U1613" t="b">
        <f>IF(Table19[[#This Row],[gross]]-Table19[[#This Row],[budget]] &gt; 0, TRUE, FALSE)</f>
        <v>0</v>
      </c>
    </row>
    <row r="1614" spans="1:21" x14ac:dyDescent="0.35">
      <c r="A1614" t="s">
        <v>2886</v>
      </c>
      <c r="B1614">
        <v>2008</v>
      </c>
      <c r="C1614" t="s">
        <v>2093</v>
      </c>
      <c r="D1614" t="s">
        <v>555</v>
      </c>
      <c r="E1614" t="s">
        <v>456</v>
      </c>
      <c r="F1614" t="s">
        <v>324</v>
      </c>
      <c r="G1614" t="s">
        <v>569</v>
      </c>
      <c r="H1614" s="11">
        <v>75000000</v>
      </c>
      <c r="I1614" s="11">
        <v>134568845</v>
      </c>
      <c r="J1614" t="s">
        <v>38</v>
      </c>
      <c r="K1614">
        <v>110</v>
      </c>
      <c r="L1614" t="s">
        <v>2885</v>
      </c>
      <c r="M1614" t="s">
        <v>2887</v>
      </c>
      <c r="N1614">
        <v>6.7</v>
      </c>
      <c r="O1614">
        <v>316</v>
      </c>
      <c r="P1614">
        <v>713</v>
      </c>
      <c r="Q1614">
        <v>299852</v>
      </c>
      <c r="R1614">
        <v>25763</v>
      </c>
      <c r="S1614" t="s">
        <v>28</v>
      </c>
      <c r="T1614">
        <v>2.35</v>
      </c>
      <c r="U1614" t="b">
        <f>IF(Table19[[#This Row],[gross]]-Table19[[#This Row],[budget]] &gt; 0, TRUE, FALSE)</f>
        <v>1</v>
      </c>
    </row>
    <row r="1615" spans="1:21" x14ac:dyDescent="0.35">
      <c r="A1615" t="s">
        <v>2907</v>
      </c>
      <c r="B1615">
        <v>2007</v>
      </c>
      <c r="C1615" t="s">
        <v>2532</v>
      </c>
      <c r="D1615" t="s">
        <v>2906</v>
      </c>
      <c r="E1615" t="s">
        <v>2904</v>
      </c>
      <c r="F1615" t="s">
        <v>2908</v>
      </c>
      <c r="G1615" t="s">
        <v>90</v>
      </c>
      <c r="H1615" s="11">
        <v>75000000</v>
      </c>
      <c r="I1615" s="11">
        <v>118823091</v>
      </c>
      <c r="J1615" t="s">
        <v>38</v>
      </c>
      <c r="K1615">
        <v>117</v>
      </c>
      <c r="L1615" t="s">
        <v>2905</v>
      </c>
      <c r="M1615" t="s">
        <v>2909</v>
      </c>
      <c r="N1615">
        <v>6.7</v>
      </c>
      <c r="O1615">
        <v>219</v>
      </c>
      <c r="P1615">
        <v>401</v>
      </c>
      <c r="Q1615">
        <v>98693</v>
      </c>
      <c r="R1615">
        <v>1673</v>
      </c>
      <c r="S1615" t="s">
        <v>28</v>
      </c>
      <c r="T1615">
        <v>2.35</v>
      </c>
      <c r="U1615" t="b">
        <f>IF(Table19[[#This Row],[gross]]-Table19[[#This Row],[budget]] &gt; 0, TRUE, FALSE)</f>
        <v>1</v>
      </c>
    </row>
    <row r="1616" spans="1:21" x14ac:dyDescent="0.35">
      <c r="A1616" t="s">
        <v>3011</v>
      </c>
      <c r="B1616">
        <v>1999</v>
      </c>
      <c r="C1616" t="s">
        <v>3008</v>
      </c>
      <c r="D1616" t="s">
        <v>486</v>
      </c>
      <c r="E1616" t="s">
        <v>3009</v>
      </c>
      <c r="F1616" t="s">
        <v>3012</v>
      </c>
      <c r="G1616" t="s">
        <v>39</v>
      </c>
      <c r="H1616" s="11">
        <v>75000000</v>
      </c>
      <c r="I1616" s="11">
        <v>39251128</v>
      </c>
      <c r="J1616" t="s">
        <v>38</v>
      </c>
      <c r="K1616">
        <v>148</v>
      </c>
      <c r="L1616" t="s">
        <v>3010</v>
      </c>
      <c r="M1616" t="s">
        <v>3013</v>
      </c>
      <c r="N1616">
        <v>6.7</v>
      </c>
      <c r="O1616">
        <v>91</v>
      </c>
      <c r="P1616">
        <v>217</v>
      </c>
      <c r="Q1616">
        <v>31080</v>
      </c>
      <c r="R1616">
        <v>804</v>
      </c>
      <c r="S1616" t="s">
        <v>28</v>
      </c>
      <c r="T1616">
        <v>2.35</v>
      </c>
      <c r="U1616" t="b">
        <f>IF(Table19[[#This Row],[gross]]-Table19[[#This Row],[budget]] &gt; 0, TRUE, FALSE)</f>
        <v>0</v>
      </c>
    </row>
    <row r="1617" spans="1:21" x14ac:dyDescent="0.35">
      <c r="A1617" t="s">
        <v>3155</v>
      </c>
      <c r="B1617">
        <v>2002</v>
      </c>
      <c r="C1617" t="s">
        <v>885</v>
      </c>
      <c r="D1617" t="s">
        <v>3154</v>
      </c>
      <c r="E1617" t="s">
        <v>3153</v>
      </c>
      <c r="F1617" t="s">
        <v>3156</v>
      </c>
      <c r="G1617" t="s">
        <v>39</v>
      </c>
      <c r="H1617" s="11">
        <v>72000000</v>
      </c>
      <c r="I1617" s="11">
        <v>227965690</v>
      </c>
      <c r="J1617" t="s">
        <v>38</v>
      </c>
      <c r="K1617">
        <v>106</v>
      </c>
      <c r="L1617" t="s">
        <v>2596</v>
      </c>
      <c r="M1617" t="s">
        <v>3157</v>
      </c>
      <c r="N1617">
        <v>6.7</v>
      </c>
      <c r="O1617">
        <v>208</v>
      </c>
      <c r="P1617">
        <v>2335</v>
      </c>
      <c r="Q1617">
        <v>271592</v>
      </c>
      <c r="R1617">
        <v>1675</v>
      </c>
      <c r="S1617" t="s">
        <v>28</v>
      </c>
      <c r="T1617">
        <v>1.85</v>
      </c>
      <c r="U1617" t="b">
        <f>IF(Table19[[#This Row],[gross]]-Table19[[#This Row],[budget]] &gt; 0, TRUE, FALSE)</f>
        <v>1</v>
      </c>
    </row>
    <row r="1618" spans="1:21" x14ac:dyDescent="0.35">
      <c r="A1618" t="s">
        <v>3193</v>
      </c>
      <c r="B1618">
        <v>1991</v>
      </c>
      <c r="C1618" t="s">
        <v>384</v>
      </c>
      <c r="D1618" t="s">
        <v>784</v>
      </c>
      <c r="E1618" t="s">
        <v>1476</v>
      </c>
      <c r="F1618" t="s">
        <v>2330</v>
      </c>
      <c r="G1618" t="s">
        <v>90</v>
      </c>
      <c r="H1618" s="11">
        <v>70000000</v>
      </c>
      <c r="I1618" s="11">
        <v>119654900</v>
      </c>
      <c r="J1618" t="s">
        <v>38</v>
      </c>
      <c r="K1618">
        <v>142</v>
      </c>
      <c r="L1618" t="s">
        <v>760</v>
      </c>
      <c r="M1618" t="s">
        <v>3194</v>
      </c>
      <c r="N1618">
        <v>6.7</v>
      </c>
      <c r="O1618">
        <v>75</v>
      </c>
      <c r="P1618">
        <v>363</v>
      </c>
      <c r="Q1618">
        <v>182802</v>
      </c>
      <c r="R1618">
        <v>64259</v>
      </c>
      <c r="S1618" t="s">
        <v>28</v>
      </c>
      <c r="T1618">
        <v>2.35</v>
      </c>
      <c r="U1618" t="b">
        <f>IF(Table19[[#This Row],[gross]]-Table19[[#This Row],[budget]] &gt; 0, TRUE, FALSE)</f>
        <v>1</v>
      </c>
    </row>
    <row r="1619" spans="1:21" x14ac:dyDescent="0.35">
      <c r="A1619" t="s">
        <v>3383</v>
      </c>
      <c r="B1619">
        <v>2013</v>
      </c>
      <c r="C1619" t="s">
        <v>3380</v>
      </c>
      <c r="D1619" t="s">
        <v>1721</v>
      </c>
      <c r="E1619" t="s">
        <v>3381</v>
      </c>
      <c r="F1619" t="s">
        <v>3384</v>
      </c>
      <c r="G1619" t="s">
        <v>569</v>
      </c>
      <c r="H1619" s="11">
        <v>50000000</v>
      </c>
      <c r="I1619" s="11">
        <v>25121291</v>
      </c>
      <c r="J1619" t="s">
        <v>38</v>
      </c>
      <c r="K1619">
        <v>115</v>
      </c>
      <c r="L1619" t="s">
        <v>3382</v>
      </c>
      <c r="M1619" t="s">
        <v>3385</v>
      </c>
      <c r="N1619">
        <v>6.7</v>
      </c>
      <c r="O1619">
        <v>286</v>
      </c>
      <c r="P1619">
        <v>279</v>
      </c>
      <c r="Q1619">
        <v>177653</v>
      </c>
      <c r="R1619">
        <v>15708</v>
      </c>
      <c r="S1619" t="s">
        <v>28</v>
      </c>
      <c r="T1619">
        <v>2.35</v>
      </c>
      <c r="U1619" t="b">
        <f>IF(Table19[[#This Row],[gross]]-Table19[[#This Row],[budget]] &gt; 0, TRUE, FALSE)</f>
        <v>0</v>
      </c>
    </row>
    <row r="1620" spans="1:21" x14ac:dyDescent="0.35">
      <c r="A1620" t="s">
        <v>3526</v>
      </c>
      <c r="B1620">
        <v>1998</v>
      </c>
      <c r="C1620" t="s">
        <v>308</v>
      </c>
      <c r="D1620" t="s">
        <v>735</v>
      </c>
      <c r="E1620" t="s">
        <v>3524</v>
      </c>
      <c r="F1620" t="s">
        <v>3527</v>
      </c>
      <c r="G1620" t="s">
        <v>39</v>
      </c>
      <c r="H1620" s="11">
        <v>65000000</v>
      </c>
      <c r="I1620" s="11">
        <v>93771072</v>
      </c>
      <c r="J1620" t="s">
        <v>38</v>
      </c>
      <c r="K1620">
        <v>136</v>
      </c>
      <c r="L1620" t="s">
        <v>3525</v>
      </c>
      <c r="M1620" t="s">
        <v>3528</v>
      </c>
      <c r="N1620">
        <v>6.7</v>
      </c>
      <c r="O1620">
        <v>156</v>
      </c>
      <c r="P1620">
        <v>318</v>
      </c>
      <c r="Q1620">
        <v>135404</v>
      </c>
      <c r="R1620">
        <v>12396</v>
      </c>
      <c r="S1620" t="s">
        <v>28</v>
      </c>
      <c r="T1620">
        <v>2.35</v>
      </c>
      <c r="U1620" t="b">
        <f>IF(Table19[[#This Row],[gross]]-Table19[[#This Row],[budget]] &gt; 0, TRUE, FALSE)</f>
        <v>1</v>
      </c>
    </row>
    <row r="1621" spans="1:21" x14ac:dyDescent="0.35">
      <c r="A1621" t="s">
        <v>3605</v>
      </c>
      <c r="B1621">
        <v>1998</v>
      </c>
      <c r="C1621" t="s">
        <v>2943</v>
      </c>
      <c r="D1621" t="s">
        <v>3604</v>
      </c>
      <c r="E1621" t="s">
        <v>3603</v>
      </c>
      <c r="F1621" t="s">
        <v>3606</v>
      </c>
      <c r="G1621" t="s">
        <v>569</v>
      </c>
      <c r="H1621" s="11">
        <v>65000000</v>
      </c>
      <c r="I1621" s="11">
        <v>38966057</v>
      </c>
      <c r="J1621" t="s">
        <v>1418</v>
      </c>
      <c r="K1621">
        <v>143</v>
      </c>
      <c r="L1621" t="s">
        <v>2450</v>
      </c>
      <c r="M1621" t="s">
        <v>3607</v>
      </c>
      <c r="N1621">
        <v>6.7</v>
      </c>
      <c r="O1621">
        <v>117</v>
      </c>
      <c r="P1621">
        <v>157</v>
      </c>
      <c r="Q1621">
        <v>23940</v>
      </c>
      <c r="R1621">
        <v>1409</v>
      </c>
      <c r="S1621" t="s">
        <v>28</v>
      </c>
      <c r="T1621">
        <v>2.35</v>
      </c>
      <c r="U1621" t="b">
        <f>IF(Table19[[#This Row],[gross]]-Table19[[#This Row],[budget]] &gt; 0, TRUE, FALSE)</f>
        <v>0</v>
      </c>
    </row>
    <row r="1622" spans="1:21" x14ac:dyDescent="0.35">
      <c r="A1622" t="s">
        <v>3617</v>
      </c>
      <c r="B1622">
        <v>1996</v>
      </c>
      <c r="C1622" t="s">
        <v>2003</v>
      </c>
      <c r="D1622" t="s">
        <v>3616</v>
      </c>
      <c r="E1622" t="s">
        <v>3615</v>
      </c>
      <c r="F1622" t="s">
        <v>3618</v>
      </c>
      <c r="G1622" t="s">
        <v>569</v>
      </c>
      <c r="H1622" s="11">
        <v>65000000</v>
      </c>
      <c r="I1622" s="11">
        <v>33328051</v>
      </c>
      <c r="J1622" t="s">
        <v>38</v>
      </c>
      <c r="K1622">
        <v>121</v>
      </c>
      <c r="L1622" t="s">
        <v>1092</v>
      </c>
      <c r="M1622" t="s">
        <v>3619</v>
      </c>
      <c r="N1622">
        <v>6.7</v>
      </c>
      <c r="O1622">
        <v>94</v>
      </c>
      <c r="P1622">
        <v>285</v>
      </c>
      <c r="Q1622">
        <v>60508</v>
      </c>
      <c r="R1622">
        <v>1531</v>
      </c>
      <c r="S1622" t="s">
        <v>28</v>
      </c>
      <c r="T1622">
        <v>2.35</v>
      </c>
      <c r="U1622" t="b">
        <f>IF(Table19[[#This Row],[gross]]-Table19[[#This Row],[budget]] &gt; 0, TRUE, FALSE)</f>
        <v>0</v>
      </c>
    </row>
    <row r="1623" spans="1:21" x14ac:dyDescent="0.35">
      <c r="A1623" t="s">
        <v>3821</v>
      </c>
      <c r="B1623">
        <v>2013</v>
      </c>
      <c r="C1623" t="s">
        <v>3676</v>
      </c>
      <c r="D1623" t="s">
        <v>1664</v>
      </c>
      <c r="E1623" t="s">
        <v>3820</v>
      </c>
      <c r="F1623" t="s">
        <v>3822</v>
      </c>
      <c r="G1623" t="s">
        <v>569</v>
      </c>
      <c r="H1623" s="11">
        <v>61000000</v>
      </c>
      <c r="I1623" s="11">
        <v>75573300</v>
      </c>
      <c r="J1623" t="s">
        <v>38</v>
      </c>
      <c r="K1623">
        <v>109</v>
      </c>
      <c r="L1623" t="s">
        <v>3411</v>
      </c>
      <c r="M1623" t="s">
        <v>3823</v>
      </c>
      <c r="N1623">
        <v>6.7</v>
      </c>
      <c r="O1623">
        <v>265</v>
      </c>
      <c r="P1623">
        <v>172</v>
      </c>
      <c r="Q1623">
        <v>156898</v>
      </c>
      <c r="R1623">
        <v>20148</v>
      </c>
      <c r="S1623" t="s">
        <v>28</v>
      </c>
      <c r="T1623">
        <v>2.35</v>
      </c>
      <c r="U1623" t="b">
        <f>IF(Table19[[#This Row],[gross]]-Table19[[#This Row],[budget]] &gt; 0, TRUE, FALSE)</f>
        <v>1</v>
      </c>
    </row>
    <row r="1624" spans="1:21" x14ac:dyDescent="0.35">
      <c r="A1624" t="s">
        <v>3867</v>
      </c>
      <c r="B1624">
        <v>2000</v>
      </c>
      <c r="C1624" t="s">
        <v>255</v>
      </c>
      <c r="D1624" t="s">
        <v>678</v>
      </c>
      <c r="E1624" t="s">
        <v>247</v>
      </c>
      <c r="F1624" t="s">
        <v>2030</v>
      </c>
      <c r="G1624" t="s">
        <v>39</v>
      </c>
      <c r="H1624" s="11">
        <v>60000000</v>
      </c>
      <c r="I1624" s="11">
        <v>75764085</v>
      </c>
      <c r="J1624" t="s">
        <v>38</v>
      </c>
      <c r="K1624">
        <v>125</v>
      </c>
      <c r="L1624" t="s">
        <v>2416</v>
      </c>
      <c r="M1624" t="s">
        <v>3868</v>
      </c>
      <c r="N1624">
        <v>6.7</v>
      </c>
      <c r="O1624">
        <v>121</v>
      </c>
      <c r="P1624">
        <v>322</v>
      </c>
      <c r="Q1624">
        <v>85844</v>
      </c>
      <c r="R1624">
        <v>16646</v>
      </c>
      <c r="S1624" t="s">
        <v>28</v>
      </c>
      <c r="T1624">
        <v>2.35</v>
      </c>
      <c r="U1624" t="b">
        <f>IF(Table19[[#This Row],[gross]]-Table19[[#This Row],[budget]] &gt; 0, TRUE, FALSE)</f>
        <v>1</v>
      </c>
    </row>
    <row r="1625" spans="1:21" x14ac:dyDescent="0.35">
      <c r="A1625" t="s">
        <v>4047</v>
      </c>
      <c r="B1625">
        <v>2013</v>
      </c>
      <c r="C1625" t="s">
        <v>4045</v>
      </c>
      <c r="D1625" t="s">
        <v>4046</v>
      </c>
      <c r="E1625" t="s">
        <v>3365</v>
      </c>
      <c r="F1625" t="s">
        <v>4048</v>
      </c>
      <c r="G1625" t="s">
        <v>569</v>
      </c>
      <c r="H1625" s="11">
        <v>60000000</v>
      </c>
      <c r="I1625" s="11">
        <v>45996718</v>
      </c>
      <c r="J1625" t="s">
        <v>38</v>
      </c>
      <c r="K1625">
        <v>113</v>
      </c>
      <c r="L1625" t="s">
        <v>454</v>
      </c>
      <c r="M1625" t="s">
        <v>4049</v>
      </c>
      <c r="N1625">
        <v>6.7</v>
      </c>
      <c r="O1625">
        <v>415</v>
      </c>
      <c r="P1625">
        <v>264</v>
      </c>
      <c r="Q1625">
        <v>173530</v>
      </c>
      <c r="R1625">
        <v>34738</v>
      </c>
      <c r="S1625" t="s">
        <v>28</v>
      </c>
      <c r="T1625">
        <v>2.35</v>
      </c>
      <c r="U1625" t="b">
        <f>IF(Table19[[#This Row],[gross]]-Table19[[#This Row],[budget]] &gt; 0, TRUE, FALSE)</f>
        <v>0</v>
      </c>
    </row>
    <row r="1626" spans="1:21" x14ac:dyDescent="0.35">
      <c r="A1626" t="s">
        <v>4123</v>
      </c>
      <c r="B1626">
        <v>2009</v>
      </c>
      <c r="C1626" t="s">
        <v>913</v>
      </c>
      <c r="D1626" t="s">
        <v>92</v>
      </c>
      <c r="E1626" t="s">
        <v>1114</v>
      </c>
      <c r="F1626" t="s">
        <v>2131</v>
      </c>
      <c r="G1626" t="s">
        <v>39</v>
      </c>
      <c r="H1626" s="11">
        <v>60000000</v>
      </c>
      <c r="I1626" s="11">
        <v>31670931</v>
      </c>
      <c r="J1626" t="s">
        <v>56</v>
      </c>
      <c r="K1626">
        <v>117</v>
      </c>
      <c r="L1626" t="s">
        <v>4122</v>
      </c>
      <c r="M1626" t="s">
        <v>4124</v>
      </c>
      <c r="N1626">
        <v>6.7</v>
      </c>
      <c r="O1626">
        <v>210</v>
      </c>
      <c r="P1626">
        <v>143</v>
      </c>
      <c r="Q1626">
        <v>44099</v>
      </c>
      <c r="R1626">
        <v>23745</v>
      </c>
      <c r="S1626" t="s">
        <v>28</v>
      </c>
      <c r="T1626">
        <v>2.35</v>
      </c>
      <c r="U1626" t="b">
        <f>IF(Table19[[#This Row],[gross]]-Table19[[#This Row],[budget]] &gt; 0, TRUE, FALSE)</f>
        <v>0</v>
      </c>
    </row>
    <row r="1627" spans="1:21" x14ac:dyDescent="0.35">
      <c r="A1627" t="s">
        <v>4127</v>
      </c>
      <c r="B1627">
        <v>2000</v>
      </c>
      <c r="C1627" t="s">
        <v>3877</v>
      </c>
      <c r="D1627" t="s">
        <v>1124</v>
      </c>
      <c r="E1627" t="s">
        <v>161</v>
      </c>
      <c r="F1627" t="s">
        <v>749</v>
      </c>
      <c r="G1627" t="s">
        <v>39</v>
      </c>
      <c r="H1627" s="11">
        <v>60000000</v>
      </c>
      <c r="I1627" s="11">
        <v>30695227</v>
      </c>
      <c r="J1627" t="s">
        <v>38</v>
      </c>
      <c r="K1627">
        <v>126</v>
      </c>
      <c r="L1627" t="s">
        <v>4126</v>
      </c>
      <c r="M1627" t="s">
        <v>4128</v>
      </c>
      <c r="N1627">
        <v>6.7</v>
      </c>
      <c r="O1627">
        <v>125</v>
      </c>
      <c r="P1627">
        <v>267</v>
      </c>
      <c r="Q1627">
        <v>45296</v>
      </c>
      <c r="R1627">
        <v>34774</v>
      </c>
      <c r="S1627" t="s">
        <v>28</v>
      </c>
      <c r="T1627">
        <v>1.85</v>
      </c>
      <c r="U1627" t="b">
        <f>IF(Table19[[#This Row],[gross]]-Table19[[#This Row],[budget]] &gt; 0, TRUE, FALSE)</f>
        <v>0</v>
      </c>
    </row>
    <row r="1628" spans="1:21" x14ac:dyDescent="0.35">
      <c r="A1628" t="s">
        <v>4151</v>
      </c>
      <c r="B1628">
        <v>2003</v>
      </c>
      <c r="C1628" t="s">
        <v>4148</v>
      </c>
      <c r="D1628" t="s">
        <v>335</v>
      </c>
      <c r="E1628" t="s">
        <v>4149</v>
      </c>
      <c r="F1628" t="s">
        <v>4152</v>
      </c>
      <c r="G1628" t="s">
        <v>90</v>
      </c>
      <c r="H1628" s="11">
        <v>60000000</v>
      </c>
      <c r="I1628" s="11">
        <v>26288320</v>
      </c>
      <c r="J1628" t="s">
        <v>38</v>
      </c>
      <c r="K1628">
        <v>85</v>
      </c>
      <c r="L1628" t="s">
        <v>4150</v>
      </c>
      <c r="M1628" t="s">
        <v>4153</v>
      </c>
      <c r="N1628">
        <v>6.7</v>
      </c>
      <c r="O1628">
        <v>98</v>
      </c>
      <c r="P1628">
        <v>91</v>
      </c>
      <c r="Q1628">
        <v>36144</v>
      </c>
      <c r="R1628">
        <v>11301</v>
      </c>
      <c r="S1628" t="s">
        <v>28</v>
      </c>
      <c r="T1628">
        <v>1.66</v>
      </c>
      <c r="U1628" t="b">
        <f>IF(Table19[[#This Row],[gross]]-Table19[[#This Row],[budget]] &gt; 0, TRUE, FALSE)</f>
        <v>0</v>
      </c>
    </row>
    <row r="1629" spans="1:21" x14ac:dyDescent="0.35">
      <c r="A1629" t="s">
        <v>4156</v>
      </c>
      <c r="B1629">
        <v>1997</v>
      </c>
      <c r="C1629" t="s">
        <v>2268</v>
      </c>
      <c r="D1629" t="s">
        <v>3036</v>
      </c>
      <c r="E1629" t="s">
        <v>2081</v>
      </c>
      <c r="F1629" t="s">
        <v>3501</v>
      </c>
      <c r="G1629" t="s">
        <v>569</v>
      </c>
      <c r="H1629" s="11">
        <v>60000000</v>
      </c>
      <c r="I1629" s="11">
        <v>26616590</v>
      </c>
      <c r="J1629" t="s">
        <v>56</v>
      </c>
      <c r="K1629">
        <v>130</v>
      </c>
      <c r="L1629" t="s">
        <v>4155</v>
      </c>
      <c r="M1629" t="s">
        <v>4157</v>
      </c>
      <c r="N1629">
        <v>6.7</v>
      </c>
      <c r="O1629">
        <v>172</v>
      </c>
      <c r="P1629">
        <v>857</v>
      </c>
      <c r="Q1629">
        <v>120416</v>
      </c>
      <c r="R1629">
        <v>2525</v>
      </c>
      <c r="S1629" t="s">
        <v>28</v>
      </c>
      <c r="T1629">
        <v>2.35</v>
      </c>
      <c r="U1629" t="b">
        <f>IF(Table19[[#This Row],[gross]]-Table19[[#This Row],[budget]] &gt; 0, TRUE, FALSE)</f>
        <v>0</v>
      </c>
    </row>
    <row r="1630" spans="1:21" x14ac:dyDescent="0.35">
      <c r="A1630" t="s">
        <v>4242</v>
      </c>
      <c r="B1630">
        <v>2005</v>
      </c>
      <c r="C1630" t="s">
        <v>4240</v>
      </c>
      <c r="D1630" t="s">
        <v>75</v>
      </c>
      <c r="E1630" t="s">
        <v>4241</v>
      </c>
      <c r="F1630" t="s">
        <v>4243</v>
      </c>
      <c r="G1630" t="s">
        <v>569</v>
      </c>
      <c r="H1630" s="11">
        <v>80000000</v>
      </c>
      <c r="I1630" s="11">
        <v>10166502</v>
      </c>
      <c r="J1630" t="s">
        <v>38</v>
      </c>
      <c r="K1630">
        <v>132</v>
      </c>
      <c r="L1630" t="s">
        <v>1420</v>
      </c>
      <c r="M1630" t="s">
        <v>4244</v>
      </c>
      <c r="N1630">
        <v>6.7</v>
      </c>
      <c r="O1630">
        <v>81</v>
      </c>
      <c r="P1630">
        <v>183</v>
      </c>
      <c r="Q1630">
        <v>18209</v>
      </c>
      <c r="R1630">
        <v>12133</v>
      </c>
      <c r="S1630" t="s">
        <v>720</v>
      </c>
      <c r="T1630">
        <v>2.35</v>
      </c>
      <c r="U1630" t="b">
        <f>IF(Table19[[#This Row],[gross]]-Table19[[#This Row],[budget]] &gt; 0, TRUE, FALSE)</f>
        <v>0</v>
      </c>
    </row>
    <row r="1631" spans="1:21" x14ac:dyDescent="0.35">
      <c r="A1631" t="s">
        <v>4273</v>
      </c>
      <c r="B1631">
        <v>2005</v>
      </c>
      <c r="C1631" t="s">
        <v>1979</v>
      </c>
      <c r="D1631" t="s">
        <v>1888</v>
      </c>
      <c r="E1631" t="s">
        <v>1645</v>
      </c>
      <c r="F1631" t="s">
        <v>4274</v>
      </c>
      <c r="G1631" t="s">
        <v>39</v>
      </c>
      <c r="H1631" s="11">
        <v>58000000</v>
      </c>
      <c r="I1631" s="11">
        <v>48291624</v>
      </c>
      <c r="J1631" t="s">
        <v>38</v>
      </c>
      <c r="K1631">
        <v>95</v>
      </c>
      <c r="L1631" t="s">
        <v>3479</v>
      </c>
      <c r="M1631" t="s">
        <v>4275</v>
      </c>
      <c r="N1631">
        <v>6.7</v>
      </c>
      <c r="O1631">
        <v>142</v>
      </c>
      <c r="P1631">
        <v>263</v>
      </c>
      <c r="Q1631">
        <v>82819</v>
      </c>
      <c r="R1631">
        <v>2876</v>
      </c>
      <c r="S1631" t="s">
        <v>28</v>
      </c>
      <c r="T1631">
        <v>1.85</v>
      </c>
      <c r="U1631" t="b">
        <f>IF(Table19[[#This Row],[gross]]-Table19[[#This Row],[budget]] &gt; 0, TRUE, FALSE)</f>
        <v>0</v>
      </c>
    </row>
    <row r="1632" spans="1:21" x14ac:dyDescent="0.35">
      <c r="A1632" t="s">
        <v>4444</v>
      </c>
      <c r="B1632">
        <v>1998</v>
      </c>
      <c r="C1632" t="s">
        <v>1810</v>
      </c>
      <c r="D1632" t="s">
        <v>678</v>
      </c>
      <c r="E1632" t="s">
        <v>687</v>
      </c>
      <c r="F1632" t="s">
        <v>3994</v>
      </c>
      <c r="G1632" t="s">
        <v>39</v>
      </c>
      <c r="H1632" s="11">
        <v>55000000</v>
      </c>
      <c r="I1632" s="11">
        <v>78745923</v>
      </c>
      <c r="J1632" t="s">
        <v>740</v>
      </c>
      <c r="K1632">
        <v>114</v>
      </c>
      <c r="L1632" t="s">
        <v>660</v>
      </c>
      <c r="M1632" t="s">
        <v>4445</v>
      </c>
      <c r="N1632">
        <v>6.7</v>
      </c>
      <c r="O1632">
        <v>110</v>
      </c>
      <c r="P1632">
        <v>322</v>
      </c>
      <c r="Q1632">
        <v>94407</v>
      </c>
      <c r="R1632">
        <v>13905</v>
      </c>
      <c r="S1632" t="s">
        <v>28</v>
      </c>
      <c r="T1632">
        <v>2.35</v>
      </c>
      <c r="U1632" t="b">
        <f>IF(Table19[[#This Row],[gross]]-Table19[[#This Row],[budget]] &gt; 0, TRUE, FALSE)</f>
        <v>1</v>
      </c>
    </row>
    <row r="1633" spans="1:21" x14ac:dyDescent="0.35">
      <c r="A1633" t="s">
        <v>4549</v>
      </c>
      <c r="B1633">
        <v>2012</v>
      </c>
      <c r="C1633" t="s">
        <v>4547</v>
      </c>
      <c r="D1633" t="s">
        <v>483</v>
      </c>
      <c r="E1633" t="s">
        <v>4548</v>
      </c>
      <c r="F1633" t="s">
        <v>737</v>
      </c>
      <c r="G1633" t="s">
        <v>90</v>
      </c>
      <c r="H1633" s="11">
        <v>55000000</v>
      </c>
      <c r="I1633" s="11">
        <v>31051126</v>
      </c>
      <c r="J1633" t="s">
        <v>56</v>
      </c>
      <c r="K1633">
        <v>88</v>
      </c>
      <c r="L1633" t="s">
        <v>461</v>
      </c>
      <c r="M1633" t="s">
        <v>4550</v>
      </c>
      <c r="N1633">
        <v>6.7</v>
      </c>
      <c r="O1633">
        <v>238</v>
      </c>
      <c r="P1633">
        <v>101</v>
      </c>
      <c r="Q1633">
        <v>36877</v>
      </c>
      <c r="R1633">
        <v>6254</v>
      </c>
      <c r="S1633" t="s">
        <v>28</v>
      </c>
      <c r="T1633">
        <v>2.35</v>
      </c>
      <c r="U1633" t="b">
        <f>IF(Table19[[#This Row],[gross]]-Table19[[#This Row],[budget]] &gt; 0, TRUE, FALSE)</f>
        <v>0</v>
      </c>
    </row>
    <row r="1634" spans="1:21" x14ac:dyDescent="0.35">
      <c r="A1634" t="s">
        <v>4626</v>
      </c>
      <c r="B1634">
        <v>2002</v>
      </c>
      <c r="C1634" t="s">
        <v>373</v>
      </c>
      <c r="D1634" t="s">
        <v>4625</v>
      </c>
      <c r="E1634" t="s">
        <v>201</v>
      </c>
      <c r="F1634" t="s">
        <v>1181</v>
      </c>
      <c r="G1634" t="s">
        <v>569</v>
      </c>
      <c r="H1634" s="11">
        <v>54000000</v>
      </c>
      <c r="I1634" s="11">
        <v>81645152</v>
      </c>
      <c r="J1634" t="s">
        <v>38</v>
      </c>
      <c r="K1634">
        <v>117</v>
      </c>
      <c r="L1634" t="s">
        <v>2145</v>
      </c>
      <c r="M1634" t="s">
        <v>4627</v>
      </c>
      <c r="N1634">
        <v>6.7</v>
      </c>
      <c r="O1634">
        <v>224</v>
      </c>
      <c r="P1634">
        <v>559</v>
      </c>
      <c r="Q1634">
        <v>158267</v>
      </c>
      <c r="R1634">
        <v>15371</v>
      </c>
      <c r="S1634" t="s">
        <v>28</v>
      </c>
      <c r="T1634">
        <v>1.85</v>
      </c>
      <c r="U1634" t="b">
        <f>IF(Table19[[#This Row],[gross]]-Table19[[#This Row],[budget]] &gt; 0, TRUE, FALSE)</f>
        <v>1</v>
      </c>
    </row>
    <row r="1635" spans="1:21" x14ac:dyDescent="0.35">
      <c r="A1635" t="s">
        <v>4807</v>
      </c>
      <c r="B1635">
        <v>1998</v>
      </c>
      <c r="C1635" t="s">
        <v>504</v>
      </c>
      <c r="D1635" t="s">
        <v>784</v>
      </c>
      <c r="E1635" t="s">
        <v>670</v>
      </c>
      <c r="F1635" t="s">
        <v>2549</v>
      </c>
      <c r="G1635" t="s">
        <v>39</v>
      </c>
      <c r="H1635" s="11">
        <v>50000000</v>
      </c>
      <c r="I1635" s="11">
        <v>135014968</v>
      </c>
      <c r="J1635" t="s">
        <v>38</v>
      </c>
      <c r="K1635">
        <v>115</v>
      </c>
      <c r="L1635" t="s">
        <v>4806</v>
      </c>
      <c r="M1635" t="s">
        <v>4808</v>
      </c>
      <c r="N1635">
        <v>6.7</v>
      </c>
      <c r="O1635">
        <v>55</v>
      </c>
      <c r="P1635">
        <v>375</v>
      </c>
      <c r="Q1635">
        <v>80580</v>
      </c>
      <c r="R1635">
        <v>74382</v>
      </c>
      <c r="S1635" t="s">
        <v>28</v>
      </c>
      <c r="T1635">
        <v>2.35</v>
      </c>
      <c r="U1635" t="b">
        <f>IF(Table19[[#This Row],[gross]]-Table19[[#This Row],[budget]] &gt; 0, TRUE, FALSE)</f>
        <v>1</v>
      </c>
    </row>
    <row r="1636" spans="1:21" x14ac:dyDescent="0.35">
      <c r="A1636" t="s">
        <v>4848</v>
      </c>
      <c r="B1636">
        <v>1998</v>
      </c>
      <c r="C1636" t="s">
        <v>1216</v>
      </c>
      <c r="D1636" t="s">
        <v>1476</v>
      </c>
      <c r="E1636" t="s">
        <v>2541</v>
      </c>
      <c r="F1636" t="s">
        <v>4849</v>
      </c>
      <c r="G1636" t="s">
        <v>39</v>
      </c>
      <c r="H1636" s="11">
        <v>50000000</v>
      </c>
      <c r="I1636" s="11">
        <v>91030827</v>
      </c>
      <c r="J1636" t="s">
        <v>38</v>
      </c>
      <c r="K1636">
        <v>124</v>
      </c>
      <c r="L1636" t="s">
        <v>2450</v>
      </c>
      <c r="M1636" t="s">
        <v>4850</v>
      </c>
      <c r="N1636">
        <v>6.7</v>
      </c>
      <c r="O1636">
        <v>65</v>
      </c>
      <c r="P1636">
        <v>252</v>
      </c>
      <c r="Q1636">
        <v>46482</v>
      </c>
      <c r="R1636">
        <v>9988</v>
      </c>
      <c r="S1636" t="s">
        <v>28</v>
      </c>
      <c r="T1636">
        <v>2.35</v>
      </c>
      <c r="U1636" t="b">
        <f>IF(Table19[[#This Row],[gross]]-Table19[[#This Row],[budget]] &gt; 0, TRUE, FALSE)</f>
        <v>1</v>
      </c>
    </row>
    <row r="1637" spans="1:21" x14ac:dyDescent="0.35">
      <c r="A1637" t="s">
        <v>4951</v>
      </c>
      <c r="B1637">
        <v>2002</v>
      </c>
      <c r="C1637" t="s">
        <v>4948</v>
      </c>
      <c r="D1637" t="s">
        <v>4950</v>
      </c>
      <c r="E1637" t="s">
        <v>4949</v>
      </c>
      <c r="F1637" t="s">
        <v>4952</v>
      </c>
      <c r="G1637" t="s">
        <v>569</v>
      </c>
      <c r="H1637" s="11">
        <v>50000000</v>
      </c>
      <c r="I1637" s="11">
        <v>52752475</v>
      </c>
      <c r="J1637" t="s">
        <v>38</v>
      </c>
      <c r="K1637">
        <v>124</v>
      </c>
      <c r="L1637" t="s">
        <v>3911</v>
      </c>
      <c r="M1637" t="s">
        <v>4953</v>
      </c>
      <c r="N1637">
        <v>6.7</v>
      </c>
      <c r="O1637">
        <v>152</v>
      </c>
      <c r="P1637">
        <v>533</v>
      </c>
      <c r="Q1637">
        <v>63067</v>
      </c>
      <c r="R1637">
        <v>2583</v>
      </c>
      <c r="S1637" t="s">
        <v>28</v>
      </c>
      <c r="T1637">
        <v>1.85</v>
      </c>
      <c r="U1637" t="b">
        <f>IF(Table19[[#This Row],[gross]]-Table19[[#This Row],[budget]] &gt; 0, TRUE, FALSE)</f>
        <v>1</v>
      </c>
    </row>
    <row r="1638" spans="1:21" x14ac:dyDescent="0.35">
      <c r="A1638" t="s">
        <v>4982</v>
      </c>
      <c r="B1638">
        <v>1997</v>
      </c>
      <c r="C1638" t="s">
        <v>3541</v>
      </c>
      <c r="D1638" t="s">
        <v>3541</v>
      </c>
      <c r="E1638" t="s">
        <v>1757</v>
      </c>
      <c r="F1638" t="s">
        <v>1279</v>
      </c>
      <c r="G1638" t="s">
        <v>569</v>
      </c>
      <c r="H1638" s="11">
        <v>50000000</v>
      </c>
      <c r="I1638" s="11">
        <v>50007168</v>
      </c>
      <c r="J1638" t="s">
        <v>38</v>
      </c>
      <c r="K1638">
        <v>121</v>
      </c>
      <c r="L1638" t="s">
        <v>454</v>
      </c>
      <c r="M1638" t="s">
        <v>4983</v>
      </c>
      <c r="N1638">
        <v>6.7</v>
      </c>
      <c r="O1638">
        <v>76</v>
      </c>
      <c r="P1638">
        <v>142</v>
      </c>
      <c r="Q1638">
        <v>39529</v>
      </c>
      <c r="R1638">
        <v>19139</v>
      </c>
      <c r="S1638" t="s">
        <v>28</v>
      </c>
      <c r="T1638">
        <v>2.35</v>
      </c>
      <c r="U1638" t="b">
        <f>IF(Table19[[#This Row],[gross]]-Table19[[#This Row],[budget]] &gt; 0, TRUE, FALSE)</f>
        <v>1</v>
      </c>
    </row>
    <row r="1639" spans="1:21" x14ac:dyDescent="0.35">
      <c r="A1639" t="s">
        <v>5005</v>
      </c>
      <c r="B1639">
        <v>2012</v>
      </c>
      <c r="C1639" t="s">
        <v>5003</v>
      </c>
      <c r="D1639" t="s">
        <v>4400</v>
      </c>
      <c r="E1639" t="s">
        <v>5004</v>
      </c>
      <c r="F1639" t="s">
        <v>3597</v>
      </c>
      <c r="G1639" t="s">
        <v>569</v>
      </c>
      <c r="H1639" s="11">
        <v>50000000</v>
      </c>
      <c r="I1639" s="11">
        <v>56724080</v>
      </c>
      <c r="J1639" t="s">
        <v>38</v>
      </c>
      <c r="K1639">
        <v>113</v>
      </c>
      <c r="L1639" t="s">
        <v>1611</v>
      </c>
      <c r="M1639" t="s">
        <v>5006</v>
      </c>
      <c r="N1639">
        <v>6.7</v>
      </c>
      <c r="O1639">
        <v>291</v>
      </c>
      <c r="P1639">
        <v>181</v>
      </c>
      <c r="Q1639">
        <v>172112</v>
      </c>
      <c r="R1639">
        <v>8398</v>
      </c>
      <c r="S1639" t="s">
        <v>28</v>
      </c>
      <c r="T1639">
        <v>1.85</v>
      </c>
      <c r="U1639" t="b">
        <f>IF(Table19[[#This Row],[gross]]-Table19[[#This Row],[budget]] &gt; 0, TRUE, FALSE)</f>
        <v>1</v>
      </c>
    </row>
    <row r="1640" spans="1:21" x14ac:dyDescent="0.35">
      <c r="A1640" t="s">
        <v>5151</v>
      </c>
      <c r="B1640">
        <v>2016</v>
      </c>
      <c r="C1640" t="s">
        <v>2233</v>
      </c>
      <c r="D1640" t="s">
        <v>644</v>
      </c>
      <c r="E1640" t="s">
        <v>5149</v>
      </c>
      <c r="F1640" t="s">
        <v>5152</v>
      </c>
      <c r="G1640" t="s">
        <v>569</v>
      </c>
      <c r="H1640" s="11">
        <v>50000000</v>
      </c>
      <c r="I1640" s="11">
        <v>20389967</v>
      </c>
      <c r="J1640" t="s">
        <v>38</v>
      </c>
      <c r="K1640">
        <v>139</v>
      </c>
      <c r="L1640" t="s">
        <v>5150</v>
      </c>
      <c r="M1640" t="s">
        <v>5153</v>
      </c>
      <c r="N1640">
        <v>6.7</v>
      </c>
      <c r="O1640">
        <v>79</v>
      </c>
      <c r="P1640">
        <v>47</v>
      </c>
      <c r="Q1640">
        <v>3077</v>
      </c>
      <c r="R1640">
        <v>12786</v>
      </c>
      <c r="S1640" t="s">
        <v>28</v>
      </c>
      <c r="T1640">
        <v>1.85</v>
      </c>
      <c r="U1640" t="b">
        <f>IF(Table19[[#This Row],[gross]]-Table19[[#This Row],[budget]] &gt; 0, TRUE, FALSE)</f>
        <v>0</v>
      </c>
    </row>
    <row r="1641" spans="1:21" x14ac:dyDescent="0.35">
      <c r="A1641" t="s">
        <v>5279</v>
      </c>
      <c r="B1641">
        <v>1999</v>
      </c>
      <c r="C1641" t="s">
        <v>1165</v>
      </c>
      <c r="D1641" t="s">
        <v>1664</v>
      </c>
      <c r="E1641" t="s">
        <v>555</v>
      </c>
      <c r="F1641" t="s">
        <v>5280</v>
      </c>
      <c r="G1641" t="s">
        <v>569</v>
      </c>
      <c r="H1641" s="11">
        <v>48000000</v>
      </c>
      <c r="I1641" s="11">
        <v>66488090</v>
      </c>
      <c r="J1641" t="s">
        <v>38</v>
      </c>
      <c r="K1641">
        <v>118</v>
      </c>
      <c r="L1641" t="s">
        <v>2079</v>
      </c>
      <c r="M1641" t="s">
        <v>5281</v>
      </c>
      <c r="N1641">
        <v>6.7</v>
      </c>
      <c r="O1641">
        <v>75</v>
      </c>
      <c r="P1641">
        <v>397</v>
      </c>
      <c r="Q1641">
        <v>120202</v>
      </c>
      <c r="R1641">
        <v>29748</v>
      </c>
      <c r="S1641" t="s">
        <v>28</v>
      </c>
      <c r="T1641">
        <v>2.35</v>
      </c>
      <c r="U1641" t="b">
        <f>IF(Table19[[#This Row],[gross]]-Table19[[#This Row],[budget]] &gt; 0, TRUE, FALSE)</f>
        <v>1</v>
      </c>
    </row>
    <row r="1642" spans="1:21" x14ac:dyDescent="0.35">
      <c r="A1642" t="s">
        <v>5444</v>
      </c>
      <c r="B1642">
        <v>1994</v>
      </c>
      <c r="C1642" t="s">
        <v>1284</v>
      </c>
      <c r="D1642" t="s">
        <v>5313</v>
      </c>
      <c r="E1642" t="s">
        <v>1792</v>
      </c>
      <c r="F1642" t="s">
        <v>5445</v>
      </c>
      <c r="G1642" t="s">
        <v>39</v>
      </c>
      <c r="H1642" s="11">
        <v>45000000</v>
      </c>
      <c r="I1642" s="11">
        <v>92115211</v>
      </c>
      <c r="J1642" t="s">
        <v>38</v>
      </c>
      <c r="K1642">
        <v>119</v>
      </c>
      <c r="L1642" t="s">
        <v>2079</v>
      </c>
      <c r="M1642" t="s">
        <v>5446</v>
      </c>
      <c r="N1642">
        <v>6.7</v>
      </c>
      <c r="O1642">
        <v>39</v>
      </c>
      <c r="P1642">
        <v>94</v>
      </c>
      <c r="Q1642">
        <v>45798</v>
      </c>
      <c r="R1642">
        <v>4043</v>
      </c>
      <c r="S1642" t="s">
        <v>28</v>
      </c>
      <c r="T1642">
        <v>2.35</v>
      </c>
      <c r="U1642" t="b">
        <f>IF(Table19[[#This Row],[gross]]-Table19[[#This Row],[budget]] &gt; 0, TRUE, FALSE)</f>
        <v>1</v>
      </c>
    </row>
    <row r="1643" spans="1:21" x14ac:dyDescent="0.35">
      <c r="A1643" t="s">
        <v>5938</v>
      </c>
      <c r="B1643">
        <v>2009</v>
      </c>
      <c r="C1643" t="s">
        <v>5937</v>
      </c>
      <c r="D1643" t="s">
        <v>310</v>
      </c>
      <c r="E1643" t="s">
        <v>4066</v>
      </c>
      <c r="F1643" t="s">
        <v>1996</v>
      </c>
      <c r="G1643" t="s">
        <v>39</v>
      </c>
      <c r="H1643" s="11">
        <v>40000000</v>
      </c>
      <c r="I1643" s="11">
        <v>163947053</v>
      </c>
      <c r="J1643" t="s">
        <v>38</v>
      </c>
      <c r="K1643">
        <v>108</v>
      </c>
      <c r="L1643" t="s">
        <v>1375</v>
      </c>
      <c r="M1643" t="s">
        <v>5939</v>
      </c>
      <c r="N1643">
        <v>6.7</v>
      </c>
      <c r="O1643">
        <v>224</v>
      </c>
      <c r="P1643">
        <v>273</v>
      </c>
      <c r="Q1643">
        <v>227824</v>
      </c>
      <c r="R1643">
        <v>18656</v>
      </c>
      <c r="S1643" t="s">
        <v>28</v>
      </c>
      <c r="T1643">
        <v>2.35</v>
      </c>
      <c r="U1643" t="b">
        <f>IF(Table19[[#This Row],[gross]]-Table19[[#This Row],[budget]] &gt; 0, TRUE, FALSE)</f>
        <v>1</v>
      </c>
    </row>
    <row r="1644" spans="1:21" x14ac:dyDescent="0.35">
      <c r="A1644" t="s">
        <v>6156</v>
      </c>
      <c r="B1644">
        <v>1987</v>
      </c>
      <c r="C1644" t="s">
        <v>5844</v>
      </c>
      <c r="D1644" t="s">
        <v>1468</v>
      </c>
      <c r="E1644" t="s">
        <v>1066</v>
      </c>
      <c r="F1644" t="s">
        <v>870</v>
      </c>
      <c r="G1644" t="s">
        <v>90</v>
      </c>
      <c r="H1644" s="11">
        <v>30000000</v>
      </c>
      <c r="I1644" s="11">
        <v>51185897</v>
      </c>
      <c r="J1644" t="s">
        <v>56</v>
      </c>
      <c r="K1644">
        <v>130</v>
      </c>
      <c r="L1644" t="s">
        <v>50</v>
      </c>
      <c r="M1644" t="s">
        <v>6157</v>
      </c>
      <c r="N1644">
        <v>6.7</v>
      </c>
      <c r="O1644">
        <v>105</v>
      </c>
      <c r="P1644">
        <v>271</v>
      </c>
      <c r="Q1644">
        <v>69457</v>
      </c>
      <c r="R1644">
        <v>1233</v>
      </c>
      <c r="S1644" t="s">
        <v>28</v>
      </c>
      <c r="T1644">
        <v>2.35</v>
      </c>
      <c r="U1644" t="b">
        <f>IF(Table19[[#This Row],[gross]]-Table19[[#This Row],[budget]] &gt; 0, TRUE, FALSE)</f>
        <v>1</v>
      </c>
    </row>
    <row r="1645" spans="1:21" x14ac:dyDescent="0.35">
      <c r="A1645" t="s">
        <v>6345</v>
      </c>
      <c r="B1645">
        <v>2008</v>
      </c>
      <c r="C1645" t="s">
        <v>6344</v>
      </c>
      <c r="D1645" t="s">
        <v>814</v>
      </c>
      <c r="E1645" t="s">
        <v>95</v>
      </c>
      <c r="F1645" t="s">
        <v>348</v>
      </c>
      <c r="G1645" t="s">
        <v>39</v>
      </c>
      <c r="H1645" s="11">
        <v>35000000</v>
      </c>
      <c r="I1645" s="11">
        <v>26814957</v>
      </c>
      <c r="J1645" t="s">
        <v>56</v>
      </c>
      <c r="K1645">
        <v>115</v>
      </c>
      <c r="L1645" t="s">
        <v>5815</v>
      </c>
      <c r="M1645" t="s">
        <v>6346</v>
      </c>
      <c r="N1645">
        <v>6.7</v>
      </c>
      <c r="O1645">
        <v>169</v>
      </c>
      <c r="P1645">
        <v>252</v>
      </c>
      <c r="Q1645">
        <v>84357</v>
      </c>
      <c r="R1645">
        <v>77823</v>
      </c>
      <c r="S1645" t="s">
        <v>28</v>
      </c>
      <c r="T1645">
        <v>1.85</v>
      </c>
      <c r="U1645" t="b">
        <f>IF(Table19[[#This Row],[gross]]-Table19[[#This Row],[budget]] &gt; 0, TRUE, FALSE)</f>
        <v>0</v>
      </c>
    </row>
    <row r="1646" spans="1:21" x14ac:dyDescent="0.35">
      <c r="A1646" t="s">
        <v>6349</v>
      </c>
      <c r="B1646">
        <v>2001</v>
      </c>
      <c r="C1646" t="s">
        <v>6348</v>
      </c>
      <c r="D1646" t="s">
        <v>572</v>
      </c>
      <c r="E1646" t="s">
        <v>749</v>
      </c>
      <c r="F1646" t="s">
        <v>117</v>
      </c>
      <c r="G1646" t="s">
        <v>39</v>
      </c>
      <c r="H1646" s="11">
        <v>40000000</v>
      </c>
      <c r="I1646" s="11">
        <v>25178165</v>
      </c>
      <c r="J1646" t="s">
        <v>38</v>
      </c>
      <c r="K1646">
        <v>119</v>
      </c>
      <c r="L1646" t="s">
        <v>209</v>
      </c>
      <c r="M1646" t="s">
        <v>6350</v>
      </c>
      <c r="N1646">
        <v>6.7</v>
      </c>
      <c r="O1646">
        <v>94</v>
      </c>
      <c r="P1646">
        <v>274</v>
      </c>
      <c r="Q1646">
        <v>70292</v>
      </c>
      <c r="R1646">
        <v>29484</v>
      </c>
      <c r="S1646" t="s">
        <v>28</v>
      </c>
      <c r="T1646">
        <v>1.85</v>
      </c>
      <c r="U1646" t="b">
        <f>IF(Table19[[#This Row],[gross]]-Table19[[#This Row],[budget]] &gt; 0, TRUE, FALSE)</f>
        <v>0</v>
      </c>
    </row>
    <row r="1647" spans="1:21" x14ac:dyDescent="0.35">
      <c r="A1647" t="s">
        <v>654</v>
      </c>
      <c r="B1647">
        <v>2001</v>
      </c>
      <c r="C1647" t="s">
        <v>489</v>
      </c>
      <c r="D1647" t="s">
        <v>328</v>
      </c>
      <c r="E1647" t="s">
        <v>332</v>
      </c>
      <c r="F1647" t="s">
        <v>655</v>
      </c>
      <c r="G1647" t="s">
        <v>39</v>
      </c>
      <c r="H1647" s="11">
        <v>38000000</v>
      </c>
      <c r="I1647" s="11">
        <v>144512310</v>
      </c>
      <c r="J1647" t="s">
        <v>38</v>
      </c>
      <c r="K1647">
        <v>106</v>
      </c>
      <c r="L1647" t="s">
        <v>329</v>
      </c>
      <c r="M1647" t="s">
        <v>656</v>
      </c>
      <c r="N1647">
        <v>6.7</v>
      </c>
      <c r="O1647">
        <v>187</v>
      </c>
      <c r="P1647">
        <v>988</v>
      </c>
      <c r="Q1647">
        <v>272227</v>
      </c>
      <c r="R1647">
        <v>45327</v>
      </c>
      <c r="S1647" t="s">
        <v>28</v>
      </c>
      <c r="T1647">
        <v>2.35</v>
      </c>
      <c r="U1647" t="b">
        <f>IF(Table19[[#This Row],[gross]]-Table19[[#This Row],[budget]] &gt; 0, TRUE, FALSE)</f>
        <v>1</v>
      </c>
    </row>
    <row r="1648" spans="1:21" x14ac:dyDescent="0.35">
      <c r="A1648" t="s">
        <v>6668</v>
      </c>
      <c r="B1648">
        <v>1999</v>
      </c>
      <c r="C1648" t="s">
        <v>3657</v>
      </c>
      <c r="D1648" t="s">
        <v>43</v>
      </c>
      <c r="E1648" t="s">
        <v>117</v>
      </c>
      <c r="F1648" t="s">
        <v>3033</v>
      </c>
      <c r="G1648" t="s">
        <v>569</v>
      </c>
      <c r="H1648" s="11">
        <v>38000000</v>
      </c>
      <c r="I1648" s="11">
        <v>18653746</v>
      </c>
      <c r="J1648" t="s">
        <v>3428</v>
      </c>
      <c r="K1648">
        <v>133</v>
      </c>
      <c r="L1648" t="s">
        <v>825</v>
      </c>
      <c r="M1648" t="s">
        <v>6669</v>
      </c>
      <c r="N1648">
        <v>6.7</v>
      </c>
      <c r="O1648">
        <v>172</v>
      </c>
      <c r="P1648">
        <v>638</v>
      </c>
      <c r="Q1648">
        <v>137722</v>
      </c>
      <c r="R1648">
        <v>42344</v>
      </c>
      <c r="S1648" t="s">
        <v>28</v>
      </c>
      <c r="T1648">
        <v>2.35</v>
      </c>
      <c r="U1648" t="b">
        <f>IF(Table19[[#This Row],[gross]]-Table19[[#This Row],[budget]] &gt; 0, TRUE, FALSE)</f>
        <v>0</v>
      </c>
    </row>
    <row r="1649" spans="1:21" x14ac:dyDescent="0.35">
      <c r="A1649" t="s">
        <v>6832</v>
      </c>
      <c r="B1649">
        <v>1996</v>
      </c>
      <c r="C1649" t="s">
        <v>3731</v>
      </c>
      <c r="D1649" t="s">
        <v>5614</v>
      </c>
      <c r="E1649" t="s">
        <v>2579</v>
      </c>
      <c r="F1649" t="s">
        <v>1996</v>
      </c>
      <c r="G1649" t="s">
        <v>39</v>
      </c>
      <c r="H1649" s="11">
        <v>36000000</v>
      </c>
      <c r="I1649" s="11">
        <v>13052741</v>
      </c>
      <c r="J1649" t="s">
        <v>38</v>
      </c>
      <c r="K1649">
        <v>130</v>
      </c>
      <c r="L1649" t="s">
        <v>6206</v>
      </c>
      <c r="M1649" t="s">
        <v>6833</v>
      </c>
      <c r="N1649">
        <v>6.7</v>
      </c>
      <c r="O1649">
        <v>31</v>
      </c>
      <c r="P1649">
        <v>57</v>
      </c>
      <c r="Q1649">
        <v>8531</v>
      </c>
      <c r="R1649">
        <v>3968</v>
      </c>
      <c r="S1649" t="s">
        <v>28</v>
      </c>
      <c r="T1649">
        <v>1.85</v>
      </c>
      <c r="U1649" t="b">
        <f>IF(Table19[[#This Row],[gross]]-Table19[[#This Row],[budget]] &gt; 0, TRUE, FALSE)</f>
        <v>0</v>
      </c>
    </row>
    <row r="1650" spans="1:21" x14ac:dyDescent="0.35">
      <c r="A1650" t="s">
        <v>6885</v>
      </c>
      <c r="B1650">
        <v>1992</v>
      </c>
      <c r="C1650" t="s">
        <v>1031</v>
      </c>
      <c r="D1650" t="s">
        <v>1032</v>
      </c>
      <c r="E1650" t="s">
        <v>2673</v>
      </c>
      <c r="F1650" t="s">
        <v>3527</v>
      </c>
      <c r="G1650" t="s">
        <v>569</v>
      </c>
      <c r="H1650" s="11">
        <v>35000000</v>
      </c>
      <c r="I1650" s="11">
        <v>144731527</v>
      </c>
      <c r="J1650" t="s">
        <v>38</v>
      </c>
      <c r="K1650">
        <v>121</v>
      </c>
      <c r="L1650" t="s">
        <v>329</v>
      </c>
      <c r="M1650" t="s">
        <v>6886</v>
      </c>
      <c r="N1650">
        <v>6.7</v>
      </c>
      <c r="O1650">
        <v>68</v>
      </c>
      <c r="P1650">
        <v>136</v>
      </c>
      <c r="Q1650">
        <v>128010</v>
      </c>
      <c r="R1650">
        <v>1446</v>
      </c>
      <c r="S1650" t="s">
        <v>28</v>
      </c>
      <c r="T1650">
        <v>2.35</v>
      </c>
      <c r="U1650" t="b">
        <f>IF(Table19[[#This Row],[gross]]-Table19[[#This Row],[budget]] &gt; 0, TRUE, FALSE)</f>
        <v>1</v>
      </c>
    </row>
    <row r="1651" spans="1:21" x14ac:dyDescent="0.35">
      <c r="A1651" t="s">
        <v>7030</v>
      </c>
      <c r="B1651">
        <v>2002</v>
      </c>
      <c r="C1651" t="s">
        <v>2268</v>
      </c>
      <c r="D1651" t="s">
        <v>1909</v>
      </c>
      <c r="E1651" t="s">
        <v>7029</v>
      </c>
      <c r="F1651" t="s">
        <v>936</v>
      </c>
      <c r="G1651" t="s">
        <v>569</v>
      </c>
      <c r="H1651" s="11">
        <v>33000000</v>
      </c>
      <c r="I1651" s="11">
        <v>39532308</v>
      </c>
      <c r="J1651" t="s">
        <v>56</v>
      </c>
      <c r="K1651">
        <v>100</v>
      </c>
      <c r="L1651" t="s">
        <v>4010</v>
      </c>
      <c r="M1651" t="s">
        <v>7031</v>
      </c>
      <c r="N1651">
        <v>6.7</v>
      </c>
      <c r="O1651">
        <v>226</v>
      </c>
      <c r="P1651">
        <v>1138</v>
      </c>
      <c r="Q1651">
        <v>198701</v>
      </c>
      <c r="R1651">
        <v>17902</v>
      </c>
      <c r="S1651" t="s">
        <v>28</v>
      </c>
      <c r="T1651">
        <v>1.85</v>
      </c>
      <c r="U1651" t="b">
        <f>IF(Table19[[#This Row],[gross]]-Table19[[#This Row],[budget]] &gt; 0, TRUE, FALSE)</f>
        <v>1</v>
      </c>
    </row>
    <row r="1652" spans="1:21" x14ac:dyDescent="0.35">
      <c r="A1652" t="s">
        <v>7048</v>
      </c>
      <c r="B1652">
        <v>2011</v>
      </c>
      <c r="C1652" t="s">
        <v>5116</v>
      </c>
      <c r="D1652" t="s">
        <v>4188</v>
      </c>
      <c r="E1652" t="s">
        <v>295</v>
      </c>
      <c r="F1652" t="s">
        <v>696</v>
      </c>
      <c r="G1652" t="s">
        <v>39</v>
      </c>
      <c r="H1652" s="11">
        <v>40000000</v>
      </c>
      <c r="I1652" s="11">
        <v>37553932</v>
      </c>
      <c r="J1652" t="s">
        <v>38</v>
      </c>
      <c r="K1652">
        <v>109</v>
      </c>
      <c r="L1652" t="s">
        <v>2702</v>
      </c>
      <c r="M1652" t="s">
        <v>7049</v>
      </c>
      <c r="N1652">
        <v>6.7</v>
      </c>
      <c r="O1652">
        <v>360</v>
      </c>
      <c r="P1652">
        <v>463</v>
      </c>
      <c r="Q1652">
        <v>304318</v>
      </c>
      <c r="R1652">
        <v>34011</v>
      </c>
      <c r="S1652" t="s">
        <v>28</v>
      </c>
      <c r="T1652">
        <v>2.35</v>
      </c>
      <c r="U1652" t="b">
        <f>IF(Table19[[#This Row],[gross]]-Table19[[#This Row],[budget]] &gt; 0, TRUE, FALSE)</f>
        <v>0</v>
      </c>
    </row>
    <row r="1653" spans="1:21" x14ac:dyDescent="0.35">
      <c r="A1653" t="s">
        <v>7233</v>
      </c>
      <c r="B1653">
        <v>2007</v>
      </c>
      <c r="C1653" t="s">
        <v>6257</v>
      </c>
      <c r="D1653" t="s">
        <v>2822</v>
      </c>
      <c r="E1653" t="s">
        <v>6259</v>
      </c>
      <c r="F1653" t="s">
        <v>4745</v>
      </c>
      <c r="G1653" t="s">
        <v>569</v>
      </c>
      <c r="H1653" s="11">
        <v>35000000</v>
      </c>
      <c r="I1653" s="11">
        <v>18317151</v>
      </c>
      <c r="J1653" t="s">
        <v>38</v>
      </c>
      <c r="K1653">
        <v>120</v>
      </c>
      <c r="L1653" t="s">
        <v>6111</v>
      </c>
      <c r="M1653" t="s">
        <v>7234</v>
      </c>
      <c r="N1653">
        <v>6.7</v>
      </c>
      <c r="O1653">
        <v>171</v>
      </c>
      <c r="P1653">
        <v>200</v>
      </c>
      <c r="Q1653">
        <v>55630</v>
      </c>
      <c r="R1653">
        <v>1082</v>
      </c>
      <c r="S1653" t="s">
        <v>28</v>
      </c>
      <c r="T1653">
        <v>2.35</v>
      </c>
      <c r="U1653" t="b">
        <f>IF(Table19[[#This Row],[gross]]-Table19[[#This Row],[budget]] &gt; 0, TRUE, FALSE)</f>
        <v>0</v>
      </c>
    </row>
    <row r="1654" spans="1:21" x14ac:dyDescent="0.35">
      <c r="A1654" t="s">
        <v>7255</v>
      </c>
      <c r="B1654">
        <v>2011</v>
      </c>
      <c r="C1654" t="s">
        <v>4733</v>
      </c>
      <c r="D1654" t="s">
        <v>335</v>
      </c>
      <c r="E1654" t="s">
        <v>450</v>
      </c>
      <c r="F1654" t="s">
        <v>743</v>
      </c>
      <c r="G1654" t="s">
        <v>39</v>
      </c>
      <c r="H1654" s="11">
        <v>32000000</v>
      </c>
      <c r="I1654" s="11">
        <v>13303319</v>
      </c>
      <c r="J1654" t="s">
        <v>38</v>
      </c>
      <c r="K1654">
        <v>139</v>
      </c>
      <c r="L1654" t="s">
        <v>5091</v>
      </c>
      <c r="M1654" t="s">
        <v>7256</v>
      </c>
      <c r="N1654">
        <v>6.7</v>
      </c>
      <c r="O1654">
        <v>584</v>
      </c>
      <c r="P1654">
        <v>975</v>
      </c>
      <c r="Q1654">
        <v>136367</v>
      </c>
      <c r="R1654">
        <v>13021</v>
      </c>
      <c r="S1654" t="s">
        <v>28</v>
      </c>
      <c r="T1654">
        <v>1.85</v>
      </c>
      <c r="U1654" t="b">
        <f>IF(Table19[[#This Row],[gross]]-Table19[[#This Row],[budget]] &gt; 0, TRUE, FALSE)</f>
        <v>0</v>
      </c>
    </row>
    <row r="1655" spans="1:21" x14ac:dyDescent="0.35">
      <c r="A1655" t="s">
        <v>7479</v>
      </c>
      <c r="B1655">
        <v>2013</v>
      </c>
      <c r="C1655" t="s">
        <v>5878</v>
      </c>
      <c r="D1655" t="s">
        <v>434</v>
      </c>
      <c r="E1655" t="s">
        <v>75</v>
      </c>
      <c r="F1655" t="s">
        <v>1172</v>
      </c>
      <c r="G1655" t="s">
        <v>569</v>
      </c>
      <c r="H1655" s="11">
        <v>32000000</v>
      </c>
      <c r="I1655" s="11">
        <v>101470202</v>
      </c>
      <c r="J1655" t="s">
        <v>38</v>
      </c>
      <c r="K1655">
        <v>107</v>
      </c>
      <c r="L1655" t="s">
        <v>2687</v>
      </c>
      <c r="M1655" t="s">
        <v>7480</v>
      </c>
      <c r="N1655">
        <v>6.7</v>
      </c>
      <c r="O1655">
        <v>418</v>
      </c>
      <c r="P1655">
        <v>669</v>
      </c>
      <c r="Q1655">
        <v>310540</v>
      </c>
      <c r="R1655">
        <v>38751</v>
      </c>
      <c r="S1655" t="s">
        <v>28</v>
      </c>
      <c r="T1655">
        <v>2.35</v>
      </c>
      <c r="U1655" t="b">
        <f>IF(Table19[[#This Row],[gross]]-Table19[[#This Row],[budget]] &gt; 0, TRUE, FALSE)</f>
        <v>1</v>
      </c>
    </row>
    <row r="1656" spans="1:21" x14ac:dyDescent="0.35">
      <c r="A1656" t="s">
        <v>7675</v>
      </c>
      <c r="B1656">
        <v>2004</v>
      </c>
      <c r="C1656" t="s">
        <v>4843</v>
      </c>
      <c r="D1656" t="s">
        <v>3097</v>
      </c>
      <c r="E1656" t="s">
        <v>1114</v>
      </c>
      <c r="F1656" t="s">
        <v>30</v>
      </c>
      <c r="G1656" t="s">
        <v>39</v>
      </c>
      <c r="H1656" s="11">
        <v>20000000</v>
      </c>
      <c r="I1656" s="11">
        <v>114324072</v>
      </c>
      <c r="J1656" t="s">
        <v>38</v>
      </c>
      <c r="K1656">
        <v>92</v>
      </c>
      <c r="L1656" t="s">
        <v>3753</v>
      </c>
      <c r="M1656" t="s">
        <v>7676</v>
      </c>
      <c r="N1656">
        <v>6.7</v>
      </c>
      <c r="O1656">
        <v>191</v>
      </c>
      <c r="P1656">
        <v>392</v>
      </c>
      <c r="Q1656">
        <v>185338</v>
      </c>
      <c r="R1656">
        <v>4730</v>
      </c>
      <c r="S1656" t="s">
        <v>720</v>
      </c>
      <c r="T1656">
        <v>2.35</v>
      </c>
      <c r="U1656" t="b">
        <f>IF(Table19[[#This Row],[gross]]-Table19[[#This Row],[budget]] &gt; 0, TRUE, FALSE)</f>
        <v>1</v>
      </c>
    </row>
    <row r="1657" spans="1:21" x14ac:dyDescent="0.35">
      <c r="A1657" t="s">
        <v>7713</v>
      </c>
      <c r="B1657">
        <v>1999</v>
      </c>
      <c r="C1657" t="s">
        <v>4051</v>
      </c>
      <c r="D1657" t="s">
        <v>1683</v>
      </c>
      <c r="E1657" t="s">
        <v>1594</v>
      </c>
      <c r="F1657" t="s">
        <v>1294</v>
      </c>
      <c r="G1657" t="s">
        <v>569</v>
      </c>
      <c r="H1657" s="11">
        <v>30000000</v>
      </c>
      <c r="I1657" s="11">
        <v>106694016</v>
      </c>
      <c r="J1657" t="s">
        <v>38</v>
      </c>
      <c r="K1657">
        <v>103</v>
      </c>
      <c r="L1657" t="s">
        <v>982</v>
      </c>
      <c r="M1657" t="s">
        <v>7714</v>
      </c>
      <c r="N1657">
        <v>6.7</v>
      </c>
      <c r="O1657">
        <v>145</v>
      </c>
      <c r="P1657">
        <v>337</v>
      </c>
      <c r="Q1657">
        <v>123940</v>
      </c>
      <c r="R1657">
        <v>24333</v>
      </c>
      <c r="S1657" t="s">
        <v>28</v>
      </c>
      <c r="T1657">
        <v>1.85</v>
      </c>
      <c r="U1657" t="b">
        <f>IF(Table19[[#This Row],[gross]]-Table19[[#This Row],[budget]] &gt; 0, TRUE, FALSE)</f>
        <v>1</v>
      </c>
    </row>
    <row r="1658" spans="1:21" x14ac:dyDescent="0.35">
      <c r="A1658" t="s">
        <v>7959</v>
      </c>
      <c r="B1658">
        <v>2006</v>
      </c>
      <c r="C1658" t="s">
        <v>7957</v>
      </c>
      <c r="D1658" t="s">
        <v>1199</v>
      </c>
      <c r="E1658" t="s">
        <v>7958</v>
      </c>
      <c r="F1658" t="s">
        <v>7960</v>
      </c>
      <c r="G1658" t="s">
        <v>39</v>
      </c>
      <c r="H1658" s="11">
        <v>30000000</v>
      </c>
      <c r="I1658" s="11">
        <v>34703228</v>
      </c>
      <c r="J1658" t="s">
        <v>38</v>
      </c>
      <c r="K1658">
        <v>118</v>
      </c>
      <c r="L1658" t="s">
        <v>5897</v>
      </c>
      <c r="M1658" t="s">
        <v>7961</v>
      </c>
      <c r="N1658">
        <v>6.7</v>
      </c>
      <c r="O1658">
        <v>101</v>
      </c>
      <c r="P1658">
        <v>127</v>
      </c>
      <c r="Q1658">
        <v>21767</v>
      </c>
      <c r="R1658">
        <v>3797</v>
      </c>
      <c r="S1658" t="s">
        <v>28</v>
      </c>
      <c r="T1658">
        <v>1.85</v>
      </c>
      <c r="U1658" t="b">
        <f>IF(Table19[[#This Row],[gross]]-Table19[[#This Row],[budget]] &gt; 0, TRUE, FALSE)</f>
        <v>1</v>
      </c>
    </row>
    <row r="1659" spans="1:21" x14ac:dyDescent="0.35">
      <c r="A1659" t="s">
        <v>8068</v>
      </c>
      <c r="B1659">
        <v>2010</v>
      </c>
      <c r="C1659" t="s">
        <v>988</v>
      </c>
      <c r="D1659" t="s">
        <v>368</v>
      </c>
      <c r="E1659" t="s">
        <v>252</v>
      </c>
      <c r="F1659" t="s">
        <v>229</v>
      </c>
      <c r="G1659" t="s">
        <v>569</v>
      </c>
      <c r="H1659" s="11">
        <v>30000000</v>
      </c>
      <c r="I1659" s="11">
        <v>32357532</v>
      </c>
      <c r="J1659" t="s">
        <v>38</v>
      </c>
      <c r="K1659">
        <v>112</v>
      </c>
      <c r="L1659" t="s">
        <v>1375</v>
      </c>
      <c r="M1659" t="s">
        <v>8069</v>
      </c>
      <c r="N1659">
        <v>6.7</v>
      </c>
      <c r="O1659">
        <v>219</v>
      </c>
      <c r="P1659">
        <v>215</v>
      </c>
      <c r="Q1659">
        <v>143368</v>
      </c>
      <c r="R1659">
        <v>31278</v>
      </c>
      <c r="S1659" t="s">
        <v>28</v>
      </c>
      <c r="T1659">
        <v>1.85</v>
      </c>
      <c r="U1659" t="b">
        <f>IF(Table19[[#This Row],[gross]]-Table19[[#This Row],[budget]] &gt; 0, TRUE, FALSE)</f>
        <v>1</v>
      </c>
    </row>
    <row r="1660" spans="1:21" x14ac:dyDescent="0.35">
      <c r="A1660" t="s">
        <v>8094</v>
      </c>
      <c r="B1660">
        <v>2008</v>
      </c>
      <c r="C1660" t="s">
        <v>8093</v>
      </c>
      <c r="D1660" t="s">
        <v>1363</v>
      </c>
      <c r="E1660" t="s">
        <v>1152</v>
      </c>
      <c r="F1660" t="s">
        <v>1635</v>
      </c>
      <c r="G1660" t="s">
        <v>569</v>
      </c>
      <c r="H1660" s="11">
        <v>30000000</v>
      </c>
      <c r="I1660" s="11">
        <v>15709385</v>
      </c>
      <c r="J1660" t="s">
        <v>38</v>
      </c>
      <c r="K1660">
        <v>130</v>
      </c>
      <c r="L1660" t="s">
        <v>2062</v>
      </c>
      <c r="M1660" t="s">
        <v>8095</v>
      </c>
      <c r="N1660">
        <v>6.7</v>
      </c>
      <c r="O1660">
        <v>154</v>
      </c>
      <c r="P1660">
        <v>132</v>
      </c>
      <c r="Q1660">
        <v>53053</v>
      </c>
      <c r="R1660">
        <v>5101</v>
      </c>
      <c r="S1660" t="s">
        <v>28</v>
      </c>
      <c r="T1660">
        <v>1.85</v>
      </c>
      <c r="U1660" t="b">
        <f>IF(Table19[[#This Row],[gross]]-Table19[[#This Row],[budget]] &gt; 0, TRUE, FALSE)</f>
        <v>0</v>
      </c>
    </row>
    <row r="1661" spans="1:21" x14ac:dyDescent="0.35">
      <c r="A1661" t="s">
        <v>8121</v>
      </c>
      <c r="B1661">
        <v>2005</v>
      </c>
      <c r="C1661" t="s">
        <v>4733</v>
      </c>
      <c r="D1661" t="s">
        <v>58</v>
      </c>
      <c r="E1661" t="s">
        <v>8120</v>
      </c>
      <c r="F1661" t="s">
        <v>34</v>
      </c>
      <c r="G1661" t="s">
        <v>39</v>
      </c>
      <c r="H1661" s="11">
        <v>30000000</v>
      </c>
      <c r="I1661" s="11">
        <v>12712093</v>
      </c>
      <c r="J1661" t="s">
        <v>38</v>
      </c>
      <c r="K1661">
        <v>150</v>
      </c>
      <c r="L1661" t="s">
        <v>5815</v>
      </c>
      <c r="M1661" t="s">
        <v>8122</v>
      </c>
      <c r="N1661">
        <v>6.7</v>
      </c>
      <c r="O1661">
        <v>222</v>
      </c>
      <c r="P1661">
        <v>671</v>
      </c>
      <c r="Q1661">
        <v>70771</v>
      </c>
      <c r="R1661">
        <v>27829</v>
      </c>
      <c r="S1661" t="s">
        <v>28</v>
      </c>
      <c r="T1661">
        <v>2.35</v>
      </c>
      <c r="U1661" t="b">
        <f>IF(Table19[[#This Row],[gross]]-Table19[[#This Row],[budget]] &gt; 0, TRUE, FALSE)</f>
        <v>0</v>
      </c>
    </row>
    <row r="1662" spans="1:21" x14ac:dyDescent="0.35">
      <c r="A1662" t="s">
        <v>8321</v>
      </c>
      <c r="B1662">
        <v>2009</v>
      </c>
      <c r="C1662" t="s">
        <v>1037</v>
      </c>
      <c r="D1662" t="s">
        <v>2356</v>
      </c>
      <c r="E1662" t="s">
        <v>2086</v>
      </c>
      <c r="F1662" t="s">
        <v>8322</v>
      </c>
      <c r="G1662" t="s">
        <v>569</v>
      </c>
      <c r="H1662" s="11">
        <v>30000000</v>
      </c>
      <c r="I1662" s="11">
        <v>7443007</v>
      </c>
      <c r="J1662" t="s">
        <v>38</v>
      </c>
      <c r="K1662">
        <v>120</v>
      </c>
      <c r="L1662" t="s">
        <v>5265</v>
      </c>
      <c r="M1662" t="s">
        <v>8323</v>
      </c>
      <c r="N1662">
        <v>6.7</v>
      </c>
      <c r="O1662">
        <v>210</v>
      </c>
      <c r="P1662">
        <v>71</v>
      </c>
      <c r="Q1662">
        <v>24663</v>
      </c>
      <c r="R1662">
        <v>1500</v>
      </c>
      <c r="S1662" t="s">
        <v>28</v>
      </c>
      <c r="T1662">
        <v>1.85</v>
      </c>
      <c r="U1662" t="b">
        <f>IF(Table19[[#This Row],[gross]]-Table19[[#This Row],[budget]] &gt; 0, TRUE, FALSE)</f>
        <v>0</v>
      </c>
    </row>
    <row r="1663" spans="1:21" x14ac:dyDescent="0.35">
      <c r="A1663" t="s">
        <v>8368</v>
      </c>
      <c r="B1663">
        <v>2013</v>
      </c>
      <c r="C1663" t="s">
        <v>7236</v>
      </c>
      <c r="D1663" t="s">
        <v>8367</v>
      </c>
      <c r="E1663" t="s">
        <v>8365</v>
      </c>
      <c r="F1663" t="s">
        <v>8369</v>
      </c>
      <c r="G1663" t="s">
        <v>39</v>
      </c>
      <c r="H1663" s="11">
        <v>28000000</v>
      </c>
      <c r="I1663" s="11">
        <v>71346930</v>
      </c>
      <c r="J1663" t="s">
        <v>38</v>
      </c>
      <c r="K1663">
        <v>115</v>
      </c>
      <c r="L1663" t="s">
        <v>8366</v>
      </c>
      <c r="M1663" t="s">
        <v>8370</v>
      </c>
      <c r="N1663">
        <v>6.7</v>
      </c>
      <c r="O1663">
        <v>184</v>
      </c>
      <c r="P1663">
        <v>160</v>
      </c>
      <c r="Q1663">
        <v>78008</v>
      </c>
      <c r="R1663">
        <v>1554</v>
      </c>
      <c r="S1663" t="s">
        <v>28</v>
      </c>
      <c r="T1663">
        <v>2.35</v>
      </c>
      <c r="U1663" t="b">
        <f>IF(Table19[[#This Row],[gross]]-Table19[[#This Row],[budget]] &gt; 0, TRUE, FALSE)</f>
        <v>1</v>
      </c>
    </row>
    <row r="1664" spans="1:21" x14ac:dyDescent="0.35">
      <c r="A1664" t="s">
        <v>8373</v>
      </c>
      <c r="B1664">
        <v>1993</v>
      </c>
      <c r="C1664" t="s">
        <v>3902</v>
      </c>
      <c r="D1664" t="s">
        <v>3575</v>
      </c>
      <c r="E1664" t="s">
        <v>8372</v>
      </c>
      <c r="F1664" t="s">
        <v>8374</v>
      </c>
      <c r="G1664" t="s">
        <v>90</v>
      </c>
      <c r="H1664" s="11">
        <v>28000000</v>
      </c>
      <c r="I1664" s="11">
        <v>39514713</v>
      </c>
      <c r="J1664" t="s">
        <v>38</v>
      </c>
      <c r="K1664">
        <v>96</v>
      </c>
      <c r="L1664" t="s">
        <v>505</v>
      </c>
      <c r="M1664" t="s">
        <v>8375</v>
      </c>
      <c r="N1664">
        <v>6.7</v>
      </c>
      <c r="O1664">
        <v>36</v>
      </c>
      <c r="P1664">
        <v>132</v>
      </c>
      <c r="Q1664">
        <v>60494</v>
      </c>
      <c r="R1664">
        <v>1275</v>
      </c>
      <c r="S1664" t="s">
        <v>28</v>
      </c>
      <c r="T1664">
        <v>1.85</v>
      </c>
      <c r="U1664" t="b">
        <f>IF(Table19[[#This Row],[gross]]-Table19[[#This Row],[budget]] &gt; 0, TRUE, FALSE)</f>
        <v>1</v>
      </c>
    </row>
    <row r="1665" spans="1:21" x14ac:dyDescent="0.35">
      <c r="A1665" t="s">
        <v>8434</v>
      </c>
      <c r="B1665">
        <v>1999</v>
      </c>
      <c r="C1665" t="s">
        <v>1902</v>
      </c>
      <c r="D1665" t="s">
        <v>187</v>
      </c>
      <c r="E1665" t="s">
        <v>8433</v>
      </c>
      <c r="F1665" t="s">
        <v>8435</v>
      </c>
      <c r="G1665" t="s">
        <v>569</v>
      </c>
      <c r="H1665" s="11">
        <v>28000000</v>
      </c>
      <c r="I1665" s="11">
        <v>8888143</v>
      </c>
      <c r="J1665" t="s">
        <v>263</v>
      </c>
      <c r="K1665">
        <v>119</v>
      </c>
      <c r="L1665" t="s">
        <v>5976</v>
      </c>
      <c r="M1665" t="s">
        <v>8436</v>
      </c>
      <c r="N1665">
        <v>6.7</v>
      </c>
      <c r="O1665">
        <v>74</v>
      </c>
      <c r="P1665">
        <v>123</v>
      </c>
      <c r="Q1665">
        <v>22250</v>
      </c>
      <c r="R1665">
        <v>2171</v>
      </c>
      <c r="S1665" t="s">
        <v>28</v>
      </c>
      <c r="T1665">
        <v>2.35</v>
      </c>
      <c r="U1665" t="b">
        <f>IF(Table19[[#This Row],[gross]]-Table19[[#This Row],[budget]] &gt; 0, TRUE, FALSE)</f>
        <v>0</v>
      </c>
    </row>
    <row r="1666" spans="1:21" x14ac:dyDescent="0.35">
      <c r="A1666" t="s">
        <v>8593</v>
      </c>
      <c r="B1666">
        <v>2016</v>
      </c>
      <c r="C1666" t="s">
        <v>8592</v>
      </c>
      <c r="D1666" t="s">
        <v>1476</v>
      </c>
      <c r="E1666" t="s">
        <v>3534</v>
      </c>
      <c r="F1666" t="s">
        <v>589</v>
      </c>
      <c r="G1666" t="s">
        <v>569</v>
      </c>
      <c r="H1666" s="11">
        <v>27000000</v>
      </c>
      <c r="I1666" s="11">
        <v>41008532</v>
      </c>
      <c r="J1666" t="s">
        <v>38</v>
      </c>
      <c r="K1666">
        <v>98</v>
      </c>
      <c r="L1666" t="s">
        <v>2062</v>
      </c>
      <c r="M1666" t="s">
        <v>8594</v>
      </c>
      <c r="N1666">
        <v>6.7</v>
      </c>
      <c r="O1666">
        <v>268</v>
      </c>
      <c r="P1666">
        <v>103</v>
      </c>
      <c r="Q1666">
        <v>19611</v>
      </c>
      <c r="R1666">
        <v>10894</v>
      </c>
      <c r="S1666" t="s">
        <v>28</v>
      </c>
      <c r="T1666">
        <v>2.35</v>
      </c>
      <c r="U1666" t="b">
        <f>IF(Table19[[#This Row],[gross]]-Table19[[#This Row],[budget]] &gt; 0, TRUE, FALSE)</f>
        <v>1</v>
      </c>
    </row>
    <row r="1667" spans="1:21" x14ac:dyDescent="0.35">
      <c r="A1667" t="s">
        <v>8783</v>
      </c>
      <c r="B1667">
        <v>2014</v>
      </c>
      <c r="C1667" t="s">
        <v>8781</v>
      </c>
      <c r="D1667" t="s">
        <v>8782</v>
      </c>
      <c r="E1667" t="s">
        <v>3588</v>
      </c>
      <c r="F1667" t="s">
        <v>5790</v>
      </c>
      <c r="G1667" t="s">
        <v>39</v>
      </c>
      <c r="H1667" s="11">
        <v>26000000</v>
      </c>
      <c r="I1667" s="11">
        <v>26761283</v>
      </c>
      <c r="J1667" t="s">
        <v>38</v>
      </c>
      <c r="K1667">
        <v>118</v>
      </c>
      <c r="L1667" t="s">
        <v>209</v>
      </c>
      <c r="M1667" t="s">
        <v>8784</v>
      </c>
      <c r="N1667">
        <v>6.7</v>
      </c>
      <c r="O1667">
        <v>85</v>
      </c>
      <c r="P1667">
        <v>99</v>
      </c>
      <c r="Q1667">
        <v>43084</v>
      </c>
      <c r="R1667">
        <v>3197</v>
      </c>
      <c r="S1667" t="s">
        <v>28</v>
      </c>
      <c r="T1667">
        <v>2.35</v>
      </c>
      <c r="U1667" t="b">
        <f>IF(Table19[[#This Row],[gross]]-Table19[[#This Row],[budget]] &gt; 0, TRUE, FALSE)</f>
        <v>1</v>
      </c>
    </row>
    <row r="1668" spans="1:21" x14ac:dyDescent="0.35">
      <c r="A1668" t="s">
        <v>8841</v>
      </c>
      <c r="B1668">
        <v>2001</v>
      </c>
      <c r="C1668" t="s">
        <v>8840</v>
      </c>
      <c r="D1668" t="s">
        <v>426</v>
      </c>
      <c r="E1668" t="s">
        <v>388</v>
      </c>
      <c r="F1668" t="s">
        <v>2228</v>
      </c>
      <c r="G1668" t="s">
        <v>569</v>
      </c>
      <c r="H1668" s="11">
        <v>26000000</v>
      </c>
      <c r="I1668" s="11">
        <v>71500556</v>
      </c>
      <c r="J1668" t="s">
        <v>56</v>
      </c>
      <c r="K1668">
        <v>97</v>
      </c>
      <c r="L1668" t="s">
        <v>1375</v>
      </c>
      <c r="M1668" t="s">
        <v>8842</v>
      </c>
      <c r="N1668">
        <v>6.7</v>
      </c>
      <c r="O1668">
        <v>168</v>
      </c>
      <c r="P1668">
        <v>571</v>
      </c>
      <c r="Q1668">
        <v>171568</v>
      </c>
      <c r="R1668">
        <v>16999</v>
      </c>
      <c r="S1668" t="s">
        <v>28</v>
      </c>
      <c r="T1668">
        <v>2.35</v>
      </c>
      <c r="U1668" t="b">
        <f>IF(Table19[[#This Row],[gross]]-Table19[[#This Row],[budget]] &gt; 0, TRUE, FALSE)</f>
        <v>1</v>
      </c>
    </row>
    <row r="1669" spans="1:21" x14ac:dyDescent="0.35">
      <c r="A1669" t="s">
        <v>8921</v>
      </c>
      <c r="B1669">
        <v>1997</v>
      </c>
      <c r="C1669" t="s">
        <v>4770</v>
      </c>
      <c r="D1669" t="s">
        <v>1580</v>
      </c>
      <c r="E1669" t="s">
        <v>2689</v>
      </c>
      <c r="F1669" t="s">
        <v>8922</v>
      </c>
      <c r="G1669" t="s">
        <v>569</v>
      </c>
      <c r="H1669" s="11">
        <v>25000000</v>
      </c>
      <c r="I1669" s="11">
        <v>44455658</v>
      </c>
      <c r="J1669" t="s">
        <v>38</v>
      </c>
      <c r="K1669">
        <v>98</v>
      </c>
      <c r="L1669" t="s">
        <v>1334</v>
      </c>
      <c r="M1669" t="s">
        <v>8923</v>
      </c>
      <c r="N1669">
        <v>6.7</v>
      </c>
      <c r="O1669">
        <v>49</v>
      </c>
      <c r="P1669">
        <v>92</v>
      </c>
      <c r="Q1669">
        <v>36253</v>
      </c>
      <c r="R1669">
        <v>2457</v>
      </c>
      <c r="S1669" t="s">
        <v>28</v>
      </c>
      <c r="T1669">
        <v>1.85</v>
      </c>
      <c r="U1669" t="b">
        <f>IF(Table19[[#This Row],[gross]]-Table19[[#This Row],[budget]] &gt; 0, TRUE, FALSE)</f>
        <v>1</v>
      </c>
    </row>
    <row r="1670" spans="1:21" x14ac:dyDescent="0.35">
      <c r="A1670" t="s">
        <v>9264</v>
      </c>
      <c r="B1670">
        <v>2006</v>
      </c>
      <c r="C1670" t="s">
        <v>7236</v>
      </c>
      <c r="D1670" t="s">
        <v>7616</v>
      </c>
      <c r="E1670" t="s">
        <v>9263</v>
      </c>
      <c r="F1670" t="s">
        <v>8185</v>
      </c>
      <c r="G1670" t="s">
        <v>569</v>
      </c>
      <c r="H1670" s="11">
        <v>25000000</v>
      </c>
      <c r="I1670" s="11">
        <v>7156933</v>
      </c>
      <c r="J1670" t="s">
        <v>38</v>
      </c>
      <c r="K1670">
        <v>116</v>
      </c>
      <c r="L1670" t="s">
        <v>2450</v>
      </c>
      <c r="M1670" t="s">
        <v>9265</v>
      </c>
      <c r="N1670">
        <v>6.7</v>
      </c>
      <c r="O1670">
        <v>142</v>
      </c>
      <c r="P1670">
        <v>74</v>
      </c>
      <c r="Q1670">
        <v>14581</v>
      </c>
      <c r="R1670">
        <v>1134</v>
      </c>
      <c r="S1670" t="s">
        <v>28</v>
      </c>
      <c r="T1670">
        <v>1.85</v>
      </c>
      <c r="U1670" t="b">
        <f>IF(Table19[[#This Row],[gross]]-Table19[[#This Row],[budget]] &gt; 0, TRUE, FALSE)</f>
        <v>0</v>
      </c>
    </row>
    <row r="1671" spans="1:21" x14ac:dyDescent="0.35">
      <c r="A1671" t="s">
        <v>9330</v>
      </c>
      <c r="B1671">
        <v>2009</v>
      </c>
      <c r="C1671" t="s">
        <v>9329</v>
      </c>
      <c r="D1671" t="s">
        <v>678</v>
      </c>
      <c r="E1671" t="s">
        <v>5567</v>
      </c>
      <c r="F1671" t="s">
        <v>9331</v>
      </c>
      <c r="G1671" t="s">
        <v>569</v>
      </c>
      <c r="H1671" s="11">
        <v>20000000</v>
      </c>
      <c r="I1671" s="11">
        <v>1697956</v>
      </c>
      <c r="J1671" t="s">
        <v>38</v>
      </c>
      <c r="K1671">
        <v>122</v>
      </c>
      <c r="L1671" t="s">
        <v>1872</v>
      </c>
      <c r="M1671" t="s">
        <v>9332</v>
      </c>
      <c r="N1671">
        <v>6.7</v>
      </c>
      <c r="O1671">
        <v>280</v>
      </c>
      <c r="P1671">
        <v>212</v>
      </c>
      <c r="Q1671">
        <v>64944</v>
      </c>
      <c r="R1671">
        <v>13809</v>
      </c>
      <c r="S1671" t="s">
        <v>28</v>
      </c>
      <c r="T1671">
        <v>1.85</v>
      </c>
      <c r="U1671" t="b">
        <f>IF(Table19[[#This Row],[gross]]-Table19[[#This Row],[budget]] &gt; 0, TRUE, FALSE)</f>
        <v>0</v>
      </c>
    </row>
    <row r="1672" spans="1:21" x14ac:dyDescent="0.35">
      <c r="A1672" t="s">
        <v>9372</v>
      </c>
      <c r="B1672">
        <v>2000</v>
      </c>
      <c r="C1672" t="s">
        <v>6616</v>
      </c>
      <c r="D1672" t="s">
        <v>950</v>
      </c>
      <c r="E1672" t="s">
        <v>6085</v>
      </c>
      <c r="F1672" t="s">
        <v>6953</v>
      </c>
      <c r="G1672" t="s">
        <v>569</v>
      </c>
      <c r="H1672" s="11">
        <v>24000000</v>
      </c>
      <c r="I1672" s="11">
        <v>57262492</v>
      </c>
      <c r="J1672" t="s">
        <v>38</v>
      </c>
      <c r="K1672">
        <v>98</v>
      </c>
      <c r="L1672" t="s">
        <v>982</v>
      </c>
      <c r="M1672" t="s">
        <v>9373</v>
      </c>
      <c r="N1672">
        <v>6.7</v>
      </c>
      <c r="O1672">
        <v>129</v>
      </c>
      <c r="P1672">
        <v>318</v>
      </c>
      <c r="Q1672">
        <v>90374</v>
      </c>
      <c r="R1672">
        <v>17582</v>
      </c>
      <c r="S1672" t="s">
        <v>28</v>
      </c>
      <c r="T1672">
        <v>1.85</v>
      </c>
      <c r="U1672" t="b">
        <f>IF(Table19[[#This Row],[gross]]-Table19[[#This Row],[budget]] &gt; 0, TRUE, FALSE)</f>
        <v>1</v>
      </c>
    </row>
    <row r="1673" spans="1:21" x14ac:dyDescent="0.35">
      <c r="A1673" t="s">
        <v>9446</v>
      </c>
      <c r="B1673">
        <v>2004</v>
      </c>
      <c r="C1673" t="s">
        <v>115</v>
      </c>
      <c r="D1673" t="s">
        <v>115</v>
      </c>
      <c r="E1673" t="s">
        <v>2330</v>
      </c>
      <c r="F1673" t="s">
        <v>7859</v>
      </c>
      <c r="G1673" t="s">
        <v>39</v>
      </c>
      <c r="H1673" s="11">
        <v>23000000</v>
      </c>
      <c r="I1673" s="11">
        <v>6144806</v>
      </c>
      <c r="J1673" t="s">
        <v>38</v>
      </c>
      <c r="K1673">
        <v>118</v>
      </c>
      <c r="L1673" t="s">
        <v>6194</v>
      </c>
      <c r="M1673" t="s">
        <v>9447</v>
      </c>
      <c r="N1673">
        <v>6.7</v>
      </c>
      <c r="O1673">
        <v>113</v>
      </c>
      <c r="P1673">
        <v>248</v>
      </c>
      <c r="Q1673">
        <v>12821</v>
      </c>
      <c r="R1673">
        <v>23689</v>
      </c>
      <c r="S1673" t="s">
        <v>720</v>
      </c>
      <c r="T1673">
        <v>2.35</v>
      </c>
      <c r="U1673" t="b">
        <f>IF(Table19[[#This Row],[gross]]-Table19[[#This Row],[budget]] &gt; 0, TRUE, FALSE)</f>
        <v>0</v>
      </c>
    </row>
    <row r="1674" spans="1:21" x14ac:dyDescent="0.35">
      <c r="A1674" t="s">
        <v>9488</v>
      </c>
      <c r="B1674">
        <v>2000</v>
      </c>
      <c r="C1674" t="s">
        <v>5253</v>
      </c>
      <c r="D1674" t="s">
        <v>5710</v>
      </c>
      <c r="E1674" t="s">
        <v>9487</v>
      </c>
      <c r="F1674" t="s">
        <v>9489</v>
      </c>
      <c r="G1674" t="s">
        <v>569</v>
      </c>
      <c r="H1674" s="11">
        <v>23000000</v>
      </c>
      <c r="I1674" s="11">
        <v>53302314</v>
      </c>
      <c r="J1674" t="s">
        <v>38</v>
      </c>
      <c r="K1674">
        <v>98</v>
      </c>
      <c r="L1674" t="s">
        <v>5289</v>
      </c>
      <c r="M1674" t="s">
        <v>9490</v>
      </c>
      <c r="N1674">
        <v>6.7</v>
      </c>
      <c r="O1674">
        <v>211</v>
      </c>
      <c r="P1674">
        <v>674</v>
      </c>
      <c r="Q1674">
        <v>181058</v>
      </c>
      <c r="R1674">
        <v>3345</v>
      </c>
      <c r="S1674" t="s">
        <v>28</v>
      </c>
      <c r="T1674">
        <v>1.85</v>
      </c>
      <c r="U1674" t="b">
        <f>IF(Table19[[#This Row],[gross]]-Table19[[#This Row],[budget]] &gt; 0, TRUE, FALSE)</f>
        <v>1</v>
      </c>
    </row>
    <row r="1675" spans="1:21" x14ac:dyDescent="0.35">
      <c r="A1675" t="s">
        <v>9539</v>
      </c>
      <c r="B1675">
        <v>1996</v>
      </c>
      <c r="C1675" t="s">
        <v>9538</v>
      </c>
      <c r="D1675" t="s">
        <v>210</v>
      </c>
      <c r="E1675" t="s">
        <v>1683</v>
      </c>
      <c r="F1675" t="s">
        <v>2309</v>
      </c>
      <c r="G1675" t="s">
        <v>39</v>
      </c>
      <c r="H1675" s="11">
        <v>23000000</v>
      </c>
      <c r="I1675" s="11">
        <v>12782508</v>
      </c>
      <c r="J1675" t="s">
        <v>38</v>
      </c>
      <c r="K1675">
        <v>98</v>
      </c>
      <c r="L1675" t="s">
        <v>3270</v>
      </c>
      <c r="M1675" t="s">
        <v>9540</v>
      </c>
      <c r="N1675">
        <v>6.7</v>
      </c>
      <c r="O1675">
        <v>45</v>
      </c>
      <c r="P1675">
        <v>71</v>
      </c>
      <c r="Q1675">
        <v>20163</v>
      </c>
      <c r="R1675">
        <v>63194</v>
      </c>
      <c r="S1675" t="s">
        <v>28</v>
      </c>
      <c r="T1675">
        <v>1.85</v>
      </c>
      <c r="U1675" t="b">
        <f>IF(Table19[[#This Row],[gross]]-Table19[[#This Row],[budget]] &gt; 0, TRUE, FALSE)</f>
        <v>0</v>
      </c>
    </row>
    <row r="1676" spans="1:21" x14ac:dyDescent="0.35">
      <c r="A1676" t="s">
        <v>9559</v>
      </c>
      <c r="B1676">
        <v>2009</v>
      </c>
      <c r="C1676" t="s">
        <v>9557</v>
      </c>
      <c r="D1676" t="s">
        <v>1971</v>
      </c>
      <c r="E1676" t="s">
        <v>9558</v>
      </c>
      <c r="F1676" t="s">
        <v>9560</v>
      </c>
      <c r="G1676" t="s">
        <v>39</v>
      </c>
      <c r="H1676" s="11">
        <v>19430000</v>
      </c>
      <c r="I1676" s="11">
        <v>6109075</v>
      </c>
      <c r="J1676" t="s">
        <v>1418</v>
      </c>
      <c r="K1676">
        <v>111</v>
      </c>
      <c r="L1676" t="s">
        <v>1493</v>
      </c>
      <c r="M1676" t="s">
        <v>9561</v>
      </c>
      <c r="N1676">
        <v>6.7</v>
      </c>
      <c r="O1676">
        <v>165</v>
      </c>
      <c r="P1676">
        <v>65</v>
      </c>
      <c r="Q1676">
        <v>32003</v>
      </c>
      <c r="R1676">
        <v>735</v>
      </c>
      <c r="S1676" t="s">
        <v>28</v>
      </c>
      <c r="T1676">
        <v>2.35</v>
      </c>
      <c r="U1676" t="b">
        <f>IF(Table19[[#This Row],[gross]]-Table19[[#This Row],[budget]] &gt; 0, TRUE, FALSE)</f>
        <v>0</v>
      </c>
    </row>
    <row r="1677" spans="1:21" x14ac:dyDescent="0.35">
      <c r="A1677" t="s">
        <v>9707</v>
      </c>
      <c r="B1677">
        <v>2004</v>
      </c>
      <c r="C1677" t="s">
        <v>3999</v>
      </c>
      <c r="D1677" t="s">
        <v>203</v>
      </c>
      <c r="E1677" t="s">
        <v>3556</v>
      </c>
      <c r="F1677" t="s">
        <v>5742</v>
      </c>
      <c r="G1677" t="s">
        <v>569</v>
      </c>
      <c r="H1677" s="11">
        <v>22000000</v>
      </c>
      <c r="I1677" s="11">
        <v>12784713</v>
      </c>
      <c r="J1677" t="s">
        <v>38</v>
      </c>
      <c r="K1677">
        <v>107</v>
      </c>
      <c r="L1677" t="s">
        <v>1611</v>
      </c>
      <c r="M1677" t="s">
        <v>9708</v>
      </c>
      <c r="N1677">
        <v>6.7</v>
      </c>
      <c r="O1677">
        <v>183</v>
      </c>
      <c r="P1677">
        <v>381</v>
      </c>
      <c r="Q1677">
        <v>56813</v>
      </c>
      <c r="R1677">
        <v>8094</v>
      </c>
      <c r="S1677" t="s">
        <v>28</v>
      </c>
      <c r="T1677">
        <v>2.35</v>
      </c>
      <c r="U1677" t="b">
        <f>IF(Table19[[#This Row],[gross]]-Table19[[#This Row],[budget]] &gt; 0, TRUE, FALSE)</f>
        <v>0</v>
      </c>
    </row>
    <row r="1678" spans="1:21" x14ac:dyDescent="0.35">
      <c r="A1678" t="s">
        <v>9837</v>
      </c>
      <c r="B1678">
        <v>2002</v>
      </c>
      <c r="C1678" t="s">
        <v>1810</v>
      </c>
      <c r="D1678" t="s">
        <v>368</v>
      </c>
      <c r="E1678" t="s">
        <v>1998</v>
      </c>
      <c r="F1678" t="s">
        <v>8424</v>
      </c>
      <c r="G1678" t="s">
        <v>39</v>
      </c>
      <c r="H1678" s="11">
        <v>21000000</v>
      </c>
      <c r="I1678" s="11">
        <v>6830957</v>
      </c>
      <c r="J1678" t="s">
        <v>38</v>
      </c>
      <c r="K1678">
        <v>112</v>
      </c>
      <c r="L1678" t="s">
        <v>209</v>
      </c>
      <c r="M1678" t="s">
        <v>9838</v>
      </c>
      <c r="N1678">
        <v>6.7</v>
      </c>
      <c r="O1678">
        <v>111</v>
      </c>
      <c r="P1678">
        <v>147</v>
      </c>
      <c r="Q1678">
        <v>11983</v>
      </c>
      <c r="R1678">
        <v>16692</v>
      </c>
      <c r="S1678" t="s">
        <v>28</v>
      </c>
      <c r="T1678">
        <v>2.35</v>
      </c>
      <c r="U1678" t="b">
        <f>IF(Table19[[#This Row],[gross]]-Table19[[#This Row],[budget]] &gt; 0, TRUE, FALSE)</f>
        <v>0</v>
      </c>
    </row>
    <row r="1679" spans="1:21" x14ac:dyDescent="0.35">
      <c r="A1679" t="s">
        <v>9850</v>
      </c>
      <c r="B1679">
        <v>2011</v>
      </c>
      <c r="C1679" t="s">
        <v>8592</v>
      </c>
      <c r="D1679" t="s">
        <v>342</v>
      </c>
      <c r="E1679" t="s">
        <v>3156</v>
      </c>
      <c r="F1679" t="s">
        <v>8877</v>
      </c>
      <c r="G1679" t="s">
        <v>39</v>
      </c>
      <c r="H1679" s="11">
        <v>21000000</v>
      </c>
      <c r="I1679" s="11">
        <v>958319</v>
      </c>
      <c r="J1679" t="s">
        <v>38</v>
      </c>
      <c r="K1679">
        <v>91</v>
      </c>
      <c r="L1679" t="s">
        <v>3270</v>
      </c>
      <c r="M1679" t="s">
        <v>9851</v>
      </c>
      <c r="N1679">
        <v>6.7</v>
      </c>
      <c r="O1679">
        <v>276</v>
      </c>
      <c r="P1679">
        <v>148</v>
      </c>
      <c r="Q1679">
        <v>39764</v>
      </c>
      <c r="R1679">
        <v>34705</v>
      </c>
      <c r="S1679" t="s">
        <v>28</v>
      </c>
      <c r="T1679">
        <v>2.35</v>
      </c>
      <c r="U1679" t="b">
        <f>IF(Table19[[#This Row],[gross]]-Table19[[#This Row],[budget]] &gt; 0, TRUE, FALSE)</f>
        <v>0</v>
      </c>
    </row>
    <row r="1680" spans="1:21" x14ac:dyDescent="0.35">
      <c r="A1680" t="s">
        <v>10053</v>
      </c>
      <c r="B1680">
        <v>1997</v>
      </c>
      <c r="C1680" t="s">
        <v>10052</v>
      </c>
      <c r="D1680" t="s">
        <v>4635</v>
      </c>
      <c r="E1680" t="s">
        <v>1160</v>
      </c>
      <c r="F1680" t="s">
        <v>5266</v>
      </c>
      <c r="G1680" t="s">
        <v>90</v>
      </c>
      <c r="H1680" s="11">
        <v>20000000</v>
      </c>
      <c r="I1680" s="11">
        <v>35422828</v>
      </c>
      <c r="J1680" t="s">
        <v>38</v>
      </c>
      <c r="K1680">
        <v>127</v>
      </c>
      <c r="L1680" t="s">
        <v>4122</v>
      </c>
      <c r="M1680" t="s">
        <v>10054</v>
      </c>
      <c r="N1680">
        <v>6.7</v>
      </c>
      <c r="O1680">
        <v>37</v>
      </c>
      <c r="P1680">
        <v>155</v>
      </c>
      <c r="Q1680">
        <v>19126</v>
      </c>
      <c r="R1680">
        <v>1735</v>
      </c>
      <c r="S1680" t="s">
        <v>28</v>
      </c>
      <c r="T1680">
        <v>2.35</v>
      </c>
      <c r="U1680" t="b">
        <f>IF(Table19[[#This Row],[gross]]-Table19[[#This Row],[budget]] &gt; 0, TRUE, FALSE)</f>
        <v>1</v>
      </c>
    </row>
    <row r="1681" spans="1:21" x14ac:dyDescent="0.35">
      <c r="A1681" t="s">
        <v>10363</v>
      </c>
      <c r="B1681">
        <v>2008</v>
      </c>
      <c r="C1681" t="s">
        <v>4224</v>
      </c>
      <c r="D1681" t="s">
        <v>889</v>
      </c>
      <c r="E1681" t="s">
        <v>10362</v>
      </c>
      <c r="F1681" t="s">
        <v>10364</v>
      </c>
      <c r="G1681" t="s">
        <v>39</v>
      </c>
      <c r="H1681" s="11">
        <v>20000000</v>
      </c>
      <c r="I1681" s="11">
        <v>13214030</v>
      </c>
      <c r="J1681" t="s">
        <v>38</v>
      </c>
      <c r="K1681">
        <v>102</v>
      </c>
      <c r="L1681" t="s">
        <v>2416</v>
      </c>
      <c r="M1681" t="s">
        <v>10365</v>
      </c>
      <c r="N1681">
        <v>6.7</v>
      </c>
      <c r="O1681">
        <v>210</v>
      </c>
      <c r="P1681">
        <v>147</v>
      </c>
      <c r="Q1681">
        <v>60516</v>
      </c>
      <c r="R1681">
        <v>500</v>
      </c>
      <c r="S1681" t="s">
        <v>28</v>
      </c>
      <c r="T1681">
        <v>1.85</v>
      </c>
      <c r="U1681" t="b">
        <f>IF(Table19[[#This Row],[gross]]-Table19[[#This Row],[budget]] &gt; 0, TRUE, FALSE)</f>
        <v>0</v>
      </c>
    </row>
    <row r="1682" spans="1:21" x14ac:dyDescent="0.35">
      <c r="A1682" t="s">
        <v>10446</v>
      </c>
      <c r="B1682">
        <v>2014</v>
      </c>
      <c r="C1682" t="s">
        <v>6720</v>
      </c>
      <c r="D1682" t="s">
        <v>10445</v>
      </c>
      <c r="E1682" t="s">
        <v>10443</v>
      </c>
      <c r="F1682" t="s">
        <v>10447</v>
      </c>
      <c r="G1682" t="s">
        <v>569</v>
      </c>
      <c r="H1682" s="11">
        <v>20000000</v>
      </c>
      <c r="I1682" s="11">
        <v>8093318</v>
      </c>
      <c r="J1682" t="s">
        <v>38</v>
      </c>
      <c r="K1682">
        <v>148</v>
      </c>
      <c r="L1682" t="s">
        <v>10444</v>
      </c>
      <c r="M1682" t="s">
        <v>10448</v>
      </c>
      <c r="N1682">
        <v>6.7</v>
      </c>
      <c r="O1682">
        <v>401</v>
      </c>
      <c r="P1682">
        <v>242</v>
      </c>
      <c r="Q1682">
        <v>61935</v>
      </c>
      <c r="R1682">
        <v>707</v>
      </c>
      <c r="S1682" t="s">
        <v>28</v>
      </c>
      <c r="T1682">
        <v>1.85</v>
      </c>
      <c r="U1682" t="b">
        <f>IF(Table19[[#This Row],[gross]]-Table19[[#This Row],[budget]] &gt; 0, TRUE, FALSE)</f>
        <v>0</v>
      </c>
    </row>
    <row r="1683" spans="1:21" x14ac:dyDescent="0.35">
      <c r="A1683" t="s">
        <v>10767</v>
      </c>
      <c r="B1683">
        <v>2005</v>
      </c>
      <c r="C1683" t="s">
        <v>2595</v>
      </c>
      <c r="D1683" t="s">
        <v>133</v>
      </c>
      <c r="E1683" t="s">
        <v>3994</v>
      </c>
      <c r="F1683" t="s">
        <v>10768</v>
      </c>
      <c r="G1683" t="s">
        <v>39</v>
      </c>
      <c r="H1683" s="11">
        <v>20000000</v>
      </c>
      <c r="I1683" s="11">
        <v>75072454</v>
      </c>
      <c r="J1683" t="s">
        <v>38</v>
      </c>
      <c r="K1683">
        <v>122</v>
      </c>
      <c r="L1683" t="s">
        <v>4207</v>
      </c>
      <c r="M1683" t="s">
        <v>10769</v>
      </c>
      <c r="N1683">
        <v>6.7</v>
      </c>
      <c r="O1683">
        <v>233</v>
      </c>
      <c r="P1683">
        <v>522</v>
      </c>
      <c r="Q1683">
        <v>96569</v>
      </c>
      <c r="R1683">
        <v>2759</v>
      </c>
      <c r="S1683" t="s">
        <v>28</v>
      </c>
      <c r="T1683">
        <v>2.35</v>
      </c>
      <c r="U1683" t="b">
        <f>IF(Table19[[#This Row],[gross]]-Table19[[#This Row],[budget]] &gt; 0, TRUE, FALSE)</f>
        <v>1</v>
      </c>
    </row>
    <row r="1684" spans="1:21" x14ac:dyDescent="0.35">
      <c r="A1684" t="s">
        <v>10821</v>
      </c>
      <c r="B1684">
        <v>2003</v>
      </c>
      <c r="C1684" t="s">
        <v>10819</v>
      </c>
      <c r="D1684" t="s">
        <v>3220</v>
      </c>
      <c r="E1684" t="s">
        <v>10820</v>
      </c>
      <c r="F1684" t="s">
        <v>10822</v>
      </c>
      <c r="G1684" t="s">
        <v>39</v>
      </c>
      <c r="H1684" s="11">
        <v>18000000</v>
      </c>
      <c r="I1684" s="11">
        <v>43601508</v>
      </c>
      <c r="J1684" t="s">
        <v>38</v>
      </c>
      <c r="K1684">
        <v>113</v>
      </c>
      <c r="L1684" t="s">
        <v>1375</v>
      </c>
      <c r="M1684" t="s">
        <v>10823</v>
      </c>
      <c r="N1684">
        <v>6.7</v>
      </c>
      <c r="O1684">
        <v>111</v>
      </c>
      <c r="P1684">
        <v>317</v>
      </c>
      <c r="Q1684">
        <v>35718</v>
      </c>
      <c r="R1684">
        <v>1310</v>
      </c>
      <c r="S1684" t="s">
        <v>28</v>
      </c>
      <c r="T1684">
        <v>1.85</v>
      </c>
      <c r="U1684" t="b">
        <f>IF(Table19[[#This Row],[gross]]-Table19[[#This Row],[budget]] &gt; 0, TRUE, FALSE)</f>
        <v>1</v>
      </c>
    </row>
    <row r="1685" spans="1:21" x14ac:dyDescent="0.35">
      <c r="A1685" t="s">
        <v>10897</v>
      </c>
      <c r="B1685">
        <v>2000</v>
      </c>
      <c r="C1685" t="s">
        <v>3839</v>
      </c>
      <c r="D1685" t="s">
        <v>3839</v>
      </c>
      <c r="E1685" t="s">
        <v>1893</v>
      </c>
      <c r="F1685" t="s">
        <v>2446</v>
      </c>
      <c r="G1685" t="s">
        <v>90</v>
      </c>
      <c r="H1685" s="11">
        <v>18000000</v>
      </c>
      <c r="I1685" s="11">
        <v>17071230</v>
      </c>
      <c r="J1685" t="s">
        <v>38</v>
      </c>
      <c r="K1685">
        <v>94</v>
      </c>
      <c r="L1685" t="s">
        <v>982</v>
      </c>
      <c r="M1685" t="s">
        <v>10898</v>
      </c>
      <c r="N1685">
        <v>6.7</v>
      </c>
      <c r="O1685">
        <v>128</v>
      </c>
      <c r="P1685">
        <v>192</v>
      </c>
      <c r="Q1685">
        <v>31169</v>
      </c>
      <c r="R1685">
        <v>23283</v>
      </c>
      <c r="S1685" t="s">
        <v>28</v>
      </c>
      <c r="T1685">
        <v>1.85</v>
      </c>
      <c r="U1685" t="b">
        <f>IF(Table19[[#This Row],[gross]]-Table19[[#This Row],[budget]] &gt; 0, TRUE, FALSE)</f>
        <v>0</v>
      </c>
    </row>
    <row r="1686" spans="1:21" x14ac:dyDescent="0.35">
      <c r="A1686" t="s">
        <v>10902</v>
      </c>
      <c r="B1686">
        <v>2000</v>
      </c>
      <c r="C1686" t="s">
        <v>10900</v>
      </c>
      <c r="D1686" t="s">
        <v>8245</v>
      </c>
      <c r="E1686" t="s">
        <v>10901</v>
      </c>
      <c r="F1686" t="s">
        <v>10903</v>
      </c>
      <c r="G1686" t="s">
        <v>39</v>
      </c>
      <c r="H1686" s="11">
        <v>18000000</v>
      </c>
      <c r="I1686" s="11">
        <v>17174870</v>
      </c>
      <c r="J1686" t="s">
        <v>38</v>
      </c>
      <c r="K1686">
        <v>115</v>
      </c>
      <c r="L1686" t="s">
        <v>7403</v>
      </c>
      <c r="M1686" t="s">
        <v>10904</v>
      </c>
      <c r="N1686">
        <v>6.7</v>
      </c>
      <c r="O1686">
        <v>68</v>
      </c>
      <c r="P1686">
        <v>210</v>
      </c>
      <c r="Q1686">
        <v>15817</v>
      </c>
      <c r="R1686">
        <v>1201</v>
      </c>
      <c r="S1686" t="s">
        <v>28</v>
      </c>
      <c r="T1686">
        <v>2.35</v>
      </c>
      <c r="U1686" t="b">
        <f>IF(Table19[[#This Row],[gross]]-Table19[[#This Row],[budget]] &gt; 0, TRUE, FALSE)</f>
        <v>0</v>
      </c>
    </row>
    <row r="1687" spans="1:21" x14ac:dyDescent="0.35">
      <c r="A1687" t="s">
        <v>10974</v>
      </c>
      <c r="B1687">
        <v>1981</v>
      </c>
      <c r="C1687" t="s">
        <v>10972</v>
      </c>
      <c r="D1687" t="s">
        <v>1410</v>
      </c>
      <c r="E1687" t="s">
        <v>10973</v>
      </c>
      <c r="F1687" t="s">
        <v>10975</v>
      </c>
      <c r="G1687" t="s">
        <v>90</v>
      </c>
      <c r="H1687" s="11">
        <v>18000000</v>
      </c>
      <c r="I1687" s="11">
        <v>6000000</v>
      </c>
      <c r="J1687" t="s">
        <v>38</v>
      </c>
      <c r="K1687">
        <v>108</v>
      </c>
      <c r="L1687" t="s">
        <v>42</v>
      </c>
      <c r="M1687" t="s">
        <v>10976</v>
      </c>
      <c r="N1687">
        <v>6.7</v>
      </c>
      <c r="O1687">
        <v>60</v>
      </c>
      <c r="P1687">
        <v>102</v>
      </c>
      <c r="Q1687">
        <v>10832</v>
      </c>
      <c r="R1687">
        <v>1263</v>
      </c>
      <c r="S1687" t="s">
        <v>28</v>
      </c>
      <c r="T1687">
        <v>2.35</v>
      </c>
      <c r="U1687" t="b">
        <f>IF(Table19[[#This Row],[gross]]-Table19[[#This Row],[budget]] &gt; 0, TRUE, FALSE)</f>
        <v>0</v>
      </c>
    </row>
    <row r="1688" spans="1:21" x14ac:dyDescent="0.35">
      <c r="A1688" t="s">
        <v>11010</v>
      </c>
      <c r="B1688">
        <v>2016</v>
      </c>
      <c r="C1688" t="s">
        <v>11009</v>
      </c>
      <c r="D1688" t="s">
        <v>79</v>
      </c>
      <c r="E1688" t="s">
        <v>1019</v>
      </c>
      <c r="F1688" t="s">
        <v>11011</v>
      </c>
      <c r="G1688" t="s">
        <v>39</v>
      </c>
      <c r="H1688" s="11">
        <v>18000000</v>
      </c>
      <c r="I1688" s="11">
        <v>3707794</v>
      </c>
      <c r="J1688" t="s">
        <v>11014</v>
      </c>
      <c r="K1688">
        <v>112</v>
      </c>
      <c r="L1688" t="s">
        <v>1436</v>
      </c>
      <c r="M1688" t="s">
        <v>11012</v>
      </c>
      <c r="N1688">
        <v>6.7</v>
      </c>
      <c r="O1688">
        <v>263</v>
      </c>
      <c r="P1688">
        <v>156</v>
      </c>
      <c r="Q1688">
        <v>31359</v>
      </c>
      <c r="R1688">
        <v>5671</v>
      </c>
      <c r="S1688" t="s">
        <v>28</v>
      </c>
      <c r="T1688">
        <v>2.35</v>
      </c>
      <c r="U1688" t="b">
        <f>IF(Table19[[#This Row],[gross]]-Table19[[#This Row],[budget]] &gt; 0, TRUE, FALSE)</f>
        <v>0</v>
      </c>
    </row>
    <row r="1689" spans="1:21" x14ac:dyDescent="0.35">
      <c r="A1689" t="s">
        <v>11050</v>
      </c>
      <c r="B1689">
        <v>2006</v>
      </c>
      <c r="C1689" t="s">
        <v>11048</v>
      </c>
      <c r="D1689" t="s">
        <v>9571</v>
      </c>
      <c r="E1689" t="s">
        <v>2180</v>
      </c>
      <c r="F1689" t="s">
        <v>11051</v>
      </c>
      <c r="G1689" t="s">
        <v>569</v>
      </c>
      <c r="H1689" s="11">
        <v>14000000</v>
      </c>
      <c r="I1689" s="11">
        <v>63260</v>
      </c>
      <c r="J1689" t="s">
        <v>1418</v>
      </c>
      <c r="K1689">
        <v>105</v>
      </c>
      <c r="L1689" t="s">
        <v>11049</v>
      </c>
      <c r="M1689" t="s">
        <v>11052</v>
      </c>
      <c r="N1689">
        <v>6.7</v>
      </c>
      <c r="O1689">
        <v>112</v>
      </c>
      <c r="P1689">
        <v>90</v>
      </c>
      <c r="Q1689">
        <v>14325</v>
      </c>
      <c r="R1689">
        <v>1185</v>
      </c>
      <c r="S1689" t="s">
        <v>28</v>
      </c>
      <c r="T1689">
        <v>2.35</v>
      </c>
      <c r="U1689" t="b">
        <f>IF(Table19[[#This Row],[gross]]-Table19[[#This Row],[budget]] &gt; 0, TRUE, FALSE)</f>
        <v>0</v>
      </c>
    </row>
    <row r="1690" spans="1:21" x14ac:dyDescent="0.35">
      <c r="A1690" t="s">
        <v>11133</v>
      </c>
      <c r="B1690">
        <v>2013</v>
      </c>
      <c r="C1690" t="s">
        <v>6477</v>
      </c>
      <c r="D1690" t="s">
        <v>2700</v>
      </c>
      <c r="E1690" t="s">
        <v>2169</v>
      </c>
      <c r="F1690" t="s">
        <v>8099</v>
      </c>
      <c r="G1690" t="s">
        <v>569</v>
      </c>
      <c r="H1690" s="11">
        <v>17000000</v>
      </c>
      <c r="I1690" s="11">
        <v>70492685</v>
      </c>
      <c r="J1690" t="s">
        <v>38</v>
      </c>
      <c r="K1690">
        <v>123</v>
      </c>
      <c r="L1690" t="s">
        <v>2450</v>
      </c>
      <c r="M1690" t="s">
        <v>11134</v>
      </c>
      <c r="N1690">
        <v>6.7</v>
      </c>
      <c r="O1690">
        <v>56</v>
      </c>
      <c r="P1690">
        <v>64</v>
      </c>
      <c r="Q1690">
        <v>11600</v>
      </c>
      <c r="R1690">
        <v>5306</v>
      </c>
      <c r="S1690" t="s">
        <v>28</v>
      </c>
      <c r="T1690">
        <v>2.35</v>
      </c>
      <c r="U1690" t="b">
        <f>IF(Table19[[#This Row],[gross]]-Table19[[#This Row],[budget]] &gt; 0, TRUE, FALSE)</f>
        <v>1</v>
      </c>
    </row>
    <row r="1691" spans="1:21" x14ac:dyDescent="0.35">
      <c r="A1691" t="s">
        <v>11136</v>
      </c>
      <c r="B1691">
        <v>2006</v>
      </c>
      <c r="C1691" t="s">
        <v>8895</v>
      </c>
      <c r="D1691" t="s">
        <v>310</v>
      </c>
      <c r="E1691" t="s">
        <v>324</v>
      </c>
      <c r="F1691" t="s">
        <v>8334</v>
      </c>
      <c r="G1691" t="s">
        <v>569</v>
      </c>
      <c r="H1691" s="11">
        <v>17000000</v>
      </c>
      <c r="I1691" s="11">
        <v>35635046</v>
      </c>
      <c r="J1691" t="s">
        <v>56</v>
      </c>
      <c r="K1691">
        <v>109</v>
      </c>
      <c r="L1691" t="s">
        <v>454</v>
      </c>
      <c r="M1691" t="s">
        <v>11137</v>
      </c>
      <c r="N1691">
        <v>6.7</v>
      </c>
      <c r="O1691">
        <v>186</v>
      </c>
      <c r="P1691">
        <v>482</v>
      </c>
      <c r="Q1691">
        <v>121058</v>
      </c>
      <c r="R1691">
        <v>19410</v>
      </c>
      <c r="S1691" t="s">
        <v>28</v>
      </c>
      <c r="T1691">
        <v>2.35</v>
      </c>
      <c r="U1691" t="b">
        <f>IF(Table19[[#This Row],[gross]]-Table19[[#This Row],[budget]] &gt; 0, TRUE, FALSE)</f>
        <v>1</v>
      </c>
    </row>
    <row r="1692" spans="1:21" x14ac:dyDescent="0.35">
      <c r="A1692" t="s">
        <v>11196</v>
      </c>
      <c r="B1692">
        <v>2009</v>
      </c>
      <c r="C1692" t="s">
        <v>2970</v>
      </c>
      <c r="D1692" t="s">
        <v>247</v>
      </c>
      <c r="E1692" t="s">
        <v>2576</v>
      </c>
      <c r="F1692" t="s">
        <v>1725</v>
      </c>
      <c r="G1692" t="s">
        <v>569</v>
      </c>
      <c r="H1692" s="11">
        <v>17000000</v>
      </c>
      <c r="I1692" s="11">
        <v>27154426</v>
      </c>
      <c r="J1692" t="s">
        <v>38</v>
      </c>
      <c r="K1692">
        <v>132</v>
      </c>
      <c r="L1692" t="s">
        <v>2062</v>
      </c>
      <c r="M1692" t="s">
        <v>11197</v>
      </c>
      <c r="N1692">
        <v>6.7</v>
      </c>
      <c r="O1692">
        <v>197</v>
      </c>
      <c r="P1692">
        <v>138</v>
      </c>
      <c r="Q1692">
        <v>52852</v>
      </c>
      <c r="R1692">
        <v>6317</v>
      </c>
      <c r="S1692" t="s">
        <v>28</v>
      </c>
      <c r="T1692">
        <v>2.35</v>
      </c>
      <c r="U1692" t="b">
        <f>IF(Table19[[#This Row],[gross]]-Table19[[#This Row],[budget]] &gt; 0, TRUE, FALSE)</f>
        <v>1</v>
      </c>
    </row>
    <row r="1693" spans="1:21" x14ac:dyDescent="0.35">
      <c r="A1693" t="s">
        <v>11456</v>
      </c>
      <c r="B1693">
        <v>2005</v>
      </c>
      <c r="C1693" t="s">
        <v>11455</v>
      </c>
      <c r="D1693" t="s">
        <v>2458</v>
      </c>
      <c r="E1693" t="s">
        <v>4422</v>
      </c>
      <c r="F1693" t="s">
        <v>11457</v>
      </c>
      <c r="G1693" t="s">
        <v>39</v>
      </c>
      <c r="H1693" s="11">
        <v>16000000</v>
      </c>
      <c r="I1693" s="11">
        <v>1666262</v>
      </c>
      <c r="J1693" t="s">
        <v>56</v>
      </c>
      <c r="K1693">
        <v>135</v>
      </c>
      <c r="L1693" t="s">
        <v>1878</v>
      </c>
      <c r="M1693" t="s">
        <v>11458</v>
      </c>
      <c r="N1693">
        <v>6.7</v>
      </c>
      <c r="O1693">
        <v>64</v>
      </c>
      <c r="P1693">
        <v>78</v>
      </c>
      <c r="Q1693">
        <v>5321</v>
      </c>
      <c r="R1693">
        <v>2096</v>
      </c>
      <c r="S1693" t="s">
        <v>28</v>
      </c>
      <c r="T1693">
        <v>1.66</v>
      </c>
      <c r="U1693" t="b">
        <f>IF(Table19[[#This Row],[gross]]-Table19[[#This Row],[budget]] &gt; 0, TRUE, FALSE)</f>
        <v>0</v>
      </c>
    </row>
    <row r="1694" spans="1:21" x14ac:dyDescent="0.35">
      <c r="A1694" t="s">
        <v>11709</v>
      </c>
      <c r="B1694">
        <v>2014</v>
      </c>
      <c r="C1694" t="s">
        <v>5486</v>
      </c>
      <c r="D1694" t="s">
        <v>11708</v>
      </c>
      <c r="E1694" t="s">
        <v>9664</v>
      </c>
      <c r="F1694" t="s">
        <v>11710</v>
      </c>
      <c r="G1694" t="s">
        <v>90</v>
      </c>
      <c r="H1694" s="11">
        <v>15000000</v>
      </c>
      <c r="I1694" s="11">
        <v>30127963</v>
      </c>
      <c r="J1694" t="s">
        <v>38</v>
      </c>
      <c r="K1694">
        <v>115</v>
      </c>
      <c r="L1694" t="s">
        <v>7523</v>
      </c>
      <c r="M1694" t="s">
        <v>11711</v>
      </c>
      <c r="N1694">
        <v>6.7</v>
      </c>
      <c r="O1694">
        <v>50</v>
      </c>
      <c r="P1694">
        <v>64</v>
      </c>
      <c r="Q1694">
        <v>12596</v>
      </c>
      <c r="R1694">
        <v>525</v>
      </c>
      <c r="S1694" t="s">
        <v>28</v>
      </c>
      <c r="T1694">
        <v>1.85</v>
      </c>
      <c r="U1694" t="b">
        <f>IF(Table19[[#This Row],[gross]]-Table19[[#This Row],[budget]] &gt; 0, TRUE, FALSE)</f>
        <v>1</v>
      </c>
    </row>
    <row r="1695" spans="1:21" x14ac:dyDescent="0.35">
      <c r="A1695" t="s">
        <v>11748</v>
      </c>
      <c r="B1695">
        <v>2010</v>
      </c>
      <c r="C1695" t="s">
        <v>11745</v>
      </c>
      <c r="D1695" t="s">
        <v>11747</v>
      </c>
      <c r="E1695" t="s">
        <v>11746</v>
      </c>
      <c r="F1695" t="s">
        <v>11749</v>
      </c>
      <c r="G1695" t="s">
        <v>272</v>
      </c>
      <c r="H1695" s="11">
        <v>15000000</v>
      </c>
      <c r="I1695" s="11">
        <v>26161406</v>
      </c>
      <c r="J1695" t="s">
        <v>38</v>
      </c>
      <c r="K1695">
        <v>103</v>
      </c>
      <c r="L1695" t="s">
        <v>760</v>
      </c>
      <c r="M1695" t="s">
        <v>11750</v>
      </c>
      <c r="N1695">
        <v>6.7</v>
      </c>
      <c r="O1695">
        <v>81</v>
      </c>
      <c r="P1695">
        <v>52</v>
      </c>
      <c r="Q1695">
        <v>13874</v>
      </c>
      <c r="R1695">
        <v>1002</v>
      </c>
      <c r="S1695" t="s">
        <v>28</v>
      </c>
      <c r="T1695">
        <v>2.35</v>
      </c>
      <c r="U1695" t="b">
        <f>IF(Table19[[#This Row],[gross]]-Table19[[#This Row],[budget]] &gt; 0, TRUE, FALSE)</f>
        <v>1</v>
      </c>
    </row>
    <row r="1696" spans="1:21" x14ac:dyDescent="0.35">
      <c r="A1696" t="s">
        <v>11778</v>
      </c>
      <c r="B1696">
        <v>2002</v>
      </c>
      <c r="C1696" t="s">
        <v>3889</v>
      </c>
      <c r="D1696" t="s">
        <v>183</v>
      </c>
      <c r="E1696" t="s">
        <v>4884</v>
      </c>
      <c r="F1696" t="s">
        <v>6462</v>
      </c>
      <c r="G1696" t="s">
        <v>90</v>
      </c>
      <c r="H1696" s="11">
        <v>15000000</v>
      </c>
      <c r="I1696" s="11">
        <v>19158074</v>
      </c>
      <c r="J1696" t="s">
        <v>38</v>
      </c>
      <c r="K1696">
        <v>90</v>
      </c>
      <c r="L1696" t="s">
        <v>1933</v>
      </c>
      <c r="M1696" t="s">
        <v>11779</v>
      </c>
      <c r="N1696">
        <v>6.7</v>
      </c>
      <c r="O1696">
        <v>69</v>
      </c>
      <c r="P1696">
        <v>127</v>
      </c>
      <c r="Q1696">
        <v>17983</v>
      </c>
      <c r="R1696">
        <v>2661</v>
      </c>
      <c r="S1696" t="s">
        <v>28</v>
      </c>
      <c r="T1696">
        <v>2.35</v>
      </c>
      <c r="U1696" t="b">
        <f>IF(Table19[[#This Row],[gross]]-Table19[[#This Row],[budget]] &gt; 0, TRUE, FALSE)</f>
        <v>1</v>
      </c>
    </row>
    <row r="1697" spans="1:21" x14ac:dyDescent="0.35">
      <c r="A1697" t="s">
        <v>11863</v>
      </c>
      <c r="B1697">
        <v>2003</v>
      </c>
      <c r="C1697" t="s">
        <v>11862</v>
      </c>
      <c r="D1697" t="s">
        <v>4221</v>
      </c>
      <c r="E1697" t="s">
        <v>7091</v>
      </c>
      <c r="F1697" t="s">
        <v>5280</v>
      </c>
      <c r="G1697" t="s">
        <v>569</v>
      </c>
      <c r="H1697" s="11">
        <v>15000000</v>
      </c>
      <c r="I1697" s="11">
        <v>12212417</v>
      </c>
      <c r="J1697" t="s">
        <v>38</v>
      </c>
      <c r="K1697">
        <v>97</v>
      </c>
      <c r="L1697" t="s">
        <v>1477</v>
      </c>
      <c r="M1697" t="s">
        <v>11864</v>
      </c>
      <c r="N1697">
        <v>6.7</v>
      </c>
      <c r="O1697">
        <v>119</v>
      </c>
      <c r="P1697">
        <v>144</v>
      </c>
      <c r="Q1697">
        <v>30643</v>
      </c>
      <c r="R1697">
        <v>1172</v>
      </c>
      <c r="S1697" t="s">
        <v>28</v>
      </c>
      <c r="T1697">
        <v>2.35</v>
      </c>
      <c r="U1697" t="b">
        <f>IF(Table19[[#This Row],[gross]]-Table19[[#This Row],[budget]] &gt; 0, TRUE, FALSE)</f>
        <v>0</v>
      </c>
    </row>
    <row r="1698" spans="1:21" x14ac:dyDescent="0.35">
      <c r="A1698" t="s">
        <v>11915</v>
      </c>
      <c r="B1698">
        <v>2007</v>
      </c>
      <c r="C1698" t="s">
        <v>8813</v>
      </c>
      <c r="D1698" t="s">
        <v>555</v>
      </c>
      <c r="E1698" t="s">
        <v>1462</v>
      </c>
      <c r="F1698" t="s">
        <v>11916</v>
      </c>
      <c r="G1698" t="s">
        <v>569</v>
      </c>
      <c r="H1698" s="11">
        <v>16000000</v>
      </c>
      <c r="I1698" s="11">
        <v>9172810</v>
      </c>
      <c r="J1698" t="s">
        <v>38</v>
      </c>
      <c r="K1698">
        <v>108</v>
      </c>
      <c r="L1698" t="s">
        <v>11914</v>
      </c>
      <c r="M1698" t="s">
        <v>11917</v>
      </c>
      <c r="N1698">
        <v>6.7</v>
      </c>
      <c r="O1698">
        <v>190</v>
      </c>
      <c r="P1698">
        <v>118</v>
      </c>
      <c r="Q1698">
        <v>24150</v>
      </c>
      <c r="R1698">
        <v>12178</v>
      </c>
      <c r="S1698" t="s">
        <v>28</v>
      </c>
      <c r="T1698">
        <v>2.35</v>
      </c>
      <c r="U1698" t="b">
        <f>IF(Table19[[#This Row],[gross]]-Table19[[#This Row],[budget]] &gt; 0, TRUE, FALSE)</f>
        <v>0</v>
      </c>
    </row>
    <row r="1699" spans="1:21" x14ac:dyDescent="0.35">
      <c r="A1699" t="s">
        <v>11994</v>
      </c>
      <c r="B1699">
        <v>2008</v>
      </c>
      <c r="C1699" t="s">
        <v>11993</v>
      </c>
      <c r="D1699" t="s">
        <v>201</v>
      </c>
      <c r="E1699" t="s">
        <v>8478</v>
      </c>
      <c r="F1699" t="s">
        <v>11995</v>
      </c>
      <c r="G1699" t="s">
        <v>569</v>
      </c>
      <c r="H1699" s="11">
        <v>15000000</v>
      </c>
      <c r="I1699" s="11">
        <v>2203641</v>
      </c>
      <c r="J1699" t="s">
        <v>3428</v>
      </c>
      <c r="K1699">
        <v>111</v>
      </c>
      <c r="L1699" t="s">
        <v>2079</v>
      </c>
      <c r="M1699" t="s">
        <v>11996</v>
      </c>
      <c r="N1699">
        <v>6.7</v>
      </c>
      <c r="O1699">
        <v>150</v>
      </c>
      <c r="P1699">
        <v>162</v>
      </c>
      <c r="Q1699">
        <v>42792</v>
      </c>
      <c r="R1699">
        <v>1252</v>
      </c>
      <c r="S1699" t="s">
        <v>28</v>
      </c>
      <c r="T1699">
        <v>2.35</v>
      </c>
      <c r="U1699" t="b">
        <f>IF(Table19[[#This Row],[gross]]-Table19[[#This Row],[budget]] &gt; 0, TRUE, FALSE)</f>
        <v>0</v>
      </c>
    </row>
    <row r="1700" spans="1:21" x14ac:dyDescent="0.35">
      <c r="A1700" t="s">
        <v>12130</v>
      </c>
      <c r="B1700">
        <v>1991</v>
      </c>
      <c r="C1700" t="s">
        <v>12129</v>
      </c>
      <c r="D1700" t="s">
        <v>4540</v>
      </c>
      <c r="E1700" t="s">
        <v>6806</v>
      </c>
      <c r="F1700" t="s">
        <v>12131</v>
      </c>
      <c r="G1700" t="s">
        <v>90</v>
      </c>
      <c r="H1700" s="11">
        <v>14000000</v>
      </c>
      <c r="I1700" s="11">
        <v>34793160</v>
      </c>
      <c r="J1700" t="s">
        <v>38</v>
      </c>
      <c r="K1700">
        <v>107</v>
      </c>
      <c r="L1700" t="s">
        <v>6687</v>
      </c>
      <c r="M1700" t="s">
        <v>12132</v>
      </c>
      <c r="N1700">
        <v>6.7</v>
      </c>
      <c r="O1700">
        <v>10</v>
      </c>
      <c r="P1700">
        <v>31</v>
      </c>
      <c r="Q1700">
        <v>15730</v>
      </c>
      <c r="R1700">
        <v>552</v>
      </c>
      <c r="S1700" t="s">
        <v>28</v>
      </c>
      <c r="T1700">
        <v>1.85</v>
      </c>
      <c r="U1700" t="b">
        <f>IF(Table19[[#This Row],[gross]]-Table19[[#This Row],[budget]] &gt; 0, TRUE, FALSE)</f>
        <v>1</v>
      </c>
    </row>
    <row r="1701" spans="1:21" x14ac:dyDescent="0.35">
      <c r="A1701" t="s">
        <v>12226</v>
      </c>
      <c r="B1701">
        <v>2006</v>
      </c>
      <c r="C1701" t="s">
        <v>1165</v>
      </c>
      <c r="D1701" t="s">
        <v>7877</v>
      </c>
      <c r="E1701" t="s">
        <v>7381</v>
      </c>
      <c r="F1701" t="s">
        <v>12227</v>
      </c>
      <c r="G1701" t="s">
        <v>39</v>
      </c>
      <c r="H1701" s="11">
        <v>14000000</v>
      </c>
      <c r="I1701" s="11">
        <v>4291965</v>
      </c>
      <c r="J1701" t="s">
        <v>1418</v>
      </c>
      <c r="K1701">
        <v>98</v>
      </c>
      <c r="L1701" t="s">
        <v>5652</v>
      </c>
      <c r="M1701" t="s">
        <v>12228</v>
      </c>
      <c r="N1701">
        <v>6.7</v>
      </c>
      <c r="O1701">
        <v>108</v>
      </c>
      <c r="P1701">
        <v>59</v>
      </c>
      <c r="Q1701">
        <v>9334</v>
      </c>
      <c r="R1701">
        <v>678</v>
      </c>
      <c r="S1701" t="s">
        <v>28</v>
      </c>
      <c r="T1701">
        <v>2.35</v>
      </c>
      <c r="U1701" t="b">
        <f>IF(Table19[[#This Row],[gross]]-Table19[[#This Row],[budget]] &gt; 0, TRUE, FALSE)</f>
        <v>0</v>
      </c>
    </row>
    <row r="1702" spans="1:21" x14ac:dyDescent="0.35">
      <c r="A1702" t="s">
        <v>12454</v>
      </c>
      <c r="B1702">
        <v>1994</v>
      </c>
      <c r="C1702" t="s">
        <v>12453</v>
      </c>
      <c r="D1702" t="s">
        <v>3771</v>
      </c>
      <c r="E1702" t="s">
        <v>5693</v>
      </c>
      <c r="F1702" t="s">
        <v>5481</v>
      </c>
      <c r="G1702" t="s">
        <v>569</v>
      </c>
      <c r="H1702" s="11">
        <v>13000000</v>
      </c>
      <c r="I1702" s="11">
        <v>7881335</v>
      </c>
      <c r="J1702" t="s">
        <v>38</v>
      </c>
      <c r="K1702">
        <v>95</v>
      </c>
      <c r="L1702" t="s">
        <v>5679</v>
      </c>
      <c r="M1702" t="s">
        <v>12455</v>
      </c>
      <c r="N1702">
        <v>6.7</v>
      </c>
      <c r="O1702">
        <v>52</v>
      </c>
      <c r="P1702">
        <v>107</v>
      </c>
      <c r="Q1702">
        <v>21212</v>
      </c>
      <c r="R1702">
        <v>3092</v>
      </c>
      <c r="S1702" t="s">
        <v>28</v>
      </c>
      <c r="T1702">
        <v>1.66</v>
      </c>
      <c r="U1702" t="b">
        <f>IF(Table19[[#This Row],[gross]]-Table19[[#This Row],[budget]] &gt; 0, TRUE, FALSE)</f>
        <v>0</v>
      </c>
    </row>
    <row r="1703" spans="1:21" x14ac:dyDescent="0.35">
      <c r="A1703" t="s">
        <v>12547</v>
      </c>
      <c r="B1703">
        <v>2013</v>
      </c>
      <c r="C1703" t="s">
        <v>11993</v>
      </c>
      <c r="D1703" t="s">
        <v>1939</v>
      </c>
      <c r="E1703" t="s">
        <v>12546</v>
      </c>
      <c r="F1703" t="s">
        <v>1698</v>
      </c>
      <c r="G1703" t="s">
        <v>569</v>
      </c>
      <c r="H1703" s="11">
        <v>13000000</v>
      </c>
      <c r="I1703" s="11">
        <v>51872378</v>
      </c>
      <c r="J1703" t="s">
        <v>38</v>
      </c>
      <c r="K1703">
        <v>94</v>
      </c>
      <c r="L1703" t="s">
        <v>1477</v>
      </c>
      <c r="M1703" t="s">
        <v>12548</v>
      </c>
      <c r="N1703">
        <v>6.7</v>
      </c>
      <c r="O1703">
        <v>285</v>
      </c>
      <c r="P1703">
        <v>266</v>
      </c>
      <c r="Q1703">
        <v>88241</v>
      </c>
      <c r="R1703">
        <v>2812</v>
      </c>
      <c r="S1703" t="s">
        <v>28</v>
      </c>
      <c r="T1703">
        <v>1.85</v>
      </c>
      <c r="U1703" t="b">
        <f>IF(Table19[[#This Row],[gross]]-Table19[[#This Row],[budget]] &gt; 0, TRUE, FALSE)</f>
        <v>1</v>
      </c>
    </row>
    <row r="1704" spans="1:21" x14ac:dyDescent="0.35">
      <c r="A1704" t="s">
        <v>12605</v>
      </c>
      <c r="B1704">
        <v>1997</v>
      </c>
      <c r="C1704" t="s">
        <v>11593</v>
      </c>
      <c r="D1704" t="s">
        <v>133</v>
      </c>
      <c r="E1704" t="s">
        <v>1021</v>
      </c>
      <c r="F1704" t="s">
        <v>1275</v>
      </c>
      <c r="G1704" t="s">
        <v>569</v>
      </c>
      <c r="H1704" s="11">
        <v>16000000</v>
      </c>
      <c r="I1704" s="11">
        <v>1508689</v>
      </c>
      <c r="J1704" t="s">
        <v>38</v>
      </c>
      <c r="K1704">
        <v>132</v>
      </c>
      <c r="L1704" t="s">
        <v>209</v>
      </c>
      <c r="M1704" t="s">
        <v>12606</v>
      </c>
      <c r="N1704">
        <v>6.7</v>
      </c>
      <c r="O1704">
        <v>28</v>
      </c>
      <c r="P1704">
        <v>50</v>
      </c>
      <c r="Q1704">
        <v>5648</v>
      </c>
      <c r="R1704">
        <v>2004</v>
      </c>
      <c r="S1704" t="s">
        <v>28</v>
      </c>
      <c r="T1704">
        <v>2.35</v>
      </c>
      <c r="U1704" t="b">
        <f>IF(Table19[[#This Row],[gross]]-Table19[[#This Row],[budget]] &gt; 0, TRUE, FALSE)</f>
        <v>0</v>
      </c>
    </row>
    <row r="1705" spans="1:21" x14ac:dyDescent="0.35">
      <c r="A1705" t="s">
        <v>12617</v>
      </c>
      <c r="B1705">
        <v>2010</v>
      </c>
      <c r="C1705" t="s">
        <v>12616</v>
      </c>
      <c r="D1705" t="s">
        <v>1683</v>
      </c>
      <c r="E1705" t="s">
        <v>1093</v>
      </c>
      <c r="F1705" t="s">
        <v>3165</v>
      </c>
      <c r="G1705" t="s">
        <v>569</v>
      </c>
      <c r="H1705" s="11">
        <v>10500000</v>
      </c>
      <c r="I1705" s="11">
        <v>26589953</v>
      </c>
      <c r="J1705" t="s">
        <v>38</v>
      </c>
      <c r="K1705">
        <v>105</v>
      </c>
      <c r="L1705" t="s">
        <v>329</v>
      </c>
      <c r="M1705" t="s">
        <v>12618</v>
      </c>
      <c r="N1705">
        <v>6.7</v>
      </c>
      <c r="O1705">
        <v>391</v>
      </c>
      <c r="P1705">
        <v>392</v>
      </c>
      <c r="Q1705">
        <v>165792</v>
      </c>
      <c r="R1705">
        <v>26233</v>
      </c>
      <c r="S1705" t="s">
        <v>28</v>
      </c>
      <c r="T1705">
        <v>1.85</v>
      </c>
      <c r="U1705" t="b">
        <f>IF(Table19[[#This Row],[gross]]-Table19[[#This Row],[budget]] &gt; 0, TRUE, FALSE)</f>
        <v>1</v>
      </c>
    </row>
    <row r="1706" spans="1:21" x14ac:dyDescent="0.35">
      <c r="A1706" t="s">
        <v>12729</v>
      </c>
      <c r="B1706">
        <v>2012</v>
      </c>
      <c r="C1706" t="s">
        <v>12727</v>
      </c>
      <c r="D1706" t="s">
        <v>5786</v>
      </c>
      <c r="E1706" t="s">
        <v>12728</v>
      </c>
      <c r="F1706" t="s">
        <v>12730</v>
      </c>
      <c r="G1706" t="s">
        <v>569</v>
      </c>
      <c r="H1706" s="11">
        <v>12000000</v>
      </c>
      <c r="I1706" s="11">
        <v>54724272</v>
      </c>
      <c r="J1706" t="s">
        <v>38</v>
      </c>
      <c r="K1706">
        <v>93</v>
      </c>
      <c r="L1706" t="s">
        <v>982</v>
      </c>
      <c r="M1706" t="s">
        <v>12731</v>
      </c>
      <c r="N1706">
        <v>6.7</v>
      </c>
      <c r="O1706">
        <v>229</v>
      </c>
      <c r="P1706">
        <v>261</v>
      </c>
      <c r="Q1706">
        <v>157051</v>
      </c>
      <c r="R1706">
        <v>2043</v>
      </c>
      <c r="S1706" t="s">
        <v>28</v>
      </c>
      <c r="T1706">
        <v>1.85</v>
      </c>
      <c r="U1706" t="b">
        <f>IF(Table19[[#This Row],[gross]]-Table19[[#This Row],[budget]] &gt; 0, TRUE, FALSE)</f>
        <v>1</v>
      </c>
    </row>
    <row r="1707" spans="1:21" x14ac:dyDescent="0.35">
      <c r="A1707" t="s">
        <v>12808</v>
      </c>
      <c r="B1707">
        <v>1995</v>
      </c>
      <c r="C1707" t="s">
        <v>12807</v>
      </c>
      <c r="D1707" t="s">
        <v>32</v>
      </c>
      <c r="E1707" t="s">
        <v>775</v>
      </c>
      <c r="F1707" t="s">
        <v>3403</v>
      </c>
      <c r="G1707" t="s">
        <v>569</v>
      </c>
      <c r="H1707" s="11">
        <v>13000000</v>
      </c>
      <c r="I1707" s="11">
        <v>21088568</v>
      </c>
      <c r="J1707" t="s">
        <v>38</v>
      </c>
      <c r="K1707">
        <v>92</v>
      </c>
      <c r="L1707" t="s">
        <v>8390</v>
      </c>
      <c r="M1707" t="s">
        <v>12809</v>
      </c>
      <c r="N1707">
        <v>6.7</v>
      </c>
      <c r="O1707">
        <v>66</v>
      </c>
      <c r="P1707">
        <v>104</v>
      </c>
      <c r="Q1707">
        <v>16646</v>
      </c>
      <c r="R1707">
        <v>3931</v>
      </c>
      <c r="S1707" t="s">
        <v>28</v>
      </c>
      <c r="T1707">
        <v>1.85</v>
      </c>
      <c r="U1707" t="b">
        <f>IF(Table19[[#This Row],[gross]]-Table19[[#This Row],[budget]] &gt; 0, TRUE, FALSE)</f>
        <v>1</v>
      </c>
    </row>
    <row r="1708" spans="1:21" x14ac:dyDescent="0.35">
      <c r="A1708" t="s">
        <v>1146</v>
      </c>
      <c r="B1708">
        <v>2015</v>
      </c>
      <c r="C1708" t="s">
        <v>1142</v>
      </c>
      <c r="D1708" t="s">
        <v>1145</v>
      </c>
      <c r="E1708" t="s">
        <v>1143</v>
      </c>
      <c r="F1708" t="s">
        <v>1147</v>
      </c>
      <c r="G1708" t="s">
        <v>90</v>
      </c>
      <c r="H1708" s="11">
        <v>135000000</v>
      </c>
      <c r="I1708" s="11">
        <v>177343675</v>
      </c>
      <c r="J1708" t="s">
        <v>38</v>
      </c>
      <c r="K1708">
        <v>94</v>
      </c>
      <c r="L1708" t="s">
        <v>1144</v>
      </c>
      <c r="M1708" t="s">
        <v>1148</v>
      </c>
      <c r="N1708">
        <v>6.7</v>
      </c>
      <c r="O1708">
        <v>165</v>
      </c>
      <c r="P1708">
        <v>214</v>
      </c>
      <c r="Q1708">
        <v>70133</v>
      </c>
      <c r="R1708">
        <v>17883</v>
      </c>
      <c r="S1708" t="s">
        <v>28</v>
      </c>
      <c r="T1708">
        <v>1.85</v>
      </c>
      <c r="U1708" t="b">
        <f>IF(Table19[[#This Row],[gross]]-Table19[[#This Row],[budget]] &gt; 0, TRUE, FALSE)</f>
        <v>1</v>
      </c>
    </row>
    <row r="1709" spans="1:21" x14ac:dyDescent="0.35">
      <c r="A1709" t="s">
        <v>13324</v>
      </c>
      <c r="B1709">
        <v>2008</v>
      </c>
      <c r="C1709" t="s">
        <v>13323</v>
      </c>
      <c r="D1709" t="s">
        <v>9053</v>
      </c>
      <c r="E1709" t="s">
        <v>3082</v>
      </c>
      <c r="F1709" t="s">
        <v>6534</v>
      </c>
      <c r="G1709" t="s">
        <v>39</v>
      </c>
      <c r="H1709" s="11">
        <v>9000000</v>
      </c>
      <c r="I1709" s="11">
        <v>31487293</v>
      </c>
      <c r="J1709" t="s">
        <v>38</v>
      </c>
      <c r="K1709">
        <v>90</v>
      </c>
      <c r="L1709" t="s">
        <v>5505</v>
      </c>
      <c r="M1709" t="s">
        <v>13325</v>
      </c>
      <c r="N1709">
        <v>6.7</v>
      </c>
      <c r="O1709">
        <v>166</v>
      </c>
      <c r="P1709">
        <v>129</v>
      </c>
      <c r="Q1709">
        <v>74887</v>
      </c>
      <c r="R1709">
        <v>2807</v>
      </c>
      <c r="S1709" t="s">
        <v>28</v>
      </c>
      <c r="T1709">
        <v>1.85</v>
      </c>
      <c r="U1709" t="b">
        <f>IF(Table19[[#This Row],[gross]]-Table19[[#This Row],[budget]] &gt; 0, TRUE, FALSE)</f>
        <v>1</v>
      </c>
    </row>
    <row r="1710" spans="1:21" x14ac:dyDescent="0.35">
      <c r="A1710" t="s">
        <v>13400</v>
      </c>
      <c r="B1710">
        <v>2008</v>
      </c>
      <c r="C1710" t="s">
        <v>13399</v>
      </c>
      <c r="D1710" t="s">
        <v>662</v>
      </c>
      <c r="E1710" t="s">
        <v>2321</v>
      </c>
      <c r="F1710" t="s">
        <v>757</v>
      </c>
      <c r="G1710" t="s">
        <v>272</v>
      </c>
      <c r="H1710" s="11">
        <v>10000000</v>
      </c>
      <c r="I1710" s="11">
        <v>17655201</v>
      </c>
      <c r="J1710" t="s">
        <v>38</v>
      </c>
      <c r="K1710">
        <v>101</v>
      </c>
      <c r="L1710" t="s">
        <v>6781</v>
      </c>
      <c r="M1710" t="s">
        <v>13401</v>
      </c>
      <c r="N1710">
        <v>6.7</v>
      </c>
      <c r="O1710">
        <v>73</v>
      </c>
      <c r="P1710">
        <v>24</v>
      </c>
      <c r="Q1710">
        <v>4719</v>
      </c>
      <c r="R1710">
        <v>3317</v>
      </c>
      <c r="S1710" t="s">
        <v>28</v>
      </c>
      <c r="T1710">
        <v>1.85</v>
      </c>
      <c r="U1710" t="b">
        <f>IF(Table19[[#This Row],[gross]]-Table19[[#This Row],[budget]] &gt; 0, TRUE, FALSE)</f>
        <v>1</v>
      </c>
    </row>
    <row r="1711" spans="1:21" x14ac:dyDescent="0.35">
      <c r="A1711" t="s">
        <v>13507</v>
      </c>
      <c r="B1711">
        <v>2012</v>
      </c>
      <c r="C1711" t="s">
        <v>13505</v>
      </c>
      <c r="D1711" t="s">
        <v>508</v>
      </c>
      <c r="E1711" t="s">
        <v>11044</v>
      </c>
      <c r="F1711" t="s">
        <v>13508</v>
      </c>
      <c r="G1711" t="s">
        <v>569</v>
      </c>
      <c r="H1711" s="11">
        <v>10000000</v>
      </c>
      <c r="I1711" s="11">
        <v>6619173</v>
      </c>
      <c r="J1711" t="s">
        <v>38</v>
      </c>
      <c r="K1711">
        <v>101</v>
      </c>
      <c r="L1711" t="s">
        <v>13506</v>
      </c>
      <c r="M1711" t="s">
        <v>13509</v>
      </c>
      <c r="N1711">
        <v>6.7</v>
      </c>
      <c r="O1711">
        <v>265</v>
      </c>
      <c r="P1711">
        <v>221</v>
      </c>
      <c r="Q1711">
        <v>87203</v>
      </c>
      <c r="R1711">
        <v>7747</v>
      </c>
      <c r="S1711" t="s">
        <v>720</v>
      </c>
      <c r="T1711">
        <v>2.35</v>
      </c>
      <c r="U1711" t="b">
        <f>IF(Table19[[#This Row],[gross]]-Table19[[#This Row],[budget]] &gt; 0, TRUE, FALSE)</f>
        <v>0</v>
      </c>
    </row>
    <row r="1712" spans="1:21" x14ac:dyDescent="0.35">
      <c r="A1712" t="s">
        <v>13542</v>
      </c>
      <c r="B1712">
        <v>2013</v>
      </c>
      <c r="C1712" t="s">
        <v>13541</v>
      </c>
      <c r="D1712" t="s">
        <v>6676</v>
      </c>
      <c r="E1712" t="s">
        <v>3395</v>
      </c>
      <c r="F1712" t="s">
        <v>13266</v>
      </c>
      <c r="G1712" t="s">
        <v>569</v>
      </c>
      <c r="H1712" s="11">
        <v>10000000</v>
      </c>
      <c r="I1712" s="11">
        <v>7764027</v>
      </c>
      <c r="J1712" t="s">
        <v>38</v>
      </c>
      <c r="K1712">
        <v>89</v>
      </c>
      <c r="L1712" t="s">
        <v>2450</v>
      </c>
      <c r="M1712" t="s">
        <v>13543</v>
      </c>
      <c r="N1712">
        <v>6.7</v>
      </c>
      <c r="O1712">
        <v>126</v>
      </c>
      <c r="P1712">
        <v>119</v>
      </c>
      <c r="Q1712">
        <v>38459</v>
      </c>
      <c r="R1712">
        <v>2061</v>
      </c>
      <c r="S1712" t="s">
        <v>28</v>
      </c>
      <c r="T1712">
        <v>2.35</v>
      </c>
      <c r="U1712" t="b">
        <f>IF(Table19[[#This Row],[gross]]-Table19[[#This Row],[budget]] &gt; 0, TRUE, FALSE)</f>
        <v>0</v>
      </c>
    </row>
    <row r="1713" spans="1:21" x14ac:dyDescent="0.35">
      <c r="A1713" t="s">
        <v>13649</v>
      </c>
      <c r="B1713">
        <v>2011</v>
      </c>
      <c r="C1713" t="s">
        <v>4528</v>
      </c>
      <c r="D1713" t="s">
        <v>644</v>
      </c>
      <c r="E1713" t="s">
        <v>13648</v>
      </c>
      <c r="F1713" t="s">
        <v>13650</v>
      </c>
      <c r="G1713" t="s">
        <v>569</v>
      </c>
      <c r="H1713" s="11">
        <v>11000000</v>
      </c>
      <c r="I1713" s="11">
        <v>1987762</v>
      </c>
      <c r="J1713" t="s">
        <v>38</v>
      </c>
      <c r="K1713">
        <v>98</v>
      </c>
      <c r="L1713" t="s">
        <v>5047</v>
      </c>
      <c r="M1713" t="s">
        <v>13651</v>
      </c>
      <c r="N1713">
        <v>6.7</v>
      </c>
      <c r="O1713">
        <v>376</v>
      </c>
      <c r="P1713">
        <v>216</v>
      </c>
      <c r="Q1713">
        <v>59297</v>
      </c>
      <c r="R1713">
        <v>11853</v>
      </c>
      <c r="S1713" t="s">
        <v>28</v>
      </c>
      <c r="T1713">
        <v>1.85</v>
      </c>
      <c r="U1713" t="b">
        <f>IF(Table19[[#This Row],[gross]]-Table19[[#This Row],[budget]] &gt; 0, TRUE, FALSE)</f>
        <v>0</v>
      </c>
    </row>
    <row r="1714" spans="1:21" x14ac:dyDescent="0.35">
      <c r="A1714" t="s">
        <v>13667</v>
      </c>
      <c r="B1714">
        <v>2007</v>
      </c>
      <c r="C1714" t="s">
        <v>6630</v>
      </c>
      <c r="D1714" t="s">
        <v>814</v>
      </c>
      <c r="E1714" t="s">
        <v>13666</v>
      </c>
      <c r="F1714" t="s">
        <v>13668</v>
      </c>
      <c r="G1714" t="s">
        <v>39</v>
      </c>
      <c r="H1714" s="11">
        <v>10000000</v>
      </c>
      <c r="I1714" s="11">
        <v>866778</v>
      </c>
      <c r="J1714" t="s">
        <v>3699</v>
      </c>
      <c r="K1714">
        <v>95</v>
      </c>
      <c r="L1714" t="s">
        <v>209</v>
      </c>
      <c r="M1714" t="s">
        <v>13669</v>
      </c>
      <c r="N1714">
        <v>6.7</v>
      </c>
      <c r="O1714">
        <v>192</v>
      </c>
      <c r="P1714">
        <v>117</v>
      </c>
      <c r="Q1714">
        <v>44208</v>
      </c>
      <c r="R1714">
        <v>20364</v>
      </c>
      <c r="S1714" t="s">
        <v>28</v>
      </c>
      <c r="T1714">
        <v>2.35</v>
      </c>
      <c r="U1714" t="b">
        <f>IF(Table19[[#This Row],[gross]]-Table19[[#This Row],[budget]] &gt; 0, TRUE, FALSE)</f>
        <v>0</v>
      </c>
    </row>
    <row r="1715" spans="1:21" x14ac:dyDescent="0.35">
      <c r="A1715" t="s">
        <v>13751</v>
      </c>
      <c r="B1715">
        <v>2004</v>
      </c>
      <c r="C1715" t="s">
        <v>13750</v>
      </c>
      <c r="D1715" t="s">
        <v>1885</v>
      </c>
      <c r="E1715" t="s">
        <v>877</v>
      </c>
      <c r="F1715" t="s">
        <v>1580</v>
      </c>
      <c r="G1715" t="s">
        <v>569</v>
      </c>
      <c r="H1715" s="11">
        <v>6500000</v>
      </c>
      <c r="I1715" s="11">
        <v>70527</v>
      </c>
      <c r="J1715" t="s">
        <v>38</v>
      </c>
      <c r="K1715">
        <v>85</v>
      </c>
      <c r="L1715" t="s">
        <v>2450</v>
      </c>
      <c r="M1715" t="s">
        <v>13752</v>
      </c>
      <c r="N1715">
        <v>6.7</v>
      </c>
      <c r="O1715">
        <v>27</v>
      </c>
      <c r="P1715">
        <v>68</v>
      </c>
      <c r="Q1715">
        <v>7690</v>
      </c>
      <c r="R1715">
        <v>14656</v>
      </c>
      <c r="S1715" t="s">
        <v>28</v>
      </c>
      <c r="T1715">
        <v>1.85</v>
      </c>
      <c r="U1715" t="b">
        <f>IF(Table19[[#This Row],[gross]]-Table19[[#This Row],[budget]] &gt; 0, TRUE, FALSE)</f>
        <v>0</v>
      </c>
    </row>
    <row r="1716" spans="1:21" x14ac:dyDescent="0.35">
      <c r="A1716" t="s">
        <v>13762</v>
      </c>
      <c r="B1716">
        <v>2005</v>
      </c>
      <c r="C1716" t="s">
        <v>13760</v>
      </c>
      <c r="D1716" t="s">
        <v>11765</v>
      </c>
      <c r="E1716" t="s">
        <v>13761</v>
      </c>
      <c r="F1716" t="s">
        <v>13763</v>
      </c>
      <c r="G1716" t="s">
        <v>569</v>
      </c>
      <c r="H1716" s="11">
        <v>9600000</v>
      </c>
      <c r="I1716" s="11">
        <v>2483955</v>
      </c>
      <c r="J1716" t="s">
        <v>38</v>
      </c>
      <c r="K1716">
        <v>144</v>
      </c>
      <c r="L1716" t="s">
        <v>209</v>
      </c>
      <c r="M1716" t="s">
        <v>13764</v>
      </c>
      <c r="N1716">
        <v>6.7</v>
      </c>
      <c r="O1716">
        <v>52</v>
      </c>
      <c r="P1716">
        <v>165</v>
      </c>
      <c r="Q1716">
        <v>8369</v>
      </c>
      <c r="R1716">
        <v>1674</v>
      </c>
      <c r="S1716" t="s">
        <v>28</v>
      </c>
      <c r="T1716">
        <v>1.85</v>
      </c>
      <c r="U1716" t="b">
        <f>IF(Table19[[#This Row],[gross]]-Table19[[#This Row],[budget]] &gt; 0, TRUE, FALSE)</f>
        <v>0</v>
      </c>
    </row>
    <row r="1717" spans="1:21" x14ac:dyDescent="0.35">
      <c r="A1717" t="s">
        <v>13825</v>
      </c>
      <c r="B1717">
        <v>1999</v>
      </c>
      <c r="C1717" t="s">
        <v>6477</v>
      </c>
      <c r="D1717" t="s">
        <v>2700</v>
      </c>
      <c r="E1717" t="s">
        <v>2169</v>
      </c>
      <c r="F1717" t="s">
        <v>13826</v>
      </c>
      <c r="G1717" t="s">
        <v>569</v>
      </c>
      <c r="H1717" s="11">
        <v>9000000</v>
      </c>
      <c r="I1717" s="11">
        <v>34074895</v>
      </c>
      <c r="J1717" t="s">
        <v>38</v>
      </c>
      <c r="K1717">
        <v>120</v>
      </c>
      <c r="L1717" t="s">
        <v>2450</v>
      </c>
      <c r="M1717" t="s">
        <v>13827</v>
      </c>
      <c r="N1717">
        <v>6.7</v>
      </c>
      <c r="O1717">
        <v>32</v>
      </c>
      <c r="P1717">
        <v>79</v>
      </c>
      <c r="Q1717">
        <v>6525</v>
      </c>
      <c r="R1717">
        <v>5420</v>
      </c>
      <c r="S1717" t="s">
        <v>28</v>
      </c>
      <c r="T1717">
        <v>1.85</v>
      </c>
      <c r="U1717" t="b">
        <f>IF(Table19[[#This Row],[gross]]-Table19[[#This Row],[budget]] &gt; 0, TRUE, FALSE)</f>
        <v>1</v>
      </c>
    </row>
    <row r="1718" spans="1:21" x14ac:dyDescent="0.35">
      <c r="A1718" t="s">
        <v>13870</v>
      </c>
      <c r="B1718">
        <v>2000</v>
      </c>
      <c r="C1718" t="s">
        <v>859</v>
      </c>
      <c r="D1718" t="s">
        <v>13869</v>
      </c>
      <c r="E1718" t="s">
        <v>13868</v>
      </c>
      <c r="F1718" t="s">
        <v>13871</v>
      </c>
      <c r="G1718" t="s">
        <v>569</v>
      </c>
      <c r="H1718" s="11">
        <v>8500000</v>
      </c>
      <c r="I1718" s="11">
        <v>6047856</v>
      </c>
      <c r="J1718" t="s">
        <v>38</v>
      </c>
      <c r="K1718">
        <v>119</v>
      </c>
      <c r="L1718" t="s">
        <v>454</v>
      </c>
      <c r="M1718" t="s">
        <v>13872</v>
      </c>
      <c r="N1718">
        <v>6.7</v>
      </c>
      <c r="O1718">
        <v>117</v>
      </c>
      <c r="P1718">
        <v>327</v>
      </c>
      <c r="Q1718">
        <v>27536</v>
      </c>
      <c r="R1718">
        <v>358</v>
      </c>
      <c r="S1718" t="s">
        <v>28</v>
      </c>
      <c r="T1718">
        <v>1.85</v>
      </c>
      <c r="U1718" t="b">
        <f>IF(Table19[[#This Row],[gross]]-Table19[[#This Row],[budget]] &gt; 0, TRUE, FALSE)</f>
        <v>0</v>
      </c>
    </row>
    <row r="1719" spans="1:21" x14ac:dyDescent="0.35">
      <c r="A1719" t="s">
        <v>13996</v>
      </c>
      <c r="B1719">
        <v>2008</v>
      </c>
      <c r="C1719" t="s">
        <v>13223</v>
      </c>
      <c r="D1719" t="s">
        <v>5614</v>
      </c>
      <c r="E1719" t="s">
        <v>7089</v>
      </c>
      <c r="F1719" t="s">
        <v>7260</v>
      </c>
      <c r="G1719" t="s">
        <v>569</v>
      </c>
      <c r="H1719" s="11">
        <v>8500000</v>
      </c>
      <c r="I1719" s="11">
        <v>140244</v>
      </c>
      <c r="J1719" t="s">
        <v>38</v>
      </c>
      <c r="K1719">
        <v>150</v>
      </c>
      <c r="L1719" t="s">
        <v>13995</v>
      </c>
      <c r="M1719" t="s">
        <v>13997</v>
      </c>
      <c r="N1719">
        <v>6.7</v>
      </c>
      <c r="O1719">
        <v>147</v>
      </c>
      <c r="P1719">
        <v>259</v>
      </c>
      <c r="Q1719">
        <v>20419</v>
      </c>
      <c r="R1719">
        <v>4168</v>
      </c>
      <c r="S1719" t="s">
        <v>28</v>
      </c>
      <c r="T1719">
        <v>1.85</v>
      </c>
      <c r="U1719" t="b">
        <f>IF(Table19[[#This Row],[gross]]-Table19[[#This Row],[budget]] &gt; 0, TRUE, FALSE)</f>
        <v>0</v>
      </c>
    </row>
    <row r="1720" spans="1:21" x14ac:dyDescent="0.35">
      <c r="A1720" t="s">
        <v>14096</v>
      </c>
      <c r="B1720">
        <v>1998</v>
      </c>
      <c r="C1720" t="s">
        <v>12720</v>
      </c>
      <c r="D1720" t="s">
        <v>2551</v>
      </c>
      <c r="E1720" t="s">
        <v>11205</v>
      </c>
      <c r="F1720" t="s">
        <v>3802</v>
      </c>
      <c r="G1720" t="s">
        <v>569</v>
      </c>
      <c r="H1720" s="11">
        <v>8000000</v>
      </c>
      <c r="I1720" s="11">
        <v>17278980</v>
      </c>
      <c r="J1720" t="s">
        <v>38</v>
      </c>
      <c r="K1720">
        <v>82</v>
      </c>
      <c r="L1720" t="s">
        <v>982</v>
      </c>
      <c r="M1720" t="s">
        <v>14097</v>
      </c>
      <c r="N1720">
        <v>6.7</v>
      </c>
      <c r="O1720">
        <v>40</v>
      </c>
      <c r="P1720">
        <v>164</v>
      </c>
      <c r="Q1720">
        <v>48225</v>
      </c>
      <c r="R1720">
        <v>2400</v>
      </c>
      <c r="S1720" t="s">
        <v>28</v>
      </c>
      <c r="T1720">
        <v>1.85</v>
      </c>
      <c r="U1720" t="b">
        <f>IF(Table19[[#This Row],[gross]]-Table19[[#This Row],[budget]] &gt; 0, TRUE, FALSE)</f>
        <v>1</v>
      </c>
    </row>
    <row r="1721" spans="1:21" x14ac:dyDescent="0.35">
      <c r="A1721" t="s">
        <v>14262</v>
      </c>
      <c r="B1721">
        <v>1995</v>
      </c>
      <c r="C1721" t="s">
        <v>14259</v>
      </c>
      <c r="D1721" t="s">
        <v>14261</v>
      </c>
      <c r="E1721" t="s">
        <v>14260</v>
      </c>
      <c r="F1721" t="s">
        <v>14263</v>
      </c>
      <c r="G1721" t="s">
        <v>569</v>
      </c>
      <c r="H1721" s="11">
        <v>7500000</v>
      </c>
      <c r="I1721" s="11">
        <v>32333860</v>
      </c>
      <c r="J1721" t="s">
        <v>3699</v>
      </c>
      <c r="K1721">
        <v>89</v>
      </c>
      <c r="L1721" t="s">
        <v>2073</v>
      </c>
      <c r="M1721" t="s">
        <v>14264</v>
      </c>
      <c r="N1721">
        <v>6.7</v>
      </c>
      <c r="O1721">
        <v>62</v>
      </c>
      <c r="P1721">
        <v>81</v>
      </c>
      <c r="Q1721">
        <v>29843</v>
      </c>
      <c r="R1721">
        <v>407</v>
      </c>
      <c r="S1721" t="s">
        <v>28</v>
      </c>
      <c r="T1721">
        <v>2.35</v>
      </c>
      <c r="U1721" t="b">
        <f>IF(Table19[[#This Row],[gross]]-Table19[[#This Row],[budget]] &gt; 0, TRUE, FALSE)</f>
        <v>1</v>
      </c>
    </row>
    <row r="1722" spans="1:21" x14ac:dyDescent="0.35">
      <c r="A1722" t="s">
        <v>14306</v>
      </c>
      <c r="B1722">
        <v>2011</v>
      </c>
      <c r="C1722" t="s">
        <v>14305</v>
      </c>
      <c r="D1722" t="s">
        <v>12929</v>
      </c>
      <c r="E1722" t="s">
        <v>13754</v>
      </c>
      <c r="F1722" t="s">
        <v>8252</v>
      </c>
      <c r="G1722" t="s">
        <v>569</v>
      </c>
      <c r="H1722" s="11">
        <v>8000000</v>
      </c>
      <c r="I1722" s="11">
        <v>3014541</v>
      </c>
      <c r="J1722" t="s">
        <v>56</v>
      </c>
      <c r="K1722">
        <v>113</v>
      </c>
      <c r="L1722" t="s">
        <v>3270</v>
      </c>
      <c r="M1722" t="s">
        <v>14307</v>
      </c>
      <c r="N1722">
        <v>6.7</v>
      </c>
      <c r="O1722">
        <v>222</v>
      </c>
      <c r="P1722">
        <v>98</v>
      </c>
      <c r="Q1722">
        <v>19616</v>
      </c>
      <c r="R1722">
        <v>4370</v>
      </c>
      <c r="S1722" t="s">
        <v>28</v>
      </c>
      <c r="T1722">
        <v>2.35</v>
      </c>
      <c r="U1722" t="b">
        <f>IF(Table19[[#This Row],[gross]]-Table19[[#This Row],[budget]] &gt; 0, TRUE, FALSE)</f>
        <v>0</v>
      </c>
    </row>
    <row r="1723" spans="1:21" x14ac:dyDescent="0.35">
      <c r="A1723" t="s">
        <v>14333</v>
      </c>
      <c r="B1723">
        <v>1971</v>
      </c>
      <c r="C1723" t="s">
        <v>14332</v>
      </c>
      <c r="D1723" t="s">
        <v>1066</v>
      </c>
      <c r="E1723" t="s">
        <v>4620</v>
      </c>
      <c r="F1723" t="s">
        <v>14334</v>
      </c>
      <c r="G1723" t="s">
        <v>12734</v>
      </c>
      <c r="H1723" s="11">
        <v>7200000</v>
      </c>
      <c r="I1723" s="11">
        <v>43800000</v>
      </c>
      <c r="J1723" t="s">
        <v>56</v>
      </c>
      <c r="K1723">
        <v>120</v>
      </c>
      <c r="L1723" t="s">
        <v>50</v>
      </c>
      <c r="M1723" t="s">
        <v>14335</v>
      </c>
      <c r="N1723">
        <v>6.7</v>
      </c>
      <c r="O1723">
        <v>120</v>
      </c>
      <c r="P1723">
        <v>276</v>
      </c>
      <c r="Q1723">
        <v>74249</v>
      </c>
      <c r="R1723">
        <v>1105</v>
      </c>
      <c r="S1723" t="s">
        <v>28</v>
      </c>
      <c r="T1723">
        <v>2.35</v>
      </c>
      <c r="U1723" t="b">
        <f>IF(Table19[[#This Row],[gross]]-Table19[[#This Row],[budget]] &gt; 0, TRUE, FALSE)</f>
        <v>1</v>
      </c>
    </row>
    <row r="1724" spans="1:21" x14ac:dyDescent="0.35">
      <c r="A1724" t="s">
        <v>14537</v>
      </c>
      <c r="B1724">
        <v>2002</v>
      </c>
      <c r="C1724" t="s">
        <v>14536</v>
      </c>
      <c r="D1724" t="s">
        <v>1956</v>
      </c>
      <c r="E1724" t="s">
        <v>3387</v>
      </c>
      <c r="F1724" t="s">
        <v>14538</v>
      </c>
      <c r="G1724" t="s">
        <v>569</v>
      </c>
      <c r="H1724" s="11">
        <v>7000000</v>
      </c>
      <c r="I1724" s="11">
        <v>196067</v>
      </c>
      <c r="J1724" t="s">
        <v>56</v>
      </c>
      <c r="K1724">
        <v>96</v>
      </c>
      <c r="L1724" t="s">
        <v>209</v>
      </c>
      <c r="M1724" t="s">
        <v>14539</v>
      </c>
      <c r="N1724">
        <v>6.7</v>
      </c>
      <c r="O1724">
        <v>39</v>
      </c>
      <c r="P1724">
        <v>25</v>
      </c>
      <c r="Q1724">
        <v>1966</v>
      </c>
      <c r="R1724">
        <v>1251</v>
      </c>
      <c r="S1724" t="s">
        <v>28</v>
      </c>
      <c r="T1724">
        <v>1.85</v>
      </c>
      <c r="U1724" t="b">
        <f>IF(Table19[[#This Row],[gross]]-Table19[[#This Row],[budget]] &gt; 0, TRUE, FALSE)</f>
        <v>0</v>
      </c>
    </row>
    <row r="1725" spans="1:21" x14ac:dyDescent="0.35">
      <c r="A1725" t="s">
        <v>14850</v>
      </c>
      <c r="B1725">
        <v>2014</v>
      </c>
      <c r="C1725" t="s">
        <v>14849</v>
      </c>
      <c r="D1725" t="s">
        <v>1145</v>
      </c>
      <c r="E1725" t="s">
        <v>803</v>
      </c>
      <c r="F1725" t="s">
        <v>4063</v>
      </c>
      <c r="G1725" t="s">
        <v>569</v>
      </c>
      <c r="H1725" s="11">
        <v>6000000</v>
      </c>
      <c r="I1725" s="11">
        <v>3588432</v>
      </c>
      <c r="J1725" t="s">
        <v>38</v>
      </c>
      <c r="K1725">
        <v>106</v>
      </c>
      <c r="L1725" t="s">
        <v>2450</v>
      </c>
      <c r="M1725" t="s">
        <v>14851</v>
      </c>
      <c r="N1725">
        <v>6.7</v>
      </c>
      <c r="O1725">
        <v>149</v>
      </c>
      <c r="P1725">
        <v>93</v>
      </c>
      <c r="Q1725">
        <v>29341</v>
      </c>
      <c r="R1725">
        <v>18947</v>
      </c>
      <c r="S1725" t="s">
        <v>28</v>
      </c>
      <c r="T1725">
        <v>2.35</v>
      </c>
      <c r="U1725" t="b">
        <f>IF(Table19[[#This Row],[gross]]-Table19[[#This Row],[budget]] &gt; 0, TRUE, FALSE)</f>
        <v>0</v>
      </c>
    </row>
    <row r="1726" spans="1:21" x14ac:dyDescent="0.35">
      <c r="A1726" t="s">
        <v>14864</v>
      </c>
      <c r="B1726">
        <v>1993</v>
      </c>
      <c r="C1726" t="s">
        <v>11358</v>
      </c>
      <c r="D1726" t="s">
        <v>8420</v>
      </c>
      <c r="E1726" t="s">
        <v>14863</v>
      </c>
      <c r="F1726" t="s">
        <v>14865</v>
      </c>
      <c r="G1726" t="s">
        <v>39</v>
      </c>
      <c r="H1726" s="11">
        <v>6000000</v>
      </c>
      <c r="I1726" s="11">
        <v>3273588</v>
      </c>
      <c r="J1726" t="s">
        <v>38</v>
      </c>
      <c r="K1726">
        <v>99</v>
      </c>
      <c r="L1726" t="s">
        <v>750</v>
      </c>
      <c r="M1726" t="s">
        <v>14866</v>
      </c>
      <c r="N1726">
        <v>6.7</v>
      </c>
      <c r="O1726">
        <v>17</v>
      </c>
      <c r="P1726">
        <v>50</v>
      </c>
      <c r="Q1726">
        <v>4195</v>
      </c>
      <c r="R1726">
        <v>382</v>
      </c>
      <c r="S1726" t="s">
        <v>28</v>
      </c>
      <c r="T1726">
        <v>1.85</v>
      </c>
      <c r="U1726" t="b">
        <f>IF(Table19[[#This Row],[gross]]-Table19[[#This Row],[budget]] &gt; 0, TRUE, FALSE)</f>
        <v>0</v>
      </c>
    </row>
    <row r="1727" spans="1:21" x14ac:dyDescent="0.35">
      <c r="A1727" t="s">
        <v>14897</v>
      </c>
      <c r="B1727">
        <v>2009</v>
      </c>
      <c r="C1727" t="s">
        <v>10221</v>
      </c>
      <c r="D1727" t="s">
        <v>1363</v>
      </c>
      <c r="E1727" t="s">
        <v>820</v>
      </c>
      <c r="F1727" t="s">
        <v>14898</v>
      </c>
      <c r="G1727" t="s">
        <v>569</v>
      </c>
      <c r="H1727" s="11">
        <v>6000000</v>
      </c>
      <c r="I1727" s="11">
        <v>115862</v>
      </c>
      <c r="J1727" t="s">
        <v>38</v>
      </c>
      <c r="K1727">
        <v>96</v>
      </c>
      <c r="L1727" t="s">
        <v>209</v>
      </c>
      <c r="M1727" t="s">
        <v>14899</v>
      </c>
      <c r="N1727">
        <v>6.7</v>
      </c>
      <c r="O1727">
        <v>63</v>
      </c>
      <c r="P1727">
        <v>50</v>
      </c>
      <c r="Q1727">
        <v>7394</v>
      </c>
      <c r="R1727">
        <v>2163</v>
      </c>
      <c r="S1727" t="s">
        <v>28</v>
      </c>
      <c r="T1727">
        <v>2.35</v>
      </c>
      <c r="U1727" t="b">
        <f>IF(Table19[[#This Row],[gross]]-Table19[[#This Row],[budget]] &gt; 0, TRUE, FALSE)</f>
        <v>0</v>
      </c>
    </row>
    <row r="1728" spans="1:21" x14ac:dyDescent="0.35">
      <c r="A1728" t="s">
        <v>14938</v>
      </c>
      <c r="B1728">
        <v>2002</v>
      </c>
      <c r="C1728" t="s">
        <v>13755</v>
      </c>
      <c r="D1728" t="s">
        <v>1462</v>
      </c>
      <c r="E1728" t="s">
        <v>14937</v>
      </c>
      <c r="F1728" t="s">
        <v>14455</v>
      </c>
      <c r="G1728" t="s">
        <v>39</v>
      </c>
      <c r="H1728" s="11">
        <v>3500159</v>
      </c>
      <c r="I1728" s="11">
        <v>32541719</v>
      </c>
      <c r="J1728" t="s">
        <v>56</v>
      </c>
      <c r="K1728">
        <v>112</v>
      </c>
      <c r="L1728" t="s">
        <v>4290</v>
      </c>
      <c r="M1728" t="s">
        <v>14939</v>
      </c>
      <c r="N1728">
        <v>6.7</v>
      </c>
      <c r="O1728">
        <v>161</v>
      </c>
      <c r="P1728">
        <v>438</v>
      </c>
      <c r="Q1728">
        <v>89806</v>
      </c>
      <c r="R1728">
        <v>2201</v>
      </c>
      <c r="S1728" t="s">
        <v>28</v>
      </c>
      <c r="T1728">
        <v>1.85</v>
      </c>
      <c r="U1728" t="b">
        <f>IF(Table19[[#This Row],[gross]]-Table19[[#This Row],[budget]] &gt; 0, TRUE, FALSE)</f>
        <v>1</v>
      </c>
    </row>
    <row r="1729" spans="1:21" x14ac:dyDescent="0.35">
      <c r="A1729" t="s">
        <v>14991</v>
      </c>
      <c r="B1729">
        <v>2003</v>
      </c>
      <c r="C1729" t="s">
        <v>14989</v>
      </c>
      <c r="D1729" t="s">
        <v>7260</v>
      </c>
      <c r="E1729" t="s">
        <v>14990</v>
      </c>
      <c r="F1729" t="s">
        <v>14992</v>
      </c>
      <c r="G1729" t="s">
        <v>569</v>
      </c>
      <c r="H1729" s="11">
        <v>5000000</v>
      </c>
      <c r="I1729" s="11">
        <v>6239558</v>
      </c>
      <c r="J1729" t="s">
        <v>263</v>
      </c>
      <c r="K1729">
        <v>92</v>
      </c>
      <c r="L1729" t="s">
        <v>2450</v>
      </c>
      <c r="M1729" t="s">
        <v>14993</v>
      </c>
      <c r="N1729">
        <v>6.7</v>
      </c>
      <c r="O1729">
        <v>67</v>
      </c>
      <c r="P1729">
        <v>67</v>
      </c>
      <c r="Q1729">
        <v>5548</v>
      </c>
      <c r="R1729">
        <v>1033</v>
      </c>
      <c r="S1729" t="s">
        <v>28</v>
      </c>
      <c r="T1729">
        <v>1.85</v>
      </c>
      <c r="U1729" t="b">
        <f>IF(Table19[[#This Row],[gross]]-Table19[[#This Row],[budget]] &gt; 0, TRUE, FALSE)</f>
        <v>1</v>
      </c>
    </row>
    <row r="1730" spans="1:21" x14ac:dyDescent="0.35">
      <c r="A1730" t="s">
        <v>15417</v>
      </c>
      <c r="B1730">
        <v>1988</v>
      </c>
      <c r="C1730" t="s">
        <v>15416</v>
      </c>
      <c r="D1730" t="s">
        <v>8334</v>
      </c>
      <c r="E1730" t="s">
        <v>1103</v>
      </c>
      <c r="F1730" t="s">
        <v>15418</v>
      </c>
      <c r="G1730" t="s">
        <v>569</v>
      </c>
      <c r="H1730" s="11">
        <v>4700000</v>
      </c>
      <c r="I1730" s="11">
        <v>1705139</v>
      </c>
      <c r="J1730" t="s">
        <v>38</v>
      </c>
      <c r="K1730">
        <v>118</v>
      </c>
      <c r="L1730" t="s">
        <v>2577</v>
      </c>
      <c r="M1730" t="s">
        <v>15419</v>
      </c>
      <c r="N1730">
        <v>6.7</v>
      </c>
      <c r="O1730">
        <v>130</v>
      </c>
      <c r="P1730">
        <v>69</v>
      </c>
      <c r="Q1730">
        <v>4695</v>
      </c>
      <c r="R1730">
        <v>2545</v>
      </c>
      <c r="S1730" t="s">
        <v>28</v>
      </c>
      <c r="T1730">
        <v>1.85</v>
      </c>
      <c r="U1730" t="b">
        <f>IF(Table19[[#This Row],[gross]]-Table19[[#This Row],[budget]] &gt; 0, TRUE, FALSE)</f>
        <v>0</v>
      </c>
    </row>
    <row r="1731" spans="1:21" x14ac:dyDescent="0.35">
      <c r="A1731" t="s">
        <v>15442</v>
      </c>
      <c r="B1731">
        <v>1984</v>
      </c>
      <c r="C1731" t="s">
        <v>7119</v>
      </c>
      <c r="D1731" t="s">
        <v>10264</v>
      </c>
      <c r="E1731" t="s">
        <v>15441</v>
      </c>
      <c r="F1731" t="s">
        <v>9587</v>
      </c>
      <c r="G1731" t="s">
        <v>569</v>
      </c>
      <c r="H1731" s="11">
        <v>4500000</v>
      </c>
      <c r="I1731" s="11">
        <v>81200000</v>
      </c>
      <c r="J1731" t="s">
        <v>38</v>
      </c>
      <c r="K1731">
        <v>96</v>
      </c>
      <c r="L1731" t="s">
        <v>1611</v>
      </c>
      <c r="M1731" t="s">
        <v>15443</v>
      </c>
      <c r="N1731">
        <v>6.7</v>
      </c>
      <c r="O1731">
        <v>45</v>
      </c>
      <c r="P1731">
        <v>133</v>
      </c>
      <c r="Q1731">
        <v>87739</v>
      </c>
      <c r="R1731">
        <v>3113</v>
      </c>
      <c r="S1731" t="s">
        <v>28</v>
      </c>
      <c r="T1731">
        <v>1.85</v>
      </c>
      <c r="U1731" t="b">
        <f>IF(Table19[[#This Row],[gross]]-Table19[[#This Row],[budget]] &gt; 0, TRUE, FALSE)</f>
        <v>1</v>
      </c>
    </row>
    <row r="1732" spans="1:21" x14ac:dyDescent="0.35">
      <c r="A1732" t="s">
        <v>15547</v>
      </c>
      <c r="B1732">
        <v>1952</v>
      </c>
      <c r="C1732" t="s">
        <v>15544</v>
      </c>
      <c r="D1732" t="s">
        <v>15546</v>
      </c>
      <c r="E1732" t="s">
        <v>15545</v>
      </c>
      <c r="F1732" t="s">
        <v>15548</v>
      </c>
      <c r="G1732" t="s">
        <v>4621</v>
      </c>
      <c r="H1732" s="11">
        <v>4000000</v>
      </c>
      <c r="I1732" s="11">
        <v>36000000</v>
      </c>
      <c r="J1732" t="s">
        <v>38</v>
      </c>
      <c r="K1732">
        <v>152</v>
      </c>
      <c r="L1732" t="s">
        <v>11594</v>
      </c>
      <c r="M1732" t="s">
        <v>15549</v>
      </c>
      <c r="N1732">
        <v>6.7</v>
      </c>
      <c r="O1732">
        <v>44</v>
      </c>
      <c r="P1732">
        <v>107</v>
      </c>
      <c r="Q1732">
        <v>9456</v>
      </c>
      <c r="R1732">
        <v>825</v>
      </c>
      <c r="S1732" t="s">
        <v>28</v>
      </c>
      <c r="T1732">
        <v>1.37</v>
      </c>
      <c r="U1732" t="b">
        <f>IF(Table19[[#This Row],[gross]]-Table19[[#This Row],[budget]] &gt; 0, TRUE, FALSE)</f>
        <v>1</v>
      </c>
    </row>
    <row r="1733" spans="1:21" x14ac:dyDescent="0.35">
      <c r="A1733" t="s">
        <v>15589</v>
      </c>
      <c r="B1733">
        <v>2006</v>
      </c>
      <c r="C1733" t="s">
        <v>3839</v>
      </c>
      <c r="D1733" t="s">
        <v>95</v>
      </c>
      <c r="E1733" t="s">
        <v>3453</v>
      </c>
      <c r="F1733" t="s">
        <v>13167</v>
      </c>
      <c r="G1733" t="s">
        <v>39</v>
      </c>
      <c r="H1733" s="11">
        <v>4000000</v>
      </c>
      <c r="I1733" s="11">
        <v>10515579</v>
      </c>
      <c r="J1733" t="s">
        <v>56</v>
      </c>
      <c r="K1733">
        <v>96</v>
      </c>
      <c r="L1733" t="s">
        <v>11391</v>
      </c>
      <c r="M1733" t="s">
        <v>15590</v>
      </c>
      <c r="N1733">
        <v>6.7</v>
      </c>
      <c r="O1733">
        <v>177</v>
      </c>
      <c r="P1733">
        <v>248</v>
      </c>
      <c r="Q1733">
        <v>66840</v>
      </c>
      <c r="R1733">
        <v>20132</v>
      </c>
      <c r="S1733" t="s">
        <v>28</v>
      </c>
      <c r="T1733">
        <v>1.85</v>
      </c>
      <c r="U1733" t="b">
        <f>IF(Table19[[#This Row],[gross]]-Table19[[#This Row],[budget]] &gt; 0, TRUE, FALSE)</f>
        <v>1</v>
      </c>
    </row>
    <row r="1734" spans="1:21" x14ac:dyDescent="0.35">
      <c r="A1734" t="s">
        <v>15618</v>
      </c>
      <c r="B1734">
        <v>2002</v>
      </c>
      <c r="C1734" t="s">
        <v>15617</v>
      </c>
      <c r="D1734" t="s">
        <v>9872</v>
      </c>
      <c r="E1734" t="s">
        <v>5353</v>
      </c>
      <c r="F1734" t="s">
        <v>374</v>
      </c>
      <c r="G1734" t="s">
        <v>569</v>
      </c>
      <c r="H1734" s="11">
        <v>4000000</v>
      </c>
      <c r="I1734" s="11">
        <v>6525762</v>
      </c>
      <c r="J1734" t="s">
        <v>38</v>
      </c>
      <c r="K1734">
        <v>110</v>
      </c>
      <c r="L1734" t="s">
        <v>1375</v>
      </c>
      <c r="M1734" t="s">
        <v>15619</v>
      </c>
      <c r="N1734">
        <v>6.7</v>
      </c>
      <c r="O1734">
        <v>143</v>
      </c>
      <c r="P1734">
        <v>425</v>
      </c>
      <c r="Q1734">
        <v>44339</v>
      </c>
      <c r="R1734">
        <v>19928</v>
      </c>
      <c r="S1734" t="s">
        <v>28</v>
      </c>
      <c r="T1734">
        <v>1.85</v>
      </c>
      <c r="U1734" t="b">
        <f>IF(Table19[[#This Row],[gross]]-Table19[[#This Row],[budget]] &gt; 0, TRUE, FALSE)</f>
        <v>1</v>
      </c>
    </row>
    <row r="1735" spans="1:21" x14ac:dyDescent="0.35">
      <c r="A1735" t="s">
        <v>15622</v>
      </c>
      <c r="B1735">
        <v>1995</v>
      </c>
      <c r="C1735" t="s">
        <v>15621</v>
      </c>
      <c r="D1735" t="s">
        <v>483</v>
      </c>
      <c r="E1735" t="s">
        <v>3835</v>
      </c>
      <c r="F1735" t="s">
        <v>2576</v>
      </c>
      <c r="G1735" t="s">
        <v>569</v>
      </c>
      <c r="H1735" s="11">
        <v>4000000</v>
      </c>
      <c r="I1735" s="11">
        <v>4301331</v>
      </c>
      <c r="J1735" t="s">
        <v>38</v>
      </c>
      <c r="K1735">
        <v>110</v>
      </c>
      <c r="L1735" t="s">
        <v>2687</v>
      </c>
      <c r="M1735" t="s">
        <v>15623</v>
      </c>
      <c r="N1735">
        <v>6.7</v>
      </c>
      <c r="O1735">
        <v>51</v>
      </c>
      <c r="P1735">
        <v>177</v>
      </c>
      <c r="Q1735">
        <v>78241</v>
      </c>
      <c r="R1735">
        <v>7921</v>
      </c>
      <c r="S1735" t="s">
        <v>28</v>
      </c>
      <c r="T1735">
        <v>1.85</v>
      </c>
      <c r="U1735" t="b">
        <f>IF(Table19[[#This Row],[gross]]-Table19[[#This Row],[budget]] &gt; 0, TRUE, FALSE)</f>
        <v>1</v>
      </c>
    </row>
    <row r="1736" spans="1:21" x14ac:dyDescent="0.35">
      <c r="A1736" t="s">
        <v>15881</v>
      </c>
      <c r="B1736">
        <v>1977</v>
      </c>
      <c r="C1736" t="s">
        <v>9583</v>
      </c>
      <c r="D1736" t="s">
        <v>5514</v>
      </c>
      <c r="E1736" t="s">
        <v>3944</v>
      </c>
      <c r="F1736" t="s">
        <v>9584</v>
      </c>
      <c r="G1736" t="s">
        <v>90</v>
      </c>
      <c r="H1736" s="11">
        <v>3400000</v>
      </c>
      <c r="I1736" s="11"/>
      <c r="J1736" t="s">
        <v>38</v>
      </c>
      <c r="K1736">
        <v>94</v>
      </c>
      <c r="L1736" t="s">
        <v>1611</v>
      </c>
      <c r="M1736" t="s">
        <v>15882</v>
      </c>
      <c r="N1736">
        <v>6.7</v>
      </c>
      <c r="O1736">
        <v>55</v>
      </c>
      <c r="P1736">
        <v>102</v>
      </c>
      <c r="Q1736">
        <v>15115</v>
      </c>
      <c r="R1736">
        <v>2861</v>
      </c>
      <c r="S1736" t="s">
        <v>28</v>
      </c>
      <c r="T1736">
        <v>1.85</v>
      </c>
      <c r="U1736" t="b">
        <f>IF(Table19[[#This Row],[gross]]-Table19[[#This Row],[budget]] &gt; 0, TRUE, FALSE)</f>
        <v>0</v>
      </c>
    </row>
    <row r="1737" spans="1:21" x14ac:dyDescent="0.35">
      <c r="A1737" t="s">
        <v>16132</v>
      </c>
      <c r="B1737">
        <v>1999</v>
      </c>
      <c r="C1737" t="s">
        <v>1707</v>
      </c>
      <c r="D1737" t="s">
        <v>5327</v>
      </c>
      <c r="E1737" t="s">
        <v>14253</v>
      </c>
      <c r="F1737" t="s">
        <v>16133</v>
      </c>
      <c r="G1737" t="s">
        <v>569</v>
      </c>
      <c r="H1737" s="11">
        <v>3000000</v>
      </c>
      <c r="I1737" s="11">
        <v>39852</v>
      </c>
      <c r="J1737" t="s">
        <v>38</v>
      </c>
      <c r="K1737">
        <v>97</v>
      </c>
      <c r="L1737" t="s">
        <v>2450</v>
      </c>
      <c r="M1737" t="s">
        <v>16134</v>
      </c>
      <c r="N1737">
        <v>6.7</v>
      </c>
      <c r="O1737">
        <v>20</v>
      </c>
      <c r="P1737">
        <v>25</v>
      </c>
      <c r="Q1737">
        <v>1238</v>
      </c>
      <c r="R1737">
        <v>1030</v>
      </c>
      <c r="S1737" t="s">
        <v>28</v>
      </c>
      <c r="T1737">
        <v>1.85</v>
      </c>
      <c r="U1737" t="b">
        <f>IF(Table19[[#This Row],[gross]]-Table19[[#This Row],[budget]] &gt; 0, TRUE, FALSE)</f>
        <v>0</v>
      </c>
    </row>
    <row r="1738" spans="1:21" x14ac:dyDescent="0.35">
      <c r="A1738" t="s">
        <v>16262</v>
      </c>
      <c r="B1738">
        <v>2013</v>
      </c>
      <c r="C1738" t="s">
        <v>16259</v>
      </c>
      <c r="D1738" t="s">
        <v>16261</v>
      </c>
      <c r="E1738" t="s">
        <v>16260</v>
      </c>
      <c r="F1738" t="s">
        <v>16263</v>
      </c>
      <c r="G1738" t="s">
        <v>569</v>
      </c>
      <c r="H1738" s="11">
        <v>2500000</v>
      </c>
      <c r="I1738" s="11">
        <v>32230907</v>
      </c>
      <c r="J1738" t="s">
        <v>38</v>
      </c>
      <c r="K1738">
        <v>75</v>
      </c>
      <c r="L1738" t="s">
        <v>15058</v>
      </c>
      <c r="M1738" t="s">
        <v>16264</v>
      </c>
      <c r="N1738">
        <v>6.7</v>
      </c>
      <c r="O1738">
        <v>26</v>
      </c>
      <c r="P1738">
        <v>30</v>
      </c>
      <c r="Q1738">
        <v>6062</v>
      </c>
      <c r="R1738">
        <v>1385</v>
      </c>
      <c r="S1738" t="s">
        <v>28</v>
      </c>
      <c r="T1738">
        <v>1.85</v>
      </c>
      <c r="U1738" t="b">
        <f>IF(Table19[[#This Row],[gross]]-Table19[[#This Row],[budget]] &gt; 0, TRUE, FALSE)</f>
        <v>1</v>
      </c>
    </row>
    <row r="1739" spans="1:21" x14ac:dyDescent="0.35">
      <c r="A1739" t="s">
        <v>7675</v>
      </c>
      <c r="B1739">
        <v>2004</v>
      </c>
      <c r="C1739" t="s">
        <v>4843</v>
      </c>
      <c r="D1739" t="s">
        <v>3097</v>
      </c>
      <c r="E1739" t="s">
        <v>1114</v>
      </c>
      <c r="F1739" t="s">
        <v>30</v>
      </c>
      <c r="G1739" t="s">
        <v>39</v>
      </c>
      <c r="H1739" s="11">
        <v>20000000</v>
      </c>
      <c r="I1739" s="11">
        <v>114324072</v>
      </c>
      <c r="J1739" t="s">
        <v>38</v>
      </c>
      <c r="K1739">
        <v>92</v>
      </c>
      <c r="L1739" t="s">
        <v>3753</v>
      </c>
      <c r="M1739" t="s">
        <v>7676</v>
      </c>
      <c r="N1739">
        <v>6.7</v>
      </c>
      <c r="O1739">
        <v>191</v>
      </c>
      <c r="P1739">
        <v>392</v>
      </c>
      <c r="Q1739">
        <v>185345</v>
      </c>
      <c r="R1739">
        <v>4730</v>
      </c>
      <c r="S1739" t="s">
        <v>720</v>
      </c>
      <c r="T1739">
        <v>2.35</v>
      </c>
      <c r="U1739" t="b">
        <f>IF(Table19[[#This Row],[gross]]-Table19[[#This Row],[budget]] &gt; 0, TRUE, FALSE)</f>
        <v>1</v>
      </c>
    </row>
    <row r="1740" spans="1:21" x14ac:dyDescent="0.35">
      <c r="A1740" t="s">
        <v>16563</v>
      </c>
      <c r="B1740">
        <v>1998</v>
      </c>
      <c r="C1740" t="s">
        <v>16559</v>
      </c>
      <c r="D1740" t="s">
        <v>16562</v>
      </c>
      <c r="E1740" t="s">
        <v>16560</v>
      </c>
      <c r="F1740" t="s">
        <v>16564</v>
      </c>
      <c r="G1740" t="s">
        <v>39</v>
      </c>
      <c r="H1740" s="11">
        <v>2000000</v>
      </c>
      <c r="I1740" s="11">
        <v>124494</v>
      </c>
      <c r="J1740" t="s">
        <v>38</v>
      </c>
      <c r="K1740">
        <v>91</v>
      </c>
      <c r="L1740" t="s">
        <v>16561</v>
      </c>
      <c r="M1740" t="s">
        <v>16565</v>
      </c>
      <c r="N1740">
        <v>6.7</v>
      </c>
      <c r="O1740">
        <v>51</v>
      </c>
      <c r="P1740">
        <v>102</v>
      </c>
      <c r="Q1740">
        <v>5613</v>
      </c>
      <c r="R1740">
        <v>36</v>
      </c>
      <c r="S1740" t="s">
        <v>28</v>
      </c>
      <c r="T1740">
        <v>1.85</v>
      </c>
      <c r="U1740" t="b">
        <f>IF(Table19[[#This Row],[gross]]-Table19[[#This Row],[budget]] &gt; 0, TRUE, FALSE)</f>
        <v>0</v>
      </c>
    </row>
    <row r="1741" spans="1:21" x14ac:dyDescent="0.35">
      <c r="A1741" t="s">
        <v>16710</v>
      </c>
      <c r="B1741">
        <v>2002</v>
      </c>
      <c r="C1741" t="s">
        <v>16708</v>
      </c>
      <c r="D1741" t="s">
        <v>15473</v>
      </c>
      <c r="E1741" t="s">
        <v>16709</v>
      </c>
      <c r="F1741" t="s">
        <v>10534</v>
      </c>
      <c r="G1741" t="s">
        <v>569</v>
      </c>
      <c r="H1741" s="11">
        <v>500000</v>
      </c>
      <c r="I1741" s="11">
        <v>145540</v>
      </c>
      <c r="J1741" t="s">
        <v>38</v>
      </c>
      <c r="K1741">
        <v>93</v>
      </c>
      <c r="L1741" t="s">
        <v>10645</v>
      </c>
      <c r="M1741" t="s">
        <v>16711</v>
      </c>
      <c r="N1741">
        <v>6.7</v>
      </c>
      <c r="O1741">
        <v>114</v>
      </c>
      <c r="P1741">
        <v>277</v>
      </c>
      <c r="Q1741">
        <v>26773</v>
      </c>
      <c r="R1741">
        <v>2489</v>
      </c>
      <c r="S1741" t="s">
        <v>28</v>
      </c>
      <c r="T1741">
        <v>1.85</v>
      </c>
      <c r="U1741" t="b">
        <f>IF(Table19[[#This Row],[gross]]-Table19[[#This Row],[budget]] &gt; 0, TRUE, FALSE)</f>
        <v>0</v>
      </c>
    </row>
    <row r="1742" spans="1:21" x14ac:dyDescent="0.35">
      <c r="A1742" t="s">
        <v>16775</v>
      </c>
      <c r="B1742">
        <v>2001</v>
      </c>
      <c r="C1742" t="s">
        <v>8849</v>
      </c>
      <c r="D1742" t="s">
        <v>16774</v>
      </c>
      <c r="E1742" t="s">
        <v>16773</v>
      </c>
      <c r="F1742" t="s">
        <v>16776</v>
      </c>
      <c r="G1742" t="s">
        <v>569</v>
      </c>
      <c r="H1742" s="11">
        <v>1000000</v>
      </c>
      <c r="I1742" s="11">
        <v>7022940</v>
      </c>
      <c r="J1742" t="s">
        <v>38</v>
      </c>
      <c r="K1742">
        <v>97</v>
      </c>
      <c r="L1742" t="s">
        <v>1375</v>
      </c>
      <c r="M1742" t="s">
        <v>16777</v>
      </c>
      <c r="N1742">
        <v>6.7</v>
      </c>
      <c r="O1742">
        <v>110</v>
      </c>
      <c r="P1742">
        <v>190</v>
      </c>
      <c r="Q1742">
        <v>14018</v>
      </c>
      <c r="R1742">
        <v>1173</v>
      </c>
      <c r="S1742" t="s">
        <v>28</v>
      </c>
      <c r="T1742">
        <v>1.85</v>
      </c>
      <c r="U1742" t="b">
        <f>IF(Table19[[#This Row],[gross]]-Table19[[#This Row],[budget]] &gt; 0, TRUE, FALSE)</f>
        <v>1</v>
      </c>
    </row>
    <row r="1743" spans="1:21" x14ac:dyDescent="0.35">
      <c r="A1743" t="s">
        <v>16797</v>
      </c>
      <c r="B1743">
        <v>2005</v>
      </c>
      <c r="C1743" t="s">
        <v>16796</v>
      </c>
      <c r="D1743" t="s">
        <v>7043</v>
      </c>
      <c r="E1743" t="s">
        <v>4159</v>
      </c>
      <c r="F1743" t="s">
        <v>16798</v>
      </c>
      <c r="G1743" t="s">
        <v>569</v>
      </c>
      <c r="H1743" s="11">
        <v>1500000</v>
      </c>
      <c r="I1743" s="11">
        <v>712294</v>
      </c>
      <c r="J1743" t="s">
        <v>38</v>
      </c>
      <c r="K1743">
        <v>112</v>
      </c>
      <c r="L1743" t="s">
        <v>3270</v>
      </c>
      <c r="M1743" t="s">
        <v>16799</v>
      </c>
      <c r="N1743">
        <v>6.7</v>
      </c>
      <c r="O1743">
        <v>75</v>
      </c>
      <c r="P1743">
        <v>68</v>
      </c>
      <c r="Q1743">
        <v>9408</v>
      </c>
      <c r="R1743">
        <v>859</v>
      </c>
      <c r="S1743" t="s">
        <v>28</v>
      </c>
      <c r="T1743">
        <v>1.66</v>
      </c>
      <c r="U1743" t="b">
        <f>IF(Table19[[#This Row],[gross]]-Table19[[#This Row],[budget]] &gt; 0, TRUE, FALSE)</f>
        <v>0</v>
      </c>
    </row>
    <row r="1744" spans="1:21" x14ac:dyDescent="0.35">
      <c r="A1744" t="s">
        <v>16839</v>
      </c>
      <c r="B1744">
        <v>2008</v>
      </c>
      <c r="C1744" t="s">
        <v>16837</v>
      </c>
      <c r="D1744" t="s">
        <v>1028</v>
      </c>
      <c r="E1744" t="s">
        <v>16838</v>
      </c>
      <c r="F1744" t="s">
        <v>16840</v>
      </c>
      <c r="G1744" t="s">
        <v>4621</v>
      </c>
      <c r="H1744" s="11">
        <v>1500000</v>
      </c>
      <c r="I1744" s="11">
        <v>3478</v>
      </c>
      <c r="J1744" t="s">
        <v>263</v>
      </c>
      <c r="K1744">
        <v>95</v>
      </c>
      <c r="L1744" t="s">
        <v>7035</v>
      </c>
      <c r="M1744" t="s">
        <v>16841</v>
      </c>
      <c r="N1744">
        <v>6.7</v>
      </c>
      <c r="O1744">
        <v>178</v>
      </c>
      <c r="P1744">
        <v>142</v>
      </c>
      <c r="Q1744">
        <v>22212</v>
      </c>
      <c r="R1744">
        <v>721</v>
      </c>
      <c r="S1744" t="s">
        <v>28</v>
      </c>
      <c r="T1744">
        <v>2.35</v>
      </c>
      <c r="U1744" t="b">
        <f>IF(Table19[[#This Row],[gross]]-Table19[[#This Row],[budget]] &gt; 0, TRUE, FALSE)</f>
        <v>0</v>
      </c>
    </row>
    <row r="1745" spans="1:21" x14ac:dyDescent="0.35">
      <c r="A1745" t="s">
        <v>16844</v>
      </c>
      <c r="B1745">
        <v>2008</v>
      </c>
      <c r="C1745" t="s">
        <v>16843</v>
      </c>
      <c r="D1745" t="s">
        <v>506</v>
      </c>
      <c r="E1745" t="s">
        <v>7643</v>
      </c>
      <c r="F1745" t="s">
        <v>8764</v>
      </c>
      <c r="G1745" t="s">
        <v>569</v>
      </c>
      <c r="H1745" s="11">
        <v>2000000</v>
      </c>
      <c r="I1745" s="11">
        <v>52166</v>
      </c>
      <c r="J1745" t="s">
        <v>38</v>
      </c>
      <c r="K1745">
        <v>90</v>
      </c>
      <c r="L1745" t="s">
        <v>3270</v>
      </c>
      <c r="M1745" t="s">
        <v>16845</v>
      </c>
      <c r="N1745">
        <v>6.7</v>
      </c>
      <c r="O1745">
        <v>46</v>
      </c>
      <c r="P1745">
        <v>22</v>
      </c>
      <c r="Q1745">
        <v>2792</v>
      </c>
      <c r="R1745">
        <v>89263</v>
      </c>
      <c r="S1745" t="s">
        <v>28</v>
      </c>
      <c r="T1745">
        <v>2.35</v>
      </c>
      <c r="U1745" t="b">
        <f>IF(Table19[[#This Row],[gross]]-Table19[[#This Row],[budget]] &gt; 0, TRUE, FALSE)</f>
        <v>0</v>
      </c>
    </row>
    <row r="1746" spans="1:21" x14ac:dyDescent="0.35">
      <c r="A1746" t="s">
        <v>16869</v>
      </c>
      <c r="B1746">
        <v>2004</v>
      </c>
      <c r="C1746" t="s">
        <v>16867</v>
      </c>
      <c r="D1746" t="s">
        <v>15466</v>
      </c>
      <c r="E1746" t="s">
        <v>16868</v>
      </c>
      <c r="F1746" t="s">
        <v>16870</v>
      </c>
      <c r="G1746" t="s">
        <v>569</v>
      </c>
      <c r="H1746" s="11">
        <v>1400000</v>
      </c>
      <c r="I1746" s="11">
        <v>304124</v>
      </c>
      <c r="J1746" t="s">
        <v>15837</v>
      </c>
      <c r="K1746">
        <v>106</v>
      </c>
      <c r="L1746" t="s">
        <v>3270</v>
      </c>
      <c r="M1746" t="s">
        <v>16871</v>
      </c>
      <c r="N1746">
        <v>6.7</v>
      </c>
      <c r="O1746">
        <v>78</v>
      </c>
      <c r="P1746">
        <v>37</v>
      </c>
      <c r="Q1746">
        <v>2720</v>
      </c>
      <c r="R1746">
        <v>358</v>
      </c>
      <c r="S1746" t="s">
        <v>28</v>
      </c>
      <c r="T1746">
        <v>1.85</v>
      </c>
      <c r="U1746" t="b">
        <f>IF(Table19[[#This Row],[gross]]-Table19[[#This Row],[budget]] &gt; 0, TRUE, FALSE)</f>
        <v>0</v>
      </c>
    </row>
    <row r="1747" spans="1:21" x14ac:dyDescent="0.35">
      <c r="A1747" t="s">
        <v>17027</v>
      </c>
      <c r="B1747">
        <v>1972</v>
      </c>
      <c r="C1747" t="s">
        <v>17026</v>
      </c>
      <c r="D1747" t="s">
        <v>9686</v>
      </c>
      <c r="E1747" t="s">
        <v>3254</v>
      </c>
      <c r="F1747" t="s">
        <v>17028</v>
      </c>
      <c r="G1747" t="s">
        <v>12734</v>
      </c>
      <c r="H1747" s="11">
        <v>1000000</v>
      </c>
      <c r="I1747" s="11"/>
      <c r="J1747" t="s">
        <v>38</v>
      </c>
      <c r="K1747">
        <v>89</v>
      </c>
      <c r="L1747" t="s">
        <v>1786</v>
      </c>
      <c r="M1747" t="s">
        <v>17029</v>
      </c>
      <c r="N1747">
        <v>6.7</v>
      </c>
      <c r="O1747">
        <v>87</v>
      </c>
      <c r="P1747">
        <v>199</v>
      </c>
      <c r="Q1747">
        <v>20678</v>
      </c>
      <c r="R1747">
        <v>1080</v>
      </c>
      <c r="S1747" t="s">
        <v>28</v>
      </c>
      <c r="T1747">
        <v>1.85</v>
      </c>
      <c r="U1747" t="b">
        <f>IF(Table19[[#This Row],[gross]]-Table19[[#This Row],[budget]] &gt; 0, TRUE, FALSE)</f>
        <v>0</v>
      </c>
    </row>
    <row r="1748" spans="1:21" x14ac:dyDescent="0.35">
      <c r="A1748" t="s">
        <v>17105</v>
      </c>
      <c r="B1748">
        <v>1998</v>
      </c>
      <c r="C1748" t="s">
        <v>11993</v>
      </c>
      <c r="D1748" t="s">
        <v>670</v>
      </c>
      <c r="E1748" t="s">
        <v>16046</v>
      </c>
      <c r="F1748" t="s">
        <v>4395</v>
      </c>
      <c r="G1748" t="s">
        <v>569</v>
      </c>
      <c r="H1748" s="11">
        <v>1000000</v>
      </c>
      <c r="I1748" s="11">
        <v>3386698</v>
      </c>
      <c r="J1748" t="s">
        <v>38</v>
      </c>
      <c r="K1748">
        <v>104</v>
      </c>
      <c r="L1748" t="s">
        <v>1375</v>
      </c>
      <c r="M1748" t="s">
        <v>17106</v>
      </c>
      <c r="N1748">
        <v>6.7</v>
      </c>
      <c r="O1748">
        <v>38</v>
      </c>
      <c r="P1748">
        <v>86</v>
      </c>
      <c r="Q1748">
        <v>4195</v>
      </c>
      <c r="R1748">
        <v>23461</v>
      </c>
      <c r="S1748" t="s">
        <v>28</v>
      </c>
      <c r="T1748">
        <v>1.85</v>
      </c>
      <c r="U1748" t="b">
        <f>IF(Table19[[#This Row],[gross]]-Table19[[#This Row],[budget]] &gt; 0, TRUE, FALSE)</f>
        <v>1</v>
      </c>
    </row>
    <row r="1749" spans="1:21" x14ac:dyDescent="0.35">
      <c r="A1749" t="s">
        <v>17162</v>
      </c>
      <c r="B1749">
        <v>2002</v>
      </c>
      <c r="C1749" t="s">
        <v>15909</v>
      </c>
      <c r="D1749" t="s">
        <v>3090</v>
      </c>
      <c r="E1749" t="s">
        <v>5097</v>
      </c>
      <c r="F1749" t="s">
        <v>391</v>
      </c>
      <c r="G1749" t="s">
        <v>569</v>
      </c>
      <c r="H1749" s="11">
        <v>1000000</v>
      </c>
      <c r="I1749" s="11">
        <v>464126</v>
      </c>
      <c r="J1749" t="s">
        <v>38</v>
      </c>
      <c r="K1749">
        <v>88</v>
      </c>
      <c r="L1749" t="s">
        <v>3270</v>
      </c>
      <c r="M1749" t="s">
        <v>17163</v>
      </c>
      <c r="N1749">
        <v>6.7</v>
      </c>
      <c r="O1749">
        <v>44</v>
      </c>
      <c r="P1749">
        <v>68</v>
      </c>
      <c r="Q1749">
        <v>3142</v>
      </c>
      <c r="R1749">
        <v>1641</v>
      </c>
      <c r="S1749" t="s">
        <v>28</v>
      </c>
      <c r="T1749">
        <v>1.85</v>
      </c>
      <c r="U1749" t="b">
        <f>IF(Table19[[#This Row],[gross]]-Table19[[#This Row],[budget]] &gt; 0, TRUE, FALSE)</f>
        <v>0</v>
      </c>
    </row>
    <row r="1750" spans="1:21" x14ac:dyDescent="0.35">
      <c r="A1750" t="s">
        <v>1940</v>
      </c>
      <c r="B1750">
        <v>2009</v>
      </c>
      <c r="C1750" t="s">
        <v>166</v>
      </c>
      <c r="D1750" t="s">
        <v>1939</v>
      </c>
      <c r="E1750" t="s">
        <v>1937</v>
      </c>
      <c r="F1750" t="s">
        <v>422</v>
      </c>
      <c r="G1750" t="s">
        <v>39</v>
      </c>
      <c r="H1750" s="11">
        <v>65000000</v>
      </c>
      <c r="I1750" s="11">
        <v>43982842</v>
      </c>
      <c r="J1750" t="s">
        <v>38</v>
      </c>
      <c r="K1750">
        <v>135</v>
      </c>
      <c r="L1750" t="s">
        <v>1938</v>
      </c>
      <c r="M1750" t="s">
        <v>1941</v>
      </c>
      <c r="N1750">
        <v>6.7</v>
      </c>
      <c r="O1750">
        <v>308</v>
      </c>
      <c r="P1750">
        <v>593</v>
      </c>
      <c r="Q1750">
        <v>125114</v>
      </c>
      <c r="R1750">
        <v>2369</v>
      </c>
      <c r="S1750" t="s">
        <v>28</v>
      </c>
      <c r="T1750">
        <v>2.35</v>
      </c>
      <c r="U1750" t="b">
        <f>IF(Table19[[#This Row],[gross]]-Table19[[#This Row],[budget]] &gt; 0, TRUE, FALSE)</f>
        <v>0</v>
      </c>
    </row>
    <row r="1751" spans="1:21" x14ac:dyDescent="0.35">
      <c r="A1751" t="s">
        <v>17250</v>
      </c>
      <c r="B1751">
        <v>2006</v>
      </c>
      <c r="C1751" t="s">
        <v>17248</v>
      </c>
      <c r="D1751" t="s">
        <v>17249</v>
      </c>
      <c r="E1751" t="s">
        <v>15604</v>
      </c>
      <c r="F1751" t="s">
        <v>17251</v>
      </c>
      <c r="G1751" t="s">
        <v>4621</v>
      </c>
      <c r="H1751" s="11">
        <v>1000000</v>
      </c>
      <c r="I1751" s="11"/>
      <c r="J1751" t="s">
        <v>38</v>
      </c>
      <c r="K1751">
        <v>76</v>
      </c>
      <c r="L1751" t="s">
        <v>209</v>
      </c>
      <c r="M1751" t="s">
        <v>17252</v>
      </c>
      <c r="N1751">
        <v>6.7</v>
      </c>
      <c r="O1751">
        <v>14</v>
      </c>
      <c r="P1751">
        <v>75</v>
      </c>
      <c r="Q1751">
        <v>9190</v>
      </c>
      <c r="R1751">
        <v>1635</v>
      </c>
      <c r="S1751" t="s">
        <v>28</v>
      </c>
      <c r="T1751">
        <v>1.85</v>
      </c>
      <c r="U1751" t="b">
        <f>IF(Table19[[#This Row],[gross]]-Table19[[#This Row],[budget]] &gt; 0, TRUE, FALSE)</f>
        <v>0</v>
      </c>
    </row>
    <row r="1752" spans="1:21" x14ac:dyDescent="0.35">
      <c r="A1752" t="s">
        <v>1146</v>
      </c>
      <c r="B1752">
        <v>2015</v>
      </c>
      <c r="C1752" t="s">
        <v>1142</v>
      </c>
      <c r="D1752" t="s">
        <v>1145</v>
      </c>
      <c r="E1752" t="s">
        <v>1143</v>
      </c>
      <c r="F1752" t="s">
        <v>1147</v>
      </c>
      <c r="G1752" t="s">
        <v>90</v>
      </c>
      <c r="H1752" s="11">
        <v>135000000</v>
      </c>
      <c r="I1752" s="11">
        <v>177343675</v>
      </c>
      <c r="J1752" t="s">
        <v>38</v>
      </c>
      <c r="K1752">
        <v>94</v>
      </c>
      <c r="L1752" t="s">
        <v>1144</v>
      </c>
      <c r="M1752" t="s">
        <v>1148</v>
      </c>
      <c r="N1752">
        <v>6.7</v>
      </c>
      <c r="O1752">
        <v>165</v>
      </c>
      <c r="P1752">
        <v>214</v>
      </c>
      <c r="Q1752">
        <v>70136</v>
      </c>
      <c r="R1752">
        <v>17883</v>
      </c>
      <c r="S1752" t="s">
        <v>28</v>
      </c>
      <c r="T1752">
        <v>1.85</v>
      </c>
      <c r="U1752" t="b">
        <f>IF(Table19[[#This Row],[gross]]-Table19[[#This Row],[budget]] &gt; 0, TRUE, FALSE)</f>
        <v>1</v>
      </c>
    </row>
    <row r="1753" spans="1:21" x14ac:dyDescent="0.35">
      <c r="A1753" t="s">
        <v>17704</v>
      </c>
      <c r="B1753">
        <v>1999</v>
      </c>
      <c r="C1753" t="s">
        <v>8093</v>
      </c>
      <c r="D1753" t="s">
        <v>9879</v>
      </c>
      <c r="E1753" t="s">
        <v>13892</v>
      </c>
      <c r="F1753" t="s">
        <v>12094</v>
      </c>
      <c r="G1753" t="s">
        <v>39</v>
      </c>
      <c r="H1753" s="11">
        <v>312000</v>
      </c>
      <c r="I1753" s="11">
        <v>1281176</v>
      </c>
      <c r="J1753" t="s">
        <v>38</v>
      </c>
      <c r="K1753">
        <v>102</v>
      </c>
      <c r="L1753" t="s">
        <v>2450</v>
      </c>
      <c r="M1753" t="s">
        <v>17705</v>
      </c>
      <c r="N1753">
        <v>6.7</v>
      </c>
      <c r="O1753">
        <v>64</v>
      </c>
      <c r="P1753">
        <v>73</v>
      </c>
      <c r="Q1753">
        <v>2932</v>
      </c>
      <c r="R1753">
        <v>1986</v>
      </c>
      <c r="S1753" t="s">
        <v>28</v>
      </c>
      <c r="T1753">
        <v>1.85</v>
      </c>
      <c r="U1753" t="b">
        <f>IF(Table19[[#This Row],[gross]]-Table19[[#This Row],[budget]] &gt; 0, TRUE, FALSE)</f>
        <v>1</v>
      </c>
    </row>
    <row r="1754" spans="1:21" x14ac:dyDescent="0.35">
      <c r="A1754" t="s">
        <v>17722</v>
      </c>
      <c r="B1754">
        <v>2006</v>
      </c>
      <c r="C1754" t="s">
        <v>16541</v>
      </c>
      <c r="D1754" t="s">
        <v>17721</v>
      </c>
      <c r="E1754" t="s">
        <v>17720</v>
      </c>
      <c r="F1754" t="s">
        <v>17723</v>
      </c>
      <c r="G1754" t="s">
        <v>5347</v>
      </c>
      <c r="H1754" s="11">
        <v>300000</v>
      </c>
      <c r="I1754" s="11">
        <v>255352</v>
      </c>
      <c r="J1754" t="s">
        <v>38</v>
      </c>
      <c r="K1754">
        <v>76</v>
      </c>
      <c r="L1754" t="s">
        <v>3270</v>
      </c>
      <c r="M1754" t="s">
        <v>17724</v>
      </c>
      <c r="N1754">
        <v>6.7</v>
      </c>
      <c r="O1754">
        <v>88</v>
      </c>
      <c r="P1754">
        <v>57</v>
      </c>
      <c r="Q1754">
        <v>4423</v>
      </c>
      <c r="R1754">
        <v>132</v>
      </c>
      <c r="S1754" t="s">
        <v>28</v>
      </c>
      <c r="T1754">
        <v>1.66</v>
      </c>
      <c r="U1754" t="b">
        <f>IF(Table19[[#This Row],[gross]]-Table19[[#This Row],[budget]] &gt; 0, TRUE, FALSE)</f>
        <v>0</v>
      </c>
    </row>
    <row r="1755" spans="1:21" x14ac:dyDescent="0.35">
      <c r="A1755" t="s">
        <v>17768</v>
      </c>
      <c r="B1755">
        <v>2001</v>
      </c>
      <c r="C1755" t="s">
        <v>17765</v>
      </c>
      <c r="D1755" t="s">
        <v>17767</v>
      </c>
      <c r="E1755" t="s">
        <v>17766</v>
      </c>
      <c r="F1755" t="s">
        <v>17769</v>
      </c>
      <c r="G1755" t="s">
        <v>5347</v>
      </c>
      <c r="H1755" s="11">
        <v>250000</v>
      </c>
      <c r="I1755" s="11">
        <v>902835</v>
      </c>
      <c r="J1755" t="s">
        <v>38</v>
      </c>
      <c r="K1755">
        <v>100</v>
      </c>
      <c r="L1755" t="s">
        <v>1375</v>
      </c>
      <c r="M1755" t="s">
        <v>17770</v>
      </c>
      <c r="N1755">
        <v>6.7</v>
      </c>
      <c r="O1755">
        <v>9</v>
      </c>
      <c r="P1755">
        <v>40</v>
      </c>
      <c r="Q1755">
        <v>1489</v>
      </c>
      <c r="R1755">
        <v>454</v>
      </c>
      <c r="S1755" t="s">
        <v>28</v>
      </c>
      <c r="T1755">
        <v>1.85</v>
      </c>
      <c r="U1755" t="b">
        <f>IF(Table19[[#This Row],[gross]]-Table19[[#This Row],[budget]] &gt; 0, TRUE, FALSE)</f>
        <v>1</v>
      </c>
    </row>
    <row r="1756" spans="1:21" x14ac:dyDescent="0.35">
      <c r="A1756" t="s">
        <v>17789</v>
      </c>
      <c r="B1756">
        <v>2011</v>
      </c>
      <c r="C1756" t="s">
        <v>17787</v>
      </c>
      <c r="D1756" t="s">
        <v>342</v>
      </c>
      <c r="E1756" t="s">
        <v>17788</v>
      </c>
      <c r="F1756" t="s">
        <v>17790</v>
      </c>
      <c r="G1756" t="s">
        <v>39</v>
      </c>
      <c r="H1756" s="11">
        <v>250000</v>
      </c>
      <c r="I1756" s="11">
        <v>3388210</v>
      </c>
      <c r="J1756" t="s">
        <v>38</v>
      </c>
      <c r="K1756">
        <v>90</v>
      </c>
      <c r="L1756" t="s">
        <v>209</v>
      </c>
      <c r="M1756" t="s">
        <v>17791</v>
      </c>
      <c r="N1756">
        <v>6.7</v>
      </c>
      <c r="O1756">
        <v>206</v>
      </c>
      <c r="P1756">
        <v>150</v>
      </c>
      <c r="Q1756">
        <v>46813</v>
      </c>
      <c r="R1756">
        <v>34983</v>
      </c>
      <c r="S1756" t="s">
        <v>28</v>
      </c>
      <c r="T1756">
        <v>1.78</v>
      </c>
      <c r="U1756" t="b">
        <f>IF(Table19[[#This Row],[gross]]-Table19[[#This Row],[budget]] &gt; 0, TRUE, FALSE)</f>
        <v>1</v>
      </c>
    </row>
    <row r="1757" spans="1:21" x14ac:dyDescent="0.35">
      <c r="A1757" t="s">
        <v>17825</v>
      </c>
      <c r="B1757">
        <v>1953</v>
      </c>
      <c r="C1757" t="s">
        <v>17821</v>
      </c>
      <c r="D1757" t="s">
        <v>17824</v>
      </c>
      <c r="E1757" t="s">
        <v>17822</v>
      </c>
      <c r="F1757" t="s">
        <v>17826</v>
      </c>
      <c r="G1757" t="s">
        <v>5738</v>
      </c>
      <c r="H1757" s="11">
        <v>210000</v>
      </c>
      <c r="I1757" s="11">
        <v>5000000</v>
      </c>
      <c r="J1757" t="s">
        <v>38</v>
      </c>
      <c r="K1757">
        <v>80</v>
      </c>
      <c r="L1757" t="s">
        <v>17823</v>
      </c>
      <c r="M1757" t="s">
        <v>17827</v>
      </c>
      <c r="N1757">
        <v>6.7</v>
      </c>
      <c r="O1757">
        <v>67</v>
      </c>
      <c r="P1757">
        <v>88</v>
      </c>
      <c r="Q1757">
        <v>4812</v>
      </c>
      <c r="R1757">
        <v>205</v>
      </c>
      <c r="S1757" t="s">
        <v>720</v>
      </c>
      <c r="T1757">
        <v>1.37</v>
      </c>
      <c r="U1757" t="b">
        <f>IF(Table19[[#This Row],[gross]]-Table19[[#This Row],[budget]] &gt; 0, TRUE, FALSE)</f>
        <v>1</v>
      </c>
    </row>
    <row r="1758" spans="1:21" x14ac:dyDescent="0.35">
      <c r="A1758" t="s">
        <v>17911</v>
      </c>
      <c r="B1758">
        <v>2006</v>
      </c>
      <c r="C1758" t="s">
        <v>15471</v>
      </c>
      <c r="D1758" t="s">
        <v>15471</v>
      </c>
      <c r="E1758" t="s">
        <v>17470</v>
      </c>
      <c r="F1758" t="s">
        <v>17912</v>
      </c>
      <c r="G1758" t="s">
        <v>90</v>
      </c>
      <c r="H1758" s="11">
        <v>100000</v>
      </c>
      <c r="I1758" s="11">
        <v>10174663</v>
      </c>
      <c r="J1758" t="s">
        <v>38</v>
      </c>
      <c r="K1758">
        <v>111</v>
      </c>
      <c r="L1758" t="s">
        <v>3637</v>
      </c>
      <c r="M1758" t="s">
        <v>17913</v>
      </c>
      <c r="N1758">
        <v>6.7</v>
      </c>
      <c r="O1758">
        <v>31</v>
      </c>
      <c r="P1758">
        <v>382</v>
      </c>
      <c r="Q1758">
        <v>12399</v>
      </c>
      <c r="R1758">
        <v>916</v>
      </c>
      <c r="S1758" t="s">
        <v>28</v>
      </c>
      <c r="T1758">
        <v>1.85</v>
      </c>
      <c r="U1758" t="b">
        <f>IF(Table19[[#This Row],[gross]]-Table19[[#This Row],[budget]] &gt; 0, TRUE, FALSE)</f>
        <v>1</v>
      </c>
    </row>
    <row r="1759" spans="1:21" x14ac:dyDescent="0.35">
      <c r="A1759" t="s">
        <v>70</v>
      </c>
      <c r="B1759">
        <v>2012</v>
      </c>
      <c r="C1759" t="s">
        <v>66</v>
      </c>
      <c r="D1759" t="s">
        <v>69</v>
      </c>
      <c r="E1759" t="s">
        <v>67</v>
      </c>
      <c r="F1759" t="s">
        <v>71</v>
      </c>
      <c r="G1759" t="s">
        <v>39</v>
      </c>
      <c r="H1759" s="11">
        <v>263700000</v>
      </c>
      <c r="I1759" s="11">
        <v>73058679</v>
      </c>
      <c r="J1759" t="s">
        <v>38</v>
      </c>
      <c r="K1759">
        <v>132</v>
      </c>
      <c r="L1759" t="s">
        <v>68</v>
      </c>
      <c r="M1759" t="s">
        <v>72</v>
      </c>
      <c r="N1759">
        <v>6.6</v>
      </c>
      <c r="O1759">
        <v>462</v>
      </c>
      <c r="P1759">
        <v>738</v>
      </c>
      <c r="Q1759">
        <v>212204</v>
      </c>
      <c r="R1759">
        <v>1873</v>
      </c>
      <c r="S1759" t="s">
        <v>28</v>
      </c>
      <c r="T1759">
        <v>2.35</v>
      </c>
      <c r="U1759" t="b">
        <f>IF(Table19[[#This Row],[gross]]-Table19[[#This Row],[budget]] &gt; 0, TRUE, FALSE)</f>
        <v>0</v>
      </c>
    </row>
    <row r="1760" spans="1:21" x14ac:dyDescent="0.35">
      <c r="A1760" t="s">
        <v>145</v>
      </c>
      <c r="B1760">
        <v>2008</v>
      </c>
      <c r="C1760" t="s">
        <v>141</v>
      </c>
      <c r="D1760" t="s">
        <v>144</v>
      </c>
      <c r="E1760" t="s">
        <v>142</v>
      </c>
      <c r="F1760" t="s">
        <v>146</v>
      </c>
      <c r="G1760" t="s">
        <v>90</v>
      </c>
      <c r="H1760" s="11">
        <v>225000000</v>
      </c>
      <c r="I1760" s="11">
        <v>141614023</v>
      </c>
      <c r="J1760" t="s">
        <v>38</v>
      </c>
      <c r="K1760">
        <v>150</v>
      </c>
      <c r="L1760" t="s">
        <v>143</v>
      </c>
      <c r="M1760" t="s">
        <v>147</v>
      </c>
      <c r="N1760">
        <v>6.6</v>
      </c>
      <c r="O1760">
        <v>258</v>
      </c>
      <c r="P1760">
        <v>438</v>
      </c>
      <c r="Q1760">
        <v>149922</v>
      </c>
      <c r="R1760">
        <v>22697</v>
      </c>
      <c r="S1760" t="s">
        <v>28</v>
      </c>
      <c r="T1760">
        <v>2.35</v>
      </c>
      <c r="U1760" t="b">
        <f>IF(Table19[[#This Row],[gross]]-Table19[[#This Row],[budget]] &gt; 0, TRUE, FALSE)</f>
        <v>0</v>
      </c>
    </row>
    <row r="1761" spans="1:21" x14ac:dyDescent="0.35">
      <c r="A1761" t="s">
        <v>323</v>
      </c>
      <c r="B1761">
        <v>2009</v>
      </c>
      <c r="C1761" t="s">
        <v>322</v>
      </c>
      <c r="D1761" t="s">
        <v>58</v>
      </c>
      <c r="E1761" t="s">
        <v>230</v>
      </c>
      <c r="F1761" t="s">
        <v>324</v>
      </c>
      <c r="G1761" t="s">
        <v>39</v>
      </c>
      <c r="H1761" s="11">
        <v>200000000</v>
      </c>
      <c r="I1761" s="11">
        <v>125320003</v>
      </c>
      <c r="J1761" t="s">
        <v>38</v>
      </c>
      <c r="K1761">
        <v>118</v>
      </c>
      <c r="L1761" t="s">
        <v>68</v>
      </c>
      <c r="M1761" t="s">
        <v>325</v>
      </c>
      <c r="N1761">
        <v>6.6</v>
      </c>
      <c r="O1761">
        <v>422</v>
      </c>
      <c r="P1761">
        <v>974</v>
      </c>
      <c r="Q1761">
        <v>286095</v>
      </c>
      <c r="R1761">
        <v>27468</v>
      </c>
      <c r="S1761" t="s">
        <v>28</v>
      </c>
      <c r="T1761">
        <v>2.35</v>
      </c>
      <c r="U1761" t="b">
        <f>IF(Table19[[#This Row],[gross]]-Table19[[#This Row],[budget]] &gt; 0, TRUE, FALSE)</f>
        <v>0</v>
      </c>
    </row>
    <row r="1762" spans="1:21" x14ac:dyDescent="0.35">
      <c r="A1762" t="s">
        <v>369</v>
      </c>
      <c r="B1762">
        <v>2010</v>
      </c>
      <c r="C1762" t="s">
        <v>366</v>
      </c>
      <c r="D1762" t="s">
        <v>368</v>
      </c>
      <c r="E1762" t="s">
        <v>367</v>
      </c>
      <c r="F1762" t="s">
        <v>370</v>
      </c>
      <c r="G1762" t="s">
        <v>39</v>
      </c>
      <c r="H1762" s="11">
        <v>200000000</v>
      </c>
      <c r="I1762" s="11">
        <v>90755643</v>
      </c>
      <c r="J1762" t="s">
        <v>38</v>
      </c>
      <c r="K1762">
        <v>116</v>
      </c>
      <c r="L1762" t="s">
        <v>240</v>
      </c>
      <c r="M1762" t="s">
        <v>371</v>
      </c>
      <c r="N1762">
        <v>6.6</v>
      </c>
      <c r="O1762">
        <v>306</v>
      </c>
      <c r="P1762">
        <v>453</v>
      </c>
      <c r="Q1762">
        <v>222403</v>
      </c>
      <c r="R1762">
        <v>16149</v>
      </c>
      <c r="S1762" t="s">
        <v>28</v>
      </c>
      <c r="T1762">
        <v>2.35</v>
      </c>
      <c r="U1762" t="b">
        <f>IF(Table19[[#This Row],[gross]]-Table19[[#This Row],[budget]] &gt; 0, TRUE, FALSE)</f>
        <v>0</v>
      </c>
    </row>
    <row r="1763" spans="1:21" x14ac:dyDescent="0.35">
      <c r="A1763" t="s">
        <v>439</v>
      </c>
      <c r="B1763">
        <v>2016</v>
      </c>
      <c r="C1763" t="s">
        <v>98</v>
      </c>
      <c r="D1763" t="s">
        <v>51</v>
      </c>
      <c r="E1763" t="s">
        <v>221</v>
      </c>
      <c r="F1763" t="s">
        <v>440</v>
      </c>
      <c r="G1763" t="s">
        <v>39</v>
      </c>
      <c r="H1763" s="11">
        <v>180000000</v>
      </c>
      <c r="I1763" s="11">
        <v>124051759</v>
      </c>
      <c r="J1763" t="s">
        <v>38</v>
      </c>
      <c r="K1763">
        <v>110</v>
      </c>
      <c r="L1763" t="s">
        <v>202</v>
      </c>
      <c r="M1763" t="s">
        <v>441</v>
      </c>
      <c r="N1763">
        <v>6.6</v>
      </c>
      <c r="O1763">
        <v>248</v>
      </c>
      <c r="P1763">
        <v>239</v>
      </c>
      <c r="Q1763">
        <v>42372</v>
      </c>
      <c r="R1763">
        <v>21175</v>
      </c>
      <c r="S1763" t="s">
        <v>28</v>
      </c>
      <c r="T1763">
        <v>2.35</v>
      </c>
      <c r="U1763" t="b">
        <f>IF(Table19[[#This Row],[gross]]-Table19[[#This Row],[budget]] &gt; 0, TRUE, FALSE)</f>
        <v>0</v>
      </c>
    </row>
    <row r="1764" spans="1:21" x14ac:dyDescent="0.35">
      <c r="A1764" t="s">
        <v>613</v>
      </c>
      <c r="B1764">
        <v>2004</v>
      </c>
      <c r="C1764" t="s">
        <v>425</v>
      </c>
      <c r="D1764" t="s">
        <v>317</v>
      </c>
      <c r="E1764" t="s">
        <v>611</v>
      </c>
      <c r="F1764" t="s">
        <v>614</v>
      </c>
      <c r="G1764" t="s">
        <v>272</v>
      </c>
      <c r="H1764" s="11">
        <v>165000000</v>
      </c>
      <c r="I1764" s="11">
        <v>665426</v>
      </c>
      <c r="J1764" t="s">
        <v>38</v>
      </c>
      <c r="K1764">
        <v>100</v>
      </c>
      <c r="L1764" t="s">
        <v>612</v>
      </c>
      <c r="M1764" t="s">
        <v>615</v>
      </c>
      <c r="N1764">
        <v>6.6</v>
      </c>
      <c r="O1764">
        <v>188</v>
      </c>
      <c r="P1764">
        <v>444</v>
      </c>
      <c r="Q1764">
        <v>120798</v>
      </c>
      <c r="R1764">
        <v>16264</v>
      </c>
      <c r="S1764" t="s">
        <v>28</v>
      </c>
      <c r="T1764">
        <v>2.35</v>
      </c>
      <c r="U1764" t="b">
        <f>IF(Table19[[#This Row],[gross]]-Table19[[#This Row],[budget]] &gt; 0, TRUE, FALSE)</f>
        <v>0</v>
      </c>
    </row>
    <row r="1765" spans="1:21" x14ac:dyDescent="0.35">
      <c r="A1765" t="s">
        <v>672</v>
      </c>
      <c r="B1765">
        <v>2015</v>
      </c>
      <c r="C1765" t="s">
        <v>669</v>
      </c>
      <c r="D1765" t="s">
        <v>342</v>
      </c>
      <c r="E1765" t="s">
        <v>670</v>
      </c>
      <c r="F1765" t="s">
        <v>673</v>
      </c>
      <c r="G1765" t="s">
        <v>39</v>
      </c>
      <c r="H1765" s="11">
        <v>160000000</v>
      </c>
      <c r="I1765" s="11">
        <v>281666058</v>
      </c>
      <c r="J1765" t="s">
        <v>38</v>
      </c>
      <c r="K1765">
        <v>137</v>
      </c>
      <c r="L1765" t="s">
        <v>671</v>
      </c>
      <c r="M1765" t="s">
        <v>674</v>
      </c>
      <c r="N1765">
        <v>6.6</v>
      </c>
      <c r="O1765">
        <v>389</v>
      </c>
      <c r="P1765">
        <v>383</v>
      </c>
      <c r="Q1765">
        <v>166137</v>
      </c>
      <c r="R1765">
        <v>81385</v>
      </c>
      <c r="S1765" t="s">
        <v>28</v>
      </c>
      <c r="T1765">
        <v>2.35</v>
      </c>
      <c r="U1765" t="b">
        <f>IF(Table19[[#This Row],[gross]]-Table19[[#This Row],[budget]] &gt; 0, TRUE, FALSE)</f>
        <v>1</v>
      </c>
    </row>
    <row r="1766" spans="1:21" x14ac:dyDescent="0.35">
      <c r="A1766" t="s">
        <v>710</v>
      </c>
      <c r="B1766">
        <v>2015</v>
      </c>
      <c r="C1766" t="s">
        <v>708</v>
      </c>
      <c r="D1766" t="s">
        <v>77</v>
      </c>
      <c r="E1766" t="s">
        <v>709</v>
      </c>
      <c r="F1766" t="s">
        <v>711</v>
      </c>
      <c r="G1766" t="s">
        <v>39</v>
      </c>
      <c r="H1766" s="11">
        <v>155000000</v>
      </c>
      <c r="I1766" s="11">
        <v>89732035</v>
      </c>
      <c r="J1766" t="s">
        <v>38</v>
      </c>
      <c r="K1766">
        <v>126</v>
      </c>
      <c r="L1766" t="s">
        <v>68</v>
      </c>
      <c r="M1766" t="s">
        <v>712</v>
      </c>
      <c r="N1766">
        <v>6.6</v>
      </c>
      <c r="O1766">
        <v>474</v>
      </c>
      <c r="P1766">
        <v>867</v>
      </c>
      <c r="Q1766">
        <v>188457</v>
      </c>
      <c r="R1766">
        <v>38873</v>
      </c>
      <c r="S1766" t="s">
        <v>28</v>
      </c>
      <c r="T1766">
        <v>2.35</v>
      </c>
      <c r="U1766" t="b">
        <f>IF(Table19[[#This Row],[gross]]-Table19[[#This Row],[budget]] &gt; 0, TRUE, FALSE)</f>
        <v>0</v>
      </c>
    </row>
    <row r="1767" spans="1:21" x14ac:dyDescent="0.35">
      <c r="A1767" t="s">
        <v>439</v>
      </c>
      <c r="B1767">
        <v>2016</v>
      </c>
      <c r="C1767" t="s">
        <v>98</v>
      </c>
      <c r="D1767" t="s">
        <v>51</v>
      </c>
      <c r="E1767" t="s">
        <v>221</v>
      </c>
      <c r="F1767" t="s">
        <v>440</v>
      </c>
      <c r="G1767" t="s">
        <v>39</v>
      </c>
      <c r="H1767" s="11">
        <v>180000000</v>
      </c>
      <c r="I1767" s="11">
        <v>124051759</v>
      </c>
      <c r="J1767" t="s">
        <v>38</v>
      </c>
      <c r="K1767">
        <v>110</v>
      </c>
      <c r="L1767" t="s">
        <v>202</v>
      </c>
      <c r="M1767" t="s">
        <v>441</v>
      </c>
      <c r="N1767">
        <v>6.6</v>
      </c>
      <c r="O1767">
        <v>248</v>
      </c>
      <c r="P1767">
        <v>239</v>
      </c>
      <c r="Q1767">
        <v>42372</v>
      </c>
      <c r="R1767">
        <v>21175</v>
      </c>
      <c r="S1767" t="s">
        <v>28</v>
      </c>
      <c r="T1767">
        <v>2.35</v>
      </c>
      <c r="U1767" t="b">
        <f>IF(Table19[[#This Row],[gross]]-Table19[[#This Row],[budget]] &gt; 0, TRUE, FALSE)</f>
        <v>0</v>
      </c>
    </row>
    <row r="1768" spans="1:21" x14ac:dyDescent="0.35">
      <c r="A1768" t="s">
        <v>951</v>
      </c>
      <c r="B1768">
        <v>1998</v>
      </c>
      <c r="C1768" t="s">
        <v>273</v>
      </c>
      <c r="D1768" t="s">
        <v>950</v>
      </c>
      <c r="E1768" t="s">
        <v>267</v>
      </c>
      <c r="F1768" t="s">
        <v>952</v>
      </c>
      <c r="G1768" t="s">
        <v>39</v>
      </c>
      <c r="H1768" s="11">
        <v>140000000</v>
      </c>
      <c r="I1768" s="11">
        <v>201573391</v>
      </c>
      <c r="J1768" t="s">
        <v>38</v>
      </c>
      <c r="K1768">
        <v>153</v>
      </c>
      <c r="L1768" t="s">
        <v>222</v>
      </c>
      <c r="M1768" t="s">
        <v>953</v>
      </c>
      <c r="N1768">
        <v>6.6</v>
      </c>
      <c r="O1768">
        <v>167</v>
      </c>
      <c r="P1768">
        <v>1171</v>
      </c>
      <c r="Q1768">
        <v>322395</v>
      </c>
      <c r="R1768">
        <v>26029</v>
      </c>
      <c r="S1768" t="s">
        <v>28</v>
      </c>
      <c r="T1768">
        <v>2.35</v>
      </c>
      <c r="U1768" t="b">
        <f>IF(Table19[[#This Row],[gross]]-Table19[[#This Row],[budget]] &gt; 0, TRUE, FALSE)</f>
        <v>1</v>
      </c>
    </row>
    <row r="1769" spans="1:21" x14ac:dyDescent="0.35">
      <c r="A1769" t="s">
        <v>1033</v>
      </c>
      <c r="B1769">
        <v>1998</v>
      </c>
      <c r="C1769" t="s">
        <v>1031</v>
      </c>
      <c r="D1769" t="s">
        <v>492</v>
      </c>
      <c r="E1769" t="s">
        <v>1032</v>
      </c>
      <c r="F1769" t="s">
        <v>1034</v>
      </c>
      <c r="G1769" t="s">
        <v>569</v>
      </c>
      <c r="H1769" s="11">
        <v>140000000</v>
      </c>
      <c r="I1769" s="11">
        <v>129734803</v>
      </c>
      <c r="J1769" t="s">
        <v>38</v>
      </c>
      <c r="K1769">
        <v>127</v>
      </c>
      <c r="L1769" t="s">
        <v>329</v>
      </c>
      <c r="M1769" t="s">
        <v>1035</v>
      </c>
      <c r="N1769">
        <v>6.6</v>
      </c>
      <c r="O1769">
        <v>141</v>
      </c>
      <c r="P1769">
        <v>287</v>
      </c>
      <c r="Q1769">
        <v>127497</v>
      </c>
      <c r="R1769">
        <v>6171</v>
      </c>
      <c r="S1769" t="s">
        <v>28</v>
      </c>
      <c r="T1769">
        <v>2.35</v>
      </c>
      <c r="U1769" t="b">
        <f>IF(Table19[[#This Row],[gross]]-Table19[[#This Row],[budget]] &gt; 0, TRUE, FALSE)</f>
        <v>0</v>
      </c>
    </row>
    <row r="1770" spans="1:21" x14ac:dyDescent="0.35">
      <c r="A1770" t="s">
        <v>1156</v>
      </c>
      <c r="B1770">
        <v>2003</v>
      </c>
      <c r="C1770" t="s">
        <v>273</v>
      </c>
      <c r="D1770" t="s">
        <v>161</v>
      </c>
      <c r="E1770" t="s">
        <v>1155</v>
      </c>
      <c r="F1770" t="s">
        <v>1157</v>
      </c>
      <c r="G1770" t="s">
        <v>569</v>
      </c>
      <c r="H1770" s="11">
        <v>130000000</v>
      </c>
      <c r="I1770" s="11">
        <v>138396624</v>
      </c>
      <c r="J1770" t="s">
        <v>38</v>
      </c>
      <c r="K1770">
        <v>147</v>
      </c>
      <c r="L1770" t="s">
        <v>412</v>
      </c>
      <c r="M1770" t="s">
        <v>1158</v>
      </c>
      <c r="N1770">
        <v>6.6</v>
      </c>
      <c r="O1770">
        <v>94</v>
      </c>
      <c r="P1770">
        <v>511</v>
      </c>
      <c r="Q1770">
        <v>178126</v>
      </c>
      <c r="R1770">
        <v>12954</v>
      </c>
      <c r="S1770" t="s">
        <v>28</v>
      </c>
      <c r="T1770">
        <v>2.35</v>
      </c>
      <c r="U1770" t="b">
        <f>IF(Table19[[#This Row],[gross]]-Table19[[#This Row],[budget]] &gt; 0, TRUE, FALSE)</f>
        <v>1</v>
      </c>
    </row>
    <row r="1771" spans="1:21" x14ac:dyDescent="0.35">
      <c r="A1771" t="s">
        <v>1189</v>
      </c>
      <c r="B1771">
        <v>2008</v>
      </c>
      <c r="C1771" t="s">
        <v>359</v>
      </c>
      <c r="D1771" t="s">
        <v>795</v>
      </c>
      <c r="E1771" t="s">
        <v>1015</v>
      </c>
      <c r="F1771" t="s">
        <v>1190</v>
      </c>
      <c r="G1771" t="s">
        <v>39</v>
      </c>
      <c r="H1771" s="11">
        <v>130000000</v>
      </c>
      <c r="I1771" s="11">
        <v>49551662</v>
      </c>
      <c r="J1771" t="s">
        <v>365</v>
      </c>
      <c r="K1771">
        <v>165</v>
      </c>
      <c r="L1771" t="s">
        <v>1188</v>
      </c>
      <c r="M1771" t="s">
        <v>1191</v>
      </c>
      <c r="N1771">
        <v>6.6</v>
      </c>
      <c r="O1771">
        <v>245</v>
      </c>
      <c r="P1771">
        <v>450</v>
      </c>
      <c r="Q1771">
        <v>102338</v>
      </c>
      <c r="R1771">
        <v>921</v>
      </c>
      <c r="S1771" t="s">
        <v>28</v>
      </c>
      <c r="T1771">
        <v>2.35</v>
      </c>
      <c r="U1771" t="b">
        <f>IF(Table19[[#This Row],[gross]]-Table19[[#This Row],[budget]] &gt; 0, TRUE, FALSE)</f>
        <v>0</v>
      </c>
    </row>
    <row r="1772" spans="1:21" x14ac:dyDescent="0.35">
      <c r="A1772" t="s">
        <v>1234</v>
      </c>
      <c r="B1772">
        <v>2006</v>
      </c>
      <c r="C1772" t="s">
        <v>823</v>
      </c>
      <c r="D1772" t="s">
        <v>317</v>
      </c>
      <c r="E1772" t="s">
        <v>1233</v>
      </c>
      <c r="F1772" t="s">
        <v>1235</v>
      </c>
      <c r="G1772" t="s">
        <v>39</v>
      </c>
      <c r="H1772" s="11">
        <v>125000000</v>
      </c>
      <c r="I1772" s="11">
        <v>217536138</v>
      </c>
      <c r="J1772" t="s">
        <v>38</v>
      </c>
      <c r="K1772">
        <v>174</v>
      </c>
      <c r="L1772" t="s">
        <v>825</v>
      </c>
      <c r="M1772" t="s">
        <v>1236</v>
      </c>
      <c r="N1772">
        <v>6.6</v>
      </c>
      <c r="O1772">
        <v>294</v>
      </c>
      <c r="P1772">
        <v>1966</v>
      </c>
      <c r="Q1772">
        <v>314253</v>
      </c>
      <c r="R1772">
        <v>16008</v>
      </c>
      <c r="S1772" t="s">
        <v>28</v>
      </c>
      <c r="T1772">
        <v>2.35</v>
      </c>
      <c r="U1772" t="b">
        <f>IF(Table19[[#This Row],[gross]]-Table19[[#This Row],[budget]] &gt; 0, TRUE, FALSE)</f>
        <v>1</v>
      </c>
    </row>
    <row r="1773" spans="1:21" x14ac:dyDescent="0.35">
      <c r="A1773" t="s">
        <v>1274</v>
      </c>
      <c r="B1773">
        <v>1999</v>
      </c>
      <c r="C1773" t="s">
        <v>1271</v>
      </c>
      <c r="D1773" t="s">
        <v>1181</v>
      </c>
      <c r="E1773" t="s">
        <v>1272</v>
      </c>
      <c r="F1773" t="s">
        <v>1275</v>
      </c>
      <c r="G1773" t="s">
        <v>569</v>
      </c>
      <c r="H1773" s="11">
        <v>85000000</v>
      </c>
      <c r="I1773" s="11">
        <v>32694788</v>
      </c>
      <c r="J1773" t="s">
        <v>38</v>
      </c>
      <c r="K1773">
        <v>102</v>
      </c>
      <c r="L1773" t="s">
        <v>1273</v>
      </c>
      <c r="M1773" t="s">
        <v>1276</v>
      </c>
      <c r="N1773">
        <v>6.6</v>
      </c>
      <c r="O1773">
        <v>85</v>
      </c>
      <c r="P1773">
        <v>546</v>
      </c>
      <c r="Q1773">
        <v>101411</v>
      </c>
      <c r="R1773">
        <v>1815</v>
      </c>
      <c r="S1773" t="s">
        <v>28</v>
      </c>
      <c r="T1773">
        <v>2.35</v>
      </c>
      <c r="U1773" t="b">
        <f>IF(Table19[[#This Row],[gross]]-Table19[[#This Row],[budget]] &gt; 0, TRUE, FALSE)</f>
        <v>0</v>
      </c>
    </row>
    <row r="1774" spans="1:21" x14ac:dyDescent="0.35">
      <c r="A1774" t="s">
        <v>1351</v>
      </c>
      <c r="B1774">
        <v>2013</v>
      </c>
      <c r="C1774" t="s">
        <v>1349</v>
      </c>
      <c r="D1774" t="s">
        <v>1124</v>
      </c>
      <c r="E1774" t="s">
        <v>553</v>
      </c>
      <c r="F1774" t="s">
        <v>754</v>
      </c>
      <c r="G1774" t="s">
        <v>569</v>
      </c>
      <c r="H1774" s="11">
        <v>115000000</v>
      </c>
      <c r="I1774" s="11">
        <v>93050117</v>
      </c>
      <c r="J1774" t="s">
        <v>38</v>
      </c>
      <c r="K1774">
        <v>109</v>
      </c>
      <c r="L1774" t="s">
        <v>1350</v>
      </c>
      <c r="M1774" t="s">
        <v>1352</v>
      </c>
      <c r="N1774">
        <v>6.6</v>
      </c>
      <c r="O1774">
        <v>476</v>
      </c>
      <c r="P1774">
        <v>814</v>
      </c>
      <c r="Q1774">
        <v>338087</v>
      </c>
      <c r="R1774">
        <v>17689</v>
      </c>
      <c r="S1774" t="s">
        <v>28</v>
      </c>
      <c r="T1774">
        <v>2.35</v>
      </c>
      <c r="U1774" t="b">
        <f>IF(Table19[[#This Row],[gross]]-Table19[[#This Row],[budget]] &gt; 0, TRUE, FALSE)</f>
        <v>0</v>
      </c>
    </row>
    <row r="1775" spans="1:21" x14ac:dyDescent="0.35">
      <c r="A1775" t="s">
        <v>1928</v>
      </c>
      <c r="B1775">
        <v>2012</v>
      </c>
      <c r="C1775" t="s">
        <v>1852</v>
      </c>
      <c r="D1775" t="s">
        <v>144</v>
      </c>
      <c r="E1775" t="s">
        <v>803</v>
      </c>
      <c r="F1775" t="s">
        <v>1929</v>
      </c>
      <c r="G1775" t="s">
        <v>90</v>
      </c>
      <c r="H1775" s="11">
        <v>95000000</v>
      </c>
      <c r="I1775" s="11">
        <v>161317423</v>
      </c>
      <c r="J1775" t="s">
        <v>38</v>
      </c>
      <c r="K1775">
        <v>88</v>
      </c>
      <c r="L1775" t="s">
        <v>461</v>
      </c>
      <c r="M1775" t="s">
        <v>1930</v>
      </c>
      <c r="N1775">
        <v>6.6</v>
      </c>
      <c r="O1775">
        <v>233</v>
      </c>
      <c r="P1775">
        <v>139</v>
      </c>
      <c r="Q1775">
        <v>145321</v>
      </c>
      <c r="R1775">
        <v>25354</v>
      </c>
      <c r="S1775" t="s">
        <v>28</v>
      </c>
      <c r="T1775">
        <v>2.35</v>
      </c>
      <c r="U1775" t="b">
        <f>IF(Table19[[#This Row],[gross]]-Table19[[#This Row],[budget]] &gt; 0, TRUE, FALSE)</f>
        <v>1</v>
      </c>
    </row>
    <row r="1776" spans="1:21" x14ac:dyDescent="0.35">
      <c r="A1776" t="s">
        <v>1981</v>
      </c>
      <c r="B1776">
        <v>2008</v>
      </c>
      <c r="C1776" t="s">
        <v>1979</v>
      </c>
      <c r="D1776" t="s">
        <v>931</v>
      </c>
      <c r="E1776" t="s">
        <v>1980</v>
      </c>
      <c r="F1776" t="s">
        <v>1982</v>
      </c>
      <c r="G1776" t="s">
        <v>90</v>
      </c>
      <c r="H1776" s="11">
        <v>90000000</v>
      </c>
      <c r="I1776" s="11">
        <v>71148699</v>
      </c>
      <c r="J1776" t="s">
        <v>38</v>
      </c>
      <c r="K1776">
        <v>107</v>
      </c>
      <c r="L1776" t="s">
        <v>195</v>
      </c>
      <c r="M1776" t="s">
        <v>1983</v>
      </c>
      <c r="N1776">
        <v>6.6</v>
      </c>
      <c r="O1776">
        <v>198</v>
      </c>
      <c r="P1776">
        <v>125</v>
      </c>
      <c r="Q1776">
        <v>68935</v>
      </c>
      <c r="R1776">
        <v>1614</v>
      </c>
      <c r="S1776" t="s">
        <v>28</v>
      </c>
      <c r="T1776">
        <v>2.35</v>
      </c>
      <c r="U1776" t="b">
        <f>IF(Table19[[#This Row],[gross]]-Table19[[#This Row],[budget]] &gt; 0, TRUE, FALSE)</f>
        <v>0</v>
      </c>
    </row>
    <row r="1777" spans="1:21" x14ac:dyDescent="0.35">
      <c r="A1777" t="s">
        <v>2026</v>
      </c>
      <c r="B1777">
        <v>2001</v>
      </c>
      <c r="C1777" t="s">
        <v>255</v>
      </c>
      <c r="D1777" t="s">
        <v>2025</v>
      </c>
      <c r="E1777" t="s">
        <v>2024</v>
      </c>
      <c r="F1777" t="s">
        <v>2027</v>
      </c>
      <c r="G1777" t="s">
        <v>39</v>
      </c>
      <c r="H1777" s="11">
        <v>90000000</v>
      </c>
      <c r="I1777" s="11">
        <v>226138454</v>
      </c>
      <c r="J1777" t="s">
        <v>38</v>
      </c>
      <c r="K1777">
        <v>90</v>
      </c>
      <c r="L1777" t="s">
        <v>412</v>
      </c>
      <c r="M1777" t="s">
        <v>2028</v>
      </c>
      <c r="N1777">
        <v>6.6</v>
      </c>
      <c r="O1777">
        <v>127</v>
      </c>
      <c r="P1777">
        <v>394</v>
      </c>
      <c r="Q1777">
        <v>160440</v>
      </c>
      <c r="R1777">
        <v>664</v>
      </c>
      <c r="S1777" t="s">
        <v>28</v>
      </c>
      <c r="T1777">
        <v>2.35</v>
      </c>
      <c r="U1777" t="b">
        <f>IF(Table19[[#This Row],[gross]]-Table19[[#This Row],[budget]] &gt; 0, TRUE, FALSE)</f>
        <v>1</v>
      </c>
    </row>
    <row r="1778" spans="1:21" x14ac:dyDescent="0.35">
      <c r="A1778" t="s">
        <v>2032</v>
      </c>
      <c r="B1778">
        <v>2000</v>
      </c>
      <c r="C1778" t="s">
        <v>425</v>
      </c>
      <c r="D1778" t="s">
        <v>386</v>
      </c>
      <c r="E1778" t="s">
        <v>2030</v>
      </c>
      <c r="F1778" t="s">
        <v>2033</v>
      </c>
      <c r="G1778" t="s">
        <v>39</v>
      </c>
      <c r="H1778" s="11">
        <v>100000000</v>
      </c>
      <c r="I1778" s="11">
        <v>155370362</v>
      </c>
      <c r="J1778" t="s">
        <v>38</v>
      </c>
      <c r="K1778">
        <v>130</v>
      </c>
      <c r="L1778" t="s">
        <v>2031</v>
      </c>
      <c r="M1778" t="s">
        <v>2034</v>
      </c>
      <c r="N1778">
        <v>6.6</v>
      </c>
      <c r="O1778">
        <v>185</v>
      </c>
      <c r="P1778">
        <v>683</v>
      </c>
      <c r="Q1778">
        <v>98403</v>
      </c>
      <c r="R1778">
        <v>12890</v>
      </c>
      <c r="S1778" t="s">
        <v>28</v>
      </c>
      <c r="T1778">
        <v>2.35</v>
      </c>
      <c r="U1778" t="b">
        <f>IF(Table19[[#This Row],[gross]]-Table19[[#This Row],[budget]] &gt; 0, TRUE, FALSE)</f>
        <v>1</v>
      </c>
    </row>
    <row r="1779" spans="1:21" x14ac:dyDescent="0.35">
      <c r="A1779" t="s">
        <v>2310</v>
      </c>
      <c r="B1779">
        <v>2009</v>
      </c>
      <c r="C1779" t="s">
        <v>2299</v>
      </c>
      <c r="D1779" t="s">
        <v>2309</v>
      </c>
      <c r="E1779" t="s">
        <v>2308</v>
      </c>
      <c r="F1779" t="s">
        <v>2311</v>
      </c>
      <c r="G1779" t="s">
        <v>569</v>
      </c>
      <c r="H1779" s="11">
        <v>85000000</v>
      </c>
      <c r="I1779" s="11">
        <v>112703470</v>
      </c>
      <c r="J1779" t="s">
        <v>38</v>
      </c>
      <c r="K1779">
        <v>120</v>
      </c>
      <c r="L1779" t="s">
        <v>1375</v>
      </c>
      <c r="M1779" t="s">
        <v>2312</v>
      </c>
      <c r="N1779">
        <v>6.6</v>
      </c>
      <c r="O1779">
        <v>187</v>
      </c>
      <c r="P1779">
        <v>214</v>
      </c>
      <c r="Q1779">
        <v>69860</v>
      </c>
      <c r="R1779">
        <v>15226</v>
      </c>
      <c r="S1779" t="s">
        <v>28</v>
      </c>
      <c r="T1779">
        <v>1.85</v>
      </c>
      <c r="U1779" t="b">
        <f>IF(Table19[[#This Row],[gross]]-Table19[[#This Row],[budget]] &gt; 0, TRUE, FALSE)</f>
        <v>1</v>
      </c>
    </row>
    <row r="1780" spans="1:21" x14ac:dyDescent="0.35">
      <c r="A1780" t="s">
        <v>2556</v>
      </c>
      <c r="B1780">
        <v>2008</v>
      </c>
      <c r="C1780" t="s">
        <v>2554</v>
      </c>
      <c r="D1780" t="s">
        <v>955</v>
      </c>
      <c r="E1780" t="s">
        <v>2555</v>
      </c>
      <c r="F1780" t="s">
        <v>2557</v>
      </c>
      <c r="G1780" t="s">
        <v>39</v>
      </c>
      <c r="H1780" s="11">
        <v>80000000</v>
      </c>
      <c r="I1780" s="11">
        <v>101111837</v>
      </c>
      <c r="J1780" t="s">
        <v>38</v>
      </c>
      <c r="K1780">
        <v>118</v>
      </c>
      <c r="L1780" t="s">
        <v>1123</v>
      </c>
      <c r="M1780" t="s">
        <v>2558</v>
      </c>
      <c r="N1780">
        <v>6.6</v>
      </c>
      <c r="O1780">
        <v>215</v>
      </c>
      <c r="P1780">
        <v>318</v>
      </c>
      <c r="Q1780">
        <v>150764</v>
      </c>
      <c r="R1780">
        <v>5637</v>
      </c>
      <c r="S1780" t="s">
        <v>28</v>
      </c>
      <c r="T1780">
        <v>2.35</v>
      </c>
      <c r="U1780" t="b">
        <f>IF(Table19[[#This Row],[gross]]-Table19[[#This Row],[budget]] &gt; 0, TRUE, FALSE)</f>
        <v>1</v>
      </c>
    </row>
    <row r="1781" spans="1:21" x14ac:dyDescent="0.35">
      <c r="A1781" t="s">
        <v>2643</v>
      </c>
      <c r="B1781">
        <v>2004</v>
      </c>
      <c r="C1781" t="s">
        <v>2641</v>
      </c>
      <c r="D1781" t="s">
        <v>1664</v>
      </c>
      <c r="E1781" t="s">
        <v>2642</v>
      </c>
      <c r="F1781" t="s">
        <v>2644</v>
      </c>
      <c r="G1781" t="s">
        <v>569</v>
      </c>
      <c r="H1781" s="11">
        <v>80000000</v>
      </c>
      <c r="I1781" s="11">
        <v>65948711</v>
      </c>
      <c r="J1781" t="s">
        <v>38</v>
      </c>
      <c r="K1781">
        <v>129</v>
      </c>
      <c r="L1781" t="s">
        <v>2139</v>
      </c>
      <c r="M1781" t="s">
        <v>2645</v>
      </c>
      <c r="N1781">
        <v>6.6</v>
      </c>
      <c r="O1781">
        <v>209</v>
      </c>
      <c r="P1781">
        <v>363</v>
      </c>
      <c r="Q1781">
        <v>86422</v>
      </c>
      <c r="R1781">
        <v>20056</v>
      </c>
      <c r="S1781" t="s">
        <v>28</v>
      </c>
      <c r="T1781">
        <v>1.85</v>
      </c>
      <c r="U1781" t="b">
        <f>IF(Table19[[#This Row],[gross]]-Table19[[#This Row],[budget]] &gt; 0, TRUE, FALSE)</f>
        <v>0</v>
      </c>
    </row>
    <row r="1782" spans="1:21" x14ac:dyDescent="0.35">
      <c r="A1782" t="s">
        <v>2971</v>
      </c>
      <c r="B1782">
        <v>2003</v>
      </c>
      <c r="C1782" t="s">
        <v>2970</v>
      </c>
      <c r="D1782" t="s">
        <v>950</v>
      </c>
      <c r="E1782" t="s">
        <v>2138</v>
      </c>
      <c r="F1782" t="s">
        <v>1986</v>
      </c>
      <c r="G1782" t="s">
        <v>569</v>
      </c>
      <c r="H1782" s="11">
        <v>70000000</v>
      </c>
      <c r="I1782" s="11">
        <v>43426961</v>
      </c>
      <c r="J1782" t="s">
        <v>38</v>
      </c>
      <c r="K1782">
        <v>142</v>
      </c>
      <c r="L1782" t="s">
        <v>1847</v>
      </c>
      <c r="M1782" t="s">
        <v>2972</v>
      </c>
      <c r="N1782">
        <v>6.6</v>
      </c>
      <c r="O1782">
        <v>89</v>
      </c>
      <c r="P1782">
        <v>394</v>
      </c>
      <c r="Q1782">
        <v>93494</v>
      </c>
      <c r="R1782">
        <v>16580</v>
      </c>
      <c r="S1782" t="s">
        <v>28</v>
      </c>
      <c r="T1782">
        <v>2.35</v>
      </c>
      <c r="U1782" t="b">
        <f>IF(Table19[[#This Row],[gross]]-Table19[[#This Row],[budget]] &gt; 0, TRUE, FALSE)</f>
        <v>0</v>
      </c>
    </row>
    <row r="1783" spans="1:21" x14ac:dyDescent="0.35">
      <c r="A1783" t="s">
        <v>2991</v>
      </c>
      <c r="B1783">
        <v>2006</v>
      </c>
      <c r="C1783" t="s">
        <v>2989</v>
      </c>
      <c r="D1783" t="s">
        <v>267</v>
      </c>
      <c r="E1783" t="s">
        <v>1888</v>
      </c>
      <c r="F1783" t="s">
        <v>1739</v>
      </c>
      <c r="G1783" t="s">
        <v>90</v>
      </c>
      <c r="H1783" s="11">
        <v>75000000</v>
      </c>
      <c r="I1783" s="11">
        <v>73661010</v>
      </c>
      <c r="J1783" t="s">
        <v>38</v>
      </c>
      <c r="K1783">
        <v>91</v>
      </c>
      <c r="L1783" t="s">
        <v>2990</v>
      </c>
      <c r="M1783" t="s">
        <v>2992</v>
      </c>
      <c r="N1783">
        <v>6.6</v>
      </c>
      <c r="O1783">
        <v>190</v>
      </c>
      <c r="P1783">
        <v>229</v>
      </c>
      <c r="Q1783">
        <v>71137</v>
      </c>
      <c r="R1783">
        <v>17299</v>
      </c>
      <c r="S1783" t="s">
        <v>28</v>
      </c>
      <c r="T1783">
        <v>2.35</v>
      </c>
      <c r="U1783" t="b">
        <f>IF(Table19[[#This Row],[gross]]-Table19[[#This Row],[budget]] &gt; 0, TRUE, FALSE)</f>
        <v>0</v>
      </c>
    </row>
    <row r="1784" spans="1:21" x14ac:dyDescent="0.35">
      <c r="A1784" t="s">
        <v>2997</v>
      </c>
      <c r="B1784">
        <v>2001</v>
      </c>
      <c r="C1784" t="s">
        <v>2994</v>
      </c>
      <c r="D1784" t="s">
        <v>950</v>
      </c>
      <c r="E1784" t="s">
        <v>2995</v>
      </c>
      <c r="F1784" t="s">
        <v>2998</v>
      </c>
      <c r="G1784" t="s">
        <v>39</v>
      </c>
      <c r="H1784" s="11">
        <v>80000000</v>
      </c>
      <c r="I1784" s="11">
        <v>41523271</v>
      </c>
      <c r="J1784" t="s">
        <v>38</v>
      </c>
      <c r="K1784">
        <v>123</v>
      </c>
      <c r="L1784" t="s">
        <v>2996</v>
      </c>
      <c r="M1784" t="s">
        <v>2999</v>
      </c>
      <c r="N1784">
        <v>6.6</v>
      </c>
      <c r="O1784">
        <v>132</v>
      </c>
      <c r="P1784">
        <v>261</v>
      </c>
      <c r="Q1784">
        <v>57038</v>
      </c>
      <c r="R1784">
        <v>13934</v>
      </c>
      <c r="S1784" t="s">
        <v>28</v>
      </c>
      <c r="T1784">
        <v>2.35</v>
      </c>
      <c r="U1784" t="b">
        <f>IF(Table19[[#This Row],[gross]]-Table19[[#This Row],[budget]] &gt; 0, TRUE, FALSE)</f>
        <v>0</v>
      </c>
    </row>
    <row r="1785" spans="1:21" x14ac:dyDescent="0.35">
      <c r="A1785" t="s">
        <v>3022</v>
      </c>
      <c r="B1785">
        <v>2005</v>
      </c>
      <c r="C1785" t="s">
        <v>3021</v>
      </c>
      <c r="D1785" t="s">
        <v>506</v>
      </c>
      <c r="E1785" t="s">
        <v>950</v>
      </c>
      <c r="F1785" t="s">
        <v>3023</v>
      </c>
      <c r="G1785" t="s">
        <v>569</v>
      </c>
      <c r="H1785" s="11">
        <v>52000000</v>
      </c>
      <c r="I1785" s="11">
        <v>34636443</v>
      </c>
      <c r="J1785" t="s">
        <v>38</v>
      </c>
      <c r="K1785">
        <v>113</v>
      </c>
      <c r="L1785" t="s">
        <v>1092</v>
      </c>
      <c r="M1785" t="s">
        <v>3024</v>
      </c>
      <c r="N1785">
        <v>6.6</v>
      </c>
      <c r="O1785">
        <v>152</v>
      </c>
      <c r="P1785">
        <v>288</v>
      </c>
      <c r="Q1785">
        <v>93790</v>
      </c>
      <c r="R1785">
        <v>103354</v>
      </c>
      <c r="S1785" t="s">
        <v>28</v>
      </c>
      <c r="T1785">
        <v>2.35</v>
      </c>
      <c r="U1785" t="b">
        <f>IF(Table19[[#This Row],[gross]]-Table19[[#This Row],[budget]] &gt; 0, TRUE, FALSE)</f>
        <v>0</v>
      </c>
    </row>
    <row r="1786" spans="1:21" x14ac:dyDescent="0.35">
      <c r="A1786" t="s">
        <v>3028</v>
      </c>
      <c r="B1786">
        <v>2000</v>
      </c>
      <c r="C1786" t="s">
        <v>3026</v>
      </c>
      <c r="D1786" t="s">
        <v>1124</v>
      </c>
      <c r="E1786" t="s">
        <v>766</v>
      </c>
      <c r="F1786" t="s">
        <v>1344</v>
      </c>
      <c r="G1786" t="s">
        <v>90</v>
      </c>
      <c r="H1786" s="11">
        <v>75000000</v>
      </c>
      <c r="I1786" s="11">
        <v>22751979</v>
      </c>
      <c r="J1786" t="s">
        <v>38</v>
      </c>
      <c r="K1786">
        <v>94</v>
      </c>
      <c r="L1786" t="s">
        <v>3027</v>
      </c>
      <c r="M1786" t="s">
        <v>3029</v>
      </c>
      <c r="N1786">
        <v>6.6</v>
      </c>
      <c r="O1786">
        <v>131</v>
      </c>
      <c r="P1786">
        <v>377</v>
      </c>
      <c r="Q1786">
        <v>52244</v>
      </c>
      <c r="R1786">
        <v>15857</v>
      </c>
      <c r="S1786" t="s">
        <v>28</v>
      </c>
      <c r="T1786">
        <v>2.35</v>
      </c>
      <c r="U1786" t="b">
        <f>IF(Table19[[#This Row],[gross]]-Table19[[#This Row],[budget]] &gt; 0, TRUE, FALSE)</f>
        <v>0</v>
      </c>
    </row>
    <row r="1787" spans="1:21" x14ac:dyDescent="0.35">
      <c r="A1787" t="s">
        <v>3096</v>
      </c>
      <c r="B1787">
        <v>2006</v>
      </c>
      <c r="C1787" t="s">
        <v>1688</v>
      </c>
      <c r="D1787" t="s">
        <v>1213</v>
      </c>
      <c r="E1787" t="s">
        <v>2629</v>
      </c>
      <c r="F1787" t="s">
        <v>3097</v>
      </c>
      <c r="G1787" t="s">
        <v>39</v>
      </c>
      <c r="H1787" s="11">
        <v>73000000</v>
      </c>
      <c r="I1787" s="11">
        <v>148213377</v>
      </c>
      <c r="J1787" t="s">
        <v>38</v>
      </c>
      <c r="K1787">
        <v>122</v>
      </c>
      <c r="L1787" t="s">
        <v>3095</v>
      </c>
      <c r="M1787" t="s">
        <v>3098</v>
      </c>
      <c r="N1787">
        <v>6.6</v>
      </c>
      <c r="O1787">
        <v>164</v>
      </c>
      <c r="P1787">
        <v>437</v>
      </c>
      <c r="Q1787">
        <v>130776</v>
      </c>
      <c r="R1787">
        <v>12410</v>
      </c>
      <c r="S1787" t="s">
        <v>28</v>
      </c>
      <c r="T1787">
        <v>2.35</v>
      </c>
      <c r="U1787" t="b">
        <f>IF(Table19[[#This Row],[gross]]-Table19[[#This Row],[budget]] &gt; 0, TRUE, FALSE)</f>
        <v>1</v>
      </c>
    </row>
    <row r="1788" spans="1:21" x14ac:dyDescent="0.35">
      <c r="A1788" t="s">
        <v>3186</v>
      </c>
      <c r="B1788">
        <v>1996</v>
      </c>
      <c r="C1788" t="s">
        <v>823</v>
      </c>
      <c r="D1788" t="s">
        <v>2576</v>
      </c>
      <c r="E1788" t="s">
        <v>460</v>
      </c>
      <c r="F1788" t="s">
        <v>1032</v>
      </c>
      <c r="G1788" t="s">
        <v>569</v>
      </c>
      <c r="H1788" s="11">
        <v>80000000</v>
      </c>
      <c r="I1788" s="11">
        <v>136448821</v>
      </c>
      <c r="J1788" t="s">
        <v>38</v>
      </c>
      <c r="K1788">
        <v>139</v>
      </c>
      <c r="L1788" t="s">
        <v>1477</v>
      </c>
      <c r="M1788" t="s">
        <v>3187</v>
      </c>
      <c r="N1788">
        <v>6.6</v>
      </c>
      <c r="O1788">
        <v>79</v>
      </c>
      <c r="P1788">
        <v>158</v>
      </c>
      <c r="Q1788">
        <v>98989</v>
      </c>
      <c r="R1788">
        <v>3667</v>
      </c>
      <c r="S1788" t="s">
        <v>28</v>
      </c>
      <c r="T1788">
        <v>1.85</v>
      </c>
      <c r="U1788" t="b">
        <f>IF(Table19[[#This Row],[gross]]-Table19[[#This Row],[budget]] &gt; 0, TRUE, FALSE)</f>
        <v>1</v>
      </c>
    </row>
    <row r="1789" spans="1:21" x14ac:dyDescent="0.35">
      <c r="A1789" t="s">
        <v>3530</v>
      </c>
      <c r="B1789">
        <v>2010</v>
      </c>
      <c r="C1789" t="s">
        <v>2465</v>
      </c>
      <c r="D1789" t="s">
        <v>92</v>
      </c>
      <c r="E1789" t="s">
        <v>1666</v>
      </c>
      <c r="F1789" t="s">
        <v>3531</v>
      </c>
      <c r="G1789" t="s">
        <v>569</v>
      </c>
      <c r="H1789" s="11">
        <v>65000000</v>
      </c>
      <c r="I1789" s="11">
        <v>100448498</v>
      </c>
      <c r="J1789" t="s">
        <v>38</v>
      </c>
      <c r="K1789">
        <v>95</v>
      </c>
      <c r="L1789" t="s">
        <v>2450</v>
      </c>
      <c r="M1789" t="s">
        <v>3532</v>
      </c>
      <c r="N1789">
        <v>6.6</v>
      </c>
      <c r="O1789">
        <v>307</v>
      </c>
      <c r="P1789">
        <v>285</v>
      </c>
      <c r="Q1789">
        <v>272789</v>
      </c>
      <c r="R1789">
        <v>23018</v>
      </c>
      <c r="S1789" t="s">
        <v>28</v>
      </c>
      <c r="T1789">
        <v>2.35</v>
      </c>
      <c r="U1789" t="b">
        <f>IF(Table19[[#This Row],[gross]]-Table19[[#This Row],[budget]] &gt; 0, TRUE, FALSE)</f>
        <v>1</v>
      </c>
    </row>
    <row r="1790" spans="1:21" x14ac:dyDescent="0.35">
      <c r="A1790" t="s">
        <v>3587</v>
      </c>
      <c r="B1790">
        <v>2015</v>
      </c>
      <c r="C1790" t="s">
        <v>3586</v>
      </c>
      <c r="D1790" t="s">
        <v>161</v>
      </c>
      <c r="E1790" t="s">
        <v>2050</v>
      </c>
      <c r="F1790" t="s">
        <v>3588</v>
      </c>
      <c r="G1790" t="s">
        <v>569</v>
      </c>
      <c r="H1790" s="11">
        <v>50100000</v>
      </c>
      <c r="I1790" s="11">
        <v>53846915</v>
      </c>
      <c r="J1790" t="s">
        <v>38</v>
      </c>
      <c r="K1790">
        <v>105</v>
      </c>
      <c r="L1790" t="s">
        <v>2996</v>
      </c>
      <c r="M1790" t="s">
        <v>3589</v>
      </c>
      <c r="N1790">
        <v>6.6</v>
      </c>
      <c r="O1790">
        <v>279</v>
      </c>
      <c r="P1790">
        <v>221</v>
      </c>
      <c r="Q1790">
        <v>149337</v>
      </c>
      <c r="R1790">
        <v>11943</v>
      </c>
      <c r="S1790" t="s">
        <v>28</v>
      </c>
      <c r="T1790">
        <v>1.85</v>
      </c>
      <c r="U1790" t="b">
        <f>IF(Table19[[#This Row],[gross]]-Table19[[#This Row],[budget]] &gt; 0, TRUE, FALSE)</f>
        <v>1</v>
      </c>
    </row>
    <row r="1791" spans="1:21" x14ac:dyDescent="0.35">
      <c r="A1791" t="s">
        <v>3705</v>
      </c>
      <c r="B1791">
        <v>1994</v>
      </c>
      <c r="C1791" t="s">
        <v>3486</v>
      </c>
      <c r="D1791" t="s">
        <v>526</v>
      </c>
      <c r="E1791" t="s">
        <v>1739</v>
      </c>
      <c r="F1791" t="s">
        <v>3706</v>
      </c>
      <c r="G1791" t="s">
        <v>39</v>
      </c>
      <c r="H1791" s="11">
        <v>63000000</v>
      </c>
      <c r="I1791" s="11">
        <v>25052000</v>
      </c>
      <c r="J1791" t="s">
        <v>38</v>
      </c>
      <c r="K1791">
        <v>212</v>
      </c>
      <c r="L1791" t="s">
        <v>3704</v>
      </c>
      <c r="M1791" t="s">
        <v>3707</v>
      </c>
      <c r="N1791">
        <v>6.6</v>
      </c>
      <c r="O1791">
        <v>40</v>
      </c>
      <c r="P1791">
        <v>145</v>
      </c>
      <c r="Q1791">
        <v>35314</v>
      </c>
      <c r="R1791">
        <v>5708</v>
      </c>
      <c r="S1791" t="s">
        <v>28</v>
      </c>
      <c r="T1791">
        <v>2.35</v>
      </c>
      <c r="U1791" t="b">
        <f>IF(Table19[[#This Row],[gross]]-Table19[[#This Row],[budget]] &gt; 0, TRUE, FALSE)</f>
        <v>0</v>
      </c>
    </row>
    <row r="1792" spans="1:21" x14ac:dyDescent="0.35">
      <c r="A1792" t="s">
        <v>3727</v>
      </c>
      <c r="B1792">
        <v>2000</v>
      </c>
      <c r="C1792" t="s">
        <v>630</v>
      </c>
      <c r="D1792" t="s">
        <v>644</v>
      </c>
      <c r="E1792" t="s">
        <v>201</v>
      </c>
      <c r="F1792" t="s">
        <v>3728</v>
      </c>
      <c r="G1792" t="s">
        <v>39</v>
      </c>
      <c r="H1792" s="11">
        <v>62000000</v>
      </c>
      <c r="I1792" s="11">
        <v>77086030</v>
      </c>
      <c r="J1792" t="s">
        <v>1418</v>
      </c>
      <c r="K1792">
        <v>116</v>
      </c>
      <c r="L1792" t="s">
        <v>3726</v>
      </c>
      <c r="M1792" t="s">
        <v>3729</v>
      </c>
      <c r="N1792">
        <v>6.6</v>
      </c>
      <c r="O1792">
        <v>178</v>
      </c>
      <c r="P1792">
        <v>602</v>
      </c>
      <c r="Q1792">
        <v>65297</v>
      </c>
      <c r="R1792">
        <v>14931</v>
      </c>
      <c r="S1792" t="s">
        <v>28</v>
      </c>
      <c r="T1792">
        <v>2.35</v>
      </c>
      <c r="U1792" t="b">
        <f>IF(Table19[[#This Row],[gross]]-Table19[[#This Row],[budget]] &gt; 0, TRUE, FALSE)</f>
        <v>1</v>
      </c>
    </row>
    <row r="1793" spans="1:21" x14ac:dyDescent="0.35">
      <c r="A1793" t="s">
        <v>3840</v>
      </c>
      <c r="B1793">
        <v>1998</v>
      </c>
      <c r="C1793" t="s">
        <v>774</v>
      </c>
      <c r="D1793" t="s">
        <v>1721</v>
      </c>
      <c r="E1793" t="s">
        <v>3839</v>
      </c>
      <c r="F1793" t="s">
        <v>3841</v>
      </c>
      <c r="G1793" t="s">
        <v>90</v>
      </c>
      <c r="H1793" s="11">
        <v>105000000</v>
      </c>
      <c r="I1793" s="11">
        <v>90646554</v>
      </c>
      <c r="J1793" t="s">
        <v>38</v>
      </c>
      <c r="K1793">
        <v>83</v>
      </c>
      <c r="L1793" t="s">
        <v>461</v>
      </c>
      <c r="M1793" t="s">
        <v>3842</v>
      </c>
      <c r="N1793">
        <v>6.6</v>
      </c>
      <c r="O1793">
        <v>131</v>
      </c>
      <c r="P1793">
        <v>289</v>
      </c>
      <c r="Q1793">
        <v>124641</v>
      </c>
      <c r="R1793">
        <v>25788</v>
      </c>
      <c r="S1793" t="s">
        <v>28</v>
      </c>
      <c r="T1793">
        <v>1.85</v>
      </c>
      <c r="U1793" t="b">
        <f>IF(Table19[[#This Row],[gross]]-Table19[[#This Row],[budget]] &gt; 0, TRUE, FALSE)</f>
        <v>0</v>
      </c>
    </row>
    <row r="1794" spans="1:21" x14ac:dyDescent="0.35">
      <c r="A1794" t="s">
        <v>3912</v>
      </c>
      <c r="B1794">
        <v>2011</v>
      </c>
      <c r="C1794" t="s">
        <v>1475</v>
      </c>
      <c r="D1794" t="s">
        <v>1124</v>
      </c>
      <c r="E1794" t="s">
        <v>3910</v>
      </c>
      <c r="F1794" t="s">
        <v>3913</v>
      </c>
      <c r="G1794" t="s">
        <v>39</v>
      </c>
      <c r="H1794" s="11">
        <v>60000000</v>
      </c>
      <c r="I1794" s="11">
        <v>75638743</v>
      </c>
      <c r="J1794" t="s">
        <v>38</v>
      </c>
      <c r="K1794">
        <v>106</v>
      </c>
      <c r="L1794" t="s">
        <v>3911</v>
      </c>
      <c r="M1794" t="s">
        <v>3914</v>
      </c>
      <c r="N1794">
        <v>6.6</v>
      </c>
      <c r="O1794">
        <v>436</v>
      </c>
      <c r="P1794">
        <v>411</v>
      </c>
      <c r="Q1794">
        <v>180479</v>
      </c>
      <c r="R1794">
        <v>13634</v>
      </c>
      <c r="S1794" t="s">
        <v>28</v>
      </c>
      <c r="T1794">
        <v>1.85</v>
      </c>
      <c r="U1794" t="b">
        <f>IF(Table19[[#This Row],[gross]]-Table19[[#This Row],[budget]] &gt; 0, TRUE, FALSE)</f>
        <v>1</v>
      </c>
    </row>
    <row r="1795" spans="1:21" x14ac:dyDescent="0.35">
      <c r="A1795" t="s">
        <v>4001</v>
      </c>
      <c r="B1795">
        <v>2015</v>
      </c>
      <c r="C1795" t="s">
        <v>3999</v>
      </c>
      <c r="D1795" t="s">
        <v>342</v>
      </c>
      <c r="E1795" t="s">
        <v>1683</v>
      </c>
      <c r="F1795" t="s">
        <v>638</v>
      </c>
      <c r="G1795" t="s">
        <v>39</v>
      </c>
      <c r="H1795" s="11">
        <v>60000000</v>
      </c>
      <c r="I1795" s="11">
        <v>56443482</v>
      </c>
      <c r="J1795" t="s">
        <v>38</v>
      </c>
      <c r="K1795">
        <v>124</v>
      </c>
      <c r="L1795" t="s">
        <v>4000</v>
      </c>
      <c r="M1795" t="s">
        <v>4002</v>
      </c>
      <c r="N1795">
        <v>6.6</v>
      </c>
      <c r="O1795">
        <v>315</v>
      </c>
      <c r="P1795">
        <v>256</v>
      </c>
      <c r="Q1795">
        <v>75329</v>
      </c>
      <c r="R1795">
        <v>75793</v>
      </c>
      <c r="S1795" t="s">
        <v>28</v>
      </c>
      <c r="T1795">
        <v>1.85</v>
      </c>
      <c r="U1795" t="b">
        <f>IF(Table19[[#This Row],[gross]]-Table19[[#This Row],[budget]] &gt; 0, TRUE, FALSE)</f>
        <v>0</v>
      </c>
    </row>
    <row r="1796" spans="1:21" x14ac:dyDescent="0.35">
      <c r="A1796" t="s">
        <v>4099</v>
      </c>
      <c r="B1796">
        <v>2010</v>
      </c>
      <c r="C1796" t="s">
        <v>308</v>
      </c>
      <c r="D1796" t="s">
        <v>4098</v>
      </c>
      <c r="E1796" t="s">
        <v>385</v>
      </c>
      <c r="F1796" t="s">
        <v>4066</v>
      </c>
      <c r="G1796" t="s">
        <v>569</v>
      </c>
      <c r="H1796" s="11">
        <v>80000000</v>
      </c>
      <c r="I1796" s="11">
        <v>43290977</v>
      </c>
      <c r="J1796" t="s">
        <v>56</v>
      </c>
      <c r="K1796">
        <v>117</v>
      </c>
      <c r="L1796" t="s">
        <v>2079</v>
      </c>
      <c r="M1796" t="s">
        <v>4100</v>
      </c>
      <c r="N1796">
        <v>6.6</v>
      </c>
      <c r="O1796">
        <v>258</v>
      </c>
      <c r="P1796">
        <v>256</v>
      </c>
      <c r="Q1796">
        <v>75201</v>
      </c>
      <c r="R1796">
        <v>7053</v>
      </c>
      <c r="S1796" t="s">
        <v>28</v>
      </c>
      <c r="T1796">
        <v>2.35</v>
      </c>
      <c r="U1796" t="b">
        <f>IF(Table19[[#This Row],[gross]]-Table19[[#This Row],[budget]] &gt; 0, TRUE, FALSE)</f>
        <v>0</v>
      </c>
    </row>
    <row r="1797" spans="1:21" x14ac:dyDescent="0.35">
      <c r="A1797" t="s">
        <v>4170</v>
      </c>
      <c r="B1797">
        <v>2006</v>
      </c>
      <c r="C1797" t="s">
        <v>4168</v>
      </c>
      <c r="D1797" t="s">
        <v>75</v>
      </c>
      <c r="E1797" t="s">
        <v>265</v>
      </c>
      <c r="F1797" t="s">
        <v>4171</v>
      </c>
      <c r="G1797" t="s">
        <v>39</v>
      </c>
      <c r="H1797" s="11">
        <v>60000000</v>
      </c>
      <c r="I1797" s="11">
        <v>13082288</v>
      </c>
      <c r="J1797" t="s">
        <v>56</v>
      </c>
      <c r="K1797">
        <v>140</v>
      </c>
      <c r="L1797" t="s">
        <v>4169</v>
      </c>
      <c r="M1797" t="s">
        <v>4172</v>
      </c>
      <c r="N1797">
        <v>6.6</v>
      </c>
      <c r="O1797">
        <v>123</v>
      </c>
      <c r="P1797">
        <v>247</v>
      </c>
      <c r="Q1797">
        <v>35565</v>
      </c>
      <c r="R1797">
        <v>12634</v>
      </c>
      <c r="S1797" t="s">
        <v>720</v>
      </c>
      <c r="T1797">
        <v>2.35</v>
      </c>
      <c r="U1797" t="b">
        <f>IF(Table19[[#This Row],[gross]]-Table19[[#This Row],[budget]] &gt; 0, TRUE, FALSE)</f>
        <v>0</v>
      </c>
    </row>
    <row r="1798" spans="1:21" x14ac:dyDescent="0.35">
      <c r="A1798" t="s">
        <v>4377</v>
      </c>
      <c r="B1798">
        <v>1995</v>
      </c>
      <c r="C1798" t="s">
        <v>4375</v>
      </c>
      <c r="D1798" t="s">
        <v>58</v>
      </c>
      <c r="E1798" t="s">
        <v>1923</v>
      </c>
      <c r="F1798" t="s">
        <v>4378</v>
      </c>
      <c r="G1798" t="s">
        <v>272</v>
      </c>
      <c r="H1798" s="11">
        <v>55000000</v>
      </c>
      <c r="I1798" s="11">
        <v>141600000</v>
      </c>
      <c r="J1798" t="s">
        <v>38</v>
      </c>
      <c r="K1798">
        <v>84</v>
      </c>
      <c r="L1798" t="s">
        <v>4376</v>
      </c>
      <c r="M1798" t="s">
        <v>4379</v>
      </c>
      <c r="N1798">
        <v>6.6</v>
      </c>
      <c r="O1798">
        <v>92</v>
      </c>
      <c r="P1798">
        <v>216</v>
      </c>
      <c r="Q1798">
        <v>119675</v>
      </c>
      <c r="R1798">
        <v>26754</v>
      </c>
      <c r="S1798" t="s">
        <v>28</v>
      </c>
      <c r="T1798">
        <v>1.78</v>
      </c>
      <c r="U1798" t="b">
        <f>IF(Table19[[#This Row],[gross]]-Table19[[#This Row],[budget]] &gt; 0, TRUE, FALSE)</f>
        <v>1</v>
      </c>
    </row>
    <row r="1799" spans="1:21" x14ac:dyDescent="0.35">
      <c r="A1799" t="s">
        <v>4389</v>
      </c>
      <c r="B1799">
        <v>2005</v>
      </c>
      <c r="C1799" t="s">
        <v>3008</v>
      </c>
      <c r="D1799" t="s">
        <v>161</v>
      </c>
      <c r="E1799" t="s">
        <v>2446</v>
      </c>
      <c r="F1799" t="s">
        <v>2128</v>
      </c>
      <c r="G1799" t="s">
        <v>39</v>
      </c>
      <c r="H1799" s="11">
        <v>70000000</v>
      </c>
      <c r="I1799" s="11">
        <v>177575142</v>
      </c>
      <c r="J1799" t="s">
        <v>38</v>
      </c>
      <c r="K1799">
        <v>118</v>
      </c>
      <c r="L1799" t="s">
        <v>1618</v>
      </c>
      <c r="M1799" t="s">
        <v>4390</v>
      </c>
      <c r="N1799">
        <v>6.6</v>
      </c>
      <c r="O1799">
        <v>171</v>
      </c>
      <c r="P1799">
        <v>372</v>
      </c>
      <c r="Q1799">
        <v>244840</v>
      </c>
      <c r="R1799">
        <v>13426</v>
      </c>
      <c r="S1799" t="s">
        <v>28</v>
      </c>
      <c r="T1799">
        <v>2.35</v>
      </c>
      <c r="U1799" t="b">
        <f>IF(Table19[[#This Row],[gross]]-Table19[[#This Row],[budget]] &gt; 0, TRUE, FALSE)</f>
        <v>1</v>
      </c>
    </row>
    <row r="1800" spans="1:21" x14ac:dyDescent="0.35">
      <c r="A1800" t="s">
        <v>4471</v>
      </c>
      <c r="B1800">
        <v>2000</v>
      </c>
      <c r="C1800" t="s">
        <v>4468</v>
      </c>
      <c r="D1800" t="s">
        <v>4054</v>
      </c>
      <c r="E1800" t="s">
        <v>4469</v>
      </c>
      <c r="F1800" t="s">
        <v>4472</v>
      </c>
      <c r="G1800" t="s">
        <v>39</v>
      </c>
      <c r="H1800" s="11">
        <v>55000000</v>
      </c>
      <c r="I1800" s="11">
        <v>56932305</v>
      </c>
      <c r="J1800" t="s">
        <v>38</v>
      </c>
      <c r="K1800">
        <v>110</v>
      </c>
      <c r="L1800" t="s">
        <v>4470</v>
      </c>
      <c r="M1800" t="s">
        <v>4473</v>
      </c>
      <c r="N1800">
        <v>6.6</v>
      </c>
      <c r="O1800">
        <v>146</v>
      </c>
      <c r="P1800">
        <v>293</v>
      </c>
      <c r="Q1800">
        <v>96690</v>
      </c>
      <c r="R1800">
        <v>939</v>
      </c>
      <c r="S1800" t="s">
        <v>28</v>
      </c>
      <c r="T1800">
        <v>2.35</v>
      </c>
      <c r="U1800" t="b">
        <f>IF(Table19[[#This Row],[gross]]-Table19[[#This Row],[budget]] &gt; 0, TRUE, FALSE)</f>
        <v>1</v>
      </c>
    </row>
    <row r="1801" spans="1:21" x14ac:dyDescent="0.35">
      <c r="A1801" t="s">
        <v>4485</v>
      </c>
      <c r="B1801">
        <v>2008</v>
      </c>
      <c r="C1801" t="s">
        <v>919</v>
      </c>
      <c r="D1801" t="s">
        <v>492</v>
      </c>
      <c r="E1801" t="s">
        <v>4484</v>
      </c>
      <c r="F1801" t="s">
        <v>2234</v>
      </c>
      <c r="G1801" t="s">
        <v>39</v>
      </c>
      <c r="H1801" s="11">
        <v>55000000</v>
      </c>
      <c r="I1801" s="11">
        <v>25040293</v>
      </c>
      <c r="J1801" t="s">
        <v>38</v>
      </c>
      <c r="K1801">
        <v>104</v>
      </c>
      <c r="L1801" t="s">
        <v>42</v>
      </c>
      <c r="M1801" t="s">
        <v>4486</v>
      </c>
      <c r="N1801">
        <v>6.6</v>
      </c>
      <c r="O1801">
        <v>206</v>
      </c>
      <c r="P1801">
        <v>279</v>
      </c>
      <c r="Q1801">
        <v>88049</v>
      </c>
      <c r="R1801">
        <v>7247</v>
      </c>
      <c r="S1801" t="s">
        <v>28</v>
      </c>
      <c r="T1801">
        <v>2.35</v>
      </c>
      <c r="U1801" t="b">
        <f>IF(Table19[[#This Row],[gross]]-Table19[[#This Row],[budget]] &gt; 0, TRUE, FALSE)</f>
        <v>0</v>
      </c>
    </row>
    <row r="1802" spans="1:21" x14ac:dyDescent="0.35">
      <c r="A1802" t="s">
        <v>4844</v>
      </c>
      <c r="B1802">
        <v>2016</v>
      </c>
      <c r="C1802" t="s">
        <v>4843</v>
      </c>
      <c r="D1802" t="s">
        <v>1045</v>
      </c>
      <c r="E1802" t="s">
        <v>201</v>
      </c>
      <c r="F1802" t="s">
        <v>4845</v>
      </c>
      <c r="G1802" t="s">
        <v>39</v>
      </c>
      <c r="H1802" s="11">
        <v>50000000</v>
      </c>
      <c r="I1802" s="11">
        <v>126088877</v>
      </c>
      <c r="J1802" t="s">
        <v>38</v>
      </c>
      <c r="K1802">
        <v>107</v>
      </c>
      <c r="L1802" t="s">
        <v>1689</v>
      </c>
      <c r="M1802" t="s">
        <v>4846</v>
      </c>
      <c r="N1802">
        <v>6.6</v>
      </c>
      <c r="O1802">
        <v>177</v>
      </c>
      <c r="P1802">
        <v>110</v>
      </c>
      <c r="Q1802">
        <v>33354</v>
      </c>
      <c r="R1802">
        <v>14569</v>
      </c>
      <c r="S1802" t="s">
        <v>28</v>
      </c>
      <c r="T1802">
        <v>2.35</v>
      </c>
      <c r="U1802" t="b">
        <f>IF(Table19[[#This Row],[gross]]-Table19[[#This Row],[budget]] &gt; 0, TRUE, FALSE)</f>
        <v>1</v>
      </c>
    </row>
    <row r="1803" spans="1:21" x14ac:dyDescent="0.35">
      <c r="A1803" t="s">
        <v>4902</v>
      </c>
      <c r="B1803">
        <v>1995</v>
      </c>
      <c r="C1803" t="s">
        <v>683</v>
      </c>
      <c r="D1803" t="s">
        <v>115</v>
      </c>
      <c r="E1803" t="s">
        <v>456</v>
      </c>
      <c r="F1803" t="s">
        <v>1032</v>
      </c>
      <c r="G1803" t="s">
        <v>569</v>
      </c>
      <c r="H1803" s="11">
        <v>50000000</v>
      </c>
      <c r="I1803" s="11">
        <v>67823573</v>
      </c>
      <c r="J1803" t="s">
        <v>38</v>
      </c>
      <c r="K1803">
        <v>127</v>
      </c>
      <c r="L1803" t="s">
        <v>896</v>
      </c>
      <c r="M1803" t="s">
        <v>4903</v>
      </c>
      <c r="N1803">
        <v>6.6</v>
      </c>
      <c r="O1803">
        <v>64</v>
      </c>
      <c r="P1803">
        <v>130</v>
      </c>
      <c r="Q1803">
        <v>91176</v>
      </c>
      <c r="R1803">
        <v>30383</v>
      </c>
      <c r="S1803" t="s">
        <v>28</v>
      </c>
      <c r="T1803">
        <v>1.85</v>
      </c>
      <c r="U1803" t="b">
        <f>IF(Table19[[#This Row],[gross]]-Table19[[#This Row],[budget]] &gt; 0, TRUE, FALSE)</f>
        <v>1</v>
      </c>
    </row>
    <row r="1804" spans="1:21" x14ac:dyDescent="0.35">
      <c r="A1804" t="s">
        <v>4928</v>
      </c>
      <c r="B1804">
        <v>2006</v>
      </c>
      <c r="C1804" t="s">
        <v>4927</v>
      </c>
      <c r="D1804" t="s">
        <v>1213</v>
      </c>
      <c r="E1804" t="s">
        <v>1923</v>
      </c>
      <c r="F1804" t="s">
        <v>1943</v>
      </c>
      <c r="G1804" t="s">
        <v>272</v>
      </c>
      <c r="H1804" s="11">
        <v>50000000</v>
      </c>
      <c r="I1804" s="11">
        <v>58336565</v>
      </c>
      <c r="J1804" t="s">
        <v>38</v>
      </c>
      <c r="K1804">
        <v>78</v>
      </c>
      <c r="L1804" t="s">
        <v>461</v>
      </c>
      <c r="M1804" t="s">
        <v>4929</v>
      </c>
      <c r="N1804">
        <v>6.6</v>
      </c>
      <c r="O1804">
        <v>87</v>
      </c>
      <c r="P1804">
        <v>118</v>
      </c>
      <c r="Q1804">
        <v>12845</v>
      </c>
      <c r="R1804">
        <v>11124</v>
      </c>
      <c r="S1804" t="s">
        <v>28</v>
      </c>
      <c r="T1804">
        <v>1.85</v>
      </c>
      <c r="U1804" t="b">
        <f>IF(Table19[[#This Row],[gross]]-Table19[[#This Row],[budget]] &gt; 0, TRUE, FALSE)</f>
        <v>1</v>
      </c>
    </row>
    <row r="1805" spans="1:21" x14ac:dyDescent="0.35">
      <c r="A1805" t="s">
        <v>4994</v>
      </c>
      <c r="B1805">
        <v>2006</v>
      </c>
      <c r="C1805" t="s">
        <v>4992</v>
      </c>
      <c r="D1805" t="s">
        <v>3234</v>
      </c>
      <c r="E1805" t="s">
        <v>4866</v>
      </c>
      <c r="F1805" t="s">
        <v>4995</v>
      </c>
      <c r="G1805" t="s">
        <v>569</v>
      </c>
      <c r="H1805" s="11">
        <v>50000000</v>
      </c>
      <c r="I1805" s="11">
        <v>46982632</v>
      </c>
      <c r="J1805" t="s">
        <v>263</v>
      </c>
      <c r="K1805">
        <v>132</v>
      </c>
      <c r="L1805" t="s">
        <v>4993</v>
      </c>
      <c r="M1805" t="s">
        <v>4996</v>
      </c>
      <c r="N1805">
        <v>6.6</v>
      </c>
      <c r="O1805">
        <v>267</v>
      </c>
      <c r="P1805">
        <v>1740</v>
      </c>
      <c r="Q1805">
        <v>172792</v>
      </c>
      <c r="R1805">
        <v>1933</v>
      </c>
      <c r="S1805" t="s">
        <v>28</v>
      </c>
      <c r="T1805">
        <v>2.35</v>
      </c>
      <c r="U1805" t="b">
        <f>IF(Table19[[#This Row],[gross]]-Table19[[#This Row],[budget]] &gt; 0, TRUE, FALSE)</f>
        <v>0</v>
      </c>
    </row>
    <row r="1806" spans="1:21" x14ac:dyDescent="0.35">
      <c r="A1806" t="s">
        <v>5064</v>
      </c>
      <c r="B1806">
        <v>2000</v>
      </c>
      <c r="C1806" t="s">
        <v>5062</v>
      </c>
      <c r="D1806" t="s">
        <v>210</v>
      </c>
      <c r="E1806" t="s">
        <v>5063</v>
      </c>
      <c r="F1806" t="s">
        <v>5065</v>
      </c>
      <c r="G1806" t="s">
        <v>569</v>
      </c>
      <c r="H1806" s="11">
        <v>50000000</v>
      </c>
      <c r="I1806" s="11">
        <v>39778599</v>
      </c>
      <c r="J1806" t="s">
        <v>38</v>
      </c>
      <c r="K1806">
        <v>119</v>
      </c>
      <c r="L1806" t="s">
        <v>1763</v>
      </c>
      <c r="M1806" t="s">
        <v>5066</v>
      </c>
      <c r="N1806">
        <v>6.6</v>
      </c>
      <c r="O1806">
        <v>118</v>
      </c>
      <c r="P1806">
        <v>548</v>
      </c>
      <c r="Q1806">
        <v>176169</v>
      </c>
      <c r="R1806">
        <v>29461</v>
      </c>
      <c r="S1806" t="s">
        <v>28</v>
      </c>
      <c r="T1806">
        <v>2.35</v>
      </c>
      <c r="U1806" t="b">
        <f>IF(Table19[[#This Row],[gross]]-Table19[[#This Row],[budget]] &gt; 0, TRUE, FALSE)</f>
        <v>0</v>
      </c>
    </row>
    <row r="1807" spans="1:21" x14ac:dyDescent="0.35">
      <c r="A1807" t="s">
        <v>5162</v>
      </c>
      <c r="B1807">
        <v>2015</v>
      </c>
      <c r="C1807" t="s">
        <v>4905</v>
      </c>
      <c r="D1807" t="s">
        <v>223</v>
      </c>
      <c r="E1807" t="s">
        <v>324</v>
      </c>
      <c r="F1807" t="s">
        <v>2220</v>
      </c>
      <c r="G1807" t="s">
        <v>569</v>
      </c>
      <c r="H1807" s="11">
        <v>50000000</v>
      </c>
      <c r="I1807" s="11">
        <v>26442251</v>
      </c>
      <c r="J1807" t="s">
        <v>38</v>
      </c>
      <c r="K1807">
        <v>114</v>
      </c>
      <c r="L1807" t="s">
        <v>454</v>
      </c>
      <c r="M1807" t="s">
        <v>5163</v>
      </c>
      <c r="N1807">
        <v>6.6</v>
      </c>
      <c r="O1807">
        <v>236</v>
      </c>
      <c r="P1807">
        <v>205</v>
      </c>
      <c r="Q1807">
        <v>76010</v>
      </c>
      <c r="R1807">
        <v>16992</v>
      </c>
      <c r="S1807" t="s">
        <v>28</v>
      </c>
      <c r="T1807">
        <v>2.35</v>
      </c>
      <c r="U1807" t="b">
        <f>IF(Table19[[#This Row],[gross]]-Table19[[#This Row],[budget]] &gt; 0, TRUE, FALSE)</f>
        <v>0</v>
      </c>
    </row>
    <row r="1808" spans="1:21" x14ac:dyDescent="0.35">
      <c r="A1808" t="s">
        <v>5397</v>
      </c>
      <c r="B1808">
        <v>1996</v>
      </c>
      <c r="C1808" t="s">
        <v>988</v>
      </c>
      <c r="D1808" t="s">
        <v>1664</v>
      </c>
      <c r="E1808" t="s">
        <v>1124</v>
      </c>
      <c r="F1808" t="s">
        <v>1279</v>
      </c>
      <c r="G1808" t="s">
        <v>569</v>
      </c>
      <c r="H1808" s="11">
        <v>46000000</v>
      </c>
      <c r="I1808" s="11">
        <v>58918501</v>
      </c>
      <c r="J1808" t="s">
        <v>38</v>
      </c>
      <c r="K1808">
        <v>116</v>
      </c>
      <c r="L1808" t="s">
        <v>5396</v>
      </c>
      <c r="M1808" t="s">
        <v>5398</v>
      </c>
      <c r="N1808">
        <v>6.6</v>
      </c>
      <c r="O1808">
        <v>65</v>
      </c>
      <c r="P1808">
        <v>107</v>
      </c>
      <c r="Q1808">
        <v>40126</v>
      </c>
      <c r="R1808">
        <v>33233</v>
      </c>
      <c r="S1808" t="s">
        <v>28</v>
      </c>
      <c r="T1808">
        <v>1.85</v>
      </c>
      <c r="U1808" t="b">
        <f>IF(Table19[[#This Row],[gross]]-Table19[[#This Row],[budget]] &gt; 0, TRUE, FALSE)</f>
        <v>1</v>
      </c>
    </row>
    <row r="1809" spans="1:21" x14ac:dyDescent="0.35">
      <c r="A1809" t="s">
        <v>5590</v>
      </c>
      <c r="B1809">
        <v>1984</v>
      </c>
      <c r="C1809" t="s">
        <v>5589</v>
      </c>
      <c r="D1809" t="s">
        <v>2579</v>
      </c>
      <c r="E1809" t="s">
        <v>1235</v>
      </c>
      <c r="F1809" t="s">
        <v>5591</v>
      </c>
      <c r="G1809" t="s">
        <v>39</v>
      </c>
      <c r="H1809" s="11">
        <v>40000000</v>
      </c>
      <c r="I1809" s="11">
        <v>27400000</v>
      </c>
      <c r="J1809" t="s">
        <v>38</v>
      </c>
      <c r="K1809">
        <v>177</v>
      </c>
      <c r="L1809" t="s">
        <v>68</v>
      </c>
      <c r="M1809" t="s">
        <v>5592</v>
      </c>
      <c r="N1809">
        <v>6.6</v>
      </c>
      <c r="O1809">
        <v>144</v>
      </c>
      <c r="P1809">
        <v>569</v>
      </c>
      <c r="Q1809">
        <v>97087</v>
      </c>
      <c r="R1809">
        <v>2449</v>
      </c>
      <c r="S1809" t="s">
        <v>28</v>
      </c>
      <c r="T1809">
        <v>2.35</v>
      </c>
      <c r="U1809" t="b">
        <f>IF(Table19[[#This Row],[gross]]-Table19[[#This Row],[budget]] &gt; 0, TRUE, FALSE)</f>
        <v>0</v>
      </c>
    </row>
    <row r="1810" spans="1:21" x14ac:dyDescent="0.35">
      <c r="A1810" t="s">
        <v>5605</v>
      </c>
      <c r="B1810">
        <v>2006</v>
      </c>
      <c r="C1810" t="s">
        <v>1031</v>
      </c>
      <c r="D1810" t="s">
        <v>950</v>
      </c>
      <c r="E1810" t="s">
        <v>3583</v>
      </c>
      <c r="F1810" t="s">
        <v>2790</v>
      </c>
      <c r="G1810" t="s">
        <v>39</v>
      </c>
      <c r="H1810" s="11">
        <v>52000000</v>
      </c>
      <c r="I1810" s="11">
        <v>36883539</v>
      </c>
      <c r="J1810" t="s">
        <v>740</v>
      </c>
      <c r="K1810">
        <v>102</v>
      </c>
      <c r="L1810" t="s">
        <v>454</v>
      </c>
      <c r="M1810" t="s">
        <v>5606</v>
      </c>
      <c r="N1810">
        <v>6.6</v>
      </c>
      <c r="O1810">
        <v>199</v>
      </c>
      <c r="P1810">
        <v>305</v>
      </c>
      <c r="Q1810">
        <v>112769</v>
      </c>
      <c r="R1810">
        <v>15053</v>
      </c>
      <c r="S1810" t="s">
        <v>28</v>
      </c>
      <c r="T1810">
        <v>2.35</v>
      </c>
      <c r="U1810" t="b">
        <f>IF(Table19[[#This Row],[gross]]-Table19[[#This Row],[budget]] &gt; 0, TRUE, FALSE)</f>
        <v>0</v>
      </c>
    </row>
    <row r="1811" spans="1:21" x14ac:dyDescent="0.35">
      <c r="A1811" t="s">
        <v>5783</v>
      </c>
      <c r="B1811">
        <v>2011</v>
      </c>
      <c r="C1811" t="s">
        <v>1720</v>
      </c>
      <c r="D1811" t="s">
        <v>330</v>
      </c>
      <c r="E1811" t="s">
        <v>989</v>
      </c>
      <c r="F1811" t="s">
        <v>1479</v>
      </c>
      <c r="G1811" t="s">
        <v>569</v>
      </c>
      <c r="H1811" s="11">
        <v>40000000</v>
      </c>
      <c r="I1811" s="11">
        <v>29113588</v>
      </c>
      <c r="J1811" t="s">
        <v>38</v>
      </c>
      <c r="K1811">
        <v>93</v>
      </c>
      <c r="L1811" t="s">
        <v>329</v>
      </c>
      <c r="M1811" t="s">
        <v>5784</v>
      </c>
      <c r="N1811">
        <v>6.6</v>
      </c>
      <c r="O1811">
        <v>252</v>
      </c>
      <c r="P1811">
        <v>181</v>
      </c>
      <c r="Q1811">
        <v>117999</v>
      </c>
      <c r="R1811">
        <v>27834</v>
      </c>
      <c r="S1811" t="s">
        <v>28</v>
      </c>
      <c r="T1811">
        <v>2.35</v>
      </c>
      <c r="U1811" t="b">
        <f>IF(Table19[[#This Row],[gross]]-Table19[[#This Row],[budget]] &gt; 0, TRUE, FALSE)</f>
        <v>0</v>
      </c>
    </row>
    <row r="1812" spans="1:21" x14ac:dyDescent="0.35">
      <c r="A1812" t="s">
        <v>5810</v>
      </c>
      <c r="B1812">
        <v>2013</v>
      </c>
      <c r="C1812" t="s">
        <v>942</v>
      </c>
      <c r="D1812" t="s">
        <v>2446</v>
      </c>
      <c r="E1812" t="s">
        <v>5809</v>
      </c>
      <c r="F1812" t="s">
        <v>5568</v>
      </c>
      <c r="G1812" t="s">
        <v>569</v>
      </c>
      <c r="H1812" s="11">
        <v>43000000</v>
      </c>
      <c r="I1812" s="11">
        <v>159578352</v>
      </c>
      <c r="J1812" t="s">
        <v>38</v>
      </c>
      <c r="K1812">
        <v>123</v>
      </c>
      <c r="L1812" t="s">
        <v>1689</v>
      </c>
      <c r="M1812" t="s">
        <v>5811</v>
      </c>
      <c r="N1812">
        <v>6.6</v>
      </c>
      <c r="O1812">
        <v>270</v>
      </c>
      <c r="P1812">
        <v>380</v>
      </c>
      <c r="Q1812">
        <v>133177</v>
      </c>
      <c r="R1812">
        <v>4825</v>
      </c>
      <c r="S1812" t="s">
        <v>28</v>
      </c>
      <c r="T1812">
        <v>2.35</v>
      </c>
      <c r="U1812" t="b">
        <f>IF(Table19[[#This Row],[gross]]-Table19[[#This Row],[budget]] &gt; 0, TRUE, FALSE)</f>
        <v>1</v>
      </c>
    </row>
    <row r="1813" spans="1:21" x14ac:dyDescent="0.35">
      <c r="A1813" t="s">
        <v>5846</v>
      </c>
      <c r="B1813">
        <v>1989</v>
      </c>
      <c r="C1813" t="s">
        <v>5844</v>
      </c>
      <c r="D1813" t="s">
        <v>5845</v>
      </c>
      <c r="E1813" t="s">
        <v>3345</v>
      </c>
      <c r="F1813" t="s">
        <v>5847</v>
      </c>
      <c r="G1813" t="s">
        <v>39</v>
      </c>
      <c r="H1813" s="11">
        <v>32000000</v>
      </c>
      <c r="I1813" s="11">
        <v>34667015</v>
      </c>
      <c r="J1813" t="s">
        <v>56</v>
      </c>
      <c r="K1813">
        <v>133</v>
      </c>
      <c r="L1813" t="s">
        <v>50</v>
      </c>
      <c r="M1813" t="s">
        <v>5848</v>
      </c>
      <c r="N1813">
        <v>6.6</v>
      </c>
      <c r="O1813">
        <v>117</v>
      </c>
      <c r="P1813">
        <v>317</v>
      </c>
      <c r="Q1813">
        <v>74009</v>
      </c>
      <c r="R1813">
        <v>2371</v>
      </c>
      <c r="S1813" t="s">
        <v>28</v>
      </c>
      <c r="T1813">
        <v>2.35</v>
      </c>
      <c r="U1813" t="b">
        <f>IF(Table19[[#This Row],[gross]]-Table19[[#This Row],[budget]] &gt; 0, TRUE, FALSE)</f>
        <v>1</v>
      </c>
    </row>
    <row r="1814" spans="1:21" x14ac:dyDescent="0.35">
      <c r="A1814" t="s">
        <v>5880</v>
      </c>
      <c r="B1814">
        <v>2014</v>
      </c>
      <c r="C1814" t="s">
        <v>5878</v>
      </c>
      <c r="D1814" t="s">
        <v>75</v>
      </c>
      <c r="E1814" t="s">
        <v>5879</v>
      </c>
      <c r="F1814" t="s">
        <v>5881</v>
      </c>
      <c r="G1814" t="s">
        <v>569</v>
      </c>
      <c r="H1814" s="11">
        <v>44000000</v>
      </c>
      <c r="I1814" s="11">
        <v>6105175</v>
      </c>
      <c r="J1814" t="s">
        <v>38</v>
      </c>
      <c r="K1814">
        <v>112</v>
      </c>
      <c r="L1814" t="s">
        <v>1611</v>
      </c>
      <c r="M1814" t="s">
        <v>5882</v>
      </c>
      <c r="N1814">
        <v>6.6</v>
      </c>
      <c r="O1814">
        <v>293</v>
      </c>
      <c r="P1814">
        <v>835</v>
      </c>
      <c r="Q1814">
        <v>247020</v>
      </c>
      <c r="R1814">
        <v>12239</v>
      </c>
      <c r="S1814" t="s">
        <v>28</v>
      </c>
      <c r="T1814">
        <v>2.35</v>
      </c>
      <c r="U1814" t="b">
        <f>IF(Table19[[#This Row],[gross]]-Table19[[#This Row],[budget]] &gt; 0, TRUE, FALSE)</f>
        <v>0</v>
      </c>
    </row>
    <row r="1815" spans="1:21" x14ac:dyDescent="0.35">
      <c r="A1815" t="s">
        <v>5919</v>
      </c>
      <c r="B1815">
        <v>2012</v>
      </c>
      <c r="C1815" t="s">
        <v>5917</v>
      </c>
      <c r="D1815" t="s">
        <v>5598</v>
      </c>
      <c r="E1815" t="s">
        <v>5918</v>
      </c>
      <c r="F1815" t="s">
        <v>5920</v>
      </c>
      <c r="G1815" t="s">
        <v>39</v>
      </c>
      <c r="H1815" s="11">
        <v>42000000</v>
      </c>
      <c r="I1815" s="11">
        <v>18600911</v>
      </c>
      <c r="J1815" t="s">
        <v>38</v>
      </c>
      <c r="K1815">
        <v>102</v>
      </c>
      <c r="L1815" t="s">
        <v>329</v>
      </c>
      <c r="M1815" t="s">
        <v>5921</v>
      </c>
      <c r="N1815">
        <v>6.6</v>
      </c>
      <c r="O1815">
        <v>258</v>
      </c>
      <c r="P1815">
        <v>153</v>
      </c>
      <c r="Q1815">
        <v>125198</v>
      </c>
      <c r="R1815">
        <v>362</v>
      </c>
      <c r="S1815" t="s">
        <v>28</v>
      </c>
      <c r="T1815">
        <v>2.35</v>
      </c>
      <c r="U1815" t="b">
        <f>IF(Table19[[#This Row],[gross]]-Table19[[#This Row],[budget]] &gt; 0, TRUE, FALSE)</f>
        <v>0</v>
      </c>
    </row>
    <row r="1816" spans="1:21" x14ac:dyDescent="0.35">
      <c r="A1816" t="s">
        <v>6058</v>
      </c>
      <c r="B1816">
        <v>2008</v>
      </c>
      <c r="C1816" t="s">
        <v>2408</v>
      </c>
      <c r="D1816" t="s">
        <v>526</v>
      </c>
      <c r="E1816" t="s">
        <v>850</v>
      </c>
      <c r="F1816" t="s">
        <v>183</v>
      </c>
      <c r="G1816" t="s">
        <v>39</v>
      </c>
      <c r="H1816" s="11">
        <v>40000000</v>
      </c>
      <c r="I1816" s="11">
        <v>72266306</v>
      </c>
      <c r="J1816" t="s">
        <v>38</v>
      </c>
      <c r="K1816">
        <v>90</v>
      </c>
      <c r="L1816" t="s">
        <v>2079</v>
      </c>
      <c r="M1816" t="s">
        <v>6059</v>
      </c>
      <c r="N1816">
        <v>6.6</v>
      </c>
      <c r="O1816">
        <v>235</v>
      </c>
      <c r="P1816">
        <v>422</v>
      </c>
      <c r="Q1816">
        <v>127528</v>
      </c>
      <c r="R1816">
        <v>6775</v>
      </c>
      <c r="S1816" t="s">
        <v>28</v>
      </c>
      <c r="T1816">
        <v>2.35</v>
      </c>
      <c r="U1816" t="b">
        <f>IF(Table19[[#This Row],[gross]]-Table19[[#This Row],[budget]] &gt; 0, TRUE, FALSE)</f>
        <v>1</v>
      </c>
    </row>
    <row r="1817" spans="1:21" x14ac:dyDescent="0.35">
      <c r="A1817" t="s">
        <v>6169</v>
      </c>
      <c r="B1817">
        <v>2004</v>
      </c>
      <c r="C1817" t="s">
        <v>4224</v>
      </c>
      <c r="D1817" t="s">
        <v>43</v>
      </c>
      <c r="E1817" t="s">
        <v>4494</v>
      </c>
      <c r="F1817" t="s">
        <v>3800</v>
      </c>
      <c r="G1817" t="s">
        <v>39</v>
      </c>
      <c r="H1817" s="11">
        <v>40000000</v>
      </c>
      <c r="I1817" s="11">
        <v>47781388</v>
      </c>
      <c r="J1817" t="s">
        <v>38</v>
      </c>
      <c r="K1817">
        <v>96</v>
      </c>
      <c r="L1817" t="s">
        <v>825</v>
      </c>
      <c r="M1817" t="s">
        <v>6170</v>
      </c>
      <c r="N1817">
        <v>6.6</v>
      </c>
      <c r="O1817">
        <v>195</v>
      </c>
      <c r="P1817">
        <v>531</v>
      </c>
      <c r="Q1817">
        <v>147504</v>
      </c>
      <c r="R1817">
        <v>41293</v>
      </c>
      <c r="S1817" t="s">
        <v>28</v>
      </c>
      <c r="T1817">
        <v>2.35</v>
      </c>
      <c r="U1817" t="b">
        <f>IF(Table19[[#This Row],[gross]]-Table19[[#This Row],[budget]] &gt; 0, TRUE, FALSE)</f>
        <v>1</v>
      </c>
    </row>
    <row r="1818" spans="1:21" x14ac:dyDescent="0.35">
      <c r="A1818" t="s">
        <v>6184</v>
      </c>
      <c r="B1818">
        <v>2012</v>
      </c>
      <c r="C1818" t="s">
        <v>6183</v>
      </c>
      <c r="D1818" t="s">
        <v>723</v>
      </c>
      <c r="E1818" t="s">
        <v>4268</v>
      </c>
      <c r="F1818" t="s">
        <v>324</v>
      </c>
      <c r="G1818" t="s">
        <v>90</v>
      </c>
      <c r="H1818" s="11">
        <v>25000000</v>
      </c>
      <c r="I1818" s="11">
        <v>51853450</v>
      </c>
      <c r="J1818" t="s">
        <v>38</v>
      </c>
      <c r="K1818">
        <v>105</v>
      </c>
      <c r="L1818" t="s">
        <v>4590</v>
      </c>
      <c r="M1818" t="s">
        <v>6185</v>
      </c>
      <c r="N1818">
        <v>6.6</v>
      </c>
      <c r="O1818">
        <v>169</v>
      </c>
      <c r="P1818">
        <v>110</v>
      </c>
      <c r="Q1818">
        <v>37398</v>
      </c>
      <c r="R1818">
        <v>9069</v>
      </c>
      <c r="S1818" t="s">
        <v>28</v>
      </c>
      <c r="T1818">
        <v>1.85</v>
      </c>
      <c r="U1818" t="b">
        <f>IF(Table19[[#This Row],[gross]]-Table19[[#This Row],[budget]] &gt; 0, TRUE, FALSE)</f>
        <v>1</v>
      </c>
    </row>
    <row r="1819" spans="1:21" x14ac:dyDescent="0.35">
      <c r="A1819" t="s">
        <v>6627</v>
      </c>
      <c r="B1819">
        <v>1994</v>
      </c>
      <c r="C1819" t="s">
        <v>6626</v>
      </c>
      <c r="D1819" t="s">
        <v>3238</v>
      </c>
      <c r="E1819" t="s">
        <v>2239</v>
      </c>
      <c r="F1819" t="s">
        <v>3237</v>
      </c>
      <c r="G1819" t="s">
        <v>90</v>
      </c>
      <c r="H1819" s="11">
        <v>35000000</v>
      </c>
      <c r="I1819" s="11">
        <v>75668868</v>
      </c>
      <c r="J1819" t="s">
        <v>38</v>
      </c>
      <c r="K1819">
        <v>118</v>
      </c>
      <c r="L1819" t="s">
        <v>1530</v>
      </c>
      <c r="M1819" t="s">
        <v>6628</v>
      </c>
      <c r="N1819">
        <v>6.6</v>
      </c>
      <c r="O1819">
        <v>98</v>
      </c>
      <c r="P1819">
        <v>249</v>
      </c>
      <c r="Q1819">
        <v>60504</v>
      </c>
      <c r="R1819">
        <v>6427</v>
      </c>
      <c r="S1819" t="s">
        <v>28</v>
      </c>
      <c r="T1819">
        <v>2.35</v>
      </c>
      <c r="U1819" t="b">
        <f>IF(Table19[[#This Row],[gross]]-Table19[[#This Row],[budget]] &gt; 0, TRUE, FALSE)</f>
        <v>1</v>
      </c>
    </row>
    <row r="1820" spans="1:21" x14ac:dyDescent="0.35">
      <c r="A1820" t="s">
        <v>6688</v>
      </c>
      <c r="B1820">
        <v>1996</v>
      </c>
      <c r="C1820" t="s">
        <v>182</v>
      </c>
      <c r="D1820" t="s">
        <v>296</v>
      </c>
      <c r="E1820" t="s">
        <v>6686</v>
      </c>
      <c r="F1820" t="s">
        <v>2555</v>
      </c>
      <c r="G1820" t="s">
        <v>39</v>
      </c>
      <c r="H1820" s="11">
        <v>38000000</v>
      </c>
      <c r="I1820" s="11">
        <v>10300000</v>
      </c>
      <c r="J1820" t="s">
        <v>38</v>
      </c>
      <c r="K1820">
        <v>129</v>
      </c>
      <c r="L1820" t="s">
        <v>6687</v>
      </c>
      <c r="M1820" t="s">
        <v>6689</v>
      </c>
      <c r="N1820">
        <v>6.6</v>
      </c>
      <c r="O1820">
        <v>37</v>
      </c>
      <c r="P1820">
        <v>89</v>
      </c>
      <c r="Q1820">
        <v>17859</v>
      </c>
      <c r="R1820">
        <v>16237</v>
      </c>
      <c r="S1820" t="s">
        <v>28</v>
      </c>
      <c r="T1820">
        <v>2.35</v>
      </c>
      <c r="U1820" t="b">
        <f>IF(Table19[[#This Row],[gross]]-Table19[[#This Row],[budget]] &gt; 0, TRUE, FALSE)</f>
        <v>0</v>
      </c>
    </row>
    <row r="1821" spans="1:21" x14ac:dyDescent="0.35">
      <c r="A1821" t="s">
        <v>6873</v>
      </c>
      <c r="B1821">
        <v>1999</v>
      </c>
      <c r="C1821" t="s">
        <v>1902</v>
      </c>
      <c r="D1821" t="s">
        <v>5100</v>
      </c>
      <c r="E1821" t="s">
        <v>1218</v>
      </c>
      <c r="F1821" t="s">
        <v>3692</v>
      </c>
      <c r="G1821" t="s">
        <v>39</v>
      </c>
      <c r="H1821" s="11">
        <v>33000000</v>
      </c>
      <c r="I1821" s="11">
        <v>205399422</v>
      </c>
      <c r="J1821" t="s">
        <v>38</v>
      </c>
      <c r="K1821">
        <v>95</v>
      </c>
      <c r="L1821" t="s">
        <v>1334</v>
      </c>
      <c r="M1821" t="s">
        <v>6874</v>
      </c>
      <c r="N1821">
        <v>6.6</v>
      </c>
      <c r="O1821">
        <v>199</v>
      </c>
      <c r="P1821">
        <v>784</v>
      </c>
      <c r="Q1821">
        <v>181225</v>
      </c>
      <c r="R1821">
        <v>47203</v>
      </c>
      <c r="S1821" t="s">
        <v>28</v>
      </c>
      <c r="T1821">
        <v>2.35</v>
      </c>
      <c r="U1821" t="b">
        <f>IF(Table19[[#This Row],[gross]]-Table19[[#This Row],[budget]] &gt; 0, TRUE, FALSE)</f>
        <v>1</v>
      </c>
    </row>
    <row r="1822" spans="1:21" x14ac:dyDescent="0.35">
      <c r="A1822" t="s">
        <v>6985</v>
      </c>
      <c r="B1822">
        <v>2011</v>
      </c>
      <c r="C1822" t="s">
        <v>3579</v>
      </c>
      <c r="D1822" t="s">
        <v>285</v>
      </c>
      <c r="E1822" t="s">
        <v>696</v>
      </c>
      <c r="F1822" t="s">
        <v>5800</v>
      </c>
      <c r="G1822" t="s">
        <v>569</v>
      </c>
      <c r="H1822" s="11">
        <v>35000000</v>
      </c>
      <c r="I1822" s="11">
        <v>55802754</v>
      </c>
      <c r="J1822" t="s">
        <v>38</v>
      </c>
      <c r="K1822">
        <v>109</v>
      </c>
      <c r="L1822" t="s">
        <v>1618</v>
      </c>
      <c r="M1822" t="s">
        <v>6986</v>
      </c>
      <c r="N1822">
        <v>6.6</v>
      </c>
      <c r="O1822">
        <v>238</v>
      </c>
      <c r="P1822">
        <v>194</v>
      </c>
      <c r="Q1822">
        <v>270228</v>
      </c>
      <c r="R1822">
        <v>20956</v>
      </c>
      <c r="S1822" t="s">
        <v>28</v>
      </c>
      <c r="T1822">
        <v>2.35</v>
      </c>
      <c r="U1822" t="b">
        <f>IF(Table19[[#This Row],[gross]]-Table19[[#This Row],[budget]] &gt; 0, TRUE, FALSE)</f>
        <v>1</v>
      </c>
    </row>
    <row r="1823" spans="1:21" x14ac:dyDescent="0.35">
      <c r="A1823" t="s">
        <v>7010</v>
      </c>
      <c r="B1823">
        <v>2009</v>
      </c>
      <c r="C1823" t="s">
        <v>7008</v>
      </c>
      <c r="D1823" t="s">
        <v>7009</v>
      </c>
      <c r="E1823" t="s">
        <v>3651</v>
      </c>
      <c r="F1823" t="s">
        <v>7011</v>
      </c>
      <c r="G1823" t="s">
        <v>569</v>
      </c>
      <c r="H1823" s="11">
        <v>35000000</v>
      </c>
      <c r="I1823" s="11">
        <v>45802315</v>
      </c>
      <c r="J1823" t="s">
        <v>38</v>
      </c>
      <c r="K1823">
        <v>92</v>
      </c>
      <c r="L1823" t="s">
        <v>257</v>
      </c>
      <c r="M1823" t="s">
        <v>7012</v>
      </c>
      <c r="N1823">
        <v>6.6</v>
      </c>
      <c r="O1823">
        <v>164</v>
      </c>
      <c r="P1823">
        <v>169</v>
      </c>
      <c r="Q1823">
        <v>119974</v>
      </c>
      <c r="R1823">
        <v>2184</v>
      </c>
      <c r="S1823" t="s">
        <v>28</v>
      </c>
      <c r="T1823">
        <v>2.35</v>
      </c>
      <c r="U1823" t="b">
        <f>IF(Table19[[#This Row],[gross]]-Table19[[#This Row],[budget]] &gt; 0, TRUE, FALSE)</f>
        <v>1</v>
      </c>
    </row>
    <row r="1824" spans="1:21" x14ac:dyDescent="0.35">
      <c r="A1824" t="s">
        <v>7098</v>
      </c>
      <c r="B1824">
        <v>2011</v>
      </c>
      <c r="C1824" t="s">
        <v>3541</v>
      </c>
      <c r="D1824" t="s">
        <v>210</v>
      </c>
      <c r="E1824" t="s">
        <v>203</v>
      </c>
      <c r="F1824" t="s">
        <v>3458</v>
      </c>
      <c r="G1824" t="s">
        <v>569</v>
      </c>
      <c r="H1824" s="11">
        <v>35000000</v>
      </c>
      <c r="I1824" s="11">
        <v>37304950</v>
      </c>
      <c r="J1824" t="s">
        <v>38</v>
      </c>
      <c r="K1824">
        <v>137</v>
      </c>
      <c r="L1824" t="s">
        <v>1663</v>
      </c>
      <c r="M1824" t="s">
        <v>7099</v>
      </c>
      <c r="N1824">
        <v>6.6</v>
      </c>
      <c r="O1824">
        <v>392</v>
      </c>
      <c r="P1824">
        <v>279</v>
      </c>
      <c r="Q1824">
        <v>102728</v>
      </c>
      <c r="R1824">
        <v>36258</v>
      </c>
      <c r="S1824" t="s">
        <v>28</v>
      </c>
      <c r="T1824">
        <v>2.35</v>
      </c>
      <c r="U1824" t="b">
        <f>IF(Table19[[#This Row],[gross]]-Table19[[#This Row],[budget]] &gt; 0, TRUE, FALSE)</f>
        <v>1</v>
      </c>
    </row>
    <row r="1825" spans="1:21" x14ac:dyDescent="0.35">
      <c r="A1825" t="s">
        <v>7121</v>
      </c>
      <c r="B1825">
        <v>1999</v>
      </c>
      <c r="C1825" t="s">
        <v>7119</v>
      </c>
      <c r="D1825" t="s">
        <v>490</v>
      </c>
      <c r="E1825" t="s">
        <v>4884</v>
      </c>
      <c r="F1825" t="s">
        <v>7122</v>
      </c>
      <c r="G1825" t="s">
        <v>39</v>
      </c>
      <c r="H1825" s="11">
        <v>35000000</v>
      </c>
      <c r="I1825" s="11">
        <v>26494611</v>
      </c>
      <c r="J1825" t="s">
        <v>38</v>
      </c>
      <c r="K1825">
        <v>112</v>
      </c>
      <c r="L1825" t="s">
        <v>7120</v>
      </c>
      <c r="M1825" t="s">
        <v>7123</v>
      </c>
      <c r="N1825">
        <v>6.6</v>
      </c>
      <c r="O1825">
        <v>95</v>
      </c>
      <c r="P1825">
        <v>239</v>
      </c>
      <c r="Q1825">
        <v>48621</v>
      </c>
      <c r="R1825">
        <v>5709</v>
      </c>
      <c r="S1825" t="s">
        <v>28</v>
      </c>
      <c r="T1825">
        <v>2.35</v>
      </c>
      <c r="U1825" t="b">
        <f>IF(Table19[[#This Row],[gross]]-Table19[[#This Row],[budget]] &gt; 0, TRUE, FALSE)</f>
        <v>0</v>
      </c>
    </row>
    <row r="1826" spans="1:21" x14ac:dyDescent="0.35">
      <c r="A1826" t="s">
        <v>7133</v>
      </c>
      <c r="B1826">
        <v>1997</v>
      </c>
      <c r="C1826" t="s">
        <v>3541</v>
      </c>
      <c r="D1826" t="s">
        <v>115</v>
      </c>
      <c r="E1826" t="s">
        <v>1308</v>
      </c>
      <c r="F1826" t="s">
        <v>7134</v>
      </c>
      <c r="G1826" t="s">
        <v>569</v>
      </c>
      <c r="H1826" s="11">
        <v>30000000</v>
      </c>
      <c r="I1826" s="11">
        <v>25078937</v>
      </c>
      <c r="J1826" t="s">
        <v>38</v>
      </c>
      <c r="K1826">
        <v>155</v>
      </c>
      <c r="L1826" t="s">
        <v>2079</v>
      </c>
      <c r="M1826" t="s">
        <v>7135</v>
      </c>
      <c r="N1826">
        <v>6.6</v>
      </c>
      <c r="O1826">
        <v>91</v>
      </c>
      <c r="P1826">
        <v>216</v>
      </c>
      <c r="Q1826">
        <v>31751</v>
      </c>
      <c r="R1826">
        <v>19689</v>
      </c>
      <c r="S1826" t="s">
        <v>28</v>
      </c>
      <c r="T1826">
        <v>1.85</v>
      </c>
      <c r="U1826" t="b">
        <f>IF(Table19[[#This Row],[gross]]-Table19[[#This Row],[budget]] &gt; 0, TRUE, FALSE)</f>
        <v>0</v>
      </c>
    </row>
    <row r="1827" spans="1:21" x14ac:dyDescent="0.35">
      <c r="A1827" t="s">
        <v>7144</v>
      </c>
      <c r="B1827">
        <v>1992</v>
      </c>
      <c r="C1827" t="s">
        <v>5227</v>
      </c>
      <c r="D1827" t="s">
        <v>7143</v>
      </c>
      <c r="E1827" t="s">
        <v>4476</v>
      </c>
      <c r="F1827" t="s">
        <v>3606</v>
      </c>
      <c r="G1827" t="s">
        <v>569</v>
      </c>
      <c r="H1827" s="11">
        <v>35000000</v>
      </c>
      <c r="I1827" s="11">
        <v>24276500</v>
      </c>
      <c r="J1827" t="s">
        <v>38</v>
      </c>
      <c r="K1827">
        <v>140</v>
      </c>
      <c r="L1827" t="s">
        <v>1663</v>
      </c>
      <c r="M1827" t="s">
        <v>7145</v>
      </c>
      <c r="N1827">
        <v>6.6</v>
      </c>
      <c r="O1827">
        <v>32</v>
      </c>
      <c r="P1827">
        <v>68</v>
      </c>
      <c r="Q1827">
        <v>17124</v>
      </c>
      <c r="R1827">
        <v>1394</v>
      </c>
      <c r="S1827" t="s">
        <v>28</v>
      </c>
      <c r="T1827">
        <v>2.35</v>
      </c>
      <c r="U1827" t="b">
        <f>IF(Table19[[#This Row],[gross]]-Table19[[#This Row],[budget]] &gt; 0, TRUE, FALSE)</f>
        <v>0</v>
      </c>
    </row>
    <row r="1828" spans="1:21" x14ac:dyDescent="0.35">
      <c r="A1828" t="s">
        <v>7733</v>
      </c>
      <c r="B1828">
        <v>1991</v>
      </c>
      <c r="C1828" t="s">
        <v>5828</v>
      </c>
      <c r="D1828" t="s">
        <v>3167</v>
      </c>
      <c r="E1828" t="s">
        <v>1682</v>
      </c>
      <c r="F1828" t="s">
        <v>7734</v>
      </c>
      <c r="G1828" t="s">
        <v>569</v>
      </c>
      <c r="H1828" s="11">
        <v>30000000</v>
      </c>
      <c r="I1828" s="11">
        <v>74787599</v>
      </c>
      <c r="J1828" t="s">
        <v>38</v>
      </c>
      <c r="K1828">
        <v>132</v>
      </c>
      <c r="L1828" t="s">
        <v>209</v>
      </c>
      <c r="M1828" t="s">
        <v>7735</v>
      </c>
      <c r="N1828">
        <v>6.6</v>
      </c>
      <c r="O1828">
        <v>30</v>
      </c>
      <c r="P1828">
        <v>109</v>
      </c>
      <c r="Q1828">
        <v>12549</v>
      </c>
      <c r="R1828">
        <v>1936</v>
      </c>
      <c r="S1828" t="s">
        <v>28</v>
      </c>
      <c r="T1828">
        <v>1.85</v>
      </c>
      <c r="U1828" t="b">
        <f>IF(Table19[[#This Row],[gross]]-Table19[[#This Row],[budget]] &gt; 0, TRUE, FALSE)</f>
        <v>1</v>
      </c>
    </row>
    <row r="1829" spans="1:21" x14ac:dyDescent="0.35">
      <c r="A1829" t="s">
        <v>7868</v>
      </c>
      <c r="B1829">
        <v>1989</v>
      </c>
      <c r="C1829" t="s">
        <v>182</v>
      </c>
      <c r="D1829" t="s">
        <v>1114</v>
      </c>
      <c r="E1829" t="s">
        <v>7867</v>
      </c>
      <c r="F1829" t="s">
        <v>7869</v>
      </c>
      <c r="G1829" t="s">
        <v>569</v>
      </c>
      <c r="H1829" s="11">
        <v>30000000</v>
      </c>
      <c r="I1829" s="11">
        <v>45645204</v>
      </c>
      <c r="J1829" t="s">
        <v>38</v>
      </c>
      <c r="K1829">
        <v>125</v>
      </c>
      <c r="L1829" t="s">
        <v>329</v>
      </c>
      <c r="M1829" t="s">
        <v>7870</v>
      </c>
      <c r="N1829">
        <v>6.6</v>
      </c>
      <c r="O1829">
        <v>63</v>
      </c>
      <c r="P1829">
        <v>119</v>
      </c>
      <c r="Q1829">
        <v>39306</v>
      </c>
      <c r="R1829">
        <v>1748</v>
      </c>
      <c r="S1829" t="s">
        <v>28</v>
      </c>
      <c r="T1829">
        <v>2.35</v>
      </c>
      <c r="U1829" t="b">
        <f>IF(Table19[[#This Row],[gross]]-Table19[[#This Row],[budget]] &gt; 0, TRUE, FALSE)</f>
        <v>1</v>
      </c>
    </row>
    <row r="1830" spans="1:21" x14ac:dyDescent="0.35">
      <c r="A1830" t="s">
        <v>7887</v>
      </c>
      <c r="B1830">
        <v>2009</v>
      </c>
      <c r="C1830" t="s">
        <v>74</v>
      </c>
      <c r="D1830" t="s">
        <v>4098</v>
      </c>
      <c r="E1830" t="s">
        <v>3246</v>
      </c>
      <c r="F1830" t="s">
        <v>5820</v>
      </c>
      <c r="G1830" t="s">
        <v>39</v>
      </c>
      <c r="H1830" s="11">
        <v>30000000</v>
      </c>
      <c r="I1830" s="11">
        <v>42057340</v>
      </c>
      <c r="J1830" t="s">
        <v>38</v>
      </c>
      <c r="K1830">
        <v>99</v>
      </c>
      <c r="L1830" t="s">
        <v>5289</v>
      </c>
      <c r="M1830" t="s">
        <v>7888</v>
      </c>
      <c r="N1830">
        <v>6.6</v>
      </c>
      <c r="O1830">
        <v>397</v>
      </c>
      <c r="P1830">
        <v>691</v>
      </c>
      <c r="Q1830">
        <v>158354</v>
      </c>
      <c r="R1830">
        <v>5642</v>
      </c>
      <c r="S1830" t="s">
        <v>28</v>
      </c>
      <c r="T1830">
        <v>2.35</v>
      </c>
      <c r="U1830" t="b">
        <f>IF(Table19[[#This Row],[gross]]-Table19[[#This Row],[budget]] &gt; 0, TRUE, FALSE)</f>
        <v>1</v>
      </c>
    </row>
    <row r="1831" spans="1:21" x14ac:dyDescent="0.35">
      <c r="A1831" t="s">
        <v>7913</v>
      </c>
      <c r="B1831">
        <v>2007</v>
      </c>
      <c r="C1831" t="s">
        <v>3398</v>
      </c>
      <c r="D1831" t="s">
        <v>2876</v>
      </c>
      <c r="E1831" t="s">
        <v>7912</v>
      </c>
      <c r="F1831" t="s">
        <v>7914</v>
      </c>
      <c r="G1831" t="s">
        <v>569</v>
      </c>
      <c r="H1831" s="11">
        <v>32000000</v>
      </c>
      <c r="I1831" s="11">
        <v>39568996</v>
      </c>
      <c r="J1831" t="s">
        <v>38</v>
      </c>
      <c r="K1831">
        <v>113</v>
      </c>
      <c r="L1831" t="s">
        <v>6096</v>
      </c>
      <c r="M1831" t="s">
        <v>7915</v>
      </c>
      <c r="N1831">
        <v>6.6</v>
      </c>
      <c r="O1831">
        <v>304</v>
      </c>
      <c r="P1831">
        <v>527</v>
      </c>
      <c r="Q1831">
        <v>138435</v>
      </c>
      <c r="R1831">
        <v>814</v>
      </c>
      <c r="S1831" t="s">
        <v>28</v>
      </c>
      <c r="T1831">
        <v>2.35</v>
      </c>
      <c r="U1831" t="b">
        <f>IF(Table19[[#This Row],[gross]]-Table19[[#This Row],[budget]] &gt; 0, TRUE, FALSE)</f>
        <v>1</v>
      </c>
    </row>
    <row r="1832" spans="1:21" x14ac:dyDescent="0.35">
      <c r="A1832" t="s">
        <v>7931</v>
      </c>
      <c r="B1832">
        <v>1987</v>
      </c>
      <c r="C1832" t="s">
        <v>2511</v>
      </c>
      <c r="D1832" t="s">
        <v>7926</v>
      </c>
      <c r="E1832" t="s">
        <v>7930</v>
      </c>
      <c r="F1832" t="s">
        <v>7932</v>
      </c>
      <c r="G1832" t="s">
        <v>569</v>
      </c>
      <c r="H1832" s="11">
        <v>27000000</v>
      </c>
      <c r="I1832" s="11">
        <v>38122105</v>
      </c>
      <c r="J1832" t="s">
        <v>38</v>
      </c>
      <c r="K1832">
        <v>101</v>
      </c>
      <c r="L1832" t="s">
        <v>1361</v>
      </c>
      <c r="M1832" t="s">
        <v>7933</v>
      </c>
      <c r="N1832">
        <v>6.6</v>
      </c>
      <c r="O1832">
        <v>120</v>
      </c>
      <c r="P1832">
        <v>226</v>
      </c>
      <c r="Q1832">
        <v>112669</v>
      </c>
      <c r="R1832">
        <v>2373</v>
      </c>
      <c r="S1832" t="s">
        <v>28</v>
      </c>
      <c r="T1832">
        <v>1.37</v>
      </c>
      <c r="U1832" t="b">
        <f>IF(Table19[[#This Row],[gross]]-Table19[[#This Row],[budget]] &gt; 0, TRUE, FALSE)</f>
        <v>1</v>
      </c>
    </row>
    <row r="1833" spans="1:21" x14ac:dyDescent="0.35">
      <c r="A1833" t="s">
        <v>8194</v>
      </c>
      <c r="B1833">
        <v>2002</v>
      </c>
      <c r="C1833" t="s">
        <v>4834</v>
      </c>
      <c r="D1833" t="s">
        <v>8193</v>
      </c>
      <c r="E1833" t="s">
        <v>8192</v>
      </c>
      <c r="F1833" t="s">
        <v>2388</v>
      </c>
      <c r="G1833" t="s">
        <v>569</v>
      </c>
      <c r="H1833" s="11">
        <v>25000000</v>
      </c>
      <c r="I1833" s="11">
        <v>3517797</v>
      </c>
      <c r="J1833" t="s">
        <v>1418</v>
      </c>
      <c r="K1833">
        <v>109</v>
      </c>
      <c r="L1833" t="s">
        <v>5523</v>
      </c>
      <c r="M1833" t="s">
        <v>8195</v>
      </c>
      <c r="N1833">
        <v>6.6</v>
      </c>
      <c r="O1833">
        <v>105</v>
      </c>
      <c r="P1833">
        <v>103</v>
      </c>
      <c r="Q1833">
        <v>9004</v>
      </c>
      <c r="R1833">
        <v>2759</v>
      </c>
      <c r="S1833" t="s">
        <v>28</v>
      </c>
      <c r="T1833">
        <v>1.85</v>
      </c>
      <c r="U1833" t="b">
        <f>IF(Table19[[#This Row],[gross]]-Table19[[#This Row],[budget]] &gt; 0, TRUE, FALSE)</f>
        <v>0</v>
      </c>
    </row>
    <row r="1834" spans="1:21" x14ac:dyDescent="0.35">
      <c r="A1834" t="s">
        <v>8344</v>
      </c>
      <c r="B1834">
        <v>2013</v>
      </c>
      <c r="C1834" t="s">
        <v>676</v>
      </c>
      <c r="D1834" t="s">
        <v>1683</v>
      </c>
      <c r="E1834" t="s">
        <v>456</v>
      </c>
      <c r="F1834" t="s">
        <v>3737</v>
      </c>
      <c r="G1834" t="s">
        <v>39</v>
      </c>
      <c r="H1834" s="11">
        <v>28000000</v>
      </c>
      <c r="I1834" s="11">
        <v>63910583</v>
      </c>
      <c r="J1834" t="s">
        <v>38</v>
      </c>
      <c r="K1834">
        <v>105</v>
      </c>
      <c r="L1834" t="s">
        <v>1618</v>
      </c>
      <c r="M1834" t="s">
        <v>8345</v>
      </c>
      <c r="N1834">
        <v>6.6</v>
      </c>
      <c r="O1834">
        <v>222</v>
      </c>
      <c r="P1834">
        <v>173</v>
      </c>
      <c r="Q1834">
        <v>106755</v>
      </c>
      <c r="R1834">
        <v>35694</v>
      </c>
      <c r="S1834" t="s">
        <v>28</v>
      </c>
      <c r="T1834">
        <v>2.35</v>
      </c>
      <c r="U1834" t="b">
        <f>IF(Table19[[#This Row],[gross]]-Table19[[#This Row],[budget]] &gt; 0, TRUE, FALSE)</f>
        <v>1</v>
      </c>
    </row>
    <row r="1835" spans="1:21" x14ac:dyDescent="0.35">
      <c r="A1835" t="s">
        <v>8362</v>
      </c>
      <c r="B1835">
        <v>2001</v>
      </c>
      <c r="C1835" t="s">
        <v>2049</v>
      </c>
      <c r="D1835" t="s">
        <v>1909</v>
      </c>
      <c r="E1835" t="s">
        <v>221</v>
      </c>
      <c r="F1835" t="s">
        <v>1213</v>
      </c>
      <c r="G1835" t="s">
        <v>39</v>
      </c>
      <c r="H1835" s="11">
        <v>28000000</v>
      </c>
      <c r="I1835" s="11">
        <v>45162741</v>
      </c>
      <c r="J1835" t="s">
        <v>740</v>
      </c>
      <c r="K1835">
        <v>90</v>
      </c>
      <c r="L1835" t="s">
        <v>1611</v>
      </c>
      <c r="M1835" t="s">
        <v>8363</v>
      </c>
      <c r="N1835">
        <v>6.6</v>
      </c>
      <c r="O1835">
        <v>135</v>
      </c>
      <c r="P1835">
        <v>523</v>
      </c>
      <c r="Q1835">
        <v>201084</v>
      </c>
      <c r="R1835">
        <v>34565</v>
      </c>
      <c r="S1835" t="s">
        <v>28</v>
      </c>
      <c r="T1835">
        <v>2.35</v>
      </c>
      <c r="U1835" t="b">
        <f>IF(Table19[[#This Row],[gross]]-Table19[[#This Row],[budget]] &gt; 0, TRUE, FALSE)</f>
        <v>1</v>
      </c>
    </row>
    <row r="1836" spans="1:21" x14ac:dyDescent="0.35">
      <c r="A1836" t="s">
        <v>8474</v>
      </c>
      <c r="B1836">
        <v>2013</v>
      </c>
      <c r="C1836" t="s">
        <v>8472</v>
      </c>
      <c r="D1836" t="s">
        <v>479</v>
      </c>
      <c r="E1836" t="s">
        <v>8473</v>
      </c>
      <c r="F1836" t="s">
        <v>5778</v>
      </c>
      <c r="G1836" t="s">
        <v>569</v>
      </c>
      <c r="H1836" s="11">
        <v>28000000</v>
      </c>
      <c r="I1836" s="11">
        <v>28751715</v>
      </c>
      <c r="J1836" t="s">
        <v>38</v>
      </c>
      <c r="K1836">
        <v>103</v>
      </c>
      <c r="L1836" t="s">
        <v>1689</v>
      </c>
      <c r="M1836" t="s">
        <v>8475</v>
      </c>
      <c r="N1836">
        <v>6.6</v>
      </c>
      <c r="O1836">
        <v>350</v>
      </c>
      <c r="P1836">
        <v>378</v>
      </c>
      <c r="Q1836">
        <v>202967</v>
      </c>
      <c r="R1836">
        <v>19168</v>
      </c>
      <c r="S1836" t="s">
        <v>28</v>
      </c>
      <c r="T1836">
        <v>2.35</v>
      </c>
      <c r="U1836" t="b">
        <f>IF(Table19[[#This Row],[gross]]-Table19[[#This Row],[budget]] &gt; 0, TRUE, FALSE)</f>
        <v>1</v>
      </c>
    </row>
    <row r="1837" spans="1:21" x14ac:dyDescent="0.35">
      <c r="A1837" t="s">
        <v>8485</v>
      </c>
      <c r="B1837">
        <v>1983</v>
      </c>
      <c r="C1837" t="s">
        <v>5844</v>
      </c>
      <c r="D1837" t="s">
        <v>8484</v>
      </c>
      <c r="E1837" t="s">
        <v>8483</v>
      </c>
      <c r="F1837" t="s">
        <v>8486</v>
      </c>
      <c r="G1837" t="s">
        <v>90</v>
      </c>
      <c r="H1837" s="11">
        <v>27500000</v>
      </c>
      <c r="I1837" s="11">
        <v>67900000</v>
      </c>
      <c r="J1837" t="s">
        <v>56</v>
      </c>
      <c r="K1837">
        <v>131</v>
      </c>
      <c r="L1837" t="s">
        <v>50</v>
      </c>
      <c r="M1837" t="s">
        <v>8487</v>
      </c>
      <c r="N1837">
        <v>6.6</v>
      </c>
      <c r="O1837">
        <v>106</v>
      </c>
      <c r="P1837">
        <v>225</v>
      </c>
      <c r="Q1837">
        <v>74374</v>
      </c>
      <c r="R1837">
        <v>1898</v>
      </c>
      <c r="S1837" t="s">
        <v>28</v>
      </c>
      <c r="T1837">
        <v>2.35</v>
      </c>
      <c r="U1837" t="b">
        <f>IF(Table19[[#This Row],[gross]]-Table19[[#This Row],[budget]] &gt; 0, TRUE, FALSE)</f>
        <v>1</v>
      </c>
    </row>
    <row r="1838" spans="1:21" x14ac:dyDescent="0.35">
      <c r="A1838" t="s">
        <v>8525</v>
      </c>
      <c r="B1838">
        <v>1997</v>
      </c>
      <c r="C1838" t="s">
        <v>4937</v>
      </c>
      <c r="D1838" t="s">
        <v>456</v>
      </c>
      <c r="E1838" t="s">
        <v>989</v>
      </c>
      <c r="F1838" t="s">
        <v>8526</v>
      </c>
      <c r="G1838" t="s">
        <v>569</v>
      </c>
      <c r="H1838" s="11">
        <v>27000000</v>
      </c>
      <c r="I1838" s="11">
        <v>60491560</v>
      </c>
      <c r="J1838" t="s">
        <v>38</v>
      </c>
      <c r="K1838">
        <v>115</v>
      </c>
      <c r="L1838" t="s">
        <v>2079</v>
      </c>
      <c r="M1838" t="s">
        <v>8527</v>
      </c>
      <c r="N1838">
        <v>6.6</v>
      </c>
      <c r="O1838">
        <v>83</v>
      </c>
      <c r="P1838">
        <v>143</v>
      </c>
      <c r="Q1838">
        <v>50653</v>
      </c>
      <c r="R1838">
        <v>14322</v>
      </c>
      <c r="S1838" t="s">
        <v>28</v>
      </c>
      <c r="T1838">
        <v>2.35</v>
      </c>
      <c r="U1838" t="b">
        <f>IF(Table19[[#This Row],[gross]]-Table19[[#This Row],[budget]] &gt; 0, TRUE, FALSE)</f>
        <v>1</v>
      </c>
    </row>
    <row r="1839" spans="1:21" x14ac:dyDescent="0.35">
      <c r="A1839" t="s">
        <v>8651</v>
      </c>
      <c r="B1839">
        <v>1990</v>
      </c>
      <c r="C1839" t="s">
        <v>1284</v>
      </c>
      <c r="D1839" t="s">
        <v>1476</v>
      </c>
      <c r="E1839" t="s">
        <v>420</v>
      </c>
      <c r="F1839" t="s">
        <v>7616</v>
      </c>
      <c r="G1839" t="s">
        <v>569</v>
      </c>
      <c r="H1839" s="11">
        <v>26000000</v>
      </c>
      <c r="I1839" s="11">
        <v>61490000</v>
      </c>
      <c r="J1839" t="s">
        <v>38</v>
      </c>
      <c r="K1839">
        <v>115</v>
      </c>
      <c r="L1839" t="s">
        <v>3041</v>
      </c>
      <c r="M1839" t="s">
        <v>8652</v>
      </c>
      <c r="N1839">
        <v>6.6</v>
      </c>
      <c r="O1839">
        <v>49</v>
      </c>
      <c r="P1839">
        <v>148</v>
      </c>
      <c r="Q1839">
        <v>62037</v>
      </c>
      <c r="R1839">
        <v>10493</v>
      </c>
      <c r="S1839" t="s">
        <v>28</v>
      </c>
      <c r="T1839">
        <v>2.35</v>
      </c>
      <c r="U1839" t="b">
        <f>IF(Table19[[#This Row],[gross]]-Table19[[#This Row],[budget]] &gt; 0, TRUE, FALSE)</f>
        <v>1</v>
      </c>
    </row>
    <row r="1840" spans="1:21" x14ac:dyDescent="0.35">
      <c r="A1840" t="s">
        <v>8915</v>
      </c>
      <c r="B1840">
        <v>2005</v>
      </c>
      <c r="C1840" t="s">
        <v>6746</v>
      </c>
      <c r="D1840" t="s">
        <v>426</v>
      </c>
      <c r="E1840" t="s">
        <v>393</v>
      </c>
      <c r="F1840" t="s">
        <v>2356</v>
      </c>
      <c r="G1840" t="s">
        <v>90</v>
      </c>
      <c r="H1840" s="11">
        <v>25000000</v>
      </c>
      <c r="I1840" s="11">
        <v>47124400</v>
      </c>
      <c r="J1840" t="s">
        <v>38</v>
      </c>
      <c r="K1840">
        <v>97</v>
      </c>
      <c r="L1840" t="s">
        <v>505</v>
      </c>
      <c r="M1840" t="s">
        <v>8916</v>
      </c>
      <c r="N1840">
        <v>6.6</v>
      </c>
      <c r="O1840">
        <v>128</v>
      </c>
      <c r="P1840">
        <v>181</v>
      </c>
      <c r="Q1840">
        <v>49676</v>
      </c>
      <c r="R1840">
        <v>17278</v>
      </c>
      <c r="S1840" t="s">
        <v>28</v>
      </c>
      <c r="T1840">
        <v>2.35</v>
      </c>
      <c r="U1840" t="b">
        <f>IF(Table19[[#This Row],[gross]]-Table19[[#This Row],[budget]] &gt; 0, TRUE, FALSE)</f>
        <v>1</v>
      </c>
    </row>
    <row r="1841" spans="1:21" x14ac:dyDescent="0.35">
      <c r="A1841" t="s">
        <v>8955</v>
      </c>
      <c r="B1841">
        <v>2005</v>
      </c>
      <c r="C1841" t="s">
        <v>5990</v>
      </c>
      <c r="D1841" t="s">
        <v>684</v>
      </c>
      <c r="E1841" t="s">
        <v>624</v>
      </c>
      <c r="F1841" t="s">
        <v>7529</v>
      </c>
      <c r="G1841" t="s">
        <v>90</v>
      </c>
      <c r="H1841" s="11">
        <v>25000000</v>
      </c>
      <c r="I1841" s="11">
        <v>39008741</v>
      </c>
      <c r="J1841" t="s">
        <v>38</v>
      </c>
      <c r="K1841">
        <v>119</v>
      </c>
      <c r="L1841" t="s">
        <v>8535</v>
      </c>
      <c r="M1841" t="s">
        <v>8956</v>
      </c>
      <c r="N1841">
        <v>6.6</v>
      </c>
      <c r="O1841">
        <v>88</v>
      </c>
      <c r="P1841">
        <v>223</v>
      </c>
      <c r="Q1841">
        <v>44838</v>
      </c>
      <c r="R1841">
        <v>6862</v>
      </c>
      <c r="S1841" t="s">
        <v>28</v>
      </c>
      <c r="T1841">
        <v>2.35</v>
      </c>
      <c r="U1841" t="b">
        <f>IF(Table19[[#This Row],[gross]]-Table19[[#This Row],[budget]] &gt; 0, TRUE, FALSE)</f>
        <v>1</v>
      </c>
    </row>
    <row r="1842" spans="1:21" x14ac:dyDescent="0.35">
      <c r="A1842" t="s">
        <v>8959</v>
      </c>
      <c r="B1842">
        <v>2001</v>
      </c>
      <c r="C1842" t="s">
        <v>8958</v>
      </c>
      <c r="D1842" t="s">
        <v>492</v>
      </c>
      <c r="E1842" t="s">
        <v>3044</v>
      </c>
      <c r="F1842" t="s">
        <v>2854</v>
      </c>
      <c r="G1842" t="s">
        <v>569</v>
      </c>
      <c r="H1842" s="11">
        <v>25000000</v>
      </c>
      <c r="I1842" s="11">
        <v>36833473</v>
      </c>
      <c r="J1842" t="s">
        <v>1418</v>
      </c>
      <c r="K1842">
        <v>98</v>
      </c>
      <c r="L1842" t="s">
        <v>454</v>
      </c>
      <c r="M1842" t="s">
        <v>8960</v>
      </c>
      <c r="N1842">
        <v>6.6</v>
      </c>
      <c r="O1842">
        <v>116</v>
      </c>
      <c r="P1842">
        <v>254</v>
      </c>
      <c r="Q1842">
        <v>53126</v>
      </c>
      <c r="R1842">
        <v>7945</v>
      </c>
      <c r="S1842" t="s">
        <v>28</v>
      </c>
      <c r="T1842">
        <v>2.35</v>
      </c>
      <c r="U1842" t="b">
        <f>IF(Table19[[#This Row],[gross]]-Table19[[#This Row],[budget]] &gt; 0, TRUE, FALSE)</f>
        <v>1</v>
      </c>
    </row>
    <row r="1843" spans="1:21" x14ac:dyDescent="0.35">
      <c r="A1843" t="s">
        <v>9083</v>
      </c>
      <c r="B1843">
        <v>2005</v>
      </c>
      <c r="C1843" t="s">
        <v>9081</v>
      </c>
      <c r="D1843" t="s">
        <v>6893</v>
      </c>
      <c r="E1843" t="s">
        <v>9082</v>
      </c>
      <c r="F1843" t="s">
        <v>9084</v>
      </c>
      <c r="G1843" t="s">
        <v>39</v>
      </c>
      <c r="H1843" s="11">
        <v>30000000</v>
      </c>
      <c r="I1843" s="11">
        <v>21835784</v>
      </c>
      <c r="J1843" t="s">
        <v>38</v>
      </c>
      <c r="K1843">
        <v>107</v>
      </c>
      <c r="L1843" t="s">
        <v>1375</v>
      </c>
      <c r="M1843" t="s">
        <v>9085</v>
      </c>
      <c r="N1843">
        <v>6.6</v>
      </c>
      <c r="O1843">
        <v>112</v>
      </c>
      <c r="P1843">
        <v>161</v>
      </c>
      <c r="Q1843">
        <v>58297</v>
      </c>
      <c r="R1843">
        <v>1095</v>
      </c>
      <c r="S1843" t="s">
        <v>28</v>
      </c>
      <c r="T1843">
        <v>1.85</v>
      </c>
      <c r="U1843" t="b">
        <f>IF(Table19[[#This Row],[gross]]-Table19[[#This Row],[budget]] &gt; 0, TRUE, FALSE)</f>
        <v>0</v>
      </c>
    </row>
    <row r="1844" spans="1:21" x14ac:dyDescent="0.35">
      <c r="A1844" t="s">
        <v>9120</v>
      </c>
      <c r="B1844">
        <v>2004</v>
      </c>
      <c r="C1844" t="s">
        <v>9118</v>
      </c>
      <c r="D1844" t="s">
        <v>1124</v>
      </c>
      <c r="E1844" t="s">
        <v>9119</v>
      </c>
      <c r="F1844" t="s">
        <v>9121</v>
      </c>
      <c r="G1844" t="s">
        <v>569</v>
      </c>
      <c r="H1844" s="11">
        <v>25000000</v>
      </c>
      <c r="I1844" s="11">
        <v>17718223</v>
      </c>
      <c r="J1844" t="s">
        <v>38</v>
      </c>
      <c r="K1844">
        <v>93</v>
      </c>
      <c r="L1844" t="s">
        <v>1611</v>
      </c>
      <c r="M1844" t="s">
        <v>9122</v>
      </c>
      <c r="N1844">
        <v>6.6</v>
      </c>
      <c r="O1844">
        <v>92</v>
      </c>
      <c r="P1844">
        <v>316</v>
      </c>
      <c r="Q1844">
        <v>162067</v>
      </c>
      <c r="R1844">
        <v>14180</v>
      </c>
      <c r="S1844" t="s">
        <v>28</v>
      </c>
      <c r="T1844">
        <v>1.85</v>
      </c>
      <c r="U1844" t="b">
        <f>IF(Table19[[#This Row],[gross]]-Table19[[#This Row],[budget]] &gt; 0, TRUE, FALSE)</f>
        <v>0</v>
      </c>
    </row>
    <row r="1845" spans="1:21" x14ac:dyDescent="0.35">
      <c r="A1845" t="s">
        <v>9301</v>
      </c>
      <c r="B1845">
        <v>2008</v>
      </c>
      <c r="C1845" t="s">
        <v>8751</v>
      </c>
      <c r="D1845" t="s">
        <v>9300</v>
      </c>
      <c r="E1845" t="s">
        <v>9299</v>
      </c>
      <c r="F1845" t="s">
        <v>9302</v>
      </c>
      <c r="G1845" t="s">
        <v>569</v>
      </c>
      <c r="H1845" s="11">
        <v>25000000</v>
      </c>
      <c r="I1845" s="11">
        <v>3073392</v>
      </c>
      <c r="J1845" t="s">
        <v>263</v>
      </c>
      <c r="K1845">
        <v>121</v>
      </c>
      <c r="L1845" t="s">
        <v>2139</v>
      </c>
      <c r="M1845" t="s">
        <v>9303</v>
      </c>
      <c r="N1845">
        <v>6.6</v>
      </c>
      <c r="O1845">
        <v>229</v>
      </c>
      <c r="P1845">
        <v>300</v>
      </c>
      <c r="Q1845">
        <v>59462</v>
      </c>
      <c r="R1845">
        <v>142</v>
      </c>
      <c r="S1845" t="s">
        <v>28</v>
      </c>
      <c r="T1845">
        <v>1.85</v>
      </c>
      <c r="U1845" t="b">
        <f>IF(Table19[[#This Row],[gross]]-Table19[[#This Row],[budget]] &gt; 0, TRUE, FALSE)</f>
        <v>0</v>
      </c>
    </row>
    <row r="1846" spans="1:21" x14ac:dyDescent="0.35">
      <c r="A1846" t="s">
        <v>9395</v>
      </c>
      <c r="B1846">
        <v>2008</v>
      </c>
      <c r="C1846" t="s">
        <v>6771</v>
      </c>
      <c r="D1846" t="s">
        <v>8625</v>
      </c>
      <c r="E1846" t="s">
        <v>9394</v>
      </c>
      <c r="F1846" t="s">
        <v>9396</v>
      </c>
      <c r="G1846" t="s">
        <v>569</v>
      </c>
      <c r="H1846" s="11">
        <v>24000000</v>
      </c>
      <c r="I1846" s="11">
        <v>31452765</v>
      </c>
      <c r="J1846" t="s">
        <v>38</v>
      </c>
      <c r="K1846">
        <v>101</v>
      </c>
      <c r="L1846" t="s">
        <v>1618</v>
      </c>
      <c r="M1846" t="s">
        <v>9397</v>
      </c>
      <c r="N1846">
        <v>6.6</v>
      </c>
      <c r="O1846">
        <v>247</v>
      </c>
      <c r="P1846">
        <v>243</v>
      </c>
      <c r="Q1846">
        <v>149835</v>
      </c>
      <c r="R1846">
        <v>638</v>
      </c>
      <c r="S1846" t="s">
        <v>28</v>
      </c>
      <c r="T1846">
        <v>1.85</v>
      </c>
      <c r="U1846" t="b">
        <f>IF(Table19[[#This Row],[gross]]-Table19[[#This Row],[budget]] &gt; 0, TRUE, FALSE)</f>
        <v>1</v>
      </c>
    </row>
    <row r="1847" spans="1:21" x14ac:dyDescent="0.35">
      <c r="A1847" t="s">
        <v>9509</v>
      </c>
      <c r="B1847">
        <v>2001</v>
      </c>
      <c r="C1847" t="s">
        <v>4240</v>
      </c>
      <c r="D1847" t="s">
        <v>328</v>
      </c>
      <c r="E1847" t="s">
        <v>9508</v>
      </c>
      <c r="F1847" t="s">
        <v>9510</v>
      </c>
      <c r="G1847" t="s">
        <v>569</v>
      </c>
      <c r="H1847" s="11">
        <v>23000000</v>
      </c>
      <c r="I1847" s="11">
        <v>21973182</v>
      </c>
      <c r="J1847" t="s">
        <v>38</v>
      </c>
      <c r="K1847">
        <v>97</v>
      </c>
      <c r="L1847" t="s">
        <v>825</v>
      </c>
      <c r="M1847" t="s">
        <v>9511</v>
      </c>
      <c r="N1847">
        <v>6.6</v>
      </c>
      <c r="O1847">
        <v>140</v>
      </c>
      <c r="P1847">
        <v>339</v>
      </c>
      <c r="Q1847">
        <v>53415</v>
      </c>
      <c r="R1847">
        <v>23242</v>
      </c>
      <c r="S1847" t="s">
        <v>28</v>
      </c>
      <c r="T1847">
        <v>2.35</v>
      </c>
      <c r="U1847" t="b">
        <f>IF(Table19[[#This Row],[gross]]-Table19[[#This Row],[budget]] &gt; 0, TRUE, FALSE)</f>
        <v>0</v>
      </c>
    </row>
    <row r="1848" spans="1:21" x14ac:dyDescent="0.35">
      <c r="A1848" t="s">
        <v>9646</v>
      </c>
      <c r="B1848">
        <v>2005</v>
      </c>
      <c r="C1848" t="s">
        <v>3380</v>
      </c>
      <c r="D1848" t="s">
        <v>4066</v>
      </c>
      <c r="E1848" t="s">
        <v>1666</v>
      </c>
      <c r="F1848" t="s">
        <v>4137</v>
      </c>
      <c r="G1848" t="s">
        <v>569</v>
      </c>
      <c r="H1848" s="11">
        <v>22000000</v>
      </c>
      <c r="I1848" s="11">
        <v>36020063</v>
      </c>
      <c r="J1848" t="s">
        <v>38</v>
      </c>
      <c r="K1848">
        <v>112</v>
      </c>
      <c r="L1848" t="s">
        <v>3911</v>
      </c>
      <c r="M1848" t="s">
        <v>9647</v>
      </c>
      <c r="N1848">
        <v>6.6</v>
      </c>
      <c r="O1848">
        <v>116</v>
      </c>
      <c r="P1848">
        <v>375</v>
      </c>
      <c r="Q1848">
        <v>62584</v>
      </c>
      <c r="R1848">
        <v>2019</v>
      </c>
      <c r="S1848" t="s">
        <v>28</v>
      </c>
      <c r="T1848">
        <v>2.35</v>
      </c>
      <c r="U1848" t="b">
        <f>IF(Table19[[#This Row],[gross]]-Table19[[#This Row],[budget]] &gt; 0, TRUE, FALSE)</f>
        <v>1</v>
      </c>
    </row>
    <row r="1849" spans="1:21" x14ac:dyDescent="0.35">
      <c r="A1849" t="s">
        <v>9678</v>
      </c>
      <c r="B1849">
        <v>1999</v>
      </c>
      <c r="C1849" t="s">
        <v>4860</v>
      </c>
      <c r="D1849" t="s">
        <v>6382</v>
      </c>
      <c r="E1849" t="s">
        <v>4938</v>
      </c>
      <c r="F1849" t="s">
        <v>3063</v>
      </c>
      <c r="G1849" t="s">
        <v>569</v>
      </c>
      <c r="H1849" s="11">
        <v>22000000</v>
      </c>
      <c r="I1849" s="11">
        <v>19283782</v>
      </c>
      <c r="J1849" t="s">
        <v>38</v>
      </c>
      <c r="K1849">
        <v>142</v>
      </c>
      <c r="L1849" t="s">
        <v>5047</v>
      </c>
      <c r="M1849" t="s">
        <v>9679</v>
      </c>
      <c r="N1849">
        <v>6.6</v>
      </c>
      <c r="O1849">
        <v>85</v>
      </c>
      <c r="P1849">
        <v>354</v>
      </c>
      <c r="Q1849">
        <v>31227</v>
      </c>
      <c r="R1849">
        <v>5386</v>
      </c>
      <c r="S1849" t="s">
        <v>28</v>
      </c>
      <c r="T1849">
        <v>1.85</v>
      </c>
      <c r="U1849" t="b">
        <f>IF(Table19[[#This Row],[gross]]-Table19[[#This Row],[budget]] &gt; 0, TRUE, FALSE)</f>
        <v>0</v>
      </c>
    </row>
    <row r="1850" spans="1:21" x14ac:dyDescent="0.35">
      <c r="A1850" t="s">
        <v>9820</v>
      </c>
      <c r="B1850">
        <v>2008</v>
      </c>
      <c r="C1850" t="s">
        <v>8472</v>
      </c>
      <c r="D1850" t="s">
        <v>640</v>
      </c>
      <c r="E1850" t="s">
        <v>8288</v>
      </c>
      <c r="F1850" t="s">
        <v>9821</v>
      </c>
      <c r="G1850" t="s">
        <v>39</v>
      </c>
      <c r="H1850" s="11">
        <v>20000000</v>
      </c>
      <c r="I1850" s="11">
        <v>24848292</v>
      </c>
      <c r="J1850" t="s">
        <v>38</v>
      </c>
      <c r="K1850">
        <v>110</v>
      </c>
      <c r="L1850" t="s">
        <v>3132</v>
      </c>
      <c r="M1850" t="s">
        <v>9822</v>
      </c>
      <c r="N1850">
        <v>6.6</v>
      </c>
      <c r="O1850">
        <v>140</v>
      </c>
      <c r="P1850">
        <v>184</v>
      </c>
      <c r="Q1850">
        <v>80556</v>
      </c>
      <c r="R1850">
        <v>4089</v>
      </c>
      <c r="S1850" t="s">
        <v>28</v>
      </c>
      <c r="T1850">
        <v>2.35</v>
      </c>
      <c r="U1850" t="b">
        <f>IF(Table19[[#This Row],[gross]]-Table19[[#This Row],[budget]] &gt; 0, TRUE, FALSE)</f>
        <v>1</v>
      </c>
    </row>
    <row r="1851" spans="1:21" x14ac:dyDescent="0.35">
      <c r="A1851" t="s">
        <v>9864</v>
      </c>
      <c r="B1851">
        <v>1992</v>
      </c>
      <c r="C1851" t="s">
        <v>1216</v>
      </c>
      <c r="D1851" t="s">
        <v>6224</v>
      </c>
      <c r="E1851" t="s">
        <v>2380</v>
      </c>
      <c r="F1851" t="s">
        <v>2701</v>
      </c>
      <c r="G1851" t="s">
        <v>90</v>
      </c>
      <c r="H1851" s="11">
        <v>18000000</v>
      </c>
      <c r="I1851" s="11">
        <v>173585516</v>
      </c>
      <c r="J1851" t="s">
        <v>38</v>
      </c>
      <c r="K1851">
        <v>120</v>
      </c>
      <c r="L1851" t="s">
        <v>2290</v>
      </c>
      <c r="M1851" t="s">
        <v>9865</v>
      </c>
      <c r="N1851">
        <v>6.6</v>
      </c>
      <c r="O1851">
        <v>37</v>
      </c>
      <c r="P1851">
        <v>189</v>
      </c>
      <c r="Q1851">
        <v>200077</v>
      </c>
      <c r="R1851">
        <v>7860</v>
      </c>
      <c r="S1851" t="s">
        <v>28</v>
      </c>
      <c r="T1851">
        <v>1.85</v>
      </c>
      <c r="U1851" t="b">
        <f>IF(Table19[[#This Row],[gross]]-Table19[[#This Row],[budget]] &gt; 0, TRUE, FALSE)</f>
        <v>1</v>
      </c>
    </row>
    <row r="1852" spans="1:21" x14ac:dyDescent="0.35">
      <c r="A1852" t="s">
        <v>10066</v>
      </c>
      <c r="B1852">
        <v>2014</v>
      </c>
      <c r="C1852" t="s">
        <v>782</v>
      </c>
      <c r="D1852" t="s">
        <v>4594</v>
      </c>
      <c r="E1852" t="s">
        <v>3591</v>
      </c>
      <c r="F1852" t="s">
        <v>5456</v>
      </c>
      <c r="G1852" t="s">
        <v>569</v>
      </c>
      <c r="H1852" s="11">
        <v>19800000</v>
      </c>
      <c r="I1852" s="11">
        <v>34290142</v>
      </c>
      <c r="J1852" t="s">
        <v>38</v>
      </c>
      <c r="K1852">
        <v>103</v>
      </c>
      <c r="L1852" t="s">
        <v>2450</v>
      </c>
      <c r="M1852" t="s">
        <v>10067</v>
      </c>
      <c r="N1852">
        <v>6.6</v>
      </c>
      <c r="O1852">
        <v>156</v>
      </c>
      <c r="P1852">
        <v>145</v>
      </c>
      <c r="Q1852">
        <v>54242</v>
      </c>
      <c r="R1852">
        <v>4662</v>
      </c>
      <c r="S1852" t="s">
        <v>28</v>
      </c>
      <c r="T1852">
        <v>2.35</v>
      </c>
      <c r="U1852" t="b">
        <f>IF(Table19[[#This Row],[gross]]-Table19[[#This Row],[budget]] &gt; 0, TRUE, FALSE)</f>
        <v>1</v>
      </c>
    </row>
    <row r="1853" spans="1:21" x14ac:dyDescent="0.35">
      <c r="A1853" t="s">
        <v>10084</v>
      </c>
      <c r="B1853">
        <v>1995</v>
      </c>
      <c r="C1853" t="s">
        <v>2387</v>
      </c>
      <c r="D1853" t="s">
        <v>10083</v>
      </c>
      <c r="E1853" t="s">
        <v>1998</v>
      </c>
      <c r="F1853" t="s">
        <v>5122</v>
      </c>
      <c r="G1853" t="s">
        <v>569</v>
      </c>
      <c r="H1853" s="11">
        <v>20000000</v>
      </c>
      <c r="I1853" s="11">
        <v>32051917</v>
      </c>
      <c r="J1853" t="s">
        <v>38</v>
      </c>
      <c r="K1853">
        <v>123</v>
      </c>
      <c r="L1853" t="s">
        <v>2079</v>
      </c>
      <c r="M1853" t="s">
        <v>10085</v>
      </c>
      <c r="N1853">
        <v>6.6</v>
      </c>
      <c r="O1853">
        <v>57</v>
      </c>
      <c r="P1853">
        <v>140</v>
      </c>
      <c r="Q1853">
        <v>42315</v>
      </c>
      <c r="R1853">
        <v>12338</v>
      </c>
      <c r="S1853" t="s">
        <v>28</v>
      </c>
      <c r="T1853">
        <v>2.35</v>
      </c>
      <c r="U1853" t="b">
        <f>IF(Table19[[#This Row],[gross]]-Table19[[#This Row],[budget]] &gt; 0, TRUE, FALSE)</f>
        <v>1</v>
      </c>
    </row>
    <row r="1854" spans="1:21" x14ac:dyDescent="0.35">
      <c r="A1854" t="s">
        <v>10263</v>
      </c>
      <c r="B1854">
        <v>1995</v>
      </c>
      <c r="C1854" t="s">
        <v>8592</v>
      </c>
      <c r="D1854" t="s">
        <v>92</v>
      </c>
      <c r="E1854" t="s">
        <v>1998</v>
      </c>
      <c r="F1854" t="s">
        <v>10264</v>
      </c>
      <c r="G1854" t="s">
        <v>39</v>
      </c>
      <c r="H1854" s="11">
        <v>20000000</v>
      </c>
      <c r="I1854" s="11">
        <v>17518220</v>
      </c>
      <c r="J1854" t="s">
        <v>38</v>
      </c>
      <c r="K1854">
        <v>103</v>
      </c>
      <c r="L1854" t="s">
        <v>1375</v>
      </c>
      <c r="M1854" t="s">
        <v>10265</v>
      </c>
      <c r="N1854">
        <v>6.6</v>
      </c>
      <c r="O1854">
        <v>45</v>
      </c>
      <c r="P1854">
        <v>76</v>
      </c>
      <c r="Q1854">
        <v>9105</v>
      </c>
      <c r="R1854">
        <v>25263</v>
      </c>
      <c r="S1854" t="s">
        <v>28</v>
      </c>
      <c r="T1854">
        <v>1.85</v>
      </c>
      <c r="U1854" t="b">
        <f>IF(Table19[[#This Row],[gross]]-Table19[[#This Row],[budget]] &gt; 0, TRUE, FALSE)</f>
        <v>0</v>
      </c>
    </row>
    <row r="1855" spans="1:21" x14ac:dyDescent="0.35">
      <c r="A1855" t="s">
        <v>10309</v>
      </c>
      <c r="B1855">
        <v>1965</v>
      </c>
      <c r="C1855" t="s">
        <v>10307</v>
      </c>
      <c r="D1855" t="s">
        <v>3127</v>
      </c>
      <c r="E1855" t="s">
        <v>10308</v>
      </c>
      <c r="F1855" t="s">
        <v>5591</v>
      </c>
      <c r="G1855" t="s">
        <v>272</v>
      </c>
      <c r="H1855" s="11">
        <v>20000000</v>
      </c>
      <c r="I1855" s="11">
        <v>8000000</v>
      </c>
      <c r="J1855" t="s">
        <v>38</v>
      </c>
      <c r="K1855">
        <v>225</v>
      </c>
      <c r="L1855" t="s">
        <v>5652</v>
      </c>
      <c r="M1855" t="s">
        <v>10310</v>
      </c>
      <c r="N1855">
        <v>6.6</v>
      </c>
      <c r="O1855">
        <v>27</v>
      </c>
      <c r="P1855">
        <v>100</v>
      </c>
      <c r="Q1855">
        <v>6484</v>
      </c>
      <c r="R1855">
        <v>1934</v>
      </c>
      <c r="S1855" t="s">
        <v>28</v>
      </c>
      <c r="T1855">
        <v>2.76</v>
      </c>
      <c r="U1855" t="b">
        <f>IF(Table19[[#This Row],[gross]]-Table19[[#This Row],[budget]] &gt; 0, TRUE, FALSE)</f>
        <v>0</v>
      </c>
    </row>
    <row r="1856" spans="1:21" x14ac:dyDescent="0.35">
      <c r="A1856" t="s">
        <v>10321</v>
      </c>
      <c r="B1856">
        <v>1997</v>
      </c>
      <c r="C1856" t="s">
        <v>2387</v>
      </c>
      <c r="D1856" t="s">
        <v>537</v>
      </c>
      <c r="E1856" t="s">
        <v>4605</v>
      </c>
      <c r="F1856" t="s">
        <v>10322</v>
      </c>
      <c r="G1856" t="s">
        <v>90</v>
      </c>
      <c r="H1856" s="11">
        <v>20000000</v>
      </c>
      <c r="I1856" s="11">
        <v>13801755</v>
      </c>
      <c r="J1856" t="s">
        <v>38</v>
      </c>
      <c r="K1856">
        <v>94</v>
      </c>
      <c r="L1856" t="s">
        <v>412</v>
      </c>
      <c r="M1856" t="s">
        <v>10323</v>
      </c>
      <c r="N1856">
        <v>6.6</v>
      </c>
      <c r="O1856">
        <v>34</v>
      </c>
      <c r="P1856">
        <v>100</v>
      </c>
      <c r="Q1856">
        <v>23928</v>
      </c>
      <c r="R1856">
        <v>15183</v>
      </c>
      <c r="S1856" t="s">
        <v>28</v>
      </c>
      <c r="T1856">
        <v>1.85</v>
      </c>
      <c r="U1856" t="b">
        <f>IF(Table19[[#This Row],[gross]]-Table19[[#This Row],[budget]] &gt; 0, TRUE, FALSE)</f>
        <v>0</v>
      </c>
    </row>
    <row r="1857" spans="1:21" x14ac:dyDescent="0.35">
      <c r="A1857" t="s">
        <v>10355</v>
      </c>
      <c r="B1857">
        <v>2005</v>
      </c>
      <c r="C1857" t="s">
        <v>40</v>
      </c>
      <c r="D1857" t="s">
        <v>678</v>
      </c>
      <c r="E1857" t="s">
        <v>7616</v>
      </c>
      <c r="F1857" t="s">
        <v>1678</v>
      </c>
      <c r="G1857" t="s">
        <v>569</v>
      </c>
      <c r="H1857" s="11">
        <v>22000000</v>
      </c>
      <c r="I1857" s="11">
        <v>12469811</v>
      </c>
      <c r="J1857" t="s">
        <v>38</v>
      </c>
      <c r="K1857">
        <v>102</v>
      </c>
      <c r="L1857" t="s">
        <v>2450</v>
      </c>
      <c r="M1857" t="s">
        <v>10356</v>
      </c>
      <c r="N1857">
        <v>6.6</v>
      </c>
      <c r="O1857">
        <v>156</v>
      </c>
      <c r="P1857">
        <v>316</v>
      </c>
      <c r="Q1857">
        <v>69172</v>
      </c>
      <c r="R1857">
        <v>13156</v>
      </c>
      <c r="S1857" t="s">
        <v>28</v>
      </c>
      <c r="T1857">
        <v>1.85</v>
      </c>
      <c r="U1857" t="b">
        <f>IF(Table19[[#This Row],[gross]]-Table19[[#This Row],[budget]] &gt; 0, TRUE, FALSE)</f>
        <v>0</v>
      </c>
    </row>
    <row r="1858" spans="1:21" x14ac:dyDescent="0.35">
      <c r="A1858" t="s">
        <v>10403</v>
      </c>
      <c r="B1858">
        <v>2015</v>
      </c>
      <c r="C1858" t="s">
        <v>9077</v>
      </c>
      <c r="D1858" t="s">
        <v>638</v>
      </c>
      <c r="E1858" t="s">
        <v>232</v>
      </c>
      <c r="F1858" t="s">
        <v>10404</v>
      </c>
      <c r="G1858" t="s">
        <v>569</v>
      </c>
      <c r="H1858" s="11">
        <v>20000000</v>
      </c>
      <c r="I1858" s="11">
        <v>13650738</v>
      </c>
      <c r="J1858" t="s">
        <v>38</v>
      </c>
      <c r="K1858">
        <v>101</v>
      </c>
      <c r="L1858" t="s">
        <v>2450</v>
      </c>
      <c r="M1858" t="s">
        <v>10405</v>
      </c>
      <c r="N1858">
        <v>6.6</v>
      </c>
      <c r="O1858">
        <v>175</v>
      </c>
      <c r="P1858">
        <v>129</v>
      </c>
      <c r="Q1858">
        <v>61360</v>
      </c>
      <c r="R1858">
        <v>16926</v>
      </c>
      <c r="S1858" t="s">
        <v>28</v>
      </c>
      <c r="T1858">
        <v>2.35</v>
      </c>
      <c r="U1858" t="b">
        <f>IF(Table19[[#This Row],[gross]]-Table19[[#This Row],[budget]] &gt; 0, TRUE, FALSE)</f>
        <v>0</v>
      </c>
    </row>
    <row r="1859" spans="1:21" x14ac:dyDescent="0.35">
      <c r="A1859" t="s">
        <v>10764</v>
      </c>
      <c r="B1859">
        <v>1984</v>
      </c>
      <c r="C1859" t="s">
        <v>1001</v>
      </c>
      <c r="D1859" t="s">
        <v>1001</v>
      </c>
      <c r="E1859" t="s">
        <v>6911</v>
      </c>
      <c r="F1859" t="s">
        <v>6913</v>
      </c>
      <c r="G1859" t="s">
        <v>90</v>
      </c>
      <c r="H1859" s="11">
        <v>17000000</v>
      </c>
      <c r="I1859" s="11">
        <v>76400000</v>
      </c>
      <c r="J1859" t="s">
        <v>38</v>
      </c>
      <c r="K1859">
        <v>105</v>
      </c>
      <c r="L1859" t="s">
        <v>68</v>
      </c>
      <c r="M1859" t="s">
        <v>10765</v>
      </c>
      <c r="N1859">
        <v>6.6</v>
      </c>
      <c r="O1859">
        <v>110</v>
      </c>
      <c r="P1859">
        <v>192</v>
      </c>
      <c r="Q1859">
        <v>58743</v>
      </c>
      <c r="R1859">
        <v>14762</v>
      </c>
      <c r="S1859" t="s">
        <v>28</v>
      </c>
      <c r="T1859">
        <v>2.35</v>
      </c>
      <c r="U1859" t="b">
        <f>IF(Table19[[#This Row],[gross]]-Table19[[#This Row],[budget]] &gt; 0, TRUE, FALSE)</f>
        <v>1</v>
      </c>
    </row>
    <row r="1860" spans="1:21" x14ac:dyDescent="0.35">
      <c r="A1860" t="s">
        <v>10800</v>
      </c>
      <c r="B1860">
        <v>2011</v>
      </c>
      <c r="C1860" t="s">
        <v>908</v>
      </c>
      <c r="D1860" t="s">
        <v>9674</v>
      </c>
      <c r="E1860" t="s">
        <v>2131</v>
      </c>
      <c r="F1860" t="s">
        <v>10801</v>
      </c>
      <c r="G1860" t="s">
        <v>90</v>
      </c>
      <c r="H1860" s="11">
        <v>21000000</v>
      </c>
      <c r="I1860" s="11">
        <v>52691009</v>
      </c>
      <c r="J1860" t="s">
        <v>38</v>
      </c>
      <c r="K1860">
        <v>99</v>
      </c>
      <c r="L1860" t="s">
        <v>2934</v>
      </c>
      <c r="M1860" t="s">
        <v>10802</v>
      </c>
      <c r="N1860">
        <v>6.6</v>
      </c>
      <c r="O1860">
        <v>103</v>
      </c>
      <c r="P1860">
        <v>45</v>
      </c>
      <c r="Q1860">
        <v>18727</v>
      </c>
      <c r="R1860">
        <v>3567</v>
      </c>
      <c r="S1860" t="s">
        <v>28</v>
      </c>
      <c r="T1860">
        <v>2.35</v>
      </c>
      <c r="U1860" t="b">
        <f>IF(Table19[[#This Row],[gross]]-Table19[[#This Row],[budget]] &gt; 0, TRUE, FALSE)</f>
        <v>1</v>
      </c>
    </row>
    <row r="1861" spans="1:21" x14ac:dyDescent="0.35">
      <c r="A1861" t="s">
        <v>11429</v>
      </c>
      <c r="B1861">
        <v>2002</v>
      </c>
      <c r="C1861" t="s">
        <v>3839</v>
      </c>
      <c r="D1861" t="s">
        <v>3839</v>
      </c>
      <c r="E1861" t="s">
        <v>2319</v>
      </c>
      <c r="F1861" t="s">
        <v>4039</v>
      </c>
      <c r="G1861" t="s">
        <v>39</v>
      </c>
      <c r="H1861" s="11">
        <v>16000000</v>
      </c>
      <c r="I1861" s="11">
        <v>4839383</v>
      </c>
      <c r="J1861" t="s">
        <v>38</v>
      </c>
      <c r="K1861">
        <v>112</v>
      </c>
      <c r="L1861" t="s">
        <v>1618</v>
      </c>
      <c r="M1861" t="s">
        <v>11430</v>
      </c>
      <c r="N1861">
        <v>6.6</v>
      </c>
      <c r="O1861">
        <v>109</v>
      </c>
      <c r="P1861">
        <v>148</v>
      </c>
      <c r="Q1861">
        <v>21613</v>
      </c>
      <c r="R1861">
        <v>12766</v>
      </c>
      <c r="S1861" t="s">
        <v>28</v>
      </c>
      <c r="T1861">
        <v>1.85</v>
      </c>
      <c r="U1861" t="b">
        <f>IF(Table19[[#This Row],[gross]]-Table19[[#This Row],[budget]] &gt; 0, TRUE, FALSE)</f>
        <v>0</v>
      </c>
    </row>
    <row r="1862" spans="1:21" x14ac:dyDescent="0.35">
      <c r="A1862" t="s">
        <v>11451</v>
      </c>
      <c r="B1862">
        <v>2013</v>
      </c>
      <c r="C1862" t="s">
        <v>8417</v>
      </c>
      <c r="D1862" t="s">
        <v>860</v>
      </c>
      <c r="E1862" t="s">
        <v>6675</v>
      </c>
      <c r="F1862" t="s">
        <v>11452</v>
      </c>
      <c r="G1862" t="s">
        <v>569</v>
      </c>
      <c r="H1862" s="11">
        <v>16000000</v>
      </c>
      <c r="I1862" s="11">
        <v>1984743</v>
      </c>
      <c r="J1862" t="s">
        <v>38</v>
      </c>
      <c r="K1862">
        <v>120</v>
      </c>
      <c r="L1862" t="s">
        <v>209</v>
      </c>
      <c r="M1862" t="s">
        <v>11453</v>
      </c>
      <c r="N1862">
        <v>6.6</v>
      </c>
      <c r="O1862">
        <v>230</v>
      </c>
      <c r="P1862">
        <v>70</v>
      </c>
      <c r="Q1862">
        <v>20616</v>
      </c>
      <c r="R1862">
        <v>11019</v>
      </c>
      <c r="S1862" t="s">
        <v>28</v>
      </c>
      <c r="T1862">
        <v>2.35</v>
      </c>
      <c r="U1862" t="b">
        <f>IF(Table19[[#This Row],[gross]]-Table19[[#This Row],[budget]] &gt; 0, TRUE, FALSE)</f>
        <v>0</v>
      </c>
    </row>
    <row r="1863" spans="1:21" x14ac:dyDescent="0.35">
      <c r="A1863" t="s">
        <v>11485</v>
      </c>
      <c r="B1863">
        <v>2014</v>
      </c>
      <c r="C1863" t="s">
        <v>11484</v>
      </c>
      <c r="D1863" t="s">
        <v>4350</v>
      </c>
      <c r="E1863" t="s">
        <v>1451</v>
      </c>
      <c r="F1863" t="s">
        <v>2033</v>
      </c>
      <c r="G1863" t="s">
        <v>569</v>
      </c>
      <c r="H1863" s="11">
        <v>16000000</v>
      </c>
      <c r="I1863" s="11">
        <v>2428883</v>
      </c>
      <c r="J1863" t="s">
        <v>38</v>
      </c>
      <c r="K1863">
        <v>122</v>
      </c>
      <c r="L1863" t="s">
        <v>1702</v>
      </c>
      <c r="M1863" t="s">
        <v>11486</v>
      </c>
      <c r="N1863">
        <v>6.6</v>
      </c>
      <c r="O1863">
        <v>208</v>
      </c>
      <c r="P1863">
        <v>132</v>
      </c>
      <c r="Q1863">
        <v>21370</v>
      </c>
      <c r="R1863">
        <v>2896</v>
      </c>
      <c r="S1863" t="s">
        <v>28</v>
      </c>
      <c r="T1863">
        <v>2.35</v>
      </c>
      <c r="U1863" t="b">
        <f>IF(Table19[[#This Row],[gross]]-Table19[[#This Row],[budget]] &gt; 0, TRUE, FALSE)</f>
        <v>0</v>
      </c>
    </row>
    <row r="1864" spans="1:21" x14ac:dyDescent="0.35">
      <c r="A1864" t="s">
        <v>11501</v>
      </c>
      <c r="B1864">
        <v>2001</v>
      </c>
      <c r="C1864" t="s">
        <v>11498</v>
      </c>
      <c r="D1864" t="s">
        <v>11500</v>
      </c>
      <c r="E1864" t="s">
        <v>11499</v>
      </c>
      <c r="F1864" t="s">
        <v>11502</v>
      </c>
      <c r="G1864" t="s">
        <v>569</v>
      </c>
      <c r="H1864" s="11">
        <v>15300000</v>
      </c>
      <c r="I1864" s="11">
        <v>81525</v>
      </c>
      <c r="J1864" t="s">
        <v>1418</v>
      </c>
      <c r="K1864">
        <v>94</v>
      </c>
      <c r="L1864" t="s">
        <v>3411</v>
      </c>
      <c r="M1864" t="s">
        <v>11503</v>
      </c>
      <c r="N1864">
        <v>6.6</v>
      </c>
      <c r="O1864">
        <v>40</v>
      </c>
      <c r="P1864">
        <v>91</v>
      </c>
      <c r="Q1864">
        <v>29392</v>
      </c>
      <c r="R1864">
        <v>303</v>
      </c>
      <c r="S1864" t="s">
        <v>28</v>
      </c>
      <c r="T1864">
        <v>2.35</v>
      </c>
      <c r="U1864" t="b">
        <f>IF(Table19[[#This Row],[gross]]-Table19[[#This Row],[budget]] &gt; 0, TRUE, FALSE)</f>
        <v>0</v>
      </c>
    </row>
    <row r="1865" spans="1:21" x14ac:dyDescent="0.35">
      <c r="A1865" t="s">
        <v>11578</v>
      </c>
      <c r="B1865">
        <v>2013</v>
      </c>
      <c r="C1865" t="s">
        <v>9891</v>
      </c>
      <c r="D1865" t="s">
        <v>11577</v>
      </c>
      <c r="E1865" t="s">
        <v>11576</v>
      </c>
      <c r="F1865" t="s">
        <v>11579</v>
      </c>
      <c r="G1865" t="s">
        <v>569</v>
      </c>
      <c r="H1865" s="11">
        <v>15000000</v>
      </c>
      <c r="I1865" s="11">
        <v>101978840</v>
      </c>
      <c r="J1865" t="s">
        <v>38</v>
      </c>
      <c r="K1865">
        <v>102</v>
      </c>
      <c r="L1865" t="s">
        <v>1611</v>
      </c>
      <c r="M1865" t="s">
        <v>11580</v>
      </c>
      <c r="N1865">
        <v>6.6</v>
      </c>
      <c r="O1865">
        <v>157</v>
      </c>
      <c r="P1865">
        <v>162</v>
      </c>
      <c r="Q1865">
        <v>77724</v>
      </c>
      <c r="R1865">
        <v>1018</v>
      </c>
      <c r="S1865" t="s">
        <v>28</v>
      </c>
      <c r="T1865">
        <v>1.85</v>
      </c>
      <c r="U1865" t="b">
        <f>IF(Table19[[#This Row],[gross]]-Table19[[#This Row],[budget]] &gt; 0, TRUE, FALSE)</f>
        <v>1</v>
      </c>
    </row>
    <row r="1866" spans="1:21" x14ac:dyDescent="0.35">
      <c r="A1866" t="s">
        <v>11671</v>
      </c>
      <c r="B1866">
        <v>2009</v>
      </c>
      <c r="C1866" t="s">
        <v>11670</v>
      </c>
      <c r="D1866" t="s">
        <v>989</v>
      </c>
      <c r="E1866" t="s">
        <v>2549</v>
      </c>
      <c r="F1866" t="s">
        <v>11672</v>
      </c>
      <c r="G1866" t="s">
        <v>569</v>
      </c>
      <c r="H1866" s="11">
        <v>15000000</v>
      </c>
      <c r="I1866" s="11">
        <v>32721635</v>
      </c>
      <c r="J1866" t="s">
        <v>38</v>
      </c>
      <c r="K1866">
        <v>114</v>
      </c>
      <c r="L1866" t="s">
        <v>6467</v>
      </c>
      <c r="M1866" t="s">
        <v>11673</v>
      </c>
      <c r="N1866">
        <v>6.6</v>
      </c>
      <c r="O1866">
        <v>241</v>
      </c>
      <c r="P1866">
        <v>279</v>
      </c>
      <c r="Q1866">
        <v>67822</v>
      </c>
      <c r="R1866">
        <v>3861</v>
      </c>
      <c r="S1866" t="s">
        <v>28</v>
      </c>
      <c r="T1866">
        <v>1.85</v>
      </c>
      <c r="U1866" t="b">
        <f>IF(Table19[[#This Row],[gross]]-Table19[[#This Row],[budget]] &gt; 0, TRUE, FALSE)</f>
        <v>1</v>
      </c>
    </row>
    <row r="1867" spans="1:21" x14ac:dyDescent="0.35">
      <c r="A1867" t="s">
        <v>11870</v>
      </c>
      <c r="B1867">
        <v>2004</v>
      </c>
      <c r="C1867" t="s">
        <v>6381</v>
      </c>
      <c r="D1867" t="s">
        <v>3453</v>
      </c>
      <c r="E1867" t="s">
        <v>11869</v>
      </c>
      <c r="F1867" t="s">
        <v>11871</v>
      </c>
      <c r="G1867" t="s">
        <v>39</v>
      </c>
      <c r="H1867" s="11">
        <v>20000000</v>
      </c>
      <c r="I1867" s="11">
        <v>13337299</v>
      </c>
      <c r="J1867" t="s">
        <v>38</v>
      </c>
      <c r="K1867">
        <v>125</v>
      </c>
      <c r="L1867" t="s">
        <v>6194</v>
      </c>
      <c r="M1867" t="s">
        <v>11872</v>
      </c>
      <c r="N1867">
        <v>6.6</v>
      </c>
      <c r="O1867">
        <v>119</v>
      </c>
      <c r="P1867">
        <v>226</v>
      </c>
      <c r="Q1867">
        <v>9649</v>
      </c>
      <c r="R1867">
        <v>729</v>
      </c>
      <c r="S1867" t="s">
        <v>720</v>
      </c>
      <c r="T1867">
        <v>2.35</v>
      </c>
      <c r="U1867" t="b">
        <f>IF(Table19[[#This Row],[gross]]-Table19[[#This Row],[budget]] &gt; 0, TRUE, FALSE)</f>
        <v>0</v>
      </c>
    </row>
    <row r="1868" spans="1:21" x14ac:dyDescent="0.35">
      <c r="A1868" t="s">
        <v>11910</v>
      </c>
      <c r="B1868">
        <v>2002</v>
      </c>
      <c r="C1868" t="s">
        <v>3031</v>
      </c>
      <c r="D1868" t="s">
        <v>11909</v>
      </c>
      <c r="E1868" t="s">
        <v>4735</v>
      </c>
      <c r="F1868" t="s">
        <v>11911</v>
      </c>
      <c r="G1868" t="s">
        <v>569</v>
      </c>
      <c r="H1868" s="11">
        <v>15000000</v>
      </c>
      <c r="I1868" s="11">
        <v>9059588</v>
      </c>
      <c r="J1868" t="s">
        <v>38</v>
      </c>
      <c r="K1868">
        <v>118</v>
      </c>
      <c r="L1868" t="s">
        <v>5047</v>
      </c>
      <c r="M1868" t="s">
        <v>11912</v>
      </c>
      <c r="N1868">
        <v>6.6</v>
      </c>
      <c r="O1868">
        <v>71</v>
      </c>
      <c r="P1868">
        <v>125</v>
      </c>
      <c r="Q1868">
        <v>17261</v>
      </c>
      <c r="R1868">
        <v>1873</v>
      </c>
      <c r="S1868" t="s">
        <v>28</v>
      </c>
      <c r="T1868">
        <v>2.35</v>
      </c>
      <c r="U1868" t="b">
        <f>IF(Table19[[#This Row],[gross]]-Table19[[#This Row],[budget]] &gt; 0, TRUE, FALSE)</f>
        <v>0</v>
      </c>
    </row>
    <row r="1869" spans="1:21" x14ac:dyDescent="0.35">
      <c r="A1869" t="s">
        <v>11955</v>
      </c>
      <c r="B1869">
        <v>2012</v>
      </c>
      <c r="C1869" t="s">
        <v>5753</v>
      </c>
      <c r="D1869" t="s">
        <v>1124</v>
      </c>
      <c r="E1869" t="s">
        <v>2422</v>
      </c>
      <c r="F1869" t="s">
        <v>6043</v>
      </c>
      <c r="G1869" t="s">
        <v>569</v>
      </c>
      <c r="H1869" s="11">
        <v>15000000</v>
      </c>
      <c r="I1869" s="11">
        <v>7556708</v>
      </c>
      <c r="J1869" t="s">
        <v>38</v>
      </c>
      <c r="K1869">
        <v>106</v>
      </c>
      <c r="L1869" t="s">
        <v>3270</v>
      </c>
      <c r="M1869" t="s">
        <v>11956</v>
      </c>
      <c r="N1869">
        <v>6.6</v>
      </c>
      <c r="O1869">
        <v>242</v>
      </c>
      <c r="P1869">
        <v>102</v>
      </c>
      <c r="Q1869">
        <v>30284</v>
      </c>
      <c r="R1869">
        <v>14544</v>
      </c>
      <c r="S1869" t="s">
        <v>28</v>
      </c>
      <c r="T1869">
        <v>1.85</v>
      </c>
      <c r="U1869" t="b">
        <f>IF(Table19[[#This Row],[gross]]-Table19[[#This Row],[budget]] &gt; 0, TRUE, FALSE)</f>
        <v>0</v>
      </c>
    </row>
    <row r="1870" spans="1:21" x14ac:dyDescent="0.35">
      <c r="A1870" t="s">
        <v>12141</v>
      </c>
      <c r="B1870">
        <v>2002</v>
      </c>
      <c r="C1870" t="s">
        <v>11834</v>
      </c>
      <c r="D1870" t="s">
        <v>11838</v>
      </c>
      <c r="E1870" t="s">
        <v>11834</v>
      </c>
      <c r="F1870" t="s">
        <v>12142</v>
      </c>
      <c r="G1870" t="s">
        <v>272</v>
      </c>
      <c r="H1870" s="11">
        <v>14000000</v>
      </c>
      <c r="I1870" s="11">
        <v>25571351</v>
      </c>
      <c r="J1870" t="s">
        <v>38</v>
      </c>
      <c r="K1870">
        <v>82</v>
      </c>
      <c r="L1870" t="s">
        <v>8299</v>
      </c>
      <c r="M1870" t="s">
        <v>12143</v>
      </c>
      <c r="N1870">
        <v>6.6</v>
      </c>
      <c r="O1870">
        <v>38</v>
      </c>
      <c r="P1870">
        <v>78</v>
      </c>
      <c r="Q1870">
        <v>3135</v>
      </c>
      <c r="R1870">
        <v>49</v>
      </c>
      <c r="S1870" t="s">
        <v>28</v>
      </c>
      <c r="T1870">
        <v>1.85</v>
      </c>
      <c r="U1870" t="b">
        <f>IF(Table19[[#This Row],[gross]]-Table19[[#This Row],[budget]] &gt; 0, TRUE, FALSE)</f>
        <v>1</v>
      </c>
    </row>
    <row r="1871" spans="1:21" x14ac:dyDescent="0.35">
      <c r="A1871" t="s">
        <v>12222</v>
      </c>
      <c r="B1871">
        <v>1999</v>
      </c>
      <c r="C1871" t="s">
        <v>989</v>
      </c>
      <c r="D1871" t="s">
        <v>2713</v>
      </c>
      <c r="E1871" t="s">
        <v>2418</v>
      </c>
      <c r="F1871" t="s">
        <v>12223</v>
      </c>
      <c r="G1871" t="s">
        <v>569</v>
      </c>
      <c r="H1871" s="11">
        <v>14000000</v>
      </c>
      <c r="I1871" s="11">
        <v>4741987</v>
      </c>
      <c r="J1871" t="s">
        <v>38</v>
      </c>
      <c r="K1871">
        <v>107</v>
      </c>
      <c r="L1871" t="s">
        <v>3270</v>
      </c>
      <c r="M1871" t="s">
        <v>12224</v>
      </c>
      <c r="N1871">
        <v>6.6</v>
      </c>
      <c r="O1871">
        <v>47</v>
      </c>
      <c r="P1871">
        <v>114</v>
      </c>
      <c r="Q1871">
        <v>6782</v>
      </c>
      <c r="R1871">
        <v>10368</v>
      </c>
      <c r="S1871" t="s">
        <v>28</v>
      </c>
      <c r="T1871">
        <v>1.85</v>
      </c>
      <c r="U1871" t="b">
        <f>IF(Table19[[#This Row],[gross]]-Table19[[#This Row],[budget]] &gt; 0, TRUE, FALSE)</f>
        <v>0</v>
      </c>
    </row>
    <row r="1872" spans="1:21" x14ac:dyDescent="0.35">
      <c r="A1872" t="s">
        <v>12536</v>
      </c>
      <c r="B1872">
        <v>2011</v>
      </c>
      <c r="C1872" t="s">
        <v>11365</v>
      </c>
      <c r="D1872" t="s">
        <v>12535</v>
      </c>
      <c r="E1872" t="s">
        <v>12534</v>
      </c>
      <c r="F1872" t="s">
        <v>11469</v>
      </c>
      <c r="G1872" t="s">
        <v>569</v>
      </c>
      <c r="H1872" s="11">
        <v>13000000</v>
      </c>
      <c r="I1872" s="11">
        <v>1024175</v>
      </c>
      <c r="J1872" t="s">
        <v>56</v>
      </c>
      <c r="K1872">
        <v>88</v>
      </c>
      <c r="L1872" t="s">
        <v>7178</v>
      </c>
      <c r="M1872" t="s">
        <v>12537</v>
      </c>
      <c r="N1872">
        <v>6.6</v>
      </c>
      <c r="O1872">
        <v>399</v>
      </c>
      <c r="P1872">
        <v>297</v>
      </c>
      <c r="Q1872">
        <v>82331</v>
      </c>
      <c r="R1872">
        <v>2011</v>
      </c>
      <c r="S1872" t="s">
        <v>28</v>
      </c>
      <c r="T1872">
        <v>2.35</v>
      </c>
      <c r="U1872" t="b">
        <f>IF(Table19[[#This Row],[gross]]-Table19[[#This Row],[budget]] &gt; 0, TRUE, FALSE)</f>
        <v>0</v>
      </c>
    </row>
    <row r="1873" spans="1:21" x14ac:dyDescent="0.35">
      <c r="A1873" t="s">
        <v>12559</v>
      </c>
      <c r="B1873">
        <v>2009</v>
      </c>
      <c r="C1873" t="s">
        <v>3586</v>
      </c>
      <c r="D1873" t="s">
        <v>12558</v>
      </c>
      <c r="E1873" t="s">
        <v>12556</v>
      </c>
      <c r="F1873" t="s">
        <v>12560</v>
      </c>
      <c r="G1873" t="s">
        <v>569</v>
      </c>
      <c r="H1873" s="11">
        <v>13000000</v>
      </c>
      <c r="I1873" s="11">
        <v>2035566</v>
      </c>
      <c r="J1873" t="s">
        <v>1418</v>
      </c>
      <c r="K1873">
        <v>102</v>
      </c>
      <c r="L1873" t="s">
        <v>12557</v>
      </c>
      <c r="M1873" t="s">
        <v>12561</v>
      </c>
      <c r="N1873">
        <v>6.6</v>
      </c>
      <c r="O1873">
        <v>242</v>
      </c>
      <c r="P1873">
        <v>162</v>
      </c>
      <c r="Q1873">
        <v>77305</v>
      </c>
      <c r="R1873">
        <v>931</v>
      </c>
      <c r="S1873" t="s">
        <v>28</v>
      </c>
      <c r="T1873">
        <v>1.85</v>
      </c>
      <c r="U1873" t="b">
        <f>IF(Table19[[#This Row],[gross]]-Table19[[#This Row],[budget]] &gt; 0, TRUE, FALSE)</f>
        <v>0</v>
      </c>
    </row>
    <row r="1874" spans="1:21" x14ac:dyDescent="0.35">
      <c r="A1874" t="s">
        <v>12610</v>
      </c>
      <c r="B1874">
        <v>1996</v>
      </c>
      <c r="C1874" t="s">
        <v>12608</v>
      </c>
      <c r="D1874" t="s">
        <v>3706</v>
      </c>
      <c r="E1874" t="s">
        <v>12609</v>
      </c>
      <c r="F1874" t="s">
        <v>5327</v>
      </c>
      <c r="G1874" t="s">
        <v>569</v>
      </c>
      <c r="H1874" s="11">
        <v>12500000</v>
      </c>
      <c r="I1874" s="11">
        <v>1227324</v>
      </c>
      <c r="J1874" t="s">
        <v>38</v>
      </c>
      <c r="K1874">
        <v>99</v>
      </c>
      <c r="L1874" t="s">
        <v>1872</v>
      </c>
      <c r="M1874" t="s">
        <v>12611</v>
      </c>
      <c r="N1874">
        <v>6.6</v>
      </c>
      <c r="O1874">
        <v>48</v>
      </c>
      <c r="P1874">
        <v>48</v>
      </c>
      <c r="Q1874">
        <v>6921</v>
      </c>
      <c r="R1874">
        <v>3337</v>
      </c>
      <c r="S1874" t="s">
        <v>28</v>
      </c>
      <c r="T1874">
        <v>1.85</v>
      </c>
      <c r="U1874" t="b">
        <f>IF(Table19[[#This Row],[gross]]-Table19[[#This Row],[budget]] &gt; 0, TRUE, FALSE)</f>
        <v>0</v>
      </c>
    </row>
    <row r="1875" spans="1:21" x14ac:dyDescent="0.35">
      <c r="A1875" t="s">
        <v>12662</v>
      </c>
      <c r="B1875">
        <v>2012</v>
      </c>
      <c r="C1875" t="s">
        <v>1311</v>
      </c>
      <c r="D1875" t="s">
        <v>10456</v>
      </c>
      <c r="E1875" t="s">
        <v>3737</v>
      </c>
      <c r="F1875" t="s">
        <v>5421</v>
      </c>
      <c r="G1875" t="s">
        <v>39</v>
      </c>
      <c r="H1875" s="11">
        <v>12000000</v>
      </c>
      <c r="I1875" s="11">
        <v>91547205</v>
      </c>
      <c r="J1875" t="s">
        <v>38</v>
      </c>
      <c r="K1875">
        <v>122</v>
      </c>
      <c r="L1875" t="s">
        <v>1618</v>
      </c>
      <c r="M1875" t="s">
        <v>12663</v>
      </c>
      <c r="N1875">
        <v>6.6</v>
      </c>
      <c r="O1875">
        <v>77</v>
      </c>
      <c r="P1875">
        <v>62</v>
      </c>
      <c r="Q1875">
        <v>34579</v>
      </c>
      <c r="R1875">
        <v>5165</v>
      </c>
      <c r="S1875" t="s">
        <v>28</v>
      </c>
      <c r="T1875">
        <v>2.35</v>
      </c>
      <c r="U1875" t="b">
        <f>IF(Table19[[#This Row],[gross]]-Table19[[#This Row],[budget]] &gt; 0, TRUE, FALSE)</f>
        <v>1</v>
      </c>
    </row>
    <row r="1876" spans="1:21" x14ac:dyDescent="0.35">
      <c r="A1876" t="s">
        <v>12704</v>
      </c>
      <c r="B1876">
        <v>2008</v>
      </c>
      <c r="C1876" t="s">
        <v>5003</v>
      </c>
      <c r="D1876" t="s">
        <v>7052</v>
      </c>
      <c r="E1876" t="s">
        <v>6613</v>
      </c>
      <c r="F1876" t="s">
        <v>7322</v>
      </c>
      <c r="G1876" t="s">
        <v>569</v>
      </c>
      <c r="H1876" s="11">
        <v>12000000</v>
      </c>
      <c r="I1876" s="11">
        <v>38087366</v>
      </c>
      <c r="J1876" t="s">
        <v>38</v>
      </c>
      <c r="K1876">
        <v>102</v>
      </c>
      <c r="L1876" t="s">
        <v>4052</v>
      </c>
      <c r="M1876" t="s">
        <v>12705</v>
      </c>
      <c r="N1876">
        <v>6.6</v>
      </c>
      <c r="O1876">
        <v>153</v>
      </c>
      <c r="P1876">
        <v>165</v>
      </c>
      <c r="Q1876">
        <v>113918</v>
      </c>
      <c r="R1876">
        <v>4065</v>
      </c>
      <c r="S1876" t="s">
        <v>28</v>
      </c>
      <c r="T1876">
        <v>1.85</v>
      </c>
      <c r="U1876" t="b">
        <f>IF(Table19[[#This Row],[gross]]-Table19[[#This Row],[budget]] &gt; 0, TRUE, FALSE)</f>
        <v>1</v>
      </c>
    </row>
    <row r="1877" spans="1:21" x14ac:dyDescent="0.35">
      <c r="A1877" t="s">
        <v>12712</v>
      </c>
      <c r="B1877">
        <v>1983</v>
      </c>
      <c r="C1877" t="s">
        <v>5828</v>
      </c>
      <c r="D1877" t="s">
        <v>3827</v>
      </c>
      <c r="E1877" t="s">
        <v>12711</v>
      </c>
      <c r="F1877" t="s">
        <v>12713</v>
      </c>
      <c r="G1877" t="s">
        <v>90</v>
      </c>
      <c r="H1877" s="11">
        <v>12000000</v>
      </c>
      <c r="I1877" s="11">
        <v>30400000</v>
      </c>
      <c r="J1877" t="s">
        <v>56</v>
      </c>
      <c r="K1877">
        <v>132</v>
      </c>
      <c r="L1877" t="s">
        <v>2739</v>
      </c>
      <c r="M1877" t="s">
        <v>12714</v>
      </c>
      <c r="N1877">
        <v>6.6</v>
      </c>
      <c r="O1877">
        <v>16</v>
      </c>
      <c r="P1877">
        <v>68</v>
      </c>
      <c r="Q1877">
        <v>9503</v>
      </c>
      <c r="R1877">
        <v>914</v>
      </c>
      <c r="S1877" t="s">
        <v>28</v>
      </c>
      <c r="T1877">
        <v>1.85</v>
      </c>
      <c r="U1877" t="b">
        <f>IF(Table19[[#This Row],[gross]]-Table19[[#This Row],[budget]] &gt; 0, TRUE, FALSE)</f>
        <v>1</v>
      </c>
    </row>
    <row r="1878" spans="1:21" x14ac:dyDescent="0.35">
      <c r="A1878" t="s">
        <v>12821</v>
      </c>
      <c r="B1878">
        <v>1998</v>
      </c>
      <c r="C1878" t="s">
        <v>5220</v>
      </c>
      <c r="D1878" t="s">
        <v>1998</v>
      </c>
      <c r="E1878" t="s">
        <v>8099</v>
      </c>
      <c r="F1878" t="s">
        <v>1653</v>
      </c>
      <c r="G1878" t="s">
        <v>569</v>
      </c>
      <c r="H1878" s="11">
        <v>12000000</v>
      </c>
      <c r="I1878" s="11">
        <v>12902790</v>
      </c>
      <c r="J1878" t="s">
        <v>38</v>
      </c>
      <c r="K1878">
        <v>100</v>
      </c>
      <c r="L1878" t="s">
        <v>1375</v>
      </c>
      <c r="M1878" t="s">
        <v>12822</v>
      </c>
      <c r="N1878">
        <v>6.6</v>
      </c>
      <c r="O1878">
        <v>24</v>
      </c>
      <c r="P1878">
        <v>88</v>
      </c>
      <c r="Q1878">
        <v>4052</v>
      </c>
      <c r="R1878">
        <v>3250</v>
      </c>
      <c r="S1878" t="s">
        <v>28</v>
      </c>
      <c r="T1878">
        <v>2.35</v>
      </c>
      <c r="U1878" t="b">
        <f>IF(Table19[[#This Row],[gross]]-Table19[[#This Row],[budget]] &gt; 0, TRUE, FALSE)</f>
        <v>1</v>
      </c>
    </row>
    <row r="1879" spans="1:21" x14ac:dyDescent="0.35">
      <c r="A1879" t="s">
        <v>12844</v>
      </c>
      <c r="B1879">
        <v>2012</v>
      </c>
      <c r="C1879" t="s">
        <v>12843</v>
      </c>
      <c r="D1879" t="s">
        <v>4312</v>
      </c>
      <c r="E1879" t="s">
        <v>2153</v>
      </c>
      <c r="F1879" t="s">
        <v>1450</v>
      </c>
      <c r="G1879" t="s">
        <v>569</v>
      </c>
      <c r="H1879" s="11">
        <v>12000000</v>
      </c>
      <c r="I1879" s="11">
        <v>7918283</v>
      </c>
      <c r="J1879" t="s">
        <v>38</v>
      </c>
      <c r="K1879">
        <v>107</v>
      </c>
      <c r="L1879" t="s">
        <v>3911</v>
      </c>
      <c r="M1879" t="s">
        <v>12845</v>
      </c>
      <c r="N1879">
        <v>6.6</v>
      </c>
      <c r="O1879">
        <v>288</v>
      </c>
      <c r="P1879">
        <v>145</v>
      </c>
      <c r="Q1879">
        <v>41574</v>
      </c>
      <c r="R1879">
        <v>2440</v>
      </c>
      <c r="S1879" t="s">
        <v>28</v>
      </c>
      <c r="T1879">
        <v>1.85</v>
      </c>
      <c r="U1879" t="b">
        <f>IF(Table19[[#This Row],[gross]]-Table19[[#This Row],[budget]] &gt; 0, TRUE, FALSE)</f>
        <v>0</v>
      </c>
    </row>
    <row r="1880" spans="1:21" x14ac:dyDescent="0.35">
      <c r="A1880" t="s">
        <v>13000</v>
      </c>
      <c r="B1880">
        <v>1989</v>
      </c>
      <c r="C1880" t="s">
        <v>11962</v>
      </c>
      <c r="D1880" t="s">
        <v>3499</v>
      </c>
      <c r="E1880" t="s">
        <v>5322</v>
      </c>
      <c r="F1880" t="s">
        <v>13001</v>
      </c>
      <c r="G1880" t="s">
        <v>569</v>
      </c>
      <c r="H1880" s="11">
        <v>11500000</v>
      </c>
      <c r="I1880" s="11">
        <v>57469179</v>
      </c>
      <c r="J1880" t="s">
        <v>38</v>
      </c>
      <c r="K1880">
        <v>103</v>
      </c>
      <c r="L1880" t="s">
        <v>7035</v>
      </c>
      <c r="M1880" t="s">
        <v>13002</v>
      </c>
      <c r="N1880">
        <v>6.6</v>
      </c>
      <c r="O1880">
        <v>98</v>
      </c>
      <c r="P1880">
        <v>248</v>
      </c>
      <c r="Q1880">
        <v>63855</v>
      </c>
      <c r="R1880">
        <v>2987</v>
      </c>
      <c r="S1880" t="s">
        <v>28</v>
      </c>
      <c r="T1880">
        <v>1.85</v>
      </c>
      <c r="U1880" t="b">
        <f>IF(Table19[[#This Row],[gross]]-Table19[[#This Row],[budget]] &gt; 0, TRUE, FALSE)</f>
        <v>1</v>
      </c>
    </row>
    <row r="1881" spans="1:21" x14ac:dyDescent="0.35">
      <c r="A1881" t="s">
        <v>13217</v>
      </c>
      <c r="B1881">
        <v>2012</v>
      </c>
      <c r="C1881" t="s">
        <v>13215</v>
      </c>
      <c r="D1881" t="s">
        <v>13216</v>
      </c>
      <c r="E1881" t="s">
        <v>6656</v>
      </c>
      <c r="F1881" t="s">
        <v>12485</v>
      </c>
      <c r="G1881" t="s">
        <v>569</v>
      </c>
      <c r="H1881" s="11">
        <v>10818775</v>
      </c>
      <c r="I1881" s="11">
        <v>5669081</v>
      </c>
      <c r="J1881" t="s">
        <v>2795</v>
      </c>
      <c r="K1881">
        <v>145</v>
      </c>
      <c r="L1881" t="s">
        <v>1898</v>
      </c>
      <c r="M1881" t="s">
        <v>13218</v>
      </c>
      <c r="N1881">
        <v>6.6</v>
      </c>
      <c r="O1881">
        <v>43</v>
      </c>
      <c r="P1881">
        <v>57</v>
      </c>
      <c r="Q1881">
        <v>3665</v>
      </c>
      <c r="R1881">
        <v>1807</v>
      </c>
      <c r="S1881" t="s">
        <v>28</v>
      </c>
      <c r="T1881">
        <v>2.35</v>
      </c>
      <c r="U1881" t="b">
        <f>IF(Table19[[#This Row],[gross]]-Table19[[#This Row],[budget]] &gt; 0, TRUE, FALSE)</f>
        <v>0</v>
      </c>
    </row>
    <row r="1882" spans="1:21" x14ac:dyDescent="0.35">
      <c r="A1882" t="s">
        <v>13395</v>
      </c>
      <c r="B1882">
        <v>2015</v>
      </c>
      <c r="C1882" t="s">
        <v>4342</v>
      </c>
      <c r="D1882" t="s">
        <v>13394</v>
      </c>
      <c r="E1882" t="s">
        <v>5043</v>
      </c>
      <c r="F1882" t="s">
        <v>13396</v>
      </c>
      <c r="G1882" t="s">
        <v>90</v>
      </c>
      <c r="H1882" s="11">
        <v>10000000</v>
      </c>
      <c r="I1882" s="11">
        <v>33071558</v>
      </c>
      <c r="J1882" t="s">
        <v>56</v>
      </c>
      <c r="K1882">
        <v>122</v>
      </c>
      <c r="L1882" t="s">
        <v>2450</v>
      </c>
      <c r="M1882" t="s">
        <v>13397</v>
      </c>
      <c r="N1882">
        <v>6.6</v>
      </c>
      <c r="O1882">
        <v>158</v>
      </c>
      <c r="P1882">
        <v>100</v>
      </c>
      <c r="Q1882">
        <v>22369</v>
      </c>
      <c r="R1882">
        <v>583</v>
      </c>
      <c r="S1882" t="s">
        <v>28</v>
      </c>
      <c r="T1882">
        <v>2.35</v>
      </c>
      <c r="U1882" t="b">
        <f>IF(Table19[[#This Row],[gross]]-Table19[[#This Row],[budget]] &gt; 0, TRUE, FALSE)</f>
        <v>1</v>
      </c>
    </row>
    <row r="1883" spans="1:21" x14ac:dyDescent="0.35">
      <c r="A1883" t="s">
        <v>13547</v>
      </c>
      <c r="B1883">
        <v>2014</v>
      </c>
      <c r="C1883" t="s">
        <v>10238</v>
      </c>
      <c r="D1883" t="s">
        <v>1363</v>
      </c>
      <c r="E1883" t="s">
        <v>9150</v>
      </c>
      <c r="F1883" t="s">
        <v>13548</v>
      </c>
      <c r="G1883" t="s">
        <v>39</v>
      </c>
      <c r="H1883" s="11">
        <v>9000000</v>
      </c>
      <c r="I1883" s="11">
        <v>21569041</v>
      </c>
      <c r="J1883" t="s">
        <v>38</v>
      </c>
      <c r="K1883">
        <v>121</v>
      </c>
      <c r="L1883" t="s">
        <v>3270</v>
      </c>
      <c r="M1883" t="s">
        <v>13549</v>
      </c>
      <c r="N1883">
        <v>6.6</v>
      </c>
      <c r="O1883">
        <v>91</v>
      </c>
      <c r="P1883">
        <v>57</v>
      </c>
      <c r="Q1883">
        <v>8058</v>
      </c>
      <c r="R1883">
        <v>3745</v>
      </c>
      <c r="S1883" t="s">
        <v>28</v>
      </c>
      <c r="T1883">
        <v>2.35</v>
      </c>
      <c r="U1883" t="b">
        <f>IF(Table19[[#This Row],[gross]]-Table19[[#This Row],[budget]] &gt; 0, TRUE, FALSE)</f>
        <v>1</v>
      </c>
    </row>
    <row r="1884" spans="1:21" x14ac:dyDescent="0.35">
      <c r="A1884" t="s">
        <v>13578</v>
      </c>
      <c r="B1884">
        <v>1993</v>
      </c>
      <c r="C1884" t="s">
        <v>13577</v>
      </c>
      <c r="D1884" t="s">
        <v>430</v>
      </c>
      <c r="E1884" t="s">
        <v>1807</v>
      </c>
      <c r="F1884" t="s">
        <v>3033</v>
      </c>
      <c r="G1884" t="s">
        <v>569</v>
      </c>
      <c r="H1884" s="11">
        <v>11500000</v>
      </c>
      <c r="I1884" s="11">
        <v>3275585</v>
      </c>
      <c r="J1884" t="s">
        <v>56</v>
      </c>
      <c r="K1884">
        <v>100</v>
      </c>
      <c r="L1884" t="s">
        <v>454</v>
      </c>
      <c r="M1884" t="s">
        <v>13579</v>
      </c>
      <c r="N1884">
        <v>6.6</v>
      </c>
      <c r="O1884">
        <v>30</v>
      </c>
      <c r="P1884">
        <v>88</v>
      </c>
      <c r="Q1884">
        <v>10735</v>
      </c>
      <c r="R1884">
        <v>13160</v>
      </c>
      <c r="S1884" t="s">
        <v>28</v>
      </c>
      <c r="T1884">
        <v>1.85</v>
      </c>
      <c r="U1884" t="b">
        <f>IF(Table19[[#This Row],[gross]]-Table19[[#This Row],[budget]] &gt; 0, TRUE, FALSE)</f>
        <v>0</v>
      </c>
    </row>
    <row r="1885" spans="1:21" x14ac:dyDescent="0.35">
      <c r="A1885" t="s">
        <v>13690</v>
      </c>
      <c r="B1885">
        <v>2014</v>
      </c>
      <c r="C1885" t="s">
        <v>4788</v>
      </c>
      <c r="D1885" t="s">
        <v>13689</v>
      </c>
      <c r="E1885" t="s">
        <v>13688</v>
      </c>
      <c r="F1885" t="s">
        <v>13691</v>
      </c>
      <c r="G1885" t="s">
        <v>569</v>
      </c>
      <c r="H1885" s="11">
        <v>5000000</v>
      </c>
      <c r="I1885" s="11">
        <v>3093491</v>
      </c>
      <c r="J1885" t="s">
        <v>38</v>
      </c>
      <c r="K1885">
        <v>103</v>
      </c>
      <c r="L1885" t="s">
        <v>1493</v>
      </c>
      <c r="M1885" t="s">
        <v>13692</v>
      </c>
      <c r="N1885">
        <v>6.6</v>
      </c>
      <c r="O1885">
        <v>129</v>
      </c>
      <c r="P1885">
        <v>37</v>
      </c>
      <c r="Q1885">
        <v>8307</v>
      </c>
      <c r="R1885">
        <v>1283</v>
      </c>
      <c r="S1885" t="s">
        <v>28</v>
      </c>
      <c r="T1885">
        <v>1.85</v>
      </c>
      <c r="U1885" t="b">
        <f>IF(Table19[[#This Row],[gross]]-Table19[[#This Row],[budget]] &gt; 0, TRUE, FALSE)</f>
        <v>0</v>
      </c>
    </row>
    <row r="1886" spans="1:21" x14ac:dyDescent="0.35">
      <c r="A1886" t="s">
        <v>13708</v>
      </c>
      <c r="B1886">
        <v>2006</v>
      </c>
      <c r="C1886" t="s">
        <v>12996</v>
      </c>
      <c r="D1886" t="s">
        <v>13703</v>
      </c>
      <c r="E1886" t="s">
        <v>937</v>
      </c>
      <c r="F1886" t="s">
        <v>13709</v>
      </c>
      <c r="G1886" t="s">
        <v>569</v>
      </c>
      <c r="H1886" s="11">
        <v>5000000</v>
      </c>
      <c r="I1886" s="11">
        <v>136432</v>
      </c>
      <c r="J1886" t="s">
        <v>56</v>
      </c>
      <c r="K1886">
        <v>90</v>
      </c>
      <c r="L1886" t="s">
        <v>11679</v>
      </c>
      <c r="M1886" t="s">
        <v>13710</v>
      </c>
      <c r="N1886">
        <v>6.6</v>
      </c>
      <c r="O1886">
        <v>200</v>
      </c>
      <c r="P1886">
        <v>194</v>
      </c>
      <c r="Q1886">
        <v>31890</v>
      </c>
      <c r="R1886">
        <v>2217</v>
      </c>
      <c r="S1886" t="s">
        <v>28</v>
      </c>
      <c r="T1886">
        <v>1.85</v>
      </c>
      <c r="U1886" t="b">
        <f>IF(Table19[[#This Row],[gross]]-Table19[[#This Row],[budget]] &gt; 0, TRUE, FALSE)</f>
        <v>0</v>
      </c>
    </row>
    <row r="1887" spans="1:21" x14ac:dyDescent="0.35">
      <c r="A1887" t="s">
        <v>13810</v>
      </c>
      <c r="B1887">
        <v>2010</v>
      </c>
      <c r="C1887" t="s">
        <v>13809</v>
      </c>
      <c r="D1887" t="s">
        <v>547</v>
      </c>
      <c r="E1887" t="s">
        <v>9339</v>
      </c>
      <c r="F1887" t="s">
        <v>6217</v>
      </c>
      <c r="G1887" t="s">
        <v>569</v>
      </c>
      <c r="H1887" s="11">
        <v>10000000</v>
      </c>
      <c r="I1887" s="11">
        <v>3571735</v>
      </c>
      <c r="J1887" t="s">
        <v>38</v>
      </c>
      <c r="K1887">
        <v>106</v>
      </c>
      <c r="L1887" t="s">
        <v>4122</v>
      </c>
      <c r="M1887" t="s">
        <v>13811</v>
      </c>
      <c r="N1887">
        <v>6.6</v>
      </c>
      <c r="O1887">
        <v>259</v>
      </c>
      <c r="P1887">
        <v>129</v>
      </c>
      <c r="Q1887">
        <v>39260</v>
      </c>
      <c r="R1887">
        <v>21711</v>
      </c>
      <c r="S1887" t="s">
        <v>28</v>
      </c>
      <c r="T1887">
        <v>2.35</v>
      </c>
      <c r="U1887" t="b">
        <f>IF(Table19[[#This Row],[gross]]-Table19[[#This Row],[budget]] &gt; 0, TRUE, FALSE)</f>
        <v>0</v>
      </c>
    </row>
    <row r="1888" spans="1:21" x14ac:dyDescent="0.35">
      <c r="A1888" t="s">
        <v>13900</v>
      </c>
      <c r="B1888">
        <v>2001</v>
      </c>
      <c r="C1888" t="s">
        <v>13898</v>
      </c>
      <c r="D1888" t="s">
        <v>12037</v>
      </c>
      <c r="E1888" t="s">
        <v>13899</v>
      </c>
      <c r="F1888" t="s">
        <v>13901</v>
      </c>
      <c r="G1888" t="s">
        <v>569</v>
      </c>
      <c r="H1888" s="11">
        <v>400000000</v>
      </c>
      <c r="I1888" s="11">
        <v>454255</v>
      </c>
      <c r="J1888" t="s">
        <v>12041</v>
      </c>
      <c r="K1888">
        <v>300</v>
      </c>
      <c r="L1888" t="s">
        <v>1071</v>
      </c>
      <c r="M1888" t="s">
        <v>13902</v>
      </c>
      <c r="N1888">
        <v>6.6</v>
      </c>
      <c r="O1888">
        <v>31</v>
      </c>
      <c r="P1888">
        <v>47</v>
      </c>
      <c r="Q1888">
        <v>1666</v>
      </c>
      <c r="R1888">
        <v>32</v>
      </c>
      <c r="S1888" t="s">
        <v>28</v>
      </c>
      <c r="T1888">
        <v>1.85</v>
      </c>
      <c r="U1888" t="b">
        <f>IF(Table19[[#This Row],[gross]]-Table19[[#This Row],[budget]] &gt; 0, TRUE, FALSE)</f>
        <v>0</v>
      </c>
    </row>
    <row r="1889" spans="1:21" x14ac:dyDescent="0.35">
      <c r="A1889" t="s">
        <v>13919</v>
      </c>
      <c r="B1889">
        <v>2006</v>
      </c>
      <c r="C1889" t="s">
        <v>11947</v>
      </c>
      <c r="D1889" t="s">
        <v>13918</v>
      </c>
      <c r="E1889" t="s">
        <v>13917</v>
      </c>
      <c r="F1889" t="s">
        <v>13920</v>
      </c>
      <c r="G1889" t="s">
        <v>90</v>
      </c>
      <c r="H1889" s="11">
        <v>11400000</v>
      </c>
      <c r="I1889" s="11">
        <v>13751</v>
      </c>
      <c r="J1889" t="s">
        <v>365</v>
      </c>
      <c r="K1889">
        <v>86</v>
      </c>
      <c r="L1889" t="s">
        <v>6781</v>
      </c>
      <c r="M1889" t="s">
        <v>13921</v>
      </c>
      <c r="N1889">
        <v>6.6</v>
      </c>
      <c r="O1889">
        <v>24</v>
      </c>
      <c r="P1889">
        <v>6</v>
      </c>
      <c r="Q1889">
        <v>813</v>
      </c>
      <c r="R1889">
        <v>299</v>
      </c>
      <c r="S1889" t="s">
        <v>28</v>
      </c>
      <c r="T1889">
        <v>1.85</v>
      </c>
      <c r="U1889" t="b">
        <f>IF(Table19[[#This Row],[gross]]-Table19[[#This Row],[budget]] &gt; 0, TRUE, FALSE)</f>
        <v>0</v>
      </c>
    </row>
    <row r="1890" spans="1:21" x14ac:dyDescent="0.35">
      <c r="A1890" t="s">
        <v>14157</v>
      </c>
      <c r="B1890">
        <v>1998</v>
      </c>
      <c r="C1890" t="s">
        <v>4738</v>
      </c>
      <c r="D1890" t="s">
        <v>766</v>
      </c>
      <c r="E1890" t="s">
        <v>5305</v>
      </c>
      <c r="F1890" t="s">
        <v>14158</v>
      </c>
      <c r="G1890" t="s">
        <v>569</v>
      </c>
      <c r="H1890" s="11">
        <v>8000000</v>
      </c>
      <c r="I1890" s="11">
        <v>1789892</v>
      </c>
      <c r="J1890" t="s">
        <v>740</v>
      </c>
      <c r="K1890">
        <v>104</v>
      </c>
      <c r="L1890" t="s">
        <v>982</v>
      </c>
      <c r="M1890" t="s">
        <v>14159</v>
      </c>
      <c r="N1890">
        <v>6.6</v>
      </c>
      <c r="O1890">
        <v>49</v>
      </c>
      <c r="P1890">
        <v>109</v>
      </c>
      <c r="Q1890">
        <v>9494</v>
      </c>
      <c r="R1890">
        <v>1795</v>
      </c>
      <c r="S1890" t="s">
        <v>28</v>
      </c>
      <c r="T1890">
        <v>1.85</v>
      </c>
      <c r="U1890" t="b">
        <f>IF(Table19[[#This Row],[gross]]-Table19[[#This Row],[budget]] &gt; 0, TRUE, FALSE)</f>
        <v>0</v>
      </c>
    </row>
    <row r="1891" spans="1:21" x14ac:dyDescent="0.35">
      <c r="A1891" t="s">
        <v>14230</v>
      </c>
      <c r="B1891">
        <v>2004</v>
      </c>
      <c r="C1891" t="s">
        <v>14228</v>
      </c>
      <c r="D1891" t="s">
        <v>2234</v>
      </c>
      <c r="E1891" t="s">
        <v>14229</v>
      </c>
      <c r="F1891" t="s">
        <v>6877</v>
      </c>
      <c r="G1891" t="s">
        <v>5347</v>
      </c>
      <c r="H1891" s="11">
        <v>50000000</v>
      </c>
      <c r="I1891" s="11">
        <v>23106</v>
      </c>
      <c r="J1891" t="s">
        <v>6727</v>
      </c>
      <c r="K1891">
        <v>102</v>
      </c>
      <c r="L1891" t="s">
        <v>2996</v>
      </c>
      <c r="M1891" t="s">
        <v>14231</v>
      </c>
      <c r="N1891">
        <v>6.6</v>
      </c>
      <c r="O1891">
        <v>100</v>
      </c>
      <c r="P1891">
        <v>58</v>
      </c>
      <c r="Q1891">
        <v>9003</v>
      </c>
      <c r="R1891">
        <v>2572</v>
      </c>
      <c r="S1891" t="s">
        <v>28</v>
      </c>
      <c r="T1891">
        <v>1.66</v>
      </c>
      <c r="U1891" t="b">
        <f>IF(Table19[[#This Row],[gross]]-Table19[[#This Row],[budget]] &gt; 0, TRUE, FALSE)</f>
        <v>0</v>
      </c>
    </row>
    <row r="1892" spans="1:21" x14ac:dyDescent="0.35">
      <c r="A1892" t="s">
        <v>14494</v>
      </c>
      <c r="B1892">
        <v>2002</v>
      </c>
      <c r="C1892" t="s">
        <v>12583</v>
      </c>
      <c r="D1892" t="s">
        <v>945</v>
      </c>
      <c r="E1892" t="s">
        <v>2689</v>
      </c>
      <c r="F1892" t="s">
        <v>4430</v>
      </c>
      <c r="G1892" t="s">
        <v>569</v>
      </c>
      <c r="H1892" s="11">
        <v>7000000</v>
      </c>
      <c r="I1892" s="11">
        <v>2062066</v>
      </c>
      <c r="J1892" t="s">
        <v>38</v>
      </c>
      <c r="K1892">
        <v>105</v>
      </c>
      <c r="L1892" t="s">
        <v>1663</v>
      </c>
      <c r="M1892" t="s">
        <v>14495</v>
      </c>
      <c r="N1892">
        <v>6.6</v>
      </c>
      <c r="O1892">
        <v>97</v>
      </c>
      <c r="P1892">
        <v>147</v>
      </c>
      <c r="Q1892">
        <v>11387</v>
      </c>
      <c r="R1892">
        <v>2684</v>
      </c>
      <c r="S1892" t="s">
        <v>28</v>
      </c>
      <c r="T1892">
        <v>1.85</v>
      </c>
      <c r="U1892" t="b">
        <f>IF(Table19[[#This Row],[gross]]-Table19[[#This Row],[budget]] &gt; 0, TRUE, FALSE)</f>
        <v>0</v>
      </c>
    </row>
    <row r="1893" spans="1:21" x14ac:dyDescent="0.35">
      <c r="A1893" t="s">
        <v>14656</v>
      </c>
      <c r="B1893">
        <v>2005</v>
      </c>
      <c r="C1893" t="s">
        <v>14654</v>
      </c>
      <c r="D1893" t="s">
        <v>14655</v>
      </c>
      <c r="E1893" t="s">
        <v>14296</v>
      </c>
      <c r="F1893" t="s">
        <v>11739</v>
      </c>
      <c r="G1893" t="s">
        <v>39</v>
      </c>
      <c r="H1893" s="11">
        <v>6500000</v>
      </c>
      <c r="I1893" s="11">
        <v>2024854</v>
      </c>
      <c r="J1893" t="s">
        <v>38</v>
      </c>
      <c r="K1893">
        <v>100</v>
      </c>
      <c r="L1893" t="s">
        <v>1702</v>
      </c>
      <c r="M1893" t="s">
        <v>14657</v>
      </c>
      <c r="N1893">
        <v>6.6</v>
      </c>
      <c r="O1893">
        <v>4</v>
      </c>
      <c r="P1893">
        <v>21</v>
      </c>
      <c r="Q1893">
        <v>564</v>
      </c>
      <c r="R1893">
        <v>1942</v>
      </c>
      <c r="S1893" t="s">
        <v>28</v>
      </c>
      <c r="T1893">
        <v>2.35</v>
      </c>
      <c r="U1893" t="b">
        <f>IF(Table19[[#This Row],[gross]]-Table19[[#This Row],[budget]] &gt; 0, TRUE, FALSE)</f>
        <v>0</v>
      </c>
    </row>
    <row r="1894" spans="1:21" x14ac:dyDescent="0.35">
      <c r="A1894" t="s">
        <v>14954</v>
      </c>
      <c r="B1894">
        <v>2009</v>
      </c>
      <c r="C1894" t="s">
        <v>13195</v>
      </c>
      <c r="D1894" t="s">
        <v>14953</v>
      </c>
      <c r="E1894" t="s">
        <v>14952</v>
      </c>
      <c r="F1894" t="s">
        <v>14955</v>
      </c>
      <c r="G1894" t="s">
        <v>569</v>
      </c>
      <c r="H1894" s="11">
        <v>5600000</v>
      </c>
      <c r="I1894" s="11">
        <v>27024</v>
      </c>
      <c r="J1894" t="s">
        <v>3428</v>
      </c>
      <c r="K1894">
        <v>85</v>
      </c>
      <c r="L1894" t="s">
        <v>6096</v>
      </c>
      <c r="M1894" t="s">
        <v>14956</v>
      </c>
      <c r="N1894">
        <v>6.6</v>
      </c>
      <c r="O1894">
        <v>222</v>
      </c>
      <c r="P1894">
        <v>148</v>
      </c>
      <c r="Q1894">
        <v>55597</v>
      </c>
      <c r="R1894">
        <v>73</v>
      </c>
      <c r="S1894" t="s">
        <v>28</v>
      </c>
      <c r="T1894">
        <v>1.85</v>
      </c>
      <c r="U1894" t="b">
        <f>IF(Table19[[#This Row],[gross]]-Table19[[#This Row],[budget]] &gt; 0, TRUE, FALSE)</f>
        <v>0</v>
      </c>
    </row>
    <row r="1895" spans="1:21" x14ac:dyDescent="0.35">
      <c r="A1895" t="s">
        <v>14972</v>
      </c>
      <c r="B1895">
        <v>2013</v>
      </c>
      <c r="C1895" t="s">
        <v>62</v>
      </c>
      <c r="D1895" t="s">
        <v>62</v>
      </c>
      <c r="E1895" t="s">
        <v>95</v>
      </c>
      <c r="F1895" t="s">
        <v>14973</v>
      </c>
      <c r="G1895" t="s">
        <v>569</v>
      </c>
      <c r="H1895" s="11">
        <v>3000000</v>
      </c>
      <c r="I1895" s="11">
        <v>24475193</v>
      </c>
      <c r="J1895" t="s">
        <v>38</v>
      </c>
      <c r="K1895">
        <v>90</v>
      </c>
      <c r="L1895" t="s">
        <v>1375</v>
      </c>
      <c r="M1895" t="s">
        <v>14974</v>
      </c>
      <c r="N1895">
        <v>6.6</v>
      </c>
      <c r="O1895">
        <v>364</v>
      </c>
      <c r="P1895">
        <v>314</v>
      </c>
      <c r="Q1895">
        <v>190494</v>
      </c>
      <c r="R1895">
        <v>44265</v>
      </c>
      <c r="S1895" t="s">
        <v>28</v>
      </c>
      <c r="T1895">
        <v>2.35</v>
      </c>
      <c r="U1895" t="b">
        <f>IF(Table19[[#This Row],[gross]]-Table19[[#This Row],[budget]] &gt; 0, TRUE, FALSE)</f>
        <v>1</v>
      </c>
    </row>
    <row r="1896" spans="1:21" x14ac:dyDescent="0.35">
      <c r="A1896" t="s">
        <v>14996</v>
      </c>
      <c r="B1896">
        <v>2003</v>
      </c>
      <c r="C1896" t="s">
        <v>14995</v>
      </c>
      <c r="D1896" t="s">
        <v>3082</v>
      </c>
      <c r="E1896" t="s">
        <v>4221</v>
      </c>
      <c r="F1896" t="s">
        <v>14997</v>
      </c>
      <c r="G1896" t="s">
        <v>569</v>
      </c>
      <c r="H1896" s="11">
        <v>5000000</v>
      </c>
      <c r="I1896" s="11">
        <v>1056102</v>
      </c>
      <c r="J1896" t="s">
        <v>38</v>
      </c>
      <c r="K1896">
        <v>104</v>
      </c>
      <c r="L1896" t="s">
        <v>2079</v>
      </c>
      <c r="M1896" t="s">
        <v>14998</v>
      </c>
      <c r="N1896">
        <v>6.6</v>
      </c>
      <c r="O1896">
        <v>91</v>
      </c>
      <c r="P1896">
        <v>153</v>
      </c>
      <c r="Q1896">
        <v>18792</v>
      </c>
      <c r="R1896">
        <v>1315</v>
      </c>
      <c r="S1896" t="s">
        <v>28</v>
      </c>
      <c r="T1896">
        <v>1.85</v>
      </c>
      <c r="U1896" t="b">
        <f>IF(Table19[[#This Row],[gross]]-Table19[[#This Row],[budget]] &gt; 0, TRUE, FALSE)</f>
        <v>0</v>
      </c>
    </row>
    <row r="1897" spans="1:21" x14ac:dyDescent="0.35">
      <c r="A1897" t="s">
        <v>15046</v>
      </c>
      <c r="B1897">
        <v>2013</v>
      </c>
      <c r="C1897" t="s">
        <v>327</v>
      </c>
      <c r="D1897" t="s">
        <v>6958</v>
      </c>
      <c r="E1897" t="s">
        <v>14445</v>
      </c>
      <c r="F1897" t="s">
        <v>13225</v>
      </c>
      <c r="G1897" t="s">
        <v>39</v>
      </c>
      <c r="H1897" s="11">
        <v>5000000</v>
      </c>
      <c r="I1897" s="11">
        <v>83574831</v>
      </c>
      <c r="J1897" t="s">
        <v>38</v>
      </c>
      <c r="K1897">
        <v>106</v>
      </c>
      <c r="L1897" t="s">
        <v>9105</v>
      </c>
      <c r="M1897" t="s">
        <v>15047</v>
      </c>
      <c r="N1897">
        <v>6.6</v>
      </c>
      <c r="O1897">
        <v>318</v>
      </c>
      <c r="P1897">
        <v>269</v>
      </c>
      <c r="Q1897">
        <v>109214</v>
      </c>
      <c r="R1897">
        <v>2975</v>
      </c>
      <c r="S1897" t="s">
        <v>28</v>
      </c>
      <c r="T1897">
        <v>2.35</v>
      </c>
      <c r="U1897" t="b">
        <f>IF(Table19[[#This Row],[gross]]-Table19[[#This Row],[budget]] &gt; 0, TRUE, FALSE)</f>
        <v>1</v>
      </c>
    </row>
    <row r="1898" spans="1:21" x14ac:dyDescent="0.35">
      <c r="A1898" t="s">
        <v>15049</v>
      </c>
      <c r="B1898">
        <v>2005</v>
      </c>
      <c r="C1898" t="s">
        <v>13223</v>
      </c>
      <c r="D1898" t="s">
        <v>7896</v>
      </c>
      <c r="E1898" t="s">
        <v>7781</v>
      </c>
      <c r="F1898" t="s">
        <v>13061</v>
      </c>
      <c r="G1898" t="s">
        <v>569</v>
      </c>
      <c r="H1898" s="11">
        <v>4000000</v>
      </c>
      <c r="I1898" s="11">
        <v>87025093</v>
      </c>
      <c r="J1898" t="s">
        <v>38</v>
      </c>
      <c r="K1898">
        <v>95</v>
      </c>
      <c r="L1898" t="s">
        <v>4883</v>
      </c>
      <c r="M1898" t="s">
        <v>15050</v>
      </c>
      <c r="N1898">
        <v>6.6</v>
      </c>
      <c r="O1898">
        <v>250</v>
      </c>
      <c r="P1898">
        <v>864</v>
      </c>
      <c r="Q1898">
        <v>188679</v>
      </c>
      <c r="R1898">
        <v>4134</v>
      </c>
      <c r="S1898" t="s">
        <v>28</v>
      </c>
      <c r="T1898">
        <v>1.85</v>
      </c>
      <c r="U1898" t="b">
        <f>IF(Table19[[#This Row],[gross]]-Table19[[#This Row],[budget]] &gt; 0, TRUE, FALSE)</f>
        <v>1</v>
      </c>
    </row>
    <row r="1899" spans="1:21" x14ac:dyDescent="0.35">
      <c r="A1899" t="s">
        <v>15059</v>
      </c>
      <c r="B1899">
        <v>2002</v>
      </c>
      <c r="C1899" t="s">
        <v>9891</v>
      </c>
      <c r="D1899" t="s">
        <v>9894</v>
      </c>
      <c r="E1899" t="s">
        <v>9892</v>
      </c>
      <c r="F1899" t="s">
        <v>9896</v>
      </c>
      <c r="G1899" t="s">
        <v>569</v>
      </c>
      <c r="H1899" s="11">
        <v>5000000</v>
      </c>
      <c r="I1899" s="11">
        <v>64267897</v>
      </c>
      <c r="J1899" t="s">
        <v>38</v>
      </c>
      <c r="K1899">
        <v>87</v>
      </c>
      <c r="L1899" t="s">
        <v>15058</v>
      </c>
      <c r="M1899" t="s">
        <v>15060</v>
      </c>
      <c r="N1899">
        <v>6.6</v>
      </c>
      <c r="O1899">
        <v>106</v>
      </c>
      <c r="P1899">
        <v>327</v>
      </c>
      <c r="Q1899">
        <v>67992</v>
      </c>
      <c r="R1899">
        <v>1770</v>
      </c>
      <c r="S1899" t="s">
        <v>28</v>
      </c>
      <c r="T1899">
        <v>1.85</v>
      </c>
      <c r="U1899" t="b">
        <f>IF(Table19[[#This Row],[gross]]-Table19[[#This Row],[budget]] &gt; 0, TRUE, FALSE)</f>
        <v>1</v>
      </c>
    </row>
    <row r="1900" spans="1:21" x14ac:dyDescent="0.35">
      <c r="A1900" t="s">
        <v>15078</v>
      </c>
      <c r="B1900">
        <v>1987</v>
      </c>
      <c r="C1900" t="s">
        <v>1694</v>
      </c>
      <c r="D1900" t="s">
        <v>15077</v>
      </c>
      <c r="E1900" t="s">
        <v>14086</v>
      </c>
      <c r="F1900" t="s">
        <v>15079</v>
      </c>
      <c r="G1900" t="s">
        <v>6963</v>
      </c>
      <c r="H1900" s="11">
        <v>4500000</v>
      </c>
      <c r="I1900" s="11">
        <v>44793200</v>
      </c>
      <c r="J1900" t="s">
        <v>38</v>
      </c>
      <c r="K1900">
        <v>88</v>
      </c>
      <c r="L1900" t="s">
        <v>8390</v>
      </c>
      <c r="M1900" t="s">
        <v>15080</v>
      </c>
      <c r="N1900">
        <v>6.6</v>
      </c>
      <c r="O1900">
        <v>131</v>
      </c>
      <c r="P1900">
        <v>311</v>
      </c>
      <c r="Q1900">
        <v>49820</v>
      </c>
      <c r="R1900">
        <v>1584</v>
      </c>
      <c r="S1900" t="s">
        <v>28</v>
      </c>
      <c r="T1900">
        <v>1.85</v>
      </c>
      <c r="U1900" t="b">
        <f>IF(Table19[[#This Row],[gross]]-Table19[[#This Row],[budget]] &gt; 0, TRUE, FALSE)</f>
        <v>1</v>
      </c>
    </row>
    <row r="1901" spans="1:21" x14ac:dyDescent="0.35">
      <c r="A1901" t="s">
        <v>15192</v>
      </c>
      <c r="B1901">
        <v>2002</v>
      </c>
      <c r="C1901" t="s">
        <v>5541</v>
      </c>
      <c r="D1901" t="s">
        <v>10439</v>
      </c>
      <c r="E1901" t="s">
        <v>10795</v>
      </c>
      <c r="F1901" t="s">
        <v>9526</v>
      </c>
      <c r="G1901" t="s">
        <v>90</v>
      </c>
      <c r="H1901" s="11">
        <v>5000000</v>
      </c>
      <c r="I1901" s="11">
        <v>241437427</v>
      </c>
      <c r="J1901" t="s">
        <v>38</v>
      </c>
      <c r="K1901">
        <v>95</v>
      </c>
      <c r="L1901" t="s">
        <v>2630</v>
      </c>
      <c r="M1901" t="s">
        <v>15193</v>
      </c>
      <c r="N1901">
        <v>6.6</v>
      </c>
      <c r="O1901">
        <v>168</v>
      </c>
      <c r="P1901">
        <v>756</v>
      </c>
      <c r="Q1901">
        <v>102071</v>
      </c>
      <c r="R1901">
        <v>1495</v>
      </c>
      <c r="S1901" t="s">
        <v>28</v>
      </c>
      <c r="T1901">
        <v>1.85</v>
      </c>
      <c r="U1901" t="b">
        <f>IF(Table19[[#This Row],[gross]]-Table19[[#This Row],[budget]] &gt; 0, TRUE, FALSE)</f>
        <v>1</v>
      </c>
    </row>
    <row r="1902" spans="1:21" x14ac:dyDescent="0.35">
      <c r="A1902" t="s">
        <v>15290</v>
      </c>
      <c r="B1902">
        <v>1998</v>
      </c>
      <c r="C1902" t="s">
        <v>13867</v>
      </c>
      <c r="D1902" t="s">
        <v>3597</v>
      </c>
      <c r="E1902" t="s">
        <v>4190</v>
      </c>
      <c r="F1902" t="s">
        <v>15291</v>
      </c>
      <c r="G1902" t="s">
        <v>569</v>
      </c>
      <c r="H1902" s="11">
        <v>5000000</v>
      </c>
      <c r="I1902" s="11">
        <v>5480318</v>
      </c>
      <c r="J1902" t="s">
        <v>38</v>
      </c>
      <c r="K1902">
        <v>91</v>
      </c>
      <c r="L1902" t="s">
        <v>2450</v>
      </c>
      <c r="M1902" t="s">
        <v>15292</v>
      </c>
      <c r="N1902">
        <v>6.6</v>
      </c>
      <c r="O1902">
        <v>60</v>
      </c>
      <c r="P1902">
        <v>79</v>
      </c>
      <c r="Q1902">
        <v>9427</v>
      </c>
      <c r="R1902">
        <v>2691</v>
      </c>
      <c r="S1902" t="s">
        <v>28</v>
      </c>
      <c r="T1902">
        <v>1.85</v>
      </c>
      <c r="U1902" t="b">
        <f>IF(Table19[[#This Row],[gross]]-Table19[[#This Row],[budget]] &gt; 0, TRUE, FALSE)</f>
        <v>1</v>
      </c>
    </row>
    <row r="1903" spans="1:21" x14ac:dyDescent="0.35">
      <c r="A1903" t="s">
        <v>15648</v>
      </c>
      <c r="B1903">
        <v>2005</v>
      </c>
      <c r="C1903" t="s">
        <v>15647</v>
      </c>
      <c r="D1903" t="s">
        <v>844</v>
      </c>
      <c r="E1903" t="s">
        <v>3042</v>
      </c>
      <c r="F1903" t="s">
        <v>1540</v>
      </c>
      <c r="G1903" t="s">
        <v>569</v>
      </c>
      <c r="H1903" s="11">
        <v>4000000</v>
      </c>
      <c r="I1903" s="11">
        <v>1325073</v>
      </c>
      <c r="J1903" t="s">
        <v>38</v>
      </c>
      <c r="K1903">
        <v>96</v>
      </c>
      <c r="L1903" t="s">
        <v>2450</v>
      </c>
      <c r="M1903" t="s">
        <v>15649</v>
      </c>
      <c r="N1903">
        <v>6.6</v>
      </c>
      <c r="O1903">
        <v>114</v>
      </c>
      <c r="P1903">
        <v>91</v>
      </c>
      <c r="Q1903">
        <v>18762</v>
      </c>
      <c r="R1903">
        <v>1208</v>
      </c>
      <c r="S1903" t="s">
        <v>28</v>
      </c>
      <c r="T1903">
        <v>2.35</v>
      </c>
      <c r="U1903" t="b">
        <f>IF(Table19[[#This Row],[gross]]-Table19[[#This Row],[budget]] &gt; 0, TRUE, FALSE)</f>
        <v>0</v>
      </c>
    </row>
    <row r="1904" spans="1:21" x14ac:dyDescent="0.35">
      <c r="A1904" t="s">
        <v>15681</v>
      </c>
      <c r="B1904">
        <v>1997</v>
      </c>
      <c r="C1904" t="s">
        <v>15680</v>
      </c>
      <c r="D1904" t="s">
        <v>14907</v>
      </c>
      <c r="E1904" t="s">
        <v>11916</v>
      </c>
      <c r="F1904" t="s">
        <v>1206</v>
      </c>
      <c r="G1904" t="s">
        <v>90</v>
      </c>
      <c r="H1904" s="11">
        <v>3000000</v>
      </c>
      <c r="I1904" s="11">
        <v>302204</v>
      </c>
      <c r="J1904" t="s">
        <v>56</v>
      </c>
      <c r="K1904">
        <v>99</v>
      </c>
      <c r="L1904" t="s">
        <v>4092</v>
      </c>
      <c r="M1904" t="s">
        <v>15682</v>
      </c>
      <c r="N1904">
        <v>6.6</v>
      </c>
      <c r="O1904">
        <v>43</v>
      </c>
      <c r="P1904">
        <v>53</v>
      </c>
      <c r="Q1904">
        <v>6705</v>
      </c>
      <c r="R1904">
        <v>975</v>
      </c>
      <c r="S1904" t="s">
        <v>28</v>
      </c>
      <c r="T1904">
        <v>2.35</v>
      </c>
      <c r="U1904" t="b">
        <f>IF(Table19[[#This Row],[gross]]-Table19[[#This Row],[budget]] &gt; 0, TRUE, FALSE)</f>
        <v>0</v>
      </c>
    </row>
    <row r="1905" spans="1:21" x14ac:dyDescent="0.35">
      <c r="A1905" t="s">
        <v>15943</v>
      </c>
      <c r="B1905">
        <v>2000</v>
      </c>
      <c r="C1905" t="s">
        <v>4860</v>
      </c>
      <c r="D1905" t="s">
        <v>777</v>
      </c>
      <c r="E1905" t="s">
        <v>779</v>
      </c>
      <c r="F1905" t="s">
        <v>14044</v>
      </c>
      <c r="G1905" t="s">
        <v>569</v>
      </c>
      <c r="H1905" s="11">
        <v>3000000</v>
      </c>
      <c r="I1905" s="11">
        <v>38168022</v>
      </c>
      <c r="J1905" t="s">
        <v>38</v>
      </c>
      <c r="K1905">
        <v>115</v>
      </c>
      <c r="L1905" t="s">
        <v>15058</v>
      </c>
      <c r="M1905" t="s">
        <v>15944</v>
      </c>
      <c r="N1905">
        <v>6.6</v>
      </c>
      <c r="O1905">
        <v>53</v>
      </c>
      <c r="P1905">
        <v>83</v>
      </c>
      <c r="Q1905">
        <v>4687</v>
      </c>
      <c r="R1905">
        <v>1964</v>
      </c>
      <c r="S1905" t="s">
        <v>28</v>
      </c>
      <c r="T1905">
        <v>1.85</v>
      </c>
      <c r="U1905" t="b">
        <f>IF(Table19[[#This Row],[gross]]-Table19[[#This Row],[budget]] &gt; 0, TRUE, FALSE)</f>
        <v>1</v>
      </c>
    </row>
    <row r="1906" spans="1:21" x14ac:dyDescent="0.35">
      <c r="A1906" t="s">
        <v>16085</v>
      </c>
      <c r="B1906">
        <v>2003</v>
      </c>
      <c r="C1906" t="s">
        <v>9407</v>
      </c>
      <c r="D1906" t="s">
        <v>8951</v>
      </c>
      <c r="E1906" t="s">
        <v>16084</v>
      </c>
      <c r="F1906" t="s">
        <v>16086</v>
      </c>
      <c r="G1906" t="s">
        <v>569</v>
      </c>
      <c r="H1906" s="11">
        <v>3000000</v>
      </c>
      <c r="I1906" s="11">
        <v>2223990</v>
      </c>
      <c r="J1906" t="s">
        <v>38</v>
      </c>
      <c r="K1906">
        <v>89</v>
      </c>
      <c r="L1906" t="s">
        <v>15058</v>
      </c>
      <c r="M1906" t="s">
        <v>16087</v>
      </c>
      <c r="N1906">
        <v>6.6</v>
      </c>
      <c r="O1906">
        <v>23</v>
      </c>
      <c r="P1906">
        <v>14</v>
      </c>
      <c r="Q1906">
        <v>761</v>
      </c>
      <c r="R1906">
        <v>539</v>
      </c>
      <c r="S1906" t="s">
        <v>28</v>
      </c>
      <c r="T1906">
        <v>1.85</v>
      </c>
      <c r="U1906" t="b">
        <f>IF(Table19[[#This Row],[gross]]-Table19[[#This Row],[budget]] &gt; 0, TRUE, FALSE)</f>
        <v>0</v>
      </c>
    </row>
    <row r="1907" spans="1:21" x14ac:dyDescent="0.35">
      <c r="A1907" t="s">
        <v>16579</v>
      </c>
      <c r="B1907">
        <v>2005</v>
      </c>
      <c r="C1907" t="s">
        <v>16578</v>
      </c>
      <c r="D1907" t="s">
        <v>330</v>
      </c>
      <c r="E1907" t="s">
        <v>217</v>
      </c>
      <c r="F1907" t="s">
        <v>6388</v>
      </c>
      <c r="G1907" t="s">
        <v>569</v>
      </c>
      <c r="H1907" s="11">
        <v>14000</v>
      </c>
      <c r="I1907" s="11">
        <v>12667</v>
      </c>
      <c r="J1907" t="s">
        <v>56</v>
      </c>
      <c r="K1907">
        <v>92</v>
      </c>
      <c r="L1907" t="s">
        <v>209</v>
      </c>
      <c r="M1907" t="s">
        <v>16580</v>
      </c>
      <c r="N1907">
        <v>6.6</v>
      </c>
      <c r="O1907">
        <v>34</v>
      </c>
      <c r="P1907">
        <v>90</v>
      </c>
      <c r="Q1907">
        <v>19336</v>
      </c>
      <c r="R1907">
        <v>39518</v>
      </c>
      <c r="S1907" t="s">
        <v>28</v>
      </c>
      <c r="T1907">
        <v>2.35</v>
      </c>
      <c r="U1907" t="b">
        <f>IF(Table19[[#This Row],[gross]]-Table19[[#This Row],[budget]] &gt; 0, TRUE, FALSE)</f>
        <v>0</v>
      </c>
    </row>
    <row r="1908" spans="1:21" x14ac:dyDescent="0.35">
      <c r="A1908" t="s">
        <v>16583</v>
      </c>
      <c r="B1908">
        <v>2006</v>
      </c>
      <c r="C1908" t="s">
        <v>16582</v>
      </c>
      <c r="D1908" t="s">
        <v>11419</v>
      </c>
      <c r="E1908" t="s">
        <v>9217</v>
      </c>
      <c r="F1908" t="s">
        <v>16584</v>
      </c>
      <c r="G1908" t="s">
        <v>569</v>
      </c>
      <c r="H1908" s="11">
        <v>2000000</v>
      </c>
      <c r="I1908" s="11">
        <v>198407</v>
      </c>
      <c r="J1908" t="s">
        <v>38</v>
      </c>
      <c r="K1908">
        <v>96</v>
      </c>
      <c r="L1908" t="s">
        <v>3270</v>
      </c>
      <c r="M1908" t="s">
        <v>16585</v>
      </c>
      <c r="N1908">
        <v>6.6</v>
      </c>
      <c r="O1908">
        <v>78</v>
      </c>
      <c r="P1908">
        <v>78</v>
      </c>
      <c r="Q1908">
        <v>10282</v>
      </c>
      <c r="R1908">
        <v>774</v>
      </c>
      <c r="S1908" t="s">
        <v>28</v>
      </c>
      <c r="T1908">
        <v>1.85</v>
      </c>
      <c r="U1908" t="b">
        <f>IF(Table19[[#This Row],[gross]]-Table19[[#This Row],[budget]] &gt; 0, TRUE, FALSE)</f>
        <v>0</v>
      </c>
    </row>
    <row r="1909" spans="1:21" x14ac:dyDescent="0.35">
      <c r="A1909" t="s">
        <v>16876</v>
      </c>
      <c r="B1909">
        <v>2004</v>
      </c>
      <c r="C1909" t="s">
        <v>16873</v>
      </c>
      <c r="D1909" t="s">
        <v>16873</v>
      </c>
      <c r="E1909" t="s">
        <v>16874</v>
      </c>
      <c r="F1909" t="s">
        <v>16877</v>
      </c>
      <c r="G1909" t="s">
        <v>39</v>
      </c>
      <c r="H1909" s="11">
        <v>1400000</v>
      </c>
      <c r="I1909" s="11">
        <v>36830</v>
      </c>
      <c r="J1909" t="s">
        <v>56</v>
      </c>
      <c r="K1909">
        <v>94</v>
      </c>
      <c r="L1909" t="s">
        <v>16875</v>
      </c>
      <c r="M1909" t="s">
        <v>16878</v>
      </c>
      <c r="N1909">
        <v>6.6</v>
      </c>
      <c r="O1909">
        <v>60</v>
      </c>
      <c r="P1909">
        <v>63</v>
      </c>
      <c r="Q1909">
        <v>3291</v>
      </c>
      <c r="R1909">
        <v>256</v>
      </c>
      <c r="S1909" t="s">
        <v>28</v>
      </c>
      <c r="T1909">
        <v>1.85</v>
      </c>
      <c r="U1909" t="b">
        <f>IF(Table19[[#This Row],[gross]]-Table19[[#This Row],[budget]] &gt; 0, TRUE, FALSE)</f>
        <v>0</v>
      </c>
    </row>
    <row r="1910" spans="1:21" x14ac:dyDescent="0.35">
      <c r="A1910" t="s">
        <v>16942</v>
      </c>
      <c r="B1910">
        <v>1999</v>
      </c>
      <c r="C1910" t="s">
        <v>16941</v>
      </c>
      <c r="D1910" t="s">
        <v>3597</v>
      </c>
      <c r="E1910" t="s">
        <v>5706</v>
      </c>
      <c r="F1910" t="s">
        <v>8099</v>
      </c>
      <c r="G1910" t="s">
        <v>569</v>
      </c>
      <c r="H1910" s="11">
        <v>1200000</v>
      </c>
      <c r="I1910" s="11">
        <v>2199853</v>
      </c>
      <c r="J1910" t="s">
        <v>38</v>
      </c>
      <c r="K1910">
        <v>85</v>
      </c>
      <c r="L1910" t="s">
        <v>2450</v>
      </c>
      <c r="M1910" t="s">
        <v>16943</v>
      </c>
      <c r="N1910">
        <v>6.6</v>
      </c>
      <c r="O1910">
        <v>99</v>
      </c>
      <c r="P1910">
        <v>186</v>
      </c>
      <c r="Q1910">
        <v>19986</v>
      </c>
      <c r="R1910">
        <v>4289</v>
      </c>
      <c r="S1910" t="s">
        <v>28</v>
      </c>
      <c r="T1910">
        <v>1.85</v>
      </c>
      <c r="U1910" t="b">
        <f>IF(Table19[[#This Row],[gross]]-Table19[[#This Row],[budget]] &gt; 0, TRUE, FALSE)</f>
        <v>1</v>
      </c>
    </row>
    <row r="1911" spans="1:21" x14ac:dyDescent="0.35">
      <c r="A1911" t="s">
        <v>17040</v>
      </c>
      <c r="B1911">
        <v>1981</v>
      </c>
      <c r="C1911" t="s">
        <v>2732</v>
      </c>
      <c r="D1911" t="s">
        <v>7839</v>
      </c>
      <c r="E1911" t="s">
        <v>5024</v>
      </c>
      <c r="F1911" t="s">
        <v>13206</v>
      </c>
      <c r="G1911" t="s">
        <v>569</v>
      </c>
      <c r="H1911" s="11">
        <v>1000000</v>
      </c>
      <c r="I1911" s="11">
        <v>17986000</v>
      </c>
      <c r="J1911" t="s">
        <v>38</v>
      </c>
      <c r="K1911">
        <v>91</v>
      </c>
      <c r="L1911" t="s">
        <v>6096</v>
      </c>
      <c r="M1911" t="s">
        <v>17041</v>
      </c>
      <c r="N1911">
        <v>6.6</v>
      </c>
      <c r="O1911">
        <v>161</v>
      </c>
      <c r="P1911">
        <v>195</v>
      </c>
      <c r="Q1911">
        <v>22773</v>
      </c>
      <c r="R1911">
        <v>4438</v>
      </c>
      <c r="S1911" t="s">
        <v>28</v>
      </c>
      <c r="T1911">
        <v>1.85</v>
      </c>
      <c r="U1911" t="b">
        <f>IF(Table19[[#This Row],[gross]]-Table19[[#This Row],[budget]] &gt; 0, TRUE, FALSE)</f>
        <v>1</v>
      </c>
    </row>
    <row r="1912" spans="1:21" x14ac:dyDescent="0.35">
      <c r="A1912" t="s">
        <v>17399</v>
      </c>
      <c r="B1912">
        <v>2002</v>
      </c>
      <c r="C1912" t="s">
        <v>2324</v>
      </c>
      <c r="D1912" t="s">
        <v>17398</v>
      </c>
      <c r="E1912" t="s">
        <v>17397</v>
      </c>
      <c r="F1912" t="s">
        <v>17400</v>
      </c>
      <c r="G1912" t="s">
        <v>569</v>
      </c>
      <c r="H1912" s="11">
        <v>750000</v>
      </c>
      <c r="I1912" s="11">
        <v>47329</v>
      </c>
      <c r="J1912" t="s">
        <v>38</v>
      </c>
      <c r="K1912">
        <v>88</v>
      </c>
      <c r="L1912" t="s">
        <v>3270</v>
      </c>
      <c r="M1912" t="s">
        <v>17401</v>
      </c>
      <c r="N1912">
        <v>6.6</v>
      </c>
      <c r="O1912">
        <v>31</v>
      </c>
      <c r="P1912">
        <v>31</v>
      </c>
      <c r="Q1912">
        <v>1661</v>
      </c>
      <c r="R1912">
        <v>243</v>
      </c>
      <c r="S1912" t="s">
        <v>28</v>
      </c>
      <c r="T1912">
        <v>1.78</v>
      </c>
      <c r="U1912" t="b">
        <f>IF(Table19[[#This Row],[gross]]-Table19[[#This Row],[budget]] &gt; 0, TRUE, FALSE)</f>
        <v>0</v>
      </c>
    </row>
    <row r="1913" spans="1:21" x14ac:dyDescent="0.35">
      <c r="A1913" t="s">
        <v>17453</v>
      </c>
      <c r="B1913">
        <v>1998</v>
      </c>
      <c r="C1913" t="s">
        <v>17452</v>
      </c>
      <c r="D1913" t="s">
        <v>2215</v>
      </c>
      <c r="E1913" t="s">
        <v>9825</v>
      </c>
      <c r="F1913" t="s">
        <v>17454</v>
      </c>
      <c r="G1913" t="s">
        <v>569</v>
      </c>
      <c r="H1913" s="11">
        <v>600000</v>
      </c>
      <c r="I1913" s="11">
        <v>13493</v>
      </c>
      <c r="J1913" t="s">
        <v>38</v>
      </c>
      <c r="K1913">
        <v>90</v>
      </c>
      <c r="L1913" t="s">
        <v>3270</v>
      </c>
      <c r="M1913" t="s">
        <v>17455</v>
      </c>
      <c r="N1913">
        <v>6.6</v>
      </c>
      <c r="O1913">
        <v>18</v>
      </c>
      <c r="P1913">
        <v>19</v>
      </c>
      <c r="Q1913">
        <v>531</v>
      </c>
      <c r="R1913">
        <v>2288</v>
      </c>
      <c r="S1913" t="s">
        <v>28</v>
      </c>
      <c r="T1913">
        <v>1.85</v>
      </c>
      <c r="U1913" t="b">
        <f>IF(Table19[[#This Row],[gross]]-Table19[[#This Row],[budget]] &gt; 0, TRUE, FALSE)</f>
        <v>0</v>
      </c>
    </row>
    <row r="1914" spans="1:21" x14ac:dyDescent="0.35">
      <c r="A1914" t="s">
        <v>17548</v>
      </c>
      <c r="B1914">
        <v>2005</v>
      </c>
      <c r="C1914" t="s">
        <v>267</v>
      </c>
      <c r="D1914" t="s">
        <v>4190</v>
      </c>
      <c r="E1914" t="s">
        <v>4540</v>
      </c>
      <c r="F1914" t="s">
        <v>585</v>
      </c>
      <c r="G1914" t="s">
        <v>569</v>
      </c>
      <c r="H1914" s="11">
        <v>500000</v>
      </c>
      <c r="I1914" s="11">
        <v>154077</v>
      </c>
      <c r="J1914" t="s">
        <v>38</v>
      </c>
      <c r="K1914">
        <v>91</v>
      </c>
      <c r="L1914" t="s">
        <v>2450</v>
      </c>
      <c r="M1914" t="s">
        <v>17549</v>
      </c>
      <c r="N1914">
        <v>6.6</v>
      </c>
      <c r="O1914">
        <v>81</v>
      </c>
      <c r="P1914">
        <v>53</v>
      </c>
      <c r="Q1914">
        <v>6884</v>
      </c>
      <c r="R1914">
        <v>1440</v>
      </c>
      <c r="S1914" t="s">
        <v>28</v>
      </c>
      <c r="T1914">
        <v>1.85</v>
      </c>
      <c r="U1914" t="b">
        <f>IF(Table19[[#This Row],[gross]]-Table19[[#This Row],[budget]] &gt; 0, TRUE, FALSE)</f>
        <v>0</v>
      </c>
    </row>
    <row r="1915" spans="1:21" x14ac:dyDescent="0.35">
      <c r="A1915" t="s">
        <v>17709</v>
      </c>
      <c r="B1915">
        <v>1995</v>
      </c>
      <c r="C1915" t="s">
        <v>17707</v>
      </c>
      <c r="D1915" t="s">
        <v>2713</v>
      </c>
      <c r="E1915" t="s">
        <v>2754</v>
      </c>
      <c r="F1915" t="s">
        <v>2579</v>
      </c>
      <c r="G1915" t="s">
        <v>569</v>
      </c>
      <c r="H1915" s="11">
        <v>8000000</v>
      </c>
      <c r="I1915" s="11">
        <v>16115878</v>
      </c>
      <c r="J1915" t="s">
        <v>38</v>
      </c>
      <c r="K1915">
        <v>98</v>
      </c>
      <c r="L1915" t="s">
        <v>17708</v>
      </c>
      <c r="M1915" t="s">
        <v>17710</v>
      </c>
      <c r="N1915">
        <v>6.6</v>
      </c>
      <c r="O1915">
        <v>56</v>
      </c>
      <c r="P1915">
        <v>194</v>
      </c>
      <c r="Q1915">
        <v>24438</v>
      </c>
      <c r="R1915">
        <v>13433</v>
      </c>
      <c r="S1915" t="s">
        <v>28</v>
      </c>
      <c r="T1915">
        <v>2.35</v>
      </c>
      <c r="U1915" t="b">
        <f>IF(Table19[[#This Row],[gross]]-Table19[[#This Row],[budget]] &gt; 0, TRUE, FALSE)</f>
        <v>1</v>
      </c>
    </row>
    <row r="1916" spans="1:21" x14ac:dyDescent="0.35">
      <c r="A1916" t="s">
        <v>17731</v>
      </c>
      <c r="B1916">
        <v>2004</v>
      </c>
      <c r="C1916" t="s">
        <v>17729</v>
      </c>
      <c r="D1916" t="s">
        <v>17730</v>
      </c>
      <c r="E1916" t="s">
        <v>13387</v>
      </c>
      <c r="F1916" t="s">
        <v>17732</v>
      </c>
      <c r="G1916" t="s">
        <v>569</v>
      </c>
      <c r="H1916" s="11">
        <v>200000</v>
      </c>
      <c r="I1916" s="11">
        <v>5199</v>
      </c>
      <c r="J1916" t="s">
        <v>38</v>
      </c>
      <c r="K1916">
        <v>109</v>
      </c>
      <c r="L1916" t="s">
        <v>3637</v>
      </c>
      <c r="M1916" t="s">
        <v>17733</v>
      </c>
      <c r="N1916">
        <v>6.6</v>
      </c>
      <c r="O1916">
        <v>13</v>
      </c>
      <c r="P1916">
        <v>23</v>
      </c>
      <c r="Q1916">
        <v>720</v>
      </c>
      <c r="R1916">
        <v>185</v>
      </c>
      <c r="S1916" t="s">
        <v>28</v>
      </c>
      <c r="T1916">
        <v>2.35</v>
      </c>
      <c r="U1916" t="b">
        <f>IF(Table19[[#This Row],[gross]]-Table19[[#This Row],[budget]] &gt; 0, TRUE, FALSE)</f>
        <v>0</v>
      </c>
    </row>
    <row r="1917" spans="1:21" x14ac:dyDescent="0.35">
      <c r="A1917" t="s">
        <v>17762</v>
      </c>
      <c r="B1917">
        <v>2000</v>
      </c>
      <c r="C1917" t="s">
        <v>8395</v>
      </c>
      <c r="D1917" t="s">
        <v>4801</v>
      </c>
      <c r="E1917" t="s">
        <v>9922</v>
      </c>
      <c r="F1917" t="s">
        <v>193</v>
      </c>
      <c r="G1917" t="s">
        <v>569</v>
      </c>
      <c r="H1917" s="11">
        <v>250000</v>
      </c>
      <c r="I1917" s="11">
        <v>1050600</v>
      </c>
      <c r="J1917" t="s">
        <v>38</v>
      </c>
      <c r="K1917">
        <v>96</v>
      </c>
      <c r="L1917" t="s">
        <v>2450</v>
      </c>
      <c r="M1917" t="s">
        <v>17763</v>
      </c>
      <c r="N1917">
        <v>6.6</v>
      </c>
      <c r="O1917">
        <v>59</v>
      </c>
      <c r="P1917">
        <v>136</v>
      </c>
      <c r="Q1917">
        <v>4662</v>
      </c>
      <c r="R1917">
        <v>1378</v>
      </c>
      <c r="S1917" t="s">
        <v>28</v>
      </c>
      <c r="T1917">
        <v>1.85</v>
      </c>
      <c r="U1917" t="b">
        <f>IF(Table19[[#This Row],[gross]]-Table19[[#This Row],[budget]] &gt; 0, TRUE, FALSE)</f>
        <v>1</v>
      </c>
    </row>
    <row r="1918" spans="1:21" x14ac:dyDescent="0.35">
      <c r="A1918" t="s">
        <v>11671</v>
      </c>
      <c r="B1918">
        <v>2009</v>
      </c>
      <c r="C1918" t="s">
        <v>11670</v>
      </c>
      <c r="D1918" t="s">
        <v>989</v>
      </c>
      <c r="E1918" t="s">
        <v>2549</v>
      </c>
      <c r="F1918" t="s">
        <v>11672</v>
      </c>
      <c r="G1918" t="s">
        <v>569</v>
      </c>
      <c r="H1918" s="11">
        <v>15000000</v>
      </c>
      <c r="I1918" s="11">
        <v>32721635</v>
      </c>
      <c r="J1918" t="s">
        <v>38</v>
      </c>
      <c r="K1918">
        <v>114</v>
      </c>
      <c r="L1918" t="s">
        <v>6467</v>
      </c>
      <c r="M1918" t="s">
        <v>11673</v>
      </c>
      <c r="N1918">
        <v>6.6</v>
      </c>
      <c r="O1918">
        <v>241</v>
      </c>
      <c r="P1918">
        <v>279</v>
      </c>
      <c r="Q1918">
        <v>67824</v>
      </c>
      <c r="R1918">
        <v>3861</v>
      </c>
      <c r="S1918" t="s">
        <v>28</v>
      </c>
      <c r="T1918">
        <v>1.85</v>
      </c>
      <c r="U1918" t="b">
        <f>IF(Table19[[#This Row],[gross]]-Table19[[#This Row],[budget]] &gt; 0, TRUE, FALSE)</f>
        <v>1</v>
      </c>
    </row>
    <row r="1919" spans="1:21" x14ac:dyDescent="0.35">
      <c r="A1919" t="s">
        <v>17978</v>
      </c>
      <c r="B1919">
        <v>1995</v>
      </c>
      <c r="C1919" t="s">
        <v>15730</v>
      </c>
      <c r="D1919" t="s">
        <v>17977</v>
      </c>
      <c r="E1919" t="s">
        <v>15825</v>
      </c>
      <c r="F1919" t="s">
        <v>17979</v>
      </c>
      <c r="G1919" t="s">
        <v>569</v>
      </c>
      <c r="H1919" s="11">
        <v>25000</v>
      </c>
      <c r="I1919" s="11">
        <v>10246600</v>
      </c>
      <c r="J1919" t="s">
        <v>38</v>
      </c>
      <c r="K1919">
        <v>98</v>
      </c>
      <c r="L1919" t="s">
        <v>1375</v>
      </c>
      <c r="M1919" t="s">
        <v>17980</v>
      </c>
      <c r="N1919">
        <v>6.6</v>
      </c>
      <c r="O1919">
        <v>36</v>
      </c>
      <c r="P1919">
        <v>36</v>
      </c>
      <c r="Q1919">
        <v>6375</v>
      </c>
      <c r="R1919">
        <v>388</v>
      </c>
      <c r="S1919" t="s">
        <v>28</v>
      </c>
      <c r="T1919">
        <v>1.85</v>
      </c>
      <c r="U1919" t="b">
        <f>IF(Table19[[#This Row],[gross]]-Table19[[#This Row],[budget]] &gt; 0, TRUE, FALSE)</f>
        <v>1</v>
      </c>
    </row>
    <row r="1920" spans="1:21" x14ac:dyDescent="0.35">
      <c r="A1920" t="s">
        <v>17995</v>
      </c>
      <c r="B1920">
        <v>2013</v>
      </c>
      <c r="C1920" t="s">
        <v>17992</v>
      </c>
      <c r="D1920" t="s">
        <v>17994</v>
      </c>
      <c r="E1920" t="s">
        <v>17993</v>
      </c>
      <c r="F1920" t="s">
        <v>17996</v>
      </c>
      <c r="G1920" t="s">
        <v>569</v>
      </c>
      <c r="H1920" s="11">
        <v>42000</v>
      </c>
      <c r="I1920" s="11"/>
      <c r="J1920" t="s">
        <v>38</v>
      </c>
      <c r="K1920">
        <v>83</v>
      </c>
      <c r="L1920" t="s">
        <v>3270</v>
      </c>
      <c r="M1920" t="s">
        <v>17997</v>
      </c>
      <c r="N1920">
        <v>6.6</v>
      </c>
      <c r="O1920">
        <v>34</v>
      </c>
      <c r="P1920">
        <v>7</v>
      </c>
      <c r="Q1920">
        <v>733</v>
      </c>
      <c r="R1920">
        <v>1438</v>
      </c>
      <c r="S1920" t="s">
        <v>28</v>
      </c>
      <c r="T1920">
        <v>16</v>
      </c>
      <c r="U1920" t="b">
        <f>IF(Table19[[#This Row],[gross]]-Table19[[#This Row],[budget]] &gt; 0, TRUE, FALSE)</f>
        <v>0</v>
      </c>
    </row>
    <row r="1921" spans="1:21" x14ac:dyDescent="0.35">
      <c r="A1921" t="s">
        <v>18054</v>
      </c>
      <c r="B1921">
        <v>2004</v>
      </c>
      <c r="C1921" t="s">
        <v>16376</v>
      </c>
      <c r="D1921" t="s">
        <v>18053</v>
      </c>
      <c r="E1921" t="s">
        <v>18052</v>
      </c>
      <c r="F1921" t="s">
        <v>16376</v>
      </c>
      <c r="G1921" t="s">
        <v>90</v>
      </c>
      <c r="H1921" s="11">
        <v>1100</v>
      </c>
      <c r="I1921" s="11">
        <v>85222</v>
      </c>
      <c r="J1921" t="s">
        <v>38</v>
      </c>
      <c r="K1921">
        <v>90</v>
      </c>
      <c r="L1921" t="s">
        <v>65</v>
      </c>
      <c r="M1921" t="s">
        <v>18055</v>
      </c>
      <c r="N1921">
        <v>6.6</v>
      </c>
      <c r="O1921">
        <v>43</v>
      </c>
      <c r="P1921">
        <v>84</v>
      </c>
      <c r="Q1921">
        <v>4285</v>
      </c>
      <c r="R1921">
        <v>163</v>
      </c>
      <c r="S1921" t="s">
        <v>28</v>
      </c>
      <c r="T1921">
        <v>1.85</v>
      </c>
      <c r="U1921" t="b">
        <f>IF(Table19[[#This Row],[gross]]-Table19[[#This Row],[budget]] &gt; 0, TRUE, FALSE)</f>
        <v>1</v>
      </c>
    </row>
    <row r="1922" spans="1:21" x14ac:dyDescent="0.35">
      <c r="A1922" t="s">
        <v>132</v>
      </c>
      <c r="B1922">
        <v>2013</v>
      </c>
      <c r="C1922" t="s">
        <v>40</v>
      </c>
      <c r="D1922" t="s">
        <v>43</v>
      </c>
      <c r="E1922" t="s">
        <v>130</v>
      </c>
      <c r="F1922" t="s">
        <v>133</v>
      </c>
      <c r="G1922" t="s">
        <v>39</v>
      </c>
      <c r="H1922" s="11">
        <v>215000000</v>
      </c>
      <c r="I1922" s="11">
        <v>89289910</v>
      </c>
      <c r="J1922" t="s">
        <v>38</v>
      </c>
      <c r="K1922">
        <v>150</v>
      </c>
      <c r="L1922" t="s">
        <v>131</v>
      </c>
      <c r="M1922" t="s">
        <v>134</v>
      </c>
      <c r="N1922">
        <v>6.5</v>
      </c>
      <c r="O1922">
        <v>450</v>
      </c>
      <c r="P1922">
        <v>711</v>
      </c>
      <c r="Q1922">
        <v>181792</v>
      </c>
      <c r="R1922">
        <v>45757</v>
      </c>
      <c r="S1922" t="s">
        <v>28</v>
      </c>
      <c r="T1922">
        <v>2.35</v>
      </c>
      <c r="U1922" t="b">
        <f>IF(Table19[[#This Row],[gross]]-Table19[[#This Row],[budget]] &gt; 0, TRUE, FALSE)</f>
        <v>0</v>
      </c>
    </row>
    <row r="1923" spans="1:21" x14ac:dyDescent="0.35">
      <c r="A1923" t="s">
        <v>251</v>
      </c>
      <c r="B1923">
        <v>2010</v>
      </c>
      <c r="C1923" t="s">
        <v>250</v>
      </c>
      <c r="D1923" t="s">
        <v>43</v>
      </c>
      <c r="E1923" t="s">
        <v>101</v>
      </c>
      <c r="F1923" t="s">
        <v>252</v>
      </c>
      <c r="G1923" t="s">
        <v>90</v>
      </c>
      <c r="H1923" s="11">
        <v>200000000</v>
      </c>
      <c r="I1923" s="11">
        <v>334185206</v>
      </c>
      <c r="J1923" t="s">
        <v>38</v>
      </c>
      <c r="K1923">
        <v>108</v>
      </c>
      <c r="L1923" t="s">
        <v>195</v>
      </c>
      <c r="M1923" t="s">
        <v>253</v>
      </c>
      <c r="N1923">
        <v>6.5</v>
      </c>
      <c r="O1923">
        <v>451</v>
      </c>
      <c r="P1923">
        <v>736</v>
      </c>
      <c r="Q1923">
        <v>306320</v>
      </c>
      <c r="R1923">
        <v>79957</v>
      </c>
      <c r="S1923" t="s">
        <v>28</v>
      </c>
      <c r="T1923">
        <v>1.85</v>
      </c>
      <c r="U1923" t="b">
        <f>IF(Table19[[#This Row],[gross]]-Table19[[#This Row],[budget]] &gt; 0, TRUE, FALSE)</f>
        <v>1</v>
      </c>
    </row>
    <row r="1924" spans="1:21" x14ac:dyDescent="0.35">
      <c r="A1924" t="s">
        <v>470</v>
      </c>
      <c r="B1924">
        <v>2009</v>
      </c>
      <c r="C1924" t="s">
        <v>466</v>
      </c>
      <c r="D1924" t="s">
        <v>469</v>
      </c>
      <c r="E1924" t="s">
        <v>467</v>
      </c>
      <c r="F1924" t="s">
        <v>471</v>
      </c>
      <c r="G1924" t="s">
        <v>90</v>
      </c>
      <c r="H1924" s="11">
        <v>175000000</v>
      </c>
      <c r="I1924" s="11">
        <v>198332128</v>
      </c>
      <c r="J1924" t="s">
        <v>38</v>
      </c>
      <c r="K1924">
        <v>94</v>
      </c>
      <c r="L1924" t="s">
        <v>468</v>
      </c>
      <c r="M1924" t="s">
        <v>472</v>
      </c>
      <c r="N1924">
        <v>6.5</v>
      </c>
      <c r="O1924">
        <v>219</v>
      </c>
      <c r="P1924">
        <v>187</v>
      </c>
      <c r="Q1924">
        <v>114553</v>
      </c>
      <c r="R1924">
        <v>2579</v>
      </c>
      <c r="S1924" t="s">
        <v>28</v>
      </c>
      <c r="T1924">
        <v>2.35</v>
      </c>
      <c r="U1924" t="b">
        <f>IF(Table19[[#This Row],[gross]]-Table19[[#This Row],[budget]] &gt; 0, TRUE, FALSE)</f>
        <v>1</v>
      </c>
    </row>
    <row r="1925" spans="1:21" x14ac:dyDescent="0.35">
      <c r="A1925" t="s">
        <v>591</v>
      </c>
      <c r="B1925">
        <v>2015</v>
      </c>
      <c r="C1925" t="s">
        <v>588</v>
      </c>
      <c r="D1925" t="s">
        <v>229</v>
      </c>
      <c r="E1925" t="s">
        <v>589</v>
      </c>
      <c r="F1925" t="s">
        <v>592</v>
      </c>
      <c r="G1925" t="s">
        <v>90</v>
      </c>
      <c r="H1925" s="11">
        <v>190000000</v>
      </c>
      <c r="I1925" s="11">
        <v>93417865</v>
      </c>
      <c r="J1925" t="s">
        <v>38</v>
      </c>
      <c r="K1925">
        <v>130</v>
      </c>
      <c r="L1925" t="s">
        <v>590</v>
      </c>
      <c r="M1925" t="s">
        <v>593</v>
      </c>
      <c r="N1925">
        <v>6.5</v>
      </c>
      <c r="O1925">
        <v>443</v>
      </c>
      <c r="P1925">
        <v>497</v>
      </c>
      <c r="Q1925">
        <v>128306</v>
      </c>
      <c r="R1925">
        <v>5046</v>
      </c>
      <c r="S1925" t="s">
        <v>28</v>
      </c>
      <c r="T1925">
        <v>2.2000000000000002</v>
      </c>
      <c r="U1925" t="b">
        <f>IF(Table19[[#This Row],[gross]]-Table19[[#This Row],[budget]] &gt; 0, TRUE, FALSE)</f>
        <v>0</v>
      </c>
    </row>
    <row r="1926" spans="1:21" x14ac:dyDescent="0.35">
      <c r="A1926" t="s">
        <v>1108</v>
      </c>
      <c r="B1926">
        <v>2013</v>
      </c>
      <c r="C1926" t="s">
        <v>1106</v>
      </c>
      <c r="D1926" t="s">
        <v>310</v>
      </c>
      <c r="E1926" t="s">
        <v>1107</v>
      </c>
      <c r="F1926" t="s">
        <v>1109</v>
      </c>
      <c r="G1926" t="s">
        <v>90</v>
      </c>
      <c r="H1926" s="11">
        <v>135000000</v>
      </c>
      <c r="I1926" s="11">
        <v>83024900</v>
      </c>
      <c r="J1926" t="s">
        <v>38</v>
      </c>
      <c r="K1926">
        <v>96</v>
      </c>
      <c r="L1926" t="s">
        <v>302</v>
      </c>
      <c r="M1926" t="s">
        <v>1110</v>
      </c>
      <c r="N1926">
        <v>6.5</v>
      </c>
      <c r="O1926">
        <v>166</v>
      </c>
      <c r="P1926">
        <v>90</v>
      </c>
      <c r="Q1926">
        <v>62424</v>
      </c>
      <c r="R1926">
        <v>17416</v>
      </c>
      <c r="S1926" t="s">
        <v>28</v>
      </c>
      <c r="T1926">
        <v>2.35</v>
      </c>
      <c r="U1926" t="b">
        <f>IF(Table19[[#This Row],[gross]]-Table19[[#This Row],[budget]] &gt; 0, TRUE, FALSE)</f>
        <v>0</v>
      </c>
    </row>
    <row r="1927" spans="1:21" x14ac:dyDescent="0.35">
      <c r="A1927" t="s">
        <v>1151</v>
      </c>
      <c r="B1927">
        <v>2005</v>
      </c>
      <c r="C1927" t="s">
        <v>384</v>
      </c>
      <c r="D1927" t="s">
        <v>513</v>
      </c>
      <c r="E1927" t="s">
        <v>1150</v>
      </c>
      <c r="F1927" t="s">
        <v>1152</v>
      </c>
      <c r="G1927" t="s">
        <v>39</v>
      </c>
      <c r="H1927" s="11">
        <v>132000000</v>
      </c>
      <c r="I1927" s="11">
        <v>234277056</v>
      </c>
      <c r="J1927" t="s">
        <v>38</v>
      </c>
      <c r="K1927">
        <v>116</v>
      </c>
      <c r="L1927" t="s">
        <v>1137</v>
      </c>
      <c r="M1927" t="s">
        <v>1153</v>
      </c>
      <c r="N1927">
        <v>6.5</v>
      </c>
      <c r="O1927">
        <v>401</v>
      </c>
      <c r="P1927">
        <v>2741</v>
      </c>
      <c r="Q1927">
        <v>334345</v>
      </c>
      <c r="R1927">
        <v>12758</v>
      </c>
      <c r="S1927" t="s">
        <v>28</v>
      </c>
      <c r="T1927">
        <v>1.85</v>
      </c>
      <c r="U1927" t="b">
        <f>IF(Table19[[#This Row],[gross]]-Table19[[#This Row],[budget]] &gt; 0, TRUE, FALSE)</f>
        <v>1</v>
      </c>
    </row>
    <row r="1928" spans="1:21" x14ac:dyDescent="0.35">
      <c r="A1928" t="s">
        <v>1200</v>
      </c>
      <c r="B1928">
        <v>2000</v>
      </c>
      <c r="C1928" t="s">
        <v>1196</v>
      </c>
      <c r="D1928" t="s">
        <v>1199</v>
      </c>
      <c r="E1928" t="s">
        <v>1197</v>
      </c>
      <c r="F1928" t="s">
        <v>1201</v>
      </c>
      <c r="G1928" t="s">
        <v>90</v>
      </c>
      <c r="H1928" s="11">
        <v>127500000</v>
      </c>
      <c r="I1928" s="11">
        <v>137748063</v>
      </c>
      <c r="J1928" t="s">
        <v>38</v>
      </c>
      <c r="K1928">
        <v>82</v>
      </c>
      <c r="L1928" t="s">
        <v>1198</v>
      </c>
      <c r="M1928" t="s">
        <v>1202</v>
      </c>
      <c r="N1928">
        <v>6.5</v>
      </c>
      <c r="O1928">
        <v>145</v>
      </c>
      <c r="P1928">
        <v>241</v>
      </c>
      <c r="Q1928">
        <v>38438</v>
      </c>
      <c r="R1928">
        <v>2945</v>
      </c>
      <c r="S1928" t="s">
        <v>28</v>
      </c>
      <c r="T1928">
        <v>1.85</v>
      </c>
      <c r="U1928" t="b">
        <f>IF(Table19[[#This Row],[gross]]-Table19[[#This Row],[budget]] &gt; 0, TRUE, FALSE)</f>
        <v>1</v>
      </c>
    </row>
    <row r="1929" spans="1:21" x14ac:dyDescent="0.35">
      <c r="A1929" t="s">
        <v>1409</v>
      </c>
      <c r="B1929">
        <v>1999</v>
      </c>
      <c r="C1929" t="s">
        <v>1392</v>
      </c>
      <c r="D1929" t="s">
        <v>814</v>
      </c>
      <c r="E1929" t="s">
        <v>223</v>
      </c>
      <c r="F1929" t="s">
        <v>1410</v>
      </c>
      <c r="G1929" t="s">
        <v>90</v>
      </c>
      <c r="H1929" s="11">
        <v>115000000</v>
      </c>
      <c r="I1929" s="11">
        <v>474544677</v>
      </c>
      <c r="J1929" t="s">
        <v>38</v>
      </c>
      <c r="K1929">
        <v>136</v>
      </c>
      <c r="L1929" t="s">
        <v>31</v>
      </c>
      <c r="M1929" t="s">
        <v>1411</v>
      </c>
      <c r="N1929">
        <v>6.5</v>
      </c>
      <c r="O1929">
        <v>320</v>
      </c>
      <c r="P1929">
        <v>3597</v>
      </c>
      <c r="Q1929">
        <v>534658</v>
      </c>
      <c r="R1929">
        <v>37723</v>
      </c>
      <c r="S1929" t="s">
        <v>28</v>
      </c>
      <c r="T1929">
        <v>2.35</v>
      </c>
      <c r="U1929" t="b">
        <f>IF(Table19[[#This Row],[gross]]-Table19[[#This Row],[budget]] &gt; 0, TRUE, FALSE)</f>
        <v>1</v>
      </c>
    </row>
    <row r="1930" spans="1:21" x14ac:dyDescent="0.35">
      <c r="A1930" t="s">
        <v>1467</v>
      </c>
      <c r="B1930">
        <v>1997</v>
      </c>
      <c r="C1930" t="s">
        <v>1465</v>
      </c>
      <c r="D1930" t="s">
        <v>1466</v>
      </c>
      <c r="E1930" t="s">
        <v>936</v>
      </c>
      <c r="F1930" t="s">
        <v>1468</v>
      </c>
      <c r="G1930" t="s">
        <v>39</v>
      </c>
      <c r="H1930" s="11">
        <v>110000000</v>
      </c>
      <c r="I1930" s="11">
        <v>125332007</v>
      </c>
      <c r="J1930" t="s">
        <v>56</v>
      </c>
      <c r="K1930">
        <v>119</v>
      </c>
      <c r="L1930" t="s">
        <v>50</v>
      </c>
      <c r="M1930" t="s">
        <v>1469</v>
      </c>
      <c r="N1930">
        <v>6.5</v>
      </c>
      <c r="O1930">
        <v>160</v>
      </c>
      <c r="P1930">
        <v>328</v>
      </c>
      <c r="Q1930">
        <v>149680</v>
      </c>
      <c r="R1930">
        <v>2958</v>
      </c>
      <c r="S1930" t="s">
        <v>28</v>
      </c>
      <c r="T1930">
        <v>2.35</v>
      </c>
      <c r="U1930" t="b">
        <f>IF(Table19[[#This Row],[gross]]-Table19[[#This Row],[budget]] &gt; 0, TRUE, FALSE)</f>
        <v>1</v>
      </c>
    </row>
    <row r="1931" spans="1:21" x14ac:dyDescent="0.35">
      <c r="A1931" t="s">
        <v>1483</v>
      </c>
      <c r="B1931">
        <v>2005</v>
      </c>
      <c r="C1931" t="s">
        <v>511</v>
      </c>
      <c r="D1931" t="s">
        <v>335</v>
      </c>
      <c r="E1931" t="s">
        <v>555</v>
      </c>
      <c r="F1931" t="s">
        <v>1484</v>
      </c>
      <c r="G1931" t="s">
        <v>39</v>
      </c>
      <c r="H1931" s="11">
        <v>120000000</v>
      </c>
      <c r="I1931" s="11">
        <v>186336103</v>
      </c>
      <c r="J1931" t="s">
        <v>38</v>
      </c>
      <c r="K1931">
        <v>126</v>
      </c>
      <c r="L1931" t="s">
        <v>1482</v>
      </c>
      <c r="M1931" t="s">
        <v>1485</v>
      </c>
      <c r="N1931">
        <v>6.5</v>
      </c>
      <c r="O1931">
        <v>233</v>
      </c>
      <c r="P1931">
        <v>798</v>
      </c>
      <c r="Q1931">
        <v>348861</v>
      </c>
      <c r="R1931">
        <v>22722</v>
      </c>
      <c r="S1931" t="s">
        <v>28</v>
      </c>
      <c r="T1931">
        <v>2.35</v>
      </c>
      <c r="U1931" t="b">
        <f>IF(Table19[[#This Row],[gross]]-Table19[[#This Row],[budget]] &gt; 0, TRUE, FALSE)</f>
        <v>1</v>
      </c>
    </row>
    <row r="1932" spans="1:21" x14ac:dyDescent="0.35">
      <c r="A1932" t="s">
        <v>1625</v>
      </c>
      <c r="B1932">
        <v>2000</v>
      </c>
      <c r="C1932" t="s">
        <v>1624</v>
      </c>
      <c r="D1932" t="s">
        <v>678</v>
      </c>
      <c r="E1932" t="s">
        <v>555</v>
      </c>
      <c r="F1932" t="s">
        <v>1626</v>
      </c>
      <c r="G1932" t="s">
        <v>39</v>
      </c>
      <c r="H1932" s="11">
        <v>90000000</v>
      </c>
      <c r="I1932" s="11">
        <v>101643008</v>
      </c>
      <c r="J1932" t="s">
        <v>38</v>
      </c>
      <c r="K1932">
        <v>127</v>
      </c>
      <c r="L1932" t="s">
        <v>329</v>
      </c>
      <c r="M1932" t="s">
        <v>1627</v>
      </c>
      <c r="N1932">
        <v>6.5</v>
      </c>
      <c r="O1932">
        <v>175</v>
      </c>
      <c r="P1932">
        <v>498</v>
      </c>
      <c r="Q1932">
        <v>218341</v>
      </c>
      <c r="R1932">
        <v>29069</v>
      </c>
      <c r="S1932" t="s">
        <v>28</v>
      </c>
      <c r="T1932">
        <v>2.35</v>
      </c>
      <c r="U1932" t="b">
        <f>IF(Table19[[#This Row],[gross]]-Table19[[#This Row],[budget]] &gt; 0, TRUE, FALSE)</f>
        <v>1</v>
      </c>
    </row>
    <row r="1933" spans="1:21" x14ac:dyDescent="0.35">
      <c r="A1933" t="s">
        <v>2251</v>
      </c>
      <c r="B1933">
        <v>2006</v>
      </c>
      <c r="C1933" t="s">
        <v>818</v>
      </c>
      <c r="D1933" t="s">
        <v>784</v>
      </c>
      <c r="E1933" t="s">
        <v>258</v>
      </c>
      <c r="F1933" t="s">
        <v>2252</v>
      </c>
      <c r="G1933" t="s">
        <v>90</v>
      </c>
      <c r="H1933" s="11">
        <v>100000000</v>
      </c>
      <c r="I1933" s="11">
        <v>197992827</v>
      </c>
      <c r="J1933" t="s">
        <v>38</v>
      </c>
      <c r="K1933">
        <v>108</v>
      </c>
      <c r="L1933" t="s">
        <v>2250</v>
      </c>
      <c r="M1933" t="s">
        <v>2253</v>
      </c>
      <c r="N1933">
        <v>6.5</v>
      </c>
      <c r="O1933">
        <v>206</v>
      </c>
      <c r="P1933">
        <v>548</v>
      </c>
      <c r="Q1933">
        <v>132501</v>
      </c>
      <c r="R1933">
        <v>70996</v>
      </c>
      <c r="S1933" t="s">
        <v>28</v>
      </c>
      <c r="T1933">
        <v>2.35</v>
      </c>
      <c r="U1933" t="b">
        <f>IF(Table19[[#This Row],[gross]]-Table19[[#This Row],[budget]] &gt; 0, TRUE, FALSE)</f>
        <v>1</v>
      </c>
    </row>
    <row r="1934" spans="1:21" x14ac:dyDescent="0.35">
      <c r="A1934" t="s">
        <v>2454</v>
      </c>
      <c r="B1934">
        <v>2010</v>
      </c>
      <c r="C1934" t="s">
        <v>1721</v>
      </c>
      <c r="D1934" t="s">
        <v>330</v>
      </c>
      <c r="E1934" t="s">
        <v>1721</v>
      </c>
      <c r="F1934" t="s">
        <v>492</v>
      </c>
      <c r="G1934" t="s">
        <v>569</v>
      </c>
      <c r="H1934" s="11">
        <v>80000000</v>
      </c>
      <c r="I1934" s="11">
        <v>102981571</v>
      </c>
      <c r="J1934" t="s">
        <v>38</v>
      </c>
      <c r="K1934">
        <v>113</v>
      </c>
      <c r="L1934" t="s">
        <v>50</v>
      </c>
      <c r="M1934" t="s">
        <v>2455</v>
      </c>
      <c r="N1934">
        <v>6.5</v>
      </c>
      <c r="O1934">
        <v>424</v>
      </c>
      <c r="P1934">
        <v>741</v>
      </c>
      <c r="Q1934">
        <v>270226</v>
      </c>
      <c r="R1934">
        <v>46355</v>
      </c>
      <c r="S1934" t="s">
        <v>28</v>
      </c>
      <c r="T1934">
        <v>2.35</v>
      </c>
      <c r="U1934" t="b">
        <f>IF(Table19[[#This Row],[gross]]-Table19[[#This Row],[budget]] &gt; 0, TRUE, FALSE)</f>
        <v>1</v>
      </c>
    </row>
    <row r="1935" spans="1:21" x14ac:dyDescent="0.35">
      <c r="A1935" t="s">
        <v>2467</v>
      </c>
      <c r="B1935">
        <v>2011</v>
      </c>
      <c r="C1935" t="s">
        <v>2465</v>
      </c>
      <c r="D1935" t="s">
        <v>638</v>
      </c>
      <c r="E1935" t="s">
        <v>2466</v>
      </c>
      <c r="F1935" t="s">
        <v>2468</v>
      </c>
      <c r="G1935" t="s">
        <v>569</v>
      </c>
      <c r="H1935" s="11">
        <v>80000000</v>
      </c>
      <c r="I1935" s="11">
        <v>254455986</v>
      </c>
      <c r="J1935" t="s">
        <v>38</v>
      </c>
      <c r="K1935">
        <v>102</v>
      </c>
      <c r="L1935" t="s">
        <v>1611</v>
      </c>
      <c r="M1935" t="s">
        <v>2469</v>
      </c>
      <c r="N1935">
        <v>6.5</v>
      </c>
      <c r="O1935">
        <v>383</v>
      </c>
      <c r="P1935">
        <v>402</v>
      </c>
      <c r="Q1935">
        <v>375879</v>
      </c>
      <c r="R1935">
        <v>16143</v>
      </c>
      <c r="S1935" t="s">
        <v>28</v>
      </c>
      <c r="T1935">
        <v>2.35</v>
      </c>
      <c r="U1935" t="b">
        <f>IF(Table19[[#This Row],[gross]]-Table19[[#This Row],[budget]] &gt; 0, TRUE, FALSE)</f>
        <v>1</v>
      </c>
    </row>
    <row r="1936" spans="1:21" x14ac:dyDescent="0.35">
      <c r="A1936" t="s">
        <v>2507</v>
      </c>
      <c r="B1936">
        <v>2008</v>
      </c>
      <c r="C1936" t="s">
        <v>2393</v>
      </c>
      <c r="D1936" t="s">
        <v>537</v>
      </c>
      <c r="E1936" t="s">
        <v>1045</v>
      </c>
      <c r="F1936" t="s">
        <v>252</v>
      </c>
      <c r="G1936" t="s">
        <v>39</v>
      </c>
      <c r="H1936" s="11">
        <v>80000000</v>
      </c>
      <c r="I1936" s="11">
        <v>130313314</v>
      </c>
      <c r="J1936" t="s">
        <v>38</v>
      </c>
      <c r="K1936">
        <v>110</v>
      </c>
      <c r="L1936" t="s">
        <v>1569</v>
      </c>
      <c r="M1936" t="s">
        <v>2508</v>
      </c>
      <c r="N1936">
        <v>6.5</v>
      </c>
      <c r="O1936">
        <v>265</v>
      </c>
      <c r="P1936">
        <v>380</v>
      </c>
      <c r="Q1936">
        <v>168172</v>
      </c>
      <c r="R1936">
        <v>44798</v>
      </c>
      <c r="S1936" t="s">
        <v>28</v>
      </c>
      <c r="T1936">
        <v>1.85</v>
      </c>
      <c r="U1936" t="b">
        <f>IF(Table19[[#This Row],[gross]]-Table19[[#This Row],[budget]] &gt; 0, TRUE, FALSE)</f>
        <v>1</v>
      </c>
    </row>
    <row r="1937" spans="1:21" x14ac:dyDescent="0.35">
      <c r="A1937" t="s">
        <v>2670</v>
      </c>
      <c r="B1937">
        <v>2001</v>
      </c>
      <c r="C1937" t="s">
        <v>1624</v>
      </c>
      <c r="D1937" t="s">
        <v>258</v>
      </c>
      <c r="E1937" t="s">
        <v>247</v>
      </c>
      <c r="F1937" t="s">
        <v>1019</v>
      </c>
      <c r="G1937" t="s">
        <v>569</v>
      </c>
      <c r="H1937" s="11">
        <v>80000000</v>
      </c>
      <c r="I1937" s="11">
        <v>69772969</v>
      </c>
      <c r="J1937" t="s">
        <v>38</v>
      </c>
      <c r="K1937">
        <v>99</v>
      </c>
      <c r="L1937" t="s">
        <v>329</v>
      </c>
      <c r="M1937" t="s">
        <v>2671</v>
      </c>
      <c r="N1937">
        <v>6.5</v>
      </c>
      <c r="O1937">
        <v>166</v>
      </c>
      <c r="P1937">
        <v>543</v>
      </c>
      <c r="Q1937">
        <v>155532</v>
      </c>
      <c r="R1937">
        <v>25942</v>
      </c>
      <c r="S1937" t="s">
        <v>28</v>
      </c>
      <c r="T1937">
        <v>2.35</v>
      </c>
      <c r="U1937" t="b">
        <f>IF(Table19[[#This Row],[gross]]-Table19[[#This Row],[budget]] &gt; 0, TRUE, FALSE)</f>
        <v>0</v>
      </c>
    </row>
    <row r="1938" spans="1:21" x14ac:dyDescent="0.35">
      <c r="A1938" t="s">
        <v>2810</v>
      </c>
      <c r="B1938">
        <v>2013</v>
      </c>
      <c r="C1938" t="s">
        <v>2808</v>
      </c>
      <c r="D1938" t="s">
        <v>2038</v>
      </c>
      <c r="E1938" t="s">
        <v>977</v>
      </c>
      <c r="F1938" t="s">
        <v>2811</v>
      </c>
      <c r="G1938" t="s">
        <v>90</v>
      </c>
      <c r="H1938" s="11">
        <v>78000000</v>
      </c>
      <c r="I1938" s="11">
        <v>119793567</v>
      </c>
      <c r="J1938" t="s">
        <v>38</v>
      </c>
      <c r="K1938">
        <v>95</v>
      </c>
      <c r="L1938" t="s">
        <v>2809</v>
      </c>
      <c r="M1938" t="s">
        <v>2812</v>
      </c>
      <c r="N1938">
        <v>6.5</v>
      </c>
      <c r="O1938">
        <v>169</v>
      </c>
      <c r="P1938">
        <v>85</v>
      </c>
      <c r="Q1938">
        <v>64387</v>
      </c>
      <c r="R1938">
        <v>848</v>
      </c>
      <c r="S1938" t="s">
        <v>28</v>
      </c>
      <c r="T1938">
        <v>2.35</v>
      </c>
      <c r="U1938" t="b">
        <f>IF(Table19[[#This Row],[gross]]-Table19[[#This Row],[budget]] &gt; 0, TRUE, FALSE)</f>
        <v>1</v>
      </c>
    </row>
    <row r="1939" spans="1:21" x14ac:dyDescent="0.35">
      <c r="A1939" t="s">
        <v>2869</v>
      </c>
      <c r="B1939">
        <v>1997</v>
      </c>
      <c r="C1939" t="s">
        <v>384</v>
      </c>
      <c r="D1939" t="s">
        <v>2868</v>
      </c>
      <c r="E1939" t="s">
        <v>2867</v>
      </c>
      <c r="F1939" t="s">
        <v>2870</v>
      </c>
      <c r="G1939" t="s">
        <v>39</v>
      </c>
      <c r="H1939" s="11">
        <v>73000000</v>
      </c>
      <c r="I1939" s="11">
        <v>229074524</v>
      </c>
      <c r="J1939" t="s">
        <v>38</v>
      </c>
      <c r="K1939">
        <v>129</v>
      </c>
      <c r="L1939" t="s">
        <v>68</v>
      </c>
      <c r="M1939" t="s">
        <v>2871</v>
      </c>
      <c r="N1939">
        <v>6.5</v>
      </c>
      <c r="O1939">
        <v>177</v>
      </c>
      <c r="P1939">
        <v>552</v>
      </c>
      <c r="Q1939">
        <v>278362</v>
      </c>
      <c r="R1939">
        <v>1635</v>
      </c>
      <c r="S1939" t="s">
        <v>28</v>
      </c>
      <c r="T1939">
        <v>1.85</v>
      </c>
      <c r="U1939" t="b">
        <f>IF(Table19[[#This Row],[gross]]-Table19[[#This Row],[budget]] &gt; 0, TRUE, FALSE)</f>
        <v>1</v>
      </c>
    </row>
    <row r="1940" spans="1:21" x14ac:dyDescent="0.35">
      <c r="A1940" t="s">
        <v>2955</v>
      </c>
      <c r="B1940">
        <v>2006</v>
      </c>
      <c r="C1940" t="s">
        <v>1077</v>
      </c>
      <c r="D1940" t="s">
        <v>2954</v>
      </c>
      <c r="E1940" t="s">
        <v>2952</v>
      </c>
      <c r="F1940" t="s">
        <v>1603</v>
      </c>
      <c r="G1940" t="s">
        <v>39</v>
      </c>
      <c r="H1940" s="11">
        <v>70000000</v>
      </c>
      <c r="I1940" s="11">
        <v>103338338</v>
      </c>
      <c r="J1940" t="s">
        <v>38</v>
      </c>
      <c r="K1940">
        <v>130</v>
      </c>
      <c r="L1940" t="s">
        <v>2953</v>
      </c>
      <c r="M1940" t="s">
        <v>2956</v>
      </c>
      <c r="N1940">
        <v>6.5</v>
      </c>
      <c r="O1940">
        <v>241</v>
      </c>
      <c r="P1940">
        <v>503</v>
      </c>
      <c r="Q1940">
        <v>55901</v>
      </c>
      <c r="R1940">
        <v>2856</v>
      </c>
      <c r="S1940" t="s">
        <v>28</v>
      </c>
      <c r="T1940">
        <v>2.35</v>
      </c>
      <c r="U1940" t="b">
        <f>IF(Table19[[#This Row],[gross]]-Table19[[#This Row],[budget]] &gt; 0, TRUE, FALSE)</f>
        <v>1</v>
      </c>
    </row>
    <row r="1941" spans="1:21" x14ac:dyDescent="0.35">
      <c r="A1941" t="s">
        <v>2985</v>
      </c>
      <c r="B1941">
        <v>2004</v>
      </c>
      <c r="C1941" t="s">
        <v>1373</v>
      </c>
      <c r="D1941" t="s">
        <v>2117</v>
      </c>
      <c r="E1941" t="s">
        <v>2984</v>
      </c>
      <c r="F1941" t="s">
        <v>2986</v>
      </c>
      <c r="G1941" t="s">
        <v>39</v>
      </c>
      <c r="H1941" s="11">
        <v>80000000</v>
      </c>
      <c r="I1941" s="11">
        <v>42044321</v>
      </c>
      <c r="J1941" t="s">
        <v>38</v>
      </c>
      <c r="K1941">
        <v>131</v>
      </c>
      <c r="L1941" t="s">
        <v>1375</v>
      </c>
      <c r="M1941" t="s">
        <v>2987</v>
      </c>
      <c r="N1941">
        <v>6.5</v>
      </c>
      <c r="O1941">
        <v>124</v>
      </c>
      <c r="P1941">
        <v>342</v>
      </c>
      <c r="Q1941">
        <v>65668</v>
      </c>
      <c r="R1941">
        <v>12522</v>
      </c>
      <c r="S1941" t="s">
        <v>28</v>
      </c>
      <c r="T1941">
        <v>1.85</v>
      </c>
      <c r="U1941" t="b">
        <f>IF(Table19[[#This Row],[gross]]-Table19[[#This Row],[budget]] &gt; 0, TRUE, FALSE)</f>
        <v>0</v>
      </c>
    </row>
    <row r="1942" spans="1:21" x14ac:dyDescent="0.35">
      <c r="A1942" t="s">
        <v>3145</v>
      </c>
      <c r="B1942">
        <v>2004</v>
      </c>
      <c r="C1942" t="s">
        <v>885</v>
      </c>
      <c r="D1942" t="s">
        <v>230</v>
      </c>
      <c r="E1942" t="s">
        <v>229</v>
      </c>
      <c r="F1942" t="s">
        <v>183</v>
      </c>
      <c r="G1942" t="s">
        <v>39</v>
      </c>
      <c r="H1942" s="11">
        <v>60000000</v>
      </c>
      <c r="I1942" s="11">
        <v>114195633</v>
      </c>
      <c r="J1942" t="s">
        <v>38</v>
      </c>
      <c r="K1942">
        <v>108</v>
      </c>
      <c r="L1942" t="s">
        <v>3144</v>
      </c>
      <c r="M1942" t="s">
        <v>3146</v>
      </c>
      <c r="N1942">
        <v>6.5</v>
      </c>
      <c r="O1942">
        <v>261</v>
      </c>
      <c r="P1942">
        <v>2003</v>
      </c>
      <c r="Q1942">
        <v>193770</v>
      </c>
      <c r="R1942">
        <v>7273</v>
      </c>
      <c r="S1942" t="s">
        <v>28</v>
      </c>
      <c r="T1942">
        <v>1.85</v>
      </c>
      <c r="U1942" t="b">
        <f>IF(Table19[[#This Row],[gross]]-Table19[[#This Row],[budget]] &gt; 0, TRUE, FALSE)</f>
        <v>1</v>
      </c>
    </row>
    <row r="1943" spans="1:21" x14ac:dyDescent="0.35">
      <c r="A1943" t="s">
        <v>3233</v>
      </c>
      <c r="B1943">
        <v>2013</v>
      </c>
      <c r="C1943" t="s">
        <v>2970</v>
      </c>
      <c r="D1943" t="s">
        <v>625</v>
      </c>
      <c r="E1943" t="s">
        <v>456</v>
      </c>
      <c r="F1943" t="s">
        <v>3234</v>
      </c>
      <c r="G1943" t="s">
        <v>569</v>
      </c>
      <c r="H1943" s="11">
        <v>70000000</v>
      </c>
      <c r="I1943" s="11">
        <v>98895417</v>
      </c>
      <c r="J1943" t="s">
        <v>38</v>
      </c>
      <c r="K1943">
        <v>119</v>
      </c>
      <c r="L1943" t="s">
        <v>59</v>
      </c>
      <c r="M1943" t="s">
        <v>3235</v>
      </c>
      <c r="N1943">
        <v>6.5</v>
      </c>
      <c r="O1943">
        <v>358</v>
      </c>
      <c r="P1943">
        <v>698</v>
      </c>
      <c r="Q1943">
        <v>203154</v>
      </c>
      <c r="R1943">
        <v>31782</v>
      </c>
      <c r="S1943" t="s">
        <v>28</v>
      </c>
      <c r="T1943">
        <v>2.35</v>
      </c>
      <c r="U1943" t="b">
        <f>IF(Table19[[#This Row],[gross]]-Table19[[#This Row],[budget]] &gt; 0, TRUE, FALSE)</f>
        <v>1</v>
      </c>
    </row>
    <row r="1944" spans="1:21" x14ac:dyDescent="0.35">
      <c r="A1944" t="s">
        <v>3337</v>
      </c>
      <c r="B1944">
        <v>2011</v>
      </c>
      <c r="C1944" t="s">
        <v>3336</v>
      </c>
      <c r="D1944" t="s">
        <v>330</v>
      </c>
      <c r="E1944" t="s">
        <v>1683</v>
      </c>
      <c r="F1944" t="s">
        <v>998</v>
      </c>
      <c r="G1944" t="s">
        <v>569</v>
      </c>
      <c r="H1944" s="11">
        <v>35000000</v>
      </c>
      <c r="I1944" s="11">
        <v>25093607</v>
      </c>
      <c r="J1944" t="s">
        <v>56</v>
      </c>
      <c r="K1944">
        <v>116</v>
      </c>
      <c r="L1944" t="s">
        <v>329</v>
      </c>
      <c r="M1944" t="s">
        <v>3338</v>
      </c>
      <c r="N1944">
        <v>6.5</v>
      </c>
      <c r="O1944">
        <v>189</v>
      </c>
      <c r="P1944">
        <v>157</v>
      </c>
      <c r="Q1944">
        <v>105556</v>
      </c>
      <c r="R1944">
        <v>49608</v>
      </c>
      <c r="S1944" t="s">
        <v>28</v>
      </c>
      <c r="T1944">
        <v>2.35</v>
      </c>
      <c r="U1944" t="b">
        <f>IF(Table19[[#This Row],[gross]]-Table19[[#This Row],[budget]] &gt; 0, TRUE, FALSE)</f>
        <v>0</v>
      </c>
    </row>
    <row r="1945" spans="1:21" x14ac:dyDescent="0.35">
      <c r="A1945" t="s">
        <v>3475</v>
      </c>
      <c r="B1945">
        <v>2014</v>
      </c>
      <c r="C1945" t="s">
        <v>3474</v>
      </c>
      <c r="D1945" t="s">
        <v>783</v>
      </c>
      <c r="E1945" t="s">
        <v>703</v>
      </c>
      <c r="F1945" t="s">
        <v>277</v>
      </c>
      <c r="G1945" t="s">
        <v>39</v>
      </c>
      <c r="H1945" s="11">
        <v>66000000</v>
      </c>
      <c r="I1945" s="11">
        <v>43568507</v>
      </c>
      <c r="J1945" t="s">
        <v>38</v>
      </c>
      <c r="K1945">
        <v>132</v>
      </c>
      <c r="L1945" t="s">
        <v>454</v>
      </c>
      <c r="M1945" t="s">
        <v>3476</v>
      </c>
      <c r="N1945">
        <v>6.5</v>
      </c>
      <c r="O1945">
        <v>327</v>
      </c>
      <c r="P1945">
        <v>346</v>
      </c>
      <c r="Q1945">
        <v>136954</v>
      </c>
      <c r="R1945">
        <v>7081</v>
      </c>
      <c r="S1945" t="s">
        <v>28</v>
      </c>
      <c r="T1945">
        <v>2.35</v>
      </c>
      <c r="U1945" t="b">
        <f>IF(Table19[[#This Row],[gross]]-Table19[[#This Row],[budget]] &gt; 0, TRUE, FALSE)</f>
        <v>0</v>
      </c>
    </row>
    <row r="1946" spans="1:21" x14ac:dyDescent="0.35">
      <c r="A1946" t="s">
        <v>3517</v>
      </c>
      <c r="B1946">
        <v>1998</v>
      </c>
      <c r="C1946" t="s">
        <v>3515</v>
      </c>
      <c r="D1946" t="s">
        <v>317</v>
      </c>
      <c r="E1946" t="s">
        <v>3516</v>
      </c>
      <c r="F1946" t="s">
        <v>2551</v>
      </c>
      <c r="G1946" t="s">
        <v>90</v>
      </c>
      <c r="H1946" s="11">
        <v>65000000</v>
      </c>
      <c r="I1946" s="11">
        <v>115731542</v>
      </c>
      <c r="J1946" t="s">
        <v>38</v>
      </c>
      <c r="K1946">
        <v>119</v>
      </c>
      <c r="L1946" t="s">
        <v>1375</v>
      </c>
      <c r="M1946" t="s">
        <v>3518</v>
      </c>
      <c r="N1946">
        <v>6.5</v>
      </c>
      <c r="O1946">
        <v>153</v>
      </c>
      <c r="P1946">
        <v>556</v>
      </c>
      <c r="Q1946">
        <v>151812</v>
      </c>
      <c r="R1946">
        <v>17768</v>
      </c>
      <c r="S1946" t="s">
        <v>28</v>
      </c>
      <c r="T1946">
        <v>1.85</v>
      </c>
      <c r="U1946" t="b">
        <f>IF(Table19[[#This Row],[gross]]-Table19[[#This Row],[budget]] &gt; 0, TRUE, FALSE)</f>
        <v>1</v>
      </c>
    </row>
    <row r="1947" spans="1:21" x14ac:dyDescent="0.35">
      <c r="A1947" t="s">
        <v>3668</v>
      </c>
      <c r="B1947">
        <v>2014</v>
      </c>
      <c r="C1947" t="s">
        <v>3667</v>
      </c>
      <c r="D1947" t="s">
        <v>62</v>
      </c>
      <c r="E1947" t="s">
        <v>950</v>
      </c>
      <c r="F1947" t="s">
        <v>194</v>
      </c>
      <c r="G1947" t="s">
        <v>569</v>
      </c>
      <c r="H1947" s="11">
        <v>65000000</v>
      </c>
      <c r="I1947" s="11">
        <v>13750556</v>
      </c>
      <c r="J1947" t="s">
        <v>38</v>
      </c>
      <c r="K1947">
        <v>102</v>
      </c>
      <c r="L1947" t="s">
        <v>329</v>
      </c>
      <c r="M1947" t="s">
        <v>3669</v>
      </c>
      <c r="N1947">
        <v>6.5</v>
      </c>
      <c r="O1947">
        <v>339</v>
      </c>
      <c r="P1947">
        <v>239</v>
      </c>
      <c r="Q1947">
        <v>111102</v>
      </c>
      <c r="R1947">
        <v>49433</v>
      </c>
      <c r="S1947" t="s">
        <v>720</v>
      </c>
      <c r="T1947">
        <v>1.85</v>
      </c>
      <c r="U1947" t="b">
        <f>IF(Table19[[#This Row],[gross]]-Table19[[#This Row],[budget]] &gt; 0, TRUE, FALSE)</f>
        <v>0</v>
      </c>
    </row>
    <row r="1948" spans="1:21" x14ac:dyDescent="0.35">
      <c r="A1948" t="s">
        <v>3879</v>
      </c>
      <c r="B1948">
        <v>1998</v>
      </c>
      <c r="C1948" t="s">
        <v>3877</v>
      </c>
      <c r="D1948" t="s">
        <v>95</v>
      </c>
      <c r="E1948" t="s">
        <v>198</v>
      </c>
      <c r="F1948" t="s">
        <v>3880</v>
      </c>
      <c r="G1948" t="s">
        <v>39</v>
      </c>
      <c r="H1948" s="11">
        <v>60000000</v>
      </c>
      <c r="I1948" s="11">
        <v>75370763</v>
      </c>
      <c r="J1948" t="s">
        <v>38</v>
      </c>
      <c r="K1948">
        <v>170</v>
      </c>
      <c r="L1948" t="s">
        <v>3878</v>
      </c>
      <c r="M1948" t="s">
        <v>3881</v>
      </c>
      <c r="N1948">
        <v>6.5</v>
      </c>
      <c r="O1948">
        <v>96</v>
      </c>
      <c r="P1948">
        <v>263</v>
      </c>
      <c r="Q1948">
        <v>32353</v>
      </c>
      <c r="R1948">
        <v>20683</v>
      </c>
      <c r="S1948" t="s">
        <v>28</v>
      </c>
      <c r="T1948">
        <v>1.85</v>
      </c>
      <c r="U1948" t="b">
        <f>IF(Table19[[#This Row],[gross]]-Table19[[#This Row],[budget]] &gt; 0, TRUE, FALSE)</f>
        <v>1</v>
      </c>
    </row>
    <row r="1949" spans="1:21" x14ac:dyDescent="0.35">
      <c r="A1949" t="s">
        <v>3891</v>
      </c>
      <c r="B1949">
        <v>2004</v>
      </c>
      <c r="C1949" t="s">
        <v>3889</v>
      </c>
      <c r="D1949" t="s">
        <v>3890</v>
      </c>
      <c r="E1949" t="s">
        <v>3561</v>
      </c>
      <c r="F1949" t="s">
        <v>3892</v>
      </c>
      <c r="G1949" t="s">
        <v>39</v>
      </c>
      <c r="H1949" s="11">
        <v>55000000</v>
      </c>
      <c r="I1949" s="11">
        <v>74540762</v>
      </c>
      <c r="J1949" t="s">
        <v>38</v>
      </c>
      <c r="K1949">
        <v>115</v>
      </c>
      <c r="L1949" t="s">
        <v>896</v>
      </c>
      <c r="M1949" t="s">
        <v>3893</v>
      </c>
      <c r="N1949">
        <v>6.5</v>
      </c>
      <c r="O1949">
        <v>125</v>
      </c>
      <c r="P1949">
        <v>323</v>
      </c>
      <c r="Q1949">
        <v>48753</v>
      </c>
      <c r="R1949">
        <v>4496</v>
      </c>
      <c r="S1949" t="s">
        <v>28</v>
      </c>
      <c r="T1949">
        <v>1.85</v>
      </c>
      <c r="U1949" t="b">
        <f>IF(Table19[[#This Row],[gross]]-Table19[[#This Row],[budget]] &gt; 0, TRUE, FALSE)</f>
        <v>1</v>
      </c>
    </row>
    <row r="1950" spans="1:21" x14ac:dyDescent="0.35">
      <c r="A1950" t="s">
        <v>3955</v>
      </c>
      <c r="B1950">
        <v>1998</v>
      </c>
      <c r="C1950" t="s">
        <v>3954</v>
      </c>
      <c r="D1950" t="s">
        <v>1626</v>
      </c>
      <c r="E1950" t="s">
        <v>3501</v>
      </c>
      <c r="F1950" t="s">
        <v>2150</v>
      </c>
      <c r="G1950" t="s">
        <v>39</v>
      </c>
      <c r="H1950" s="11">
        <v>60000000</v>
      </c>
      <c r="I1950" s="11">
        <v>56702901</v>
      </c>
      <c r="J1950" t="s">
        <v>38</v>
      </c>
      <c r="K1950">
        <v>115</v>
      </c>
      <c r="L1950" t="s">
        <v>3270</v>
      </c>
      <c r="M1950" t="s">
        <v>3956</v>
      </c>
      <c r="N1950">
        <v>6.5</v>
      </c>
      <c r="O1950">
        <v>110</v>
      </c>
      <c r="P1950">
        <v>181</v>
      </c>
      <c r="Q1950">
        <v>23302</v>
      </c>
      <c r="R1950">
        <v>4713</v>
      </c>
      <c r="S1950" t="s">
        <v>28</v>
      </c>
      <c r="T1950">
        <v>2.35</v>
      </c>
      <c r="U1950" t="b">
        <f>IF(Table19[[#This Row],[gross]]-Table19[[#This Row],[budget]] &gt; 0, TRUE, FALSE)</f>
        <v>0</v>
      </c>
    </row>
    <row r="1951" spans="1:21" x14ac:dyDescent="0.35">
      <c r="A1951" t="s">
        <v>4237</v>
      </c>
      <c r="B1951">
        <v>2003</v>
      </c>
      <c r="C1951" t="s">
        <v>308</v>
      </c>
      <c r="D1951" t="s">
        <v>555</v>
      </c>
      <c r="E1951" t="s">
        <v>1685</v>
      </c>
      <c r="F1951" t="s">
        <v>1422</v>
      </c>
      <c r="G1951" t="s">
        <v>569</v>
      </c>
      <c r="H1951" s="11">
        <v>35000000</v>
      </c>
      <c r="I1951" s="11">
        <v>4426297</v>
      </c>
      <c r="J1951" t="s">
        <v>38</v>
      </c>
      <c r="K1951">
        <v>127</v>
      </c>
      <c r="L1951" t="s">
        <v>1188</v>
      </c>
      <c r="M1951" t="s">
        <v>4238</v>
      </c>
      <c r="N1951">
        <v>6.5</v>
      </c>
      <c r="O1951">
        <v>54</v>
      </c>
      <c r="P1951">
        <v>156</v>
      </c>
      <c r="Q1951">
        <v>22570</v>
      </c>
      <c r="R1951">
        <v>12947</v>
      </c>
      <c r="S1951" t="s">
        <v>28</v>
      </c>
      <c r="T1951">
        <v>2.35</v>
      </c>
      <c r="U1951" t="b">
        <f>IF(Table19[[#This Row],[gross]]-Table19[[#This Row],[budget]] &gt; 0, TRUE, FALSE)</f>
        <v>0</v>
      </c>
    </row>
    <row r="1952" spans="1:21" x14ac:dyDescent="0.35">
      <c r="A1952" t="s">
        <v>4534</v>
      </c>
      <c r="B1952">
        <v>1999</v>
      </c>
      <c r="C1952" t="s">
        <v>676</v>
      </c>
      <c r="D1952" t="s">
        <v>735</v>
      </c>
      <c r="E1952" t="s">
        <v>3604</v>
      </c>
      <c r="F1952" t="s">
        <v>4535</v>
      </c>
      <c r="G1952" t="s">
        <v>569</v>
      </c>
      <c r="H1952" s="11">
        <v>55000000</v>
      </c>
      <c r="I1952" s="11">
        <v>34098563</v>
      </c>
      <c r="J1952" t="s">
        <v>38</v>
      </c>
      <c r="K1952">
        <v>126</v>
      </c>
      <c r="L1952" t="s">
        <v>3911</v>
      </c>
      <c r="M1952" t="s">
        <v>4536</v>
      </c>
      <c r="N1952">
        <v>6.5</v>
      </c>
      <c r="O1952">
        <v>100</v>
      </c>
      <c r="P1952">
        <v>232</v>
      </c>
      <c r="Q1952">
        <v>27191</v>
      </c>
      <c r="R1952">
        <v>13406</v>
      </c>
      <c r="S1952" t="s">
        <v>28</v>
      </c>
      <c r="T1952">
        <v>2.35</v>
      </c>
      <c r="U1952" t="b">
        <f>IF(Table19[[#This Row],[gross]]-Table19[[#This Row],[budget]] &gt; 0, TRUE, FALSE)</f>
        <v>0</v>
      </c>
    </row>
    <row r="1953" spans="1:21" x14ac:dyDescent="0.35">
      <c r="A1953" t="s">
        <v>4756</v>
      </c>
      <c r="B1953">
        <v>2010</v>
      </c>
      <c r="C1953" t="s">
        <v>4753</v>
      </c>
      <c r="D1953" t="s">
        <v>4755</v>
      </c>
      <c r="E1953" t="s">
        <v>4754</v>
      </c>
      <c r="F1953" t="s">
        <v>4757</v>
      </c>
      <c r="G1953" t="s">
        <v>569</v>
      </c>
      <c r="H1953" s="11">
        <v>52000000</v>
      </c>
      <c r="I1953" s="11">
        <v>23324666</v>
      </c>
      <c r="J1953" t="s">
        <v>1418</v>
      </c>
      <c r="K1953">
        <v>92</v>
      </c>
      <c r="L1953" t="s">
        <v>59</v>
      </c>
      <c r="M1953" t="s">
        <v>4758</v>
      </c>
      <c r="N1953">
        <v>6.5</v>
      </c>
      <c r="O1953">
        <v>203</v>
      </c>
      <c r="P1953">
        <v>211</v>
      </c>
      <c r="Q1953">
        <v>97775</v>
      </c>
      <c r="R1953">
        <v>488</v>
      </c>
      <c r="S1953" t="s">
        <v>28</v>
      </c>
      <c r="T1953">
        <v>2.35</v>
      </c>
      <c r="U1953" t="b">
        <f>IF(Table19[[#This Row],[gross]]-Table19[[#This Row],[budget]] &gt; 0, TRUE, FALSE)</f>
        <v>0</v>
      </c>
    </row>
    <row r="1954" spans="1:21" x14ac:dyDescent="0.35">
      <c r="A1954" t="s">
        <v>4766</v>
      </c>
      <c r="B1954">
        <v>2000</v>
      </c>
      <c r="C1954" t="s">
        <v>3355</v>
      </c>
      <c r="D1954" t="s">
        <v>4181</v>
      </c>
      <c r="E1954" t="s">
        <v>4765</v>
      </c>
      <c r="F1954" t="s">
        <v>4767</v>
      </c>
      <c r="G1954" t="s">
        <v>569</v>
      </c>
      <c r="H1954" s="11">
        <v>51000000</v>
      </c>
      <c r="I1954" s="11">
        <v>90567722</v>
      </c>
      <c r="J1954" t="s">
        <v>38</v>
      </c>
      <c r="K1954">
        <v>116</v>
      </c>
      <c r="L1954" t="s">
        <v>1611</v>
      </c>
      <c r="M1954" t="s">
        <v>4768</v>
      </c>
      <c r="N1954">
        <v>6.5</v>
      </c>
      <c r="O1954">
        <v>155</v>
      </c>
      <c r="P1954">
        <v>481</v>
      </c>
      <c r="Q1954">
        <v>185878</v>
      </c>
      <c r="R1954">
        <v>1711</v>
      </c>
      <c r="S1954" t="s">
        <v>28</v>
      </c>
      <c r="T1954">
        <v>1.85</v>
      </c>
      <c r="U1954" t="b">
        <f>IF(Table19[[#This Row],[gross]]-Table19[[#This Row],[budget]] &gt; 0, TRUE, FALSE)</f>
        <v>1</v>
      </c>
    </row>
    <row r="1955" spans="1:21" x14ac:dyDescent="0.35">
      <c r="A1955" t="s">
        <v>4999</v>
      </c>
      <c r="B1955">
        <v>2000</v>
      </c>
      <c r="C1955" t="s">
        <v>4998</v>
      </c>
      <c r="D1955" t="s">
        <v>572</v>
      </c>
      <c r="E1955" t="s">
        <v>245</v>
      </c>
      <c r="F1955" t="s">
        <v>5000</v>
      </c>
      <c r="G1955" t="s">
        <v>39</v>
      </c>
      <c r="H1955" s="11">
        <v>50000000</v>
      </c>
      <c r="I1955" s="11">
        <v>44737059</v>
      </c>
      <c r="J1955" t="s">
        <v>38</v>
      </c>
      <c r="K1955">
        <v>118</v>
      </c>
      <c r="L1955" t="s">
        <v>3753</v>
      </c>
      <c r="M1955" t="s">
        <v>5001</v>
      </c>
      <c r="N1955">
        <v>6.5</v>
      </c>
      <c r="O1955">
        <v>118</v>
      </c>
      <c r="P1955">
        <v>261</v>
      </c>
      <c r="Q1955">
        <v>48322</v>
      </c>
      <c r="R1955">
        <v>24024</v>
      </c>
      <c r="S1955" t="s">
        <v>28</v>
      </c>
      <c r="T1955">
        <v>1.85</v>
      </c>
      <c r="U1955" t="b">
        <f>IF(Table19[[#This Row],[gross]]-Table19[[#This Row],[budget]] &gt; 0, TRUE, FALSE)</f>
        <v>0</v>
      </c>
    </row>
    <row r="1956" spans="1:21" x14ac:dyDescent="0.35">
      <c r="A1956" t="s">
        <v>5048</v>
      </c>
      <c r="B1956">
        <v>2003</v>
      </c>
      <c r="C1956" t="s">
        <v>5046</v>
      </c>
      <c r="D1956" t="s">
        <v>1664</v>
      </c>
      <c r="E1956" t="s">
        <v>2169</v>
      </c>
      <c r="F1956" t="s">
        <v>5049</v>
      </c>
      <c r="G1956" t="s">
        <v>569</v>
      </c>
      <c r="H1956" s="11">
        <v>50000000</v>
      </c>
      <c r="I1956" s="11">
        <v>40905277</v>
      </c>
      <c r="J1956" t="s">
        <v>38</v>
      </c>
      <c r="K1956">
        <v>114</v>
      </c>
      <c r="L1956" t="s">
        <v>5047</v>
      </c>
      <c r="M1956" t="s">
        <v>5050</v>
      </c>
      <c r="N1956">
        <v>6.5</v>
      </c>
      <c r="O1956">
        <v>124</v>
      </c>
      <c r="P1956">
        <v>157</v>
      </c>
      <c r="Q1956">
        <v>45895</v>
      </c>
      <c r="R1956">
        <v>19739</v>
      </c>
      <c r="S1956" t="s">
        <v>28</v>
      </c>
      <c r="T1956">
        <v>2.35</v>
      </c>
      <c r="U1956" t="b">
        <f>IF(Table19[[#This Row],[gross]]-Table19[[#This Row],[budget]] &gt; 0, TRUE, FALSE)</f>
        <v>0</v>
      </c>
    </row>
    <row r="1957" spans="1:21" x14ac:dyDescent="0.35">
      <c r="A1957" t="s">
        <v>5077</v>
      </c>
      <c r="B1957">
        <v>1999</v>
      </c>
      <c r="C1957" t="s">
        <v>74</v>
      </c>
      <c r="D1957" t="s">
        <v>77</v>
      </c>
      <c r="E1957" t="s">
        <v>1580</v>
      </c>
      <c r="F1957" t="s">
        <v>5078</v>
      </c>
      <c r="G1957" t="s">
        <v>39</v>
      </c>
      <c r="H1957" s="11">
        <v>50000000</v>
      </c>
      <c r="I1957" s="11">
        <v>35168395</v>
      </c>
      <c r="J1957" t="s">
        <v>38</v>
      </c>
      <c r="K1957">
        <v>137</v>
      </c>
      <c r="L1957" t="s">
        <v>4703</v>
      </c>
      <c r="M1957" t="s">
        <v>5079</v>
      </c>
      <c r="N1957">
        <v>6.5</v>
      </c>
      <c r="O1957">
        <v>113</v>
      </c>
      <c r="P1957">
        <v>226</v>
      </c>
      <c r="Q1957">
        <v>26034</v>
      </c>
      <c r="R1957">
        <v>25469</v>
      </c>
      <c r="S1957" t="s">
        <v>28</v>
      </c>
      <c r="T1957">
        <v>2.35</v>
      </c>
      <c r="U1957" t="b">
        <f>IF(Table19[[#This Row],[gross]]-Table19[[#This Row],[budget]] &gt; 0, TRUE, FALSE)</f>
        <v>0</v>
      </c>
    </row>
    <row r="1958" spans="1:21" x14ac:dyDescent="0.35">
      <c r="A1958" t="s">
        <v>5092</v>
      </c>
      <c r="B1958">
        <v>2010</v>
      </c>
      <c r="C1958" t="s">
        <v>3541</v>
      </c>
      <c r="D1958" t="s">
        <v>1124</v>
      </c>
      <c r="E1958" t="s">
        <v>5090</v>
      </c>
      <c r="F1958" t="s">
        <v>1571</v>
      </c>
      <c r="G1958" t="s">
        <v>39</v>
      </c>
      <c r="H1958" s="11">
        <v>50000000</v>
      </c>
      <c r="I1958" s="11">
        <v>32741596</v>
      </c>
      <c r="J1958" t="s">
        <v>38</v>
      </c>
      <c r="K1958">
        <v>129</v>
      </c>
      <c r="L1958" t="s">
        <v>5091</v>
      </c>
      <c r="M1958" t="s">
        <v>5093</v>
      </c>
      <c r="N1958">
        <v>6.5</v>
      </c>
      <c r="O1958">
        <v>315</v>
      </c>
      <c r="P1958">
        <v>323</v>
      </c>
      <c r="Q1958">
        <v>80140</v>
      </c>
      <c r="R1958">
        <v>14344</v>
      </c>
      <c r="S1958" t="s">
        <v>28</v>
      </c>
      <c r="T1958">
        <v>2.35</v>
      </c>
      <c r="U1958" t="b">
        <f>IF(Table19[[#This Row],[gross]]-Table19[[#This Row],[budget]] &gt; 0, TRUE, FALSE)</f>
        <v>0</v>
      </c>
    </row>
    <row r="1959" spans="1:21" x14ac:dyDescent="0.35">
      <c r="A1959" t="s">
        <v>5123</v>
      </c>
      <c r="B1959">
        <v>2003</v>
      </c>
      <c r="C1959" t="s">
        <v>1271</v>
      </c>
      <c r="D1959" t="s">
        <v>1629</v>
      </c>
      <c r="E1959" t="s">
        <v>5122</v>
      </c>
      <c r="F1959" t="s">
        <v>5124</v>
      </c>
      <c r="G1959" t="s">
        <v>569</v>
      </c>
      <c r="H1959" s="11">
        <v>50000000</v>
      </c>
      <c r="I1959" s="11">
        <v>26536120</v>
      </c>
      <c r="J1959" t="s">
        <v>740</v>
      </c>
      <c r="K1959">
        <v>98</v>
      </c>
      <c r="L1959" t="s">
        <v>1092</v>
      </c>
      <c r="M1959" t="s">
        <v>5125</v>
      </c>
      <c r="N1959">
        <v>6.5</v>
      </c>
      <c r="O1959">
        <v>131</v>
      </c>
      <c r="P1959">
        <v>286</v>
      </c>
      <c r="Q1959">
        <v>49926</v>
      </c>
      <c r="R1959">
        <v>3357</v>
      </c>
      <c r="S1959" t="s">
        <v>28</v>
      </c>
      <c r="T1959">
        <v>2.35</v>
      </c>
      <c r="U1959" t="b">
        <f>IF(Table19[[#This Row],[gross]]-Table19[[#This Row],[budget]] &gt; 0, TRUE, FALSE)</f>
        <v>0</v>
      </c>
    </row>
    <row r="1960" spans="1:21" x14ac:dyDescent="0.35">
      <c r="A1960" t="s">
        <v>5131</v>
      </c>
      <c r="B1960">
        <v>2009</v>
      </c>
      <c r="C1960" t="s">
        <v>1784</v>
      </c>
      <c r="D1960" t="s">
        <v>203</v>
      </c>
      <c r="E1960" t="s">
        <v>2995</v>
      </c>
      <c r="F1960" t="s">
        <v>827</v>
      </c>
      <c r="G1960" t="s">
        <v>569</v>
      </c>
      <c r="H1960" s="11">
        <v>50000000</v>
      </c>
      <c r="I1960" s="11">
        <v>25450527</v>
      </c>
      <c r="J1960" t="s">
        <v>38</v>
      </c>
      <c r="K1960">
        <v>118</v>
      </c>
      <c r="L1960" t="s">
        <v>1092</v>
      </c>
      <c r="M1960" t="s">
        <v>5132</v>
      </c>
      <c r="N1960">
        <v>6.5</v>
      </c>
      <c r="O1960">
        <v>245</v>
      </c>
      <c r="P1960">
        <v>190</v>
      </c>
      <c r="Q1960">
        <v>80196</v>
      </c>
      <c r="R1960">
        <v>7654</v>
      </c>
      <c r="S1960" t="s">
        <v>28</v>
      </c>
      <c r="T1960">
        <v>2.35</v>
      </c>
      <c r="U1960" t="b">
        <f>IF(Table19[[#This Row],[gross]]-Table19[[#This Row],[budget]] &gt; 0, TRUE, FALSE)</f>
        <v>0</v>
      </c>
    </row>
    <row r="1961" spans="1:21" x14ac:dyDescent="0.35">
      <c r="A1961" t="s">
        <v>5321</v>
      </c>
      <c r="B1961">
        <v>1984</v>
      </c>
      <c r="C1961" t="s">
        <v>4638</v>
      </c>
      <c r="D1961" t="s">
        <v>678</v>
      </c>
      <c r="E1961" t="s">
        <v>2330</v>
      </c>
      <c r="F1961" t="s">
        <v>5322</v>
      </c>
      <c r="G1961" t="s">
        <v>569</v>
      </c>
      <c r="H1961" s="11">
        <v>58000000</v>
      </c>
      <c r="I1961" s="11">
        <v>25900000</v>
      </c>
      <c r="J1961" t="s">
        <v>38</v>
      </c>
      <c r="K1961">
        <v>123</v>
      </c>
      <c r="L1961" t="s">
        <v>5320</v>
      </c>
      <c r="M1961" t="s">
        <v>5323</v>
      </c>
      <c r="N1961">
        <v>6.5</v>
      </c>
      <c r="O1961">
        <v>36</v>
      </c>
      <c r="P1961">
        <v>84</v>
      </c>
      <c r="Q1961">
        <v>12771</v>
      </c>
      <c r="R1961">
        <v>18793</v>
      </c>
      <c r="S1961" t="s">
        <v>28</v>
      </c>
      <c r="T1961">
        <v>1.85</v>
      </c>
      <c r="U1961" t="b">
        <f>IF(Table19[[#This Row],[gross]]-Table19[[#This Row],[budget]] &gt; 0, TRUE, FALSE)</f>
        <v>0</v>
      </c>
    </row>
    <row r="1962" spans="1:21" x14ac:dyDescent="0.35">
      <c r="A1962" t="s">
        <v>5441</v>
      </c>
      <c r="B1962">
        <v>1993</v>
      </c>
      <c r="C1962" t="s">
        <v>2203</v>
      </c>
      <c r="D1962" t="s">
        <v>1664</v>
      </c>
      <c r="E1962" t="s">
        <v>1476</v>
      </c>
      <c r="F1962" t="s">
        <v>989</v>
      </c>
      <c r="G1962" t="s">
        <v>39</v>
      </c>
      <c r="H1962" s="11">
        <v>45000000</v>
      </c>
      <c r="I1962" s="11">
        <v>100768056</v>
      </c>
      <c r="J1962" t="s">
        <v>38</v>
      </c>
      <c r="K1962">
        <v>141</v>
      </c>
      <c r="L1962" t="s">
        <v>2079</v>
      </c>
      <c r="M1962" t="s">
        <v>5442</v>
      </c>
      <c r="N1962">
        <v>6.5</v>
      </c>
      <c r="O1962">
        <v>43</v>
      </c>
      <c r="P1962">
        <v>89</v>
      </c>
      <c r="Q1962">
        <v>59569</v>
      </c>
      <c r="R1962">
        <v>30063</v>
      </c>
      <c r="S1962" t="s">
        <v>28</v>
      </c>
      <c r="T1962">
        <v>2.35</v>
      </c>
      <c r="U1962" t="b">
        <f>IF(Table19[[#This Row],[gross]]-Table19[[#This Row],[budget]] &gt; 0, TRUE, FALSE)</f>
        <v>1</v>
      </c>
    </row>
    <row r="1963" spans="1:21" x14ac:dyDescent="0.35">
      <c r="A1963" t="s">
        <v>5493</v>
      </c>
      <c r="B1963">
        <v>2002</v>
      </c>
      <c r="C1963" t="s">
        <v>5491</v>
      </c>
      <c r="D1963" t="s">
        <v>2150</v>
      </c>
      <c r="E1963" t="s">
        <v>5492</v>
      </c>
      <c r="F1963" t="s">
        <v>5494</v>
      </c>
      <c r="G1963" t="s">
        <v>569</v>
      </c>
      <c r="H1963" s="11">
        <v>45000000</v>
      </c>
      <c r="I1963" s="11">
        <v>66790248</v>
      </c>
      <c r="J1963" t="s">
        <v>38</v>
      </c>
      <c r="K1963">
        <v>91</v>
      </c>
      <c r="L1963" t="s">
        <v>3911</v>
      </c>
      <c r="M1963" t="s">
        <v>5495</v>
      </c>
      <c r="N1963">
        <v>6.5</v>
      </c>
      <c r="O1963">
        <v>167</v>
      </c>
      <c r="P1963">
        <v>350</v>
      </c>
      <c r="Q1963">
        <v>57281</v>
      </c>
      <c r="R1963">
        <v>758</v>
      </c>
      <c r="S1963" t="s">
        <v>28</v>
      </c>
      <c r="T1963">
        <v>2.35</v>
      </c>
      <c r="U1963" t="b">
        <f>IF(Table19[[#This Row],[gross]]-Table19[[#This Row],[budget]] &gt; 0, TRUE, FALSE)</f>
        <v>1</v>
      </c>
    </row>
    <row r="1964" spans="1:21" x14ac:dyDescent="0.35">
      <c r="A1964" t="s">
        <v>5551</v>
      </c>
      <c r="B1964">
        <v>2014</v>
      </c>
      <c r="C1964" t="s">
        <v>1568</v>
      </c>
      <c r="D1964" t="s">
        <v>2106</v>
      </c>
      <c r="E1964" t="s">
        <v>2117</v>
      </c>
      <c r="F1964" t="s">
        <v>5552</v>
      </c>
      <c r="G1964" t="s">
        <v>39</v>
      </c>
      <c r="H1964" s="11">
        <v>40000000</v>
      </c>
      <c r="I1964" s="11">
        <v>46280507</v>
      </c>
      <c r="J1964" t="s">
        <v>38</v>
      </c>
      <c r="K1964">
        <v>117</v>
      </c>
      <c r="L1964" t="s">
        <v>1618</v>
      </c>
      <c r="M1964" t="s">
        <v>5553</v>
      </c>
      <c r="N1964">
        <v>6.5</v>
      </c>
      <c r="O1964">
        <v>173</v>
      </c>
      <c r="P1964">
        <v>184</v>
      </c>
      <c r="Q1964">
        <v>87165</v>
      </c>
      <c r="R1964">
        <v>49743</v>
      </c>
      <c r="S1964" t="s">
        <v>28</v>
      </c>
      <c r="T1964">
        <v>1.85</v>
      </c>
      <c r="U1964" t="b">
        <f>IF(Table19[[#This Row],[gross]]-Table19[[#This Row],[budget]] &gt; 0, TRUE, FALSE)</f>
        <v>1</v>
      </c>
    </row>
    <row r="1965" spans="1:21" x14ac:dyDescent="0.35">
      <c r="A1965" t="s">
        <v>5569</v>
      </c>
      <c r="B1965">
        <v>2012</v>
      </c>
      <c r="C1965" t="s">
        <v>733</v>
      </c>
      <c r="D1965" t="s">
        <v>5568</v>
      </c>
      <c r="E1965" t="s">
        <v>5567</v>
      </c>
      <c r="F1965" t="s">
        <v>5570</v>
      </c>
      <c r="G1965" t="s">
        <v>569</v>
      </c>
      <c r="H1965" s="11">
        <v>45000000</v>
      </c>
      <c r="I1965" s="11">
        <v>47307550</v>
      </c>
      <c r="J1965" t="s">
        <v>38</v>
      </c>
      <c r="K1965">
        <v>141</v>
      </c>
      <c r="L1965" t="s">
        <v>2062</v>
      </c>
      <c r="M1965" t="s">
        <v>5571</v>
      </c>
      <c r="N1965">
        <v>6.5</v>
      </c>
      <c r="O1965">
        <v>339</v>
      </c>
      <c r="P1965">
        <v>269</v>
      </c>
      <c r="Q1965">
        <v>104301</v>
      </c>
      <c r="R1965">
        <v>1948</v>
      </c>
      <c r="S1965" t="s">
        <v>720</v>
      </c>
      <c r="T1965">
        <v>2.35</v>
      </c>
      <c r="U1965" t="b">
        <f>IF(Table19[[#This Row],[gross]]-Table19[[#This Row],[budget]] &gt; 0, TRUE, FALSE)</f>
        <v>1</v>
      </c>
    </row>
    <row r="1966" spans="1:21" x14ac:dyDescent="0.35">
      <c r="A1966" t="s">
        <v>5575</v>
      </c>
      <c r="B1966">
        <v>2004</v>
      </c>
      <c r="C1966" t="s">
        <v>5573</v>
      </c>
      <c r="D1966" t="s">
        <v>981</v>
      </c>
      <c r="E1966" t="s">
        <v>5574</v>
      </c>
      <c r="F1966" t="s">
        <v>5576</v>
      </c>
      <c r="G1966" t="s">
        <v>39</v>
      </c>
      <c r="H1966" s="11">
        <v>25000000</v>
      </c>
      <c r="I1966" s="11">
        <v>32003620</v>
      </c>
      <c r="J1966" t="s">
        <v>38</v>
      </c>
      <c r="K1966">
        <v>94</v>
      </c>
      <c r="L1966" t="s">
        <v>329</v>
      </c>
      <c r="M1966" t="s">
        <v>5577</v>
      </c>
      <c r="N1966">
        <v>6.5</v>
      </c>
      <c r="O1966">
        <v>127</v>
      </c>
      <c r="P1966">
        <v>355</v>
      </c>
      <c r="Q1966">
        <v>79141</v>
      </c>
      <c r="R1966">
        <v>1102</v>
      </c>
      <c r="S1966" t="s">
        <v>28</v>
      </c>
      <c r="T1966">
        <v>2.35</v>
      </c>
      <c r="U1966" t="b">
        <f>IF(Table19[[#This Row],[gross]]-Table19[[#This Row],[budget]] &gt; 0, TRUE, FALSE)</f>
        <v>1</v>
      </c>
    </row>
    <row r="1967" spans="1:21" x14ac:dyDescent="0.35">
      <c r="A1967" t="s">
        <v>5680</v>
      </c>
      <c r="B1967">
        <v>2002</v>
      </c>
      <c r="C1967" t="s">
        <v>158</v>
      </c>
      <c r="D1967" t="s">
        <v>1885</v>
      </c>
      <c r="E1967" t="s">
        <v>766</v>
      </c>
      <c r="F1967" t="s">
        <v>5681</v>
      </c>
      <c r="G1967" t="s">
        <v>39</v>
      </c>
      <c r="H1967" s="11">
        <v>40000000</v>
      </c>
      <c r="I1967" s="11">
        <v>7262288</v>
      </c>
      <c r="J1967" t="s">
        <v>38</v>
      </c>
      <c r="K1967">
        <v>74</v>
      </c>
      <c r="L1967" t="s">
        <v>5679</v>
      </c>
      <c r="M1967" t="s">
        <v>5682</v>
      </c>
      <c r="N1967">
        <v>6.5</v>
      </c>
      <c r="O1967">
        <v>87</v>
      </c>
      <c r="P1967">
        <v>186</v>
      </c>
      <c r="Q1967">
        <v>17307</v>
      </c>
      <c r="R1967">
        <v>13917</v>
      </c>
      <c r="S1967" t="s">
        <v>28</v>
      </c>
      <c r="T1967">
        <v>1.85</v>
      </c>
      <c r="U1967" t="b">
        <f>IF(Table19[[#This Row],[gross]]-Table19[[#This Row],[budget]] &gt; 0, TRUE, FALSE)</f>
        <v>0</v>
      </c>
    </row>
    <row r="1968" spans="1:21" x14ac:dyDescent="0.35">
      <c r="A1968" t="s">
        <v>5779</v>
      </c>
      <c r="B1968">
        <v>2010</v>
      </c>
      <c r="C1968" t="s">
        <v>5776</v>
      </c>
      <c r="D1968" t="s">
        <v>5778</v>
      </c>
      <c r="E1968" t="s">
        <v>5777</v>
      </c>
      <c r="F1968" t="s">
        <v>5780</v>
      </c>
      <c r="G1968" t="s">
        <v>39</v>
      </c>
      <c r="H1968" s="11">
        <v>44000000</v>
      </c>
      <c r="I1968" s="11">
        <v>31136950</v>
      </c>
      <c r="J1968" t="s">
        <v>38</v>
      </c>
      <c r="K1968">
        <v>99</v>
      </c>
      <c r="L1968" t="s">
        <v>660</v>
      </c>
      <c r="M1968" t="s">
        <v>5781</v>
      </c>
      <c r="N1968">
        <v>6.5</v>
      </c>
      <c r="O1968">
        <v>117</v>
      </c>
      <c r="P1968">
        <v>75</v>
      </c>
      <c r="Q1968">
        <v>47364</v>
      </c>
      <c r="R1968">
        <v>1066</v>
      </c>
      <c r="S1968" t="s">
        <v>28</v>
      </c>
      <c r="T1968">
        <v>2.35</v>
      </c>
      <c r="U1968" t="b">
        <f>IF(Table19[[#This Row],[gross]]-Table19[[#This Row],[budget]] &gt; 0, TRUE, FALSE)</f>
        <v>0</v>
      </c>
    </row>
    <row r="1969" spans="1:21" x14ac:dyDescent="0.35">
      <c r="A1969" t="s">
        <v>5821</v>
      </c>
      <c r="B1969">
        <v>2012</v>
      </c>
      <c r="C1969" t="s">
        <v>1568</v>
      </c>
      <c r="D1969" t="s">
        <v>483</v>
      </c>
      <c r="E1969" t="s">
        <v>5820</v>
      </c>
      <c r="F1969" t="s">
        <v>5822</v>
      </c>
      <c r="G1969" t="s">
        <v>90</v>
      </c>
      <c r="H1969" s="11">
        <v>42000000</v>
      </c>
      <c r="I1969" s="11">
        <v>45290318</v>
      </c>
      <c r="J1969" t="s">
        <v>38</v>
      </c>
      <c r="K1969">
        <v>105</v>
      </c>
      <c r="L1969" t="s">
        <v>3095</v>
      </c>
      <c r="M1969" t="s">
        <v>5823</v>
      </c>
      <c r="N1969">
        <v>6.5</v>
      </c>
      <c r="O1969">
        <v>154</v>
      </c>
      <c r="P1969">
        <v>112</v>
      </c>
      <c r="Q1969">
        <v>74169</v>
      </c>
      <c r="R1969">
        <v>6727</v>
      </c>
      <c r="S1969" t="s">
        <v>28</v>
      </c>
      <c r="T1969">
        <v>1.85</v>
      </c>
      <c r="U1969" t="b">
        <f>IF(Table19[[#This Row],[gross]]-Table19[[#This Row],[budget]] &gt; 0, TRUE, FALSE)</f>
        <v>1</v>
      </c>
    </row>
    <row r="1970" spans="1:21" x14ac:dyDescent="0.35">
      <c r="A1970" t="s">
        <v>5829</v>
      </c>
      <c r="B1970">
        <v>1996</v>
      </c>
      <c r="C1970" t="s">
        <v>5828</v>
      </c>
      <c r="D1970" t="s">
        <v>296</v>
      </c>
      <c r="E1970" t="s">
        <v>2796</v>
      </c>
      <c r="F1970" t="s">
        <v>5830</v>
      </c>
      <c r="G1970" t="s">
        <v>39</v>
      </c>
      <c r="H1970" s="11">
        <v>42000000</v>
      </c>
      <c r="I1970" s="11">
        <v>41252428</v>
      </c>
      <c r="J1970" t="s">
        <v>38</v>
      </c>
      <c r="K1970">
        <v>122</v>
      </c>
      <c r="L1970" t="s">
        <v>1375</v>
      </c>
      <c r="M1970" t="s">
        <v>5831</v>
      </c>
      <c r="N1970">
        <v>6.5</v>
      </c>
      <c r="O1970">
        <v>27</v>
      </c>
      <c r="P1970">
        <v>71</v>
      </c>
      <c r="Q1970">
        <v>11453</v>
      </c>
      <c r="R1970">
        <v>13716</v>
      </c>
      <c r="S1970" t="s">
        <v>28</v>
      </c>
      <c r="T1970">
        <v>1.85</v>
      </c>
      <c r="U1970" t="b">
        <f>IF(Table19[[#This Row],[gross]]-Table19[[#This Row],[budget]] &gt; 0, TRUE, FALSE)</f>
        <v>0</v>
      </c>
    </row>
    <row r="1971" spans="1:21" x14ac:dyDescent="0.35">
      <c r="A1971" t="s">
        <v>5835</v>
      </c>
      <c r="B1971">
        <v>2002</v>
      </c>
      <c r="C1971" t="s">
        <v>5833</v>
      </c>
      <c r="D1971" t="s">
        <v>2319</v>
      </c>
      <c r="E1971" t="s">
        <v>952</v>
      </c>
      <c r="F1971" t="s">
        <v>5836</v>
      </c>
      <c r="G1971" t="s">
        <v>39</v>
      </c>
      <c r="H1971" s="11">
        <v>32000000</v>
      </c>
      <c r="I1971" s="11">
        <v>35228696</v>
      </c>
      <c r="J1971" t="s">
        <v>38</v>
      </c>
      <c r="K1971">
        <v>119</v>
      </c>
      <c r="L1971" t="s">
        <v>5834</v>
      </c>
      <c r="M1971" t="s">
        <v>5837</v>
      </c>
      <c r="N1971">
        <v>6.5</v>
      </c>
      <c r="O1971">
        <v>166</v>
      </c>
      <c r="P1971">
        <v>460</v>
      </c>
      <c r="Q1971">
        <v>63677</v>
      </c>
      <c r="R1971">
        <v>1651</v>
      </c>
      <c r="S1971" t="s">
        <v>28</v>
      </c>
      <c r="T1971">
        <v>2.35</v>
      </c>
      <c r="U1971" t="b">
        <f>IF(Table19[[#This Row],[gross]]-Table19[[#This Row],[budget]] &gt; 0, TRUE, FALSE)</f>
        <v>1</v>
      </c>
    </row>
    <row r="1972" spans="1:21" x14ac:dyDescent="0.35">
      <c r="A1972" t="s">
        <v>6179</v>
      </c>
      <c r="B1972">
        <v>2005</v>
      </c>
      <c r="C1972" t="s">
        <v>4215</v>
      </c>
      <c r="D1972" t="s">
        <v>6178</v>
      </c>
      <c r="E1972" t="s">
        <v>6177</v>
      </c>
      <c r="F1972" t="s">
        <v>6180</v>
      </c>
      <c r="G1972" t="s">
        <v>39</v>
      </c>
      <c r="H1972" s="11">
        <v>43000000</v>
      </c>
      <c r="I1972" s="11">
        <v>47806295</v>
      </c>
      <c r="J1972" t="s">
        <v>38</v>
      </c>
      <c r="K1972">
        <v>104</v>
      </c>
      <c r="L1972" t="s">
        <v>2912</v>
      </c>
      <c r="M1972" t="s">
        <v>6181</v>
      </c>
      <c r="N1972">
        <v>6.5</v>
      </c>
      <c r="O1972">
        <v>193</v>
      </c>
      <c r="P1972">
        <v>371</v>
      </c>
      <c r="Q1972">
        <v>87447</v>
      </c>
      <c r="R1972">
        <v>1274</v>
      </c>
      <c r="S1972" t="s">
        <v>720</v>
      </c>
      <c r="T1972">
        <v>2.35</v>
      </c>
      <c r="U1972" t="b">
        <f>IF(Table19[[#This Row],[gross]]-Table19[[#This Row],[budget]] &gt; 0, TRUE, FALSE)</f>
        <v>1</v>
      </c>
    </row>
    <row r="1973" spans="1:21" x14ac:dyDescent="0.35">
      <c r="A1973" t="s">
        <v>6250</v>
      </c>
      <c r="B1973">
        <v>1999</v>
      </c>
      <c r="C1973" t="s">
        <v>1284</v>
      </c>
      <c r="D1973" t="s">
        <v>678</v>
      </c>
      <c r="E1973" t="s">
        <v>589</v>
      </c>
      <c r="F1973" t="s">
        <v>6251</v>
      </c>
      <c r="G1973" t="s">
        <v>569</v>
      </c>
      <c r="H1973" s="11">
        <v>40000000</v>
      </c>
      <c r="I1973" s="11">
        <v>36283504</v>
      </c>
      <c r="J1973" t="s">
        <v>740</v>
      </c>
      <c r="K1973">
        <v>123</v>
      </c>
      <c r="L1973" t="s">
        <v>825</v>
      </c>
      <c r="M1973" t="s">
        <v>6252</v>
      </c>
      <c r="N1973">
        <v>6.5</v>
      </c>
      <c r="O1973">
        <v>138</v>
      </c>
      <c r="P1973">
        <v>587</v>
      </c>
      <c r="Q1973">
        <v>104564</v>
      </c>
      <c r="R1973">
        <v>12970</v>
      </c>
      <c r="S1973" t="s">
        <v>28</v>
      </c>
      <c r="T1973">
        <v>2.35</v>
      </c>
      <c r="U1973" t="b">
        <f>IF(Table19[[#This Row],[gross]]-Table19[[#This Row],[budget]] &gt; 0, TRUE, FALSE)</f>
        <v>0</v>
      </c>
    </row>
    <row r="1974" spans="1:21" x14ac:dyDescent="0.35">
      <c r="A1974" t="s">
        <v>6306</v>
      </c>
      <c r="B1974">
        <v>2010</v>
      </c>
      <c r="C1974" t="s">
        <v>5491</v>
      </c>
      <c r="D1974" t="s">
        <v>6305</v>
      </c>
      <c r="E1974" t="s">
        <v>6304</v>
      </c>
      <c r="F1974" t="s">
        <v>6307</v>
      </c>
      <c r="G1974" t="s">
        <v>39</v>
      </c>
      <c r="H1974" s="11">
        <v>40000000</v>
      </c>
      <c r="I1974" s="11">
        <v>30993544</v>
      </c>
      <c r="J1974" t="s">
        <v>38</v>
      </c>
      <c r="K1974">
        <v>107</v>
      </c>
      <c r="L1974" t="s">
        <v>1375</v>
      </c>
      <c r="M1974" t="s">
        <v>6308</v>
      </c>
      <c r="N1974">
        <v>6.5</v>
      </c>
      <c r="O1974">
        <v>212</v>
      </c>
      <c r="P1974">
        <v>156</v>
      </c>
      <c r="Q1974">
        <v>58871</v>
      </c>
      <c r="R1974">
        <v>621</v>
      </c>
      <c r="S1974" t="s">
        <v>28</v>
      </c>
      <c r="T1974">
        <v>2.35</v>
      </c>
      <c r="U1974" t="b">
        <f>IF(Table19[[#This Row],[gross]]-Table19[[#This Row],[budget]] &gt; 0, TRUE, FALSE)</f>
        <v>0</v>
      </c>
    </row>
    <row r="1975" spans="1:21" x14ac:dyDescent="0.35">
      <c r="A1975" t="s">
        <v>6456</v>
      </c>
      <c r="B1975">
        <v>2012</v>
      </c>
      <c r="C1975" t="s">
        <v>5990</v>
      </c>
      <c r="D1975" t="s">
        <v>2423</v>
      </c>
      <c r="E1975" t="s">
        <v>1451</v>
      </c>
      <c r="F1975" t="s">
        <v>6457</v>
      </c>
      <c r="G1975" t="s">
        <v>90</v>
      </c>
      <c r="H1975" s="11">
        <v>40000000</v>
      </c>
      <c r="I1975" s="11">
        <v>20113965</v>
      </c>
      <c r="J1975" t="s">
        <v>38</v>
      </c>
      <c r="K1975">
        <v>107</v>
      </c>
      <c r="L1975" t="s">
        <v>6019</v>
      </c>
      <c r="M1975" t="s">
        <v>6458</v>
      </c>
      <c r="N1975">
        <v>6.5</v>
      </c>
      <c r="O1975">
        <v>125</v>
      </c>
      <c r="P1975">
        <v>66</v>
      </c>
      <c r="Q1975">
        <v>15231</v>
      </c>
      <c r="R1975">
        <v>1702</v>
      </c>
      <c r="S1975" t="s">
        <v>28</v>
      </c>
      <c r="T1975">
        <v>2.35</v>
      </c>
      <c r="U1975" t="b">
        <f>IF(Table19[[#This Row],[gross]]-Table19[[#This Row],[budget]] &gt; 0, TRUE, FALSE)</f>
        <v>0</v>
      </c>
    </row>
    <row r="1976" spans="1:21" x14ac:dyDescent="0.35">
      <c r="A1976" t="s">
        <v>6612</v>
      </c>
      <c r="B1976">
        <v>2009</v>
      </c>
      <c r="C1976" t="s">
        <v>2974</v>
      </c>
      <c r="D1976" t="s">
        <v>625</v>
      </c>
      <c r="E1976" t="s">
        <v>983</v>
      </c>
      <c r="F1976" t="s">
        <v>6613</v>
      </c>
      <c r="G1976" t="s">
        <v>569</v>
      </c>
      <c r="H1976" s="11">
        <v>38000000</v>
      </c>
      <c r="I1976" s="11">
        <v>88915214</v>
      </c>
      <c r="J1976" t="s">
        <v>38</v>
      </c>
      <c r="K1976">
        <v>96</v>
      </c>
      <c r="L1976" t="s">
        <v>1618</v>
      </c>
      <c r="M1976" t="s">
        <v>6614</v>
      </c>
      <c r="N1976">
        <v>6.5</v>
      </c>
      <c r="O1976">
        <v>174</v>
      </c>
      <c r="P1976">
        <v>169</v>
      </c>
      <c r="Q1976">
        <v>163665</v>
      </c>
      <c r="R1976">
        <v>22436</v>
      </c>
      <c r="S1976" t="s">
        <v>28</v>
      </c>
      <c r="T1976">
        <v>2.35</v>
      </c>
      <c r="U1976" t="b">
        <f>IF(Table19[[#This Row],[gross]]-Table19[[#This Row],[budget]] &gt; 0, TRUE, FALSE)</f>
        <v>1</v>
      </c>
    </row>
    <row r="1977" spans="1:21" x14ac:dyDescent="0.35">
      <c r="A1977" t="s">
        <v>6633</v>
      </c>
      <c r="B1977">
        <v>2013</v>
      </c>
      <c r="C1977" t="s">
        <v>6630</v>
      </c>
      <c r="D1977" t="s">
        <v>5868</v>
      </c>
      <c r="E1977" t="s">
        <v>6631</v>
      </c>
      <c r="F1977" t="s">
        <v>6634</v>
      </c>
      <c r="G1977" t="s">
        <v>39</v>
      </c>
      <c r="H1977" s="11">
        <v>38600000</v>
      </c>
      <c r="I1977" s="11">
        <v>6594136</v>
      </c>
      <c r="J1977" t="s">
        <v>3699</v>
      </c>
      <c r="K1977">
        <v>122</v>
      </c>
      <c r="L1977" t="s">
        <v>6632</v>
      </c>
      <c r="M1977" t="s">
        <v>6635</v>
      </c>
      <c r="N1977">
        <v>6.5</v>
      </c>
      <c r="O1977">
        <v>273</v>
      </c>
      <c r="P1977">
        <v>111</v>
      </c>
      <c r="Q1977">
        <v>24557</v>
      </c>
      <c r="R1977">
        <v>943</v>
      </c>
      <c r="S1977" t="s">
        <v>28</v>
      </c>
      <c r="T1977">
        <v>2.35</v>
      </c>
      <c r="U1977" t="b">
        <f>IF(Table19[[#This Row],[gross]]-Table19[[#This Row],[budget]] &gt; 0, TRUE, FALSE)</f>
        <v>0</v>
      </c>
    </row>
    <row r="1978" spans="1:21" x14ac:dyDescent="0.35">
      <c r="A1978" t="s">
        <v>6716</v>
      </c>
      <c r="B1978">
        <v>2008</v>
      </c>
      <c r="C1978" t="s">
        <v>2989</v>
      </c>
      <c r="D1978" t="s">
        <v>537</v>
      </c>
      <c r="E1978" t="s">
        <v>1179</v>
      </c>
      <c r="F1978" t="s">
        <v>6717</v>
      </c>
      <c r="G1978" t="s">
        <v>90</v>
      </c>
      <c r="H1978" s="11">
        <v>55000000</v>
      </c>
      <c r="I1978" s="11">
        <v>7871693</v>
      </c>
      <c r="J1978" t="s">
        <v>38</v>
      </c>
      <c r="K1978">
        <v>90</v>
      </c>
      <c r="L1978" t="s">
        <v>6715</v>
      </c>
      <c r="M1978" t="s">
        <v>6718</v>
      </c>
      <c r="N1978">
        <v>6.5</v>
      </c>
      <c r="O1978">
        <v>118</v>
      </c>
      <c r="P1978">
        <v>102</v>
      </c>
      <c r="Q1978">
        <v>52908</v>
      </c>
      <c r="R1978">
        <v>15494</v>
      </c>
      <c r="S1978" t="s">
        <v>28</v>
      </c>
      <c r="T1978">
        <v>2.35</v>
      </c>
      <c r="U1978" t="b">
        <f>IF(Table19[[#This Row],[gross]]-Table19[[#This Row],[budget]] &gt; 0, TRUE, FALSE)</f>
        <v>0</v>
      </c>
    </row>
    <row r="1979" spans="1:21" x14ac:dyDescent="0.35">
      <c r="A1979" t="s">
        <v>7196</v>
      </c>
      <c r="B1979">
        <v>2012</v>
      </c>
      <c r="C1979" t="s">
        <v>4224</v>
      </c>
      <c r="D1979" t="s">
        <v>62</v>
      </c>
      <c r="E1979" t="s">
        <v>5004</v>
      </c>
      <c r="F1979" t="s">
        <v>889</v>
      </c>
      <c r="G1979" t="s">
        <v>39</v>
      </c>
      <c r="H1979" s="11">
        <v>35000000</v>
      </c>
      <c r="I1979" s="11">
        <v>20275446</v>
      </c>
      <c r="J1979" t="s">
        <v>38</v>
      </c>
      <c r="K1979">
        <v>91</v>
      </c>
      <c r="L1979" t="s">
        <v>329</v>
      </c>
      <c r="M1979" t="s">
        <v>7197</v>
      </c>
      <c r="N1979">
        <v>6.5</v>
      </c>
      <c r="O1979">
        <v>248</v>
      </c>
      <c r="P1979">
        <v>178</v>
      </c>
      <c r="Q1979">
        <v>95274</v>
      </c>
      <c r="R1979">
        <v>24669</v>
      </c>
      <c r="S1979" t="s">
        <v>28</v>
      </c>
      <c r="T1979">
        <v>2.35</v>
      </c>
      <c r="U1979" t="b">
        <f>IF(Table19[[#This Row],[gross]]-Table19[[#This Row],[budget]] &gt; 0, TRUE, FALSE)</f>
        <v>0</v>
      </c>
    </row>
    <row r="1980" spans="1:21" x14ac:dyDescent="0.35">
      <c r="A1980" t="s">
        <v>7206</v>
      </c>
      <c r="B1980">
        <v>2002</v>
      </c>
      <c r="C1980" t="s">
        <v>4568</v>
      </c>
      <c r="D1980" t="s">
        <v>640</v>
      </c>
      <c r="E1980" t="s">
        <v>7205</v>
      </c>
      <c r="F1980" t="s">
        <v>7207</v>
      </c>
      <c r="G1980" t="s">
        <v>39</v>
      </c>
      <c r="H1980" s="11">
        <v>35000000</v>
      </c>
      <c r="I1980" s="11">
        <v>18306166</v>
      </c>
      <c r="J1980" t="s">
        <v>56</v>
      </c>
      <c r="K1980">
        <v>125</v>
      </c>
      <c r="L1980" t="s">
        <v>1188</v>
      </c>
      <c r="M1980" t="s">
        <v>7208</v>
      </c>
      <c r="N1980">
        <v>6.5</v>
      </c>
      <c r="O1980">
        <v>105</v>
      </c>
      <c r="P1980">
        <v>215</v>
      </c>
      <c r="Q1980">
        <v>28130</v>
      </c>
      <c r="R1980">
        <v>3142</v>
      </c>
      <c r="S1980" t="s">
        <v>28</v>
      </c>
      <c r="T1980">
        <v>2.35</v>
      </c>
      <c r="U1980" t="b">
        <f>IF(Table19[[#This Row],[gross]]-Table19[[#This Row],[budget]] &gt; 0, TRUE, FALSE)</f>
        <v>0</v>
      </c>
    </row>
    <row r="1981" spans="1:21" x14ac:dyDescent="0.35">
      <c r="A1981" t="s">
        <v>7405</v>
      </c>
      <c r="B1981">
        <v>2012</v>
      </c>
      <c r="C1981" t="s">
        <v>7401</v>
      </c>
      <c r="D1981" t="s">
        <v>7404</v>
      </c>
      <c r="E1981" t="s">
        <v>7402</v>
      </c>
      <c r="F1981" t="s">
        <v>3905</v>
      </c>
      <c r="G1981" t="s">
        <v>39</v>
      </c>
      <c r="H1981" s="11">
        <v>33000000</v>
      </c>
      <c r="I1981" s="11">
        <v>35057332</v>
      </c>
      <c r="J1981" t="s">
        <v>38</v>
      </c>
      <c r="K1981">
        <v>99</v>
      </c>
      <c r="L1981" t="s">
        <v>7403</v>
      </c>
      <c r="M1981" t="s">
        <v>7406</v>
      </c>
      <c r="N1981">
        <v>6.5</v>
      </c>
      <c r="O1981">
        <v>121</v>
      </c>
      <c r="P1981">
        <v>72</v>
      </c>
      <c r="Q1981">
        <v>45394</v>
      </c>
      <c r="R1981">
        <v>4863</v>
      </c>
      <c r="S1981" t="s">
        <v>28</v>
      </c>
      <c r="T1981">
        <v>2.35</v>
      </c>
      <c r="U1981" t="b">
        <f>IF(Table19[[#This Row],[gross]]-Table19[[#This Row],[budget]] &gt; 0, TRUE, FALSE)</f>
        <v>1</v>
      </c>
    </row>
    <row r="1982" spans="1:21" x14ac:dyDescent="0.35">
      <c r="A1982" t="s">
        <v>7420</v>
      </c>
      <c r="B1982">
        <v>2004</v>
      </c>
      <c r="C1982" t="s">
        <v>7418</v>
      </c>
      <c r="D1982" t="s">
        <v>6788</v>
      </c>
      <c r="E1982" t="s">
        <v>7419</v>
      </c>
      <c r="F1982" t="s">
        <v>7421</v>
      </c>
      <c r="G1982" t="s">
        <v>569</v>
      </c>
      <c r="H1982" s="11">
        <v>33000000</v>
      </c>
      <c r="I1982" s="11">
        <v>33682273</v>
      </c>
      <c r="J1982" t="s">
        <v>38</v>
      </c>
      <c r="K1982">
        <v>140</v>
      </c>
      <c r="L1982" t="s">
        <v>454</v>
      </c>
      <c r="M1982" t="s">
        <v>7422</v>
      </c>
      <c r="N1982">
        <v>6.5</v>
      </c>
      <c r="O1982">
        <v>192</v>
      </c>
      <c r="P1982">
        <v>622</v>
      </c>
      <c r="Q1982">
        <v>124242</v>
      </c>
      <c r="R1982">
        <v>2114</v>
      </c>
      <c r="S1982" t="s">
        <v>28</v>
      </c>
      <c r="T1982">
        <v>2.35</v>
      </c>
      <c r="U1982" t="b">
        <f>IF(Table19[[#This Row],[gross]]-Table19[[#This Row],[budget]] &gt; 0, TRUE, FALSE)</f>
        <v>1</v>
      </c>
    </row>
    <row r="1983" spans="1:21" x14ac:dyDescent="0.35">
      <c r="A1983" t="s">
        <v>7429</v>
      </c>
      <c r="B1983">
        <v>2012</v>
      </c>
      <c r="C1983" t="s">
        <v>7428</v>
      </c>
      <c r="D1983" t="s">
        <v>330</v>
      </c>
      <c r="E1983" t="s">
        <v>5820</v>
      </c>
      <c r="F1983" t="s">
        <v>7430</v>
      </c>
      <c r="G1983" t="s">
        <v>569</v>
      </c>
      <c r="H1983" s="11">
        <v>30000000</v>
      </c>
      <c r="I1983" s="11">
        <v>17120019</v>
      </c>
      <c r="J1983" t="s">
        <v>38</v>
      </c>
      <c r="K1983">
        <v>94</v>
      </c>
      <c r="L1983" t="s">
        <v>329</v>
      </c>
      <c r="M1983" t="s">
        <v>7431</v>
      </c>
      <c r="N1983">
        <v>6.5</v>
      </c>
      <c r="O1983">
        <v>258</v>
      </c>
      <c r="P1983">
        <v>134</v>
      </c>
      <c r="Q1983">
        <v>83097</v>
      </c>
      <c r="R1983">
        <v>27759</v>
      </c>
      <c r="S1983" t="s">
        <v>28</v>
      </c>
      <c r="T1983">
        <v>2.35</v>
      </c>
      <c r="U1983" t="b">
        <f>IF(Table19[[#This Row],[gross]]-Table19[[#This Row],[budget]] &gt; 0, TRUE, FALSE)</f>
        <v>0</v>
      </c>
    </row>
    <row r="1984" spans="1:21" x14ac:dyDescent="0.35">
      <c r="A1984" t="s">
        <v>7663</v>
      </c>
      <c r="B1984">
        <v>2010</v>
      </c>
      <c r="C1984" t="s">
        <v>7662</v>
      </c>
      <c r="D1984" t="s">
        <v>386</v>
      </c>
      <c r="E1984" t="s">
        <v>490</v>
      </c>
      <c r="F1984" t="s">
        <v>2239</v>
      </c>
      <c r="G1984" t="s">
        <v>90</v>
      </c>
      <c r="H1984" s="11">
        <v>31000000</v>
      </c>
      <c r="I1984" s="11">
        <v>11854694</v>
      </c>
      <c r="J1984" t="s">
        <v>38</v>
      </c>
      <c r="K1984">
        <v>106</v>
      </c>
      <c r="L1984" t="s">
        <v>3270</v>
      </c>
      <c r="M1984" t="s">
        <v>7664</v>
      </c>
      <c r="N1984">
        <v>6.5</v>
      </c>
      <c r="O1984">
        <v>126</v>
      </c>
      <c r="P1984">
        <v>64</v>
      </c>
      <c r="Q1984">
        <v>14281</v>
      </c>
      <c r="R1984">
        <v>17560</v>
      </c>
      <c r="S1984" t="s">
        <v>28</v>
      </c>
      <c r="T1984">
        <v>1.85</v>
      </c>
      <c r="U1984" t="b">
        <f>IF(Table19[[#This Row],[gross]]-Table19[[#This Row],[budget]] &gt; 0, TRUE, FALSE)</f>
        <v>0</v>
      </c>
    </row>
    <row r="1985" spans="1:21" x14ac:dyDescent="0.35">
      <c r="A1985" t="s">
        <v>7863</v>
      </c>
      <c r="B1985">
        <v>2010</v>
      </c>
      <c r="C1985" t="s">
        <v>2484</v>
      </c>
      <c r="D1985" t="s">
        <v>2458</v>
      </c>
      <c r="E1985" t="s">
        <v>7862</v>
      </c>
      <c r="F1985" t="s">
        <v>7864</v>
      </c>
      <c r="G1985" t="s">
        <v>90</v>
      </c>
      <c r="H1985" s="11">
        <v>30000000</v>
      </c>
      <c r="I1985" s="11">
        <v>53021560</v>
      </c>
      <c r="J1985" t="s">
        <v>38</v>
      </c>
      <c r="K1985">
        <v>105</v>
      </c>
      <c r="L1985" t="s">
        <v>1375</v>
      </c>
      <c r="M1985" t="s">
        <v>7865</v>
      </c>
      <c r="N1985">
        <v>6.5</v>
      </c>
      <c r="O1985">
        <v>159</v>
      </c>
      <c r="P1985">
        <v>156</v>
      </c>
      <c r="Q1985">
        <v>74630</v>
      </c>
      <c r="R1985">
        <v>1026</v>
      </c>
      <c r="S1985" t="s">
        <v>28</v>
      </c>
      <c r="T1985">
        <v>2.35</v>
      </c>
      <c r="U1985" t="b">
        <f>IF(Table19[[#This Row],[gross]]-Table19[[#This Row],[budget]] &gt; 0, TRUE, FALSE)</f>
        <v>1</v>
      </c>
    </row>
    <row r="1986" spans="1:21" x14ac:dyDescent="0.35">
      <c r="A1986" t="s">
        <v>8184</v>
      </c>
      <c r="B1986">
        <v>2013</v>
      </c>
      <c r="C1986" t="s">
        <v>8183</v>
      </c>
      <c r="D1986" t="s">
        <v>703</v>
      </c>
      <c r="E1986" t="s">
        <v>5742</v>
      </c>
      <c r="F1986" t="s">
        <v>8185</v>
      </c>
      <c r="G1986" t="s">
        <v>569</v>
      </c>
      <c r="H1986" s="11">
        <v>30000000</v>
      </c>
      <c r="I1986" s="11">
        <v>10880926</v>
      </c>
      <c r="J1986" t="s">
        <v>38</v>
      </c>
      <c r="K1986">
        <v>118</v>
      </c>
      <c r="L1986" t="s">
        <v>454</v>
      </c>
      <c r="M1986" t="s">
        <v>8186</v>
      </c>
      <c r="N1986">
        <v>6.5</v>
      </c>
      <c r="O1986">
        <v>217</v>
      </c>
      <c r="P1986">
        <v>127</v>
      </c>
      <c r="Q1986">
        <v>54147</v>
      </c>
      <c r="R1986">
        <v>4253</v>
      </c>
      <c r="S1986" t="s">
        <v>28</v>
      </c>
      <c r="T1986">
        <v>2.35</v>
      </c>
      <c r="U1986" t="b">
        <f>IF(Table19[[#This Row],[gross]]-Table19[[#This Row],[budget]] &gt; 0, TRUE, FALSE)</f>
        <v>0</v>
      </c>
    </row>
    <row r="1987" spans="1:21" x14ac:dyDescent="0.35">
      <c r="A1987" t="s">
        <v>8235</v>
      </c>
      <c r="B1987">
        <v>2015</v>
      </c>
      <c r="C1987" t="s">
        <v>8233</v>
      </c>
      <c r="D1987" t="s">
        <v>2382</v>
      </c>
      <c r="E1987" t="s">
        <v>8234</v>
      </c>
      <c r="F1987" t="s">
        <v>8236</v>
      </c>
      <c r="G1987" t="s">
        <v>39</v>
      </c>
      <c r="H1987" s="11">
        <v>29000000</v>
      </c>
      <c r="I1987" s="11">
        <v>183436380</v>
      </c>
      <c r="J1987" t="s">
        <v>38</v>
      </c>
      <c r="K1987">
        <v>115</v>
      </c>
      <c r="L1987" t="s">
        <v>6111</v>
      </c>
      <c r="M1987" t="s">
        <v>8237</v>
      </c>
      <c r="N1987">
        <v>6.5</v>
      </c>
      <c r="O1987">
        <v>221</v>
      </c>
      <c r="P1987">
        <v>185</v>
      </c>
      <c r="Q1987">
        <v>97697</v>
      </c>
      <c r="R1987">
        <v>13159</v>
      </c>
      <c r="S1987" t="s">
        <v>28</v>
      </c>
      <c r="T1987">
        <v>1.85</v>
      </c>
      <c r="U1987" t="b">
        <f>IF(Table19[[#This Row],[gross]]-Table19[[#This Row],[budget]] &gt; 0, TRUE, FALSE)</f>
        <v>1</v>
      </c>
    </row>
    <row r="1988" spans="1:21" x14ac:dyDescent="0.35">
      <c r="A1988" t="s">
        <v>8468</v>
      </c>
      <c r="B1988">
        <v>2008</v>
      </c>
      <c r="C1988" t="s">
        <v>8466</v>
      </c>
      <c r="D1988" t="s">
        <v>1499</v>
      </c>
      <c r="E1988" t="s">
        <v>8467</v>
      </c>
      <c r="F1988" t="s">
        <v>8469</v>
      </c>
      <c r="G1988" t="s">
        <v>569</v>
      </c>
      <c r="H1988" s="11">
        <v>27000000</v>
      </c>
      <c r="I1988" s="11">
        <v>2775593</v>
      </c>
      <c r="J1988" t="s">
        <v>56</v>
      </c>
      <c r="K1988">
        <v>110</v>
      </c>
      <c r="L1988" t="s">
        <v>1375</v>
      </c>
      <c r="M1988" t="s">
        <v>8470</v>
      </c>
      <c r="N1988">
        <v>6.5</v>
      </c>
      <c r="O1988">
        <v>135</v>
      </c>
      <c r="P1988">
        <v>98</v>
      </c>
      <c r="Q1988">
        <v>61269</v>
      </c>
      <c r="R1988">
        <v>858</v>
      </c>
      <c r="S1988" t="s">
        <v>28</v>
      </c>
      <c r="T1988">
        <v>1.85</v>
      </c>
      <c r="U1988" t="b">
        <f>IF(Table19[[#This Row],[gross]]-Table19[[#This Row],[budget]] &gt; 0, TRUE, FALSE)</f>
        <v>0</v>
      </c>
    </row>
    <row r="1989" spans="1:21" x14ac:dyDescent="0.35">
      <c r="A1989" t="s">
        <v>8634</v>
      </c>
      <c r="B1989">
        <v>2014</v>
      </c>
      <c r="C1989" t="s">
        <v>8632</v>
      </c>
      <c r="D1989" t="s">
        <v>223</v>
      </c>
      <c r="E1989" t="s">
        <v>8633</v>
      </c>
      <c r="F1989" t="s">
        <v>8635</v>
      </c>
      <c r="G1989" t="s">
        <v>569</v>
      </c>
      <c r="H1989" s="11">
        <v>28000000</v>
      </c>
      <c r="I1989" s="11">
        <v>25977365</v>
      </c>
      <c r="J1989" t="s">
        <v>38</v>
      </c>
      <c r="K1989">
        <v>114</v>
      </c>
      <c r="L1989" t="s">
        <v>2079</v>
      </c>
      <c r="M1989" t="s">
        <v>8636</v>
      </c>
      <c r="N1989">
        <v>6.5</v>
      </c>
      <c r="O1989">
        <v>253</v>
      </c>
      <c r="P1989">
        <v>207</v>
      </c>
      <c r="Q1989">
        <v>87950</v>
      </c>
      <c r="R1989">
        <v>15428</v>
      </c>
      <c r="S1989" t="s">
        <v>28</v>
      </c>
      <c r="T1989">
        <v>2.35</v>
      </c>
      <c r="U1989" t="b">
        <f>IF(Table19[[#This Row],[gross]]-Table19[[#This Row],[budget]] &gt; 0, TRUE, FALSE)</f>
        <v>0</v>
      </c>
    </row>
    <row r="1990" spans="1:21" x14ac:dyDescent="0.35">
      <c r="A1990" t="s">
        <v>8664</v>
      </c>
      <c r="B1990">
        <v>2005</v>
      </c>
      <c r="C1990" t="s">
        <v>6001</v>
      </c>
      <c r="D1990" t="s">
        <v>8663</v>
      </c>
      <c r="E1990" t="s">
        <v>8662</v>
      </c>
      <c r="F1990" t="s">
        <v>8665</v>
      </c>
      <c r="G1990" t="s">
        <v>39</v>
      </c>
      <c r="H1990" s="11">
        <v>26000000</v>
      </c>
      <c r="I1990" s="11">
        <v>57859105</v>
      </c>
      <c r="J1990" t="s">
        <v>38</v>
      </c>
      <c r="K1990">
        <v>85</v>
      </c>
      <c r="L1990" t="s">
        <v>825</v>
      </c>
      <c r="M1990" t="s">
        <v>8666</v>
      </c>
      <c r="N1990">
        <v>6.5</v>
      </c>
      <c r="O1990">
        <v>224</v>
      </c>
      <c r="P1990">
        <v>673</v>
      </c>
      <c r="Q1990">
        <v>94108</v>
      </c>
      <c r="R1990">
        <v>1090</v>
      </c>
      <c r="S1990" t="s">
        <v>28</v>
      </c>
      <c r="T1990">
        <v>2.35</v>
      </c>
      <c r="U1990" t="b">
        <f>IF(Table19[[#This Row],[gross]]-Table19[[#This Row],[budget]] &gt; 0, TRUE, FALSE)</f>
        <v>1</v>
      </c>
    </row>
    <row r="1991" spans="1:21" x14ac:dyDescent="0.35">
      <c r="A1991" t="s">
        <v>8682</v>
      </c>
      <c r="B1991">
        <v>2013</v>
      </c>
      <c r="C1991" t="s">
        <v>273</v>
      </c>
      <c r="D1991" t="s">
        <v>1045</v>
      </c>
      <c r="E1991" t="s">
        <v>8681</v>
      </c>
      <c r="F1991" t="s">
        <v>1678</v>
      </c>
      <c r="G1991" t="s">
        <v>569</v>
      </c>
      <c r="H1991" s="11">
        <v>26000000</v>
      </c>
      <c r="I1991" s="11">
        <v>49874933</v>
      </c>
      <c r="J1991" t="s">
        <v>38</v>
      </c>
      <c r="K1991">
        <v>129</v>
      </c>
      <c r="L1991" t="s">
        <v>8601</v>
      </c>
      <c r="M1991" t="s">
        <v>8683</v>
      </c>
      <c r="N1991">
        <v>6.5</v>
      </c>
      <c r="O1991">
        <v>335</v>
      </c>
      <c r="P1991">
        <v>287</v>
      </c>
      <c r="Q1991">
        <v>161168</v>
      </c>
      <c r="R1991">
        <v>13573</v>
      </c>
      <c r="S1991" t="s">
        <v>28</v>
      </c>
      <c r="T1991">
        <v>2.35</v>
      </c>
      <c r="U1991" t="b">
        <f>IF(Table19[[#This Row],[gross]]-Table19[[#This Row],[budget]] &gt; 0, TRUE, FALSE)</f>
        <v>1</v>
      </c>
    </row>
    <row r="1992" spans="1:21" x14ac:dyDescent="0.35">
      <c r="A1992" t="s">
        <v>8685</v>
      </c>
      <c r="B1992">
        <v>2004</v>
      </c>
      <c r="C1992" t="s">
        <v>1681</v>
      </c>
      <c r="D1992" t="s">
        <v>95</v>
      </c>
      <c r="E1992" t="s">
        <v>921</v>
      </c>
      <c r="F1992" t="s">
        <v>526</v>
      </c>
      <c r="G1992" t="s">
        <v>39</v>
      </c>
      <c r="H1992" s="11">
        <v>26000000</v>
      </c>
      <c r="I1992" s="11">
        <v>45489752</v>
      </c>
      <c r="J1992" t="s">
        <v>38</v>
      </c>
      <c r="K1992">
        <v>109</v>
      </c>
      <c r="L1992" t="s">
        <v>1375</v>
      </c>
      <c r="M1992" t="s">
        <v>8686</v>
      </c>
      <c r="N1992">
        <v>6.5</v>
      </c>
      <c r="O1992">
        <v>157</v>
      </c>
      <c r="P1992">
        <v>214</v>
      </c>
      <c r="Q1992">
        <v>48973</v>
      </c>
      <c r="R1992">
        <v>28493</v>
      </c>
      <c r="S1992" t="s">
        <v>28</v>
      </c>
      <c r="T1992">
        <v>1.85</v>
      </c>
      <c r="U1992" t="b">
        <f>IF(Table19[[#This Row],[gross]]-Table19[[#This Row],[budget]] &gt; 0, TRUE, FALSE)</f>
        <v>1</v>
      </c>
    </row>
    <row r="1993" spans="1:21" x14ac:dyDescent="0.35">
      <c r="A1993" t="s">
        <v>8748</v>
      </c>
      <c r="B1993">
        <v>2015</v>
      </c>
      <c r="C1993" t="s">
        <v>2374</v>
      </c>
      <c r="D1993" t="s">
        <v>310</v>
      </c>
      <c r="E1993" t="s">
        <v>7877</v>
      </c>
      <c r="F1993" t="s">
        <v>1139</v>
      </c>
      <c r="G1993" t="s">
        <v>39</v>
      </c>
      <c r="H1993" s="11">
        <v>26000000</v>
      </c>
      <c r="I1993" s="11">
        <v>12276810</v>
      </c>
      <c r="J1993" t="s">
        <v>38</v>
      </c>
      <c r="K1993">
        <v>117</v>
      </c>
      <c r="L1993" t="s">
        <v>1585</v>
      </c>
      <c r="M1993" t="s">
        <v>8749</v>
      </c>
      <c r="N1993">
        <v>6.5</v>
      </c>
      <c r="O1993">
        <v>178</v>
      </c>
      <c r="P1993">
        <v>126</v>
      </c>
      <c r="Q1993">
        <v>57674</v>
      </c>
      <c r="R1993">
        <v>17847</v>
      </c>
      <c r="S1993" t="s">
        <v>28</v>
      </c>
      <c r="T1993">
        <v>2.35</v>
      </c>
      <c r="U1993" t="b">
        <f>IF(Table19[[#This Row],[gross]]-Table19[[#This Row],[budget]] &gt; 0, TRUE, FALSE)</f>
        <v>0</v>
      </c>
    </row>
    <row r="1994" spans="1:21" x14ac:dyDescent="0.35">
      <c r="A1994" t="s">
        <v>8878</v>
      </c>
      <c r="B1994">
        <v>2012</v>
      </c>
      <c r="C1994" t="s">
        <v>6835</v>
      </c>
      <c r="D1994" t="s">
        <v>1682</v>
      </c>
      <c r="E1994" t="s">
        <v>8877</v>
      </c>
      <c r="F1994" t="s">
        <v>8879</v>
      </c>
      <c r="G1994" t="s">
        <v>39</v>
      </c>
      <c r="H1994" s="11">
        <v>25000000</v>
      </c>
      <c r="I1994" s="11">
        <v>60443237</v>
      </c>
      <c r="J1994" t="s">
        <v>38</v>
      </c>
      <c r="K1994">
        <v>101</v>
      </c>
      <c r="L1994" t="s">
        <v>209</v>
      </c>
      <c r="M1994" t="s">
        <v>8880</v>
      </c>
      <c r="N1994">
        <v>6.5</v>
      </c>
      <c r="O1994">
        <v>170</v>
      </c>
      <c r="P1994">
        <v>106</v>
      </c>
      <c r="Q1994">
        <v>76882</v>
      </c>
      <c r="R1994">
        <v>1852</v>
      </c>
      <c r="S1994" t="s">
        <v>28</v>
      </c>
      <c r="T1994">
        <v>2.35</v>
      </c>
      <c r="U1994" t="b">
        <f>IF(Table19[[#This Row],[gross]]-Table19[[#This Row],[budget]] &gt; 0, TRUE, FALSE)</f>
        <v>1</v>
      </c>
    </row>
    <row r="1995" spans="1:21" x14ac:dyDescent="0.35">
      <c r="A1995" t="s">
        <v>8930</v>
      </c>
      <c r="B1995">
        <v>2012</v>
      </c>
      <c r="C1995" t="s">
        <v>3676</v>
      </c>
      <c r="D1995" t="s">
        <v>77</v>
      </c>
      <c r="E1995" t="s">
        <v>8929</v>
      </c>
      <c r="F1995" t="s">
        <v>1103</v>
      </c>
      <c r="G1995" t="s">
        <v>569</v>
      </c>
      <c r="H1995" s="11">
        <v>25000000</v>
      </c>
      <c r="I1995" s="11">
        <v>66489425</v>
      </c>
      <c r="J1995" t="s">
        <v>38</v>
      </c>
      <c r="K1995">
        <v>109</v>
      </c>
      <c r="L1995" t="s">
        <v>454</v>
      </c>
      <c r="M1995" t="s">
        <v>8931</v>
      </c>
      <c r="N1995">
        <v>6.5</v>
      </c>
      <c r="O1995">
        <v>270</v>
      </c>
      <c r="P1995">
        <v>161</v>
      </c>
      <c r="Q1995">
        <v>101977</v>
      </c>
      <c r="R1995">
        <v>26625</v>
      </c>
      <c r="S1995" t="s">
        <v>28</v>
      </c>
      <c r="T1995">
        <v>2.35</v>
      </c>
      <c r="U1995" t="b">
        <f>IF(Table19[[#This Row],[gross]]-Table19[[#This Row],[budget]] &gt; 0, TRUE, FALSE)</f>
        <v>1</v>
      </c>
    </row>
    <row r="1996" spans="1:21" x14ac:dyDescent="0.35">
      <c r="A1996" t="s">
        <v>8974</v>
      </c>
      <c r="B1996">
        <v>2014</v>
      </c>
      <c r="C1996" t="s">
        <v>1165</v>
      </c>
      <c r="D1996" t="s">
        <v>296</v>
      </c>
      <c r="E1996" t="s">
        <v>2309</v>
      </c>
      <c r="F1996" t="s">
        <v>221</v>
      </c>
      <c r="G1996" t="s">
        <v>39</v>
      </c>
      <c r="H1996" s="11">
        <v>25000000</v>
      </c>
      <c r="I1996" s="11">
        <v>45089048</v>
      </c>
      <c r="J1996" t="s">
        <v>7698</v>
      </c>
      <c r="K1996">
        <v>97</v>
      </c>
      <c r="L1996" t="s">
        <v>5257</v>
      </c>
      <c r="M1996" t="s">
        <v>8975</v>
      </c>
      <c r="N1996">
        <v>6.5</v>
      </c>
      <c r="O1996">
        <v>198</v>
      </c>
      <c r="P1996">
        <v>260</v>
      </c>
      <c r="Q1996">
        <v>86251</v>
      </c>
      <c r="R1996">
        <v>36064</v>
      </c>
      <c r="S1996" t="s">
        <v>720</v>
      </c>
      <c r="T1996">
        <v>2.35</v>
      </c>
      <c r="U1996" t="b">
        <f>IF(Table19[[#This Row],[gross]]-Table19[[#This Row],[budget]] &gt; 0, TRUE, FALSE)</f>
        <v>1</v>
      </c>
    </row>
    <row r="1997" spans="1:21" x14ac:dyDescent="0.35">
      <c r="A1997" t="s">
        <v>9018</v>
      </c>
      <c r="B1997">
        <v>2013</v>
      </c>
      <c r="C1997" t="s">
        <v>9017</v>
      </c>
      <c r="D1997" t="s">
        <v>285</v>
      </c>
      <c r="E1997" t="s">
        <v>2576</v>
      </c>
      <c r="F1997" t="s">
        <v>1024</v>
      </c>
      <c r="G1997" t="s">
        <v>569</v>
      </c>
      <c r="H1997" s="11">
        <v>25500000</v>
      </c>
      <c r="I1997" s="11">
        <v>41229</v>
      </c>
      <c r="J1997" t="s">
        <v>1418</v>
      </c>
      <c r="K1997">
        <v>144</v>
      </c>
      <c r="L1997" t="s">
        <v>2062</v>
      </c>
      <c r="M1997" t="s">
        <v>9019</v>
      </c>
      <c r="N1997">
        <v>6.5</v>
      </c>
      <c r="O1997">
        <v>91</v>
      </c>
      <c r="P1997">
        <v>41</v>
      </c>
      <c r="Q1997">
        <v>14612</v>
      </c>
      <c r="R1997">
        <v>18442</v>
      </c>
      <c r="S1997" t="s">
        <v>28</v>
      </c>
      <c r="T1997">
        <v>2.35</v>
      </c>
      <c r="U1997" t="b">
        <f>IF(Table19[[#This Row],[gross]]-Table19[[#This Row],[budget]] &gt; 0, TRUE, FALSE)</f>
        <v>0</v>
      </c>
    </row>
    <row r="1998" spans="1:21" x14ac:dyDescent="0.35">
      <c r="A1998" t="s">
        <v>9234</v>
      </c>
      <c r="B1998">
        <v>2008</v>
      </c>
      <c r="C1998" t="s">
        <v>7953</v>
      </c>
      <c r="D1998" t="s">
        <v>62</v>
      </c>
      <c r="E1998" t="s">
        <v>434</v>
      </c>
      <c r="F1998" t="s">
        <v>1360</v>
      </c>
      <c r="G1998" t="s">
        <v>569</v>
      </c>
      <c r="H1998" s="11">
        <v>25000000</v>
      </c>
      <c r="I1998" s="11">
        <v>10911750</v>
      </c>
      <c r="J1998" t="s">
        <v>38</v>
      </c>
      <c r="K1998">
        <v>112</v>
      </c>
      <c r="L1998" t="s">
        <v>3257</v>
      </c>
      <c r="M1998" t="s">
        <v>9235</v>
      </c>
      <c r="N1998">
        <v>6.5</v>
      </c>
      <c r="O1998">
        <v>143</v>
      </c>
      <c r="P1998">
        <v>99</v>
      </c>
      <c r="Q1998">
        <v>17757</v>
      </c>
      <c r="R1998">
        <v>43560</v>
      </c>
      <c r="S1998" t="s">
        <v>28</v>
      </c>
      <c r="T1998">
        <v>1.85</v>
      </c>
      <c r="U1998" t="b">
        <f>IF(Table19[[#This Row],[gross]]-Table19[[#This Row],[budget]] &gt; 0, TRUE, FALSE)</f>
        <v>0</v>
      </c>
    </row>
    <row r="1999" spans="1:21" x14ac:dyDescent="0.35">
      <c r="A1999" t="s">
        <v>9310</v>
      </c>
      <c r="B1999">
        <v>2005</v>
      </c>
      <c r="C1999" t="s">
        <v>8165</v>
      </c>
      <c r="D1999" t="s">
        <v>426</v>
      </c>
      <c r="E1999" t="s">
        <v>3246</v>
      </c>
      <c r="F1999" t="s">
        <v>7410</v>
      </c>
      <c r="G1999" t="s">
        <v>569</v>
      </c>
      <c r="H1999" s="11">
        <v>25000000</v>
      </c>
      <c r="I1999" s="11">
        <v>871527</v>
      </c>
      <c r="J1999" t="s">
        <v>263</v>
      </c>
      <c r="K1999">
        <v>107</v>
      </c>
      <c r="L1999" t="s">
        <v>2079</v>
      </c>
      <c r="M1999" t="s">
        <v>9311</v>
      </c>
      <c r="N1999">
        <v>6.5</v>
      </c>
      <c r="O1999">
        <v>97</v>
      </c>
      <c r="P1999">
        <v>128</v>
      </c>
      <c r="Q1999">
        <v>14982</v>
      </c>
      <c r="R1999">
        <v>16090</v>
      </c>
      <c r="S1999" t="s">
        <v>28</v>
      </c>
      <c r="T1999">
        <v>2.35</v>
      </c>
      <c r="U1999" t="b">
        <f>IF(Table19[[#This Row],[gross]]-Table19[[#This Row],[budget]] &gt; 0, TRUE, FALSE)</f>
        <v>0</v>
      </c>
    </row>
    <row r="2000" spans="1:21" x14ac:dyDescent="0.35">
      <c r="A2000" t="s">
        <v>9376</v>
      </c>
      <c r="B2000">
        <v>1984</v>
      </c>
      <c r="C2000" t="s">
        <v>9375</v>
      </c>
      <c r="D2000" t="s">
        <v>4028</v>
      </c>
      <c r="E2000" t="s">
        <v>4333</v>
      </c>
      <c r="F2000" t="s">
        <v>9377</v>
      </c>
      <c r="G2000" t="s">
        <v>90</v>
      </c>
      <c r="H2000" s="11">
        <v>8200000</v>
      </c>
      <c r="I2000" s="11">
        <v>80000000</v>
      </c>
      <c r="J2000" t="s">
        <v>38</v>
      </c>
      <c r="K2000">
        <v>107</v>
      </c>
      <c r="L2000" t="s">
        <v>7403</v>
      </c>
      <c r="M2000" t="s">
        <v>9378</v>
      </c>
      <c r="N2000">
        <v>6.5</v>
      </c>
      <c r="O2000">
        <v>60</v>
      </c>
      <c r="P2000">
        <v>113</v>
      </c>
      <c r="Q2000">
        <v>51459</v>
      </c>
      <c r="R2000">
        <v>1962</v>
      </c>
      <c r="S2000" t="s">
        <v>28</v>
      </c>
      <c r="T2000">
        <v>1.85</v>
      </c>
      <c r="U2000" t="b">
        <f>IF(Table19[[#This Row],[gross]]-Table19[[#This Row],[budget]] &gt; 0, TRUE, FALSE)</f>
        <v>1</v>
      </c>
    </row>
    <row r="2001" spans="1:21" x14ac:dyDescent="0.35">
      <c r="A2001" t="s">
        <v>9461</v>
      </c>
      <c r="B2001">
        <v>2010</v>
      </c>
      <c r="C2001" t="s">
        <v>7360</v>
      </c>
      <c r="D2001" t="s">
        <v>1045</v>
      </c>
      <c r="E2001" t="s">
        <v>4623</v>
      </c>
      <c r="F2001" t="s">
        <v>5038</v>
      </c>
      <c r="G2001" t="s">
        <v>569</v>
      </c>
      <c r="H2001" s="11">
        <v>24000000</v>
      </c>
      <c r="I2001" s="11">
        <v>23225911</v>
      </c>
      <c r="J2001" t="s">
        <v>38</v>
      </c>
      <c r="K2001">
        <v>98</v>
      </c>
      <c r="L2001" t="s">
        <v>454</v>
      </c>
      <c r="M2001" t="s">
        <v>9462</v>
      </c>
      <c r="N2001">
        <v>6.5</v>
      </c>
      <c r="O2001">
        <v>196</v>
      </c>
      <c r="P2001">
        <v>157</v>
      </c>
      <c r="Q2001">
        <v>80574</v>
      </c>
      <c r="R2001">
        <v>14699</v>
      </c>
      <c r="S2001" t="s">
        <v>28</v>
      </c>
      <c r="T2001">
        <v>2.35</v>
      </c>
      <c r="U2001" t="b">
        <f>IF(Table19[[#This Row],[gross]]-Table19[[#This Row],[budget]] &gt; 0, TRUE, FALSE)</f>
        <v>0</v>
      </c>
    </row>
    <row r="2002" spans="1:21" x14ac:dyDescent="0.35">
      <c r="A2002" t="s">
        <v>9649</v>
      </c>
      <c r="B2002">
        <v>2009</v>
      </c>
      <c r="C2002" t="s">
        <v>1475</v>
      </c>
      <c r="D2002" t="s">
        <v>1124</v>
      </c>
      <c r="E2002" t="s">
        <v>5552</v>
      </c>
      <c r="F2002" t="s">
        <v>5949</v>
      </c>
      <c r="G2002" t="s">
        <v>569</v>
      </c>
      <c r="H2002" s="11">
        <v>21000000</v>
      </c>
      <c r="I2002" s="11">
        <v>33313582</v>
      </c>
      <c r="J2002" t="s">
        <v>38</v>
      </c>
      <c r="K2002">
        <v>108</v>
      </c>
      <c r="L2002" t="s">
        <v>5083</v>
      </c>
      <c r="M2002" t="s">
        <v>9650</v>
      </c>
      <c r="N2002">
        <v>6.5</v>
      </c>
      <c r="O2002">
        <v>248</v>
      </c>
      <c r="P2002">
        <v>175</v>
      </c>
      <c r="Q2002">
        <v>52888</v>
      </c>
      <c r="R2002">
        <v>16031</v>
      </c>
      <c r="S2002" t="s">
        <v>28</v>
      </c>
      <c r="T2002">
        <v>1.85</v>
      </c>
      <c r="U2002" t="b">
        <f>IF(Table19[[#This Row],[gross]]-Table19[[#This Row],[budget]] &gt; 0, TRUE, FALSE)</f>
        <v>1</v>
      </c>
    </row>
    <row r="2003" spans="1:21" x14ac:dyDescent="0.35">
      <c r="A2003" t="s">
        <v>9700</v>
      </c>
      <c r="B2003">
        <v>2013</v>
      </c>
      <c r="C2003" t="s">
        <v>4937</v>
      </c>
      <c r="D2003" t="s">
        <v>330</v>
      </c>
      <c r="E2003" t="s">
        <v>75</v>
      </c>
      <c r="F2003" t="s">
        <v>1635</v>
      </c>
      <c r="G2003" t="s">
        <v>569</v>
      </c>
      <c r="H2003" s="11">
        <v>22000000</v>
      </c>
      <c r="I2003" s="11">
        <v>19783777</v>
      </c>
      <c r="J2003" t="s">
        <v>38</v>
      </c>
      <c r="K2003">
        <v>100</v>
      </c>
      <c r="L2003" t="s">
        <v>454</v>
      </c>
      <c r="M2003" t="s">
        <v>9701</v>
      </c>
      <c r="N2003">
        <v>6.5</v>
      </c>
      <c r="O2003">
        <v>203</v>
      </c>
      <c r="P2003">
        <v>154</v>
      </c>
      <c r="Q2003">
        <v>82804</v>
      </c>
      <c r="R2003">
        <v>39989</v>
      </c>
      <c r="S2003" t="s">
        <v>28</v>
      </c>
      <c r="T2003">
        <v>2.35</v>
      </c>
      <c r="U2003" t="b">
        <f>IF(Table19[[#This Row],[gross]]-Table19[[#This Row],[budget]] &gt; 0, TRUE, FALSE)</f>
        <v>0</v>
      </c>
    </row>
    <row r="2004" spans="1:21" x14ac:dyDescent="0.35">
      <c r="A2004" t="s">
        <v>9775</v>
      </c>
      <c r="B2004">
        <v>1996</v>
      </c>
      <c r="C2004" t="s">
        <v>2393</v>
      </c>
      <c r="D2004" t="s">
        <v>5773</v>
      </c>
      <c r="E2004" t="s">
        <v>5313</v>
      </c>
      <c r="F2004" t="s">
        <v>617</v>
      </c>
      <c r="G2004" t="s">
        <v>39</v>
      </c>
      <c r="H2004" s="11">
        <v>21500000</v>
      </c>
      <c r="I2004" s="11">
        <v>22294341</v>
      </c>
      <c r="J2004" t="s">
        <v>38</v>
      </c>
      <c r="K2004">
        <v>101</v>
      </c>
      <c r="L2004" t="s">
        <v>4052</v>
      </c>
      <c r="M2004" t="s">
        <v>9776</v>
      </c>
      <c r="N2004">
        <v>6.5</v>
      </c>
      <c r="O2004">
        <v>27</v>
      </c>
      <c r="P2004">
        <v>71</v>
      </c>
      <c r="Q2004">
        <v>12278</v>
      </c>
      <c r="R2004">
        <v>4629</v>
      </c>
      <c r="S2004" t="s">
        <v>28</v>
      </c>
      <c r="T2004">
        <v>1.85</v>
      </c>
      <c r="U2004" t="b">
        <f>IF(Table19[[#This Row],[gross]]-Table19[[#This Row],[budget]] &gt; 0, TRUE, FALSE)</f>
        <v>1</v>
      </c>
    </row>
    <row r="2005" spans="1:21" x14ac:dyDescent="0.35">
      <c r="A2005" t="s">
        <v>10113</v>
      </c>
      <c r="B2005">
        <v>1998</v>
      </c>
      <c r="C2005" t="s">
        <v>10112</v>
      </c>
      <c r="D2005" t="s">
        <v>537</v>
      </c>
      <c r="E2005" t="s">
        <v>3692</v>
      </c>
      <c r="F2005" t="s">
        <v>10114</v>
      </c>
      <c r="G2005" t="s">
        <v>569</v>
      </c>
      <c r="H2005" s="11">
        <v>20000000</v>
      </c>
      <c r="I2005" s="11">
        <v>29753944</v>
      </c>
      <c r="J2005" t="s">
        <v>38</v>
      </c>
      <c r="K2005">
        <v>115</v>
      </c>
      <c r="L2005" t="s">
        <v>2079</v>
      </c>
      <c r="M2005" t="s">
        <v>10115</v>
      </c>
      <c r="N2005">
        <v>6.5</v>
      </c>
      <c r="O2005">
        <v>69</v>
      </c>
      <c r="P2005">
        <v>389</v>
      </c>
      <c r="Q2005">
        <v>90677</v>
      </c>
      <c r="R2005">
        <v>14275</v>
      </c>
      <c r="S2005" t="s">
        <v>28</v>
      </c>
      <c r="T2005">
        <v>2.35</v>
      </c>
      <c r="U2005" t="b">
        <f>IF(Table19[[#This Row],[gross]]-Table19[[#This Row],[budget]] &gt; 0, TRUE, FALSE)</f>
        <v>1</v>
      </c>
    </row>
    <row r="2006" spans="1:21" x14ac:dyDescent="0.35">
      <c r="A2006" t="s">
        <v>10164</v>
      </c>
      <c r="B2006">
        <v>2009</v>
      </c>
      <c r="C2006" t="s">
        <v>10161</v>
      </c>
      <c r="D2006" t="s">
        <v>10163</v>
      </c>
      <c r="E2006" t="s">
        <v>10162</v>
      </c>
      <c r="F2006" t="s">
        <v>10165</v>
      </c>
      <c r="G2006" t="s">
        <v>569</v>
      </c>
      <c r="H2006" s="11">
        <v>20000000</v>
      </c>
      <c r="I2006" s="11">
        <v>29975979</v>
      </c>
      <c r="J2006" t="s">
        <v>365</v>
      </c>
      <c r="K2006">
        <v>98</v>
      </c>
      <c r="L2006" t="s">
        <v>2145</v>
      </c>
      <c r="M2006" t="s">
        <v>10166</v>
      </c>
      <c r="N2006">
        <v>6.5</v>
      </c>
      <c r="O2006">
        <v>292</v>
      </c>
      <c r="P2006">
        <v>281</v>
      </c>
      <c r="Q2006">
        <v>105797</v>
      </c>
      <c r="R2006">
        <v>189</v>
      </c>
      <c r="S2006" t="s">
        <v>28</v>
      </c>
      <c r="T2006">
        <v>2.35</v>
      </c>
      <c r="U2006" t="b">
        <f>IF(Table19[[#This Row],[gross]]-Table19[[#This Row],[budget]] &gt; 0, TRUE, FALSE)</f>
        <v>1</v>
      </c>
    </row>
    <row r="2007" spans="1:21" x14ac:dyDescent="0.35">
      <c r="A2007" t="s">
        <v>10487</v>
      </c>
      <c r="B2007">
        <v>2011</v>
      </c>
      <c r="C2007" t="s">
        <v>5165</v>
      </c>
      <c r="D2007" t="s">
        <v>448</v>
      </c>
      <c r="E2007" t="s">
        <v>2713</v>
      </c>
      <c r="F2007" t="s">
        <v>3276</v>
      </c>
      <c r="G2007" t="s">
        <v>569</v>
      </c>
      <c r="H2007" s="11">
        <v>15000000</v>
      </c>
      <c r="I2007" s="11">
        <v>5702083</v>
      </c>
      <c r="J2007" t="s">
        <v>56</v>
      </c>
      <c r="K2007">
        <v>99</v>
      </c>
      <c r="L2007" t="s">
        <v>3438</v>
      </c>
      <c r="M2007" t="s">
        <v>10488</v>
      </c>
      <c r="N2007">
        <v>6.5</v>
      </c>
      <c r="O2007">
        <v>345</v>
      </c>
      <c r="P2007">
        <v>190</v>
      </c>
      <c r="Q2007">
        <v>80617</v>
      </c>
      <c r="R2007">
        <v>23755</v>
      </c>
      <c r="S2007" t="s">
        <v>28</v>
      </c>
      <c r="T2007">
        <v>1.85</v>
      </c>
      <c r="U2007" t="b">
        <f>IF(Table19[[#This Row],[gross]]-Table19[[#This Row],[budget]] &gt; 0, TRUE, FALSE)</f>
        <v>0</v>
      </c>
    </row>
    <row r="2008" spans="1:21" x14ac:dyDescent="0.35">
      <c r="A2008" t="s">
        <v>10677</v>
      </c>
      <c r="B2008">
        <v>2010</v>
      </c>
      <c r="C2008" t="s">
        <v>1049</v>
      </c>
      <c r="D2008" t="s">
        <v>3234</v>
      </c>
      <c r="E2008" t="s">
        <v>275</v>
      </c>
      <c r="F2008" t="s">
        <v>6505</v>
      </c>
      <c r="G2008" t="s">
        <v>569</v>
      </c>
      <c r="H2008" s="11">
        <v>20000000</v>
      </c>
      <c r="I2008" s="11">
        <v>39103378</v>
      </c>
      <c r="J2008" t="s">
        <v>38</v>
      </c>
      <c r="K2008">
        <v>101</v>
      </c>
      <c r="L2008" t="s">
        <v>5289</v>
      </c>
      <c r="M2008" t="s">
        <v>10678</v>
      </c>
      <c r="N2008">
        <v>6.5</v>
      </c>
      <c r="O2008">
        <v>308</v>
      </c>
      <c r="P2008">
        <v>251</v>
      </c>
      <c r="Q2008">
        <v>93272</v>
      </c>
      <c r="R2008">
        <v>2609</v>
      </c>
      <c r="S2008" t="s">
        <v>28</v>
      </c>
      <c r="T2008">
        <v>2.35</v>
      </c>
      <c r="U2008" t="b">
        <f>IF(Table19[[#This Row],[gross]]-Table19[[#This Row],[budget]] &gt; 0, TRUE, FALSE)</f>
        <v>1</v>
      </c>
    </row>
    <row r="2009" spans="1:21" x14ac:dyDescent="0.35">
      <c r="A2009" t="s">
        <v>10697</v>
      </c>
      <c r="B2009">
        <v>2008</v>
      </c>
      <c r="C2009" t="s">
        <v>4321</v>
      </c>
      <c r="D2009" t="s">
        <v>10696</v>
      </c>
      <c r="E2009" t="s">
        <v>5008</v>
      </c>
      <c r="F2009" t="s">
        <v>4729</v>
      </c>
      <c r="G2009" t="s">
        <v>569</v>
      </c>
      <c r="H2009" s="11">
        <v>19000000</v>
      </c>
      <c r="I2009" s="11">
        <v>8396942</v>
      </c>
      <c r="J2009" t="s">
        <v>38</v>
      </c>
      <c r="K2009">
        <v>129</v>
      </c>
      <c r="L2009" t="s">
        <v>10695</v>
      </c>
      <c r="M2009" t="s">
        <v>10698</v>
      </c>
      <c r="N2009">
        <v>6.5</v>
      </c>
      <c r="O2009">
        <v>102</v>
      </c>
      <c r="P2009">
        <v>103</v>
      </c>
      <c r="Q2009">
        <v>72715</v>
      </c>
      <c r="R2009">
        <v>4324</v>
      </c>
      <c r="S2009" t="s">
        <v>28</v>
      </c>
      <c r="T2009">
        <v>1.85</v>
      </c>
      <c r="U2009" t="b">
        <f>IF(Table19[[#This Row],[gross]]-Table19[[#This Row],[budget]] &gt; 0, TRUE, FALSE)</f>
        <v>0</v>
      </c>
    </row>
    <row r="2010" spans="1:21" x14ac:dyDescent="0.35">
      <c r="A2010" t="s">
        <v>10926</v>
      </c>
      <c r="B2010">
        <v>2009</v>
      </c>
      <c r="C2010" t="s">
        <v>8395</v>
      </c>
      <c r="D2010" t="s">
        <v>267</v>
      </c>
      <c r="E2010" t="s">
        <v>9053</v>
      </c>
      <c r="F2010" t="s">
        <v>405</v>
      </c>
      <c r="G2010" t="s">
        <v>569</v>
      </c>
      <c r="H2010" s="11">
        <v>18000000</v>
      </c>
      <c r="I2010" s="11">
        <v>15281286</v>
      </c>
      <c r="J2010" t="s">
        <v>38</v>
      </c>
      <c r="K2010">
        <v>90</v>
      </c>
      <c r="L2010" t="s">
        <v>1375</v>
      </c>
      <c r="M2010" t="s">
        <v>10927</v>
      </c>
      <c r="N2010">
        <v>6.5</v>
      </c>
      <c r="O2010">
        <v>192</v>
      </c>
      <c r="P2010">
        <v>105</v>
      </c>
      <c r="Q2010">
        <v>64646</v>
      </c>
      <c r="R2010">
        <v>16004</v>
      </c>
      <c r="S2010" t="s">
        <v>28</v>
      </c>
      <c r="T2010">
        <v>1.85</v>
      </c>
      <c r="U2010" t="b">
        <f>IF(Table19[[#This Row],[gross]]-Table19[[#This Row],[budget]] &gt; 0, TRUE, FALSE)</f>
        <v>0</v>
      </c>
    </row>
    <row r="2011" spans="1:21" x14ac:dyDescent="0.35">
      <c r="A2011" t="s">
        <v>11066</v>
      </c>
      <c r="B2011">
        <v>2005</v>
      </c>
      <c r="C2011" t="s">
        <v>11064</v>
      </c>
      <c r="D2011" t="s">
        <v>252</v>
      </c>
      <c r="E2011" t="s">
        <v>1594</v>
      </c>
      <c r="F2011" t="s">
        <v>3362</v>
      </c>
      <c r="G2011" t="s">
        <v>90</v>
      </c>
      <c r="H2011" s="11">
        <v>17500000</v>
      </c>
      <c r="I2011" s="11">
        <v>51053787</v>
      </c>
      <c r="J2011" t="s">
        <v>38</v>
      </c>
      <c r="K2011">
        <v>80</v>
      </c>
      <c r="L2011" t="s">
        <v>11065</v>
      </c>
      <c r="M2011" t="s">
        <v>11067</v>
      </c>
      <c r="N2011">
        <v>6.5</v>
      </c>
      <c r="O2011">
        <v>142</v>
      </c>
      <c r="P2011">
        <v>247</v>
      </c>
      <c r="Q2011">
        <v>45900</v>
      </c>
      <c r="R2011">
        <v>14385</v>
      </c>
      <c r="S2011" t="s">
        <v>28</v>
      </c>
      <c r="T2011">
        <v>1.85</v>
      </c>
      <c r="U2011" t="b">
        <f>IF(Table19[[#This Row],[gross]]-Table19[[#This Row],[budget]] &gt; 0, TRUE, FALSE)</f>
        <v>1</v>
      </c>
    </row>
    <row r="2012" spans="1:21" x14ac:dyDescent="0.35">
      <c r="A2012" t="s">
        <v>11113</v>
      </c>
      <c r="B2012">
        <v>2014</v>
      </c>
      <c r="C2012" t="s">
        <v>7056</v>
      </c>
      <c r="D2012" t="s">
        <v>4304</v>
      </c>
      <c r="E2012" t="s">
        <v>598</v>
      </c>
      <c r="F2012" t="s">
        <v>1072</v>
      </c>
      <c r="G2012" t="s">
        <v>569</v>
      </c>
      <c r="H2012" s="11">
        <v>17000000</v>
      </c>
      <c r="I2012" s="11">
        <v>82389560</v>
      </c>
      <c r="J2012" t="s">
        <v>38</v>
      </c>
      <c r="K2012">
        <v>104</v>
      </c>
      <c r="L2012" t="s">
        <v>1611</v>
      </c>
      <c r="M2012" t="s">
        <v>11114</v>
      </c>
      <c r="N2012">
        <v>6.5</v>
      </c>
      <c r="O2012">
        <v>129</v>
      </c>
      <c r="P2012">
        <v>147</v>
      </c>
      <c r="Q2012">
        <v>106820</v>
      </c>
      <c r="R2012">
        <v>3627</v>
      </c>
      <c r="S2012" t="s">
        <v>28</v>
      </c>
      <c r="T2012">
        <v>1.85</v>
      </c>
      <c r="U2012" t="b">
        <f>IF(Table19[[#This Row],[gross]]-Table19[[#This Row],[budget]] &gt; 0, TRUE, FALSE)</f>
        <v>1</v>
      </c>
    </row>
    <row r="2013" spans="1:21" x14ac:dyDescent="0.35">
      <c r="A2013" t="s">
        <v>11201</v>
      </c>
      <c r="B2013">
        <v>2013</v>
      </c>
      <c r="C2013" t="s">
        <v>11199</v>
      </c>
      <c r="D2013" t="s">
        <v>3042</v>
      </c>
      <c r="E2013" t="s">
        <v>11200</v>
      </c>
      <c r="F2013" t="s">
        <v>11202</v>
      </c>
      <c r="G2013" t="s">
        <v>569</v>
      </c>
      <c r="H2013" s="11">
        <v>17000000</v>
      </c>
      <c r="I2013" s="11">
        <v>54239856</v>
      </c>
      <c r="J2013" t="s">
        <v>38</v>
      </c>
      <c r="K2013">
        <v>96</v>
      </c>
      <c r="L2013" t="s">
        <v>6096</v>
      </c>
      <c r="M2013" t="s">
        <v>11203</v>
      </c>
      <c r="N2013">
        <v>6.5</v>
      </c>
      <c r="O2013">
        <v>543</v>
      </c>
      <c r="P2013">
        <v>789</v>
      </c>
      <c r="Q2013">
        <v>125016</v>
      </c>
      <c r="R2013">
        <v>673</v>
      </c>
      <c r="S2013" t="s">
        <v>28</v>
      </c>
      <c r="T2013">
        <v>2.35</v>
      </c>
      <c r="U2013" t="b">
        <f>IF(Table19[[#This Row],[gross]]-Table19[[#This Row],[budget]] &gt; 0, TRUE, FALSE)</f>
        <v>1</v>
      </c>
    </row>
    <row r="2014" spans="1:21" x14ac:dyDescent="0.35">
      <c r="A2014" t="s">
        <v>11262</v>
      </c>
      <c r="B2014">
        <v>2006</v>
      </c>
      <c r="C2014" t="s">
        <v>11261</v>
      </c>
      <c r="D2014" t="s">
        <v>92</v>
      </c>
      <c r="E2014" t="s">
        <v>921</v>
      </c>
      <c r="F2014" t="s">
        <v>11263</v>
      </c>
      <c r="G2014" t="s">
        <v>569</v>
      </c>
      <c r="H2014" s="11">
        <v>16800000</v>
      </c>
      <c r="I2014" s="11">
        <v>220914</v>
      </c>
      <c r="J2014" t="s">
        <v>38</v>
      </c>
      <c r="K2014">
        <v>122</v>
      </c>
      <c r="L2014" t="s">
        <v>6019</v>
      </c>
      <c r="M2014" t="s">
        <v>11264</v>
      </c>
      <c r="N2014">
        <v>6.5</v>
      </c>
      <c r="O2014">
        <v>105</v>
      </c>
      <c r="P2014">
        <v>97</v>
      </c>
      <c r="Q2014">
        <v>13239</v>
      </c>
      <c r="R2014">
        <v>25173</v>
      </c>
      <c r="S2014" t="s">
        <v>28</v>
      </c>
      <c r="T2014">
        <v>1.85</v>
      </c>
      <c r="U2014" t="b">
        <f>IF(Table19[[#This Row],[gross]]-Table19[[#This Row],[budget]] &gt; 0, TRUE, FALSE)</f>
        <v>0</v>
      </c>
    </row>
    <row r="2015" spans="1:21" x14ac:dyDescent="0.35">
      <c r="A2015" t="s">
        <v>11305</v>
      </c>
      <c r="B2015">
        <v>2000</v>
      </c>
      <c r="C2015" t="s">
        <v>2465</v>
      </c>
      <c r="D2015" t="s">
        <v>2021</v>
      </c>
      <c r="E2015" t="s">
        <v>7410</v>
      </c>
      <c r="F2015" t="s">
        <v>9695</v>
      </c>
      <c r="G2015" t="s">
        <v>569</v>
      </c>
      <c r="H2015" s="11">
        <v>15600000</v>
      </c>
      <c r="I2015" s="11">
        <v>68525609</v>
      </c>
      <c r="J2015" t="s">
        <v>38</v>
      </c>
      <c r="K2015">
        <v>94</v>
      </c>
      <c r="L2015" t="s">
        <v>1611</v>
      </c>
      <c r="M2015" t="s">
        <v>11306</v>
      </c>
      <c r="N2015">
        <v>6.5</v>
      </c>
      <c r="O2015">
        <v>103</v>
      </c>
      <c r="P2015">
        <v>302</v>
      </c>
      <c r="Q2015">
        <v>132963</v>
      </c>
      <c r="R2015">
        <v>3889</v>
      </c>
      <c r="S2015" t="s">
        <v>28</v>
      </c>
      <c r="T2015">
        <v>1.85</v>
      </c>
      <c r="U2015" t="b">
        <f>IF(Table19[[#This Row],[gross]]-Table19[[#This Row],[budget]] &gt; 0, TRUE, FALSE)</f>
        <v>1</v>
      </c>
    </row>
    <row r="2016" spans="1:21" x14ac:dyDescent="0.35">
      <c r="A2016" t="s">
        <v>11507</v>
      </c>
      <c r="B2016">
        <v>2006</v>
      </c>
      <c r="C2016" t="s">
        <v>637</v>
      </c>
      <c r="D2016" t="s">
        <v>11506</v>
      </c>
      <c r="E2016" t="s">
        <v>3347</v>
      </c>
      <c r="F2016" t="s">
        <v>4234</v>
      </c>
      <c r="G2016" t="s">
        <v>569</v>
      </c>
      <c r="H2016" s="11">
        <v>15500000</v>
      </c>
      <c r="I2016" s="11">
        <v>7774730</v>
      </c>
      <c r="J2016" t="s">
        <v>263</v>
      </c>
      <c r="K2016">
        <v>95</v>
      </c>
      <c r="L2016" t="s">
        <v>11505</v>
      </c>
      <c r="M2016" t="s">
        <v>11508</v>
      </c>
      <c r="N2016">
        <v>6.5</v>
      </c>
      <c r="O2016">
        <v>251</v>
      </c>
      <c r="P2016">
        <v>352</v>
      </c>
      <c r="Q2016">
        <v>61912</v>
      </c>
      <c r="R2016">
        <v>1120</v>
      </c>
      <c r="S2016" t="s">
        <v>28</v>
      </c>
      <c r="T2016">
        <v>1.85</v>
      </c>
      <c r="U2016" t="b">
        <f>IF(Table19[[#This Row],[gross]]-Table19[[#This Row],[budget]] &gt; 0, TRUE, FALSE)</f>
        <v>0</v>
      </c>
    </row>
    <row r="2017" spans="1:21" x14ac:dyDescent="0.35">
      <c r="A2017" t="s">
        <v>11622</v>
      </c>
      <c r="B2017">
        <v>2013</v>
      </c>
      <c r="C2017" t="s">
        <v>11621</v>
      </c>
      <c r="D2017" t="s">
        <v>1045</v>
      </c>
      <c r="E2017" t="s">
        <v>2700</v>
      </c>
      <c r="F2017" t="s">
        <v>6039</v>
      </c>
      <c r="G2017" t="s">
        <v>39</v>
      </c>
      <c r="H2017" s="11">
        <v>15000000</v>
      </c>
      <c r="I2017" s="11">
        <v>42919096</v>
      </c>
      <c r="J2017" t="s">
        <v>38</v>
      </c>
      <c r="K2017">
        <v>112</v>
      </c>
      <c r="L2017" t="s">
        <v>896</v>
      </c>
      <c r="M2017" t="s">
        <v>11623</v>
      </c>
      <c r="N2017">
        <v>6.5</v>
      </c>
      <c r="O2017">
        <v>238</v>
      </c>
      <c r="P2017">
        <v>122</v>
      </c>
      <c r="Q2017">
        <v>64747</v>
      </c>
      <c r="R2017">
        <v>15800</v>
      </c>
      <c r="S2017" t="s">
        <v>28</v>
      </c>
      <c r="T2017">
        <v>2.35</v>
      </c>
      <c r="U2017" t="b">
        <f>IF(Table19[[#This Row],[gross]]-Table19[[#This Row],[budget]] &gt; 0, TRUE, FALSE)</f>
        <v>1</v>
      </c>
    </row>
    <row r="2018" spans="1:21" x14ac:dyDescent="0.35">
      <c r="A2018" t="s">
        <v>11972</v>
      </c>
      <c r="B2018">
        <v>1999</v>
      </c>
      <c r="C2018" t="s">
        <v>11971</v>
      </c>
      <c r="D2018" t="s">
        <v>784</v>
      </c>
      <c r="E2018" t="s">
        <v>1757</v>
      </c>
      <c r="F2018" t="s">
        <v>1969</v>
      </c>
      <c r="G2018" t="s">
        <v>39</v>
      </c>
      <c r="H2018" s="11">
        <v>15000000</v>
      </c>
      <c r="I2018" s="11">
        <v>4956401</v>
      </c>
      <c r="J2018" t="s">
        <v>1418</v>
      </c>
      <c r="K2018">
        <v>120</v>
      </c>
      <c r="L2018" t="s">
        <v>3257</v>
      </c>
      <c r="M2018" t="s">
        <v>11973</v>
      </c>
      <c r="N2018">
        <v>6.5</v>
      </c>
      <c r="O2018">
        <v>68</v>
      </c>
      <c r="P2018">
        <v>89</v>
      </c>
      <c r="Q2018">
        <v>12601</v>
      </c>
      <c r="R2018">
        <v>51657</v>
      </c>
      <c r="S2018" t="s">
        <v>28</v>
      </c>
      <c r="T2018">
        <v>1.85</v>
      </c>
      <c r="U2018" t="b">
        <f>IF(Table19[[#This Row],[gross]]-Table19[[#This Row],[budget]] &gt; 0, TRUE, FALSE)</f>
        <v>0</v>
      </c>
    </row>
    <row r="2019" spans="1:21" x14ac:dyDescent="0.35">
      <c r="A2019" t="s">
        <v>12007</v>
      </c>
      <c r="B2019">
        <v>2007</v>
      </c>
      <c r="C2019" t="s">
        <v>11025</v>
      </c>
      <c r="D2019" t="s">
        <v>203</v>
      </c>
      <c r="E2019" t="s">
        <v>4362</v>
      </c>
      <c r="F2019" t="s">
        <v>4601</v>
      </c>
      <c r="G2019" t="s">
        <v>569</v>
      </c>
      <c r="H2019" s="11">
        <v>15000000</v>
      </c>
      <c r="I2019" s="11">
        <v>1294640</v>
      </c>
      <c r="J2019" t="s">
        <v>38</v>
      </c>
      <c r="K2019">
        <v>111</v>
      </c>
      <c r="L2019" t="s">
        <v>6325</v>
      </c>
      <c r="M2019" t="s">
        <v>12008</v>
      </c>
      <c r="N2019">
        <v>6.5</v>
      </c>
      <c r="O2019">
        <v>250</v>
      </c>
      <c r="P2019">
        <v>436</v>
      </c>
      <c r="Q2019">
        <v>69569</v>
      </c>
      <c r="R2019">
        <v>6748</v>
      </c>
      <c r="S2019" t="s">
        <v>28</v>
      </c>
      <c r="T2019">
        <v>1.85</v>
      </c>
      <c r="U2019" t="b">
        <f>IF(Table19[[#This Row],[gross]]-Table19[[#This Row],[budget]] &gt; 0, TRUE, FALSE)</f>
        <v>0</v>
      </c>
    </row>
    <row r="2020" spans="1:21" x14ac:dyDescent="0.35">
      <c r="A2020" t="s">
        <v>12166</v>
      </c>
      <c r="B2020">
        <v>2009</v>
      </c>
      <c r="C2020" t="s">
        <v>1354</v>
      </c>
      <c r="D2020" t="s">
        <v>93</v>
      </c>
      <c r="E2020" t="s">
        <v>1909</v>
      </c>
      <c r="F2020" t="s">
        <v>7290</v>
      </c>
      <c r="G2020" t="s">
        <v>569</v>
      </c>
      <c r="H2020" s="11">
        <v>14000000</v>
      </c>
      <c r="I2020" s="11">
        <v>15483540</v>
      </c>
      <c r="J2020" t="s">
        <v>38</v>
      </c>
      <c r="K2020">
        <v>108</v>
      </c>
      <c r="L2020" t="s">
        <v>12165</v>
      </c>
      <c r="M2020" t="s">
        <v>12167</v>
      </c>
      <c r="N2020">
        <v>6.5</v>
      </c>
      <c r="O2020">
        <v>160</v>
      </c>
      <c r="P2020">
        <v>215</v>
      </c>
      <c r="Q2020">
        <v>56338</v>
      </c>
      <c r="R2020">
        <v>41359</v>
      </c>
      <c r="S2020" t="s">
        <v>28</v>
      </c>
      <c r="T2020">
        <v>2.35</v>
      </c>
      <c r="U2020" t="b">
        <f>IF(Table19[[#This Row],[gross]]-Table19[[#This Row],[budget]] &gt; 0, TRUE, FALSE)</f>
        <v>1</v>
      </c>
    </row>
    <row r="2021" spans="1:21" x14ac:dyDescent="0.35">
      <c r="A2021" t="s">
        <v>12243</v>
      </c>
      <c r="B2021">
        <v>1978</v>
      </c>
      <c r="C2021" t="s">
        <v>12242</v>
      </c>
      <c r="D2021" t="s">
        <v>196</v>
      </c>
      <c r="E2021" t="s">
        <v>9040</v>
      </c>
      <c r="F2021" t="s">
        <v>12244</v>
      </c>
      <c r="G2021" t="s">
        <v>90</v>
      </c>
      <c r="H2021" s="11">
        <v>14000000</v>
      </c>
      <c r="I2021" s="11">
        <v>1000000</v>
      </c>
      <c r="J2021" t="s">
        <v>12247</v>
      </c>
      <c r="K2021">
        <v>127</v>
      </c>
      <c r="L2021" t="s">
        <v>1273</v>
      </c>
      <c r="M2021" t="s">
        <v>12245</v>
      </c>
      <c r="N2021">
        <v>6.5</v>
      </c>
      <c r="O2021">
        <v>2</v>
      </c>
      <c r="P2021">
        <v>8</v>
      </c>
      <c r="Q2021">
        <v>524</v>
      </c>
      <c r="R2021">
        <v>17250</v>
      </c>
      <c r="S2021" t="s">
        <v>28</v>
      </c>
      <c r="T2021">
        <v>2.35</v>
      </c>
      <c r="U2021" t="b">
        <f>IF(Table19[[#This Row],[gross]]-Table19[[#This Row],[budget]] &gt; 0, TRUE, FALSE)</f>
        <v>0</v>
      </c>
    </row>
    <row r="2022" spans="1:21" x14ac:dyDescent="0.35">
      <c r="A2022" t="s">
        <v>12264</v>
      </c>
      <c r="B2022">
        <v>2011</v>
      </c>
      <c r="C2022" t="s">
        <v>12263</v>
      </c>
      <c r="D2022" t="s">
        <v>1124</v>
      </c>
      <c r="E2022" t="s">
        <v>2380</v>
      </c>
      <c r="F2022" t="s">
        <v>12265</v>
      </c>
      <c r="G2022" t="s">
        <v>569</v>
      </c>
      <c r="H2022" s="11">
        <v>14000000</v>
      </c>
      <c r="I2022" s="11">
        <v>46495</v>
      </c>
      <c r="J2022" t="s">
        <v>38</v>
      </c>
      <c r="K2022">
        <v>186</v>
      </c>
      <c r="L2022" t="s">
        <v>3270</v>
      </c>
      <c r="M2022" t="s">
        <v>12266</v>
      </c>
      <c r="N2022">
        <v>6.5</v>
      </c>
      <c r="O2022">
        <v>116</v>
      </c>
      <c r="P2022">
        <v>119</v>
      </c>
      <c r="Q2022">
        <v>12053</v>
      </c>
      <c r="R2022">
        <v>14638</v>
      </c>
      <c r="S2022" t="s">
        <v>28</v>
      </c>
      <c r="T2022">
        <v>1.85</v>
      </c>
      <c r="U2022" t="b">
        <f>IF(Table19[[#This Row],[gross]]-Table19[[#This Row],[budget]] &gt; 0, TRUE, FALSE)</f>
        <v>0</v>
      </c>
    </row>
    <row r="2023" spans="1:21" x14ac:dyDescent="0.35">
      <c r="A2023" t="s">
        <v>12431</v>
      </c>
      <c r="B2023">
        <v>2001</v>
      </c>
      <c r="C2023" t="s">
        <v>5170</v>
      </c>
      <c r="D2023" t="s">
        <v>79</v>
      </c>
      <c r="E2023" t="s">
        <v>3561</v>
      </c>
      <c r="F2023" t="s">
        <v>12432</v>
      </c>
      <c r="G2023" t="s">
        <v>39</v>
      </c>
      <c r="H2023" s="11">
        <v>14000000</v>
      </c>
      <c r="I2023" s="11">
        <v>16929123</v>
      </c>
      <c r="J2023" t="s">
        <v>38</v>
      </c>
      <c r="K2023">
        <v>135</v>
      </c>
      <c r="L2023" t="s">
        <v>209</v>
      </c>
      <c r="M2023" t="s">
        <v>12433</v>
      </c>
      <c r="N2023">
        <v>6.5</v>
      </c>
      <c r="O2023">
        <v>84</v>
      </c>
      <c r="P2023">
        <v>169</v>
      </c>
      <c r="Q2023">
        <v>21406</v>
      </c>
      <c r="R2023">
        <v>6214</v>
      </c>
      <c r="S2023" t="s">
        <v>28</v>
      </c>
      <c r="T2023">
        <v>1.85</v>
      </c>
      <c r="U2023" t="b">
        <f>IF(Table19[[#This Row],[gross]]-Table19[[#This Row],[budget]] &gt; 0, TRUE, FALSE)</f>
        <v>1</v>
      </c>
    </row>
    <row r="2024" spans="1:21" x14ac:dyDescent="0.35">
      <c r="A2024" t="s">
        <v>12528</v>
      </c>
      <c r="B2024">
        <v>2000</v>
      </c>
      <c r="C2024" t="s">
        <v>8813</v>
      </c>
      <c r="D2024" t="s">
        <v>1909</v>
      </c>
      <c r="E2024" t="s">
        <v>8083</v>
      </c>
      <c r="F2024" t="s">
        <v>2228</v>
      </c>
      <c r="G2024" t="s">
        <v>569</v>
      </c>
      <c r="H2024" s="11">
        <v>20000000</v>
      </c>
      <c r="I2024" s="11">
        <v>403932</v>
      </c>
      <c r="J2024" t="s">
        <v>56</v>
      </c>
      <c r="K2024">
        <v>115</v>
      </c>
      <c r="L2024" t="s">
        <v>3878</v>
      </c>
      <c r="M2024" t="s">
        <v>12529</v>
      </c>
      <c r="N2024">
        <v>6.5</v>
      </c>
      <c r="O2024">
        <v>71</v>
      </c>
      <c r="P2024">
        <v>92</v>
      </c>
      <c r="Q2024">
        <v>5254</v>
      </c>
      <c r="R2024">
        <v>17104</v>
      </c>
      <c r="S2024" t="s">
        <v>28</v>
      </c>
      <c r="T2024">
        <v>2.35</v>
      </c>
      <c r="U2024" t="b">
        <f>IF(Table19[[#This Row],[gross]]-Table19[[#This Row],[budget]] &gt; 0, TRUE, FALSE)</f>
        <v>0</v>
      </c>
    </row>
    <row r="2025" spans="1:21" x14ac:dyDescent="0.35">
      <c r="A2025" t="s">
        <v>12686</v>
      </c>
      <c r="B2025">
        <v>2012</v>
      </c>
      <c r="C2025" t="s">
        <v>12682</v>
      </c>
      <c r="D2025" t="s">
        <v>12685</v>
      </c>
      <c r="E2025" t="s">
        <v>12683</v>
      </c>
      <c r="F2025" t="s">
        <v>12687</v>
      </c>
      <c r="G2025" t="s">
        <v>569</v>
      </c>
      <c r="H2025" s="11">
        <v>12000000</v>
      </c>
      <c r="I2025" s="11">
        <v>70011073</v>
      </c>
      <c r="J2025" t="s">
        <v>38</v>
      </c>
      <c r="K2025">
        <v>110</v>
      </c>
      <c r="L2025" t="s">
        <v>12684</v>
      </c>
      <c r="M2025" t="s">
        <v>12688</v>
      </c>
      <c r="N2025">
        <v>6.5</v>
      </c>
      <c r="O2025">
        <v>216</v>
      </c>
      <c r="P2025">
        <v>349</v>
      </c>
      <c r="Q2025">
        <v>57996</v>
      </c>
      <c r="R2025">
        <v>146</v>
      </c>
      <c r="S2025" t="s">
        <v>28</v>
      </c>
      <c r="T2025">
        <v>2.35</v>
      </c>
      <c r="U2025" t="b">
        <f>IF(Table19[[#This Row],[gross]]-Table19[[#This Row],[budget]] &gt; 0, TRUE, FALSE)</f>
        <v>1</v>
      </c>
    </row>
    <row r="2026" spans="1:21" x14ac:dyDescent="0.35">
      <c r="A2026" t="s">
        <v>12691</v>
      </c>
      <c r="B2026">
        <v>2006</v>
      </c>
      <c r="C2026" t="s">
        <v>5937</v>
      </c>
      <c r="D2026" t="s">
        <v>434</v>
      </c>
      <c r="E2026" t="s">
        <v>3854</v>
      </c>
      <c r="F2026" t="s">
        <v>12692</v>
      </c>
      <c r="G2026" t="s">
        <v>39</v>
      </c>
      <c r="H2026" s="11">
        <v>12000000</v>
      </c>
      <c r="I2026" s="11">
        <v>65269010</v>
      </c>
      <c r="J2026" t="s">
        <v>38</v>
      </c>
      <c r="K2026">
        <v>104</v>
      </c>
      <c r="L2026" t="s">
        <v>12690</v>
      </c>
      <c r="M2026" t="s">
        <v>12693</v>
      </c>
      <c r="N2026">
        <v>6.5</v>
      </c>
      <c r="O2026">
        <v>107</v>
      </c>
      <c r="P2026">
        <v>271</v>
      </c>
      <c r="Q2026">
        <v>90938</v>
      </c>
      <c r="R2026">
        <v>21380</v>
      </c>
      <c r="S2026" t="s">
        <v>28</v>
      </c>
      <c r="T2026">
        <v>2.35</v>
      </c>
      <c r="U2026" t="b">
        <f>IF(Table19[[#This Row],[gross]]-Table19[[#This Row],[budget]] &gt; 0, TRUE, FALSE)</f>
        <v>1</v>
      </c>
    </row>
    <row r="2027" spans="1:21" x14ac:dyDescent="0.35">
      <c r="A2027" t="s">
        <v>12777</v>
      </c>
      <c r="B2027">
        <v>2014</v>
      </c>
      <c r="C2027" t="s">
        <v>6858</v>
      </c>
      <c r="D2027" t="s">
        <v>955</v>
      </c>
      <c r="E2027" t="s">
        <v>3737</v>
      </c>
      <c r="F2027" t="s">
        <v>9052</v>
      </c>
      <c r="G2027" t="s">
        <v>569</v>
      </c>
      <c r="H2027" s="11">
        <v>12000000</v>
      </c>
      <c r="I2027" s="11">
        <v>25277561</v>
      </c>
      <c r="J2027" t="s">
        <v>38</v>
      </c>
      <c r="K2027">
        <v>102</v>
      </c>
      <c r="L2027" t="s">
        <v>1618</v>
      </c>
      <c r="M2027" t="s">
        <v>12778</v>
      </c>
      <c r="N2027">
        <v>6.5</v>
      </c>
      <c r="O2027">
        <v>161</v>
      </c>
      <c r="P2027">
        <v>93</v>
      </c>
      <c r="Q2027">
        <v>21672</v>
      </c>
      <c r="R2027">
        <v>5592</v>
      </c>
      <c r="S2027" t="s">
        <v>28</v>
      </c>
      <c r="T2027">
        <v>2.35</v>
      </c>
      <c r="U2027" t="b">
        <f>IF(Table19[[#This Row],[gross]]-Table19[[#This Row],[budget]] &gt; 0, TRUE, FALSE)</f>
        <v>1</v>
      </c>
    </row>
    <row r="2028" spans="1:21" x14ac:dyDescent="0.35">
      <c r="A2028" t="s">
        <v>13212</v>
      </c>
      <c r="B2028">
        <v>2007</v>
      </c>
      <c r="C2028" t="s">
        <v>13211</v>
      </c>
      <c r="D2028" t="s">
        <v>547</v>
      </c>
      <c r="E2028" t="s">
        <v>8477</v>
      </c>
      <c r="F2028" t="s">
        <v>11506</v>
      </c>
      <c r="G2028" t="s">
        <v>39</v>
      </c>
      <c r="H2028" s="11">
        <v>10000000</v>
      </c>
      <c r="I2028" s="11">
        <v>11043445</v>
      </c>
      <c r="J2028" t="s">
        <v>38</v>
      </c>
      <c r="K2028">
        <v>97</v>
      </c>
      <c r="L2028" t="s">
        <v>1375</v>
      </c>
      <c r="M2028" t="s">
        <v>13213</v>
      </c>
      <c r="N2028">
        <v>6.5</v>
      </c>
      <c r="O2028">
        <v>81</v>
      </c>
      <c r="P2028">
        <v>74</v>
      </c>
      <c r="Q2028">
        <v>27689</v>
      </c>
      <c r="R2028">
        <v>20312</v>
      </c>
      <c r="S2028" t="s">
        <v>28</v>
      </c>
      <c r="T2028">
        <v>2.35</v>
      </c>
      <c r="U2028" t="b">
        <f>IF(Table19[[#This Row],[gross]]-Table19[[#This Row],[budget]] &gt; 0, TRUE, FALSE)</f>
        <v>1</v>
      </c>
    </row>
    <row r="2029" spans="1:21" x14ac:dyDescent="0.35">
      <c r="A2029" t="s">
        <v>13287</v>
      </c>
      <c r="B2029">
        <v>2001</v>
      </c>
      <c r="C2029" t="s">
        <v>13285</v>
      </c>
      <c r="D2029" t="s">
        <v>835</v>
      </c>
      <c r="E2029" t="s">
        <v>13286</v>
      </c>
      <c r="F2029" t="s">
        <v>13288</v>
      </c>
      <c r="G2029" t="s">
        <v>272</v>
      </c>
      <c r="H2029" s="11">
        <v>23000000</v>
      </c>
      <c r="I2029" s="11">
        <v>36696761</v>
      </c>
      <c r="J2029" t="s">
        <v>38</v>
      </c>
      <c r="K2029">
        <v>82</v>
      </c>
      <c r="L2029" t="s">
        <v>7846</v>
      </c>
      <c r="M2029" t="s">
        <v>13289</v>
      </c>
      <c r="N2029">
        <v>6.5</v>
      </c>
      <c r="O2029">
        <v>44</v>
      </c>
      <c r="P2029">
        <v>38</v>
      </c>
      <c r="Q2029">
        <v>6808</v>
      </c>
      <c r="R2029">
        <v>2197</v>
      </c>
      <c r="S2029" t="s">
        <v>28</v>
      </c>
      <c r="T2029">
        <v>1.85</v>
      </c>
      <c r="U2029" t="b">
        <f>IF(Table19[[#This Row],[gross]]-Table19[[#This Row],[budget]] &gt; 0, TRUE, FALSE)</f>
        <v>1</v>
      </c>
    </row>
    <row r="2030" spans="1:21" x14ac:dyDescent="0.35">
      <c r="A2030" t="s">
        <v>13336</v>
      </c>
      <c r="B2030">
        <v>1983</v>
      </c>
      <c r="C2030" t="s">
        <v>2732</v>
      </c>
      <c r="D2030" t="s">
        <v>2850</v>
      </c>
      <c r="E2030" t="s">
        <v>13272</v>
      </c>
      <c r="F2030" t="s">
        <v>7070</v>
      </c>
      <c r="G2030" t="s">
        <v>90</v>
      </c>
      <c r="H2030" s="11">
        <v>10000000</v>
      </c>
      <c r="I2030" s="11">
        <v>29500000</v>
      </c>
      <c r="J2030" t="s">
        <v>38</v>
      </c>
      <c r="K2030">
        <v>101</v>
      </c>
      <c r="L2030" t="s">
        <v>13335</v>
      </c>
      <c r="M2030" t="s">
        <v>13337</v>
      </c>
      <c r="N2030">
        <v>6.5</v>
      </c>
      <c r="O2030">
        <v>78</v>
      </c>
      <c r="P2030">
        <v>121</v>
      </c>
      <c r="Q2030">
        <v>25613</v>
      </c>
      <c r="R2030">
        <v>1954</v>
      </c>
      <c r="S2030" t="s">
        <v>28</v>
      </c>
      <c r="T2030">
        <v>1.85</v>
      </c>
      <c r="U2030" t="b">
        <f>IF(Table19[[#This Row],[gross]]-Table19[[#This Row],[budget]] &gt; 0, TRUE, FALSE)</f>
        <v>1</v>
      </c>
    </row>
    <row r="2031" spans="1:21" x14ac:dyDescent="0.35">
      <c r="A2031" t="s">
        <v>13339</v>
      </c>
      <c r="B2031">
        <v>1989</v>
      </c>
      <c r="C2031" t="s">
        <v>11221</v>
      </c>
      <c r="D2031" t="s">
        <v>1862</v>
      </c>
      <c r="E2031" t="s">
        <v>13128</v>
      </c>
      <c r="F2031" t="s">
        <v>2059</v>
      </c>
      <c r="G2031" t="s">
        <v>569</v>
      </c>
      <c r="H2031" s="11">
        <v>17000000</v>
      </c>
      <c r="I2031" s="11">
        <v>30050028</v>
      </c>
      <c r="J2031" t="s">
        <v>38</v>
      </c>
      <c r="K2031">
        <v>114</v>
      </c>
      <c r="L2031" t="s">
        <v>59</v>
      </c>
      <c r="M2031" t="s">
        <v>13340</v>
      </c>
      <c r="N2031">
        <v>6.5</v>
      </c>
      <c r="O2031">
        <v>83</v>
      </c>
      <c r="P2031">
        <v>201</v>
      </c>
      <c r="Q2031">
        <v>42987</v>
      </c>
      <c r="R2031">
        <v>2484</v>
      </c>
      <c r="S2031" t="s">
        <v>28</v>
      </c>
      <c r="T2031">
        <v>2.35</v>
      </c>
      <c r="U2031" t="b">
        <f>IF(Table19[[#This Row],[gross]]-Table19[[#This Row],[budget]] &gt; 0, TRUE, FALSE)</f>
        <v>1</v>
      </c>
    </row>
    <row r="2032" spans="1:21" x14ac:dyDescent="0.35">
      <c r="A2032" t="s">
        <v>13353</v>
      </c>
      <c r="B2032">
        <v>1998</v>
      </c>
      <c r="C2032" t="s">
        <v>9694</v>
      </c>
      <c r="D2032" t="s">
        <v>2555</v>
      </c>
      <c r="E2032" t="s">
        <v>6949</v>
      </c>
      <c r="F2032" t="s">
        <v>5349</v>
      </c>
      <c r="G2032" t="s">
        <v>39</v>
      </c>
      <c r="H2032" s="11">
        <v>10000000</v>
      </c>
      <c r="I2032" s="11">
        <v>25339117</v>
      </c>
      <c r="J2032" t="s">
        <v>38</v>
      </c>
      <c r="K2032">
        <v>100</v>
      </c>
      <c r="L2032" t="s">
        <v>1618</v>
      </c>
      <c r="M2032" t="s">
        <v>13354</v>
      </c>
      <c r="N2032">
        <v>6.5</v>
      </c>
      <c r="O2032">
        <v>76</v>
      </c>
      <c r="P2032">
        <v>247</v>
      </c>
      <c r="Q2032">
        <v>37885</v>
      </c>
      <c r="R2032">
        <v>4259</v>
      </c>
      <c r="S2032" t="s">
        <v>28</v>
      </c>
      <c r="T2032">
        <v>1.85</v>
      </c>
      <c r="U2032" t="b">
        <f>IF(Table19[[#This Row],[gross]]-Table19[[#This Row],[budget]] &gt; 0, TRUE, FALSE)</f>
        <v>1</v>
      </c>
    </row>
    <row r="2033" spans="1:21" x14ac:dyDescent="0.35">
      <c r="A2033" t="s">
        <v>13406</v>
      </c>
      <c r="B2033">
        <v>1990</v>
      </c>
      <c r="C2033" t="s">
        <v>4860</v>
      </c>
      <c r="D2033" t="s">
        <v>1664</v>
      </c>
      <c r="E2033" t="s">
        <v>2632</v>
      </c>
      <c r="F2033" t="s">
        <v>13407</v>
      </c>
      <c r="G2033" t="s">
        <v>569</v>
      </c>
      <c r="H2033" s="11">
        <v>10000000</v>
      </c>
      <c r="I2033" s="11">
        <v>16153600</v>
      </c>
      <c r="J2033" t="s">
        <v>38</v>
      </c>
      <c r="K2033">
        <v>129</v>
      </c>
      <c r="L2033" t="s">
        <v>7403</v>
      </c>
      <c r="M2033" t="s">
        <v>13408</v>
      </c>
      <c r="N2033">
        <v>6.5</v>
      </c>
      <c r="O2033">
        <v>23</v>
      </c>
      <c r="P2033">
        <v>30</v>
      </c>
      <c r="Q2033">
        <v>8295</v>
      </c>
      <c r="R2033">
        <v>19065</v>
      </c>
      <c r="S2033" t="s">
        <v>28</v>
      </c>
      <c r="T2033">
        <v>1.85</v>
      </c>
      <c r="U2033" t="b">
        <f>IF(Table19[[#This Row],[gross]]-Table19[[#This Row],[budget]] &gt; 0, TRUE, FALSE)</f>
        <v>1</v>
      </c>
    </row>
    <row r="2034" spans="1:21" x14ac:dyDescent="0.35">
      <c r="A2034" t="s">
        <v>13478</v>
      </c>
      <c r="B2034">
        <v>1999</v>
      </c>
      <c r="C2034" t="s">
        <v>13476</v>
      </c>
      <c r="D2034" t="s">
        <v>79</v>
      </c>
      <c r="E2034" t="s">
        <v>8739</v>
      </c>
      <c r="F2034" t="s">
        <v>4560</v>
      </c>
      <c r="G2034" t="s">
        <v>39</v>
      </c>
      <c r="H2034" s="11">
        <v>10000000</v>
      </c>
      <c r="I2034" s="11">
        <v>10561238</v>
      </c>
      <c r="J2034" t="s">
        <v>740</v>
      </c>
      <c r="K2034">
        <v>97</v>
      </c>
      <c r="L2034" t="s">
        <v>13477</v>
      </c>
      <c r="M2034" t="s">
        <v>13479</v>
      </c>
      <c r="N2034">
        <v>6.5</v>
      </c>
      <c r="O2034">
        <v>77</v>
      </c>
      <c r="P2034">
        <v>321</v>
      </c>
      <c r="Q2034">
        <v>27265</v>
      </c>
      <c r="R2034">
        <v>6388</v>
      </c>
      <c r="S2034" t="s">
        <v>28</v>
      </c>
      <c r="T2034">
        <v>1.85</v>
      </c>
      <c r="U2034" t="b">
        <f>IF(Table19[[#This Row],[gross]]-Table19[[#This Row],[budget]] &gt; 0, TRUE, FALSE)</f>
        <v>1</v>
      </c>
    </row>
    <row r="2035" spans="1:21" x14ac:dyDescent="0.35">
      <c r="A2035" t="s">
        <v>13563</v>
      </c>
      <c r="B2035">
        <v>2011</v>
      </c>
      <c r="C2035" t="s">
        <v>13561</v>
      </c>
      <c r="D2035" t="s">
        <v>229</v>
      </c>
      <c r="E2035" t="s">
        <v>13562</v>
      </c>
      <c r="F2035" t="s">
        <v>11548</v>
      </c>
      <c r="G2035" t="s">
        <v>569</v>
      </c>
      <c r="H2035" s="11">
        <v>10000000</v>
      </c>
      <c r="I2035" s="11">
        <v>4244155</v>
      </c>
      <c r="J2035" t="s">
        <v>38</v>
      </c>
      <c r="K2035">
        <v>83</v>
      </c>
      <c r="L2035" t="s">
        <v>2450</v>
      </c>
      <c r="M2035" t="s">
        <v>13564</v>
      </c>
      <c r="N2035">
        <v>6.5</v>
      </c>
      <c r="O2035">
        <v>182</v>
      </c>
      <c r="P2035">
        <v>112</v>
      </c>
      <c r="Q2035">
        <v>56005</v>
      </c>
      <c r="R2035">
        <v>3374</v>
      </c>
      <c r="S2035" t="s">
        <v>28</v>
      </c>
      <c r="T2035">
        <v>1.85</v>
      </c>
      <c r="U2035" t="b">
        <f>IF(Table19[[#This Row],[gross]]-Table19[[#This Row],[budget]] &gt; 0, TRUE, FALSE)</f>
        <v>0</v>
      </c>
    </row>
    <row r="2036" spans="1:21" x14ac:dyDescent="0.35">
      <c r="A2036" t="s">
        <v>13606</v>
      </c>
      <c r="B2036">
        <v>2000</v>
      </c>
      <c r="C2036" t="s">
        <v>4860</v>
      </c>
      <c r="D2036" t="s">
        <v>13605</v>
      </c>
      <c r="E2036" t="s">
        <v>2446</v>
      </c>
      <c r="F2036" t="s">
        <v>775</v>
      </c>
      <c r="G2036" t="s">
        <v>569</v>
      </c>
      <c r="H2036" s="11">
        <v>10000000</v>
      </c>
      <c r="I2036" s="11">
        <v>2185266</v>
      </c>
      <c r="J2036" t="s">
        <v>38</v>
      </c>
      <c r="K2036">
        <v>135</v>
      </c>
      <c r="L2036" t="s">
        <v>5265</v>
      </c>
      <c r="M2036" t="s">
        <v>13607</v>
      </c>
      <c r="N2036">
        <v>6.5</v>
      </c>
      <c r="O2036">
        <v>57</v>
      </c>
      <c r="P2036">
        <v>186</v>
      </c>
      <c r="Q2036">
        <v>8720</v>
      </c>
      <c r="R2036">
        <v>4266</v>
      </c>
      <c r="S2036" t="s">
        <v>28</v>
      </c>
      <c r="T2036">
        <v>1.85</v>
      </c>
      <c r="U2036" t="b">
        <f>IF(Table19[[#This Row],[gross]]-Table19[[#This Row],[budget]] &gt; 0, TRUE, FALSE)</f>
        <v>0</v>
      </c>
    </row>
    <row r="2037" spans="1:21" x14ac:dyDescent="0.35">
      <c r="A2037" t="s">
        <v>13654</v>
      </c>
      <c r="B2037">
        <v>2009</v>
      </c>
      <c r="C2037" t="s">
        <v>13653</v>
      </c>
      <c r="D2037" t="s">
        <v>1335</v>
      </c>
      <c r="E2037" t="s">
        <v>3097</v>
      </c>
      <c r="F2037" t="s">
        <v>13655</v>
      </c>
      <c r="G2037" t="s">
        <v>569</v>
      </c>
      <c r="H2037" s="11">
        <v>5000000</v>
      </c>
      <c r="I2037" s="11">
        <v>1474508</v>
      </c>
      <c r="J2037" t="s">
        <v>38</v>
      </c>
      <c r="K2037">
        <v>96</v>
      </c>
      <c r="L2037" t="s">
        <v>2450</v>
      </c>
      <c r="M2037" t="s">
        <v>13656</v>
      </c>
      <c r="N2037">
        <v>6.5</v>
      </c>
      <c r="O2037">
        <v>144</v>
      </c>
      <c r="P2037">
        <v>88</v>
      </c>
      <c r="Q2037">
        <v>33473</v>
      </c>
      <c r="R2037">
        <v>4607</v>
      </c>
      <c r="S2037" t="s">
        <v>28</v>
      </c>
      <c r="T2037">
        <v>2.35</v>
      </c>
      <c r="U2037" t="b">
        <f>IF(Table19[[#This Row],[gross]]-Table19[[#This Row],[budget]] &gt; 0, TRUE, FALSE)</f>
        <v>0</v>
      </c>
    </row>
    <row r="2038" spans="1:21" x14ac:dyDescent="0.35">
      <c r="A2038" t="s">
        <v>13831</v>
      </c>
      <c r="B2038">
        <v>1988</v>
      </c>
      <c r="C2038" t="s">
        <v>12183</v>
      </c>
      <c r="D2038" t="s">
        <v>13830</v>
      </c>
      <c r="E2038" t="s">
        <v>13829</v>
      </c>
      <c r="F2038" t="s">
        <v>13832</v>
      </c>
      <c r="G2038" t="s">
        <v>569</v>
      </c>
      <c r="H2038" s="11">
        <v>9000000</v>
      </c>
      <c r="I2038" s="11">
        <v>33244684</v>
      </c>
      <c r="J2038" t="s">
        <v>38</v>
      </c>
      <c r="K2038">
        <v>87</v>
      </c>
      <c r="L2038" t="s">
        <v>7035</v>
      </c>
      <c r="M2038" t="s">
        <v>13833</v>
      </c>
      <c r="N2038">
        <v>6.5</v>
      </c>
      <c r="O2038">
        <v>142</v>
      </c>
      <c r="P2038">
        <v>281</v>
      </c>
      <c r="Q2038">
        <v>62038</v>
      </c>
      <c r="R2038">
        <v>760</v>
      </c>
      <c r="S2038" t="s">
        <v>28</v>
      </c>
      <c r="T2038">
        <v>1.85</v>
      </c>
      <c r="U2038" t="b">
        <f>IF(Table19[[#This Row],[gross]]-Table19[[#This Row],[budget]] &gt; 0, TRUE, FALSE)</f>
        <v>1</v>
      </c>
    </row>
    <row r="2039" spans="1:21" x14ac:dyDescent="0.35">
      <c r="A2039" t="s">
        <v>13840</v>
      </c>
      <c r="B2039">
        <v>2014</v>
      </c>
      <c r="C2039" t="s">
        <v>13235</v>
      </c>
      <c r="D2039" t="s">
        <v>5448</v>
      </c>
      <c r="E2039" t="s">
        <v>7780</v>
      </c>
      <c r="F2039" t="s">
        <v>13841</v>
      </c>
      <c r="G2039" t="s">
        <v>569</v>
      </c>
      <c r="H2039" s="11">
        <v>9000000</v>
      </c>
      <c r="I2039" s="11">
        <v>71519230</v>
      </c>
      <c r="J2039" t="s">
        <v>38</v>
      </c>
      <c r="K2039">
        <v>103</v>
      </c>
      <c r="L2039" t="s">
        <v>2145</v>
      </c>
      <c r="M2039" t="s">
        <v>13842</v>
      </c>
      <c r="N2039">
        <v>6.5</v>
      </c>
      <c r="O2039">
        <v>285</v>
      </c>
      <c r="P2039">
        <v>244</v>
      </c>
      <c r="Q2039">
        <v>92364</v>
      </c>
      <c r="R2039">
        <v>6807</v>
      </c>
      <c r="S2039" t="s">
        <v>28</v>
      </c>
      <c r="T2039">
        <v>2.35</v>
      </c>
      <c r="U2039" t="b">
        <f>IF(Table19[[#This Row],[gross]]-Table19[[#This Row],[budget]] &gt; 0, TRUE, FALSE)</f>
        <v>1</v>
      </c>
    </row>
    <row r="2040" spans="1:21" x14ac:dyDescent="0.35">
      <c r="A2040" t="s">
        <v>13878</v>
      </c>
      <c r="B2040">
        <v>1994</v>
      </c>
      <c r="C2040" t="s">
        <v>13877</v>
      </c>
      <c r="D2040" t="s">
        <v>245</v>
      </c>
      <c r="E2040" t="s">
        <v>6502</v>
      </c>
      <c r="F2040" t="s">
        <v>13879</v>
      </c>
      <c r="G2040" t="s">
        <v>39</v>
      </c>
      <c r="H2040" s="11">
        <v>8000000</v>
      </c>
      <c r="I2040" s="11">
        <v>4350774</v>
      </c>
      <c r="J2040" t="s">
        <v>38</v>
      </c>
      <c r="K2040">
        <v>79</v>
      </c>
      <c r="L2040" t="s">
        <v>1611</v>
      </c>
      <c r="M2040" t="s">
        <v>13880</v>
      </c>
      <c r="N2040">
        <v>6.5</v>
      </c>
      <c r="O2040">
        <v>15</v>
      </c>
      <c r="P2040">
        <v>52</v>
      </c>
      <c r="Q2040">
        <v>10476</v>
      </c>
      <c r="R2040">
        <v>4908</v>
      </c>
      <c r="S2040" t="s">
        <v>28</v>
      </c>
      <c r="T2040">
        <v>1.85</v>
      </c>
      <c r="U2040" t="b">
        <f>IF(Table19[[#This Row],[gross]]-Table19[[#This Row],[budget]] &gt; 0, TRUE, FALSE)</f>
        <v>0</v>
      </c>
    </row>
    <row r="2041" spans="1:21" x14ac:dyDescent="0.35">
      <c r="A2041" t="s">
        <v>13936</v>
      </c>
      <c r="B2041">
        <v>1986</v>
      </c>
      <c r="C2041" t="s">
        <v>13935</v>
      </c>
      <c r="D2041" t="s">
        <v>8743</v>
      </c>
      <c r="E2041" t="s">
        <v>9066</v>
      </c>
      <c r="F2041" t="s">
        <v>13937</v>
      </c>
      <c r="G2041" t="s">
        <v>39</v>
      </c>
      <c r="H2041" s="11">
        <v>8800000</v>
      </c>
      <c r="I2041" s="11">
        <v>174635000</v>
      </c>
      <c r="J2041" t="s">
        <v>365</v>
      </c>
      <c r="K2041">
        <v>93</v>
      </c>
      <c r="L2041" t="s">
        <v>4052</v>
      </c>
      <c r="M2041" t="s">
        <v>13938</v>
      </c>
      <c r="N2041">
        <v>6.5</v>
      </c>
      <c r="O2041">
        <v>35</v>
      </c>
      <c r="P2041">
        <v>93</v>
      </c>
      <c r="Q2041">
        <v>74743</v>
      </c>
      <c r="R2041">
        <v>822</v>
      </c>
      <c r="S2041" t="s">
        <v>28</v>
      </c>
      <c r="T2041">
        <v>2.35</v>
      </c>
      <c r="U2041" t="b">
        <f>IF(Table19[[#This Row],[gross]]-Table19[[#This Row],[budget]] &gt; 0, TRUE, FALSE)</f>
        <v>1</v>
      </c>
    </row>
    <row r="2042" spans="1:21" x14ac:dyDescent="0.35">
      <c r="A2042" t="s">
        <v>13942</v>
      </c>
      <c r="B2042">
        <v>2007</v>
      </c>
      <c r="C2042" t="s">
        <v>13941</v>
      </c>
      <c r="D2042" t="s">
        <v>1394</v>
      </c>
      <c r="E2042" t="s">
        <v>5859</v>
      </c>
      <c r="F2042" t="s">
        <v>4066</v>
      </c>
      <c r="G2042" t="s">
        <v>569</v>
      </c>
      <c r="H2042" s="11">
        <v>8600000</v>
      </c>
      <c r="I2042" s="11">
        <v>14373825</v>
      </c>
      <c r="J2042" t="s">
        <v>38</v>
      </c>
      <c r="K2042">
        <v>84</v>
      </c>
      <c r="L2042" t="s">
        <v>2152</v>
      </c>
      <c r="M2042" t="s">
        <v>13943</v>
      </c>
      <c r="N2042">
        <v>6.5</v>
      </c>
      <c r="O2042">
        <v>133</v>
      </c>
      <c r="P2042">
        <v>196</v>
      </c>
      <c r="Q2042">
        <v>63216</v>
      </c>
      <c r="R2042">
        <v>6954</v>
      </c>
      <c r="S2042" t="s">
        <v>28</v>
      </c>
      <c r="T2042">
        <v>2.35</v>
      </c>
      <c r="U2042" t="b">
        <f>IF(Table19[[#This Row],[gross]]-Table19[[#This Row],[budget]] &gt; 0, TRUE, FALSE)</f>
        <v>1</v>
      </c>
    </row>
    <row r="2043" spans="1:21" x14ac:dyDescent="0.35">
      <c r="A2043" t="s">
        <v>13970</v>
      </c>
      <c r="B2043">
        <v>2015</v>
      </c>
      <c r="C2043" t="s">
        <v>13969</v>
      </c>
      <c r="D2043" t="s">
        <v>2106</v>
      </c>
      <c r="E2043" t="s">
        <v>3737</v>
      </c>
      <c r="F2043" t="s">
        <v>10118</v>
      </c>
      <c r="G2043" t="s">
        <v>39</v>
      </c>
      <c r="H2043" s="11">
        <v>8500000</v>
      </c>
      <c r="I2043" s="11">
        <v>34017854</v>
      </c>
      <c r="J2043" t="s">
        <v>38</v>
      </c>
      <c r="K2043">
        <v>101</v>
      </c>
      <c r="L2043" t="s">
        <v>1611</v>
      </c>
      <c r="M2043" t="s">
        <v>13971</v>
      </c>
      <c r="N2043">
        <v>6.5</v>
      </c>
      <c r="O2043">
        <v>132</v>
      </c>
      <c r="P2043">
        <v>116</v>
      </c>
      <c r="Q2043">
        <v>51326</v>
      </c>
      <c r="R2043">
        <v>36892</v>
      </c>
      <c r="S2043" t="s">
        <v>28</v>
      </c>
      <c r="T2043">
        <v>2.35</v>
      </c>
      <c r="U2043" t="b">
        <f>IF(Table19[[#This Row],[gross]]-Table19[[#This Row],[budget]] &gt; 0, TRUE, FALSE)</f>
        <v>1</v>
      </c>
    </row>
    <row r="2044" spans="1:21" x14ac:dyDescent="0.35">
      <c r="A2044" t="s">
        <v>9376</v>
      </c>
      <c r="B2044">
        <v>1984</v>
      </c>
      <c r="C2044" t="s">
        <v>9375</v>
      </c>
      <c r="D2044" t="s">
        <v>4028</v>
      </c>
      <c r="E2044" t="s">
        <v>4333</v>
      </c>
      <c r="F2044" t="s">
        <v>9377</v>
      </c>
      <c r="G2044" t="s">
        <v>90</v>
      </c>
      <c r="H2044" s="11">
        <v>8200000</v>
      </c>
      <c r="I2044" s="11">
        <v>80000000</v>
      </c>
      <c r="J2044" t="s">
        <v>38</v>
      </c>
      <c r="K2044">
        <v>107</v>
      </c>
      <c r="L2044" t="s">
        <v>7403</v>
      </c>
      <c r="M2044" t="s">
        <v>9378</v>
      </c>
      <c r="N2044">
        <v>6.5</v>
      </c>
      <c r="O2044">
        <v>60</v>
      </c>
      <c r="P2044">
        <v>113</v>
      </c>
      <c r="Q2044">
        <v>51459</v>
      </c>
      <c r="R2044">
        <v>1962</v>
      </c>
      <c r="S2044" t="s">
        <v>28</v>
      </c>
      <c r="T2044">
        <v>1.85</v>
      </c>
      <c r="U2044" t="b">
        <f>IF(Table19[[#This Row],[gross]]-Table19[[#This Row],[budget]] &gt; 0, TRUE, FALSE)</f>
        <v>1</v>
      </c>
    </row>
    <row r="2045" spans="1:21" x14ac:dyDescent="0.35">
      <c r="A2045" t="s">
        <v>14051</v>
      </c>
      <c r="B2045">
        <v>2002</v>
      </c>
      <c r="C2045" t="s">
        <v>12169</v>
      </c>
      <c r="D2045" t="s">
        <v>2704</v>
      </c>
      <c r="E2045" t="s">
        <v>2169</v>
      </c>
      <c r="F2045" t="s">
        <v>7211</v>
      </c>
      <c r="G2045" t="s">
        <v>39</v>
      </c>
      <c r="H2045" s="11">
        <v>8000000</v>
      </c>
      <c r="I2045" s="11">
        <v>27362712</v>
      </c>
      <c r="J2045" t="s">
        <v>38</v>
      </c>
      <c r="K2045">
        <v>109</v>
      </c>
      <c r="L2045" t="s">
        <v>5505</v>
      </c>
      <c r="M2045" t="s">
        <v>14052</v>
      </c>
      <c r="N2045">
        <v>6.5</v>
      </c>
      <c r="O2045">
        <v>37</v>
      </c>
      <c r="P2045">
        <v>60</v>
      </c>
      <c r="Q2045">
        <v>5971</v>
      </c>
      <c r="R2045">
        <v>3199</v>
      </c>
      <c r="S2045" t="s">
        <v>28</v>
      </c>
      <c r="T2045">
        <v>1.85</v>
      </c>
      <c r="U2045" t="b">
        <f>IF(Table19[[#This Row],[gross]]-Table19[[#This Row],[budget]] &gt; 0, TRUE, FALSE)</f>
        <v>1</v>
      </c>
    </row>
    <row r="2046" spans="1:21" x14ac:dyDescent="0.35">
      <c r="A2046" t="s">
        <v>14107</v>
      </c>
      <c r="B2046">
        <v>2002</v>
      </c>
      <c r="C2046" t="s">
        <v>8395</v>
      </c>
      <c r="D2046" t="s">
        <v>368</v>
      </c>
      <c r="E2046" t="s">
        <v>1885</v>
      </c>
      <c r="F2046" t="s">
        <v>1451</v>
      </c>
      <c r="G2046" t="s">
        <v>569</v>
      </c>
      <c r="H2046" s="11">
        <v>5000000</v>
      </c>
      <c r="I2046" s="11">
        <v>14015786</v>
      </c>
      <c r="J2046" t="s">
        <v>38</v>
      </c>
      <c r="K2046">
        <v>93</v>
      </c>
      <c r="L2046" t="s">
        <v>209</v>
      </c>
      <c r="M2046" t="s">
        <v>14108</v>
      </c>
      <c r="N2046">
        <v>6.5</v>
      </c>
      <c r="O2046">
        <v>107</v>
      </c>
      <c r="P2046">
        <v>298</v>
      </c>
      <c r="Q2046">
        <v>37952</v>
      </c>
      <c r="R2046">
        <v>27646</v>
      </c>
      <c r="S2046" t="s">
        <v>28</v>
      </c>
      <c r="T2046">
        <v>1.85</v>
      </c>
      <c r="U2046" t="b">
        <f>IF(Table19[[#This Row],[gross]]-Table19[[#This Row],[budget]] &gt; 0, TRUE, FALSE)</f>
        <v>1</v>
      </c>
    </row>
    <row r="2047" spans="1:21" x14ac:dyDescent="0.35">
      <c r="A2047" t="s">
        <v>14193</v>
      </c>
      <c r="B2047">
        <v>2005</v>
      </c>
      <c r="C2047" t="s">
        <v>14192</v>
      </c>
      <c r="D2047" t="s">
        <v>2308</v>
      </c>
      <c r="E2047" t="s">
        <v>9686</v>
      </c>
      <c r="F2047" t="s">
        <v>3154</v>
      </c>
      <c r="G2047" t="s">
        <v>569</v>
      </c>
      <c r="H2047" s="11">
        <v>8000000</v>
      </c>
      <c r="I2047" s="11">
        <v>568695</v>
      </c>
      <c r="J2047" t="s">
        <v>38</v>
      </c>
      <c r="K2047">
        <v>108</v>
      </c>
      <c r="L2047" t="s">
        <v>8366</v>
      </c>
      <c r="M2047" t="s">
        <v>14194</v>
      </c>
      <c r="N2047">
        <v>6.5</v>
      </c>
      <c r="O2047">
        <v>74</v>
      </c>
      <c r="P2047">
        <v>110</v>
      </c>
      <c r="Q2047">
        <v>16617</v>
      </c>
      <c r="R2047">
        <v>3921</v>
      </c>
      <c r="S2047" t="s">
        <v>28</v>
      </c>
      <c r="T2047">
        <v>2.35</v>
      </c>
      <c r="U2047" t="b">
        <f>IF(Table19[[#This Row],[gross]]-Table19[[#This Row],[budget]] &gt; 0, TRUE, FALSE)</f>
        <v>0</v>
      </c>
    </row>
    <row r="2048" spans="1:21" x14ac:dyDescent="0.35">
      <c r="A2048" t="s">
        <v>14246</v>
      </c>
      <c r="B2048">
        <v>1989</v>
      </c>
      <c r="C2048" t="s">
        <v>14245</v>
      </c>
      <c r="D2048" t="s">
        <v>460</v>
      </c>
      <c r="E2048" t="s">
        <v>5053</v>
      </c>
      <c r="F2048" t="s">
        <v>14247</v>
      </c>
      <c r="G2048" t="s">
        <v>569</v>
      </c>
      <c r="H2048" s="11">
        <v>10000000</v>
      </c>
      <c r="I2048" s="11">
        <v>882290</v>
      </c>
      <c r="J2048" t="s">
        <v>365</v>
      </c>
      <c r="K2048">
        <v>90</v>
      </c>
      <c r="L2048" t="s">
        <v>3340</v>
      </c>
      <c r="M2048" t="s">
        <v>14248</v>
      </c>
      <c r="N2048">
        <v>6.5</v>
      </c>
      <c r="O2048">
        <v>21</v>
      </c>
      <c r="P2048">
        <v>43</v>
      </c>
      <c r="Q2048">
        <v>4792</v>
      </c>
      <c r="R2048">
        <v>1526</v>
      </c>
      <c r="S2048" t="s">
        <v>28</v>
      </c>
      <c r="T2048">
        <v>1.33</v>
      </c>
      <c r="U2048" t="b">
        <f>IF(Table19[[#This Row],[gross]]-Table19[[#This Row],[budget]] &gt; 0, TRUE, FALSE)</f>
        <v>0</v>
      </c>
    </row>
    <row r="2049" spans="1:21" x14ac:dyDescent="0.35">
      <c r="A2049" t="s">
        <v>12528</v>
      </c>
      <c r="B2049">
        <v>2000</v>
      </c>
      <c r="C2049" t="s">
        <v>8813</v>
      </c>
      <c r="D2049" t="s">
        <v>1909</v>
      </c>
      <c r="E2049" t="s">
        <v>8083</v>
      </c>
      <c r="F2049" t="s">
        <v>2228</v>
      </c>
      <c r="G2049" t="s">
        <v>569</v>
      </c>
      <c r="H2049" s="11">
        <v>20000000</v>
      </c>
      <c r="I2049" s="11">
        <v>403932</v>
      </c>
      <c r="J2049" t="s">
        <v>56</v>
      </c>
      <c r="K2049">
        <v>115</v>
      </c>
      <c r="L2049" t="s">
        <v>3878</v>
      </c>
      <c r="M2049" t="s">
        <v>12529</v>
      </c>
      <c r="N2049">
        <v>6.5</v>
      </c>
      <c r="O2049">
        <v>71</v>
      </c>
      <c r="P2049">
        <v>92</v>
      </c>
      <c r="Q2049">
        <v>5254</v>
      </c>
      <c r="R2049">
        <v>17104</v>
      </c>
      <c r="S2049" t="s">
        <v>28</v>
      </c>
      <c r="T2049">
        <v>2.35</v>
      </c>
      <c r="U2049" t="b">
        <f>IF(Table19[[#This Row],[gross]]-Table19[[#This Row],[budget]] &gt; 0, TRUE, FALSE)</f>
        <v>0</v>
      </c>
    </row>
    <row r="2050" spans="1:21" x14ac:dyDescent="0.35">
      <c r="A2050" t="s">
        <v>14477</v>
      </c>
      <c r="B2050">
        <v>2001</v>
      </c>
      <c r="C2050" t="s">
        <v>14475</v>
      </c>
      <c r="D2050" t="s">
        <v>252</v>
      </c>
      <c r="E2050" t="s">
        <v>14476</v>
      </c>
      <c r="F2050" t="s">
        <v>14478</v>
      </c>
      <c r="G2050" t="s">
        <v>90</v>
      </c>
      <c r="H2050" s="11">
        <v>7000000</v>
      </c>
      <c r="I2050" s="11">
        <v>4720371</v>
      </c>
      <c r="J2050" t="s">
        <v>38</v>
      </c>
      <c r="K2050">
        <v>113</v>
      </c>
      <c r="L2050" t="s">
        <v>10242</v>
      </c>
      <c r="M2050" t="s">
        <v>14479</v>
      </c>
      <c r="N2050">
        <v>6.5</v>
      </c>
      <c r="O2050">
        <v>27</v>
      </c>
      <c r="P2050">
        <v>85</v>
      </c>
      <c r="Q2050">
        <v>3203</v>
      </c>
      <c r="R2050">
        <v>11116</v>
      </c>
      <c r="S2050" t="s">
        <v>28</v>
      </c>
      <c r="T2050">
        <v>1.85</v>
      </c>
      <c r="U2050" t="b">
        <f>IF(Table19[[#This Row],[gross]]-Table19[[#This Row],[budget]] &gt; 0, TRUE, FALSE)</f>
        <v>0</v>
      </c>
    </row>
    <row r="2051" spans="1:21" x14ac:dyDescent="0.35">
      <c r="A2051" t="s">
        <v>14506</v>
      </c>
      <c r="B2051">
        <v>2009</v>
      </c>
      <c r="C2051" t="s">
        <v>14505</v>
      </c>
      <c r="D2051" t="s">
        <v>7338</v>
      </c>
      <c r="E2051" t="s">
        <v>7290</v>
      </c>
      <c r="F2051" t="s">
        <v>14507</v>
      </c>
      <c r="G2051" t="s">
        <v>272</v>
      </c>
      <c r="H2051" s="11">
        <v>7000000</v>
      </c>
      <c r="I2051" s="11">
        <v>1889522</v>
      </c>
      <c r="J2051" t="s">
        <v>38</v>
      </c>
      <c r="K2051">
        <v>99</v>
      </c>
      <c r="L2051" t="s">
        <v>3637</v>
      </c>
      <c r="M2051" t="s">
        <v>14508</v>
      </c>
      <c r="N2051">
        <v>6.5</v>
      </c>
      <c r="O2051">
        <v>34</v>
      </c>
      <c r="P2051">
        <v>12</v>
      </c>
      <c r="Q2051">
        <v>1119</v>
      </c>
      <c r="R2051">
        <v>2589</v>
      </c>
      <c r="S2051" t="s">
        <v>28</v>
      </c>
      <c r="T2051">
        <v>2.35</v>
      </c>
      <c r="U2051" t="b">
        <f>IF(Table19[[#This Row],[gross]]-Table19[[#This Row],[budget]] &gt; 0, TRUE, FALSE)</f>
        <v>0</v>
      </c>
    </row>
    <row r="2052" spans="1:21" x14ac:dyDescent="0.35">
      <c r="A2052" t="s">
        <v>14541</v>
      </c>
      <c r="B2052">
        <v>2015</v>
      </c>
      <c r="C2052" t="s">
        <v>13323</v>
      </c>
      <c r="D2052" t="s">
        <v>508</v>
      </c>
      <c r="E2052" t="s">
        <v>3202</v>
      </c>
      <c r="F2052" t="s">
        <v>5415</v>
      </c>
      <c r="G2052" t="s">
        <v>39</v>
      </c>
      <c r="H2052" s="11">
        <v>7000000</v>
      </c>
      <c r="I2052" s="11">
        <v>532988</v>
      </c>
      <c r="J2052" t="s">
        <v>38</v>
      </c>
      <c r="K2052">
        <v>103</v>
      </c>
      <c r="L2052" t="s">
        <v>6019</v>
      </c>
      <c r="M2052" t="s">
        <v>14542</v>
      </c>
      <c r="N2052">
        <v>6.5</v>
      </c>
      <c r="O2052">
        <v>133</v>
      </c>
      <c r="P2052">
        <v>25</v>
      </c>
      <c r="Q2052">
        <v>5863</v>
      </c>
      <c r="R2052">
        <v>9660</v>
      </c>
      <c r="S2052" t="s">
        <v>28</v>
      </c>
      <c r="T2052">
        <v>1.85</v>
      </c>
      <c r="U2052" t="b">
        <f>IF(Table19[[#This Row],[gross]]-Table19[[#This Row],[budget]] &gt; 0, TRUE, FALSE)</f>
        <v>0</v>
      </c>
    </row>
    <row r="2053" spans="1:21" x14ac:dyDescent="0.35">
      <c r="A2053" t="s">
        <v>14586</v>
      </c>
      <c r="B2053">
        <v>2003</v>
      </c>
      <c r="C2053" t="s">
        <v>4429</v>
      </c>
      <c r="D2053" t="s">
        <v>14585</v>
      </c>
      <c r="E2053" t="s">
        <v>14584</v>
      </c>
      <c r="F2053" t="s">
        <v>14587</v>
      </c>
      <c r="G2053" t="s">
        <v>569</v>
      </c>
      <c r="H2053" s="11">
        <v>5000000</v>
      </c>
      <c r="I2053" s="11">
        <v>223878</v>
      </c>
      <c r="J2053" t="s">
        <v>6727</v>
      </c>
      <c r="K2053">
        <v>125</v>
      </c>
      <c r="L2053" t="s">
        <v>1375</v>
      </c>
      <c r="M2053" t="s">
        <v>14588</v>
      </c>
      <c r="N2053">
        <v>6.5</v>
      </c>
      <c r="O2053">
        <v>36</v>
      </c>
      <c r="P2053">
        <v>21</v>
      </c>
      <c r="Q2053">
        <v>3548</v>
      </c>
      <c r="R2053">
        <v>132</v>
      </c>
      <c r="S2053" t="s">
        <v>28</v>
      </c>
      <c r="T2053">
        <v>2.35</v>
      </c>
      <c r="U2053" t="b">
        <f>IF(Table19[[#This Row],[gross]]-Table19[[#This Row],[budget]] &gt; 0, TRUE, FALSE)</f>
        <v>0</v>
      </c>
    </row>
    <row r="2054" spans="1:21" x14ac:dyDescent="0.35">
      <c r="A2054" t="s">
        <v>15126</v>
      </c>
      <c r="B2054">
        <v>2013</v>
      </c>
      <c r="C2054" t="s">
        <v>15124</v>
      </c>
      <c r="D2054" t="s">
        <v>15125</v>
      </c>
      <c r="E2054" t="s">
        <v>3333</v>
      </c>
      <c r="F2054" t="s">
        <v>15127</v>
      </c>
      <c r="G2054" t="s">
        <v>569</v>
      </c>
      <c r="H2054" s="11">
        <v>5000000</v>
      </c>
      <c r="I2054" s="11">
        <v>27689474</v>
      </c>
      <c r="J2054" t="s">
        <v>38</v>
      </c>
      <c r="K2054">
        <v>104</v>
      </c>
      <c r="L2054" t="s">
        <v>4883</v>
      </c>
      <c r="M2054" t="s">
        <v>15128</v>
      </c>
      <c r="N2054">
        <v>6.5</v>
      </c>
      <c r="O2054">
        <v>336</v>
      </c>
      <c r="P2054">
        <v>339</v>
      </c>
      <c r="Q2054">
        <v>85688</v>
      </c>
      <c r="R2054">
        <v>2071</v>
      </c>
      <c r="S2054" t="s">
        <v>28</v>
      </c>
      <c r="T2054">
        <v>2.35</v>
      </c>
      <c r="U2054" t="b">
        <f>IF(Table19[[#This Row],[gross]]-Table19[[#This Row],[budget]] &gt; 0, TRUE, FALSE)</f>
        <v>1</v>
      </c>
    </row>
    <row r="2055" spans="1:21" x14ac:dyDescent="0.35">
      <c r="A2055" t="s">
        <v>15494</v>
      </c>
      <c r="B2055">
        <v>2001</v>
      </c>
      <c r="C2055" t="s">
        <v>15493</v>
      </c>
      <c r="D2055" t="s">
        <v>330</v>
      </c>
      <c r="E2055" t="s">
        <v>659</v>
      </c>
      <c r="F2055" t="s">
        <v>13703</v>
      </c>
      <c r="G2055" t="s">
        <v>569</v>
      </c>
      <c r="H2055" s="11">
        <v>2500000</v>
      </c>
      <c r="I2055" s="11">
        <v>92191</v>
      </c>
      <c r="J2055" t="s">
        <v>56</v>
      </c>
      <c r="K2055">
        <v>99</v>
      </c>
      <c r="L2055" t="s">
        <v>5976</v>
      </c>
      <c r="M2055" t="s">
        <v>15495</v>
      </c>
      <c r="N2055">
        <v>6.5</v>
      </c>
      <c r="O2055">
        <v>54</v>
      </c>
      <c r="P2055">
        <v>84</v>
      </c>
      <c r="Q2055">
        <v>29463</v>
      </c>
      <c r="R2055">
        <v>29325</v>
      </c>
      <c r="S2055" t="s">
        <v>28</v>
      </c>
      <c r="T2055">
        <v>1.85</v>
      </c>
      <c r="U2055" t="b">
        <f>IF(Table19[[#This Row],[gross]]-Table19[[#This Row],[budget]] &gt; 0, TRUE, FALSE)</f>
        <v>0</v>
      </c>
    </row>
    <row r="2056" spans="1:21" x14ac:dyDescent="0.35">
      <c r="A2056" t="s">
        <v>15519</v>
      </c>
      <c r="B2056">
        <v>2004</v>
      </c>
      <c r="C2056" t="s">
        <v>2093</v>
      </c>
      <c r="D2056" t="s">
        <v>8232</v>
      </c>
      <c r="E2056" t="s">
        <v>15517</v>
      </c>
      <c r="F2056" t="s">
        <v>15520</v>
      </c>
      <c r="G2056" t="s">
        <v>569</v>
      </c>
      <c r="H2056" s="11">
        <v>4200000</v>
      </c>
      <c r="I2056" s="11">
        <v>1487477</v>
      </c>
      <c r="J2056" t="s">
        <v>6801</v>
      </c>
      <c r="K2056">
        <v>104</v>
      </c>
      <c r="L2056" t="s">
        <v>15518</v>
      </c>
      <c r="M2056" t="s">
        <v>15521</v>
      </c>
      <c r="N2056">
        <v>6.5</v>
      </c>
      <c r="O2056">
        <v>232</v>
      </c>
      <c r="P2056">
        <v>310</v>
      </c>
      <c r="Q2056">
        <v>47097</v>
      </c>
      <c r="R2056">
        <v>206</v>
      </c>
      <c r="S2056" t="s">
        <v>28</v>
      </c>
      <c r="T2056">
        <v>1.85</v>
      </c>
      <c r="U2056" t="b">
        <f>IF(Table19[[#This Row],[gross]]-Table19[[#This Row],[budget]] &gt; 0, TRUE, FALSE)</f>
        <v>0</v>
      </c>
    </row>
    <row r="2057" spans="1:21" x14ac:dyDescent="0.35">
      <c r="A2057" t="s">
        <v>15644</v>
      </c>
      <c r="B2057">
        <v>2007</v>
      </c>
      <c r="C2057" t="s">
        <v>4240</v>
      </c>
      <c r="D2057" t="s">
        <v>3395</v>
      </c>
      <c r="E2057" t="s">
        <v>15643</v>
      </c>
      <c r="F2057" t="s">
        <v>7639</v>
      </c>
      <c r="G2057" t="s">
        <v>569</v>
      </c>
      <c r="H2057" s="11">
        <v>4000000</v>
      </c>
      <c r="I2057" s="11">
        <v>2426851</v>
      </c>
      <c r="J2057" t="s">
        <v>38</v>
      </c>
      <c r="K2057">
        <v>93</v>
      </c>
      <c r="L2057" t="s">
        <v>4064</v>
      </c>
      <c r="M2057" t="s">
        <v>15645</v>
      </c>
      <c r="N2057">
        <v>6.5</v>
      </c>
      <c r="O2057">
        <v>121</v>
      </c>
      <c r="P2057">
        <v>76</v>
      </c>
      <c r="Q2057">
        <v>16224</v>
      </c>
      <c r="R2057">
        <v>776</v>
      </c>
      <c r="S2057" t="s">
        <v>28</v>
      </c>
      <c r="T2057">
        <v>2.5499999999999998</v>
      </c>
      <c r="U2057" t="b">
        <f>IF(Table19[[#This Row],[gross]]-Table19[[#This Row],[budget]] &gt; 0, TRUE, FALSE)</f>
        <v>0</v>
      </c>
    </row>
    <row r="2058" spans="1:21" x14ac:dyDescent="0.35">
      <c r="A2058" t="s">
        <v>15719</v>
      </c>
      <c r="B2058">
        <v>2010</v>
      </c>
      <c r="C2058" t="s">
        <v>15716</v>
      </c>
      <c r="D2058" t="s">
        <v>15718</v>
      </c>
      <c r="E2058" t="s">
        <v>15717</v>
      </c>
      <c r="F2058" t="s">
        <v>12889</v>
      </c>
      <c r="G2058" t="s">
        <v>569</v>
      </c>
      <c r="H2058" s="11">
        <v>650000</v>
      </c>
      <c r="I2058" s="11">
        <v>18469</v>
      </c>
      <c r="J2058" t="s">
        <v>38</v>
      </c>
      <c r="K2058">
        <v>98</v>
      </c>
      <c r="L2058" t="s">
        <v>755</v>
      </c>
      <c r="M2058" t="s">
        <v>15720</v>
      </c>
      <c r="N2058">
        <v>6.5</v>
      </c>
      <c r="O2058">
        <v>215</v>
      </c>
      <c r="P2058">
        <v>141</v>
      </c>
      <c r="Q2058">
        <v>34263</v>
      </c>
      <c r="R2058">
        <v>1038</v>
      </c>
      <c r="S2058" t="s">
        <v>28</v>
      </c>
      <c r="T2058">
        <v>2.35</v>
      </c>
      <c r="U2058" t="b">
        <f>IF(Table19[[#This Row],[gross]]-Table19[[#This Row],[budget]] &gt; 0, TRUE, FALSE)</f>
        <v>0</v>
      </c>
    </row>
    <row r="2059" spans="1:21" x14ac:dyDescent="0.35">
      <c r="A2059" t="s">
        <v>15864</v>
      </c>
      <c r="B2059">
        <v>2006</v>
      </c>
      <c r="C2059" t="s">
        <v>15863</v>
      </c>
      <c r="D2059" t="s">
        <v>1495</v>
      </c>
      <c r="E2059" t="s">
        <v>405</v>
      </c>
      <c r="F2059" t="s">
        <v>2128</v>
      </c>
      <c r="G2059" t="s">
        <v>569</v>
      </c>
      <c r="H2059" s="11">
        <v>3500000</v>
      </c>
      <c r="I2059" s="11">
        <v>220234</v>
      </c>
      <c r="J2059" t="s">
        <v>38</v>
      </c>
      <c r="K2059">
        <v>101</v>
      </c>
      <c r="L2059" t="s">
        <v>1618</v>
      </c>
      <c r="M2059" t="s">
        <v>15865</v>
      </c>
      <c r="N2059">
        <v>6.5</v>
      </c>
      <c r="O2059">
        <v>30</v>
      </c>
      <c r="P2059">
        <v>24</v>
      </c>
      <c r="Q2059">
        <v>1950</v>
      </c>
      <c r="R2059">
        <v>3574</v>
      </c>
      <c r="S2059" t="s">
        <v>28</v>
      </c>
      <c r="T2059">
        <v>1.85</v>
      </c>
      <c r="U2059" t="b">
        <f>IF(Table19[[#This Row],[gross]]-Table19[[#This Row],[budget]] &gt; 0, TRUE, FALSE)</f>
        <v>0</v>
      </c>
    </row>
    <row r="2060" spans="1:21" x14ac:dyDescent="0.35">
      <c r="A2060" t="s">
        <v>15893</v>
      </c>
      <c r="B2060">
        <v>2008</v>
      </c>
      <c r="C2060" t="s">
        <v>15892</v>
      </c>
      <c r="D2060" t="s">
        <v>3816</v>
      </c>
      <c r="E2060" t="s">
        <v>3384</v>
      </c>
      <c r="F2060" t="s">
        <v>3628</v>
      </c>
      <c r="G2060" t="s">
        <v>569</v>
      </c>
      <c r="H2060" s="11">
        <v>3000000</v>
      </c>
      <c r="I2060" s="11">
        <v>2926565</v>
      </c>
      <c r="J2060" t="s">
        <v>38</v>
      </c>
      <c r="K2060">
        <v>92</v>
      </c>
      <c r="L2060" t="s">
        <v>2450</v>
      </c>
      <c r="M2060" t="s">
        <v>15894</v>
      </c>
      <c r="N2060">
        <v>6.5</v>
      </c>
      <c r="O2060">
        <v>159</v>
      </c>
      <c r="P2060">
        <v>72</v>
      </c>
      <c r="Q2060">
        <v>28573</v>
      </c>
      <c r="R2060">
        <v>3608</v>
      </c>
      <c r="S2060" t="s">
        <v>28</v>
      </c>
      <c r="T2060">
        <v>1.66</v>
      </c>
      <c r="U2060" t="b">
        <f>IF(Table19[[#This Row],[gross]]-Table19[[#This Row],[budget]] &gt; 0, TRUE, FALSE)</f>
        <v>0</v>
      </c>
    </row>
    <row r="2061" spans="1:21" x14ac:dyDescent="0.35">
      <c r="A2061" t="s">
        <v>16032</v>
      </c>
      <c r="B2061">
        <v>1988</v>
      </c>
      <c r="C2061" t="s">
        <v>15258</v>
      </c>
      <c r="D2061" t="s">
        <v>16031</v>
      </c>
      <c r="E2061" t="s">
        <v>16030</v>
      </c>
      <c r="F2061" t="s">
        <v>16033</v>
      </c>
      <c r="G2061" t="s">
        <v>569</v>
      </c>
      <c r="H2061" s="11">
        <v>3000000</v>
      </c>
      <c r="I2061" s="11">
        <v>7282851</v>
      </c>
      <c r="J2061" t="s">
        <v>38</v>
      </c>
      <c r="K2061">
        <v>97</v>
      </c>
      <c r="L2061" t="s">
        <v>4142</v>
      </c>
      <c r="M2061" t="s">
        <v>16034</v>
      </c>
      <c r="N2061">
        <v>6.5</v>
      </c>
      <c r="O2061">
        <v>81</v>
      </c>
      <c r="P2061">
        <v>100</v>
      </c>
      <c r="Q2061">
        <v>9502</v>
      </c>
      <c r="R2061">
        <v>1395</v>
      </c>
      <c r="S2061" t="s">
        <v>28</v>
      </c>
      <c r="T2061">
        <v>1.85</v>
      </c>
      <c r="U2061" t="b">
        <f>IF(Table19[[#This Row],[gross]]-Table19[[#This Row],[budget]] &gt; 0, TRUE, FALSE)</f>
        <v>1</v>
      </c>
    </row>
    <row r="2062" spans="1:21" x14ac:dyDescent="0.35">
      <c r="A2062" t="s">
        <v>251</v>
      </c>
      <c r="B2062">
        <v>2010</v>
      </c>
      <c r="C2062" t="s">
        <v>250</v>
      </c>
      <c r="D2062" t="s">
        <v>43</v>
      </c>
      <c r="E2062" t="s">
        <v>101</v>
      </c>
      <c r="F2062" t="s">
        <v>252</v>
      </c>
      <c r="G2062" t="s">
        <v>90</v>
      </c>
      <c r="H2062" s="11">
        <v>200000000</v>
      </c>
      <c r="I2062" s="11">
        <v>334185206</v>
      </c>
      <c r="J2062" t="s">
        <v>38</v>
      </c>
      <c r="K2062">
        <v>108</v>
      </c>
      <c r="L2062" t="s">
        <v>195</v>
      </c>
      <c r="M2062" t="s">
        <v>253</v>
      </c>
      <c r="N2062">
        <v>6.5</v>
      </c>
      <c r="O2062">
        <v>451</v>
      </c>
      <c r="P2062">
        <v>736</v>
      </c>
      <c r="Q2062">
        <v>306336</v>
      </c>
      <c r="R2062">
        <v>79957</v>
      </c>
      <c r="S2062" t="s">
        <v>28</v>
      </c>
      <c r="T2062">
        <v>1.85</v>
      </c>
      <c r="U2062" t="b">
        <f>IF(Table19[[#This Row],[gross]]-Table19[[#This Row],[budget]] &gt; 0, TRUE, FALSE)</f>
        <v>1</v>
      </c>
    </row>
    <row r="2063" spans="1:21" x14ac:dyDescent="0.35">
      <c r="A2063" t="s">
        <v>16169</v>
      </c>
      <c r="B2063">
        <v>2005</v>
      </c>
      <c r="C2063" t="s">
        <v>16168</v>
      </c>
      <c r="D2063" t="s">
        <v>3917</v>
      </c>
      <c r="E2063" t="s">
        <v>5756</v>
      </c>
      <c r="F2063" t="s">
        <v>15790</v>
      </c>
      <c r="G2063" t="s">
        <v>569</v>
      </c>
      <c r="H2063" s="11">
        <v>1500000</v>
      </c>
      <c r="I2063" s="11">
        <v>3123749</v>
      </c>
      <c r="J2063" t="s">
        <v>38</v>
      </c>
      <c r="K2063">
        <v>105</v>
      </c>
      <c r="L2063" t="s">
        <v>1618</v>
      </c>
      <c r="M2063" t="s">
        <v>16170</v>
      </c>
      <c r="N2063">
        <v>6.5</v>
      </c>
      <c r="O2063">
        <v>35</v>
      </c>
      <c r="P2063">
        <v>27</v>
      </c>
      <c r="Q2063">
        <v>746</v>
      </c>
      <c r="R2063">
        <v>1231</v>
      </c>
      <c r="S2063" t="s">
        <v>28</v>
      </c>
      <c r="T2063">
        <v>1.85</v>
      </c>
      <c r="U2063" t="b">
        <f>IF(Table19[[#This Row],[gross]]-Table19[[#This Row],[budget]] &gt; 0, TRUE, FALSE)</f>
        <v>1</v>
      </c>
    </row>
    <row r="2064" spans="1:21" x14ac:dyDescent="0.35">
      <c r="A2064" t="s">
        <v>16509</v>
      </c>
      <c r="B2064">
        <v>2006</v>
      </c>
      <c r="C2064" t="s">
        <v>14858</v>
      </c>
      <c r="D2064" t="s">
        <v>16508</v>
      </c>
      <c r="E2064" t="s">
        <v>16507</v>
      </c>
      <c r="F2064" t="s">
        <v>16510</v>
      </c>
      <c r="G2064" t="s">
        <v>5347</v>
      </c>
      <c r="H2064" s="11">
        <v>2000000</v>
      </c>
      <c r="I2064" s="11">
        <v>1984378</v>
      </c>
      <c r="J2064" t="s">
        <v>38</v>
      </c>
      <c r="K2064">
        <v>101</v>
      </c>
      <c r="L2064" t="s">
        <v>1375</v>
      </c>
      <c r="M2064" t="s">
        <v>16511</v>
      </c>
      <c r="N2064">
        <v>6.5</v>
      </c>
      <c r="O2064">
        <v>160</v>
      </c>
      <c r="P2064">
        <v>206</v>
      </c>
      <c r="Q2064">
        <v>27346</v>
      </c>
      <c r="R2064">
        <v>226</v>
      </c>
      <c r="S2064" t="s">
        <v>28</v>
      </c>
      <c r="T2064">
        <v>1.78</v>
      </c>
      <c r="U2064" t="b">
        <f>IF(Table19[[#This Row],[gross]]-Table19[[#This Row],[budget]] &gt; 0, TRUE, FALSE)</f>
        <v>0</v>
      </c>
    </row>
    <row r="2065" spans="1:21" x14ac:dyDescent="0.35">
      <c r="A2065" t="s">
        <v>16806</v>
      </c>
      <c r="B2065">
        <v>1993</v>
      </c>
      <c r="C2065" t="s">
        <v>15617</v>
      </c>
      <c r="D2065" t="s">
        <v>5498</v>
      </c>
      <c r="E2065" t="s">
        <v>16805</v>
      </c>
      <c r="F2065" t="s">
        <v>16554</v>
      </c>
      <c r="G2065" t="s">
        <v>569</v>
      </c>
      <c r="H2065" s="11">
        <v>1500000</v>
      </c>
      <c r="I2065" s="11">
        <v>418953</v>
      </c>
      <c r="J2065" t="s">
        <v>1418</v>
      </c>
      <c r="K2065">
        <v>99</v>
      </c>
      <c r="L2065" t="s">
        <v>2062</v>
      </c>
      <c r="M2065" t="s">
        <v>16807</v>
      </c>
      <c r="N2065">
        <v>6.5</v>
      </c>
      <c r="O2065">
        <v>37</v>
      </c>
      <c r="P2065">
        <v>93</v>
      </c>
      <c r="Q2065">
        <v>17322</v>
      </c>
      <c r="R2065">
        <v>1582</v>
      </c>
      <c r="S2065" t="s">
        <v>28</v>
      </c>
      <c r="T2065">
        <v>1.85</v>
      </c>
      <c r="U2065" t="b">
        <f>IF(Table19[[#This Row],[gross]]-Table19[[#This Row],[budget]] &gt; 0, TRUE, FALSE)</f>
        <v>0</v>
      </c>
    </row>
    <row r="2066" spans="1:21" x14ac:dyDescent="0.35">
      <c r="A2066" t="s">
        <v>16815</v>
      </c>
      <c r="B2066">
        <v>2001</v>
      </c>
      <c r="C2066" t="s">
        <v>11993</v>
      </c>
      <c r="D2066" t="s">
        <v>3606</v>
      </c>
      <c r="E2066" t="s">
        <v>10421</v>
      </c>
      <c r="F2066" t="s">
        <v>13699</v>
      </c>
      <c r="G2066" t="s">
        <v>569</v>
      </c>
      <c r="H2066" s="11">
        <v>1500000</v>
      </c>
      <c r="I2066" s="11">
        <v>373967</v>
      </c>
      <c r="J2066" t="s">
        <v>38</v>
      </c>
      <c r="K2066">
        <v>100</v>
      </c>
      <c r="L2066" t="s">
        <v>4883</v>
      </c>
      <c r="M2066" t="s">
        <v>16816</v>
      </c>
      <c r="N2066">
        <v>6.5</v>
      </c>
      <c r="O2066">
        <v>127</v>
      </c>
      <c r="P2066">
        <v>481</v>
      </c>
      <c r="Q2066">
        <v>43839</v>
      </c>
      <c r="R2066">
        <v>469</v>
      </c>
      <c r="S2066" t="s">
        <v>28</v>
      </c>
      <c r="T2066">
        <v>2.35</v>
      </c>
      <c r="U2066" t="b">
        <f>IF(Table19[[#This Row],[gross]]-Table19[[#This Row],[budget]] &gt; 0, TRUE, FALSE)</f>
        <v>0</v>
      </c>
    </row>
    <row r="2067" spans="1:21" x14ac:dyDescent="0.35">
      <c r="A2067" t="s">
        <v>16830</v>
      </c>
      <c r="B2067">
        <v>2002</v>
      </c>
      <c r="C2067" t="s">
        <v>16829</v>
      </c>
      <c r="D2067" t="s">
        <v>768</v>
      </c>
      <c r="E2067" t="s">
        <v>6133</v>
      </c>
      <c r="F2067" t="s">
        <v>4795</v>
      </c>
      <c r="G2067" t="s">
        <v>90</v>
      </c>
      <c r="H2067" s="11">
        <v>1500000</v>
      </c>
      <c r="I2067" s="11">
        <v>119841</v>
      </c>
      <c r="J2067" t="s">
        <v>38</v>
      </c>
      <c r="K2067">
        <v>91</v>
      </c>
      <c r="L2067" t="s">
        <v>3270</v>
      </c>
      <c r="M2067" t="s">
        <v>16831</v>
      </c>
      <c r="N2067">
        <v>6.5</v>
      </c>
      <c r="O2067">
        <v>31</v>
      </c>
      <c r="P2067">
        <v>55</v>
      </c>
      <c r="Q2067">
        <v>2419</v>
      </c>
      <c r="R2067">
        <v>3901</v>
      </c>
      <c r="S2067" t="s">
        <v>28</v>
      </c>
      <c r="T2067">
        <v>1.85</v>
      </c>
      <c r="U2067" t="b">
        <f>IF(Table19[[#This Row],[gross]]-Table19[[#This Row],[budget]] &gt; 0, TRUE, FALSE)</f>
        <v>0</v>
      </c>
    </row>
    <row r="2068" spans="1:21" x14ac:dyDescent="0.35">
      <c r="A2068" t="s">
        <v>16901</v>
      </c>
      <c r="B2068">
        <v>1999</v>
      </c>
      <c r="C2068" t="s">
        <v>16900</v>
      </c>
      <c r="D2068" t="s">
        <v>3773</v>
      </c>
      <c r="E2068" t="s">
        <v>1306</v>
      </c>
      <c r="F2068" t="s">
        <v>3069</v>
      </c>
      <c r="G2068" t="s">
        <v>90</v>
      </c>
      <c r="H2068" s="11">
        <v>1300000</v>
      </c>
      <c r="I2068" s="11">
        <v>609042</v>
      </c>
      <c r="J2068" t="s">
        <v>38</v>
      </c>
      <c r="K2068">
        <v>105</v>
      </c>
      <c r="L2068" t="s">
        <v>3270</v>
      </c>
      <c r="M2068" t="s">
        <v>16902</v>
      </c>
      <c r="N2068">
        <v>6.5</v>
      </c>
      <c r="O2068">
        <v>14</v>
      </c>
      <c r="P2068">
        <v>38</v>
      </c>
      <c r="Q2068">
        <v>449</v>
      </c>
      <c r="R2068">
        <v>3475</v>
      </c>
      <c r="S2068" t="s">
        <v>28</v>
      </c>
      <c r="T2068">
        <v>1.85</v>
      </c>
      <c r="U2068" t="b">
        <f>IF(Table19[[#This Row],[gross]]-Table19[[#This Row],[budget]] &gt; 0, TRUE, FALSE)</f>
        <v>0</v>
      </c>
    </row>
    <row r="2069" spans="1:21" x14ac:dyDescent="0.35">
      <c r="A2069" t="s">
        <v>11622</v>
      </c>
      <c r="B2069">
        <v>2013</v>
      </c>
      <c r="C2069" t="s">
        <v>11621</v>
      </c>
      <c r="D2069" t="s">
        <v>1045</v>
      </c>
      <c r="E2069" t="s">
        <v>2700</v>
      </c>
      <c r="F2069" t="s">
        <v>6039</v>
      </c>
      <c r="G2069" t="s">
        <v>39</v>
      </c>
      <c r="H2069" s="11">
        <v>15000000</v>
      </c>
      <c r="I2069" s="11">
        <v>42919096</v>
      </c>
      <c r="J2069" t="s">
        <v>38</v>
      </c>
      <c r="K2069">
        <v>112</v>
      </c>
      <c r="L2069" t="s">
        <v>896</v>
      </c>
      <c r="M2069" t="s">
        <v>11623</v>
      </c>
      <c r="N2069">
        <v>6.5</v>
      </c>
      <c r="O2069">
        <v>238</v>
      </c>
      <c r="P2069">
        <v>122</v>
      </c>
      <c r="Q2069">
        <v>64748</v>
      </c>
      <c r="R2069">
        <v>15800</v>
      </c>
      <c r="S2069" t="s">
        <v>28</v>
      </c>
      <c r="T2069">
        <v>2.35</v>
      </c>
      <c r="U2069" t="b">
        <f>IF(Table19[[#This Row],[gross]]-Table19[[#This Row],[budget]] &gt; 0, TRUE, FALSE)</f>
        <v>1</v>
      </c>
    </row>
    <row r="2070" spans="1:21" x14ac:dyDescent="0.35">
      <c r="A2070" t="s">
        <v>17368</v>
      </c>
      <c r="B2070">
        <v>1999</v>
      </c>
      <c r="C2070" t="s">
        <v>4174</v>
      </c>
      <c r="D2070" t="s">
        <v>3103</v>
      </c>
      <c r="E2070" t="s">
        <v>12488</v>
      </c>
      <c r="F2070" t="s">
        <v>3800</v>
      </c>
      <c r="G2070" t="s">
        <v>569</v>
      </c>
      <c r="H2070" s="11">
        <v>800000</v>
      </c>
      <c r="I2070" s="11">
        <v>144583</v>
      </c>
      <c r="J2070" t="s">
        <v>1418</v>
      </c>
      <c r="K2070">
        <v>104</v>
      </c>
      <c r="L2070" t="s">
        <v>3911</v>
      </c>
      <c r="M2070" t="s">
        <v>17369</v>
      </c>
      <c r="N2070">
        <v>6.5</v>
      </c>
      <c r="O2070">
        <v>29</v>
      </c>
      <c r="P2070">
        <v>79</v>
      </c>
      <c r="Q2070">
        <v>2256</v>
      </c>
      <c r="R2070">
        <v>1983</v>
      </c>
      <c r="S2070" t="s">
        <v>28</v>
      </c>
      <c r="T2070">
        <v>1.85</v>
      </c>
      <c r="U2070" t="b">
        <f>IF(Table19[[#This Row],[gross]]-Table19[[#This Row],[budget]] &gt; 0, TRUE, FALSE)</f>
        <v>0</v>
      </c>
    </row>
    <row r="2071" spans="1:21" x14ac:dyDescent="0.35">
      <c r="A2071" t="s">
        <v>17469</v>
      </c>
      <c r="B2071">
        <v>2008</v>
      </c>
      <c r="C2071" t="s">
        <v>15471</v>
      </c>
      <c r="D2071" t="s">
        <v>17468</v>
      </c>
      <c r="E2071" t="s">
        <v>17467</v>
      </c>
      <c r="F2071" t="s">
        <v>17470</v>
      </c>
      <c r="G2071" t="s">
        <v>90</v>
      </c>
      <c r="H2071" s="11">
        <v>500000</v>
      </c>
      <c r="I2071" s="11">
        <v>33451479</v>
      </c>
      <c r="J2071" t="s">
        <v>38</v>
      </c>
      <c r="K2071">
        <v>122</v>
      </c>
      <c r="L2071" t="s">
        <v>209</v>
      </c>
      <c r="M2071" t="s">
        <v>17471</v>
      </c>
      <c r="N2071">
        <v>6.5</v>
      </c>
      <c r="O2071">
        <v>50</v>
      </c>
      <c r="P2071">
        <v>215</v>
      </c>
      <c r="Q2071">
        <v>17068</v>
      </c>
      <c r="R2071">
        <v>1164</v>
      </c>
      <c r="S2071" t="s">
        <v>28</v>
      </c>
      <c r="T2071">
        <v>1.85</v>
      </c>
      <c r="U2071" t="b">
        <f>IF(Table19[[#This Row],[gross]]-Table19[[#This Row],[budget]] &gt; 0, TRUE, FALSE)</f>
        <v>1</v>
      </c>
    </row>
    <row r="2072" spans="1:21" x14ac:dyDescent="0.35">
      <c r="A2072" t="s">
        <v>17525</v>
      </c>
      <c r="B2072">
        <v>2000</v>
      </c>
      <c r="C2072" t="s">
        <v>17523</v>
      </c>
      <c r="D2072" t="s">
        <v>11737</v>
      </c>
      <c r="E2072" t="s">
        <v>17524</v>
      </c>
      <c r="F2072" t="s">
        <v>17526</v>
      </c>
      <c r="G2072" t="s">
        <v>569</v>
      </c>
      <c r="H2072" s="11">
        <v>500000</v>
      </c>
      <c r="I2072" s="11">
        <v>1114943</v>
      </c>
      <c r="J2072" t="s">
        <v>38</v>
      </c>
      <c r="K2072">
        <v>86</v>
      </c>
      <c r="L2072" t="s">
        <v>5897</v>
      </c>
      <c r="M2072" t="s">
        <v>17527</v>
      </c>
      <c r="N2072">
        <v>6.5</v>
      </c>
      <c r="O2072">
        <v>46</v>
      </c>
      <c r="P2072">
        <v>74</v>
      </c>
      <c r="Q2072">
        <v>3562</v>
      </c>
      <c r="R2072">
        <v>407</v>
      </c>
      <c r="S2072" t="s">
        <v>28</v>
      </c>
      <c r="T2072">
        <v>1.85</v>
      </c>
      <c r="U2072" t="b">
        <f>IF(Table19[[#This Row],[gross]]-Table19[[#This Row],[budget]] &gt; 0, TRUE, FALSE)</f>
        <v>1</v>
      </c>
    </row>
    <row r="2073" spans="1:21" x14ac:dyDescent="0.35">
      <c r="A2073" t="s">
        <v>17537</v>
      </c>
      <c r="B2073">
        <v>1997</v>
      </c>
      <c r="C2073" t="s">
        <v>15371</v>
      </c>
      <c r="D2073" t="s">
        <v>14941</v>
      </c>
      <c r="E2073" t="s">
        <v>7686</v>
      </c>
      <c r="F2073" t="s">
        <v>10394</v>
      </c>
      <c r="G2073" t="s">
        <v>569</v>
      </c>
      <c r="H2073" s="11">
        <v>500000</v>
      </c>
      <c r="I2073" s="11">
        <v>334041</v>
      </c>
      <c r="J2073" t="s">
        <v>38</v>
      </c>
      <c r="K2073">
        <v>86</v>
      </c>
      <c r="L2073" t="s">
        <v>4618</v>
      </c>
      <c r="M2073" t="s">
        <v>17538</v>
      </c>
      <c r="N2073">
        <v>6.5</v>
      </c>
      <c r="O2073">
        <v>17</v>
      </c>
      <c r="P2073">
        <v>21</v>
      </c>
      <c r="Q2073">
        <v>1038</v>
      </c>
      <c r="R2073">
        <v>2322</v>
      </c>
      <c r="S2073" t="s">
        <v>720</v>
      </c>
      <c r="T2073">
        <v>1.85</v>
      </c>
      <c r="U2073" t="b">
        <f>IF(Table19[[#This Row],[gross]]-Table19[[#This Row],[budget]] &gt; 0, TRUE, FALSE)</f>
        <v>0</v>
      </c>
    </row>
    <row r="2074" spans="1:21" x14ac:dyDescent="0.35">
      <c r="A2074" t="s">
        <v>17758</v>
      </c>
      <c r="B2074">
        <v>1995</v>
      </c>
      <c r="C2074" t="s">
        <v>17757</v>
      </c>
      <c r="D2074" t="s">
        <v>11755</v>
      </c>
      <c r="E2074" t="s">
        <v>14174</v>
      </c>
      <c r="F2074" t="s">
        <v>17759</v>
      </c>
      <c r="G2074" t="s">
        <v>569</v>
      </c>
      <c r="H2074" s="11">
        <v>250000</v>
      </c>
      <c r="I2074" s="11">
        <v>1977544</v>
      </c>
      <c r="J2074" t="s">
        <v>38</v>
      </c>
      <c r="K2074">
        <v>94</v>
      </c>
      <c r="L2074" t="s">
        <v>1375</v>
      </c>
      <c r="M2074" t="s">
        <v>17760</v>
      </c>
      <c r="N2074">
        <v>6.5</v>
      </c>
      <c r="O2074">
        <v>23</v>
      </c>
      <c r="P2074">
        <v>36</v>
      </c>
      <c r="Q2074">
        <v>3513</v>
      </c>
      <c r="R2074">
        <v>656</v>
      </c>
      <c r="S2074" t="s">
        <v>28</v>
      </c>
      <c r="T2074">
        <v>1.85</v>
      </c>
      <c r="U2074" t="b">
        <f>IF(Table19[[#This Row],[gross]]-Table19[[#This Row],[budget]] &gt; 0, TRUE, FALSE)</f>
        <v>1</v>
      </c>
    </row>
    <row r="2075" spans="1:21" x14ac:dyDescent="0.35">
      <c r="A2075" t="s">
        <v>17871</v>
      </c>
      <c r="B2075">
        <v>1986</v>
      </c>
      <c r="C2075" t="s">
        <v>4860</v>
      </c>
      <c r="D2075" t="s">
        <v>1655</v>
      </c>
      <c r="E2075" t="s">
        <v>17870</v>
      </c>
      <c r="F2075" t="s">
        <v>17872</v>
      </c>
      <c r="G2075" t="s">
        <v>569</v>
      </c>
      <c r="H2075" s="11">
        <v>175000</v>
      </c>
      <c r="I2075" s="11">
        <v>7137502</v>
      </c>
      <c r="J2075" t="s">
        <v>38</v>
      </c>
      <c r="K2075">
        <v>88</v>
      </c>
      <c r="L2075" t="s">
        <v>1618</v>
      </c>
      <c r="M2075" t="s">
        <v>17873</v>
      </c>
      <c r="N2075">
        <v>6.5</v>
      </c>
      <c r="O2075">
        <v>26</v>
      </c>
      <c r="P2075">
        <v>26</v>
      </c>
      <c r="Q2075">
        <v>4769</v>
      </c>
      <c r="R2075">
        <v>708</v>
      </c>
      <c r="S2075" t="s">
        <v>720</v>
      </c>
      <c r="T2075">
        <v>1.85</v>
      </c>
      <c r="U2075" t="b">
        <f>IF(Table19[[#This Row],[gross]]-Table19[[#This Row],[budget]] &gt; 0, TRUE, FALSE)</f>
        <v>1</v>
      </c>
    </row>
    <row r="2076" spans="1:21" x14ac:dyDescent="0.35">
      <c r="A2076" t="s">
        <v>287</v>
      </c>
      <c r="B2076">
        <v>2013</v>
      </c>
      <c r="C2076" t="s">
        <v>74</v>
      </c>
      <c r="D2076" t="s">
        <v>286</v>
      </c>
      <c r="E2076" t="s">
        <v>285</v>
      </c>
      <c r="F2076" t="s">
        <v>75</v>
      </c>
      <c r="G2076" t="s">
        <v>90</v>
      </c>
      <c r="H2076" s="11">
        <v>215000000</v>
      </c>
      <c r="I2076" s="11">
        <v>234903076</v>
      </c>
      <c r="J2076" t="s">
        <v>38</v>
      </c>
      <c r="K2076">
        <v>130</v>
      </c>
      <c r="L2076" t="s">
        <v>195</v>
      </c>
      <c r="M2076" t="s">
        <v>288</v>
      </c>
      <c r="N2076">
        <v>6.4</v>
      </c>
      <c r="O2076">
        <v>525</v>
      </c>
      <c r="P2076">
        <v>511</v>
      </c>
      <c r="Q2076">
        <v>175409</v>
      </c>
      <c r="R2076">
        <v>73441</v>
      </c>
      <c r="S2076" t="s">
        <v>28</v>
      </c>
      <c r="T2076">
        <v>2.35</v>
      </c>
      <c r="U2076" t="b">
        <f>IF(Table19[[#This Row],[gross]]-Table19[[#This Row],[budget]] &gt; 0, TRUE, FALSE)</f>
        <v>1</v>
      </c>
    </row>
    <row r="2077" spans="1:21" x14ac:dyDescent="0.35">
      <c r="A2077" t="s">
        <v>584</v>
      </c>
      <c r="B2077">
        <v>2010</v>
      </c>
      <c r="C2077" t="s">
        <v>581</v>
      </c>
      <c r="D2077" t="s">
        <v>583</v>
      </c>
      <c r="E2077" t="s">
        <v>582</v>
      </c>
      <c r="F2077" t="s">
        <v>585</v>
      </c>
      <c r="G2077" t="s">
        <v>90</v>
      </c>
      <c r="H2077" s="11">
        <v>165000000</v>
      </c>
      <c r="I2077" s="11">
        <v>238371987</v>
      </c>
      <c r="J2077" t="s">
        <v>38</v>
      </c>
      <c r="K2077">
        <v>93</v>
      </c>
      <c r="L2077" t="s">
        <v>266</v>
      </c>
      <c r="M2077" t="s">
        <v>586</v>
      </c>
      <c r="N2077">
        <v>6.4</v>
      </c>
      <c r="O2077">
        <v>226</v>
      </c>
      <c r="P2077">
        <v>173</v>
      </c>
      <c r="Q2077">
        <v>138661</v>
      </c>
      <c r="R2077">
        <v>4628</v>
      </c>
      <c r="S2077" t="s">
        <v>28</v>
      </c>
      <c r="T2077">
        <v>2.35</v>
      </c>
      <c r="U2077" t="b">
        <f>IF(Table19[[#This Row],[gross]]-Table19[[#This Row],[budget]] &gt; 0, TRUE, FALSE)</f>
        <v>1</v>
      </c>
    </row>
    <row r="2078" spans="1:21" x14ac:dyDescent="0.35">
      <c r="A2078" t="s">
        <v>633</v>
      </c>
      <c r="B2078">
        <v>2003</v>
      </c>
      <c r="C2078" t="s">
        <v>630</v>
      </c>
      <c r="D2078" t="s">
        <v>632</v>
      </c>
      <c r="E2078" t="s">
        <v>87</v>
      </c>
      <c r="F2078" t="s">
        <v>634</v>
      </c>
      <c r="G2078" t="s">
        <v>569</v>
      </c>
      <c r="H2078" s="11">
        <v>200000000</v>
      </c>
      <c r="I2078" s="11">
        <v>150350192</v>
      </c>
      <c r="J2078" t="s">
        <v>38</v>
      </c>
      <c r="K2078">
        <v>109</v>
      </c>
      <c r="L2078" t="s">
        <v>631</v>
      </c>
      <c r="M2078" t="s">
        <v>635</v>
      </c>
      <c r="N2078">
        <v>6.4</v>
      </c>
      <c r="O2078">
        <v>280</v>
      </c>
      <c r="P2078">
        <v>1676</v>
      </c>
      <c r="Q2078">
        <v>305340</v>
      </c>
      <c r="R2078">
        <v>1769</v>
      </c>
      <c r="S2078" t="s">
        <v>28</v>
      </c>
      <c r="T2078">
        <v>2.35</v>
      </c>
      <c r="U2078" t="b">
        <f>IF(Table19[[#This Row],[gross]]-Table19[[#This Row],[budget]] &gt; 0, TRUE, FALSE)</f>
        <v>0</v>
      </c>
    </row>
    <row r="2079" spans="1:21" x14ac:dyDescent="0.35">
      <c r="A2079" t="s">
        <v>691</v>
      </c>
      <c r="B2079">
        <v>2016</v>
      </c>
      <c r="C2079" t="s">
        <v>690</v>
      </c>
      <c r="D2079" t="s">
        <v>43</v>
      </c>
      <c r="E2079" t="s">
        <v>101</v>
      </c>
      <c r="F2079" t="s">
        <v>252</v>
      </c>
      <c r="G2079" t="s">
        <v>90</v>
      </c>
      <c r="H2079" s="11">
        <v>170000000</v>
      </c>
      <c r="I2079" s="11">
        <v>76846624</v>
      </c>
      <c r="J2079" t="s">
        <v>38</v>
      </c>
      <c r="K2079">
        <v>113</v>
      </c>
      <c r="L2079" t="s">
        <v>195</v>
      </c>
      <c r="M2079" t="s">
        <v>692</v>
      </c>
      <c r="N2079">
        <v>6.4</v>
      </c>
      <c r="O2079">
        <v>218</v>
      </c>
      <c r="P2079">
        <v>131</v>
      </c>
      <c r="Q2079">
        <v>21352</v>
      </c>
      <c r="R2079">
        <v>80806</v>
      </c>
      <c r="S2079" t="s">
        <v>28</v>
      </c>
      <c r="T2079">
        <v>1.85</v>
      </c>
      <c r="U2079" t="b">
        <f>IF(Table19[[#This Row],[gross]]-Table19[[#This Row],[budget]] &gt; 0, TRUE, FALSE)</f>
        <v>0</v>
      </c>
    </row>
    <row r="2080" spans="1:21" x14ac:dyDescent="0.35">
      <c r="A2080" t="s">
        <v>751</v>
      </c>
      <c r="B2080">
        <v>2008</v>
      </c>
      <c r="C2080" t="s">
        <v>220</v>
      </c>
      <c r="D2080" t="s">
        <v>161</v>
      </c>
      <c r="E2080" t="s">
        <v>749</v>
      </c>
      <c r="F2080" t="s">
        <v>354</v>
      </c>
      <c r="G2080" t="s">
        <v>39</v>
      </c>
      <c r="H2080" s="11">
        <v>150000000</v>
      </c>
      <c r="I2080" s="11">
        <v>227946274</v>
      </c>
      <c r="J2080" t="s">
        <v>38</v>
      </c>
      <c r="K2080">
        <v>102</v>
      </c>
      <c r="L2080" t="s">
        <v>750</v>
      </c>
      <c r="M2080" t="s">
        <v>752</v>
      </c>
      <c r="N2080">
        <v>6.4</v>
      </c>
      <c r="O2080">
        <v>318</v>
      </c>
      <c r="P2080">
        <v>590</v>
      </c>
      <c r="Q2080">
        <v>343648</v>
      </c>
      <c r="R2080">
        <v>21584</v>
      </c>
      <c r="S2080" t="s">
        <v>28</v>
      </c>
      <c r="T2080">
        <v>2.35</v>
      </c>
      <c r="U2080" t="b">
        <f>IF(Table19[[#This Row],[gross]]-Table19[[#This Row],[budget]] &gt; 0, TRUE, FALSE)</f>
        <v>1</v>
      </c>
    </row>
    <row r="2081" spans="1:21" x14ac:dyDescent="0.35">
      <c r="A2081" t="s">
        <v>897</v>
      </c>
      <c r="B2081">
        <v>2013</v>
      </c>
      <c r="C2081" t="s">
        <v>418</v>
      </c>
      <c r="D2081" t="s">
        <v>434</v>
      </c>
      <c r="E2081" t="s">
        <v>895</v>
      </c>
      <c r="F2081" t="s">
        <v>898</v>
      </c>
      <c r="G2081" t="s">
        <v>39</v>
      </c>
      <c r="H2081" s="11">
        <v>150000000</v>
      </c>
      <c r="I2081" s="11">
        <v>73103784</v>
      </c>
      <c r="J2081" t="s">
        <v>38</v>
      </c>
      <c r="K2081">
        <v>131</v>
      </c>
      <c r="L2081" t="s">
        <v>896</v>
      </c>
      <c r="M2081" t="s">
        <v>899</v>
      </c>
      <c r="N2081">
        <v>6.4</v>
      </c>
      <c r="O2081">
        <v>339</v>
      </c>
      <c r="P2081">
        <v>434</v>
      </c>
      <c r="Q2081">
        <v>164238</v>
      </c>
      <c r="R2081">
        <v>18204</v>
      </c>
      <c r="S2081" t="s">
        <v>28</v>
      </c>
      <c r="T2081">
        <v>2.35</v>
      </c>
      <c r="U2081" t="b">
        <f>IF(Table19[[#This Row],[gross]]-Table19[[#This Row],[budget]] &gt; 0, TRUE, FALSE)</f>
        <v>0</v>
      </c>
    </row>
    <row r="2082" spans="1:21" x14ac:dyDescent="0.35">
      <c r="A2082" t="s">
        <v>1057</v>
      </c>
      <c r="B2082">
        <v>2001</v>
      </c>
      <c r="C2082" t="s">
        <v>1054</v>
      </c>
      <c r="D2082" t="s">
        <v>267</v>
      </c>
      <c r="E2082" t="s">
        <v>1055</v>
      </c>
      <c r="F2082" t="s">
        <v>1058</v>
      </c>
      <c r="G2082" t="s">
        <v>39</v>
      </c>
      <c r="H2082" s="11">
        <v>137000000</v>
      </c>
      <c r="I2082" s="11">
        <v>32131830</v>
      </c>
      <c r="J2082" t="s">
        <v>38</v>
      </c>
      <c r="K2082">
        <v>106</v>
      </c>
      <c r="L2082" t="s">
        <v>1056</v>
      </c>
      <c r="M2082" t="s">
        <v>1059</v>
      </c>
      <c r="N2082">
        <v>6.4</v>
      </c>
      <c r="O2082">
        <v>166</v>
      </c>
      <c r="P2082">
        <v>788</v>
      </c>
      <c r="Q2082">
        <v>72259</v>
      </c>
      <c r="R2082">
        <v>15015</v>
      </c>
      <c r="S2082" t="s">
        <v>28</v>
      </c>
      <c r="T2082">
        <v>1.85</v>
      </c>
      <c r="U2082" t="b">
        <f>IF(Table19[[#This Row],[gross]]-Table19[[#This Row],[budget]] &gt; 0, TRUE, FALSE)</f>
        <v>0</v>
      </c>
    </row>
    <row r="2083" spans="1:21" x14ac:dyDescent="0.35">
      <c r="A2083" t="s">
        <v>1065</v>
      </c>
      <c r="B2083">
        <v>1999</v>
      </c>
      <c r="C2083" t="s">
        <v>714</v>
      </c>
      <c r="D2083" t="s">
        <v>936</v>
      </c>
      <c r="E2083" t="s">
        <v>1064</v>
      </c>
      <c r="F2083" t="s">
        <v>1066</v>
      </c>
      <c r="G2083" t="s">
        <v>39</v>
      </c>
      <c r="H2083" s="11">
        <v>135000000</v>
      </c>
      <c r="I2083" s="11">
        <v>126930660</v>
      </c>
      <c r="J2083" t="s">
        <v>56</v>
      </c>
      <c r="K2083">
        <v>128</v>
      </c>
      <c r="L2083" t="s">
        <v>50</v>
      </c>
      <c r="M2083" t="s">
        <v>1067</v>
      </c>
      <c r="N2083">
        <v>6.4</v>
      </c>
      <c r="O2083">
        <v>197</v>
      </c>
      <c r="P2083">
        <v>683</v>
      </c>
      <c r="Q2083">
        <v>157519</v>
      </c>
      <c r="R2083">
        <v>2037</v>
      </c>
      <c r="S2083" t="s">
        <v>28</v>
      </c>
      <c r="T2083">
        <v>2.35</v>
      </c>
      <c r="U2083" t="b">
        <f>IF(Table19[[#This Row],[gross]]-Table19[[#This Row],[budget]] &gt; 0, TRUE, FALSE)</f>
        <v>0</v>
      </c>
    </row>
    <row r="2084" spans="1:21" x14ac:dyDescent="0.35">
      <c r="A2084" t="s">
        <v>1167</v>
      </c>
      <c r="B2084">
        <v>2010</v>
      </c>
      <c r="C2084" t="s">
        <v>1165</v>
      </c>
      <c r="D2084" t="s">
        <v>555</v>
      </c>
      <c r="E2084" t="s">
        <v>687</v>
      </c>
      <c r="F2084" t="s">
        <v>1168</v>
      </c>
      <c r="G2084" t="s">
        <v>39</v>
      </c>
      <c r="H2084" s="11">
        <v>110000000</v>
      </c>
      <c r="I2084" s="11">
        <v>118311368</v>
      </c>
      <c r="J2084" t="s">
        <v>38</v>
      </c>
      <c r="K2084">
        <v>101</v>
      </c>
      <c r="L2084" t="s">
        <v>1166</v>
      </c>
      <c r="M2084" t="s">
        <v>1169</v>
      </c>
      <c r="N2084">
        <v>6.4</v>
      </c>
      <c r="O2084">
        <v>330</v>
      </c>
      <c r="P2084">
        <v>514</v>
      </c>
      <c r="Q2084">
        <v>245621</v>
      </c>
      <c r="R2084">
        <v>12406</v>
      </c>
      <c r="S2084" t="s">
        <v>28</v>
      </c>
      <c r="T2084">
        <v>2.35</v>
      </c>
      <c r="U2084" t="b">
        <f>IF(Table19[[#This Row],[gross]]-Table19[[#This Row],[budget]] &gt; 0, TRUE, FALSE)</f>
        <v>1</v>
      </c>
    </row>
    <row r="2085" spans="1:21" x14ac:dyDescent="0.35">
      <c r="A2085" t="s">
        <v>1242</v>
      </c>
      <c r="B2085">
        <v>2014</v>
      </c>
      <c r="C2085" t="s">
        <v>1238</v>
      </c>
      <c r="D2085" t="s">
        <v>1241</v>
      </c>
      <c r="E2085" t="s">
        <v>1239</v>
      </c>
      <c r="F2085" t="s">
        <v>1243</v>
      </c>
      <c r="G2085" t="s">
        <v>272</v>
      </c>
      <c r="H2085" s="11">
        <v>103000000</v>
      </c>
      <c r="I2085" s="11">
        <v>131536019</v>
      </c>
      <c r="J2085" t="s">
        <v>38</v>
      </c>
      <c r="K2085">
        <v>101</v>
      </c>
      <c r="L2085" t="s">
        <v>1240</v>
      </c>
      <c r="M2085" t="s">
        <v>1244</v>
      </c>
      <c r="N2085">
        <v>6.4</v>
      </c>
      <c r="O2085">
        <v>159</v>
      </c>
      <c r="P2085">
        <v>99</v>
      </c>
      <c r="Q2085">
        <v>58498</v>
      </c>
      <c r="R2085">
        <v>1031</v>
      </c>
      <c r="S2085" t="s">
        <v>28</v>
      </c>
      <c r="T2085">
        <v>2.35</v>
      </c>
      <c r="U2085" t="b">
        <f>IF(Table19[[#This Row],[gross]]-Table19[[#This Row],[budget]] &gt; 0, TRUE, FALSE)</f>
        <v>1</v>
      </c>
    </row>
    <row r="2086" spans="1:21" x14ac:dyDescent="0.35">
      <c r="A2086" t="s">
        <v>1297</v>
      </c>
      <c r="B2086">
        <v>2004</v>
      </c>
      <c r="C2086" t="s">
        <v>418</v>
      </c>
      <c r="D2086" t="s">
        <v>368</v>
      </c>
      <c r="E2086" t="s">
        <v>526</v>
      </c>
      <c r="F2086" t="s">
        <v>617</v>
      </c>
      <c r="G2086" t="s">
        <v>39</v>
      </c>
      <c r="H2086" s="11">
        <v>125000000</v>
      </c>
      <c r="I2086" s="11">
        <v>186739919</v>
      </c>
      <c r="J2086" t="s">
        <v>38</v>
      </c>
      <c r="K2086">
        <v>124</v>
      </c>
      <c r="L2086" t="s">
        <v>222</v>
      </c>
      <c r="M2086" t="s">
        <v>1298</v>
      </c>
      <c r="N2086">
        <v>6.4</v>
      </c>
      <c r="O2086">
        <v>239</v>
      </c>
      <c r="P2086">
        <v>1159</v>
      </c>
      <c r="Q2086">
        <v>333248</v>
      </c>
      <c r="R2086">
        <v>20553</v>
      </c>
      <c r="S2086" t="s">
        <v>28</v>
      </c>
      <c r="T2086">
        <v>2.35</v>
      </c>
      <c r="U2086" t="b">
        <f>IF(Table19[[#This Row],[gross]]-Table19[[#This Row],[budget]] &gt; 0, TRUE, FALSE)</f>
        <v>1</v>
      </c>
    </row>
    <row r="2087" spans="1:21" x14ac:dyDescent="0.35">
      <c r="A2087" t="s">
        <v>1307</v>
      </c>
      <c r="B2087">
        <v>2000</v>
      </c>
      <c r="C2087" t="s">
        <v>683</v>
      </c>
      <c r="D2087" t="s">
        <v>1306</v>
      </c>
      <c r="E2087" t="s">
        <v>1305</v>
      </c>
      <c r="F2087" t="s">
        <v>1308</v>
      </c>
      <c r="G2087" t="s">
        <v>39</v>
      </c>
      <c r="H2087" s="11">
        <v>140000000</v>
      </c>
      <c r="I2087" s="11">
        <v>182618434</v>
      </c>
      <c r="J2087" t="s">
        <v>38</v>
      </c>
      <c r="K2087">
        <v>130</v>
      </c>
      <c r="L2087" t="s">
        <v>685</v>
      </c>
      <c r="M2087" t="s">
        <v>1309</v>
      </c>
      <c r="N2087">
        <v>6.4</v>
      </c>
      <c r="O2087">
        <v>231</v>
      </c>
      <c r="P2087">
        <v>779</v>
      </c>
      <c r="Q2087">
        <v>133076</v>
      </c>
      <c r="R2087">
        <v>2684</v>
      </c>
      <c r="S2087" t="s">
        <v>28</v>
      </c>
      <c r="T2087">
        <v>2.35</v>
      </c>
      <c r="U2087" t="b">
        <f>IF(Table19[[#This Row],[gross]]-Table19[[#This Row],[budget]] &gt; 0, TRUE, FALSE)</f>
        <v>1</v>
      </c>
    </row>
    <row r="2088" spans="1:21" x14ac:dyDescent="0.35">
      <c r="A2088" t="s">
        <v>1457</v>
      </c>
      <c r="B2088">
        <v>2006</v>
      </c>
      <c r="C2088" t="s">
        <v>782</v>
      </c>
      <c r="D2088" t="s">
        <v>784</v>
      </c>
      <c r="E2088" t="s">
        <v>783</v>
      </c>
      <c r="F2088" t="s">
        <v>786</v>
      </c>
      <c r="G2088" t="s">
        <v>90</v>
      </c>
      <c r="H2088" s="11">
        <v>110000000</v>
      </c>
      <c r="I2088" s="11">
        <v>250863268</v>
      </c>
      <c r="J2088" t="s">
        <v>38</v>
      </c>
      <c r="K2088">
        <v>108</v>
      </c>
      <c r="L2088" t="s">
        <v>1456</v>
      </c>
      <c r="M2088" t="s">
        <v>1458</v>
      </c>
      <c r="N2088">
        <v>6.4</v>
      </c>
      <c r="O2088">
        <v>179</v>
      </c>
      <c r="P2088">
        <v>444</v>
      </c>
      <c r="Q2088">
        <v>234480</v>
      </c>
      <c r="R2088">
        <v>55486</v>
      </c>
      <c r="S2088" t="s">
        <v>28</v>
      </c>
      <c r="T2088">
        <v>1.85</v>
      </c>
      <c r="U2088" t="b">
        <f>IF(Table19[[#This Row],[gross]]-Table19[[#This Row],[budget]] &gt; 0, TRUE, FALSE)</f>
        <v>1</v>
      </c>
    </row>
    <row r="2089" spans="1:21" x14ac:dyDescent="0.35">
      <c r="A2089" t="s">
        <v>1478</v>
      </c>
      <c r="B2089">
        <v>2004</v>
      </c>
      <c r="C2089" t="s">
        <v>1475</v>
      </c>
      <c r="D2089" t="s">
        <v>335</v>
      </c>
      <c r="E2089" t="s">
        <v>1476</v>
      </c>
      <c r="F2089" t="s">
        <v>1479</v>
      </c>
      <c r="G2089" t="s">
        <v>39</v>
      </c>
      <c r="H2089" s="11">
        <v>110000000</v>
      </c>
      <c r="I2089" s="11">
        <v>125531634</v>
      </c>
      <c r="J2089" t="s">
        <v>38</v>
      </c>
      <c r="K2089">
        <v>125</v>
      </c>
      <c r="L2089" t="s">
        <v>1477</v>
      </c>
      <c r="M2089" t="s">
        <v>1480</v>
      </c>
      <c r="N2089">
        <v>6.4</v>
      </c>
      <c r="O2089">
        <v>198</v>
      </c>
      <c r="P2089">
        <v>627</v>
      </c>
      <c r="Q2089">
        <v>284852</v>
      </c>
      <c r="R2089">
        <v>19359</v>
      </c>
      <c r="S2089" t="s">
        <v>28</v>
      </c>
      <c r="T2089">
        <v>2.35</v>
      </c>
      <c r="U2089" t="b">
        <f>IF(Table19[[#This Row],[gross]]-Table19[[#This Row],[budget]] &gt; 0, TRUE, FALSE)</f>
        <v>1</v>
      </c>
    </row>
    <row r="2090" spans="1:21" x14ac:dyDescent="0.35">
      <c r="A2090" t="s">
        <v>1677</v>
      </c>
      <c r="B2090">
        <v>2009</v>
      </c>
      <c r="C2090" t="s">
        <v>1676</v>
      </c>
      <c r="D2090" t="s">
        <v>1664</v>
      </c>
      <c r="E2090" t="s">
        <v>277</v>
      </c>
      <c r="F2090" t="s">
        <v>1678</v>
      </c>
      <c r="G2090" t="s">
        <v>569</v>
      </c>
      <c r="H2090" s="11">
        <v>100000000</v>
      </c>
      <c r="I2090" s="11">
        <v>65452312</v>
      </c>
      <c r="J2090" t="s">
        <v>38</v>
      </c>
      <c r="K2090">
        <v>106</v>
      </c>
      <c r="L2090" t="s">
        <v>329</v>
      </c>
      <c r="M2090" t="s">
        <v>1679</v>
      </c>
      <c r="N2090">
        <v>6.4</v>
      </c>
      <c r="O2090">
        <v>267</v>
      </c>
      <c r="P2090">
        <v>285</v>
      </c>
      <c r="Q2090">
        <v>149998</v>
      </c>
      <c r="R2090">
        <v>19906</v>
      </c>
      <c r="S2090" t="s">
        <v>28</v>
      </c>
      <c r="T2090">
        <v>2.35</v>
      </c>
      <c r="U2090" t="b">
        <f>IF(Table19[[#This Row],[gross]]-Table19[[#This Row],[budget]] &gt; 0, TRUE, FALSE)</f>
        <v>0</v>
      </c>
    </row>
    <row r="2091" spans="1:21" x14ac:dyDescent="0.35">
      <c r="A2091" t="s">
        <v>2154</v>
      </c>
      <c r="B2091">
        <v>2005</v>
      </c>
      <c r="C2091" t="s">
        <v>2150</v>
      </c>
      <c r="D2091" t="s">
        <v>2153</v>
      </c>
      <c r="E2091" t="s">
        <v>2151</v>
      </c>
      <c r="F2091" t="s">
        <v>2155</v>
      </c>
      <c r="G2091" t="s">
        <v>39</v>
      </c>
      <c r="H2091" s="11">
        <v>80000000</v>
      </c>
      <c r="I2091" s="11">
        <v>72515360</v>
      </c>
      <c r="J2091" t="s">
        <v>56</v>
      </c>
      <c r="K2091">
        <v>128</v>
      </c>
      <c r="L2091" t="s">
        <v>2152</v>
      </c>
      <c r="M2091" t="s">
        <v>2156</v>
      </c>
      <c r="N2091">
        <v>6.4</v>
      </c>
      <c r="O2091">
        <v>227</v>
      </c>
      <c r="P2091">
        <v>411</v>
      </c>
      <c r="Q2091">
        <v>86152</v>
      </c>
      <c r="R2091">
        <v>2100</v>
      </c>
      <c r="S2091" t="s">
        <v>28</v>
      </c>
      <c r="T2091">
        <v>2.35</v>
      </c>
      <c r="U2091" t="b">
        <f>IF(Table19[[#This Row],[gross]]-Table19[[#This Row],[budget]] &gt; 0, TRUE, FALSE)</f>
        <v>0</v>
      </c>
    </row>
    <row r="2092" spans="1:21" x14ac:dyDescent="0.35">
      <c r="A2092" t="s">
        <v>2260</v>
      </c>
      <c r="B2092">
        <v>1997</v>
      </c>
      <c r="C2092" t="s">
        <v>683</v>
      </c>
      <c r="D2092" t="s">
        <v>386</v>
      </c>
      <c r="E2092" t="s">
        <v>430</v>
      </c>
      <c r="F2092" t="s">
        <v>2261</v>
      </c>
      <c r="G2092" t="s">
        <v>569</v>
      </c>
      <c r="H2092" s="11">
        <v>85000000</v>
      </c>
      <c r="I2092" s="11">
        <v>172620724</v>
      </c>
      <c r="J2092" t="s">
        <v>38</v>
      </c>
      <c r="K2092">
        <v>124</v>
      </c>
      <c r="L2092" t="s">
        <v>685</v>
      </c>
      <c r="M2092" t="s">
        <v>2262</v>
      </c>
      <c r="N2092">
        <v>6.4</v>
      </c>
      <c r="O2092">
        <v>142</v>
      </c>
      <c r="P2092">
        <v>393</v>
      </c>
      <c r="Q2092">
        <v>146134</v>
      </c>
      <c r="R2092">
        <v>23603</v>
      </c>
      <c r="S2092" t="s">
        <v>28</v>
      </c>
      <c r="T2092">
        <v>2.35</v>
      </c>
      <c r="U2092" t="b">
        <f>IF(Table19[[#This Row],[gross]]-Table19[[#This Row],[budget]] &gt; 0, TRUE, FALSE)</f>
        <v>1</v>
      </c>
    </row>
    <row r="2093" spans="1:21" x14ac:dyDescent="0.35">
      <c r="A2093" t="s">
        <v>2417</v>
      </c>
      <c r="B2093">
        <v>2006</v>
      </c>
      <c r="C2093" t="s">
        <v>1568</v>
      </c>
      <c r="D2093" t="s">
        <v>2117</v>
      </c>
      <c r="E2093" t="s">
        <v>2415</v>
      </c>
      <c r="F2093" t="s">
        <v>2418</v>
      </c>
      <c r="G2093" t="s">
        <v>39</v>
      </c>
      <c r="H2093" s="11">
        <v>70000000</v>
      </c>
      <c r="I2093" s="11">
        <v>137340146</v>
      </c>
      <c r="J2093" t="s">
        <v>38</v>
      </c>
      <c r="K2093">
        <v>107</v>
      </c>
      <c r="L2093" t="s">
        <v>2416</v>
      </c>
      <c r="M2093" t="s">
        <v>2419</v>
      </c>
      <c r="N2093">
        <v>6.4</v>
      </c>
      <c r="O2093">
        <v>173</v>
      </c>
      <c r="P2093">
        <v>685</v>
      </c>
      <c r="Q2093">
        <v>246492</v>
      </c>
      <c r="R2093">
        <v>12700</v>
      </c>
      <c r="S2093" t="s">
        <v>28</v>
      </c>
      <c r="T2093">
        <v>1.85</v>
      </c>
      <c r="U2093" t="b">
        <f>IF(Table19[[#This Row],[gross]]-Table19[[#This Row],[budget]] &gt; 0, TRUE, FALSE)</f>
        <v>1</v>
      </c>
    </row>
    <row r="2094" spans="1:21" x14ac:dyDescent="0.35">
      <c r="A2094" t="s">
        <v>2496</v>
      </c>
      <c r="B2094">
        <v>2005</v>
      </c>
      <c r="C2094" t="s">
        <v>2393</v>
      </c>
      <c r="D2094" t="s">
        <v>2117</v>
      </c>
      <c r="E2094" t="s">
        <v>2494</v>
      </c>
      <c r="F2094" t="s">
        <v>2497</v>
      </c>
      <c r="G2094" t="s">
        <v>39</v>
      </c>
      <c r="H2094" s="11">
        <v>82000000</v>
      </c>
      <c r="I2094" s="11">
        <v>158115031</v>
      </c>
      <c r="J2094" t="s">
        <v>38</v>
      </c>
      <c r="K2094">
        <v>113</v>
      </c>
      <c r="L2094" t="s">
        <v>2495</v>
      </c>
      <c r="M2094" t="s">
        <v>2498</v>
      </c>
      <c r="N2094">
        <v>6.4</v>
      </c>
      <c r="O2094">
        <v>134</v>
      </c>
      <c r="P2094">
        <v>316</v>
      </c>
      <c r="Q2094">
        <v>130070</v>
      </c>
      <c r="R2094">
        <v>13693</v>
      </c>
      <c r="S2094" t="s">
        <v>28</v>
      </c>
      <c r="T2094">
        <v>2.35</v>
      </c>
      <c r="U2094" t="b">
        <f>IF(Table19[[#This Row],[gross]]-Table19[[#This Row],[budget]] &gt; 0, TRUE, FALSE)</f>
        <v>1</v>
      </c>
    </row>
    <row r="2095" spans="1:21" x14ac:dyDescent="0.35">
      <c r="A2095" t="s">
        <v>2545</v>
      </c>
      <c r="B2095">
        <v>2011</v>
      </c>
      <c r="C2095" t="s">
        <v>2115</v>
      </c>
      <c r="D2095" t="s">
        <v>2117</v>
      </c>
      <c r="E2095" t="s">
        <v>2544</v>
      </c>
      <c r="F2095" t="s">
        <v>2119</v>
      </c>
      <c r="G2095" t="s">
        <v>39</v>
      </c>
      <c r="H2095" s="11">
        <v>80000000</v>
      </c>
      <c r="I2095" s="11">
        <v>103028109</v>
      </c>
      <c r="J2095" t="s">
        <v>38</v>
      </c>
      <c r="K2095">
        <v>117</v>
      </c>
      <c r="L2095" t="s">
        <v>1618</v>
      </c>
      <c r="M2095" t="s">
        <v>2546</v>
      </c>
      <c r="N2095">
        <v>6.4</v>
      </c>
      <c r="O2095">
        <v>204</v>
      </c>
      <c r="P2095">
        <v>203</v>
      </c>
      <c r="Q2095">
        <v>172878</v>
      </c>
      <c r="R2095">
        <v>16325</v>
      </c>
      <c r="S2095" t="s">
        <v>28</v>
      </c>
      <c r="T2095">
        <v>1.85</v>
      </c>
      <c r="U2095" t="b">
        <f>IF(Table19[[#This Row],[gross]]-Table19[[#This Row],[budget]] &gt; 0, TRUE, FALSE)</f>
        <v>1</v>
      </c>
    </row>
    <row r="2096" spans="1:21" x14ac:dyDescent="0.35">
      <c r="A2096" t="s">
        <v>3057</v>
      </c>
      <c r="B2096">
        <v>2015</v>
      </c>
      <c r="C2096" t="s">
        <v>3056</v>
      </c>
      <c r="D2096" t="s">
        <v>508</v>
      </c>
      <c r="E2096" t="s">
        <v>583</v>
      </c>
      <c r="F2096" t="s">
        <v>786</v>
      </c>
      <c r="G2096" t="s">
        <v>90</v>
      </c>
      <c r="H2096" s="11">
        <v>74000000</v>
      </c>
      <c r="I2096" s="11">
        <v>336029560</v>
      </c>
      <c r="J2096" t="s">
        <v>38</v>
      </c>
      <c r="K2096">
        <v>91</v>
      </c>
      <c r="L2096" t="s">
        <v>1211</v>
      </c>
      <c r="M2096" t="s">
        <v>3058</v>
      </c>
      <c r="N2096">
        <v>6.4</v>
      </c>
      <c r="O2096">
        <v>308</v>
      </c>
      <c r="P2096">
        <v>275</v>
      </c>
      <c r="Q2096">
        <v>142403</v>
      </c>
      <c r="R2096">
        <v>13616</v>
      </c>
      <c r="S2096" t="s">
        <v>28</v>
      </c>
      <c r="T2096">
        <v>1.85</v>
      </c>
      <c r="U2096" t="b">
        <f>IF(Table19[[#This Row],[gross]]-Table19[[#This Row],[budget]] &gt; 0, TRUE, FALSE)</f>
        <v>1</v>
      </c>
    </row>
    <row r="2097" spans="1:21" x14ac:dyDescent="0.35">
      <c r="A2097" t="s">
        <v>3086</v>
      </c>
      <c r="B2097">
        <v>2009</v>
      </c>
      <c r="C2097" t="s">
        <v>3085</v>
      </c>
      <c r="D2097" t="s">
        <v>2117</v>
      </c>
      <c r="E2097" t="s">
        <v>1666</v>
      </c>
      <c r="F2097" t="s">
        <v>3087</v>
      </c>
      <c r="G2097" t="s">
        <v>569</v>
      </c>
      <c r="H2097" s="11">
        <v>75000000</v>
      </c>
      <c r="I2097" s="11">
        <v>51814190</v>
      </c>
      <c r="J2097" t="s">
        <v>38</v>
      </c>
      <c r="K2097">
        <v>153</v>
      </c>
      <c r="L2097" t="s">
        <v>2450</v>
      </c>
      <c r="M2097" t="s">
        <v>3088</v>
      </c>
      <c r="N2097">
        <v>6.4</v>
      </c>
      <c r="O2097">
        <v>230</v>
      </c>
      <c r="P2097">
        <v>301</v>
      </c>
      <c r="Q2097">
        <v>100837</v>
      </c>
      <c r="R2097">
        <v>11852</v>
      </c>
      <c r="S2097" t="s">
        <v>28</v>
      </c>
      <c r="T2097">
        <v>1.85</v>
      </c>
      <c r="U2097" t="b">
        <f>IF(Table19[[#This Row],[gross]]-Table19[[#This Row],[budget]] &gt; 0, TRUE, FALSE)</f>
        <v>0</v>
      </c>
    </row>
    <row r="2098" spans="1:21" x14ac:dyDescent="0.35">
      <c r="A2098" t="s">
        <v>3239</v>
      </c>
      <c r="B2098">
        <v>1998</v>
      </c>
      <c r="C2098" t="s">
        <v>3237</v>
      </c>
      <c r="D2098" t="s">
        <v>3238</v>
      </c>
      <c r="E2098" t="s">
        <v>3237</v>
      </c>
      <c r="F2098" t="s">
        <v>3240</v>
      </c>
      <c r="G2098" t="s">
        <v>90</v>
      </c>
      <c r="H2098" s="11">
        <v>58000000</v>
      </c>
      <c r="I2098" s="11">
        <v>70117571</v>
      </c>
      <c r="J2098" t="s">
        <v>38</v>
      </c>
      <c r="K2098">
        <v>103</v>
      </c>
      <c r="L2098" t="s">
        <v>222</v>
      </c>
      <c r="M2098" t="s">
        <v>3241</v>
      </c>
      <c r="N2098">
        <v>6.4</v>
      </c>
      <c r="O2098">
        <v>160</v>
      </c>
      <c r="P2098">
        <v>515</v>
      </c>
      <c r="Q2098">
        <v>56741</v>
      </c>
      <c r="R2098">
        <v>6207</v>
      </c>
      <c r="S2098" t="s">
        <v>28</v>
      </c>
      <c r="T2098">
        <v>2.35</v>
      </c>
      <c r="U2098" t="b">
        <f>IF(Table19[[#This Row],[gross]]-Table19[[#This Row],[budget]] &gt; 0, TRUE, FALSE)</f>
        <v>1</v>
      </c>
    </row>
    <row r="2099" spans="1:21" x14ac:dyDescent="0.35">
      <c r="A2099" t="s">
        <v>3320</v>
      </c>
      <c r="B2099">
        <v>2012</v>
      </c>
      <c r="C2099" t="s">
        <v>3317</v>
      </c>
      <c r="D2099" t="s">
        <v>1487</v>
      </c>
      <c r="E2099" t="s">
        <v>3318</v>
      </c>
      <c r="F2099" t="s">
        <v>3321</v>
      </c>
      <c r="G2099" t="s">
        <v>569</v>
      </c>
      <c r="H2099" s="11">
        <v>70000000</v>
      </c>
      <c r="I2099" s="11">
        <v>62321039</v>
      </c>
      <c r="J2099" t="s">
        <v>38</v>
      </c>
      <c r="K2099">
        <v>88</v>
      </c>
      <c r="L2099" t="s">
        <v>3319</v>
      </c>
      <c r="M2099" t="s">
        <v>3322</v>
      </c>
      <c r="N2099">
        <v>6.4</v>
      </c>
      <c r="O2099">
        <v>242</v>
      </c>
      <c r="P2099">
        <v>271</v>
      </c>
      <c r="Q2099">
        <v>117096</v>
      </c>
      <c r="R2099">
        <v>5861</v>
      </c>
      <c r="S2099" t="s">
        <v>28</v>
      </c>
      <c r="T2099">
        <v>2.35</v>
      </c>
      <c r="U2099" t="b">
        <f>IF(Table19[[#This Row],[gross]]-Table19[[#This Row],[budget]] &gt; 0, TRUE, FALSE)</f>
        <v>0</v>
      </c>
    </row>
    <row r="2100" spans="1:21" x14ac:dyDescent="0.35">
      <c r="A2100" t="s">
        <v>3394</v>
      </c>
      <c r="B2100">
        <v>2002</v>
      </c>
      <c r="C2100" t="s">
        <v>3393</v>
      </c>
      <c r="D2100" t="s">
        <v>456</v>
      </c>
      <c r="E2100" t="s">
        <v>2220</v>
      </c>
      <c r="F2100" t="s">
        <v>3395</v>
      </c>
      <c r="G2100" t="s">
        <v>39</v>
      </c>
      <c r="H2100" s="11">
        <v>68000000</v>
      </c>
      <c r="I2100" s="11">
        <v>118471320</v>
      </c>
      <c r="J2100" t="s">
        <v>38</v>
      </c>
      <c r="K2100">
        <v>124</v>
      </c>
      <c r="L2100" t="s">
        <v>896</v>
      </c>
      <c r="M2100" t="s">
        <v>3396</v>
      </c>
      <c r="N2100">
        <v>6.4</v>
      </c>
      <c r="O2100">
        <v>176</v>
      </c>
      <c r="P2100">
        <v>568</v>
      </c>
      <c r="Q2100">
        <v>86504</v>
      </c>
      <c r="R2100">
        <v>12556</v>
      </c>
      <c r="S2100" t="s">
        <v>28</v>
      </c>
      <c r="T2100">
        <v>2.35</v>
      </c>
      <c r="U2100" t="b">
        <f>IF(Table19[[#This Row],[gross]]-Table19[[#This Row],[budget]] &gt; 0, TRUE, FALSE)</f>
        <v>1</v>
      </c>
    </row>
    <row r="2101" spans="1:21" x14ac:dyDescent="0.35">
      <c r="A2101" t="s">
        <v>3417</v>
      </c>
      <c r="B2101">
        <v>2015</v>
      </c>
      <c r="C2101" t="s">
        <v>2436</v>
      </c>
      <c r="D2101" t="s">
        <v>223</v>
      </c>
      <c r="E2101" t="s">
        <v>456</v>
      </c>
      <c r="F2101" t="s">
        <v>2436</v>
      </c>
      <c r="G2101" t="s">
        <v>569</v>
      </c>
      <c r="H2101" s="11">
        <v>68000000</v>
      </c>
      <c r="I2101" s="11">
        <v>81257500</v>
      </c>
      <c r="J2101" t="s">
        <v>38</v>
      </c>
      <c r="K2101">
        <v>125</v>
      </c>
      <c r="L2101" t="s">
        <v>1611</v>
      </c>
      <c r="M2101" t="s">
        <v>3418</v>
      </c>
      <c r="N2101">
        <v>6.4</v>
      </c>
      <c r="O2101">
        <v>280</v>
      </c>
      <c r="P2101">
        <v>229</v>
      </c>
      <c r="Q2101">
        <v>117739</v>
      </c>
      <c r="R2101">
        <v>30010</v>
      </c>
      <c r="S2101" t="s">
        <v>28</v>
      </c>
      <c r="T2101">
        <v>2.35</v>
      </c>
      <c r="U2101" t="b">
        <f>IF(Table19[[#This Row],[gross]]-Table19[[#This Row],[budget]] &gt; 0, TRUE, FALSE)</f>
        <v>1</v>
      </c>
    </row>
    <row r="2102" spans="1:21" x14ac:dyDescent="0.35">
      <c r="A2102" t="s">
        <v>3480</v>
      </c>
      <c r="B2102">
        <v>2000</v>
      </c>
      <c r="C2102" t="s">
        <v>2299</v>
      </c>
      <c r="D2102" t="s">
        <v>229</v>
      </c>
      <c r="E2102" t="s">
        <v>3478</v>
      </c>
      <c r="F2102" t="s">
        <v>2954</v>
      </c>
      <c r="G2102" t="s">
        <v>39</v>
      </c>
      <c r="H2102" s="11">
        <v>70000000</v>
      </c>
      <c r="I2102" s="11">
        <v>182805123</v>
      </c>
      <c r="J2102" t="s">
        <v>38</v>
      </c>
      <c r="K2102">
        <v>127</v>
      </c>
      <c r="L2102" t="s">
        <v>3479</v>
      </c>
      <c r="M2102" t="s">
        <v>3481</v>
      </c>
      <c r="N2102">
        <v>6.4</v>
      </c>
      <c r="O2102">
        <v>149</v>
      </c>
      <c r="P2102">
        <v>395</v>
      </c>
      <c r="Q2102">
        <v>158864</v>
      </c>
      <c r="R2102">
        <v>5838</v>
      </c>
      <c r="S2102" t="s">
        <v>28</v>
      </c>
      <c r="T2102">
        <v>1.37</v>
      </c>
      <c r="U2102" t="b">
        <f>IF(Table19[[#This Row],[gross]]-Table19[[#This Row],[budget]] &gt; 0, TRUE, FALSE)</f>
        <v>1</v>
      </c>
    </row>
    <row r="2103" spans="1:21" x14ac:dyDescent="0.35">
      <c r="A2103" t="s">
        <v>3543</v>
      </c>
      <c r="B2103">
        <v>2000</v>
      </c>
      <c r="C2103" t="s">
        <v>3541</v>
      </c>
      <c r="D2103" t="s">
        <v>3541</v>
      </c>
      <c r="E2103" t="s">
        <v>3542</v>
      </c>
      <c r="F2103" t="s">
        <v>3544</v>
      </c>
      <c r="G2103" t="s">
        <v>39</v>
      </c>
      <c r="H2103" s="11">
        <v>65000000</v>
      </c>
      <c r="I2103" s="11">
        <v>90454043</v>
      </c>
      <c r="J2103" t="s">
        <v>38</v>
      </c>
      <c r="K2103">
        <v>130</v>
      </c>
      <c r="L2103" t="s">
        <v>50</v>
      </c>
      <c r="M2103" t="s">
        <v>3545</v>
      </c>
      <c r="N2103">
        <v>6.4</v>
      </c>
      <c r="O2103">
        <v>169</v>
      </c>
      <c r="P2103">
        <v>326</v>
      </c>
      <c r="Q2103">
        <v>60165</v>
      </c>
      <c r="R2103">
        <v>17771</v>
      </c>
      <c r="S2103" t="s">
        <v>720</v>
      </c>
      <c r="T2103">
        <v>2.35</v>
      </c>
      <c r="U2103" t="b">
        <f>IF(Table19[[#This Row],[gross]]-Table19[[#This Row],[budget]] &gt; 0, TRUE, FALSE)</f>
        <v>1</v>
      </c>
    </row>
    <row r="2104" spans="1:21" x14ac:dyDescent="0.35">
      <c r="A2104" t="s">
        <v>3548</v>
      </c>
      <c r="B2104">
        <v>1993</v>
      </c>
      <c r="C2104" t="s">
        <v>2003</v>
      </c>
      <c r="D2104" t="s">
        <v>1721</v>
      </c>
      <c r="E2104" t="s">
        <v>3547</v>
      </c>
      <c r="F2104" t="s">
        <v>3549</v>
      </c>
      <c r="G2104" t="s">
        <v>569</v>
      </c>
      <c r="H2104" s="11">
        <v>70000000</v>
      </c>
      <c r="I2104" s="11">
        <v>84049211</v>
      </c>
      <c r="J2104" t="s">
        <v>38</v>
      </c>
      <c r="K2104">
        <v>124</v>
      </c>
      <c r="L2104" t="s">
        <v>50</v>
      </c>
      <c r="M2104" t="s">
        <v>3550</v>
      </c>
      <c r="N2104">
        <v>6.4</v>
      </c>
      <c r="O2104">
        <v>74</v>
      </c>
      <c r="P2104">
        <v>172</v>
      </c>
      <c r="Q2104">
        <v>96096</v>
      </c>
      <c r="R2104">
        <v>15229</v>
      </c>
      <c r="S2104" t="s">
        <v>28</v>
      </c>
      <c r="T2104">
        <v>2.35</v>
      </c>
      <c r="U2104" t="b">
        <f>IF(Table19[[#This Row],[gross]]-Table19[[#This Row],[budget]] &gt; 0, TRUE, FALSE)</f>
        <v>1</v>
      </c>
    </row>
    <row r="2105" spans="1:21" x14ac:dyDescent="0.35">
      <c r="A2105" t="s">
        <v>3565</v>
      </c>
      <c r="B2105">
        <v>2003</v>
      </c>
      <c r="C2105" t="s">
        <v>366</v>
      </c>
      <c r="D2105" t="s">
        <v>1476</v>
      </c>
      <c r="E2105" t="s">
        <v>79</v>
      </c>
      <c r="F2105" t="s">
        <v>3566</v>
      </c>
      <c r="G2105" t="s">
        <v>39</v>
      </c>
      <c r="H2105" s="11">
        <v>65000000</v>
      </c>
      <c r="I2105" s="11">
        <v>63695760</v>
      </c>
      <c r="J2105" t="s">
        <v>38</v>
      </c>
      <c r="K2105">
        <v>117</v>
      </c>
      <c r="L2105" t="s">
        <v>3270</v>
      </c>
      <c r="M2105" t="s">
        <v>3567</v>
      </c>
      <c r="N2105">
        <v>6.4</v>
      </c>
      <c r="O2105">
        <v>141</v>
      </c>
      <c r="P2105">
        <v>264</v>
      </c>
      <c r="Q2105">
        <v>61490</v>
      </c>
      <c r="R2105">
        <v>12850</v>
      </c>
      <c r="S2105" t="s">
        <v>28</v>
      </c>
      <c r="T2105">
        <v>1.85</v>
      </c>
      <c r="U2105" t="b">
        <f>IF(Table19[[#This Row],[gross]]-Table19[[#This Row],[budget]] &gt; 0, TRUE, FALSE)</f>
        <v>0</v>
      </c>
    </row>
    <row r="2106" spans="1:21" x14ac:dyDescent="0.35">
      <c r="A2106" t="s">
        <v>3570</v>
      </c>
      <c r="B2106">
        <v>2012</v>
      </c>
      <c r="C2106" t="s">
        <v>3569</v>
      </c>
      <c r="D2106" t="s">
        <v>2116</v>
      </c>
      <c r="E2106" t="s">
        <v>889</v>
      </c>
      <c r="F2106" t="s">
        <v>3571</v>
      </c>
      <c r="G2106" t="s">
        <v>569</v>
      </c>
      <c r="H2106" s="11">
        <v>65000000</v>
      </c>
      <c r="I2106" s="11">
        <v>59617068</v>
      </c>
      <c r="J2106" t="s">
        <v>38</v>
      </c>
      <c r="K2106">
        <v>99</v>
      </c>
      <c r="L2106" t="s">
        <v>1618</v>
      </c>
      <c r="M2106" t="s">
        <v>3572</v>
      </c>
      <c r="N2106">
        <v>6.4</v>
      </c>
      <c r="O2106">
        <v>313</v>
      </c>
      <c r="P2106">
        <v>310</v>
      </c>
      <c r="Q2106">
        <v>213863</v>
      </c>
      <c r="R2106">
        <v>1375</v>
      </c>
      <c r="S2106" t="s">
        <v>28</v>
      </c>
      <c r="T2106">
        <v>2.35</v>
      </c>
      <c r="U2106" t="b">
        <f>IF(Table19[[#This Row],[gross]]-Table19[[#This Row],[budget]] &gt; 0, TRUE, FALSE)</f>
        <v>0</v>
      </c>
    </row>
    <row r="2107" spans="1:21" x14ac:dyDescent="0.35">
      <c r="A2107" t="s">
        <v>3612</v>
      </c>
      <c r="B2107">
        <v>2008</v>
      </c>
      <c r="C2107" t="s">
        <v>2268</v>
      </c>
      <c r="D2107" t="s">
        <v>330</v>
      </c>
      <c r="E2107" t="s">
        <v>2854</v>
      </c>
      <c r="F2107" t="s">
        <v>2255</v>
      </c>
      <c r="G2107" t="s">
        <v>569</v>
      </c>
      <c r="H2107" s="11">
        <v>45000000</v>
      </c>
      <c r="I2107" s="11">
        <v>36064910</v>
      </c>
      <c r="J2107" t="s">
        <v>38</v>
      </c>
      <c r="K2107">
        <v>111</v>
      </c>
      <c r="L2107" t="s">
        <v>2702</v>
      </c>
      <c r="M2107" t="s">
        <v>3613</v>
      </c>
      <c r="N2107">
        <v>6.4</v>
      </c>
      <c r="O2107">
        <v>230</v>
      </c>
      <c r="P2107">
        <v>211</v>
      </c>
      <c r="Q2107">
        <v>166610</v>
      </c>
      <c r="R2107">
        <v>28643</v>
      </c>
      <c r="S2107" t="s">
        <v>28</v>
      </c>
      <c r="T2107">
        <v>2.35</v>
      </c>
      <c r="U2107" t="b">
        <f>IF(Table19[[#This Row],[gross]]-Table19[[#This Row],[budget]] &gt; 0, TRUE, FALSE)</f>
        <v>0</v>
      </c>
    </row>
    <row r="2108" spans="1:21" x14ac:dyDescent="0.35">
      <c r="A2108" t="s">
        <v>3859</v>
      </c>
      <c r="B2108">
        <v>2015</v>
      </c>
      <c r="C2108" t="s">
        <v>3857</v>
      </c>
      <c r="D2108" t="s">
        <v>3858</v>
      </c>
      <c r="E2108" t="s">
        <v>2576</v>
      </c>
      <c r="F2108" t="s">
        <v>3860</v>
      </c>
      <c r="G2108" t="s">
        <v>39</v>
      </c>
      <c r="H2108" s="11">
        <v>61000000</v>
      </c>
      <c r="I2108" s="11">
        <v>81687587</v>
      </c>
      <c r="J2108" t="s">
        <v>38</v>
      </c>
      <c r="K2108">
        <v>132</v>
      </c>
      <c r="L2108" t="s">
        <v>2702</v>
      </c>
      <c r="M2108" t="s">
        <v>3861</v>
      </c>
      <c r="N2108">
        <v>6.4</v>
      </c>
      <c r="O2108">
        <v>249</v>
      </c>
      <c r="P2108">
        <v>360</v>
      </c>
      <c r="Q2108">
        <v>138246</v>
      </c>
      <c r="R2108">
        <v>2517</v>
      </c>
      <c r="S2108" t="s">
        <v>28</v>
      </c>
      <c r="T2108">
        <v>2.35</v>
      </c>
      <c r="U2108" t="b">
        <f>IF(Table19[[#This Row],[gross]]-Table19[[#This Row],[budget]] &gt; 0, TRUE, FALSE)</f>
        <v>1</v>
      </c>
    </row>
    <row r="2109" spans="1:21" x14ac:dyDescent="0.35">
      <c r="A2109" t="s">
        <v>4087</v>
      </c>
      <c r="B2109">
        <v>2002</v>
      </c>
      <c r="C2109" t="s">
        <v>4086</v>
      </c>
      <c r="D2109" t="s">
        <v>60</v>
      </c>
      <c r="E2109" t="s">
        <v>3238</v>
      </c>
      <c r="F2109" t="s">
        <v>3237</v>
      </c>
      <c r="G2109" t="s">
        <v>39</v>
      </c>
      <c r="H2109" s="11">
        <v>60000000</v>
      </c>
      <c r="I2109" s="11">
        <v>43119879</v>
      </c>
      <c r="J2109" t="s">
        <v>38</v>
      </c>
      <c r="K2109">
        <v>116</v>
      </c>
      <c r="L2109" t="s">
        <v>222</v>
      </c>
      <c r="M2109" t="s">
        <v>4088</v>
      </c>
      <c r="N2109">
        <v>6.4</v>
      </c>
      <c r="O2109">
        <v>172</v>
      </c>
      <c r="P2109">
        <v>842</v>
      </c>
      <c r="Q2109">
        <v>58450</v>
      </c>
      <c r="R2109">
        <v>31224</v>
      </c>
      <c r="S2109" t="s">
        <v>28</v>
      </c>
      <c r="T2109">
        <v>2.35</v>
      </c>
      <c r="U2109" t="b">
        <f>IF(Table19[[#This Row],[gross]]-Table19[[#This Row],[budget]] &gt; 0, TRUE, FALSE)</f>
        <v>0</v>
      </c>
    </row>
    <row r="2110" spans="1:21" x14ac:dyDescent="0.35">
      <c r="A2110" t="s">
        <v>4269</v>
      </c>
      <c r="B2110">
        <v>2015</v>
      </c>
      <c r="C2110" t="s">
        <v>466</v>
      </c>
      <c r="D2110" t="s">
        <v>4268</v>
      </c>
      <c r="E2110" t="s">
        <v>4266</v>
      </c>
      <c r="F2110" t="s">
        <v>4270</v>
      </c>
      <c r="G2110" t="s">
        <v>90</v>
      </c>
      <c r="H2110" s="11">
        <v>58000000</v>
      </c>
      <c r="I2110" s="11">
        <v>80021740</v>
      </c>
      <c r="J2110" t="s">
        <v>38</v>
      </c>
      <c r="K2110">
        <v>103</v>
      </c>
      <c r="L2110" t="s">
        <v>4267</v>
      </c>
      <c r="M2110" t="s">
        <v>4271</v>
      </c>
      <c r="N2110">
        <v>6.4</v>
      </c>
      <c r="O2110">
        <v>218</v>
      </c>
      <c r="P2110">
        <v>154</v>
      </c>
      <c r="Q2110">
        <v>47968</v>
      </c>
      <c r="R2110">
        <v>5497</v>
      </c>
      <c r="S2110" t="s">
        <v>28</v>
      </c>
      <c r="T2110">
        <v>2.35</v>
      </c>
      <c r="U2110" t="b">
        <f>IF(Table19[[#This Row],[gross]]-Table19[[#This Row],[budget]] &gt; 0, TRUE, FALSE)</f>
        <v>1</v>
      </c>
    </row>
    <row r="2111" spans="1:21" x14ac:dyDescent="0.35">
      <c r="A2111" t="s">
        <v>4327</v>
      </c>
      <c r="B2111">
        <v>1996</v>
      </c>
      <c r="C2111" t="s">
        <v>489</v>
      </c>
      <c r="D2111" t="s">
        <v>526</v>
      </c>
      <c r="E2111" t="s">
        <v>4326</v>
      </c>
      <c r="F2111" t="s">
        <v>4328</v>
      </c>
      <c r="G2111" t="s">
        <v>39</v>
      </c>
      <c r="H2111" s="11">
        <v>57000000</v>
      </c>
      <c r="I2111" s="11">
        <v>51317350</v>
      </c>
      <c r="J2111" t="s">
        <v>38</v>
      </c>
      <c r="K2111">
        <v>103</v>
      </c>
      <c r="L2111" t="s">
        <v>42</v>
      </c>
      <c r="M2111" t="s">
        <v>4329</v>
      </c>
      <c r="N2111">
        <v>6.4</v>
      </c>
      <c r="O2111">
        <v>60</v>
      </c>
      <c r="P2111">
        <v>139</v>
      </c>
      <c r="Q2111">
        <v>78343</v>
      </c>
      <c r="R2111">
        <v>2710</v>
      </c>
      <c r="S2111" t="s">
        <v>28</v>
      </c>
      <c r="T2111">
        <v>2.35</v>
      </c>
      <c r="U2111" t="b">
        <f>IF(Table19[[#This Row],[gross]]-Table19[[#This Row],[budget]] &gt; 0, TRUE, FALSE)</f>
        <v>0</v>
      </c>
    </row>
    <row r="2112" spans="1:21" x14ac:dyDescent="0.35">
      <c r="A2112" t="s">
        <v>4453</v>
      </c>
      <c r="B2112">
        <v>1999</v>
      </c>
      <c r="C2112" t="s">
        <v>1891</v>
      </c>
      <c r="D2112" t="s">
        <v>92</v>
      </c>
      <c r="E2112" t="s">
        <v>4452</v>
      </c>
      <c r="F2112" t="s">
        <v>1828</v>
      </c>
      <c r="G2112" t="s">
        <v>39</v>
      </c>
      <c r="H2112" s="11">
        <v>55000000</v>
      </c>
      <c r="I2112" s="11">
        <v>66365290</v>
      </c>
      <c r="J2112" t="s">
        <v>38</v>
      </c>
      <c r="K2112">
        <v>85</v>
      </c>
      <c r="L2112" t="s">
        <v>1611</v>
      </c>
      <c r="M2112" t="s">
        <v>4454</v>
      </c>
      <c r="N2112">
        <v>6.4</v>
      </c>
      <c r="O2112">
        <v>140</v>
      </c>
      <c r="P2112">
        <v>358</v>
      </c>
      <c r="Q2112">
        <v>56874</v>
      </c>
      <c r="R2112">
        <v>22458</v>
      </c>
      <c r="S2112" t="s">
        <v>28</v>
      </c>
      <c r="T2112">
        <v>1.37</v>
      </c>
      <c r="U2112" t="b">
        <f>IF(Table19[[#This Row],[gross]]-Table19[[#This Row],[budget]] &gt; 0, TRUE, FALSE)</f>
        <v>1</v>
      </c>
    </row>
    <row r="2113" spans="1:21" x14ac:dyDescent="0.35">
      <c r="A2113" t="s">
        <v>4465</v>
      </c>
      <c r="B2113">
        <v>1992</v>
      </c>
      <c r="C2113" t="s">
        <v>425</v>
      </c>
      <c r="D2113" t="s">
        <v>950</v>
      </c>
      <c r="E2113" t="s">
        <v>2309</v>
      </c>
      <c r="F2113" t="s">
        <v>3706</v>
      </c>
      <c r="G2113" t="s">
        <v>39</v>
      </c>
      <c r="H2113" s="11">
        <v>55000000</v>
      </c>
      <c r="I2113" s="11">
        <v>58422650</v>
      </c>
      <c r="J2113" t="s">
        <v>38</v>
      </c>
      <c r="K2113">
        <v>104</v>
      </c>
      <c r="L2113" t="s">
        <v>855</v>
      </c>
      <c r="M2113" t="s">
        <v>4466</v>
      </c>
      <c r="N2113">
        <v>6.4</v>
      </c>
      <c r="O2113">
        <v>49</v>
      </c>
      <c r="P2113">
        <v>173</v>
      </c>
      <c r="Q2113">
        <v>78974</v>
      </c>
      <c r="R2113">
        <v>25599</v>
      </c>
      <c r="S2113" t="s">
        <v>28</v>
      </c>
      <c r="T2113">
        <v>1.85</v>
      </c>
      <c r="U2113" t="b">
        <f>IF(Table19[[#This Row],[gross]]-Table19[[#This Row],[budget]] &gt; 0, TRUE, FALSE)</f>
        <v>1</v>
      </c>
    </row>
    <row r="2114" spans="1:21" x14ac:dyDescent="0.35">
      <c r="A2114" t="s">
        <v>4475</v>
      </c>
      <c r="B2114">
        <v>1996</v>
      </c>
      <c r="C2114" t="s">
        <v>4086</v>
      </c>
      <c r="D2114" t="s">
        <v>420</v>
      </c>
      <c r="E2114" t="s">
        <v>1018</v>
      </c>
      <c r="F2114" t="s">
        <v>4476</v>
      </c>
      <c r="G2114" t="s">
        <v>569</v>
      </c>
      <c r="H2114" s="11">
        <v>55000000</v>
      </c>
      <c r="I2114" s="11">
        <v>68750000</v>
      </c>
      <c r="J2114" t="s">
        <v>38</v>
      </c>
      <c r="K2114">
        <v>133</v>
      </c>
      <c r="L2114" t="s">
        <v>50</v>
      </c>
      <c r="M2114" t="s">
        <v>4477</v>
      </c>
      <c r="N2114">
        <v>6.4</v>
      </c>
      <c r="O2114">
        <v>60</v>
      </c>
      <c r="P2114">
        <v>144</v>
      </c>
      <c r="Q2114">
        <v>40858</v>
      </c>
      <c r="R2114">
        <v>2916</v>
      </c>
      <c r="S2114" t="s">
        <v>28</v>
      </c>
      <c r="T2114">
        <v>2.35</v>
      </c>
      <c r="U2114" t="b">
        <f>IF(Table19[[#This Row],[gross]]-Table19[[#This Row],[budget]] &gt; 0, TRUE, FALSE)</f>
        <v>1</v>
      </c>
    </row>
    <row r="2115" spans="1:21" x14ac:dyDescent="0.35">
      <c r="A2115" t="s">
        <v>4495</v>
      </c>
      <c r="B2115">
        <v>1992</v>
      </c>
      <c r="C2115" t="s">
        <v>658</v>
      </c>
      <c r="D2115" t="s">
        <v>4494</v>
      </c>
      <c r="E2115" t="s">
        <v>4493</v>
      </c>
      <c r="F2115" t="s">
        <v>4496</v>
      </c>
      <c r="G2115" t="s">
        <v>569</v>
      </c>
      <c r="H2115" s="11">
        <v>50000000</v>
      </c>
      <c r="I2115" s="11">
        <v>55473600</v>
      </c>
      <c r="J2115" t="s">
        <v>38</v>
      </c>
      <c r="K2115">
        <v>145</v>
      </c>
      <c r="L2115" t="s">
        <v>4010</v>
      </c>
      <c r="M2115" t="s">
        <v>4497</v>
      </c>
      <c r="N2115">
        <v>6.4</v>
      </c>
      <c r="O2115">
        <v>210</v>
      </c>
      <c r="P2115">
        <v>776</v>
      </c>
      <c r="Q2115">
        <v>207686</v>
      </c>
      <c r="R2115">
        <v>1543</v>
      </c>
      <c r="S2115" t="s">
        <v>28</v>
      </c>
      <c r="T2115">
        <v>2.35</v>
      </c>
      <c r="U2115" t="b">
        <f>IF(Table19[[#This Row],[gross]]-Table19[[#This Row],[budget]] &gt; 0, TRUE, FALSE)</f>
        <v>1</v>
      </c>
    </row>
    <row r="2116" spans="1:21" x14ac:dyDescent="0.35">
      <c r="A2116" t="s">
        <v>4596</v>
      </c>
      <c r="B2116">
        <v>2014</v>
      </c>
      <c r="C2116" t="s">
        <v>690</v>
      </c>
      <c r="D2116" t="s">
        <v>921</v>
      </c>
      <c r="E2116" t="s">
        <v>4594</v>
      </c>
      <c r="F2116" t="s">
        <v>4597</v>
      </c>
      <c r="G2116" t="s">
        <v>90</v>
      </c>
      <c r="H2116" s="11">
        <v>50000000</v>
      </c>
      <c r="I2116" s="11">
        <v>51178893</v>
      </c>
      <c r="J2116" t="s">
        <v>38</v>
      </c>
      <c r="K2116">
        <v>119</v>
      </c>
      <c r="L2116" t="s">
        <v>4595</v>
      </c>
      <c r="M2116" t="s">
        <v>4598</v>
      </c>
      <c r="N2116">
        <v>6.4</v>
      </c>
      <c r="O2116">
        <v>277</v>
      </c>
      <c r="P2116">
        <v>110</v>
      </c>
      <c r="Q2116">
        <v>24285</v>
      </c>
      <c r="R2116">
        <v>6089</v>
      </c>
      <c r="S2116" t="s">
        <v>28</v>
      </c>
      <c r="T2116">
        <v>1.85</v>
      </c>
      <c r="U2116" t="b">
        <f>IF(Table19[[#This Row],[gross]]-Table19[[#This Row],[budget]] &gt; 0, TRUE, FALSE)</f>
        <v>1</v>
      </c>
    </row>
    <row r="2117" spans="1:21" x14ac:dyDescent="0.35">
      <c r="A2117" t="s">
        <v>4607</v>
      </c>
      <c r="B2117">
        <v>2010</v>
      </c>
      <c r="C2117" t="s">
        <v>4604</v>
      </c>
      <c r="D2117" t="s">
        <v>3773</v>
      </c>
      <c r="E2117" t="s">
        <v>4605</v>
      </c>
      <c r="F2117" t="s">
        <v>4608</v>
      </c>
      <c r="G2117" t="s">
        <v>39</v>
      </c>
      <c r="H2117" s="11">
        <v>55000000</v>
      </c>
      <c r="I2117" s="11">
        <v>39440655</v>
      </c>
      <c r="J2117" t="s">
        <v>38</v>
      </c>
      <c r="K2117">
        <v>119</v>
      </c>
      <c r="L2117" t="s">
        <v>4606</v>
      </c>
      <c r="M2117" t="s">
        <v>4609</v>
      </c>
      <c r="N2117">
        <v>6.4</v>
      </c>
      <c r="O2117">
        <v>197</v>
      </c>
      <c r="P2117">
        <v>222</v>
      </c>
      <c r="Q2117">
        <v>61680</v>
      </c>
      <c r="R2117">
        <v>4315</v>
      </c>
      <c r="S2117" t="s">
        <v>28</v>
      </c>
      <c r="T2117">
        <v>2.35</v>
      </c>
      <c r="U2117" t="b">
        <f>IF(Table19[[#This Row],[gross]]-Table19[[#This Row],[budget]] &gt; 0, TRUE, FALSE)</f>
        <v>0</v>
      </c>
    </row>
    <row r="2118" spans="1:21" x14ac:dyDescent="0.35">
      <c r="A2118" t="s">
        <v>4642</v>
      </c>
      <c r="B2118">
        <v>2005</v>
      </c>
      <c r="C2118" t="s">
        <v>3208</v>
      </c>
      <c r="D2118" t="s">
        <v>41</v>
      </c>
      <c r="E2118" t="s">
        <v>79</v>
      </c>
      <c r="F2118" t="s">
        <v>229</v>
      </c>
      <c r="G2118" t="s">
        <v>39</v>
      </c>
      <c r="H2118" s="11">
        <v>57000000</v>
      </c>
      <c r="I2118" s="11">
        <v>26838389</v>
      </c>
      <c r="J2118" t="s">
        <v>38</v>
      </c>
      <c r="K2118">
        <v>123</v>
      </c>
      <c r="L2118" t="s">
        <v>1375</v>
      </c>
      <c r="M2118" t="s">
        <v>4643</v>
      </c>
      <c r="N2118">
        <v>6.4</v>
      </c>
      <c r="O2118">
        <v>190</v>
      </c>
      <c r="P2118">
        <v>495</v>
      </c>
      <c r="Q2118">
        <v>58658</v>
      </c>
      <c r="R2118">
        <v>12700</v>
      </c>
      <c r="S2118" t="s">
        <v>28</v>
      </c>
      <c r="T2118">
        <v>1.85</v>
      </c>
      <c r="U2118" t="b">
        <f>IF(Table19[[#This Row],[gross]]-Table19[[#This Row],[budget]] &gt; 0, TRUE, FALSE)</f>
        <v>0</v>
      </c>
    </row>
    <row r="2119" spans="1:21" x14ac:dyDescent="0.35">
      <c r="A2119" t="s">
        <v>4739</v>
      </c>
      <c r="B2119">
        <v>2011</v>
      </c>
      <c r="C2119" t="s">
        <v>4738</v>
      </c>
      <c r="D2119" t="s">
        <v>310</v>
      </c>
      <c r="E2119" t="s">
        <v>295</v>
      </c>
      <c r="F2119" t="s">
        <v>4740</v>
      </c>
      <c r="G2119" t="s">
        <v>569</v>
      </c>
      <c r="H2119" s="11">
        <v>52000000</v>
      </c>
      <c r="I2119" s="11">
        <v>37035845</v>
      </c>
      <c r="J2119" t="s">
        <v>38</v>
      </c>
      <c r="K2119">
        <v>118</v>
      </c>
      <c r="L2119" t="s">
        <v>2687</v>
      </c>
      <c r="M2119" t="s">
        <v>4741</v>
      </c>
      <c r="N2119">
        <v>6.4</v>
      </c>
      <c r="O2119">
        <v>215</v>
      </c>
      <c r="P2119">
        <v>149</v>
      </c>
      <c r="Q2119">
        <v>136680</v>
      </c>
      <c r="R2119">
        <v>28045</v>
      </c>
      <c r="S2119" t="s">
        <v>28</v>
      </c>
      <c r="T2119">
        <v>2.35</v>
      </c>
      <c r="U2119" t="b">
        <f>IF(Table19[[#This Row],[gross]]-Table19[[#This Row],[budget]] &gt; 0, TRUE, FALSE)</f>
        <v>0</v>
      </c>
    </row>
    <row r="2120" spans="1:21" x14ac:dyDescent="0.35">
      <c r="A2120" t="s">
        <v>4826</v>
      </c>
      <c r="B2120">
        <v>2003</v>
      </c>
      <c r="C2120" t="s">
        <v>4069</v>
      </c>
      <c r="D2120" t="s">
        <v>644</v>
      </c>
      <c r="E2120" t="s">
        <v>2754</v>
      </c>
      <c r="F2120" t="s">
        <v>4827</v>
      </c>
      <c r="G2120" t="s">
        <v>39</v>
      </c>
      <c r="H2120" s="11">
        <v>50000000</v>
      </c>
      <c r="I2120" s="11">
        <v>105807520</v>
      </c>
      <c r="J2120" t="s">
        <v>38</v>
      </c>
      <c r="K2120">
        <v>116</v>
      </c>
      <c r="L2120" t="s">
        <v>1618</v>
      </c>
      <c r="M2120" t="s">
        <v>4828</v>
      </c>
      <c r="N2120">
        <v>6.4</v>
      </c>
      <c r="O2120">
        <v>140</v>
      </c>
      <c r="P2120">
        <v>357</v>
      </c>
      <c r="Q2120">
        <v>156717</v>
      </c>
      <c r="R2120">
        <v>14087</v>
      </c>
      <c r="S2120" t="s">
        <v>28</v>
      </c>
      <c r="T2120">
        <v>1.85</v>
      </c>
      <c r="U2120" t="b">
        <f>IF(Table19[[#This Row],[gross]]-Table19[[#This Row],[budget]] &gt; 0, TRUE, FALSE)</f>
        <v>1</v>
      </c>
    </row>
    <row r="2121" spans="1:21" x14ac:dyDescent="0.35">
      <c r="A2121" t="s">
        <v>5073</v>
      </c>
      <c r="B2121">
        <v>2009</v>
      </c>
      <c r="C2121" t="s">
        <v>4916</v>
      </c>
      <c r="D2121" t="s">
        <v>5072</v>
      </c>
      <c r="E2121" t="s">
        <v>5071</v>
      </c>
      <c r="F2121" t="s">
        <v>5074</v>
      </c>
      <c r="G2121" t="s">
        <v>569</v>
      </c>
      <c r="H2121" s="11">
        <v>40000000</v>
      </c>
      <c r="I2121" s="11">
        <v>38105077</v>
      </c>
      <c r="J2121" t="s">
        <v>38</v>
      </c>
      <c r="K2121">
        <v>99</v>
      </c>
      <c r="L2121" t="s">
        <v>329</v>
      </c>
      <c r="M2121" t="s">
        <v>5075</v>
      </c>
      <c r="N2121">
        <v>6.4</v>
      </c>
      <c r="O2121">
        <v>235</v>
      </c>
      <c r="P2121">
        <v>194</v>
      </c>
      <c r="Q2121">
        <v>58349</v>
      </c>
      <c r="R2121">
        <v>701</v>
      </c>
      <c r="S2121" t="s">
        <v>28</v>
      </c>
      <c r="T2121">
        <v>2.35</v>
      </c>
      <c r="U2121" t="b">
        <f>IF(Table19[[#This Row],[gross]]-Table19[[#This Row],[budget]] &gt; 0, TRUE, FALSE)</f>
        <v>0</v>
      </c>
    </row>
    <row r="2122" spans="1:21" x14ac:dyDescent="0.35">
      <c r="A2122" t="s">
        <v>5127</v>
      </c>
      <c r="B2122">
        <v>2002</v>
      </c>
      <c r="C2122" t="s">
        <v>3541</v>
      </c>
      <c r="D2122" t="s">
        <v>3541</v>
      </c>
      <c r="E2122" t="s">
        <v>3816</v>
      </c>
      <c r="F2122" t="s">
        <v>5128</v>
      </c>
      <c r="G2122" t="s">
        <v>569</v>
      </c>
      <c r="H2122" s="11">
        <v>50000000</v>
      </c>
      <c r="I2122" s="11">
        <v>26199517</v>
      </c>
      <c r="J2122" t="s">
        <v>38</v>
      </c>
      <c r="K2122">
        <v>110</v>
      </c>
      <c r="L2122" t="s">
        <v>1092</v>
      </c>
      <c r="M2122" t="s">
        <v>5129</v>
      </c>
      <c r="N2122">
        <v>6.4</v>
      </c>
      <c r="O2122">
        <v>146</v>
      </c>
      <c r="P2122">
        <v>260</v>
      </c>
      <c r="Q2122">
        <v>34356</v>
      </c>
      <c r="R2122">
        <v>18635</v>
      </c>
      <c r="S2122" t="s">
        <v>28</v>
      </c>
      <c r="T2122">
        <v>2.35</v>
      </c>
      <c r="U2122" t="b">
        <f>IF(Table19[[#This Row],[gross]]-Table19[[#This Row],[budget]] &gt; 0, TRUE, FALSE)</f>
        <v>0</v>
      </c>
    </row>
    <row r="2123" spans="1:21" x14ac:dyDescent="0.35">
      <c r="A2123" t="s">
        <v>5176</v>
      </c>
      <c r="B2123">
        <v>1999</v>
      </c>
      <c r="C2123" t="s">
        <v>1908</v>
      </c>
      <c r="D2123" t="s">
        <v>5175</v>
      </c>
      <c r="E2123" t="s">
        <v>5174</v>
      </c>
      <c r="F2123" t="s">
        <v>5177</v>
      </c>
      <c r="G2123" t="s">
        <v>569</v>
      </c>
      <c r="H2123" s="11">
        <v>390000000</v>
      </c>
      <c r="I2123" s="11">
        <v>14131298</v>
      </c>
      <c r="J2123" t="s">
        <v>1418</v>
      </c>
      <c r="K2123">
        <v>158</v>
      </c>
      <c r="L2123" t="s">
        <v>3291</v>
      </c>
      <c r="M2123" t="s">
        <v>5178</v>
      </c>
      <c r="N2123">
        <v>6.4</v>
      </c>
      <c r="O2123">
        <v>111</v>
      </c>
      <c r="P2123">
        <v>390</v>
      </c>
      <c r="Q2123">
        <v>55889</v>
      </c>
      <c r="R2123">
        <v>144</v>
      </c>
      <c r="S2123" t="s">
        <v>28</v>
      </c>
      <c r="T2123">
        <v>2.35</v>
      </c>
      <c r="U2123" t="b">
        <f>IF(Table19[[#This Row],[gross]]-Table19[[#This Row],[budget]] &gt; 0, TRUE, FALSE)</f>
        <v>0</v>
      </c>
    </row>
    <row r="2124" spans="1:21" x14ac:dyDescent="0.35">
      <c r="A2124" t="s">
        <v>5228</v>
      </c>
      <c r="B2124">
        <v>2002</v>
      </c>
      <c r="C2124" t="s">
        <v>5227</v>
      </c>
      <c r="D2124" t="s">
        <v>784</v>
      </c>
      <c r="E2124" t="s">
        <v>1466</v>
      </c>
      <c r="F2124" t="s">
        <v>1429</v>
      </c>
      <c r="G2124" t="s">
        <v>569</v>
      </c>
      <c r="H2124" s="11">
        <v>55000000</v>
      </c>
      <c r="I2124" s="11">
        <v>8355815</v>
      </c>
      <c r="J2124" t="s">
        <v>56</v>
      </c>
      <c r="K2124">
        <v>109</v>
      </c>
      <c r="L2124" t="s">
        <v>5083</v>
      </c>
      <c r="M2124" t="s">
        <v>5229</v>
      </c>
      <c r="N2124">
        <v>6.4</v>
      </c>
      <c r="O2124">
        <v>105</v>
      </c>
      <c r="P2124">
        <v>341</v>
      </c>
      <c r="Q2124">
        <v>34730</v>
      </c>
      <c r="R2124">
        <v>52885</v>
      </c>
      <c r="S2124" t="s">
        <v>28</v>
      </c>
      <c r="T2124">
        <v>1.85</v>
      </c>
      <c r="U2124" t="b">
        <f>IF(Table19[[#This Row],[gross]]-Table19[[#This Row],[budget]] &gt; 0, TRUE, FALSE)</f>
        <v>0</v>
      </c>
    </row>
    <row r="2125" spans="1:21" x14ac:dyDescent="0.35">
      <c r="A2125" t="s">
        <v>5297</v>
      </c>
      <c r="B2125">
        <v>2015</v>
      </c>
      <c r="C2125" t="s">
        <v>2286</v>
      </c>
      <c r="D2125" t="s">
        <v>60</v>
      </c>
      <c r="E2125" t="s">
        <v>5296</v>
      </c>
      <c r="F2125" t="s">
        <v>5298</v>
      </c>
      <c r="G2125" t="s">
        <v>569</v>
      </c>
      <c r="H2125" s="11">
        <v>50000000</v>
      </c>
      <c r="I2125" s="11">
        <v>1206135</v>
      </c>
      <c r="J2125" t="s">
        <v>5301</v>
      </c>
      <c r="K2125">
        <v>137</v>
      </c>
      <c r="L2125" t="s">
        <v>2062</v>
      </c>
      <c r="M2125" t="s">
        <v>5299</v>
      </c>
      <c r="N2125">
        <v>6.4</v>
      </c>
      <c r="O2125">
        <v>172</v>
      </c>
      <c r="P2125">
        <v>185</v>
      </c>
      <c r="Q2125">
        <v>40568</v>
      </c>
      <c r="R2125">
        <v>27666</v>
      </c>
      <c r="S2125" t="s">
        <v>28</v>
      </c>
      <c r="T2125">
        <v>2.35</v>
      </c>
      <c r="U2125" t="b">
        <f>IF(Table19[[#This Row],[gross]]-Table19[[#This Row],[budget]] &gt; 0, TRUE, FALSE)</f>
        <v>0</v>
      </c>
    </row>
    <row r="2126" spans="1:21" x14ac:dyDescent="0.35">
      <c r="A2126" t="s">
        <v>5304</v>
      </c>
      <c r="B2126">
        <v>2001</v>
      </c>
      <c r="C2126" t="s">
        <v>3001</v>
      </c>
      <c r="D2126" t="s">
        <v>5303</v>
      </c>
      <c r="E2126" t="s">
        <v>5302</v>
      </c>
      <c r="F2126" t="s">
        <v>5305</v>
      </c>
      <c r="G2126" t="s">
        <v>39</v>
      </c>
      <c r="H2126" s="11">
        <v>48000000</v>
      </c>
      <c r="I2126" s="11">
        <v>56607223</v>
      </c>
      <c r="J2126" t="s">
        <v>263</v>
      </c>
      <c r="K2126">
        <v>112</v>
      </c>
      <c r="L2126" t="s">
        <v>4052</v>
      </c>
      <c r="M2126" t="s">
        <v>5306</v>
      </c>
      <c r="N2126">
        <v>6.4</v>
      </c>
      <c r="O2126">
        <v>103</v>
      </c>
      <c r="P2126">
        <v>497</v>
      </c>
      <c r="Q2126">
        <v>93367</v>
      </c>
      <c r="R2126">
        <v>1823</v>
      </c>
      <c r="S2126" t="s">
        <v>28</v>
      </c>
      <c r="T2126">
        <v>2.35</v>
      </c>
      <c r="U2126" t="b">
        <f>IF(Table19[[#This Row],[gross]]-Table19[[#This Row],[budget]] &gt; 0, TRUE, FALSE)</f>
        <v>1</v>
      </c>
    </row>
    <row r="2127" spans="1:21" x14ac:dyDescent="0.35">
      <c r="A2127" t="s">
        <v>5312</v>
      </c>
      <c r="B2127">
        <v>2001</v>
      </c>
      <c r="C2127" t="s">
        <v>1381</v>
      </c>
      <c r="D2127" t="s">
        <v>258</v>
      </c>
      <c r="E2127" t="s">
        <v>3597</v>
      </c>
      <c r="F2127" t="s">
        <v>5313</v>
      </c>
      <c r="G2127" t="s">
        <v>39</v>
      </c>
      <c r="H2127" s="11">
        <v>48000000</v>
      </c>
      <c r="I2127" s="11">
        <v>47095453</v>
      </c>
      <c r="J2127" t="s">
        <v>38</v>
      </c>
      <c r="K2127">
        <v>123</v>
      </c>
      <c r="L2127" t="s">
        <v>3479</v>
      </c>
      <c r="M2127" t="s">
        <v>5314</v>
      </c>
      <c r="N2127">
        <v>6.4</v>
      </c>
      <c r="O2127">
        <v>125</v>
      </c>
      <c r="P2127">
        <v>316</v>
      </c>
      <c r="Q2127">
        <v>64595</v>
      </c>
      <c r="R2127">
        <v>22209</v>
      </c>
      <c r="S2127" t="s">
        <v>28</v>
      </c>
      <c r="T2127">
        <v>1.85</v>
      </c>
      <c r="U2127" t="b">
        <f>IF(Table19[[#This Row],[gross]]-Table19[[#This Row],[budget]] &gt; 0, TRUE, FALSE)</f>
        <v>0</v>
      </c>
    </row>
    <row r="2128" spans="1:21" x14ac:dyDescent="0.35">
      <c r="A2128" t="s">
        <v>5360</v>
      </c>
      <c r="B2128">
        <v>2001</v>
      </c>
      <c r="C2128" t="s">
        <v>5358</v>
      </c>
      <c r="D2128" t="s">
        <v>1921</v>
      </c>
      <c r="E2128" t="s">
        <v>5359</v>
      </c>
      <c r="F2128" t="s">
        <v>5361</v>
      </c>
      <c r="G2128" t="s">
        <v>39</v>
      </c>
      <c r="H2128" s="11">
        <v>48000000</v>
      </c>
      <c r="I2128" s="11">
        <v>29781453</v>
      </c>
      <c r="J2128" t="s">
        <v>38</v>
      </c>
      <c r="K2128">
        <v>132</v>
      </c>
      <c r="L2128" t="s">
        <v>4000</v>
      </c>
      <c r="M2128" t="s">
        <v>5362</v>
      </c>
      <c r="N2128">
        <v>6.4</v>
      </c>
      <c r="O2128">
        <v>89</v>
      </c>
      <c r="P2128">
        <v>210</v>
      </c>
      <c r="Q2128">
        <v>22447</v>
      </c>
      <c r="R2128">
        <v>4796</v>
      </c>
      <c r="S2128" t="s">
        <v>28</v>
      </c>
      <c r="T2128">
        <v>1.85</v>
      </c>
      <c r="U2128" t="b">
        <f>IF(Table19[[#This Row],[gross]]-Table19[[#This Row],[budget]] &gt; 0, TRUE, FALSE)</f>
        <v>0</v>
      </c>
    </row>
    <row r="2129" spans="1:21" x14ac:dyDescent="0.35">
      <c r="A2129" t="s">
        <v>5555</v>
      </c>
      <c r="B2129">
        <v>2006</v>
      </c>
      <c r="C2129" t="s">
        <v>4420</v>
      </c>
      <c r="D2129" t="s">
        <v>2056</v>
      </c>
      <c r="E2129" t="s">
        <v>3835</v>
      </c>
      <c r="F2129" t="s">
        <v>3800</v>
      </c>
      <c r="G2129" t="s">
        <v>39</v>
      </c>
      <c r="H2129" s="11">
        <v>45000000</v>
      </c>
      <c r="I2129" s="11">
        <v>38360195</v>
      </c>
      <c r="J2129" t="s">
        <v>38</v>
      </c>
      <c r="K2129">
        <v>112</v>
      </c>
      <c r="L2129" t="s">
        <v>5145</v>
      </c>
      <c r="M2129" t="s">
        <v>5556</v>
      </c>
      <c r="N2129">
        <v>6.4</v>
      </c>
      <c r="O2129">
        <v>99</v>
      </c>
      <c r="P2129">
        <v>116</v>
      </c>
      <c r="Q2129">
        <v>21215</v>
      </c>
      <c r="R2129">
        <v>3757</v>
      </c>
      <c r="S2129" t="s">
        <v>28</v>
      </c>
      <c r="T2129">
        <v>2.35</v>
      </c>
      <c r="U2129" t="b">
        <f>IF(Table19[[#This Row],[gross]]-Table19[[#This Row],[budget]] &gt; 0, TRUE, FALSE)</f>
        <v>0</v>
      </c>
    </row>
    <row r="2130" spans="1:21" x14ac:dyDescent="0.35">
      <c r="A2130" t="s">
        <v>5639</v>
      </c>
      <c r="B2130">
        <v>2005</v>
      </c>
      <c r="C2130" t="s">
        <v>5637</v>
      </c>
      <c r="D2130" t="s">
        <v>1893</v>
      </c>
      <c r="E2130" t="s">
        <v>1213</v>
      </c>
      <c r="F2130" t="s">
        <v>875</v>
      </c>
      <c r="G2130" t="s">
        <v>39</v>
      </c>
      <c r="H2130" s="11">
        <v>45000000</v>
      </c>
      <c r="I2130" s="11">
        <v>19377727</v>
      </c>
      <c r="J2130" t="s">
        <v>38</v>
      </c>
      <c r="K2130">
        <v>134</v>
      </c>
      <c r="L2130" t="s">
        <v>5638</v>
      </c>
      <c r="M2130" t="s">
        <v>5640</v>
      </c>
      <c r="N2130">
        <v>6.4</v>
      </c>
      <c r="O2130">
        <v>168</v>
      </c>
      <c r="P2130">
        <v>409</v>
      </c>
      <c r="Q2130">
        <v>35140</v>
      </c>
      <c r="R2130">
        <v>24351</v>
      </c>
      <c r="S2130" t="s">
        <v>28</v>
      </c>
      <c r="T2130">
        <v>2.35</v>
      </c>
      <c r="U2130" t="b">
        <f>IF(Table19[[#This Row],[gross]]-Table19[[#This Row],[budget]] &gt; 0, TRUE, FALSE)</f>
        <v>0</v>
      </c>
    </row>
    <row r="2131" spans="1:21" x14ac:dyDescent="0.35">
      <c r="A2131" t="s">
        <v>5686</v>
      </c>
      <c r="B2131">
        <v>2007</v>
      </c>
      <c r="C2131" t="s">
        <v>366</v>
      </c>
      <c r="D2131" t="s">
        <v>5685</v>
      </c>
      <c r="E2131" t="s">
        <v>5684</v>
      </c>
      <c r="F2131" t="s">
        <v>5687</v>
      </c>
      <c r="G2131" t="s">
        <v>569</v>
      </c>
      <c r="H2131" s="11">
        <v>45000000</v>
      </c>
      <c r="I2131" s="11">
        <v>4584886</v>
      </c>
      <c r="J2131" t="s">
        <v>38</v>
      </c>
      <c r="K2131">
        <v>139</v>
      </c>
      <c r="L2131" t="s">
        <v>209</v>
      </c>
      <c r="M2131" t="s">
        <v>5688</v>
      </c>
      <c r="N2131">
        <v>6.4</v>
      </c>
      <c r="O2131">
        <v>115</v>
      </c>
      <c r="P2131">
        <v>115</v>
      </c>
      <c r="Q2131">
        <v>19114</v>
      </c>
      <c r="R2131">
        <v>538</v>
      </c>
      <c r="S2131" t="s">
        <v>28</v>
      </c>
      <c r="T2131">
        <v>2.35</v>
      </c>
      <c r="U2131" t="b">
        <f>IF(Table19[[#This Row],[gross]]-Table19[[#This Row],[budget]] &gt; 0, TRUE, FALSE)</f>
        <v>0</v>
      </c>
    </row>
    <row r="2132" spans="1:21" x14ac:dyDescent="0.35">
      <c r="A2132" t="s">
        <v>5722</v>
      </c>
      <c r="B2132">
        <v>1985</v>
      </c>
      <c r="C2132" t="s">
        <v>5692</v>
      </c>
      <c r="D2132" t="s">
        <v>1721</v>
      </c>
      <c r="E2132" t="s">
        <v>5721</v>
      </c>
      <c r="F2132" t="s">
        <v>5723</v>
      </c>
      <c r="G2132" t="s">
        <v>569</v>
      </c>
      <c r="H2132" s="11">
        <v>44000000</v>
      </c>
      <c r="I2132" s="11">
        <v>150415432</v>
      </c>
      <c r="J2132" t="s">
        <v>38</v>
      </c>
      <c r="K2132">
        <v>96</v>
      </c>
      <c r="L2132" t="s">
        <v>4284</v>
      </c>
      <c r="M2132" t="s">
        <v>5724</v>
      </c>
      <c r="N2132">
        <v>6.4</v>
      </c>
      <c r="O2132">
        <v>96</v>
      </c>
      <c r="P2132">
        <v>217</v>
      </c>
      <c r="Q2132">
        <v>117606</v>
      </c>
      <c r="R2132">
        <v>15662</v>
      </c>
      <c r="S2132" t="s">
        <v>28</v>
      </c>
      <c r="T2132">
        <v>2.35</v>
      </c>
      <c r="U2132" t="b">
        <f>IF(Table19[[#This Row],[gross]]-Table19[[#This Row],[budget]] &gt; 0, TRUE, FALSE)</f>
        <v>1</v>
      </c>
    </row>
    <row r="2133" spans="1:21" x14ac:dyDescent="0.35">
      <c r="A2133" t="s">
        <v>5943</v>
      </c>
      <c r="B2133">
        <v>1999</v>
      </c>
      <c r="C2133" t="s">
        <v>5941</v>
      </c>
      <c r="D2133" t="s">
        <v>347</v>
      </c>
      <c r="E2133" t="s">
        <v>5942</v>
      </c>
      <c r="F2133" t="s">
        <v>5944</v>
      </c>
      <c r="G2133" t="s">
        <v>569</v>
      </c>
      <c r="H2133" s="11">
        <v>70000000</v>
      </c>
      <c r="I2133" s="11">
        <v>116735231</v>
      </c>
      <c r="J2133" t="s">
        <v>38</v>
      </c>
      <c r="K2133">
        <v>105</v>
      </c>
      <c r="L2133" t="s">
        <v>2152</v>
      </c>
      <c r="M2133" t="s">
        <v>5945</v>
      </c>
      <c r="N2133">
        <v>6.4</v>
      </c>
      <c r="O2133">
        <v>129</v>
      </c>
      <c r="P2133">
        <v>336</v>
      </c>
      <c r="Q2133">
        <v>56646</v>
      </c>
      <c r="R2133">
        <v>2129</v>
      </c>
      <c r="S2133" t="s">
        <v>28</v>
      </c>
      <c r="T2133">
        <v>2.35</v>
      </c>
      <c r="U2133" t="b">
        <f>IF(Table19[[#This Row],[gross]]-Table19[[#This Row],[budget]] &gt; 0, TRUE, FALSE)</f>
        <v>1</v>
      </c>
    </row>
    <row r="2134" spans="1:21" x14ac:dyDescent="0.35">
      <c r="A2134" t="s">
        <v>5952</v>
      </c>
      <c r="B2134">
        <v>2014</v>
      </c>
      <c r="C2134" t="s">
        <v>1908</v>
      </c>
      <c r="D2134" t="s">
        <v>95</v>
      </c>
      <c r="E2134" t="s">
        <v>456</v>
      </c>
      <c r="F2134" t="s">
        <v>4962</v>
      </c>
      <c r="G2134" t="s">
        <v>569</v>
      </c>
      <c r="H2134" s="11">
        <v>40000000</v>
      </c>
      <c r="I2134" s="11">
        <v>126546825</v>
      </c>
      <c r="J2134" t="s">
        <v>1418</v>
      </c>
      <c r="K2134">
        <v>89</v>
      </c>
      <c r="L2134" t="s">
        <v>2702</v>
      </c>
      <c r="M2134" t="s">
        <v>5953</v>
      </c>
      <c r="N2134">
        <v>6.4</v>
      </c>
      <c r="O2134">
        <v>433</v>
      </c>
      <c r="P2134">
        <v>918</v>
      </c>
      <c r="Q2134">
        <v>327367</v>
      </c>
      <c r="R2134">
        <v>32325</v>
      </c>
      <c r="S2134" t="s">
        <v>28</v>
      </c>
      <c r="T2134">
        <v>2.35</v>
      </c>
      <c r="U2134" t="b">
        <f>IF(Table19[[#This Row],[gross]]-Table19[[#This Row],[budget]] &gt; 0, TRUE, FALSE)</f>
        <v>1</v>
      </c>
    </row>
    <row r="2135" spans="1:21" x14ac:dyDescent="0.35">
      <c r="A2135" t="s">
        <v>5993</v>
      </c>
      <c r="B2135">
        <v>2009</v>
      </c>
      <c r="C2135" t="s">
        <v>5990</v>
      </c>
      <c r="D2135" t="s">
        <v>5992</v>
      </c>
      <c r="E2135" t="s">
        <v>5991</v>
      </c>
      <c r="F2135" t="s">
        <v>5994</v>
      </c>
      <c r="G2135" t="s">
        <v>39</v>
      </c>
      <c r="H2135" s="11">
        <v>40000000</v>
      </c>
      <c r="I2135" s="11">
        <v>93952276</v>
      </c>
      <c r="J2135" t="s">
        <v>38</v>
      </c>
      <c r="K2135">
        <v>129</v>
      </c>
      <c r="L2135" t="s">
        <v>1375</v>
      </c>
      <c r="M2135" t="s">
        <v>5995</v>
      </c>
      <c r="N2135">
        <v>6.4</v>
      </c>
      <c r="O2135">
        <v>161</v>
      </c>
      <c r="P2135">
        <v>203</v>
      </c>
      <c r="Q2135">
        <v>132048</v>
      </c>
      <c r="R2135">
        <v>318</v>
      </c>
      <c r="S2135" t="s">
        <v>28</v>
      </c>
      <c r="T2135">
        <v>2.35</v>
      </c>
      <c r="U2135" t="b">
        <f>IF(Table19[[#This Row],[gross]]-Table19[[#This Row],[budget]] &gt; 0, TRUE, FALSE)</f>
        <v>1</v>
      </c>
    </row>
    <row r="2136" spans="1:21" x14ac:dyDescent="0.35">
      <c r="A2136" t="s">
        <v>6086</v>
      </c>
      <c r="B2136">
        <v>2009</v>
      </c>
      <c r="C2136" t="s">
        <v>5776</v>
      </c>
      <c r="D2136" t="s">
        <v>6085</v>
      </c>
      <c r="E2136" t="s">
        <v>2308</v>
      </c>
      <c r="F2136" t="s">
        <v>4827</v>
      </c>
      <c r="G2136" t="s">
        <v>39</v>
      </c>
      <c r="H2136" s="11">
        <v>20000000</v>
      </c>
      <c r="I2136" s="11">
        <v>64149837</v>
      </c>
      <c r="J2136" t="s">
        <v>38</v>
      </c>
      <c r="K2136">
        <v>102</v>
      </c>
      <c r="L2136" t="s">
        <v>6084</v>
      </c>
      <c r="M2136" t="s">
        <v>6087</v>
      </c>
      <c r="N2136">
        <v>6.4</v>
      </c>
      <c r="O2136">
        <v>191</v>
      </c>
      <c r="P2136">
        <v>185</v>
      </c>
      <c r="Q2136">
        <v>146899</v>
      </c>
      <c r="R2136">
        <v>7009</v>
      </c>
      <c r="S2136" t="s">
        <v>28</v>
      </c>
      <c r="T2136">
        <v>2.35</v>
      </c>
      <c r="U2136" t="b">
        <f>IF(Table19[[#This Row],[gross]]-Table19[[#This Row],[budget]] &gt; 0, TRUE, FALSE)</f>
        <v>1</v>
      </c>
    </row>
    <row r="2137" spans="1:21" x14ac:dyDescent="0.35">
      <c r="A2137" t="s">
        <v>6106</v>
      </c>
      <c r="B2137">
        <v>2001</v>
      </c>
      <c r="C2137" t="s">
        <v>1985</v>
      </c>
      <c r="D2137" t="s">
        <v>6105</v>
      </c>
      <c r="E2137" t="s">
        <v>3728</v>
      </c>
      <c r="F2137" t="s">
        <v>6107</v>
      </c>
      <c r="G2137" t="s">
        <v>39</v>
      </c>
      <c r="H2137" s="11">
        <v>40000000</v>
      </c>
      <c r="I2137" s="11">
        <v>59068786</v>
      </c>
      <c r="J2137" t="s">
        <v>38</v>
      </c>
      <c r="K2137">
        <v>106</v>
      </c>
      <c r="L2137" t="s">
        <v>1847</v>
      </c>
      <c r="M2137" t="s">
        <v>6108</v>
      </c>
      <c r="N2137">
        <v>6.4</v>
      </c>
      <c r="O2137">
        <v>131</v>
      </c>
      <c r="P2137">
        <v>411</v>
      </c>
      <c r="Q2137">
        <v>86902</v>
      </c>
      <c r="R2137">
        <v>2544</v>
      </c>
      <c r="S2137" t="s">
        <v>28</v>
      </c>
      <c r="T2137">
        <v>2.35</v>
      </c>
      <c r="U2137" t="b">
        <f>IF(Table19[[#This Row],[gross]]-Table19[[#This Row],[budget]] &gt; 0, TRUE, FALSE)</f>
        <v>1</v>
      </c>
    </row>
    <row r="2138" spans="1:21" x14ac:dyDescent="0.35">
      <c r="A2138" t="s">
        <v>6161</v>
      </c>
      <c r="B2138">
        <v>2010</v>
      </c>
      <c r="C2138" t="s">
        <v>6159</v>
      </c>
      <c r="D2138" t="s">
        <v>6160</v>
      </c>
      <c r="E2138" t="s">
        <v>754</v>
      </c>
      <c r="F2138" t="s">
        <v>4944</v>
      </c>
      <c r="G2138" t="s">
        <v>569</v>
      </c>
      <c r="H2138" s="11">
        <v>40000000</v>
      </c>
      <c r="I2138" s="11">
        <v>52000688</v>
      </c>
      <c r="J2138" t="s">
        <v>38</v>
      </c>
      <c r="K2138">
        <v>107</v>
      </c>
      <c r="L2138" t="s">
        <v>222</v>
      </c>
      <c r="M2138" t="s">
        <v>6162</v>
      </c>
      <c r="N2138">
        <v>6.4</v>
      </c>
      <c r="O2138">
        <v>351</v>
      </c>
      <c r="P2138">
        <v>619</v>
      </c>
      <c r="Q2138">
        <v>171418</v>
      </c>
      <c r="R2138">
        <v>4243</v>
      </c>
      <c r="S2138" t="s">
        <v>28</v>
      </c>
      <c r="T2138">
        <v>2.35</v>
      </c>
      <c r="U2138" t="b">
        <f>IF(Table19[[#This Row],[gross]]-Table19[[#This Row],[budget]] &gt; 0, TRUE, FALSE)</f>
        <v>1</v>
      </c>
    </row>
    <row r="2139" spans="1:21" x14ac:dyDescent="0.35">
      <c r="A2139" t="s">
        <v>6367</v>
      </c>
      <c r="B2139">
        <v>2011</v>
      </c>
      <c r="C2139" t="s">
        <v>5330</v>
      </c>
      <c r="D2139" t="s">
        <v>1157</v>
      </c>
      <c r="E2139" t="s">
        <v>6366</v>
      </c>
      <c r="F2139" t="s">
        <v>6368</v>
      </c>
      <c r="G2139" t="s">
        <v>39</v>
      </c>
      <c r="H2139" s="11">
        <v>40000000</v>
      </c>
      <c r="I2139" s="11">
        <v>36665854</v>
      </c>
      <c r="J2139" t="s">
        <v>1418</v>
      </c>
      <c r="K2139">
        <v>112</v>
      </c>
      <c r="L2139" t="s">
        <v>454</v>
      </c>
      <c r="M2139" t="s">
        <v>6369</v>
      </c>
      <c r="N2139">
        <v>6.4</v>
      </c>
      <c r="O2139">
        <v>201</v>
      </c>
      <c r="P2139">
        <v>203</v>
      </c>
      <c r="Q2139">
        <v>76498</v>
      </c>
      <c r="R2139">
        <v>3432</v>
      </c>
      <c r="S2139" t="s">
        <v>28</v>
      </c>
      <c r="T2139">
        <v>2.35</v>
      </c>
      <c r="U2139" t="b">
        <f>IF(Table19[[#This Row],[gross]]-Table19[[#This Row],[budget]] &gt; 0, TRUE, FALSE)</f>
        <v>0</v>
      </c>
    </row>
    <row r="2140" spans="1:21" x14ac:dyDescent="0.35">
      <c r="A2140" t="s">
        <v>6402</v>
      </c>
      <c r="B2140">
        <v>2006</v>
      </c>
      <c r="C2140" t="s">
        <v>6401</v>
      </c>
      <c r="D2140" t="s">
        <v>79</v>
      </c>
      <c r="E2140" t="s">
        <v>2228</v>
      </c>
      <c r="F2140" t="s">
        <v>877</v>
      </c>
      <c r="G2140" t="s">
        <v>39</v>
      </c>
      <c r="H2140" s="11">
        <v>40000000</v>
      </c>
      <c r="I2140" s="11">
        <v>15962471</v>
      </c>
      <c r="J2140" t="s">
        <v>38</v>
      </c>
      <c r="K2140">
        <v>123</v>
      </c>
      <c r="L2140" t="s">
        <v>5815</v>
      </c>
      <c r="M2140" t="s">
        <v>6403</v>
      </c>
      <c r="N2140">
        <v>6.4</v>
      </c>
      <c r="O2140">
        <v>260</v>
      </c>
      <c r="P2140">
        <v>619</v>
      </c>
      <c r="Q2140">
        <v>79892</v>
      </c>
      <c r="R2140">
        <v>7243</v>
      </c>
      <c r="S2140" t="s">
        <v>28</v>
      </c>
      <c r="T2140">
        <v>1.85</v>
      </c>
      <c r="U2140" t="b">
        <f>IF(Table19[[#This Row],[gross]]-Table19[[#This Row],[budget]] &gt; 0, TRUE, FALSE)</f>
        <v>0</v>
      </c>
    </row>
    <row r="2141" spans="1:21" x14ac:dyDescent="0.35">
      <c r="A2141" t="s">
        <v>6600</v>
      </c>
      <c r="B2141">
        <v>2013</v>
      </c>
      <c r="C2141" t="s">
        <v>2393</v>
      </c>
      <c r="D2141" t="s">
        <v>1683</v>
      </c>
      <c r="E2141" t="s">
        <v>1721</v>
      </c>
      <c r="F2141" t="s">
        <v>6601</v>
      </c>
      <c r="G2141" t="s">
        <v>39</v>
      </c>
      <c r="H2141" s="11">
        <v>40000000</v>
      </c>
      <c r="I2141" s="11">
        <v>29802761</v>
      </c>
      <c r="J2141" t="s">
        <v>38</v>
      </c>
      <c r="K2141">
        <v>113</v>
      </c>
      <c r="L2141" t="s">
        <v>3753</v>
      </c>
      <c r="M2141" t="s">
        <v>6602</v>
      </c>
      <c r="N2141">
        <v>6.4</v>
      </c>
      <c r="O2141">
        <v>211</v>
      </c>
      <c r="P2141">
        <v>115</v>
      </c>
      <c r="Q2141">
        <v>46480</v>
      </c>
      <c r="R2141">
        <v>36009</v>
      </c>
      <c r="S2141" t="s">
        <v>28</v>
      </c>
      <c r="T2141">
        <v>1.85</v>
      </c>
      <c r="U2141" t="b">
        <f>IF(Table19[[#This Row],[gross]]-Table19[[#This Row],[budget]] &gt; 0, TRUE, FALSE)</f>
        <v>0</v>
      </c>
    </row>
    <row r="2142" spans="1:21" x14ac:dyDescent="0.35">
      <c r="A2142" t="s">
        <v>6698</v>
      </c>
      <c r="B2142">
        <v>2013</v>
      </c>
      <c r="C2142" t="s">
        <v>1354</v>
      </c>
      <c r="D2142" t="s">
        <v>332</v>
      </c>
      <c r="E2142" t="s">
        <v>6697</v>
      </c>
      <c r="F2142" t="s">
        <v>2891</v>
      </c>
      <c r="G2142" t="s">
        <v>569</v>
      </c>
      <c r="H2142" s="11">
        <v>38000000</v>
      </c>
      <c r="I2142" s="11">
        <v>41997790</v>
      </c>
      <c r="J2142" t="s">
        <v>38</v>
      </c>
      <c r="K2142">
        <v>127</v>
      </c>
      <c r="L2142" t="s">
        <v>2702</v>
      </c>
      <c r="M2142" t="s">
        <v>6699</v>
      </c>
      <c r="N2142">
        <v>6.4</v>
      </c>
      <c r="O2142">
        <v>302</v>
      </c>
      <c r="P2142">
        <v>343</v>
      </c>
      <c r="Q2142">
        <v>125305</v>
      </c>
      <c r="R2142">
        <v>17551</v>
      </c>
      <c r="S2142" t="s">
        <v>28</v>
      </c>
      <c r="T2142">
        <v>2.35</v>
      </c>
      <c r="U2142" t="b">
        <f>IF(Table19[[#This Row],[gross]]-Table19[[#This Row],[budget]] &gt; 0, TRUE, FALSE)</f>
        <v>1</v>
      </c>
    </row>
    <row r="2143" spans="1:21" x14ac:dyDescent="0.35">
      <c r="A2143" t="s">
        <v>6704</v>
      </c>
      <c r="B2143">
        <v>1997</v>
      </c>
      <c r="C2143" t="s">
        <v>6701</v>
      </c>
      <c r="D2143" t="s">
        <v>6703</v>
      </c>
      <c r="E2143" t="s">
        <v>6702</v>
      </c>
      <c r="F2143" t="s">
        <v>6705</v>
      </c>
      <c r="G2143" t="s">
        <v>569</v>
      </c>
      <c r="H2143" s="11">
        <v>37000000</v>
      </c>
      <c r="I2143" s="11">
        <v>6482195</v>
      </c>
      <c r="J2143" t="s">
        <v>38</v>
      </c>
      <c r="K2143">
        <v>118</v>
      </c>
      <c r="L2143" t="s">
        <v>2152</v>
      </c>
      <c r="M2143" t="s">
        <v>6706</v>
      </c>
      <c r="N2143">
        <v>6.4</v>
      </c>
      <c r="O2143">
        <v>38</v>
      </c>
      <c r="P2143">
        <v>81</v>
      </c>
      <c r="Q2143">
        <v>9740</v>
      </c>
      <c r="R2143">
        <v>74</v>
      </c>
      <c r="S2143" t="s">
        <v>28</v>
      </c>
      <c r="T2143">
        <v>2.35</v>
      </c>
      <c r="U2143" t="b">
        <f>IF(Table19[[#This Row],[gross]]-Table19[[#This Row],[budget]] &gt; 0, TRUE, FALSE)</f>
        <v>0</v>
      </c>
    </row>
    <row r="2144" spans="1:21" x14ac:dyDescent="0.35">
      <c r="A2144" t="s">
        <v>6815</v>
      </c>
      <c r="B2144">
        <v>2010</v>
      </c>
      <c r="C2144" t="s">
        <v>6812</v>
      </c>
      <c r="D2144" t="s">
        <v>6814</v>
      </c>
      <c r="E2144" t="s">
        <v>6813</v>
      </c>
      <c r="F2144" t="s">
        <v>5383</v>
      </c>
      <c r="G2144" t="s">
        <v>569</v>
      </c>
      <c r="H2144" s="11">
        <v>36000000</v>
      </c>
      <c r="I2144" s="11">
        <v>50213619</v>
      </c>
      <c r="J2144" t="s">
        <v>38</v>
      </c>
      <c r="K2144">
        <v>101</v>
      </c>
      <c r="L2144" t="s">
        <v>5240</v>
      </c>
      <c r="M2144" t="s">
        <v>6816</v>
      </c>
      <c r="N2144">
        <v>6.4</v>
      </c>
      <c r="O2144">
        <v>265</v>
      </c>
      <c r="P2144">
        <v>243</v>
      </c>
      <c r="Q2144">
        <v>139184</v>
      </c>
      <c r="R2144">
        <v>1272</v>
      </c>
      <c r="S2144" t="s">
        <v>28</v>
      </c>
      <c r="T2144">
        <v>1.85</v>
      </c>
      <c r="U2144" t="b">
        <f>IF(Table19[[#This Row],[gross]]-Table19[[#This Row],[budget]] &gt; 0, TRUE, FALSE)</f>
        <v>1</v>
      </c>
    </row>
    <row r="2145" spans="1:21" x14ac:dyDescent="0.35">
      <c r="A2145" t="s">
        <v>6819</v>
      </c>
      <c r="B2145">
        <v>2014</v>
      </c>
      <c r="C2145" t="s">
        <v>6779</v>
      </c>
      <c r="D2145" t="s">
        <v>456</v>
      </c>
      <c r="E2145" t="s">
        <v>6818</v>
      </c>
      <c r="F2145" t="s">
        <v>5122</v>
      </c>
      <c r="G2145" t="s">
        <v>90</v>
      </c>
      <c r="H2145" s="11">
        <v>36000000</v>
      </c>
      <c r="I2145" s="11">
        <v>42019483</v>
      </c>
      <c r="J2145" t="s">
        <v>38</v>
      </c>
      <c r="K2145">
        <v>107</v>
      </c>
      <c r="L2145" t="s">
        <v>6781</v>
      </c>
      <c r="M2145" t="s">
        <v>6820</v>
      </c>
      <c r="N2145">
        <v>6.4</v>
      </c>
      <c r="O2145">
        <v>54</v>
      </c>
      <c r="P2145">
        <v>33</v>
      </c>
      <c r="Q2145">
        <v>6069</v>
      </c>
      <c r="R2145">
        <v>13904</v>
      </c>
      <c r="S2145" t="s">
        <v>28</v>
      </c>
      <c r="T2145">
        <v>1.85</v>
      </c>
      <c r="U2145" t="b">
        <f>IF(Table19[[#This Row],[gross]]-Table19[[#This Row],[budget]] &gt; 0, TRUE, FALSE)</f>
        <v>1</v>
      </c>
    </row>
    <row r="2146" spans="1:21" x14ac:dyDescent="0.35">
      <c r="A2146" t="s">
        <v>6912</v>
      </c>
      <c r="B2146">
        <v>1979</v>
      </c>
      <c r="C2146" t="s">
        <v>6910</v>
      </c>
      <c r="D2146" t="s">
        <v>1001</v>
      </c>
      <c r="E2146" t="s">
        <v>6911</v>
      </c>
      <c r="F2146" t="s">
        <v>6913</v>
      </c>
      <c r="G2146" t="s">
        <v>90</v>
      </c>
      <c r="H2146" s="11">
        <v>35000000</v>
      </c>
      <c r="I2146" s="11">
        <v>82300000</v>
      </c>
      <c r="J2146" t="s">
        <v>38</v>
      </c>
      <c r="K2146">
        <v>143</v>
      </c>
      <c r="L2146" t="s">
        <v>1340</v>
      </c>
      <c r="M2146" t="s">
        <v>6914</v>
      </c>
      <c r="N2146">
        <v>6.4</v>
      </c>
      <c r="O2146">
        <v>134</v>
      </c>
      <c r="P2146">
        <v>405</v>
      </c>
      <c r="Q2146">
        <v>63330</v>
      </c>
      <c r="R2146">
        <v>16007</v>
      </c>
      <c r="S2146" t="s">
        <v>28</v>
      </c>
      <c r="T2146">
        <v>2.35</v>
      </c>
      <c r="U2146" t="b">
        <f>IF(Table19[[#This Row],[gross]]-Table19[[#This Row],[budget]] &gt; 0, TRUE, FALSE)</f>
        <v>1</v>
      </c>
    </row>
    <row r="2147" spans="1:21" x14ac:dyDescent="0.35">
      <c r="A2147" t="s">
        <v>6968</v>
      </c>
      <c r="B2147">
        <v>1998</v>
      </c>
      <c r="C2147" t="s">
        <v>3228</v>
      </c>
      <c r="D2147" t="s">
        <v>210</v>
      </c>
      <c r="E2147" t="s">
        <v>6967</v>
      </c>
      <c r="F2147" t="s">
        <v>6969</v>
      </c>
      <c r="G2147" t="s">
        <v>39</v>
      </c>
      <c r="H2147" s="11">
        <v>35000000</v>
      </c>
      <c r="I2147" s="11">
        <v>56876365</v>
      </c>
      <c r="J2147" t="s">
        <v>38</v>
      </c>
      <c r="K2147">
        <v>132</v>
      </c>
      <c r="L2147" t="s">
        <v>122</v>
      </c>
      <c r="M2147" t="s">
        <v>6970</v>
      </c>
      <c r="N2147">
        <v>6.4</v>
      </c>
      <c r="O2147">
        <v>83</v>
      </c>
      <c r="P2147">
        <v>244</v>
      </c>
      <c r="Q2147">
        <v>125219</v>
      </c>
      <c r="R2147">
        <v>29265</v>
      </c>
      <c r="S2147" t="s">
        <v>28</v>
      </c>
      <c r="T2147">
        <v>1.85</v>
      </c>
      <c r="U2147" t="b">
        <f>IF(Table19[[#This Row],[gross]]-Table19[[#This Row],[budget]] &gt; 0, TRUE, FALSE)</f>
        <v>1</v>
      </c>
    </row>
    <row r="2148" spans="1:21" x14ac:dyDescent="0.35">
      <c r="A2148" t="s">
        <v>7305</v>
      </c>
      <c r="B2148">
        <v>1997</v>
      </c>
      <c r="C2148" t="s">
        <v>7304</v>
      </c>
      <c r="D2148" t="s">
        <v>388</v>
      </c>
      <c r="E2148" t="s">
        <v>133</v>
      </c>
      <c r="F2148" t="s">
        <v>662</v>
      </c>
      <c r="G2148" t="s">
        <v>569</v>
      </c>
      <c r="H2148" s="11">
        <v>35000000</v>
      </c>
      <c r="I2148" s="11">
        <v>2221994</v>
      </c>
      <c r="J2148" t="s">
        <v>7308</v>
      </c>
      <c r="K2148">
        <v>121</v>
      </c>
      <c r="L2148" t="s">
        <v>1350</v>
      </c>
      <c r="M2148" t="s">
        <v>7306</v>
      </c>
      <c r="N2148">
        <v>6.4</v>
      </c>
      <c r="O2148">
        <v>50</v>
      </c>
      <c r="P2148">
        <v>99</v>
      </c>
      <c r="Q2148">
        <v>11747</v>
      </c>
      <c r="R2148">
        <v>3125</v>
      </c>
      <c r="S2148" t="s">
        <v>28</v>
      </c>
      <c r="T2148">
        <v>2.35</v>
      </c>
      <c r="U2148" t="b">
        <f>IF(Table19[[#This Row],[gross]]-Table19[[#This Row],[budget]] &gt; 0, TRUE, FALSE)</f>
        <v>0</v>
      </c>
    </row>
    <row r="2149" spans="1:21" x14ac:dyDescent="0.35">
      <c r="A2149" t="s">
        <v>7456</v>
      </c>
      <c r="B2149">
        <v>1996</v>
      </c>
      <c r="C2149" t="s">
        <v>676</v>
      </c>
      <c r="D2149" t="s">
        <v>1626</v>
      </c>
      <c r="E2149" t="s">
        <v>7455</v>
      </c>
      <c r="F2149" t="s">
        <v>7457</v>
      </c>
      <c r="G2149" t="s">
        <v>90</v>
      </c>
      <c r="H2149" s="11">
        <v>32000000</v>
      </c>
      <c r="I2149" s="11">
        <v>104632573</v>
      </c>
      <c r="J2149" t="s">
        <v>38</v>
      </c>
      <c r="K2149">
        <v>123</v>
      </c>
      <c r="L2149" t="s">
        <v>6576</v>
      </c>
      <c r="M2149" t="s">
        <v>7458</v>
      </c>
      <c r="N2149">
        <v>6.4</v>
      </c>
      <c r="O2149">
        <v>53</v>
      </c>
      <c r="P2149">
        <v>118</v>
      </c>
      <c r="Q2149">
        <v>63839</v>
      </c>
      <c r="R2149">
        <v>5975</v>
      </c>
      <c r="S2149" t="s">
        <v>28</v>
      </c>
      <c r="T2149">
        <v>2.35</v>
      </c>
      <c r="U2149" t="b">
        <f>IF(Table19[[#This Row],[gross]]-Table19[[#This Row],[budget]] &gt; 0, TRUE, FALSE)</f>
        <v>1</v>
      </c>
    </row>
    <row r="2150" spans="1:21" x14ac:dyDescent="0.35">
      <c r="A2150" t="s">
        <v>7512</v>
      </c>
      <c r="B2150">
        <v>2007</v>
      </c>
      <c r="C2150" t="s">
        <v>1284</v>
      </c>
      <c r="D2150" t="s">
        <v>1174</v>
      </c>
      <c r="E2150" t="s">
        <v>2579</v>
      </c>
      <c r="F2150" t="s">
        <v>4097</v>
      </c>
      <c r="G2150" t="s">
        <v>569</v>
      </c>
      <c r="H2150" s="11">
        <v>32000000</v>
      </c>
      <c r="I2150" s="11">
        <v>35063732</v>
      </c>
      <c r="J2150" t="s">
        <v>38</v>
      </c>
      <c r="K2150">
        <v>98</v>
      </c>
      <c r="L2150" t="s">
        <v>825</v>
      </c>
      <c r="M2150" t="s">
        <v>7513</v>
      </c>
      <c r="N2150">
        <v>6.4</v>
      </c>
      <c r="O2150">
        <v>224</v>
      </c>
      <c r="P2150">
        <v>383</v>
      </c>
      <c r="Q2150">
        <v>164608</v>
      </c>
      <c r="R2150">
        <v>10938</v>
      </c>
      <c r="S2150" t="s">
        <v>28</v>
      </c>
      <c r="T2150">
        <v>2.35</v>
      </c>
      <c r="U2150" t="b">
        <f>IF(Table19[[#This Row],[gross]]-Table19[[#This Row],[budget]] &gt; 0, TRUE, FALSE)</f>
        <v>1</v>
      </c>
    </row>
    <row r="2151" spans="1:21" x14ac:dyDescent="0.35">
      <c r="A2151" t="s">
        <v>7538</v>
      </c>
      <c r="B2151">
        <v>1995</v>
      </c>
      <c r="C2151" t="s">
        <v>74</v>
      </c>
      <c r="D2151" t="s">
        <v>210</v>
      </c>
      <c r="E2151" t="s">
        <v>7536</v>
      </c>
      <c r="F2151" t="s">
        <v>7539</v>
      </c>
      <c r="G2151" t="s">
        <v>569</v>
      </c>
      <c r="H2151" s="11">
        <v>32000000</v>
      </c>
      <c r="I2151" s="11">
        <v>18636537</v>
      </c>
      <c r="J2151" t="s">
        <v>653</v>
      </c>
      <c r="K2151">
        <v>107</v>
      </c>
      <c r="L2151" t="s">
        <v>7537</v>
      </c>
      <c r="M2151" t="s">
        <v>7540</v>
      </c>
      <c r="N2151">
        <v>6.4</v>
      </c>
      <c r="O2151">
        <v>63</v>
      </c>
      <c r="P2151">
        <v>216</v>
      </c>
      <c r="Q2151">
        <v>69197</v>
      </c>
      <c r="R2151">
        <v>29743</v>
      </c>
      <c r="S2151" t="s">
        <v>720</v>
      </c>
      <c r="T2151">
        <v>1.85</v>
      </c>
      <c r="U2151" t="b">
        <f>IF(Table19[[#This Row],[gross]]-Table19[[#This Row],[budget]] &gt; 0, TRUE, FALSE)</f>
        <v>0</v>
      </c>
    </row>
    <row r="2152" spans="1:21" x14ac:dyDescent="0.35">
      <c r="A2152" t="s">
        <v>7642</v>
      </c>
      <c r="B2152">
        <v>1999</v>
      </c>
      <c r="C2152" t="s">
        <v>2115</v>
      </c>
      <c r="D2152" t="s">
        <v>267</v>
      </c>
      <c r="E2152" t="s">
        <v>2117</v>
      </c>
      <c r="F2152" t="s">
        <v>7643</v>
      </c>
      <c r="G2152" t="s">
        <v>39</v>
      </c>
      <c r="H2152" s="11">
        <v>34200000</v>
      </c>
      <c r="I2152" s="11">
        <v>163479795</v>
      </c>
      <c r="J2152" t="s">
        <v>38</v>
      </c>
      <c r="K2152">
        <v>93</v>
      </c>
      <c r="L2152" t="s">
        <v>2450</v>
      </c>
      <c r="M2152" t="s">
        <v>7644</v>
      </c>
      <c r="N2152">
        <v>6.4</v>
      </c>
      <c r="O2152">
        <v>112</v>
      </c>
      <c r="P2152">
        <v>289</v>
      </c>
      <c r="Q2152">
        <v>161858</v>
      </c>
      <c r="R2152">
        <v>26760</v>
      </c>
      <c r="S2152" t="s">
        <v>28</v>
      </c>
      <c r="T2152">
        <v>1.85</v>
      </c>
      <c r="U2152" t="b">
        <f>IF(Table19[[#This Row],[gross]]-Table19[[#This Row],[budget]] &gt; 0, TRUE, FALSE)</f>
        <v>1</v>
      </c>
    </row>
    <row r="2153" spans="1:21" x14ac:dyDescent="0.35">
      <c r="A2153" t="s">
        <v>7647</v>
      </c>
      <c r="B2153">
        <v>2001</v>
      </c>
      <c r="C2153" t="s">
        <v>7646</v>
      </c>
      <c r="D2153" t="s">
        <v>4400</v>
      </c>
      <c r="E2153" t="s">
        <v>7192</v>
      </c>
      <c r="F2153" t="s">
        <v>3597</v>
      </c>
      <c r="G2153" t="s">
        <v>569</v>
      </c>
      <c r="H2153" s="11">
        <v>30000000</v>
      </c>
      <c r="I2153" s="11">
        <v>145096820</v>
      </c>
      <c r="J2153" t="s">
        <v>38</v>
      </c>
      <c r="K2153">
        <v>108</v>
      </c>
      <c r="L2153" t="s">
        <v>1611</v>
      </c>
      <c r="M2153" t="s">
        <v>7648</v>
      </c>
      <c r="N2153">
        <v>6.4</v>
      </c>
      <c r="O2153">
        <v>142</v>
      </c>
      <c r="P2153">
        <v>431</v>
      </c>
      <c r="Q2153">
        <v>200260</v>
      </c>
      <c r="R2153">
        <v>7872</v>
      </c>
      <c r="S2153" t="s">
        <v>28</v>
      </c>
      <c r="T2153">
        <v>1.85</v>
      </c>
      <c r="U2153" t="b">
        <f>IF(Table19[[#This Row],[gross]]-Table19[[#This Row],[budget]] &gt; 0, TRUE, FALSE)</f>
        <v>1</v>
      </c>
    </row>
    <row r="2154" spans="1:21" x14ac:dyDescent="0.35">
      <c r="A2154" t="s">
        <v>7835</v>
      </c>
      <c r="B2154">
        <v>1994</v>
      </c>
      <c r="C2154" t="s">
        <v>2393</v>
      </c>
      <c r="D2154" t="s">
        <v>7571</v>
      </c>
      <c r="E2154" t="s">
        <v>3822</v>
      </c>
      <c r="F2154" t="s">
        <v>7836</v>
      </c>
      <c r="G2154" t="s">
        <v>39</v>
      </c>
      <c r="H2154" s="11">
        <v>30000000</v>
      </c>
      <c r="I2154" s="11">
        <v>51109400</v>
      </c>
      <c r="J2154" t="s">
        <v>38</v>
      </c>
      <c r="K2154">
        <v>83</v>
      </c>
      <c r="L2154" t="s">
        <v>982</v>
      </c>
      <c r="M2154" t="s">
        <v>7837</v>
      </c>
      <c r="N2154">
        <v>6.4</v>
      </c>
      <c r="O2154">
        <v>43</v>
      </c>
      <c r="P2154">
        <v>85</v>
      </c>
      <c r="Q2154">
        <v>76850</v>
      </c>
      <c r="R2154">
        <v>4767</v>
      </c>
      <c r="S2154" t="s">
        <v>28</v>
      </c>
      <c r="T2154">
        <v>1.85</v>
      </c>
      <c r="U2154" t="b">
        <f>IF(Table19[[#This Row],[gross]]-Table19[[#This Row],[budget]] &gt; 0, TRUE, FALSE)</f>
        <v>1</v>
      </c>
    </row>
    <row r="2155" spans="1:21" x14ac:dyDescent="0.35">
      <c r="A2155" t="s">
        <v>8116</v>
      </c>
      <c r="B2155">
        <v>2011</v>
      </c>
      <c r="C2155" t="s">
        <v>3442</v>
      </c>
      <c r="D2155" t="s">
        <v>8115</v>
      </c>
      <c r="E2155" t="s">
        <v>8114</v>
      </c>
      <c r="F2155" t="s">
        <v>8117</v>
      </c>
      <c r="G2155" t="s">
        <v>569</v>
      </c>
      <c r="H2155" s="11">
        <v>30000000</v>
      </c>
      <c r="I2155" s="11">
        <v>18298649</v>
      </c>
      <c r="J2155" t="s">
        <v>38</v>
      </c>
      <c r="K2155">
        <v>106</v>
      </c>
      <c r="L2155" t="s">
        <v>7191</v>
      </c>
      <c r="M2155" t="s">
        <v>8118</v>
      </c>
      <c r="N2155">
        <v>6.4</v>
      </c>
      <c r="O2155">
        <v>358</v>
      </c>
      <c r="P2155">
        <v>242</v>
      </c>
      <c r="Q2155">
        <v>85024</v>
      </c>
      <c r="R2155">
        <v>1393</v>
      </c>
      <c r="S2155" t="s">
        <v>28</v>
      </c>
      <c r="T2155">
        <v>1.85</v>
      </c>
      <c r="U2155" t="b">
        <f>IF(Table19[[#This Row],[gross]]-Table19[[#This Row],[budget]] &gt; 0, TRUE, FALSE)</f>
        <v>0</v>
      </c>
    </row>
    <row r="2156" spans="1:21" x14ac:dyDescent="0.35">
      <c r="A2156" t="s">
        <v>8137</v>
      </c>
      <c r="B2156">
        <v>2013</v>
      </c>
      <c r="C2156" t="s">
        <v>8135</v>
      </c>
      <c r="D2156" t="s">
        <v>7780</v>
      </c>
      <c r="E2156" t="s">
        <v>8136</v>
      </c>
      <c r="F2156" t="s">
        <v>8138</v>
      </c>
      <c r="G2156" t="s">
        <v>569</v>
      </c>
      <c r="H2156" s="11">
        <v>45000000</v>
      </c>
      <c r="I2156" s="11">
        <v>12026670</v>
      </c>
      <c r="J2156" t="s">
        <v>38</v>
      </c>
      <c r="K2156">
        <v>107</v>
      </c>
      <c r="L2156" t="s">
        <v>329</v>
      </c>
      <c r="M2156" t="s">
        <v>8139</v>
      </c>
      <c r="N2156">
        <v>6.4</v>
      </c>
      <c r="O2156">
        <v>376</v>
      </c>
      <c r="P2156">
        <v>258</v>
      </c>
      <c r="Q2156">
        <v>114241</v>
      </c>
      <c r="R2156">
        <v>1643</v>
      </c>
      <c r="S2156" t="s">
        <v>28</v>
      </c>
      <c r="T2156">
        <v>2.35</v>
      </c>
      <c r="U2156" t="b">
        <f>IF(Table19[[#This Row],[gross]]-Table19[[#This Row],[budget]] &gt; 0, TRUE, FALSE)</f>
        <v>0</v>
      </c>
    </row>
    <row r="2157" spans="1:21" x14ac:dyDescent="0.35">
      <c r="A2157" t="s">
        <v>8247</v>
      </c>
      <c r="B2157">
        <v>2000</v>
      </c>
      <c r="C2157" t="s">
        <v>8246</v>
      </c>
      <c r="D2157" t="s">
        <v>3478</v>
      </c>
      <c r="E2157" t="s">
        <v>4743</v>
      </c>
      <c r="F2157" t="s">
        <v>3841</v>
      </c>
      <c r="G2157" t="s">
        <v>39</v>
      </c>
      <c r="H2157" s="11">
        <v>30000000</v>
      </c>
      <c r="I2157" s="11">
        <v>37036404</v>
      </c>
      <c r="J2157" t="s">
        <v>38</v>
      </c>
      <c r="K2157">
        <v>128</v>
      </c>
      <c r="L2157" t="s">
        <v>1375</v>
      </c>
      <c r="M2157" t="s">
        <v>8248</v>
      </c>
      <c r="N2157">
        <v>6.4</v>
      </c>
      <c r="O2157">
        <v>148</v>
      </c>
      <c r="P2157">
        <v>259</v>
      </c>
      <c r="Q2157">
        <v>44816</v>
      </c>
      <c r="R2157">
        <v>5404</v>
      </c>
      <c r="S2157" t="s">
        <v>28</v>
      </c>
      <c r="T2157">
        <v>1.85</v>
      </c>
      <c r="U2157" t="b">
        <f>IF(Table19[[#This Row],[gross]]-Table19[[#This Row],[budget]] &gt; 0, TRUE, FALSE)</f>
        <v>1</v>
      </c>
    </row>
    <row r="2158" spans="1:21" x14ac:dyDescent="0.35">
      <c r="A2158" t="s">
        <v>8306</v>
      </c>
      <c r="B2158">
        <v>2003</v>
      </c>
      <c r="C2158" t="s">
        <v>4691</v>
      </c>
      <c r="D2158" t="s">
        <v>43</v>
      </c>
      <c r="E2158" t="s">
        <v>483</v>
      </c>
      <c r="F2158" t="s">
        <v>8307</v>
      </c>
      <c r="G2158" t="s">
        <v>569</v>
      </c>
      <c r="H2158" s="11">
        <v>29000000</v>
      </c>
      <c r="I2158" s="11">
        <v>55845943</v>
      </c>
      <c r="J2158" t="s">
        <v>38</v>
      </c>
      <c r="K2158">
        <v>102</v>
      </c>
      <c r="L2158" t="s">
        <v>329</v>
      </c>
      <c r="M2158" t="s">
        <v>8308</v>
      </c>
      <c r="N2158">
        <v>6.4</v>
      </c>
      <c r="O2158">
        <v>178</v>
      </c>
      <c r="P2158">
        <v>471</v>
      </c>
      <c r="Q2158">
        <v>130094</v>
      </c>
      <c r="R2158">
        <v>46186</v>
      </c>
      <c r="S2158" t="s">
        <v>28</v>
      </c>
      <c r="T2158">
        <v>1.78</v>
      </c>
      <c r="U2158" t="b">
        <f>IF(Table19[[#This Row],[gross]]-Table19[[#This Row],[budget]] &gt; 0, TRUE, FALSE)</f>
        <v>1</v>
      </c>
    </row>
    <row r="2159" spans="1:21" x14ac:dyDescent="0.35">
      <c r="A2159" t="s">
        <v>8602</v>
      </c>
      <c r="B2159">
        <v>1999</v>
      </c>
      <c r="C2159" t="s">
        <v>1284</v>
      </c>
      <c r="D2159" t="s">
        <v>1683</v>
      </c>
      <c r="E2159" t="s">
        <v>670</v>
      </c>
      <c r="F2159" t="s">
        <v>589</v>
      </c>
      <c r="G2159" t="s">
        <v>569</v>
      </c>
      <c r="H2159" s="11">
        <v>15000000</v>
      </c>
      <c r="I2159" s="11">
        <v>4485485</v>
      </c>
      <c r="J2159" t="s">
        <v>38</v>
      </c>
      <c r="K2159">
        <v>112</v>
      </c>
      <c r="L2159" t="s">
        <v>8601</v>
      </c>
      <c r="M2159" t="s">
        <v>8603</v>
      </c>
      <c r="N2159">
        <v>6.4</v>
      </c>
      <c r="O2159">
        <v>78</v>
      </c>
      <c r="P2159">
        <v>105</v>
      </c>
      <c r="Q2159">
        <v>14612</v>
      </c>
      <c r="R2159">
        <v>46022</v>
      </c>
      <c r="S2159" t="s">
        <v>28</v>
      </c>
      <c r="T2159">
        <v>1.85</v>
      </c>
      <c r="U2159" t="b">
        <f>IF(Table19[[#This Row],[gross]]-Table19[[#This Row],[budget]] &gt; 0, TRUE, FALSE)</f>
        <v>0</v>
      </c>
    </row>
    <row r="2160" spans="1:21" x14ac:dyDescent="0.35">
      <c r="A2160" t="s">
        <v>8605</v>
      </c>
      <c r="B2160">
        <v>2004</v>
      </c>
      <c r="C2160" t="s">
        <v>2003</v>
      </c>
      <c r="D2160" t="s">
        <v>2056</v>
      </c>
      <c r="E2160" t="s">
        <v>374</v>
      </c>
      <c r="F2160" t="s">
        <v>8606</v>
      </c>
      <c r="G2160" t="s">
        <v>569</v>
      </c>
      <c r="H2160" s="11">
        <v>27000000</v>
      </c>
      <c r="I2160" s="11">
        <v>4476235</v>
      </c>
      <c r="J2160" t="s">
        <v>38</v>
      </c>
      <c r="K2160">
        <v>101</v>
      </c>
      <c r="L2160" t="s">
        <v>4624</v>
      </c>
      <c r="M2160" t="s">
        <v>8607</v>
      </c>
      <c r="N2160">
        <v>6.4</v>
      </c>
      <c r="O2160">
        <v>127</v>
      </c>
      <c r="P2160">
        <v>226</v>
      </c>
      <c r="Q2160">
        <v>49405</v>
      </c>
      <c r="R2160">
        <v>4186</v>
      </c>
      <c r="S2160" t="s">
        <v>28</v>
      </c>
      <c r="T2160">
        <v>2.35</v>
      </c>
      <c r="U2160" t="b">
        <f>IF(Table19[[#This Row],[gross]]-Table19[[#This Row],[budget]] &gt; 0, TRUE, FALSE)</f>
        <v>0</v>
      </c>
    </row>
    <row r="2161" spans="1:21" x14ac:dyDescent="0.35">
      <c r="A2161" t="s">
        <v>8719</v>
      </c>
      <c r="B2161">
        <v>2012</v>
      </c>
      <c r="C2161" t="s">
        <v>4916</v>
      </c>
      <c r="D2161" t="s">
        <v>8718</v>
      </c>
      <c r="E2161" t="s">
        <v>1204</v>
      </c>
      <c r="F2161" t="s">
        <v>3453</v>
      </c>
      <c r="G2161" t="s">
        <v>569</v>
      </c>
      <c r="H2161" s="11">
        <v>26000000</v>
      </c>
      <c r="I2161" s="11">
        <v>16005978</v>
      </c>
      <c r="J2161" t="s">
        <v>38</v>
      </c>
      <c r="K2161">
        <v>110</v>
      </c>
      <c r="L2161" t="s">
        <v>2152</v>
      </c>
      <c r="M2161" t="s">
        <v>8720</v>
      </c>
      <c r="N2161">
        <v>6.4</v>
      </c>
      <c r="O2161">
        <v>265</v>
      </c>
      <c r="P2161">
        <v>190</v>
      </c>
      <c r="Q2161">
        <v>72886</v>
      </c>
      <c r="R2161">
        <v>2356</v>
      </c>
      <c r="S2161" t="s">
        <v>28</v>
      </c>
      <c r="T2161">
        <v>2.35</v>
      </c>
      <c r="U2161" t="b">
        <f>IF(Table19[[#This Row],[gross]]-Table19[[#This Row],[budget]] &gt; 0, TRUE, FALSE)</f>
        <v>0</v>
      </c>
    </row>
    <row r="2162" spans="1:21" x14ac:dyDescent="0.35">
      <c r="A2162" t="s">
        <v>8775</v>
      </c>
      <c r="B2162">
        <v>2008</v>
      </c>
      <c r="C2162" t="s">
        <v>733</v>
      </c>
      <c r="D2162" t="s">
        <v>1179</v>
      </c>
      <c r="E2162" t="s">
        <v>1279</v>
      </c>
      <c r="F2162" t="s">
        <v>2220</v>
      </c>
      <c r="G2162" t="s">
        <v>39</v>
      </c>
      <c r="H2162" s="11">
        <v>25100000</v>
      </c>
      <c r="I2162" s="11">
        <v>25517500</v>
      </c>
      <c r="J2162" t="s">
        <v>38</v>
      </c>
      <c r="K2162">
        <v>129</v>
      </c>
      <c r="L2162" t="s">
        <v>5652</v>
      </c>
      <c r="M2162" t="s">
        <v>8776</v>
      </c>
      <c r="N2162">
        <v>6.4</v>
      </c>
      <c r="O2162">
        <v>242</v>
      </c>
      <c r="P2162">
        <v>320</v>
      </c>
      <c r="Q2162">
        <v>40941</v>
      </c>
      <c r="R2162">
        <v>4264</v>
      </c>
      <c r="S2162" t="s">
        <v>28</v>
      </c>
      <c r="T2162">
        <v>2.35</v>
      </c>
      <c r="U2162" t="b">
        <f>IF(Table19[[#This Row],[gross]]-Table19[[#This Row],[budget]] &gt; 0, TRUE, FALSE)</f>
        <v>1</v>
      </c>
    </row>
    <row r="2163" spans="1:21" x14ac:dyDescent="0.35">
      <c r="A2163" t="s">
        <v>8999</v>
      </c>
      <c r="B2163">
        <v>2006</v>
      </c>
      <c r="C2163" t="s">
        <v>4910</v>
      </c>
      <c r="D2163" t="s">
        <v>434</v>
      </c>
      <c r="E2163" t="s">
        <v>8998</v>
      </c>
      <c r="F2163" t="s">
        <v>9000</v>
      </c>
      <c r="G2163" t="s">
        <v>39</v>
      </c>
      <c r="H2163" s="11">
        <v>20000000</v>
      </c>
      <c r="I2163" s="11">
        <v>33687630</v>
      </c>
      <c r="J2163" t="s">
        <v>38</v>
      </c>
      <c r="K2163">
        <v>105</v>
      </c>
      <c r="L2163" t="s">
        <v>1618</v>
      </c>
      <c r="M2163" t="s">
        <v>9001</v>
      </c>
      <c r="N2163">
        <v>6.4</v>
      </c>
      <c r="O2163">
        <v>91</v>
      </c>
      <c r="P2163">
        <v>261</v>
      </c>
      <c r="Q2163">
        <v>116762</v>
      </c>
      <c r="R2163">
        <v>20109</v>
      </c>
      <c r="S2163" t="s">
        <v>28</v>
      </c>
      <c r="T2163">
        <v>1.85</v>
      </c>
      <c r="U2163" t="b">
        <f>IF(Table19[[#This Row],[gross]]-Table19[[#This Row],[budget]] &gt; 0, TRUE, FALSE)</f>
        <v>1</v>
      </c>
    </row>
    <row r="2164" spans="1:21" x14ac:dyDescent="0.35">
      <c r="A2164" t="s">
        <v>9100</v>
      </c>
      <c r="B2164">
        <v>2010</v>
      </c>
      <c r="C2164" t="s">
        <v>9099</v>
      </c>
      <c r="D2164" t="s">
        <v>217</v>
      </c>
      <c r="E2164" t="s">
        <v>1548</v>
      </c>
      <c r="F2164" t="s">
        <v>9101</v>
      </c>
      <c r="G2164" t="s">
        <v>39</v>
      </c>
      <c r="H2164" s="11">
        <v>25000000</v>
      </c>
      <c r="I2164" s="11">
        <v>23527955</v>
      </c>
      <c r="J2164" t="s">
        <v>38</v>
      </c>
      <c r="K2164">
        <v>97</v>
      </c>
      <c r="L2164" t="s">
        <v>1092</v>
      </c>
      <c r="M2164" t="s">
        <v>9102</v>
      </c>
      <c r="N2164">
        <v>6.4</v>
      </c>
      <c r="O2164">
        <v>213</v>
      </c>
      <c r="P2164">
        <v>165</v>
      </c>
      <c r="Q2164">
        <v>74691</v>
      </c>
      <c r="R2164">
        <v>12841</v>
      </c>
      <c r="S2164" t="s">
        <v>28</v>
      </c>
      <c r="T2164">
        <v>2.35</v>
      </c>
      <c r="U2164" t="b">
        <f>IF(Table19[[#This Row],[gross]]-Table19[[#This Row],[budget]] &gt; 0, TRUE, FALSE)</f>
        <v>0</v>
      </c>
    </row>
    <row r="2165" spans="1:21" x14ac:dyDescent="0.35">
      <c r="A2165" t="s">
        <v>9244</v>
      </c>
      <c r="B2165">
        <v>1999</v>
      </c>
      <c r="C2165" t="s">
        <v>9241</v>
      </c>
      <c r="D2165" t="s">
        <v>9243</v>
      </c>
      <c r="E2165" t="s">
        <v>9242</v>
      </c>
      <c r="F2165" t="s">
        <v>9245</v>
      </c>
      <c r="G2165" t="s">
        <v>39</v>
      </c>
      <c r="H2165" s="11">
        <v>25000000</v>
      </c>
      <c r="I2165" s="11">
        <v>10114315</v>
      </c>
      <c r="J2165" t="s">
        <v>38</v>
      </c>
      <c r="K2165">
        <v>100</v>
      </c>
      <c r="L2165" t="s">
        <v>1861</v>
      </c>
      <c r="M2165" t="s">
        <v>9246</v>
      </c>
      <c r="N2165">
        <v>6.4</v>
      </c>
      <c r="O2165">
        <v>70</v>
      </c>
      <c r="P2165">
        <v>187</v>
      </c>
      <c r="Q2165">
        <v>18693</v>
      </c>
      <c r="R2165">
        <v>582</v>
      </c>
      <c r="S2165" t="s">
        <v>28</v>
      </c>
      <c r="T2165">
        <v>2.35</v>
      </c>
      <c r="U2165" t="b">
        <f>IF(Table19[[#This Row],[gross]]-Table19[[#This Row],[budget]] &gt; 0, TRUE, FALSE)</f>
        <v>0</v>
      </c>
    </row>
    <row r="2166" spans="1:21" x14ac:dyDescent="0.35">
      <c r="A2166" t="s">
        <v>9603</v>
      </c>
      <c r="B2166">
        <v>1994</v>
      </c>
      <c r="C2166" t="s">
        <v>4036</v>
      </c>
      <c r="D2166" t="s">
        <v>3506</v>
      </c>
      <c r="E2166" t="s">
        <v>3508</v>
      </c>
      <c r="F2166" t="s">
        <v>3150</v>
      </c>
      <c r="G2166" t="s">
        <v>90</v>
      </c>
      <c r="H2166" s="11">
        <v>22000000</v>
      </c>
      <c r="I2166" s="11">
        <v>144833357</v>
      </c>
      <c r="J2166" t="s">
        <v>38</v>
      </c>
      <c r="K2166">
        <v>97</v>
      </c>
      <c r="L2166" t="s">
        <v>4590</v>
      </c>
      <c r="M2166" t="s">
        <v>9604</v>
      </c>
      <c r="N2166">
        <v>6.4</v>
      </c>
      <c r="O2166">
        <v>64</v>
      </c>
      <c r="P2166">
        <v>111</v>
      </c>
      <c r="Q2166">
        <v>64742</v>
      </c>
      <c r="R2166">
        <v>2790</v>
      </c>
      <c r="S2166" t="s">
        <v>28</v>
      </c>
      <c r="T2166">
        <v>1.85</v>
      </c>
      <c r="U2166" t="b">
        <f>IF(Table19[[#This Row],[gross]]-Table19[[#This Row],[budget]] &gt; 0, TRUE, FALSE)</f>
        <v>1</v>
      </c>
    </row>
    <row r="2167" spans="1:21" x14ac:dyDescent="0.35">
      <c r="A2167" t="s">
        <v>9663</v>
      </c>
      <c r="B2167">
        <v>2013</v>
      </c>
      <c r="C2167" t="s">
        <v>7329</v>
      </c>
      <c r="D2167" t="s">
        <v>9662</v>
      </c>
      <c r="E2167" t="s">
        <v>9661</v>
      </c>
      <c r="F2167" t="s">
        <v>9664</v>
      </c>
      <c r="G2167" t="s">
        <v>39</v>
      </c>
      <c r="H2167" s="11">
        <v>26000000</v>
      </c>
      <c r="I2167" s="11">
        <v>30659817</v>
      </c>
      <c r="J2167" t="s">
        <v>38</v>
      </c>
      <c r="K2167">
        <v>105</v>
      </c>
      <c r="L2167" t="s">
        <v>2450</v>
      </c>
      <c r="M2167" t="s">
        <v>9665</v>
      </c>
      <c r="N2167">
        <v>6.4</v>
      </c>
      <c r="O2167">
        <v>168</v>
      </c>
      <c r="P2167">
        <v>95</v>
      </c>
      <c r="Q2167">
        <v>59805</v>
      </c>
      <c r="R2167">
        <v>1006</v>
      </c>
      <c r="S2167" t="s">
        <v>28</v>
      </c>
      <c r="T2167">
        <v>2.35</v>
      </c>
      <c r="U2167" t="b">
        <f>IF(Table19[[#This Row],[gross]]-Table19[[#This Row],[budget]] &gt; 0, TRUE, FALSE)</f>
        <v>1</v>
      </c>
    </row>
    <row r="2168" spans="1:21" x14ac:dyDescent="0.35">
      <c r="A2168" t="s">
        <v>9675</v>
      </c>
      <c r="B2168">
        <v>2012</v>
      </c>
      <c r="C2168" t="s">
        <v>908</v>
      </c>
      <c r="D2168" t="s">
        <v>9674</v>
      </c>
      <c r="E2168" t="s">
        <v>2131</v>
      </c>
      <c r="F2168" t="s">
        <v>923</v>
      </c>
      <c r="G2168" t="s">
        <v>90</v>
      </c>
      <c r="H2168" s="11">
        <v>22000000</v>
      </c>
      <c r="I2168" s="11">
        <v>49002815</v>
      </c>
      <c r="J2168" t="s">
        <v>38</v>
      </c>
      <c r="K2168">
        <v>94</v>
      </c>
      <c r="L2168" t="s">
        <v>2934</v>
      </c>
      <c r="M2168" t="s">
        <v>9676</v>
      </c>
      <c r="N2168">
        <v>6.4</v>
      </c>
      <c r="O2168">
        <v>88</v>
      </c>
      <c r="P2168">
        <v>35</v>
      </c>
      <c r="Q2168">
        <v>15665</v>
      </c>
      <c r="R2168">
        <v>3153</v>
      </c>
      <c r="S2168" t="s">
        <v>28</v>
      </c>
      <c r="T2168">
        <v>2.35</v>
      </c>
      <c r="U2168" t="b">
        <f>IF(Table19[[#This Row],[gross]]-Table19[[#This Row],[budget]] &gt; 0, TRUE, FALSE)</f>
        <v>1</v>
      </c>
    </row>
    <row r="2169" spans="1:21" x14ac:dyDescent="0.35">
      <c r="A2169" t="s">
        <v>9691</v>
      </c>
      <c r="B2169">
        <v>2016</v>
      </c>
      <c r="C2169" t="s">
        <v>6750</v>
      </c>
      <c r="D2169" t="s">
        <v>95</v>
      </c>
      <c r="E2169" t="s">
        <v>434</v>
      </c>
      <c r="F2169" t="s">
        <v>5222</v>
      </c>
      <c r="G2169" t="s">
        <v>39</v>
      </c>
      <c r="H2169" s="11">
        <v>22000000</v>
      </c>
      <c r="I2169" s="11">
        <v>29997095</v>
      </c>
      <c r="J2169" t="s">
        <v>56</v>
      </c>
      <c r="K2169">
        <v>106</v>
      </c>
      <c r="L2169" t="s">
        <v>9690</v>
      </c>
      <c r="M2169" t="s">
        <v>9692</v>
      </c>
      <c r="N2169">
        <v>6.4</v>
      </c>
      <c r="O2169">
        <v>423</v>
      </c>
      <c r="P2169">
        <v>302</v>
      </c>
      <c r="Q2169">
        <v>60926</v>
      </c>
      <c r="R2169">
        <v>38494</v>
      </c>
      <c r="S2169" t="s">
        <v>28</v>
      </c>
      <c r="T2169">
        <v>1.85</v>
      </c>
      <c r="U2169" t="b">
        <f>IF(Table19[[#This Row],[gross]]-Table19[[#This Row],[budget]] &gt; 0, TRUE, FALSE)</f>
        <v>1</v>
      </c>
    </row>
    <row r="2170" spans="1:21" x14ac:dyDescent="0.35">
      <c r="A2170" t="s">
        <v>9876</v>
      </c>
      <c r="B2170">
        <v>1987</v>
      </c>
      <c r="C2170" t="s">
        <v>1676</v>
      </c>
      <c r="D2170" t="s">
        <v>2261</v>
      </c>
      <c r="E2170" t="s">
        <v>3506</v>
      </c>
      <c r="F2170" t="s">
        <v>1266</v>
      </c>
      <c r="G2170" t="s">
        <v>569</v>
      </c>
      <c r="H2170" s="11">
        <v>28000000</v>
      </c>
      <c r="I2170" s="11">
        <v>153665036</v>
      </c>
      <c r="J2170" t="s">
        <v>38</v>
      </c>
      <c r="K2170">
        <v>100</v>
      </c>
      <c r="L2170" t="s">
        <v>412</v>
      </c>
      <c r="M2170" t="s">
        <v>9877</v>
      </c>
      <c r="N2170">
        <v>6.4</v>
      </c>
      <c r="O2170">
        <v>50</v>
      </c>
      <c r="P2170">
        <v>95</v>
      </c>
      <c r="Q2170">
        <v>84824</v>
      </c>
      <c r="R2170">
        <v>4121</v>
      </c>
      <c r="S2170" t="s">
        <v>28</v>
      </c>
      <c r="T2170">
        <v>2.35</v>
      </c>
      <c r="U2170" t="b">
        <f>IF(Table19[[#This Row],[gross]]-Table19[[#This Row],[budget]] &gt; 0, TRUE, FALSE)</f>
        <v>1</v>
      </c>
    </row>
    <row r="2171" spans="1:21" x14ac:dyDescent="0.35">
      <c r="A2171" t="s">
        <v>10169</v>
      </c>
      <c r="B2171">
        <v>2010</v>
      </c>
      <c r="C2171" t="s">
        <v>10168</v>
      </c>
      <c r="D2171" t="s">
        <v>684</v>
      </c>
      <c r="E2171" t="s">
        <v>4297</v>
      </c>
      <c r="F2171" t="s">
        <v>10170</v>
      </c>
      <c r="G2171" t="s">
        <v>569</v>
      </c>
      <c r="H2171" s="11">
        <v>20000000</v>
      </c>
      <c r="I2171" s="11">
        <v>31584722</v>
      </c>
      <c r="J2171" t="s">
        <v>38</v>
      </c>
      <c r="K2171">
        <v>104</v>
      </c>
      <c r="L2171" t="s">
        <v>1618</v>
      </c>
      <c r="M2171" t="s">
        <v>10171</v>
      </c>
      <c r="N2171">
        <v>6.4</v>
      </c>
      <c r="O2171">
        <v>180</v>
      </c>
      <c r="P2171">
        <v>131</v>
      </c>
      <c r="Q2171">
        <v>101730</v>
      </c>
      <c r="R2171">
        <v>5707</v>
      </c>
      <c r="S2171" t="s">
        <v>28</v>
      </c>
      <c r="T2171">
        <v>2.35</v>
      </c>
      <c r="U2171" t="b">
        <f>IF(Table19[[#This Row],[gross]]-Table19[[#This Row],[budget]] &gt; 0, TRUE, FALSE)</f>
        <v>1</v>
      </c>
    </row>
    <row r="2172" spans="1:21" x14ac:dyDescent="0.35">
      <c r="A2172" t="s">
        <v>10260</v>
      </c>
      <c r="B2172">
        <v>2005</v>
      </c>
      <c r="C2172" t="s">
        <v>10258</v>
      </c>
      <c r="D2172" t="s">
        <v>10006</v>
      </c>
      <c r="E2172" t="s">
        <v>7859</v>
      </c>
      <c r="F2172" t="s">
        <v>1717</v>
      </c>
      <c r="G2172" t="s">
        <v>272</v>
      </c>
      <c r="H2172" s="11">
        <v>20000000</v>
      </c>
      <c r="I2172" s="11">
        <v>18081626</v>
      </c>
      <c r="J2172" t="s">
        <v>38</v>
      </c>
      <c r="K2172">
        <v>68</v>
      </c>
      <c r="L2172" t="s">
        <v>10259</v>
      </c>
      <c r="M2172" t="s">
        <v>10261</v>
      </c>
      <c r="N2172">
        <v>6.4</v>
      </c>
      <c r="O2172">
        <v>45</v>
      </c>
      <c r="P2172">
        <v>32</v>
      </c>
      <c r="Q2172">
        <v>4180</v>
      </c>
      <c r="R2172">
        <v>861</v>
      </c>
      <c r="S2172" t="s">
        <v>28</v>
      </c>
      <c r="T2172">
        <v>1.85</v>
      </c>
      <c r="U2172" t="b">
        <f>IF(Table19[[#This Row],[gross]]-Table19[[#This Row],[budget]] &gt; 0, TRUE, FALSE)</f>
        <v>0</v>
      </c>
    </row>
    <row r="2173" spans="1:21" x14ac:dyDescent="0.35">
      <c r="A2173" t="s">
        <v>10381</v>
      </c>
      <c r="B2173">
        <v>2008</v>
      </c>
      <c r="C2173" t="s">
        <v>1504</v>
      </c>
      <c r="D2173" t="s">
        <v>6888</v>
      </c>
      <c r="E2173" t="s">
        <v>2772</v>
      </c>
      <c r="F2173" t="s">
        <v>10382</v>
      </c>
      <c r="G2173" t="s">
        <v>39</v>
      </c>
      <c r="H2173" s="11">
        <v>20000000</v>
      </c>
      <c r="I2173" s="11">
        <v>11169531</v>
      </c>
      <c r="J2173" t="s">
        <v>56</v>
      </c>
      <c r="K2173">
        <v>102</v>
      </c>
      <c r="L2173" t="s">
        <v>1611</v>
      </c>
      <c r="M2173" t="s">
        <v>10383</v>
      </c>
      <c r="N2173">
        <v>6.4</v>
      </c>
      <c r="O2173">
        <v>248</v>
      </c>
      <c r="P2173">
        <v>235</v>
      </c>
      <c r="Q2173">
        <v>79855</v>
      </c>
      <c r="R2173">
        <v>1778</v>
      </c>
      <c r="S2173" t="s">
        <v>28</v>
      </c>
      <c r="T2173">
        <v>2.35</v>
      </c>
      <c r="U2173" t="b">
        <f>IF(Table19[[#This Row],[gross]]-Table19[[#This Row],[budget]] &gt; 0, TRUE, FALSE)</f>
        <v>0</v>
      </c>
    </row>
    <row r="2174" spans="1:21" x14ac:dyDescent="0.35">
      <c r="A2174" t="s">
        <v>10504</v>
      </c>
      <c r="B2174">
        <v>2009</v>
      </c>
      <c r="C2174" t="s">
        <v>3266</v>
      </c>
      <c r="D2174" t="s">
        <v>1368</v>
      </c>
      <c r="E2174" t="s">
        <v>10503</v>
      </c>
      <c r="F2174" t="s">
        <v>10505</v>
      </c>
      <c r="G2174" t="s">
        <v>90</v>
      </c>
      <c r="H2174" s="11">
        <v>20000000</v>
      </c>
      <c r="I2174" s="11">
        <v>5205343</v>
      </c>
      <c r="J2174" t="s">
        <v>38</v>
      </c>
      <c r="K2174">
        <v>111</v>
      </c>
      <c r="L2174" t="s">
        <v>7724</v>
      </c>
      <c r="M2174" t="s">
        <v>10506</v>
      </c>
      <c r="N2174">
        <v>6.4</v>
      </c>
      <c r="O2174">
        <v>79</v>
      </c>
      <c r="P2174">
        <v>39</v>
      </c>
      <c r="Q2174">
        <v>11958</v>
      </c>
      <c r="R2174">
        <v>1573</v>
      </c>
      <c r="S2174" t="s">
        <v>28</v>
      </c>
      <c r="T2174">
        <v>2.35</v>
      </c>
      <c r="U2174" t="b">
        <f>IF(Table19[[#This Row],[gross]]-Table19[[#This Row],[budget]] &gt; 0, TRUE, FALSE)</f>
        <v>0</v>
      </c>
    </row>
    <row r="2175" spans="1:21" x14ac:dyDescent="0.35">
      <c r="A2175" t="s">
        <v>10576</v>
      </c>
      <c r="B2175">
        <v>2000</v>
      </c>
      <c r="C2175" t="s">
        <v>8417</v>
      </c>
      <c r="D2175" t="s">
        <v>749</v>
      </c>
      <c r="E2175" t="s">
        <v>7338</v>
      </c>
      <c r="F2175" t="s">
        <v>5353</v>
      </c>
      <c r="G2175" t="s">
        <v>569</v>
      </c>
      <c r="H2175" s="11">
        <v>24000000</v>
      </c>
      <c r="I2175" s="11">
        <v>882710</v>
      </c>
      <c r="J2175" t="s">
        <v>38</v>
      </c>
      <c r="K2175">
        <v>115</v>
      </c>
      <c r="L2175" t="s">
        <v>5047</v>
      </c>
      <c r="M2175" t="s">
        <v>10577</v>
      </c>
      <c r="N2175">
        <v>6.4</v>
      </c>
      <c r="O2175">
        <v>93</v>
      </c>
      <c r="P2175">
        <v>138</v>
      </c>
      <c r="Q2175">
        <v>16215</v>
      </c>
      <c r="R2175">
        <v>11433</v>
      </c>
      <c r="S2175" t="s">
        <v>28</v>
      </c>
      <c r="T2175">
        <v>2.35</v>
      </c>
      <c r="U2175" t="b">
        <f>IF(Table19[[#This Row],[gross]]-Table19[[#This Row],[budget]] &gt; 0, TRUE, FALSE)</f>
        <v>0</v>
      </c>
    </row>
    <row r="2176" spans="1:21" x14ac:dyDescent="0.35">
      <c r="A2176" t="s">
        <v>10595</v>
      </c>
      <c r="B2176">
        <v>1994</v>
      </c>
      <c r="C2176" t="s">
        <v>518</v>
      </c>
      <c r="D2176" t="s">
        <v>10594</v>
      </c>
      <c r="E2176" t="s">
        <v>2478</v>
      </c>
      <c r="F2176" t="s">
        <v>3321</v>
      </c>
      <c r="G2176" t="s">
        <v>569</v>
      </c>
      <c r="H2176" s="11">
        <v>20000000</v>
      </c>
      <c r="I2176" s="11">
        <v>305070</v>
      </c>
      <c r="J2176" t="s">
        <v>38</v>
      </c>
      <c r="K2176">
        <v>107</v>
      </c>
      <c r="L2176" t="s">
        <v>2789</v>
      </c>
      <c r="M2176" t="s">
        <v>10596</v>
      </c>
      <c r="N2176">
        <v>6.4</v>
      </c>
      <c r="O2176">
        <v>9</v>
      </c>
      <c r="P2176">
        <v>25</v>
      </c>
      <c r="Q2176">
        <v>3843</v>
      </c>
      <c r="R2176">
        <v>1592</v>
      </c>
      <c r="S2176" t="s">
        <v>28</v>
      </c>
      <c r="T2176">
        <v>2.35</v>
      </c>
      <c r="U2176" t="b">
        <f>IF(Table19[[#This Row],[gross]]-Table19[[#This Row],[budget]] &gt; 0, TRUE, FALSE)</f>
        <v>0</v>
      </c>
    </row>
    <row r="2177" spans="1:21" x14ac:dyDescent="0.35">
      <c r="A2177" t="s">
        <v>10701</v>
      </c>
      <c r="B2177">
        <v>2010</v>
      </c>
      <c r="C2177" t="s">
        <v>10700</v>
      </c>
      <c r="D2177" t="s">
        <v>1492</v>
      </c>
      <c r="E2177" t="s">
        <v>8654</v>
      </c>
      <c r="F2177" t="s">
        <v>10702</v>
      </c>
      <c r="G2177" t="s">
        <v>90</v>
      </c>
      <c r="H2177" s="11">
        <v>19000000</v>
      </c>
      <c r="I2177" s="11">
        <v>12561</v>
      </c>
      <c r="J2177" t="s">
        <v>38</v>
      </c>
      <c r="K2177">
        <v>100</v>
      </c>
      <c r="L2177" t="s">
        <v>1618</v>
      </c>
      <c r="M2177" t="s">
        <v>10703</v>
      </c>
      <c r="N2177">
        <v>6.4</v>
      </c>
      <c r="O2177">
        <v>134</v>
      </c>
      <c r="P2177">
        <v>181</v>
      </c>
      <c r="Q2177">
        <v>71276</v>
      </c>
      <c r="R2177">
        <v>4094</v>
      </c>
      <c r="S2177" t="s">
        <v>28</v>
      </c>
      <c r="T2177">
        <v>2.35</v>
      </c>
      <c r="U2177" t="b">
        <f>IF(Table19[[#This Row],[gross]]-Table19[[#This Row],[budget]] &gt; 0, TRUE, FALSE)</f>
        <v>0</v>
      </c>
    </row>
    <row r="2178" spans="1:21" x14ac:dyDescent="0.35">
      <c r="A2178" t="s">
        <v>10739</v>
      </c>
      <c r="B2178">
        <v>2009</v>
      </c>
      <c r="C2178" t="s">
        <v>10738</v>
      </c>
      <c r="D2178" t="s">
        <v>723</v>
      </c>
      <c r="E2178" t="s">
        <v>4594</v>
      </c>
      <c r="F2178" t="s">
        <v>8489</v>
      </c>
      <c r="G2178" t="s">
        <v>39</v>
      </c>
      <c r="H2178" s="11">
        <v>18500000</v>
      </c>
      <c r="I2178" s="11">
        <v>18439082</v>
      </c>
      <c r="J2178" t="s">
        <v>38</v>
      </c>
      <c r="K2178">
        <v>100</v>
      </c>
      <c r="L2178" t="s">
        <v>3479</v>
      </c>
      <c r="M2178" t="s">
        <v>10740</v>
      </c>
      <c r="N2178">
        <v>6.4</v>
      </c>
      <c r="O2178">
        <v>192</v>
      </c>
      <c r="P2178">
        <v>287</v>
      </c>
      <c r="Q2178">
        <v>94292</v>
      </c>
      <c r="R2178">
        <v>7252</v>
      </c>
      <c r="S2178" t="s">
        <v>28</v>
      </c>
      <c r="T2178">
        <v>1.85</v>
      </c>
      <c r="U2178" t="b">
        <f>IF(Table19[[#This Row],[gross]]-Table19[[#This Row],[budget]] &gt; 0, TRUE, FALSE)</f>
        <v>0</v>
      </c>
    </row>
    <row r="2179" spans="1:21" x14ac:dyDescent="0.35">
      <c r="A2179" t="s">
        <v>10743</v>
      </c>
      <c r="B2179">
        <v>2014</v>
      </c>
      <c r="C2179" t="s">
        <v>6110</v>
      </c>
      <c r="D2179" t="s">
        <v>4830</v>
      </c>
      <c r="E2179" t="s">
        <v>10742</v>
      </c>
      <c r="F2179" t="s">
        <v>501</v>
      </c>
      <c r="G2179" t="s">
        <v>569</v>
      </c>
      <c r="H2179" s="11">
        <v>18000000</v>
      </c>
      <c r="I2179" s="11">
        <v>150056505</v>
      </c>
      <c r="J2179" t="s">
        <v>38</v>
      </c>
      <c r="K2179">
        <v>97</v>
      </c>
      <c r="L2179" t="s">
        <v>1611</v>
      </c>
      <c r="M2179" t="s">
        <v>10744</v>
      </c>
      <c r="N2179">
        <v>6.4</v>
      </c>
      <c r="O2179">
        <v>351</v>
      </c>
      <c r="P2179">
        <v>397</v>
      </c>
      <c r="Q2179">
        <v>216581</v>
      </c>
      <c r="R2179">
        <v>2771</v>
      </c>
      <c r="S2179" t="s">
        <v>28</v>
      </c>
      <c r="T2179">
        <v>2.35</v>
      </c>
      <c r="U2179" t="b">
        <f>IF(Table19[[#This Row],[gross]]-Table19[[#This Row],[budget]] &gt; 0, TRUE, FALSE)</f>
        <v>1</v>
      </c>
    </row>
    <row r="2180" spans="1:21" x14ac:dyDescent="0.35">
      <c r="A2180" t="s">
        <v>11015</v>
      </c>
      <c r="B2180">
        <v>2003</v>
      </c>
      <c r="C2180" t="s">
        <v>3839</v>
      </c>
      <c r="D2180" t="s">
        <v>3839</v>
      </c>
      <c r="E2180" t="s">
        <v>3971</v>
      </c>
      <c r="F2180" t="s">
        <v>5859</v>
      </c>
      <c r="G2180" t="s">
        <v>569</v>
      </c>
      <c r="H2180" s="11">
        <v>18000000</v>
      </c>
      <c r="I2180" s="11">
        <v>3203044</v>
      </c>
      <c r="J2180" t="s">
        <v>38</v>
      </c>
      <c r="K2180">
        <v>108</v>
      </c>
      <c r="L2180" t="s">
        <v>1618</v>
      </c>
      <c r="M2180" t="s">
        <v>11016</v>
      </c>
      <c r="N2180">
        <v>6.4</v>
      </c>
      <c r="O2180">
        <v>128</v>
      </c>
      <c r="P2180">
        <v>155</v>
      </c>
      <c r="Q2180">
        <v>25165</v>
      </c>
      <c r="R2180">
        <v>14843</v>
      </c>
      <c r="S2180" t="s">
        <v>28</v>
      </c>
      <c r="T2180">
        <v>2.35</v>
      </c>
      <c r="U2180" t="b">
        <f>IF(Table19[[#This Row],[gross]]-Table19[[#This Row],[budget]] &gt; 0, TRUE, FALSE)</f>
        <v>0</v>
      </c>
    </row>
    <row r="2181" spans="1:21" x14ac:dyDescent="0.35">
      <c r="A2181" t="s">
        <v>11156</v>
      </c>
      <c r="B2181">
        <v>2006</v>
      </c>
      <c r="C2181" t="s">
        <v>7101</v>
      </c>
      <c r="D2181" t="s">
        <v>10633</v>
      </c>
      <c r="E2181" t="s">
        <v>11047</v>
      </c>
      <c r="F2181" t="s">
        <v>3575</v>
      </c>
      <c r="G2181" t="s">
        <v>569</v>
      </c>
      <c r="H2181" s="11">
        <v>15000000</v>
      </c>
      <c r="I2181" s="11">
        <v>41777564</v>
      </c>
      <c r="J2181" t="s">
        <v>38</v>
      </c>
      <c r="K2181">
        <v>108</v>
      </c>
      <c r="L2181" t="s">
        <v>6096</v>
      </c>
      <c r="M2181" t="s">
        <v>11157</v>
      </c>
      <c r="N2181">
        <v>6.4</v>
      </c>
      <c r="O2181">
        <v>265</v>
      </c>
      <c r="P2181">
        <v>855</v>
      </c>
      <c r="Q2181">
        <v>129719</v>
      </c>
      <c r="R2181">
        <v>4500</v>
      </c>
      <c r="S2181" t="s">
        <v>28</v>
      </c>
      <c r="T2181">
        <v>2.35</v>
      </c>
      <c r="U2181" t="b">
        <f>IF(Table19[[#This Row],[gross]]-Table19[[#This Row],[budget]] &gt; 0, TRUE, FALSE)</f>
        <v>1</v>
      </c>
    </row>
    <row r="2182" spans="1:21" x14ac:dyDescent="0.35">
      <c r="A2182" t="s">
        <v>11234</v>
      </c>
      <c r="B2182">
        <v>1981</v>
      </c>
      <c r="C2182" t="s">
        <v>11232</v>
      </c>
      <c r="D2182" t="s">
        <v>11233</v>
      </c>
      <c r="E2182" t="s">
        <v>1346</v>
      </c>
      <c r="F2182" t="s">
        <v>522</v>
      </c>
      <c r="G2182" t="s">
        <v>90</v>
      </c>
      <c r="H2182" s="11">
        <v>17000000</v>
      </c>
      <c r="I2182" s="11">
        <v>2000000</v>
      </c>
      <c r="J2182" t="s">
        <v>38</v>
      </c>
      <c r="K2182">
        <v>102</v>
      </c>
      <c r="L2182" t="s">
        <v>8098</v>
      </c>
      <c r="M2182" t="s">
        <v>11235</v>
      </c>
      <c r="N2182">
        <v>6.4</v>
      </c>
      <c r="O2182">
        <v>50</v>
      </c>
      <c r="P2182">
        <v>27</v>
      </c>
      <c r="Q2182">
        <v>1275</v>
      </c>
      <c r="R2182">
        <v>1262</v>
      </c>
      <c r="S2182" t="s">
        <v>28</v>
      </c>
      <c r="T2182">
        <v>2.35</v>
      </c>
      <c r="U2182" t="b">
        <f>IF(Table19[[#This Row],[gross]]-Table19[[#This Row],[budget]] &gt; 0, TRUE, FALSE)</f>
        <v>0</v>
      </c>
    </row>
    <row r="2183" spans="1:21" x14ac:dyDescent="0.35">
      <c r="A2183" t="s">
        <v>11309</v>
      </c>
      <c r="B2183">
        <v>1999</v>
      </c>
      <c r="C2183" t="s">
        <v>3935</v>
      </c>
      <c r="D2183" t="s">
        <v>328</v>
      </c>
      <c r="E2183" t="s">
        <v>11308</v>
      </c>
      <c r="F2183" t="s">
        <v>11310</v>
      </c>
      <c r="G2183" t="s">
        <v>569</v>
      </c>
      <c r="H2183" s="11">
        <v>16000000</v>
      </c>
      <c r="I2183" s="11">
        <v>52885587</v>
      </c>
      <c r="J2183" t="s">
        <v>38</v>
      </c>
      <c r="K2183">
        <v>106</v>
      </c>
      <c r="L2183" t="s">
        <v>4290</v>
      </c>
      <c r="M2183" t="s">
        <v>11311</v>
      </c>
      <c r="N2183">
        <v>6.4</v>
      </c>
      <c r="O2183">
        <v>67</v>
      </c>
      <c r="P2183">
        <v>267</v>
      </c>
      <c r="Q2183">
        <v>35312</v>
      </c>
      <c r="R2183">
        <v>23369</v>
      </c>
      <c r="S2183" t="s">
        <v>28</v>
      </c>
      <c r="T2183">
        <v>1.85</v>
      </c>
      <c r="U2183" t="b">
        <f>IF(Table19[[#This Row],[gross]]-Table19[[#This Row],[budget]] &gt; 0, TRUE, FALSE)</f>
        <v>1</v>
      </c>
    </row>
    <row r="2184" spans="1:21" x14ac:dyDescent="0.35">
      <c r="A2184" t="s">
        <v>11347</v>
      </c>
      <c r="B2184">
        <v>2001</v>
      </c>
      <c r="C2184" t="s">
        <v>2825</v>
      </c>
      <c r="D2184" t="s">
        <v>5208</v>
      </c>
      <c r="E2184" t="s">
        <v>1107</v>
      </c>
      <c r="F2184" t="s">
        <v>11348</v>
      </c>
      <c r="G2184" t="s">
        <v>569</v>
      </c>
      <c r="H2184" s="11">
        <v>16000000</v>
      </c>
      <c r="I2184" s="11">
        <v>28734552</v>
      </c>
      <c r="J2184" t="s">
        <v>38</v>
      </c>
      <c r="K2184">
        <v>130</v>
      </c>
      <c r="L2184" t="s">
        <v>5047</v>
      </c>
      <c r="M2184" t="s">
        <v>11349</v>
      </c>
      <c r="N2184">
        <v>6.4</v>
      </c>
      <c r="O2184">
        <v>41</v>
      </c>
      <c r="P2184">
        <v>81</v>
      </c>
      <c r="Q2184">
        <v>9566</v>
      </c>
      <c r="R2184">
        <v>3107</v>
      </c>
      <c r="S2184" t="s">
        <v>720</v>
      </c>
      <c r="T2184">
        <v>1.85</v>
      </c>
      <c r="U2184" t="b">
        <f>IF(Table19[[#This Row],[gross]]-Table19[[#This Row],[budget]] &gt; 0, TRUE, FALSE)</f>
        <v>1</v>
      </c>
    </row>
    <row r="2185" spans="1:21" x14ac:dyDescent="0.35">
      <c r="A2185" t="s">
        <v>11599</v>
      </c>
      <c r="B2185">
        <v>2012</v>
      </c>
      <c r="C2185" t="s">
        <v>11598</v>
      </c>
      <c r="D2185" t="s">
        <v>99</v>
      </c>
      <c r="E2185" t="s">
        <v>10692</v>
      </c>
      <c r="F2185" t="s">
        <v>11600</v>
      </c>
      <c r="G2185" t="s">
        <v>39</v>
      </c>
      <c r="H2185" s="11">
        <v>17000000</v>
      </c>
      <c r="I2185" s="11">
        <v>54322273</v>
      </c>
      <c r="J2185" t="s">
        <v>56</v>
      </c>
      <c r="K2185">
        <v>95</v>
      </c>
      <c r="L2185" t="s">
        <v>868</v>
      </c>
      <c r="M2185" t="s">
        <v>11601</v>
      </c>
      <c r="N2185">
        <v>6.4</v>
      </c>
      <c r="O2185">
        <v>462</v>
      </c>
      <c r="P2185">
        <v>509</v>
      </c>
      <c r="Q2185">
        <v>139749</v>
      </c>
      <c r="R2185">
        <v>11946</v>
      </c>
      <c r="S2185" t="s">
        <v>28</v>
      </c>
      <c r="T2185">
        <v>2.35</v>
      </c>
      <c r="U2185" t="b">
        <f>IF(Table19[[#This Row],[gross]]-Table19[[#This Row],[budget]] &gt; 0, TRUE, FALSE)</f>
        <v>1</v>
      </c>
    </row>
    <row r="2186" spans="1:21" x14ac:dyDescent="0.35">
      <c r="A2186" t="s">
        <v>11630</v>
      </c>
      <c r="B2186">
        <v>1998</v>
      </c>
      <c r="C2186" t="s">
        <v>4691</v>
      </c>
      <c r="D2186" t="s">
        <v>655</v>
      </c>
      <c r="E2186" t="s">
        <v>483</v>
      </c>
      <c r="F2186" t="s">
        <v>5706</v>
      </c>
      <c r="G2186" t="s">
        <v>569</v>
      </c>
      <c r="H2186" s="11">
        <v>15000000</v>
      </c>
      <c r="I2186" s="11">
        <v>40064955</v>
      </c>
      <c r="J2186" t="s">
        <v>38</v>
      </c>
      <c r="K2186">
        <v>104</v>
      </c>
      <c r="L2186" t="s">
        <v>6692</v>
      </c>
      <c r="M2186" t="s">
        <v>11631</v>
      </c>
      <c r="N2186">
        <v>6.4</v>
      </c>
      <c r="O2186">
        <v>154</v>
      </c>
      <c r="P2186">
        <v>502</v>
      </c>
      <c r="Q2186">
        <v>92074</v>
      </c>
      <c r="R2186">
        <v>12170</v>
      </c>
      <c r="S2186" t="s">
        <v>28</v>
      </c>
      <c r="T2186">
        <v>1.85</v>
      </c>
      <c r="U2186" t="b">
        <f>IF(Table19[[#This Row],[gross]]-Table19[[#This Row],[budget]] &gt; 0, TRUE, FALSE)</f>
        <v>1</v>
      </c>
    </row>
    <row r="2187" spans="1:21" x14ac:dyDescent="0.35">
      <c r="A2187" t="s">
        <v>11714</v>
      </c>
      <c r="B2187">
        <v>2005</v>
      </c>
      <c r="C2187" t="s">
        <v>4420</v>
      </c>
      <c r="D2187" t="s">
        <v>7128</v>
      </c>
      <c r="E2187" t="s">
        <v>11713</v>
      </c>
      <c r="F2187" t="s">
        <v>7372</v>
      </c>
      <c r="G2187" t="s">
        <v>90</v>
      </c>
      <c r="H2187" s="11">
        <v>14000000</v>
      </c>
      <c r="I2187" s="11">
        <v>32645546</v>
      </c>
      <c r="J2187" t="s">
        <v>38</v>
      </c>
      <c r="K2187">
        <v>106</v>
      </c>
      <c r="L2187" t="s">
        <v>3772</v>
      </c>
      <c r="M2187" t="s">
        <v>11715</v>
      </c>
      <c r="N2187">
        <v>6.4</v>
      </c>
      <c r="O2187">
        <v>96</v>
      </c>
      <c r="P2187">
        <v>88</v>
      </c>
      <c r="Q2187">
        <v>8427</v>
      </c>
      <c r="R2187">
        <v>3462</v>
      </c>
      <c r="S2187" t="s">
        <v>28</v>
      </c>
      <c r="T2187">
        <v>1.85</v>
      </c>
      <c r="U2187" t="b">
        <f>IF(Table19[[#This Row],[gross]]-Table19[[#This Row],[budget]] &gt; 0, TRUE, FALSE)</f>
        <v>1</v>
      </c>
    </row>
    <row r="2188" spans="1:21" x14ac:dyDescent="0.35">
      <c r="A2188" t="s">
        <v>11787</v>
      </c>
      <c r="B2188">
        <v>2016</v>
      </c>
      <c r="C2188" t="s">
        <v>11786</v>
      </c>
      <c r="D2188" t="s">
        <v>6075</v>
      </c>
      <c r="E2188" t="s">
        <v>2038</v>
      </c>
      <c r="F2188" t="s">
        <v>3077</v>
      </c>
      <c r="G2188" t="s">
        <v>569</v>
      </c>
      <c r="H2188" s="11">
        <v>15000000</v>
      </c>
      <c r="I2188" s="11">
        <v>20566327</v>
      </c>
      <c r="J2188" t="s">
        <v>38</v>
      </c>
      <c r="K2188">
        <v>100</v>
      </c>
      <c r="L2188" t="s">
        <v>2073</v>
      </c>
      <c r="M2188" t="s">
        <v>11788</v>
      </c>
      <c r="N2188">
        <v>6.4</v>
      </c>
      <c r="O2188">
        <v>129</v>
      </c>
      <c r="P2188">
        <v>84</v>
      </c>
      <c r="Q2188">
        <v>15385</v>
      </c>
      <c r="R2188">
        <v>2958</v>
      </c>
      <c r="S2188" t="s">
        <v>28</v>
      </c>
      <c r="T2188">
        <v>2.35</v>
      </c>
      <c r="U2188" t="b">
        <f>IF(Table19[[#This Row],[gross]]-Table19[[#This Row],[budget]] &gt; 0, TRUE, FALSE)</f>
        <v>1</v>
      </c>
    </row>
    <row r="2189" spans="1:21" x14ac:dyDescent="0.35">
      <c r="A2189" t="s">
        <v>11874</v>
      </c>
      <c r="B2189">
        <v>1989</v>
      </c>
      <c r="C2189" t="s">
        <v>3839</v>
      </c>
      <c r="D2189" t="s">
        <v>3839</v>
      </c>
      <c r="E2189" t="s">
        <v>7872</v>
      </c>
      <c r="F2189" t="s">
        <v>2772</v>
      </c>
      <c r="G2189" t="s">
        <v>90</v>
      </c>
      <c r="H2189" s="11">
        <v>15000000</v>
      </c>
      <c r="I2189" s="11">
        <v>10763469</v>
      </c>
      <c r="J2189" t="s">
        <v>38</v>
      </c>
      <c r="K2189">
        <v>124</v>
      </c>
      <c r="L2189" t="s">
        <v>1375</v>
      </c>
      <c r="M2189" t="s">
        <v>11875</v>
      </c>
      <c r="N2189">
        <v>6.4</v>
      </c>
      <c r="O2189">
        <v>42</v>
      </c>
      <c r="P2189">
        <v>55</v>
      </c>
      <c r="Q2189">
        <v>13692</v>
      </c>
      <c r="R2189">
        <v>12685</v>
      </c>
      <c r="S2189" t="s">
        <v>28</v>
      </c>
      <c r="T2189">
        <v>1.85</v>
      </c>
      <c r="U2189" t="b">
        <f>IF(Table19[[#This Row],[gross]]-Table19[[#This Row],[budget]] &gt; 0, TRUE, FALSE)</f>
        <v>0</v>
      </c>
    </row>
    <row r="2190" spans="1:21" x14ac:dyDescent="0.35">
      <c r="A2190" t="s">
        <v>12025</v>
      </c>
      <c r="B2190">
        <v>2015</v>
      </c>
      <c r="C2190" t="s">
        <v>12024</v>
      </c>
      <c r="D2190" t="s">
        <v>9815</v>
      </c>
      <c r="E2190" t="s">
        <v>11527</v>
      </c>
      <c r="F2190" t="s">
        <v>12026</v>
      </c>
      <c r="G2190" t="s">
        <v>4621</v>
      </c>
      <c r="H2190" s="11">
        <v>15000000</v>
      </c>
      <c r="I2190" s="11">
        <v>613556</v>
      </c>
      <c r="J2190" t="s">
        <v>11532</v>
      </c>
      <c r="K2190">
        <v>105</v>
      </c>
      <c r="L2190" t="s">
        <v>750</v>
      </c>
      <c r="M2190" t="s">
        <v>12027</v>
      </c>
      <c r="N2190">
        <v>6.4</v>
      </c>
      <c r="O2190">
        <v>205</v>
      </c>
      <c r="P2190">
        <v>87</v>
      </c>
      <c r="Q2190">
        <v>9427</v>
      </c>
      <c r="R2190">
        <v>1172</v>
      </c>
      <c r="S2190" t="s">
        <v>28</v>
      </c>
      <c r="T2190">
        <v>1.37</v>
      </c>
      <c r="U2190" t="b">
        <f>IF(Table19[[#This Row],[gross]]-Table19[[#This Row],[budget]] &gt; 0, TRUE, FALSE)</f>
        <v>0</v>
      </c>
    </row>
    <row r="2191" spans="1:21" x14ac:dyDescent="0.35">
      <c r="A2191" t="s">
        <v>12137</v>
      </c>
      <c r="B2191">
        <v>2011</v>
      </c>
      <c r="C2191" t="s">
        <v>4719</v>
      </c>
      <c r="D2191" t="s">
        <v>2309</v>
      </c>
      <c r="E2191" t="s">
        <v>388</v>
      </c>
      <c r="F2191" t="s">
        <v>12138</v>
      </c>
      <c r="G2191" t="s">
        <v>39</v>
      </c>
      <c r="H2191" s="11">
        <v>13000000</v>
      </c>
      <c r="I2191" s="11">
        <v>29959436</v>
      </c>
      <c r="J2191" t="s">
        <v>56</v>
      </c>
      <c r="K2191">
        <v>105</v>
      </c>
      <c r="L2191" t="s">
        <v>5652</v>
      </c>
      <c r="M2191" t="s">
        <v>12139</v>
      </c>
      <c r="N2191">
        <v>6.4</v>
      </c>
      <c r="O2191">
        <v>331</v>
      </c>
      <c r="P2191">
        <v>350</v>
      </c>
      <c r="Q2191">
        <v>82327</v>
      </c>
      <c r="R2191">
        <v>12894</v>
      </c>
      <c r="S2191" t="s">
        <v>28</v>
      </c>
      <c r="T2191">
        <v>2.35</v>
      </c>
      <c r="U2191" t="b">
        <f>IF(Table19[[#This Row],[gross]]-Table19[[#This Row],[budget]] &gt; 0, TRUE, FALSE)</f>
        <v>1</v>
      </c>
    </row>
    <row r="2192" spans="1:21" x14ac:dyDescent="0.35">
      <c r="A2192" t="s">
        <v>12450</v>
      </c>
      <c r="B2192">
        <v>1998</v>
      </c>
      <c r="C2192" t="s">
        <v>6445</v>
      </c>
      <c r="D2192" t="s">
        <v>319</v>
      </c>
      <c r="E2192" t="s">
        <v>11302</v>
      </c>
      <c r="F2192" t="s">
        <v>1827</v>
      </c>
      <c r="G2192" t="s">
        <v>39</v>
      </c>
      <c r="H2192" s="11">
        <v>13000000</v>
      </c>
      <c r="I2192" s="11">
        <v>9975684</v>
      </c>
      <c r="J2192" t="s">
        <v>263</v>
      </c>
      <c r="K2192">
        <v>82</v>
      </c>
      <c r="L2192" t="s">
        <v>1611</v>
      </c>
      <c r="M2192" t="s">
        <v>12451</v>
      </c>
      <c r="N2192">
        <v>6.4</v>
      </c>
      <c r="O2192">
        <v>32</v>
      </c>
      <c r="P2192">
        <v>117</v>
      </c>
      <c r="Q2192">
        <v>20033</v>
      </c>
      <c r="R2192">
        <v>1805</v>
      </c>
      <c r="S2192" t="s">
        <v>28</v>
      </c>
      <c r="T2192">
        <v>1.85</v>
      </c>
      <c r="U2192" t="b">
        <f>IF(Table19[[#This Row],[gross]]-Table19[[#This Row],[budget]] &gt; 0, TRUE, FALSE)</f>
        <v>0</v>
      </c>
    </row>
    <row r="2193" spans="1:21" x14ac:dyDescent="0.35">
      <c r="A2193" t="s">
        <v>12613</v>
      </c>
      <c r="B2193">
        <v>2009</v>
      </c>
      <c r="C2193" t="s">
        <v>11860</v>
      </c>
      <c r="D2193" t="s">
        <v>3433</v>
      </c>
      <c r="E2193" t="s">
        <v>4969</v>
      </c>
      <c r="F2193" t="s">
        <v>2867</v>
      </c>
      <c r="G2193" t="s">
        <v>569</v>
      </c>
      <c r="H2193" s="11">
        <v>15000000</v>
      </c>
      <c r="I2193" s="11">
        <v>4360548</v>
      </c>
      <c r="J2193" t="s">
        <v>38</v>
      </c>
      <c r="K2193">
        <v>90</v>
      </c>
      <c r="L2193" t="s">
        <v>1375</v>
      </c>
      <c r="M2193" t="s">
        <v>12614</v>
      </c>
      <c r="N2193">
        <v>6.4</v>
      </c>
      <c r="O2193">
        <v>116</v>
      </c>
      <c r="P2193">
        <v>60</v>
      </c>
      <c r="Q2193">
        <v>13371</v>
      </c>
      <c r="R2193">
        <v>2661</v>
      </c>
      <c r="S2193" t="s">
        <v>28</v>
      </c>
      <c r="T2193">
        <v>1.85</v>
      </c>
      <c r="U2193" t="b">
        <f>IF(Table19[[#This Row],[gross]]-Table19[[#This Row],[budget]] &gt; 0, TRUE, FALSE)</f>
        <v>0</v>
      </c>
    </row>
    <row r="2194" spans="1:21" x14ac:dyDescent="0.35">
      <c r="A2194" t="s">
        <v>12800</v>
      </c>
      <c r="B2194">
        <v>2015</v>
      </c>
      <c r="C2194" t="s">
        <v>12799</v>
      </c>
      <c r="D2194" t="s">
        <v>12771</v>
      </c>
      <c r="E2194" t="s">
        <v>914</v>
      </c>
      <c r="F2194" t="s">
        <v>12801</v>
      </c>
      <c r="G2194" t="s">
        <v>39</v>
      </c>
      <c r="H2194" s="11">
        <v>12000000</v>
      </c>
      <c r="I2194" s="11">
        <v>31990064</v>
      </c>
      <c r="J2194" t="s">
        <v>38</v>
      </c>
      <c r="K2194">
        <v>109</v>
      </c>
      <c r="L2194" t="s">
        <v>3671</v>
      </c>
      <c r="M2194" t="s">
        <v>12802</v>
      </c>
      <c r="N2194">
        <v>6.4</v>
      </c>
      <c r="O2194">
        <v>191</v>
      </c>
      <c r="P2194">
        <v>160</v>
      </c>
      <c r="Q2194">
        <v>63390</v>
      </c>
      <c r="R2194">
        <v>2753</v>
      </c>
      <c r="S2194" t="s">
        <v>28</v>
      </c>
      <c r="T2194">
        <v>2.35</v>
      </c>
      <c r="U2194" t="b">
        <f>IF(Table19[[#This Row],[gross]]-Table19[[#This Row],[budget]] &gt; 0, TRUE, FALSE)</f>
        <v>1</v>
      </c>
    </row>
    <row r="2195" spans="1:21" x14ac:dyDescent="0.35">
      <c r="A2195" t="s">
        <v>12850</v>
      </c>
      <c r="B2195">
        <v>2015</v>
      </c>
      <c r="C2195" t="s">
        <v>12847</v>
      </c>
      <c r="D2195" t="s">
        <v>12849</v>
      </c>
      <c r="E2195" t="s">
        <v>12848</v>
      </c>
      <c r="F2195" t="s">
        <v>12851</v>
      </c>
      <c r="G2195" t="s">
        <v>39</v>
      </c>
      <c r="H2195" s="11">
        <v>12000000</v>
      </c>
      <c r="I2195" s="11">
        <v>22331028</v>
      </c>
      <c r="J2195" t="s">
        <v>38</v>
      </c>
      <c r="K2195">
        <v>106</v>
      </c>
      <c r="L2195" t="s">
        <v>2836</v>
      </c>
      <c r="M2195" t="s">
        <v>12852</v>
      </c>
      <c r="N2195">
        <v>6.4</v>
      </c>
      <c r="O2195">
        <v>177</v>
      </c>
      <c r="P2195">
        <v>177</v>
      </c>
      <c r="Q2195">
        <v>57349</v>
      </c>
      <c r="R2195">
        <v>1819</v>
      </c>
      <c r="S2195" t="s">
        <v>28</v>
      </c>
      <c r="T2195">
        <v>2.35</v>
      </c>
      <c r="U2195" t="b">
        <f>IF(Table19[[#This Row],[gross]]-Table19[[#This Row],[budget]] &gt; 0, TRUE, FALSE)</f>
        <v>1</v>
      </c>
    </row>
    <row r="2196" spans="1:21" x14ac:dyDescent="0.35">
      <c r="A2196" t="s">
        <v>12958</v>
      </c>
      <c r="B2196">
        <v>2002</v>
      </c>
      <c r="C2196" t="s">
        <v>215</v>
      </c>
      <c r="D2196" t="s">
        <v>1969</v>
      </c>
      <c r="E2196" t="s">
        <v>10103</v>
      </c>
      <c r="F2196" t="s">
        <v>12959</v>
      </c>
      <c r="G2196" t="s">
        <v>569</v>
      </c>
      <c r="H2196" s="11">
        <v>12000000</v>
      </c>
      <c r="I2196" s="11">
        <v>333976</v>
      </c>
      <c r="J2196" t="s">
        <v>38</v>
      </c>
      <c r="K2196">
        <v>86</v>
      </c>
      <c r="L2196" t="s">
        <v>982</v>
      </c>
      <c r="M2196" t="s">
        <v>12960</v>
      </c>
      <c r="N2196">
        <v>6.4</v>
      </c>
      <c r="O2196">
        <v>72</v>
      </c>
      <c r="P2196">
        <v>90</v>
      </c>
      <c r="Q2196">
        <v>12559</v>
      </c>
      <c r="R2196">
        <v>1373</v>
      </c>
      <c r="S2196" t="s">
        <v>28</v>
      </c>
      <c r="T2196">
        <v>2.35</v>
      </c>
      <c r="U2196" t="b">
        <f>IF(Table19[[#This Row],[gross]]-Table19[[#This Row],[budget]] &gt; 0, TRUE, FALSE)</f>
        <v>0</v>
      </c>
    </row>
    <row r="2197" spans="1:21" x14ac:dyDescent="0.35">
      <c r="A2197" t="s">
        <v>12965</v>
      </c>
      <c r="B2197">
        <v>2007</v>
      </c>
      <c r="C2197" t="s">
        <v>11284</v>
      </c>
      <c r="D2197" t="s">
        <v>9519</v>
      </c>
      <c r="E2197" t="s">
        <v>10394</v>
      </c>
      <c r="F2197" t="s">
        <v>10175</v>
      </c>
      <c r="G2197" t="s">
        <v>569</v>
      </c>
      <c r="H2197" s="11">
        <v>8000000</v>
      </c>
      <c r="I2197" s="11">
        <v>303439</v>
      </c>
      <c r="J2197" t="s">
        <v>38</v>
      </c>
      <c r="K2197">
        <v>90</v>
      </c>
      <c r="L2197" t="s">
        <v>1861</v>
      </c>
      <c r="M2197" t="s">
        <v>12966</v>
      </c>
      <c r="N2197">
        <v>6.4</v>
      </c>
      <c r="O2197">
        <v>78</v>
      </c>
      <c r="P2197">
        <v>78</v>
      </c>
      <c r="Q2197">
        <v>12125</v>
      </c>
      <c r="R2197">
        <v>2073</v>
      </c>
      <c r="S2197" t="s">
        <v>28</v>
      </c>
      <c r="T2197">
        <v>2.35</v>
      </c>
      <c r="U2197" t="b">
        <f>IF(Table19[[#This Row],[gross]]-Table19[[#This Row],[budget]] &gt; 0, TRUE, FALSE)</f>
        <v>0</v>
      </c>
    </row>
    <row r="2198" spans="1:21" x14ac:dyDescent="0.35">
      <c r="A2198" t="s">
        <v>13176</v>
      </c>
      <c r="B2198">
        <v>2006</v>
      </c>
      <c r="C2198" t="s">
        <v>13173</v>
      </c>
      <c r="D2198" t="s">
        <v>13175</v>
      </c>
      <c r="E2198" t="s">
        <v>13174</v>
      </c>
      <c r="F2198" t="s">
        <v>13177</v>
      </c>
      <c r="G2198" t="s">
        <v>569</v>
      </c>
      <c r="H2198" s="11">
        <v>15000000</v>
      </c>
      <c r="I2198" s="11">
        <v>399879</v>
      </c>
      <c r="J2198" t="s">
        <v>365</v>
      </c>
      <c r="K2198">
        <v>118</v>
      </c>
      <c r="L2198" t="s">
        <v>2079</v>
      </c>
      <c r="M2198" t="s">
        <v>13178</v>
      </c>
      <c r="N2198">
        <v>6.4</v>
      </c>
      <c r="O2198">
        <v>75</v>
      </c>
      <c r="P2198">
        <v>115</v>
      </c>
      <c r="Q2198">
        <v>5772</v>
      </c>
      <c r="R2198">
        <v>378</v>
      </c>
      <c r="S2198" t="s">
        <v>28</v>
      </c>
      <c r="T2198">
        <v>2.35</v>
      </c>
      <c r="U2198" t="b">
        <f>IF(Table19[[#This Row],[gross]]-Table19[[#This Row],[budget]] &gt; 0, TRUE, FALSE)</f>
        <v>0</v>
      </c>
    </row>
    <row r="2199" spans="1:21" x14ac:dyDescent="0.35">
      <c r="A2199" t="s">
        <v>13255</v>
      </c>
      <c r="B2199">
        <v>1992</v>
      </c>
      <c r="C2199" t="s">
        <v>4254</v>
      </c>
      <c r="D2199" t="s">
        <v>13033</v>
      </c>
      <c r="E2199" t="s">
        <v>6286</v>
      </c>
      <c r="F2199" t="s">
        <v>2548</v>
      </c>
      <c r="G2199" t="s">
        <v>90</v>
      </c>
      <c r="H2199" s="11">
        <v>10000000</v>
      </c>
      <c r="I2199" s="11">
        <v>50752337</v>
      </c>
      <c r="J2199" t="s">
        <v>38</v>
      </c>
      <c r="K2199">
        <v>100</v>
      </c>
      <c r="L2199" t="s">
        <v>7071</v>
      </c>
      <c r="M2199" t="s">
        <v>13256</v>
      </c>
      <c r="N2199">
        <v>6.4</v>
      </c>
      <c r="O2199">
        <v>22</v>
      </c>
      <c r="P2199">
        <v>46</v>
      </c>
      <c r="Q2199">
        <v>44502</v>
      </c>
      <c r="R2199">
        <v>3362</v>
      </c>
      <c r="S2199" t="s">
        <v>28</v>
      </c>
      <c r="T2199">
        <v>1.85</v>
      </c>
      <c r="U2199" t="b">
        <f>IF(Table19[[#This Row],[gross]]-Table19[[#This Row],[budget]] &gt; 0, TRUE, FALSE)</f>
        <v>1</v>
      </c>
    </row>
    <row r="2200" spans="1:21" x14ac:dyDescent="0.35">
      <c r="A2200" t="s">
        <v>13889</v>
      </c>
      <c r="B2200">
        <v>2008</v>
      </c>
      <c r="C2200" t="s">
        <v>10155</v>
      </c>
      <c r="D2200" t="s">
        <v>786</v>
      </c>
      <c r="E2200" t="s">
        <v>469</v>
      </c>
      <c r="F2200" t="s">
        <v>9419</v>
      </c>
      <c r="G2200" t="s">
        <v>569</v>
      </c>
      <c r="H2200" s="11">
        <v>9000000</v>
      </c>
      <c r="I2200" s="11">
        <v>4881867</v>
      </c>
      <c r="J2200" t="s">
        <v>38</v>
      </c>
      <c r="K2200">
        <v>92</v>
      </c>
      <c r="L2200" t="s">
        <v>6111</v>
      </c>
      <c r="M2200" t="s">
        <v>13890</v>
      </c>
      <c r="N2200">
        <v>6.4</v>
      </c>
      <c r="O2200">
        <v>129</v>
      </c>
      <c r="P2200">
        <v>76</v>
      </c>
      <c r="Q2200">
        <v>15200</v>
      </c>
      <c r="R2200">
        <v>3767</v>
      </c>
      <c r="S2200" t="s">
        <v>28</v>
      </c>
      <c r="T2200">
        <v>1.85</v>
      </c>
      <c r="U2200" t="b">
        <f>IF(Table19[[#This Row],[gross]]-Table19[[#This Row],[budget]] &gt; 0, TRUE, FALSE)</f>
        <v>0</v>
      </c>
    </row>
    <row r="2201" spans="1:21" x14ac:dyDescent="0.35">
      <c r="A2201" t="s">
        <v>14087</v>
      </c>
      <c r="B2201">
        <v>1994</v>
      </c>
      <c r="C2201" t="s">
        <v>6001</v>
      </c>
      <c r="D2201" t="s">
        <v>3499</v>
      </c>
      <c r="E2201" t="s">
        <v>14086</v>
      </c>
      <c r="F2201" t="s">
        <v>14088</v>
      </c>
      <c r="G2201" t="s">
        <v>569</v>
      </c>
      <c r="H2201" s="11">
        <v>8000000</v>
      </c>
      <c r="I2201" s="11">
        <v>18090181</v>
      </c>
      <c r="J2201" t="s">
        <v>38</v>
      </c>
      <c r="K2201">
        <v>107</v>
      </c>
      <c r="L2201" t="s">
        <v>2577</v>
      </c>
      <c r="M2201" t="s">
        <v>14089</v>
      </c>
      <c r="N2201">
        <v>6.4</v>
      </c>
      <c r="O2201">
        <v>109</v>
      </c>
      <c r="P2201">
        <v>271</v>
      </c>
      <c r="Q2201">
        <v>38191</v>
      </c>
      <c r="R2201">
        <v>1775</v>
      </c>
      <c r="S2201" t="s">
        <v>28</v>
      </c>
      <c r="T2201">
        <v>1.85</v>
      </c>
      <c r="U2201" t="b">
        <f>IF(Table19[[#This Row],[gross]]-Table19[[#This Row],[budget]] &gt; 0, TRUE, FALSE)</f>
        <v>1</v>
      </c>
    </row>
    <row r="2202" spans="1:21" x14ac:dyDescent="0.35">
      <c r="A2202" t="s">
        <v>14198</v>
      </c>
      <c r="B2202">
        <v>2007</v>
      </c>
      <c r="C2202" t="s">
        <v>14196</v>
      </c>
      <c r="D2202" t="s">
        <v>5970</v>
      </c>
      <c r="E2202" t="s">
        <v>14197</v>
      </c>
      <c r="F2202" t="s">
        <v>14199</v>
      </c>
      <c r="G2202" t="s">
        <v>569</v>
      </c>
      <c r="H2202" s="11">
        <v>8000000</v>
      </c>
      <c r="I2202" s="11">
        <v>398420</v>
      </c>
      <c r="J2202" t="s">
        <v>38</v>
      </c>
      <c r="K2202">
        <v>99</v>
      </c>
      <c r="L2202" t="s">
        <v>1872</v>
      </c>
      <c r="M2202" t="s">
        <v>14200</v>
      </c>
      <c r="N2202">
        <v>6.4</v>
      </c>
      <c r="O2202">
        <v>41</v>
      </c>
      <c r="P2202">
        <v>48</v>
      </c>
      <c r="Q2202">
        <v>5049</v>
      </c>
      <c r="R2202">
        <v>1234</v>
      </c>
      <c r="S2202" t="s">
        <v>28</v>
      </c>
      <c r="T2202">
        <v>2.35</v>
      </c>
      <c r="U2202" t="b">
        <f>IF(Table19[[#This Row],[gross]]-Table19[[#This Row],[budget]] &gt; 0, TRUE, FALSE)</f>
        <v>0</v>
      </c>
    </row>
    <row r="2203" spans="1:21" x14ac:dyDescent="0.35">
      <c r="A2203" t="s">
        <v>14225</v>
      </c>
      <c r="B2203">
        <v>2006</v>
      </c>
      <c r="C2203" t="s">
        <v>14224</v>
      </c>
      <c r="D2203" t="s">
        <v>768</v>
      </c>
      <c r="E2203" t="s">
        <v>5445</v>
      </c>
      <c r="F2203" t="s">
        <v>4735</v>
      </c>
      <c r="G2203" t="s">
        <v>569</v>
      </c>
      <c r="H2203" s="11">
        <v>8000000</v>
      </c>
      <c r="I2203" s="11">
        <v>53481</v>
      </c>
      <c r="J2203" t="s">
        <v>38</v>
      </c>
      <c r="K2203">
        <v>107</v>
      </c>
      <c r="L2203" t="s">
        <v>2062</v>
      </c>
      <c r="M2203" t="s">
        <v>14226</v>
      </c>
      <c r="N2203">
        <v>6.4</v>
      </c>
      <c r="O2203">
        <v>26</v>
      </c>
      <c r="P2203">
        <v>34</v>
      </c>
      <c r="Q2203">
        <v>5557</v>
      </c>
      <c r="R2203">
        <v>2512</v>
      </c>
      <c r="S2203" t="s">
        <v>28</v>
      </c>
      <c r="T2203">
        <v>2.35</v>
      </c>
      <c r="U2203" t="b">
        <f>IF(Table19[[#This Row],[gross]]-Table19[[#This Row],[budget]] &gt; 0, TRUE, FALSE)</f>
        <v>0</v>
      </c>
    </row>
    <row r="2204" spans="1:21" x14ac:dyDescent="0.35">
      <c r="A2204" t="s">
        <v>14451</v>
      </c>
      <c r="B2204">
        <v>1999</v>
      </c>
      <c r="C2204" t="s">
        <v>14196</v>
      </c>
      <c r="D2204" t="s">
        <v>14450</v>
      </c>
      <c r="E2204" t="s">
        <v>14449</v>
      </c>
      <c r="F2204" t="s">
        <v>9331</v>
      </c>
      <c r="G2204" t="s">
        <v>569</v>
      </c>
      <c r="H2204" s="11">
        <v>7000000</v>
      </c>
      <c r="I2204" s="11">
        <v>7292175</v>
      </c>
      <c r="J2204" t="s">
        <v>38</v>
      </c>
      <c r="K2204">
        <v>96</v>
      </c>
      <c r="L2204" t="s">
        <v>1375</v>
      </c>
      <c r="M2204" t="s">
        <v>14452</v>
      </c>
      <c r="N2204">
        <v>6.4</v>
      </c>
      <c r="O2204">
        <v>72</v>
      </c>
      <c r="P2204">
        <v>100</v>
      </c>
      <c r="Q2204">
        <v>7736</v>
      </c>
      <c r="R2204">
        <v>2018</v>
      </c>
      <c r="S2204" t="s">
        <v>28</v>
      </c>
      <c r="T2204">
        <v>1.85</v>
      </c>
      <c r="U2204" t="b">
        <f>IF(Table19[[#This Row],[gross]]-Table19[[#This Row],[budget]] &gt; 0, TRUE, FALSE)</f>
        <v>1</v>
      </c>
    </row>
    <row r="2205" spans="1:21" x14ac:dyDescent="0.35">
      <c r="A2205" t="s">
        <v>14497</v>
      </c>
      <c r="B2205">
        <v>2006</v>
      </c>
      <c r="C2205" t="s">
        <v>12620</v>
      </c>
      <c r="D2205" t="s">
        <v>1394</v>
      </c>
      <c r="E2205" t="s">
        <v>6281</v>
      </c>
      <c r="F2205" t="s">
        <v>6676</v>
      </c>
      <c r="G2205" t="s">
        <v>569</v>
      </c>
      <c r="H2205" s="11">
        <v>7000000</v>
      </c>
      <c r="I2205" s="11">
        <v>1654367</v>
      </c>
      <c r="J2205" t="s">
        <v>38</v>
      </c>
      <c r="K2205">
        <v>99</v>
      </c>
      <c r="L2205" t="s">
        <v>1493</v>
      </c>
      <c r="M2205" t="s">
        <v>14498</v>
      </c>
      <c r="N2205">
        <v>6.4</v>
      </c>
      <c r="O2205">
        <v>117</v>
      </c>
      <c r="P2205">
        <v>106</v>
      </c>
      <c r="Q2205">
        <v>18355</v>
      </c>
      <c r="R2205">
        <v>6526</v>
      </c>
      <c r="S2205" t="s">
        <v>28</v>
      </c>
      <c r="T2205">
        <v>1.85</v>
      </c>
      <c r="U2205" t="b">
        <f>IF(Table19[[#This Row],[gross]]-Table19[[#This Row],[budget]] &gt; 0, TRUE, FALSE)</f>
        <v>0</v>
      </c>
    </row>
    <row r="2206" spans="1:21" x14ac:dyDescent="0.35">
      <c r="A2206" t="s">
        <v>14569</v>
      </c>
      <c r="B2206">
        <v>2003</v>
      </c>
      <c r="C2206" t="s">
        <v>14567</v>
      </c>
      <c r="D2206" t="s">
        <v>13737</v>
      </c>
      <c r="E2206" t="s">
        <v>14568</v>
      </c>
      <c r="F2206" t="s">
        <v>14570</v>
      </c>
      <c r="G2206" t="s">
        <v>569</v>
      </c>
      <c r="H2206" s="11">
        <v>6800000</v>
      </c>
      <c r="I2206" s="11">
        <v>10696</v>
      </c>
      <c r="J2206" t="s">
        <v>38</v>
      </c>
      <c r="K2206">
        <v>101</v>
      </c>
      <c r="L2206" t="s">
        <v>1477</v>
      </c>
      <c r="M2206" t="s">
        <v>14571</v>
      </c>
      <c r="N2206">
        <v>6.4</v>
      </c>
      <c r="O2206">
        <v>25</v>
      </c>
      <c r="P2206">
        <v>65</v>
      </c>
      <c r="Q2206">
        <v>10771</v>
      </c>
      <c r="R2206">
        <v>490</v>
      </c>
      <c r="S2206" t="s">
        <v>28</v>
      </c>
      <c r="T2206">
        <v>2.35</v>
      </c>
      <c r="U2206" t="b">
        <f>IF(Table19[[#This Row],[gross]]-Table19[[#This Row],[budget]] &gt; 0, TRUE, FALSE)</f>
        <v>0</v>
      </c>
    </row>
    <row r="2207" spans="1:21" x14ac:dyDescent="0.35">
      <c r="A2207" t="s">
        <v>14752</v>
      </c>
      <c r="B2207">
        <v>2002</v>
      </c>
      <c r="C2207" t="s">
        <v>2103</v>
      </c>
      <c r="D2207" t="s">
        <v>310</v>
      </c>
      <c r="E2207" t="s">
        <v>6049</v>
      </c>
      <c r="F2207" t="s">
        <v>14753</v>
      </c>
      <c r="G2207" t="s">
        <v>569</v>
      </c>
      <c r="H2207" s="11">
        <v>6000000</v>
      </c>
      <c r="I2207" s="11">
        <v>21005329</v>
      </c>
      <c r="J2207" t="s">
        <v>740</v>
      </c>
      <c r="K2207">
        <v>94</v>
      </c>
      <c r="L2207" t="s">
        <v>1618</v>
      </c>
      <c r="M2207" t="s">
        <v>14754</v>
      </c>
      <c r="N2207">
        <v>6.4</v>
      </c>
      <c r="O2207">
        <v>96</v>
      </c>
      <c r="P2207">
        <v>258</v>
      </c>
      <c r="Q2207">
        <v>89128</v>
      </c>
      <c r="R2207">
        <v>19341</v>
      </c>
      <c r="S2207" t="s">
        <v>28</v>
      </c>
      <c r="T2207">
        <v>1.85</v>
      </c>
      <c r="U2207" t="b">
        <f>IF(Table19[[#This Row],[gross]]-Table19[[#This Row],[budget]] &gt; 0, TRUE, FALSE)</f>
        <v>1</v>
      </c>
    </row>
    <row r="2208" spans="1:21" x14ac:dyDescent="0.35">
      <c r="A2208" t="s">
        <v>15159</v>
      </c>
      <c r="B2208">
        <v>2011</v>
      </c>
      <c r="C2208" t="s">
        <v>15158</v>
      </c>
      <c r="D2208" t="s">
        <v>1885</v>
      </c>
      <c r="E2208" t="s">
        <v>1492</v>
      </c>
      <c r="F2208" t="s">
        <v>786</v>
      </c>
      <c r="G2208" t="s">
        <v>569</v>
      </c>
      <c r="H2208" s="11">
        <v>5000000</v>
      </c>
      <c r="I2208" s="11">
        <v>24809547</v>
      </c>
      <c r="J2208" t="s">
        <v>38</v>
      </c>
      <c r="K2208">
        <v>90</v>
      </c>
      <c r="L2208" t="s">
        <v>2450</v>
      </c>
      <c r="M2208" t="s">
        <v>15160</v>
      </c>
      <c r="N2208">
        <v>6.4</v>
      </c>
      <c r="O2208">
        <v>179</v>
      </c>
      <c r="P2208">
        <v>115</v>
      </c>
      <c r="Q2208">
        <v>74875</v>
      </c>
      <c r="R2208">
        <v>15710</v>
      </c>
      <c r="S2208" t="s">
        <v>28</v>
      </c>
      <c r="T2208">
        <v>1.85</v>
      </c>
      <c r="U2208" t="b">
        <f>IF(Table19[[#This Row],[gross]]-Table19[[#This Row],[budget]] &gt; 0, TRUE, FALSE)</f>
        <v>1</v>
      </c>
    </row>
    <row r="2209" spans="1:21" x14ac:dyDescent="0.35">
      <c r="A2209" t="s">
        <v>15295</v>
      </c>
      <c r="B2209">
        <v>2001</v>
      </c>
      <c r="C2209" t="s">
        <v>245</v>
      </c>
      <c r="D2209" t="s">
        <v>245</v>
      </c>
      <c r="E2209" t="s">
        <v>5000</v>
      </c>
      <c r="F2209" t="s">
        <v>15296</v>
      </c>
      <c r="G2209" t="s">
        <v>569</v>
      </c>
      <c r="H2209" s="11">
        <v>5000000</v>
      </c>
      <c r="I2209" s="11">
        <v>5308707</v>
      </c>
      <c r="J2209" t="s">
        <v>38</v>
      </c>
      <c r="K2209">
        <v>95</v>
      </c>
      <c r="L2209" t="s">
        <v>5083</v>
      </c>
      <c r="M2209" t="s">
        <v>15297</v>
      </c>
      <c r="N2209">
        <v>6.4</v>
      </c>
      <c r="O2209">
        <v>81</v>
      </c>
      <c r="P2209">
        <v>165</v>
      </c>
      <c r="Q2209">
        <v>15053</v>
      </c>
      <c r="R2209">
        <v>5245</v>
      </c>
      <c r="S2209" t="s">
        <v>28</v>
      </c>
      <c r="T2209">
        <v>1.85</v>
      </c>
      <c r="U2209" t="b">
        <f>IF(Table19[[#This Row],[gross]]-Table19[[#This Row],[budget]] &gt; 0, TRUE, FALSE)</f>
        <v>1</v>
      </c>
    </row>
    <row r="2210" spans="1:21" x14ac:dyDescent="0.35">
      <c r="A2210" t="s">
        <v>15327</v>
      </c>
      <c r="B2210">
        <v>2010</v>
      </c>
      <c r="C2210" t="s">
        <v>15326</v>
      </c>
      <c r="D2210" t="s">
        <v>1213</v>
      </c>
      <c r="E2210" t="s">
        <v>14250</v>
      </c>
      <c r="F2210" t="s">
        <v>1114</v>
      </c>
      <c r="G2210" t="s">
        <v>569</v>
      </c>
      <c r="H2210" s="11">
        <v>5000000</v>
      </c>
      <c r="I2210" s="11">
        <v>2711210</v>
      </c>
      <c r="J2210" t="s">
        <v>38</v>
      </c>
      <c r="K2210">
        <v>97</v>
      </c>
      <c r="L2210" t="s">
        <v>2450</v>
      </c>
      <c r="M2210" t="s">
        <v>15328</v>
      </c>
      <c r="N2210">
        <v>6.4</v>
      </c>
      <c r="O2210">
        <v>155</v>
      </c>
      <c r="P2210">
        <v>86</v>
      </c>
      <c r="Q2210">
        <v>40305</v>
      </c>
      <c r="R2210">
        <v>10517</v>
      </c>
      <c r="S2210" t="s">
        <v>28</v>
      </c>
      <c r="T2210">
        <v>2.35</v>
      </c>
      <c r="U2210" t="b">
        <f>IF(Table19[[#This Row],[gross]]-Table19[[#This Row],[budget]] &gt; 0, TRUE, FALSE)</f>
        <v>0</v>
      </c>
    </row>
    <row r="2211" spans="1:21" x14ac:dyDescent="0.35">
      <c r="A2211" t="s">
        <v>15868</v>
      </c>
      <c r="B2211">
        <v>2005</v>
      </c>
      <c r="C2211" t="s">
        <v>15867</v>
      </c>
      <c r="D2211" t="s">
        <v>1885</v>
      </c>
      <c r="E2211" t="s">
        <v>1213</v>
      </c>
      <c r="F2211" t="s">
        <v>8239</v>
      </c>
      <c r="G2211" t="s">
        <v>569</v>
      </c>
      <c r="H2211" s="11">
        <v>3500000</v>
      </c>
      <c r="I2211" s="11">
        <v>101228</v>
      </c>
      <c r="J2211" t="s">
        <v>38</v>
      </c>
      <c r="K2211">
        <v>98</v>
      </c>
      <c r="L2211" t="s">
        <v>2450</v>
      </c>
      <c r="M2211" t="s">
        <v>15869</v>
      </c>
      <c r="N2211">
        <v>6.4</v>
      </c>
      <c r="O2211">
        <v>50</v>
      </c>
      <c r="P2211">
        <v>53</v>
      </c>
      <c r="Q2211">
        <v>7228</v>
      </c>
      <c r="R2211">
        <v>20009</v>
      </c>
      <c r="S2211" t="s">
        <v>28</v>
      </c>
      <c r="T2211">
        <v>1.85</v>
      </c>
      <c r="U2211" t="b">
        <f>IF(Table19[[#This Row],[gross]]-Table19[[#This Row],[budget]] &gt; 0, TRUE, FALSE)</f>
        <v>0</v>
      </c>
    </row>
    <row r="2212" spans="1:21" x14ac:dyDescent="0.35">
      <c r="A2212" t="s">
        <v>16648</v>
      </c>
      <c r="B2212">
        <v>2003</v>
      </c>
      <c r="C2212" t="s">
        <v>12441</v>
      </c>
      <c r="D2212" t="s">
        <v>3069</v>
      </c>
      <c r="E2212" t="s">
        <v>2443</v>
      </c>
      <c r="F2212" t="s">
        <v>5332</v>
      </c>
      <c r="G2212" t="s">
        <v>39</v>
      </c>
      <c r="H2212" s="11">
        <v>1900000</v>
      </c>
      <c r="I2212" s="11">
        <v>1420578</v>
      </c>
      <c r="J2212" t="s">
        <v>38</v>
      </c>
      <c r="K2212">
        <v>103</v>
      </c>
      <c r="L2212" t="s">
        <v>5091</v>
      </c>
      <c r="M2212" t="s">
        <v>16649</v>
      </c>
      <c r="N2212">
        <v>6.4</v>
      </c>
      <c r="O2212">
        <v>60</v>
      </c>
      <c r="P2212">
        <v>122</v>
      </c>
      <c r="Q2212">
        <v>4894</v>
      </c>
      <c r="R2212">
        <v>2389</v>
      </c>
      <c r="S2212" t="s">
        <v>28</v>
      </c>
      <c r="T2212">
        <v>2.35</v>
      </c>
      <c r="U2212" t="b">
        <f>IF(Table19[[#This Row],[gross]]-Table19[[#This Row],[budget]] &gt; 0, TRUE, FALSE)</f>
        <v>0</v>
      </c>
    </row>
    <row r="2213" spans="1:21" x14ac:dyDescent="0.35">
      <c r="A2213" t="s">
        <v>4269</v>
      </c>
      <c r="B2213">
        <v>2015</v>
      </c>
      <c r="C2213" t="s">
        <v>466</v>
      </c>
      <c r="D2213" t="s">
        <v>4268</v>
      </c>
      <c r="E2213" t="s">
        <v>4266</v>
      </c>
      <c r="F2213" t="s">
        <v>4270</v>
      </c>
      <c r="G2213" t="s">
        <v>90</v>
      </c>
      <c r="H2213" s="11">
        <v>58000000</v>
      </c>
      <c r="I2213" s="11">
        <v>80021740</v>
      </c>
      <c r="J2213" t="s">
        <v>38</v>
      </c>
      <c r="K2213">
        <v>103</v>
      </c>
      <c r="L2213" t="s">
        <v>4267</v>
      </c>
      <c r="M2213" t="s">
        <v>4271</v>
      </c>
      <c r="N2213">
        <v>6.4</v>
      </c>
      <c r="O2213">
        <v>218</v>
      </c>
      <c r="P2213">
        <v>154</v>
      </c>
      <c r="Q2213">
        <v>47988</v>
      </c>
      <c r="R2213">
        <v>5497</v>
      </c>
      <c r="S2213" t="s">
        <v>28</v>
      </c>
      <c r="T2213">
        <v>2.35</v>
      </c>
      <c r="U2213" t="b">
        <f>IF(Table19[[#This Row],[gross]]-Table19[[#This Row],[budget]] &gt; 0, TRUE, FALSE)</f>
        <v>1</v>
      </c>
    </row>
    <row r="2214" spans="1:21" x14ac:dyDescent="0.35">
      <c r="A2214" t="s">
        <v>17208</v>
      </c>
      <c r="B2214">
        <v>2009</v>
      </c>
      <c r="C2214" t="s">
        <v>17206</v>
      </c>
      <c r="D2214" t="s">
        <v>17207</v>
      </c>
      <c r="E2214" t="s">
        <v>8858</v>
      </c>
      <c r="F2214" t="s">
        <v>13206</v>
      </c>
      <c r="G2214" t="s">
        <v>569</v>
      </c>
      <c r="H2214" s="11">
        <v>900000</v>
      </c>
      <c r="I2214" s="11">
        <v>100659</v>
      </c>
      <c r="J2214" t="s">
        <v>38</v>
      </c>
      <c r="K2214">
        <v>95</v>
      </c>
      <c r="L2214" t="s">
        <v>6096</v>
      </c>
      <c r="M2214" t="s">
        <v>17209</v>
      </c>
      <c r="N2214">
        <v>6.4</v>
      </c>
      <c r="O2214">
        <v>238</v>
      </c>
      <c r="P2214">
        <v>193</v>
      </c>
      <c r="Q2214">
        <v>30160</v>
      </c>
      <c r="R2214">
        <v>3833</v>
      </c>
      <c r="S2214" t="s">
        <v>28</v>
      </c>
      <c r="T2214">
        <v>1.85</v>
      </c>
      <c r="U2214" t="b">
        <f>IF(Table19[[#This Row],[gross]]-Table19[[#This Row],[budget]] &gt; 0, TRUE, FALSE)</f>
        <v>0</v>
      </c>
    </row>
    <row r="2215" spans="1:21" x14ac:dyDescent="0.35">
      <c r="A2215" t="s">
        <v>17317</v>
      </c>
      <c r="B2215">
        <v>2005</v>
      </c>
      <c r="C2215" t="s">
        <v>16941</v>
      </c>
      <c r="D2215" t="s">
        <v>2521</v>
      </c>
      <c r="E2215" t="s">
        <v>7457</v>
      </c>
      <c r="F2215" t="s">
        <v>14941</v>
      </c>
      <c r="G2215" t="s">
        <v>569</v>
      </c>
      <c r="H2215" s="11">
        <v>900000</v>
      </c>
      <c r="I2215" s="11">
        <v>381186</v>
      </c>
      <c r="J2215" t="s">
        <v>38</v>
      </c>
      <c r="K2215">
        <v>91</v>
      </c>
      <c r="L2215" t="s">
        <v>3911</v>
      </c>
      <c r="M2215" t="s">
        <v>17318</v>
      </c>
      <c r="N2215">
        <v>6.4</v>
      </c>
      <c r="O2215">
        <v>65</v>
      </c>
      <c r="P2215">
        <v>90</v>
      </c>
      <c r="Q2215">
        <v>13485</v>
      </c>
      <c r="R2215">
        <v>3299</v>
      </c>
      <c r="S2215" t="s">
        <v>28</v>
      </c>
      <c r="T2215">
        <v>2.35</v>
      </c>
      <c r="U2215" t="b">
        <f>IF(Table19[[#This Row],[gross]]-Table19[[#This Row],[budget]] &gt; 0, TRUE, FALSE)</f>
        <v>0</v>
      </c>
    </row>
    <row r="2216" spans="1:21" x14ac:dyDescent="0.35">
      <c r="A2216" t="s">
        <v>17328</v>
      </c>
      <c r="B2216">
        <v>2012</v>
      </c>
      <c r="C2216" t="s">
        <v>17326</v>
      </c>
      <c r="D2216" t="s">
        <v>606</v>
      </c>
      <c r="E2216" t="s">
        <v>2234</v>
      </c>
      <c r="F2216" t="s">
        <v>4776</v>
      </c>
      <c r="G2216" t="s">
        <v>569</v>
      </c>
      <c r="H2216" s="11">
        <v>900000</v>
      </c>
      <c r="I2216" s="11">
        <v>6643</v>
      </c>
      <c r="J2216" t="s">
        <v>38</v>
      </c>
      <c r="K2216">
        <v>101</v>
      </c>
      <c r="L2216" t="s">
        <v>17327</v>
      </c>
      <c r="M2216" t="s">
        <v>17329</v>
      </c>
      <c r="N2216">
        <v>6.4</v>
      </c>
      <c r="O2216">
        <v>62</v>
      </c>
      <c r="P2216">
        <v>39</v>
      </c>
      <c r="Q2216">
        <v>11965</v>
      </c>
      <c r="R2216">
        <v>4184</v>
      </c>
      <c r="S2216" t="s">
        <v>28</v>
      </c>
      <c r="T2216">
        <v>2.35</v>
      </c>
      <c r="U2216" t="b">
        <f>IF(Table19[[#This Row],[gross]]-Table19[[#This Row],[budget]] &gt; 0, TRUE, FALSE)</f>
        <v>0</v>
      </c>
    </row>
    <row r="2217" spans="1:21" x14ac:dyDescent="0.35">
      <c r="A2217" t="s">
        <v>17372</v>
      </c>
      <c r="B2217">
        <v>2009</v>
      </c>
      <c r="C2217" t="s">
        <v>4943</v>
      </c>
      <c r="D2217" t="s">
        <v>13964</v>
      </c>
      <c r="E2217" t="s">
        <v>17371</v>
      </c>
      <c r="F2217" t="s">
        <v>17373</v>
      </c>
      <c r="G2217" t="s">
        <v>4621</v>
      </c>
      <c r="H2217" s="11">
        <v>800000</v>
      </c>
      <c r="I2217" s="11">
        <v>41709</v>
      </c>
      <c r="J2217" t="s">
        <v>11492</v>
      </c>
      <c r="K2217">
        <v>91</v>
      </c>
      <c r="L2217" t="s">
        <v>7191</v>
      </c>
      <c r="M2217" t="s">
        <v>17374</v>
      </c>
      <c r="N2217">
        <v>6.4</v>
      </c>
      <c r="O2217">
        <v>224</v>
      </c>
      <c r="P2217">
        <v>200</v>
      </c>
      <c r="Q2217">
        <v>54601</v>
      </c>
      <c r="R2217">
        <v>116</v>
      </c>
      <c r="S2217" t="s">
        <v>28</v>
      </c>
      <c r="T2217">
        <v>1.85</v>
      </c>
      <c r="U2217" t="b">
        <f>IF(Table19[[#This Row],[gross]]-Table19[[#This Row],[budget]] &gt; 0, TRUE, FALSE)</f>
        <v>0</v>
      </c>
    </row>
    <row r="2218" spans="1:21" x14ac:dyDescent="0.35">
      <c r="A2218" t="s">
        <v>17435</v>
      </c>
      <c r="B2218">
        <v>1999</v>
      </c>
      <c r="C2218" t="s">
        <v>17432</v>
      </c>
      <c r="D2218" t="s">
        <v>17434</v>
      </c>
      <c r="E2218" t="s">
        <v>17433</v>
      </c>
      <c r="F2218" t="s">
        <v>17436</v>
      </c>
      <c r="G2218" t="s">
        <v>569</v>
      </c>
      <c r="H2218" s="11">
        <v>60000</v>
      </c>
      <c r="I2218" s="11">
        <v>140530114</v>
      </c>
      <c r="J2218" t="s">
        <v>38</v>
      </c>
      <c r="K2218">
        <v>81</v>
      </c>
      <c r="L2218" t="s">
        <v>6096</v>
      </c>
      <c r="M2218" t="s">
        <v>17437</v>
      </c>
      <c r="N2218">
        <v>6.4</v>
      </c>
      <c r="O2218">
        <v>360</v>
      </c>
      <c r="P2218">
        <v>3400</v>
      </c>
      <c r="Q2218">
        <v>186786</v>
      </c>
      <c r="R2218">
        <v>399</v>
      </c>
      <c r="S2218" t="s">
        <v>720</v>
      </c>
      <c r="T2218">
        <v>1.33</v>
      </c>
      <c r="U2218" t="b">
        <f>IF(Table19[[#This Row],[gross]]-Table19[[#This Row],[budget]] &gt; 0, TRUE, FALSE)</f>
        <v>1</v>
      </c>
    </row>
    <row r="2219" spans="1:21" x14ac:dyDescent="0.35">
      <c r="A2219" t="s">
        <v>17580</v>
      </c>
      <c r="B2219">
        <v>2010</v>
      </c>
      <c r="C2219" t="s">
        <v>17579</v>
      </c>
      <c r="D2219" t="s">
        <v>4907</v>
      </c>
      <c r="E2219" t="s">
        <v>17408</v>
      </c>
      <c r="F2219" t="s">
        <v>17581</v>
      </c>
      <c r="G2219" t="s">
        <v>569</v>
      </c>
      <c r="H2219" s="11">
        <v>500000</v>
      </c>
      <c r="I2219" s="11">
        <v>237301</v>
      </c>
      <c r="J2219" t="s">
        <v>56</v>
      </c>
      <c r="K2219">
        <v>94</v>
      </c>
      <c r="L2219" t="s">
        <v>2596</v>
      </c>
      <c r="M2219" t="s">
        <v>17582</v>
      </c>
      <c r="N2219">
        <v>6.4</v>
      </c>
      <c r="O2219">
        <v>344</v>
      </c>
      <c r="P2219">
        <v>451</v>
      </c>
      <c r="Q2219">
        <v>75669</v>
      </c>
      <c r="R2219">
        <v>1118</v>
      </c>
      <c r="S2219" t="s">
        <v>28</v>
      </c>
      <c r="T2219">
        <v>2.35</v>
      </c>
      <c r="U2219" t="b">
        <f>IF(Table19[[#This Row],[gross]]-Table19[[#This Row],[budget]] &gt; 0, TRUE, FALSE)</f>
        <v>0</v>
      </c>
    </row>
    <row r="2220" spans="1:21" x14ac:dyDescent="0.35">
      <c r="A2220" t="s">
        <v>287</v>
      </c>
      <c r="B2220">
        <v>2013</v>
      </c>
      <c r="C2220" t="s">
        <v>74</v>
      </c>
      <c r="D2220" t="s">
        <v>286</v>
      </c>
      <c r="E2220" t="s">
        <v>285</v>
      </c>
      <c r="F2220" t="s">
        <v>75</v>
      </c>
      <c r="G2220" t="s">
        <v>90</v>
      </c>
      <c r="H2220" s="11">
        <v>215000000</v>
      </c>
      <c r="I2220" s="11">
        <v>234903076</v>
      </c>
      <c r="J2220" t="s">
        <v>38</v>
      </c>
      <c r="K2220">
        <v>130</v>
      </c>
      <c r="L2220" t="s">
        <v>195</v>
      </c>
      <c r="M2220" t="s">
        <v>288</v>
      </c>
      <c r="N2220">
        <v>6.4</v>
      </c>
      <c r="O2220">
        <v>525</v>
      </c>
      <c r="P2220">
        <v>511</v>
      </c>
      <c r="Q2220">
        <v>175413</v>
      </c>
      <c r="R2220">
        <v>73441</v>
      </c>
      <c r="S2220" t="s">
        <v>28</v>
      </c>
      <c r="T2220">
        <v>2.35</v>
      </c>
      <c r="U2220" t="b">
        <f>IF(Table19[[#This Row],[gross]]-Table19[[#This Row],[budget]] &gt; 0, TRUE, FALSE)</f>
        <v>1</v>
      </c>
    </row>
    <row r="2221" spans="1:21" x14ac:dyDescent="0.35">
      <c r="A2221" t="s">
        <v>17740</v>
      </c>
      <c r="B2221">
        <v>2012</v>
      </c>
      <c r="C2221" t="s">
        <v>17739</v>
      </c>
      <c r="D2221" t="s">
        <v>8770</v>
      </c>
      <c r="E2221" t="s">
        <v>11263</v>
      </c>
      <c r="F2221" t="s">
        <v>17741</v>
      </c>
      <c r="G2221" t="s">
        <v>569</v>
      </c>
      <c r="H2221" s="11">
        <v>270000</v>
      </c>
      <c r="I2221" s="11">
        <v>318622</v>
      </c>
      <c r="J2221" t="s">
        <v>38</v>
      </c>
      <c r="K2221">
        <v>90</v>
      </c>
      <c r="L2221" t="s">
        <v>5407</v>
      </c>
      <c r="M2221" t="s">
        <v>17742</v>
      </c>
      <c r="N2221">
        <v>6.4</v>
      </c>
      <c r="O2221">
        <v>286</v>
      </c>
      <c r="P2221">
        <v>175</v>
      </c>
      <c r="Q2221">
        <v>24668</v>
      </c>
      <c r="R2221">
        <v>1734</v>
      </c>
      <c r="S2221" t="s">
        <v>28</v>
      </c>
      <c r="T2221">
        <v>2.35</v>
      </c>
      <c r="U2221" t="b">
        <f>IF(Table19[[#This Row],[gross]]-Table19[[#This Row],[budget]] &gt; 0, TRUE, FALSE)</f>
        <v>1</v>
      </c>
    </row>
    <row r="2222" spans="1:21" x14ac:dyDescent="0.35">
      <c r="A2222" t="s">
        <v>304</v>
      </c>
      <c r="B2222">
        <v>2011</v>
      </c>
      <c r="C2222" t="s">
        <v>301</v>
      </c>
      <c r="D2222" t="s">
        <v>303</v>
      </c>
      <c r="E2222" t="s">
        <v>201</v>
      </c>
      <c r="F2222" t="s">
        <v>305</v>
      </c>
      <c r="G2222" t="s">
        <v>272</v>
      </c>
      <c r="H2222" s="11">
        <v>200000000</v>
      </c>
      <c r="I2222" s="11">
        <v>191450875</v>
      </c>
      <c r="J2222" t="s">
        <v>38</v>
      </c>
      <c r="K2222">
        <v>106</v>
      </c>
      <c r="L2222" t="s">
        <v>302</v>
      </c>
      <c r="M2222" t="s">
        <v>306</v>
      </c>
      <c r="N2222">
        <v>6.3</v>
      </c>
      <c r="O2222">
        <v>304</v>
      </c>
      <c r="P2222">
        <v>283</v>
      </c>
      <c r="Q2222">
        <v>101178</v>
      </c>
      <c r="R2222">
        <v>4482</v>
      </c>
      <c r="S2222" t="s">
        <v>28</v>
      </c>
      <c r="T2222">
        <v>2.35</v>
      </c>
      <c r="U2222" t="b">
        <f>IF(Table19[[#This Row],[gross]]-Table19[[#This Row],[budget]] &gt; 0, TRUE, FALSE)</f>
        <v>0</v>
      </c>
    </row>
    <row r="2223" spans="1:21" x14ac:dyDescent="0.35">
      <c r="A2223" t="s">
        <v>355</v>
      </c>
      <c r="B2223">
        <v>2013</v>
      </c>
      <c r="C2223" t="s">
        <v>113</v>
      </c>
      <c r="D2223" t="s">
        <v>354</v>
      </c>
      <c r="E2223" t="s">
        <v>353</v>
      </c>
      <c r="F2223" t="s">
        <v>356</v>
      </c>
      <c r="G2223" t="s">
        <v>39</v>
      </c>
      <c r="H2223" s="11">
        <v>195000000</v>
      </c>
      <c r="I2223" s="11">
        <v>65171860</v>
      </c>
      <c r="J2223" t="s">
        <v>38</v>
      </c>
      <c r="K2223">
        <v>114</v>
      </c>
      <c r="L2223" t="s">
        <v>168</v>
      </c>
      <c r="M2223" t="s">
        <v>357</v>
      </c>
      <c r="N2223">
        <v>6.3</v>
      </c>
      <c r="O2223">
        <v>338</v>
      </c>
      <c r="P2223">
        <v>205</v>
      </c>
      <c r="Q2223">
        <v>106416</v>
      </c>
      <c r="R2223">
        <v>1766</v>
      </c>
      <c r="S2223" t="s">
        <v>28</v>
      </c>
      <c r="T2223">
        <v>2.35</v>
      </c>
      <c r="U2223" t="b">
        <f>IF(Table19[[#This Row],[gross]]-Table19[[#This Row],[budget]] &gt; 0, TRUE, FALSE)</f>
        <v>0</v>
      </c>
    </row>
    <row r="2224" spans="1:21" x14ac:dyDescent="0.35">
      <c r="A2224" t="s">
        <v>381</v>
      </c>
      <c r="B2224">
        <v>2011</v>
      </c>
      <c r="C2224" t="s">
        <v>273</v>
      </c>
      <c r="D2224" t="s">
        <v>275</v>
      </c>
      <c r="E2224" t="s">
        <v>380</v>
      </c>
      <c r="F2224" t="s">
        <v>274</v>
      </c>
      <c r="G2224" t="s">
        <v>39</v>
      </c>
      <c r="H2224" s="11">
        <v>195000000</v>
      </c>
      <c r="I2224" s="11">
        <v>352358779</v>
      </c>
      <c r="J2224" t="s">
        <v>38</v>
      </c>
      <c r="K2224">
        <v>154</v>
      </c>
      <c r="L2224" t="s">
        <v>68</v>
      </c>
      <c r="M2224" t="s">
        <v>382</v>
      </c>
      <c r="N2224">
        <v>6.3</v>
      </c>
      <c r="O2224">
        <v>428</v>
      </c>
      <c r="P2224">
        <v>899</v>
      </c>
      <c r="Q2224">
        <v>326180</v>
      </c>
      <c r="R2224">
        <v>2593</v>
      </c>
      <c r="S2224" t="s">
        <v>28</v>
      </c>
      <c r="T2224">
        <v>2.35</v>
      </c>
      <c r="U2224" t="b">
        <f>IF(Table19[[#This Row],[gross]]-Table19[[#This Row],[budget]] &gt; 0, TRUE, FALSE)</f>
        <v>1</v>
      </c>
    </row>
    <row r="2225" spans="1:21" x14ac:dyDescent="0.35">
      <c r="A2225" t="s">
        <v>573</v>
      </c>
      <c r="B2225">
        <v>2013</v>
      </c>
      <c r="C2225" t="s">
        <v>570</v>
      </c>
      <c r="D2225" t="s">
        <v>572</v>
      </c>
      <c r="E2225" t="s">
        <v>571</v>
      </c>
      <c r="F2225" t="s">
        <v>574</v>
      </c>
      <c r="G2225" t="s">
        <v>39</v>
      </c>
      <c r="H2225" s="11">
        <v>175000000</v>
      </c>
      <c r="I2225" s="11">
        <v>38297305</v>
      </c>
      <c r="J2225" t="s">
        <v>38</v>
      </c>
      <c r="K2225">
        <v>128</v>
      </c>
      <c r="L2225" t="s">
        <v>548</v>
      </c>
      <c r="M2225" t="s">
        <v>575</v>
      </c>
      <c r="N2225">
        <v>6.3</v>
      </c>
      <c r="O2225">
        <v>218</v>
      </c>
      <c r="P2225">
        <v>324</v>
      </c>
      <c r="Q2225">
        <v>116994</v>
      </c>
      <c r="R2225">
        <v>20965</v>
      </c>
      <c r="S2225" t="s">
        <v>28</v>
      </c>
      <c r="T2225">
        <v>2.35</v>
      </c>
      <c r="U2225" t="b">
        <f>IF(Table19[[#This Row],[gross]]-Table19[[#This Row],[budget]] &gt; 0, TRUE, FALSE)</f>
        <v>0</v>
      </c>
    </row>
    <row r="2226" spans="1:21" x14ac:dyDescent="0.35">
      <c r="A2226" t="s">
        <v>716</v>
      </c>
      <c r="B2226">
        <v>2010</v>
      </c>
      <c r="C2226" t="s">
        <v>714</v>
      </c>
      <c r="D2226" t="s">
        <v>715</v>
      </c>
      <c r="E2226" t="s">
        <v>445</v>
      </c>
      <c r="F2226" t="s">
        <v>717</v>
      </c>
      <c r="G2226" t="s">
        <v>90</v>
      </c>
      <c r="H2226" s="11">
        <v>155000000</v>
      </c>
      <c r="I2226" s="11">
        <v>104383624</v>
      </c>
      <c r="J2226" t="s">
        <v>38</v>
      </c>
      <c r="K2226">
        <v>113</v>
      </c>
      <c r="L2226" t="s">
        <v>195</v>
      </c>
      <c r="M2226" t="s">
        <v>718</v>
      </c>
      <c r="N2226">
        <v>6.3</v>
      </c>
      <c r="O2226">
        <v>228</v>
      </c>
      <c r="P2226">
        <v>227</v>
      </c>
      <c r="Q2226">
        <v>106446</v>
      </c>
      <c r="R2226">
        <v>764</v>
      </c>
      <c r="S2226" t="s">
        <v>28</v>
      </c>
      <c r="T2226">
        <v>1.78</v>
      </c>
      <c r="U2226" t="b">
        <f>IF(Table19[[#This Row],[gross]]-Table19[[#This Row],[budget]] &gt; 0, TRUE, FALSE)</f>
        <v>0</v>
      </c>
    </row>
    <row r="2227" spans="1:21" x14ac:dyDescent="0.35">
      <c r="A2227" t="s">
        <v>961</v>
      </c>
      <c r="B2227">
        <v>2007</v>
      </c>
      <c r="C2227" t="s">
        <v>425</v>
      </c>
      <c r="D2227" t="s">
        <v>428</v>
      </c>
      <c r="E2227" t="s">
        <v>735</v>
      </c>
      <c r="F2227" t="s">
        <v>962</v>
      </c>
      <c r="G2227" t="s">
        <v>39</v>
      </c>
      <c r="H2227" s="11">
        <v>150000000</v>
      </c>
      <c r="I2227" s="11">
        <v>82161969</v>
      </c>
      <c r="J2227" t="s">
        <v>38</v>
      </c>
      <c r="K2227">
        <v>115</v>
      </c>
      <c r="L2227" t="s">
        <v>960</v>
      </c>
      <c r="M2227" t="s">
        <v>963</v>
      </c>
      <c r="N2227">
        <v>6.3</v>
      </c>
      <c r="O2227">
        <v>287</v>
      </c>
      <c r="P2227">
        <v>505</v>
      </c>
      <c r="Q2227">
        <v>142440</v>
      </c>
      <c r="R2227">
        <v>31523</v>
      </c>
      <c r="S2227" t="s">
        <v>28</v>
      </c>
      <c r="T2227">
        <v>2.35</v>
      </c>
      <c r="U2227" t="b">
        <f>IF(Table19[[#This Row],[gross]]-Table19[[#This Row],[budget]] &gt; 0, TRUE, FALSE)</f>
        <v>0</v>
      </c>
    </row>
    <row r="2228" spans="1:21" x14ac:dyDescent="0.35">
      <c r="A2228" t="s">
        <v>1384</v>
      </c>
      <c r="B2228">
        <v>2010</v>
      </c>
      <c r="C2228" t="s">
        <v>1381</v>
      </c>
      <c r="D2228" t="s">
        <v>513</v>
      </c>
      <c r="E2228" t="s">
        <v>1382</v>
      </c>
      <c r="F2228" t="s">
        <v>1157</v>
      </c>
      <c r="G2228" t="s">
        <v>39</v>
      </c>
      <c r="H2228" s="11">
        <v>117000000</v>
      </c>
      <c r="I2228" s="11">
        <v>76418654</v>
      </c>
      <c r="J2228" t="s">
        <v>38</v>
      </c>
      <c r="K2228">
        <v>117</v>
      </c>
      <c r="L2228" t="s">
        <v>1383</v>
      </c>
      <c r="M2228" t="s">
        <v>1385</v>
      </c>
      <c r="N2228">
        <v>6.3</v>
      </c>
      <c r="O2228">
        <v>283</v>
      </c>
      <c r="P2228">
        <v>348</v>
      </c>
      <c r="Q2228">
        <v>148280</v>
      </c>
      <c r="R2228">
        <v>12731</v>
      </c>
      <c r="S2228" t="s">
        <v>28</v>
      </c>
      <c r="T2228">
        <v>2.35</v>
      </c>
      <c r="U2228" t="b">
        <f>IF(Table19[[#This Row],[gross]]-Table19[[#This Row],[budget]] &gt; 0, TRUE, FALSE)</f>
        <v>0</v>
      </c>
    </row>
    <row r="2229" spans="1:21" x14ac:dyDescent="0.35">
      <c r="A2229" t="s">
        <v>1488</v>
      </c>
      <c r="B2229">
        <v>2015</v>
      </c>
      <c r="C2229" t="s">
        <v>1221</v>
      </c>
      <c r="D2229" t="s">
        <v>208</v>
      </c>
      <c r="E2229" t="s">
        <v>1487</v>
      </c>
      <c r="F2229" t="s">
        <v>1489</v>
      </c>
      <c r="G2229" t="s">
        <v>39</v>
      </c>
      <c r="H2229" s="11">
        <v>110000000</v>
      </c>
      <c r="I2229" s="11">
        <v>129995817</v>
      </c>
      <c r="J2229" t="s">
        <v>38</v>
      </c>
      <c r="K2229">
        <v>119</v>
      </c>
      <c r="L2229" t="s">
        <v>1137</v>
      </c>
      <c r="M2229" t="s">
        <v>1490</v>
      </c>
      <c r="N2229">
        <v>6.3</v>
      </c>
      <c r="O2229">
        <v>263</v>
      </c>
      <c r="P2229">
        <v>258</v>
      </c>
      <c r="Q2229">
        <v>154621</v>
      </c>
      <c r="R2229">
        <v>22622</v>
      </c>
      <c r="S2229" t="s">
        <v>28</v>
      </c>
      <c r="T2229">
        <v>2.35</v>
      </c>
      <c r="U2229" t="b">
        <f>IF(Table19[[#This Row],[gross]]-Table19[[#This Row],[budget]] &gt; 0, TRUE, FALSE)</f>
        <v>1</v>
      </c>
    </row>
    <row r="2230" spans="1:21" x14ac:dyDescent="0.35">
      <c r="A2230" t="s">
        <v>1868</v>
      </c>
      <c r="B2230">
        <v>2001</v>
      </c>
      <c r="C2230" t="s">
        <v>525</v>
      </c>
      <c r="D2230" t="s">
        <v>1045</v>
      </c>
      <c r="E2230" t="s">
        <v>490</v>
      </c>
      <c r="F2230" t="s">
        <v>1869</v>
      </c>
      <c r="G2230" t="s">
        <v>39</v>
      </c>
      <c r="H2230" s="11">
        <v>98000000</v>
      </c>
      <c r="I2230" s="11">
        <v>202007640</v>
      </c>
      <c r="J2230" t="s">
        <v>38</v>
      </c>
      <c r="K2230">
        <v>130</v>
      </c>
      <c r="L2230" t="s">
        <v>1867</v>
      </c>
      <c r="M2230" t="s">
        <v>1870</v>
      </c>
      <c r="N2230">
        <v>6.3</v>
      </c>
      <c r="O2230">
        <v>202</v>
      </c>
      <c r="P2230">
        <v>890</v>
      </c>
      <c r="Q2230">
        <v>248045</v>
      </c>
      <c r="R2230">
        <v>15972</v>
      </c>
      <c r="S2230" t="s">
        <v>28</v>
      </c>
      <c r="T2230">
        <v>2.35</v>
      </c>
      <c r="U2230" t="b">
        <f>IF(Table19[[#This Row],[gross]]-Table19[[#This Row],[budget]] &gt; 0, TRUE, FALSE)</f>
        <v>1</v>
      </c>
    </row>
    <row r="2231" spans="1:21" x14ac:dyDescent="0.35">
      <c r="A2231" t="s">
        <v>1965</v>
      </c>
      <c r="B2231">
        <v>2014</v>
      </c>
      <c r="C2231" t="s">
        <v>1963</v>
      </c>
      <c r="D2231" t="s">
        <v>43</v>
      </c>
      <c r="E2231" t="s">
        <v>456</v>
      </c>
      <c r="F2231" t="s">
        <v>374</v>
      </c>
      <c r="G2231" t="s">
        <v>39</v>
      </c>
      <c r="H2231" s="11">
        <v>100000000</v>
      </c>
      <c r="I2231" s="11">
        <v>23014504</v>
      </c>
      <c r="J2231" t="s">
        <v>56</v>
      </c>
      <c r="K2231">
        <v>119</v>
      </c>
      <c r="L2231" t="s">
        <v>1964</v>
      </c>
      <c r="M2231" t="s">
        <v>1966</v>
      </c>
      <c r="N2231">
        <v>6.3</v>
      </c>
      <c r="O2231">
        <v>355</v>
      </c>
      <c r="P2231">
        <v>462</v>
      </c>
      <c r="Q2231">
        <v>172707</v>
      </c>
      <c r="R2231">
        <v>54031</v>
      </c>
      <c r="S2231" t="s">
        <v>28</v>
      </c>
      <c r="T2231">
        <v>2.35</v>
      </c>
      <c r="U2231" t="b">
        <f>IF(Table19[[#This Row],[gross]]-Table19[[#This Row],[budget]] &gt; 0, TRUE, FALSE)</f>
        <v>0</v>
      </c>
    </row>
    <row r="2232" spans="1:21" x14ac:dyDescent="0.35">
      <c r="A2232" t="s">
        <v>2240</v>
      </c>
      <c r="B2232">
        <v>1996</v>
      </c>
      <c r="C2232" t="s">
        <v>1546</v>
      </c>
      <c r="D2232" t="s">
        <v>670</v>
      </c>
      <c r="E2232" t="s">
        <v>2239</v>
      </c>
      <c r="F2232" t="s">
        <v>2241</v>
      </c>
      <c r="G2232" t="s">
        <v>39</v>
      </c>
      <c r="H2232" s="11">
        <v>92000000</v>
      </c>
      <c r="I2232" s="11">
        <v>241688385</v>
      </c>
      <c r="J2232" t="s">
        <v>38</v>
      </c>
      <c r="K2232">
        <v>113</v>
      </c>
      <c r="L2232" t="s">
        <v>685</v>
      </c>
      <c r="M2232" t="s">
        <v>2242</v>
      </c>
      <c r="N2232">
        <v>6.3</v>
      </c>
      <c r="O2232">
        <v>114</v>
      </c>
      <c r="P2232">
        <v>395</v>
      </c>
      <c r="Q2232">
        <v>144053</v>
      </c>
      <c r="R2232">
        <v>26239</v>
      </c>
      <c r="S2232" t="s">
        <v>28</v>
      </c>
      <c r="T2232">
        <v>2.35</v>
      </c>
      <c r="U2232" t="b">
        <f>IF(Table19[[#This Row],[gross]]-Table19[[#This Row],[budget]] &gt; 0, TRUE, FALSE)</f>
        <v>1</v>
      </c>
    </row>
    <row r="2233" spans="1:21" x14ac:dyDescent="0.35">
      <c r="A2233" t="s">
        <v>2525</v>
      </c>
      <c r="B2233">
        <v>2005</v>
      </c>
      <c r="C2233" t="s">
        <v>1744</v>
      </c>
      <c r="D2233" t="s">
        <v>388</v>
      </c>
      <c r="E2233" t="s">
        <v>2524</v>
      </c>
      <c r="F2233" t="s">
        <v>2526</v>
      </c>
      <c r="G2233" t="s">
        <v>90</v>
      </c>
      <c r="H2233" s="11">
        <v>75000000</v>
      </c>
      <c r="I2233" s="11">
        <v>128200012</v>
      </c>
      <c r="J2233" t="s">
        <v>38</v>
      </c>
      <c r="K2233">
        <v>91</v>
      </c>
      <c r="L2233" t="s">
        <v>605</v>
      </c>
      <c r="M2233" t="s">
        <v>2527</v>
      </c>
      <c r="N2233">
        <v>6.3</v>
      </c>
      <c r="O2233">
        <v>163</v>
      </c>
      <c r="P2233">
        <v>269</v>
      </c>
      <c r="Q2233">
        <v>103022</v>
      </c>
      <c r="R2233">
        <v>1804</v>
      </c>
      <c r="S2233" t="s">
        <v>28</v>
      </c>
      <c r="T2233">
        <v>1.85</v>
      </c>
      <c r="U2233" t="b">
        <f>IF(Table19[[#This Row],[gross]]-Table19[[#This Row],[budget]] &gt; 0, TRUE, FALSE)</f>
        <v>1</v>
      </c>
    </row>
    <row r="2234" spans="1:21" x14ac:dyDescent="0.35">
      <c r="A2234" t="s">
        <v>2584</v>
      </c>
      <c r="B2234">
        <v>1996</v>
      </c>
      <c r="C2234" t="s">
        <v>2582</v>
      </c>
      <c r="D2234" t="s">
        <v>537</v>
      </c>
      <c r="E2234" t="s">
        <v>967</v>
      </c>
      <c r="F2234" t="s">
        <v>2585</v>
      </c>
      <c r="G2234" t="s">
        <v>90</v>
      </c>
      <c r="H2234" s="11">
        <v>80000000</v>
      </c>
      <c r="I2234" s="11">
        <v>90443603</v>
      </c>
      <c r="J2234" t="s">
        <v>38</v>
      </c>
      <c r="K2234">
        <v>88</v>
      </c>
      <c r="L2234" t="s">
        <v>2583</v>
      </c>
      <c r="M2234" t="s">
        <v>2586</v>
      </c>
      <c r="N2234">
        <v>6.3</v>
      </c>
      <c r="O2234">
        <v>46</v>
      </c>
      <c r="P2234">
        <v>123</v>
      </c>
      <c r="Q2234">
        <v>112167</v>
      </c>
      <c r="R2234">
        <v>15001</v>
      </c>
      <c r="S2234" t="s">
        <v>28</v>
      </c>
      <c r="T2234">
        <v>1.77</v>
      </c>
      <c r="U2234" t="b">
        <f>IF(Table19[[#This Row],[gross]]-Table19[[#This Row],[budget]] &gt; 0, TRUE, FALSE)</f>
        <v>1</v>
      </c>
    </row>
    <row r="2235" spans="1:21" x14ac:dyDescent="0.35">
      <c r="A2235" t="s">
        <v>2697</v>
      </c>
      <c r="B2235">
        <v>1996</v>
      </c>
      <c r="C2235" t="s">
        <v>250</v>
      </c>
      <c r="D2235" t="s">
        <v>814</v>
      </c>
      <c r="E2235" t="s">
        <v>931</v>
      </c>
      <c r="F2235" t="s">
        <v>1103</v>
      </c>
      <c r="G2235" t="s">
        <v>39</v>
      </c>
      <c r="H2235" s="11">
        <v>70000000</v>
      </c>
      <c r="I2235" s="11">
        <v>37754208</v>
      </c>
      <c r="J2235" t="s">
        <v>38</v>
      </c>
      <c r="K2235">
        <v>106</v>
      </c>
      <c r="L2235" t="s">
        <v>1841</v>
      </c>
      <c r="M2235" t="s">
        <v>2698</v>
      </c>
      <c r="N2235">
        <v>6.3</v>
      </c>
      <c r="O2235">
        <v>132</v>
      </c>
      <c r="P2235">
        <v>405</v>
      </c>
      <c r="Q2235">
        <v>172217</v>
      </c>
      <c r="R2235">
        <v>22590</v>
      </c>
      <c r="S2235" t="s">
        <v>28</v>
      </c>
      <c r="T2235">
        <v>2.35</v>
      </c>
      <c r="U2235" t="b">
        <f>IF(Table19[[#This Row],[gross]]-Table19[[#This Row],[budget]] &gt; 0, TRUE, FALSE)</f>
        <v>0</v>
      </c>
    </row>
    <row r="2236" spans="1:21" x14ac:dyDescent="0.35">
      <c r="A2236" t="s">
        <v>2703</v>
      </c>
      <c r="B2236">
        <v>2009</v>
      </c>
      <c r="C2236" t="s">
        <v>630</v>
      </c>
      <c r="D2236" t="s">
        <v>950</v>
      </c>
      <c r="E2236" t="s">
        <v>2701</v>
      </c>
      <c r="F2236" t="s">
        <v>2704</v>
      </c>
      <c r="G2236" t="s">
        <v>39</v>
      </c>
      <c r="H2236" s="11">
        <v>80000000</v>
      </c>
      <c r="I2236" s="11">
        <v>38542418</v>
      </c>
      <c r="J2236" t="s">
        <v>38</v>
      </c>
      <c r="K2236">
        <v>89</v>
      </c>
      <c r="L2236" t="s">
        <v>2702</v>
      </c>
      <c r="M2236" t="s">
        <v>2705</v>
      </c>
      <c r="N2236">
        <v>6.3</v>
      </c>
      <c r="O2236">
        <v>258</v>
      </c>
      <c r="P2236">
        <v>252</v>
      </c>
      <c r="Q2236">
        <v>151424</v>
      </c>
      <c r="R2236">
        <v>18132</v>
      </c>
      <c r="S2236" t="s">
        <v>28</v>
      </c>
      <c r="T2236">
        <v>2.35</v>
      </c>
      <c r="U2236" t="b">
        <f>IF(Table19[[#This Row],[gross]]-Table19[[#This Row],[budget]] &gt; 0, TRUE, FALSE)</f>
        <v>0</v>
      </c>
    </row>
    <row r="2237" spans="1:21" x14ac:dyDescent="0.35">
      <c r="A2237" t="s">
        <v>3076</v>
      </c>
      <c r="B2237">
        <v>2016</v>
      </c>
      <c r="C2237" t="s">
        <v>3074</v>
      </c>
      <c r="D2237" t="s">
        <v>144</v>
      </c>
      <c r="E2237" t="s">
        <v>803</v>
      </c>
      <c r="F2237" t="s">
        <v>3077</v>
      </c>
      <c r="G2237" t="s">
        <v>90</v>
      </c>
      <c r="H2237" s="11">
        <v>73000000</v>
      </c>
      <c r="I2237" s="11">
        <v>107225164</v>
      </c>
      <c r="J2237" t="s">
        <v>38</v>
      </c>
      <c r="K2237">
        <v>97</v>
      </c>
      <c r="L2237" t="s">
        <v>3075</v>
      </c>
      <c r="M2237" t="s">
        <v>3078</v>
      </c>
      <c r="N2237">
        <v>6.3</v>
      </c>
      <c r="O2237">
        <v>141</v>
      </c>
      <c r="P2237">
        <v>126</v>
      </c>
      <c r="Q2237">
        <v>27130</v>
      </c>
      <c r="R2237">
        <v>24350</v>
      </c>
      <c r="S2237" t="s">
        <v>28</v>
      </c>
      <c r="T2237">
        <v>1.85</v>
      </c>
      <c r="U2237" t="b">
        <f>IF(Table19[[#This Row],[gross]]-Table19[[#This Row],[budget]] &gt; 0, TRUE, FALSE)</f>
        <v>1</v>
      </c>
    </row>
    <row r="2238" spans="1:21" x14ac:dyDescent="0.35">
      <c r="A2238" t="s">
        <v>3271</v>
      </c>
      <c r="B2238">
        <v>2010</v>
      </c>
      <c r="C2238" t="s">
        <v>733</v>
      </c>
      <c r="D2238" t="s">
        <v>117</v>
      </c>
      <c r="E2238" t="s">
        <v>2796</v>
      </c>
      <c r="F2238" t="s">
        <v>3272</v>
      </c>
      <c r="G2238" t="s">
        <v>39</v>
      </c>
      <c r="H2238" s="11">
        <v>70000000</v>
      </c>
      <c r="I2238" s="11">
        <v>52474616</v>
      </c>
      <c r="J2238" t="s">
        <v>38</v>
      </c>
      <c r="K2238">
        <v>136</v>
      </c>
      <c r="L2238" t="s">
        <v>3270</v>
      </c>
      <c r="M2238" t="s">
        <v>3273</v>
      </c>
      <c r="N2238">
        <v>6.3</v>
      </c>
      <c r="O2238">
        <v>297</v>
      </c>
      <c r="P2238">
        <v>245</v>
      </c>
      <c r="Q2238">
        <v>84118</v>
      </c>
      <c r="R2238">
        <v>1579</v>
      </c>
      <c r="S2238" t="s">
        <v>28</v>
      </c>
      <c r="T2238">
        <v>2.35</v>
      </c>
      <c r="U2238" t="b">
        <f>IF(Table19[[#This Row],[gross]]-Table19[[#This Row],[budget]] &gt; 0, TRUE, FALSE)</f>
        <v>0</v>
      </c>
    </row>
    <row r="2239" spans="1:21" x14ac:dyDescent="0.35">
      <c r="A2239" t="s">
        <v>3278</v>
      </c>
      <c r="B2239">
        <v>2014</v>
      </c>
      <c r="C2239" t="s">
        <v>3275</v>
      </c>
      <c r="D2239" t="s">
        <v>703</v>
      </c>
      <c r="E2239" t="s">
        <v>3276</v>
      </c>
      <c r="F2239" t="s">
        <v>3279</v>
      </c>
      <c r="G2239" t="s">
        <v>39</v>
      </c>
      <c r="H2239" s="11">
        <v>70000000</v>
      </c>
      <c r="I2239" s="11">
        <v>55942830</v>
      </c>
      <c r="J2239" t="s">
        <v>38</v>
      </c>
      <c r="K2239">
        <v>92</v>
      </c>
      <c r="L2239" t="s">
        <v>3277</v>
      </c>
      <c r="M2239" t="s">
        <v>3280</v>
      </c>
      <c r="N2239">
        <v>6.3</v>
      </c>
      <c r="O2239">
        <v>261</v>
      </c>
      <c r="P2239">
        <v>423</v>
      </c>
      <c r="Q2239">
        <v>138582</v>
      </c>
      <c r="R2239">
        <v>5178</v>
      </c>
      <c r="S2239" t="s">
        <v>28</v>
      </c>
      <c r="T2239">
        <v>2.35</v>
      </c>
      <c r="U2239" t="b">
        <f>IF(Table19[[#This Row],[gross]]-Table19[[#This Row],[budget]] &gt; 0, TRUE, FALSE)</f>
        <v>0</v>
      </c>
    </row>
    <row r="2240" spans="1:21" x14ac:dyDescent="0.35">
      <c r="A2240" t="s">
        <v>3282</v>
      </c>
      <c r="B2240">
        <v>1998</v>
      </c>
      <c r="C2240" t="s">
        <v>988</v>
      </c>
      <c r="D2240" t="s">
        <v>1664</v>
      </c>
      <c r="E2240" t="s">
        <v>950</v>
      </c>
      <c r="F2240" t="s">
        <v>3283</v>
      </c>
      <c r="G2240" t="s">
        <v>569</v>
      </c>
      <c r="H2240" s="11">
        <v>70000000</v>
      </c>
      <c r="I2240" s="11">
        <v>40932372</v>
      </c>
      <c r="J2240" t="s">
        <v>38</v>
      </c>
      <c r="K2240">
        <v>116</v>
      </c>
      <c r="L2240" t="s">
        <v>59</v>
      </c>
      <c r="M2240" t="s">
        <v>3284</v>
      </c>
      <c r="N2240">
        <v>6.3</v>
      </c>
      <c r="O2240">
        <v>120</v>
      </c>
      <c r="P2240">
        <v>281</v>
      </c>
      <c r="Q2240">
        <v>58023</v>
      </c>
      <c r="R2240">
        <v>32563</v>
      </c>
      <c r="S2240" t="s">
        <v>28</v>
      </c>
      <c r="T2240">
        <v>2.35</v>
      </c>
      <c r="U2240" t="b">
        <f>IF(Table19[[#This Row],[gross]]-Table19[[#This Row],[budget]] &gt; 0, TRUE, FALSE)</f>
        <v>0</v>
      </c>
    </row>
    <row r="2241" spans="1:21" x14ac:dyDescent="0.35">
      <c r="A2241" t="s">
        <v>3332</v>
      </c>
      <c r="B2241">
        <v>2002</v>
      </c>
      <c r="C2241" t="s">
        <v>3331</v>
      </c>
      <c r="D2241" t="s">
        <v>950</v>
      </c>
      <c r="E2241" t="s">
        <v>1986</v>
      </c>
      <c r="F2241" t="s">
        <v>3333</v>
      </c>
      <c r="G2241" t="s">
        <v>569</v>
      </c>
      <c r="H2241" s="11">
        <v>60000000</v>
      </c>
      <c r="I2241" s="11">
        <v>19076815</v>
      </c>
      <c r="J2241" t="s">
        <v>38</v>
      </c>
      <c r="K2241">
        <v>125</v>
      </c>
      <c r="L2241" t="s">
        <v>3257</v>
      </c>
      <c r="M2241" t="s">
        <v>3334</v>
      </c>
      <c r="N2241">
        <v>6.3</v>
      </c>
      <c r="O2241">
        <v>112</v>
      </c>
      <c r="P2241">
        <v>196</v>
      </c>
      <c r="Q2241">
        <v>43651</v>
      </c>
      <c r="R2241">
        <v>15916</v>
      </c>
      <c r="S2241" t="s">
        <v>28</v>
      </c>
      <c r="T2241">
        <v>2.35</v>
      </c>
      <c r="U2241" t="b">
        <f>IF(Table19[[#This Row],[gross]]-Table19[[#This Row],[budget]] &gt; 0, TRUE, FALSE)</f>
        <v>0</v>
      </c>
    </row>
    <row r="2242" spans="1:21" x14ac:dyDescent="0.35">
      <c r="A2242" t="s">
        <v>3592</v>
      </c>
      <c r="B2242">
        <v>2012</v>
      </c>
      <c r="C2242" t="s">
        <v>322</v>
      </c>
      <c r="D2242" t="s">
        <v>60</v>
      </c>
      <c r="E2242" t="s">
        <v>3591</v>
      </c>
      <c r="F2242" t="s">
        <v>3593</v>
      </c>
      <c r="G2242" t="s">
        <v>39</v>
      </c>
      <c r="H2242" s="11">
        <v>65000000</v>
      </c>
      <c r="I2242" s="11">
        <v>54758461</v>
      </c>
      <c r="J2242" t="s">
        <v>38</v>
      </c>
      <c r="K2242">
        <v>103</v>
      </c>
      <c r="L2242" t="s">
        <v>1383</v>
      </c>
      <c r="M2242" t="s">
        <v>3594</v>
      </c>
      <c r="N2242">
        <v>6.3</v>
      </c>
      <c r="O2242">
        <v>241</v>
      </c>
      <c r="P2242">
        <v>238</v>
      </c>
      <c r="Q2242">
        <v>147641</v>
      </c>
      <c r="R2242">
        <v>29808</v>
      </c>
      <c r="S2242" t="s">
        <v>28</v>
      </c>
      <c r="T2242">
        <v>2.35</v>
      </c>
      <c r="U2242" t="b">
        <f>IF(Table19[[#This Row],[gross]]-Table19[[#This Row],[budget]] &gt; 0, TRUE, FALSE)</f>
        <v>0</v>
      </c>
    </row>
    <row r="2243" spans="1:21" x14ac:dyDescent="0.35">
      <c r="A2243" t="s">
        <v>3695</v>
      </c>
      <c r="B2243">
        <v>2009</v>
      </c>
      <c r="C2243" t="s">
        <v>908</v>
      </c>
      <c r="D2243" t="s">
        <v>678</v>
      </c>
      <c r="E2243" t="s">
        <v>749</v>
      </c>
      <c r="F2243" t="s">
        <v>3696</v>
      </c>
      <c r="G2243" t="s">
        <v>90</v>
      </c>
      <c r="H2243" s="11">
        <v>65000000</v>
      </c>
      <c r="I2243" s="11">
        <v>19548064</v>
      </c>
      <c r="J2243" t="s">
        <v>3699</v>
      </c>
      <c r="K2243">
        <v>94</v>
      </c>
      <c r="L2243" t="s">
        <v>1211</v>
      </c>
      <c r="M2243" t="s">
        <v>3697</v>
      </c>
      <c r="N2243">
        <v>6.3</v>
      </c>
      <c r="O2243">
        <v>138</v>
      </c>
      <c r="P2243">
        <v>77</v>
      </c>
      <c r="Q2243">
        <v>25681</v>
      </c>
      <c r="R2243">
        <v>23365</v>
      </c>
      <c r="S2243" t="s">
        <v>28</v>
      </c>
      <c r="T2243">
        <v>2.35</v>
      </c>
      <c r="U2243" t="b">
        <f>IF(Table19[[#This Row],[gross]]-Table19[[#This Row],[budget]] &gt; 0, TRUE, FALSE)</f>
        <v>0</v>
      </c>
    </row>
    <row r="2244" spans="1:21" x14ac:dyDescent="0.35">
      <c r="A2244" t="s">
        <v>3754</v>
      </c>
      <c r="B2244">
        <v>2007</v>
      </c>
      <c r="C2244" t="s">
        <v>3752</v>
      </c>
      <c r="D2244" t="s">
        <v>1213</v>
      </c>
      <c r="E2244" t="s">
        <v>469</v>
      </c>
      <c r="F2244" t="s">
        <v>1888</v>
      </c>
      <c r="G2244" t="s">
        <v>39</v>
      </c>
      <c r="H2244" s="11">
        <v>61000000</v>
      </c>
      <c r="I2244" s="11">
        <v>118153533</v>
      </c>
      <c r="J2244" t="s">
        <v>38</v>
      </c>
      <c r="K2244">
        <v>93</v>
      </c>
      <c r="L2244" t="s">
        <v>3753</v>
      </c>
      <c r="M2244" t="s">
        <v>3755</v>
      </c>
      <c r="N2244">
        <v>6.3</v>
      </c>
      <c r="O2244">
        <v>191</v>
      </c>
      <c r="P2244">
        <v>246</v>
      </c>
      <c r="Q2244">
        <v>129995</v>
      </c>
      <c r="R2244">
        <v>13232</v>
      </c>
      <c r="S2244" t="s">
        <v>28</v>
      </c>
      <c r="T2244">
        <v>1.85</v>
      </c>
      <c r="U2244" t="b">
        <f>IF(Table19[[#This Row],[gross]]-Table19[[#This Row],[budget]] &gt; 0, TRUE, FALSE)</f>
        <v>1</v>
      </c>
    </row>
    <row r="2245" spans="1:21" x14ac:dyDescent="0.35">
      <c r="A2245" t="s">
        <v>3767</v>
      </c>
      <c r="B2245">
        <v>2004</v>
      </c>
      <c r="C2245" t="s">
        <v>1902</v>
      </c>
      <c r="D2245" t="s">
        <v>1683</v>
      </c>
      <c r="E2245" t="s">
        <v>1682</v>
      </c>
      <c r="F2245" t="s">
        <v>1685</v>
      </c>
      <c r="G2245" t="s">
        <v>39</v>
      </c>
      <c r="H2245" s="11">
        <v>80000000</v>
      </c>
      <c r="I2245" s="11">
        <v>279167575</v>
      </c>
      <c r="J2245" t="s">
        <v>38</v>
      </c>
      <c r="K2245">
        <v>106</v>
      </c>
      <c r="L2245" t="s">
        <v>1618</v>
      </c>
      <c r="M2245" t="s">
        <v>3768</v>
      </c>
      <c r="N2245">
        <v>6.3</v>
      </c>
      <c r="O2245">
        <v>141</v>
      </c>
      <c r="P2245">
        <v>428</v>
      </c>
      <c r="Q2245">
        <v>211296</v>
      </c>
      <c r="R2245">
        <v>24938</v>
      </c>
      <c r="S2245" t="s">
        <v>28</v>
      </c>
      <c r="T2245">
        <v>1.85</v>
      </c>
      <c r="U2245" t="b">
        <f>IF(Table19[[#This Row],[gross]]-Table19[[#This Row],[budget]] &gt; 0, TRUE, FALSE)</f>
        <v>1</v>
      </c>
    </row>
    <row r="2246" spans="1:21" x14ac:dyDescent="0.35">
      <c r="A2246" t="s">
        <v>3801</v>
      </c>
      <c r="B2246">
        <v>1999</v>
      </c>
      <c r="C2246" t="s">
        <v>1720</v>
      </c>
      <c r="D2246" t="s">
        <v>3558</v>
      </c>
      <c r="E2246" t="s">
        <v>3800</v>
      </c>
      <c r="F2246" t="s">
        <v>3802</v>
      </c>
      <c r="G2246" t="s">
        <v>569</v>
      </c>
      <c r="H2246" s="11">
        <v>95000000</v>
      </c>
      <c r="I2246" s="11">
        <v>102678089</v>
      </c>
      <c r="J2246" t="s">
        <v>38</v>
      </c>
      <c r="K2246">
        <v>116</v>
      </c>
      <c r="L2246" t="s">
        <v>1861</v>
      </c>
      <c r="M2246" t="s">
        <v>3803</v>
      </c>
      <c r="N2246">
        <v>6.3</v>
      </c>
      <c r="O2246">
        <v>113</v>
      </c>
      <c r="P2246">
        <v>274</v>
      </c>
      <c r="Q2246">
        <v>42705</v>
      </c>
      <c r="R2246">
        <v>2321</v>
      </c>
      <c r="S2246" t="s">
        <v>28</v>
      </c>
      <c r="T2246">
        <v>2.35</v>
      </c>
      <c r="U2246" t="b">
        <f>IF(Table19[[#This Row],[gross]]-Table19[[#This Row],[budget]] &gt; 0, TRUE, FALSE)</f>
        <v>1</v>
      </c>
    </row>
    <row r="2247" spans="1:21" x14ac:dyDescent="0.35">
      <c r="A2247" t="s">
        <v>3963</v>
      </c>
      <c r="B2247">
        <v>1997</v>
      </c>
      <c r="C2247" t="s">
        <v>3373</v>
      </c>
      <c r="D2247" t="s">
        <v>77</v>
      </c>
      <c r="E2247" t="s">
        <v>950</v>
      </c>
      <c r="F2247" t="s">
        <v>3964</v>
      </c>
      <c r="G2247" t="s">
        <v>569</v>
      </c>
      <c r="H2247" s="11">
        <v>60000000</v>
      </c>
      <c r="I2247" s="11">
        <v>54910560</v>
      </c>
      <c r="J2247" t="s">
        <v>38</v>
      </c>
      <c r="K2247">
        <v>124</v>
      </c>
      <c r="L2247" t="s">
        <v>3203</v>
      </c>
      <c r="M2247" t="s">
        <v>3965</v>
      </c>
      <c r="N2247">
        <v>6.3</v>
      </c>
      <c r="O2247">
        <v>83</v>
      </c>
      <c r="P2247">
        <v>227</v>
      </c>
      <c r="Q2247">
        <v>88225</v>
      </c>
      <c r="R2247">
        <v>38227</v>
      </c>
      <c r="S2247" t="s">
        <v>28</v>
      </c>
      <c r="T2247">
        <v>2.35</v>
      </c>
      <c r="U2247" t="b">
        <f>IF(Table19[[#This Row],[gross]]-Table19[[#This Row],[budget]] &gt; 0, TRUE, FALSE)</f>
        <v>0</v>
      </c>
    </row>
    <row r="2248" spans="1:21" x14ac:dyDescent="0.35">
      <c r="A2248" t="s">
        <v>3967</v>
      </c>
      <c r="B2248">
        <v>2003</v>
      </c>
      <c r="C2248" t="s">
        <v>1300</v>
      </c>
      <c r="D2248" t="s">
        <v>1645</v>
      </c>
      <c r="E2248" t="s">
        <v>1018</v>
      </c>
      <c r="F2248" t="s">
        <v>702</v>
      </c>
      <c r="G2248" t="s">
        <v>39</v>
      </c>
      <c r="H2248" s="11">
        <v>60000000</v>
      </c>
      <c r="I2248" s="11">
        <v>53789313</v>
      </c>
      <c r="J2248" t="s">
        <v>38</v>
      </c>
      <c r="K2248">
        <v>119</v>
      </c>
      <c r="L2248" t="s">
        <v>1585</v>
      </c>
      <c r="M2248" t="s">
        <v>3968</v>
      </c>
      <c r="N2248">
        <v>6.3</v>
      </c>
      <c r="O2248">
        <v>196</v>
      </c>
      <c r="P2248">
        <v>347</v>
      </c>
      <c r="Q2248">
        <v>89816</v>
      </c>
      <c r="R2248">
        <v>3637</v>
      </c>
      <c r="S2248" t="s">
        <v>28</v>
      </c>
      <c r="T2248">
        <v>2.35</v>
      </c>
      <c r="U2248" t="b">
        <f>IF(Table19[[#This Row],[gross]]-Table19[[#This Row],[budget]] &gt; 0, TRUE, FALSE)</f>
        <v>0</v>
      </c>
    </row>
    <row r="2249" spans="1:21" x14ac:dyDescent="0.35">
      <c r="A2249" t="s">
        <v>4012</v>
      </c>
      <c r="B2249">
        <v>1997</v>
      </c>
      <c r="C2249" t="s">
        <v>4009</v>
      </c>
      <c r="D2249" t="s">
        <v>4011</v>
      </c>
      <c r="E2249" t="s">
        <v>1807</v>
      </c>
      <c r="F2249" t="s">
        <v>2367</v>
      </c>
      <c r="G2249" t="s">
        <v>569</v>
      </c>
      <c r="H2249" s="11">
        <v>75000000</v>
      </c>
      <c r="I2249" s="11">
        <v>47748610</v>
      </c>
      <c r="J2249" t="s">
        <v>38</v>
      </c>
      <c r="K2249">
        <v>116</v>
      </c>
      <c r="L2249" t="s">
        <v>4010</v>
      </c>
      <c r="M2249" t="s">
        <v>4013</v>
      </c>
      <c r="N2249">
        <v>6.3</v>
      </c>
      <c r="O2249">
        <v>223</v>
      </c>
      <c r="P2249">
        <v>656</v>
      </c>
      <c r="Q2249">
        <v>170179</v>
      </c>
      <c r="R2249">
        <v>3090</v>
      </c>
      <c r="S2249" t="s">
        <v>28</v>
      </c>
      <c r="T2249">
        <v>2.35</v>
      </c>
      <c r="U2249" t="b">
        <f>IF(Table19[[#This Row],[gross]]-Table19[[#This Row],[budget]] &gt; 0, TRUE, FALSE)</f>
        <v>0</v>
      </c>
    </row>
    <row r="2250" spans="1:21" x14ac:dyDescent="0.35">
      <c r="A2250" t="s">
        <v>4093</v>
      </c>
      <c r="B2250">
        <v>2003</v>
      </c>
      <c r="C2250" t="s">
        <v>4090</v>
      </c>
      <c r="D2250" t="s">
        <v>779</v>
      </c>
      <c r="E2250" t="s">
        <v>4091</v>
      </c>
      <c r="F2250" t="s">
        <v>4094</v>
      </c>
      <c r="G2250" t="s">
        <v>39</v>
      </c>
      <c r="H2250" s="11">
        <v>60000000</v>
      </c>
      <c r="I2250" s="11">
        <v>35096190</v>
      </c>
      <c r="J2250" t="s">
        <v>38</v>
      </c>
      <c r="K2250">
        <v>100</v>
      </c>
      <c r="L2250" t="s">
        <v>4092</v>
      </c>
      <c r="M2250" t="s">
        <v>4095</v>
      </c>
      <c r="N2250">
        <v>6.3</v>
      </c>
      <c r="O2250">
        <v>161</v>
      </c>
      <c r="P2250">
        <v>322</v>
      </c>
      <c r="Q2250">
        <v>76560</v>
      </c>
      <c r="R2250">
        <v>1395</v>
      </c>
      <c r="S2250" t="s">
        <v>28</v>
      </c>
      <c r="T2250">
        <v>1.85</v>
      </c>
      <c r="U2250" t="b">
        <f>IF(Table19[[#This Row],[gross]]-Table19[[#This Row],[budget]] &gt; 0, TRUE, FALSE)</f>
        <v>0</v>
      </c>
    </row>
    <row r="2251" spans="1:21" x14ac:dyDescent="0.35">
      <c r="A2251" t="s">
        <v>4303</v>
      </c>
      <c r="B2251">
        <v>2013</v>
      </c>
      <c r="C2251" t="s">
        <v>782</v>
      </c>
      <c r="D2251" t="s">
        <v>803</v>
      </c>
      <c r="E2251" t="s">
        <v>4302</v>
      </c>
      <c r="F2251" t="s">
        <v>4304</v>
      </c>
      <c r="G2251" t="s">
        <v>39</v>
      </c>
      <c r="H2251" s="11">
        <v>58000000</v>
      </c>
      <c r="I2251" s="11">
        <v>44665963</v>
      </c>
      <c r="J2251" t="s">
        <v>38</v>
      </c>
      <c r="K2251">
        <v>125</v>
      </c>
      <c r="L2251" t="s">
        <v>1611</v>
      </c>
      <c r="M2251" t="s">
        <v>4305</v>
      </c>
      <c r="N2251">
        <v>6.3</v>
      </c>
      <c r="O2251">
        <v>246</v>
      </c>
      <c r="P2251">
        <v>281</v>
      </c>
      <c r="Q2251">
        <v>159931</v>
      </c>
      <c r="R2251">
        <v>5081</v>
      </c>
      <c r="S2251" t="s">
        <v>28</v>
      </c>
      <c r="T2251">
        <v>2.35</v>
      </c>
      <c r="U2251" t="b">
        <f>IF(Table19[[#This Row],[gross]]-Table19[[#This Row],[budget]] &gt; 0, TRUE, FALSE)</f>
        <v>0</v>
      </c>
    </row>
    <row r="2252" spans="1:21" x14ac:dyDescent="0.35">
      <c r="A2252" t="s">
        <v>4332</v>
      </c>
      <c r="B2252">
        <v>2004</v>
      </c>
      <c r="C2252" t="s">
        <v>255</v>
      </c>
      <c r="D2252" t="s">
        <v>483</v>
      </c>
      <c r="E2252" t="s">
        <v>247</v>
      </c>
      <c r="F2252" t="s">
        <v>4333</v>
      </c>
      <c r="G2252" t="s">
        <v>39</v>
      </c>
      <c r="H2252" s="11">
        <v>58000000</v>
      </c>
      <c r="I2252" s="11">
        <v>28328132</v>
      </c>
      <c r="J2252" t="s">
        <v>38</v>
      </c>
      <c r="K2252">
        <v>97</v>
      </c>
      <c r="L2252" t="s">
        <v>4331</v>
      </c>
      <c r="M2252" t="s">
        <v>4334</v>
      </c>
      <c r="N2252">
        <v>6.3</v>
      </c>
      <c r="O2252">
        <v>117</v>
      </c>
      <c r="P2252">
        <v>147</v>
      </c>
      <c r="Q2252">
        <v>38298</v>
      </c>
      <c r="R2252">
        <v>9814</v>
      </c>
      <c r="S2252" t="s">
        <v>28</v>
      </c>
      <c r="T2252">
        <v>2.35</v>
      </c>
      <c r="U2252" t="b">
        <f>IF(Table19[[#This Row],[gross]]-Table19[[#This Row],[budget]] &gt; 0, TRUE, FALSE)</f>
        <v>0</v>
      </c>
    </row>
    <row r="2253" spans="1:21" x14ac:dyDescent="0.35">
      <c r="A2253" t="s">
        <v>4401</v>
      </c>
      <c r="B2253">
        <v>2003</v>
      </c>
      <c r="C2253" t="s">
        <v>4398</v>
      </c>
      <c r="D2253" t="s">
        <v>4400</v>
      </c>
      <c r="E2253" t="s">
        <v>4399</v>
      </c>
      <c r="F2253" t="s">
        <v>405</v>
      </c>
      <c r="G2253" t="s">
        <v>569</v>
      </c>
      <c r="H2253" s="11">
        <v>55000000</v>
      </c>
      <c r="I2253" s="11">
        <v>104354205</v>
      </c>
      <c r="J2253" t="s">
        <v>38</v>
      </c>
      <c r="K2253">
        <v>74</v>
      </c>
      <c r="L2253" t="s">
        <v>1618</v>
      </c>
      <c r="M2253" t="s">
        <v>4402</v>
      </c>
      <c r="N2253">
        <v>6.3</v>
      </c>
      <c r="O2253">
        <v>153</v>
      </c>
      <c r="P2253">
        <v>332</v>
      </c>
      <c r="Q2253">
        <v>162331</v>
      </c>
      <c r="R2253">
        <v>5713</v>
      </c>
      <c r="S2253" t="s">
        <v>28</v>
      </c>
      <c r="T2253">
        <v>2.35</v>
      </c>
      <c r="U2253" t="b">
        <f>IF(Table19[[#This Row],[gross]]-Table19[[#This Row],[budget]] &gt; 0, TRUE, FALSE)</f>
        <v>1</v>
      </c>
    </row>
    <row r="2254" spans="1:21" x14ac:dyDescent="0.35">
      <c r="A2254" t="s">
        <v>4409</v>
      </c>
      <c r="B2254">
        <v>2010</v>
      </c>
      <c r="C2254" t="s">
        <v>782</v>
      </c>
      <c r="D2254" t="s">
        <v>285</v>
      </c>
      <c r="E2254" t="s">
        <v>75</v>
      </c>
      <c r="F2254" t="s">
        <v>508</v>
      </c>
      <c r="G2254" t="s">
        <v>39</v>
      </c>
      <c r="H2254" s="11">
        <v>55000000</v>
      </c>
      <c r="I2254" s="11">
        <v>98711404</v>
      </c>
      <c r="J2254" t="s">
        <v>38</v>
      </c>
      <c r="K2254">
        <v>101</v>
      </c>
      <c r="L2254" t="s">
        <v>4064</v>
      </c>
      <c r="M2254" t="s">
        <v>4410</v>
      </c>
      <c r="N2254">
        <v>6.3</v>
      </c>
      <c r="O2254">
        <v>247</v>
      </c>
      <c r="P2254">
        <v>207</v>
      </c>
      <c r="Q2254">
        <v>127571</v>
      </c>
      <c r="R2254">
        <v>39822</v>
      </c>
      <c r="S2254" t="s">
        <v>28</v>
      </c>
      <c r="T2254">
        <v>2.35</v>
      </c>
      <c r="U2254" t="b">
        <f>IF(Table19[[#This Row],[gross]]-Table19[[#This Row],[budget]] &gt; 0, TRUE, FALSE)</f>
        <v>1</v>
      </c>
    </row>
    <row r="2255" spans="1:21" x14ac:dyDescent="0.35">
      <c r="A2255" t="s">
        <v>4461</v>
      </c>
      <c r="B2255">
        <v>1989</v>
      </c>
      <c r="C2255" t="s">
        <v>2226</v>
      </c>
      <c r="D2255" t="s">
        <v>1721</v>
      </c>
      <c r="E2255" t="s">
        <v>4460</v>
      </c>
      <c r="F2255" t="s">
        <v>4462</v>
      </c>
      <c r="G2255" t="s">
        <v>569</v>
      </c>
      <c r="H2255" s="11">
        <v>55000000</v>
      </c>
      <c r="I2255" s="11">
        <v>63408614</v>
      </c>
      <c r="J2255" t="s">
        <v>38</v>
      </c>
      <c r="K2255">
        <v>97</v>
      </c>
      <c r="L2255" t="s">
        <v>412</v>
      </c>
      <c r="M2255" t="s">
        <v>4463</v>
      </c>
      <c r="N2255">
        <v>6.3</v>
      </c>
      <c r="O2255">
        <v>45</v>
      </c>
      <c r="P2255">
        <v>149</v>
      </c>
      <c r="Q2255">
        <v>75365</v>
      </c>
      <c r="R2255">
        <v>14432</v>
      </c>
      <c r="S2255" t="s">
        <v>28</v>
      </c>
      <c r="T2255">
        <v>2.35</v>
      </c>
      <c r="U2255" t="b">
        <f>IF(Table19[[#This Row],[gross]]-Table19[[#This Row],[budget]] &gt; 0, TRUE, FALSE)</f>
        <v>1</v>
      </c>
    </row>
    <row r="2256" spans="1:21" x14ac:dyDescent="0.35">
      <c r="A2256" t="s">
        <v>4503</v>
      </c>
      <c r="B2256">
        <v>1996</v>
      </c>
      <c r="C2256" t="s">
        <v>4499</v>
      </c>
      <c r="D2256" t="s">
        <v>4502</v>
      </c>
      <c r="E2256" t="s">
        <v>4500</v>
      </c>
      <c r="F2256" t="s">
        <v>4504</v>
      </c>
      <c r="G2256" t="s">
        <v>90</v>
      </c>
      <c r="H2256" s="11">
        <v>55000000</v>
      </c>
      <c r="I2256" s="11">
        <v>49994804</v>
      </c>
      <c r="J2256" t="s">
        <v>38</v>
      </c>
      <c r="K2256">
        <v>135</v>
      </c>
      <c r="L2256" t="s">
        <v>4501</v>
      </c>
      <c r="M2256" t="s">
        <v>4505</v>
      </c>
      <c r="N2256">
        <v>6.3</v>
      </c>
      <c r="O2256">
        <v>76</v>
      </c>
      <c r="P2256">
        <v>194</v>
      </c>
      <c r="Q2256">
        <v>29205</v>
      </c>
      <c r="R2256">
        <v>164</v>
      </c>
      <c r="S2256" t="s">
        <v>28</v>
      </c>
      <c r="T2256">
        <v>2.35</v>
      </c>
      <c r="U2256" t="b">
        <f>IF(Table19[[#This Row],[gross]]-Table19[[#This Row],[budget]] &gt; 0, TRUE, FALSE)</f>
        <v>0</v>
      </c>
    </row>
    <row r="2257" spans="1:21" x14ac:dyDescent="0.35">
      <c r="A2257" t="s">
        <v>4580</v>
      </c>
      <c r="B2257">
        <v>2003</v>
      </c>
      <c r="C2257" t="s">
        <v>4577</v>
      </c>
      <c r="D2257" t="s">
        <v>4579</v>
      </c>
      <c r="E2257" t="s">
        <v>4578</v>
      </c>
      <c r="F2257" t="s">
        <v>4581</v>
      </c>
      <c r="G2257" t="s">
        <v>39</v>
      </c>
      <c r="H2257" s="11">
        <v>56000000</v>
      </c>
      <c r="I2257" s="11">
        <v>12870569</v>
      </c>
      <c r="J2257" t="s">
        <v>38</v>
      </c>
      <c r="K2257">
        <v>280</v>
      </c>
      <c r="L2257" t="s">
        <v>1898</v>
      </c>
      <c r="M2257" t="s">
        <v>4582</v>
      </c>
      <c r="N2257">
        <v>6.3</v>
      </c>
      <c r="O2257">
        <v>84</v>
      </c>
      <c r="P2257">
        <v>497</v>
      </c>
      <c r="Q2257">
        <v>13215</v>
      </c>
      <c r="R2257">
        <v>1671</v>
      </c>
      <c r="S2257" t="s">
        <v>28</v>
      </c>
      <c r="T2257">
        <v>2.35</v>
      </c>
      <c r="U2257" t="b">
        <f>IF(Table19[[#This Row],[gross]]-Table19[[#This Row],[budget]] &gt; 0, TRUE, FALSE)</f>
        <v>0</v>
      </c>
    </row>
    <row r="2258" spans="1:21" x14ac:dyDescent="0.35">
      <c r="A2258" t="s">
        <v>4721</v>
      </c>
      <c r="B2258">
        <v>2008</v>
      </c>
      <c r="C2258" t="s">
        <v>4719</v>
      </c>
      <c r="D2258" t="s">
        <v>426</v>
      </c>
      <c r="E2258" t="s">
        <v>2309</v>
      </c>
      <c r="F2258" t="s">
        <v>395</v>
      </c>
      <c r="G2258" t="s">
        <v>39</v>
      </c>
      <c r="H2258" s="11">
        <v>52000000</v>
      </c>
      <c r="I2258" s="11">
        <v>143704210</v>
      </c>
      <c r="J2258" t="s">
        <v>38</v>
      </c>
      <c r="K2258">
        <v>108</v>
      </c>
      <c r="L2258" t="s">
        <v>4720</v>
      </c>
      <c r="M2258" t="s">
        <v>4722</v>
      </c>
      <c r="N2258">
        <v>6.3</v>
      </c>
      <c r="O2258">
        <v>238</v>
      </c>
      <c r="P2258">
        <v>611</v>
      </c>
      <c r="Q2258">
        <v>145974</v>
      </c>
      <c r="R2258">
        <v>26002</v>
      </c>
      <c r="S2258" t="s">
        <v>28</v>
      </c>
      <c r="T2258">
        <v>2.35</v>
      </c>
      <c r="U2258" t="b">
        <f>IF(Table19[[#This Row],[gross]]-Table19[[#This Row],[budget]] &gt; 0, TRUE, FALSE)</f>
        <v>1</v>
      </c>
    </row>
    <row r="2259" spans="1:21" x14ac:dyDescent="0.35">
      <c r="A2259" t="s">
        <v>4810</v>
      </c>
      <c r="B2259">
        <v>2013</v>
      </c>
      <c r="C2259" t="s">
        <v>1688</v>
      </c>
      <c r="D2259" t="s">
        <v>386</v>
      </c>
      <c r="E2259" t="s">
        <v>1213</v>
      </c>
      <c r="F2259" t="s">
        <v>508</v>
      </c>
      <c r="G2259" t="s">
        <v>39</v>
      </c>
      <c r="H2259" s="11">
        <v>50000000</v>
      </c>
      <c r="I2259" s="11">
        <v>2175312</v>
      </c>
      <c r="J2259" t="s">
        <v>38</v>
      </c>
      <c r="K2259">
        <v>143</v>
      </c>
      <c r="L2259" t="s">
        <v>1611</v>
      </c>
      <c r="M2259" t="s">
        <v>4811</v>
      </c>
      <c r="N2259">
        <v>6.3</v>
      </c>
      <c r="O2259">
        <v>272</v>
      </c>
      <c r="P2259">
        <v>346</v>
      </c>
      <c r="Q2259">
        <v>131227</v>
      </c>
      <c r="R2259">
        <v>28176</v>
      </c>
      <c r="S2259" t="s">
        <v>28</v>
      </c>
      <c r="T2259">
        <v>2.35</v>
      </c>
      <c r="U2259" t="b">
        <f>IF(Table19[[#This Row],[gross]]-Table19[[#This Row],[budget]] &gt; 0, TRUE, FALSE)</f>
        <v>0</v>
      </c>
    </row>
    <row r="2260" spans="1:21" x14ac:dyDescent="0.35">
      <c r="A2260" t="s">
        <v>4939</v>
      </c>
      <c r="B2260">
        <v>2001</v>
      </c>
      <c r="C2260" t="s">
        <v>4937</v>
      </c>
      <c r="D2260" t="s">
        <v>420</v>
      </c>
      <c r="E2260" t="s">
        <v>4938</v>
      </c>
      <c r="F2260" t="s">
        <v>4940</v>
      </c>
      <c r="G2260" t="s">
        <v>569</v>
      </c>
      <c r="H2260" s="11">
        <v>50000000</v>
      </c>
      <c r="I2260" s="11">
        <v>54997476</v>
      </c>
      <c r="J2260" t="s">
        <v>38</v>
      </c>
      <c r="K2260">
        <v>113</v>
      </c>
      <c r="L2260" t="s">
        <v>2079</v>
      </c>
      <c r="M2260" t="s">
        <v>4941</v>
      </c>
      <c r="N2260">
        <v>6.3</v>
      </c>
      <c r="O2260">
        <v>113</v>
      </c>
      <c r="P2260">
        <v>248</v>
      </c>
      <c r="Q2260">
        <v>40362</v>
      </c>
      <c r="R2260">
        <v>3341</v>
      </c>
      <c r="S2260" t="s">
        <v>28</v>
      </c>
      <c r="T2260">
        <v>2.35</v>
      </c>
      <c r="U2260" t="b">
        <f>IF(Table19[[#This Row],[gross]]-Table19[[#This Row],[budget]] &gt; 0, TRUE, FALSE)</f>
        <v>1</v>
      </c>
    </row>
    <row r="2261" spans="1:21" x14ac:dyDescent="0.35">
      <c r="A2261" t="s">
        <v>5025</v>
      </c>
      <c r="B2261">
        <v>1990</v>
      </c>
      <c r="C2261" t="s">
        <v>2732</v>
      </c>
      <c r="D2261" t="s">
        <v>196</v>
      </c>
      <c r="E2261" t="s">
        <v>5024</v>
      </c>
      <c r="F2261" t="s">
        <v>5026</v>
      </c>
      <c r="G2261" t="s">
        <v>39</v>
      </c>
      <c r="H2261" s="11">
        <v>50000000</v>
      </c>
      <c r="I2261" s="11">
        <v>41482207</v>
      </c>
      <c r="J2261" t="s">
        <v>38</v>
      </c>
      <c r="K2261">
        <v>106</v>
      </c>
      <c r="L2261" t="s">
        <v>855</v>
      </c>
      <c r="M2261" t="s">
        <v>5027</v>
      </c>
      <c r="N2261">
        <v>6.3</v>
      </c>
      <c r="O2261">
        <v>105</v>
      </c>
      <c r="P2261">
        <v>148</v>
      </c>
      <c r="Q2261">
        <v>68428</v>
      </c>
      <c r="R2261">
        <v>19610</v>
      </c>
      <c r="S2261" t="s">
        <v>28</v>
      </c>
      <c r="T2261">
        <v>1.85</v>
      </c>
      <c r="U2261" t="b">
        <f>IF(Table19[[#This Row],[gross]]-Table19[[#This Row],[budget]] &gt; 0, TRUE, FALSE)</f>
        <v>0</v>
      </c>
    </row>
    <row r="2262" spans="1:21" x14ac:dyDescent="0.35">
      <c r="A2262" t="s">
        <v>5101</v>
      </c>
      <c r="B2262">
        <v>1995</v>
      </c>
      <c r="C2262" t="s">
        <v>1031</v>
      </c>
      <c r="D2262" t="s">
        <v>5100</v>
      </c>
      <c r="E2262" t="s">
        <v>1721</v>
      </c>
      <c r="F2262" t="s">
        <v>5102</v>
      </c>
      <c r="G2262" t="s">
        <v>569</v>
      </c>
      <c r="H2262" s="11">
        <v>50000000</v>
      </c>
      <c r="I2262" s="11">
        <v>30306268</v>
      </c>
      <c r="J2262" t="s">
        <v>1418</v>
      </c>
      <c r="K2262">
        <v>132</v>
      </c>
      <c r="L2262" t="s">
        <v>329</v>
      </c>
      <c r="M2262" t="s">
        <v>5103</v>
      </c>
      <c r="N2262">
        <v>6.3</v>
      </c>
      <c r="O2262">
        <v>61</v>
      </c>
      <c r="P2262">
        <v>84</v>
      </c>
      <c r="Q2262">
        <v>62981</v>
      </c>
      <c r="R2262">
        <v>58528</v>
      </c>
      <c r="S2262" t="s">
        <v>720</v>
      </c>
      <c r="T2262">
        <v>1.85</v>
      </c>
      <c r="U2262" t="b">
        <f>IF(Table19[[#This Row],[gross]]-Table19[[#This Row],[budget]] &gt; 0, TRUE, FALSE)</f>
        <v>0</v>
      </c>
    </row>
    <row r="2263" spans="1:21" x14ac:dyDescent="0.35">
      <c r="A2263" t="s">
        <v>5260</v>
      </c>
      <c r="B2263">
        <v>1990</v>
      </c>
      <c r="C2263" t="s">
        <v>2003</v>
      </c>
      <c r="D2263" t="s">
        <v>4585</v>
      </c>
      <c r="E2263" t="s">
        <v>5258</v>
      </c>
      <c r="F2263" t="s">
        <v>5261</v>
      </c>
      <c r="G2263" t="s">
        <v>569</v>
      </c>
      <c r="H2263" s="11">
        <v>40000000</v>
      </c>
      <c r="I2263" s="11">
        <v>21413502</v>
      </c>
      <c r="J2263" t="s">
        <v>38</v>
      </c>
      <c r="K2263">
        <v>104</v>
      </c>
      <c r="L2263" t="s">
        <v>5259</v>
      </c>
      <c r="M2263" t="s">
        <v>5262</v>
      </c>
      <c r="N2263">
        <v>6.3</v>
      </c>
      <c r="O2263">
        <v>48</v>
      </c>
      <c r="P2263">
        <v>113</v>
      </c>
      <c r="Q2263">
        <v>14429</v>
      </c>
      <c r="R2263">
        <v>2795</v>
      </c>
      <c r="S2263" t="s">
        <v>28</v>
      </c>
      <c r="T2263">
        <v>2.35</v>
      </c>
      <c r="U2263" t="b">
        <f>IF(Table19[[#This Row],[gross]]-Table19[[#This Row],[budget]] &gt; 0, TRUE, FALSE)</f>
        <v>0</v>
      </c>
    </row>
    <row r="2264" spans="1:21" x14ac:dyDescent="0.35">
      <c r="A2264" t="s">
        <v>5376</v>
      </c>
      <c r="B2264">
        <v>1997</v>
      </c>
      <c r="C2264" t="s">
        <v>5375</v>
      </c>
      <c r="D2264" t="s">
        <v>1476</v>
      </c>
      <c r="E2264" t="s">
        <v>2004</v>
      </c>
      <c r="F2264" t="s">
        <v>698</v>
      </c>
      <c r="G2264" t="s">
        <v>39</v>
      </c>
      <c r="H2264" s="11">
        <v>46000000</v>
      </c>
      <c r="I2264" s="11">
        <v>126805112</v>
      </c>
      <c r="J2264" t="s">
        <v>38</v>
      </c>
      <c r="K2264">
        <v>105</v>
      </c>
      <c r="L2264" t="s">
        <v>1618</v>
      </c>
      <c r="M2264" t="s">
        <v>5377</v>
      </c>
      <c r="N2264">
        <v>6.3</v>
      </c>
      <c r="O2264">
        <v>84</v>
      </c>
      <c r="P2264">
        <v>169</v>
      </c>
      <c r="Q2264">
        <v>98199</v>
      </c>
      <c r="R2264">
        <v>12344</v>
      </c>
      <c r="S2264" t="s">
        <v>28</v>
      </c>
      <c r="T2264">
        <v>2.35</v>
      </c>
      <c r="U2264" t="b">
        <f>IF(Table19[[#This Row],[gross]]-Table19[[#This Row],[budget]] &gt; 0, TRUE, FALSE)</f>
        <v>1</v>
      </c>
    </row>
    <row r="2265" spans="1:21" x14ac:dyDescent="0.35">
      <c r="A2265" t="s">
        <v>5416</v>
      </c>
      <c r="B2265">
        <v>2012</v>
      </c>
      <c r="C2265" t="s">
        <v>5330</v>
      </c>
      <c r="D2265" t="s">
        <v>223</v>
      </c>
      <c r="E2265" t="s">
        <v>5415</v>
      </c>
      <c r="F2265" t="s">
        <v>1197</v>
      </c>
      <c r="G2265" t="s">
        <v>39</v>
      </c>
      <c r="H2265" s="11">
        <v>45000000</v>
      </c>
      <c r="I2265" s="11">
        <v>139852971</v>
      </c>
      <c r="J2265" t="s">
        <v>1418</v>
      </c>
      <c r="K2265">
        <v>98</v>
      </c>
      <c r="L2265" t="s">
        <v>329</v>
      </c>
      <c r="M2265" t="s">
        <v>5417</v>
      </c>
      <c r="N2265">
        <v>6.3</v>
      </c>
      <c r="O2265">
        <v>358</v>
      </c>
      <c r="P2265">
        <v>461</v>
      </c>
      <c r="Q2265">
        <v>238671</v>
      </c>
      <c r="R2265">
        <v>16410</v>
      </c>
      <c r="S2265" t="s">
        <v>28</v>
      </c>
      <c r="T2265">
        <v>2.35</v>
      </c>
      <c r="U2265" t="b">
        <f>IF(Table19[[#This Row],[gross]]-Table19[[#This Row],[budget]] &gt; 0, TRUE, FALSE)</f>
        <v>1</v>
      </c>
    </row>
    <row r="2266" spans="1:21" x14ac:dyDescent="0.35">
      <c r="A2266" t="s">
        <v>5529</v>
      </c>
      <c r="B2266">
        <v>1996</v>
      </c>
      <c r="C2266" t="s">
        <v>3031</v>
      </c>
      <c r="D2266" t="s">
        <v>1093</v>
      </c>
      <c r="E2266" t="s">
        <v>3165</v>
      </c>
      <c r="F2266" t="s">
        <v>1032</v>
      </c>
      <c r="G2266" t="s">
        <v>569</v>
      </c>
      <c r="H2266" s="11">
        <v>45000000</v>
      </c>
      <c r="I2266" s="11">
        <v>53854588</v>
      </c>
      <c r="J2266" t="s">
        <v>38</v>
      </c>
      <c r="K2266">
        <v>135</v>
      </c>
      <c r="L2266" t="s">
        <v>4290</v>
      </c>
      <c r="M2266" t="s">
        <v>5530</v>
      </c>
      <c r="N2266">
        <v>6.3</v>
      </c>
      <c r="O2266">
        <v>48</v>
      </c>
      <c r="P2266">
        <v>73</v>
      </c>
      <c r="Q2266">
        <v>37911</v>
      </c>
      <c r="R2266">
        <v>3648</v>
      </c>
      <c r="S2266" t="s">
        <v>28</v>
      </c>
      <c r="T2266">
        <v>2.35</v>
      </c>
      <c r="U2266" t="b">
        <f>IF(Table19[[#This Row],[gross]]-Table19[[#This Row],[budget]] &gt; 0, TRUE, FALSE)</f>
        <v>1</v>
      </c>
    </row>
    <row r="2267" spans="1:21" x14ac:dyDescent="0.35">
      <c r="A2267" t="s">
        <v>5547</v>
      </c>
      <c r="B2267">
        <v>2007</v>
      </c>
      <c r="C2267" t="s">
        <v>5546</v>
      </c>
      <c r="D2267" t="s">
        <v>1909</v>
      </c>
      <c r="E2267" t="s">
        <v>5038</v>
      </c>
      <c r="F2267" t="s">
        <v>5548</v>
      </c>
      <c r="G2267" t="s">
        <v>569</v>
      </c>
      <c r="H2267" s="11">
        <v>45000000</v>
      </c>
      <c r="I2267" s="11">
        <v>50648679</v>
      </c>
      <c r="J2267" t="s">
        <v>1418</v>
      </c>
      <c r="K2267">
        <v>94</v>
      </c>
      <c r="L2267" t="s">
        <v>2145</v>
      </c>
      <c r="M2267" t="s">
        <v>5549</v>
      </c>
      <c r="N2267">
        <v>6.3</v>
      </c>
      <c r="O2267">
        <v>216</v>
      </c>
      <c r="P2267">
        <v>348</v>
      </c>
      <c r="Q2267">
        <v>149549</v>
      </c>
      <c r="R2267">
        <v>16225</v>
      </c>
      <c r="S2267" t="s">
        <v>28</v>
      </c>
      <c r="T2267">
        <v>2.35</v>
      </c>
      <c r="U2267" t="b">
        <f>IF(Table19[[#This Row],[gross]]-Table19[[#This Row],[budget]] &gt; 0, TRUE, FALSE)</f>
        <v>1</v>
      </c>
    </row>
    <row r="2268" spans="1:21" x14ac:dyDescent="0.35">
      <c r="A2268" t="s">
        <v>5558</v>
      </c>
      <c r="B2268">
        <v>1994</v>
      </c>
      <c r="C2268" t="s">
        <v>4702</v>
      </c>
      <c r="D2268" t="s">
        <v>2309</v>
      </c>
      <c r="E2268" t="s">
        <v>275</v>
      </c>
      <c r="F2268" t="s">
        <v>5559</v>
      </c>
      <c r="G2268" t="s">
        <v>39</v>
      </c>
      <c r="H2268" s="11">
        <v>45000000</v>
      </c>
      <c r="I2268" s="11">
        <v>46815748</v>
      </c>
      <c r="J2268" t="s">
        <v>38</v>
      </c>
      <c r="K2268">
        <v>111</v>
      </c>
      <c r="L2268" t="s">
        <v>3203</v>
      </c>
      <c r="M2268" t="s">
        <v>5560</v>
      </c>
      <c r="N2268">
        <v>6.3</v>
      </c>
      <c r="O2268">
        <v>42</v>
      </c>
      <c r="P2268">
        <v>69</v>
      </c>
      <c r="Q2268">
        <v>32544</v>
      </c>
      <c r="R2268">
        <v>12161</v>
      </c>
      <c r="S2268" t="s">
        <v>28</v>
      </c>
      <c r="T2268">
        <v>2.35</v>
      </c>
      <c r="U2268" t="b">
        <f>IF(Table19[[#This Row],[gross]]-Table19[[#This Row],[budget]] &gt; 0, TRUE, FALSE)</f>
        <v>1</v>
      </c>
    </row>
    <row r="2269" spans="1:21" x14ac:dyDescent="0.35">
      <c r="A2269" t="s">
        <v>5700</v>
      </c>
      <c r="B2269">
        <v>2011</v>
      </c>
      <c r="C2269" t="s">
        <v>5697</v>
      </c>
      <c r="D2269" t="s">
        <v>5699</v>
      </c>
      <c r="E2269" t="s">
        <v>5698</v>
      </c>
      <c r="F2269" t="s">
        <v>5701</v>
      </c>
      <c r="G2269" t="s">
        <v>90</v>
      </c>
      <c r="H2269" s="11">
        <v>45000000</v>
      </c>
      <c r="I2269" s="11">
        <v>8129455</v>
      </c>
      <c r="J2269" t="s">
        <v>38</v>
      </c>
      <c r="K2269">
        <v>101</v>
      </c>
      <c r="L2269" t="s">
        <v>1334</v>
      </c>
      <c r="M2269" t="s">
        <v>5702</v>
      </c>
      <c r="N2269">
        <v>6.3</v>
      </c>
      <c r="O2269">
        <v>152</v>
      </c>
      <c r="P2269">
        <v>142</v>
      </c>
      <c r="Q2269">
        <v>89568</v>
      </c>
      <c r="R2269">
        <v>661</v>
      </c>
      <c r="S2269" t="s">
        <v>28</v>
      </c>
      <c r="T2269">
        <v>2.35</v>
      </c>
      <c r="U2269" t="b">
        <f>IF(Table19[[#This Row],[gross]]-Table19[[#This Row],[budget]] &gt; 0, TRUE, FALSE)</f>
        <v>0</v>
      </c>
    </row>
    <row r="2270" spans="1:21" x14ac:dyDescent="0.35">
      <c r="A2270" t="s">
        <v>5825</v>
      </c>
      <c r="B2270">
        <v>2002</v>
      </c>
      <c r="C2270" t="s">
        <v>5046</v>
      </c>
      <c r="D2270" t="s">
        <v>456</v>
      </c>
      <c r="E2270" t="s">
        <v>1492</v>
      </c>
      <c r="F2270" t="s">
        <v>1246</v>
      </c>
      <c r="G2270" t="s">
        <v>39</v>
      </c>
      <c r="H2270" s="11">
        <v>42000000</v>
      </c>
      <c r="I2270" s="11">
        <v>41543207</v>
      </c>
      <c r="J2270" t="s">
        <v>38</v>
      </c>
      <c r="K2270">
        <v>115</v>
      </c>
      <c r="L2270" t="s">
        <v>2079</v>
      </c>
      <c r="M2270" t="s">
        <v>5826</v>
      </c>
      <c r="N2270">
        <v>6.3</v>
      </c>
      <c r="O2270">
        <v>114</v>
      </c>
      <c r="P2270">
        <v>175</v>
      </c>
      <c r="Q2270">
        <v>30077</v>
      </c>
      <c r="R2270">
        <v>15571</v>
      </c>
      <c r="S2270" t="s">
        <v>28</v>
      </c>
      <c r="T2270">
        <v>2.35</v>
      </c>
      <c r="U2270" t="b">
        <f>IF(Table19[[#This Row],[gross]]-Table19[[#This Row],[budget]] &gt; 0, TRUE, FALSE)</f>
        <v>0</v>
      </c>
    </row>
    <row r="2271" spans="1:21" x14ac:dyDescent="0.35">
      <c r="A2271" t="s">
        <v>5887</v>
      </c>
      <c r="B2271">
        <v>2010</v>
      </c>
      <c r="C2271" t="s">
        <v>5884</v>
      </c>
      <c r="D2271" t="s">
        <v>4765</v>
      </c>
      <c r="E2271" t="s">
        <v>5885</v>
      </c>
      <c r="F2271" t="s">
        <v>5888</v>
      </c>
      <c r="G2271" t="s">
        <v>569</v>
      </c>
      <c r="H2271" s="11">
        <v>45000000</v>
      </c>
      <c r="I2271" s="11">
        <v>5664251</v>
      </c>
      <c r="J2271" t="s">
        <v>174</v>
      </c>
      <c r="K2271">
        <v>100</v>
      </c>
      <c r="L2271" t="s">
        <v>5886</v>
      </c>
      <c r="M2271" t="s">
        <v>5889</v>
      </c>
      <c r="N2271">
        <v>6.3</v>
      </c>
      <c r="O2271">
        <v>95</v>
      </c>
      <c r="P2271">
        <v>102</v>
      </c>
      <c r="Q2271">
        <v>22309</v>
      </c>
      <c r="R2271">
        <v>2056</v>
      </c>
      <c r="S2271" t="s">
        <v>28</v>
      </c>
      <c r="T2271">
        <v>2.35</v>
      </c>
      <c r="U2271" t="b">
        <f>IF(Table19[[#This Row],[gross]]-Table19[[#This Row],[budget]] &gt; 0, TRUE, FALSE)</f>
        <v>0</v>
      </c>
    </row>
    <row r="2272" spans="1:21" x14ac:dyDescent="0.35">
      <c r="A2272" t="s">
        <v>6139</v>
      </c>
      <c r="B2272">
        <v>2014</v>
      </c>
      <c r="C2272" t="s">
        <v>4321</v>
      </c>
      <c r="D2272" t="s">
        <v>115</v>
      </c>
      <c r="E2272" t="s">
        <v>51</v>
      </c>
      <c r="F2272" t="s">
        <v>6140</v>
      </c>
      <c r="G2272" t="s">
        <v>569</v>
      </c>
      <c r="H2272" s="11">
        <v>42000000</v>
      </c>
      <c r="I2272" s="11">
        <v>54414716</v>
      </c>
      <c r="J2272" t="s">
        <v>38</v>
      </c>
      <c r="K2272">
        <v>116</v>
      </c>
      <c r="L2272" t="s">
        <v>982</v>
      </c>
      <c r="M2272" t="s">
        <v>6141</v>
      </c>
      <c r="N2272">
        <v>6.3</v>
      </c>
      <c r="O2272">
        <v>196</v>
      </c>
      <c r="P2272">
        <v>187</v>
      </c>
      <c r="Q2272">
        <v>114294</v>
      </c>
      <c r="R2272">
        <v>30571</v>
      </c>
      <c r="S2272" t="s">
        <v>28</v>
      </c>
      <c r="T2272">
        <v>2.35</v>
      </c>
      <c r="U2272" t="b">
        <f>IF(Table19[[#This Row],[gross]]-Table19[[#This Row],[budget]] &gt; 0, TRUE, FALSE)</f>
        <v>1</v>
      </c>
    </row>
    <row r="2273" spans="1:21" x14ac:dyDescent="0.35">
      <c r="A2273" t="s">
        <v>6461</v>
      </c>
      <c r="B2273">
        <v>1999</v>
      </c>
      <c r="C2273" t="s">
        <v>6460</v>
      </c>
      <c r="D2273" t="s">
        <v>5614</v>
      </c>
      <c r="E2273" t="s">
        <v>4039</v>
      </c>
      <c r="F2273" t="s">
        <v>6462</v>
      </c>
      <c r="G2273" t="s">
        <v>39</v>
      </c>
      <c r="H2273" s="11">
        <v>40000000</v>
      </c>
      <c r="I2273" s="11">
        <v>13376506</v>
      </c>
      <c r="J2273" t="s">
        <v>38</v>
      </c>
      <c r="K2273">
        <v>106</v>
      </c>
      <c r="L2273" t="s">
        <v>3270</v>
      </c>
      <c r="M2273" t="s">
        <v>6463</v>
      </c>
      <c r="N2273">
        <v>6.3</v>
      </c>
      <c r="O2273">
        <v>54</v>
      </c>
      <c r="P2273">
        <v>111</v>
      </c>
      <c r="Q2273">
        <v>10413</v>
      </c>
      <c r="R2273">
        <v>4327</v>
      </c>
      <c r="S2273" t="s">
        <v>28</v>
      </c>
      <c r="T2273">
        <v>1.85</v>
      </c>
      <c r="U2273" t="b">
        <f>IF(Table19[[#This Row],[gross]]-Table19[[#This Row],[budget]] &gt; 0, TRUE, FALSE)</f>
        <v>0</v>
      </c>
    </row>
    <row r="2274" spans="1:21" x14ac:dyDescent="0.35">
      <c r="A2274" t="s">
        <v>6792</v>
      </c>
      <c r="B2274">
        <v>1999</v>
      </c>
      <c r="C2274" t="s">
        <v>2569</v>
      </c>
      <c r="D2274" t="s">
        <v>3989</v>
      </c>
      <c r="E2274" t="s">
        <v>2551</v>
      </c>
      <c r="F2274" t="s">
        <v>6793</v>
      </c>
      <c r="G2274" t="s">
        <v>39</v>
      </c>
      <c r="H2274" s="11">
        <v>65000000</v>
      </c>
      <c r="I2274" s="11">
        <v>68208190</v>
      </c>
      <c r="J2274" t="s">
        <v>38</v>
      </c>
      <c r="K2274">
        <v>93</v>
      </c>
      <c r="L2274" t="s">
        <v>412</v>
      </c>
      <c r="M2274" t="s">
        <v>6794</v>
      </c>
      <c r="N2274">
        <v>6.3</v>
      </c>
      <c r="O2274">
        <v>40</v>
      </c>
      <c r="P2274">
        <v>144</v>
      </c>
      <c r="Q2274">
        <v>60572</v>
      </c>
      <c r="R2274">
        <v>2986</v>
      </c>
      <c r="S2274" t="s">
        <v>28</v>
      </c>
      <c r="T2274">
        <v>1.85</v>
      </c>
      <c r="U2274" t="b">
        <f>IF(Table19[[#This Row],[gross]]-Table19[[#This Row],[budget]] &gt; 0, TRUE, FALSE)</f>
        <v>1</v>
      </c>
    </row>
    <row r="2275" spans="1:21" x14ac:dyDescent="0.35">
      <c r="A2275" t="s">
        <v>6927</v>
      </c>
      <c r="B2275">
        <v>2015</v>
      </c>
      <c r="C2275" t="s">
        <v>3085</v>
      </c>
      <c r="D2275" t="s">
        <v>6926</v>
      </c>
      <c r="E2275" t="s">
        <v>5879</v>
      </c>
      <c r="F2275" t="s">
        <v>6928</v>
      </c>
      <c r="G2275" t="s">
        <v>569</v>
      </c>
      <c r="H2275" s="11">
        <v>35000000</v>
      </c>
      <c r="I2275" s="11">
        <v>110008260</v>
      </c>
      <c r="J2275" t="s">
        <v>653</v>
      </c>
      <c r="K2275">
        <v>129</v>
      </c>
      <c r="L2275" t="s">
        <v>1618</v>
      </c>
      <c r="M2275" t="s">
        <v>6929</v>
      </c>
      <c r="N2275">
        <v>6.3</v>
      </c>
      <c r="O2275">
        <v>332</v>
      </c>
      <c r="P2275">
        <v>309</v>
      </c>
      <c r="Q2275">
        <v>94241</v>
      </c>
      <c r="R2275">
        <v>1450</v>
      </c>
      <c r="S2275" t="s">
        <v>28</v>
      </c>
      <c r="T2275">
        <v>2.35</v>
      </c>
      <c r="U2275" t="b">
        <f>IF(Table19[[#This Row],[gross]]-Table19[[#This Row],[budget]] &gt; 0, TRUE, FALSE)</f>
        <v>1</v>
      </c>
    </row>
    <row r="2276" spans="1:21" x14ac:dyDescent="0.35">
      <c r="A2276" t="s">
        <v>6948</v>
      </c>
      <c r="B2276">
        <v>1997</v>
      </c>
      <c r="C2276" t="s">
        <v>1891</v>
      </c>
      <c r="D2276" t="s">
        <v>2976</v>
      </c>
      <c r="E2276" t="s">
        <v>5773</v>
      </c>
      <c r="F2276" t="s">
        <v>6949</v>
      </c>
      <c r="G2276" t="s">
        <v>39</v>
      </c>
      <c r="H2276" s="11">
        <v>35000000</v>
      </c>
      <c r="I2276" s="11">
        <v>63826569</v>
      </c>
      <c r="J2276" t="s">
        <v>38</v>
      </c>
      <c r="K2276">
        <v>90</v>
      </c>
      <c r="L2276" t="s">
        <v>1611</v>
      </c>
      <c r="M2276" t="s">
        <v>6950</v>
      </c>
      <c r="N2276">
        <v>6.3</v>
      </c>
      <c r="O2276">
        <v>83</v>
      </c>
      <c r="P2276">
        <v>138</v>
      </c>
      <c r="Q2276">
        <v>32416</v>
      </c>
      <c r="R2276">
        <v>23504</v>
      </c>
      <c r="S2276" t="s">
        <v>28</v>
      </c>
      <c r="T2276">
        <v>1.85</v>
      </c>
      <c r="U2276" t="b">
        <f>IF(Table19[[#This Row],[gross]]-Table19[[#This Row],[budget]] &gt; 0, TRUE, FALSE)</f>
        <v>1</v>
      </c>
    </row>
    <row r="2277" spans="1:21" x14ac:dyDescent="0.35">
      <c r="A2277" t="s">
        <v>6964</v>
      </c>
      <c r="B2277">
        <v>2000</v>
      </c>
      <c r="C2277" t="s">
        <v>2374</v>
      </c>
      <c r="D2277" t="s">
        <v>4440</v>
      </c>
      <c r="E2277" t="s">
        <v>895</v>
      </c>
      <c r="F2277" t="s">
        <v>6431</v>
      </c>
      <c r="G2277" t="s">
        <v>569</v>
      </c>
      <c r="H2277" s="11">
        <v>33000000</v>
      </c>
      <c r="I2277" s="11">
        <v>61280963</v>
      </c>
      <c r="J2277" t="s">
        <v>38</v>
      </c>
      <c r="K2277">
        <v>109</v>
      </c>
      <c r="L2277" t="s">
        <v>4155</v>
      </c>
      <c r="M2277" t="s">
        <v>6965</v>
      </c>
      <c r="N2277">
        <v>6.3</v>
      </c>
      <c r="O2277">
        <v>225</v>
      </c>
      <c r="P2277">
        <v>677</v>
      </c>
      <c r="Q2277">
        <v>79877</v>
      </c>
      <c r="R2277">
        <v>2474</v>
      </c>
      <c r="S2277" t="s">
        <v>28</v>
      </c>
      <c r="T2277">
        <v>2.35</v>
      </c>
      <c r="U2277" t="b">
        <f>IF(Table19[[#This Row],[gross]]-Table19[[#This Row],[budget]] &gt; 0, TRUE, FALSE)</f>
        <v>1</v>
      </c>
    </row>
    <row r="2278" spans="1:21" x14ac:dyDescent="0.35">
      <c r="A2278" t="s">
        <v>6978</v>
      </c>
      <c r="B2278">
        <v>2007</v>
      </c>
      <c r="C2278" t="s">
        <v>6977</v>
      </c>
      <c r="D2278" t="s">
        <v>217</v>
      </c>
      <c r="E2278" t="s">
        <v>2403</v>
      </c>
      <c r="F2278" t="s">
        <v>725</v>
      </c>
      <c r="G2278" t="s">
        <v>90</v>
      </c>
      <c r="H2278" s="11">
        <v>34000000</v>
      </c>
      <c r="I2278" s="11">
        <v>54132596</v>
      </c>
      <c r="J2278" t="s">
        <v>3699</v>
      </c>
      <c r="K2278">
        <v>87</v>
      </c>
      <c r="L2278" t="s">
        <v>843</v>
      </c>
      <c r="M2278" t="s">
        <v>6979</v>
      </c>
      <c r="N2278">
        <v>6.3</v>
      </c>
      <c r="O2278">
        <v>191</v>
      </c>
      <c r="P2278">
        <v>211</v>
      </c>
      <c r="Q2278">
        <v>53786</v>
      </c>
      <c r="R2278">
        <v>16571</v>
      </c>
      <c r="S2278" t="s">
        <v>28</v>
      </c>
      <c r="T2278">
        <v>2.35</v>
      </c>
      <c r="U2278" t="b">
        <f>IF(Table19[[#This Row],[gross]]-Table19[[#This Row],[budget]] &gt; 0, TRUE, FALSE)</f>
        <v>1</v>
      </c>
    </row>
    <row r="2279" spans="1:21" x14ac:dyDescent="0.35">
      <c r="A2279" t="s">
        <v>7153</v>
      </c>
      <c r="B2279">
        <v>2004</v>
      </c>
      <c r="C2279" t="s">
        <v>7152</v>
      </c>
      <c r="D2279" t="s">
        <v>252</v>
      </c>
      <c r="E2279" t="s">
        <v>786</v>
      </c>
      <c r="F2279" t="s">
        <v>7154</v>
      </c>
      <c r="G2279" t="s">
        <v>90</v>
      </c>
      <c r="H2279" s="11">
        <v>35000000</v>
      </c>
      <c r="I2279" s="11">
        <v>22913677</v>
      </c>
      <c r="J2279" t="s">
        <v>38</v>
      </c>
      <c r="K2279">
        <v>96</v>
      </c>
      <c r="L2279" t="s">
        <v>2534</v>
      </c>
      <c r="M2279" t="s">
        <v>7155</v>
      </c>
      <c r="N2279">
        <v>6.3</v>
      </c>
      <c r="O2279">
        <v>89</v>
      </c>
      <c r="P2279">
        <v>244</v>
      </c>
      <c r="Q2279">
        <v>47800</v>
      </c>
      <c r="R2279">
        <v>17292</v>
      </c>
      <c r="S2279" t="s">
        <v>28</v>
      </c>
      <c r="T2279">
        <v>1.85</v>
      </c>
      <c r="U2279" t="b">
        <f>IF(Table19[[#This Row],[gross]]-Table19[[#This Row],[budget]] &gt; 0, TRUE, FALSE)</f>
        <v>0</v>
      </c>
    </row>
    <row r="2280" spans="1:21" x14ac:dyDescent="0.35">
      <c r="A2280" t="s">
        <v>7214</v>
      </c>
      <c r="B2280">
        <v>2004</v>
      </c>
      <c r="C2280" t="s">
        <v>4977</v>
      </c>
      <c r="D2280" t="s">
        <v>79</v>
      </c>
      <c r="E2280" t="s">
        <v>245</v>
      </c>
      <c r="F2280" t="s">
        <v>7215</v>
      </c>
      <c r="G2280" t="s">
        <v>39</v>
      </c>
      <c r="H2280" s="11">
        <v>31000000</v>
      </c>
      <c r="I2280" s="11">
        <v>16831505</v>
      </c>
      <c r="J2280" t="s">
        <v>56</v>
      </c>
      <c r="K2280">
        <v>98</v>
      </c>
      <c r="L2280" t="s">
        <v>3738</v>
      </c>
      <c r="M2280" t="s">
        <v>7216</v>
      </c>
      <c r="N2280">
        <v>6.3</v>
      </c>
      <c r="O2280">
        <v>129</v>
      </c>
      <c r="P2280">
        <v>173</v>
      </c>
      <c r="Q2280">
        <v>51842</v>
      </c>
      <c r="R2280">
        <v>9330</v>
      </c>
      <c r="S2280" t="s">
        <v>28</v>
      </c>
      <c r="T2280">
        <v>2.35</v>
      </c>
      <c r="U2280" t="b">
        <f>IF(Table19[[#This Row],[gross]]-Table19[[#This Row],[budget]] &gt; 0, TRUE, FALSE)</f>
        <v>0</v>
      </c>
    </row>
    <row r="2281" spans="1:21" x14ac:dyDescent="0.35">
      <c r="A2281" t="s">
        <v>7309</v>
      </c>
      <c r="B2281">
        <v>2002</v>
      </c>
      <c r="C2281" t="s">
        <v>2183</v>
      </c>
      <c r="D2281" t="s">
        <v>3069</v>
      </c>
      <c r="E2281" t="s">
        <v>3347</v>
      </c>
      <c r="F2281" t="s">
        <v>7310</v>
      </c>
      <c r="G2281" t="s">
        <v>569</v>
      </c>
      <c r="H2281" s="11">
        <v>35000000</v>
      </c>
      <c r="I2281" s="11">
        <v>6592103</v>
      </c>
      <c r="J2281" t="s">
        <v>1418</v>
      </c>
      <c r="K2281">
        <v>114</v>
      </c>
      <c r="L2281" t="s">
        <v>2079</v>
      </c>
      <c r="M2281" t="s">
        <v>7311</v>
      </c>
      <c r="N2281">
        <v>6.3</v>
      </c>
      <c r="O2281">
        <v>149</v>
      </c>
      <c r="P2281">
        <v>232</v>
      </c>
      <c r="Q2281">
        <v>28584</v>
      </c>
      <c r="R2281">
        <v>1005</v>
      </c>
      <c r="S2281" t="s">
        <v>28</v>
      </c>
      <c r="T2281">
        <v>1.85</v>
      </c>
      <c r="U2281" t="b">
        <f>IF(Table19[[#This Row],[gross]]-Table19[[#This Row],[budget]] &gt; 0, TRUE, FALSE)</f>
        <v>0</v>
      </c>
    </row>
    <row r="2282" spans="1:21" x14ac:dyDescent="0.35">
      <c r="A2282" t="s">
        <v>7533</v>
      </c>
      <c r="B2282">
        <v>2005</v>
      </c>
      <c r="C2282" t="s">
        <v>1087</v>
      </c>
      <c r="D2282" t="s">
        <v>330</v>
      </c>
      <c r="E2282" t="s">
        <v>659</v>
      </c>
      <c r="F2282" t="s">
        <v>2006</v>
      </c>
      <c r="G2282" t="s">
        <v>39</v>
      </c>
      <c r="H2282" s="11">
        <v>32000000</v>
      </c>
      <c r="I2282" s="11">
        <v>43095600</v>
      </c>
      <c r="J2282" t="s">
        <v>1418</v>
      </c>
      <c r="K2282">
        <v>87</v>
      </c>
      <c r="L2282" t="s">
        <v>329</v>
      </c>
      <c r="M2282" t="s">
        <v>7534</v>
      </c>
      <c r="N2282">
        <v>6.3</v>
      </c>
      <c r="O2282">
        <v>163</v>
      </c>
      <c r="P2282">
        <v>340</v>
      </c>
      <c r="Q2282">
        <v>156267</v>
      </c>
      <c r="R2282">
        <v>29050</v>
      </c>
      <c r="S2282" t="s">
        <v>28</v>
      </c>
      <c r="T2282">
        <v>2.35</v>
      </c>
      <c r="U2282" t="b">
        <f>IF(Table19[[#This Row],[gross]]-Table19[[#This Row],[budget]] &gt; 0, TRUE, FALSE)</f>
        <v>1</v>
      </c>
    </row>
    <row r="2283" spans="1:21" x14ac:dyDescent="0.35">
      <c r="A2283" t="s">
        <v>7554</v>
      </c>
      <c r="B2283">
        <v>2010</v>
      </c>
      <c r="C2283" t="s">
        <v>7553</v>
      </c>
      <c r="D2283" t="s">
        <v>754</v>
      </c>
      <c r="E2283" t="s">
        <v>1666</v>
      </c>
      <c r="F2283" t="s">
        <v>2936</v>
      </c>
      <c r="G2283" t="s">
        <v>569</v>
      </c>
      <c r="H2283" s="11">
        <v>32000000</v>
      </c>
      <c r="I2283" s="11">
        <v>13763130</v>
      </c>
      <c r="J2283" t="s">
        <v>38</v>
      </c>
      <c r="K2283">
        <v>119</v>
      </c>
      <c r="L2283" t="s">
        <v>1361</v>
      </c>
      <c r="M2283" t="s">
        <v>7555</v>
      </c>
      <c r="N2283">
        <v>6.3</v>
      </c>
      <c r="O2283">
        <v>197</v>
      </c>
      <c r="P2283">
        <v>187</v>
      </c>
      <c r="Q2283">
        <v>87768</v>
      </c>
      <c r="R2283">
        <v>2925</v>
      </c>
      <c r="S2283" t="s">
        <v>28</v>
      </c>
      <c r="T2283">
        <v>2.35</v>
      </c>
      <c r="U2283" t="b">
        <f>IF(Table19[[#This Row],[gross]]-Table19[[#This Row],[budget]] &gt; 0, TRUE, FALSE)</f>
        <v>0</v>
      </c>
    </row>
    <row r="2284" spans="1:21" x14ac:dyDescent="0.35">
      <c r="A2284" t="s">
        <v>7587</v>
      </c>
      <c r="B2284">
        <v>2010</v>
      </c>
      <c r="C2284" t="s">
        <v>7586</v>
      </c>
      <c r="D2284" t="s">
        <v>4304</v>
      </c>
      <c r="E2284" t="s">
        <v>844</v>
      </c>
      <c r="F2284" t="s">
        <v>7200</v>
      </c>
      <c r="G2284" t="s">
        <v>569</v>
      </c>
      <c r="H2284" s="11">
        <v>32000000</v>
      </c>
      <c r="I2284" s="11">
        <v>17797316</v>
      </c>
      <c r="J2284" t="s">
        <v>38</v>
      </c>
      <c r="K2284">
        <v>102</v>
      </c>
      <c r="L2284" t="s">
        <v>1618</v>
      </c>
      <c r="M2284" t="s">
        <v>7588</v>
      </c>
      <c r="N2284">
        <v>6.3</v>
      </c>
      <c r="O2284">
        <v>167</v>
      </c>
      <c r="P2284">
        <v>113</v>
      </c>
      <c r="Q2284">
        <v>50523</v>
      </c>
      <c r="R2284">
        <v>2961</v>
      </c>
      <c r="S2284" t="s">
        <v>28</v>
      </c>
      <c r="T2284">
        <v>2.35</v>
      </c>
      <c r="U2284" t="b">
        <f>IF(Table19[[#This Row],[gross]]-Table19[[#This Row],[budget]] &gt; 0, TRUE, FALSE)</f>
        <v>0</v>
      </c>
    </row>
    <row r="2285" spans="1:21" x14ac:dyDescent="0.35">
      <c r="A2285" t="s">
        <v>7596</v>
      </c>
      <c r="B2285">
        <v>2016</v>
      </c>
      <c r="C2285" t="s">
        <v>7594</v>
      </c>
      <c r="D2285" t="s">
        <v>430</v>
      </c>
      <c r="E2285" t="s">
        <v>1157</v>
      </c>
      <c r="F2285" t="s">
        <v>7597</v>
      </c>
      <c r="G2285" t="s">
        <v>569</v>
      </c>
      <c r="H2285" s="11">
        <v>31500000</v>
      </c>
      <c r="I2285" s="11">
        <v>14268533</v>
      </c>
      <c r="J2285" t="s">
        <v>56</v>
      </c>
      <c r="K2285">
        <v>113</v>
      </c>
      <c r="L2285" t="s">
        <v>7595</v>
      </c>
      <c r="M2285" t="s">
        <v>7598</v>
      </c>
      <c r="N2285">
        <v>6.3</v>
      </c>
      <c r="O2285">
        <v>130</v>
      </c>
      <c r="P2285">
        <v>100</v>
      </c>
      <c r="Q2285">
        <v>17319</v>
      </c>
      <c r="R2285">
        <v>10910</v>
      </c>
      <c r="S2285" t="s">
        <v>28</v>
      </c>
      <c r="T2285">
        <v>2.35</v>
      </c>
      <c r="U2285" t="b">
        <f>IF(Table19[[#This Row],[gross]]-Table19[[#This Row],[budget]] &gt; 0, TRUE, FALSE)</f>
        <v>0</v>
      </c>
    </row>
    <row r="2286" spans="1:21" x14ac:dyDescent="0.35">
      <c r="A2286" t="s">
        <v>7607</v>
      </c>
      <c r="B2286">
        <v>1979</v>
      </c>
      <c r="C2286" t="s">
        <v>7606</v>
      </c>
      <c r="D2286" t="s">
        <v>1066</v>
      </c>
      <c r="E2286" t="s">
        <v>1550</v>
      </c>
      <c r="F2286" t="s">
        <v>4620</v>
      </c>
      <c r="G2286" t="s">
        <v>90</v>
      </c>
      <c r="H2286" s="11">
        <v>34000000</v>
      </c>
      <c r="I2286" s="11">
        <v>62700000</v>
      </c>
      <c r="J2286" t="s">
        <v>56</v>
      </c>
      <c r="K2286">
        <v>126</v>
      </c>
      <c r="L2286" t="s">
        <v>222</v>
      </c>
      <c r="M2286" t="s">
        <v>7608</v>
      </c>
      <c r="N2286">
        <v>6.3</v>
      </c>
      <c r="O2286">
        <v>121</v>
      </c>
      <c r="P2286">
        <v>294</v>
      </c>
      <c r="Q2286">
        <v>69534</v>
      </c>
      <c r="R2286">
        <v>1008</v>
      </c>
      <c r="S2286" t="s">
        <v>28</v>
      </c>
      <c r="T2286">
        <v>2.35</v>
      </c>
      <c r="U2286" t="b">
        <f>IF(Table19[[#This Row],[gross]]-Table19[[#This Row],[budget]] &gt; 0, TRUE, FALSE)</f>
        <v>1</v>
      </c>
    </row>
    <row r="2287" spans="1:21" x14ac:dyDescent="0.35">
      <c r="A2287" t="s">
        <v>7621</v>
      </c>
      <c r="B2287">
        <v>1990</v>
      </c>
      <c r="C2287" t="s">
        <v>4871</v>
      </c>
      <c r="D2287" t="s">
        <v>5909</v>
      </c>
      <c r="E2287" t="s">
        <v>7619</v>
      </c>
      <c r="F2287" t="s">
        <v>7622</v>
      </c>
      <c r="G2287" t="s">
        <v>39</v>
      </c>
      <c r="H2287" s="11">
        <v>31000000</v>
      </c>
      <c r="I2287" s="11">
        <v>53133888</v>
      </c>
      <c r="J2287" t="s">
        <v>38</v>
      </c>
      <c r="K2287">
        <v>103</v>
      </c>
      <c r="L2287" t="s">
        <v>7620</v>
      </c>
      <c r="M2287" t="s">
        <v>7623</v>
      </c>
      <c r="N2287">
        <v>6.3</v>
      </c>
      <c r="O2287">
        <v>74</v>
      </c>
      <c r="P2287">
        <v>136</v>
      </c>
      <c r="Q2287">
        <v>50389</v>
      </c>
      <c r="R2287">
        <v>1440</v>
      </c>
      <c r="S2287" t="s">
        <v>28</v>
      </c>
      <c r="T2287">
        <v>1.85</v>
      </c>
      <c r="U2287" t="b">
        <f>IF(Table19[[#This Row],[gross]]-Table19[[#This Row],[budget]] &gt; 0, TRUE, FALSE)</f>
        <v>1</v>
      </c>
    </row>
    <row r="2288" spans="1:21" x14ac:dyDescent="0.35">
      <c r="A2288" t="s">
        <v>7682</v>
      </c>
      <c r="B2288">
        <v>1995</v>
      </c>
      <c r="C2288" t="s">
        <v>4770</v>
      </c>
      <c r="D2288" t="s">
        <v>715</v>
      </c>
      <c r="E2288" t="s">
        <v>1308</v>
      </c>
      <c r="F2288" t="s">
        <v>3964</v>
      </c>
      <c r="G2288" t="s">
        <v>39</v>
      </c>
      <c r="H2288" s="11">
        <v>30000000</v>
      </c>
      <c r="I2288" s="11">
        <v>108360000</v>
      </c>
      <c r="J2288" t="s">
        <v>38</v>
      </c>
      <c r="K2288">
        <v>90</v>
      </c>
      <c r="L2288" t="s">
        <v>4052</v>
      </c>
      <c r="M2288" t="s">
        <v>7683</v>
      </c>
      <c r="N2288">
        <v>6.3</v>
      </c>
      <c r="O2288">
        <v>59</v>
      </c>
      <c r="P2288">
        <v>178</v>
      </c>
      <c r="Q2288">
        <v>160321</v>
      </c>
      <c r="R2288">
        <v>2203</v>
      </c>
      <c r="S2288" t="s">
        <v>28</v>
      </c>
      <c r="T2288">
        <v>2.35</v>
      </c>
      <c r="U2288" t="b">
        <f>IF(Table19[[#This Row],[gross]]-Table19[[#This Row],[budget]] &gt; 0, TRUE, FALSE)</f>
        <v>1</v>
      </c>
    </row>
    <row r="2289" spans="1:21" x14ac:dyDescent="0.35">
      <c r="A2289" t="s">
        <v>7772</v>
      </c>
      <c r="B2289">
        <v>2012</v>
      </c>
      <c r="C2289" t="s">
        <v>3770</v>
      </c>
      <c r="D2289" t="s">
        <v>2309</v>
      </c>
      <c r="E2289" t="s">
        <v>508</v>
      </c>
      <c r="F2289" t="s">
        <v>7773</v>
      </c>
      <c r="G2289" t="s">
        <v>39</v>
      </c>
      <c r="H2289" s="11">
        <v>30000000</v>
      </c>
      <c r="I2289" s="11">
        <v>63536011</v>
      </c>
      <c r="J2289" t="s">
        <v>38</v>
      </c>
      <c r="K2289">
        <v>100</v>
      </c>
      <c r="L2289" t="s">
        <v>1375</v>
      </c>
      <c r="M2289" t="s">
        <v>7774</v>
      </c>
      <c r="N2289">
        <v>6.3</v>
      </c>
      <c r="O2289">
        <v>234</v>
      </c>
      <c r="P2289">
        <v>178</v>
      </c>
      <c r="Q2289">
        <v>34258</v>
      </c>
      <c r="R2289">
        <v>19420</v>
      </c>
      <c r="S2289" t="s">
        <v>28</v>
      </c>
      <c r="T2289">
        <v>2.35</v>
      </c>
      <c r="U2289" t="b">
        <f>IF(Table19[[#This Row],[gross]]-Table19[[#This Row],[budget]] &gt; 0, TRUE, FALSE)</f>
        <v>1</v>
      </c>
    </row>
    <row r="2290" spans="1:21" x14ac:dyDescent="0.35">
      <c r="A2290" t="s">
        <v>7840</v>
      </c>
      <c r="B2290">
        <v>1985</v>
      </c>
      <c r="C2290" t="s">
        <v>5844</v>
      </c>
      <c r="D2290" t="s">
        <v>7839</v>
      </c>
      <c r="E2290" t="s">
        <v>5272</v>
      </c>
      <c r="F2290" t="s">
        <v>7841</v>
      </c>
      <c r="G2290" t="s">
        <v>90</v>
      </c>
      <c r="H2290" s="11">
        <v>30000000</v>
      </c>
      <c r="I2290" s="11">
        <v>50300000</v>
      </c>
      <c r="J2290" t="s">
        <v>56</v>
      </c>
      <c r="K2290">
        <v>131</v>
      </c>
      <c r="L2290" t="s">
        <v>50</v>
      </c>
      <c r="M2290" t="s">
        <v>7842</v>
      </c>
      <c r="N2290">
        <v>6.3</v>
      </c>
      <c r="O2290">
        <v>108</v>
      </c>
      <c r="P2290">
        <v>300</v>
      </c>
      <c r="Q2290">
        <v>68565</v>
      </c>
      <c r="R2290">
        <v>2943</v>
      </c>
      <c r="S2290" t="s">
        <v>28</v>
      </c>
      <c r="T2290">
        <v>2.35</v>
      </c>
      <c r="U2290" t="b">
        <f>IF(Table19[[#This Row],[gross]]-Table19[[#This Row],[budget]] &gt; 0, TRUE, FALSE)</f>
        <v>1</v>
      </c>
    </row>
    <row r="2291" spans="1:21" x14ac:dyDescent="0.35">
      <c r="A2291" t="s">
        <v>8049</v>
      </c>
      <c r="B2291">
        <v>2005</v>
      </c>
      <c r="C2291" t="s">
        <v>8047</v>
      </c>
      <c r="D2291" t="s">
        <v>768</v>
      </c>
      <c r="E2291" t="s">
        <v>8048</v>
      </c>
      <c r="F2291" t="s">
        <v>8050</v>
      </c>
      <c r="G2291" t="s">
        <v>569</v>
      </c>
      <c r="H2291" s="11">
        <v>20000000</v>
      </c>
      <c r="I2291" s="11">
        <v>19976073</v>
      </c>
      <c r="J2291" t="s">
        <v>38</v>
      </c>
      <c r="K2291">
        <v>109</v>
      </c>
      <c r="L2291" t="s">
        <v>454</v>
      </c>
      <c r="M2291" t="s">
        <v>8051</v>
      </c>
      <c r="N2291">
        <v>6.3</v>
      </c>
      <c r="O2291">
        <v>152</v>
      </c>
      <c r="P2291">
        <v>220</v>
      </c>
      <c r="Q2291">
        <v>65979</v>
      </c>
      <c r="R2291">
        <v>3148</v>
      </c>
      <c r="S2291" t="s">
        <v>28</v>
      </c>
      <c r="T2291">
        <v>2.35</v>
      </c>
      <c r="U2291" t="b">
        <f>IF(Table19[[#This Row],[gross]]-Table19[[#This Row],[budget]] &gt; 0, TRUE, FALSE)</f>
        <v>0</v>
      </c>
    </row>
    <row r="2292" spans="1:21" x14ac:dyDescent="0.35">
      <c r="A2292" t="s">
        <v>8303</v>
      </c>
      <c r="B2292">
        <v>2001</v>
      </c>
      <c r="C2292" t="s">
        <v>935</v>
      </c>
      <c r="D2292" t="s">
        <v>456</v>
      </c>
      <c r="E2292" t="s">
        <v>3890</v>
      </c>
      <c r="F2292" t="s">
        <v>2549</v>
      </c>
      <c r="G2292" t="s">
        <v>569</v>
      </c>
      <c r="H2292" s="11">
        <v>60000000</v>
      </c>
      <c r="I2292" s="11">
        <v>74058698</v>
      </c>
      <c r="J2292" t="s">
        <v>38</v>
      </c>
      <c r="K2292">
        <v>104</v>
      </c>
      <c r="L2292" t="s">
        <v>2062</v>
      </c>
      <c r="M2292" t="s">
        <v>8304</v>
      </c>
      <c r="N2292">
        <v>6.3</v>
      </c>
      <c r="O2292">
        <v>133</v>
      </c>
      <c r="P2292">
        <v>317</v>
      </c>
      <c r="Q2292">
        <v>59232</v>
      </c>
      <c r="R2292">
        <v>17109</v>
      </c>
      <c r="S2292" t="s">
        <v>28</v>
      </c>
      <c r="T2292">
        <v>2.35</v>
      </c>
      <c r="U2292" t="b">
        <f>IF(Table19[[#This Row],[gross]]-Table19[[#This Row],[budget]] &gt; 0, TRUE, FALSE)</f>
        <v>1</v>
      </c>
    </row>
    <row r="2293" spans="1:21" x14ac:dyDescent="0.35">
      <c r="A2293" t="s">
        <v>8378</v>
      </c>
      <c r="B2293">
        <v>2007</v>
      </c>
      <c r="C2293" t="s">
        <v>6835</v>
      </c>
      <c r="D2293" t="s">
        <v>820</v>
      </c>
      <c r="E2293" t="s">
        <v>8377</v>
      </c>
      <c r="F2293" t="s">
        <v>3216</v>
      </c>
      <c r="G2293" t="s">
        <v>90</v>
      </c>
      <c r="H2293" s="11">
        <v>28000000</v>
      </c>
      <c r="I2293" s="11">
        <v>43097652</v>
      </c>
      <c r="J2293" t="s">
        <v>38</v>
      </c>
      <c r="K2293">
        <v>104</v>
      </c>
      <c r="L2293" t="s">
        <v>1375</v>
      </c>
      <c r="M2293" t="s">
        <v>8379</v>
      </c>
      <c r="N2293">
        <v>6.3</v>
      </c>
      <c r="O2293">
        <v>171</v>
      </c>
      <c r="P2293">
        <v>128</v>
      </c>
      <c r="Q2293">
        <v>59068</v>
      </c>
      <c r="R2293">
        <v>3497</v>
      </c>
      <c r="S2293" t="s">
        <v>28</v>
      </c>
      <c r="T2293">
        <v>2.35</v>
      </c>
      <c r="U2293" t="b">
        <f>IF(Table19[[#This Row],[gross]]-Table19[[#This Row],[budget]] &gt; 0, TRUE, FALSE)</f>
        <v>1</v>
      </c>
    </row>
    <row r="2294" spans="1:21" x14ac:dyDescent="0.35">
      <c r="A2294" t="s">
        <v>8597</v>
      </c>
      <c r="B2294">
        <v>2001</v>
      </c>
      <c r="C2294" t="s">
        <v>7288</v>
      </c>
      <c r="D2294" t="s">
        <v>3631</v>
      </c>
      <c r="E2294" t="s">
        <v>8596</v>
      </c>
      <c r="F2294" t="s">
        <v>8598</v>
      </c>
      <c r="G2294" t="s">
        <v>569</v>
      </c>
      <c r="H2294" s="11">
        <v>28000000</v>
      </c>
      <c r="I2294" s="11">
        <v>5204007</v>
      </c>
      <c r="J2294" t="s">
        <v>56</v>
      </c>
      <c r="K2294">
        <v>93</v>
      </c>
      <c r="L2294" t="s">
        <v>412</v>
      </c>
      <c r="M2294" t="s">
        <v>8599</v>
      </c>
      <c r="N2294">
        <v>6.3</v>
      </c>
      <c r="O2294">
        <v>95</v>
      </c>
      <c r="P2294">
        <v>167</v>
      </c>
      <c r="Q2294">
        <v>42876</v>
      </c>
      <c r="R2294">
        <v>1044</v>
      </c>
      <c r="S2294" t="s">
        <v>28</v>
      </c>
      <c r="T2294">
        <v>2.35</v>
      </c>
      <c r="U2294" t="b">
        <f>IF(Table19[[#This Row],[gross]]-Table19[[#This Row],[budget]] &gt; 0, TRUE, FALSE)</f>
        <v>0</v>
      </c>
    </row>
    <row r="2295" spans="1:21" x14ac:dyDescent="0.35">
      <c r="A2295" t="s">
        <v>9006</v>
      </c>
      <c r="B2295">
        <v>2007</v>
      </c>
      <c r="C2295" t="s">
        <v>9003</v>
      </c>
      <c r="D2295" t="s">
        <v>9005</v>
      </c>
      <c r="E2295" t="s">
        <v>9004</v>
      </c>
      <c r="F2295" t="s">
        <v>9007</v>
      </c>
      <c r="G2295" t="s">
        <v>90</v>
      </c>
      <c r="H2295" s="11">
        <v>25000000</v>
      </c>
      <c r="I2295" s="11">
        <v>32553210</v>
      </c>
      <c r="J2295" t="s">
        <v>56</v>
      </c>
      <c r="K2295">
        <v>90</v>
      </c>
      <c r="L2295" t="s">
        <v>2934</v>
      </c>
      <c r="M2295" t="s">
        <v>9008</v>
      </c>
      <c r="N2295">
        <v>6.3</v>
      </c>
      <c r="O2295">
        <v>151</v>
      </c>
      <c r="P2295">
        <v>235</v>
      </c>
      <c r="Q2295">
        <v>88714</v>
      </c>
      <c r="R2295">
        <v>794</v>
      </c>
      <c r="S2295" t="s">
        <v>28</v>
      </c>
      <c r="T2295">
        <v>1.85</v>
      </c>
      <c r="U2295" t="b">
        <f>IF(Table19[[#This Row],[gross]]-Table19[[#This Row],[budget]] &gt; 0, TRUE, FALSE)</f>
        <v>1</v>
      </c>
    </row>
    <row r="2296" spans="1:21" x14ac:dyDescent="0.35">
      <c r="A2296" t="s">
        <v>9110</v>
      </c>
      <c r="B2296">
        <v>2007</v>
      </c>
      <c r="C2296" t="s">
        <v>9109</v>
      </c>
      <c r="D2296" t="s">
        <v>330</v>
      </c>
      <c r="E2296" t="s">
        <v>492</v>
      </c>
      <c r="F2296" t="s">
        <v>6039</v>
      </c>
      <c r="G2296" t="s">
        <v>569</v>
      </c>
      <c r="H2296" s="11">
        <v>25000000</v>
      </c>
      <c r="I2296" s="11">
        <v>22466994</v>
      </c>
      <c r="J2296" t="s">
        <v>38</v>
      </c>
      <c r="K2296">
        <v>103</v>
      </c>
      <c r="L2296" t="s">
        <v>329</v>
      </c>
      <c r="M2296" t="s">
        <v>9111</v>
      </c>
      <c r="N2296">
        <v>6.3</v>
      </c>
      <c r="O2296">
        <v>119</v>
      </c>
      <c r="P2296">
        <v>166</v>
      </c>
      <c r="Q2296">
        <v>72673</v>
      </c>
      <c r="R2296">
        <v>33565</v>
      </c>
      <c r="S2296" t="s">
        <v>28</v>
      </c>
      <c r="T2296">
        <v>2.35</v>
      </c>
      <c r="U2296" t="b">
        <f>IF(Table19[[#This Row],[gross]]-Table19[[#This Row],[budget]] &gt; 0, TRUE, FALSE)</f>
        <v>0</v>
      </c>
    </row>
    <row r="2297" spans="1:21" x14ac:dyDescent="0.35">
      <c r="A2297" t="s">
        <v>9400</v>
      </c>
      <c r="B2297">
        <v>2000</v>
      </c>
      <c r="C2297" t="s">
        <v>9399</v>
      </c>
      <c r="D2297" t="s">
        <v>456</v>
      </c>
      <c r="E2297" t="s">
        <v>5224</v>
      </c>
      <c r="F2297" t="s">
        <v>9401</v>
      </c>
      <c r="G2297" t="s">
        <v>569</v>
      </c>
      <c r="H2297" s="11">
        <v>24000000</v>
      </c>
      <c r="I2297" s="11">
        <v>25167270</v>
      </c>
      <c r="J2297" t="s">
        <v>740</v>
      </c>
      <c r="K2297">
        <v>110</v>
      </c>
      <c r="L2297" t="s">
        <v>8601</v>
      </c>
      <c r="M2297" t="s">
        <v>9402</v>
      </c>
      <c r="N2297">
        <v>6.3</v>
      </c>
      <c r="O2297">
        <v>156</v>
      </c>
      <c r="P2297">
        <v>263</v>
      </c>
      <c r="Q2297">
        <v>30119</v>
      </c>
      <c r="R2297">
        <v>12254</v>
      </c>
      <c r="S2297" t="s">
        <v>28</v>
      </c>
      <c r="T2297">
        <v>2.35</v>
      </c>
      <c r="U2297" t="b">
        <f>IF(Table19[[#This Row],[gross]]-Table19[[#This Row],[budget]] &gt; 0, TRUE, FALSE)</f>
        <v>1</v>
      </c>
    </row>
    <row r="2298" spans="1:21" x14ac:dyDescent="0.35">
      <c r="A2298" t="s">
        <v>9753</v>
      </c>
      <c r="B2298">
        <v>2014</v>
      </c>
      <c r="C2298" t="s">
        <v>9751</v>
      </c>
      <c r="D2298" t="s">
        <v>426</v>
      </c>
      <c r="E2298" t="s">
        <v>9752</v>
      </c>
      <c r="F2298" t="s">
        <v>9754</v>
      </c>
      <c r="G2298" t="s">
        <v>569</v>
      </c>
      <c r="H2298" s="11">
        <v>22000000</v>
      </c>
      <c r="I2298" s="11">
        <v>2963012</v>
      </c>
      <c r="J2298" t="s">
        <v>56</v>
      </c>
      <c r="K2298">
        <v>92</v>
      </c>
      <c r="L2298" t="s">
        <v>1861</v>
      </c>
      <c r="M2298" t="s">
        <v>9755</v>
      </c>
      <c r="N2298">
        <v>6.3</v>
      </c>
      <c r="O2298">
        <v>149</v>
      </c>
      <c r="P2298">
        <v>105</v>
      </c>
      <c r="Q2298">
        <v>48873</v>
      </c>
      <c r="R2298">
        <v>14617</v>
      </c>
      <c r="S2298" t="s">
        <v>28</v>
      </c>
      <c r="T2298">
        <v>2.35</v>
      </c>
      <c r="U2298" t="b">
        <f>IF(Table19[[#This Row],[gross]]-Table19[[#This Row],[budget]] &gt; 0, TRUE, FALSE)</f>
        <v>0</v>
      </c>
    </row>
    <row r="2299" spans="1:21" x14ac:dyDescent="0.35">
      <c r="A2299" t="s">
        <v>9783</v>
      </c>
      <c r="B2299">
        <v>2012</v>
      </c>
      <c r="C2299" t="s">
        <v>3839</v>
      </c>
      <c r="D2299" t="s">
        <v>9782</v>
      </c>
      <c r="E2299" t="s">
        <v>7518</v>
      </c>
      <c r="F2299" t="s">
        <v>9784</v>
      </c>
      <c r="G2299" t="s">
        <v>569</v>
      </c>
      <c r="H2299" s="11">
        <v>17000000</v>
      </c>
      <c r="I2299" s="11">
        <v>16684352</v>
      </c>
      <c r="J2299" t="s">
        <v>38</v>
      </c>
      <c r="K2299">
        <v>112</v>
      </c>
      <c r="L2299" t="s">
        <v>1618</v>
      </c>
      <c r="M2299" t="s">
        <v>9785</v>
      </c>
      <c r="N2299">
        <v>6.3</v>
      </c>
      <c r="O2299">
        <v>275</v>
      </c>
      <c r="P2299">
        <v>163</v>
      </c>
      <c r="Q2299">
        <v>67893</v>
      </c>
      <c r="R2299">
        <v>1205</v>
      </c>
      <c r="S2299" t="s">
        <v>28</v>
      </c>
      <c r="T2299">
        <v>1.85</v>
      </c>
      <c r="U2299" t="b">
        <f>IF(Table19[[#This Row],[gross]]-Table19[[#This Row],[budget]] &gt; 0, TRUE, FALSE)</f>
        <v>0</v>
      </c>
    </row>
    <row r="2300" spans="1:21" x14ac:dyDescent="0.35">
      <c r="A2300" t="s">
        <v>9805</v>
      </c>
      <c r="B2300">
        <v>2001</v>
      </c>
      <c r="C2300" t="s">
        <v>3935</v>
      </c>
      <c r="D2300" t="s">
        <v>572</v>
      </c>
      <c r="E2300" t="s">
        <v>1197</v>
      </c>
      <c r="F2300" t="s">
        <v>9806</v>
      </c>
      <c r="G2300" t="s">
        <v>39</v>
      </c>
      <c r="H2300" s="11">
        <v>21000000</v>
      </c>
      <c r="I2300" s="11">
        <v>40219708</v>
      </c>
      <c r="J2300" t="s">
        <v>38</v>
      </c>
      <c r="K2300">
        <v>106</v>
      </c>
      <c r="L2300" t="s">
        <v>3637</v>
      </c>
      <c r="M2300" t="s">
        <v>9807</v>
      </c>
      <c r="N2300">
        <v>6.3</v>
      </c>
      <c r="O2300">
        <v>85</v>
      </c>
      <c r="P2300">
        <v>131</v>
      </c>
      <c r="Q2300">
        <v>22649</v>
      </c>
      <c r="R2300">
        <v>18630</v>
      </c>
      <c r="S2300" t="s">
        <v>28</v>
      </c>
      <c r="T2300">
        <v>1.85</v>
      </c>
      <c r="U2300" t="b">
        <f>IF(Table19[[#This Row],[gross]]-Table19[[#This Row],[budget]] &gt; 0, TRUE, FALSE)</f>
        <v>1</v>
      </c>
    </row>
    <row r="2301" spans="1:21" x14ac:dyDescent="0.35">
      <c r="A2301" t="s">
        <v>10007</v>
      </c>
      <c r="B2301">
        <v>2000</v>
      </c>
      <c r="C2301" t="s">
        <v>10004</v>
      </c>
      <c r="D2301" t="s">
        <v>10006</v>
      </c>
      <c r="E2301" t="s">
        <v>1717</v>
      </c>
      <c r="F2301" t="s">
        <v>10008</v>
      </c>
      <c r="G2301" t="s">
        <v>272</v>
      </c>
      <c r="H2301" s="11">
        <v>30000000</v>
      </c>
      <c r="I2301" s="11">
        <v>45542421</v>
      </c>
      <c r="J2301" t="s">
        <v>38</v>
      </c>
      <c r="K2301">
        <v>77</v>
      </c>
      <c r="L2301" t="s">
        <v>10005</v>
      </c>
      <c r="M2301" t="s">
        <v>10009</v>
      </c>
      <c r="N2301">
        <v>6.3</v>
      </c>
      <c r="O2301">
        <v>89</v>
      </c>
      <c r="P2301">
        <v>53</v>
      </c>
      <c r="Q2301">
        <v>13319</v>
      </c>
      <c r="R2301">
        <v>575</v>
      </c>
      <c r="S2301" t="s">
        <v>28</v>
      </c>
      <c r="T2301">
        <v>1.78</v>
      </c>
      <c r="U2301" t="b">
        <f>IF(Table19[[#This Row],[gross]]-Table19[[#This Row],[budget]] &gt; 0, TRUE, FALSE)</f>
        <v>1</v>
      </c>
    </row>
    <row r="2302" spans="1:21" x14ac:dyDescent="0.35">
      <c r="A2302" t="s">
        <v>10048</v>
      </c>
      <c r="B2302">
        <v>2010</v>
      </c>
      <c r="C2302" t="s">
        <v>10045</v>
      </c>
      <c r="D2302" t="s">
        <v>10047</v>
      </c>
      <c r="E2302" t="s">
        <v>10046</v>
      </c>
      <c r="F2302" t="s">
        <v>10049</v>
      </c>
      <c r="G2302" t="s">
        <v>569</v>
      </c>
      <c r="H2302" s="11">
        <v>20000000</v>
      </c>
      <c r="I2302" s="11">
        <v>35596227</v>
      </c>
      <c r="J2302" t="s">
        <v>38</v>
      </c>
      <c r="K2302">
        <v>105</v>
      </c>
      <c r="L2302" t="s">
        <v>2062</v>
      </c>
      <c r="M2302" t="s">
        <v>10050</v>
      </c>
      <c r="N2302">
        <v>6.3</v>
      </c>
      <c r="O2302">
        <v>333</v>
      </c>
      <c r="P2302">
        <v>463</v>
      </c>
      <c r="Q2302">
        <v>79461</v>
      </c>
      <c r="R2302">
        <v>1454</v>
      </c>
      <c r="S2302" t="s">
        <v>28</v>
      </c>
      <c r="T2302">
        <v>2.35</v>
      </c>
      <c r="U2302" t="b">
        <f>IF(Table19[[#This Row],[gross]]-Table19[[#This Row],[budget]] &gt; 0, TRUE, FALSE)</f>
        <v>1</v>
      </c>
    </row>
    <row r="2303" spans="1:21" x14ac:dyDescent="0.35">
      <c r="A2303" t="s">
        <v>10098</v>
      </c>
      <c r="B2303">
        <v>2016</v>
      </c>
      <c r="C2303" t="s">
        <v>518</v>
      </c>
      <c r="D2303" t="s">
        <v>9203</v>
      </c>
      <c r="E2303" t="s">
        <v>10096</v>
      </c>
      <c r="F2303" t="s">
        <v>10099</v>
      </c>
      <c r="G2303" t="s">
        <v>39</v>
      </c>
      <c r="H2303" s="11">
        <v>20000000</v>
      </c>
      <c r="I2303" s="11">
        <v>36874745</v>
      </c>
      <c r="J2303" t="s">
        <v>38</v>
      </c>
      <c r="K2303">
        <v>107</v>
      </c>
      <c r="L2303" t="s">
        <v>10097</v>
      </c>
      <c r="M2303" t="s">
        <v>10100</v>
      </c>
      <c r="N2303">
        <v>6.3</v>
      </c>
      <c r="O2303">
        <v>122</v>
      </c>
      <c r="P2303">
        <v>117</v>
      </c>
      <c r="Q2303">
        <v>12276</v>
      </c>
      <c r="R2303">
        <v>389</v>
      </c>
      <c r="S2303" t="s">
        <v>28</v>
      </c>
      <c r="T2303">
        <v>2.35</v>
      </c>
      <c r="U2303" t="b">
        <f>IF(Table19[[#This Row],[gross]]-Table19[[#This Row],[budget]] &gt; 0, TRUE, FALSE)</f>
        <v>1</v>
      </c>
    </row>
    <row r="2304" spans="1:21" x14ac:dyDescent="0.35">
      <c r="A2304" t="s">
        <v>10109</v>
      </c>
      <c r="B2304">
        <v>2011</v>
      </c>
      <c r="C2304" t="s">
        <v>10108</v>
      </c>
      <c r="D2304" t="s">
        <v>6766</v>
      </c>
      <c r="E2304" t="s">
        <v>4827</v>
      </c>
      <c r="F2304" t="s">
        <v>8688</v>
      </c>
      <c r="G2304" t="s">
        <v>569</v>
      </c>
      <c r="H2304" s="11">
        <v>19000000</v>
      </c>
      <c r="I2304" s="11">
        <v>35033759</v>
      </c>
      <c r="J2304" t="s">
        <v>38</v>
      </c>
      <c r="K2304">
        <v>90</v>
      </c>
      <c r="L2304" t="s">
        <v>4052</v>
      </c>
      <c r="M2304" t="s">
        <v>10110</v>
      </c>
      <c r="N2304">
        <v>6.3</v>
      </c>
      <c r="O2304">
        <v>161</v>
      </c>
      <c r="P2304">
        <v>93</v>
      </c>
      <c r="Q2304">
        <v>55008</v>
      </c>
      <c r="R2304">
        <v>2462</v>
      </c>
      <c r="S2304" t="s">
        <v>28</v>
      </c>
      <c r="T2304">
        <v>2.35</v>
      </c>
      <c r="U2304" t="b">
        <f>IF(Table19[[#This Row],[gross]]-Table19[[#This Row],[budget]] &gt; 0, TRUE, FALSE)</f>
        <v>1</v>
      </c>
    </row>
    <row r="2305" spans="1:21" x14ac:dyDescent="0.35">
      <c r="A2305" t="s">
        <v>10222</v>
      </c>
      <c r="B2305">
        <v>2014</v>
      </c>
      <c r="C2305" t="s">
        <v>10221</v>
      </c>
      <c r="D2305" t="s">
        <v>4956</v>
      </c>
      <c r="E2305" t="s">
        <v>347</v>
      </c>
      <c r="F2305" t="s">
        <v>8019</v>
      </c>
      <c r="G2305" t="s">
        <v>39</v>
      </c>
      <c r="H2305" s="11">
        <v>20000000</v>
      </c>
      <c r="I2305" s="11">
        <v>23393765</v>
      </c>
      <c r="J2305" t="s">
        <v>38</v>
      </c>
      <c r="K2305">
        <v>104</v>
      </c>
      <c r="L2305" t="s">
        <v>209</v>
      </c>
      <c r="M2305" t="s">
        <v>10223</v>
      </c>
      <c r="N2305">
        <v>6.3</v>
      </c>
      <c r="O2305">
        <v>98</v>
      </c>
      <c r="P2305">
        <v>76</v>
      </c>
      <c r="Q2305">
        <v>31323</v>
      </c>
      <c r="R2305">
        <v>18760</v>
      </c>
      <c r="S2305" t="s">
        <v>28</v>
      </c>
      <c r="T2305">
        <v>2.35</v>
      </c>
      <c r="U2305" t="b">
        <f>IF(Table19[[#This Row],[gross]]-Table19[[#This Row],[budget]] &gt; 0, TRUE, FALSE)</f>
        <v>1</v>
      </c>
    </row>
    <row r="2306" spans="1:21" x14ac:dyDescent="0.35">
      <c r="A2306" t="s">
        <v>10347</v>
      </c>
      <c r="B2306">
        <v>2006</v>
      </c>
      <c r="C2306" t="s">
        <v>10344</v>
      </c>
      <c r="D2306" t="s">
        <v>10346</v>
      </c>
      <c r="E2306" t="s">
        <v>10345</v>
      </c>
      <c r="F2306" t="s">
        <v>10348</v>
      </c>
      <c r="G2306" t="s">
        <v>90</v>
      </c>
      <c r="H2306" s="11">
        <v>20000000</v>
      </c>
      <c r="I2306" s="11">
        <v>13391174</v>
      </c>
      <c r="J2306" t="s">
        <v>38</v>
      </c>
      <c r="K2306">
        <v>123</v>
      </c>
      <c r="L2306" t="s">
        <v>5652</v>
      </c>
      <c r="M2306" t="s">
        <v>10349</v>
      </c>
      <c r="N2306">
        <v>6.3</v>
      </c>
      <c r="O2306">
        <v>36</v>
      </c>
      <c r="P2306">
        <v>177</v>
      </c>
      <c r="Q2306">
        <v>5796</v>
      </c>
      <c r="R2306">
        <v>908</v>
      </c>
      <c r="S2306" t="s">
        <v>28</v>
      </c>
      <c r="T2306">
        <v>2.35</v>
      </c>
      <c r="U2306" t="b">
        <f>IF(Table19[[#This Row],[gross]]-Table19[[#This Row],[budget]] &gt; 0, TRUE, FALSE)</f>
        <v>0</v>
      </c>
    </row>
    <row r="2307" spans="1:21" x14ac:dyDescent="0.35">
      <c r="A2307" t="s">
        <v>10391</v>
      </c>
      <c r="B2307">
        <v>2016</v>
      </c>
      <c r="C2307" t="s">
        <v>9274</v>
      </c>
      <c r="D2307" t="s">
        <v>208</v>
      </c>
      <c r="E2307" t="s">
        <v>4625</v>
      </c>
      <c r="F2307" t="s">
        <v>374</v>
      </c>
      <c r="G2307" t="s">
        <v>569</v>
      </c>
      <c r="H2307" s="11">
        <v>20000000</v>
      </c>
      <c r="I2307" s="11">
        <v>12626905</v>
      </c>
      <c r="J2307" t="s">
        <v>38</v>
      </c>
      <c r="K2307">
        <v>115</v>
      </c>
      <c r="L2307" t="s">
        <v>454</v>
      </c>
      <c r="M2307" t="s">
        <v>10392</v>
      </c>
      <c r="N2307">
        <v>6.3</v>
      </c>
      <c r="O2307">
        <v>214</v>
      </c>
      <c r="P2307">
        <v>106</v>
      </c>
      <c r="Q2307">
        <v>32567</v>
      </c>
      <c r="R2307">
        <v>27214</v>
      </c>
      <c r="S2307" t="s">
        <v>28</v>
      </c>
      <c r="T2307">
        <v>2.35</v>
      </c>
      <c r="U2307" t="b">
        <f>IF(Table19[[#This Row],[gross]]-Table19[[#This Row],[budget]] &gt; 0, TRUE, FALSE)</f>
        <v>0</v>
      </c>
    </row>
    <row r="2308" spans="1:21" x14ac:dyDescent="0.35">
      <c r="A2308" t="s">
        <v>10440</v>
      </c>
      <c r="B2308">
        <v>2004</v>
      </c>
      <c r="C2308" t="s">
        <v>3504</v>
      </c>
      <c r="D2308" t="s">
        <v>5874</v>
      </c>
      <c r="E2308" t="s">
        <v>10439</v>
      </c>
      <c r="F2308" t="s">
        <v>4735</v>
      </c>
      <c r="G2308" t="s">
        <v>39</v>
      </c>
      <c r="H2308" s="11">
        <v>20000000</v>
      </c>
      <c r="I2308" s="11">
        <v>8054280</v>
      </c>
      <c r="J2308" t="s">
        <v>38</v>
      </c>
      <c r="K2308">
        <v>108</v>
      </c>
      <c r="L2308" t="s">
        <v>2962</v>
      </c>
      <c r="M2308" t="s">
        <v>10441</v>
      </c>
      <c r="N2308">
        <v>6.3</v>
      </c>
      <c r="O2308">
        <v>76</v>
      </c>
      <c r="P2308">
        <v>117</v>
      </c>
      <c r="Q2308">
        <v>6838</v>
      </c>
      <c r="R2308">
        <v>2730</v>
      </c>
      <c r="S2308" t="s">
        <v>28</v>
      </c>
      <c r="T2308">
        <v>1.85</v>
      </c>
      <c r="U2308" t="b">
        <f>IF(Table19[[#This Row],[gross]]-Table19[[#This Row],[budget]] &gt; 0, TRUE, FALSE)</f>
        <v>0</v>
      </c>
    </row>
    <row r="2309" spans="1:21" x14ac:dyDescent="0.35">
      <c r="A2309" t="s">
        <v>10706</v>
      </c>
      <c r="B2309">
        <v>2011</v>
      </c>
      <c r="C2309" t="s">
        <v>10705</v>
      </c>
      <c r="D2309" t="s">
        <v>6160</v>
      </c>
      <c r="E2309" t="s">
        <v>2889</v>
      </c>
      <c r="F2309" t="s">
        <v>902</v>
      </c>
      <c r="G2309" t="s">
        <v>569</v>
      </c>
      <c r="H2309" s="11">
        <v>23000000</v>
      </c>
      <c r="I2309" s="11">
        <v>6923891</v>
      </c>
      <c r="J2309" t="s">
        <v>38</v>
      </c>
      <c r="K2309">
        <v>97</v>
      </c>
      <c r="L2309" t="s">
        <v>1375</v>
      </c>
      <c r="M2309" t="s">
        <v>10707</v>
      </c>
      <c r="N2309">
        <v>6.3</v>
      </c>
      <c r="O2309">
        <v>136</v>
      </c>
      <c r="P2309">
        <v>83</v>
      </c>
      <c r="Q2309">
        <v>43867</v>
      </c>
      <c r="R2309">
        <v>5519</v>
      </c>
      <c r="S2309" t="s">
        <v>28</v>
      </c>
      <c r="T2309">
        <v>2.35</v>
      </c>
      <c r="U2309" t="b">
        <f>IF(Table19[[#This Row],[gross]]-Table19[[#This Row],[budget]] &gt; 0, TRUE, FALSE)</f>
        <v>0</v>
      </c>
    </row>
    <row r="2310" spans="1:21" x14ac:dyDescent="0.35">
      <c r="A2310" t="s">
        <v>10720</v>
      </c>
      <c r="B2310">
        <v>1996</v>
      </c>
      <c r="C2310" t="s">
        <v>10718</v>
      </c>
      <c r="D2310" t="s">
        <v>267</v>
      </c>
      <c r="E2310" t="s">
        <v>2539</v>
      </c>
      <c r="F2310" t="s">
        <v>4565</v>
      </c>
      <c r="G2310" t="s">
        <v>569</v>
      </c>
      <c r="H2310" s="11">
        <v>19000000</v>
      </c>
      <c r="I2310" s="11">
        <v>1292527</v>
      </c>
      <c r="J2310" t="s">
        <v>1418</v>
      </c>
      <c r="K2310">
        <v>116</v>
      </c>
      <c r="L2310" t="s">
        <v>10719</v>
      </c>
      <c r="M2310" t="s">
        <v>10721</v>
      </c>
      <c r="N2310">
        <v>6.3</v>
      </c>
      <c r="O2310">
        <v>31</v>
      </c>
      <c r="P2310">
        <v>44</v>
      </c>
      <c r="Q2310">
        <v>3536</v>
      </c>
      <c r="R2310">
        <v>14579</v>
      </c>
      <c r="S2310" t="s">
        <v>28</v>
      </c>
      <c r="T2310">
        <v>1.85</v>
      </c>
      <c r="U2310" t="b">
        <f>IF(Table19[[#This Row],[gross]]-Table19[[#This Row],[budget]] &gt; 0, TRUE, FALSE)</f>
        <v>0</v>
      </c>
    </row>
    <row r="2311" spans="1:21" x14ac:dyDescent="0.35">
      <c r="A2311" t="s">
        <v>10781</v>
      </c>
      <c r="B2311">
        <v>2005</v>
      </c>
      <c r="C2311" t="s">
        <v>10173</v>
      </c>
      <c r="D2311" t="s">
        <v>1996</v>
      </c>
      <c r="E2311" t="s">
        <v>10780</v>
      </c>
      <c r="F2311" t="s">
        <v>9082</v>
      </c>
      <c r="G2311" t="s">
        <v>39</v>
      </c>
      <c r="H2311" s="11">
        <v>17000000</v>
      </c>
      <c r="I2311" s="11">
        <v>6061759</v>
      </c>
      <c r="J2311" t="s">
        <v>38</v>
      </c>
      <c r="K2311">
        <v>103</v>
      </c>
      <c r="L2311" t="s">
        <v>1375</v>
      </c>
      <c r="M2311" t="s">
        <v>10782</v>
      </c>
      <c r="N2311">
        <v>6.3</v>
      </c>
      <c r="O2311">
        <v>142</v>
      </c>
      <c r="P2311">
        <v>475</v>
      </c>
      <c r="Q2311">
        <v>49077</v>
      </c>
      <c r="R2311">
        <v>1615</v>
      </c>
      <c r="S2311" t="s">
        <v>28</v>
      </c>
      <c r="T2311">
        <v>1.85</v>
      </c>
      <c r="U2311" t="b">
        <f>IF(Table19[[#This Row],[gross]]-Table19[[#This Row],[budget]] &gt; 0, TRUE, FALSE)</f>
        <v>0</v>
      </c>
    </row>
    <row r="2312" spans="1:21" x14ac:dyDescent="0.35">
      <c r="A2312" t="s">
        <v>10828</v>
      </c>
      <c r="B2312">
        <v>1986</v>
      </c>
      <c r="C2312" t="s">
        <v>4638</v>
      </c>
      <c r="D2312" t="s">
        <v>678</v>
      </c>
      <c r="E2312" t="s">
        <v>3771</v>
      </c>
      <c r="F2312" t="s">
        <v>2255</v>
      </c>
      <c r="G2312" t="s">
        <v>39</v>
      </c>
      <c r="H2312" s="11">
        <v>18000000</v>
      </c>
      <c r="I2312" s="11">
        <v>41382841</v>
      </c>
      <c r="J2312" t="s">
        <v>38</v>
      </c>
      <c r="K2312">
        <v>103</v>
      </c>
      <c r="L2312" t="s">
        <v>2416</v>
      </c>
      <c r="M2312" t="s">
        <v>10829</v>
      </c>
      <c r="N2312">
        <v>6.3</v>
      </c>
      <c r="O2312">
        <v>44</v>
      </c>
      <c r="P2312">
        <v>96</v>
      </c>
      <c r="Q2312">
        <v>27149</v>
      </c>
      <c r="R2312">
        <v>14672</v>
      </c>
      <c r="S2312" t="s">
        <v>28</v>
      </c>
      <c r="T2312">
        <v>1.85</v>
      </c>
      <c r="U2312" t="b">
        <f>IF(Table19[[#This Row],[gross]]-Table19[[#This Row],[budget]] &gt; 0, TRUE, FALSE)</f>
        <v>1</v>
      </c>
    </row>
    <row r="2313" spans="1:21" x14ac:dyDescent="0.35">
      <c r="A2313" t="s">
        <v>11076</v>
      </c>
      <c r="B2313">
        <v>2007</v>
      </c>
      <c r="C2313" t="s">
        <v>11074</v>
      </c>
      <c r="D2313" t="s">
        <v>11075</v>
      </c>
      <c r="E2313" t="s">
        <v>1301</v>
      </c>
      <c r="F2313" t="s">
        <v>4228</v>
      </c>
      <c r="G2313" t="s">
        <v>569</v>
      </c>
      <c r="H2313" s="11">
        <v>24000000</v>
      </c>
      <c r="I2313" s="11">
        <v>39687528</v>
      </c>
      <c r="J2313" t="s">
        <v>1418</v>
      </c>
      <c r="K2313">
        <v>94</v>
      </c>
      <c r="L2313" t="s">
        <v>454</v>
      </c>
      <c r="M2313" t="s">
        <v>11077</v>
      </c>
      <c r="N2313">
        <v>6.3</v>
      </c>
      <c r="O2313">
        <v>193</v>
      </c>
      <c r="P2313">
        <v>376</v>
      </c>
      <c r="Q2313">
        <v>140780</v>
      </c>
      <c r="R2313">
        <v>2124</v>
      </c>
      <c r="S2313" t="s">
        <v>28</v>
      </c>
      <c r="T2313">
        <v>2.35</v>
      </c>
      <c r="U2313" t="b">
        <f>IF(Table19[[#This Row],[gross]]-Table19[[#This Row],[budget]] &gt; 0, TRUE, FALSE)</f>
        <v>1</v>
      </c>
    </row>
    <row r="2314" spans="1:21" x14ac:dyDescent="0.35">
      <c r="A2314" t="s">
        <v>11122</v>
      </c>
      <c r="B2314">
        <v>2006</v>
      </c>
      <c r="C2314" t="s">
        <v>4727</v>
      </c>
      <c r="D2314" t="s">
        <v>11121</v>
      </c>
      <c r="E2314" t="s">
        <v>11120</v>
      </c>
      <c r="F2314" t="s">
        <v>4727</v>
      </c>
      <c r="G2314" t="s">
        <v>569</v>
      </c>
      <c r="H2314" s="11">
        <v>17500000</v>
      </c>
      <c r="I2314" s="11">
        <v>19179969</v>
      </c>
      <c r="J2314" t="s">
        <v>38</v>
      </c>
      <c r="K2314">
        <v>110</v>
      </c>
      <c r="L2314" t="s">
        <v>1611</v>
      </c>
      <c r="M2314" t="s">
        <v>11123</v>
      </c>
      <c r="N2314">
        <v>6.3</v>
      </c>
      <c r="O2314">
        <v>91</v>
      </c>
      <c r="P2314">
        <v>177</v>
      </c>
      <c r="Q2314">
        <v>54710</v>
      </c>
      <c r="R2314">
        <v>35345</v>
      </c>
      <c r="S2314" t="s">
        <v>28</v>
      </c>
      <c r="T2314">
        <v>2.35</v>
      </c>
      <c r="U2314" t="b">
        <f>IF(Table19[[#This Row],[gross]]-Table19[[#This Row],[budget]] &gt; 0, TRUE, FALSE)</f>
        <v>1</v>
      </c>
    </row>
    <row r="2315" spans="1:21" x14ac:dyDescent="0.35">
      <c r="A2315" t="s">
        <v>11280</v>
      </c>
      <c r="B2315">
        <v>2007</v>
      </c>
      <c r="C2315" t="s">
        <v>11278</v>
      </c>
      <c r="D2315" t="s">
        <v>11279</v>
      </c>
      <c r="E2315" t="s">
        <v>1323</v>
      </c>
      <c r="F2315" t="s">
        <v>11281</v>
      </c>
      <c r="G2315" t="s">
        <v>39</v>
      </c>
      <c r="H2315" s="11">
        <v>16500000</v>
      </c>
      <c r="I2315" s="11">
        <v>11702090</v>
      </c>
      <c r="J2315" t="s">
        <v>38</v>
      </c>
      <c r="K2315">
        <v>108</v>
      </c>
      <c r="L2315" t="s">
        <v>1618</v>
      </c>
      <c r="M2315" t="s">
        <v>11282</v>
      </c>
      <c r="N2315">
        <v>6.3</v>
      </c>
      <c r="O2315">
        <v>72</v>
      </c>
      <c r="P2315">
        <v>50</v>
      </c>
      <c r="Q2315">
        <v>37700</v>
      </c>
      <c r="R2315">
        <v>2785</v>
      </c>
      <c r="S2315" t="s">
        <v>28</v>
      </c>
      <c r="T2315">
        <v>2.35</v>
      </c>
      <c r="U2315" t="b">
        <f>IF(Table19[[#This Row],[gross]]-Table19[[#This Row],[budget]] &gt; 0, TRUE, FALSE)</f>
        <v>0</v>
      </c>
    </row>
    <row r="2316" spans="1:21" x14ac:dyDescent="0.35">
      <c r="A2316" t="s">
        <v>11791</v>
      </c>
      <c r="B2316">
        <v>2010</v>
      </c>
      <c r="C2316" t="s">
        <v>10221</v>
      </c>
      <c r="D2316" t="s">
        <v>4322</v>
      </c>
      <c r="E2316" t="s">
        <v>11790</v>
      </c>
      <c r="F2316" t="s">
        <v>3092</v>
      </c>
      <c r="G2316" t="s">
        <v>39</v>
      </c>
      <c r="H2316" s="11">
        <v>15000000</v>
      </c>
      <c r="I2316" s="11">
        <v>20218921</v>
      </c>
      <c r="J2316" t="s">
        <v>11794</v>
      </c>
      <c r="K2316">
        <v>117</v>
      </c>
      <c r="L2316" t="s">
        <v>5897</v>
      </c>
      <c r="M2316" t="s">
        <v>11792</v>
      </c>
      <c r="N2316">
        <v>6.3</v>
      </c>
      <c r="O2316">
        <v>135</v>
      </c>
      <c r="P2316">
        <v>114</v>
      </c>
      <c r="Q2316">
        <v>14814</v>
      </c>
      <c r="R2316">
        <v>4204</v>
      </c>
      <c r="S2316" t="s">
        <v>28</v>
      </c>
      <c r="T2316">
        <v>2.35</v>
      </c>
      <c r="U2316" t="b">
        <f>IF(Table19[[#This Row],[gross]]-Table19[[#This Row],[budget]] &gt; 0, TRUE, FALSE)</f>
        <v>1</v>
      </c>
    </row>
    <row r="2317" spans="1:21" x14ac:dyDescent="0.35">
      <c r="A2317" t="s">
        <v>11805</v>
      </c>
      <c r="B2317">
        <v>2014</v>
      </c>
      <c r="C2317" t="s">
        <v>1442</v>
      </c>
      <c r="D2317" t="s">
        <v>8782</v>
      </c>
      <c r="E2317" t="s">
        <v>11804</v>
      </c>
      <c r="F2317" t="s">
        <v>952</v>
      </c>
      <c r="G2317" t="s">
        <v>569</v>
      </c>
      <c r="H2317" s="11">
        <v>15000000</v>
      </c>
      <c r="I2317" s="11">
        <v>24984868</v>
      </c>
      <c r="J2317" t="s">
        <v>38</v>
      </c>
      <c r="K2317">
        <v>108</v>
      </c>
      <c r="L2317" t="s">
        <v>329</v>
      </c>
      <c r="M2317" t="s">
        <v>11806</v>
      </c>
      <c r="N2317">
        <v>6.3</v>
      </c>
      <c r="O2317">
        <v>172</v>
      </c>
      <c r="P2317">
        <v>152</v>
      </c>
      <c r="Q2317">
        <v>50056</v>
      </c>
      <c r="R2317">
        <v>3033</v>
      </c>
      <c r="S2317" t="s">
        <v>28</v>
      </c>
      <c r="T2317">
        <v>2.35</v>
      </c>
      <c r="U2317" t="b">
        <f>IF(Table19[[#This Row],[gross]]-Table19[[#This Row],[budget]] &gt; 0, TRUE, FALSE)</f>
        <v>1</v>
      </c>
    </row>
    <row r="2318" spans="1:21" x14ac:dyDescent="0.35">
      <c r="A2318" t="s">
        <v>11986</v>
      </c>
      <c r="B2318">
        <v>2010</v>
      </c>
      <c r="C2318" t="s">
        <v>3839</v>
      </c>
      <c r="D2318" t="s">
        <v>735</v>
      </c>
      <c r="E2318" t="s">
        <v>203</v>
      </c>
      <c r="F2318" t="s">
        <v>353</v>
      </c>
      <c r="G2318" t="s">
        <v>569</v>
      </c>
      <c r="H2318" s="11">
        <v>22000000</v>
      </c>
      <c r="I2318" s="11">
        <v>3247816</v>
      </c>
      <c r="J2318" t="s">
        <v>38</v>
      </c>
      <c r="K2318">
        <v>98</v>
      </c>
      <c r="L2318" t="s">
        <v>1375</v>
      </c>
      <c r="M2318" t="s">
        <v>11987</v>
      </c>
      <c r="N2318">
        <v>6.3</v>
      </c>
      <c r="O2318">
        <v>223</v>
      </c>
      <c r="P2318">
        <v>108</v>
      </c>
      <c r="Q2318">
        <v>36145</v>
      </c>
      <c r="R2318">
        <v>19310</v>
      </c>
      <c r="S2318" t="s">
        <v>28</v>
      </c>
      <c r="T2318">
        <v>1.85</v>
      </c>
      <c r="U2318" t="b">
        <f>IF(Table19[[#This Row],[gross]]-Table19[[#This Row],[budget]] &gt; 0, TRUE, FALSE)</f>
        <v>0</v>
      </c>
    </row>
    <row r="2319" spans="1:21" x14ac:dyDescent="0.35">
      <c r="A2319" t="s">
        <v>12004</v>
      </c>
      <c r="B2319">
        <v>1999</v>
      </c>
      <c r="C2319" t="s">
        <v>12003</v>
      </c>
      <c r="D2319" t="s">
        <v>3631</v>
      </c>
      <c r="E2319" t="s">
        <v>3758</v>
      </c>
      <c r="F2319" t="s">
        <v>1422</v>
      </c>
      <c r="G2319" t="s">
        <v>39</v>
      </c>
      <c r="H2319" s="11">
        <v>15000000</v>
      </c>
      <c r="I2319" s="11">
        <v>1954202</v>
      </c>
      <c r="J2319" t="s">
        <v>38</v>
      </c>
      <c r="K2319">
        <v>111</v>
      </c>
      <c r="L2319" t="s">
        <v>8601</v>
      </c>
      <c r="M2319" t="s">
        <v>12005</v>
      </c>
      <c r="N2319">
        <v>6.3</v>
      </c>
      <c r="O2319">
        <v>28</v>
      </c>
      <c r="P2319">
        <v>71</v>
      </c>
      <c r="Q2319">
        <v>5917</v>
      </c>
      <c r="R2319">
        <v>4834</v>
      </c>
      <c r="S2319" t="s">
        <v>28</v>
      </c>
      <c r="T2319">
        <v>2.35</v>
      </c>
      <c r="U2319" t="b">
        <f>IF(Table19[[#This Row],[gross]]-Table19[[#This Row],[budget]] &gt; 0, TRUE, FALSE)</f>
        <v>0</v>
      </c>
    </row>
    <row r="2320" spans="1:21" x14ac:dyDescent="0.35">
      <c r="A2320" t="s">
        <v>12442</v>
      </c>
      <c r="B2320">
        <v>2006</v>
      </c>
      <c r="C2320" t="s">
        <v>12441</v>
      </c>
      <c r="D2320" t="s">
        <v>77</v>
      </c>
      <c r="E2320" t="s">
        <v>2579</v>
      </c>
      <c r="F2320" t="s">
        <v>9686</v>
      </c>
      <c r="G2320" t="s">
        <v>90</v>
      </c>
      <c r="H2320" s="11">
        <v>13000000</v>
      </c>
      <c r="I2320" s="11">
        <v>10996440</v>
      </c>
      <c r="J2320" t="s">
        <v>38</v>
      </c>
      <c r="K2320">
        <v>104</v>
      </c>
      <c r="L2320" t="s">
        <v>643</v>
      </c>
      <c r="M2320" t="s">
        <v>12443</v>
      </c>
      <c r="N2320">
        <v>6.3</v>
      </c>
      <c r="O2320">
        <v>113</v>
      </c>
      <c r="P2320">
        <v>128</v>
      </c>
      <c r="Q2320">
        <v>19707</v>
      </c>
      <c r="R2320">
        <v>27806</v>
      </c>
      <c r="S2320" t="s">
        <v>28</v>
      </c>
      <c r="T2320">
        <v>2.35</v>
      </c>
      <c r="U2320" t="b">
        <f>IF(Table19[[#This Row],[gross]]-Table19[[#This Row],[budget]] &gt; 0, TRUE, FALSE)</f>
        <v>0</v>
      </c>
    </row>
    <row r="2321" spans="1:21" x14ac:dyDescent="0.35">
      <c r="A2321" t="s">
        <v>12503</v>
      </c>
      <c r="B2321">
        <v>2009</v>
      </c>
      <c r="C2321" t="s">
        <v>8165</v>
      </c>
      <c r="D2321" t="s">
        <v>223</v>
      </c>
      <c r="E2321" t="s">
        <v>12502</v>
      </c>
      <c r="F2321" t="s">
        <v>12504</v>
      </c>
      <c r="G2321" t="s">
        <v>569</v>
      </c>
      <c r="H2321" s="11">
        <v>11000000</v>
      </c>
      <c r="I2321" s="11">
        <v>3074838</v>
      </c>
      <c r="J2321" t="s">
        <v>38</v>
      </c>
      <c r="K2321">
        <v>96</v>
      </c>
      <c r="L2321" t="s">
        <v>3144</v>
      </c>
      <c r="M2321" t="s">
        <v>12505</v>
      </c>
      <c r="N2321">
        <v>6.3</v>
      </c>
      <c r="O2321">
        <v>226</v>
      </c>
      <c r="P2321">
        <v>166</v>
      </c>
      <c r="Q2321">
        <v>56264</v>
      </c>
      <c r="R2321">
        <v>14372</v>
      </c>
      <c r="S2321" t="s">
        <v>28</v>
      </c>
      <c r="T2321">
        <v>1.85</v>
      </c>
      <c r="U2321" t="b">
        <f>IF(Table19[[#This Row],[gross]]-Table19[[#This Row],[budget]] &gt; 0, TRUE, FALSE)</f>
        <v>0</v>
      </c>
    </row>
    <row r="2322" spans="1:21" x14ac:dyDescent="0.35">
      <c r="A2322" t="s">
        <v>12665</v>
      </c>
      <c r="B2322">
        <v>2002</v>
      </c>
      <c r="C2322" t="s">
        <v>1311</v>
      </c>
      <c r="D2322" t="s">
        <v>10784</v>
      </c>
      <c r="E2322" t="s">
        <v>8691</v>
      </c>
      <c r="F2322" t="s">
        <v>779</v>
      </c>
      <c r="G2322" t="s">
        <v>39</v>
      </c>
      <c r="H2322" s="11">
        <v>12000000</v>
      </c>
      <c r="I2322" s="11">
        <v>75074950</v>
      </c>
      <c r="J2322" t="s">
        <v>38</v>
      </c>
      <c r="K2322">
        <v>102</v>
      </c>
      <c r="L2322" t="s">
        <v>2450</v>
      </c>
      <c r="M2322" t="s">
        <v>12666</v>
      </c>
      <c r="N2322">
        <v>6.3</v>
      </c>
      <c r="O2322">
        <v>91</v>
      </c>
      <c r="P2322">
        <v>156</v>
      </c>
      <c r="Q2322">
        <v>22147</v>
      </c>
      <c r="R2322">
        <v>2754</v>
      </c>
      <c r="S2322" t="s">
        <v>28</v>
      </c>
      <c r="T2322">
        <v>1.85</v>
      </c>
      <c r="U2322" t="b">
        <f>IF(Table19[[#This Row],[gross]]-Table19[[#This Row],[budget]] &gt; 0, TRUE, FALSE)</f>
        <v>1</v>
      </c>
    </row>
    <row r="2323" spans="1:21" x14ac:dyDescent="0.35">
      <c r="A2323" t="s">
        <v>12815</v>
      </c>
      <c r="B2323">
        <v>2011</v>
      </c>
      <c r="C2323" t="s">
        <v>7740</v>
      </c>
      <c r="D2323" t="s">
        <v>749</v>
      </c>
      <c r="E2323" t="s">
        <v>6766</v>
      </c>
      <c r="F2323" t="s">
        <v>6813</v>
      </c>
      <c r="G2323" t="s">
        <v>569</v>
      </c>
      <c r="H2323" s="11">
        <v>12000000</v>
      </c>
      <c r="I2323" s="11">
        <v>16300302</v>
      </c>
      <c r="J2323" t="s">
        <v>38</v>
      </c>
      <c r="K2323">
        <v>94</v>
      </c>
      <c r="L2323" t="s">
        <v>2450</v>
      </c>
      <c r="M2323" t="s">
        <v>12816</v>
      </c>
      <c r="N2323">
        <v>6.3</v>
      </c>
      <c r="O2323">
        <v>325</v>
      </c>
      <c r="P2323">
        <v>203</v>
      </c>
      <c r="Q2323">
        <v>64682</v>
      </c>
      <c r="R2323">
        <v>10575</v>
      </c>
      <c r="S2323" t="s">
        <v>28</v>
      </c>
      <c r="T2323">
        <v>1.85</v>
      </c>
      <c r="U2323" t="b">
        <f>IF(Table19[[#This Row],[gross]]-Table19[[#This Row],[budget]] &gt; 0, TRUE, FALSE)</f>
        <v>1</v>
      </c>
    </row>
    <row r="2324" spans="1:21" x14ac:dyDescent="0.35">
      <c r="A2324" t="s">
        <v>12869</v>
      </c>
      <c r="B2324">
        <v>2006</v>
      </c>
      <c r="C2324" t="s">
        <v>10385</v>
      </c>
      <c r="D2324" t="s">
        <v>983</v>
      </c>
      <c r="E2324" t="s">
        <v>1739</v>
      </c>
      <c r="F2324" t="s">
        <v>945</v>
      </c>
      <c r="G2324" t="s">
        <v>39</v>
      </c>
      <c r="H2324" s="11">
        <v>12000000</v>
      </c>
      <c r="I2324" s="11">
        <v>5542025</v>
      </c>
      <c r="J2324" t="s">
        <v>38</v>
      </c>
      <c r="K2324">
        <v>86</v>
      </c>
      <c r="L2324" t="s">
        <v>1611</v>
      </c>
      <c r="M2324" t="s">
        <v>12870</v>
      </c>
      <c r="N2324">
        <v>6.3</v>
      </c>
      <c r="O2324">
        <v>144</v>
      </c>
      <c r="P2324">
        <v>150</v>
      </c>
      <c r="Q2324">
        <v>12197</v>
      </c>
      <c r="R2324">
        <v>3535</v>
      </c>
      <c r="S2324" t="s">
        <v>28</v>
      </c>
      <c r="T2324">
        <v>1.85</v>
      </c>
      <c r="U2324" t="b">
        <f>IF(Table19[[#This Row],[gross]]-Table19[[#This Row],[budget]] &gt; 0, TRUE, FALSE)</f>
        <v>0</v>
      </c>
    </row>
    <row r="2325" spans="1:21" x14ac:dyDescent="0.35">
      <c r="A2325" t="s">
        <v>12873</v>
      </c>
      <c r="B2325">
        <v>1998</v>
      </c>
      <c r="C2325" t="s">
        <v>3839</v>
      </c>
      <c r="D2325" t="s">
        <v>1346</v>
      </c>
      <c r="E2325" t="s">
        <v>12872</v>
      </c>
      <c r="F2325" t="s">
        <v>6233</v>
      </c>
      <c r="G2325" t="s">
        <v>569</v>
      </c>
      <c r="H2325" s="11">
        <v>12000000</v>
      </c>
      <c r="I2325" s="11">
        <v>5032496</v>
      </c>
      <c r="J2325" t="s">
        <v>38</v>
      </c>
      <c r="K2325">
        <v>113</v>
      </c>
      <c r="L2325" t="s">
        <v>2450</v>
      </c>
      <c r="M2325" t="s">
        <v>12874</v>
      </c>
      <c r="N2325">
        <v>6.3</v>
      </c>
      <c r="O2325">
        <v>114</v>
      </c>
      <c r="P2325">
        <v>161</v>
      </c>
      <c r="Q2325">
        <v>20576</v>
      </c>
      <c r="R2325">
        <v>943</v>
      </c>
      <c r="S2325" t="s">
        <v>720</v>
      </c>
      <c r="T2325">
        <v>1.66</v>
      </c>
      <c r="U2325" t="b">
        <f>IF(Table19[[#This Row],[gross]]-Table19[[#This Row],[budget]] &gt; 0, TRUE, FALSE)</f>
        <v>0</v>
      </c>
    </row>
    <row r="2326" spans="1:21" x14ac:dyDescent="0.35">
      <c r="A2326" t="s">
        <v>12940</v>
      </c>
      <c r="B2326">
        <v>2007</v>
      </c>
      <c r="C2326" t="s">
        <v>12937</v>
      </c>
      <c r="D2326" t="s">
        <v>12939</v>
      </c>
      <c r="E2326" t="s">
        <v>12938</v>
      </c>
      <c r="F2326" t="s">
        <v>12941</v>
      </c>
      <c r="G2326" t="s">
        <v>39</v>
      </c>
      <c r="H2326" s="11">
        <v>12000000</v>
      </c>
      <c r="I2326" s="11">
        <v>1506998</v>
      </c>
      <c r="J2326" t="s">
        <v>38</v>
      </c>
      <c r="K2326">
        <v>91</v>
      </c>
      <c r="L2326" t="s">
        <v>4618</v>
      </c>
      <c r="M2326" t="s">
        <v>12942</v>
      </c>
      <c r="N2326">
        <v>6.3</v>
      </c>
      <c r="O2326">
        <v>121</v>
      </c>
      <c r="P2326">
        <v>50</v>
      </c>
      <c r="Q2326">
        <v>8014</v>
      </c>
      <c r="R2326">
        <v>141</v>
      </c>
      <c r="S2326" t="s">
        <v>28</v>
      </c>
      <c r="T2326">
        <v>1.85</v>
      </c>
      <c r="U2326" t="b">
        <f>IF(Table19[[#This Row],[gross]]-Table19[[#This Row],[budget]] &gt; 0, TRUE, FALSE)</f>
        <v>0</v>
      </c>
    </row>
    <row r="2327" spans="1:21" x14ac:dyDescent="0.35">
      <c r="A2327" t="s">
        <v>13092</v>
      </c>
      <c r="B2327">
        <v>2001</v>
      </c>
      <c r="C2327" t="s">
        <v>13091</v>
      </c>
      <c r="D2327" t="s">
        <v>11608</v>
      </c>
      <c r="E2327" t="s">
        <v>9825</v>
      </c>
      <c r="F2327" t="s">
        <v>4827</v>
      </c>
      <c r="G2327" t="s">
        <v>39</v>
      </c>
      <c r="H2327" s="11">
        <v>11000000</v>
      </c>
      <c r="I2327" s="11">
        <v>13903262</v>
      </c>
      <c r="J2327" t="s">
        <v>38</v>
      </c>
      <c r="K2327">
        <v>89</v>
      </c>
      <c r="L2327" t="s">
        <v>3753</v>
      </c>
      <c r="M2327" t="s">
        <v>13093</v>
      </c>
      <c r="N2327">
        <v>6.3</v>
      </c>
      <c r="O2327">
        <v>37</v>
      </c>
      <c r="P2327">
        <v>90</v>
      </c>
      <c r="Q2327">
        <v>14656</v>
      </c>
      <c r="R2327">
        <v>4291</v>
      </c>
      <c r="S2327" t="s">
        <v>28</v>
      </c>
      <c r="T2327">
        <v>1.85</v>
      </c>
      <c r="U2327" t="b">
        <f>IF(Table19[[#This Row],[gross]]-Table19[[#This Row],[budget]] &gt; 0, TRUE, FALSE)</f>
        <v>1</v>
      </c>
    </row>
    <row r="2328" spans="1:21" x14ac:dyDescent="0.35">
      <c r="A2328" t="s">
        <v>13301</v>
      </c>
      <c r="B2328">
        <v>2010</v>
      </c>
      <c r="C2328" t="s">
        <v>12738</v>
      </c>
      <c r="D2328" t="s">
        <v>4098</v>
      </c>
      <c r="E2328" t="s">
        <v>2891</v>
      </c>
      <c r="F2328" t="s">
        <v>10461</v>
      </c>
      <c r="G2328" t="s">
        <v>39</v>
      </c>
      <c r="H2328" s="11">
        <v>10000000</v>
      </c>
      <c r="I2328" s="11">
        <v>33583175</v>
      </c>
      <c r="J2328" t="s">
        <v>38</v>
      </c>
      <c r="K2328">
        <v>80</v>
      </c>
      <c r="L2328" t="s">
        <v>2912</v>
      </c>
      <c r="M2328" t="s">
        <v>13302</v>
      </c>
      <c r="N2328">
        <v>6.3</v>
      </c>
      <c r="O2328">
        <v>273</v>
      </c>
      <c r="P2328">
        <v>319</v>
      </c>
      <c r="Q2328">
        <v>104089</v>
      </c>
      <c r="R2328">
        <v>5628</v>
      </c>
      <c r="S2328" t="s">
        <v>28</v>
      </c>
      <c r="T2328">
        <v>2.35</v>
      </c>
      <c r="U2328" t="b">
        <f>IF(Table19[[#This Row],[gross]]-Table19[[#This Row],[budget]] &gt; 0, TRUE, FALSE)</f>
        <v>1</v>
      </c>
    </row>
    <row r="2329" spans="1:21" x14ac:dyDescent="0.35">
      <c r="A2329" t="s">
        <v>13485</v>
      </c>
      <c r="B2329">
        <v>1998</v>
      </c>
      <c r="C2329" t="s">
        <v>220</v>
      </c>
      <c r="D2329" t="s">
        <v>245</v>
      </c>
      <c r="E2329" t="s">
        <v>8037</v>
      </c>
      <c r="F2329" t="s">
        <v>520</v>
      </c>
      <c r="G2329" t="s">
        <v>569</v>
      </c>
      <c r="H2329" s="11">
        <v>10000000</v>
      </c>
      <c r="I2329" s="11">
        <v>9801782</v>
      </c>
      <c r="J2329" t="s">
        <v>38</v>
      </c>
      <c r="K2329">
        <v>100</v>
      </c>
      <c r="L2329" t="s">
        <v>5679</v>
      </c>
      <c r="M2329" t="s">
        <v>13486</v>
      </c>
      <c r="N2329">
        <v>6.3</v>
      </c>
      <c r="O2329">
        <v>100</v>
      </c>
      <c r="P2329">
        <v>481</v>
      </c>
      <c r="Q2329">
        <v>39331</v>
      </c>
      <c r="R2329">
        <v>6046</v>
      </c>
      <c r="S2329" t="s">
        <v>28</v>
      </c>
      <c r="T2329">
        <v>1.85</v>
      </c>
      <c r="U2329" t="b">
        <f>IF(Table19[[#This Row],[gross]]-Table19[[#This Row],[budget]] &gt; 0, TRUE, FALSE)</f>
        <v>0</v>
      </c>
    </row>
    <row r="2330" spans="1:21" x14ac:dyDescent="0.35">
      <c r="A2330" t="s">
        <v>13621</v>
      </c>
      <c r="B2330">
        <v>2014</v>
      </c>
      <c r="C2330" t="s">
        <v>13619</v>
      </c>
      <c r="D2330" t="s">
        <v>203</v>
      </c>
      <c r="E2330" t="s">
        <v>13620</v>
      </c>
      <c r="F2330" t="s">
        <v>13622</v>
      </c>
      <c r="G2330" t="s">
        <v>569</v>
      </c>
      <c r="H2330" s="11">
        <v>10000000</v>
      </c>
      <c r="I2330" s="11">
        <v>7574066</v>
      </c>
      <c r="J2330" t="s">
        <v>38</v>
      </c>
      <c r="K2330">
        <v>97</v>
      </c>
      <c r="L2330" t="s">
        <v>2450</v>
      </c>
      <c r="M2330" t="s">
        <v>13623</v>
      </c>
      <c r="N2330">
        <v>6.3</v>
      </c>
      <c r="O2330">
        <v>270</v>
      </c>
      <c r="P2330">
        <v>96</v>
      </c>
      <c r="Q2330">
        <v>30325</v>
      </c>
      <c r="R2330">
        <v>6322</v>
      </c>
      <c r="S2330" t="s">
        <v>28</v>
      </c>
      <c r="T2330">
        <v>1.85</v>
      </c>
      <c r="U2330" t="b">
        <f>IF(Table19[[#This Row],[gross]]-Table19[[#This Row],[budget]] &gt; 0, TRUE, FALSE)</f>
        <v>0</v>
      </c>
    </row>
    <row r="2331" spans="1:21" x14ac:dyDescent="0.35">
      <c r="A2331" t="s">
        <v>13713</v>
      </c>
      <c r="B2331">
        <v>2005</v>
      </c>
      <c r="C2331" t="s">
        <v>12865</v>
      </c>
      <c r="D2331" t="s">
        <v>303</v>
      </c>
      <c r="E2331" t="s">
        <v>13712</v>
      </c>
      <c r="F2331" t="s">
        <v>6466</v>
      </c>
      <c r="G2331" t="s">
        <v>569</v>
      </c>
      <c r="H2331" s="11">
        <v>10000000</v>
      </c>
      <c r="I2331" s="11">
        <v>131617</v>
      </c>
      <c r="J2331" t="s">
        <v>38</v>
      </c>
      <c r="K2331">
        <v>82</v>
      </c>
      <c r="L2331" t="s">
        <v>3911</v>
      </c>
      <c r="M2331" t="s">
        <v>13714</v>
      </c>
      <c r="N2331">
        <v>6.3</v>
      </c>
      <c r="O2331">
        <v>79</v>
      </c>
      <c r="P2331">
        <v>119</v>
      </c>
      <c r="Q2331">
        <v>9971</v>
      </c>
      <c r="R2331">
        <v>5761</v>
      </c>
      <c r="S2331" t="s">
        <v>28</v>
      </c>
      <c r="T2331">
        <v>1.85</v>
      </c>
      <c r="U2331" t="b">
        <f>IF(Table19[[#This Row],[gross]]-Table19[[#This Row],[budget]] &gt; 0, TRUE, FALSE)</f>
        <v>0</v>
      </c>
    </row>
    <row r="2332" spans="1:21" x14ac:dyDescent="0.35">
      <c r="A2332" t="s">
        <v>14111</v>
      </c>
      <c r="B2332">
        <v>2009</v>
      </c>
      <c r="C2332" t="s">
        <v>14110</v>
      </c>
      <c r="D2332" t="s">
        <v>4625</v>
      </c>
      <c r="E2332" t="s">
        <v>5207</v>
      </c>
      <c r="F2332" t="s">
        <v>374</v>
      </c>
      <c r="G2332" t="s">
        <v>569</v>
      </c>
      <c r="H2332" s="11">
        <v>8000000</v>
      </c>
      <c r="I2332" s="11">
        <v>10269307</v>
      </c>
      <c r="J2332" t="s">
        <v>38</v>
      </c>
      <c r="K2332">
        <v>138</v>
      </c>
      <c r="L2332" t="s">
        <v>329</v>
      </c>
      <c r="M2332" t="s">
        <v>14112</v>
      </c>
      <c r="N2332">
        <v>6.3</v>
      </c>
      <c r="O2332">
        <v>91</v>
      </c>
      <c r="P2332">
        <v>188</v>
      </c>
      <c r="Q2332">
        <v>53251</v>
      </c>
      <c r="R2332">
        <v>17524</v>
      </c>
      <c r="S2332" t="s">
        <v>28</v>
      </c>
      <c r="T2332">
        <v>2.35</v>
      </c>
      <c r="U2332" t="b">
        <f>IF(Table19[[#This Row],[gross]]-Table19[[#This Row],[budget]] &gt; 0, TRUE, FALSE)</f>
        <v>1</v>
      </c>
    </row>
    <row r="2333" spans="1:21" x14ac:dyDescent="0.35">
      <c r="A2333" t="s">
        <v>14301</v>
      </c>
      <c r="B2333">
        <v>2003</v>
      </c>
      <c r="C2333" t="s">
        <v>8813</v>
      </c>
      <c r="D2333" t="s">
        <v>67</v>
      </c>
      <c r="E2333" t="s">
        <v>4514</v>
      </c>
      <c r="F2333" t="s">
        <v>14302</v>
      </c>
      <c r="G2333" t="s">
        <v>569</v>
      </c>
      <c r="H2333" s="11">
        <v>7500000</v>
      </c>
      <c r="I2333" s="11">
        <v>197148</v>
      </c>
      <c r="J2333" t="s">
        <v>56</v>
      </c>
      <c r="K2333">
        <v>93</v>
      </c>
      <c r="L2333" t="s">
        <v>14300</v>
      </c>
      <c r="M2333" t="s">
        <v>14303</v>
      </c>
      <c r="N2333">
        <v>6.3</v>
      </c>
      <c r="O2333">
        <v>133</v>
      </c>
      <c r="P2333">
        <v>150</v>
      </c>
      <c r="Q2333">
        <v>18109</v>
      </c>
      <c r="R2333">
        <v>1176</v>
      </c>
      <c r="S2333" t="s">
        <v>28</v>
      </c>
      <c r="T2333">
        <v>2.35</v>
      </c>
      <c r="U2333" t="b">
        <f>IF(Table19[[#This Row],[gross]]-Table19[[#This Row],[budget]] &gt; 0, TRUE, FALSE)</f>
        <v>0</v>
      </c>
    </row>
    <row r="2334" spans="1:21" x14ac:dyDescent="0.35">
      <c r="A2334" t="s">
        <v>14485</v>
      </c>
      <c r="B2334">
        <v>2010</v>
      </c>
      <c r="C2334" t="s">
        <v>13561</v>
      </c>
      <c r="D2334" t="s">
        <v>3531</v>
      </c>
      <c r="E2334" t="s">
        <v>6494</v>
      </c>
      <c r="F2334" t="s">
        <v>14486</v>
      </c>
      <c r="G2334" t="s">
        <v>569</v>
      </c>
      <c r="H2334" s="11">
        <v>7000000</v>
      </c>
      <c r="I2334" s="11">
        <v>7455447</v>
      </c>
      <c r="J2334" t="s">
        <v>38</v>
      </c>
      <c r="K2334">
        <v>91</v>
      </c>
      <c r="L2334" t="s">
        <v>1375</v>
      </c>
      <c r="M2334" t="s">
        <v>14487</v>
      </c>
      <c r="N2334">
        <v>6.3</v>
      </c>
      <c r="O2334">
        <v>223</v>
      </c>
      <c r="P2334">
        <v>126</v>
      </c>
      <c r="Q2334">
        <v>29967</v>
      </c>
      <c r="R2334">
        <v>1136</v>
      </c>
      <c r="S2334" t="s">
        <v>28</v>
      </c>
      <c r="T2334">
        <v>1.85</v>
      </c>
      <c r="U2334" t="b">
        <f>IF(Table19[[#This Row],[gross]]-Table19[[#This Row],[budget]] &gt; 0, TRUE, FALSE)</f>
        <v>1</v>
      </c>
    </row>
    <row r="2335" spans="1:21" x14ac:dyDescent="0.35">
      <c r="A2335" t="s">
        <v>14491</v>
      </c>
      <c r="B2335">
        <v>1999</v>
      </c>
      <c r="C2335" t="s">
        <v>14489</v>
      </c>
      <c r="D2335" t="s">
        <v>2220</v>
      </c>
      <c r="E2335" t="s">
        <v>14490</v>
      </c>
      <c r="F2335" t="s">
        <v>11302</v>
      </c>
      <c r="G2335" t="s">
        <v>90</v>
      </c>
      <c r="H2335" s="11">
        <v>7000000</v>
      </c>
      <c r="I2335" s="11">
        <v>2148212</v>
      </c>
      <c r="J2335" t="s">
        <v>38</v>
      </c>
      <c r="K2335">
        <v>100</v>
      </c>
      <c r="L2335" t="s">
        <v>6781</v>
      </c>
      <c r="M2335" t="s">
        <v>14492</v>
      </c>
      <c r="N2335">
        <v>6.3</v>
      </c>
      <c r="O2335">
        <v>25</v>
      </c>
      <c r="P2335">
        <v>20</v>
      </c>
      <c r="Q2335">
        <v>781</v>
      </c>
      <c r="R2335">
        <v>1906</v>
      </c>
      <c r="S2335" t="s">
        <v>28</v>
      </c>
      <c r="T2335">
        <v>1.85</v>
      </c>
      <c r="U2335" t="b">
        <f>IF(Table19[[#This Row],[gross]]-Table19[[#This Row],[budget]] &gt; 0, TRUE, FALSE)</f>
        <v>0</v>
      </c>
    </row>
    <row r="2336" spans="1:21" x14ac:dyDescent="0.35">
      <c r="A2336" t="s">
        <v>14515</v>
      </c>
      <c r="B2336">
        <v>1977</v>
      </c>
      <c r="C2336" t="s">
        <v>14513</v>
      </c>
      <c r="D2336" t="s">
        <v>6340</v>
      </c>
      <c r="E2336" t="s">
        <v>14514</v>
      </c>
      <c r="F2336" t="s">
        <v>14516</v>
      </c>
      <c r="G2336" t="s">
        <v>90</v>
      </c>
      <c r="H2336" s="11">
        <v>9000000</v>
      </c>
      <c r="I2336" s="11">
        <v>1000000</v>
      </c>
      <c r="J2336" t="s">
        <v>56</v>
      </c>
      <c r="K2336">
        <v>107</v>
      </c>
      <c r="L2336" t="s">
        <v>1188</v>
      </c>
      <c r="M2336" t="s">
        <v>14517</v>
      </c>
      <c r="N2336">
        <v>6.3</v>
      </c>
      <c r="O2336">
        <v>6</v>
      </c>
      <c r="P2336">
        <v>26</v>
      </c>
      <c r="Q2336">
        <v>2215</v>
      </c>
      <c r="R2336">
        <v>2209</v>
      </c>
      <c r="S2336" t="s">
        <v>28</v>
      </c>
      <c r="T2336">
        <v>1.85</v>
      </c>
      <c r="U2336" t="b">
        <f>IF(Table19[[#This Row],[gross]]-Table19[[#This Row],[budget]] &gt; 0, TRUE, FALSE)</f>
        <v>0</v>
      </c>
    </row>
    <row r="2337" spans="1:21" x14ac:dyDescent="0.35">
      <c r="A2337" t="s">
        <v>14524</v>
      </c>
      <c r="B2337">
        <v>2010</v>
      </c>
      <c r="C2337" t="s">
        <v>6401</v>
      </c>
      <c r="D2337" t="s">
        <v>14523</v>
      </c>
      <c r="E2337" t="s">
        <v>9896</v>
      </c>
      <c r="F2337" t="s">
        <v>14525</v>
      </c>
      <c r="G2337" t="s">
        <v>569</v>
      </c>
      <c r="H2337" s="11">
        <v>7000000</v>
      </c>
      <c r="I2337" s="11">
        <v>1768416</v>
      </c>
      <c r="J2337" t="s">
        <v>38</v>
      </c>
      <c r="K2337">
        <v>97</v>
      </c>
      <c r="L2337" t="s">
        <v>2450</v>
      </c>
      <c r="M2337" t="s">
        <v>14526</v>
      </c>
      <c r="N2337">
        <v>6.3</v>
      </c>
      <c r="O2337">
        <v>301</v>
      </c>
      <c r="P2337">
        <v>198</v>
      </c>
      <c r="Q2337">
        <v>35848</v>
      </c>
      <c r="R2337">
        <v>684</v>
      </c>
      <c r="S2337" t="s">
        <v>28</v>
      </c>
      <c r="T2337">
        <v>1.85</v>
      </c>
      <c r="U2337" t="b">
        <f>IF(Table19[[#This Row],[gross]]-Table19[[#This Row],[budget]] &gt; 0, TRUE, FALSE)</f>
        <v>0</v>
      </c>
    </row>
    <row r="2338" spans="1:21" x14ac:dyDescent="0.35">
      <c r="A2338" t="s">
        <v>14604</v>
      </c>
      <c r="B2338">
        <v>2009</v>
      </c>
      <c r="C2338" t="s">
        <v>14601</v>
      </c>
      <c r="D2338" t="s">
        <v>14461</v>
      </c>
      <c r="E2338" t="s">
        <v>14602</v>
      </c>
      <c r="F2338" t="s">
        <v>14605</v>
      </c>
      <c r="G2338" t="s">
        <v>39</v>
      </c>
      <c r="H2338" s="11">
        <v>6500000</v>
      </c>
      <c r="I2338" s="11">
        <v>110029</v>
      </c>
      <c r="J2338" t="s">
        <v>365</v>
      </c>
      <c r="K2338">
        <v>88</v>
      </c>
      <c r="L2338" t="s">
        <v>14603</v>
      </c>
      <c r="M2338" t="s">
        <v>14606</v>
      </c>
      <c r="N2338">
        <v>6.3</v>
      </c>
      <c r="O2338">
        <v>33</v>
      </c>
      <c r="P2338">
        <v>31</v>
      </c>
      <c r="Q2338">
        <v>1388</v>
      </c>
      <c r="R2338">
        <v>225</v>
      </c>
      <c r="S2338" t="s">
        <v>28</v>
      </c>
      <c r="T2338">
        <v>2.35</v>
      </c>
      <c r="U2338" t="b">
        <f>IF(Table19[[#This Row],[gross]]-Table19[[#This Row],[budget]] &gt; 0, TRUE, FALSE)</f>
        <v>0</v>
      </c>
    </row>
    <row r="2339" spans="1:21" x14ac:dyDescent="0.35">
      <c r="A2339" t="s">
        <v>14736</v>
      </c>
      <c r="B2339">
        <v>2001</v>
      </c>
      <c r="C2339" t="s">
        <v>14735</v>
      </c>
      <c r="D2339" t="s">
        <v>5207</v>
      </c>
      <c r="E2339" t="s">
        <v>8526</v>
      </c>
      <c r="F2339" t="s">
        <v>1600</v>
      </c>
      <c r="G2339" t="s">
        <v>569</v>
      </c>
      <c r="H2339" s="11">
        <v>6000000</v>
      </c>
      <c r="I2339" s="11">
        <v>27457409</v>
      </c>
      <c r="J2339" t="s">
        <v>38</v>
      </c>
      <c r="K2339">
        <v>106</v>
      </c>
      <c r="L2339" t="s">
        <v>2450</v>
      </c>
      <c r="M2339" t="s">
        <v>14737</v>
      </c>
      <c r="N2339">
        <v>6.3</v>
      </c>
      <c r="O2339">
        <v>52</v>
      </c>
      <c r="P2339">
        <v>43</v>
      </c>
      <c r="Q2339">
        <v>3198</v>
      </c>
      <c r="R2339">
        <v>6419</v>
      </c>
      <c r="S2339" t="s">
        <v>28</v>
      </c>
      <c r="T2339">
        <v>1.85</v>
      </c>
      <c r="U2339" t="b">
        <f>IF(Table19[[#This Row],[gross]]-Table19[[#This Row],[budget]] &gt; 0, TRUE, FALSE)</f>
        <v>1</v>
      </c>
    </row>
    <row r="2340" spans="1:21" x14ac:dyDescent="0.35">
      <c r="A2340" t="s">
        <v>14915</v>
      </c>
      <c r="B2340">
        <v>2012</v>
      </c>
      <c r="C2340" t="s">
        <v>12051</v>
      </c>
      <c r="D2340" t="s">
        <v>375</v>
      </c>
      <c r="E2340" t="s">
        <v>295</v>
      </c>
      <c r="F2340" t="s">
        <v>4884</v>
      </c>
      <c r="G2340" t="s">
        <v>569</v>
      </c>
      <c r="H2340" s="11">
        <v>12000000</v>
      </c>
      <c r="I2340" s="11">
        <v>65804</v>
      </c>
      <c r="J2340" t="s">
        <v>38</v>
      </c>
      <c r="K2340">
        <v>95</v>
      </c>
      <c r="L2340" t="s">
        <v>2062</v>
      </c>
      <c r="M2340" t="s">
        <v>14916</v>
      </c>
      <c r="N2340">
        <v>6.3</v>
      </c>
      <c r="O2340">
        <v>162</v>
      </c>
      <c r="P2340">
        <v>86</v>
      </c>
      <c r="Q2340">
        <v>32512</v>
      </c>
      <c r="R2340">
        <v>27575</v>
      </c>
      <c r="S2340" t="s">
        <v>28</v>
      </c>
      <c r="T2340">
        <v>2.35</v>
      </c>
      <c r="U2340" t="b">
        <f>IF(Table19[[#This Row],[gross]]-Table19[[#This Row],[budget]] &gt; 0, TRUE, FALSE)</f>
        <v>0</v>
      </c>
    </row>
    <row r="2341" spans="1:21" x14ac:dyDescent="0.35">
      <c r="A2341" t="s">
        <v>15238</v>
      </c>
      <c r="B2341">
        <v>1983</v>
      </c>
      <c r="C2341" t="s">
        <v>15236</v>
      </c>
      <c r="D2341" t="s">
        <v>4447</v>
      </c>
      <c r="E2341" t="s">
        <v>15237</v>
      </c>
      <c r="F2341" t="s">
        <v>15239</v>
      </c>
      <c r="G2341" t="s">
        <v>90</v>
      </c>
      <c r="H2341" s="11">
        <v>5000000</v>
      </c>
      <c r="I2341" s="11">
        <v>12200000</v>
      </c>
      <c r="J2341" t="s">
        <v>38</v>
      </c>
      <c r="K2341">
        <v>107</v>
      </c>
      <c r="L2341" t="s">
        <v>9553</v>
      </c>
      <c r="M2341" t="s">
        <v>15240</v>
      </c>
      <c r="N2341">
        <v>6.3</v>
      </c>
      <c r="O2341">
        <v>29</v>
      </c>
      <c r="P2341">
        <v>65</v>
      </c>
      <c r="Q2341">
        <v>7973</v>
      </c>
      <c r="R2341">
        <v>2383</v>
      </c>
      <c r="S2341" t="s">
        <v>28</v>
      </c>
      <c r="T2341">
        <v>1.85</v>
      </c>
      <c r="U2341" t="b">
        <f>IF(Table19[[#This Row],[gross]]-Table19[[#This Row],[budget]] &gt; 0, TRUE, FALSE)</f>
        <v>1</v>
      </c>
    </row>
    <row r="2342" spans="1:21" x14ac:dyDescent="0.35">
      <c r="A2342" t="s">
        <v>15349</v>
      </c>
      <c r="B2342">
        <v>2003</v>
      </c>
      <c r="C2342" t="s">
        <v>15348</v>
      </c>
      <c r="D2342" t="s">
        <v>6224</v>
      </c>
      <c r="E2342" t="s">
        <v>4164</v>
      </c>
      <c r="F2342" t="s">
        <v>15350</v>
      </c>
      <c r="G2342" t="s">
        <v>569</v>
      </c>
      <c r="H2342" s="11">
        <v>5000000</v>
      </c>
      <c r="I2342" s="11">
        <v>296665</v>
      </c>
      <c r="J2342" t="s">
        <v>38</v>
      </c>
      <c r="K2342">
        <v>98</v>
      </c>
      <c r="L2342" t="s">
        <v>5407</v>
      </c>
      <c r="M2342" t="s">
        <v>15351</v>
      </c>
      <c r="N2342">
        <v>6.3</v>
      </c>
      <c r="O2342">
        <v>39</v>
      </c>
      <c r="P2342">
        <v>158</v>
      </c>
      <c r="Q2342">
        <v>12675</v>
      </c>
      <c r="R2342">
        <v>5185</v>
      </c>
      <c r="S2342" t="s">
        <v>28</v>
      </c>
      <c r="T2342">
        <v>1.85</v>
      </c>
      <c r="U2342" t="b">
        <f>IF(Table19[[#This Row],[gross]]-Table19[[#This Row],[budget]] &gt; 0, TRUE, FALSE)</f>
        <v>0</v>
      </c>
    </row>
    <row r="2343" spans="1:21" x14ac:dyDescent="0.35">
      <c r="A2343" t="s">
        <v>15691</v>
      </c>
      <c r="B2343">
        <v>2000</v>
      </c>
      <c r="C2343" t="s">
        <v>15688</v>
      </c>
      <c r="D2343" t="s">
        <v>6949</v>
      </c>
      <c r="E2343" t="s">
        <v>15689</v>
      </c>
      <c r="F2343" t="s">
        <v>15692</v>
      </c>
      <c r="G2343" t="s">
        <v>5347</v>
      </c>
      <c r="H2343" s="11">
        <v>1500000</v>
      </c>
      <c r="I2343" s="11">
        <v>265107</v>
      </c>
      <c r="J2343" t="s">
        <v>365</v>
      </c>
      <c r="K2343">
        <v>85</v>
      </c>
      <c r="L2343" t="s">
        <v>15690</v>
      </c>
      <c r="M2343" t="s">
        <v>15693</v>
      </c>
      <c r="N2343">
        <v>6.3</v>
      </c>
      <c r="O2343">
        <v>51</v>
      </c>
      <c r="P2343">
        <v>93</v>
      </c>
      <c r="Q2343">
        <v>4617</v>
      </c>
      <c r="R2343">
        <v>2282</v>
      </c>
      <c r="S2343" t="s">
        <v>28</v>
      </c>
      <c r="T2343">
        <v>1.85</v>
      </c>
      <c r="U2343" t="b">
        <f>IF(Table19[[#This Row],[gross]]-Table19[[#This Row],[budget]] &gt; 0, TRUE, FALSE)</f>
        <v>0</v>
      </c>
    </row>
    <row r="2344" spans="1:21" x14ac:dyDescent="0.35">
      <c r="A2344" t="s">
        <v>15695</v>
      </c>
      <c r="B2344">
        <v>1999</v>
      </c>
      <c r="C2344" t="s">
        <v>8703</v>
      </c>
      <c r="D2344" t="s">
        <v>627</v>
      </c>
      <c r="E2344" t="s">
        <v>3090</v>
      </c>
      <c r="F2344" t="s">
        <v>8433</v>
      </c>
      <c r="G2344" t="s">
        <v>569</v>
      </c>
      <c r="H2344" s="11">
        <v>4000000</v>
      </c>
      <c r="I2344" s="11">
        <v>185577</v>
      </c>
      <c r="J2344" t="s">
        <v>56</v>
      </c>
      <c r="K2344">
        <v>86</v>
      </c>
      <c r="L2344" t="s">
        <v>1611</v>
      </c>
      <c r="M2344" t="s">
        <v>15696</v>
      </c>
      <c r="N2344">
        <v>6.3</v>
      </c>
      <c r="O2344">
        <v>33</v>
      </c>
      <c r="P2344">
        <v>31</v>
      </c>
      <c r="Q2344">
        <v>2133</v>
      </c>
      <c r="R2344">
        <v>2805</v>
      </c>
      <c r="S2344" t="s">
        <v>28</v>
      </c>
      <c r="T2344">
        <v>1.85</v>
      </c>
      <c r="U2344" t="b">
        <f>IF(Table19[[#This Row],[gross]]-Table19[[#This Row],[budget]] &gt; 0, TRUE, FALSE)</f>
        <v>0</v>
      </c>
    </row>
    <row r="2345" spans="1:21" x14ac:dyDescent="0.35">
      <c r="A2345" t="s">
        <v>15704</v>
      </c>
      <c r="B2345">
        <v>2000</v>
      </c>
      <c r="C2345" t="s">
        <v>2994</v>
      </c>
      <c r="D2345" t="s">
        <v>1811</v>
      </c>
      <c r="E2345" t="s">
        <v>2995</v>
      </c>
      <c r="F2345" t="s">
        <v>9196</v>
      </c>
      <c r="G2345" t="s">
        <v>569</v>
      </c>
      <c r="H2345" s="11">
        <v>14000000</v>
      </c>
      <c r="I2345" s="11">
        <v>75078</v>
      </c>
      <c r="J2345" t="s">
        <v>38</v>
      </c>
      <c r="K2345">
        <v>103</v>
      </c>
      <c r="L2345" t="s">
        <v>1611</v>
      </c>
      <c r="M2345" t="s">
        <v>15705</v>
      </c>
      <c r="N2345">
        <v>6.3</v>
      </c>
      <c r="O2345">
        <v>34</v>
      </c>
      <c r="P2345">
        <v>26</v>
      </c>
      <c r="Q2345">
        <v>1398</v>
      </c>
      <c r="R2345">
        <v>1403</v>
      </c>
      <c r="S2345" t="s">
        <v>28</v>
      </c>
      <c r="T2345">
        <v>1.85</v>
      </c>
      <c r="U2345" t="b">
        <f>IF(Table19[[#This Row],[gross]]-Table19[[#This Row],[budget]] &gt; 0, TRUE, FALSE)</f>
        <v>0</v>
      </c>
    </row>
    <row r="2346" spans="1:21" x14ac:dyDescent="0.35">
      <c r="A2346" t="s">
        <v>16100</v>
      </c>
      <c r="B2346">
        <v>2010</v>
      </c>
      <c r="C2346" t="s">
        <v>16097</v>
      </c>
      <c r="D2346" t="s">
        <v>16099</v>
      </c>
      <c r="E2346" t="s">
        <v>16098</v>
      </c>
      <c r="F2346" t="s">
        <v>16101</v>
      </c>
      <c r="G2346" t="s">
        <v>90</v>
      </c>
      <c r="H2346" s="11">
        <v>3500000</v>
      </c>
      <c r="I2346" s="11">
        <v>2848578</v>
      </c>
      <c r="J2346" t="s">
        <v>38</v>
      </c>
      <c r="K2346">
        <v>110</v>
      </c>
      <c r="L2346" t="s">
        <v>6781</v>
      </c>
      <c r="M2346" t="s">
        <v>16102</v>
      </c>
      <c r="N2346">
        <v>6.3</v>
      </c>
      <c r="O2346">
        <v>19</v>
      </c>
      <c r="P2346">
        <v>65</v>
      </c>
      <c r="Q2346">
        <v>3942</v>
      </c>
      <c r="R2346">
        <v>1567</v>
      </c>
      <c r="S2346" t="s">
        <v>28</v>
      </c>
      <c r="T2346">
        <v>1.78</v>
      </c>
      <c r="U2346" t="b">
        <f>IF(Table19[[#This Row],[gross]]-Table19[[#This Row],[budget]] &gt; 0, TRUE, FALSE)</f>
        <v>0</v>
      </c>
    </row>
    <row r="2347" spans="1:21" x14ac:dyDescent="0.35">
      <c r="A2347" t="s">
        <v>16718</v>
      </c>
      <c r="B2347">
        <v>2010</v>
      </c>
      <c r="C2347" t="s">
        <v>16716</v>
      </c>
      <c r="D2347" t="s">
        <v>16717</v>
      </c>
      <c r="E2347" t="s">
        <v>992</v>
      </c>
      <c r="F2347" t="s">
        <v>16719</v>
      </c>
      <c r="G2347" t="s">
        <v>569</v>
      </c>
      <c r="H2347" s="11">
        <v>2000000</v>
      </c>
      <c r="I2347" s="11">
        <v>92401</v>
      </c>
      <c r="J2347" t="s">
        <v>38</v>
      </c>
      <c r="K2347">
        <v>105</v>
      </c>
      <c r="L2347" t="s">
        <v>5289</v>
      </c>
      <c r="M2347" t="s">
        <v>16720</v>
      </c>
      <c r="N2347">
        <v>6.3</v>
      </c>
      <c r="O2347">
        <v>225</v>
      </c>
      <c r="P2347">
        <v>209</v>
      </c>
      <c r="Q2347">
        <v>56402</v>
      </c>
      <c r="R2347">
        <v>2423</v>
      </c>
      <c r="S2347" t="s">
        <v>28</v>
      </c>
      <c r="T2347">
        <v>2.35</v>
      </c>
      <c r="U2347" t="b">
        <f>IF(Table19[[#This Row],[gross]]-Table19[[#This Row],[budget]] &gt; 0, TRUE, FALSE)</f>
        <v>0</v>
      </c>
    </row>
    <row r="2348" spans="1:21" x14ac:dyDescent="0.35">
      <c r="A2348" t="s">
        <v>16724</v>
      </c>
      <c r="B2348">
        <v>1999</v>
      </c>
      <c r="C2348" t="s">
        <v>16722</v>
      </c>
      <c r="D2348" t="s">
        <v>16723</v>
      </c>
      <c r="E2348" t="s">
        <v>7507</v>
      </c>
      <c r="F2348" t="s">
        <v>2838</v>
      </c>
      <c r="G2348" t="s">
        <v>39</v>
      </c>
      <c r="H2348" s="11">
        <v>1700000</v>
      </c>
      <c r="I2348" s="11">
        <v>1943649</v>
      </c>
      <c r="J2348" t="s">
        <v>38</v>
      </c>
      <c r="K2348">
        <v>98</v>
      </c>
      <c r="L2348" t="s">
        <v>4092</v>
      </c>
      <c r="M2348" t="s">
        <v>16725</v>
      </c>
      <c r="N2348">
        <v>6.3</v>
      </c>
      <c r="O2348">
        <v>77</v>
      </c>
      <c r="P2348">
        <v>122</v>
      </c>
      <c r="Q2348">
        <v>8697</v>
      </c>
      <c r="R2348">
        <v>2095</v>
      </c>
      <c r="S2348" t="s">
        <v>28</v>
      </c>
      <c r="T2348">
        <v>1.85</v>
      </c>
      <c r="U2348" t="b">
        <f>IF(Table19[[#This Row],[gross]]-Table19[[#This Row],[budget]] &gt; 0, TRUE, FALSE)</f>
        <v>1</v>
      </c>
    </row>
    <row r="2349" spans="1:21" x14ac:dyDescent="0.35">
      <c r="A2349" t="s">
        <v>16833</v>
      </c>
      <c r="B2349">
        <v>2007</v>
      </c>
      <c r="C2349" t="s">
        <v>5944</v>
      </c>
      <c r="D2349" t="s">
        <v>13259</v>
      </c>
      <c r="E2349" t="s">
        <v>15838</v>
      </c>
      <c r="F2349" t="s">
        <v>16834</v>
      </c>
      <c r="G2349" t="s">
        <v>569</v>
      </c>
      <c r="H2349" s="11">
        <v>1500000</v>
      </c>
      <c r="I2349" s="11">
        <v>173066</v>
      </c>
      <c r="J2349" t="s">
        <v>38</v>
      </c>
      <c r="K2349">
        <v>84</v>
      </c>
      <c r="L2349" t="s">
        <v>2687</v>
      </c>
      <c r="M2349" t="s">
        <v>16835</v>
      </c>
      <c r="N2349">
        <v>6.3</v>
      </c>
      <c r="O2349">
        <v>100</v>
      </c>
      <c r="P2349">
        <v>88</v>
      </c>
      <c r="Q2349">
        <v>21379</v>
      </c>
      <c r="R2349">
        <v>1238</v>
      </c>
      <c r="S2349" t="s">
        <v>28</v>
      </c>
      <c r="T2349">
        <v>1.85</v>
      </c>
      <c r="U2349" t="b">
        <f>IF(Table19[[#This Row],[gross]]-Table19[[#This Row],[budget]] &gt; 0, TRUE, FALSE)</f>
        <v>0</v>
      </c>
    </row>
    <row r="2350" spans="1:21" x14ac:dyDescent="0.35">
      <c r="A2350" t="s">
        <v>17389</v>
      </c>
      <c r="B2350">
        <v>2011</v>
      </c>
      <c r="C2350" t="s">
        <v>17388</v>
      </c>
      <c r="D2350" t="s">
        <v>14395</v>
      </c>
      <c r="E2350" t="s">
        <v>9752</v>
      </c>
      <c r="F2350" t="s">
        <v>3377</v>
      </c>
      <c r="G2350" t="s">
        <v>4621</v>
      </c>
      <c r="H2350" s="11">
        <v>500000</v>
      </c>
      <c r="I2350" s="11">
        <v>26297</v>
      </c>
      <c r="J2350" t="s">
        <v>56</v>
      </c>
      <c r="K2350">
        <v>95</v>
      </c>
      <c r="L2350" t="s">
        <v>6467</v>
      </c>
      <c r="M2350" t="s">
        <v>17390</v>
      </c>
      <c r="N2350">
        <v>6.3</v>
      </c>
      <c r="O2350">
        <v>255</v>
      </c>
      <c r="P2350">
        <v>209</v>
      </c>
      <c r="Q2350">
        <v>25750</v>
      </c>
      <c r="R2350">
        <v>1269</v>
      </c>
      <c r="S2350" t="s">
        <v>28</v>
      </c>
      <c r="T2350">
        <v>2.35</v>
      </c>
      <c r="U2350" t="b">
        <f>IF(Table19[[#This Row],[gross]]-Table19[[#This Row],[budget]] &gt; 0, TRUE, FALSE)</f>
        <v>0</v>
      </c>
    </row>
    <row r="2351" spans="1:21" x14ac:dyDescent="0.35">
      <c r="A2351" t="s">
        <v>17647</v>
      </c>
      <c r="B2351">
        <v>2007</v>
      </c>
      <c r="C2351" t="s">
        <v>15388</v>
      </c>
      <c r="D2351" t="s">
        <v>15948</v>
      </c>
      <c r="E2351" t="s">
        <v>17646</v>
      </c>
      <c r="F2351" t="s">
        <v>17648</v>
      </c>
      <c r="G2351" t="s">
        <v>569</v>
      </c>
      <c r="H2351" s="11">
        <v>15000</v>
      </c>
      <c r="I2351" s="11">
        <v>107917283</v>
      </c>
      <c r="J2351" t="s">
        <v>38</v>
      </c>
      <c r="K2351">
        <v>84</v>
      </c>
      <c r="L2351" t="s">
        <v>6096</v>
      </c>
      <c r="M2351" t="s">
        <v>17649</v>
      </c>
      <c r="N2351">
        <v>6.3</v>
      </c>
      <c r="O2351">
        <v>409</v>
      </c>
      <c r="P2351">
        <v>1189</v>
      </c>
      <c r="Q2351">
        <v>184824</v>
      </c>
      <c r="R2351">
        <v>330</v>
      </c>
      <c r="S2351" t="s">
        <v>28</v>
      </c>
      <c r="T2351">
        <v>1.85</v>
      </c>
      <c r="U2351" t="b">
        <f>IF(Table19[[#This Row],[gross]]-Table19[[#This Row],[budget]] &gt; 0, TRUE, FALSE)</f>
        <v>1</v>
      </c>
    </row>
    <row r="2352" spans="1:21" x14ac:dyDescent="0.35">
      <c r="A2352" t="s">
        <v>17681</v>
      </c>
      <c r="B2352">
        <v>1929</v>
      </c>
      <c r="C2352" t="s">
        <v>17678</v>
      </c>
      <c r="D2352" t="s">
        <v>17680</v>
      </c>
      <c r="E2352" t="s">
        <v>17679</v>
      </c>
      <c r="F2352" t="s">
        <v>17682</v>
      </c>
      <c r="G2352" t="s">
        <v>13994</v>
      </c>
      <c r="H2352" s="11">
        <v>379000</v>
      </c>
      <c r="I2352" s="11">
        <v>2808000</v>
      </c>
      <c r="J2352" t="s">
        <v>38</v>
      </c>
      <c r="K2352">
        <v>100</v>
      </c>
      <c r="L2352" t="s">
        <v>14691</v>
      </c>
      <c r="M2352" t="s">
        <v>17683</v>
      </c>
      <c r="N2352">
        <v>6.3</v>
      </c>
      <c r="O2352">
        <v>36</v>
      </c>
      <c r="P2352">
        <v>71</v>
      </c>
      <c r="Q2352">
        <v>4546</v>
      </c>
      <c r="R2352">
        <v>109</v>
      </c>
      <c r="S2352" t="s">
        <v>720</v>
      </c>
      <c r="T2352">
        <v>1.37</v>
      </c>
      <c r="U2352" t="b">
        <f>IF(Table19[[#This Row],[gross]]-Table19[[#This Row],[budget]] &gt; 0, TRUE, FALSE)</f>
        <v>1</v>
      </c>
    </row>
    <row r="2353" spans="1:21" x14ac:dyDescent="0.35">
      <c r="A2353" t="s">
        <v>17884</v>
      </c>
      <c r="B2353">
        <v>2000</v>
      </c>
      <c r="C2353" t="s">
        <v>2484</v>
      </c>
      <c r="D2353" t="s">
        <v>9143</v>
      </c>
      <c r="E2353" t="s">
        <v>1248</v>
      </c>
      <c r="F2353" t="s">
        <v>3254</v>
      </c>
      <c r="G2353" t="s">
        <v>39</v>
      </c>
      <c r="H2353" s="11">
        <v>150000</v>
      </c>
      <c r="I2353" s="11">
        <v>2882062</v>
      </c>
      <c r="J2353" t="s">
        <v>38</v>
      </c>
      <c r="K2353">
        <v>78</v>
      </c>
      <c r="L2353" t="s">
        <v>1375</v>
      </c>
      <c r="M2353" t="s">
        <v>17885</v>
      </c>
      <c r="N2353">
        <v>6.3</v>
      </c>
      <c r="O2353">
        <v>91</v>
      </c>
      <c r="P2353">
        <v>101</v>
      </c>
      <c r="Q2353">
        <v>5178</v>
      </c>
      <c r="R2353">
        <v>1144</v>
      </c>
      <c r="S2353" t="s">
        <v>28</v>
      </c>
      <c r="T2353">
        <v>1.85</v>
      </c>
      <c r="U2353" t="b">
        <f>IF(Table19[[#This Row],[gross]]-Table19[[#This Row],[budget]] &gt; 0, TRUE, FALSE)</f>
        <v>1</v>
      </c>
    </row>
    <row r="2354" spans="1:21" x14ac:dyDescent="0.35">
      <c r="A2354" t="s">
        <v>17982</v>
      </c>
      <c r="B2354">
        <v>2010</v>
      </c>
      <c r="C2354" t="s">
        <v>17207</v>
      </c>
      <c r="D2354" t="s">
        <v>17207</v>
      </c>
      <c r="E2354" t="s">
        <v>3153</v>
      </c>
      <c r="F2354" t="s">
        <v>17983</v>
      </c>
      <c r="G2354" t="s">
        <v>4621</v>
      </c>
      <c r="H2354" s="11">
        <v>65000</v>
      </c>
      <c r="I2354" s="11">
        <v>389804</v>
      </c>
      <c r="J2354" t="s">
        <v>38</v>
      </c>
      <c r="K2354">
        <v>98</v>
      </c>
      <c r="L2354" t="s">
        <v>1375</v>
      </c>
      <c r="M2354" t="s">
        <v>17984</v>
      </c>
      <c r="N2354">
        <v>6.3</v>
      </c>
      <c r="O2354">
        <v>113</v>
      </c>
      <c r="P2354">
        <v>35</v>
      </c>
      <c r="Q2354">
        <v>11816</v>
      </c>
      <c r="R2354">
        <v>2530</v>
      </c>
      <c r="S2354" t="s">
        <v>28</v>
      </c>
      <c r="T2354">
        <v>2.35</v>
      </c>
      <c r="U2354" t="b">
        <f>IF(Table19[[#This Row],[gross]]-Table19[[#This Row],[budget]] &gt; 0, TRUE, FALSE)</f>
        <v>1</v>
      </c>
    </row>
    <row r="2355" spans="1:21" x14ac:dyDescent="0.35">
      <c r="A2355" t="s">
        <v>78</v>
      </c>
      <c r="B2355">
        <v>2007</v>
      </c>
      <c r="C2355" t="s">
        <v>74</v>
      </c>
      <c r="D2355" t="s">
        <v>77</v>
      </c>
      <c r="E2355" t="s">
        <v>75</v>
      </c>
      <c r="F2355" t="s">
        <v>79</v>
      </c>
      <c r="G2355" t="s">
        <v>39</v>
      </c>
      <c r="H2355" s="11">
        <v>258000000</v>
      </c>
      <c r="I2355" s="11">
        <v>336530303</v>
      </c>
      <c r="J2355" t="s">
        <v>38</v>
      </c>
      <c r="K2355">
        <v>156</v>
      </c>
      <c r="L2355" t="s">
        <v>76</v>
      </c>
      <c r="M2355" t="s">
        <v>80</v>
      </c>
      <c r="N2355">
        <v>6.2</v>
      </c>
      <c r="O2355">
        <v>392</v>
      </c>
      <c r="P2355">
        <v>1902</v>
      </c>
      <c r="Q2355">
        <v>383056</v>
      </c>
      <c r="R2355">
        <v>46055</v>
      </c>
      <c r="S2355" t="s">
        <v>28</v>
      </c>
      <c r="T2355">
        <v>2.35</v>
      </c>
      <c r="U2355" t="b">
        <f>IF(Table19[[#This Row],[gross]]-Table19[[#This Row],[budget]] &gt; 0, TRUE, FALSE)</f>
        <v>1</v>
      </c>
    </row>
    <row r="2356" spans="1:21" x14ac:dyDescent="0.35">
      <c r="A2356" t="s">
        <v>387</v>
      </c>
      <c r="B2356">
        <v>2008</v>
      </c>
      <c r="C2356" t="s">
        <v>384</v>
      </c>
      <c r="D2356" t="s">
        <v>386</v>
      </c>
      <c r="E2356" t="s">
        <v>385</v>
      </c>
      <c r="F2356" t="s">
        <v>388</v>
      </c>
      <c r="G2356" t="s">
        <v>39</v>
      </c>
      <c r="H2356" s="11">
        <v>185000000</v>
      </c>
      <c r="I2356" s="11">
        <v>317011114</v>
      </c>
      <c r="J2356" t="s">
        <v>38</v>
      </c>
      <c r="K2356">
        <v>122</v>
      </c>
      <c r="L2356" t="s">
        <v>42</v>
      </c>
      <c r="M2356" t="s">
        <v>389</v>
      </c>
      <c r="N2356">
        <v>6.2</v>
      </c>
      <c r="O2356">
        <v>470</v>
      </c>
      <c r="P2356">
        <v>2054</v>
      </c>
      <c r="Q2356">
        <v>333847</v>
      </c>
      <c r="R2356">
        <v>14959</v>
      </c>
      <c r="S2356" t="s">
        <v>28</v>
      </c>
      <c r="T2356">
        <v>2.35</v>
      </c>
      <c r="U2356" t="b">
        <f>IF(Table19[[#This Row],[gross]]-Table19[[#This Row],[budget]] &gt; 0, TRUE, FALSE)</f>
        <v>1</v>
      </c>
    </row>
    <row r="2357" spans="1:21" x14ac:dyDescent="0.35">
      <c r="A2357" t="s">
        <v>414</v>
      </c>
      <c r="B2357">
        <v>2007</v>
      </c>
      <c r="C2357" t="s">
        <v>255</v>
      </c>
      <c r="D2357" t="s">
        <v>413</v>
      </c>
      <c r="E2357" t="s">
        <v>411</v>
      </c>
      <c r="F2357" t="s">
        <v>415</v>
      </c>
      <c r="G2357" t="s">
        <v>39</v>
      </c>
      <c r="H2357" s="11">
        <v>140000000</v>
      </c>
      <c r="I2357" s="11">
        <v>140080850</v>
      </c>
      <c r="J2357" t="s">
        <v>38</v>
      </c>
      <c r="K2357">
        <v>91</v>
      </c>
      <c r="L2357" t="s">
        <v>412</v>
      </c>
      <c r="M2357" t="s">
        <v>416</v>
      </c>
      <c r="N2357">
        <v>6.2</v>
      </c>
      <c r="O2357">
        <v>162</v>
      </c>
      <c r="P2357">
        <v>221</v>
      </c>
      <c r="Q2357">
        <v>121084</v>
      </c>
      <c r="R2357">
        <v>1125</v>
      </c>
      <c r="S2357" t="s">
        <v>28</v>
      </c>
      <c r="T2357">
        <v>2.35</v>
      </c>
      <c r="U2357" t="b">
        <f>IF(Table19[[#This Row],[gross]]-Table19[[#This Row],[budget]] &gt; 0, TRUE, FALSE)</f>
        <v>1</v>
      </c>
    </row>
    <row r="2358" spans="1:21" x14ac:dyDescent="0.35">
      <c r="A2358" t="s">
        <v>856</v>
      </c>
      <c r="B2358">
        <v>2012</v>
      </c>
      <c r="C2358" t="s">
        <v>250</v>
      </c>
      <c r="D2358" t="s">
        <v>43</v>
      </c>
      <c r="E2358" t="s">
        <v>479</v>
      </c>
      <c r="F2358" t="s">
        <v>196</v>
      </c>
      <c r="G2358" t="s">
        <v>39</v>
      </c>
      <c r="H2358" s="11">
        <v>100000000</v>
      </c>
      <c r="I2358" s="11">
        <v>79711678</v>
      </c>
      <c r="J2358" t="s">
        <v>38</v>
      </c>
      <c r="K2358">
        <v>113</v>
      </c>
      <c r="L2358" t="s">
        <v>855</v>
      </c>
      <c r="M2358" t="s">
        <v>857</v>
      </c>
      <c r="N2358">
        <v>6.2</v>
      </c>
      <c r="O2358">
        <v>526</v>
      </c>
      <c r="P2358">
        <v>479</v>
      </c>
      <c r="Q2358">
        <v>199039</v>
      </c>
      <c r="R2358">
        <v>80849</v>
      </c>
      <c r="S2358" t="s">
        <v>28</v>
      </c>
      <c r="T2358">
        <v>1.85</v>
      </c>
      <c r="U2358" t="b">
        <f>IF(Table19[[#This Row],[gross]]-Table19[[#This Row],[budget]] &gt; 0, TRUE, FALSE)</f>
        <v>0</v>
      </c>
    </row>
    <row r="2359" spans="1:21" x14ac:dyDescent="0.35">
      <c r="A2359" t="s">
        <v>876</v>
      </c>
      <c r="B2359">
        <v>2007</v>
      </c>
      <c r="C2359" t="s">
        <v>873</v>
      </c>
      <c r="D2359" t="s">
        <v>875</v>
      </c>
      <c r="E2359" t="s">
        <v>874</v>
      </c>
      <c r="F2359" t="s">
        <v>877</v>
      </c>
      <c r="G2359" t="s">
        <v>90</v>
      </c>
      <c r="H2359" s="11">
        <v>150000000</v>
      </c>
      <c r="I2359" s="11">
        <v>126597121</v>
      </c>
      <c r="J2359" t="s">
        <v>38</v>
      </c>
      <c r="K2359">
        <v>91</v>
      </c>
      <c r="L2359" t="s">
        <v>461</v>
      </c>
      <c r="M2359" t="s">
        <v>878</v>
      </c>
      <c r="N2359">
        <v>6.2</v>
      </c>
      <c r="O2359">
        <v>194</v>
      </c>
      <c r="P2359">
        <v>206</v>
      </c>
      <c r="Q2359">
        <v>105902</v>
      </c>
      <c r="R2359">
        <v>6576</v>
      </c>
      <c r="S2359" t="s">
        <v>28</v>
      </c>
      <c r="T2359">
        <v>1.85</v>
      </c>
      <c r="U2359" t="b">
        <f>IF(Table19[[#This Row],[gross]]-Table19[[#This Row],[budget]] &gt; 0, TRUE, FALSE)</f>
        <v>0</v>
      </c>
    </row>
    <row r="2360" spans="1:21" x14ac:dyDescent="0.35">
      <c r="A2360" t="s">
        <v>1207</v>
      </c>
      <c r="B2360">
        <v>2014</v>
      </c>
      <c r="C2360" t="s">
        <v>782</v>
      </c>
      <c r="D2360" t="s">
        <v>784</v>
      </c>
      <c r="E2360" t="s">
        <v>783</v>
      </c>
      <c r="F2360" t="s">
        <v>786</v>
      </c>
      <c r="G2360" t="s">
        <v>90</v>
      </c>
      <c r="H2360" s="11">
        <v>127000000</v>
      </c>
      <c r="I2360" s="11">
        <v>113733726</v>
      </c>
      <c r="J2360" t="s">
        <v>38</v>
      </c>
      <c r="K2360">
        <v>98</v>
      </c>
      <c r="L2360" t="s">
        <v>760</v>
      </c>
      <c r="M2360" t="s">
        <v>1208</v>
      </c>
      <c r="N2360">
        <v>6.2</v>
      </c>
      <c r="O2360">
        <v>154</v>
      </c>
      <c r="P2360">
        <v>126</v>
      </c>
      <c r="Q2360">
        <v>67223</v>
      </c>
      <c r="R2360">
        <v>53587</v>
      </c>
      <c r="S2360" t="s">
        <v>28</v>
      </c>
      <c r="T2360">
        <v>1.85</v>
      </c>
      <c r="U2360" t="b">
        <f>IF(Table19[[#This Row],[gross]]-Table19[[#This Row],[budget]] &gt; 0, TRUE, FALSE)</f>
        <v>0</v>
      </c>
    </row>
    <row r="2361" spans="1:21" x14ac:dyDescent="0.35">
      <c r="A2361" t="s">
        <v>1362</v>
      </c>
      <c r="B2361">
        <v>2014</v>
      </c>
      <c r="C2361" t="s">
        <v>1359</v>
      </c>
      <c r="D2361" t="s">
        <v>430</v>
      </c>
      <c r="E2361" t="s">
        <v>1360</v>
      </c>
      <c r="F2361" t="s">
        <v>1363</v>
      </c>
      <c r="G2361" t="s">
        <v>39</v>
      </c>
      <c r="H2361" s="11">
        <v>100000000</v>
      </c>
      <c r="I2361" s="11">
        <v>58607007</v>
      </c>
      <c r="J2361" t="s">
        <v>38</v>
      </c>
      <c r="K2361">
        <v>117</v>
      </c>
      <c r="L2361" t="s">
        <v>1361</v>
      </c>
      <c r="M2361" t="s">
        <v>1364</v>
      </c>
      <c r="N2361">
        <v>6.2</v>
      </c>
      <c r="O2361">
        <v>492</v>
      </c>
      <c r="P2361">
        <v>630</v>
      </c>
      <c r="Q2361">
        <v>182899</v>
      </c>
      <c r="R2361">
        <v>14161</v>
      </c>
      <c r="S2361" t="s">
        <v>28</v>
      </c>
      <c r="T2361">
        <v>2.35</v>
      </c>
      <c r="U2361" t="b">
        <f>IF(Table19[[#This Row],[gross]]-Table19[[#This Row],[budget]] &gt; 0, TRUE, FALSE)</f>
        <v>0</v>
      </c>
    </row>
    <row r="2362" spans="1:21" x14ac:dyDescent="0.35">
      <c r="A2362" t="s">
        <v>1513</v>
      </c>
      <c r="B2362">
        <v>2014</v>
      </c>
      <c r="C2362" t="s">
        <v>1510</v>
      </c>
      <c r="D2362" t="s">
        <v>194</v>
      </c>
      <c r="E2362" t="s">
        <v>1511</v>
      </c>
      <c r="F2362" t="s">
        <v>1088</v>
      </c>
      <c r="G2362" t="s">
        <v>569</v>
      </c>
      <c r="H2362" s="11">
        <v>110000000</v>
      </c>
      <c r="I2362" s="11">
        <v>106369117</v>
      </c>
      <c r="J2362" t="s">
        <v>38</v>
      </c>
      <c r="K2362">
        <v>102</v>
      </c>
      <c r="L2362" t="s">
        <v>1512</v>
      </c>
      <c r="M2362" t="s">
        <v>1514</v>
      </c>
      <c r="N2362">
        <v>6.2</v>
      </c>
      <c r="O2362">
        <v>366</v>
      </c>
      <c r="P2362">
        <v>523</v>
      </c>
      <c r="Q2362">
        <v>225273</v>
      </c>
      <c r="R2362">
        <v>10583</v>
      </c>
      <c r="S2362" t="s">
        <v>28</v>
      </c>
      <c r="T2362">
        <v>2.35</v>
      </c>
      <c r="U2362" t="b">
        <f>IF(Table19[[#This Row],[gross]]-Table19[[#This Row],[budget]] &gt; 0, TRUE, FALSE)</f>
        <v>0</v>
      </c>
    </row>
    <row r="2363" spans="1:21" x14ac:dyDescent="0.35">
      <c r="A2363" t="s">
        <v>1904</v>
      </c>
      <c r="B2363">
        <v>2012</v>
      </c>
      <c r="C2363" t="s">
        <v>1902</v>
      </c>
      <c r="D2363" t="s">
        <v>1213</v>
      </c>
      <c r="E2363" t="s">
        <v>1903</v>
      </c>
      <c r="F2363" t="s">
        <v>1905</v>
      </c>
      <c r="G2363" t="s">
        <v>569</v>
      </c>
      <c r="H2363" s="11">
        <v>95000000</v>
      </c>
      <c r="I2363" s="11">
        <v>86897182</v>
      </c>
      <c r="J2363" t="s">
        <v>38</v>
      </c>
      <c r="K2363">
        <v>85</v>
      </c>
      <c r="L2363" t="s">
        <v>1611</v>
      </c>
      <c r="M2363" t="s">
        <v>1906</v>
      </c>
      <c r="N2363">
        <v>6.2</v>
      </c>
      <c r="O2363">
        <v>255</v>
      </c>
      <c r="P2363">
        <v>177</v>
      </c>
      <c r="Q2363">
        <v>106790</v>
      </c>
      <c r="R2363">
        <v>9271</v>
      </c>
      <c r="S2363" t="s">
        <v>28</v>
      </c>
      <c r="T2363">
        <v>1.85</v>
      </c>
      <c r="U2363" t="b">
        <f>IF(Table19[[#This Row],[gross]]-Table19[[#This Row],[budget]] &gt; 0, TRUE, FALSE)</f>
        <v>0</v>
      </c>
    </row>
    <row r="2364" spans="1:21" x14ac:dyDescent="0.35">
      <c r="A2364" t="s">
        <v>2174</v>
      </c>
      <c r="B2364">
        <v>1997</v>
      </c>
      <c r="C2364" t="s">
        <v>1165</v>
      </c>
      <c r="D2364" t="s">
        <v>2173</v>
      </c>
      <c r="E2364" t="s">
        <v>2172</v>
      </c>
      <c r="F2364" t="s">
        <v>2175</v>
      </c>
      <c r="G2364" t="s">
        <v>39</v>
      </c>
      <c r="H2364" s="11">
        <v>68000000</v>
      </c>
      <c r="I2364" s="11">
        <v>61355436</v>
      </c>
      <c r="J2364" t="s">
        <v>38</v>
      </c>
      <c r="K2364">
        <v>116</v>
      </c>
      <c r="L2364" t="s">
        <v>1612</v>
      </c>
      <c r="M2364" t="s">
        <v>2176</v>
      </c>
      <c r="N2364">
        <v>6.2</v>
      </c>
      <c r="O2364">
        <v>64</v>
      </c>
      <c r="P2364">
        <v>184</v>
      </c>
      <c r="Q2364">
        <v>52136</v>
      </c>
      <c r="R2364">
        <v>475</v>
      </c>
      <c r="S2364" t="s">
        <v>28</v>
      </c>
      <c r="T2364">
        <v>2.35</v>
      </c>
      <c r="U2364" t="b">
        <f>IF(Table19[[#This Row],[gross]]-Table19[[#This Row],[budget]] &gt; 0, TRUE, FALSE)</f>
        <v>0</v>
      </c>
    </row>
    <row r="2365" spans="1:21" x14ac:dyDescent="0.35">
      <c r="A2365" t="s">
        <v>2296</v>
      </c>
      <c r="B2365">
        <v>2011</v>
      </c>
      <c r="C2365" t="s">
        <v>255</v>
      </c>
      <c r="D2365" t="s">
        <v>875</v>
      </c>
      <c r="E2365" t="s">
        <v>2295</v>
      </c>
      <c r="F2365" t="s">
        <v>620</v>
      </c>
      <c r="G2365" t="s">
        <v>39</v>
      </c>
      <c r="H2365" s="11">
        <v>75000000</v>
      </c>
      <c r="I2365" s="11">
        <v>78009155</v>
      </c>
      <c r="J2365" t="s">
        <v>38</v>
      </c>
      <c r="K2365">
        <v>104</v>
      </c>
      <c r="L2365" t="s">
        <v>1689</v>
      </c>
      <c r="M2365" t="s">
        <v>2297</v>
      </c>
      <c r="N2365">
        <v>6.2</v>
      </c>
      <c r="O2365">
        <v>236</v>
      </c>
      <c r="P2365">
        <v>194</v>
      </c>
      <c r="Q2365">
        <v>110073</v>
      </c>
      <c r="R2365">
        <v>3768</v>
      </c>
      <c r="S2365" t="s">
        <v>28</v>
      </c>
      <c r="T2365">
        <v>2.35</v>
      </c>
      <c r="U2365" t="b">
        <f>IF(Table19[[#This Row],[gross]]-Table19[[#This Row],[budget]] &gt; 0, TRUE, FALSE)</f>
        <v>1</v>
      </c>
    </row>
    <row r="2366" spans="1:21" x14ac:dyDescent="0.35">
      <c r="A2366" t="s">
        <v>2320</v>
      </c>
      <c r="B2366">
        <v>2006</v>
      </c>
      <c r="C2366" t="s">
        <v>2318</v>
      </c>
      <c r="D2366" t="s">
        <v>245</v>
      </c>
      <c r="E2366" t="s">
        <v>2319</v>
      </c>
      <c r="F2366" t="s">
        <v>2321</v>
      </c>
      <c r="G2366" t="s">
        <v>90</v>
      </c>
      <c r="H2366" s="11">
        <v>85000000</v>
      </c>
      <c r="I2366" s="11">
        <v>84303558</v>
      </c>
      <c r="J2366" t="s">
        <v>38</v>
      </c>
      <c r="K2366">
        <v>83</v>
      </c>
      <c r="L2366" t="s">
        <v>461</v>
      </c>
      <c r="M2366" t="s">
        <v>2322</v>
      </c>
      <c r="N2366">
        <v>6.2</v>
      </c>
      <c r="O2366">
        <v>107</v>
      </c>
      <c r="P2366">
        <v>100</v>
      </c>
      <c r="Q2366">
        <v>65270</v>
      </c>
      <c r="R2366">
        <v>6081</v>
      </c>
      <c r="S2366" t="s">
        <v>28</v>
      </c>
      <c r="T2366">
        <v>1.85</v>
      </c>
      <c r="U2366" t="b">
        <f>IF(Table19[[#This Row],[gross]]-Table19[[#This Row],[budget]] &gt; 0, TRUE, FALSE)</f>
        <v>0</v>
      </c>
    </row>
    <row r="2367" spans="1:21" x14ac:dyDescent="0.35">
      <c r="A2367" t="s">
        <v>2341</v>
      </c>
      <c r="B2367">
        <v>1993</v>
      </c>
      <c r="C2367" t="s">
        <v>1271</v>
      </c>
      <c r="D2367" t="s">
        <v>2340</v>
      </c>
      <c r="E2367" t="s">
        <v>2338</v>
      </c>
      <c r="F2367" t="s">
        <v>1982</v>
      </c>
      <c r="G2367" t="s">
        <v>39</v>
      </c>
      <c r="H2367" s="11">
        <v>70000000</v>
      </c>
      <c r="I2367" s="11">
        <v>50016394</v>
      </c>
      <c r="J2367" t="s">
        <v>38</v>
      </c>
      <c r="K2367">
        <v>130</v>
      </c>
      <c r="L2367" t="s">
        <v>2339</v>
      </c>
      <c r="M2367" t="s">
        <v>2342</v>
      </c>
      <c r="N2367">
        <v>6.2</v>
      </c>
      <c r="O2367">
        <v>80</v>
      </c>
      <c r="P2367">
        <v>257</v>
      </c>
      <c r="Q2367">
        <v>106528</v>
      </c>
      <c r="R2367">
        <v>2407</v>
      </c>
      <c r="S2367" t="s">
        <v>28</v>
      </c>
      <c r="T2367">
        <v>2.35</v>
      </c>
      <c r="U2367" t="b">
        <f>IF(Table19[[#This Row],[gross]]-Table19[[#This Row],[budget]] &gt; 0, TRUE, FALSE)</f>
        <v>0</v>
      </c>
    </row>
    <row r="2368" spans="1:21" x14ac:dyDescent="0.35">
      <c r="A2368" t="s">
        <v>3253</v>
      </c>
      <c r="B2368">
        <v>1994</v>
      </c>
      <c r="C2368" t="s">
        <v>2943</v>
      </c>
      <c r="D2368" t="s">
        <v>3252</v>
      </c>
      <c r="E2368" t="s">
        <v>3250</v>
      </c>
      <c r="F2368" t="s">
        <v>3254</v>
      </c>
      <c r="G2368" t="s">
        <v>569</v>
      </c>
      <c r="H2368" s="11">
        <v>70000000</v>
      </c>
      <c r="I2368" s="11">
        <v>65012000</v>
      </c>
      <c r="J2368" t="s">
        <v>38</v>
      </c>
      <c r="K2368">
        <v>125</v>
      </c>
      <c r="L2368" t="s">
        <v>3251</v>
      </c>
      <c r="M2368" t="s">
        <v>3255</v>
      </c>
      <c r="N2368">
        <v>6.2</v>
      </c>
      <c r="O2368">
        <v>59</v>
      </c>
      <c r="P2368">
        <v>137</v>
      </c>
      <c r="Q2368">
        <v>43559</v>
      </c>
      <c r="R2368">
        <v>1439</v>
      </c>
      <c r="S2368" t="s">
        <v>28</v>
      </c>
      <c r="T2368">
        <v>1.85</v>
      </c>
      <c r="U2368" t="b">
        <f>IF(Table19[[#This Row],[gross]]-Table19[[#This Row],[budget]] &gt; 0, TRUE, FALSE)</f>
        <v>0</v>
      </c>
    </row>
    <row r="2369" spans="1:21" x14ac:dyDescent="0.35">
      <c r="A2369" t="s">
        <v>3358</v>
      </c>
      <c r="B2369">
        <v>2001</v>
      </c>
      <c r="C2369" t="s">
        <v>3355</v>
      </c>
      <c r="D2369" t="s">
        <v>823</v>
      </c>
      <c r="E2369" t="s">
        <v>3356</v>
      </c>
      <c r="F2369" t="s">
        <v>3252</v>
      </c>
      <c r="G2369" t="s">
        <v>90</v>
      </c>
      <c r="H2369" s="11">
        <v>70000000</v>
      </c>
      <c r="I2369" s="11">
        <v>13596911</v>
      </c>
      <c r="J2369" t="s">
        <v>38</v>
      </c>
      <c r="K2369">
        <v>95</v>
      </c>
      <c r="L2369" t="s">
        <v>3357</v>
      </c>
      <c r="M2369" t="s">
        <v>3359</v>
      </c>
      <c r="N2369">
        <v>6.2</v>
      </c>
      <c r="O2369">
        <v>81</v>
      </c>
      <c r="P2369">
        <v>123</v>
      </c>
      <c r="Q2369">
        <v>25572</v>
      </c>
      <c r="R2369">
        <v>3734</v>
      </c>
      <c r="S2369" t="s">
        <v>28</v>
      </c>
      <c r="T2369">
        <v>2.35</v>
      </c>
      <c r="U2369" t="b">
        <f>IF(Table19[[#This Row],[gross]]-Table19[[#This Row],[budget]] &gt; 0, TRUE, FALSE)</f>
        <v>0</v>
      </c>
    </row>
    <row r="2370" spans="1:21" x14ac:dyDescent="0.35">
      <c r="A2370" t="s">
        <v>3454</v>
      </c>
      <c r="B2370">
        <v>1999</v>
      </c>
      <c r="C2370" t="s">
        <v>2387</v>
      </c>
      <c r="D2370" t="s">
        <v>952</v>
      </c>
      <c r="E2370" t="s">
        <v>3453</v>
      </c>
      <c r="F2370" t="s">
        <v>3455</v>
      </c>
      <c r="G2370" t="s">
        <v>39</v>
      </c>
      <c r="H2370" s="11">
        <v>66000000</v>
      </c>
      <c r="I2370" s="11">
        <v>87704396</v>
      </c>
      <c r="J2370" t="s">
        <v>38</v>
      </c>
      <c r="K2370">
        <v>113</v>
      </c>
      <c r="L2370" t="s">
        <v>1547</v>
      </c>
      <c r="M2370" t="s">
        <v>3456</v>
      </c>
      <c r="N2370">
        <v>6.2</v>
      </c>
      <c r="O2370">
        <v>138</v>
      </c>
      <c r="P2370">
        <v>274</v>
      </c>
      <c r="Q2370">
        <v>88132</v>
      </c>
      <c r="R2370">
        <v>1302</v>
      </c>
      <c r="S2370" t="s">
        <v>28</v>
      </c>
      <c r="T2370">
        <v>2.35</v>
      </c>
      <c r="U2370" t="b">
        <f>IF(Table19[[#This Row],[gross]]-Table19[[#This Row],[budget]] &gt; 0, TRUE, FALSE)</f>
        <v>1</v>
      </c>
    </row>
    <row r="2371" spans="1:21" x14ac:dyDescent="0.35">
      <c r="A2371" t="s">
        <v>3623</v>
      </c>
      <c r="B2371">
        <v>2000</v>
      </c>
      <c r="C2371" t="s">
        <v>3621</v>
      </c>
      <c r="D2371" t="s">
        <v>3622</v>
      </c>
      <c r="E2371" t="s">
        <v>2173</v>
      </c>
      <c r="F2371" t="s">
        <v>3624</v>
      </c>
      <c r="G2371" t="s">
        <v>569</v>
      </c>
      <c r="H2371" s="11">
        <v>65000000</v>
      </c>
      <c r="I2371" s="11">
        <v>32598931</v>
      </c>
      <c r="J2371" t="s">
        <v>38</v>
      </c>
      <c r="K2371">
        <v>135</v>
      </c>
      <c r="L2371" t="s">
        <v>896</v>
      </c>
      <c r="M2371" t="s">
        <v>3625</v>
      </c>
      <c r="N2371">
        <v>6.2</v>
      </c>
      <c r="O2371">
        <v>134</v>
      </c>
      <c r="P2371">
        <v>265</v>
      </c>
      <c r="Q2371">
        <v>49300</v>
      </c>
      <c r="R2371">
        <v>1013</v>
      </c>
      <c r="S2371" t="s">
        <v>28</v>
      </c>
      <c r="T2371">
        <v>2.35</v>
      </c>
      <c r="U2371" t="b">
        <f>IF(Table19[[#This Row],[gross]]-Table19[[#This Row],[budget]] &gt; 0, TRUE, FALSE)</f>
        <v>0</v>
      </c>
    </row>
    <row r="2372" spans="1:21" x14ac:dyDescent="0.35">
      <c r="A2372" t="s">
        <v>3691</v>
      </c>
      <c r="B2372">
        <v>2002</v>
      </c>
      <c r="C2372" t="s">
        <v>1902</v>
      </c>
      <c r="D2372" t="s">
        <v>1218</v>
      </c>
      <c r="E2372" t="s">
        <v>3690</v>
      </c>
      <c r="F2372" t="s">
        <v>3692</v>
      </c>
      <c r="G2372" t="s">
        <v>39</v>
      </c>
      <c r="H2372" s="11">
        <v>63000000</v>
      </c>
      <c r="I2372" s="11">
        <v>213079163</v>
      </c>
      <c r="J2372" t="s">
        <v>38</v>
      </c>
      <c r="K2372">
        <v>94</v>
      </c>
      <c r="L2372" t="s">
        <v>1689</v>
      </c>
      <c r="M2372" t="s">
        <v>3693</v>
      </c>
      <c r="N2372">
        <v>6.2</v>
      </c>
      <c r="O2372">
        <v>194</v>
      </c>
      <c r="P2372">
        <v>795</v>
      </c>
      <c r="Q2372">
        <v>162909</v>
      </c>
      <c r="R2372">
        <v>2725</v>
      </c>
      <c r="S2372" t="s">
        <v>28</v>
      </c>
      <c r="T2372">
        <v>2.35</v>
      </c>
      <c r="U2372" t="b">
        <f>IF(Table19[[#This Row],[gross]]-Table19[[#This Row],[budget]] &gt; 0, TRUE, FALSE)</f>
        <v>1</v>
      </c>
    </row>
    <row r="2373" spans="1:21" x14ac:dyDescent="0.35">
      <c r="A2373" t="s">
        <v>3995</v>
      </c>
      <c r="B2373">
        <v>2014</v>
      </c>
      <c r="C2373" t="s">
        <v>830</v>
      </c>
      <c r="D2373" t="s">
        <v>3994</v>
      </c>
      <c r="E2373" t="s">
        <v>916</v>
      </c>
      <c r="F2373" t="s">
        <v>3996</v>
      </c>
      <c r="G2373" t="s">
        <v>39</v>
      </c>
      <c r="H2373" s="11">
        <v>60000000</v>
      </c>
      <c r="I2373" s="11">
        <v>50549107</v>
      </c>
      <c r="J2373" t="s">
        <v>38</v>
      </c>
      <c r="K2373">
        <v>105</v>
      </c>
      <c r="L2373" t="s">
        <v>896</v>
      </c>
      <c r="M2373" t="s">
        <v>3997</v>
      </c>
      <c r="N2373">
        <v>6.2</v>
      </c>
      <c r="O2373">
        <v>313</v>
      </c>
      <c r="P2373">
        <v>289</v>
      </c>
      <c r="Q2373">
        <v>99035</v>
      </c>
      <c r="R2373">
        <v>1411</v>
      </c>
      <c r="S2373" t="s">
        <v>28</v>
      </c>
      <c r="T2373">
        <v>2.35</v>
      </c>
      <c r="U2373" t="b">
        <f>IF(Table19[[#This Row],[gross]]-Table19[[#This Row],[budget]] &gt; 0, TRUE, FALSE)</f>
        <v>0</v>
      </c>
    </row>
    <row r="2374" spans="1:21" x14ac:dyDescent="0.35">
      <c r="A2374" t="s">
        <v>4042</v>
      </c>
      <c r="B2374">
        <v>2002</v>
      </c>
      <c r="C2374" t="s">
        <v>3460</v>
      </c>
      <c r="D2374" t="s">
        <v>58</v>
      </c>
      <c r="E2374" t="s">
        <v>625</v>
      </c>
      <c r="F2374" t="s">
        <v>644</v>
      </c>
      <c r="G2374" t="s">
        <v>39</v>
      </c>
      <c r="H2374" s="11">
        <v>60000000</v>
      </c>
      <c r="I2374" s="11">
        <v>43060566</v>
      </c>
      <c r="J2374" t="s">
        <v>38</v>
      </c>
      <c r="K2374">
        <v>101</v>
      </c>
      <c r="L2374" t="s">
        <v>257</v>
      </c>
      <c r="M2374" t="s">
        <v>4043</v>
      </c>
      <c r="N2374">
        <v>6.2</v>
      </c>
      <c r="O2374">
        <v>138</v>
      </c>
      <c r="P2374">
        <v>569</v>
      </c>
      <c r="Q2374">
        <v>107859</v>
      </c>
      <c r="R2374">
        <v>53024</v>
      </c>
      <c r="S2374" t="s">
        <v>28</v>
      </c>
      <c r="T2374">
        <v>2.35</v>
      </c>
      <c r="U2374" t="b">
        <f>IF(Table19[[#This Row],[gross]]-Table19[[#This Row],[budget]] &gt; 0, TRUE, FALSE)</f>
        <v>0</v>
      </c>
    </row>
    <row r="2375" spans="1:21" x14ac:dyDescent="0.35">
      <c r="A2375" t="s">
        <v>4065</v>
      </c>
      <c r="B2375">
        <v>2009</v>
      </c>
      <c r="C2375" t="s">
        <v>1278</v>
      </c>
      <c r="D2375" t="s">
        <v>1476</v>
      </c>
      <c r="E2375" t="s">
        <v>133</v>
      </c>
      <c r="F2375" t="s">
        <v>4066</v>
      </c>
      <c r="G2375" t="s">
        <v>39</v>
      </c>
      <c r="H2375" s="11">
        <v>60000000</v>
      </c>
      <c r="I2375" s="11">
        <v>40559930</v>
      </c>
      <c r="J2375" t="s">
        <v>38</v>
      </c>
      <c r="K2375">
        <v>125</v>
      </c>
      <c r="L2375" t="s">
        <v>4064</v>
      </c>
      <c r="M2375" t="s">
        <v>4067</v>
      </c>
      <c r="N2375">
        <v>6.2</v>
      </c>
      <c r="O2375">
        <v>211</v>
      </c>
      <c r="P2375">
        <v>184</v>
      </c>
      <c r="Q2375">
        <v>41727</v>
      </c>
      <c r="R2375">
        <v>10623</v>
      </c>
      <c r="S2375" t="s">
        <v>28</v>
      </c>
      <c r="T2375">
        <v>2.35</v>
      </c>
      <c r="U2375" t="b">
        <f>IF(Table19[[#This Row],[gross]]-Table19[[#This Row],[budget]] &gt; 0, TRUE, FALSE)</f>
        <v>0</v>
      </c>
    </row>
    <row r="2376" spans="1:21" x14ac:dyDescent="0.35">
      <c r="A2376" t="s">
        <v>4189</v>
      </c>
      <c r="B2376">
        <v>2014</v>
      </c>
      <c r="C2376" t="s">
        <v>4186</v>
      </c>
      <c r="D2376" t="s">
        <v>4188</v>
      </c>
      <c r="E2376" t="s">
        <v>183</v>
      </c>
      <c r="F2376" t="s">
        <v>4190</v>
      </c>
      <c r="G2376" t="s">
        <v>39</v>
      </c>
      <c r="H2376" s="11">
        <v>60000000</v>
      </c>
      <c r="I2376" s="11">
        <v>22451</v>
      </c>
      <c r="J2376" t="s">
        <v>38</v>
      </c>
      <c r="K2376">
        <v>118</v>
      </c>
      <c r="L2376" t="s">
        <v>4187</v>
      </c>
      <c r="M2376" t="s">
        <v>4191</v>
      </c>
      <c r="N2376">
        <v>6.2</v>
      </c>
      <c r="O2376">
        <v>189</v>
      </c>
      <c r="P2376">
        <v>126</v>
      </c>
      <c r="Q2376">
        <v>41288</v>
      </c>
      <c r="R2376">
        <v>22447</v>
      </c>
      <c r="S2376" t="s">
        <v>28</v>
      </c>
      <c r="T2376">
        <v>2.35</v>
      </c>
      <c r="U2376" t="b">
        <f>IF(Table19[[#This Row],[gross]]-Table19[[#This Row],[budget]] &gt; 0, TRUE, FALSE)</f>
        <v>0</v>
      </c>
    </row>
    <row r="2377" spans="1:21" x14ac:dyDescent="0.35">
      <c r="A2377" t="s">
        <v>4358</v>
      </c>
      <c r="B2377">
        <v>2004</v>
      </c>
      <c r="C2377" t="s">
        <v>4355</v>
      </c>
      <c r="D2377" t="s">
        <v>1045</v>
      </c>
      <c r="E2377" t="s">
        <v>4356</v>
      </c>
      <c r="F2377" t="s">
        <v>4359</v>
      </c>
      <c r="G2377" t="s">
        <v>39</v>
      </c>
      <c r="H2377" s="11">
        <v>56000000</v>
      </c>
      <c r="I2377" s="11">
        <v>45860039</v>
      </c>
      <c r="J2377" t="s">
        <v>38</v>
      </c>
      <c r="K2377">
        <v>86</v>
      </c>
      <c r="L2377" t="s">
        <v>4357</v>
      </c>
      <c r="M2377" t="s">
        <v>4360</v>
      </c>
      <c r="N2377">
        <v>6.2</v>
      </c>
      <c r="O2377">
        <v>117</v>
      </c>
      <c r="P2377">
        <v>221</v>
      </c>
      <c r="Q2377">
        <v>53118</v>
      </c>
      <c r="R2377">
        <v>14146</v>
      </c>
      <c r="S2377" t="s">
        <v>28</v>
      </c>
      <c r="T2377">
        <v>2.35</v>
      </c>
      <c r="U2377" t="b">
        <f>IF(Table19[[#This Row],[gross]]-Table19[[#This Row],[budget]] &gt; 0, TRUE, FALSE)</f>
        <v>0</v>
      </c>
    </row>
    <row r="2378" spans="1:21" x14ac:dyDescent="0.35">
      <c r="A2378" t="s">
        <v>4436</v>
      </c>
      <c r="B2378">
        <v>2005</v>
      </c>
      <c r="C2378" t="s">
        <v>1221</v>
      </c>
      <c r="D2378" t="s">
        <v>4435</v>
      </c>
      <c r="E2378" t="s">
        <v>4176</v>
      </c>
      <c r="F2378" t="s">
        <v>4437</v>
      </c>
      <c r="G2378" t="s">
        <v>39</v>
      </c>
      <c r="H2378" s="11">
        <v>55000000</v>
      </c>
      <c r="I2378" s="11">
        <v>89706988</v>
      </c>
      <c r="J2378" t="s">
        <v>38</v>
      </c>
      <c r="K2378">
        <v>98</v>
      </c>
      <c r="L2378" t="s">
        <v>1861</v>
      </c>
      <c r="M2378" t="s">
        <v>4438</v>
      </c>
      <c r="N2378">
        <v>6.2</v>
      </c>
      <c r="O2378">
        <v>231</v>
      </c>
      <c r="P2378">
        <v>600</v>
      </c>
      <c r="Q2378">
        <v>126746</v>
      </c>
      <c r="R2378">
        <v>2287</v>
      </c>
      <c r="S2378" t="s">
        <v>28</v>
      </c>
      <c r="T2378">
        <v>2.35</v>
      </c>
      <c r="U2378" t="b">
        <f>IF(Table19[[#This Row],[gross]]-Table19[[#This Row],[budget]] &gt; 0, TRUE, FALSE)</f>
        <v>1</v>
      </c>
    </row>
    <row r="2379" spans="1:21" x14ac:dyDescent="0.35">
      <c r="A2379" t="s">
        <v>4662</v>
      </c>
      <c r="B2379">
        <v>2006</v>
      </c>
      <c r="C2379" t="s">
        <v>3954</v>
      </c>
      <c r="D2379" t="s">
        <v>208</v>
      </c>
      <c r="E2379" t="s">
        <v>735</v>
      </c>
      <c r="F2379" t="s">
        <v>274</v>
      </c>
      <c r="G2379" t="s">
        <v>39</v>
      </c>
      <c r="H2379" s="11">
        <v>55000000</v>
      </c>
      <c r="I2379" s="11">
        <v>7221458</v>
      </c>
      <c r="J2379" t="s">
        <v>740</v>
      </c>
      <c r="K2379">
        <v>128</v>
      </c>
      <c r="L2379" t="s">
        <v>3911</v>
      </c>
      <c r="M2379" t="s">
        <v>4663</v>
      </c>
      <c r="N2379">
        <v>6.2</v>
      </c>
      <c r="O2379">
        <v>127</v>
      </c>
      <c r="P2379">
        <v>178</v>
      </c>
      <c r="Q2379">
        <v>20740</v>
      </c>
      <c r="R2379">
        <v>27614</v>
      </c>
      <c r="S2379" t="s">
        <v>720</v>
      </c>
      <c r="T2379">
        <v>1.85</v>
      </c>
      <c r="U2379" t="b">
        <f>IF(Table19[[#This Row],[gross]]-Table19[[#This Row],[budget]] &gt; 0, TRUE, FALSE)</f>
        <v>0</v>
      </c>
    </row>
    <row r="2380" spans="1:21" x14ac:dyDescent="0.35">
      <c r="A2380" t="s">
        <v>4876</v>
      </c>
      <c r="B2380">
        <v>2009</v>
      </c>
      <c r="C2380" t="s">
        <v>1012</v>
      </c>
      <c r="D2380" t="s">
        <v>678</v>
      </c>
      <c r="E2380" t="s">
        <v>998</v>
      </c>
      <c r="F2380" t="s">
        <v>4877</v>
      </c>
      <c r="G2380" t="s">
        <v>39</v>
      </c>
      <c r="H2380" s="11">
        <v>50000000</v>
      </c>
      <c r="I2380" s="11">
        <v>79948113</v>
      </c>
      <c r="J2380" t="s">
        <v>38</v>
      </c>
      <c r="K2380">
        <v>121</v>
      </c>
      <c r="L2380" t="s">
        <v>2139</v>
      </c>
      <c r="M2380" t="s">
        <v>4878</v>
      </c>
      <c r="N2380">
        <v>6.2</v>
      </c>
      <c r="O2380">
        <v>279</v>
      </c>
      <c r="P2380">
        <v>791</v>
      </c>
      <c r="Q2380">
        <v>186879</v>
      </c>
      <c r="R2380">
        <v>13421</v>
      </c>
      <c r="S2380" t="s">
        <v>28</v>
      </c>
      <c r="T2380">
        <v>2.35</v>
      </c>
      <c r="U2380" t="b">
        <f>IF(Table19[[#This Row],[gross]]-Table19[[#This Row],[budget]] &gt; 0, TRUE, FALSE)</f>
        <v>1</v>
      </c>
    </row>
    <row r="2381" spans="1:21" x14ac:dyDescent="0.35">
      <c r="A2381" t="s">
        <v>4923</v>
      </c>
      <c r="B2381">
        <v>2003</v>
      </c>
      <c r="C2381" t="s">
        <v>4738</v>
      </c>
      <c r="D2381" t="s">
        <v>4922</v>
      </c>
      <c r="E2381" t="s">
        <v>4921</v>
      </c>
      <c r="F2381" t="s">
        <v>4924</v>
      </c>
      <c r="G2381" t="s">
        <v>39</v>
      </c>
      <c r="H2381" s="11">
        <v>50000000</v>
      </c>
      <c r="I2381" s="11">
        <v>60470220</v>
      </c>
      <c r="J2381" t="s">
        <v>38</v>
      </c>
      <c r="K2381">
        <v>114</v>
      </c>
      <c r="L2381" t="s">
        <v>1569</v>
      </c>
      <c r="M2381" t="s">
        <v>4925</v>
      </c>
      <c r="N2381">
        <v>6.2</v>
      </c>
      <c r="O2381">
        <v>165</v>
      </c>
      <c r="P2381">
        <v>192</v>
      </c>
      <c r="Q2381">
        <v>81444</v>
      </c>
      <c r="R2381">
        <v>428</v>
      </c>
      <c r="S2381" t="s">
        <v>28</v>
      </c>
      <c r="T2381">
        <v>2.35</v>
      </c>
      <c r="U2381" t="b">
        <f>IF(Table19[[#This Row],[gross]]-Table19[[#This Row],[budget]] &gt; 0, TRUE, FALSE)</f>
        <v>1</v>
      </c>
    </row>
    <row r="2382" spans="1:21" x14ac:dyDescent="0.35">
      <c r="A2382" t="s">
        <v>5037</v>
      </c>
      <c r="B2382">
        <v>2004</v>
      </c>
      <c r="C2382" t="s">
        <v>5036</v>
      </c>
      <c r="D2382" t="s">
        <v>1909</v>
      </c>
      <c r="E2382" t="s">
        <v>201</v>
      </c>
      <c r="F2382" t="s">
        <v>5038</v>
      </c>
      <c r="G2382" t="s">
        <v>569</v>
      </c>
      <c r="H2382" s="11">
        <v>45000000</v>
      </c>
      <c r="I2382" s="11">
        <v>50740078</v>
      </c>
      <c r="J2382" t="s">
        <v>740</v>
      </c>
      <c r="K2382">
        <v>98</v>
      </c>
      <c r="L2382" t="s">
        <v>2145</v>
      </c>
      <c r="M2382" t="s">
        <v>5039</v>
      </c>
      <c r="N2382">
        <v>6.2</v>
      </c>
      <c r="O2382">
        <v>191</v>
      </c>
      <c r="P2382">
        <v>672</v>
      </c>
      <c r="Q2382">
        <v>151580</v>
      </c>
      <c r="R2382">
        <v>16791</v>
      </c>
      <c r="S2382" t="s">
        <v>28</v>
      </c>
      <c r="T2382">
        <v>2.35</v>
      </c>
      <c r="U2382" t="b">
        <f>IF(Table19[[#This Row],[gross]]-Table19[[#This Row],[budget]] &gt; 0, TRUE, FALSE)</f>
        <v>1</v>
      </c>
    </row>
    <row r="2383" spans="1:21" x14ac:dyDescent="0.35">
      <c r="A2383" t="s">
        <v>5107</v>
      </c>
      <c r="B2383">
        <v>2007</v>
      </c>
      <c r="C2383" t="s">
        <v>5105</v>
      </c>
      <c r="D2383" t="s">
        <v>2344</v>
      </c>
      <c r="E2383" t="s">
        <v>5106</v>
      </c>
      <c r="F2383" t="s">
        <v>5108</v>
      </c>
      <c r="G2383" t="s">
        <v>569</v>
      </c>
      <c r="H2383" s="11">
        <v>50000000</v>
      </c>
      <c r="I2383" s="11">
        <v>27667947</v>
      </c>
      <c r="J2383" t="s">
        <v>56</v>
      </c>
      <c r="K2383">
        <v>131</v>
      </c>
      <c r="L2383" t="s">
        <v>2062</v>
      </c>
      <c r="M2383" t="s">
        <v>5109</v>
      </c>
      <c r="N2383">
        <v>6.2</v>
      </c>
      <c r="O2383">
        <v>209</v>
      </c>
      <c r="P2383">
        <v>392</v>
      </c>
      <c r="Q2383">
        <v>86374</v>
      </c>
      <c r="R2383">
        <v>1344</v>
      </c>
      <c r="S2383" t="s">
        <v>28</v>
      </c>
      <c r="T2383">
        <v>2.35</v>
      </c>
      <c r="U2383" t="b">
        <f>IF(Table19[[#This Row],[gross]]-Table19[[#This Row],[budget]] &gt; 0, TRUE, FALSE)</f>
        <v>0</v>
      </c>
    </row>
    <row r="2384" spans="1:21" x14ac:dyDescent="0.35">
      <c r="A2384" t="s">
        <v>5191</v>
      </c>
      <c r="B2384">
        <v>1997</v>
      </c>
      <c r="C2384" t="s">
        <v>5190</v>
      </c>
      <c r="D2384" t="s">
        <v>4164</v>
      </c>
      <c r="E2384" t="s">
        <v>1682</v>
      </c>
      <c r="F2384" t="s">
        <v>5192</v>
      </c>
      <c r="G2384" t="s">
        <v>39</v>
      </c>
      <c r="H2384" s="11">
        <v>50000000</v>
      </c>
      <c r="I2384" s="11">
        <v>10556196</v>
      </c>
      <c r="J2384" t="s">
        <v>38</v>
      </c>
      <c r="K2384">
        <v>115</v>
      </c>
      <c r="L2384" t="s">
        <v>2062</v>
      </c>
      <c r="M2384" t="s">
        <v>5193</v>
      </c>
      <c r="N2384">
        <v>6.2</v>
      </c>
      <c r="O2384">
        <v>59</v>
      </c>
      <c r="P2384">
        <v>73</v>
      </c>
      <c r="Q2384">
        <v>16562</v>
      </c>
      <c r="R2384">
        <v>2606</v>
      </c>
      <c r="S2384" t="s">
        <v>28</v>
      </c>
      <c r="T2384">
        <v>2.35</v>
      </c>
      <c r="U2384" t="b">
        <f>IF(Table19[[#This Row],[gross]]-Table19[[#This Row],[budget]] &gt; 0, TRUE, FALSE)</f>
        <v>0</v>
      </c>
    </row>
    <row r="2385" spans="1:21" x14ac:dyDescent="0.35">
      <c r="A2385" t="s">
        <v>5223</v>
      </c>
      <c r="B2385">
        <v>2013</v>
      </c>
      <c r="C2385" t="s">
        <v>5220</v>
      </c>
      <c r="D2385" t="s">
        <v>5222</v>
      </c>
      <c r="E2385" t="s">
        <v>5221</v>
      </c>
      <c r="F2385" t="s">
        <v>5224</v>
      </c>
      <c r="G2385" t="s">
        <v>39</v>
      </c>
      <c r="H2385" s="11">
        <v>60000000</v>
      </c>
      <c r="I2385" s="11">
        <v>19445217</v>
      </c>
      <c r="J2385" t="s">
        <v>38</v>
      </c>
      <c r="K2385">
        <v>124</v>
      </c>
      <c r="L2385" t="s">
        <v>660</v>
      </c>
      <c r="M2385" t="s">
        <v>5225</v>
      </c>
      <c r="N2385">
        <v>6.2</v>
      </c>
      <c r="O2385">
        <v>231</v>
      </c>
      <c r="P2385">
        <v>258</v>
      </c>
      <c r="Q2385">
        <v>67796</v>
      </c>
      <c r="R2385">
        <v>3580</v>
      </c>
      <c r="S2385" t="s">
        <v>28</v>
      </c>
      <c r="T2385">
        <v>2.35</v>
      </c>
      <c r="U2385" t="b">
        <f>IF(Table19[[#This Row],[gross]]-Table19[[#This Row],[budget]] &gt; 0, TRUE, FALSE)</f>
        <v>0</v>
      </c>
    </row>
    <row r="2386" spans="1:21" x14ac:dyDescent="0.35">
      <c r="A2386" t="s">
        <v>5429</v>
      </c>
      <c r="B2386">
        <v>2000</v>
      </c>
      <c r="C2386" t="s">
        <v>4069</v>
      </c>
      <c r="D2386" t="s">
        <v>5428</v>
      </c>
      <c r="E2386" t="s">
        <v>5426</v>
      </c>
      <c r="F2386" t="s">
        <v>5430</v>
      </c>
      <c r="G2386" t="s">
        <v>39</v>
      </c>
      <c r="H2386" s="11">
        <v>45000000</v>
      </c>
      <c r="I2386" s="11">
        <v>106807667</v>
      </c>
      <c r="J2386" t="s">
        <v>38</v>
      </c>
      <c r="K2386">
        <v>109</v>
      </c>
      <c r="L2386" t="s">
        <v>5427</v>
      </c>
      <c r="M2386" t="s">
        <v>5431</v>
      </c>
      <c r="N2386">
        <v>6.2</v>
      </c>
      <c r="O2386">
        <v>140</v>
      </c>
      <c r="P2386">
        <v>370</v>
      </c>
      <c r="Q2386">
        <v>137377</v>
      </c>
      <c r="R2386">
        <v>1574</v>
      </c>
      <c r="S2386" t="s">
        <v>28</v>
      </c>
      <c r="T2386">
        <v>1.85</v>
      </c>
      <c r="U2386" t="b">
        <f>IF(Table19[[#This Row],[gross]]-Table19[[#This Row],[budget]] &gt; 0, TRUE, FALSE)</f>
        <v>1</v>
      </c>
    </row>
    <row r="2387" spans="1:21" x14ac:dyDescent="0.35">
      <c r="A2387" t="s">
        <v>5923</v>
      </c>
      <c r="B2387">
        <v>2011</v>
      </c>
      <c r="C2387" t="s">
        <v>3770</v>
      </c>
      <c r="D2387" t="s">
        <v>5552</v>
      </c>
      <c r="E2387" t="s">
        <v>3103</v>
      </c>
      <c r="F2387" t="s">
        <v>5924</v>
      </c>
      <c r="G2387" t="s">
        <v>90</v>
      </c>
      <c r="H2387" s="11">
        <v>41000000</v>
      </c>
      <c r="I2387" s="11">
        <v>7204138</v>
      </c>
      <c r="J2387" t="s">
        <v>38</v>
      </c>
      <c r="K2387">
        <v>100</v>
      </c>
      <c r="L2387" t="s">
        <v>1611</v>
      </c>
      <c r="M2387" t="s">
        <v>5925</v>
      </c>
      <c r="N2387">
        <v>6.2</v>
      </c>
      <c r="O2387">
        <v>108</v>
      </c>
      <c r="P2387">
        <v>125</v>
      </c>
      <c r="Q2387">
        <v>34809</v>
      </c>
      <c r="R2387">
        <v>2085</v>
      </c>
      <c r="S2387" t="s">
        <v>28</v>
      </c>
      <c r="T2387">
        <v>2.35</v>
      </c>
      <c r="U2387" t="b">
        <f>IF(Table19[[#This Row],[gross]]-Table19[[#This Row],[budget]] &gt; 0, TRUE, FALSE)</f>
        <v>0</v>
      </c>
    </row>
    <row r="2388" spans="1:21" x14ac:dyDescent="0.35">
      <c r="A2388" t="s">
        <v>6246</v>
      </c>
      <c r="B2388">
        <v>2011</v>
      </c>
      <c r="C2388" t="s">
        <v>6001</v>
      </c>
      <c r="D2388" t="s">
        <v>4033</v>
      </c>
      <c r="E2388" t="s">
        <v>6245</v>
      </c>
      <c r="F2388" t="s">
        <v>6247</v>
      </c>
      <c r="G2388" t="s">
        <v>569</v>
      </c>
      <c r="H2388" s="11">
        <v>40000000</v>
      </c>
      <c r="I2388" s="11">
        <v>38176892</v>
      </c>
      <c r="J2388" t="s">
        <v>38</v>
      </c>
      <c r="K2388">
        <v>111</v>
      </c>
      <c r="L2388" t="s">
        <v>4883</v>
      </c>
      <c r="M2388" t="s">
        <v>6248</v>
      </c>
      <c r="N2388">
        <v>6.2</v>
      </c>
      <c r="O2388">
        <v>420</v>
      </c>
      <c r="P2388">
        <v>518</v>
      </c>
      <c r="Q2388">
        <v>104119</v>
      </c>
      <c r="R2388">
        <v>4486</v>
      </c>
      <c r="S2388" t="s">
        <v>28</v>
      </c>
      <c r="T2388">
        <v>2.35</v>
      </c>
      <c r="U2388" t="b">
        <f>IF(Table19[[#This Row],[gross]]-Table19[[#This Row],[budget]] &gt; 0, TRUE, FALSE)</f>
        <v>0</v>
      </c>
    </row>
    <row r="2389" spans="1:21" x14ac:dyDescent="0.35">
      <c r="A2389" t="s">
        <v>6282</v>
      </c>
      <c r="B2389">
        <v>2005</v>
      </c>
      <c r="C2389" t="s">
        <v>3355</v>
      </c>
      <c r="D2389" t="s">
        <v>6281</v>
      </c>
      <c r="E2389" t="s">
        <v>6280</v>
      </c>
      <c r="F2389" t="s">
        <v>6283</v>
      </c>
      <c r="G2389" t="s">
        <v>39</v>
      </c>
      <c r="H2389" s="11">
        <v>30000000</v>
      </c>
      <c r="I2389" s="11">
        <v>42071069</v>
      </c>
      <c r="J2389" t="s">
        <v>38</v>
      </c>
      <c r="K2389">
        <v>104</v>
      </c>
      <c r="L2389" t="s">
        <v>4290</v>
      </c>
      <c r="M2389" t="s">
        <v>6284</v>
      </c>
      <c r="N2389">
        <v>6.2</v>
      </c>
      <c r="O2389">
        <v>124</v>
      </c>
      <c r="P2389">
        <v>208</v>
      </c>
      <c r="Q2389">
        <v>36223</v>
      </c>
      <c r="R2389">
        <v>1827</v>
      </c>
      <c r="S2389" t="s">
        <v>28</v>
      </c>
      <c r="T2389">
        <v>2.35</v>
      </c>
      <c r="U2389" t="b">
        <f>IF(Table19[[#This Row],[gross]]-Table19[[#This Row],[budget]] &gt; 0, TRUE, FALSE)</f>
        <v>1</v>
      </c>
    </row>
    <row r="2390" spans="1:21" x14ac:dyDescent="0.35">
      <c r="A2390" t="s">
        <v>6374</v>
      </c>
      <c r="B2390">
        <v>1998</v>
      </c>
      <c r="C2390" t="s">
        <v>6371</v>
      </c>
      <c r="D2390" t="s">
        <v>430</v>
      </c>
      <c r="E2390" t="s">
        <v>6372</v>
      </c>
      <c r="F2390" t="s">
        <v>695</v>
      </c>
      <c r="G2390" t="s">
        <v>272</v>
      </c>
      <c r="H2390" s="11">
        <v>40000000</v>
      </c>
      <c r="I2390" s="11">
        <v>22717758</v>
      </c>
      <c r="J2390" t="s">
        <v>38</v>
      </c>
      <c r="K2390">
        <v>86</v>
      </c>
      <c r="L2390" t="s">
        <v>6373</v>
      </c>
      <c r="M2390" t="s">
        <v>6375</v>
      </c>
      <c r="N2390">
        <v>6.2</v>
      </c>
      <c r="O2390">
        <v>34</v>
      </c>
      <c r="P2390">
        <v>67</v>
      </c>
      <c r="Q2390">
        <v>11156</v>
      </c>
      <c r="R2390">
        <v>14275</v>
      </c>
      <c r="S2390" t="s">
        <v>28</v>
      </c>
      <c r="T2390">
        <v>1.85</v>
      </c>
      <c r="U2390" t="b">
        <f>IF(Table19[[#This Row],[gross]]-Table19[[#This Row],[budget]] &gt; 0, TRUE, FALSE)</f>
        <v>0</v>
      </c>
    </row>
    <row r="2391" spans="1:21" x14ac:dyDescent="0.35">
      <c r="A2391" t="s">
        <v>6377</v>
      </c>
      <c r="B2391">
        <v>2002</v>
      </c>
      <c r="C2391" t="s">
        <v>3373</v>
      </c>
      <c r="D2391" t="s">
        <v>1683</v>
      </c>
      <c r="E2391" t="s">
        <v>75</v>
      </c>
      <c r="F2391" t="s">
        <v>6378</v>
      </c>
      <c r="G2391" t="s">
        <v>569</v>
      </c>
      <c r="H2391" s="11">
        <v>60000000</v>
      </c>
      <c r="I2391" s="11">
        <v>22433915</v>
      </c>
      <c r="J2391" t="s">
        <v>38</v>
      </c>
      <c r="K2391">
        <v>108</v>
      </c>
      <c r="L2391" t="s">
        <v>2079</v>
      </c>
      <c r="M2391" t="s">
        <v>6379</v>
      </c>
      <c r="N2391">
        <v>6.2</v>
      </c>
      <c r="O2391">
        <v>104</v>
      </c>
      <c r="P2391">
        <v>166</v>
      </c>
      <c r="Q2391">
        <v>21319</v>
      </c>
      <c r="R2391">
        <v>34377</v>
      </c>
      <c r="S2391" t="s">
        <v>28</v>
      </c>
      <c r="T2391">
        <v>2.35</v>
      </c>
      <c r="U2391" t="b">
        <f>IF(Table19[[#This Row],[gross]]-Table19[[#This Row],[budget]] &gt; 0, TRUE, FALSE)</f>
        <v>0</v>
      </c>
    </row>
    <row r="2392" spans="1:21" x14ac:dyDescent="0.35">
      <c r="A2392" t="s">
        <v>6392</v>
      </c>
      <c r="B2392">
        <v>1996</v>
      </c>
      <c r="C2392" t="s">
        <v>4117</v>
      </c>
      <c r="D2392" t="s">
        <v>2314</v>
      </c>
      <c r="E2392" t="s">
        <v>3127</v>
      </c>
      <c r="F2392" t="s">
        <v>3044</v>
      </c>
      <c r="G2392" t="s">
        <v>569</v>
      </c>
      <c r="H2392" s="11">
        <v>40000000</v>
      </c>
      <c r="I2392" s="11">
        <v>20300000</v>
      </c>
      <c r="J2392" t="s">
        <v>38</v>
      </c>
      <c r="K2392">
        <v>111</v>
      </c>
      <c r="L2392" t="s">
        <v>3911</v>
      </c>
      <c r="M2392" t="s">
        <v>6393</v>
      </c>
      <c r="N2392">
        <v>6.2</v>
      </c>
      <c r="O2392">
        <v>50</v>
      </c>
      <c r="P2392">
        <v>60</v>
      </c>
      <c r="Q2392">
        <v>16741</v>
      </c>
      <c r="R2392">
        <v>17877</v>
      </c>
      <c r="S2392" t="s">
        <v>28</v>
      </c>
      <c r="T2392">
        <v>1.85</v>
      </c>
      <c r="U2392" t="b">
        <f>IF(Table19[[#This Row],[gross]]-Table19[[#This Row],[budget]] &gt; 0, TRUE, FALSE)</f>
        <v>0</v>
      </c>
    </row>
    <row r="2393" spans="1:21" x14ac:dyDescent="0.35">
      <c r="A2393" t="s">
        <v>6453</v>
      </c>
      <c r="B2393">
        <v>2004</v>
      </c>
      <c r="C2393" t="s">
        <v>6452</v>
      </c>
      <c r="D2393" t="s">
        <v>5681</v>
      </c>
      <c r="E2393" t="s">
        <v>6075</v>
      </c>
      <c r="F2393" t="s">
        <v>2321</v>
      </c>
      <c r="G2393" t="s">
        <v>569</v>
      </c>
      <c r="H2393" s="11">
        <v>60000000</v>
      </c>
      <c r="I2393" s="11">
        <v>13395939</v>
      </c>
      <c r="J2393" t="s">
        <v>56</v>
      </c>
      <c r="K2393">
        <v>103</v>
      </c>
      <c r="L2393" t="s">
        <v>1375</v>
      </c>
      <c r="M2393" t="s">
        <v>6454</v>
      </c>
      <c r="N2393">
        <v>6.2</v>
      </c>
      <c r="O2393">
        <v>135</v>
      </c>
      <c r="P2393">
        <v>146</v>
      </c>
      <c r="Q2393">
        <v>43442</v>
      </c>
      <c r="R2393">
        <v>3639</v>
      </c>
      <c r="S2393" t="s">
        <v>28</v>
      </c>
      <c r="T2393">
        <v>1.85</v>
      </c>
      <c r="U2393" t="b">
        <f>IF(Table19[[#This Row],[gross]]-Table19[[#This Row],[budget]] &gt; 0, TRUE, FALSE)</f>
        <v>0</v>
      </c>
    </row>
    <row r="2394" spans="1:21" x14ac:dyDescent="0.35">
      <c r="A2394" t="s">
        <v>6493</v>
      </c>
      <c r="B2394">
        <v>2001</v>
      </c>
      <c r="C2394" t="s">
        <v>4937</v>
      </c>
      <c r="D2394" t="s">
        <v>4011</v>
      </c>
      <c r="E2394" t="s">
        <v>1489</v>
      </c>
      <c r="F2394" t="s">
        <v>6494</v>
      </c>
      <c r="G2394" t="s">
        <v>569</v>
      </c>
      <c r="H2394" s="11">
        <v>40000000</v>
      </c>
      <c r="I2394" s="11">
        <v>6114237</v>
      </c>
      <c r="J2394" t="s">
        <v>38</v>
      </c>
      <c r="K2394">
        <v>102</v>
      </c>
      <c r="L2394" t="s">
        <v>2139</v>
      </c>
      <c r="M2394" t="s">
        <v>6495</v>
      </c>
      <c r="N2394">
        <v>6.2</v>
      </c>
      <c r="O2394">
        <v>83</v>
      </c>
      <c r="P2394">
        <v>207</v>
      </c>
      <c r="Q2394">
        <v>19986</v>
      </c>
      <c r="R2394">
        <v>2664</v>
      </c>
      <c r="S2394" t="s">
        <v>28</v>
      </c>
      <c r="T2394">
        <v>1.85</v>
      </c>
      <c r="U2394" t="b">
        <f>IF(Table19[[#This Row],[gross]]-Table19[[#This Row],[budget]] &gt; 0, TRUE, FALSE)</f>
        <v>0</v>
      </c>
    </row>
    <row r="2395" spans="1:21" x14ac:dyDescent="0.35">
      <c r="A2395" t="s">
        <v>6539</v>
      </c>
      <c r="B2395">
        <v>1995</v>
      </c>
      <c r="C2395" t="s">
        <v>4215</v>
      </c>
      <c r="D2395" t="s">
        <v>555</v>
      </c>
      <c r="E2395" t="s">
        <v>5859</v>
      </c>
      <c r="F2395" t="s">
        <v>6211</v>
      </c>
      <c r="G2395" t="s">
        <v>39</v>
      </c>
      <c r="H2395" s="11">
        <v>20000000</v>
      </c>
      <c r="I2395" s="11">
        <v>7564000</v>
      </c>
      <c r="J2395" t="s">
        <v>38</v>
      </c>
      <c r="K2395">
        <v>107</v>
      </c>
      <c r="L2395" t="s">
        <v>5083</v>
      </c>
      <c r="M2395" t="s">
        <v>6540</v>
      </c>
      <c r="N2395">
        <v>6.2</v>
      </c>
      <c r="O2395">
        <v>79</v>
      </c>
      <c r="P2395">
        <v>223</v>
      </c>
      <c r="Q2395">
        <v>54650</v>
      </c>
      <c r="R2395">
        <v>13821</v>
      </c>
      <c r="S2395" t="s">
        <v>28</v>
      </c>
      <c r="T2395">
        <v>2.35</v>
      </c>
      <c r="U2395" t="b">
        <f>IF(Table19[[#This Row],[gross]]-Table19[[#This Row],[budget]] &gt; 0, TRUE, FALSE)</f>
        <v>0</v>
      </c>
    </row>
    <row r="2396" spans="1:21" x14ac:dyDescent="0.35">
      <c r="A2396" t="s">
        <v>6650</v>
      </c>
      <c r="B2396">
        <v>2001</v>
      </c>
      <c r="C2396" t="s">
        <v>6649</v>
      </c>
      <c r="D2396" t="s">
        <v>604</v>
      </c>
      <c r="E2396" t="s">
        <v>3841</v>
      </c>
      <c r="F2396" t="s">
        <v>1596</v>
      </c>
      <c r="G2396" t="s">
        <v>39</v>
      </c>
      <c r="H2396" s="11">
        <v>35000000</v>
      </c>
      <c r="I2396" s="11">
        <v>40334024</v>
      </c>
      <c r="J2396" t="s">
        <v>38</v>
      </c>
      <c r="K2396">
        <v>123</v>
      </c>
      <c r="L2396" t="s">
        <v>4092</v>
      </c>
      <c r="M2396" t="s">
        <v>6651</v>
      </c>
      <c r="N2396">
        <v>6.2</v>
      </c>
      <c r="O2396">
        <v>116</v>
      </c>
      <c r="P2396">
        <v>216</v>
      </c>
      <c r="Q2396">
        <v>44168</v>
      </c>
      <c r="R2396">
        <v>2912</v>
      </c>
      <c r="S2396" t="s">
        <v>28</v>
      </c>
      <c r="T2396">
        <v>2.35</v>
      </c>
      <c r="U2396" t="b">
        <f>IF(Table19[[#This Row],[gross]]-Table19[[#This Row],[budget]] &gt; 0, TRUE, FALSE)</f>
        <v>1</v>
      </c>
    </row>
    <row r="2397" spans="1:21" x14ac:dyDescent="0.35">
      <c r="A2397" t="s">
        <v>6677</v>
      </c>
      <c r="B2397">
        <v>2001</v>
      </c>
      <c r="C2397" t="s">
        <v>4254</v>
      </c>
      <c r="D2397" t="s">
        <v>6676</v>
      </c>
      <c r="E2397" t="s">
        <v>6675</v>
      </c>
      <c r="F2397" t="s">
        <v>6678</v>
      </c>
      <c r="G2397" t="s">
        <v>569</v>
      </c>
      <c r="H2397" s="11">
        <v>57000000</v>
      </c>
      <c r="I2397" s="11">
        <v>16991902</v>
      </c>
      <c r="J2397" t="s">
        <v>38</v>
      </c>
      <c r="K2397">
        <v>105</v>
      </c>
      <c r="L2397" t="s">
        <v>5897</v>
      </c>
      <c r="M2397" t="s">
        <v>6679</v>
      </c>
      <c r="N2397">
        <v>6.2</v>
      </c>
      <c r="O2397">
        <v>107</v>
      </c>
      <c r="P2397">
        <v>191</v>
      </c>
      <c r="Q2397">
        <v>34592</v>
      </c>
      <c r="R2397">
        <v>1265</v>
      </c>
      <c r="S2397" t="s">
        <v>28</v>
      </c>
      <c r="T2397">
        <v>2.35</v>
      </c>
      <c r="U2397" t="b">
        <f>IF(Table19[[#This Row],[gross]]-Table19[[#This Row],[budget]] &gt; 0, TRUE, FALSE)</f>
        <v>0</v>
      </c>
    </row>
    <row r="2398" spans="1:21" x14ac:dyDescent="0.35">
      <c r="A2398" t="s">
        <v>6808</v>
      </c>
      <c r="B2398">
        <v>1983</v>
      </c>
      <c r="C2398" t="s">
        <v>6805</v>
      </c>
      <c r="D2398" t="s">
        <v>6807</v>
      </c>
      <c r="E2398" t="s">
        <v>6806</v>
      </c>
      <c r="F2398" t="s">
        <v>6809</v>
      </c>
      <c r="G2398" t="s">
        <v>90</v>
      </c>
      <c r="H2398" s="11">
        <v>36000000</v>
      </c>
      <c r="I2398" s="11">
        <v>55500000</v>
      </c>
      <c r="J2398" t="s">
        <v>56</v>
      </c>
      <c r="K2398">
        <v>121</v>
      </c>
      <c r="L2398" t="s">
        <v>50</v>
      </c>
      <c r="M2398" t="s">
        <v>6810</v>
      </c>
      <c r="N2398">
        <v>6.2</v>
      </c>
      <c r="O2398">
        <v>89</v>
      </c>
      <c r="P2398">
        <v>214</v>
      </c>
      <c r="Q2398">
        <v>48636</v>
      </c>
      <c r="R2398">
        <v>762</v>
      </c>
      <c r="S2398" t="s">
        <v>28</v>
      </c>
      <c r="T2398">
        <v>2.35</v>
      </c>
      <c r="U2398" t="b">
        <f>IF(Table19[[#This Row],[gross]]-Table19[[#This Row],[budget]] &gt; 0, TRUE, FALSE)</f>
        <v>1</v>
      </c>
    </row>
    <row r="2399" spans="1:21" x14ac:dyDescent="0.35">
      <c r="A2399" t="s">
        <v>6945</v>
      </c>
      <c r="B2399">
        <v>2005</v>
      </c>
      <c r="C2399" t="s">
        <v>581</v>
      </c>
      <c r="D2399" t="s">
        <v>2234</v>
      </c>
      <c r="E2399" t="s">
        <v>1580</v>
      </c>
      <c r="F2399" t="s">
        <v>4524</v>
      </c>
      <c r="G2399" t="s">
        <v>90</v>
      </c>
      <c r="H2399" s="11">
        <v>35000000</v>
      </c>
      <c r="I2399" s="11">
        <v>63939454</v>
      </c>
      <c r="J2399" t="s">
        <v>38</v>
      </c>
      <c r="K2399">
        <v>100</v>
      </c>
      <c r="L2399" t="s">
        <v>6944</v>
      </c>
      <c r="M2399" t="s">
        <v>6946</v>
      </c>
      <c r="N2399">
        <v>6.2</v>
      </c>
      <c r="O2399">
        <v>127</v>
      </c>
      <c r="P2399">
        <v>217</v>
      </c>
      <c r="Q2399">
        <v>61321</v>
      </c>
      <c r="R2399">
        <v>2968</v>
      </c>
      <c r="S2399" t="s">
        <v>28</v>
      </c>
      <c r="T2399">
        <v>2.35</v>
      </c>
      <c r="U2399" t="b">
        <f>IF(Table19[[#This Row],[gross]]-Table19[[#This Row],[budget]] &gt; 0, TRUE, FALSE)</f>
        <v>1</v>
      </c>
    </row>
    <row r="2400" spans="1:21" x14ac:dyDescent="0.35">
      <c r="A2400" t="s">
        <v>7001</v>
      </c>
      <c r="B2400">
        <v>2012</v>
      </c>
      <c r="C2400" t="s">
        <v>3085</v>
      </c>
      <c r="D2400" t="s">
        <v>7000</v>
      </c>
      <c r="E2400" t="s">
        <v>3087</v>
      </c>
      <c r="F2400" t="s">
        <v>7002</v>
      </c>
      <c r="G2400" t="s">
        <v>569</v>
      </c>
      <c r="H2400" s="11">
        <v>35000000</v>
      </c>
      <c r="I2400" s="11">
        <v>67523385</v>
      </c>
      <c r="J2400" t="s">
        <v>38</v>
      </c>
      <c r="K2400">
        <v>134</v>
      </c>
      <c r="L2400" t="s">
        <v>1611</v>
      </c>
      <c r="M2400" t="s">
        <v>7003</v>
      </c>
      <c r="N2400">
        <v>6.2</v>
      </c>
      <c r="O2400">
        <v>285</v>
      </c>
      <c r="P2400">
        <v>248</v>
      </c>
      <c r="Q2400">
        <v>104005</v>
      </c>
      <c r="R2400">
        <v>1050</v>
      </c>
      <c r="S2400" t="s">
        <v>28</v>
      </c>
      <c r="T2400">
        <v>2.35</v>
      </c>
      <c r="U2400" t="b">
        <f>IF(Table19[[#This Row],[gross]]-Table19[[#This Row],[budget]] &gt; 0, TRUE, FALSE)</f>
        <v>1</v>
      </c>
    </row>
    <row r="2401" spans="1:21" x14ac:dyDescent="0.35">
      <c r="A2401" t="s">
        <v>7040</v>
      </c>
      <c r="B2401">
        <v>2004</v>
      </c>
      <c r="C2401" t="s">
        <v>6750</v>
      </c>
      <c r="D2401" t="s">
        <v>77</v>
      </c>
      <c r="E2401" t="s">
        <v>317</v>
      </c>
      <c r="F2401" t="s">
        <v>1114</v>
      </c>
      <c r="G2401" t="s">
        <v>569</v>
      </c>
      <c r="H2401" s="11">
        <v>35000000</v>
      </c>
      <c r="I2401" s="11">
        <v>39692139</v>
      </c>
      <c r="J2401" t="s">
        <v>38</v>
      </c>
      <c r="K2401">
        <v>104</v>
      </c>
      <c r="L2401" t="s">
        <v>5679</v>
      </c>
      <c r="M2401" t="s">
        <v>7041</v>
      </c>
      <c r="N2401">
        <v>6.2</v>
      </c>
      <c r="O2401">
        <v>193</v>
      </c>
      <c r="P2401">
        <v>400</v>
      </c>
      <c r="Q2401">
        <v>84131</v>
      </c>
      <c r="R2401">
        <v>41701</v>
      </c>
      <c r="S2401" t="s">
        <v>28</v>
      </c>
      <c r="T2401">
        <v>1.85</v>
      </c>
      <c r="U2401" t="b">
        <f>IF(Table19[[#This Row],[gross]]-Table19[[#This Row],[budget]] &gt; 0, TRUE, FALSE)</f>
        <v>1</v>
      </c>
    </row>
    <row r="2402" spans="1:21" x14ac:dyDescent="0.35">
      <c r="A2402" t="s">
        <v>7102</v>
      </c>
      <c r="B2402">
        <v>2008</v>
      </c>
      <c r="C2402" t="s">
        <v>7101</v>
      </c>
      <c r="D2402" t="s">
        <v>659</v>
      </c>
      <c r="E2402" t="s">
        <v>2557</v>
      </c>
      <c r="F2402" t="s">
        <v>928</v>
      </c>
      <c r="G2402" t="s">
        <v>569</v>
      </c>
      <c r="H2402" s="11">
        <v>35000000</v>
      </c>
      <c r="I2402" s="11">
        <v>30691439</v>
      </c>
      <c r="J2402" t="s">
        <v>38</v>
      </c>
      <c r="K2402">
        <v>112</v>
      </c>
      <c r="L2402" t="s">
        <v>4883</v>
      </c>
      <c r="M2402" t="s">
        <v>7103</v>
      </c>
      <c r="N2402">
        <v>6.2</v>
      </c>
      <c r="O2402">
        <v>208</v>
      </c>
      <c r="P2402">
        <v>232</v>
      </c>
      <c r="Q2402">
        <v>86205</v>
      </c>
      <c r="R2402">
        <v>3185</v>
      </c>
      <c r="S2402" t="s">
        <v>28</v>
      </c>
      <c r="T2402">
        <v>2.35</v>
      </c>
      <c r="U2402" t="b">
        <f>IF(Table19[[#This Row],[gross]]-Table19[[#This Row],[budget]] &gt; 0, TRUE, FALSE)</f>
        <v>0</v>
      </c>
    </row>
    <row r="2403" spans="1:21" x14ac:dyDescent="0.35">
      <c r="A2403" t="s">
        <v>7110</v>
      </c>
      <c r="B2403">
        <v>1990</v>
      </c>
      <c r="C2403" t="s">
        <v>2635</v>
      </c>
      <c r="D2403" t="s">
        <v>1471</v>
      </c>
      <c r="E2403" t="s">
        <v>5845</v>
      </c>
      <c r="F2403" t="s">
        <v>7111</v>
      </c>
      <c r="G2403" t="s">
        <v>569</v>
      </c>
      <c r="H2403" s="11">
        <v>35000000</v>
      </c>
      <c r="I2403" s="11">
        <v>30669413</v>
      </c>
      <c r="J2403" t="s">
        <v>38</v>
      </c>
      <c r="K2403">
        <v>103</v>
      </c>
      <c r="L2403" t="s">
        <v>4010</v>
      </c>
      <c r="M2403" t="s">
        <v>7112</v>
      </c>
      <c r="N2403">
        <v>6.2</v>
      </c>
      <c r="O2403">
        <v>119</v>
      </c>
      <c r="P2403">
        <v>291</v>
      </c>
      <c r="Q2403">
        <v>105478</v>
      </c>
      <c r="R2403">
        <v>4722</v>
      </c>
      <c r="S2403" t="s">
        <v>28</v>
      </c>
      <c r="T2403">
        <v>1.37</v>
      </c>
      <c r="U2403" t="b">
        <f>IF(Table19[[#This Row],[gross]]-Table19[[#This Row],[budget]] &gt; 0, TRUE, FALSE)</f>
        <v>0</v>
      </c>
    </row>
    <row r="2404" spans="1:21" x14ac:dyDescent="0.35">
      <c r="A2404" t="s">
        <v>7115</v>
      </c>
      <c r="B2404">
        <v>2008</v>
      </c>
      <c r="C2404" t="s">
        <v>3331</v>
      </c>
      <c r="D2404" t="s">
        <v>3890</v>
      </c>
      <c r="E2404" t="s">
        <v>7114</v>
      </c>
      <c r="F2404" t="s">
        <v>7116</v>
      </c>
      <c r="G2404" t="s">
        <v>569</v>
      </c>
      <c r="H2404" s="11">
        <v>35000000</v>
      </c>
      <c r="I2404" s="11">
        <v>28687835</v>
      </c>
      <c r="J2404" t="s">
        <v>38</v>
      </c>
      <c r="K2404">
        <v>101</v>
      </c>
      <c r="L2404" t="s">
        <v>2062</v>
      </c>
      <c r="M2404" t="s">
        <v>7117</v>
      </c>
      <c r="N2404">
        <v>6.2</v>
      </c>
      <c r="O2404">
        <v>195</v>
      </c>
      <c r="P2404">
        <v>245</v>
      </c>
      <c r="Q2404">
        <v>40964</v>
      </c>
      <c r="R2404">
        <v>3612</v>
      </c>
      <c r="S2404" t="s">
        <v>28</v>
      </c>
      <c r="T2404">
        <v>2.35</v>
      </c>
      <c r="U2404" t="b">
        <f>IF(Table19[[#This Row],[gross]]-Table19[[#This Row],[budget]] &gt; 0, TRUE, FALSE)</f>
        <v>0</v>
      </c>
    </row>
    <row r="2405" spans="1:21" x14ac:dyDescent="0.35">
      <c r="A2405" t="s">
        <v>7125</v>
      </c>
      <c r="B2405">
        <v>2004</v>
      </c>
      <c r="C2405" t="s">
        <v>6771</v>
      </c>
      <c r="D2405" t="s">
        <v>1114</v>
      </c>
      <c r="E2405" t="s">
        <v>3063</v>
      </c>
      <c r="F2405" t="s">
        <v>3167</v>
      </c>
      <c r="G2405" t="s">
        <v>39</v>
      </c>
      <c r="H2405" s="11">
        <v>35000000</v>
      </c>
      <c r="I2405" s="11">
        <v>25266129</v>
      </c>
      <c r="J2405" t="s">
        <v>38</v>
      </c>
      <c r="K2405">
        <v>102</v>
      </c>
      <c r="L2405" t="s">
        <v>1375</v>
      </c>
      <c r="M2405" t="s">
        <v>7126</v>
      </c>
      <c r="N2405">
        <v>6.2</v>
      </c>
      <c r="O2405">
        <v>164</v>
      </c>
      <c r="P2405">
        <v>358</v>
      </c>
      <c r="Q2405">
        <v>54346</v>
      </c>
      <c r="R2405">
        <v>3592</v>
      </c>
      <c r="S2405" t="s">
        <v>28</v>
      </c>
      <c r="T2405">
        <v>2.35</v>
      </c>
      <c r="U2405" t="b">
        <f>IF(Table19[[#This Row],[gross]]-Table19[[#This Row],[budget]] &gt; 0, TRUE, FALSE)</f>
        <v>0</v>
      </c>
    </row>
    <row r="2406" spans="1:21" x14ac:dyDescent="0.35">
      <c r="A2406" t="s">
        <v>7186</v>
      </c>
      <c r="B2406">
        <v>2013</v>
      </c>
      <c r="C2406" t="s">
        <v>7184</v>
      </c>
      <c r="D2406" t="s">
        <v>7185</v>
      </c>
      <c r="E2406" t="s">
        <v>4861</v>
      </c>
      <c r="F2406" t="s">
        <v>7187</v>
      </c>
      <c r="G2406" t="s">
        <v>569</v>
      </c>
      <c r="H2406" s="11">
        <v>35000000</v>
      </c>
      <c r="I2406" s="11">
        <v>19692608</v>
      </c>
      <c r="J2406" t="s">
        <v>38</v>
      </c>
      <c r="K2406">
        <v>109</v>
      </c>
      <c r="L2406" t="s">
        <v>2062</v>
      </c>
      <c r="M2406" t="s">
        <v>7188</v>
      </c>
      <c r="N2406">
        <v>6.2</v>
      </c>
      <c r="O2406">
        <v>298</v>
      </c>
      <c r="P2406">
        <v>134</v>
      </c>
      <c r="Q2406">
        <v>63548</v>
      </c>
      <c r="R2406">
        <v>2073</v>
      </c>
      <c r="S2406" t="s">
        <v>28</v>
      </c>
      <c r="T2406">
        <v>2.35</v>
      </c>
      <c r="U2406" t="b">
        <f>IF(Table19[[#This Row],[gross]]-Table19[[#This Row],[budget]] &gt; 0, TRUE, FALSE)</f>
        <v>0</v>
      </c>
    </row>
    <row r="2407" spans="1:21" x14ac:dyDescent="0.35">
      <c r="A2407" t="s">
        <v>7210</v>
      </c>
      <c r="B2407">
        <v>2013</v>
      </c>
      <c r="C2407" t="s">
        <v>3621</v>
      </c>
      <c r="D2407" t="s">
        <v>330</v>
      </c>
      <c r="E2407" t="s">
        <v>374</v>
      </c>
      <c r="F2407" t="s">
        <v>7211</v>
      </c>
      <c r="G2407" t="s">
        <v>569</v>
      </c>
      <c r="H2407" s="11">
        <v>35000000</v>
      </c>
      <c r="I2407" s="11">
        <v>17609982</v>
      </c>
      <c r="J2407" t="s">
        <v>38</v>
      </c>
      <c r="K2407">
        <v>118</v>
      </c>
      <c r="L2407" t="s">
        <v>1547</v>
      </c>
      <c r="M2407" t="s">
        <v>7212</v>
      </c>
      <c r="N2407">
        <v>6.2</v>
      </c>
      <c r="O2407">
        <v>224</v>
      </c>
      <c r="P2407">
        <v>141</v>
      </c>
      <c r="Q2407">
        <v>90046</v>
      </c>
      <c r="R2407">
        <v>28479</v>
      </c>
      <c r="S2407" t="s">
        <v>28</v>
      </c>
      <c r="T2407">
        <v>2.35</v>
      </c>
      <c r="U2407" t="b">
        <f>IF(Table19[[#This Row],[gross]]-Table19[[#This Row],[budget]] &gt; 0, TRUE, FALSE)</f>
        <v>0</v>
      </c>
    </row>
    <row r="2408" spans="1:21" x14ac:dyDescent="0.35">
      <c r="A2408" t="s">
        <v>7224</v>
      </c>
      <c r="B2408">
        <v>2007</v>
      </c>
      <c r="C2408" t="s">
        <v>3877</v>
      </c>
      <c r="D2408" t="s">
        <v>2309</v>
      </c>
      <c r="E2408" t="s">
        <v>513</v>
      </c>
      <c r="F2408" t="s">
        <v>176</v>
      </c>
      <c r="G2408" t="s">
        <v>569</v>
      </c>
      <c r="H2408" s="11">
        <v>35000000</v>
      </c>
      <c r="I2408" s="11">
        <v>14998070</v>
      </c>
      <c r="J2408" t="s">
        <v>38</v>
      </c>
      <c r="K2408">
        <v>92</v>
      </c>
      <c r="L2408" t="s">
        <v>7223</v>
      </c>
      <c r="M2408" t="s">
        <v>7225</v>
      </c>
      <c r="N2408">
        <v>6.2</v>
      </c>
      <c r="O2408">
        <v>227</v>
      </c>
      <c r="P2408">
        <v>298</v>
      </c>
      <c r="Q2408">
        <v>41170</v>
      </c>
      <c r="R2408">
        <v>32875</v>
      </c>
      <c r="S2408" t="s">
        <v>28</v>
      </c>
      <c r="T2408">
        <v>2.35</v>
      </c>
      <c r="U2408" t="b">
        <f>IF(Table19[[#This Row],[gross]]-Table19[[#This Row],[budget]] &gt; 0, TRUE, FALSE)</f>
        <v>0</v>
      </c>
    </row>
    <row r="2409" spans="1:21" x14ac:dyDescent="0.35">
      <c r="A2409" t="s">
        <v>7483</v>
      </c>
      <c r="B2409">
        <v>1999</v>
      </c>
      <c r="C2409" t="s">
        <v>7482</v>
      </c>
      <c r="D2409" t="s">
        <v>6075</v>
      </c>
      <c r="E2409" t="s">
        <v>5467</v>
      </c>
      <c r="F2409" t="s">
        <v>7190</v>
      </c>
      <c r="G2409" t="s">
        <v>569</v>
      </c>
      <c r="H2409" s="11">
        <v>29000000</v>
      </c>
      <c r="I2409" s="11">
        <v>50041732</v>
      </c>
      <c r="J2409" t="s">
        <v>38</v>
      </c>
      <c r="K2409">
        <v>103</v>
      </c>
      <c r="L2409" t="s">
        <v>6096</v>
      </c>
      <c r="M2409" t="s">
        <v>7484</v>
      </c>
      <c r="N2409">
        <v>6.2</v>
      </c>
      <c r="O2409">
        <v>131</v>
      </c>
      <c r="P2409">
        <v>398</v>
      </c>
      <c r="Q2409">
        <v>54390</v>
      </c>
      <c r="R2409">
        <v>3004</v>
      </c>
      <c r="S2409" t="s">
        <v>28</v>
      </c>
      <c r="T2409">
        <v>2.35</v>
      </c>
      <c r="U2409" t="b">
        <f>IF(Table19[[#This Row],[gross]]-Table19[[#This Row],[budget]] &gt; 0, TRUE, FALSE)</f>
        <v>1</v>
      </c>
    </row>
    <row r="2410" spans="1:21" x14ac:dyDescent="0.35">
      <c r="A2410" t="s">
        <v>7490</v>
      </c>
      <c r="B2410">
        <v>2010</v>
      </c>
      <c r="C2410" t="s">
        <v>7489</v>
      </c>
      <c r="D2410" t="s">
        <v>328</v>
      </c>
      <c r="E2410" t="s">
        <v>1394</v>
      </c>
      <c r="F2410" t="s">
        <v>3561</v>
      </c>
      <c r="G2410" t="s">
        <v>39</v>
      </c>
      <c r="H2410" s="11">
        <v>20000000</v>
      </c>
      <c r="I2410" s="11">
        <v>57744720</v>
      </c>
      <c r="J2410" t="s">
        <v>38</v>
      </c>
      <c r="K2410">
        <v>107</v>
      </c>
      <c r="L2410" t="s">
        <v>329</v>
      </c>
      <c r="M2410" t="s">
        <v>7491</v>
      </c>
      <c r="N2410">
        <v>6.2</v>
      </c>
      <c r="O2410">
        <v>119</v>
      </c>
      <c r="P2410">
        <v>132</v>
      </c>
      <c r="Q2410">
        <v>46961</v>
      </c>
      <c r="R2410">
        <v>31529</v>
      </c>
      <c r="S2410" t="s">
        <v>28</v>
      </c>
      <c r="T2410">
        <v>2.35</v>
      </c>
      <c r="U2410" t="b">
        <f>IF(Table19[[#This Row],[gross]]-Table19[[#This Row],[budget]] &gt; 0, TRUE, FALSE)</f>
        <v>1</v>
      </c>
    </row>
    <row r="2411" spans="1:21" x14ac:dyDescent="0.35">
      <c r="A2411" t="s">
        <v>7685</v>
      </c>
      <c r="B2411">
        <v>2001</v>
      </c>
      <c r="C2411" t="s">
        <v>3170</v>
      </c>
      <c r="D2411" t="s">
        <v>252</v>
      </c>
      <c r="E2411" t="s">
        <v>3172</v>
      </c>
      <c r="F2411" t="s">
        <v>7686</v>
      </c>
      <c r="G2411" t="s">
        <v>272</v>
      </c>
      <c r="H2411" s="11">
        <v>37000000</v>
      </c>
      <c r="I2411" s="11">
        <v>108244774</v>
      </c>
      <c r="J2411" t="s">
        <v>38</v>
      </c>
      <c r="K2411">
        <v>111</v>
      </c>
      <c r="L2411" t="s">
        <v>2630</v>
      </c>
      <c r="M2411" t="s">
        <v>7687</v>
      </c>
      <c r="N2411">
        <v>6.2</v>
      </c>
      <c r="O2411">
        <v>108</v>
      </c>
      <c r="P2411">
        <v>301</v>
      </c>
      <c r="Q2411">
        <v>94049</v>
      </c>
      <c r="R2411">
        <v>13645</v>
      </c>
      <c r="S2411" t="s">
        <v>28</v>
      </c>
      <c r="T2411">
        <v>1.85</v>
      </c>
      <c r="U2411" t="b">
        <f>IF(Table19[[#This Row],[gross]]-Table19[[#This Row],[budget]] &gt; 0, TRUE, FALSE)</f>
        <v>1</v>
      </c>
    </row>
    <row r="2412" spans="1:21" x14ac:dyDescent="0.35">
      <c r="A2412" t="s">
        <v>7689</v>
      </c>
      <c r="B2412">
        <v>1996</v>
      </c>
      <c r="C2412" t="s">
        <v>7119</v>
      </c>
      <c r="D2412" t="s">
        <v>3971</v>
      </c>
      <c r="E2412" t="s">
        <v>6395</v>
      </c>
      <c r="F2412" t="s">
        <v>1765</v>
      </c>
      <c r="G2412" t="s">
        <v>90</v>
      </c>
      <c r="H2412" s="11">
        <v>26000000</v>
      </c>
      <c r="I2412" s="11">
        <v>105444419</v>
      </c>
      <c r="J2412" t="s">
        <v>38</v>
      </c>
      <c r="K2412">
        <v>103</v>
      </c>
      <c r="L2412" t="s">
        <v>1611</v>
      </c>
      <c r="M2412" t="s">
        <v>7690</v>
      </c>
      <c r="N2412">
        <v>6.2</v>
      </c>
      <c r="O2412">
        <v>50</v>
      </c>
      <c r="P2412">
        <v>117</v>
      </c>
      <c r="Q2412">
        <v>31817</v>
      </c>
      <c r="R2412">
        <v>3143</v>
      </c>
      <c r="S2412" t="s">
        <v>28</v>
      </c>
      <c r="T2412">
        <v>1.85</v>
      </c>
      <c r="U2412" t="b">
        <f>IF(Table19[[#This Row],[gross]]-Table19[[#This Row],[budget]] &gt; 0, TRUE, FALSE)</f>
        <v>1</v>
      </c>
    </row>
    <row r="2413" spans="1:21" x14ac:dyDescent="0.35">
      <c r="A2413" t="s">
        <v>7899</v>
      </c>
      <c r="B2413">
        <v>2010</v>
      </c>
      <c r="C2413" t="s">
        <v>1044</v>
      </c>
      <c r="D2413" t="s">
        <v>3854</v>
      </c>
      <c r="E2413" t="s">
        <v>7402</v>
      </c>
      <c r="F2413" t="s">
        <v>7900</v>
      </c>
      <c r="G2413" t="s">
        <v>39</v>
      </c>
      <c r="H2413" s="11">
        <v>30000000</v>
      </c>
      <c r="I2413" s="11">
        <v>42385520</v>
      </c>
      <c r="J2413" t="s">
        <v>38</v>
      </c>
      <c r="K2413">
        <v>107</v>
      </c>
      <c r="L2413" t="s">
        <v>7403</v>
      </c>
      <c r="M2413" t="s">
        <v>7901</v>
      </c>
      <c r="N2413">
        <v>6.2</v>
      </c>
      <c r="O2413">
        <v>138</v>
      </c>
      <c r="P2413">
        <v>86</v>
      </c>
      <c r="Q2413">
        <v>47297</v>
      </c>
      <c r="R2413">
        <v>4059</v>
      </c>
      <c r="S2413" t="s">
        <v>28</v>
      </c>
      <c r="T2413">
        <v>1.85</v>
      </c>
      <c r="U2413" t="b">
        <f>IF(Table19[[#This Row],[gross]]-Table19[[#This Row],[budget]] &gt; 0, TRUE, FALSE)</f>
        <v>1</v>
      </c>
    </row>
    <row r="2414" spans="1:21" x14ac:dyDescent="0.35">
      <c r="A2414" t="s">
        <v>8015</v>
      </c>
      <c r="B2414">
        <v>2014</v>
      </c>
      <c r="C2414" t="s">
        <v>2595</v>
      </c>
      <c r="D2414" t="s">
        <v>4225</v>
      </c>
      <c r="E2414" t="s">
        <v>2642</v>
      </c>
      <c r="F2414" t="s">
        <v>850</v>
      </c>
      <c r="G2414" t="s">
        <v>569</v>
      </c>
      <c r="H2414" s="11">
        <v>30000000</v>
      </c>
      <c r="I2414" s="11">
        <v>30523568</v>
      </c>
      <c r="J2414" t="s">
        <v>38</v>
      </c>
      <c r="K2414">
        <v>118</v>
      </c>
      <c r="L2414" t="s">
        <v>2912</v>
      </c>
      <c r="M2414" t="s">
        <v>8016</v>
      </c>
      <c r="N2414">
        <v>6.2</v>
      </c>
      <c r="O2414">
        <v>242</v>
      </c>
      <c r="P2414">
        <v>201</v>
      </c>
      <c r="Q2414">
        <v>54447</v>
      </c>
      <c r="R2414">
        <v>5697</v>
      </c>
      <c r="S2414" t="s">
        <v>28</v>
      </c>
      <c r="T2414">
        <v>2.35</v>
      </c>
      <c r="U2414" t="b">
        <f>IF(Table19[[#This Row],[gross]]-Table19[[#This Row],[budget]] &gt; 0, TRUE, FALSE)</f>
        <v>1</v>
      </c>
    </row>
    <row r="2415" spans="1:21" x14ac:dyDescent="0.35">
      <c r="A2415" t="s">
        <v>8029</v>
      </c>
      <c r="B2415">
        <v>2012</v>
      </c>
      <c r="C2415" t="s">
        <v>6110</v>
      </c>
      <c r="D2415" t="s">
        <v>4033</v>
      </c>
      <c r="E2415" t="s">
        <v>8028</v>
      </c>
      <c r="F2415" t="s">
        <v>2667</v>
      </c>
      <c r="G2415" t="s">
        <v>569</v>
      </c>
      <c r="H2415" s="11">
        <v>30000000</v>
      </c>
      <c r="I2415" s="11">
        <v>28644770</v>
      </c>
      <c r="J2415" t="s">
        <v>38</v>
      </c>
      <c r="K2415">
        <v>131</v>
      </c>
      <c r="L2415" t="s">
        <v>1618</v>
      </c>
      <c r="M2415" t="s">
        <v>8030</v>
      </c>
      <c r="N2415">
        <v>6.2</v>
      </c>
      <c r="O2415">
        <v>232</v>
      </c>
      <c r="P2415">
        <v>141</v>
      </c>
      <c r="Q2415">
        <v>78974</v>
      </c>
      <c r="R2415">
        <v>3479</v>
      </c>
      <c r="S2415" t="s">
        <v>28</v>
      </c>
      <c r="T2415">
        <v>1.85</v>
      </c>
      <c r="U2415" t="b">
        <f>IF(Table19[[#This Row],[gross]]-Table19[[#This Row],[budget]] &gt; 0, TRUE, FALSE)</f>
        <v>0</v>
      </c>
    </row>
    <row r="2416" spans="1:21" x14ac:dyDescent="0.35">
      <c r="A2416" t="s">
        <v>8396</v>
      </c>
      <c r="B2416">
        <v>2014</v>
      </c>
      <c r="C2416" t="s">
        <v>8395</v>
      </c>
      <c r="D2416" t="s">
        <v>2106</v>
      </c>
      <c r="E2416" t="s">
        <v>508</v>
      </c>
      <c r="F2416" t="s">
        <v>723</v>
      </c>
      <c r="G2416" t="s">
        <v>90</v>
      </c>
      <c r="H2416" s="11">
        <v>28000000</v>
      </c>
      <c r="I2416" s="11">
        <v>66950483</v>
      </c>
      <c r="J2416" t="s">
        <v>38</v>
      </c>
      <c r="K2416">
        <v>81</v>
      </c>
      <c r="L2416" t="s">
        <v>2934</v>
      </c>
      <c r="M2416" t="s">
        <v>8397</v>
      </c>
      <c r="N2416">
        <v>6.2</v>
      </c>
      <c r="O2416">
        <v>119</v>
      </c>
      <c r="P2416">
        <v>85</v>
      </c>
      <c r="Q2416">
        <v>29738</v>
      </c>
      <c r="R2416">
        <v>47677</v>
      </c>
      <c r="S2416" t="s">
        <v>28</v>
      </c>
      <c r="T2416">
        <v>2.39</v>
      </c>
      <c r="U2416" t="b">
        <f>IF(Table19[[#This Row],[gross]]-Table19[[#This Row],[budget]] &gt; 0, TRUE, FALSE)</f>
        <v>1</v>
      </c>
    </row>
    <row r="2417" spans="1:21" x14ac:dyDescent="0.35">
      <c r="A2417" t="s">
        <v>8413</v>
      </c>
      <c r="B2417">
        <v>2014</v>
      </c>
      <c r="C2417" t="s">
        <v>322</v>
      </c>
      <c r="D2417" t="s">
        <v>1629</v>
      </c>
      <c r="E2417" t="s">
        <v>8412</v>
      </c>
      <c r="F2417" t="s">
        <v>8414</v>
      </c>
      <c r="G2417" t="s">
        <v>39</v>
      </c>
      <c r="H2417" s="11">
        <v>28000000</v>
      </c>
      <c r="I2417" s="11">
        <v>30688364</v>
      </c>
      <c r="J2417" t="s">
        <v>38</v>
      </c>
      <c r="K2417">
        <v>123</v>
      </c>
      <c r="L2417" t="s">
        <v>896</v>
      </c>
      <c r="M2417" t="s">
        <v>8415</v>
      </c>
      <c r="N2417">
        <v>6.2</v>
      </c>
      <c r="O2417">
        <v>211</v>
      </c>
      <c r="P2417">
        <v>211</v>
      </c>
      <c r="Q2417">
        <v>69355</v>
      </c>
      <c r="R2417">
        <v>1286</v>
      </c>
      <c r="S2417" t="s">
        <v>28</v>
      </c>
      <c r="T2417">
        <v>2.35</v>
      </c>
      <c r="U2417" t="b">
        <f>IF(Table19[[#This Row],[gross]]-Table19[[#This Row],[budget]] &gt; 0, TRUE, FALSE)</f>
        <v>1</v>
      </c>
    </row>
    <row r="2418" spans="1:21" x14ac:dyDescent="0.35">
      <c r="A2418" t="s">
        <v>8576</v>
      </c>
      <c r="B2418">
        <v>2009</v>
      </c>
      <c r="C2418" t="s">
        <v>6487</v>
      </c>
      <c r="D2418" t="s">
        <v>638</v>
      </c>
      <c r="E2418" t="s">
        <v>702</v>
      </c>
      <c r="F2418" t="s">
        <v>8577</v>
      </c>
      <c r="G2418" t="s">
        <v>569</v>
      </c>
      <c r="H2418" s="11">
        <v>27000000</v>
      </c>
      <c r="I2418" s="11">
        <v>13248477</v>
      </c>
      <c r="J2418" t="s">
        <v>38</v>
      </c>
      <c r="K2418">
        <v>109</v>
      </c>
      <c r="L2418" t="s">
        <v>2912</v>
      </c>
      <c r="M2418" t="s">
        <v>8578</v>
      </c>
      <c r="N2418">
        <v>6.2</v>
      </c>
      <c r="O2418">
        <v>167</v>
      </c>
      <c r="P2418">
        <v>174</v>
      </c>
      <c r="Q2418">
        <v>60555</v>
      </c>
      <c r="R2418">
        <v>15790</v>
      </c>
      <c r="S2418" t="s">
        <v>28</v>
      </c>
      <c r="T2418">
        <v>2.35</v>
      </c>
      <c r="U2418" t="b">
        <f>IF(Table19[[#This Row],[gross]]-Table19[[#This Row],[budget]] &gt; 0, TRUE, FALSE)</f>
        <v>0</v>
      </c>
    </row>
    <row r="2419" spans="1:21" x14ac:dyDescent="0.35">
      <c r="A2419" t="s">
        <v>8612</v>
      </c>
      <c r="B2419">
        <v>2003</v>
      </c>
      <c r="C2419" t="s">
        <v>6641</v>
      </c>
      <c r="D2419" t="s">
        <v>3375</v>
      </c>
      <c r="E2419" t="s">
        <v>936</v>
      </c>
      <c r="F2419" t="s">
        <v>8613</v>
      </c>
      <c r="G2419" t="s">
        <v>569</v>
      </c>
      <c r="H2419" s="11">
        <v>23000000</v>
      </c>
      <c r="I2419" s="11">
        <v>763044</v>
      </c>
      <c r="J2419" t="s">
        <v>263</v>
      </c>
      <c r="K2419">
        <v>120</v>
      </c>
      <c r="L2419" t="s">
        <v>3911</v>
      </c>
      <c r="M2419" t="s">
        <v>8614</v>
      </c>
      <c r="N2419">
        <v>6.2</v>
      </c>
      <c r="O2419">
        <v>54</v>
      </c>
      <c r="P2419">
        <v>52</v>
      </c>
      <c r="Q2419">
        <v>4257</v>
      </c>
      <c r="R2419">
        <v>3286</v>
      </c>
      <c r="S2419" t="s">
        <v>720</v>
      </c>
      <c r="T2419">
        <v>1.85</v>
      </c>
      <c r="U2419" t="b">
        <f>IF(Table19[[#This Row],[gross]]-Table19[[#This Row],[budget]] &gt; 0, TRUE, FALSE)</f>
        <v>0</v>
      </c>
    </row>
    <row r="2420" spans="1:21" x14ac:dyDescent="0.35">
      <c r="A2420" t="s">
        <v>8669</v>
      </c>
      <c r="B2420">
        <v>2003</v>
      </c>
      <c r="C2420" t="s">
        <v>5573</v>
      </c>
      <c r="D2420" t="s">
        <v>8211</v>
      </c>
      <c r="E2420" t="s">
        <v>8668</v>
      </c>
      <c r="F2420" t="s">
        <v>8670</v>
      </c>
      <c r="G2420" t="s">
        <v>569</v>
      </c>
      <c r="H2420" s="11">
        <v>26000000</v>
      </c>
      <c r="I2420" s="11">
        <v>46455802</v>
      </c>
      <c r="J2420" t="s">
        <v>38</v>
      </c>
      <c r="K2420">
        <v>90</v>
      </c>
      <c r="L2420" t="s">
        <v>5289</v>
      </c>
      <c r="M2420" t="s">
        <v>8671</v>
      </c>
      <c r="N2420">
        <v>6.2</v>
      </c>
      <c r="O2420">
        <v>175</v>
      </c>
      <c r="P2420">
        <v>472</v>
      </c>
      <c r="Q2420">
        <v>120786</v>
      </c>
      <c r="R2420">
        <v>3172</v>
      </c>
      <c r="S2420" t="s">
        <v>28</v>
      </c>
      <c r="T2420">
        <v>1.85</v>
      </c>
      <c r="U2420" t="b">
        <f>IF(Table19[[#This Row],[gross]]-Table19[[#This Row],[budget]] &gt; 0, TRUE, FALSE)</f>
        <v>1</v>
      </c>
    </row>
    <row r="2421" spans="1:21" x14ac:dyDescent="0.35">
      <c r="A2421" t="s">
        <v>8799</v>
      </c>
      <c r="B2421">
        <v>2013</v>
      </c>
      <c r="C2421" t="s">
        <v>1077</v>
      </c>
      <c r="D2421" t="s">
        <v>348</v>
      </c>
      <c r="E2421" t="s">
        <v>337</v>
      </c>
      <c r="F2421" t="s">
        <v>8800</v>
      </c>
      <c r="G2421" t="s">
        <v>569</v>
      </c>
      <c r="H2421" s="11">
        <v>28000000</v>
      </c>
      <c r="I2421" s="11">
        <v>3254172</v>
      </c>
      <c r="J2421" t="s">
        <v>38</v>
      </c>
      <c r="K2421">
        <v>128</v>
      </c>
      <c r="L2421" t="s">
        <v>3438</v>
      </c>
      <c r="M2421" t="s">
        <v>8801</v>
      </c>
      <c r="N2421">
        <v>6.2</v>
      </c>
      <c r="O2421">
        <v>224</v>
      </c>
      <c r="P2421">
        <v>105</v>
      </c>
      <c r="Q2421">
        <v>29282</v>
      </c>
      <c r="R2421">
        <v>36337</v>
      </c>
      <c r="S2421" t="s">
        <v>28</v>
      </c>
      <c r="T2421">
        <v>2.35</v>
      </c>
      <c r="U2421" t="b">
        <f>IF(Table19[[#This Row],[gross]]-Table19[[#This Row],[budget]] &gt; 0, TRUE, FALSE)</f>
        <v>0</v>
      </c>
    </row>
    <row r="2422" spans="1:21" x14ac:dyDescent="0.35">
      <c r="A2422" t="s">
        <v>8836</v>
      </c>
      <c r="B2422">
        <v>2014</v>
      </c>
      <c r="C2422" t="s">
        <v>1311</v>
      </c>
      <c r="D2422" t="s">
        <v>2220</v>
      </c>
      <c r="E2422" t="s">
        <v>8000</v>
      </c>
      <c r="F2422" t="s">
        <v>8837</v>
      </c>
      <c r="G2422" t="s">
        <v>39</v>
      </c>
      <c r="H2422" s="11">
        <v>25000000</v>
      </c>
      <c r="I2422" s="11">
        <v>134141530</v>
      </c>
      <c r="J2422" t="s">
        <v>38</v>
      </c>
      <c r="K2422">
        <v>99</v>
      </c>
      <c r="L2422" t="s">
        <v>5427</v>
      </c>
      <c r="M2422" t="s">
        <v>8838</v>
      </c>
      <c r="N2422">
        <v>6.2</v>
      </c>
      <c r="O2422">
        <v>146</v>
      </c>
      <c r="P2422">
        <v>109</v>
      </c>
      <c r="Q2422">
        <v>75903</v>
      </c>
      <c r="R2422">
        <v>2394</v>
      </c>
      <c r="S2422" t="s">
        <v>28</v>
      </c>
      <c r="T2422">
        <v>2.35</v>
      </c>
      <c r="U2422" t="b">
        <f>IF(Table19[[#This Row],[gross]]-Table19[[#This Row],[budget]] &gt; 0, TRUE, FALSE)</f>
        <v>1</v>
      </c>
    </row>
    <row r="2423" spans="1:21" x14ac:dyDescent="0.35">
      <c r="A2423" t="s">
        <v>8859</v>
      </c>
      <c r="B2423">
        <v>2011</v>
      </c>
      <c r="C2423" t="s">
        <v>2611</v>
      </c>
      <c r="D2423" t="s">
        <v>814</v>
      </c>
      <c r="E2423" t="s">
        <v>8858</v>
      </c>
      <c r="F2423" t="s">
        <v>531</v>
      </c>
      <c r="G2423" t="s">
        <v>569</v>
      </c>
      <c r="H2423" s="11">
        <v>25000000</v>
      </c>
      <c r="I2423" s="11">
        <v>70625986</v>
      </c>
      <c r="J2423" t="s">
        <v>38</v>
      </c>
      <c r="K2423">
        <v>108</v>
      </c>
      <c r="L2423" t="s">
        <v>1618</v>
      </c>
      <c r="M2423" t="s">
        <v>8860</v>
      </c>
      <c r="N2423">
        <v>6.2</v>
      </c>
      <c r="O2423">
        <v>245</v>
      </c>
      <c r="P2423">
        <v>178</v>
      </c>
      <c r="Q2423">
        <v>168717</v>
      </c>
      <c r="R2423">
        <v>22739</v>
      </c>
      <c r="S2423" t="s">
        <v>28</v>
      </c>
      <c r="T2423">
        <v>2.35</v>
      </c>
      <c r="U2423" t="b">
        <f>IF(Table19[[#This Row],[gross]]-Table19[[#This Row],[budget]] &gt; 0, TRUE, FALSE)</f>
        <v>1</v>
      </c>
    </row>
    <row r="2424" spans="1:21" x14ac:dyDescent="0.35">
      <c r="A2424" t="s">
        <v>9255</v>
      </c>
      <c r="B2424">
        <v>1996</v>
      </c>
      <c r="C2424" t="s">
        <v>9254</v>
      </c>
      <c r="D2424" t="s">
        <v>490</v>
      </c>
      <c r="E2424" t="s">
        <v>2321</v>
      </c>
      <c r="F2424" t="s">
        <v>9256</v>
      </c>
      <c r="G2424" t="s">
        <v>39</v>
      </c>
      <c r="H2424" s="11">
        <v>25000000</v>
      </c>
      <c r="I2424" s="11">
        <v>10070000</v>
      </c>
      <c r="J2424" t="s">
        <v>38</v>
      </c>
      <c r="K2424">
        <v>105</v>
      </c>
      <c r="L2424" t="s">
        <v>1375</v>
      </c>
      <c r="M2424" t="s">
        <v>9257</v>
      </c>
      <c r="N2424">
        <v>6.2</v>
      </c>
      <c r="O2424">
        <v>20</v>
      </c>
      <c r="P2424">
        <v>50</v>
      </c>
      <c r="Q2424">
        <v>5668</v>
      </c>
      <c r="R2424">
        <v>5023</v>
      </c>
      <c r="S2424" t="s">
        <v>28</v>
      </c>
      <c r="T2424">
        <v>1.85</v>
      </c>
      <c r="U2424" t="b">
        <f>IF(Table19[[#This Row],[gross]]-Table19[[#This Row],[budget]] &gt; 0, TRUE, FALSE)</f>
        <v>0</v>
      </c>
    </row>
    <row r="2425" spans="1:21" x14ac:dyDescent="0.35">
      <c r="A2425" t="s">
        <v>9404</v>
      </c>
      <c r="B2425">
        <v>2009</v>
      </c>
      <c r="C2425" t="s">
        <v>1443</v>
      </c>
      <c r="D2425" t="s">
        <v>115</v>
      </c>
      <c r="E2425" t="s">
        <v>296</v>
      </c>
      <c r="F2425" t="s">
        <v>1114</v>
      </c>
      <c r="G2425" t="s">
        <v>569</v>
      </c>
      <c r="H2425" s="11">
        <v>25000000</v>
      </c>
      <c r="I2425" s="11">
        <v>32416109</v>
      </c>
      <c r="J2425" t="s">
        <v>38</v>
      </c>
      <c r="K2425">
        <v>94</v>
      </c>
      <c r="L2425" t="s">
        <v>5892</v>
      </c>
      <c r="M2425" t="s">
        <v>9405</v>
      </c>
      <c r="N2425">
        <v>6.2</v>
      </c>
      <c r="O2425">
        <v>271</v>
      </c>
      <c r="P2425">
        <v>268</v>
      </c>
      <c r="Q2425">
        <v>109620</v>
      </c>
      <c r="R2425">
        <v>32474</v>
      </c>
      <c r="S2425" t="s">
        <v>28</v>
      </c>
      <c r="T2425">
        <v>2.35</v>
      </c>
      <c r="U2425" t="b">
        <f>IF(Table19[[#This Row],[gross]]-Table19[[#This Row],[budget]] &gt; 0, TRUE, FALSE)</f>
        <v>1</v>
      </c>
    </row>
    <row r="2426" spans="1:21" x14ac:dyDescent="0.35">
      <c r="A2426" t="s">
        <v>9418</v>
      </c>
      <c r="B2426">
        <v>1999</v>
      </c>
      <c r="C2426" t="s">
        <v>3757</v>
      </c>
      <c r="D2426" t="s">
        <v>3202</v>
      </c>
      <c r="E2426" t="s">
        <v>2340</v>
      </c>
      <c r="F2426" t="s">
        <v>9419</v>
      </c>
      <c r="G2426" t="s">
        <v>272</v>
      </c>
      <c r="H2426" s="11">
        <v>24000000</v>
      </c>
      <c r="I2426" s="11">
        <v>16290976</v>
      </c>
      <c r="J2426" t="s">
        <v>38</v>
      </c>
      <c r="K2426">
        <v>87</v>
      </c>
      <c r="L2426" t="s">
        <v>9417</v>
      </c>
      <c r="M2426" t="s">
        <v>9420</v>
      </c>
      <c r="N2426">
        <v>6.2</v>
      </c>
      <c r="O2426">
        <v>70</v>
      </c>
      <c r="P2426">
        <v>100</v>
      </c>
      <c r="Q2426">
        <v>14637</v>
      </c>
      <c r="R2426">
        <v>3243</v>
      </c>
      <c r="S2426" t="s">
        <v>28</v>
      </c>
      <c r="T2426">
        <v>1.85</v>
      </c>
      <c r="U2426" t="b">
        <f>IF(Table19[[#This Row],[gross]]-Table19[[#This Row],[budget]] &gt; 0, TRUE, FALSE)</f>
        <v>0</v>
      </c>
    </row>
    <row r="2427" spans="1:21" x14ac:dyDescent="0.35">
      <c r="A2427" t="s">
        <v>9565</v>
      </c>
      <c r="B2427">
        <v>2009</v>
      </c>
      <c r="C2427" t="s">
        <v>5369</v>
      </c>
      <c r="D2427" t="s">
        <v>9564</v>
      </c>
      <c r="E2427" t="s">
        <v>9563</v>
      </c>
      <c r="F2427" t="s">
        <v>9566</v>
      </c>
      <c r="G2427" t="s">
        <v>569</v>
      </c>
      <c r="H2427" s="11">
        <v>23000000</v>
      </c>
      <c r="I2427" s="11">
        <v>2708188</v>
      </c>
      <c r="J2427" t="s">
        <v>56</v>
      </c>
      <c r="K2427">
        <v>100</v>
      </c>
      <c r="L2427" t="s">
        <v>1375</v>
      </c>
      <c r="M2427" t="s">
        <v>9567</v>
      </c>
      <c r="N2427">
        <v>6.2</v>
      </c>
      <c r="O2427">
        <v>155</v>
      </c>
      <c r="P2427">
        <v>43</v>
      </c>
      <c r="Q2427">
        <v>8924</v>
      </c>
      <c r="R2427">
        <v>365</v>
      </c>
      <c r="S2427" t="s">
        <v>28</v>
      </c>
      <c r="T2427">
        <v>2.35</v>
      </c>
      <c r="U2427" t="b">
        <f>IF(Table19[[#This Row],[gross]]-Table19[[#This Row],[budget]] &gt; 0, TRUE, FALSE)</f>
        <v>0</v>
      </c>
    </row>
    <row r="2428" spans="1:21" x14ac:dyDescent="0.35">
      <c r="A2428" t="s">
        <v>9572</v>
      </c>
      <c r="B2428">
        <v>2004</v>
      </c>
      <c r="C2428" t="s">
        <v>9569</v>
      </c>
      <c r="D2428" t="s">
        <v>9571</v>
      </c>
      <c r="E2428" t="s">
        <v>9570</v>
      </c>
      <c r="F2428" t="s">
        <v>9573</v>
      </c>
      <c r="G2428" t="s">
        <v>39</v>
      </c>
      <c r="H2428" s="11">
        <v>23000000</v>
      </c>
      <c r="I2428" s="11">
        <v>16123851</v>
      </c>
      <c r="J2428" t="s">
        <v>38</v>
      </c>
      <c r="K2428">
        <v>141</v>
      </c>
      <c r="L2428" t="s">
        <v>3270</v>
      </c>
      <c r="M2428" t="s">
        <v>9574</v>
      </c>
      <c r="N2428">
        <v>6.2</v>
      </c>
      <c r="O2428">
        <v>118</v>
      </c>
      <c r="P2428">
        <v>148</v>
      </c>
      <c r="Q2428">
        <v>17373</v>
      </c>
      <c r="R2428">
        <v>1618</v>
      </c>
      <c r="S2428" t="s">
        <v>28</v>
      </c>
      <c r="T2428">
        <v>2.35</v>
      </c>
      <c r="U2428" t="b">
        <f>IF(Table19[[#This Row],[gross]]-Table19[[#This Row],[budget]] &gt; 0, TRUE, FALSE)</f>
        <v>0</v>
      </c>
    </row>
    <row r="2429" spans="1:21" x14ac:dyDescent="0.35">
      <c r="A2429" t="s">
        <v>9610</v>
      </c>
      <c r="B2429">
        <v>2007</v>
      </c>
      <c r="C2429" t="s">
        <v>4910</v>
      </c>
      <c r="D2429" t="s">
        <v>1045</v>
      </c>
      <c r="E2429" t="s">
        <v>7455</v>
      </c>
      <c r="F2429" t="s">
        <v>4630</v>
      </c>
      <c r="G2429" t="s">
        <v>90</v>
      </c>
      <c r="H2429" s="11">
        <v>22000000</v>
      </c>
      <c r="I2429" s="11">
        <v>90636983</v>
      </c>
      <c r="J2429" t="s">
        <v>38</v>
      </c>
      <c r="K2429">
        <v>110</v>
      </c>
      <c r="L2429" t="s">
        <v>7469</v>
      </c>
      <c r="M2429" t="s">
        <v>9611</v>
      </c>
      <c r="N2429">
        <v>6.2</v>
      </c>
      <c r="O2429">
        <v>112</v>
      </c>
      <c r="P2429">
        <v>83</v>
      </c>
      <c r="Q2429">
        <v>44021</v>
      </c>
      <c r="R2429">
        <v>15170</v>
      </c>
      <c r="S2429" t="s">
        <v>28</v>
      </c>
      <c r="T2429">
        <v>2.35</v>
      </c>
      <c r="U2429" t="b">
        <f>IF(Table19[[#This Row],[gross]]-Table19[[#This Row],[budget]] &gt; 0, TRUE, FALSE)</f>
        <v>1</v>
      </c>
    </row>
    <row r="2430" spans="1:21" x14ac:dyDescent="0.35">
      <c r="A2430" t="s">
        <v>9722</v>
      </c>
      <c r="B2430">
        <v>1970</v>
      </c>
      <c r="C2430" t="s">
        <v>9718</v>
      </c>
      <c r="D2430" t="s">
        <v>9721</v>
      </c>
      <c r="E2430" t="s">
        <v>9719</v>
      </c>
      <c r="F2430" t="s">
        <v>9723</v>
      </c>
      <c r="G2430" t="s">
        <v>272</v>
      </c>
      <c r="H2430" s="11">
        <v>25000000</v>
      </c>
      <c r="I2430" s="11">
        <v>5000000</v>
      </c>
      <c r="J2430" t="s">
        <v>38</v>
      </c>
      <c r="K2430">
        <v>143</v>
      </c>
      <c r="L2430" t="s">
        <v>9720</v>
      </c>
      <c r="M2430" t="s">
        <v>9724</v>
      </c>
      <c r="N2430">
        <v>6.2</v>
      </c>
      <c r="O2430">
        <v>22</v>
      </c>
      <c r="P2430">
        <v>50</v>
      </c>
      <c r="Q2430">
        <v>1547</v>
      </c>
      <c r="R2430">
        <v>788</v>
      </c>
      <c r="S2430" t="s">
        <v>28</v>
      </c>
      <c r="T2430">
        <v>2.35</v>
      </c>
      <c r="U2430" t="b">
        <f>IF(Table19[[#This Row],[gross]]-Table19[[#This Row],[budget]] &gt; 0, TRUE, FALSE)</f>
        <v>0</v>
      </c>
    </row>
    <row r="2431" spans="1:21" x14ac:dyDescent="0.35">
      <c r="A2431" t="s">
        <v>10037</v>
      </c>
      <c r="B2431">
        <v>1991</v>
      </c>
      <c r="C2431" t="s">
        <v>4888</v>
      </c>
      <c r="D2431" t="s">
        <v>572</v>
      </c>
      <c r="E2431" t="s">
        <v>3167</v>
      </c>
      <c r="F2431" t="s">
        <v>10038</v>
      </c>
      <c r="G2431" t="s">
        <v>90</v>
      </c>
      <c r="H2431" s="11">
        <v>20000000</v>
      </c>
      <c r="I2431" s="11">
        <v>38037513</v>
      </c>
      <c r="J2431" t="s">
        <v>38</v>
      </c>
      <c r="K2431">
        <v>93</v>
      </c>
      <c r="L2431" t="s">
        <v>10036</v>
      </c>
      <c r="M2431" t="s">
        <v>10039</v>
      </c>
      <c r="N2431">
        <v>6.2</v>
      </c>
      <c r="O2431">
        <v>43</v>
      </c>
      <c r="P2431">
        <v>117</v>
      </c>
      <c r="Q2431">
        <v>49680</v>
      </c>
      <c r="R2431">
        <v>20188</v>
      </c>
      <c r="S2431" t="s">
        <v>28</v>
      </c>
      <c r="T2431">
        <v>1.85</v>
      </c>
      <c r="U2431" t="b">
        <f>IF(Table19[[#This Row],[gross]]-Table19[[#This Row],[budget]] &gt; 0, TRUE, FALSE)</f>
        <v>1</v>
      </c>
    </row>
    <row r="2432" spans="1:21" x14ac:dyDescent="0.35">
      <c r="A2432" t="s">
        <v>10041</v>
      </c>
      <c r="B2432">
        <v>2006</v>
      </c>
      <c r="C2432" t="s">
        <v>2994</v>
      </c>
      <c r="D2432" t="s">
        <v>784</v>
      </c>
      <c r="E2432" t="s">
        <v>4594</v>
      </c>
      <c r="F2432" t="s">
        <v>469</v>
      </c>
      <c r="G2432" t="s">
        <v>39</v>
      </c>
      <c r="H2432" s="11">
        <v>20000000</v>
      </c>
      <c r="I2432" s="11">
        <v>37442180</v>
      </c>
      <c r="J2432" t="s">
        <v>38</v>
      </c>
      <c r="K2432">
        <v>115</v>
      </c>
      <c r="L2432" t="s">
        <v>9113</v>
      </c>
      <c r="M2432" t="s">
        <v>10042</v>
      </c>
      <c r="N2432">
        <v>6.2</v>
      </c>
      <c r="O2432">
        <v>111</v>
      </c>
      <c r="P2432">
        <v>236</v>
      </c>
      <c r="Q2432">
        <v>28005</v>
      </c>
      <c r="R2432">
        <v>52571</v>
      </c>
      <c r="S2432" t="s">
        <v>28</v>
      </c>
      <c r="T2432">
        <v>2.35</v>
      </c>
      <c r="U2432" t="b">
        <f>IF(Table19[[#This Row],[gross]]-Table19[[#This Row],[budget]] &gt; 0, TRUE, FALSE)</f>
        <v>1</v>
      </c>
    </row>
    <row r="2433" spans="1:21" x14ac:dyDescent="0.35">
      <c r="A2433" t="s">
        <v>10338</v>
      </c>
      <c r="B2433">
        <v>2009</v>
      </c>
      <c r="C2433" t="s">
        <v>4336</v>
      </c>
      <c r="D2433" t="s">
        <v>330</v>
      </c>
      <c r="E2433" t="s">
        <v>374</v>
      </c>
      <c r="F2433" t="s">
        <v>4447</v>
      </c>
      <c r="G2433" t="s">
        <v>569</v>
      </c>
      <c r="H2433" s="11">
        <v>20000000</v>
      </c>
      <c r="I2433" s="11">
        <v>13630226</v>
      </c>
      <c r="J2433" t="s">
        <v>38</v>
      </c>
      <c r="K2433">
        <v>96</v>
      </c>
      <c r="L2433" t="s">
        <v>1361</v>
      </c>
      <c r="M2433" t="s">
        <v>10339</v>
      </c>
      <c r="N2433">
        <v>6.2</v>
      </c>
      <c r="O2433">
        <v>150</v>
      </c>
      <c r="P2433">
        <v>223</v>
      </c>
      <c r="Q2433">
        <v>112516</v>
      </c>
      <c r="R2433">
        <v>30541</v>
      </c>
      <c r="S2433" t="s">
        <v>28</v>
      </c>
      <c r="T2433">
        <v>1.85</v>
      </c>
      <c r="U2433" t="b">
        <f>IF(Table19[[#This Row],[gross]]-Table19[[#This Row],[budget]] &gt; 0, TRUE, FALSE)</f>
        <v>0</v>
      </c>
    </row>
    <row r="2434" spans="1:21" x14ac:dyDescent="0.35">
      <c r="A2434" t="s">
        <v>10472</v>
      </c>
      <c r="B2434">
        <v>2003</v>
      </c>
      <c r="C2434" t="s">
        <v>10471</v>
      </c>
      <c r="D2434" t="s">
        <v>6788</v>
      </c>
      <c r="E2434" t="s">
        <v>8548</v>
      </c>
      <c r="F2434" t="s">
        <v>10473</v>
      </c>
      <c r="G2434" t="s">
        <v>39</v>
      </c>
      <c r="H2434" s="11">
        <v>22000000</v>
      </c>
      <c r="I2434" s="11">
        <v>6852144</v>
      </c>
      <c r="J2434" t="s">
        <v>263</v>
      </c>
      <c r="K2434">
        <v>100</v>
      </c>
      <c r="L2434" t="s">
        <v>3041</v>
      </c>
      <c r="M2434" t="s">
        <v>10474</v>
      </c>
      <c r="N2434">
        <v>6.2</v>
      </c>
      <c r="O2434">
        <v>129</v>
      </c>
      <c r="P2434">
        <v>213</v>
      </c>
      <c r="Q2434">
        <v>15169</v>
      </c>
      <c r="R2434">
        <v>1267</v>
      </c>
      <c r="S2434" t="s">
        <v>28</v>
      </c>
      <c r="T2434">
        <v>2.35</v>
      </c>
      <c r="U2434" t="b">
        <f>IF(Table19[[#This Row],[gross]]-Table19[[#This Row],[budget]] &gt; 0, TRUE, FALSE)</f>
        <v>0</v>
      </c>
    </row>
    <row r="2435" spans="1:21" x14ac:dyDescent="0.35">
      <c r="A2435" t="s">
        <v>10590</v>
      </c>
      <c r="B2435">
        <v>2005</v>
      </c>
      <c r="C2435" t="s">
        <v>10589</v>
      </c>
      <c r="D2435" t="s">
        <v>625</v>
      </c>
      <c r="E2435" t="s">
        <v>5632</v>
      </c>
      <c r="F2435" t="s">
        <v>10591</v>
      </c>
      <c r="G2435" t="s">
        <v>90</v>
      </c>
      <c r="H2435" s="11">
        <v>20000000</v>
      </c>
      <c r="I2435" s="11">
        <v>375474</v>
      </c>
      <c r="J2435" t="s">
        <v>38</v>
      </c>
      <c r="K2435">
        <v>101</v>
      </c>
      <c r="L2435" t="s">
        <v>2235</v>
      </c>
      <c r="M2435" t="s">
        <v>10592</v>
      </c>
      <c r="N2435">
        <v>6.2</v>
      </c>
      <c r="O2435">
        <v>21</v>
      </c>
      <c r="P2435">
        <v>46</v>
      </c>
      <c r="Q2435">
        <v>2613</v>
      </c>
      <c r="R2435">
        <v>20354</v>
      </c>
      <c r="S2435" t="s">
        <v>28</v>
      </c>
      <c r="T2435">
        <v>2.35</v>
      </c>
      <c r="U2435" t="b">
        <f>IF(Table19[[#This Row],[gross]]-Table19[[#This Row],[budget]] &gt; 0, TRUE, FALSE)</f>
        <v>0</v>
      </c>
    </row>
    <row r="2436" spans="1:21" x14ac:dyDescent="0.35">
      <c r="A2436" t="s">
        <v>10731</v>
      </c>
      <c r="B2436">
        <v>2005</v>
      </c>
      <c r="C2436" t="s">
        <v>2421</v>
      </c>
      <c r="D2436" t="s">
        <v>7781</v>
      </c>
      <c r="E2436" t="s">
        <v>4308</v>
      </c>
      <c r="F2436" t="s">
        <v>10732</v>
      </c>
      <c r="G2436" t="s">
        <v>569</v>
      </c>
      <c r="H2436" s="11">
        <v>15000000</v>
      </c>
      <c r="I2436" s="11">
        <v>20433940</v>
      </c>
      <c r="J2436" t="s">
        <v>263</v>
      </c>
      <c r="K2436">
        <v>97</v>
      </c>
      <c r="L2436" t="s">
        <v>6096</v>
      </c>
      <c r="M2436" t="s">
        <v>10733</v>
      </c>
      <c r="N2436">
        <v>6.2</v>
      </c>
      <c r="O2436">
        <v>252</v>
      </c>
      <c r="P2436">
        <v>662</v>
      </c>
      <c r="Q2436">
        <v>78883</v>
      </c>
      <c r="R2436">
        <v>1876</v>
      </c>
      <c r="S2436" t="s">
        <v>720</v>
      </c>
      <c r="T2436">
        <v>2.35</v>
      </c>
      <c r="U2436" t="b">
        <f>IF(Table19[[#This Row],[gross]]-Table19[[#This Row],[budget]] &gt; 0, TRUE, FALSE)</f>
        <v>1</v>
      </c>
    </row>
    <row r="2437" spans="1:21" x14ac:dyDescent="0.35">
      <c r="A2437" t="s">
        <v>10760</v>
      </c>
      <c r="B2437">
        <v>2001</v>
      </c>
      <c r="C2437" t="s">
        <v>2974</v>
      </c>
      <c r="D2437" t="s">
        <v>2401</v>
      </c>
      <c r="E2437" t="s">
        <v>10759</v>
      </c>
      <c r="F2437" t="s">
        <v>10761</v>
      </c>
      <c r="G2437" t="s">
        <v>39</v>
      </c>
      <c r="H2437" s="11">
        <v>18000000</v>
      </c>
      <c r="I2437" s="11">
        <v>95001351</v>
      </c>
      <c r="J2437" t="s">
        <v>38</v>
      </c>
      <c r="K2437">
        <v>96</v>
      </c>
      <c r="L2437" t="s">
        <v>1618</v>
      </c>
      <c r="M2437" t="s">
        <v>10762</v>
      </c>
      <c r="N2437">
        <v>6.2</v>
      </c>
      <c r="O2437">
        <v>163</v>
      </c>
      <c r="P2437">
        <v>548</v>
      </c>
      <c r="Q2437">
        <v>131801</v>
      </c>
      <c r="R2437">
        <v>4380</v>
      </c>
      <c r="S2437" t="s">
        <v>28</v>
      </c>
      <c r="T2437">
        <v>2.35</v>
      </c>
      <c r="U2437" t="b">
        <f>IF(Table19[[#This Row],[gross]]-Table19[[#This Row],[budget]] &gt; 0, TRUE, FALSE)</f>
        <v>1</v>
      </c>
    </row>
    <row r="2438" spans="1:21" x14ac:dyDescent="0.35">
      <c r="A2438" t="s">
        <v>11043</v>
      </c>
      <c r="B2438">
        <v>1999</v>
      </c>
      <c r="C2438" t="s">
        <v>11041</v>
      </c>
      <c r="D2438" t="s">
        <v>4623</v>
      </c>
      <c r="E2438" t="s">
        <v>6105</v>
      </c>
      <c r="F2438" t="s">
        <v>11044</v>
      </c>
      <c r="G2438" t="s">
        <v>569</v>
      </c>
      <c r="H2438" s="11">
        <v>11350000</v>
      </c>
      <c r="I2438" s="11">
        <v>229311</v>
      </c>
      <c r="J2438" t="s">
        <v>3428</v>
      </c>
      <c r="K2438">
        <v>121</v>
      </c>
      <c r="L2438" t="s">
        <v>11042</v>
      </c>
      <c r="M2438" t="s">
        <v>11045</v>
      </c>
      <c r="N2438">
        <v>6.2</v>
      </c>
      <c r="O2438">
        <v>10</v>
      </c>
      <c r="P2438">
        <v>42</v>
      </c>
      <c r="Q2438">
        <v>899</v>
      </c>
      <c r="R2438">
        <v>2705</v>
      </c>
      <c r="S2438" t="s">
        <v>28</v>
      </c>
      <c r="T2438">
        <v>2.35</v>
      </c>
      <c r="U2438" t="b">
        <f>IF(Table19[[#This Row],[gross]]-Table19[[#This Row],[budget]] &gt; 0, TRUE, FALSE)</f>
        <v>0</v>
      </c>
    </row>
    <row r="2439" spans="1:21" x14ac:dyDescent="0.35">
      <c r="A2439" t="s">
        <v>11060</v>
      </c>
      <c r="B2439">
        <v>2008</v>
      </c>
      <c r="C2439" t="s">
        <v>1044</v>
      </c>
      <c r="D2439" t="s">
        <v>11059</v>
      </c>
      <c r="E2439" t="s">
        <v>11058</v>
      </c>
      <c r="F2439" t="s">
        <v>11061</v>
      </c>
      <c r="G2439" t="s">
        <v>39</v>
      </c>
      <c r="H2439" s="11">
        <v>23000000</v>
      </c>
      <c r="I2439" s="11">
        <v>58006147</v>
      </c>
      <c r="J2439" t="s">
        <v>38</v>
      </c>
      <c r="K2439">
        <v>98</v>
      </c>
      <c r="L2439" t="s">
        <v>4606</v>
      </c>
      <c r="M2439" t="s">
        <v>11062</v>
      </c>
      <c r="N2439">
        <v>6.2</v>
      </c>
      <c r="O2439">
        <v>97</v>
      </c>
      <c r="P2439">
        <v>108</v>
      </c>
      <c r="Q2439">
        <v>67653</v>
      </c>
      <c r="R2439">
        <v>816</v>
      </c>
      <c r="S2439" t="s">
        <v>28</v>
      </c>
      <c r="T2439">
        <v>1.85</v>
      </c>
      <c r="U2439" t="b">
        <f>IF(Table19[[#This Row],[gross]]-Table19[[#This Row],[budget]] &gt; 0, TRUE, FALSE)</f>
        <v>1</v>
      </c>
    </row>
    <row r="2440" spans="1:21" x14ac:dyDescent="0.35">
      <c r="A2440" t="s">
        <v>11149</v>
      </c>
      <c r="B2440">
        <v>1998</v>
      </c>
      <c r="C2440" t="s">
        <v>11147</v>
      </c>
      <c r="D2440" t="s">
        <v>1213</v>
      </c>
      <c r="E2440" t="s">
        <v>11148</v>
      </c>
      <c r="F2440" t="s">
        <v>9524</v>
      </c>
      <c r="G2440" t="s">
        <v>39</v>
      </c>
      <c r="H2440" s="11">
        <v>17000000</v>
      </c>
      <c r="I2440" s="11">
        <v>30324946</v>
      </c>
      <c r="J2440" t="s">
        <v>38</v>
      </c>
      <c r="K2440">
        <v>82</v>
      </c>
      <c r="L2440" t="s">
        <v>6232</v>
      </c>
      <c r="M2440" t="s">
        <v>11150</v>
      </c>
      <c r="N2440">
        <v>6.2</v>
      </c>
      <c r="O2440">
        <v>63</v>
      </c>
      <c r="P2440">
        <v>239</v>
      </c>
      <c r="Q2440">
        <v>48458</v>
      </c>
      <c r="R2440">
        <v>9271</v>
      </c>
      <c r="S2440" t="s">
        <v>28</v>
      </c>
      <c r="T2440">
        <v>1.85</v>
      </c>
      <c r="U2440" t="b">
        <f>IF(Table19[[#This Row],[gross]]-Table19[[#This Row],[budget]] &gt; 0, TRUE, FALSE)</f>
        <v>1</v>
      </c>
    </row>
    <row r="2441" spans="1:21" x14ac:dyDescent="0.35">
      <c r="A2441" t="s">
        <v>11470</v>
      </c>
      <c r="B2441">
        <v>2008</v>
      </c>
      <c r="C2441" t="s">
        <v>11468</v>
      </c>
      <c r="D2441" t="s">
        <v>2713</v>
      </c>
      <c r="E2441" t="s">
        <v>11469</v>
      </c>
      <c r="F2441" t="s">
        <v>7011</v>
      </c>
      <c r="G2441" t="s">
        <v>569</v>
      </c>
      <c r="H2441" s="11">
        <v>15000000</v>
      </c>
      <c r="I2441" s="11">
        <v>23091</v>
      </c>
      <c r="J2441" t="s">
        <v>56</v>
      </c>
      <c r="K2441">
        <v>92</v>
      </c>
      <c r="L2441" t="s">
        <v>5344</v>
      </c>
      <c r="M2441" t="s">
        <v>11471</v>
      </c>
      <c r="N2441">
        <v>6.2</v>
      </c>
      <c r="O2441">
        <v>67</v>
      </c>
      <c r="P2441">
        <v>42</v>
      </c>
      <c r="Q2441">
        <v>5664</v>
      </c>
      <c r="R2441">
        <v>11091</v>
      </c>
      <c r="S2441" t="s">
        <v>28</v>
      </c>
      <c r="T2441">
        <v>2.35</v>
      </c>
      <c r="U2441" t="b">
        <f>IF(Table19[[#This Row],[gross]]-Table19[[#This Row],[budget]] &gt; 0, TRUE, FALSE)</f>
        <v>0</v>
      </c>
    </row>
    <row r="2442" spans="1:21" x14ac:dyDescent="0.35">
      <c r="A2442" t="s">
        <v>11564</v>
      </c>
      <c r="B2442">
        <v>2010</v>
      </c>
      <c r="C2442" t="s">
        <v>2159</v>
      </c>
      <c r="D2442" t="s">
        <v>479</v>
      </c>
      <c r="E2442" t="s">
        <v>9674</v>
      </c>
      <c r="F2442" t="s">
        <v>2131</v>
      </c>
      <c r="G2442" t="s">
        <v>90</v>
      </c>
      <c r="H2442" s="11">
        <v>15000000</v>
      </c>
      <c r="I2442" s="11">
        <v>64001297</v>
      </c>
      <c r="J2442" t="s">
        <v>38</v>
      </c>
      <c r="K2442">
        <v>94</v>
      </c>
      <c r="L2442" t="s">
        <v>2934</v>
      </c>
      <c r="M2442" t="s">
        <v>11565</v>
      </c>
      <c r="N2442">
        <v>6.2</v>
      </c>
      <c r="O2442">
        <v>111</v>
      </c>
      <c r="P2442">
        <v>103</v>
      </c>
      <c r="Q2442">
        <v>32002</v>
      </c>
      <c r="R2442">
        <v>20154</v>
      </c>
      <c r="S2442" t="s">
        <v>28</v>
      </c>
      <c r="T2442">
        <v>1.85</v>
      </c>
      <c r="U2442" t="b">
        <f>IF(Table19[[#This Row],[gross]]-Table19[[#This Row],[budget]] &gt; 0, TRUE, FALSE)</f>
        <v>1</v>
      </c>
    </row>
    <row r="2443" spans="1:21" x14ac:dyDescent="0.35">
      <c r="A2443" t="s">
        <v>11569</v>
      </c>
      <c r="B2443">
        <v>2013</v>
      </c>
      <c r="C2443" t="s">
        <v>11567</v>
      </c>
      <c r="D2443" t="s">
        <v>5981</v>
      </c>
      <c r="E2443" t="s">
        <v>11568</v>
      </c>
      <c r="F2443" t="s">
        <v>11570</v>
      </c>
      <c r="G2443" t="s">
        <v>39</v>
      </c>
      <c r="H2443" s="11">
        <v>20000000</v>
      </c>
      <c r="I2443" s="11">
        <v>71588220</v>
      </c>
      <c r="J2443" t="s">
        <v>263</v>
      </c>
      <c r="K2443">
        <v>100</v>
      </c>
      <c r="L2443" t="s">
        <v>7035</v>
      </c>
      <c r="M2443" t="s">
        <v>11571</v>
      </c>
      <c r="N2443">
        <v>6.2</v>
      </c>
      <c r="O2443">
        <v>393</v>
      </c>
      <c r="P2443">
        <v>304</v>
      </c>
      <c r="Q2443">
        <v>134869</v>
      </c>
      <c r="R2443">
        <v>1949</v>
      </c>
      <c r="S2443" t="s">
        <v>28</v>
      </c>
      <c r="T2443">
        <v>1.85</v>
      </c>
      <c r="U2443" t="b">
        <f>IF(Table19[[#This Row],[gross]]-Table19[[#This Row],[budget]] &gt; 0, TRUE, FALSE)</f>
        <v>1</v>
      </c>
    </row>
    <row r="2444" spans="1:21" x14ac:dyDescent="0.35">
      <c r="A2444" t="s">
        <v>11626</v>
      </c>
      <c r="B2444">
        <v>2015</v>
      </c>
      <c r="C2444" t="s">
        <v>11625</v>
      </c>
      <c r="D2444" t="s">
        <v>1492</v>
      </c>
      <c r="E2444" t="s">
        <v>4823</v>
      </c>
      <c r="F2444" t="s">
        <v>11627</v>
      </c>
      <c r="G2444" t="s">
        <v>39</v>
      </c>
      <c r="H2444" s="11">
        <v>15000000</v>
      </c>
      <c r="I2444" s="11">
        <v>42592530</v>
      </c>
      <c r="J2444" t="s">
        <v>38</v>
      </c>
      <c r="K2444">
        <v>98</v>
      </c>
      <c r="L2444" t="s">
        <v>855</v>
      </c>
      <c r="M2444" t="s">
        <v>11628</v>
      </c>
      <c r="N2444">
        <v>6.2</v>
      </c>
      <c r="O2444">
        <v>198</v>
      </c>
      <c r="P2444">
        <v>181</v>
      </c>
      <c r="Q2444">
        <v>29867</v>
      </c>
      <c r="R2444">
        <v>4567</v>
      </c>
      <c r="S2444" t="s">
        <v>28</v>
      </c>
      <c r="T2444">
        <v>2.35</v>
      </c>
      <c r="U2444" t="b">
        <f>IF(Table19[[#This Row],[gross]]-Table19[[#This Row],[budget]] &gt; 0, TRUE, FALSE)</f>
        <v>1</v>
      </c>
    </row>
    <row r="2445" spans="1:21" x14ac:dyDescent="0.35">
      <c r="A2445" t="s">
        <v>11738</v>
      </c>
      <c r="B2445">
        <v>1996</v>
      </c>
      <c r="C2445" t="s">
        <v>10155</v>
      </c>
      <c r="D2445" t="s">
        <v>7014</v>
      </c>
      <c r="E2445" t="s">
        <v>11737</v>
      </c>
      <c r="F2445" t="s">
        <v>11739</v>
      </c>
      <c r="G2445" t="s">
        <v>569</v>
      </c>
      <c r="H2445" s="11">
        <v>15000000</v>
      </c>
      <c r="I2445" s="11">
        <v>24881000</v>
      </c>
      <c r="J2445" t="s">
        <v>38</v>
      </c>
      <c r="K2445">
        <v>101</v>
      </c>
      <c r="L2445" t="s">
        <v>868</v>
      </c>
      <c r="M2445" t="s">
        <v>11740</v>
      </c>
      <c r="N2445">
        <v>6.2</v>
      </c>
      <c r="O2445">
        <v>93</v>
      </c>
      <c r="P2445">
        <v>195</v>
      </c>
      <c r="Q2445">
        <v>57140</v>
      </c>
      <c r="R2445">
        <v>1812</v>
      </c>
      <c r="S2445" t="s">
        <v>28</v>
      </c>
      <c r="T2445">
        <v>1.85</v>
      </c>
      <c r="U2445" t="b">
        <f>IF(Table19[[#This Row],[gross]]-Table19[[#This Row],[budget]] &gt; 0, TRUE, FALSE)</f>
        <v>1</v>
      </c>
    </row>
    <row r="2446" spans="1:21" x14ac:dyDescent="0.35">
      <c r="A2446" t="s">
        <v>11766</v>
      </c>
      <c r="B2446">
        <v>2006</v>
      </c>
      <c r="C2446" t="s">
        <v>11764</v>
      </c>
      <c r="D2446" t="s">
        <v>3246</v>
      </c>
      <c r="E2446" t="s">
        <v>11765</v>
      </c>
      <c r="F2446" t="s">
        <v>3092</v>
      </c>
      <c r="G2446" t="s">
        <v>90</v>
      </c>
      <c r="H2446" s="11">
        <v>15000000</v>
      </c>
      <c r="I2446" s="11">
        <v>20998709</v>
      </c>
      <c r="J2446" t="s">
        <v>38</v>
      </c>
      <c r="K2446">
        <v>95</v>
      </c>
      <c r="L2446" t="s">
        <v>3138</v>
      </c>
      <c r="M2446" t="s">
        <v>11767</v>
      </c>
      <c r="N2446">
        <v>6.2</v>
      </c>
      <c r="O2446">
        <v>46</v>
      </c>
      <c r="P2446">
        <v>76</v>
      </c>
      <c r="Q2446">
        <v>6095</v>
      </c>
      <c r="R2446">
        <v>3845</v>
      </c>
      <c r="S2446" t="s">
        <v>28</v>
      </c>
      <c r="T2446">
        <v>2.35</v>
      </c>
      <c r="U2446" t="b">
        <f>IF(Table19[[#This Row],[gross]]-Table19[[#This Row],[budget]] &gt; 0, TRUE, FALSE)</f>
        <v>1</v>
      </c>
    </row>
    <row r="2447" spans="1:21" x14ac:dyDescent="0.35">
      <c r="A2447" t="s">
        <v>11822</v>
      </c>
      <c r="B2447">
        <v>2012</v>
      </c>
      <c r="C2447" t="s">
        <v>8214</v>
      </c>
      <c r="D2447" t="s">
        <v>335</v>
      </c>
      <c r="E2447" t="s">
        <v>1019</v>
      </c>
      <c r="F2447" t="s">
        <v>998</v>
      </c>
      <c r="G2447" t="s">
        <v>569</v>
      </c>
      <c r="H2447" s="11">
        <v>15000000</v>
      </c>
      <c r="I2447" s="11">
        <v>14938570</v>
      </c>
      <c r="J2447" t="s">
        <v>38</v>
      </c>
      <c r="K2447">
        <v>97</v>
      </c>
      <c r="L2447" t="s">
        <v>1477</v>
      </c>
      <c r="M2447" t="s">
        <v>11823</v>
      </c>
      <c r="N2447">
        <v>6.2</v>
      </c>
      <c r="O2447">
        <v>414</v>
      </c>
      <c r="P2447">
        <v>369</v>
      </c>
      <c r="Q2447">
        <v>111625</v>
      </c>
      <c r="R2447">
        <v>14025</v>
      </c>
      <c r="S2447" t="s">
        <v>28</v>
      </c>
      <c r="T2447">
        <v>2.35</v>
      </c>
      <c r="U2447" t="b">
        <f>IF(Table19[[#This Row],[gross]]-Table19[[#This Row],[budget]] &gt; 0, TRUE, FALSE)</f>
        <v>0</v>
      </c>
    </row>
    <row r="2448" spans="1:21" x14ac:dyDescent="0.35">
      <c r="A2448" t="s">
        <v>11849</v>
      </c>
      <c r="B2448">
        <v>2006</v>
      </c>
      <c r="C2448" t="s">
        <v>11847</v>
      </c>
      <c r="D2448" t="s">
        <v>7128</v>
      </c>
      <c r="E2448" t="s">
        <v>5000</v>
      </c>
      <c r="F2448" t="s">
        <v>1814</v>
      </c>
      <c r="G2448" t="s">
        <v>569</v>
      </c>
      <c r="H2448" s="11">
        <v>15000000</v>
      </c>
      <c r="I2448" s="11">
        <v>12549485</v>
      </c>
      <c r="J2448" t="s">
        <v>38</v>
      </c>
      <c r="K2448">
        <v>121</v>
      </c>
      <c r="L2448" t="s">
        <v>11848</v>
      </c>
      <c r="M2448" t="s">
        <v>11850</v>
      </c>
      <c r="N2448">
        <v>6.2</v>
      </c>
      <c r="O2448">
        <v>81</v>
      </c>
      <c r="P2448">
        <v>91</v>
      </c>
      <c r="Q2448">
        <v>4603</v>
      </c>
      <c r="R2448">
        <v>3633</v>
      </c>
      <c r="S2448" t="s">
        <v>28</v>
      </c>
      <c r="T2448">
        <v>2.35</v>
      </c>
      <c r="U2448" t="b">
        <f>IF(Table19[[#This Row],[gross]]-Table19[[#This Row],[budget]] &gt; 0, TRUE, FALSE)</f>
        <v>0</v>
      </c>
    </row>
    <row r="2449" spans="1:21" x14ac:dyDescent="0.35">
      <c r="A2449" t="s">
        <v>11948</v>
      </c>
      <c r="B2449">
        <v>2008</v>
      </c>
      <c r="C2449" t="s">
        <v>11947</v>
      </c>
      <c r="D2449" t="s">
        <v>177</v>
      </c>
      <c r="E2449" t="s">
        <v>638</v>
      </c>
      <c r="F2449" t="s">
        <v>803</v>
      </c>
      <c r="G2449" t="s">
        <v>39</v>
      </c>
      <c r="H2449" s="11">
        <v>15000000</v>
      </c>
      <c r="I2449" s="11">
        <v>6409206</v>
      </c>
      <c r="J2449" t="s">
        <v>38</v>
      </c>
      <c r="K2449">
        <v>102</v>
      </c>
      <c r="L2449" t="s">
        <v>6111</v>
      </c>
      <c r="M2449" t="s">
        <v>11949</v>
      </c>
      <c r="N2449">
        <v>6.2</v>
      </c>
      <c r="O2449">
        <v>132</v>
      </c>
      <c r="P2449">
        <v>104</v>
      </c>
      <c r="Q2449">
        <v>32311</v>
      </c>
      <c r="R2449">
        <v>33153</v>
      </c>
      <c r="S2449" t="s">
        <v>28</v>
      </c>
      <c r="T2449">
        <v>1.85</v>
      </c>
      <c r="U2449" t="b">
        <f>IF(Table19[[#This Row],[gross]]-Table19[[#This Row],[budget]] &gt; 0, TRUE, FALSE)</f>
        <v>0</v>
      </c>
    </row>
    <row r="2450" spans="1:21" x14ac:dyDescent="0.35">
      <c r="A2450" t="s">
        <v>11980</v>
      </c>
      <c r="B2450">
        <v>1999</v>
      </c>
      <c r="C2450" t="s">
        <v>11979</v>
      </c>
      <c r="D2450" t="s">
        <v>618</v>
      </c>
      <c r="E2450" t="s">
        <v>405</v>
      </c>
      <c r="F2450" t="s">
        <v>2548</v>
      </c>
      <c r="G2450" t="s">
        <v>569</v>
      </c>
      <c r="H2450" s="11">
        <v>20000000</v>
      </c>
      <c r="I2450" s="11">
        <v>4002955</v>
      </c>
      <c r="J2450" t="s">
        <v>38</v>
      </c>
      <c r="K2450">
        <v>92</v>
      </c>
      <c r="L2450" t="s">
        <v>7620</v>
      </c>
      <c r="M2450" t="s">
        <v>11981</v>
      </c>
      <c r="N2450">
        <v>6.2</v>
      </c>
      <c r="O2450">
        <v>59</v>
      </c>
      <c r="P2450">
        <v>198</v>
      </c>
      <c r="Q2450">
        <v>33745</v>
      </c>
      <c r="R2450">
        <v>3654</v>
      </c>
      <c r="S2450" t="s">
        <v>28</v>
      </c>
      <c r="T2450">
        <v>1.85</v>
      </c>
      <c r="U2450" t="b">
        <f>IF(Table19[[#This Row],[gross]]-Table19[[#This Row],[budget]] &gt; 0, TRUE, FALSE)</f>
        <v>0</v>
      </c>
    </row>
    <row r="2451" spans="1:21" x14ac:dyDescent="0.35">
      <c r="A2451" t="s">
        <v>12036</v>
      </c>
      <c r="B2451">
        <v>2008</v>
      </c>
      <c r="C2451" t="s">
        <v>12033</v>
      </c>
      <c r="D2451" t="s">
        <v>12035</v>
      </c>
      <c r="E2451" t="s">
        <v>12034</v>
      </c>
      <c r="F2451" t="s">
        <v>12037</v>
      </c>
      <c r="G2451" t="s">
        <v>569</v>
      </c>
      <c r="H2451" s="11">
        <v>300000000</v>
      </c>
      <c r="I2451" s="11">
        <v>102055</v>
      </c>
      <c r="J2451" t="s">
        <v>12041</v>
      </c>
      <c r="K2451">
        <v>110</v>
      </c>
      <c r="L2451" t="s">
        <v>1285</v>
      </c>
      <c r="M2451" t="s">
        <v>12038</v>
      </c>
      <c r="N2451">
        <v>6.2</v>
      </c>
      <c r="O2451">
        <v>110</v>
      </c>
      <c r="P2451">
        <v>72</v>
      </c>
      <c r="Q2451">
        <v>24570</v>
      </c>
      <c r="R2451">
        <v>134</v>
      </c>
      <c r="S2451" t="s">
        <v>28</v>
      </c>
      <c r="T2451">
        <v>2.35</v>
      </c>
      <c r="U2451" t="b">
        <f>IF(Table19[[#This Row],[gross]]-Table19[[#This Row],[budget]] &gt; 0, TRUE, FALSE)</f>
        <v>0</v>
      </c>
    </row>
    <row r="2452" spans="1:21" x14ac:dyDescent="0.35">
      <c r="A2452" t="s">
        <v>1362</v>
      </c>
      <c r="B2452">
        <v>2014</v>
      </c>
      <c r="C2452" t="s">
        <v>1359</v>
      </c>
      <c r="D2452" t="s">
        <v>430</v>
      </c>
      <c r="E2452" t="s">
        <v>1360</v>
      </c>
      <c r="F2452" t="s">
        <v>1363</v>
      </c>
      <c r="G2452" t="s">
        <v>39</v>
      </c>
      <c r="H2452" s="11">
        <v>100000000</v>
      </c>
      <c r="I2452" s="11">
        <v>58607007</v>
      </c>
      <c r="J2452" t="s">
        <v>38</v>
      </c>
      <c r="K2452">
        <v>117</v>
      </c>
      <c r="L2452" t="s">
        <v>1361</v>
      </c>
      <c r="M2452" t="s">
        <v>1364</v>
      </c>
      <c r="N2452">
        <v>6.2</v>
      </c>
      <c r="O2452">
        <v>492</v>
      </c>
      <c r="P2452">
        <v>630</v>
      </c>
      <c r="Q2452">
        <v>182910</v>
      </c>
      <c r="R2452">
        <v>14160</v>
      </c>
      <c r="S2452" t="s">
        <v>28</v>
      </c>
      <c r="T2452">
        <v>2.35</v>
      </c>
      <c r="U2452" t="b">
        <f>IF(Table19[[#This Row],[gross]]-Table19[[#This Row],[budget]] &gt; 0, TRUE, FALSE)</f>
        <v>0</v>
      </c>
    </row>
    <row r="2453" spans="1:21" x14ac:dyDescent="0.35">
      <c r="A2453" t="s">
        <v>12621</v>
      </c>
      <c r="B2453">
        <v>2010</v>
      </c>
      <c r="C2453" t="s">
        <v>12620</v>
      </c>
      <c r="D2453" t="s">
        <v>115</v>
      </c>
      <c r="E2453" t="s">
        <v>6046</v>
      </c>
      <c r="F2453" t="s">
        <v>12622</v>
      </c>
      <c r="G2453" t="s">
        <v>569</v>
      </c>
      <c r="H2453" s="11">
        <v>15000000</v>
      </c>
      <c r="I2453" s="11">
        <v>1039869</v>
      </c>
      <c r="J2453" t="s">
        <v>263</v>
      </c>
      <c r="K2453">
        <v>108</v>
      </c>
      <c r="L2453" t="s">
        <v>1768</v>
      </c>
      <c r="M2453" t="s">
        <v>12623</v>
      </c>
      <c r="N2453">
        <v>6.2</v>
      </c>
      <c r="O2453">
        <v>117</v>
      </c>
      <c r="P2453">
        <v>51</v>
      </c>
      <c r="Q2453">
        <v>14757</v>
      </c>
      <c r="R2453">
        <v>18739</v>
      </c>
      <c r="S2453" t="s">
        <v>28</v>
      </c>
      <c r="T2453">
        <v>2.35</v>
      </c>
      <c r="U2453" t="b">
        <f>IF(Table19[[#This Row],[gross]]-Table19[[#This Row],[budget]] &gt; 0, TRUE, FALSE)</f>
        <v>0</v>
      </c>
    </row>
    <row r="2454" spans="1:21" x14ac:dyDescent="0.35">
      <c r="A2454" t="s">
        <v>12750</v>
      </c>
      <c r="B2454">
        <v>2001</v>
      </c>
      <c r="C2454" t="s">
        <v>4398</v>
      </c>
      <c r="D2454" t="s">
        <v>3172</v>
      </c>
      <c r="E2454" t="s">
        <v>405</v>
      </c>
      <c r="F2454" t="s">
        <v>1291</v>
      </c>
      <c r="G2454" t="s">
        <v>569</v>
      </c>
      <c r="H2454" s="11">
        <v>12000000</v>
      </c>
      <c r="I2454" s="11">
        <v>31155435</v>
      </c>
      <c r="J2454" t="s">
        <v>38</v>
      </c>
      <c r="K2454">
        <v>93</v>
      </c>
      <c r="L2454" t="s">
        <v>2687</v>
      </c>
      <c r="M2454" t="s">
        <v>12751</v>
      </c>
      <c r="N2454">
        <v>6.2</v>
      </c>
      <c r="O2454">
        <v>34</v>
      </c>
      <c r="P2454">
        <v>102</v>
      </c>
      <c r="Q2454">
        <v>42644</v>
      </c>
      <c r="R2454">
        <v>6105</v>
      </c>
      <c r="S2454" t="s">
        <v>28</v>
      </c>
      <c r="T2454">
        <v>1.85</v>
      </c>
      <c r="U2454" t="b">
        <f>IF(Table19[[#This Row],[gross]]-Table19[[#This Row],[budget]] &gt; 0, TRUE, FALSE)</f>
        <v>1</v>
      </c>
    </row>
    <row r="2455" spans="1:21" x14ac:dyDescent="0.35">
      <c r="A2455" t="s">
        <v>12877</v>
      </c>
      <c r="B2455">
        <v>2006</v>
      </c>
      <c r="C2455" t="s">
        <v>3863</v>
      </c>
      <c r="D2455" t="s">
        <v>12876</v>
      </c>
      <c r="E2455" t="s">
        <v>7116</v>
      </c>
      <c r="F2455" t="s">
        <v>6675</v>
      </c>
      <c r="G2455" t="s">
        <v>569</v>
      </c>
      <c r="H2455" s="11">
        <v>12000000</v>
      </c>
      <c r="I2455" s="11">
        <v>6754898</v>
      </c>
      <c r="J2455" t="s">
        <v>38</v>
      </c>
      <c r="K2455">
        <v>122</v>
      </c>
      <c r="L2455" t="s">
        <v>2450</v>
      </c>
      <c r="M2455" t="s">
        <v>12878</v>
      </c>
      <c r="N2455">
        <v>6.2</v>
      </c>
      <c r="O2455">
        <v>132</v>
      </c>
      <c r="P2455">
        <v>188</v>
      </c>
      <c r="Q2455">
        <v>20000</v>
      </c>
      <c r="R2455">
        <v>1291</v>
      </c>
      <c r="S2455" t="s">
        <v>28</v>
      </c>
      <c r="T2455">
        <v>2.35</v>
      </c>
      <c r="U2455" t="b">
        <f>IF(Table19[[#This Row],[gross]]-Table19[[#This Row],[budget]] &gt; 0, TRUE, FALSE)</f>
        <v>0</v>
      </c>
    </row>
    <row r="2456" spans="1:21" x14ac:dyDescent="0.35">
      <c r="A2456" t="s">
        <v>13144</v>
      </c>
      <c r="B2456">
        <v>1995</v>
      </c>
      <c r="C2456" t="s">
        <v>9569</v>
      </c>
      <c r="D2456" t="s">
        <v>3816</v>
      </c>
      <c r="E2456" t="s">
        <v>1594</v>
      </c>
      <c r="F2456" t="s">
        <v>12609</v>
      </c>
      <c r="G2456" t="s">
        <v>569</v>
      </c>
      <c r="H2456" s="11">
        <v>11000000</v>
      </c>
      <c r="I2456" s="11">
        <v>2832826</v>
      </c>
      <c r="J2456" t="s">
        <v>38</v>
      </c>
      <c r="K2456">
        <v>113</v>
      </c>
      <c r="L2456" t="s">
        <v>1375</v>
      </c>
      <c r="M2456" t="s">
        <v>13145</v>
      </c>
      <c r="N2456">
        <v>6.2</v>
      </c>
      <c r="O2456">
        <v>15</v>
      </c>
      <c r="P2456">
        <v>19</v>
      </c>
      <c r="Q2456">
        <v>1761</v>
      </c>
      <c r="R2456">
        <v>3072</v>
      </c>
      <c r="S2456" t="s">
        <v>28</v>
      </c>
      <c r="T2456">
        <v>1.85</v>
      </c>
      <c r="U2456" t="b">
        <f>IF(Table19[[#This Row],[gross]]-Table19[[#This Row],[budget]] &gt; 0, TRUE, FALSE)</f>
        <v>0</v>
      </c>
    </row>
    <row r="2457" spans="1:21" x14ac:dyDescent="0.35">
      <c r="A2457" t="s">
        <v>13151</v>
      </c>
      <c r="B2457">
        <v>2001</v>
      </c>
      <c r="C2457" t="s">
        <v>1451</v>
      </c>
      <c r="D2457" t="s">
        <v>1489</v>
      </c>
      <c r="E2457" t="s">
        <v>12353</v>
      </c>
      <c r="F2457" t="s">
        <v>3065</v>
      </c>
      <c r="G2457" t="s">
        <v>569</v>
      </c>
      <c r="H2457" s="11">
        <v>5000000</v>
      </c>
      <c r="I2457" s="11">
        <v>16017403</v>
      </c>
      <c r="J2457" t="s">
        <v>38</v>
      </c>
      <c r="K2457">
        <v>95</v>
      </c>
      <c r="L2457" t="s">
        <v>8366</v>
      </c>
      <c r="M2457" t="s">
        <v>13152</v>
      </c>
      <c r="N2457">
        <v>6.2</v>
      </c>
      <c r="O2457">
        <v>92</v>
      </c>
      <c r="P2457">
        <v>153</v>
      </c>
      <c r="Q2457">
        <v>17333</v>
      </c>
      <c r="R2457">
        <v>3300</v>
      </c>
      <c r="S2457" t="s">
        <v>28</v>
      </c>
      <c r="T2457">
        <v>1.85</v>
      </c>
      <c r="U2457" t="b">
        <f>IF(Table19[[#This Row],[gross]]-Table19[[#This Row],[budget]] &gt; 0, TRUE, FALSE)</f>
        <v>1</v>
      </c>
    </row>
    <row r="2458" spans="1:21" x14ac:dyDescent="0.35">
      <c r="A2458" t="s">
        <v>13224</v>
      </c>
      <c r="B2458">
        <v>2006</v>
      </c>
      <c r="C2458" t="s">
        <v>13223</v>
      </c>
      <c r="D2458" t="s">
        <v>5632</v>
      </c>
      <c r="E2458" t="s">
        <v>13061</v>
      </c>
      <c r="F2458" t="s">
        <v>13225</v>
      </c>
      <c r="G2458" t="s">
        <v>569</v>
      </c>
      <c r="H2458" s="11">
        <v>10000000</v>
      </c>
      <c r="I2458" s="11">
        <v>80150343</v>
      </c>
      <c r="J2458" t="s">
        <v>38</v>
      </c>
      <c r="K2458">
        <v>121</v>
      </c>
      <c r="L2458" t="s">
        <v>4883</v>
      </c>
      <c r="M2458" t="s">
        <v>13226</v>
      </c>
      <c r="N2458">
        <v>6.2</v>
      </c>
      <c r="O2458">
        <v>210</v>
      </c>
      <c r="P2458">
        <v>614</v>
      </c>
      <c r="Q2458">
        <v>142115</v>
      </c>
      <c r="R2458">
        <v>3189</v>
      </c>
      <c r="S2458" t="s">
        <v>28</v>
      </c>
      <c r="T2458">
        <v>1.85</v>
      </c>
      <c r="U2458" t="b">
        <f>IF(Table19[[#This Row],[gross]]-Table19[[#This Row],[budget]] &gt; 0, TRUE, FALSE)</f>
        <v>1</v>
      </c>
    </row>
    <row r="2459" spans="1:21" x14ac:dyDescent="0.35">
      <c r="A2459" t="s">
        <v>13292</v>
      </c>
      <c r="B2459">
        <v>1985</v>
      </c>
      <c r="C2459" t="s">
        <v>818</v>
      </c>
      <c r="D2459" t="s">
        <v>13291</v>
      </c>
      <c r="E2459" t="s">
        <v>715</v>
      </c>
      <c r="F2459" t="s">
        <v>13293</v>
      </c>
      <c r="G2459" t="s">
        <v>39</v>
      </c>
      <c r="H2459" s="11">
        <v>12305523</v>
      </c>
      <c r="I2459" s="11">
        <v>36200000</v>
      </c>
      <c r="J2459" t="s">
        <v>365</v>
      </c>
      <c r="K2459">
        <v>107</v>
      </c>
      <c r="L2459" t="s">
        <v>222</v>
      </c>
      <c r="M2459" t="s">
        <v>13294</v>
      </c>
      <c r="N2459">
        <v>6.2</v>
      </c>
      <c r="O2459">
        <v>117</v>
      </c>
      <c r="P2459">
        <v>193</v>
      </c>
      <c r="Q2459">
        <v>101840</v>
      </c>
      <c r="R2459">
        <v>1529</v>
      </c>
      <c r="S2459" t="s">
        <v>28</v>
      </c>
      <c r="T2459">
        <v>2.35</v>
      </c>
      <c r="U2459" t="b">
        <f>IF(Table19[[#This Row],[gross]]-Table19[[#This Row],[budget]] &gt; 0, TRUE, FALSE)</f>
        <v>1</v>
      </c>
    </row>
    <row r="2460" spans="1:21" x14ac:dyDescent="0.35">
      <c r="A2460" t="s">
        <v>13411</v>
      </c>
      <c r="B2460">
        <v>2002</v>
      </c>
      <c r="C2460" t="s">
        <v>4770</v>
      </c>
      <c r="D2460" t="s">
        <v>4770</v>
      </c>
      <c r="E2460" t="s">
        <v>13410</v>
      </c>
      <c r="F2460" t="s">
        <v>13412</v>
      </c>
      <c r="G2460" t="s">
        <v>39</v>
      </c>
      <c r="H2460" s="11">
        <v>10000000</v>
      </c>
      <c r="I2460" s="11">
        <v>16033556</v>
      </c>
      <c r="J2460" t="s">
        <v>38</v>
      </c>
      <c r="K2460">
        <v>81</v>
      </c>
      <c r="L2460" t="s">
        <v>2073</v>
      </c>
      <c r="M2460" t="s">
        <v>13413</v>
      </c>
      <c r="N2460">
        <v>6.2</v>
      </c>
      <c r="O2460">
        <v>63</v>
      </c>
      <c r="P2460">
        <v>518</v>
      </c>
      <c r="Q2460">
        <v>37901</v>
      </c>
      <c r="R2460">
        <v>361</v>
      </c>
      <c r="S2460" t="s">
        <v>28</v>
      </c>
      <c r="T2460">
        <v>2.35</v>
      </c>
      <c r="U2460" t="b">
        <f>IF(Table19[[#This Row],[gross]]-Table19[[#This Row],[budget]] &gt; 0, TRUE, FALSE)</f>
        <v>1</v>
      </c>
    </row>
    <row r="2461" spans="1:21" x14ac:dyDescent="0.35">
      <c r="A2461" t="s">
        <v>13645</v>
      </c>
      <c r="B2461">
        <v>2000</v>
      </c>
      <c r="C2461" t="s">
        <v>12453</v>
      </c>
      <c r="D2461" t="s">
        <v>3835</v>
      </c>
      <c r="E2461" t="s">
        <v>1346</v>
      </c>
      <c r="F2461" t="s">
        <v>2119</v>
      </c>
      <c r="G2461" t="s">
        <v>569</v>
      </c>
      <c r="H2461" s="11">
        <v>10000000</v>
      </c>
      <c r="I2461" s="11">
        <v>1276984</v>
      </c>
      <c r="J2461" t="s">
        <v>1418</v>
      </c>
      <c r="K2461">
        <v>87</v>
      </c>
      <c r="L2461" t="s">
        <v>5679</v>
      </c>
      <c r="M2461" t="s">
        <v>13646</v>
      </c>
      <c r="N2461">
        <v>6.2</v>
      </c>
      <c r="O2461">
        <v>90</v>
      </c>
      <c r="P2461">
        <v>150</v>
      </c>
      <c r="Q2461">
        <v>11403</v>
      </c>
      <c r="R2461">
        <v>3059</v>
      </c>
      <c r="S2461" t="s">
        <v>28</v>
      </c>
      <c r="T2461">
        <v>1.85</v>
      </c>
      <c r="U2461" t="b">
        <f>IF(Table19[[#This Row],[gross]]-Table19[[#This Row],[budget]] &gt; 0, TRUE, FALSE)</f>
        <v>0</v>
      </c>
    </row>
    <row r="2462" spans="1:21" x14ac:dyDescent="0.35">
      <c r="A2462" t="s">
        <v>13705</v>
      </c>
      <c r="B2462">
        <v>2001</v>
      </c>
      <c r="C2462" t="s">
        <v>13702</v>
      </c>
      <c r="D2462" t="s">
        <v>3351</v>
      </c>
      <c r="E2462" t="s">
        <v>13703</v>
      </c>
      <c r="F2462" t="s">
        <v>8433</v>
      </c>
      <c r="G2462" t="s">
        <v>569</v>
      </c>
      <c r="H2462" s="11">
        <v>10000000</v>
      </c>
      <c r="I2462" s="11">
        <v>226792</v>
      </c>
      <c r="J2462" t="s">
        <v>56</v>
      </c>
      <c r="K2462">
        <v>86</v>
      </c>
      <c r="L2462" t="s">
        <v>13704</v>
      </c>
      <c r="M2462" t="s">
        <v>13706</v>
      </c>
      <c r="N2462">
        <v>6.2</v>
      </c>
      <c r="O2462">
        <v>43</v>
      </c>
      <c r="P2462">
        <v>44</v>
      </c>
      <c r="Q2462">
        <v>3080</v>
      </c>
      <c r="R2462">
        <v>3049</v>
      </c>
      <c r="S2462" t="s">
        <v>28</v>
      </c>
      <c r="T2462">
        <v>1.85</v>
      </c>
      <c r="U2462" t="b">
        <f>IF(Table19[[#This Row],[gross]]-Table19[[#This Row],[budget]] &gt; 0, TRUE, FALSE)</f>
        <v>0</v>
      </c>
    </row>
    <row r="2463" spans="1:21" x14ac:dyDescent="0.35">
      <c r="A2463" t="s">
        <v>13882</v>
      </c>
      <c r="B2463">
        <v>2007</v>
      </c>
      <c r="C2463" t="s">
        <v>12217</v>
      </c>
      <c r="D2463" t="s">
        <v>6268</v>
      </c>
      <c r="E2463" t="s">
        <v>6378</v>
      </c>
      <c r="F2463" t="s">
        <v>13883</v>
      </c>
      <c r="G2463" t="s">
        <v>39</v>
      </c>
      <c r="H2463" s="11">
        <v>9000000</v>
      </c>
      <c r="I2463" s="11">
        <v>2955039</v>
      </c>
      <c r="J2463" t="s">
        <v>38</v>
      </c>
      <c r="K2463">
        <v>95</v>
      </c>
      <c r="L2463" t="s">
        <v>1575</v>
      </c>
      <c r="M2463" t="s">
        <v>13884</v>
      </c>
      <c r="N2463">
        <v>6.2</v>
      </c>
      <c r="O2463">
        <v>65</v>
      </c>
      <c r="P2463">
        <v>27</v>
      </c>
      <c r="Q2463">
        <v>3624</v>
      </c>
      <c r="R2463">
        <v>2007</v>
      </c>
      <c r="S2463" t="s">
        <v>28</v>
      </c>
      <c r="T2463">
        <v>2.35</v>
      </c>
      <c r="U2463" t="b">
        <f>IF(Table19[[#This Row],[gross]]-Table19[[#This Row],[budget]] &gt; 0, TRUE, FALSE)</f>
        <v>0</v>
      </c>
    </row>
    <row r="2464" spans="1:21" x14ac:dyDescent="0.35">
      <c r="A2464" t="s">
        <v>13914</v>
      </c>
      <c r="B2464">
        <v>2009</v>
      </c>
      <c r="C2464" t="s">
        <v>13912</v>
      </c>
      <c r="D2464" t="s">
        <v>13913</v>
      </c>
      <c r="E2464" t="s">
        <v>952</v>
      </c>
      <c r="F2464" t="s">
        <v>10961</v>
      </c>
      <c r="G2464" t="s">
        <v>90</v>
      </c>
      <c r="H2464" s="11">
        <v>9000000</v>
      </c>
      <c r="I2464" s="11">
        <v>883887</v>
      </c>
      <c r="J2464" t="s">
        <v>38</v>
      </c>
      <c r="K2464">
        <v>97</v>
      </c>
      <c r="L2464" t="s">
        <v>3270</v>
      </c>
      <c r="M2464" t="s">
        <v>13915</v>
      </c>
      <c r="N2464">
        <v>6.2</v>
      </c>
      <c r="O2464">
        <v>26</v>
      </c>
      <c r="P2464">
        <v>14</v>
      </c>
      <c r="Q2464">
        <v>1201</v>
      </c>
      <c r="R2464">
        <v>1426</v>
      </c>
      <c r="S2464" t="s">
        <v>28</v>
      </c>
      <c r="T2464">
        <v>2.35</v>
      </c>
      <c r="U2464" t="b">
        <f>IF(Table19[[#This Row],[gross]]-Table19[[#This Row],[budget]] &gt; 0, TRUE, FALSE)</f>
        <v>0</v>
      </c>
    </row>
    <row r="2465" spans="1:21" x14ac:dyDescent="0.35">
      <c r="A2465" t="s">
        <v>14020</v>
      </c>
      <c r="B2465">
        <v>1984</v>
      </c>
      <c r="C2465" t="s">
        <v>823</v>
      </c>
      <c r="D2465" t="s">
        <v>317</v>
      </c>
      <c r="E2465" t="s">
        <v>14019</v>
      </c>
      <c r="F2465" t="s">
        <v>14021</v>
      </c>
      <c r="G2465" t="s">
        <v>90</v>
      </c>
      <c r="H2465" s="11">
        <v>8000000</v>
      </c>
      <c r="I2465" s="11">
        <v>69800000</v>
      </c>
      <c r="J2465" t="s">
        <v>38</v>
      </c>
      <c r="K2465">
        <v>111</v>
      </c>
      <c r="L2465" t="s">
        <v>3479</v>
      </c>
      <c r="M2465" t="s">
        <v>14022</v>
      </c>
      <c r="N2465">
        <v>6.2</v>
      </c>
      <c r="O2465">
        <v>43</v>
      </c>
      <c r="P2465">
        <v>99</v>
      </c>
      <c r="Q2465">
        <v>54723</v>
      </c>
      <c r="R2465">
        <v>15361</v>
      </c>
      <c r="S2465" t="s">
        <v>28</v>
      </c>
      <c r="T2465">
        <v>1.85</v>
      </c>
      <c r="U2465" t="b">
        <f>IF(Table19[[#This Row],[gross]]-Table19[[#This Row],[budget]] &gt; 0, TRUE, FALSE)</f>
        <v>1</v>
      </c>
    </row>
    <row r="2466" spans="1:21" x14ac:dyDescent="0.35">
      <c r="A2466" t="s">
        <v>14297</v>
      </c>
      <c r="B2466">
        <v>2009</v>
      </c>
      <c r="C2466" t="s">
        <v>12695</v>
      </c>
      <c r="D2466" t="s">
        <v>77</v>
      </c>
      <c r="E2466" t="s">
        <v>285</v>
      </c>
      <c r="F2466" t="s">
        <v>374</v>
      </c>
      <c r="G2466" t="s">
        <v>569</v>
      </c>
      <c r="H2466" s="11">
        <v>8000000</v>
      </c>
      <c r="I2466" s="11">
        <v>10814185</v>
      </c>
      <c r="J2466" t="s">
        <v>38</v>
      </c>
      <c r="K2466">
        <v>92</v>
      </c>
      <c r="L2466" t="s">
        <v>4092</v>
      </c>
      <c r="M2466" t="s">
        <v>14298</v>
      </c>
      <c r="N2466">
        <v>6.2</v>
      </c>
      <c r="O2466">
        <v>192</v>
      </c>
      <c r="P2466">
        <v>106</v>
      </c>
      <c r="Q2466">
        <v>37530</v>
      </c>
      <c r="R2466">
        <v>41867</v>
      </c>
      <c r="S2466" t="s">
        <v>28</v>
      </c>
      <c r="T2466">
        <v>1.85</v>
      </c>
      <c r="U2466" t="b">
        <f>IF(Table19[[#This Row],[gross]]-Table19[[#This Row],[budget]] &gt; 0, TRUE, FALSE)</f>
        <v>1</v>
      </c>
    </row>
    <row r="2467" spans="1:21" x14ac:dyDescent="0.35">
      <c r="A2467" t="s">
        <v>78</v>
      </c>
      <c r="B2467">
        <v>2007</v>
      </c>
      <c r="C2467" t="s">
        <v>74</v>
      </c>
      <c r="D2467" t="s">
        <v>77</v>
      </c>
      <c r="E2467" t="s">
        <v>75</v>
      </c>
      <c r="F2467" t="s">
        <v>79</v>
      </c>
      <c r="G2467" t="s">
        <v>39</v>
      </c>
      <c r="H2467" s="11">
        <v>258000000</v>
      </c>
      <c r="I2467" s="11">
        <v>336530303</v>
      </c>
      <c r="J2467" t="s">
        <v>38</v>
      </c>
      <c r="K2467">
        <v>156</v>
      </c>
      <c r="L2467" t="s">
        <v>76</v>
      </c>
      <c r="M2467" t="s">
        <v>80</v>
      </c>
      <c r="N2467">
        <v>6.2</v>
      </c>
      <c r="O2467">
        <v>392</v>
      </c>
      <c r="P2467">
        <v>1902</v>
      </c>
      <c r="Q2467">
        <v>383071</v>
      </c>
      <c r="R2467">
        <v>46055</v>
      </c>
      <c r="S2467" t="s">
        <v>28</v>
      </c>
      <c r="T2467">
        <v>2.35</v>
      </c>
      <c r="U2467" t="b">
        <f>IF(Table19[[#This Row],[gross]]-Table19[[#This Row],[budget]] &gt; 0, TRUE, FALSE)</f>
        <v>1</v>
      </c>
    </row>
    <row r="2468" spans="1:21" x14ac:dyDescent="0.35">
      <c r="A2468" t="s">
        <v>14437</v>
      </c>
      <c r="B2468">
        <v>1989</v>
      </c>
      <c r="C2468" t="s">
        <v>6708</v>
      </c>
      <c r="D2468" t="s">
        <v>5909</v>
      </c>
      <c r="E2468" t="s">
        <v>2230</v>
      </c>
      <c r="F2468" t="s">
        <v>9377</v>
      </c>
      <c r="G2468" t="s">
        <v>569</v>
      </c>
      <c r="H2468" s="11">
        <v>7000000</v>
      </c>
      <c r="I2468" s="11">
        <v>9094451</v>
      </c>
      <c r="J2468" t="s">
        <v>38</v>
      </c>
      <c r="K2468">
        <v>103</v>
      </c>
      <c r="L2468" t="s">
        <v>8390</v>
      </c>
      <c r="M2468" t="s">
        <v>14438</v>
      </c>
      <c r="N2468">
        <v>6.2</v>
      </c>
      <c r="O2468">
        <v>31</v>
      </c>
      <c r="P2468">
        <v>79</v>
      </c>
      <c r="Q2468">
        <v>11668</v>
      </c>
      <c r="R2468">
        <v>1990</v>
      </c>
      <c r="S2468" t="s">
        <v>28</v>
      </c>
      <c r="T2468">
        <v>1.85</v>
      </c>
      <c r="U2468" t="b">
        <f>IF(Table19[[#This Row],[gross]]-Table19[[#This Row],[budget]] &gt; 0, TRUE, FALSE)</f>
        <v>1</v>
      </c>
    </row>
    <row r="2469" spans="1:21" x14ac:dyDescent="0.35">
      <c r="A2469" t="s">
        <v>14454</v>
      </c>
      <c r="B2469">
        <v>2004</v>
      </c>
      <c r="C2469" t="s">
        <v>13755</v>
      </c>
      <c r="D2469" t="s">
        <v>3374</v>
      </c>
      <c r="E2469" t="s">
        <v>3677</v>
      </c>
      <c r="F2469" t="s">
        <v>14455</v>
      </c>
      <c r="G2469" t="s">
        <v>39</v>
      </c>
      <c r="H2469" s="11">
        <v>7000000</v>
      </c>
      <c r="I2469" s="11">
        <v>6601079</v>
      </c>
      <c r="J2469" t="s">
        <v>56</v>
      </c>
      <c r="K2469">
        <v>122</v>
      </c>
      <c r="L2469" t="s">
        <v>3325</v>
      </c>
      <c r="M2469" t="s">
        <v>14456</v>
      </c>
      <c r="N2469">
        <v>6.2</v>
      </c>
      <c r="O2469">
        <v>119</v>
      </c>
      <c r="P2469">
        <v>276</v>
      </c>
      <c r="Q2469">
        <v>17436</v>
      </c>
      <c r="R2469">
        <v>2321</v>
      </c>
      <c r="S2469" t="s">
        <v>28</v>
      </c>
      <c r="T2469">
        <v>2.35</v>
      </c>
      <c r="U2469" t="b">
        <f>IF(Table19[[#This Row],[gross]]-Table19[[#This Row],[budget]] &gt; 0, TRUE, FALSE)</f>
        <v>0</v>
      </c>
    </row>
    <row r="2470" spans="1:21" x14ac:dyDescent="0.35">
      <c r="A2470" t="s">
        <v>14471</v>
      </c>
      <c r="B2470">
        <v>1992</v>
      </c>
      <c r="C2470" t="s">
        <v>14468</v>
      </c>
      <c r="D2470" t="s">
        <v>14470</v>
      </c>
      <c r="E2470" t="s">
        <v>2173</v>
      </c>
      <c r="F2470" t="s">
        <v>14472</v>
      </c>
      <c r="G2470" t="s">
        <v>569</v>
      </c>
      <c r="H2470" s="11">
        <v>7000000</v>
      </c>
      <c r="I2470" s="11">
        <v>5430822</v>
      </c>
      <c r="J2470" t="s">
        <v>56</v>
      </c>
      <c r="K2470">
        <v>96</v>
      </c>
      <c r="L2470" t="s">
        <v>14469</v>
      </c>
      <c r="M2470" t="s">
        <v>14473</v>
      </c>
      <c r="N2470">
        <v>6.2</v>
      </c>
      <c r="O2470">
        <v>39</v>
      </c>
      <c r="P2470">
        <v>75</v>
      </c>
      <c r="Q2470">
        <v>8391</v>
      </c>
      <c r="R2470">
        <v>493</v>
      </c>
      <c r="S2470" t="s">
        <v>28</v>
      </c>
      <c r="T2470">
        <v>1.85</v>
      </c>
      <c r="U2470" t="b">
        <f>IF(Table19[[#This Row],[gross]]-Table19[[#This Row],[budget]] &gt; 0, TRUE, FALSE)</f>
        <v>0</v>
      </c>
    </row>
    <row r="2471" spans="1:21" x14ac:dyDescent="0.35">
      <c r="A2471" t="s">
        <v>14626</v>
      </c>
      <c r="B2471">
        <v>1993</v>
      </c>
      <c r="C2471" t="s">
        <v>525</v>
      </c>
      <c r="D2471" t="s">
        <v>6049</v>
      </c>
      <c r="E2471" t="s">
        <v>1495</v>
      </c>
      <c r="F2471" t="s">
        <v>2198</v>
      </c>
      <c r="G2471" t="s">
        <v>90</v>
      </c>
      <c r="H2471" s="11">
        <v>6500000</v>
      </c>
      <c r="I2471" s="11">
        <v>24103594</v>
      </c>
      <c r="J2471" t="s">
        <v>38</v>
      </c>
      <c r="K2471">
        <v>108</v>
      </c>
      <c r="L2471" t="s">
        <v>14625</v>
      </c>
      <c r="M2471" t="s">
        <v>14627</v>
      </c>
      <c r="N2471">
        <v>6.2</v>
      </c>
      <c r="O2471">
        <v>14</v>
      </c>
      <c r="P2471">
        <v>54</v>
      </c>
      <c r="Q2471">
        <v>6384</v>
      </c>
      <c r="R2471">
        <v>4840</v>
      </c>
      <c r="S2471" t="s">
        <v>28</v>
      </c>
      <c r="T2471">
        <v>1.85</v>
      </c>
      <c r="U2471" t="b">
        <f>IF(Table19[[#This Row],[gross]]-Table19[[#This Row],[budget]] &gt; 0, TRUE, FALSE)</f>
        <v>1</v>
      </c>
    </row>
    <row r="2472" spans="1:21" x14ac:dyDescent="0.35">
      <c r="A2472" t="s">
        <v>14782</v>
      </c>
      <c r="B2472">
        <v>1988</v>
      </c>
      <c r="C2472" t="s">
        <v>4069</v>
      </c>
      <c r="D2472" t="s">
        <v>1476</v>
      </c>
      <c r="E2472" t="s">
        <v>2576</v>
      </c>
      <c r="F2472" t="s">
        <v>4823</v>
      </c>
      <c r="G2472" t="s">
        <v>569</v>
      </c>
      <c r="H2472" s="11">
        <v>6000000</v>
      </c>
      <c r="I2472" s="11">
        <v>12793213</v>
      </c>
      <c r="J2472" t="s">
        <v>38</v>
      </c>
      <c r="K2472">
        <v>104</v>
      </c>
      <c r="L2472" t="s">
        <v>1375</v>
      </c>
      <c r="M2472" t="s">
        <v>14783</v>
      </c>
      <c r="N2472">
        <v>6.2</v>
      </c>
      <c r="O2472">
        <v>34</v>
      </c>
      <c r="P2472">
        <v>73</v>
      </c>
      <c r="Q2472">
        <v>18286</v>
      </c>
      <c r="R2472">
        <v>10430</v>
      </c>
      <c r="S2472" t="s">
        <v>28</v>
      </c>
      <c r="T2472">
        <v>1.85</v>
      </c>
      <c r="U2472" t="b">
        <f>IF(Table19[[#This Row],[gross]]-Table19[[#This Row],[budget]] &gt; 0, TRUE, FALSE)</f>
        <v>1</v>
      </c>
    </row>
    <row r="2473" spans="1:21" x14ac:dyDescent="0.35">
      <c r="A2473" t="s">
        <v>14902</v>
      </c>
      <c r="B2473">
        <v>2006</v>
      </c>
      <c r="C2473" t="s">
        <v>7643</v>
      </c>
      <c r="D2473" t="s">
        <v>1451</v>
      </c>
      <c r="E2473" t="s">
        <v>14901</v>
      </c>
      <c r="F2473" t="s">
        <v>14903</v>
      </c>
      <c r="G2473" t="s">
        <v>569</v>
      </c>
      <c r="H2473" s="11">
        <v>6000000</v>
      </c>
      <c r="I2473" s="11">
        <v>117560</v>
      </c>
      <c r="J2473" t="s">
        <v>38</v>
      </c>
      <c r="K2473">
        <v>97</v>
      </c>
      <c r="L2473" t="s">
        <v>209</v>
      </c>
      <c r="M2473" t="s">
        <v>14904</v>
      </c>
      <c r="N2473">
        <v>6.2</v>
      </c>
      <c r="O2473">
        <v>36</v>
      </c>
      <c r="P2473">
        <v>29</v>
      </c>
      <c r="Q2473">
        <v>2330</v>
      </c>
      <c r="R2473">
        <v>1081</v>
      </c>
      <c r="S2473" t="s">
        <v>28</v>
      </c>
      <c r="T2473">
        <v>1.85</v>
      </c>
      <c r="U2473" t="b">
        <f>IF(Table19[[#This Row],[gross]]-Table19[[#This Row],[budget]] &gt; 0, TRUE, FALSE)</f>
        <v>0</v>
      </c>
    </row>
    <row r="2474" spans="1:21" x14ac:dyDescent="0.35">
      <c r="A2474" t="s">
        <v>14906</v>
      </c>
      <c r="B2474">
        <v>2001</v>
      </c>
      <c r="C2474" t="s">
        <v>11947</v>
      </c>
      <c r="D2474" t="s">
        <v>171</v>
      </c>
      <c r="E2474" t="s">
        <v>1956</v>
      </c>
      <c r="F2474" t="s">
        <v>14907</v>
      </c>
      <c r="G2474" t="s">
        <v>39</v>
      </c>
      <c r="H2474" s="11">
        <v>6000000</v>
      </c>
      <c r="I2474" s="11">
        <v>54606</v>
      </c>
      <c r="J2474" t="s">
        <v>56</v>
      </c>
      <c r="K2474">
        <v>107</v>
      </c>
      <c r="L2474" t="s">
        <v>4092</v>
      </c>
      <c r="M2474" t="s">
        <v>14908</v>
      </c>
      <c r="N2474">
        <v>6.2</v>
      </c>
      <c r="O2474">
        <v>47</v>
      </c>
      <c r="P2474">
        <v>34</v>
      </c>
      <c r="Q2474">
        <v>1940</v>
      </c>
      <c r="R2474">
        <v>2440</v>
      </c>
      <c r="S2474" t="s">
        <v>28</v>
      </c>
      <c r="T2474">
        <v>2.35</v>
      </c>
      <c r="U2474" t="b">
        <f>IF(Table19[[#This Row],[gross]]-Table19[[#This Row],[budget]] &gt; 0, TRUE, FALSE)</f>
        <v>0</v>
      </c>
    </row>
    <row r="2475" spans="1:21" x14ac:dyDescent="0.35">
      <c r="A2475" t="s">
        <v>13151</v>
      </c>
      <c r="B2475">
        <v>2001</v>
      </c>
      <c r="C2475" t="s">
        <v>1451</v>
      </c>
      <c r="D2475" t="s">
        <v>1489</v>
      </c>
      <c r="E2475" t="s">
        <v>12353</v>
      </c>
      <c r="F2475" t="s">
        <v>3065</v>
      </c>
      <c r="G2475" t="s">
        <v>569</v>
      </c>
      <c r="H2475" s="11">
        <v>5000000</v>
      </c>
      <c r="I2475" s="11">
        <v>16017403</v>
      </c>
      <c r="J2475" t="s">
        <v>38</v>
      </c>
      <c r="K2475">
        <v>95</v>
      </c>
      <c r="L2475" t="s">
        <v>8366</v>
      </c>
      <c r="M2475" t="s">
        <v>13152</v>
      </c>
      <c r="N2475">
        <v>6.2</v>
      </c>
      <c r="O2475">
        <v>92</v>
      </c>
      <c r="P2475">
        <v>153</v>
      </c>
      <c r="Q2475">
        <v>17333</v>
      </c>
      <c r="R2475">
        <v>3300</v>
      </c>
      <c r="S2475" t="s">
        <v>28</v>
      </c>
      <c r="T2475">
        <v>1.85</v>
      </c>
      <c r="U2475" t="b">
        <f>IF(Table19[[#This Row],[gross]]-Table19[[#This Row],[budget]] &gt; 0, TRUE, FALSE)</f>
        <v>1</v>
      </c>
    </row>
    <row r="2476" spans="1:21" x14ac:dyDescent="0.35">
      <c r="A2476" t="s">
        <v>15229</v>
      </c>
      <c r="B2476">
        <v>1986</v>
      </c>
      <c r="C2476" t="s">
        <v>15227</v>
      </c>
      <c r="D2476" t="s">
        <v>5949</v>
      </c>
      <c r="E2476" t="s">
        <v>15228</v>
      </c>
      <c r="F2476" t="s">
        <v>15230</v>
      </c>
      <c r="G2476" t="s">
        <v>569</v>
      </c>
      <c r="H2476" s="11">
        <v>5000000</v>
      </c>
      <c r="I2476" s="11">
        <v>12947763</v>
      </c>
      <c r="J2476" t="s">
        <v>38</v>
      </c>
      <c r="K2476">
        <v>89</v>
      </c>
      <c r="L2476" t="s">
        <v>4883</v>
      </c>
      <c r="M2476" t="s">
        <v>15231</v>
      </c>
      <c r="N2476">
        <v>6.2</v>
      </c>
      <c r="O2476">
        <v>96</v>
      </c>
      <c r="P2476">
        <v>125</v>
      </c>
      <c r="Q2476">
        <v>10624</v>
      </c>
      <c r="R2476">
        <v>1160</v>
      </c>
      <c r="S2476" t="s">
        <v>28</v>
      </c>
      <c r="T2476">
        <v>2.35</v>
      </c>
      <c r="U2476" t="b">
        <f>IF(Table19[[#This Row],[gross]]-Table19[[#This Row],[budget]] &gt; 0, TRUE, FALSE)</f>
        <v>1</v>
      </c>
    </row>
    <row r="2477" spans="1:21" x14ac:dyDescent="0.35">
      <c r="A2477" t="s">
        <v>15372</v>
      </c>
      <c r="B2477">
        <v>1998</v>
      </c>
      <c r="C2477" t="s">
        <v>15371</v>
      </c>
      <c r="D2477" t="s">
        <v>2021</v>
      </c>
      <c r="E2477" t="s">
        <v>3065</v>
      </c>
      <c r="F2477" t="s">
        <v>15373</v>
      </c>
      <c r="G2477" t="s">
        <v>569</v>
      </c>
      <c r="H2477" s="11">
        <v>2000000</v>
      </c>
      <c r="I2477" s="11">
        <v>99147</v>
      </c>
      <c r="J2477" t="s">
        <v>38</v>
      </c>
      <c r="K2477">
        <v>90</v>
      </c>
      <c r="L2477" t="s">
        <v>3270</v>
      </c>
      <c r="M2477" t="s">
        <v>15374</v>
      </c>
      <c r="N2477">
        <v>6.2</v>
      </c>
      <c r="O2477">
        <v>31</v>
      </c>
      <c r="P2477">
        <v>28</v>
      </c>
      <c r="Q2477">
        <v>1884</v>
      </c>
      <c r="R2477">
        <v>3207</v>
      </c>
      <c r="S2477" t="s">
        <v>28</v>
      </c>
      <c r="T2477">
        <v>1.85</v>
      </c>
      <c r="U2477" t="b">
        <f>IF(Table19[[#This Row],[gross]]-Table19[[#This Row],[budget]] &gt; 0, TRUE, FALSE)</f>
        <v>0</v>
      </c>
    </row>
    <row r="2478" spans="1:21" x14ac:dyDescent="0.35">
      <c r="A2478" t="s">
        <v>15379</v>
      </c>
      <c r="B2478">
        <v>2007</v>
      </c>
      <c r="C2478" t="s">
        <v>2183</v>
      </c>
      <c r="D2478" t="s">
        <v>15378</v>
      </c>
      <c r="E2478" t="s">
        <v>15376</v>
      </c>
      <c r="F2478" t="s">
        <v>15380</v>
      </c>
      <c r="G2478" t="s">
        <v>569</v>
      </c>
      <c r="H2478" s="11">
        <v>5000000</v>
      </c>
      <c r="I2478" s="11">
        <v>65087</v>
      </c>
      <c r="J2478" t="s">
        <v>38</v>
      </c>
      <c r="K2478">
        <v>90</v>
      </c>
      <c r="L2478" t="s">
        <v>15377</v>
      </c>
      <c r="M2478" t="s">
        <v>15381</v>
      </c>
      <c r="N2478">
        <v>6.2</v>
      </c>
      <c r="O2478">
        <v>133</v>
      </c>
      <c r="P2478">
        <v>108</v>
      </c>
      <c r="Q2478">
        <v>8824</v>
      </c>
      <c r="R2478">
        <v>408</v>
      </c>
      <c r="S2478" t="s">
        <v>28</v>
      </c>
      <c r="T2478">
        <v>1.85</v>
      </c>
      <c r="U2478" t="b">
        <f>IF(Table19[[#This Row],[gross]]-Table19[[#This Row],[budget]] &gt; 0, TRUE, FALSE)</f>
        <v>0</v>
      </c>
    </row>
    <row r="2479" spans="1:21" x14ac:dyDescent="0.35">
      <c r="A2479" t="s">
        <v>15528</v>
      </c>
      <c r="B2479">
        <v>1981</v>
      </c>
      <c r="C2479" t="s">
        <v>10424</v>
      </c>
      <c r="D2479" t="s">
        <v>15527</v>
      </c>
      <c r="E2479" t="s">
        <v>15526</v>
      </c>
      <c r="F2479" t="s">
        <v>15529</v>
      </c>
      <c r="G2479" t="s">
        <v>569</v>
      </c>
      <c r="H2479" s="11">
        <v>4000000</v>
      </c>
      <c r="I2479" s="11">
        <v>105500000</v>
      </c>
      <c r="J2479" t="s">
        <v>263</v>
      </c>
      <c r="K2479">
        <v>94</v>
      </c>
      <c r="L2479" t="s">
        <v>1611</v>
      </c>
      <c r="M2479" t="s">
        <v>15530</v>
      </c>
      <c r="N2479">
        <v>6.2</v>
      </c>
      <c r="O2479">
        <v>75</v>
      </c>
      <c r="P2479">
        <v>152</v>
      </c>
      <c r="Q2479">
        <v>31260</v>
      </c>
      <c r="R2479">
        <v>582</v>
      </c>
      <c r="S2479" t="s">
        <v>28</v>
      </c>
      <c r="T2479">
        <v>1.85</v>
      </c>
      <c r="U2479" t="b">
        <f>IF(Table19[[#This Row],[gross]]-Table19[[#This Row],[budget]] &gt; 0, TRUE, FALSE)</f>
        <v>1</v>
      </c>
    </row>
    <row r="2480" spans="1:21" x14ac:dyDescent="0.35">
      <c r="A2480" t="s">
        <v>15707</v>
      </c>
      <c r="B2480">
        <v>2013</v>
      </c>
      <c r="C2480" t="s">
        <v>9557</v>
      </c>
      <c r="D2480" t="s">
        <v>428</v>
      </c>
      <c r="E2480" t="s">
        <v>203</v>
      </c>
      <c r="F2480" t="s">
        <v>998</v>
      </c>
      <c r="G2480" t="s">
        <v>569</v>
      </c>
      <c r="H2480" s="11">
        <v>16000000</v>
      </c>
      <c r="I2480" s="11">
        <v>317125</v>
      </c>
      <c r="J2480" t="s">
        <v>365</v>
      </c>
      <c r="K2480">
        <v>112</v>
      </c>
      <c r="L2480" t="s">
        <v>209</v>
      </c>
      <c r="M2480" t="s">
        <v>15708</v>
      </c>
      <c r="N2480">
        <v>6.2</v>
      </c>
      <c r="O2480">
        <v>141</v>
      </c>
      <c r="P2480">
        <v>87</v>
      </c>
      <c r="Q2480">
        <v>23334</v>
      </c>
      <c r="R2480">
        <v>25269</v>
      </c>
      <c r="S2480" t="s">
        <v>28</v>
      </c>
      <c r="T2480">
        <v>2.35</v>
      </c>
      <c r="U2480" t="b">
        <f>IF(Table19[[#This Row],[gross]]-Table19[[#This Row],[budget]] &gt; 0, TRUE, FALSE)</f>
        <v>0</v>
      </c>
    </row>
    <row r="2481" spans="1:21" x14ac:dyDescent="0.35">
      <c r="A2481" t="s">
        <v>16159</v>
      </c>
      <c r="B2481">
        <v>1988</v>
      </c>
      <c r="C2481" t="s">
        <v>16156</v>
      </c>
      <c r="D2481" t="s">
        <v>12563</v>
      </c>
      <c r="E2481" t="s">
        <v>16157</v>
      </c>
      <c r="F2481" t="s">
        <v>16160</v>
      </c>
      <c r="H2481" s="11">
        <v>3000000</v>
      </c>
      <c r="I2481" s="11"/>
      <c r="J2481" t="s">
        <v>6727</v>
      </c>
      <c r="K2481">
        <v>97</v>
      </c>
      <c r="L2481" t="s">
        <v>16158</v>
      </c>
      <c r="M2481" t="s">
        <v>16161</v>
      </c>
      <c r="N2481">
        <v>6.2</v>
      </c>
      <c r="O2481">
        <v>9</v>
      </c>
      <c r="P2481">
        <v>9</v>
      </c>
      <c r="Q2481">
        <v>240</v>
      </c>
      <c r="R2481">
        <v>277</v>
      </c>
      <c r="S2481" t="s">
        <v>28</v>
      </c>
      <c r="T2481">
        <v>1.85</v>
      </c>
      <c r="U2481" t="b">
        <f>IF(Table19[[#This Row],[gross]]-Table19[[#This Row],[budget]] &gt; 0, TRUE, FALSE)</f>
        <v>0</v>
      </c>
    </row>
    <row r="2482" spans="1:21" x14ac:dyDescent="0.35">
      <c r="A2482" t="s">
        <v>16325</v>
      </c>
      <c r="B2482">
        <v>2008</v>
      </c>
      <c r="C2482" t="s">
        <v>16324</v>
      </c>
      <c r="D2482" t="s">
        <v>2396</v>
      </c>
      <c r="E2482" t="s">
        <v>14455</v>
      </c>
      <c r="F2482" t="s">
        <v>16326</v>
      </c>
      <c r="G2482" t="s">
        <v>39</v>
      </c>
      <c r="H2482" s="11">
        <v>14000000</v>
      </c>
      <c r="I2482" s="11">
        <v>115504</v>
      </c>
      <c r="J2482" t="s">
        <v>56</v>
      </c>
      <c r="K2482">
        <v>106</v>
      </c>
      <c r="L2482" t="s">
        <v>1375</v>
      </c>
      <c r="M2482" t="s">
        <v>16327</v>
      </c>
      <c r="N2482">
        <v>6.2</v>
      </c>
      <c r="O2482">
        <v>22</v>
      </c>
      <c r="P2482">
        <v>26</v>
      </c>
      <c r="Q2482">
        <v>4820</v>
      </c>
      <c r="R2482">
        <v>1739</v>
      </c>
      <c r="S2482" t="s">
        <v>28</v>
      </c>
      <c r="T2482">
        <v>2.35</v>
      </c>
      <c r="U2482" t="b">
        <f>IF(Table19[[#This Row],[gross]]-Table19[[#This Row],[budget]] &gt; 0, TRUE, FALSE)</f>
        <v>0</v>
      </c>
    </row>
    <row r="2483" spans="1:21" x14ac:dyDescent="0.35">
      <c r="A2483" t="s">
        <v>16819</v>
      </c>
      <c r="B2483">
        <v>2006</v>
      </c>
      <c r="C2483" t="s">
        <v>408</v>
      </c>
      <c r="D2483" t="s">
        <v>16818</v>
      </c>
      <c r="E2483" t="s">
        <v>408</v>
      </c>
      <c r="F2483" t="s">
        <v>2053</v>
      </c>
      <c r="G2483" t="s">
        <v>569</v>
      </c>
      <c r="H2483" s="11">
        <v>1500000</v>
      </c>
      <c r="I2483" s="11">
        <v>194568</v>
      </c>
      <c r="J2483" t="s">
        <v>38</v>
      </c>
      <c r="K2483">
        <v>80</v>
      </c>
      <c r="L2483" t="s">
        <v>1618</v>
      </c>
      <c r="M2483" t="s">
        <v>16820</v>
      </c>
      <c r="N2483">
        <v>6.2</v>
      </c>
      <c r="O2483">
        <v>32</v>
      </c>
      <c r="P2483">
        <v>28</v>
      </c>
      <c r="Q2483">
        <v>2963</v>
      </c>
      <c r="R2483">
        <v>2179</v>
      </c>
      <c r="S2483" t="s">
        <v>28</v>
      </c>
      <c r="T2483">
        <v>1.85</v>
      </c>
      <c r="U2483" t="b">
        <f>IF(Table19[[#This Row],[gross]]-Table19[[#This Row],[budget]] &gt; 0, TRUE, FALSE)</f>
        <v>0</v>
      </c>
    </row>
    <row r="2484" spans="1:21" x14ac:dyDescent="0.35">
      <c r="A2484" t="s">
        <v>16905</v>
      </c>
      <c r="B2484">
        <v>2003</v>
      </c>
      <c r="C2484" t="s">
        <v>16904</v>
      </c>
      <c r="D2484" t="s">
        <v>229</v>
      </c>
      <c r="E2484" t="s">
        <v>2754</v>
      </c>
      <c r="F2484" t="s">
        <v>4765</v>
      </c>
      <c r="G2484" t="s">
        <v>569</v>
      </c>
      <c r="H2484" s="11">
        <v>1000000</v>
      </c>
      <c r="I2484" s="11">
        <v>19539</v>
      </c>
      <c r="J2484" t="s">
        <v>38</v>
      </c>
      <c r="K2484">
        <v>87</v>
      </c>
      <c r="L2484" t="s">
        <v>1611</v>
      </c>
      <c r="M2484" t="s">
        <v>16906</v>
      </c>
      <c r="N2484">
        <v>6.2</v>
      </c>
      <c r="O2484">
        <v>35</v>
      </c>
      <c r="P2484">
        <v>53</v>
      </c>
      <c r="Q2484">
        <v>4182</v>
      </c>
      <c r="R2484">
        <v>6227</v>
      </c>
      <c r="S2484" t="s">
        <v>720</v>
      </c>
      <c r="T2484">
        <v>1.85</v>
      </c>
      <c r="U2484" t="b">
        <f>IF(Table19[[#This Row],[gross]]-Table19[[#This Row],[budget]] &gt; 0, TRUE, FALSE)</f>
        <v>0</v>
      </c>
    </row>
    <row r="2485" spans="1:21" x14ac:dyDescent="0.35">
      <c r="A2485" t="s">
        <v>16986</v>
      </c>
      <c r="B2485">
        <v>1993</v>
      </c>
      <c r="C2485" t="s">
        <v>3460</v>
      </c>
      <c r="D2485" t="s">
        <v>10761</v>
      </c>
      <c r="E2485" t="s">
        <v>5266</v>
      </c>
      <c r="F2485" t="s">
        <v>16987</v>
      </c>
      <c r="G2485" t="s">
        <v>90</v>
      </c>
      <c r="H2485" s="11">
        <v>2600000</v>
      </c>
      <c r="I2485" s="11">
        <v>2850263</v>
      </c>
      <c r="J2485" t="s">
        <v>38</v>
      </c>
      <c r="K2485">
        <v>91</v>
      </c>
      <c r="L2485" t="s">
        <v>16985</v>
      </c>
      <c r="M2485" t="s">
        <v>16988</v>
      </c>
      <c r="N2485">
        <v>6.2</v>
      </c>
      <c r="O2485">
        <v>9</v>
      </c>
      <c r="P2485">
        <v>70</v>
      </c>
      <c r="Q2485">
        <v>5061</v>
      </c>
      <c r="R2485">
        <v>1218</v>
      </c>
      <c r="S2485" t="s">
        <v>28</v>
      </c>
      <c r="T2485">
        <v>1.85</v>
      </c>
      <c r="U2485" t="b">
        <f>IF(Table19[[#This Row],[gross]]-Table19[[#This Row],[budget]] &gt; 0, TRUE, FALSE)</f>
        <v>1</v>
      </c>
    </row>
    <row r="2486" spans="1:21" x14ac:dyDescent="0.35">
      <c r="A2486" t="s">
        <v>17091</v>
      </c>
      <c r="B2486">
        <v>1970</v>
      </c>
      <c r="C2486" t="s">
        <v>17089</v>
      </c>
      <c r="D2486" t="s">
        <v>2623</v>
      </c>
      <c r="E2486" t="s">
        <v>17090</v>
      </c>
      <c r="F2486" t="s">
        <v>17092</v>
      </c>
      <c r="G2486" t="s">
        <v>6963</v>
      </c>
      <c r="H2486" s="11">
        <v>900000</v>
      </c>
      <c r="I2486" s="11">
        <v>9000000</v>
      </c>
      <c r="J2486" t="s">
        <v>38</v>
      </c>
      <c r="K2486">
        <v>109</v>
      </c>
      <c r="L2486" t="s">
        <v>5265</v>
      </c>
      <c r="M2486" t="s">
        <v>17093</v>
      </c>
      <c r="N2486">
        <v>6.2</v>
      </c>
      <c r="O2486">
        <v>101</v>
      </c>
      <c r="P2486">
        <v>137</v>
      </c>
      <c r="Q2486">
        <v>7584</v>
      </c>
      <c r="R2486">
        <v>731</v>
      </c>
      <c r="S2486" t="s">
        <v>28</v>
      </c>
      <c r="T2486">
        <v>2.35</v>
      </c>
      <c r="U2486" t="b">
        <f>IF(Table19[[#This Row],[gross]]-Table19[[#This Row],[budget]] &gt; 0, TRUE, FALSE)</f>
        <v>1</v>
      </c>
    </row>
    <row r="2487" spans="1:21" x14ac:dyDescent="0.35">
      <c r="A2487" t="s">
        <v>17151</v>
      </c>
      <c r="B2487">
        <v>1997</v>
      </c>
      <c r="C2487" t="s">
        <v>9792</v>
      </c>
      <c r="D2487" t="s">
        <v>9792</v>
      </c>
      <c r="E2487" t="s">
        <v>17150</v>
      </c>
      <c r="F2487" t="s">
        <v>17152</v>
      </c>
      <c r="G2487" t="s">
        <v>6400</v>
      </c>
      <c r="H2487" s="11">
        <v>1000000</v>
      </c>
      <c r="I2487" s="11">
        <v>582024</v>
      </c>
      <c r="J2487" t="s">
        <v>38</v>
      </c>
      <c r="K2487">
        <v>92</v>
      </c>
      <c r="L2487" t="s">
        <v>5240</v>
      </c>
      <c r="M2487" t="s">
        <v>17153</v>
      </c>
      <c r="N2487">
        <v>6.2</v>
      </c>
      <c r="O2487">
        <v>59</v>
      </c>
      <c r="P2487">
        <v>168</v>
      </c>
      <c r="Q2487">
        <v>30396</v>
      </c>
      <c r="R2487">
        <v>904</v>
      </c>
      <c r="S2487" t="s">
        <v>28</v>
      </c>
      <c r="T2487">
        <v>1.85</v>
      </c>
      <c r="U2487" t="b">
        <f>IF(Table19[[#This Row],[gross]]-Table19[[#This Row],[budget]] &gt; 0, TRUE, FALSE)</f>
        <v>0</v>
      </c>
    </row>
    <row r="2488" spans="1:21" x14ac:dyDescent="0.35">
      <c r="A2488" t="s">
        <v>17559</v>
      </c>
      <c r="B2488">
        <v>2007</v>
      </c>
      <c r="C2488" t="s">
        <v>398</v>
      </c>
      <c r="D2488" t="s">
        <v>3910</v>
      </c>
      <c r="E2488" t="s">
        <v>17558</v>
      </c>
      <c r="F2488" t="s">
        <v>17560</v>
      </c>
      <c r="G2488" t="s">
        <v>4621</v>
      </c>
      <c r="H2488" s="11">
        <v>500000</v>
      </c>
      <c r="I2488" s="11">
        <v>52850</v>
      </c>
      <c r="J2488" t="s">
        <v>38</v>
      </c>
      <c r="K2488">
        <v>84</v>
      </c>
      <c r="L2488" t="s">
        <v>1611</v>
      </c>
      <c r="M2488" t="s">
        <v>17561</v>
      </c>
      <c r="N2488">
        <v>6.2</v>
      </c>
      <c r="O2488">
        <v>35</v>
      </c>
      <c r="P2488">
        <v>12</v>
      </c>
      <c r="Q2488">
        <v>1656</v>
      </c>
      <c r="R2488">
        <v>734</v>
      </c>
      <c r="S2488" t="s">
        <v>28</v>
      </c>
      <c r="T2488">
        <v>1.85</v>
      </c>
      <c r="U2488" t="b">
        <f>IF(Table19[[#This Row],[gross]]-Table19[[#This Row],[budget]] &gt; 0, TRUE, FALSE)</f>
        <v>0</v>
      </c>
    </row>
    <row r="2489" spans="1:21" x14ac:dyDescent="0.35">
      <c r="A2489" t="s">
        <v>17622</v>
      </c>
      <c r="B2489">
        <v>2006</v>
      </c>
      <c r="C2489" t="s">
        <v>17620</v>
      </c>
      <c r="D2489" t="s">
        <v>17621</v>
      </c>
      <c r="E2489" t="s">
        <v>17620</v>
      </c>
      <c r="F2489" t="s">
        <v>17623</v>
      </c>
      <c r="G2489" t="s">
        <v>5347</v>
      </c>
      <c r="H2489" s="11">
        <v>500000</v>
      </c>
      <c r="I2489" s="11">
        <v>23000</v>
      </c>
      <c r="J2489" t="s">
        <v>38</v>
      </c>
      <c r="K2489">
        <v>103</v>
      </c>
      <c r="L2489" t="s">
        <v>16999</v>
      </c>
      <c r="M2489" t="s">
        <v>17624</v>
      </c>
      <c r="N2489">
        <v>6.2</v>
      </c>
      <c r="O2489">
        <v>88</v>
      </c>
      <c r="P2489">
        <v>58</v>
      </c>
      <c r="Q2489">
        <v>5931</v>
      </c>
      <c r="R2489">
        <v>1411</v>
      </c>
      <c r="S2489" t="s">
        <v>28</v>
      </c>
      <c r="T2489">
        <v>1.85</v>
      </c>
      <c r="U2489" t="b">
        <f>IF(Table19[[#This Row],[gross]]-Table19[[#This Row],[budget]] &gt; 0, TRUE, FALSE)</f>
        <v>0</v>
      </c>
    </row>
    <row r="2490" spans="1:21" x14ac:dyDescent="0.35">
      <c r="A2490" t="s">
        <v>116</v>
      </c>
      <c r="B2490">
        <v>2006</v>
      </c>
      <c r="C2490" t="s">
        <v>113</v>
      </c>
      <c r="D2490" t="s">
        <v>115</v>
      </c>
      <c r="E2490" t="s">
        <v>114</v>
      </c>
      <c r="F2490" t="s">
        <v>117</v>
      </c>
      <c r="G2490" t="s">
        <v>39</v>
      </c>
      <c r="H2490" s="11">
        <v>209000000</v>
      </c>
      <c r="I2490" s="11">
        <v>200069408</v>
      </c>
      <c r="J2490" t="s">
        <v>38</v>
      </c>
      <c r="K2490">
        <v>169</v>
      </c>
      <c r="L2490" t="s">
        <v>68</v>
      </c>
      <c r="M2490" t="s">
        <v>118</v>
      </c>
      <c r="N2490">
        <v>6.1</v>
      </c>
      <c r="O2490">
        <v>434</v>
      </c>
      <c r="P2490">
        <v>2367</v>
      </c>
      <c r="Q2490">
        <v>240396</v>
      </c>
      <c r="R2490">
        <v>29991</v>
      </c>
      <c r="S2490" t="s">
        <v>28</v>
      </c>
      <c r="T2490">
        <v>2.35</v>
      </c>
      <c r="U2490" t="b">
        <f>IF(Table19[[#This Row],[gross]]-Table19[[#This Row],[budget]] &gt; 0, TRUE, FALSE)</f>
        <v>0</v>
      </c>
    </row>
    <row r="2491" spans="1:21" x14ac:dyDescent="0.35">
      <c r="A2491" t="s">
        <v>197</v>
      </c>
      <c r="B2491">
        <v>2007</v>
      </c>
      <c r="C2491" t="s">
        <v>193</v>
      </c>
      <c r="D2491" t="s">
        <v>196</v>
      </c>
      <c r="E2491" t="s">
        <v>194</v>
      </c>
      <c r="F2491" t="s">
        <v>198</v>
      </c>
      <c r="G2491" t="s">
        <v>39</v>
      </c>
      <c r="H2491" s="11">
        <v>180000000</v>
      </c>
      <c r="I2491" s="11">
        <v>70083519</v>
      </c>
      <c r="J2491" t="s">
        <v>38</v>
      </c>
      <c r="K2491">
        <v>113</v>
      </c>
      <c r="L2491" t="s">
        <v>195</v>
      </c>
      <c r="M2491" t="s">
        <v>199</v>
      </c>
      <c r="N2491">
        <v>6.1</v>
      </c>
      <c r="O2491">
        <v>251</v>
      </c>
      <c r="P2491">
        <v>666</v>
      </c>
      <c r="Q2491">
        <v>149019</v>
      </c>
      <c r="R2491">
        <v>24106</v>
      </c>
      <c r="S2491" t="s">
        <v>28</v>
      </c>
      <c r="T2491">
        <v>2.35</v>
      </c>
      <c r="U2491" t="b">
        <f>IF(Table19[[#This Row],[gross]]-Table19[[#This Row],[budget]] &gt; 0, TRUE, FALSE)</f>
        <v>0</v>
      </c>
    </row>
    <row r="2492" spans="1:21" x14ac:dyDescent="0.35">
      <c r="A2492" t="s">
        <v>521</v>
      </c>
      <c r="B2492">
        <v>1995</v>
      </c>
      <c r="C2492" t="s">
        <v>518</v>
      </c>
      <c r="D2492" t="s">
        <v>520</v>
      </c>
      <c r="E2492" t="s">
        <v>519</v>
      </c>
      <c r="F2492" t="s">
        <v>522</v>
      </c>
      <c r="G2492" t="s">
        <v>39</v>
      </c>
      <c r="H2492" s="11">
        <v>175000000</v>
      </c>
      <c r="I2492" s="11">
        <v>88246220</v>
      </c>
      <c r="J2492" t="s">
        <v>38</v>
      </c>
      <c r="K2492">
        <v>176</v>
      </c>
      <c r="L2492" t="s">
        <v>222</v>
      </c>
      <c r="M2492" t="s">
        <v>523</v>
      </c>
      <c r="N2492">
        <v>6.1</v>
      </c>
      <c r="O2492">
        <v>91</v>
      </c>
      <c r="P2492">
        <v>309</v>
      </c>
      <c r="Q2492">
        <v>144337</v>
      </c>
      <c r="R2492">
        <v>1004</v>
      </c>
      <c r="S2492" t="s">
        <v>28</v>
      </c>
      <c r="T2492">
        <v>1.85</v>
      </c>
      <c r="U2492" t="b">
        <f>IF(Table19[[#This Row],[gross]]-Table19[[#This Row],[budget]] &gt; 0, TRUE, FALSE)</f>
        <v>0</v>
      </c>
    </row>
    <row r="2493" spans="1:21" x14ac:dyDescent="0.35">
      <c r="A2493" t="s">
        <v>549</v>
      </c>
      <c r="B2493">
        <v>2012</v>
      </c>
      <c r="C2493" t="s">
        <v>546</v>
      </c>
      <c r="D2493" t="s">
        <v>93</v>
      </c>
      <c r="E2493" t="s">
        <v>547</v>
      </c>
      <c r="F2493" t="s">
        <v>153</v>
      </c>
      <c r="G2493" t="s">
        <v>39</v>
      </c>
      <c r="H2493" s="11">
        <v>170000000</v>
      </c>
      <c r="I2493" s="11">
        <v>155111815</v>
      </c>
      <c r="J2493" t="s">
        <v>38</v>
      </c>
      <c r="K2493">
        <v>132</v>
      </c>
      <c r="L2493" t="s">
        <v>548</v>
      </c>
      <c r="M2493" t="s">
        <v>550</v>
      </c>
      <c r="N2493">
        <v>6.1</v>
      </c>
      <c r="O2493">
        <v>416</v>
      </c>
      <c r="P2493">
        <v>710</v>
      </c>
      <c r="Q2493">
        <v>228554</v>
      </c>
      <c r="R2493">
        <v>72881</v>
      </c>
      <c r="S2493" t="s">
        <v>28</v>
      </c>
      <c r="T2493">
        <v>2.35</v>
      </c>
      <c r="U2493" t="b">
        <f>IF(Table19[[#This Row],[gross]]-Table19[[#This Row],[budget]] &gt; 0, TRUE, FALSE)</f>
        <v>0</v>
      </c>
    </row>
    <row r="2494" spans="1:21" x14ac:dyDescent="0.35">
      <c r="A2494" t="s">
        <v>679</v>
      </c>
      <c r="B2494">
        <v>2010</v>
      </c>
      <c r="C2494" t="s">
        <v>676</v>
      </c>
      <c r="D2494" t="s">
        <v>678</v>
      </c>
      <c r="E2494" t="s">
        <v>677</v>
      </c>
      <c r="F2494" t="s">
        <v>680</v>
      </c>
      <c r="G2494" t="s">
        <v>90</v>
      </c>
      <c r="H2494" s="11">
        <v>150000000</v>
      </c>
      <c r="I2494" s="11">
        <v>63143812</v>
      </c>
      <c r="J2494" t="s">
        <v>38</v>
      </c>
      <c r="K2494">
        <v>109</v>
      </c>
      <c r="L2494" t="s">
        <v>143</v>
      </c>
      <c r="M2494" t="s">
        <v>681</v>
      </c>
      <c r="N2494">
        <v>6.1</v>
      </c>
      <c r="O2494">
        <v>235</v>
      </c>
      <c r="P2494">
        <v>238</v>
      </c>
      <c r="Q2494">
        <v>124185</v>
      </c>
      <c r="R2494">
        <v>13388</v>
      </c>
      <c r="S2494" t="s">
        <v>28</v>
      </c>
      <c r="T2494">
        <v>2.35</v>
      </c>
      <c r="U2494" t="b">
        <f>IF(Table19[[#This Row],[gross]]-Table19[[#This Row],[budget]] &gt; 0, TRUE, FALSE)</f>
        <v>0</v>
      </c>
    </row>
    <row r="2495" spans="1:21" x14ac:dyDescent="0.35">
      <c r="A2495" t="s">
        <v>697</v>
      </c>
      <c r="B2495">
        <v>2007</v>
      </c>
      <c r="C2495" t="s">
        <v>694</v>
      </c>
      <c r="D2495" t="s">
        <v>696</v>
      </c>
      <c r="E2495" t="s">
        <v>695</v>
      </c>
      <c r="F2495" t="s">
        <v>698</v>
      </c>
      <c r="G2495" t="s">
        <v>90</v>
      </c>
      <c r="H2495" s="11">
        <v>160000000</v>
      </c>
      <c r="I2495" s="11">
        <v>320706665</v>
      </c>
      <c r="J2495" t="s">
        <v>38</v>
      </c>
      <c r="K2495">
        <v>93</v>
      </c>
      <c r="L2495" t="s">
        <v>266</v>
      </c>
      <c r="M2495" t="s">
        <v>699</v>
      </c>
      <c r="N2495">
        <v>6.1</v>
      </c>
      <c r="O2495">
        <v>227</v>
      </c>
      <c r="P2495">
        <v>326</v>
      </c>
      <c r="Q2495">
        <v>211971</v>
      </c>
      <c r="R2495">
        <v>4705</v>
      </c>
      <c r="S2495" t="s">
        <v>28</v>
      </c>
      <c r="T2495">
        <v>1.85</v>
      </c>
      <c r="U2495" t="b">
        <f>IF(Table19[[#This Row],[gross]]-Table19[[#This Row],[budget]] &gt; 0, TRUE, FALSE)</f>
        <v>1</v>
      </c>
    </row>
    <row r="2496" spans="1:21" x14ac:dyDescent="0.35">
      <c r="A2496" t="s">
        <v>724</v>
      </c>
      <c r="B2496">
        <v>2001</v>
      </c>
      <c r="C2496" t="s">
        <v>273</v>
      </c>
      <c r="D2496" t="s">
        <v>723</v>
      </c>
      <c r="E2496" t="s">
        <v>721</v>
      </c>
      <c r="F2496" t="s">
        <v>725</v>
      </c>
      <c r="G2496" t="s">
        <v>39</v>
      </c>
      <c r="H2496" s="11">
        <v>140000000</v>
      </c>
      <c r="I2496" s="11">
        <v>198539855</v>
      </c>
      <c r="J2496" t="s">
        <v>38</v>
      </c>
      <c r="K2496">
        <v>184</v>
      </c>
      <c r="L2496" t="s">
        <v>722</v>
      </c>
      <c r="M2496" t="s">
        <v>726</v>
      </c>
      <c r="N2496">
        <v>6.1</v>
      </c>
      <c r="O2496">
        <v>191</v>
      </c>
      <c r="P2496">
        <v>1999</v>
      </c>
      <c r="Q2496">
        <v>254111</v>
      </c>
      <c r="R2496">
        <v>5401</v>
      </c>
      <c r="S2496" t="s">
        <v>720</v>
      </c>
      <c r="T2496">
        <v>2.35</v>
      </c>
      <c r="U2496" t="b">
        <f>IF(Table19[[#This Row],[gross]]-Table19[[#This Row],[budget]] &gt; 0, TRUE, FALSE)</f>
        <v>1</v>
      </c>
    </row>
    <row r="2497" spans="1:21" x14ac:dyDescent="0.35">
      <c r="A2497" t="s">
        <v>938</v>
      </c>
      <c r="B2497">
        <v>2002</v>
      </c>
      <c r="C2497" t="s">
        <v>935</v>
      </c>
      <c r="D2497" t="s">
        <v>937</v>
      </c>
      <c r="E2497" t="s">
        <v>936</v>
      </c>
      <c r="F2497" t="s">
        <v>939</v>
      </c>
      <c r="G2497" t="s">
        <v>39</v>
      </c>
      <c r="H2497" s="11">
        <v>142000000</v>
      </c>
      <c r="I2497" s="11">
        <v>160201106</v>
      </c>
      <c r="J2497" t="s">
        <v>56</v>
      </c>
      <c r="K2497">
        <v>133</v>
      </c>
      <c r="L2497" t="s">
        <v>50</v>
      </c>
      <c r="M2497" t="s">
        <v>940</v>
      </c>
      <c r="N2497">
        <v>6.1</v>
      </c>
      <c r="O2497">
        <v>264</v>
      </c>
      <c r="P2497">
        <v>1185</v>
      </c>
      <c r="Q2497">
        <v>169914</v>
      </c>
      <c r="R2497">
        <v>2538</v>
      </c>
      <c r="S2497" t="s">
        <v>720</v>
      </c>
      <c r="T2497">
        <v>2.35</v>
      </c>
      <c r="U2497" t="b">
        <f>IF(Table19[[#This Row],[gross]]-Table19[[#This Row],[budget]] &gt; 0, TRUE, FALSE)</f>
        <v>1</v>
      </c>
    </row>
    <row r="2498" spans="1:21" x14ac:dyDescent="0.35">
      <c r="A2498" t="s">
        <v>957</v>
      </c>
      <c r="B2498">
        <v>2002</v>
      </c>
      <c r="C2498" t="s">
        <v>158</v>
      </c>
      <c r="D2498" t="s">
        <v>161</v>
      </c>
      <c r="E2498" t="s">
        <v>955</v>
      </c>
      <c r="F2498" t="s">
        <v>877</v>
      </c>
      <c r="G2498" t="s">
        <v>39</v>
      </c>
      <c r="H2498" s="11">
        <v>140000000</v>
      </c>
      <c r="I2498" s="11">
        <v>190418803</v>
      </c>
      <c r="J2498" t="s">
        <v>38</v>
      </c>
      <c r="K2498">
        <v>88</v>
      </c>
      <c r="L2498" t="s">
        <v>956</v>
      </c>
      <c r="M2498" t="s">
        <v>958</v>
      </c>
      <c r="N2498">
        <v>6.1</v>
      </c>
      <c r="O2498">
        <v>208</v>
      </c>
      <c r="P2498">
        <v>606</v>
      </c>
      <c r="Q2498">
        <v>270207</v>
      </c>
      <c r="R2498">
        <v>14823</v>
      </c>
      <c r="S2498" t="s">
        <v>28</v>
      </c>
      <c r="T2498">
        <v>1.85</v>
      </c>
      <c r="U2498" t="b">
        <f>IF(Table19[[#This Row],[gross]]-Table19[[#This Row],[budget]] &gt; 0, TRUE, FALSE)</f>
        <v>1</v>
      </c>
    </row>
    <row r="2499" spans="1:21" x14ac:dyDescent="0.35">
      <c r="A2499" t="s">
        <v>984</v>
      </c>
      <c r="B2499">
        <v>2005</v>
      </c>
      <c r="C2499" t="s">
        <v>980</v>
      </c>
      <c r="D2499" t="s">
        <v>983</v>
      </c>
      <c r="E2499" t="s">
        <v>981</v>
      </c>
      <c r="F2499" t="s">
        <v>985</v>
      </c>
      <c r="G2499" t="s">
        <v>39</v>
      </c>
      <c r="H2499" s="11">
        <v>100000000</v>
      </c>
      <c r="I2499" s="11">
        <v>110332737</v>
      </c>
      <c r="J2499" t="s">
        <v>38</v>
      </c>
      <c r="K2499">
        <v>90</v>
      </c>
      <c r="L2499" t="s">
        <v>982</v>
      </c>
      <c r="M2499" t="s">
        <v>986</v>
      </c>
      <c r="N2499">
        <v>6.1</v>
      </c>
      <c r="O2499">
        <v>135</v>
      </c>
      <c r="P2499">
        <v>258</v>
      </c>
      <c r="Q2499">
        <v>110788</v>
      </c>
      <c r="R2499">
        <v>1997</v>
      </c>
      <c r="S2499" t="s">
        <v>28</v>
      </c>
      <c r="T2499">
        <v>2.35</v>
      </c>
      <c r="U2499" t="b">
        <f>IF(Table19[[#This Row],[gross]]-Table19[[#This Row],[budget]] &gt; 0, TRUE, FALSE)</f>
        <v>1</v>
      </c>
    </row>
    <row r="2500" spans="1:21" x14ac:dyDescent="0.35">
      <c r="A2500" t="s">
        <v>997</v>
      </c>
      <c r="B2500">
        <v>2014</v>
      </c>
      <c r="C2500" t="s">
        <v>182</v>
      </c>
      <c r="D2500" t="s">
        <v>58</v>
      </c>
      <c r="E2500" t="s">
        <v>995</v>
      </c>
      <c r="F2500" t="s">
        <v>998</v>
      </c>
      <c r="G2500" t="s">
        <v>39</v>
      </c>
      <c r="H2500" s="11">
        <v>140000000</v>
      </c>
      <c r="I2500" s="11">
        <v>65007045</v>
      </c>
      <c r="J2500" t="s">
        <v>56</v>
      </c>
      <c r="K2500">
        <v>150</v>
      </c>
      <c r="L2500" t="s">
        <v>996</v>
      </c>
      <c r="M2500" t="s">
        <v>999</v>
      </c>
      <c r="N2500">
        <v>6.1</v>
      </c>
      <c r="O2500">
        <v>314</v>
      </c>
      <c r="P2500">
        <v>657</v>
      </c>
      <c r="Q2500">
        <v>128682</v>
      </c>
      <c r="R2500">
        <v>26490</v>
      </c>
      <c r="S2500" t="s">
        <v>28</v>
      </c>
      <c r="T2500">
        <v>2.35</v>
      </c>
      <c r="U2500" t="b">
        <f>IF(Table19[[#This Row],[gross]]-Table19[[#This Row],[budget]] &gt; 0, TRUE, FALSE)</f>
        <v>0</v>
      </c>
    </row>
    <row r="2501" spans="1:21" x14ac:dyDescent="0.35">
      <c r="A2501" t="s">
        <v>1302</v>
      </c>
      <c r="B2501">
        <v>2000</v>
      </c>
      <c r="C2501" t="s">
        <v>1300</v>
      </c>
      <c r="D2501" t="s">
        <v>513</v>
      </c>
      <c r="E2501" t="s">
        <v>1301</v>
      </c>
      <c r="F2501" t="s">
        <v>1021</v>
      </c>
      <c r="G2501" t="s">
        <v>39</v>
      </c>
      <c r="H2501" s="11">
        <v>125000000</v>
      </c>
      <c r="I2501" s="11">
        <v>215397307</v>
      </c>
      <c r="J2501" t="s">
        <v>38</v>
      </c>
      <c r="K2501">
        <v>123</v>
      </c>
      <c r="L2501" t="s">
        <v>50</v>
      </c>
      <c r="M2501" t="s">
        <v>1303</v>
      </c>
      <c r="N2501">
        <v>6.1</v>
      </c>
      <c r="O2501">
        <v>237</v>
      </c>
      <c r="P2501">
        <v>1426</v>
      </c>
      <c r="Q2501">
        <v>242188</v>
      </c>
      <c r="R2501">
        <v>11930</v>
      </c>
      <c r="S2501" t="s">
        <v>28</v>
      </c>
      <c r="T2501">
        <v>2.35</v>
      </c>
      <c r="U2501" t="b">
        <f>IF(Table19[[#This Row],[gross]]-Table19[[#This Row],[budget]] &gt; 0, TRUE, FALSE)</f>
        <v>1</v>
      </c>
    </row>
    <row r="2502" spans="1:21" x14ac:dyDescent="0.35">
      <c r="A2502" t="s">
        <v>1369</v>
      </c>
      <c r="B2502">
        <v>2008</v>
      </c>
      <c r="C2502" t="s">
        <v>433</v>
      </c>
      <c r="D2502" t="s">
        <v>1368</v>
      </c>
      <c r="E2502" t="s">
        <v>1366</v>
      </c>
      <c r="F2502" t="s">
        <v>1370</v>
      </c>
      <c r="G2502" t="s">
        <v>90</v>
      </c>
      <c r="H2502" s="11">
        <v>120000000</v>
      </c>
      <c r="I2502" s="11">
        <v>43929341</v>
      </c>
      <c r="J2502" t="s">
        <v>38</v>
      </c>
      <c r="K2502">
        <v>135</v>
      </c>
      <c r="L2502" t="s">
        <v>1367</v>
      </c>
      <c r="M2502" t="s">
        <v>1371</v>
      </c>
      <c r="N2502">
        <v>6.1</v>
      </c>
      <c r="O2502">
        <v>284</v>
      </c>
      <c r="P2502">
        <v>414</v>
      </c>
      <c r="Q2502">
        <v>57873</v>
      </c>
      <c r="R2502">
        <v>902</v>
      </c>
      <c r="S2502" t="s">
        <v>28</v>
      </c>
      <c r="T2502">
        <v>2.35</v>
      </c>
      <c r="U2502" t="b">
        <f>IF(Table19[[#This Row],[gross]]-Table19[[#This Row],[budget]] &gt; 0, TRUE, FALSE)</f>
        <v>0</v>
      </c>
    </row>
    <row r="2503" spans="1:21" x14ac:dyDescent="0.35">
      <c r="A2503" t="s">
        <v>1426</v>
      </c>
      <c r="B2503">
        <v>2016</v>
      </c>
      <c r="C2503" t="s">
        <v>1425</v>
      </c>
      <c r="D2503" t="s">
        <v>93</v>
      </c>
      <c r="E2503" t="s">
        <v>153</v>
      </c>
      <c r="F2503" t="s">
        <v>749</v>
      </c>
      <c r="G2503" t="s">
        <v>39</v>
      </c>
      <c r="H2503" s="11">
        <v>115000000</v>
      </c>
      <c r="I2503" s="11">
        <v>47952020</v>
      </c>
      <c r="J2503" t="s">
        <v>38</v>
      </c>
      <c r="K2503">
        <v>120</v>
      </c>
      <c r="L2503" t="s">
        <v>548</v>
      </c>
      <c r="M2503" t="s">
        <v>1427</v>
      </c>
      <c r="N2503">
        <v>6.1</v>
      </c>
      <c r="O2503">
        <v>231</v>
      </c>
      <c r="P2503">
        <v>134</v>
      </c>
      <c r="Q2503">
        <v>37750</v>
      </c>
      <c r="R2503">
        <v>46719</v>
      </c>
      <c r="S2503" t="s">
        <v>28</v>
      </c>
      <c r="T2503">
        <v>2.35</v>
      </c>
      <c r="U2503" t="b">
        <f>IF(Table19[[#This Row],[gross]]-Table19[[#This Row],[budget]] &gt; 0, TRUE, FALSE)</f>
        <v>0</v>
      </c>
    </row>
    <row r="2504" spans="1:21" x14ac:dyDescent="0.35">
      <c r="A2504" t="s">
        <v>1461</v>
      </c>
      <c r="B2504">
        <v>2015</v>
      </c>
      <c r="C2504" t="s">
        <v>1460</v>
      </c>
      <c r="D2504" t="s">
        <v>1045</v>
      </c>
      <c r="E2504" t="s">
        <v>1312</v>
      </c>
      <c r="F2504" t="s">
        <v>1462</v>
      </c>
      <c r="G2504" t="s">
        <v>39</v>
      </c>
      <c r="H2504" s="11">
        <v>110000000</v>
      </c>
      <c r="I2504" s="11">
        <v>155181732</v>
      </c>
      <c r="J2504" t="s">
        <v>38</v>
      </c>
      <c r="K2504">
        <v>114</v>
      </c>
      <c r="L2504" t="s">
        <v>685</v>
      </c>
      <c r="M2504" t="s">
        <v>1463</v>
      </c>
      <c r="N2504">
        <v>6.1</v>
      </c>
      <c r="O2504">
        <v>358</v>
      </c>
      <c r="P2504">
        <v>499</v>
      </c>
      <c r="Q2504">
        <v>147497</v>
      </c>
      <c r="R2504">
        <v>16718</v>
      </c>
      <c r="S2504" t="s">
        <v>28</v>
      </c>
      <c r="T2504">
        <v>2.35</v>
      </c>
      <c r="U2504" t="b">
        <f>IF(Table19[[#This Row],[gross]]-Table19[[#This Row],[budget]] &gt; 0, TRUE, FALSE)</f>
        <v>1</v>
      </c>
    </row>
    <row r="2505" spans="1:21" x14ac:dyDescent="0.35">
      <c r="A2505" t="s">
        <v>1697</v>
      </c>
      <c r="B2505">
        <v>1996</v>
      </c>
      <c r="C2505" t="s">
        <v>1694</v>
      </c>
      <c r="D2505" t="s">
        <v>1696</v>
      </c>
      <c r="E2505" t="s">
        <v>1401</v>
      </c>
      <c r="F2505" t="s">
        <v>1698</v>
      </c>
      <c r="G2505" t="s">
        <v>569</v>
      </c>
      <c r="H2505" s="11">
        <v>100000000</v>
      </c>
      <c r="I2505" s="11">
        <v>101228120</v>
      </c>
      <c r="J2505" t="s">
        <v>38</v>
      </c>
      <c r="K2505">
        <v>115</v>
      </c>
      <c r="L2505" t="s">
        <v>1695</v>
      </c>
      <c r="M2505" t="s">
        <v>1699</v>
      </c>
      <c r="N2505">
        <v>6.1</v>
      </c>
      <c r="O2505">
        <v>81</v>
      </c>
      <c r="P2505">
        <v>131</v>
      </c>
      <c r="Q2505">
        <v>84424</v>
      </c>
      <c r="R2505">
        <v>3454</v>
      </c>
      <c r="S2505" t="s">
        <v>28</v>
      </c>
      <c r="T2505">
        <v>2.35</v>
      </c>
      <c r="U2505" t="b">
        <f>IF(Table19[[#This Row],[gross]]-Table19[[#This Row],[budget]] &gt; 0, TRUE, FALSE)</f>
        <v>1</v>
      </c>
    </row>
    <row r="2506" spans="1:21" x14ac:dyDescent="0.35">
      <c r="A2506" t="s">
        <v>1818</v>
      </c>
      <c r="B2506">
        <v>2014</v>
      </c>
      <c r="C2506" t="s">
        <v>1817</v>
      </c>
      <c r="D2506" t="s">
        <v>330</v>
      </c>
      <c r="E2506" t="s">
        <v>1721</v>
      </c>
      <c r="F2506" t="s">
        <v>386</v>
      </c>
      <c r="G2506" t="s">
        <v>39</v>
      </c>
      <c r="H2506" s="11">
        <v>90000000</v>
      </c>
      <c r="I2506" s="11">
        <v>39292022</v>
      </c>
      <c r="J2506" t="s">
        <v>38</v>
      </c>
      <c r="K2506">
        <v>131</v>
      </c>
      <c r="L2506" t="s">
        <v>50</v>
      </c>
      <c r="M2506" t="s">
        <v>1819</v>
      </c>
      <c r="N2506">
        <v>6.1</v>
      </c>
      <c r="O2506">
        <v>320</v>
      </c>
      <c r="P2506">
        <v>351</v>
      </c>
      <c r="Q2506">
        <v>127258</v>
      </c>
      <c r="R2506">
        <v>52610</v>
      </c>
      <c r="S2506" t="s">
        <v>28</v>
      </c>
      <c r="T2506">
        <v>2.35</v>
      </c>
      <c r="U2506" t="b">
        <f>IF(Table19[[#This Row],[gross]]-Table19[[#This Row],[budget]] &gt; 0, TRUE, FALSE)</f>
        <v>0</v>
      </c>
    </row>
    <row r="2507" spans="1:21" x14ac:dyDescent="0.35">
      <c r="A2507" t="s">
        <v>2204</v>
      </c>
      <c r="B2507">
        <v>1997</v>
      </c>
      <c r="C2507" t="s">
        <v>2203</v>
      </c>
      <c r="D2507" t="s">
        <v>386</v>
      </c>
      <c r="E2507" t="s">
        <v>335</v>
      </c>
      <c r="F2507" t="s">
        <v>2205</v>
      </c>
      <c r="G2507" t="s">
        <v>569</v>
      </c>
      <c r="H2507" s="11">
        <v>86000000</v>
      </c>
      <c r="I2507" s="11">
        <v>42877165</v>
      </c>
      <c r="J2507" t="s">
        <v>38</v>
      </c>
      <c r="K2507">
        <v>111</v>
      </c>
      <c r="L2507" t="s">
        <v>454</v>
      </c>
      <c r="M2507" t="s">
        <v>2206</v>
      </c>
      <c r="N2507">
        <v>6.1</v>
      </c>
      <c r="O2507">
        <v>66</v>
      </c>
      <c r="P2507">
        <v>114</v>
      </c>
      <c r="Q2507">
        <v>45602</v>
      </c>
      <c r="R2507">
        <v>26088</v>
      </c>
      <c r="S2507" t="s">
        <v>28</v>
      </c>
      <c r="T2507">
        <v>2.35</v>
      </c>
      <c r="U2507" t="b">
        <f>IF(Table19[[#This Row],[gross]]-Table19[[#This Row],[budget]] &gt; 0, TRUE, FALSE)</f>
        <v>0</v>
      </c>
    </row>
    <row r="2508" spans="1:21" x14ac:dyDescent="0.35">
      <c r="A2508" t="s">
        <v>2430</v>
      </c>
      <c r="B2508">
        <v>2008</v>
      </c>
      <c r="C2508" t="s">
        <v>511</v>
      </c>
      <c r="D2508" t="s">
        <v>547</v>
      </c>
      <c r="E2508" t="s">
        <v>1394</v>
      </c>
      <c r="F2508" t="s">
        <v>2431</v>
      </c>
      <c r="G2508" t="s">
        <v>39</v>
      </c>
      <c r="H2508" s="11">
        <v>85000000</v>
      </c>
      <c r="I2508" s="11">
        <v>80170146</v>
      </c>
      <c r="J2508" t="s">
        <v>38</v>
      </c>
      <c r="K2508">
        <v>88</v>
      </c>
      <c r="L2508" t="s">
        <v>222</v>
      </c>
      <c r="M2508" t="s">
        <v>2432</v>
      </c>
      <c r="N2508">
        <v>6.1</v>
      </c>
      <c r="O2508">
        <v>238</v>
      </c>
      <c r="P2508">
        <v>488</v>
      </c>
      <c r="Q2508">
        <v>243053</v>
      </c>
      <c r="R2508">
        <v>21863</v>
      </c>
      <c r="S2508" t="s">
        <v>28</v>
      </c>
      <c r="T2508">
        <v>2.35</v>
      </c>
      <c r="U2508" t="b">
        <f>IF(Table19[[#This Row],[gross]]-Table19[[#This Row],[budget]] &gt; 0, TRUE, FALSE)</f>
        <v>0</v>
      </c>
    </row>
    <row r="2509" spans="1:21" x14ac:dyDescent="0.35">
      <c r="A2509" t="s">
        <v>2487</v>
      </c>
      <c r="B2509">
        <v>1998</v>
      </c>
      <c r="C2509" t="s">
        <v>2485</v>
      </c>
      <c r="D2509" t="s">
        <v>456</v>
      </c>
      <c r="E2509" t="s">
        <v>245</v>
      </c>
      <c r="F2509" t="s">
        <v>1626</v>
      </c>
      <c r="G2509" t="s">
        <v>39</v>
      </c>
      <c r="H2509" s="11">
        <v>75000000</v>
      </c>
      <c r="I2509" s="11">
        <v>140459099</v>
      </c>
      <c r="J2509" t="s">
        <v>38</v>
      </c>
      <c r="K2509">
        <v>120</v>
      </c>
      <c r="L2509" t="s">
        <v>2486</v>
      </c>
      <c r="M2509" t="s">
        <v>2488</v>
      </c>
      <c r="N2509">
        <v>6.1</v>
      </c>
      <c r="O2509">
        <v>125</v>
      </c>
      <c r="P2509">
        <v>493</v>
      </c>
      <c r="Q2509">
        <v>135601</v>
      </c>
      <c r="R2509">
        <v>22750</v>
      </c>
      <c r="S2509" t="s">
        <v>28</v>
      </c>
      <c r="T2509">
        <v>2.35</v>
      </c>
      <c r="U2509" t="b">
        <f>IF(Table19[[#This Row],[gross]]-Table19[[#This Row],[budget]] &gt; 0, TRUE, FALSE)</f>
        <v>1</v>
      </c>
    </row>
    <row r="2510" spans="1:21" x14ac:dyDescent="0.35">
      <c r="A2510" t="s">
        <v>2535</v>
      </c>
      <c r="B2510">
        <v>2008</v>
      </c>
      <c r="C2510" t="s">
        <v>2532</v>
      </c>
      <c r="D2510" t="s">
        <v>2117</v>
      </c>
      <c r="E2510" t="s">
        <v>2533</v>
      </c>
      <c r="F2510" t="s">
        <v>2536</v>
      </c>
      <c r="G2510" t="s">
        <v>90</v>
      </c>
      <c r="H2510" s="11">
        <v>80000000</v>
      </c>
      <c r="I2510" s="11">
        <v>109993847</v>
      </c>
      <c r="J2510" t="s">
        <v>38</v>
      </c>
      <c r="K2510">
        <v>99</v>
      </c>
      <c r="L2510" t="s">
        <v>2534</v>
      </c>
      <c r="M2510" t="s">
        <v>2537</v>
      </c>
      <c r="N2510">
        <v>6.1</v>
      </c>
      <c r="O2510">
        <v>144</v>
      </c>
      <c r="P2510">
        <v>116</v>
      </c>
      <c r="Q2510">
        <v>72326</v>
      </c>
      <c r="R2510">
        <v>12831</v>
      </c>
      <c r="S2510" t="s">
        <v>28</v>
      </c>
      <c r="T2510">
        <v>2.35</v>
      </c>
      <c r="U2510" t="b">
        <f>IF(Table19[[#This Row],[gross]]-Table19[[#This Row],[budget]] &gt; 0, TRUE, FALSE)</f>
        <v>1</v>
      </c>
    </row>
    <row r="2511" spans="1:21" x14ac:dyDescent="0.35">
      <c r="A2511" t="s">
        <v>3017</v>
      </c>
      <c r="B2511">
        <v>2011</v>
      </c>
      <c r="C2511" t="s">
        <v>2374</v>
      </c>
      <c r="D2511" t="s">
        <v>108</v>
      </c>
      <c r="E2511" t="s">
        <v>3015</v>
      </c>
      <c r="F2511" t="s">
        <v>3018</v>
      </c>
      <c r="G2511" t="s">
        <v>569</v>
      </c>
      <c r="H2511" s="11">
        <v>75000000</v>
      </c>
      <c r="I2511" s="11">
        <v>83503161</v>
      </c>
      <c r="J2511" t="s">
        <v>38</v>
      </c>
      <c r="K2511">
        <v>110</v>
      </c>
      <c r="L2511" t="s">
        <v>3016</v>
      </c>
      <c r="M2511" t="s">
        <v>3019</v>
      </c>
      <c r="N2511">
        <v>6.1</v>
      </c>
      <c r="O2511">
        <v>284</v>
      </c>
      <c r="P2511">
        <v>405</v>
      </c>
      <c r="Q2511">
        <v>138190</v>
      </c>
      <c r="R2511">
        <v>16691</v>
      </c>
      <c r="S2511" t="s">
        <v>28</v>
      </c>
      <c r="T2511">
        <v>1.85</v>
      </c>
      <c r="U2511" t="b">
        <f>IF(Table19[[#This Row],[gross]]-Table19[[#This Row],[budget]] &gt; 0, TRUE, FALSE)</f>
        <v>1</v>
      </c>
    </row>
    <row r="2512" spans="1:21" x14ac:dyDescent="0.35">
      <c r="A2512" t="s">
        <v>3050</v>
      </c>
      <c r="B2512">
        <v>2004</v>
      </c>
      <c r="C2512" t="s">
        <v>1985</v>
      </c>
      <c r="D2512" t="s">
        <v>526</v>
      </c>
      <c r="E2512" t="s">
        <v>1181</v>
      </c>
      <c r="F2512" t="s">
        <v>2033</v>
      </c>
      <c r="G2512" t="s">
        <v>39</v>
      </c>
      <c r="H2512" s="11">
        <v>45000000</v>
      </c>
      <c r="I2512" s="11">
        <v>21009180</v>
      </c>
      <c r="J2512" t="s">
        <v>38</v>
      </c>
      <c r="K2512">
        <v>113</v>
      </c>
      <c r="L2512" t="s">
        <v>685</v>
      </c>
      <c r="M2512" t="s">
        <v>3051</v>
      </c>
      <c r="N2512">
        <v>6.1</v>
      </c>
      <c r="O2512">
        <v>114</v>
      </c>
      <c r="P2512">
        <v>222</v>
      </c>
      <c r="Q2512">
        <v>45815</v>
      </c>
      <c r="R2512">
        <v>4397</v>
      </c>
      <c r="S2512" t="s">
        <v>28</v>
      </c>
      <c r="T2512">
        <v>2.35</v>
      </c>
      <c r="U2512" t="b">
        <f>IF(Table19[[#This Row],[gross]]-Table19[[#This Row],[budget]] &gt; 0, TRUE, FALSE)</f>
        <v>0</v>
      </c>
    </row>
    <row r="2513" spans="1:21" x14ac:dyDescent="0.35">
      <c r="A2513" t="s">
        <v>3060</v>
      </c>
      <c r="B2513">
        <v>2011</v>
      </c>
      <c r="C2513" t="s">
        <v>106</v>
      </c>
      <c r="D2513" t="s">
        <v>583</v>
      </c>
      <c r="E2513" t="s">
        <v>1360</v>
      </c>
      <c r="F2513" t="s">
        <v>1279</v>
      </c>
      <c r="G2513" t="s">
        <v>39</v>
      </c>
      <c r="H2513" s="11">
        <v>82000000</v>
      </c>
      <c r="I2513" s="11">
        <v>36381716</v>
      </c>
      <c r="J2513" t="s">
        <v>38</v>
      </c>
      <c r="K2513">
        <v>128</v>
      </c>
      <c r="L2513" t="s">
        <v>1205</v>
      </c>
      <c r="M2513" t="s">
        <v>3061</v>
      </c>
      <c r="N2513">
        <v>6.1</v>
      </c>
      <c r="O2513">
        <v>435</v>
      </c>
      <c r="P2513">
        <v>918</v>
      </c>
      <c r="Q2513">
        <v>197584</v>
      </c>
      <c r="R2513">
        <v>7067</v>
      </c>
      <c r="S2513" t="s">
        <v>28</v>
      </c>
      <c r="T2513">
        <v>2.35</v>
      </c>
      <c r="U2513" t="b">
        <f>IF(Table19[[#This Row],[gross]]-Table19[[#This Row],[budget]] &gt; 0, TRUE, FALSE)</f>
        <v>0</v>
      </c>
    </row>
    <row r="2514" spans="1:21" x14ac:dyDescent="0.35">
      <c r="A2514" t="s">
        <v>3263</v>
      </c>
      <c r="B2514">
        <v>2014</v>
      </c>
      <c r="C2514" t="s">
        <v>3262</v>
      </c>
      <c r="D2514" t="s">
        <v>537</v>
      </c>
      <c r="E2514" t="s">
        <v>1124</v>
      </c>
      <c r="F2514" t="s">
        <v>3216</v>
      </c>
      <c r="G2514" t="s">
        <v>39</v>
      </c>
      <c r="H2514" s="11">
        <v>70000000</v>
      </c>
      <c r="I2514" s="11">
        <v>78031620</v>
      </c>
      <c r="J2514" t="s">
        <v>38</v>
      </c>
      <c r="K2514">
        <v>118</v>
      </c>
      <c r="L2514" t="s">
        <v>3257</v>
      </c>
      <c r="M2514" t="s">
        <v>3264</v>
      </c>
      <c r="N2514">
        <v>6.1</v>
      </c>
      <c r="O2514">
        <v>371</v>
      </c>
      <c r="P2514">
        <v>403</v>
      </c>
      <c r="Q2514">
        <v>102248</v>
      </c>
      <c r="R2514">
        <v>27674</v>
      </c>
      <c r="S2514" t="s">
        <v>28</v>
      </c>
      <c r="T2514">
        <v>2.35</v>
      </c>
      <c r="U2514" t="b">
        <f>IF(Table19[[#This Row],[gross]]-Table19[[#This Row],[budget]] &gt; 0, TRUE, FALSE)</f>
        <v>1</v>
      </c>
    </row>
    <row r="2515" spans="1:21" x14ac:dyDescent="0.35">
      <c r="A2515" t="s">
        <v>3370</v>
      </c>
      <c r="B2515">
        <v>2004</v>
      </c>
      <c r="C2515" t="s">
        <v>3368</v>
      </c>
      <c r="D2515" t="s">
        <v>555</v>
      </c>
      <c r="E2515" t="s">
        <v>3369</v>
      </c>
      <c r="F2515" t="s">
        <v>486</v>
      </c>
      <c r="G2515" t="s">
        <v>90</v>
      </c>
      <c r="H2515" s="11">
        <v>70000000</v>
      </c>
      <c r="I2515" s="11">
        <v>37760080</v>
      </c>
      <c r="J2515" t="s">
        <v>38</v>
      </c>
      <c r="K2515">
        <v>106</v>
      </c>
      <c r="L2515" t="s">
        <v>1530</v>
      </c>
      <c r="M2515" t="s">
        <v>3371</v>
      </c>
      <c r="N2515">
        <v>6.1</v>
      </c>
      <c r="O2515">
        <v>197</v>
      </c>
      <c r="P2515">
        <v>618</v>
      </c>
      <c r="Q2515">
        <v>72868</v>
      </c>
      <c r="R2515">
        <v>12871</v>
      </c>
      <c r="S2515" t="s">
        <v>28</v>
      </c>
      <c r="T2515">
        <v>1.85</v>
      </c>
      <c r="U2515" t="b">
        <f>IF(Table19[[#This Row],[gross]]-Table19[[#This Row],[budget]] &gt; 0, TRUE, FALSE)</f>
        <v>0</v>
      </c>
    </row>
    <row r="2516" spans="1:21" x14ac:dyDescent="0.35">
      <c r="A2516" t="s">
        <v>3557</v>
      </c>
      <c r="B2516">
        <v>2000</v>
      </c>
      <c r="C2516" t="s">
        <v>676</v>
      </c>
      <c r="D2516" t="s">
        <v>950</v>
      </c>
      <c r="E2516" t="s">
        <v>3556</v>
      </c>
      <c r="F2516" t="s">
        <v>3558</v>
      </c>
      <c r="G2516" t="s">
        <v>90</v>
      </c>
      <c r="H2516" s="11">
        <v>60000000</v>
      </c>
      <c r="I2516" s="11">
        <v>69688384</v>
      </c>
      <c r="J2516" t="s">
        <v>38</v>
      </c>
      <c r="K2516">
        <v>104</v>
      </c>
      <c r="L2516" t="s">
        <v>505</v>
      </c>
      <c r="M2516" t="s">
        <v>3559</v>
      </c>
      <c r="N2516">
        <v>6.1</v>
      </c>
      <c r="O2516">
        <v>86</v>
      </c>
      <c r="P2516">
        <v>139</v>
      </c>
      <c r="Q2516">
        <v>34473</v>
      </c>
      <c r="R2516">
        <v>16452</v>
      </c>
      <c r="S2516" t="s">
        <v>28</v>
      </c>
      <c r="T2516">
        <v>1.85</v>
      </c>
      <c r="U2516" t="b">
        <f>IF(Table19[[#This Row],[gross]]-Table19[[#This Row],[budget]] &gt; 0, TRUE, FALSE)</f>
        <v>1</v>
      </c>
    </row>
    <row r="2517" spans="1:21" x14ac:dyDescent="0.35">
      <c r="A2517" t="s">
        <v>3627</v>
      </c>
      <c r="B2517">
        <v>2005</v>
      </c>
      <c r="C2517" t="s">
        <v>245</v>
      </c>
      <c r="D2517" t="s">
        <v>547</v>
      </c>
      <c r="E2517" t="s">
        <v>673</v>
      </c>
      <c r="F2517" t="s">
        <v>3628</v>
      </c>
      <c r="G2517" t="s">
        <v>90</v>
      </c>
      <c r="H2517" s="11">
        <v>65000000</v>
      </c>
      <c r="I2517" s="11">
        <v>28045540</v>
      </c>
      <c r="J2517" t="s">
        <v>38</v>
      </c>
      <c r="K2517">
        <v>101</v>
      </c>
      <c r="L2517" t="s">
        <v>160</v>
      </c>
      <c r="M2517" t="s">
        <v>3629</v>
      </c>
      <c r="N2517">
        <v>6.1</v>
      </c>
      <c r="O2517">
        <v>136</v>
      </c>
      <c r="P2517">
        <v>202</v>
      </c>
      <c r="Q2517">
        <v>67707</v>
      </c>
      <c r="R2517">
        <v>32232</v>
      </c>
      <c r="S2517" t="s">
        <v>28</v>
      </c>
      <c r="T2517">
        <v>1.85</v>
      </c>
      <c r="U2517" t="b">
        <f>IF(Table19[[#This Row],[gross]]-Table19[[#This Row],[budget]] &gt; 0, TRUE, FALSE)</f>
        <v>0</v>
      </c>
    </row>
    <row r="2518" spans="1:21" x14ac:dyDescent="0.35">
      <c r="A2518" t="s">
        <v>3716</v>
      </c>
      <c r="B2518">
        <v>2015</v>
      </c>
      <c r="C2518" t="s">
        <v>3713</v>
      </c>
      <c r="D2518" t="s">
        <v>3715</v>
      </c>
      <c r="E2518" t="s">
        <v>3714</v>
      </c>
      <c r="F2518" t="s">
        <v>3717</v>
      </c>
      <c r="G2518" t="s">
        <v>569</v>
      </c>
      <c r="H2518" s="11">
        <v>65000000</v>
      </c>
      <c r="I2518" s="11">
        <v>72413</v>
      </c>
      <c r="J2518" t="s">
        <v>865</v>
      </c>
      <c r="K2518">
        <v>103</v>
      </c>
      <c r="L2518" t="s">
        <v>184</v>
      </c>
      <c r="M2518" t="s">
        <v>3718</v>
      </c>
      <c r="N2518">
        <v>6.1</v>
      </c>
      <c r="O2518">
        <v>68</v>
      </c>
      <c r="P2518">
        <v>86</v>
      </c>
      <c r="Q2518">
        <v>11584</v>
      </c>
      <c r="R2518">
        <v>58</v>
      </c>
      <c r="S2518" t="s">
        <v>28</v>
      </c>
      <c r="T2518">
        <v>2.35</v>
      </c>
      <c r="U2518" t="b">
        <f>IF(Table19[[#This Row],[gross]]-Table19[[#This Row],[budget]] &gt; 0, TRUE, FALSE)</f>
        <v>0</v>
      </c>
    </row>
    <row r="2519" spans="1:21" x14ac:dyDescent="0.35">
      <c r="A2519" t="s">
        <v>3836</v>
      </c>
      <c r="B2519">
        <v>2002</v>
      </c>
      <c r="C2519" t="s">
        <v>3834</v>
      </c>
      <c r="D2519" t="s">
        <v>2642</v>
      </c>
      <c r="E2519" t="s">
        <v>3835</v>
      </c>
      <c r="F2519" t="s">
        <v>411</v>
      </c>
      <c r="G2519" t="s">
        <v>39</v>
      </c>
      <c r="H2519" s="11">
        <v>60000000</v>
      </c>
      <c r="I2519" s="11">
        <v>93307796</v>
      </c>
      <c r="J2519" t="s">
        <v>38</v>
      </c>
      <c r="K2519">
        <v>101</v>
      </c>
      <c r="L2519" t="s">
        <v>1618</v>
      </c>
      <c r="M2519" t="s">
        <v>3837</v>
      </c>
      <c r="N2519">
        <v>6.1</v>
      </c>
      <c r="O2519">
        <v>118</v>
      </c>
      <c r="P2519">
        <v>269</v>
      </c>
      <c r="Q2519">
        <v>85673</v>
      </c>
      <c r="R2519">
        <v>2636</v>
      </c>
      <c r="S2519" t="s">
        <v>28</v>
      </c>
      <c r="T2519">
        <v>1.85</v>
      </c>
      <c r="U2519" t="b">
        <f>IF(Table19[[#This Row],[gross]]-Table19[[#This Row],[budget]] &gt; 0, TRUE, FALSE)</f>
        <v>1</v>
      </c>
    </row>
    <row r="2520" spans="1:21" x14ac:dyDescent="0.35">
      <c r="A2520" t="s">
        <v>3939</v>
      </c>
      <c r="B2520">
        <v>2004</v>
      </c>
      <c r="C2520" t="s">
        <v>2465</v>
      </c>
      <c r="D2520" t="s">
        <v>1107</v>
      </c>
      <c r="E2520" t="s">
        <v>2533</v>
      </c>
      <c r="F2520" t="s">
        <v>3940</v>
      </c>
      <c r="G2520" t="s">
        <v>39</v>
      </c>
      <c r="H2520" s="11">
        <v>60000000</v>
      </c>
      <c r="I2520" s="11">
        <v>88200225</v>
      </c>
      <c r="J2520" t="s">
        <v>38</v>
      </c>
      <c r="K2520">
        <v>101</v>
      </c>
      <c r="L2520" t="s">
        <v>982</v>
      </c>
      <c r="M2520" t="s">
        <v>3941</v>
      </c>
      <c r="N2520">
        <v>6.1</v>
      </c>
      <c r="O2520">
        <v>173</v>
      </c>
      <c r="P2520">
        <v>308</v>
      </c>
      <c r="Q2520">
        <v>120795</v>
      </c>
      <c r="R2520">
        <v>3943</v>
      </c>
      <c r="S2520" t="s">
        <v>28</v>
      </c>
      <c r="T2520">
        <v>2.35</v>
      </c>
      <c r="U2520" t="b">
        <f>IF(Table19[[#This Row],[gross]]-Table19[[#This Row],[budget]] &gt; 0, TRUE, FALSE)</f>
        <v>1</v>
      </c>
    </row>
    <row r="2521" spans="1:21" x14ac:dyDescent="0.35">
      <c r="A2521" t="s">
        <v>3972</v>
      </c>
      <c r="B2521">
        <v>1996</v>
      </c>
      <c r="C2521" t="s">
        <v>3970</v>
      </c>
      <c r="D2521" t="s">
        <v>303</v>
      </c>
      <c r="E2521" t="s">
        <v>3971</v>
      </c>
      <c r="F2521" t="s">
        <v>2367</v>
      </c>
      <c r="G2521" t="s">
        <v>39</v>
      </c>
      <c r="H2521" s="11">
        <v>60000000</v>
      </c>
      <c r="I2521" s="11">
        <v>51045801</v>
      </c>
      <c r="J2521" t="s">
        <v>38</v>
      </c>
      <c r="K2521">
        <v>124</v>
      </c>
      <c r="L2521" t="s">
        <v>209</v>
      </c>
      <c r="M2521" t="s">
        <v>3973</v>
      </c>
      <c r="N2521">
        <v>6.1</v>
      </c>
      <c r="O2521">
        <v>34</v>
      </c>
      <c r="P2521">
        <v>54</v>
      </c>
      <c r="Q2521">
        <v>11370</v>
      </c>
      <c r="R2521">
        <v>3653</v>
      </c>
      <c r="S2521" t="s">
        <v>28</v>
      </c>
      <c r="T2521">
        <v>1.85</v>
      </c>
      <c r="U2521" t="b">
        <f>IF(Table19[[#This Row],[gross]]-Table19[[#This Row],[budget]] &gt; 0, TRUE, FALSE)</f>
        <v>0</v>
      </c>
    </row>
    <row r="2522" spans="1:21" x14ac:dyDescent="0.35">
      <c r="A2522" t="s">
        <v>3976</v>
      </c>
      <c r="B2522">
        <v>2008</v>
      </c>
      <c r="C2522" t="s">
        <v>3975</v>
      </c>
      <c r="D2522" t="s">
        <v>1172</v>
      </c>
      <c r="E2522" t="s">
        <v>875</v>
      </c>
      <c r="F2522" t="s">
        <v>117</v>
      </c>
      <c r="G2522" t="s">
        <v>272</v>
      </c>
      <c r="H2522" s="11">
        <v>60000000</v>
      </c>
      <c r="I2522" s="11">
        <v>50818750</v>
      </c>
      <c r="J2522" t="s">
        <v>56</v>
      </c>
      <c r="K2522">
        <v>93</v>
      </c>
      <c r="L2522" t="s">
        <v>266</v>
      </c>
      <c r="M2522" t="s">
        <v>3977</v>
      </c>
      <c r="N2522">
        <v>6.1</v>
      </c>
      <c r="O2522">
        <v>118</v>
      </c>
      <c r="P2522">
        <v>106</v>
      </c>
      <c r="Q2522">
        <v>31209</v>
      </c>
      <c r="R2522">
        <v>13403</v>
      </c>
      <c r="S2522" t="s">
        <v>28</v>
      </c>
      <c r="T2522">
        <v>2.35</v>
      </c>
      <c r="U2522" t="b">
        <f>IF(Table19[[#This Row],[gross]]-Table19[[#This Row],[budget]] &gt; 0, TRUE, FALSE)</f>
        <v>0</v>
      </c>
    </row>
    <row r="2523" spans="1:21" x14ac:dyDescent="0.35">
      <c r="A2523" t="s">
        <v>4029</v>
      </c>
      <c r="B2523">
        <v>1998</v>
      </c>
      <c r="C2523" t="s">
        <v>4027</v>
      </c>
      <c r="D2523" t="s">
        <v>2078</v>
      </c>
      <c r="E2523" t="s">
        <v>4028</v>
      </c>
      <c r="F2523" t="s">
        <v>3971</v>
      </c>
      <c r="G2523" t="s">
        <v>39</v>
      </c>
      <c r="H2523" s="11">
        <v>48000000</v>
      </c>
      <c r="I2523" s="11">
        <v>46611204</v>
      </c>
      <c r="J2523" t="s">
        <v>38</v>
      </c>
      <c r="K2523">
        <v>104</v>
      </c>
      <c r="L2523" t="s">
        <v>2416</v>
      </c>
      <c r="M2523" t="s">
        <v>4030</v>
      </c>
      <c r="N2523">
        <v>6.1</v>
      </c>
      <c r="O2523">
        <v>92</v>
      </c>
      <c r="P2523">
        <v>257</v>
      </c>
      <c r="Q2523">
        <v>55749</v>
      </c>
      <c r="R2523">
        <v>4294</v>
      </c>
      <c r="S2523" t="s">
        <v>28</v>
      </c>
      <c r="T2523">
        <v>2.35</v>
      </c>
      <c r="U2523" t="b">
        <f>IF(Table19[[#This Row],[gross]]-Table19[[#This Row],[budget]] &gt; 0, TRUE, FALSE)</f>
        <v>0</v>
      </c>
    </row>
    <row r="2524" spans="1:21" x14ac:dyDescent="0.35">
      <c r="A2524" t="s">
        <v>4078</v>
      </c>
      <c r="B2524">
        <v>2006</v>
      </c>
      <c r="C2524" t="s">
        <v>3201</v>
      </c>
      <c r="D2524" t="s">
        <v>4077</v>
      </c>
      <c r="E2524" t="s">
        <v>4076</v>
      </c>
      <c r="F2524" t="s">
        <v>4079</v>
      </c>
      <c r="G2524" t="s">
        <v>39</v>
      </c>
      <c r="H2524" s="11">
        <v>60000000</v>
      </c>
      <c r="I2524" s="11">
        <v>36279230</v>
      </c>
      <c r="J2524" t="s">
        <v>38</v>
      </c>
      <c r="K2524">
        <v>107</v>
      </c>
      <c r="L2524" t="s">
        <v>329</v>
      </c>
      <c r="M2524" t="s">
        <v>4080</v>
      </c>
      <c r="N2524">
        <v>6.1</v>
      </c>
      <c r="O2524">
        <v>161</v>
      </c>
      <c r="P2524">
        <v>213</v>
      </c>
      <c r="Q2524">
        <v>42144</v>
      </c>
      <c r="R2524">
        <v>1352</v>
      </c>
      <c r="S2524" t="s">
        <v>28</v>
      </c>
      <c r="T2524">
        <v>2.35</v>
      </c>
      <c r="U2524" t="b">
        <f>IF(Table19[[#This Row],[gross]]-Table19[[#This Row],[budget]] &gt; 0, TRUE, FALSE)</f>
        <v>0</v>
      </c>
    </row>
    <row r="2525" spans="1:21" x14ac:dyDescent="0.35">
      <c r="A2525" t="s">
        <v>4083</v>
      </c>
      <c r="B2525">
        <v>2009</v>
      </c>
      <c r="C2525" t="s">
        <v>4082</v>
      </c>
      <c r="D2525" t="s">
        <v>1045</v>
      </c>
      <c r="E2525" t="s">
        <v>430</v>
      </c>
      <c r="F2525" t="s">
        <v>1499</v>
      </c>
      <c r="G2525" t="s">
        <v>90</v>
      </c>
      <c r="H2525" s="11">
        <v>70000000</v>
      </c>
      <c r="I2525" s="11">
        <v>42194060</v>
      </c>
      <c r="J2525" t="s">
        <v>3428</v>
      </c>
      <c r="K2525">
        <v>91</v>
      </c>
      <c r="L2525" t="s">
        <v>605</v>
      </c>
      <c r="M2525" t="s">
        <v>4084</v>
      </c>
      <c r="N2525">
        <v>6.1</v>
      </c>
      <c r="O2525">
        <v>156</v>
      </c>
      <c r="P2525">
        <v>72</v>
      </c>
      <c r="Q2525">
        <v>41259</v>
      </c>
      <c r="R2525">
        <v>22668</v>
      </c>
      <c r="S2525" t="s">
        <v>28</v>
      </c>
      <c r="T2525">
        <v>2.35</v>
      </c>
      <c r="U2525" t="b">
        <f>IF(Table19[[#This Row],[gross]]-Table19[[#This Row],[budget]] &gt; 0, TRUE, FALSE)</f>
        <v>0</v>
      </c>
    </row>
    <row r="2526" spans="1:21" x14ac:dyDescent="0.35">
      <c r="A2526" t="s">
        <v>4118</v>
      </c>
      <c r="B2526">
        <v>1998</v>
      </c>
      <c r="C2526" t="s">
        <v>4117</v>
      </c>
      <c r="D2526" t="s">
        <v>950</v>
      </c>
      <c r="E2526" t="s">
        <v>3499</v>
      </c>
      <c r="F2526" t="s">
        <v>4119</v>
      </c>
      <c r="G2526" t="s">
        <v>569</v>
      </c>
      <c r="H2526" s="11">
        <v>60000000</v>
      </c>
      <c r="I2526" s="11">
        <v>32940507</v>
      </c>
      <c r="J2526" t="s">
        <v>38</v>
      </c>
      <c r="K2526">
        <v>111</v>
      </c>
      <c r="L2526" t="s">
        <v>454</v>
      </c>
      <c r="M2526" t="s">
        <v>4120</v>
      </c>
      <c r="N2526">
        <v>6.1</v>
      </c>
      <c r="O2526">
        <v>79</v>
      </c>
      <c r="P2526">
        <v>127</v>
      </c>
      <c r="Q2526">
        <v>54314</v>
      </c>
      <c r="R2526">
        <v>16536</v>
      </c>
      <c r="S2526" t="s">
        <v>28</v>
      </c>
      <c r="T2526">
        <v>2.35</v>
      </c>
      <c r="U2526" t="b">
        <f>IF(Table19[[#This Row],[gross]]-Table19[[#This Row],[budget]] &gt; 0, TRUE, FALSE)</f>
        <v>0</v>
      </c>
    </row>
    <row r="2527" spans="1:21" x14ac:dyDescent="0.35">
      <c r="A2527" t="s">
        <v>4161</v>
      </c>
      <c r="B2527">
        <v>2002</v>
      </c>
      <c r="C2527" t="s">
        <v>504</v>
      </c>
      <c r="D2527" t="s">
        <v>1018</v>
      </c>
      <c r="E2527" t="s">
        <v>4159</v>
      </c>
      <c r="F2527" t="s">
        <v>898</v>
      </c>
      <c r="G2527" t="s">
        <v>39</v>
      </c>
      <c r="H2527" s="11">
        <v>60000000</v>
      </c>
      <c r="I2527" s="11">
        <v>30063805</v>
      </c>
      <c r="J2527" t="s">
        <v>38</v>
      </c>
      <c r="K2527">
        <v>104</v>
      </c>
      <c r="L2527" t="s">
        <v>4160</v>
      </c>
      <c r="M2527" t="s">
        <v>4162</v>
      </c>
      <c r="N2527">
        <v>6.1</v>
      </c>
      <c r="O2527">
        <v>117</v>
      </c>
      <c r="P2527">
        <v>243</v>
      </c>
      <c r="Q2527">
        <v>31788</v>
      </c>
      <c r="R2527">
        <v>2109</v>
      </c>
      <c r="S2527" t="s">
        <v>28</v>
      </c>
      <c r="T2527">
        <v>2.35</v>
      </c>
      <c r="U2527" t="b">
        <f>IF(Table19[[#This Row],[gross]]-Table19[[#This Row],[budget]] &gt; 0, TRUE, FALSE)</f>
        <v>0</v>
      </c>
    </row>
    <row r="2528" spans="1:21" x14ac:dyDescent="0.35">
      <c r="A2528" t="s">
        <v>4212</v>
      </c>
      <c r="B2528">
        <v>1999</v>
      </c>
      <c r="C2528" t="s">
        <v>823</v>
      </c>
      <c r="D2528" t="s">
        <v>644</v>
      </c>
      <c r="E2528" t="s">
        <v>2754</v>
      </c>
      <c r="F2528" t="s">
        <v>1292</v>
      </c>
      <c r="G2528" t="s">
        <v>39</v>
      </c>
      <c r="H2528" s="11">
        <v>55000000</v>
      </c>
      <c r="I2528" s="11">
        <v>22362500</v>
      </c>
      <c r="J2528" t="s">
        <v>38</v>
      </c>
      <c r="K2528">
        <v>122</v>
      </c>
      <c r="L2528" t="s">
        <v>2450</v>
      </c>
      <c r="M2528" t="s">
        <v>4213</v>
      </c>
      <c r="N2528">
        <v>6.1</v>
      </c>
      <c r="O2528">
        <v>115</v>
      </c>
      <c r="P2528">
        <v>195</v>
      </c>
      <c r="Q2528">
        <v>35599</v>
      </c>
      <c r="R2528">
        <v>15275</v>
      </c>
      <c r="S2528" t="s">
        <v>28</v>
      </c>
      <c r="T2528">
        <v>1.85</v>
      </c>
      <c r="U2528" t="b">
        <f>IF(Table19[[#This Row],[gross]]-Table19[[#This Row],[budget]] &gt; 0, TRUE, FALSE)</f>
        <v>0</v>
      </c>
    </row>
    <row r="2529" spans="1:21" x14ac:dyDescent="0.35">
      <c r="A2529" t="s">
        <v>4216</v>
      </c>
      <c r="B2529">
        <v>2008</v>
      </c>
      <c r="C2529" t="s">
        <v>4215</v>
      </c>
      <c r="D2529" t="s">
        <v>490</v>
      </c>
      <c r="E2529" t="s">
        <v>155</v>
      </c>
      <c r="F2529" t="s">
        <v>4217</v>
      </c>
      <c r="G2529" t="s">
        <v>90</v>
      </c>
      <c r="H2529" s="11">
        <v>60000000</v>
      </c>
      <c r="I2529" s="11">
        <v>17281832</v>
      </c>
      <c r="J2529" t="s">
        <v>740</v>
      </c>
      <c r="K2529">
        <v>106</v>
      </c>
      <c r="L2529" t="s">
        <v>195</v>
      </c>
      <c r="M2529" t="s">
        <v>4218</v>
      </c>
      <c r="N2529">
        <v>6.1</v>
      </c>
      <c r="O2529">
        <v>161</v>
      </c>
      <c r="P2529">
        <v>110</v>
      </c>
      <c r="Q2529">
        <v>60232</v>
      </c>
      <c r="R2529">
        <v>5329</v>
      </c>
      <c r="S2529" t="s">
        <v>28</v>
      </c>
      <c r="T2529">
        <v>2.35</v>
      </c>
      <c r="U2529" t="b">
        <f>IF(Table19[[#This Row],[gross]]-Table19[[#This Row],[budget]] &gt; 0, TRUE, FALSE)</f>
        <v>0</v>
      </c>
    </row>
    <row r="2530" spans="1:21" x14ac:dyDescent="0.35">
      <c r="A2530" t="s">
        <v>4852</v>
      </c>
      <c r="B2530">
        <v>2015</v>
      </c>
      <c r="C2530" t="s">
        <v>4321</v>
      </c>
      <c r="D2530" t="s">
        <v>1213</v>
      </c>
      <c r="E2530" t="s">
        <v>2401</v>
      </c>
      <c r="F2530" t="s">
        <v>4853</v>
      </c>
      <c r="G2530" t="s">
        <v>39</v>
      </c>
      <c r="H2530" s="11">
        <v>50000000</v>
      </c>
      <c r="I2530" s="11">
        <v>150315155</v>
      </c>
      <c r="J2530" t="s">
        <v>38</v>
      </c>
      <c r="K2530">
        <v>96</v>
      </c>
      <c r="L2530" t="s">
        <v>2934</v>
      </c>
      <c r="M2530" t="s">
        <v>4854</v>
      </c>
      <c r="N2530">
        <v>6.1</v>
      </c>
      <c r="O2530">
        <v>145</v>
      </c>
      <c r="P2530">
        <v>130</v>
      </c>
      <c r="Q2530">
        <v>54010</v>
      </c>
      <c r="R2530">
        <v>10886</v>
      </c>
      <c r="S2530" t="s">
        <v>28</v>
      </c>
      <c r="T2530">
        <v>1.85</v>
      </c>
      <c r="U2530" t="b">
        <f>IF(Table19[[#This Row],[gross]]-Table19[[#This Row],[budget]] &gt; 0, TRUE, FALSE)</f>
        <v>1</v>
      </c>
    </row>
    <row r="2531" spans="1:21" x14ac:dyDescent="0.35">
      <c r="A2531" t="s">
        <v>4945</v>
      </c>
      <c r="B2531">
        <v>2013</v>
      </c>
      <c r="C2531" t="s">
        <v>4943</v>
      </c>
      <c r="D2531" t="s">
        <v>860</v>
      </c>
      <c r="E2531" t="s">
        <v>4944</v>
      </c>
      <c r="F2531" t="s">
        <v>1803</v>
      </c>
      <c r="G2531" t="s">
        <v>569</v>
      </c>
      <c r="H2531" s="11">
        <v>50000000</v>
      </c>
      <c r="I2531" s="11">
        <v>55682070</v>
      </c>
      <c r="J2531" t="s">
        <v>740</v>
      </c>
      <c r="K2531">
        <v>98</v>
      </c>
      <c r="L2531" t="s">
        <v>3319</v>
      </c>
      <c r="M2531" t="s">
        <v>4946</v>
      </c>
      <c r="N2531">
        <v>6.1</v>
      </c>
      <c r="O2531">
        <v>349</v>
      </c>
      <c r="P2531">
        <v>304</v>
      </c>
      <c r="Q2531">
        <v>159868</v>
      </c>
      <c r="R2531">
        <v>11946</v>
      </c>
      <c r="S2531" t="s">
        <v>28</v>
      </c>
      <c r="T2531">
        <v>2.35</v>
      </c>
      <c r="U2531" t="b">
        <f>IF(Table19[[#This Row],[gross]]-Table19[[#This Row],[budget]] &gt; 0, TRUE, FALSE)</f>
        <v>1</v>
      </c>
    </row>
    <row r="2532" spans="1:21" x14ac:dyDescent="0.35">
      <c r="A2532" t="s">
        <v>4957</v>
      </c>
      <c r="B2532">
        <v>2011</v>
      </c>
      <c r="C2532" t="s">
        <v>2554</v>
      </c>
      <c r="D2532" t="s">
        <v>4956</v>
      </c>
      <c r="E2532" t="s">
        <v>4955</v>
      </c>
      <c r="F2532" t="s">
        <v>4958</v>
      </c>
      <c r="G2532" t="s">
        <v>39</v>
      </c>
      <c r="H2532" s="11">
        <v>60000000</v>
      </c>
      <c r="I2532" s="11">
        <v>55092830</v>
      </c>
      <c r="J2532" t="s">
        <v>38</v>
      </c>
      <c r="K2532">
        <v>109</v>
      </c>
      <c r="L2532" t="s">
        <v>222</v>
      </c>
      <c r="M2532" t="s">
        <v>4959</v>
      </c>
      <c r="N2532">
        <v>6.1</v>
      </c>
      <c r="O2532">
        <v>288</v>
      </c>
      <c r="P2532">
        <v>329</v>
      </c>
      <c r="Q2532">
        <v>195043</v>
      </c>
      <c r="R2532">
        <v>15608</v>
      </c>
      <c r="S2532" t="s">
        <v>28</v>
      </c>
      <c r="T2532">
        <v>1.85</v>
      </c>
      <c r="U2532" t="b">
        <f>IF(Table19[[#This Row],[gross]]-Table19[[#This Row],[budget]] &gt; 0, TRUE, FALSE)</f>
        <v>0</v>
      </c>
    </row>
    <row r="2533" spans="1:21" x14ac:dyDescent="0.35">
      <c r="A2533" t="s">
        <v>5096</v>
      </c>
      <c r="B2533">
        <v>2002</v>
      </c>
      <c r="C2533" t="s">
        <v>5095</v>
      </c>
      <c r="D2533" t="s">
        <v>4046</v>
      </c>
      <c r="E2533" t="s">
        <v>4333</v>
      </c>
      <c r="F2533" t="s">
        <v>5097</v>
      </c>
      <c r="G2533" t="s">
        <v>569</v>
      </c>
      <c r="H2533" s="11">
        <v>50000000</v>
      </c>
      <c r="I2533" s="11">
        <v>31874869</v>
      </c>
      <c r="J2533" t="s">
        <v>38</v>
      </c>
      <c r="K2533">
        <v>115</v>
      </c>
      <c r="L2533" t="s">
        <v>2152</v>
      </c>
      <c r="M2533" t="s">
        <v>5098</v>
      </c>
      <c r="N2533">
        <v>6.1</v>
      </c>
      <c r="O2533">
        <v>136</v>
      </c>
      <c r="P2533">
        <v>302</v>
      </c>
      <c r="Q2533">
        <v>43574</v>
      </c>
      <c r="R2533">
        <v>34606</v>
      </c>
      <c r="S2533" t="s">
        <v>28</v>
      </c>
      <c r="T2533">
        <v>1.85</v>
      </c>
      <c r="U2533" t="b">
        <f>IF(Table19[[#This Row],[gross]]-Table19[[#This Row],[budget]] &gt; 0, TRUE, FALSE)</f>
        <v>0</v>
      </c>
    </row>
    <row r="2534" spans="1:21" x14ac:dyDescent="0.35">
      <c r="A2534" t="s">
        <v>5350</v>
      </c>
      <c r="B2534">
        <v>1990</v>
      </c>
      <c r="C2534" t="s">
        <v>1617</v>
      </c>
      <c r="D2534" t="s">
        <v>5349</v>
      </c>
      <c r="E2534" t="s">
        <v>1617</v>
      </c>
      <c r="F2534" t="s">
        <v>4540</v>
      </c>
      <c r="G2534" t="s">
        <v>90</v>
      </c>
      <c r="H2534" s="11">
        <v>100000000</v>
      </c>
      <c r="I2534" s="11">
        <v>103738726</v>
      </c>
      <c r="J2534" t="s">
        <v>38</v>
      </c>
      <c r="K2534">
        <v>105</v>
      </c>
      <c r="L2534" t="s">
        <v>5348</v>
      </c>
      <c r="M2534" t="s">
        <v>5351</v>
      </c>
      <c r="N2534">
        <v>6.1</v>
      </c>
      <c r="O2534">
        <v>72</v>
      </c>
      <c r="P2534">
        <v>164</v>
      </c>
      <c r="Q2534">
        <v>47819</v>
      </c>
      <c r="R2534">
        <v>2096</v>
      </c>
      <c r="S2534" t="s">
        <v>28</v>
      </c>
      <c r="T2534">
        <v>1.85</v>
      </c>
      <c r="U2534" t="b">
        <f>IF(Table19[[#This Row],[gross]]-Table19[[#This Row],[budget]] &gt; 0, TRUE, FALSE)</f>
        <v>1</v>
      </c>
    </row>
    <row r="2535" spans="1:21" x14ac:dyDescent="0.35">
      <c r="A2535" t="s">
        <v>5581</v>
      </c>
      <c r="B2535">
        <v>2003</v>
      </c>
      <c r="C2535" t="s">
        <v>5579</v>
      </c>
      <c r="D2535" t="s">
        <v>3453</v>
      </c>
      <c r="E2535" t="s">
        <v>5580</v>
      </c>
      <c r="F2535" t="s">
        <v>5582</v>
      </c>
      <c r="G2535" t="s">
        <v>90</v>
      </c>
      <c r="H2535" s="11">
        <v>35000000</v>
      </c>
      <c r="I2535" s="11">
        <v>27972410</v>
      </c>
      <c r="J2535" t="s">
        <v>56</v>
      </c>
      <c r="K2535">
        <v>87</v>
      </c>
      <c r="L2535" t="s">
        <v>1569</v>
      </c>
      <c r="M2535" t="s">
        <v>5583</v>
      </c>
      <c r="N2535">
        <v>6.1</v>
      </c>
      <c r="O2535">
        <v>122</v>
      </c>
      <c r="P2535">
        <v>285</v>
      </c>
      <c r="Q2535">
        <v>114692</v>
      </c>
      <c r="R2535">
        <v>1461</v>
      </c>
      <c r="S2535" t="s">
        <v>28</v>
      </c>
      <c r="T2535">
        <v>1.85</v>
      </c>
      <c r="U2535" t="b">
        <f>IF(Table19[[#This Row],[gross]]-Table19[[#This Row],[budget]] &gt; 0, TRUE, FALSE)</f>
        <v>0</v>
      </c>
    </row>
    <row r="2536" spans="1:21" x14ac:dyDescent="0.35">
      <c r="A2536" t="s">
        <v>5855</v>
      </c>
      <c r="B2536">
        <v>2001</v>
      </c>
      <c r="C2536" t="s">
        <v>5854</v>
      </c>
      <c r="D2536" t="s">
        <v>1683</v>
      </c>
      <c r="E2536" t="s">
        <v>749</v>
      </c>
      <c r="F2536" t="s">
        <v>256</v>
      </c>
      <c r="G2536" t="s">
        <v>569</v>
      </c>
      <c r="H2536" s="11">
        <v>42000000</v>
      </c>
      <c r="I2536" s="11">
        <v>24375436</v>
      </c>
      <c r="J2536" t="s">
        <v>38</v>
      </c>
      <c r="K2536">
        <v>120</v>
      </c>
      <c r="L2536" t="s">
        <v>454</v>
      </c>
      <c r="M2536" t="s">
        <v>5856</v>
      </c>
      <c r="N2536">
        <v>6.1</v>
      </c>
      <c r="O2536">
        <v>151</v>
      </c>
      <c r="P2536">
        <v>265</v>
      </c>
      <c r="Q2536">
        <v>42547</v>
      </c>
      <c r="R2536">
        <v>33585</v>
      </c>
      <c r="S2536" t="s">
        <v>28</v>
      </c>
      <c r="T2536">
        <v>2.35</v>
      </c>
      <c r="U2536" t="b">
        <f>IF(Table19[[#This Row],[gross]]-Table19[[#This Row],[budget]] &gt; 0, TRUE, FALSE)</f>
        <v>0</v>
      </c>
    </row>
    <row r="2537" spans="1:21" x14ac:dyDescent="0.35">
      <c r="A2537" t="s">
        <v>6081</v>
      </c>
      <c r="B2537">
        <v>2001</v>
      </c>
      <c r="C2537" t="s">
        <v>40</v>
      </c>
      <c r="D2537" t="s">
        <v>77</v>
      </c>
      <c r="E2537" t="s">
        <v>335</v>
      </c>
      <c r="F2537" t="s">
        <v>1476</v>
      </c>
      <c r="G2537" t="s">
        <v>569</v>
      </c>
      <c r="H2537" s="11">
        <v>34000000</v>
      </c>
      <c r="I2537" s="11">
        <v>66808615</v>
      </c>
      <c r="J2537" t="s">
        <v>38</v>
      </c>
      <c r="K2537">
        <v>123</v>
      </c>
      <c r="L2537" t="s">
        <v>6080</v>
      </c>
      <c r="M2537" t="s">
        <v>6082</v>
      </c>
      <c r="N2537">
        <v>6.1</v>
      </c>
      <c r="O2537">
        <v>125</v>
      </c>
      <c r="P2537">
        <v>344</v>
      </c>
      <c r="Q2537">
        <v>87351</v>
      </c>
      <c r="R2537">
        <v>43917</v>
      </c>
      <c r="S2537" t="s">
        <v>28</v>
      </c>
      <c r="T2537">
        <v>2.35</v>
      </c>
      <c r="U2537" t="b">
        <f>IF(Table19[[#This Row],[gross]]-Table19[[#This Row],[budget]] &gt; 0, TRUE, FALSE)</f>
        <v>1</v>
      </c>
    </row>
    <row r="2538" spans="1:21" x14ac:dyDescent="0.35">
      <c r="A2538" t="s">
        <v>6113</v>
      </c>
      <c r="B2538">
        <v>2004</v>
      </c>
      <c r="C2538" t="s">
        <v>1616</v>
      </c>
      <c r="D2538" t="s">
        <v>1150</v>
      </c>
      <c r="E2538" t="s">
        <v>6112</v>
      </c>
      <c r="F2538" t="s">
        <v>677</v>
      </c>
      <c r="G2538" t="s">
        <v>39</v>
      </c>
      <c r="H2538" s="11">
        <v>50000000</v>
      </c>
      <c r="I2538" s="11">
        <v>57887882</v>
      </c>
      <c r="J2538" t="s">
        <v>38</v>
      </c>
      <c r="K2538">
        <v>106</v>
      </c>
      <c r="L2538" t="s">
        <v>1375</v>
      </c>
      <c r="M2538" t="s">
        <v>6114</v>
      </c>
      <c r="N2538">
        <v>6.1</v>
      </c>
      <c r="O2538">
        <v>118</v>
      </c>
      <c r="P2538">
        <v>211</v>
      </c>
      <c r="Q2538">
        <v>35508</v>
      </c>
      <c r="R2538">
        <v>2325</v>
      </c>
      <c r="S2538" t="s">
        <v>28</v>
      </c>
      <c r="T2538">
        <v>1.85</v>
      </c>
      <c r="U2538" t="b">
        <f>IF(Table19[[#This Row],[gross]]-Table19[[#This Row],[budget]] &gt; 0, TRUE, FALSE)</f>
        <v>1</v>
      </c>
    </row>
    <row r="2539" spans="1:21" x14ac:dyDescent="0.35">
      <c r="A2539" t="s">
        <v>6116</v>
      </c>
      <c r="B2539">
        <v>1998</v>
      </c>
      <c r="C2539" t="s">
        <v>2732</v>
      </c>
      <c r="D2539" t="s">
        <v>79</v>
      </c>
      <c r="E2539" t="s">
        <v>2044</v>
      </c>
      <c r="F2539" t="s">
        <v>5024</v>
      </c>
      <c r="G2539" t="s">
        <v>39</v>
      </c>
      <c r="H2539" s="11">
        <v>40000000</v>
      </c>
      <c r="I2539" s="11">
        <v>53955614</v>
      </c>
      <c r="J2539" t="s">
        <v>38</v>
      </c>
      <c r="K2539">
        <v>108</v>
      </c>
      <c r="L2539" t="s">
        <v>2918</v>
      </c>
      <c r="M2539" t="s">
        <v>6117</v>
      </c>
      <c r="N2539">
        <v>6.1</v>
      </c>
      <c r="O2539">
        <v>100</v>
      </c>
      <c r="P2539">
        <v>139</v>
      </c>
      <c r="Q2539">
        <v>77415</v>
      </c>
      <c r="R2539">
        <v>8610</v>
      </c>
      <c r="S2539" t="s">
        <v>28</v>
      </c>
      <c r="T2539">
        <v>2.35</v>
      </c>
      <c r="U2539" t="b">
        <f>IF(Table19[[#This Row],[gross]]-Table19[[#This Row],[budget]] &gt; 0, TRUE, FALSE)</f>
        <v>1</v>
      </c>
    </row>
    <row r="2540" spans="1:21" x14ac:dyDescent="0.35">
      <c r="A2540" t="s">
        <v>6290</v>
      </c>
      <c r="B2540">
        <v>2014</v>
      </c>
      <c r="C2540" t="s">
        <v>2436</v>
      </c>
      <c r="D2540" t="s">
        <v>223</v>
      </c>
      <c r="E2540" t="s">
        <v>749</v>
      </c>
      <c r="F2540" t="s">
        <v>2436</v>
      </c>
      <c r="G2540" t="s">
        <v>569</v>
      </c>
      <c r="H2540" s="11">
        <v>40000000</v>
      </c>
      <c r="I2540" s="11">
        <v>42615685</v>
      </c>
      <c r="J2540" t="s">
        <v>38</v>
      </c>
      <c r="K2540">
        <v>136</v>
      </c>
      <c r="L2540" t="s">
        <v>4296</v>
      </c>
      <c r="M2540" t="s">
        <v>6291</v>
      </c>
      <c r="N2540">
        <v>6.1</v>
      </c>
      <c r="O2540">
        <v>303</v>
      </c>
      <c r="P2540">
        <v>416</v>
      </c>
      <c r="Q2540">
        <v>136093</v>
      </c>
      <c r="R2540">
        <v>28927</v>
      </c>
      <c r="S2540" t="s">
        <v>28</v>
      </c>
      <c r="T2540">
        <v>2.35</v>
      </c>
      <c r="U2540" t="b">
        <f>IF(Table19[[#This Row],[gross]]-Table19[[#This Row],[budget]] &gt; 0, TRUE, FALSE)</f>
        <v>1</v>
      </c>
    </row>
    <row r="2541" spans="1:21" x14ac:dyDescent="0.35">
      <c r="A2541" t="s">
        <v>6362</v>
      </c>
      <c r="B2541">
        <v>1994</v>
      </c>
      <c r="C2541" t="s">
        <v>5358</v>
      </c>
      <c r="D2541" t="s">
        <v>945</v>
      </c>
      <c r="E2541" t="s">
        <v>6361</v>
      </c>
      <c r="F2541" t="s">
        <v>6363</v>
      </c>
      <c r="G2541" t="s">
        <v>39</v>
      </c>
      <c r="H2541" s="11">
        <v>40000000</v>
      </c>
      <c r="I2541" s="11">
        <v>24332324</v>
      </c>
      <c r="J2541" t="s">
        <v>38</v>
      </c>
      <c r="K2541">
        <v>128</v>
      </c>
      <c r="L2541" t="s">
        <v>2450</v>
      </c>
      <c r="M2541" t="s">
        <v>6364</v>
      </c>
      <c r="N2541">
        <v>6.1</v>
      </c>
      <c r="O2541">
        <v>12</v>
      </c>
      <c r="P2541">
        <v>61</v>
      </c>
      <c r="Q2541">
        <v>13830</v>
      </c>
      <c r="R2541">
        <v>3126</v>
      </c>
      <c r="S2541" t="s">
        <v>28</v>
      </c>
      <c r="T2541">
        <v>1.85</v>
      </c>
      <c r="U2541" t="b">
        <f>IF(Table19[[#This Row],[gross]]-Table19[[#This Row],[budget]] &gt; 0, TRUE, FALSE)</f>
        <v>0</v>
      </c>
    </row>
    <row r="2542" spans="1:21" x14ac:dyDescent="0.35">
      <c r="A2542" t="s">
        <v>6608</v>
      </c>
      <c r="B2542">
        <v>2002</v>
      </c>
      <c r="C2542" t="s">
        <v>3008</v>
      </c>
      <c r="D2542" t="s">
        <v>2555</v>
      </c>
      <c r="E2542" t="s">
        <v>4979</v>
      </c>
      <c r="F2542" t="s">
        <v>6609</v>
      </c>
      <c r="G2542" t="s">
        <v>39</v>
      </c>
      <c r="H2542" s="11">
        <v>38000000</v>
      </c>
      <c r="I2542" s="11">
        <v>127214072</v>
      </c>
      <c r="J2542" t="s">
        <v>38</v>
      </c>
      <c r="K2542">
        <v>108</v>
      </c>
      <c r="L2542" t="s">
        <v>1618</v>
      </c>
      <c r="M2542" t="s">
        <v>6610</v>
      </c>
      <c r="N2542">
        <v>6.1</v>
      </c>
      <c r="O2542">
        <v>97</v>
      </c>
      <c r="P2542">
        <v>392</v>
      </c>
      <c r="Q2542">
        <v>83786</v>
      </c>
      <c r="R2542">
        <v>4251</v>
      </c>
      <c r="S2542" t="s">
        <v>28</v>
      </c>
      <c r="T2542">
        <v>2.35</v>
      </c>
      <c r="U2542" t="b">
        <f>IF(Table19[[#This Row],[gross]]-Table19[[#This Row],[budget]] &gt; 0, TRUE, FALSE)</f>
        <v>1</v>
      </c>
    </row>
    <row r="2543" spans="1:21" x14ac:dyDescent="0.35">
      <c r="A2543" t="s">
        <v>6671</v>
      </c>
      <c r="B2543">
        <v>1996</v>
      </c>
      <c r="C2543" t="s">
        <v>714</v>
      </c>
      <c r="D2543" t="s">
        <v>77</v>
      </c>
      <c r="E2543" t="s">
        <v>3606</v>
      </c>
      <c r="F2543" t="s">
        <v>6672</v>
      </c>
      <c r="G2543" t="s">
        <v>569</v>
      </c>
      <c r="H2543" s="11">
        <v>38000000</v>
      </c>
      <c r="I2543" s="11">
        <v>17305211</v>
      </c>
      <c r="J2543" t="s">
        <v>38</v>
      </c>
      <c r="K2543">
        <v>118</v>
      </c>
      <c r="L2543" t="s">
        <v>2079</v>
      </c>
      <c r="M2543" t="s">
        <v>6673</v>
      </c>
      <c r="N2543">
        <v>6.1</v>
      </c>
      <c r="O2543">
        <v>47</v>
      </c>
      <c r="P2543">
        <v>75</v>
      </c>
      <c r="Q2543">
        <v>14066</v>
      </c>
      <c r="R2543">
        <v>24547</v>
      </c>
      <c r="S2543" t="s">
        <v>28</v>
      </c>
      <c r="T2543">
        <v>2.35</v>
      </c>
      <c r="U2543" t="b">
        <f>IF(Table19[[#This Row],[gross]]-Table19[[#This Row],[budget]] &gt; 0, TRUE, FALSE)</f>
        <v>0</v>
      </c>
    </row>
    <row r="2544" spans="1:21" x14ac:dyDescent="0.35">
      <c r="A2544" t="s">
        <v>6776</v>
      </c>
      <c r="B2544">
        <v>2016</v>
      </c>
      <c r="C2544" t="s">
        <v>6775</v>
      </c>
      <c r="D2544" t="s">
        <v>4033</v>
      </c>
      <c r="E2544" t="s">
        <v>598</v>
      </c>
      <c r="F2544" t="s">
        <v>4524</v>
      </c>
      <c r="G2544" t="s">
        <v>569</v>
      </c>
      <c r="H2544" s="11">
        <v>38000000</v>
      </c>
      <c r="I2544" s="11">
        <v>46813366</v>
      </c>
      <c r="J2544" t="s">
        <v>38</v>
      </c>
      <c r="K2544">
        <v>110</v>
      </c>
      <c r="L2544" t="s">
        <v>1618</v>
      </c>
      <c r="M2544" t="s">
        <v>6777</v>
      </c>
      <c r="N2544">
        <v>6.1</v>
      </c>
      <c r="O2544">
        <v>148</v>
      </c>
      <c r="P2544">
        <v>83</v>
      </c>
      <c r="Q2544">
        <v>39440</v>
      </c>
      <c r="R2544">
        <v>4882</v>
      </c>
      <c r="S2544" t="s">
        <v>28</v>
      </c>
      <c r="T2544">
        <v>2.35</v>
      </c>
      <c r="U2544" t="b">
        <f>IF(Table19[[#This Row],[gross]]-Table19[[#This Row],[budget]] &gt; 0, TRUE, FALSE)</f>
        <v>1</v>
      </c>
    </row>
    <row r="2545" spans="1:21" x14ac:dyDescent="0.35">
      <c r="A2545" t="s">
        <v>6826</v>
      </c>
      <c r="B2545">
        <v>2003</v>
      </c>
      <c r="C2545" t="s">
        <v>2960</v>
      </c>
      <c r="D2545" t="s">
        <v>332</v>
      </c>
      <c r="E2545" t="s">
        <v>6645</v>
      </c>
      <c r="F2545" t="s">
        <v>2751</v>
      </c>
      <c r="G2545" t="s">
        <v>569</v>
      </c>
      <c r="H2545" s="11">
        <v>36000000</v>
      </c>
      <c r="I2545" s="11">
        <v>26183197</v>
      </c>
      <c r="J2545" t="s">
        <v>38</v>
      </c>
      <c r="K2545">
        <v>109</v>
      </c>
      <c r="L2545" t="s">
        <v>454</v>
      </c>
      <c r="M2545" t="s">
        <v>6827</v>
      </c>
      <c r="N2545">
        <v>6.1</v>
      </c>
      <c r="O2545">
        <v>110</v>
      </c>
      <c r="P2545">
        <v>135</v>
      </c>
      <c r="Q2545">
        <v>38348</v>
      </c>
      <c r="R2545">
        <v>16611</v>
      </c>
      <c r="S2545" t="s">
        <v>28</v>
      </c>
      <c r="T2545">
        <v>2.35</v>
      </c>
      <c r="U2545" t="b">
        <f>IF(Table19[[#This Row],[gross]]-Table19[[#This Row],[budget]] &gt; 0, TRUE, FALSE)</f>
        <v>0</v>
      </c>
    </row>
    <row r="2546" spans="1:21" x14ac:dyDescent="0.35">
      <c r="A2546" t="s">
        <v>7139</v>
      </c>
      <c r="B2546">
        <v>2010</v>
      </c>
      <c r="C2546" t="s">
        <v>7137</v>
      </c>
      <c r="D2546" t="s">
        <v>5750</v>
      </c>
      <c r="E2546" t="s">
        <v>7138</v>
      </c>
      <c r="F2546" t="s">
        <v>7140</v>
      </c>
      <c r="G2546" t="s">
        <v>90</v>
      </c>
      <c r="H2546" s="11">
        <v>35000000</v>
      </c>
      <c r="I2546" s="11">
        <v>28995450</v>
      </c>
      <c r="J2546" t="s">
        <v>56</v>
      </c>
      <c r="K2546">
        <v>109</v>
      </c>
      <c r="L2546" t="s">
        <v>505</v>
      </c>
      <c r="M2546" t="s">
        <v>7141</v>
      </c>
      <c r="N2546">
        <v>6.1</v>
      </c>
      <c r="O2546">
        <v>97</v>
      </c>
      <c r="P2546">
        <v>59</v>
      </c>
      <c r="Q2546">
        <v>19230</v>
      </c>
      <c r="R2546">
        <v>855</v>
      </c>
      <c r="S2546" t="s">
        <v>28</v>
      </c>
      <c r="T2546">
        <v>2.35</v>
      </c>
      <c r="U2546" t="b">
        <f>IF(Table19[[#This Row],[gross]]-Table19[[#This Row],[budget]] &gt; 0, TRUE, FALSE)</f>
        <v>0</v>
      </c>
    </row>
    <row r="2547" spans="1:21" x14ac:dyDescent="0.35">
      <c r="A2547" t="s">
        <v>7579</v>
      </c>
      <c r="B2547">
        <v>2006</v>
      </c>
      <c r="C2547" t="s">
        <v>1475</v>
      </c>
      <c r="D2547" t="s">
        <v>1181</v>
      </c>
      <c r="E2547" t="s">
        <v>7043</v>
      </c>
      <c r="F2547" t="s">
        <v>5280</v>
      </c>
      <c r="G2547" t="s">
        <v>569</v>
      </c>
      <c r="H2547" s="11">
        <v>32000000</v>
      </c>
      <c r="I2547" s="11">
        <v>1304837</v>
      </c>
      <c r="J2547" t="s">
        <v>38</v>
      </c>
      <c r="K2547">
        <v>105</v>
      </c>
      <c r="L2547" t="s">
        <v>1861</v>
      </c>
      <c r="M2547" t="s">
        <v>7580</v>
      </c>
      <c r="N2547">
        <v>6.1</v>
      </c>
      <c r="O2547">
        <v>183</v>
      </c>
      <c r="P2547">
        <v>175</v>
      </c>
      <c r="Q2547">
        <v>21481</v>
      </c>
      <c r="R2547">
        <v>2355</v>
      </c>
      <c r="S2547" t="s">
        <v>720</v>
      </c>
      <c r="T2547">
        <v>1.66</v>
      </c>
      <c r="U2547" t="b">
        <f>IF(Table19[[#This Row],[gross]]-Table19[[#This Row],[budget]] &gt; 0, TRUE, FALSE)</f>
        <v>0</v>
      </c>
    </row>
    <row r="2548" spans="1:21" x14ac:dyDescent="0.35">
      <c r="A2548" t="s">
        <v>7630</v>
      </c>
      <c r="B2548">
        <v>2015</v>
      </c>
      <c r="C2548" t="s">
        <v>7629</v>
      </c>
      <c r="D2548" t="s">
        <v>93</v>
      </c>
      <c r="E2548" t="s">
        <v>4625</v>
      </c>
      <c r="F2548" t="s">
        <v>7322</v>
      </c>
      <c r="G2548" t="s">
        <v>569</v>
      </c>
      <c r="H2548" s="11">
        <v>31000000</v>
      </c>
      <c r="I2548" s="11">
        <v>58879132</v>
      </c>
      <c r="J2548" t="s">
        <v>38</v>
      </c>
      <c r="K2548">
        <v>99</v>
      </c>
      <c r="L2548" t="s">
        <v>4052</v>
      </c>
      <c r="M2548" t="s">
        <v>7631</v>
      </c>
      <c r="N2548">
        <v>6.1</v>
      </c>
      <c r="O2548">
        <v>204</v>
      </c>
      <c r="P2548">
        <v>219</v>
      </c>
      <c r="Q2548">
        <v>66123</v>
      </c>
      <c r="R2548">
        <v>40312</v>
      </c>
      <c r="S2548" t="s">
        <v>28</v>
      </c>
      <c r="T2548">
        <v>2.35</v>
      </c>
      <c r="U2548" t="b">
        <f>IF(Table19[[#This Row],[gross]]-Table19[[#This Row],[budget]] &gt; 0, TRUE, FALSE)</f>
        <v>1</v>
      </c>
    </row>
    <row r="2549" spans="1:21" x14ac:dyDescent="0.35">
      <c r="A2549" t="s">
        <v>7720</v>
      </c>
      <c r="B2549">
        <v>2008</v>
      </c>
      <c r="C2549" t="s">
        <v>5937</v>
      </c>
      <c r="D2549" t="s">
        <v>229</v>
      </c>
      <c r="E2549" t="s">
        <v>7719</v>
      </c>
      <c r="F2549" t="s">
        <v>7721</v>
      </c>
      <c r="G2549" t="s">
        <v>39</v>
      </c>
      <c r="H2549" s="11">
        <v>30000000</v>
      </c>
      <c r="I2549" s="11">
        <v>76806312</v>
      </c>
      <c r="J2549" t="s">
        <v>38</v>
      </c>
      <c r="K2549">
        <v>111</v>
      </c>
      <c r="L2549" t="s">
        <v>1618</v>
      </c>
      <c r="M2549" t="s">
        <v>7722</v>
      </c>
      <c r="N2549">
        <v>6.1</v>
      </c>
      <c r="O2549">
        <v>175</v>
      </c>
      <c r="P2549">
        <v>154</v>
      </c>
      <c r="Q2549">
        <v>124501</v>
      </c>
      <c r="R2549">
        <v>2978</v>
      </c>
      <c r="S2549" t="s">
        <v>28</v>
      </c>
      <c r="T2549">
        <v>2.35</v>
      </c>
      <c r="U2549" t="b">
        <f>IF(Table19[[#This Row],[gross]]-Table19[[#This Row],[budget]] &gt; 0, TRUE, FALSE)</f>
        <v>1</v>
      </c>
    </row>
    <row r="2550" spans="1:21" x14ac:dyDescent="0.35">
      <c r="A2550" t="s">
        <v>7730</v>
      </c>
      <c r="B2550">
        <v>2000</v>
      </c>
      <c r="C2550" t="s">
        <v>7728</v>
      </c>
      <c r="D2550" t="s">
        <v>2252</v>
      </c>
      <c r="E2550" t="s">
        <v>7729</v>
      </c>
      <c r="F2550" t="s">
        <v>5874</v>
      </c>
      <c r="G2550" t="s">
        <v>272</v>
      </c>
      <c r="H2550" s="11">
        <v>30000000</v>
      </c>
      <c r="I2550" s="11">
        <v>76501438</v>
      </c>
      <c r="J2550" t="s">
        <v>740</v>
      </c>
      <c r="K2550">
        <v>78</v>
      </c>
      <c r="L2550" t="s">
        <v>1922</v>
      </c>
      <c r="M2550" t="s">
        <v>7731</v>
      </c>
      <c r="N2550">
        <v>6.1</v>
      </c>
      <c r="O2550">
        <v>41</v>
      </c>
      <c r="P2550">
        <v>49</v>
      </c>
      <c r="Q2550">
        <v>8146</v>
      </c>
      <c r="R2550">
        <v>4527</v>
      </c>
      <c r="S2550" t="s">
        <v>28</v>
      </c>
      <c r="T2550">
        <v>1.85</v>
      </c>
      <c r="U2550" t="b">
        <f>IF(Table19[[#This Row],[gross]]-Table19[[#This Row],[budget]] &gt; 0, TRUE, FALSE)</f>
        <v>1</v>
      </c>
    </row>
    <row r="2551" spans="1:21" x14ac:dyDescent="0.35">
      <c r="A2551" t="s">
        <v>7803</v>
      </c>
      <c r="B2551">
        <v>2004</v>
      </c>
      <c r="C2551" t="s">
        <v>2484</v>
      </c>
      <c r="D2551" t="s">
        <v>723</v>
      </c>
      <c r="E2551" t="s">
        <v>229</v>
      </c>
      <c r="F2551" t="s">
        <v>7804</v>
      </c>
      <c r="G2551" t="s">
        <v>39</v>
      </c>
      <c r="H2551" s="11">
        <v>37000000</v>
      </c>
      <c r="I2551" s="11">
        <v>56044241</v>
      </c>
      <c r="J2551" t="s">
        <v>38</v>
      </c>
      <c r="K2551">
        <v>98</v>
      </c>
      <c r="L2551" t="s">
        <v>3479</v>
      </c>
      <c r="M2551" t="s">
        <v>7805</v>
      </c>
      <c r="N2551">
        <v>6.1</v>
      </c>
      <c r="O2551">
        <v>119</v>
      </c>
      <c r="P2551">
        <v>339</v>
      </c>
      <c r="Q2551">
        <v>122187</v>
      </c>
      <c r="R2551">
        <v>6742</v>
      </c>
      <c r="S2551" t="s">
        <v>28</v>
      </c>
      <c r="T2551">
        <v>1.85</v>
      </c>
      <c r="U2551" t="b">
        <f>IF(Table19[[#This Row],[gross]]-Table19[[#This Row],[budget]] &gt; 0, TRUE, FALSE)</f>
        <v>1</v>
      </c>
    </row>
    <row r="2552" spans="1:21" x14ac:dyDescent="0.35">
      <c r="A2552" t="s">
        <v>7821</v>
      </c>
      <c r="B2552">
        <v>1999</v>
      </c>
      <c r="C2552" t="s">
        <v>6659</v>
      </c>
      <c r="D2552" t="s">
        <v>428</v>
      </c>
      <c r="E2552" t="s">
        <v>7820</v>
      </c>
      <c r="F2552" t="s">
        <v>7822</v>
      </c>
      <c r="G2552" t="s">
        <v>39</v>
      </c>
      <c r="H2552" s="11">
        <v>55000000</v>
      </c>
      <c r="I2552" s="11">
        <v>52799004</v>
      </c>
      <c r="J2552" t="s">
        <v>38</v>
      </c>
      <c r="K2552">
        <v>131</v>
      </c>
      <c r="L2552" t="s">
        <v>209</v>
      </c>
      <c r="M2552" t="s">
        <v>7823</v>
      </c>
      <c r="N2552">
        <v>6.1</v>
      </c>
      <c r="O2552">
        <v>85</v>
      </c>
      <c r="P2552">
        <v>223</v>
      </c>
      <c r="Q2552">
        <v>28942</v>
      </c>
      <c r="R2552">
        <v>19815</v>
      </c>
      <c r="S2552" t="s">
        <v>28</v>
      </c>
      <c r="T2552">
        <v>2.35</v>
      </c>
      <c r="U2552" t="b">
        <f>IF(Table19[[#This Row],[gross]]-Table19[[#This Row],[budget]] &gt; 0, TRUE, FALSE)</f>
        <v>0</v>
      </c>
    </row>
    <row r="2553" spans="1:21" x14ac:dyDescent="0.35">
      <c r="A2553" t="s">
        <v>7950</v>
      </c>
      <c r="B2553">
        <v>2011</v>
      </c>
      <c r="C2553" t="s">
        <v>317</v>
      </c>
      <c r="D2553" t="s">
        <v>317</v>
      </c>
      <c r="E2553" t="s">
        <v>4304</v>
      </c>
      <c r="F2553" t="s">
        <v>5879</v>
      </c>
      <c r="G2553" t="s">
        <v>39</v>
      </c>
      <c r="H2553" s="11">
        <v>30000000</v>
      </c>
      <c r="I2553" s="11">
        <v>35565975</v>
      </c>
      <c r="J2553" t="s">
        <v>38</v>
      </c>
      <c r="K2553">
        <v>98</v>
      </c>
      <c r="L2553" t="s">
        <v>1375</v>
      </c>
      <c r="M2553" t="s">
        <v>7951</v>
      </c>
      <c r="N2553">
        <v>6.1</v>
      </c>
      <c r="O2553">
        <v>218</v>
      </c>
      <c r="P2553">
        <v>184</v>
      </c>
      <c r="Q2553">
        <v>49205</v>
      </c>
      <c r="R2553">
        <v>16827</v>
      </c>
      <c r="S2553" t="s">
        <v>28</v>
      </c>
      <c r="T2553">
        <v>2.35</v>
      </c>
      <c r="U2553" t="b">
        <f>IF(Table19[[#This Row],[gross]]-Table19[[#This Row],[budget]] &gt; 0, TRUE, FALSE)</f>
        <v>1</v>
      </c>
    </row>
    <row r="2554" spans="1:21" x14ac:dyDescent="0.35">
      <c r="A2554" t="s">
        <v>8053</v>
      </c>
      <c r="B2554">
        <v>1998</v>
      </c>
      <c r="C2554" t="s">
        <v>2970</v>
      </c>
      <c r="D2554" t="s">
        <v>6382</v>
      </c>
      <c r="E2554" t="s">
        <v>374</v>
      </c>
      <c r="F2554" t="s">
        <v>3991</v>
      </c>
      <c r="G2554" t="s">
        <v>569</v>
      </c>
      <c r="H2554" s="11">
        <v>30000000</v>
      </c>
      <c r="I2554" s="11">
        <v>18967571</v>
      </c>
      <c r="J2554" t="s">
        <v>38</v>
      </c>
      <c r="K2554">
        <v>96</v>
      </c>
      <c r="L2554" t="s">
        <v>329</v>
      </c>
      <c r="M2554" t="s">
        <v>8054</v>
      </c>
      <c r="N2554">
        <v>6.1</v>
      </c>
      <c r="O2554">
        <v>105</v>
      </c>
      <c r="P2554">
        <v>167</v>
      </c>
      <c r="Q2554">
        <v>23345</v>
      </c>
      <c r="R2554">
        <v>3072</v>
      </c>
      <c r="S2554" t="s">
        <v>28</v>
      </c>
      <c r="T2554">
        <v>2.35</v>
      </c>
      <c r="U2554" t="b">
        <f>IF(Table19[[#This Row],[gross]]-Table19[[#This Row],[budget]] &gt; 0, TRUE, FALSE)</f>
        <v>0</v>
      </c>
    </row>
    <row r="2555" spans="1:21" x14ac:dyDescent="0.35">
      <c r="A2555" t="s">
        <v>8148</v>
      </c>
      <c r="B2555">
        <v>2004</v>
      </c>
      <c r="C2555" t="s">
        <v>8146</v>
      </c>
      <c r="D2555" t="s">
        <v>2681</v>
      </c>
      <c r="E2555" t="s">
        <v>8147</v>
      </c>
      <c r="F2555" t="s">
        <v>8149</v>
      </c>
      <c r="G2555" t="s">
        <v>39</v>
      </c>
      <c r="H2555" s="11">
        <v>23000000</v>
      </c>
      <c r="I2555" s="11">
        <v>12189514</v>
      </c>
      <c r="J2555" t="s">
        <v>38</v>
      </c>
      <c r="K2555">
        <v>101</v>
      </c>
      <c r="L2555" t="s">
        <v>1618</v>
      </c>
      <c r="M2555" t="s">
        <v>8150</v>
      </c>
      <c r="N2555">
        <v>6.1</v>
      </c>
      <c r="O2555">
        <v>65</v>
      </c>
      <c r="P2555">
        <v>129</v>
      </c>
      <c r="Q2555">
        <v>30092</v>
      </c>
      <c r="R2555">
        <v>842</v>
      </c>
      <c r="S2555" t="s">
        <v>28</v>
      </c>
      <c r="T2555">
        <v>2.35</v>
      </c>
      <c r="U2555" t="b">
        <f>IF(Table19[[#This Row],[gross]]-Table19[[#This Row],[budget]] &gt; 0, TRUE, FALSE)</f>
        <v>0</v>
      </c>
    </row>
    <row r="2556" spans="1:21" x14ac:dyDescent="0.35">
      <c r="A2556" t="s">
        <v>8172</v>
      </c>
      <c r="B2556">
        <v>2001</v>
      </c>
      <c r="C2556" t="s">
        <v>5579</v>
      </c>
      <c r="D2556" t="s">
        <v>265</v>
      </c>
      <c r="E2556" t="s">
        <v>8171</v>
      </c>
      <c r="F2556" t="s">
        <v>8173</v>
      </c>
      <c r="G2556" t="s">
        <v>39</v>
      </c>
      <c r="H2556" s="11">
        <v>30000000</v>
      </c>
      <c r="I2556" s="11">
        <v>10965209</v>
      </c>
      <c r="J2556" t="s">
        <v>38</v>
      </c>
      <c r="K2556">
        <v>109</v>
      </c>
      <c r="L2556" t="s">
        <v>454</v>
      </c>
      <c r="M2556" t="s">
        <v>8174</v>
      </c>
      <c r="N2556">
        <v>6.1</v>
      </c>
      <c r="O2556">
        <v>123</v>
      </c>
      <c r="P2556">
        <v>221</v>
      </c>
      <c r="Q2556">
        <v>25558</v>
      </c>
      <c r="R2556">
        <v>1297</v>
      </c>
      <c r="S2556" t="s">
        <v>28</v>
      </c>
      <c r="T2556">
        <v>2.35</v>
      </c>
      <c r="U2556" t="b">
        <f>IF(Table19[[#This Row],[gross]]-Table19[[#This Row],[budget]] &gt; 0, TRUE, FALSE)</f>
        <v>0</v>
      </c>
    </row>
    <row r="2557" spans="1:21" x14ac:dyDescent="0.35">
      <c r="A2557" t="s">
        <v>8387</v>
      </c>
      <c r="B2557">
        <v>2011</v>
      </c>
      <c r="C2557" t="s">
        <v>4045</v>
      </c>
      <c r="D2557" t="s">
        <v>3980</v>
      </c>
      <c r="E2557" t="s">
        <v>8386</v>
      </c>
      <c r="F2557" t="s">
        <v>3822</v>
      </c>
      <c r="G2557" t="s">
        <v>569</v>
      </c>
      <c r="H2557" s="11">
        <v>28000000</v>
      </c>
      <c r="I2557" s="11">
        <v>37053924</v>
      </c>
      <c r="J2557" t="s">
        <v>740</v>
      </c>
      <c r="K2557">
        <v>83</v>
      </c>
      <c r="L2557" t="s">
        <v>1689</v>
      </c>
      <c r="M2557" t="s">
        <v>8388</v>
      </c>
      <c r="N2557">
        <v>6.1</v>
      </c>
      <c r="O2557">
        <v>220</v>
      </c>
      <c r="P2557">
        <v>122</v>
      </c>
      <c r="Q2557">
        <v>77935</v>
      </c>
      <c r="R2557">
        <v>1987</v>
      </c>
      <c r="S2557" t="s">
        <v>28</v>
      </c>
      <c r="T2557">
        <v>2.35</v>
      </c>
      <c r="U2557" t="b">
        <f>IF(Table19[[#This Row],[gross]]-Table19[[#This Row],[budget]] &gt; 0, TRUE, FALSE)</f>
        <v>1</v>
      </c>
    </row>
    <row r="2558" spans="1:21" x14ac:dyDescent="0.35">
      <c r="A2558" t="s">
        <v>8452</v>
      </c>
      <c r="B2558">
        <v>2015</v>
      </c>
      <c r="C2558" t="s">
        <v>5180</v>
      </c>
      <c r="D2558" t="s">
        <v>8451</v>
      </c>
      <c r="E2558" t="s">
        <v>2311</v>
      </c>
      <c r="F2558" t="s">
        <v>4907</v>
      </c>
      <c r="G2558" t="s">
        <v>569</v>
      </c>
      <c r="H2558" s="11">
        <v>28000000</v>
      </c>
      <c r="I2558" s="11">
        <v>6998324</v>
      </c>
      <c r="J2558" t="s">
        <v>38</v>
      </c>
      <c r="K2558">
        <v>107</v>
      </c>
      <c r="L2558" t="s">
        <v>2450</v>
      </c>
      <c r="M2558" t="s">
        <v>8453</v>
      </c>
      <c r="N2558">
        <v>6.1</v>
      </c>
      <c r="O2558">
        <v>125</v>
      </c>
      <c r="P2558">
        <v>50</v>
      </c>
      <c r="Q2558">
        <v>11476</v>
      </c>
      <c r="R2558">
        <v>3944</v>
      </c>
      <c r="S2558" t="s">
        <v>28</v>
      </c>
      <c r="T2558">
        <v>1.85</v>
      </c>
      <c r="U2558" t="b">
        <f>IF(Table19[[#This Row],[gross]]-Table19[[#This Row],[budget]] &gt; 0, TRUE, FALSE)</f>
        <v>0</v>
      </c>
    </row>
    <row r="2559" spans="1:21" x14ac:dyDescent="0.35">
      <c r="A2559" t="s">
        <v>8621</v>
      </c>
      <c r="B2559">
        <v>2003</v>
      </c>
      <c r="C2559" t="s">
        <v>1979</v>
      </c>
      <c r="D2559" t="s">
        <v>1671</v>
      </c>
      <c r="E2559" t="s">
        <v>8619</v>
      </c>
      <c r="F2559" t="s">
        <v>4274</v>
      </c>
      <c r="G2559" t="s">
        <v>90</v>
      </c>
      <c r="H2559" s="11">
        <v>26000000</v>
      </c>
      <c r="I2559" s="11">
        <v>110222438</v>
      </c>
      <c r="J2559" t="s">
        <v>38</v>
      </c>
      <c r="K2559">
        <v>97</v>
      </c>
      <c r="L2559" t="s">
        <v>8620</v>
      </c>
      <c r="M2559" t="s">
        <v>8622</v>
      </c>
      <c r="N2559">
        <v>6.1</v>
      </c>
      <c r="O2559">
        <v>129</v>
      </c>
      <c r="P2559">
        <v>271</v>
      </c>
      <c r="Q2559">
        <v>96693</v>
      </c>
      <c r="R2559">
        <v>3984</v>
      </c>
      <c r="S2559" t="s">
        <v>28</v>
      </c>
      <c r="T2559">
        <v>1.85</v>
      </c>
      <c r="U2559" t="b">
        <f>IF(Table19[[#This Row],[gross]]-Table19[[#This Row],[budget]] &gt; 0, TRUE, FALSE)</f>
        <v>1</v>
      </c>
    </row>
    <row r="2560" spans="1:21" x14ac:dyDescent="0.35">
      <c r="A2560" t="s">
        <v>8732</v>
      </c>
      <c r="B2560">
        <v>1996</v>
      </c>
      <c r="C2560" t="s">
        <v>8731</v>
      </c>
      <c r="D2560" t="s">
        <v>2700</v>
      </c>
      <c r="E2560" t="s">
        <v>3063</v>
      </c>
      <c r="F2560" t="s">
        <v>7518</v>
      </c>
      <c r="G2560" t="s">
        <v>569</v>
      </c>
      <c r="H2560" s="11">
        <v>22000000</v>
      </c>
      <c r="I2560" s="11">
        <v>1075288</v>
      </c>
      <c r="J2560" t="s">
        <v>38</v>
      </c>
      <c r="K2560">
        <v>101</v>
      </c>
      <c r="L2560" t="s">
        <v>2062</v>
      </c>
      <c r="M2560" t="s">
        <v>8733</v>
      </c>
      <c r="N2560">
        <v>6.1</v>
      </c>
      <c r="O2560">
        <v>42</v>
      </c>
      <c r="P2560">
        <v>55</v>
      </c>
      <c r="Q2560">
        <v>7772</v>
      </c>
      <c r="R2560">
        <v>2228</v>
      </c>
      <c r="S2560" t="s">
        <v>28</v>
      </c>
      <c r="T2560">
        <v>1.85</v>
      </c>
      <c r="U2560" t="b">
        <f>IF(Table19[[#This Row],[gross]]-Table19[[#This Row],[budget]] &gt; 0, TRUE, FALSE)</f>
        <v>0</v>
      </c>
    </row>
    <row r="2561" spans="1:21" x14ac:dyDescent="0.35">
      <c r="A2561" t="s">
        <v>8787</v>
      </c>
      <c r="B2561">
        <v>1992</v>
      </c>
      <c r="C2561" t="s">
        <v>2197</v>
      </c>
      <c r="D2561" t="s">
        <v>3673</v>
      </c>
      <c r="E2561" t="s">
        <v>3063</v>
      </c>
      <c r="F2561" t="s">
        <v>8788</v>
      </c>
      <c r="G2561" t="s">
        <v>569</v>
      </c>
      <c r="H2561" s="11">
        <v>25000000</v>
      </c>
      <c r="I2561" s="11">
        <v>121945720</v>
      </c>
      <c r="J2561" t="s">
        <v>38</v>
      </c>
      <c r="K2561">
        <v>129</v>
      </c>
      <c r="L2561" t="s">
        <v>8786</v>
      </c>
      <c r="M2561" t="s">
        <v>8789</v>
      </c>
      <c r="N2561">
        <v>6.1</v>
      </c>
      <c r="O2561">
        <v>48</v>
      </c>
      <c r="P2561">
        <v>126</v>
      </c>
      <c r="Q2561">
        <v>89972</v>
      </c>
      <c r="R2561">
        <v>2551</v>
      </c>
      <c r="S2561" t="s">
        <v>28</v>
      </c>
      <c r="T2561">
        <v>1.85</v>
      </c>
      <c r="U2561" t="b">
        <f>IF(Table19[[#This Row],[gross]]-Table19[[#This Row],[budget]] &gt; 0, TRUE, FALSE)</f>
        <v>1</v>
      </c>
    </row>
    <row r="2562" spans="1:21" x14ac:dyDescent="0.35">
      <c r="A2562" t="s">
        <v>8855</v>
      </c>
      <c r="B2562">
        <v>2012</v>
      </c>
      <c r="C2562" t="s">
        <v>4910</v>
      </c>
      <c r="D2562" t="s">
        <v>2544</v>
      </c>
      <c r="E2562" t="s">
        <v>8854</v>
      </c>
      <c r="F2562" t="s">
        <v>905</v>
      </c>
      <c r="G2562" t="s">
        <v>90</v>
      </c>
      <c r="H2562" s="11">
        <v>25000000</v>
      </c>
      <c r="I2562" s="11">
        <v>77264926</v>
      </c>
      <c r="J2562" t="s">
        <v>38</v>
      </c>
      <c r="K2562">
        <v>105</v>
      </c>
      <c r="L2562" t="s">
        <v>2934</v>
      </c>
      <c r="M2562" t="s">
        <v>8856</v>
      </c>
      <c r="N2562">
        <v>6.1</v>
      </c>
      <c r="O2562">
        <v>139</v>
      </c>
      <c r="P2562">
        <v>107</v>
      </c>
      <c r="Q2562">
        <v>21176</v>
      </c>
      <c r="R2562">
        <v>5740</v>
      </c>
      <c r="S2562" t="s">
        <v>28</v>
      </c>
      <c r="T2562">
        <v>1.85</v>
      </c>
      <c r="U2562" t="b">
        <f>IF(Table19[[#This Row],[gross]]-Table19[[#This Row],[budget]] &gt; 0, TRUE, FALSE)</f>
        <v>1</v>
      </c>
    </row>
    <row r="2563" spans="1:21" x14ac:dyDescent="0.35">
      <c r="A2563" t="s">
        <v>8867</v>
      </c>
      <c r="B2563">
        <v>2000</v>
      </c>
      <c r="C2563" t="s">
        <v>3305</v>
      </c>
      <c r="D2563" t="s">
        <v>492</v>
      </c>
      <c r="E2563" t="s">
        <v>460</v>
      </c>
      <c r="F2563" t="s">
        <v>7106</v>
      </c>
      <c r="G2563" t="s">
        <v>569</v>
      </c>
      <c r="H2563" s="11">
        <v>25000000</v>
      </c>
      <c r="I2563" s="11">
        <v>55973336</v>
      </c>
      <c r="J2563" t="s">
        <v>38</v>
      </c>
      <c r="K2563">
        <v>115</v>
      </c>
      <c r="L2563" t="s">
        <v>329</v>
      </c>
      <c r="M2563" t="s">
        <v>8868</v>
      </c>
      <c r="N2563">
        <v>6.1</v>
      </c>
      <c r="O2563">
        <v>70</v>
      </c>
      <c r="P2563">
        <v>365</v>
      </c>
      <c r="Q2563">
        <v>57040</v>
      </c>
      <c r="R2563">
        <v>9082</v>
      </c>
      <c r="S2563" t="s">
        <v>28</v>
      </c>
      <c r="T2563">
        <v>2.35</v>
      </c>
      <c r="U2563" t="b">
        <f>IF(Table19[[#This Row],[gross]]-Table19[[#This Row],[budget]] &gt; 0, TRUE, FALSE)</f>
        <v>1</v>
      </c>
    </row>
    <row r="2564" spans="1:21" x14ac:dyDescent="0.35">
      <c r="A2564" t="s">
        <v>8933</v>
      </c>
      <c r="B2564">
        <v>1997</v>
      </c>
      <c r="C2564" t="s">
        <v>255</v>
      </c>
      <c r="D2564" t="s">
        <v>2735</v>
      </c>
      <c r="E2564" t="s">
        <v>7260</v>
      </c>
      <c r="F2564" t="s">
        <v>5000</v>
      </c>
      <c r="G2564" t="s">
        <v>569</v>
      </c>
      <c r="H2564" s="11">
        <v>25000000</v>
      </c>
      <c r="I2564" s="11">
        <v>41067398</v>
      </c>
      <c r="J2564" t="s">
        <v>38</v>
      </c>
      <c r="K2564">
        <v>97</v>
      </c>
      <c r="L2564" t="s">
        <v>412</v>
      </c>
      <c r="M2564" t="s">
        <v>8934</v>
      </c>
      <c r="N2564">
        <v>6.1</v>
      </c>
      <c r="O2564">
        <v>29</v>
      </c>
      <c r="P2564">
        <v>41</v>
      </c>
      <c r="Q2564">
        <v>22748</v>
      </c>
      <c r="R2564">
        <v>2530</v>
      </c>
      <c r="S2564" t="s">
        <v>28</v>
      </c>
      <c r="T2564">
        <v>2.35</v>
      </c>
      <c r="U2564" t="b">
        <f>IF(Table19[[#This Row],[gross]]-Table19[[#This Row],[budget]] &gt; 0, TRUE, FALSE)</f>
        <v>1</v>
      </c>
    </row>
    <row r="2565" spans="1:21" x14ac:dyDescent="0.35">
      <c r="A2565" t="s">
        <v>9352</v>
      </c>
      <c r="B2565">
        <v>2012</v>
      </c>
      <c r="C2565" t="s">
        <v>4205</v>
      </c>
      <c r="D2565" t="s">
        <v>547</v>
      </c>
      <c r="E2565" t="s">
        <v>2713</v>
      </c>
      <c r="F2565" t="s">
        <v>79</v>
      </c>
      <c r="G2565" t="s">
        <v>569</v>
      </c>
      <c r="H2565" s="11">
        <v>25000000</v>
      </c>
      <c r="I2565" s="11">
        <v>717753</v>
      </c>
      <c r="J2565" t="s">
        <v>1418</v>
      </c>
      <c r="K2565">
        <v>137</v>
      </c>
      <c r="L2565" t="s">
        <v>6687</v>
      </c>
      <c r="M2565" t="s">
        <v>9353</v>
      </c>
      <c r="N2565">
        <v>6.1</v>
      </c>
      <c r="O2565">
        <v>252</v>
      </c>
      <c r="P2565">
        <v>128</v>
      </c>
      <c r="Q2565">
        <v>33107</v>
      </c>
      <c r="R2565">
        <v>33747</v>
      </c>
      <c r="S2565" t="s">
        <v>28</v>
      </c>
      <c r="T2565">
        <v>2.35</v>
      </c>
      <c r="U2565" t="b">
        <f>IF(Table19[[#This Row],[gross]]-Table19[[#This Row],[budget]] &gt; 0, TRUE, FALSE)</f>
        <v>0</v>
      </c>
    </row>
    <row r="2566" spans="1:21" x14ac:dyDescent="0.35">
      <c r="A2566" t="s">
        <v>9361</v>
      </c>
      <c r="B2566">
        <v>1997</v>
      </c>
      <c r="C2566" t="s">
        <v>6001</v>
      </c>
      <c r="D2566" t="s">
        <v>5681</v>
      </c>
      <c r="E2566" t="s">
        <v>775</v>
      </c>
      <c r="F2566" t="s">
        <v>9362</v>
      </c>
      <c r="G2566" t="s">
        <v>569</v>
      </c>
      <c r="H2566" s="11">
        <v>24000000</v>
      </c>
      <c r="I2566" s="11">
        <v>101334374</v>
      </c>
      <c r="J2566" t="s">
        <v>38</v>
      </c>
      <c r="K2566">
        <v>120</v>
      </c>
      <c r="L2566" t="s">
        <v>4883</v>
      </c>
      <c r="M2566" t="s">
        <v>9363</v>
      </c>
      <c r="N2566">
        <v>6.1</v>
      </c>
      <c r="O2566">
        <v>195</v>
      </c>
      <c r="P2566">
        <v>488</v>
      </c>
      <c r="Q2566">
        <v>124941</v>
      </c>
      <c r="R2566">
        <v>2321</v>
      </c>
      <c r="S2566" t="s">
        <v>28</v>
      </c>
      <c r="T2566">
        <v>2.35</v>
      </c>
      <c r="U2566" t="b">
        <f>IF(Table19[[#This Row],[gross]]-Table19[[#This Row],[budget]] &gt; 0, TRUE, FALSE)</f>
        <v>1</v>
      </c>
    </row>
    <row r="2567" spans="1:21" x14ac:dyDescent="0.35">
      <c r="A2567" t="s">
        <v>9472</v>
      </c>
      <c r="B2567">
        <v>1998</v>
      </c>
      <c r="C2567" t="s">
        <v>1568</v>
      </c>
      <c r="D2567" t="s">
        <v>2117</v>
      </c>
      <c r="E2567" t="s">
        <v>1292</v>
      </c>
      <c r="F2567" t="s">
        <v>2899</v>
      </c>
      <c r="G2567" t="s">
        <v>39</v>
      </c>
      <c r="H2567" s="11">
        <v>20000000</v>
      </c>
      <c r="I2567" s="11">
        <v>161487252</v>
      </c>
      <c r="J2567" t="s">
        <v>38</v>
      </c>
      <c r="K2567">
        <v>90</v>
      </c>
      <c r="L2567" t="s">
        <v>3753</v>
      </c>
      <c r="M2567" t="s">
        <v>9473</v>
      </c>
      <c r="N2567">
        <v>6.1</v>
      </c>
      <c r="O2567">
        <v>108</v>
      </c>
      <c r="P2567">
        <v>300</v>
      </c>
      <c r="Q2567">
        <v>119450</v>
      </c>
      <c r="R2567">
        <v>13823</v>
      </c>
      <c r="S2567" t="s">
        <v>720</v>
      </c>
      <c r="T2567">
        <v>1.85</v>
      </c>
      <c r="U2567" t="b">
        <f>IF(Table19[[#This Row],[gross]]-Table19[[#This Row],[budget]] &gt; 0, TRUE, FALSE)</f>
        <v>1</v>
      </c>
    </row>
    <row r="2568" spans="1:21" x14ac:dyDescent="0.35">
      <c r="A2568" t="s">
        <v>9499</v>
      </c>
      <c r="B2568">
        <v>2001</v>
      </c>
      <c r="C2568" t="s">
        <v>989</v>
      </c>
      <c r="D2568" t="s">
        <v>258</v>
      </c>
      <c r="E2568" t="s">
        <v>4560</v>
      </c>
      <c r="F2568" t="s">
        <v>9500</v>
      </c>
      <c r="G2568" t="s">
        <v>39</v>
      </c>
      <c r="H2568" s="11">
        <v>23000000</v>
      </c>
      <c r="I2568" s="11">
        <v>27338033</v>
      </c>
      <c r="J2568" t="s">
        <v>38</v>
      </c>
      <c r="K2568">
        <v>97</v>
      </c>
      <c r="L2568" t="s">
        <v>1618</v>
      </c>
      <c r="M2568" t="s">
        <v>9501</v>
      </c>
      <c r="N2568">
        <v>6.1</v>
      </c>
      <c r="O2568">
        <v>92</v>
      </c>
      <c r="P2568">
        <v>167</v>
      </c>
      <c r="Q2568">
        <v>19709</v>
      </c>
      <c r="R2568">
        <v>20798</v>
      </c>
      <c r="S2568" t="s">
        <v>28</v>
      </c>
      <c r="T2568">
        <v>1.85</v>
      </c>
      <c r="U2568" t="b">
        <f>IF(Table19[[#This Row],[gross]]-Table19[[#This Row],[budget]] &gt; 0, TRUE, FALSE)</f>
        <v>1</v>
      </c>
    </row>
    <row r="2569" spans="1:21" x14ac:dyDescent="0.35">
      <c r="A2569" t="s">
        <v>9520</v>
      </c>
      <c r="B2569">
        <v>1999</v>
      </c>
      <c r="C2569" t="s">
        <v>4420</v>
      </c>
      <c r="D2569" t="s">
        <v>814</v>
      </c>
      <c r="E2569" t="s">
        <v>9519</v>
      </c>
      <c r="F2569" t="s">
        <v>9331</v>
      </c>
      <c r="G2569" t="s">
        <v>39</v>
      </c>
      <c r="H2569" s="11">
        <v>23000000</v>
      </c>
      <c r="I2569" s="11">
        <v>18653615</v>
      </c>
      <c r="J2569" t="s">
        <v>38</v>
      </c>
      <c r="K2569">
        <v>114</v>
      </c>
      <c r="L2569" t="s">
        <v>2450</v>
      </c>
      <c r="M2569" t="s">
        <v>9521</v>
      </c>
      <c r="N2569">
        <v>6.1</v>
      </c>
      <c r="O2569">
        <v>36</v>
      </c>
      <c r="P2569">
        <v>103</v>
      </c>
      <c r="Q2569">
        <v>14786</v>
      </c>
      <c r="R2569">
        <v>22040</v>
      </c>
      <c r="S2569" t="s">
        <v>28</v>
      </c>
      <c r="T2569">
        <v>2.35</v>
      </c>
      <c r="U2569" t="b">
        <f>IF(Table19[[#This Row],[gross]]-Table19[[#This Row],[budget]] &gt; 0, TRUE, FALSE)</f>
        <v>0</v>
      </c>
    </row>
    <row r="2570" spans="1:21" x14ac:dyDescent="0.35">
      <c r="A2570" t="s">
        <v>8148</v>
      </c>
      <c r="B2570">
        <v>2004</v>
      </c>
      <c r="C2570" t="s">
        <v>8146</v>
      </c>
      <c r="D2570" t="s">
        <v>2681</v>
      </c>
      <c r="E2570" t="s">
        <v>8147</v>
      </c>
      <c r="F2570" t="s">
        <v>8149</v>
      </c>
      <c r="G2570" t="s">
        <v>39</v>
      </c>
      <c r="H2570" s="11">
        <v>23000000</v>
      </c>
      <c r="I2570" s="11">
        <v>12189514</v>
      </c>
      <c r="J2570" t="s">
        <v>38</v>
      </c>
      <c r="K2570">
        <v>101</v>
      </c>
      <c r="L2570" t="s">
        <v>1618</v>
      </c>
      <c r="M2570" t="s">
        <v>8150</v>
      </c>
      <c r="N2570">
        <v>6.1</v>
      </c>
      <c r="O2570">
        <v>65</v>
      </c>
      <c r="P2570">
        <v>129</v>
      </c>
      <c r="Q2570">
        <v>30092</v>
      </c>
      <c r="R2570">
        <v>829</v>
      </c>
      <c r="S2570" t="s">
        <v>28</v>
      </c>
      <c r="T2570">
        <v>2.35</v>
      </c>
      <c r="U2570" t="b">
        <f>IF(Table19[[#This Row],[gross]]-Table19[[#This Row],[budget]] &gt; 0, TRUE, FALSE)</f>
        <v>0</v>
      </c>
    </row>
    <row r="2571" spans="1:21" x14ac:dyDescent="0.35">
      <c r="A2571" t="s">
        <v>9744</v>
      </c>
      <c r="B2571">
        <v>2012</v>
      </c>
      <c r="C2571" t="s">
        <v>9743</v>
      </c>
      <c r="D2571" t="s">
        <v>638</v>
      </c>
      <c r="E2571" t="s">
        <v>1673</v>
      </c>
      <c r="F2571" t="s">
        <v>7043</v>
      </c>
      <c r="G2571" t="s">
        <v>569</v>
      </c>
      <c r="H2571" s="11">
        <v>2000000</v>
      </c>
      <c r="I2571" s="11">
        <v>13746550</v>
      </c>
      <c r="J2571" t="s">
        <v>38</v>
      </c>
      <c r="K2571">
        <v>100</v>
      </c>
      <c r="L2571" t="s">
        <v>1383</v>
      </c>
      <c r="M2571" t="s">
        <v>9745</v>
      </c>
      <c r="N2571">
        <v>6.1</v>
      </c>
      <c r="O2571">
        <v>176</v>
      </c>
      <c r="P2571">
        <v>104</v>
      </c>
      <c r="Q2571">
        <v>29322</v>
      </c>
      <c r="R2571">
        <v>15922</v>
      </c>
      <c r="S2571" t="s">
        <v>28</v>
      </c>
      <c r="T2571">
        <v>2.35</v>
      </c>
      <c r="U2571" t="b">
        <f>IF(Table19[[#This Row],[gross]]-Table19[[#This Row],[budget]] &gt; 0, TRUE, FALSE)</f>
        <v>1</v>
      </c>
    </row>
    <row r="2572" spans="1:21" x14ac:dyDescent="0.35">
      <c r="A2572" t="s">
        <v>9834</v>
      </c>
      <c r="B2572">
        <v>2008</v>
      </c>
      <c r="C2572" t="s">
        <v>9833</v>
      </c>
      <c r="D2572" t="s">
        <v>4480</v>
      </c>
      <c r="E2572" t="s">
        <v>3506</v>
      </c>
      <c r="F2572" t="s">
        <v>1344</v>
      </c>
      <c r="G2572" t="s">
        <v>39</v>
      </c>
      <c r="H2572" s="11">
        <v>21000000</v>
      </c>
      <c r="I2572" s="11">
        <v>16284360</v>
      </c>
      <c r="J2572" t="s">
        <v>38</v>
      </c>
      <c r="K2572">
        <v>120</v>
      </c>
      <c r="L2572" t="s">
        <v>2450</v>
      </c>
      <c r="M2572" t="s">
        <v>9835</v>
      </c>
      <c r="N2572">
        <v>6.1</v>
      </c>
      <c r="O2572">
        <v>131</v>
      </c>
      <c r="P2572">
        <v>79</v>
      </c>
      <c r="Q2572">
        <v>15079</v>
      </c>
      <c r="R2572">
        <v>6212</v>
      </c>
      <c r="S2572" t="s">
        <v>28</v>
      </c>
      <c r="T2572">
        <v>2.35</v>
      </c>
      <c r="U2572" t="b">
        <f>IF(Table19[[#This Row],[gross]]-Table19[[#This Row],[budget]] &gt; 0, TRUE, FALSE)</f>
        <v>0</v>
      </c>
    </row>
    <row r="2573" spans="1:21" x14ac:dyDescent="0.35">
      <c r="A2573" t="s">
        <v>10025</v>
      </c>
      <c r="B2573">
        <v>2008</v>
      </c>
      <c r="C2573" t="s">
        <v>9399</v>
      </c>
      <c r="D2573" t="s">
        <v>3561</v>
      </c>
      <c r="E2573" t="s">
        <v>6339</v>
      </c>
      <c r="F2573" t="s">
        <v>8663</v>
      </c>
      <c r="G2573" t="s">
        <v>39</v>
      </c>
      <c r="H2573" s="11">
        <v>22000000</v>
      </c>
      <c r="I2573" s="11">
        <v>39263506</v>
      </c>
      <c r="J2573" t="s">
        <v>38</v>
      </c>
      <c r="K2573">
        <v>110</v>
      </c>
      <c r="L2573" t="s">
        <v>2062</v>
      </c>
      <c r="M2573" t="s">
        <v>10026</v>
      </c>
      <c r="N2573">
        <v>6.1</v>
      </c>
      <c r="O2573">
        <v>165</v>
      </c>
      <c r="P2573">
        <v>135</v>
      </c>
      <c r="Q2573">
        <v>40469</v>
      </c>
      <c r="R2573">
        <v>2382</v>
      </c>
      <c r="S2573" t="s">
        <v>28</v>
      </c>
      <c r="T2573">
        <v>2.35</v>
      </c>
      <c r="U2573" t="b">
        <f>IF(Table19[[#This Row],[gross]]-Table19[[#This Row],[budget]] &gt; 0, TRUE, FALSE)</f>
        <v>1</v>
      </c>
    </row>
    <row r="2574" spans="1:21" x14ac:dyDescent="0.35">
      <c r="A2574" t="s">
        <v>10133</v>
      </c>
      <c r="B2574">
        <v>1996</v>
      </c>
      <c r="C2574" t="s">
        <v>9160</v>
      </c>
      <c r="D2574" t="s">
        <v>303</v>
      </c>
      <c r="E2574" t="s">
        <v>7322</v>
      </c>
      <c r="F2574" t="s">
        <v>3395</v>
      </c>
      <c r="G2574" t="s">
        <v>569</v>
      </c>
      <c r="H2574" s="11">
        <v>20000000</v>
      </c>
      <c r="I2574" s="11">
        <v>53146000</v>
      </c>
      <c r="J2574" t="s">
        <v>38</v>
      </c>
      <c r="K2574">
        <v>101</v>
      </c>
      <c r="L2574" t="s">
        <v>2062</v>
      </c>
      <c r="M2574" t="s">
        <v>10134</v>
      </c>
      <c r="N2574">
        <v>6.1</v>
      </c>
      <c r="O2574">
        <v>31</v>
      </c>
      <c r="P2574">
        <v>77</v>
      </c>
      <c r="Q2574">
        <v>9845</v>
      </c>
      <c r="R2574">
        <v>3174</v>
      </c>
      <c r="S2574" t="s">
        <v>28</v>
      </c>
      <c r="T2574">
        <v>1.85</v>
      </c>
      <c r="U2574" t="b">
        <f>IF(Table19[[#This Row],[gross]]-Table19[[#This Row],[budget]] &gt; 0, TRUE, FALSE)</f>
        <v>1</v>
      </c>
    </row>
    <row r="2575" spans="1:21" x14ac:dyDescent="0.35">
      <c r="A2575" t="s">
        <v>10207</v>
      </c>
      <c r="B2575">
        <v>1998</v>
      </c>
      <c r="C2575" t="s">
        <v>5134</v>
      </c>
      <c r="D2575" t="s">
        <v>10206</v>
      </c>
      <c r="E2575" t="s">
        <v>571</v>
      </c>
      <c r="F2575" t="s">
        <v>10044</v>
      </c>
      <c r="G2575" t="s">
        <v>569</v>
      </c>
      <c r="H2575" s="11">
        <v>20000000</v>
      </c>
      <c r="I2575" s="11">
        <v>20241395</v>
      </c>
      <c r="J2575" t="s">
        <v>38</v>
      </c>
      <c r="K2575">
        <v>104</v>
      </c>
      <c r="L2575" t="s">
        <v>4692</v>
      </c>
      <c r="M2575" t="s">
        <v>10208</v>
      </c>
      <c r="N2575">
        <v>6.1</v>
      </c>
      <c r="O2575">
        <v>114</v>
      </c>
      <c r="P2575">
        <v>403</v>
      </c>
      <c r="Q2575">
        <v>42664</v>
      </c>
      <c r="R2575">
        <v>5123</v>
      </c>
      <c r="S2575" t="s">
        <v>28</v>
      </c>
      <c r="T2575">
        <v>2.35</v>
      </c>
      <c r="U2575" t="b">
        <f>IF(Table19[[#This Row],[gross]]-Table19[[#This Row],[budget]] &gt; 0, TRUE, FALSE)</f>
        <v>1</v>
      </c>
    </row>
    <row r="2576" spans="1:21" x14ac:dyDescent="0.35">
      <c r="A2576" t="s">
        <v>10330</v>
      </c>
      <c r="B2576">
        <v>2012</v>
      </c>
      <c r="C2576" t="s">
        <v>10329</v>
      </c>
      <c r="D2576" t="s">
        <v>2759</v>
      </c>
      <c r="E2576" t="s">
        <v>3764</v>
      </c>
      <c r="F2576" t="s">
        <v>10331</v>
      </c>
      <c r="G2576" t="s">
        <v>39</v>
      </c>
      <c r="H2576" s="11">
        <v>20000000</v>
      </c>
      <c r="I2576" s="11">
        <v>14291570</v>
      </c>
      <c r="J2576" t="s">
        <v>1418</v>
      </c>
      <c r="K2576">
        <v>95</v>
      </c>
      <c r="L2576" t="s">
        <v>222</v>
      </c>
      <c r="M2576" t="s">
        <v>10332</v>
      </c>
      <c r="N2576">
        <v>6.1</v>
      </c>
      <c r="O2576">
        <v>289</v>
      </c>
      <c r="P2576">
        <v>236</v>
      </c>
      <c r="Q2576">
        <v>82082</v>
      </c>
      <c r="R2576">
        <v>1414</v>
      </c>
      <c r="S2576" t="s">
        <v>28</v>
      </c>
      <c r="T2576">
        <v>2.35</v>
      </c>
      <c r="U2576" t="b">
        <f>IF(Table19[[#This Row],[gross]]-Table19[[#This Row],[budget]] &gt; 0, TRUE, FALSE)</f>
        <v>0</v>
      </c>
    </row>
    <row r="2577" spans="1:21" x14ac:dyDescent="0.35">
      <c r="A2577" t="s">
        <v>10359</v>
      </c>
      <c r="B2577">
        <v>2002</v>
      </c>
      <c r="C2577" t="s">
        <v>4179</v>
      </c>
      <c r="D2577" t="s">
        <v>5859</v>
      </c>
      <c r="E2577" t="s">
        <v>34</v>
      </c>
      <c r="F2577" t="s">
        <v>4635</v>
      </c>
      <c r="G2577" t="s">
        <v>569</v>
      </c>
      <c r="H2577" s="11">
        <v>20000000</v>
      </c>
      <c r="I2577" s="11">
        <v>12398628</v>
      </c>
      <c r="J2577" t="s">
        <v>38</v>
      </c>
      <c r="K2577">
        <v>94</v>
      </c>
      <c r="L2577" t="s">
        <v>10358</v>
      </c>
      <c r="M2577" t="s">
        <v>10360</v>
      </c>
      <c r="N2577">
        <v>6.1</v>
      </c>
      <c r="O2577">
        <v>64</v>
      </c>
      <c r="P2577">
        <v>88</v>
      </c>
      <c r="Q2577">
        <v>21542</v>
      </c>
      <c r="R2577">
        <v>2880</v>
      </c>
      <c r="S2577" t="s">
        <v>720</v>
      </c>
      <c r="T2577">
        <v>2.35</v>
      </c>
      <c r="U2577" t="b">
        <f>IF(Table19[[#This Row],[gross]]-Table19[[#This Row],[budget]] &gt; 0, TRUE, FALSE)</f>
        <v>0</v>
      </c>
    </row>
    <row r="2578" spans="1:21" x14ac:dyDescent="0.35">
      <c r="A2578" t="s">
        <v>10399</v>
      </c>
      <c r="B2578">
        <v>1999</v>
      </c>
      <c r="C2578" t="s">
        <v>10398</v>
      </c>
      <c r="D2578" t="s">
        <v>6085</v>
      </c>
      <c r="E2578" t="s">
        <v>420</v>
      </c>
      <c r="F2578" t="s">
        <v>10400</v>
      </c>
      <c r="G2578" t="s">
        <v>39</v>
      </c>
      <c r="H2578" s="11">
        <v>20000000</v>
      </c>
      <c r="I2578" s="11">
        <v>10544143</v>
      </c>
      <c r="J2578" t="s">
        <v>365</v>
      </c>
      <c r="K2578">
        <v>98</v>
      </c>
      <c r="L2578" t="s">
        <v>1618</v>
      </c>
      <c r="M2578" t="s">
        <v>10401</v>
      </c>
      <c r="N2578">
        <v>6.1</v>
      </c>
      <c r="O2578">
        <v>81</v>
      </c>
      <c r="P2578">
        <v>121</v>
      </c>
      <c r="Q2578">
        <v>16372</v>
      </c>
      <c r="R2578">
        <v>4843</v>
      </c>
      <c r="S2578" t="s">
        <v>28</v>
      </c>
      <c r="T2578">
        <v>1.37</v>
      </c>
      <c r="U2578" t="b">
        <f>IF(Table19[[#This Row],[gross]]-Table19[[#This Row],[budget]] &gt; 0, TRUE, FALSE)</f>
        <v>0</v>
      </c>
    </row>
    <row r="2579" spans="1:21" x14ac:dyDescent="0.35">
      <c r="A2579" t="s">
        <v>10509</v>
      </c>
      <c r="B2579">
        <v>2004</v>
      </c>
      <c r="C2579" t="s">
        <v>10508</v>
      </c>
      <c r="D2579" t="s">
        <v>8043</v>
      </c>
      <c r="E2579" t="s">
        <v>2198</v>
      </c>
      <c r="F2579" t="s">
        <v>2876</v>
      </c>
      <c r="G2579" t="s">
        <v>569</v>
      </c>
      <c r="H2579" s="11">
        <v>20000000</v>
      </c>
      <c r="I2579" s="11">
        <v>5005883</v>
      </c>
      <c r="J2579" t="s">
        <v>38</v>
      </c>
      <c r="K2579">
        <v>100</v>
      </c>
      <c r="L2579" t="s">
        <v>3144</v>
      </c>
      <c r="M2579" t="s">
        <v>10510</v>
      </c>
      <c r="N2579">
        <v>6.1</v>
      </c>
      <c r="O2579">
        <v>167</v>
      </c>
      <c r="P2579">
        <v>361</v>
      </c>
      <c r="Q2579">
        <v>29649</v>
      </c>
      <c r="R2579">
        <v>2295</v>
      </c>
      <c r="S2579" t="s">
        <v>28</v>
      </c>
      <c r="T2579">
        <v>1.85</v>
      </c>
      <c r="U2579" t="b">
        <f>IF(Table19[[#This Row],[gross]]-Table19[[#This Row],[budget]] &gt; 0, TRUE, FALSE)</f>
        <v>0</v>
      </c>
    </row>
    <row r="2580" spans="1:21" x14ac:dyDescent="0.35">
      <c r="A2580" t="s">
        <v>10660</v>
      </c>
      <c r="B2580">
        <v>2010</v>
      </c>
      <c r="C2580" t="s">
        <v>3752</v>
      </c>
      <c r="D2580" t="s">
        <v>2285</v>
      </c>
      <c r="E2580" t="s">
        <v>5968</v>
      </c>
      <c r="F2580" t="s">
        <v>10661</v>
      </c>
      <c r="G2580" t="s">
        <v>39</v>
      </c>
      <c r="H2580" s="11">
        <v>19000000</v>
      </c>
      <c r="I2580" s="11">
        <v>27758465</v>
      </c>
      <c r="J2580" t="s">
        <v>38</v>
      </c>
      <c r="K2580">
        <v>101</v>
      </c>
      <c r="L2580" t="s">
        <v>1375</v>
      </c>
      <c r="M2580" t="s">
        <v>10662</v>
      </c>
      <c r="N2580">
        <v>6.1</v>
      </c>
      <c r="O2580">
        <v>181</v>
      </c>
      <c r="P2580">
        <v>120</v>
      </c>
      <c r="Q2580">
        <v>77987</v>
      </c>
      <c r="R2580">
        <v>1292</v>
      </c>
      <c r="S2580" t="s">
        <v>28</v>
      </c>
      <c r="T2580">
        <v>2.35</v>
      </c>
      <c r="U2580" t="b">
        <f>IF(Table19[[#This Row],[gross]]-Table19[[#This Row],[budget]] &gt; 0, TRUE, FALSE)</f>
        <v>1</v>
      </c>
    </row>
    <row r="2581" spans="1:21" x14ac:dyDescent="0.35">
      <c r="A2581" t="s">
        <v>10796</v>
      </c>
      <c r="B2581">
        <v>2016</v>
      </c>
      <c r="C2581" t="s">
        <v>6746</v>
      </c>
      <c r="D2581" t="s">
        <v>10439</v>
      </c>
      <c r="E2581" t="s">
        <v>10795</v>
      </c>
      <c r="F2581" t="s">
        <v>10797</v>
      </c>
      <c r="G2581" t="s">
        <v>39</v>
      </c>
      <c r="H2581" s="11">
        <v>18000000</v>
      </c>
      <c r="I2581" s="11">
        <v>59573085</v>
      </c>
      <c r="J2581" t="s">
        <v>38</v>
      </c>
      <c r="K2581">
        <v>94</v>
      </c>
      <c r="L2581" t="s">
        <v>2630</v>
      </c>
      <c r="M2581" t="s">
        <v>10798</v>
      </c>
      <c r="N2581">
        <v>6.1</v>
      </c>
      <c r="O2581">
        <v>156</v>
      </c>
      <c r="P2581">
        <v>103</v>
      </c>
      <c r="Q2581">
        <v>13562</v>
      </c>
      <c r="R2581">
        <v>2259</v>
      </c>
      <c r="S2581" t="s">
        <v>28</v>
      </c>
      <c r="T2581">
        <v>2.35</v>
      </c>
      <c r="U2581" t="b">
        <f>IF(Table19[[#This Row],[gross]]-Table19[[#This Row],[budget]] &gt; 0, TRUE, FALSE)</f>
        <v>1</v>
      </c>
    </row>
    <row r="2582" spans="1:21" x14ac:dyDescent="0.35">
      <c r="A2582" t="s">
        <v>10936</v>
      </c>
      <c r="B2582">
        <v>2001</v>
      </c>
      <c r="C2582" t="s">
        <v>10935</v>
      </c>
      <c r="D2582" t="s">
        <v>99</v>
      </c>
      <c r="E2582" t="s">
        <v>1671</v>
      </c>
      <c r="F2582" t="s">
        <v>1757</v>
      </c>
      <c r="G2582" t="s">
        <v>569</v>
      </c>
      <c r="H2582" s="11">
        <v>18000000</v>
      </c>
      <c r="I2582" s="11">
        <v>13491653</v>
      </c>
      <c r="J2582" t="s">
        <v>38</v>
      </c>
      <c r="K2582">
        <v>109</v>
      </c>
      <c r="L2582" t="s">
        <v>3911</v>
      </c>
      <c r="M2582" t="s">
        <v>10937</v>
      </c>
      <c r="N2582">
        <v>6.1</v>
      </c>
      <c r="O2582">
        <v>104</v>
      </c>
      <c r="P2582">
        <v>213</v>
      </c>
      <c r="Q2582">
        <v>23728</v>
      </c>
      <c r="R2582">
        <v>14995</v>
      </c>
      <c r="S2582" t="s">
        <v>28</v>
      </c>
      <c r="T2582">
        <v>2.35</v>
      </c>
      <c r="U2582" t="b">
        <f>IF(Table19[[#This Row],[gross]]-Table19[[#This Row],[budget]] &gt; 0, TRUE, FALSE)</f>
        <v>0</v>
      </c>
    </row>
    <row r="2583" spans="1:21" x14ac:dyDescent="0.35">
      <c r="A2583" t="s">
        <v>11560</v>
      </c>
      <c r="B2583">
        <v>1980</v>
      </c>
      <c r="C2583" t="s">
        <v>11257</v>
      </c>
      <c r="D2583" t="s">
        <v>4037</v>
      </c>
      <c r="E2583" t="s">
        <v>2850</v>
      </c>
      <c r="F2583" t="s">
        <v>7973</v>
      </c>
      <c r="G2583" t="s">
        <v>569</v>
      </c>
      <c r="H2583" s="11">
        <v>10000000</v>
      </c>
      <c r="I2583" s="11">
        <v>69800000</v>
      </c>
      <c r="J2583" t="s">
        <v>38</v>
      </c>
      <c r="K2583">
        <v>109</v>
      </c>
      <c r="L2583" t="s">
        <v>5892</v>
      </c>
      <c r="M2583" t="s">
        <v>11561</v>
      </c>
      <c r="N2583">
        <v>6.1</v>
      </c>
      <c r="O2583">
        <v>25</v>
      </c>
      <c r="P2583">
        <v>60</v>
      </c>
      <c r="Q2583">
        <v>18140</v>
      </c>
      <c r="R2583">
        <v>2419</v>
      </c>
      <c r="S2583" t="s">
        <v>28</v>
      </c>
      <c r="T2583">
        <v>1.85</v>
      </c>
      <c r="U2583" t="b">
        <f>IF(Table19[[#This Row],[gross]]-Table19[[#This Row],[budget]] &gt; 0, TRUE, FALSE)</f>
        <v>1</v>
      </c>
    </row>
    <row r="2584" spans="1:21" x14ac:dyDescent="0.35">
      <c r="A2584" t="s">
        <v>11675</v>
      </c>
      <c r="B2584">
        <v>2005</v>
      </c>
      <c r="C2584" t="s">
        <v>11405</v>
      </c>
      <c r="D2584" t="s">
        <v>45</v>
      </c>
      <c r="E2584" t="s">
        <v>2319</v>
      </c>
      <c r="F2584" t="s">
        <v>4395</v>
      </c>
      <c r="G2584" t="s">
        <v>39</v>
      </c>
      <c r="H2584" s="11">
        <v>15000000</v>
      </c>
      <c r="I2584" s="11">
        <v>31585300</v>
      </c>
      <c r="J2584" t="s">
        <v>38</v>
      </c>
      <c r="K2584">
        <v>90</v>
      </c>
      <c r="L2584" t="s">
        <v>1618</v>
      </c>
      <c r="M2584" t="s">
        <v>11676</v>
      </c>
      <c r="N2584">
        <v>6.1</v>
      </c>
      <c r="O2584">
        <v>103</v>
      </c>
      <c r="P2584">
        <v>250</v>
      </c>
      <c r="Q2584">
        <v>38248</v>
      </c>
      <c r="R2584">
        <v>2666</v>
      </c>
      <c r="S2584" t="s">
        <v>28</v>
      </c>
      <c r="T2584">
        <v>1.85</v>
      </c>
      <c r="U2584" t="b">
        <f>IF(Table19[[#This Row],[gross]]-Table19[[#This Row],[budget]] &gt; 0, TRUE, FALSE)</f>
        <v>1</v>
      </c>
    </row>
    <row r="2585" spans="1:21" x14ac:dyDescent="0.35">
      <c r="A2585" t="s">
        <v>12044</v>
      </c>
      <c r="B2585">
        <v>2008</v>
      </c>
      <c r="C2585" t="s">
        <v>12043</v>
      </c>
      <c r="D2585" t="s">
        <v>638</v>
      </c>
      <c r="E2585" t="s">
        <v>7218</v>
      </c>
      <c r="F2585" t="s">
        <v>2629</v>
      </c>
      <c r="G2585" t="s">
        <v>569</v>
      </c>
      <c r="H2585" s="11">
        <v>15000000</v>
      </c>
      <c r="I2585" s="11">
        <v>73548</v>
      </c>
      <c r="J2585" t="s">
        <v>38</v>
      </c>
      <c r="K2585">
        <v>103</v>
      </c>
      <c r="L2585" t="s">
        <v>8870</v>
      </c>
      <c r="M2585" t="s">
        <v>12045</v>
      </c>
      <c r="N2585">
        <v>6.1</v>
      </c>
      <c r="O2585">
        <v>177</v>
      </c>
      <c r="P2585">
        <v>209</v>
      </c>
      <c r="Q2585">
        <v>47574</v>
      </c>
      <c r="R2585">
        <v>18639</v>
      </c>
      <c r="S2585" t="s">
        <v>28</v>
      </c>
      <c r="T2585">
        <v>2.35</v>
      </c>
      <c r="U2585" t="b">
        <f>IF(Table19[[#This Row],[gross]]-Table19[[#This Row],[budget]] &gt; 0, TRUE, FALSE)</f>
        <v>0</v>
      </c>
    </row>
    <row r="2586" spans="1:21" x14ac:dyDescent="0.35">
      <c r="A2586" t="s">
        <v>12322</v>
      </c>
      <c r="B2586">
        <v>2001</v>
      </c>
      <c r="C2586" t="s">
        <v>5486</v>
      </c>
      <c r="D2586" t="s">
        <v>10784</v>
      </c>
      <c r="E2586" t="s">
        <v>6043</v>
      </c>
      <c r="F2586" t="s">
        <v>12323</v>
      </c>
      <c r="G2586" t="s">
        <v>39</v>
      </c>
      <c r="H2586" s="11">
        <v>13000000</v>
      </c>
      <c r="I2586" s="11">
        <v>91038276</v>
      </c>
      <c r="J2586" t="s">
        <v>38</v>
      </c>
      <c r="K2586">
        <v>112</v>
      </c>
      <c r="L2586" t="s">
        <v>7403</v>
      </c>
      <c r="M2586" t="s">
        <v>12324</v>
      </c>
      <c r="N2586">
        <v>6.1</v>
      </c>
      <c r="O2586">
        <v>101</v>
      </c>
      <c r="P2586">
        <v>320</v>
      </c>
      <c r="Q2586">
        <v>47876</v>
      </c>
      <c r="R2586">
        <v>1307</v>
      </c>
      <c r="S2586" t="s">
        <v>28</v>
      </c>
      <c r="T2586">
        <v>1.85</v>
      </c>
      <c r="U2586" t="b">
        <f>IF(Table19[[#This Row],[gross]]-Table19[[#This Row],[budget]] &gt; 0, TRUE, FALSE)</f>
        <v>1</v>
      </c>
    </row>
    <row r="2587" spans="1:21" x14ac:dyDescent="0.35">
      <c r="A2587" t="s">
        <v>12349</v>
      </c>
      <c r="B2587">
        <v>2014</v>
      </c>
      <c r="C2587" t="s">
        <v>6812</v>
      </c>
      <c r="D2587" t="s">
        <v>608</v>
      </c>
      <c r="E2587" t="s">
        <v>5421</v>
      </c>
      <c r="F2587" t="s">
        <v>8837</v>
      </c>
      <c r="G2587" t="s">
        <v>569</v>
      </c>
      <c r="H2587" s="11">
        <v>12500000</v>
      </c>
      <c r="I2587" s="11">
        <v>48637684</v>
      </c>
      <c r="J2587" t="s">
        <v>38</v>
      </c>
      <c r="K2587">
        <v>100</v>
      </c>
      <c r="L2587" t="s">
        <v>1618</v>
      </c>
      <c r="M2587" t="s">
        <v>12350</v>
      </c>
      <c r="N2587">
        <v>6.1</v>
      </c>
      <c r="O2587">
        <v>90</v>
      </c>
      <c r="P2587">
        <v>42</v>
      </c>
      <c r="Q2587">
        <v>16979</v>
      </c>
      <c r="R2587">
        <v>2800</v>
      </c>
      <c r="S2587" t="s">
        <v>28</v>
      </c>
      <c r="T2587">
        <v>2.35</v>
      </c>
      <c r="U2587" t="b">
        <f>IF(Table19[[#This Row],[gross]]-Table19[[#This Row],[budget]] &gt; 0, TRUE, FALSE)</f>
        <v>1</v>
      </c>
    </row>
    <row r="2588" spans="1:21" x14ac:dyDescent="0.35">
      <c r="A2588" t="s">
        <v>12362</v>
      </c>
      <c r="B2588">
        <v>1993</v>
      </c>
      <c r="C2588" t="s">
        <v>12361</v>
      </c>
      <c r="D2588" t="s">
        <v>1893</v>
      </c>
      <c r="E2588" t="s">
        <v>6958</v>
      </c>
      <c r="F2588" t="s">
        <v>6672</v>
      </c>
      <c r="G2588" t="s">
        <v>39</v>
      </c>
      <c r="H2588" s="11">
        <v>8200000</v>
      </c>
      <c r="I2588" s="11">
        <v>27979400</v>
      </c>
      <c r="J2588" t="s">
        <v>38</v>
      </c>
      <c r="K2588">
        <v>84</v>
      </c>
      <c r="L2588" t="s">
        <v>1689</v>
      </c>
      <c r="M2588" t="s">
        <v>12363</v>
      </c>
      <c r="N2588">
        <v>6.1</v>
      </c>
      <c r="O2588">
        <v>19</v>
      </c>
      <c r="P2588">
        <v>72</v>
      </c>
      <c r="Q2588">
        <v>37611</v>
      </c>
      <c r="R2588">
        <v>12322</v>
      </c>
      <c r="S2588" t="s">
        <v>28</v>
      </c>
      <c r="T2588">
        <v>1.85</v>
      </c>
      <c r="U2588" t="b">
        <f>IF(Table19[[#This Row],[gross]]-Table19[[#This Row],[budget]] &gt; 0, TRUE, FALSE)</f>
        <v>1</v>
      </c>
    </row>
    <row r="2589" spans="1:21" x14ac:dyDescent="0.35">
      <c r="A2589" t="s">
        <v>12377</v>
      </c>
      <c r="B2589">
        <v>2007</v>
      </c>
      <c r="C2589" t="s">
        <v>12376</v>
      </c>
      <c r="D2589" t="s">
        <v>1489</v>
      </c>
      <c r="E2589" t="s">
        <v>10456</v>
      </c>
      <c r="F2589" t="s">
        <v>2954</v>
      </c>
      <c r="G2589" t="s">
        <v>39</v>
      </c>
      <c r="H2589" s="11">
        <v>13000000</v>
      </c>
      <c r="I2589" s="11">
        <v>49121934</v>
      </c>
      <c r="J2589" t="s">
        <v>38</v>
      </c>
      <c r="K2589">
        <v>117</v>
      </c>
      <c r="L2589" t="s">
        <v>1375</v>
      </c>
      <c r="M2589" t="s">
        <v>12378</v>
      </c>
      <c r="N2589">
        <v>6.1</v>
      </c>
      <c r="O2589">
        <v>37</v>
      </c>
      <c r="P2589">
        <v>32</v>
      </c>
      <c r="Q2589">
        <v>6528</v>
      </c>
      <c r="R2589">
        <v>6554</v>
      </c>
      <c r="S2589" t="s">
        <v>28</v>
      </c>
      <c r="T2589">
        <v>2.35</v>
      </c>
      <c r="U2589" t="b">
        <f>IF(Table19[[#This Row],[gross]]-Table19[[#This Row],[budget]] &gt; 0, TRUE, FALSE)</f>
        <v>1</v>
      </c>
    </row>
    <row r="2590" spans="1:21" x14ac:dyDescent="0.35">
      <c r="A2590" t="s">
        <v>12385</v>
      </c>
      <c r="B2590">
        <v>1998</v>
      </c>
      <c r="C2590" t="s">
        <v>12384</v>
      </c>
      <c r="D2590" t="s">
        <v>2891</v>
      </c>
      <c r="E2590" t="s">
        <v>2265</v>
      </c>
      <c r="F2590" t="s">
        <v>12386</v>
      </c>
      <c r="G2590" t="s">
        <v>569</v>
      </c>
      <c r="H2590" s="11">
        <v>13000000</v>
      </c>
      <c r="I2590" s="11">
        <v>27052167</v>
      </c>
      <c r="J2590" t="s">
        <v>38</v>
      </c>
      <c r="K2590">
        <v>91</v>
      </c>
      <c r="L2590" t="s">
        <v>412</v>
      </c>
      <c r="M2590" t="s">
        <v>12387</v>
      </c>
      <c r="N2590">
        <v>6.1</v>
      </c>
      <c r="O2590">
        <v>57</v>
      </c>
      <c r="P2590">
        <v>168</v>
      </c>
      <c r="Q2590">
        <v>24834</v>
      </c>
      <c r="R2590">
        <v>3353</v>
      </c>
      <c r="S2590" t="s">
        <v>28</v>
      </c>
      <c r="T2590">
        <v>1.85</v>
      </c>
      <c r="U2590" t="b">
        <f>IF(Table19[[#This Row],[gross]]-Table19[[#This Row],[budget]] &gt; 0, TRUE, FALSE)</f>
        <v>1</v>
      </c>
    </row>
    <row r="2591" spans="1:21" x14ac:dyDescent="0.35">
      <c r="A2591" t="s">
        <v>12421</v>
      </c>
      <c r="B2591">
        <v>2001</v>
      </c>
      <c r="C2591" t="s">
        <v>12420</v>
      </c>
      <c r="D2591" t="s">
        <v>5208</v>
      </c>
      <c r="E2591" t="s">
        <v>618</v>
      </c>
      <c r="F2591" t="s">
        <v>6793</v>
      </c>
      <c r="G2591" t="s">
        <v>569</v>
      </c>
      <c r="H2591" s="11">
        <v>6000000</v>
      </c>
      <c r="I2591" s="11">
        <v>22235901</v>
      </c>
      <c r="J2591" t="s">
        <v>38</v>
      </c>
      <c r="K2591">
        <v>90</v>
      </c>
      <c r="L2591" t="s">
        <v>1618</v>
      </c>
      <c r="M2591" t="s">
        <v>12422</v>
      </c>
      <c r="N2591">
        <v>6.1</v>
      </c>
      <c r="O2591">
        <v>40</v>
      </c>
      <c r="P2591">
        <v>31</v>
      </c>
      <c r="Q2591">
        <v>4339</v>
      </c>
      <c r="R2591">
        <v>2815</v>
      </c>
      <c r="S2591" t="s">
        <v>28</v>
      </c>
      <c r="T2591">
        <v>1.85</v>
      </c>
      <c r="U2591" t="b">
        <f>IF(Table19[[#This Row],[gross]]-Table19[[#This Row],[budget]] &gt; 0, TRUE, FALSE)</f>
        <v>1</v>
      </c>
    </row>
    <row r="2592" spans="1:21" x14ac:dyDescent="0.35">
      <c r="A2592" t="s">
        <v>12457</v>
      </c>
      <c r="B2592">
        <v>1999</v>
      </c>
      <c r="C2592" t="s">
        <v>10155</v>
      </c>
      <c r="D2592" t="s">
        <v>310</v>
      </c>
      <c r="E2592" t="s">
        <v>1213</v>
      </c>
      <c r="F2592" t="s">
        <v>79</v>
      </c>
      <c r="G2592" t="s">
        <v>39</v>
      </c>
      <c r="H2592" s="11">
        <v>13000000</v>
      </c>
      <c r="I2592" s="11">
        <v>6241697</v>
      </c>
      <c r="J2592" t="s">
        <v>1418</v>
      </c>
      <c r="K2592">
        <v>94</v>
      </c>
      <c r="L2592" t="s">
        <v>1611</v>
      </c>
      <c r="M2592" t="s">
        <v>12458</v>
      </c>
      <c r="N2592">
        <v>6.1</v>
      </c>
      <c r="O2592">
        <v>81</v>
      </c>
      <c r="P2592">
        <v>210</v>
      </c>
      <c r="Q2592">
        <v>16059</v>
      </c>
      <c r="R2592">
        <v>31005</v>
      </c>
      <c r="S2592" t="s">
        <v>28</v>
      </c>
      <c r="T2592">
        <v>1.85</v>
      </c>
      <c r="U2592" t="b">
        <f>IF(Table19[[#This Row],[gross]]-Table19[[#This Row],[budget]] &gt; 0, TRUE, FALSE)</f>
        <v>0</v>
      </c>
    </row>
    <row r="2593" spans="1:21" x14ac:dyDescent="0.35">
      <c r="A2593" t="s">
        <v>12474</v>
      </c>
      <c r="B2593">
        <v>2001</v>
      </c>
      <c r="C2593" t="s">
        <v>12473</v>
      </c>
      <c r="D2593" t="s">
        <v>7847</v>
      </c>
      <c r="E2593" t="s">
        <v>5608</v>
      </c>
      <c r="F2593" t="s">
        <v>8426</v>
      </c>
      <c r="G2593" t="s">
        <v>569</v>
      </c>
      <c r="H2593" s="11">
        <v>13000000</v>
      </c>
      <c r="I2593" s="11">
        <v>4919896</v>
      </c>
      <c r="J2593" t="s">
        <v>56</v>
      </c>
      <c r="K2593">
        <v>93</v>
      </c>
      <c r="L2593" t="s">
        <v>5679</v>
      </c>
      <c r="M2593" t="s">
        <v>12475</v>
      </c>
      <c r="N2593">
        <v>6.1</v>
      </c>
      <c r="O2593">
        <v>111</v>
      </c>
      <c r="P2593">
        <v>159</v>
      </c>
      <c r="Q2593">
        <v>21530</v>
      </c>
      <c r="R2593">
        <v>1775</v>
      </c>
      <c r="S2593" t="s">
        <v>28</v>
      </c>
      <c r="T2593">
        <v>2.35</v>
      </c>
      <c r="U2593" t="b">
        <f>IF(Table19[[#This Row],[gross]]-Table19[[#This Row],[budget]] &gt; 0, TRUE, FALSE)</f>
        <v>0</v>
      </c>
    </row>
    <row r="2594" spans="1:21" x14ac:dyDescent="0.35">
      <c r="A2594" t="s">
        <v>12580</v>
      </c>
      <c r="B2594">
        <v>2010</v>
      </c>
      <c r="C2594" t="s">
        <v>8813</v>
      </c>
      <c r="D2594" t="s">
        <v>2541</v>
      </c>
      <c r="E2594" t="s">
        <v>4015</v>
      </c>
      <c r="F2594" t="s">
        <v>8879</v>
      </c>
      <c r="G2594" t="s">
        <v>569</v>
      </c>
      <c r="H2594" s="11">
        <v>13000000</v>
      </c>
      <c r="I2594" s="11">
        <v>214966</v>
      </c>
      <c r="J2594" t="s">
        <v>38</v>
      </c>
      <c r="K2594">
        <v>109</v>
      </c>
      <c r="L2594" t="s">
        <v>2062</v>
      </c>
      <c r="M2594" t="s">
        <v>12581</v>
      </c>
      <c r="N2594">
        <v>6.1</v>
      </c>
      <c r="O2594">
        <v>225</v>
      </c>
      <c r="P2594">
        <v>176</v>
      </c>
      <c r="Q2594">
        <v>28483</v>
      </c>
      <c r="R2594">
        <v>1813</v>
      </c>
      <c r="S2594" t="s">
        <v>28</v>
      </c>
      <c r="T2594">
        <v>2.35</v>
      </c>
      <c r="U2594" t="b">
        <f>IF(Table19[[#This Row],[gross]]-Table19[[#This Row],[budget]] &gt; 0, TRUE, FALSE)</f>
        <v>0</v>
      </c>
    </row>
    <row r="2595" spans="1:21" x14ac:dyDescent="0.35">
      <c r="A2595" t="s">
        <v>13236</v>
      </c>
      <c r="B2595">
        <v>2016</v>
      </c>
      <c r="C2595" t="s">
        <v>13235</v>
      </c>
      <c r="D2595" t="s">
        <v>1635</v>
      </c>
      <c r="E2595" t="s">
        <v>10011</v>
      </c>
      <c r="F2595" t="s">
        <v>5293</v>
      </c>
      <c r="G2595" t="s">
        <v>569</v>
      </c>
      <c r="H2595" s="11">
        <v>10000000</v>
      </c>
      <c r="I2595" s="11">
        <v>78845130</v>
      </c>
      <c r="J2595" t="s">
        <v>1418</v>
      </c>
      <c r="K2595">
        <v>109</v>
      </c>
      <c r="L2595" t="s">
        <v>2145</v>
      </c>
      <c r="M2595" t="s">
        <v>13237</v>
      </c>
      <c r="N2595">
        <v>6.1</v>
      </c>
      <c r="O2595">
        <v>165</v>
      </c>
      <c r="P2595">
        <v>94</v>
      </c>
      <c r="Q2595">
        <v>17596</v>
      </c>
      <c r="R2595">
        <v>2480</v>
      </c>
      <c r="S2595" t="s">
        <v>28</v>
      </c>
      <c r="T2595">
        <v>2.35</v>
      </c>
      <c r="U2595" t="b">
        <f>IF(Table19[[#This Row],[gross]]-Table19[[#This Row],[budget]] &gt; 0, TRUE, FALSE)</f>
        <v>1</v>
      </c>
    </row>
    <row r="2596" spans="1:21" x14ac:dyDescent="0.35">
      <c r="A2596" t="s">
        <v>13267</v>
      </c>
      <c r="B2596">
        <v>2001</v>
      </c>
      <c r="C2596" t="s">
        <v>8981</v>
      </c>
      <c r="D2596" t="s">
        <v>4037</v>
      </c>
      <c r="E2596" t="s">
        <v>13266</v>
      </c>
      <c r="F2596" t="s">
        <v>8982</v>
      </c>
      <c r="G2596" t="s">
        <v>569</v>
      </c>
      <c r="H2596" s="11">
        <v>10000000</v>
      </c>
      <c r="I2596" s="11">
        <v>37470017</v>
      </c>
      <c r="J2596" t="s">
        <v>740</v>
      </c>
      <c r="K2596">
        <v>90</v>
      </c>
      <c r="L2596" t="s">
        <v>4883</v>
      </c>
      <c r="M2596" t="s">
        <v>13268</v>
      </c>
      <c r="N2596">
        <v>6.1</v>
      </c>
      <c r="O2596">
        <v>190</v>
      </c>
      <c r="P2596">
        <v>985</v>
      </c>
      <c r="Q2596">
        <v>86890</v>
      </c>
      <c r="R2596">
        <v>1982</v>
      </c>
      <c r="S2596" t="s">
        <v>28</v>
      </c>
      <c r="T2596">
        <v>1.85</v>
      </c>
      <c r="U2596" t="b">
        <f>IF(Table19[[#This Row],[gross]]-Table19[[#This Row],[budget]] &gt; 0, TRUE, FALSE)</f>
        <v>1</v>
      </c>
    </row>
    <row r="2597" spans="1:21" x14ac:dyDescent="0.35">
      <c r="A2597" t="s">
        <v>13309</v>
      </c>
      <c r="B2597">
        <v>2015</v>
      </c>
      <c r="C2597" t="s">
        <v>13225</v>
      </c>
      <c r="D2597" t="s">
        <v>6958</v>
      </c>
      <c r="E2597" t="s">
        <v>13308</v>
      </c>
      <c r="F2597" t="s">
        <v>13225</v>
      </c>
      <c r="G2597" t="s">
        <v>39</v>
      </c>
      <c r="H2597" s="11">
        <v>10000000</v>
      </c>
      <c r="I2597" s="11">
        <v>52200504</v>
      </c>
      <c r="J2597" t="s">
        <v>263</v>
      </c>
      <c r="K2597">
        <v>97</v>
      </c>
      <c r="L2597" t="s">
        <v>9105</v>
      </c>
      <c r="M2597" t="s">
        <v>13310</v>
      </c>
      <c r="N2597">
        <v>6.1</v>
      </c>
      <c r="O2597">
        <v>242</v>
      </c>
      <c r="P2597">
        <v>183</v>
      </c>
      <c r="Q2597">
        <v>54190</v>
      </c>
      <c r="R2597">
        <v>2426</v>
      </c>
      <c r="S2597" t="s">
        <v>28</v>
      </c>
      <c r="T2597">
        <v>2.35</v>
      </c>
      <c r="U2597" t="b">
        <f>IF(Table19[[#This Row],[gross]]-Table19[[#This Row],[budget]] &gt; 0, TRUE, FALSE)</f>
        <v>1</v>
      </c>
    </row>
    <row r="2598" spans="1:21" x14ac:dyDescent="0.35">
      <c r="A2598" t="s">
        <v>13422</v>
      </c>
      <c r="B2598">
        <v>2003</v>
      </c>
      <c r="C2598" t="s">
        <v>13420</v>
      </c>
      <c r="D2598" t="s">
        <v>4194</v>
      </c>
      <c r="E2598" t="s">
        <v>13421</v>
      </c>
      <c r="F2598" t="s">
        <v>7515</v>
      </c>
      <c r="G2598" t="s">
        <v>569</v>
      </c>
      <c r="H2598" s="11">
        <v>12600000</v>
      </c>
      <c r="I2598" s="11">
        <v>15417771</v>
      </c>
      <c r="J2598" t="s">
        <v>38</v>
      </c>
      <c r="K2598">
        <v>84</v>
      </c>
      <c r="L2598" t="s">
        <v>5289</v>
      </c>
      <c r="M2598" t="s">
        <v>13423</v>
      </c>
      <c r="N2598">
        <v>6.1</v>
      </c>
      <c r="O2598">
        <v>191</v>
      </c>
      <c r="P2598">
        <v>540</v>
      </c>
      <c r="Q2598">
        <v>87494</v>
      </c>
      <c r="R2598">
        <v>3416</v>
      </c>
      <c r="S2598" t="s">
        <v>28</v>
      </c>
      <c r="T2598">
        <v>1.85</v>
      </c>
      <c r="U2598" t="b">
        <f>IF(Table19[[#This Row],[gross]]-Table19[[#This Row],[budget]] &gt; 0, TRUE, FALSE)</f>
        <v>1</v>
      </c>
    </row>
    <row r="2599" spans="1:21" x14ac:dyDescent="0.35">
      <c r="A2599" t="s">
        <v>13517</v>
      </c>
      <c r="B2599">
        <v>2012</v>
      </c>
      <c r="C2599" t="s">
        <v>13515</v>
      </c>
      <c r="D2599" t="s">
        <v>3015</v>
      </c>
      <c r="E2599" t="s">
        <v>13516</v>
      </c>
      <c r="F2599" t="s">
        <v>13518</v>
      </c>
      <c r="G2599" t="s">
        <v>569</v>
      </c>
      <c r="H2599" s="11">
        <v>10000000</v>
      </c>
      <c r="I2599" s="11">
        <v>6842058</v>
      </c>
      <c r="J2599" t="s">
        <v>38</v>
      </c>
      <c r="K2599">
        <v>82</v>
      </c>
      <c r="L2599" t="s">
        <v>4692</v>
      </c>
      <c r="M2599" t="s">
        <v>13519</v>
      </c>
      <c r="N2599">
        <v>6.1</v>
      </c>
      <c r="O2599">
        <v>147</v>
      </c>
      <c r="P2599">
        <v>99</v>
      </c>
      <c r="Q2599">
        <v>36029</v>
      </c>
      <c r="R2599">
        <v>3818</v>
      </c>
      <c r="S2599" t="s">
        <v>28</v>
      </c>
      <c r="T2599">
        <v>2.35</v>
      </c>
      <c r="U2599" t="b">
        <f>IF(Table19[[#This Row],[gross]]-Table19[[#This Row],[budget]] &gt; 0, TRUE, FALSE)</f>
        <v>0</v>
      </c>
    </row>
    <row r="2600" spans="1:21" x14ac:dyDescent="0.35">
      <c r="A2600" t="s">
        <v>13746</v>
      </c>
      <c r="B2600">
        <v>2008</v>
      </c>
      <c r="C2600" t="s">
        <v>13744</v>
      </c>
      <c r="D2600" t="s">
        <v>2292</v>
      </c>
      <c r="E2600" t="s">
        <v>13745</v>
      </c>
      <c r="F2600" t="s">
        <v>13747</v>
      </c>
      <c r="G2600" t="s">
        <v>569</v>
      </c>
      <c r="H2600" s="11">
        <v>10000000</v>
      </c>
      <c r="I2600" s="11">
        <v>3607</v>
      </c>
      <c r="J2600" t="s">
        <v>3428</v>
      </c>
      <c r="K2600">
        <v>104</v>
      </c>
      <c r="L2600" t="s">
        <v>2152</v>
      </c>
      <c r="M2600" t="s">
        <v>13748</v>
      </c>
      <c r="N2600">
        <v>6.1</v>
      </c>
      <c r="O2600">
        <v>71</v>
      </c>
      <c r="P2600">
        <v>94</v>
      </c>
      <c r="Q2600">
        <v>22753</v>
      </c>
      <c r="R2600">
        <v>940</v>
      </c>
      <c r="S2600" t="s">
        <v>28</v>
      </c>
      <c r="T2600">
        <v>2.35</v>
      </c>
      <c r="U2600" t="b">
        <f>IF(Table19[[#This Row],[gross]]-Table19[[#This Row],[budget]] &gt; 0, TRUE, FALSE)</f>
        <v>0</v>
      </c>
    </row>
    <row r="2601" spans="1:21" x14ac:dyDescent="0.35">
      <c r="A2601" t="s">
        <v>13766</v>
      </c>
      <c r="B2601">
        <v>2000</v>
      </c>
      <c r="C2601" t="s">
        <v>3100</v>
      </c>
      <c r="D2601" t="s">
        <v>3723</v>
      </c>
      <c r="E2601" t="s">
        <v>5038</v>
      </c>
      <c r="F2601" t="s">
        <v>12432</v>
      </c>
      <c r="G2601" t="s">
        <v>569</v>
      </c>
      <c r="H2601" s="11">
        <v>9500000</v>
      </c>
      <c r="I2601" s="11">
        <v>57176582</v>
      </c>
      <c r="J2601" t="s">
        <v>38</v>
      </c>
      <c r="K2601">
        <v>98</v>
      </c>
      <c r="L2601" t="s">
        <v>1611</v>
      </c>
      <c r="M2601" t="s">
        <v>13767</v>
      </c>
      <c r="N2601">
        <v>6.1</v>
      </c>
      <c r="O2601">
        <v>55</v>
      </c>
      <c r="P2601">
        <v>84</v>
      </c>
      <c r="Q2601">
        <v>27492</v>
      </c>
      <c r="R2601">
        <v>3939</v>
      </c>
      <c r="S2601" t="s">
        <v>28</v>
      </c>
      <c r="T2601">
        <v>1.85</v>
      </c>
      <c r="U2601" t="b">
        <f>IF(Table19[[#This Row],[gross]]-Table19[[#This Row],[budget]] &gt; 0, TRUE, FALSE)</f>
        <v>1</v>
      </c>
    </row>
    <row r="2602" spans="1:21" x14ac:dyDescent="0.35">
      <c r="A2602" t="s">
        <v>13905</v>
      </c>
      <c r="B2602">
        <v>1990</v>
      </c>
      <c r="C2602" t="s">
        <v>13904</v>
      </c>
      <c r="D2602" t="s">
        <v>3196</v>
      </c>
      <c r="E2602" t="s">
        <v>2424</v>
      </c>
      <c r="F2602" t="s">
        <v>6070</v>
      </c>
      <c r="G2602" t="s">
        <v>569</v>
      </c>
      <c r="H2602" s="11">
        <v>9000000</v>
      </c>
      <c r="I2602" s="11">
        <v>349618</v>
      </c>
      <c r="J2602" t="s">
        <v>6727</v>
      </c>
      <c r="K2602">
        <v>120</v>
      </c>
      <c r="L2602" t="s">
        <v>6096</v>
      </c>
      <c r="M2602" t="s">
        <v>13906</v>
      </c>
      <c r="N2602">
        <v>6.1</v>
      </c>
      <c r="O2602">
        <v>76</v>
      </c>
      <c r="P2602">
        <v>45</v>
      </c>
      <c r="Q2602">
        <v>4302</v>
      </c>
      <c r="R2602">
        <v>2942</v>
      </c>
      <c r="S2602" t="s">
        <v>28</v>
      </c>
      <c r="T2602">
        <v>1.85</v>
      </c>
      <c r="U2602" t="b">
        <f>IF(Table19[[#This Row],[gross]]-Table19[[#This Row],[budget]] &gt; 0, TRUE, FALSE)</f>
        <v>0</v>
      </c>
    </row>
    <row r="2603" spans="1:21" x14ac:dyDescent="0.35">
      <c r="A2603" t="s">
        <v>14072</v>
      </c>
      <c r="B2603">
        <v>2014</v>
      </c>
      <c r="C2603" t="s">
        <v>14069</v>
      </c>
      <c r="D2603" t="s">
        <v>14071</v>
      </c>
      <c r="E2603" t="s">
        <v>14070</v>
      </c>
      <c r="F2603" t="s">
        <v>14073</v>
      </c>
      <c r="G2603" t="s">
        <v>569</v>
      </c>
      <c r="H2603" s="11">
        <v>8000000</v>
      </c>
      <c r="I2603" s="11">
        <v>26049082</v>
      </c>
      <c r="J2603" t="s">
        <v>38</v>
      </c>
      <c r="K2603">
        <v>94</v>
      </c>
      <c r="L2603" t="s">
        <v>1618</v>
      </c>
      <c r="M2603" t="s">
        <v>14074</v>
      </c>
      <c r="N2603">
        <v>6.1</v>
      </c>
      <c r="O2603">
        <v>164</v>
      </c>
      <c r="P2603">
        <v>100</v>
      </c>
      <c r="Q2603">
        <v>76791</v>
      </c>
      <c r="R2603">
        <v>1024</v>
      </c>
      <c r="S2603" t="s">
        <v>28</v>
      </c>
      <c r="T2603">
        <v>2.35</v>
      </c>
      <c r="U2603" t="b">
        <f>IF(Table19[[#This Row],[gross]]-Table19[[#This Row],[budget]] &gt; 0, TRUE, FALSE)</f>
        <v>1</v>
      </c>
    </row>
    <row r="2604" spans="1:21" x14ac:dyDescent="0.35">
      <c r="A2604" t="s">
        <v>14341</v>
      </c>
      <c r="B2604">
        <v>1983</v>
      </c>
      <c r="C2604" t="s">
        <v>4948</v>
      </c>
      <c r="D2604" t="s">
        <v>5756</v>
      </c>
      <c r="E2604" t="s">
        <v>14340</v>
      </c>
      <c r="F2604" t="s">
        <v>14342</v>
      </c>
      <c r="G2604" t="s">
        <v>569</v>
      </c>
      <c r="H2604" s="11">
        <v>4000000</v>
      </c>
      <c r="I2604" s="11">
        <v>94900000</v>
      </c>
      <c r="J2604" t="s">
        <v>38</v>
      </c>
      <c r="K2604">
        <v>95</v>
      </c>
      <c r="L2604" t="s">
        <v>7403</v>
      </c>
      <c r="M2604" t="s">
        <v>14343</v>
      </c>
      <c r="N2604">
        <v>6.1</v>
      </c>
      <c r="O2604">
        <v>51</v>
      </c>
      <c r="P2604">
        <v>128</v>
      </c>
      <c r="Q2604">
        <v>35172</v>
      </c>
      <c r="R2604">
        <v>791</v>
      </c>
      <c r="S2604" t="s">
        <v>28</v>
      </c>
      <c r="T2604">
        <v>1.85</v>
      </c>
      <c r="U2604" t="b">
        <f>IF(Table19[[#This Row],[gross]]-Table19[[#This Row],[budget]] &gt; 0, TRUE, FALSE)</f>
        <v>1</v>
      </c>
    </row>
    <row r="2605" spans="1:21" x14ac:dyDescent="0.35">
      <c r="A2605" t="s">
        <v>14353</v>
      </c>
      <c r="B2605">
        <v>2012</v>
      </c>
      <c r="C2605" t="s">
        <v>1475</v>
      </c>
      <c r="D2605" t="s">
        <v>434</v>
      </c>
      <c r="E2605" t="s">
        <v>4956</v>
      </c>
      <c r="F2605" t="s">
        <v>644</v>
      </c>
      <c r="G2605" t="s">
        <v>569</v>
      </c>
      <c r="H2605" s="11">
        <v>7000000</v>
      </c>
      <c r="I2605" s="11">
        <v>113709992</v>
      </c>
      <c r="J2605" t="s">
        <v>38</v>
      </c>
      <c r="K2605">
        <v>110</v>
      </c>
      <c r="L2605" t="s">
        <v>2450</v>
      </c>
      <c r="M2605" t="s">
        <v>14354</v>
      </c>
      <c r="N2605">
        <v>6.1</v>
      </c>
      <c r="O2605">
        <v>324</v>
      </c>
      <c r="P2605">
        <v>281</v>
      </c>
      <c r="Q2605">
        <v>108843</v>
      </c>
      <c r="R2605">
        <v>46646</v>
      </c>
      <c r="S2605" t="s">
        <v>28</v>
      </c>
      <c r="T2605">
        <v>2.35</v>
      </c>
      <c r="U2605" t="b">
        <f>IF(Table19[[#This Row],[gross]]-Table19[[#This Row],[budget]] &gt; 0, TRUE, FALSE)</f>
        <v>1</v>
      </c>
    </row>
    <row r="2606" spans="1:21" x14ac:dyDescent="0.35">
      <c r="A2606" t="s">
        <v>14420</v>
      </c>
      <c r="B2606">
        <v>1999</v>
      </c>
      <c r="C2606" t="s">
        <v>7105</v>
      </c>
      <c r="D2606" t="s">
        <v>2056</v>
      </c>
      <c r="E2606" t="s">
        <v>5681</v>
      </c>
      <c r="F2606" t="s">
        <v>6075</v>
      </c>
      <c r="G2606" t="s">
        <v>569</v>
      </c>
      <c r="H2606" s="11">
        <v>7000000</v>
      </c>
      <c r="I2606" s="11">
        <v>14003141</v>
      </c>
      <c r="J2606" t="s">
        <v>38</v>
      </c>
      <c r="K2606">
        <v>95</v>
      </c>
      <c r="L2606" t="s">
        <v>2062</v>
      </c>
      <c r="M2606" t="s">
        <v>14421</v>
      </c>
      <c r="N2606">
        <v>6.1</v>
      </c>
      <c r="O2606">
        <v>28</v>
      </c>
      <c r="P2606">
        <v>29</v>
      </c>
      <c r="Q2606">
        <v>4598</v>
      </c>
      <c r="R2606">
        <v>4837</v>
      </c>
      <c r="S2606" t="s">
        <v>28</v>
      </c>
      <c r="T2606">
        <v>2.35</v>
      </c>
      <c r="U2606" t="b">
        <f>IF(Table19[[#This Row],[gross]]-Table19[[#This Row],[budget]] &gt; 0, TRUE, FALSE)</f>
        <v>1</v>
      </c>
    </row>
    <row r="2607" spans="1:21" x14ac:dyDescent="0.35">
      <c r="A2607" t="s">
        <v>14790</v>
      </c>
      <c r="B2607">
        <v>1995</v>
      </c>
      <c r="C2607" t="s">
        <v>14789</v>
      </c>
      <c r="D2607" t="s">
        <v>11975</v>
      </c>
      <c r="E2607" t="s">
        <v>3802</v>
      </c>
      <c r="F2607" t="s">
        <v>14791</v>
      </c>
      <c r="G2607" t="s">
        <v>569</v>
      </c>
      <c r="H2607" s="11">
        <v>6000000</v>
      </c>
      <c r="I2607" s="11">
        <v>11797927</v>
      </c>
      <c r="J2607" t="s">
        <v>38</v>
      </c>
      <c r="K2607">
        <v>98</v>
      </c>
      <c r="L2607" t="s">
        <v>11679</v>
      </c>
      <c r="M2607" t="s">
        <v>14792</v>
      </c>
      <c r="N2607">
        <v>6.1</v>
      </c>
      <c r="O2607">
        <v>25</v>
      </c>
      <c r="P2607">
        <v>52</v>
      </c>
      <c r="Q2607">
        <v>4582</v>
      </c>
      <c r="R2607">
        <v>3221</v>
      </c>
      <c r="S2607" t="s">
        <v>28</v>
      </c>
      <c r="T2607">
        <v>1.85</v>
      </c>
      <c r="U2607" t="b">
        <f>IF(Table19[[#This Row],[gross]]-Table19[[#This Row],[budget]] &gt; 0, TRUE, FALSE)</f>
        <v>1</v>
      </c>
    </row>
    <row r="2608" spans="1:21" x14ac:dyDescent="0.35">
      <c r="A2608" t="s">
        <v>5096</v>
      </c>
      <c r="B2608">
        <v>2002</v>
      </c>
      <c r="C2608" t="s">
        <v>5095</v>
      </c>
      <c r="D2608" t="s">
        <v>4046</v>
      </c>
      <c r="E2608" t="s">
        <v>4333</v>
      </c>
      <c r="F2608" t="s">
        <v>5097</v>
      </c>
      <c r="G2608" t="s">
        <v>569</v>
      </c>
      <c r="H2608" s="11">
        <v>50000000</v>
      </c>
      <c r="I2608" s="11">
        <v>31874869</v>
      </c>
      <c r="J2608" t="s">
        <v>38</v>
      </c>
      <c r="K2608">
        <v>115</v>
      </c>
      <c r="L2608" t="s">
        <v>2152</v>
      </c>
      <c r="M2608" t="s">
        <v>5098</v>
      </c>
      <c r="N2608">
        <v>6.1</v>
      </c>
      <c r="O2608">
        <v>136</v>
      </c>
      <c r="P2608">
        <v>302</v>
      </c>
      <c r="Q2608">
        <v>43575</v>
      </c>
      <c r="R2608">
        <v>34605</v>
      </c>
      <c r="S2608" t="s">
        <v>28</v>
      </c>
      <c r="T2608">
        <v>1.85</v>
      </c>
      <c r="U2608" t="b">
        <f>IF(Table19[[#This Row],[gross]]-Table19[[#This Row],[budget]] &gt; 0, TRUE, FALSE)</f>
        <v>0</v>
      </c>
    </row>
    <row r="2609" spans="1:21" x14ac:dyDescent="0.35">
      <c r="A2609" t="s">
        <v>15018</v>
      </c>
      <c r="B2609">
        <v>2013</v>
      </c>
      <c r="C2609" t="s">
        <v>15016</v>
      </c>
      <c r="D2609" t="s">
        <v>15017</v>
      </c>
      <c r="E2609" t="s">
        <v>15016</v>
      </c>
      <c r="F2609" t="s">
        <v>15019</v>
      </c>
      <c r="G2609" t="s">
        <v>5347</v>
      </c>
      <c r="H2609" s="11">
        <v>5500000</v>
      </c>
      <c r="I2609" s="11">
        <v>22770</v>
      </c>
      <c r="J2609" t="s">
        <v>653</v>
      </c>
      <c r="K2609">
        <v>99</v>
      </c>
      <c r="L2609" t="s">
        <v>2450</v>
      </c>
      <c r="M2609" t="s">
        <v>15020</v>
      </c>
      <c r="N2609">
        <v>6.1</v>
      </c>
      <c r="O2609">
        <v>72</v>
      </c>
      <c r="P2609">
        <v>12</v>
      </c>
      <c r="Q2609">
        <v>1658</v>
      </c>
      <c r="R2609">
        <v>81</v>
      </c>
      <c r="S2609" t="s">
        <v>28</v>
      </c>
      <c r="T2609">
        <v>1.85</v>
      </c>
      <c r="U2609" t="b">
        <f>IF(Table19[[#This Row],[gross]]-Table19[[#This Row],[budget]] &gt; 0, TRUE, FALSE)</f>
        <v>0</v>
      </c>
    </row>
    <row r="2610" spans="1:21" x14ac:dyDescent="0.35">
      <c r="A2610" t="s">
        <v>15169</v>
      </c>
      <c r="B2610">
        <v>2014</v>
      </c>
      <c r="C2610" t="s">
        <v>12738</v>
      </c>
      <c r="D2610" t="s">
        <v>8817</v>
      </c>
      <c r="E2610" t="s">
        <v>15168</v>
      </c>
      <c r="F2610" t="s">
        <v>15170</v>
      </c>
      <c r="G2610" t="s">
        <v>569</v>
      </c>
      <c r="H2610" s="11">
        <v>5000000</v>
      </c>
      <c r="I2610" s="11">
        <v>21197315</v>
      </c>
      <c r="J2610" t="s">
        <v>38</v>
      </c>
      <c r="K2610">
        <v>93</v>
      </c>
      <c r="L2610" t="s">
        <v>2912</v>
      </c>
      <c r="M2610" t="s">
        <v>15171</v>
      </c>
      <c r="N2610">
        <v>6.1</v>
      </c>
      <c r="O2610">
        <v>196</v>
      </c>
      <c r="P2610">
        <v>211</v>
      </c>
      <c r="Q2610">
        <v>49948</v>
      </c>
      <c r="R2610">
        <v>1410</v>
      </c>
      <c r="S2610" t="s">
        <v>28</v>
      </c>
      <c r="T2610">
        <v>1.85</v>
      </c>
      <c r="U2610" t="b">
        <f>IF(Table19[[#This Row],[gross]]-Table19[[#This Row],[budget]] &gt; 0, TRUE, FALSE)</f>
        <v>1</v>
      </c>
    </row>
    <row r="2611" spans="1:21" x14ac:dyDescent="0.35">
      <c r="A2611" t="s">
        <v>15261</v>
      </c>
      <c r="B2611">
        <v>2009</v>
      </c>
      <c r="C2611" t="s">
        <v>4867</v>
      </c>
      <c r="D2611" t="s">
        <v>8099</v>
      </c>
      <c r="E2611" t="s">
        <v>1600</v>
      </c>
      <c r="F2611" t="s">
        <v>2410</v>
      </c>
      <c r="G2611" t="s">
        <v>39</v>
      </c>
      <c r="H2611" s="11">
        <v>8000000</v>
      </c>
      <c r="I2611" s="11">
        <v>10572742</v>
      </c>
      <c r="J2611" t="s">
        <v>38</v>
      </c>
      <c r="K2611">
        <v>99</v>
      </c>
      <c r="L2611" t="s">
        <v>209</v>
      </c>
      <c r="M2611" t="s">
        <v>15262</v>
      </c>
      <c r="N2611">
        <v>6.1</v>
      </c>
      <c r="O2611">
        <v>45</v>
      </c>
      <c r="P2611">
        <v>21</v>
      </c>
      <c r="Q2611">
        <v>2326</v>
      </c>
      <c r="R2611">
        <v>2269</v>
      </c>
      <c r="S2611" t="s">
        <v>28</v>
      </c>
      <c r="T2611">
        <v>1.85</v>
      </c>
      <c r="U2611" t="b">
        <f>IF(Table19[[#This Row],[gross]]-Table19[[#This Row],[budget]] &gt; 0, TRUE, FALSE)</f>
        <v>1</v>
      </c>
    </row>
    <row r="2612" spans="1:21" x14ac:dyDescent="0.35">
      <c r="A2612" t="s">
        <v>15363</v>
      </c>
      <c r="B2612">
        <v>1996</v>
      </c>
      <c r="C2612" t="s">
        <v>115</v>
      </c>
      <c r="D2612" t="s">
        <v>2713</v>
      </c>
      <c r="E2612" t="s">
        <v>303</v>
      </c>
      <c r="F2612" t="s">
        <v>5353</v>
      </c>
      <c r="G2612" t="s">
        <v>569</v>
      </c>
      <c r="H2612" s="11">
        <v>5000000</v>
      </c>
      <c r="I2612" s="11">
        <v>326308</v>
      </c>
      <c r="J2612" t="s">
        <v>38</v>
      </c>
      <c r="K2612">
        <v>97</v>
      </c>
      <c r="L2612" t="s">
        <v>2062</v>
      </c>
      <c r="M2612" t="s">
        <v>15364</v>
      </c>
      <c r="N2612">
        <v>6.1</v>
      </c>
      <c r="O2612">
        <v>37</v>
      </c>
      <c r="P2612">
        <v>69</v>
      </c>
      <c r="Q2612">
        <v>6632</v>
      </c>
      <c r="R2612">
        <v>13718</v>
      </c>
      <c r="S2612" t="s">
        <v>28</v>
      </c>
      <c r="T2612">
        <v>2.35</v>
      </c>
      <c r="U2612" t="b">
        <f>IF(Table19[[#This Row],[gross]]-Table19[[#This Row],[budget]] &gt; 0, TRUE, FALSE)</f>
        <v>0</v>
      </c>
    </row>
    <row r="2613" spans="1:21" x14ac:dyDescent="0.35">
      <c r="A2613" t="s">
        <v>15509</v>
      </c>
      <c r="B2613">
        <v>2012</v>
      </c>
      <c r="C2613" t="s">
        <v>15508</v>
      </c>
      <c r="D2613" t="s">
        <v>578</v>
      </c>
      <c r="E2613" t="s">
        <v>385</v>
      </c>
      <c r="F2613" t="s">
        <v>2911</v>
      </c>
      <c r="G2613" t="s">
        <v>569</v>
      </c>
      <c r="H2613" s="11">
        <v>3000000</v>
      </c>
      <c r="I2613" s="11">
        <v>26345</v>
      </c>
      <c r="J2613" t="s">
        <v>56</v>
      </c>
      <c r="K2613">
        <v>112</v>
      </c>
      <c r="L2613" t="s">
        <v>13537</v>
      </c>
      <c r="M2613" t="s">
        <v>15510</v>
      </c>
      <c r="N2613">
        <v>6.1</v>
      </c>
      <c r="O2613">
        <v>111</v>
      </c>
      <c r="P2613">
        <v>99</v>
      </c>
      <c r="Q2613">
        <v>16445</v>
      </c>
      <c r="R2613">
        <v>4810</v>
      </c>
      <c r="S2613" t="s">
        <v>28</v>
      </c>
      <c r="T2613">
        <v>2.35</v>
      </c>
      <c r="U2613" t="b">
        <f>IF(Table19[[#This Row],[gross]]-Table19[[#This Row],[budget]] &gt; 0, TRUE, FALSE)</f>
        <v>0</v>
      </c>
    </row>
    <row r="2614" spans="1:21" x14ac:dyDescent="0.35">
      <c r="A2614" t="s">
        <v>997</v>
      </c>
      <c r="B2614">
        <v>2014</v>
      </c>
      <c r="C2614" t="s">
        <v>182</v>
      </c>
      <c r="D2614" t="s">
        <v>58</v>
      </c>
      <c r="E2614" t="s">
        <v>995</v>
      </c>
      <c r="F2614" t="s">
        <v>998</v>
      </c>
      <c r="G2614" t="s">
        <v>39</v>
      </c>
      <c r="H2614" s="11">
        <v>140000000</v>
      </c>
      <c r="I2614" s="11">
        <v>65007045</v>
      </c>
      <c r="J2614" t="s">
        <v>56</v>
      </c>
      <c r="K2614">
        <v>150</v>
      </c>
      <c r="L2614" t="s">
        <v>996</v>
      </c>
      <c r="M2614" t="s">
        <v>999</v>
      </c>
      <c r="N2614">
        <v>6.1</v>
      </c>
      <c r="O2614">
        <v>314</v>
      </c>
      <c r="P2614">
        <v>657</v>
      </c>
      <c r="Q2614">
        <v>128694</v>
      </c>
      <c r="R2614">
        <v>26489</v>
      </c>
      <c r="S2614" t="s">
        <v>28</v>
      </c>
      <c r="T2614">
        <v>2.35</v>
      </c>
      <c r="U2614" t="b">
        <f>IF(Table19[[#This Row],[gross]]-Table19[[#This Row],[budget]] &gt; 0, TRUE, FALSE)</f>
        <v>0</v>
      </c>
    </row>
    <row r="2615" spans="1:21" x14ac:dyDescent="0.35">
      <c r="A2615" t="s">
        <v>15726</v>
      </c>
      <c r="B2615">
        <v>2014</v>
      </c>
      <c r="C2615" t="s">
        <v>15725</v>
      </c>
      <c r="D2615" t="s">
        <v>13023</v>
      </c>
      <c r="E2615" t="s">
        <v>2332</v>
      </c>
      <c r="F2615" t="s">
        <v>15727</v>
      </c>
      <c r="G2615" t="s">
        <v>5347</v>
      </c>
      <c r="H2615" s="11">
        <v>4000000</v>
      </c>
      <c r="I2615" s="11">
        <v>20262</v>
      </c>
      <c r="J2615" t="s">
        <v>14595</v>
      </c>
      <c r="K2615">
        <v>106</v>
      </c>
      <c r="L2615" t="s">
        <v>3270</v>
      </c>
      <c r="M2615" t="s">
        <v>15728</v>
      </c>
      <c r="N2615">
        <v>6.1</v>
      </c>
      <c r="O2615">
        <v>70</v>
      </c>
      <c r="P2615">
        <v>10</v>
      </c>
      <c r="Q2615">
        <v>1738</v>
      </c>
      <c r="R2615">
        <v>629</v>
      </c>
      <c r="S2615" t="s">
        <v>28</v>
      </c>
      <c r="T2615">
        <v>2.35</v>
      </c>
      <c r="U2615" t="b">
        <f>IF(Table19[[#This Row],[gross]]-Table19[[#This Row],[budget]] &gt; 0, TRUE, FALSE)</f>
        <v>0</v>
      </c>
    </row>
    <row r="2616" spans="1:21" x14ac:dyDescent="0.35">
      <c r="A2616" t="s">
        <v>15824</v>
      </c>
      <c r="B2616">
        <v>1996</v>
      </c>
      <c r="C2616" t="s">
        <v>15730</v>
      </c>
      <c r="D2616" t="s">
        <v>6551</v>
      </c>
      <c r="E2616" t="s">
        <v>10876</v>
      </c>
      <c r="F2616" t="s">
        <v>15825</v>
      </c>
      <c r="G2616" t="s">
        <v>569</v>
      </c>
      <c r="H2616" s="11">
        <v>3500000</v>
      </c>
      <c r="I2616" s="11">
        <v>9449219</v>
      </c>
      <c r="J2616" t="s">
        <v>38</v>
      </c>
      <c r="K2616">
        <v>96</v>
      </c>
      <c r="L2616" t="s">
        <v>1375</v>
      </c>
      <c r="M2616" t="s">
        <v>15826</v>
      </c>
      <c r="N2616">
        <v>6.1</v>
      </c>
      <c r="O2616">
        <v>43</v>
      </c>
      <c r="P2616">
        <v>98</v>
      </c>
      <c r="Q2616">
        <v>13949</v>
      </c>
      <c r="R2616">
        <v>995</v>
      </c>
      <c r="S2616" t="s">
        <v>28</v>
      </c>
      <c r="T2616">
        <v>1.85</v>
      </c>
      <c r="U2616" t="b">
        <f>IF(Table19[[#This Row],[gross]]-Table19[[#This Row],[budget]] &gt; 0, TRUE, FALSE)</f>
        <v>1</v>
      </c>
    </row>
    <row r="2617" spans="1:21" x14ac:dyDescent="0.35">
      <c r="A2617" t="s">
        <v>16106</v>
      </c>
      <c r="B2617">
        <v>2011</v>
      </c>
      <c r="C2617" t="s">
        <v>16104</v>
      </c>
      <c r="D2617" t="s">
        <v>5186</v>
      </c>
      <c r="E2617" t="s">
        <v>16105</v>
      </c>
      <c r="F2617" t="s">
        <v>16107</v>
      </c>
      <c r="G2617" t="s">
        <v>4621</v>
      </c>
      <c r="H2617" s="11">
        <v>3000000</v>
      </c>
      <c r="I2617" s="11">
        <v>703002</v>
      </c>
      <c r="J2617" t="s">
        <v>263</v>
      </c>
      <c r="K2617">
        <v>86</v>
      </c>
      <c r="L2617" t="s">
        <v>1670</v>
      </c>
      <c r="M2617" t="s">
        <v>16108</v>
      </c>
      <c r="N2617">
        <v>6.1</v>
      </c>
      <c r="O2617">
        <v>272</v>
      </c>
      <c r="P2617">
        <v>230</v>
      </c>
      <c r="Q2617">
        <v>37495</v>
      </c>
      <c r="R2617">
        <v>1249</v>
      </c>
      <c r="S2617" t="s">
        <v>28</v>
      </c>
      <c r="T2617">
        <v>2.35</v>
      </c>
      <c r="U2617" t="b">
        <f>IF(Table19[[#This Row],[gross]]-Table19[[#This Row],[budget]] &gt; 0, TRUE, FALSE)</f>
        <v>0</v>
      </c>
    </row>
    <row r="2618" spans="1:21" x14ac:dyDescent="0.35">
      <c r="A2618" t="s">
        <v>16330</v>
      </c>
      <c r="B2618">
        <v>2000</v>
      </c>
      <c r="C2618" t="s">
        <v>12051</v>
      </c>
      <c r="D2618" t="s">
        <v>7271</v>
      </c>
      <c r="E2618" t="s">
        <v>16329</v>
      </c>
      <c r="F2618" t="s">
        <v>16331</v>
      </c>
      <c r="G2618" t="s">
        <v>569</v>
      </c>
      <c r="H2618" s="11">
        <v>8400000</v>
      </c>
      <c r="I2618" s="11">
        <v>5725</v>
      </c>
      <c r="J2618" t="s">
        <v>740</v>
      </c>
      <c r="K2618">
        <v>103</v>
      </c>
      <c r="L2618" t="s">
        <v>5289</v>
      </c>
      <c r="M2618" t="s">
        <v>16332</v>
      </c>
      <c r="N2618">
        <v>6.1</v>
      </c>
      <c r="O2618">
        <v>62</v>
      </c>
      <c r="P2618">
        <v>110</v>
      </c>
      <c r="Q2618">
        <v>10220</v>
      </c>
      <c r="R2618">
        <v>163</v>
      </c>
      <c r="S2618" t="s">
        <v>28</v>
      </c>
      <c r="T2618">
        <v>2.35</v>
      </c>
      <c r="U2618" t="b">
        <f>IF(Table19[[#This Row],[gross]]-Table19[[#This Row],[budget]] &gt; 0, TRUE, FALSE)</f>
        <v>0</v>
      </c>
    </row>
    <row r="2619" spans="1:21" x14ac:dyDescent="0.35">
      <c r="A2619" t="s">
        <v>16488</v>
      </c>
      <c r="B2619">
        <v>2015</v>
      </c>
      <c r="C2619" t="s">
        <v>16487</v>
      </c>
      <c r="D2619" t="s">
        <v>10195</v>
      </c>
      <c r="E2619" t="s">
        <v>3789</v>
      </c>
      <c r="F2619" t="s">
        <v>12848</v>
      </c>
      <c r="G2619" t="s">
        <v>569</v>
      </c>
      <c r="H2619" s="11">
        <v>2000000</v>
      </c>
      <c r="I2619" s="11">
        <v>3590010</v>
      </c>
      <c r="J2619" t="s">
        <v>56</v>
      </c>
      <c r="K2619">
        <v>96</v>
      </c>
      <c r="L2619" t="s">
        <v>7403</v>
      </c>
      <c r="M2619" t="s">
        <v>16489</v>
      </c>
      <c r="N2619">
        <v>6.1</v>
      </c>
      <c r="O2619">
        <v>158</v>
      </c>
      <c r="P2619">
        <v>60</v>
      </c>
      <c r="Q2619">
        <v>20885</v>
      </c>
      <c r="R2619">
        <v>3013</v>
      </c>
      <c r="S2619" t="s">
        <v>28</v>
      </c>
      <c r="T2619">
        <v>1.85</v>
      </c>
      <c r="U2619" t="b">
        <f>IF(Table19[[#This Row],[gross]]-Table19[[#This Row],[budget]] &gt; 0, TRUE, FALSE)</f>
        <v>1</v>
      </c>
    </row>
    <row r="2620" spans="1:21" x14ac:dyDescent="0.35">
      <c r="A2620" t="s">
        <v>4118</v>
      </c>
      <c r="B2620">
        <v>1998</v>
      </c>
      <c r="C2620" t="s">
        <v>4117</v>
      </c>
      <c r="D2620" t="s">
        <v>950</v>
      </c>
      <c r="E2620" t="s">
        <v>3499</v>
      </c>
      <c r="F2620" t="s">
        <v>4119</v>
      </c>
      <c r="G2620" t="s">
        <v>569</v>
      </c>
      <c r="H2620" s="11">
        <v>60000000</v>
      </c>
      <c r="I2620" s="11">
        <v>32940507</v>
      </c>
      <c r="J2620" t="s">
        <v>38</v>
      </c>
      <c r="K2620">
        <v>111</v>
      </c>
      <c r="L2620" t="s">
        <v>454</v>
      </c>
      <c r="M2620" t="s">
        <v>4120</v>
      </c>
      <c r="N2620">
        <v>6.1</v>
      </c>
      <c r="O2620">
        <v>79</v>
      </c>
      <c r="P2620">
        <v>127</v>
      </c>
      <c r="Q2620">
        <v>54316</v>
      </c>
      <c r="R2620">
        <v>16537</v>
      </c>
      <c r="S2620" t="s">
        <v>28</v>
      </c>
      <c r="T2620">
        <v>2.35</v>
      </c>
      <c r="U2620" t="b">
        <f>IF(Table19[[#This Row],[gross]]-Table19[[#This Row],[budget]] &gt; 0, TRUE, FALSE)</f>
        <v>0</v>
      </c>
    </row>
    <row r="2621" spans="1:21" x14ac:dyDescent="0.35">
      <c r="A2621" t="s">
        <v>16915</v>
      </c>
      <c r="B2621">
        <v>1981</v>
      </c>
      <c r="C2621" t="s">
        <v>6708</v>
      </c>
      <c r="D2621" t="s">
        <v>16914</v>
      </c>
      <c r="E2621" t="s">
        <v>16913</v>
      </c>
      <c r="F2621" t="s">
        <v>16916</v>
      </c>
      <c r="G2621" t="s">
        <v>569</v>
      </c>
      <c r="H2621" s="11">
        <v>1250000</v>
      </c>
      <c r="I2621" s="11">
        <v>19100000</v>
      </c>
      <c r="J2621" t="s">
        <v>38</v>
      </c>
      <c r="K2621">
        <v>87</v>
      </c>
      <c r="L2621" t="s">
        <v>2912</v>
      </c>
      <c r="M2621" t="s">
        <v>16917</v>
      </c>
      <c r="N2621">
        <v>6.1</v>
      </c>
      <c r="O2621">
        <v>242</v>
      </c>
      <c r="P2621">
        <v>394</v>
      </c>
      <c r="Q2621">
        <v>39690</v>
      </c>
      <c r="R2621">
        <v>707</v>
      </c>
      <c r="S2621" t="s">
        <v>28</v>
      </c>
      <c r="T2621">
        <v>1.85</v>
      </c>
      <c r="U2621" t="b">
        <f>IF(Table19[[#This Row],[gross]]-Table19[[#This Row],[budget]] &gt; 0, TRUE, FALSE)</f>
        <v>1</v>
      </c>
    </row>
    <row r="2622" spans="1:21" x14ac:dyDescent="0.35">
      <c r="A2622" t="s">
        <v>16973</v>
      </c>
      <c r="B2622">
        <v>2001</v>
      </c>
      <c r="C2622" t="s">
        <v>16970</v>
      </c>
      <c r="D2622" t="s">
        <v>16972</v>
      </c>
      <c r="E2622" t="s">
        <v>16971</v>
      </c>
      <c r="F2622" t="s">
        <v>16974</v>
      </c>
      <c r="G2622" t="s">
        <v>569</v>
      </c>
      <c r="H2622" s="11">
        <v>1200000</v>
      </c>
      <c r="I2622" s="11">
        <v>58936</v>
      </c>
      <c r="J2622" t="s">
        <v>38</v>
      </c>
      <c r="K2622">
        <v>88</v>
      </c>
      <c r="L2622" t="s">
        <v>6111</v>
      </c>
      <c r="M2622" t="s">
        <v>16975</v>
      </c>
      <c r="N2622">
        <v>6.1</v>
      </c>
      <c r="O2622">
        <v>12</v>
      </c>
      <c r="P2622">
        <v>4</v>
      </c>
      <c r="Q2622">
        <v>91</v>
      </c>
      <c r="R2622">
        <v>318</v>
      </c>
      <c r="S2622" t="s">
        <v>28</v>
      </c>
      <c r="T2622">
        <v>1.78</v>
      </c>
      <c r="U2622" t="b">
        <f>IF(Table19[[#This Row],[gross]]-Table19[[#This Row],[budget]] &gt; 0, TRUE, FALSE)</f>
        <v>0</v>
      </c>
    </row>
    <row r="2623" spans="1:21" x14ac:dyDescent="0.35">
      <c r="A2623" t="s">
        <v>17002</v>
      </c>
      <c r="B2623">
        <v>2010</v>
      </c>
      <c r="C2623" t="s">
        <v>17000</v>
      </c>
      <c r="D2623" t="s">
        <v>8912</v>
      </c>
      <c r="E2623" t="s">
        <v>17001</v>
      </c>
      <c r="F2623" t="s">
        <v>17003</v>
      </c>
      <c r="G2623" t="s">
        <v>569</v>
      </c>
      <c r="H2623" s="11">
        <v>1100000</v>
      </c>
      <c r="I2623" s="11">
        <v>56129</v>
      </c>
      <c r="J2623" t="s">
        <v>263</v>
      </c>
      <c r="K2623">
        <v>110</v>
      </c>
      <c r="L2623" t="s">
        <v>2836</v>
      </c>
      <c r="M2623" t="s">
        <v>17004</v>
      </c>
      <c r="N2623">
        <v>6.1</v>
      </c>
      <c r="O2623">
        <v>97</v>
      </c>
      <c r="P2623">
        <v>82</v>
      </c>
      <c r="Q2623">
        <v>6555</v>
      </c>
      <c r="R2623">
        <v>645</v>
      </c>
      <c r="S2623" t="s">
        <v>28</v>
      </c>
      <c r="T2623">
        <v>2.35</v>
      </c>
      <c r="U2623" t="b">
        <f>IF(Table19[[#This Row],[gross]]-Table19[[#This Row],[budget]] &gt; 0, TRUE, FALSE)</f>
        <v>0</v>
      </c>
    </row>
    <row r="2624" spans="1:21" x14ac:dyDescent="0.35">
      <c r="A2624" t="s">
        <v>17022</v>
      </c>
      <c r="B2624">
        <v>2008</v>
      </c>
      <c r="C2624" t="s">
        <v>17019</v>
      </c>
      <c r="D2624" t="s">
        <v>17021</v>
      </c>
      <c r="E2624" t="s">
        <v>17020</v>
      </c>
      <c r="F2624" t="s">
        <v>17023</v>
      </c>
      <c r="G2624" t="s">
        <v>569</v>
      </c>
      <c r="H2624" s="11">
        <v>1400000</v>
      </c>
      <c r="I2624" s="11"/>
      <c r="J2624" t="s">
        <v>365</v>
      </c>
      <c r="K2624">
        <v>89</v>
      </c>
      <c r="L2624" t="s">
        <v>5834</v>
      </c>
      <c r="M2624" t="s">
        <v>17024</v>
      </c>
      <c r="N2624">
        <v>6.1</v>
      </c>
      <c r="O2624">
        <v>95</v>
      </c>
      <c r="P2624">
        <v>85</v>
      </c>
      <c r="Q2624">
        <v>9465</v>
      </c>
      <c r="R2624">
        <v>29</v>
      </c>
      <c r="S2624" t="s">
        <v>28</v>
      </c>
      <c r="T2624">
        <v>1.85</v>
      </c>
      <c r="U2624" t="b">
        <f>IF(Table19[[#This Row],[gross]]-Table19[[#This Row],[budget]] &gt; 0, TRUE, FALSE)</f>
        <v>0</v>
      </c>
    </row>
    <row r="2625" spans="1:21" x14ac:dyDescent="0.35">
      <c r="A2625" t="s">
        <v>17171</v>
      </c>
      <c r="B2625">
        <v>2003</v>
      </c>
      <c r="C2625" t="s">
        <v>17170</v>
      </c>
      <c r="D2625" t="s">
        <v>13345</v>
      </c>
      <c r="E2625" t="s">
        <v>2548</v>
      </c>
      <c r="F2625" t="s">
        <v>3501</v>
      </c>
      <c r="G2625" t="s">
        <v>39</v>
      </c>
      <c r="H2625" s="11">
        <v>1000000</v>
      </c>
      <c r="I2625" s="11">
        <v>279282</v>
      </c>
      <c r="J2625" t="s">
        <v>38</v>
      </c>
      <c r="K2625">
        <v>79</v>
      </c>
      <c r="L2625" t="s">
        <v>1375</v>
      </c>
      <c r="M2625" t="s">
        <v>17172</v>
      </c>
      <c r="N2625">
        <v>6.1</v>
      </c>
      <c r="O2625">
        <v>29</v>
      </c>
      <c r="P2625">
        <v>49</v>
      </c>
      <c r="Q2625">
        <v>3806</v>
      </c>
      <c r="R2625">
        <v>2489</v>
      </c>
      <c r="S2625" t="s">
        <v>28</v>
      </c>
      <c r="T2625">
        <v>1.85</v>
      </c>
      <c r="U2625" t="b">
        <f>IF(Table19[[#This Row],[gross]]-Table19[[#This Row],[budget]] &gt; 0, TRUE, FALSE)</f>
        <v>0</v>
      </c>
    </row>
    <row r="2626" spans="1:21" x14ac:dyDescent="0.35">
      <c r="A2626" t="s">
        <v>17215</v>
      </c>
      <c r="B2626">
        <v>1998</v>
      </c>
      <c r="C2626" t="s">
        <v>5799</v>
      </c>
      <c r="D2626" t="s">
        <v>2067</v>
      </c>
      <c r="E2626" t="s">
        <v>4073</v>
      </c>
      <c r="F2626" t="s">
        <v>14073</v>
      </c>
      <c r="G2626" t="s">
        <v>569</v>
      </c>
      <c r="H2626" s="11">
        <v>1000000</v>
      </c>
      <c r="I2626" s="11">
        <v>21210</v>
      </c>
      <c r="J2626" t="s">
        <v>38</v>
      </c>
      <c r="K2626">
        <v>88</v>
      </c>
      <c r="L2626" t="s">
        <v>982</v>
      </c>
      <c r="M2626" t="s">
        <v>17216</v>
      </c>
      <c r="N2626">
        <v>6.1</v>
      </c>
      <c r="O2626">
        <v>33</v>
      </c>
      <c r="P2626">
        <v>52</v>
      </c>
      <c r="Q2626">
        <v>2735</v>
      </c>
      <c r="R2626">
        <v>1141</v>
      </c>
      <c r="S2626" t="s">
        <v>28</v>
      </c>
      <c r="T2626">
        <v>1.85</v>
      </c>
      <c r="U2626" t="b">
        <f>IF(Table19[[#This Row],[gross]]-Table19[[#This Row],[budget]] &gt; 0, TRUE, FALSE)</f>
        <v>0</v>
      </c>
    </row>
    <row r="2627" spans="1:21" x14ac:dyDescent="0.35">
      <c r="A2627" t="s">
        <v>17223</v>
      </c>
      <c r="B2627">
        <v>2006</v>
      </c>
      <c r="C2627" t="s">
        <v>17221</v>
      </c>
      <c r="D2627" t="s">
        <v>17222</v>
      </c>
      <c r="E2627" t="s">
        <v>16679</v>
      </c>
      <c r="F2627" t="s">
        <v>17224</v>
      </c>
      <c r="G2627" t="s">
        <v>4621</v>
      </c>
      <c r="H2627" s="11">
        <v>1000000</v>
      </c>
      <c r="I2627" s="11">
        <v>10018</v>
      </c>
      <c r="J2627" t="s">
        <v>38</v>
      </c>
      <c r="K2627">
        <v>78</v>
      </c>
      <c r="L2627" t="s">
        <v>2062</v>
      </c>
      <c r="M2627" t="s">
        <v>17225</v>
      </c>
      <c r="N2627">
        <v>6.1</v>
      </c>
      <c r="O2627">
        <v>71</v>
      </c>
      <c r="P2627">
        <v>31</v>
      </c>
      <c r="Q2627">
        <v>3228</v>
      </c>
      <c r="R2627">
        <v>509</v>
      </c>
      <c r="S2627" t="s">
        <v>720</v>
      </c>
      <c r="T2627">
        <v>1.85</v>
      </c>
      <c r="U2627" t="b">
        <f>IF(Table19[[#This Row],[gross]]-Table19[[#This Row],[budget]] &gt; 0, TRUE, FALSE)</f>
        <v>0</v>
      </c>
    </row>
    <row r="2628" spans="1:21" x14ac:dyDescent="0.35">
      <c r="A2628" t="s">
        <v>17477</v>
      </c>
      <c r="B2628">
        <v>1974</v>
      </c>
      <c r="C2628" t="s">
        <v>17473</v>
      </c>
      <c r="D2628" t="s">
        <v>17476</v>
      </c>
      <c r="E2628" t="s">
        <v>17474</v>
      </c>
      <c r="F2628" t="s">
        <v>17478</v>
      </c>
      <c r="G2628" t="s">
        <v>272</v>
      </c>
      <c r="H2628" s="11">
        <v>500000</v>
      </c>
      <c r="I2628" s="11">
        <v>39552600</v>
      </c>
      <c r="J2628" t="s">
        <v>38</v>
      </c>
      <c r="K2628">
        <v>86</v>
      </c>
      <c r="L2628" t="s">
        <v>17475</v>
      </c>
      <c r="M2628" t="s">
        <v>17479</v>
      </c>
      <c r="N2628">
        <v>6.1</v>
      </c>
      <c r="O2628">
        <v>5</v>
      </c>
      <c r="P2628">
        <v>36</v>
      </c>
      <c r="Q2628">
        <v>3411</v>
      </c>
      <c r="R2628">
        <v>1090</v>
      </c>
      <c r="S2628" t="s">
        <v>28</v>
      </c>
      <c r="T2628">
        <v>1.85</v>
      </c>
      <c r="U2628" t="b">
        <f>IF(Table19[[#This Row],[gross]]-Table19[[#This Row],[budget]] &gt; 0, TRUE, FALSE)</f>
        <v>1</v>
      </c>
    </row>
    <row r="2629" spans="1:21" x14ac:dyDescent="0.35">
      <c r="A2629" t="s">
        <v>17575</v>
      </c>
      <c r="B2629">
        <v>2002</v>
      </c>
      <c r="C2629" t="s">
        <v>17574</v>
      </c>
      <c r="D2629" t="s">
        <v>4046</v>
      </c>
      <c r="E2629" t="s">
        <v>5706</v>
      </c>
      <c r="F2629" t="s">
        <v>17576</v>
      </c>
      <c r="G2629" t="s">
        <v>569</v>
      </c>
      <c r="H2629" s="11">
        <v>500000</v>
      </c>
      <c r="I2629" s="11">
        <v>13134</v>
      </c>
      <c r="J2629" t="s">
        <v>38</v>
      </c>
      <c r="K2629">
        <v>112</v>
      </c>
      <c r="L2629" t="s">
        <v>3637</v>
      </c>
      <c r="M2629" t="s">
        <v>17577</v>
      </c>
      <c r="N2629">
        <v>6.1</v>
      </c>
      <c r="O2629">
        <v>17</v>
      </c>
      <c r="P2629">
        <v>32</v>
      </c>
      <c r="Q2629">
        <v>2004</v>
      </c>
      <c r="R2629">
        <v>35294</v>
      </c>
      <c r="S2629" t="s">
        <v>28</v>
      </c>
      <c r="T2629">
        <v>2.35</v>
      </c>
      <c r="U2629" t="b">
        <f>IF(Table19[[#This Row],[gross]]-Table19[[#This Row],[budget]] &gt; 0, TRUE, FALSE)</f>
        <v>0</v>
      </c>
    </row>
    <row r="2630" spans="1:21" x14ac:dyDescent="0.35">
      <c r="A2630" t="s">
        <v>17674</v>
      </c>
      <c r="B2630">
        <v>2008</v>
      </c>
      <c r="C2630" t="s">
        <v>7662</v>
      </c>
      <c r="D2630" t="s">
        <v>4039</v>
      </c>
      <c r="E2630" t="s">
        <v>6457</v>
      </c>
      <c r="F2630" t="s">
        <v>17675</v>
      </c>
      <c r="G2630" t="s">
        <v>39</v>
      </c>
      <c r="H2630" s="11">
        <v>35000000</v>
      </c>
      <c r="I2630" s="11">
        <v>80276912</v>
      </c>
      <c r="J2630" t="s">
        <v>38</v>
      </c>
      <c r="K2630">
        <v>101</v>
      </c>
      <c r="L2630" t="s">
        <v>1618</v>
      </c>
      <c r="M2630" t="s">
        <v>17676</v>
      </c>
      <c r="N2630">
        <v>6.1</v>
      </c>
      <c r="O2630">
        <v>148</v>
      </c>
      <c r="P2630">
        <v>151</v>
      </c>
      <c r="Q2630">
        <v>140740</v>
      </c>
      <c r="R2630">
        <v>1026</v>
      </c>
      <c r="S2630" t="s">
        <v>28</v>
      </c>
      <c r="T2630">
        <v>2.35</v>
      </c>
      <c r="U2630" t="b">
        <f>IF(Table19[[#This Row],[gross]]-Table19[[#This Row],[budget]] &gt; 0, TRUE, FALSE)</f>
        <v>1</v>
      </c>
    </row>
    <row r="2631" spans="1:21" x14ac:dyDescent="0.35">
      <c r="A2631" t="s">
        <v>17688</v>
      </c>
      <c r="B2631">
        <v>2012</v>
      </c>
      <c r="C2631" t="s">
        <v>17685</v>
      </c>
      <c r="D2631" t="s">
        <v>17687</v>
      </c>
      <c r="E2631" t="s">
        <v>17686</v>
      </c>
      <c r="F2631" t="s">
        <v>17689</v>
      </c>
      <c r="G2631" t="s">
        <v>4621</v>
      </c>
      <c r="H2631" s="11">
        <v>6000000</v>
      </c>
      <c r="I2631" s="11">
        <v>12843</v>
      </c>
      <c r="J2631" t="s">
        <v>1418</v>
      </c>
      <c r="K2631">
        <v>89</v>
      </c>
      <c r="L2631" t="s">
        <v>5289</v>
      </c>
      <c r="M2631" t="s">
        <v>17690</v>
      </c>
      <c r="N2631">
        <v>6.1</v>
      </c>
      <c r="O2631">
        <v>279</v>
      </c>
      <c r="P2631">
        <v>131</v>
      </c>
      <c r="Q2631">
        <v>27297</v>
      </c>
      <c r="R2631">
        <v>1233</v>
      </c>
      <c r="S2631" t="s">
        <v>28</v>
      </c>
      <c r="T2631">
        <v>2.35</v>
      </c>
      <c r="U2631" t="b">
        <f>IF(Table19[[#This Row],[gross]]-Table19[[#This Row],[budget]] &gt; 0, TRUE, FALSE)</f>
        <v>0</v>
      </c>
    </row>
    <row r="2632" spans="1:21" x14ac:dyDescent="0.35">
      <c r="A2632" t="s">
        <v>17988</v>
      </c>
      <c r="B2632">
        <v>2014</v>
      </c>
      <c r="C2632" t="s">
        <v>17986</v>
      </c>
      <c r="D2632" t="s">
        <v>6958</v>
      </c>
      <c r="E2632" t="s">
        <v>17987</v>
      </c>
      <c r="F2632" t="s">
        <v>17989</v>
      </c>
      <c r="G2632" t="s">
        <v>39</v>
      </c>
      <c r="H2632" s="11">
        <v>4000000</v>
      </c>
      <c r="I2632" s="11"/>
      <c r="J2632" t="s">
        <v>38</v>
      </c>
      <c r="K2632">
        <v>97</v>
      </c>
      <c r="L2632" t="s">
        <v>2836</v>
      </c>
      <c r="M2632" t="s">
        <v>17990</v>
      </c>
      <c r="N2632">
        <v>6.1</v>
      </c>
      <c r="O2632">
        <v>161</v>
      </c>
      <c r="P2632">
        <v>180</v>
      </c>
      <c r="Q2632">
        <v>48236</v>
      </c>
      <c r="R2632">
        <v>1922</v>
      </c>
      <c r="S2632" t="s">
        <v>28</v>
      </c>
      <c r="T2632">
        <v>2.35</v>
      </c>
      <c r="U2632" t="b">
        <f>IF(Table19[[#This Row],[gross]]-Table19[[#This Row],[budget]] &gt; 0, TRUE, FALSE)</f>
        <v>0</v>
      </c>
    </row>
    <row r="2633" spans="1:21" x14ac:dyDescent="0.35">
      <c r="A2633" t="s">
        <v>18025</v>
      </c>
      <c r="B2633">
        <v>1972</v>
      </c>
      <c r="C2633" t="s">
        <v>12453</v>
      </c>
      <c r="D2633" t="s">
        <v>18024</v>
      </c>
      <c r="E2633" t="s">
        <v>18022</v>
      </c>
      <c r="F2633" t="s">
        <v>18026</v>
      </c>
      <c r="G2633" t="s">
        <v>6400</v>
      </c>
      <c r="H2633" s="11">
        <v>10000</v>
      </c>
      <c r="I2633" s="11">
        <v>180483</v>
      </c>
      <c r="J2633" t="s">
        <v>38</v>
      </c>
      <c r="K2633">
        <v>108</v>
      </c>
      <c r="L2633" t="s">
        <v>18023</v>
      </c>
      <c r="M2633" t="s">
        <v>18027</v>
      </c>
      <c r="N2633">
        <v>6.1</v>
      </c>
      <c r="O2633">
        <v>73</v>
      </c>
      <c r="P2633">
        <v>183</v>
      </c>
      <c r="Q2633">
        <v>16792</v>
      </c>
      <c r="R2633">
        <v>760</v>
      </c>
      <c r="S2633" t="s">
        <v>28</v>
      </c>
      <c r="T2633">
        <v>1.37</v>
      </c>
      <c r="U2633" t="b">
        <f>IF(Table19[[#This Row],[gross]]-Table19[[#This Row],[budget]] &gt; 0, TRUE, FALSE)</f>
        <v>1</v>
      </c>
    </row>
    <row r="2634" spans="1:21" x14ac:dyDescent="0.35">
      <c r="A2634" t="s">
        <v>276</v>
      </c>
      <c r="B2634">
        <v>2009</v>
      </c>
      <c r="C2634" t="s">
        <v>273</v>
      </c>
      <c r="D2634" t="s">
        <v>275</v>
      </c>
      <c r="E2634" t="s">
        <v>274</v>
      </c>
      <c r="F2634" t="s">
        <v>277</v>
      </c>
      <c r="G2634" t="s">
        <v>39</v>
      </c>
      <c r="H2634" s="11">
        <v>200000000</v>
      </c>
      <c r="I2634" s="11">
        <v>402076689</v>
      </c>
      <c r="J2634" t="s">
        <v>38</v>
      </c>
      <c r="K2634">
        <v>150</v>
      </c>
      <c r="L2634" t="s">
        <v>68</v>
      </c>
      <c r="M2634" t="s">
        <v>278</v>
      </c>
      <c r="N2634">
        <v>6</v>
      </c>
      <c r="O2634">
        <v>366</v>
      </c>
      <c r="P2634">
        <v>1439</v>
      </c>
      <c r="Q2634">
        <v>323207</v>
      </c>
      <c r="R2634">
        <v>3218</v>
      </c>
      <c r="S2634" t="s">
        <v>28</v>
      </c>
      <c r="T2634">
        <v>2.35</v>
      </c>
      <c r="U2634" t="b">
        <f>IF(Table19[[#This Row],[gross]]-Table19[[#This Row],[budget]] &gt; 0, TRUE, FALSE)</f>
        <v>1</v>
      </c>
    </row>
    <row r="2635" spans="1:21" x14ac:dyDescent="0.35">
      <c r="A2635" t="s">
        <v>1051</v>
      </c>
      <c r="B2635">
        <v>2005</v>
      </c>
      <c r="C2635" t="s">
        <v>1049</v>
      </c>
      <c r="D2635" t="s">
        <v>644</v>
      </c>
      <c r="E2635" t="s">
        <v>467</v>
      </c>
      <c r="F2635" t="s">
        <v>460</v>
      </c>
      <c r="G2635" t="s">
        <v>39</v>
      </c>
      <c r="H2635" s="11">
        <v>130000000</v>
      </c>
      <c r="I2635" s="11">
        <v>68642452</v>
      </c>
      <c r="J2635" t="s">
        <v>56</v>
      </c>
      <c r="K2635">
        <v>124</v>
      </c>
      <c r="L2635" t="s">
        <v>1050</v>
      </c>
      <c r="M2635" t="s">
        <v>1052</v>
      </c>
      <c r="N2635">
        <v>6</v>
      </c>
      <c r="O2635">
        <v>163</v>
      </c>
      <c r="P2635">
        <v>463</v>
      </c>
      <c r="Q2635">
        <v>77673</v>
      </c>
      <c r="R2635">
        <v>13073</v>
      </c>
      <c r="S2635" t="s">
        <v>28</v>
      </c>
      <c r="T2635">
        <v>2.35</v>
      </c>
      <c r="U2635" t="b">
        <f>IF(Table19[[#This Row],[gross]]-Table19[[#This Row],[budget]] &gt; 0, TRUE, FALSE)</f>
        <v>0</v>
      </c>
    </row>
    <row r="2636" spans="1:21" x14ac:dyDescent="0.35">
      <c r="A2636" t="s">
        <v>1293</v>
      </c>
      <c r="B2636">
        <v>2000</v>
      </c>
      <c r="C2636" t="s">
        <v>823</v>
      </c>
      <c r="D2636" t="s">
        <v>1292</v>
      </c>
      <c r="E2636" t="s">
        <v>1291</v>
      </c>
      <c r="F2636" t="s">
        <v>1294</v>
      </c>
      <c r="G2636" t="s">
        <v>90</v>
      </c>
      <c r="H2636" s="11">
        <v>123000000</v>
      </c>
      <c r="I2636" s="11">
        <v>260031035</v>
      </c>
      <c r="J2636" t="s">
        <v>38</v>
      </c>
      <c r="K2636">
        <v>110</v>
      </c>
      <c r="L2636" t="s">
        <v>505</v>
      </c>
      <c r="M2636" t="s">
        <v>1295</v>
      </c>
      <c r="N2636">
        <v>6</v>
      </c>
      <c r="O2636">
        <v>175</v>
      </c>
      <c r="P2636">
        <v>482</v>
      </c>
      <c r="Q2636">
        <v>141414</v>
      </c>
      <c r="R2636">
        <v>4146</v>
      </c>
      <c r="S2636" t="s">
        <v>28</v>
      </c>
      <c r="T2636">
        <v>1.85</v>
      </c>
      <c r="U2636" t="b">
        <f>IF(Table19[[#This Row],[gross]]-Table19[[#This Row],[budget]] &gt; 0, TRUE, FALSE)</f>
        <v>1</v>
      </c>
    </row>
    <row r="2637" spans="1:21" x14ac:dyDescent="0.35">
      <c r="A2637" t="s">
        <v>1421</v>
      </c>
      <c r="B2637">
        <v>2002</v>
      </c>
      <c r="C2637" t="s">
        <v>1300</v>
      </c>
      <c r="D2637" t="s">
        <v>678</v>
      </c>
      <c r="E2637" t="s">
        <v>1419</v>
      </c>
      <c r="F2637" t="s">
        <v>1422</v>
      </c>
      <c r="G2637" t="s">
        <v>569</v>
      </c>
      <c r="H2637" s="11">
        <v>115000000</v>
      </c>
      <c r="I2637" s="11">
        <v>40911830</v>
      </c>
      <c r="J2637" t="s">
        <v>38</v>
      </c>
      <c r="K2637">
        <v>153</v>
      </c>
      <c r="L2637" t="s">
        <v>1420</v>
      </c>
      <c r="M2637" t="s">
        <v>1423</v>
      </c>
      <c r="N2637">
        <v>6</v>
      </c>
      <c r="O2637">
        <v>152</v>
      </c>
      <c r="P2637">
        <v>454</v>
      </c>
      <c r="Q2637">
        <v>55994</v>
      </c>
      <c r="R2637">
        <v>15046</v>
      </c>
      <c r="S2637" t="s">
        <v>28</v>
      </c>
      <c r="T2637">
        <v>2.35</v>
      </c>
      <c r="U2637" t="b">
        <f>IF(Table19[[#This Row],[gross]]-Table19[[#This Row],[budget]] &gt; 0, TRUE, FALSE)</f>
        <v>0</v>
      </c>
    </row>
    <row r="2638" spans="1:21" x14ac:dyDescent="0.35">
      <c r="A2638" t="s">
        <v>1752</v>
      </c>
      <c r="B2638">
        <v>2010</v>
      </c>
      <c r="C2638" t="s">
        <v>1750</v>
      </c>
      <c r="D2638" t="s">
        <v>43</v>
      </c>
      <c r="E2638" t="s">
        <v>555</v>
      </c>
      <c r="F2638" t="s">
        <v>1753</v>
      </c>
      <c r="G2638" t="s">
        <v>39</v>
      </c>
      <c r="H2638" s="11">
        <v>100000000</v>
      </c>
      <c r="I2638" s="11">
        <v>67631157</v>
      </c>
      <c r="J2638" t="s">
        <v>38</v>
      </c>
      <c r="K2638">
        <v>103</v>
      </c>
      <c r="L2638" t="s">
        <v>1751</v>
      </c>
      <c r="M2638" t="s">
        <v>1754</v>
      </c>
      <c r="N2638">
        <v>6</v>
      </c>
      <c r="O2638">
        <v>321</v>
      </c>
      <c r="P2638">
        <v>374</v>
      </c>
      <c r="Q2638">
        <v>176598</v>
      </c>
      <c r="R2638">
        <v>55175</v>
      </c>
      <c r="S2638" t="s">
        <v>28</v>
      </c>
      <c r="T2638">
        <v>2.35</v>
      </c>
      <c r="U2638" t="b">
        <f>IF(Table19[[#This Row],[gross]]-Table19[[#This Row],[budget]] &gt; 0, TRUE, FALSE)</f>
        <v>0</v>
      </c>
    </row>
    <row r="2639" spans="1:21" x14ac:dyDescent="0.35">
      <c r="A2639" t="s">
        <v>1802</v>
      </c>
      <c r="B2639">
        <v>2014</v>
      </c>
      <c r="C2639" t="s">
        <v>255</v>
      </c>
      <c r="D2639" t="s">
        <v>1045</v>
      </c>
      <c r="E2639" t="s">
        <v>1753</v>
      </c>
      <c r="F2639" t="s">
        <v>1803</v>
      </c>
      <c r="G2639" t="s">
        <v>39</v>
      </c>
      <c r="H2639" s="11">
        <v>100000000</v>
      </c>
      <c r="I2639" s="11">
        <v>72660029</v>
      </c>
      <c r="J2639" t="s">
        <v>38</v>
      </c>
      <c r="K2639">
        <v>101</v>
      </c>
      <c r="L2639" t="s">
        <v>122</v>
      </c>
      <c r="M2639" t="s">
        <v>1804</v>
      </c>
      <c r="N2639">
        <v>6</v>
      </c>
      <c r="O2639">
        <v>245</v>
      </c>
      <c r="P2639">
        <v>269</v>
      </c>
      <c r="Q2639">
        <v>115687</v>
      </c>
      <c r="R2639">
        <v>16235</v>
      </c>
      <c r="S2639" t="s">
        <v>28</v>
      </c>
      <c r="T2639">
        <v>2.35</v>
      </c>
      <c r="U2639" t="b">
        <f>IF(Table19[[#This Row],[gross]]-Table19[[#This Row],[budget]] &gt; 0, TRUE, FALSE)</f>
        <v>0</v>
      </c>
    </row>
    <row r="2640" spans="1:21" x14ac:dyDescent="0.35">
      <c r="A2640" t="s">
        <v>1993</v>
      </c>
      <c r="B2640">
        <v>2004</v>
      </c>
      <c r="C2640" t="s">
        <v>1991</v>
      </c>
      <c r="D2640" t="s">
        <v>526</v>
      </c>
      <c r="E2640" t="s">
        <v>1382</v>
      </c>
      <c r="F2640" t="s">
        <v>1157</v>
      </c>
      <c r="G2640" t="s">
        <v>39</v>
      </c>
      <c r="H2640" s="11">
        <v>107000000</v>
      </c>
      <c r="I2640" s="11">
        <v>22406362</v>
      </c>
      <c r="J2640" t="s">
        <v>38</v>
      </c>
      <c r="K2640">
        <v>137</v>
      </c>
      <c r="L2640" t="s">
        <v>1992</v>
      </c>
      <c r="M2640" t="s">
        <v>1994</v>
      </c>
      <c r="N2640">
        <v>6</v>
      </c>
      <c r="O2640">
        <v>106</v>
      </c>
      <c r="P2640">
        <v>267</v>
      </c>
      <c r="Q2640">
        <v>16832</v>
      </c>
      <c r="R2640">
        <v>5780</v>
      </c>
      <c r="S2640" t="s">
        <v>28</v>
      </c>
      <c r="T2640">
        <v>2.35</v>
      </c>
      <c r="U2640" t="b">
        <f>IF(Table19[[#This Row],[gross]]-Table19[[#This Row],[budget]] &gt; 0, TRUE, FALSE)</f>
        <v>0</v>
      </c>
    </row>
    <row r="2641" spans="1:21" x14ac:dyDescent="0.35">
      <c r="A2641" t="s">
        <v>2351</v>
      </c>
      <c r="B2641">
        <v>2006</v>
      </c>
      <c r="C2641" t="s">
        <v>398</v>
      </c>
      <c r="D2641" t="s">
        <v>2350</v>
      </c>
      <c r="E2641" t="s">
        <v>2349</v>
      </c>
      <c r="F2641" t="s">
        <v>2352</v>
      </c>
      <c r="G2641" t="s">
        <v>39</v>
      </c>
      <c r="H2641" s="11">
        <v>85000000</v>
      </c>
      <c r="I2641" s="11">
        <v>62494975</v>
      </c>
      <c r="J2641" t="s">
        <v>38</v>
      </c>
      <c r="K2641">
        <v>104</v>
      </c>
      <c r="L2641" t="s">
        <v>329</v>
      </c>
      <c r="M2641" t="s">
        <v>2353</v>
      </c>
      <c r="N2641">
        <v>6</v>
      </c>
      <c r="O2641">
        <v>158</v>
      </c>
      <c r="P2641">
        <v>378</v>
      </c>
      <c r="Q2641">
        <v>179500</v>
      </c>
      <c r="R2641">
        <v>1235</v>
      </c>
      <c r="S2641" t="s">
        <v>28</v>
      </c>
      <c r="T2641">
        <v>2.35</v>
      </c>
      <c r="U2641" t="b">
        <f>IF(Table19[[#This Row],[gross]]-Table19[[#This Row],[budget]] &gt; 0, TRUE, FALSE)</f>
        <v>0</v>
      </c>
    </row>
    <row r="2642" spans="1:21" x14ac:dyDescent="0.35">
      <c r="A2642" t="s">
        <v>2750</v>
      </c>
      <c r="B2642">
        <v>1997</v>
      </c>
      <c r="C2642" t="s">
        <v>2748</v>
      </c>
      <c r="D2642" t="s">
        <v>1956</v>
      </c>
      <c r="E2642" t="s">
        <v>2749</v>
      </c>
      <c r="F2642" t="s">
        <v>2751</v>
      </c>
      <c r="G2642" t="s">
        <v>569</v>
      </c>
      <c r="H2642" s="11">
        <v>80000000</v>
      </c>
      <c r="I2642" s="11">
        <v>17593391</v>
      </c>
      <c r="J2642" t="s">
        <v>38</v>
      </c>
      <c r="K2642">
        <v>177</v>
      </c>
      <c r="L2642" t="s">
        <v>561</v>
      </c>
      <c r="M2642" t="s">
        <v>2752</v>
      </c>
      <c r="N2642">
        <v>6</v>
      </c>
      <c r="O2642">
        <v>79</v>
      </c>
      <c r="P2642">
        <v>376</v>
      </c>
      <c r="Q2642">
        <v>56403</v>
      </c>
      <c r="R2642">
        <v>4346</v>
      </c>
      <c r="S2642" t="s">
        <v>28</v>
      </c>
      <c r="T2642">
        <v>2.35</v>
      </c>
      <c r="U2642" t="b">
        <f>IF(Table19[[#This Row],[gross]]-Table19[[#This Row],[budget]] &gt; 0, TRUE, FALSE)</f>
        <v>0</v>
      </c>
    </row>
    <row r="2643" spans="1:21" x14ac:dyDescent="0.35">
      <c r="A2643" t="s">
        <v>2760</v>
      </c>
      <c r="B2643">
        <v>2015</v>
      </c>
      <c r="C2643" t="s">
        <v>1049</v>
      </c>
      <c r="D2643" t="s">
        <v>332</v>
      </c>
      <c r="E2643" t="s">
        <v>2759</v>
      </c>
      <c r="F2643" t="s">
        <v>2761</v>
      </c>
      <c r="G2643" t="s">
        <v>39</v>
      </c>
      <c r="H2643" s="11">
        <v>90000000</v>
      </c>
      <c r="I2643" s="11">
        <v>27356090</v>
      </c>
      <c r="J2643" t="s">
        <v>38</v>
      </c>
      <c r="K2643">
        <v>106</v>
      </c>
      <c r="L2643" t="s">
        <v>42</v>
      </c>
      <c r="M2643" t="s">
        <v>2762</v>
      </c>
      <c r="N2643">
        <v>6</v>
      </c>
      <c r="O2643">
        <v>202</v>
      </c>
      <c r="P2643">
        <v>117</v>
      </c>
      <c r="Q2643">
        <v>58752</v>
      </c>
      <c r="R2643">
        <v>16922</v>
      </c>
      <c r="S2643" t="s">
        <v>28</v>
      </c>
      <c r="T2643">
        <v>2.35</v>
      </c>
      <c r="U2643" t="b">
        <f>IF(Table19[[#This Row],[gross]]-Table19[[#This Row],[budget]] &gt; 0, TRUE, FALSE)</f>
        <v>0</v>
      </c>
    </row>
    <row r="2644" spans="1:21" x14ac:dyDescent="0.35">
      <c r="A2644" t="s">
        <v>2773</v>
      </c>
      <c r="B2644">
        <v>2006</v>
      </c>
      <c r="C2644" t="s">
        <v>1908</v>
      </c>
      <c r="D2644" t="s">
        <v>2772</v>
      </c>
      <c r="E2644" t="s">
        <v>2771</v>
      </c>
      <c r="F2644" t="s">
        <v>2774</v>
      </c>
      <c r="G2644" t="s">
        <v>90</v>
      </c>
      <c r="H2644" s="11">
        <v>86000000</v>
      </c>
      <c r="I2644" s="11">
        <v>15131330</v>
      </c>
      <c r="J2644" t="s">
        <v>1418</v>
      </c>
      <c r="K2644">
        <v>94</v>
      </c>
      <c r="L2644" t="s">
        <v>612</v>
      </c>
      <c r="M2644" t="s">
        <v>2775</v>
      </c>
      <c r="N2644">
        <v>6</v>
      </c>
      <c r="O2644">
        <v>101</v>
      </c>
      <c r="P2644">
        <v>64</v>
      </c>
      <c r="Q2644">
        <v>25843</v>
      </c>
      <c r="R2644">
        <v>683</v>
      </c>
      <c r="S2644" t="s">
        <v>28</v>
      </c>
      <c r="T2644">
        <v>2.35</v>
      </c>
      <c r="U2644" t="b">
        <f>IF(Table19[[#This Row],[gross]]-Table19[[#This Row],[budget]] &gt; 0, TRUE, FALSE)</f>
        <v>0</v>
      </c>
    </row>
    <row r="2645" spans="1:21" x14ac:dyDescent="0.35">
      <c r="A2645" t="s">
        <v>2926</v>
      </c>
      <c r="B2645">
        <v>2010</v>
      </c>
      <c r="C2645" t="s">
        <v>2115</v>
      </c>
      <c r="D2645" t="s">
        <v>267</v>
      </c>
      <c r="E2645" t="s">
        <v>2117</v>
      </c>
      <c r="F2645" t="s">
        <v>483</v>
      </c>
      <c r="G2645" t="s">
        <v>39</v>
      </c>
      <c r="H2645" s="11">
        <v>80000000</v>
      </c>
      <c r="I2645" s="11">
        <v>162001186</v>
      </c>
      <c r="J2645" t="s">
        <v>38</v>
      </c>
      <c r="K2645">
        <v>102</v>
      </c>
      <c r="L2645" t="s">
        <v>1611</v>
      </c>
      <c r="M2645" t="s">
        <v>2927</v>
      </c>
      <c r="N2645">
        <v>6</v>
      </c>
      <c r="O2645">
        <v>179</v>
      </c>
      <c r="P2645">
        <v>311</v>
      </c>
      <c r="Q2645">
        <v>181443</v>
      </c>
      <c r="R2645">
        <v>28497</v>
      </c>
      <c r="S2645" t="s">
        <v>28</v>
      </c>
      <c r="T2645">
        <v>1.85</v>
      </c>
      <c r="U2645" t="b">
        <f>IF(Table19[[#This Row],[gross]]-Table19[[#This Row],[budget]] &gt; 0, TRUE, FALSE)</f>
        <v>1</v>
      </c>
    </row>
    <row r="2646" spans="1:21" x14ac:dyDescent="0.35">
      <c r="A2646" t="s">
        <v>2949</v>
      </c>
      <c r="B2646">
        <v>2004</v>
      </c>
      <c r="C2646" t="s">
        <v>1920</v>
      </c>
      <c r="D2646" t="s">
        <v>1683</v>
      </c>
      <c r="E2646" t="s">
        <v>477</v>
      </c>
      <c r="F2646" t="s">
        <v>555</v>
      </c>
      <c r="G2646" t="s">
        <v>90</v>
      </c>
      <c r="H2646" s="11">
        <v>75000000</v>
      </c>
      <c r="I2646" s="11">
        <v>160762022</v>
      </c>
      <c r="J2646" t="s">
        <v>38</v>
      </c>
      <c r="K2646">
        <v>90</v>
      </c>
      <c r="L2646" t="s">
        <v>461</v>
      </c>
      <c r="M2646" t="s">
        <v>2950</v>
      </c>
      <c r="N2646">
        <v>6</v>
      </c>
      <c r="O2646">
        <v>143</v>
      </c>
      <c r="P2646">
        <v>288</v>
      </c>
      <c r="Q2646">
        <v>132415</v>
      </c>
      <c r="R2646">
        <v>63165</v>
      </c>
      <c r="S2646" t="s">
        <v>28</v>
      </c>
      <c r="T2646">
        <v>1.85</v>
      </c>
      <c r="U2646" t="b">
        <f>IF(Table19[[#This Row],[gross]]-Table19[[#This Row],[budget]] &gt; 0, TRUE, FALSE)</f>
        <v>1</v>
      </c>
    </row>
    <row r="2647" spans="1:21" x14ac:dyDescent="0.35">
      <c r="A2647" t="s">
        <v>3038</v>
      </c>
      <c r="B2647">
        <v>1998</v>
      </c>
      <c r="C2647" t="s">
        <v>2268</v>
      </c>
      <c r="D2647" t="s">
        <v>1629</v>
      </c>
      <c r="E2647" t="s">
        <v>3036</v>
      </c>
      <c r="F2647" t="s">
        <v>2478</v>
      </c>
      <c r="G2647" t="s">
        <v>569</v>
      </c>
      <c r="H2647" s="11">
        <v>75000000</v>
      </c>
      <c r="I2647" s="11">
        <v>14567883</v>
      </c>
      <c r="J2647" t="s">
        <v>56</v>
      </c>
      <c r="K2647">
        <v>99</v>
      </c>
      <c r="L2647" t="s">
        <v>3037</v>
      </c>
      <c r="M2647" t="s">
        <v>3039</v>
      </c>
      <c r="N2647">
        <v>6</v>
      </c>
      <c r="O2647">
        <v>67</v>
      </c>
      <c r="P2647">
        <v>373</v>
      </c>
      <c r="Q2647">
        <v>44248</v>
      </c>
      <c r="R2647">
        <v>2542</v>
      </c>
      <c r="S2647" t="s">
        <v>28</v>
      </c>
      <c r="T2647">
        <v>2.35</v>
      </c>
      <c r="U2647" t="b">
        <f>IF(Table19[[#This Row],[gross]]-Table19[[#This Row],[budget]] &gt; 0, TRUE, FALSE)</f>
        <v>0</v>
      </c>
    </row>
    <row r="2648" spans="1:21" x14ac:dyDescent="0.35">
      <c r="A2648" t="s">
        <v>3070</v>
      </c>
      <c r="B2648">
        <v>1998</v>
      </c>
      <c r="C2648" t="s">
        <v>2994</v>
      </c>
      <c r="D2648" t="s">
        <v>3069</v>
      </c>
      <c r="E2648" t="s">
        <v>3068</v>
      </c>
      <c r="F2648" t="s">
        <v>3071</v>
      </c>
      <c r="G2648" t="s">
        <v>39</v>
      </c>
      <c r="H2648" s="11">
        <v>75000000</v>
      </c>
      <c r="I2648" s="11">
        <v>36976367</v>
      </c>
      <c r="J2648" t="s">
        <v>38</v>
      </c>
      <c r="K2648">
        <v>134</v>
      </c>
      <c r="L2648" t="s">
        <v>2139</v>
      </c>
      <c r="M2648" t="s">
        <v>3072</v>
      </c>
      <c r="N2648">
        <v>6</v>
      </c>
      <c r="O2648">
        <v>108</v>
      </c>
      <c r="P2648">
        <v>274</v>
      </c>
      <c r="Q2648">
        <v>81611</v>
      </c>
      <c r="R2648">
        <v>1044</v>
      </c>
      <c r="S2648" t="s">
        <v>28</v>
      </c>
      <c r="T2648">
        <v>2.35</v>
      </c>
      <c r="U2648" t="b">
        <f>IF(Table19[[#This Row],[gross]]-Table19[[#This Row],[budget]] &gt; 0, TRUE, FALSE)</f>
        <v>0</v>
      </c>
    </row>
    <row r="2649" spans="1:21" x14ac:dyDescent="0.35">
      <c r="A2649" t="s">
        <v>3183</v>
      </c>
      <c r="B2649">
        <v>2015</v>
      </c>
      <c r="C2649" t="s">
        <v>3180</v>
      </c>
      <c r="D2649" t="s">
        <v>3182</v>
      </c>
      <c r="E2649" t="s">
        <v>3181</v>
      </c>
      <c r="F2649" t="s">
        <v>611</v>
      </c>
      <c r="G2649" t="s">
        <v>90</v>
      </c>
      <c r="H2649" s="11">
        <v>74000000</v>
      </c>
      <c r="I2649" s="11">
        <v>162495848</v>
      </c>
      <c r="J2649" t="s">
        <v>38</v>
      </c>
      <c r="K2649">
        <v>92</v>
      </c>
      <c r="L2649" t="s">
        <v>266</v>
      </c>
      <c r="M2649" t="s">
        <v>3184</v>
      </c>
      <c r="N2649">
        <v>6</v>
      </c>
      <c r="O2649">
        <v>147</v>
      </c>
      <c r="P2649">
        <v>133</v>
      </c>
      <c r="Q2649">
        <v>34359</v>
      </c>
      <c r="R2649">
        <v>5217</v>
      </c>
      <c r="S2649" t="s">
        <v>28</v>
      </c>
      <c r="T2649">
        <v>1.85</v>
      </c>
      <c r="U2649" t="b">
        <f>IF(Table19[[#This Row],[gross]]-Table19[[#This Row],[budget]] &gt; 0, TRUE, FALSE)</f>
        <v>1</v>
      </c>
    </row>
    <row r="2650" spans="1:21" x14ac:dyDescent="0.35">
      <c r="A2650" t="s">
        <v>1802</v>
      </c>
      <c r="B2650">
        <v>2014</v>
      </c>
      <c r="C2650" t="s">
        <v>255</v>
      </c>
      <c r="D2650" t="s">
        <v>1045</v>
      </c>
      <c r="E2650" t="s">
        <v>1753</v>
      </c>
      <c r="F2650" t="s">
        <v>1803</v>
      </c>
      <c r="G2650" t="s">
        <v>39</v>
      </c>
      <c r="H2650" s="11">
        <v>100000000</v>
      </c>
      <c r="I2650" s="11">
        <v>72660029</v>
      </c>
      <c r="J2650" t="s">
        <v>38</v>
      </c>
      <c r="K2650">
        <v>101</v>
      </c>
      <c r="L2650" t="s">
        <v>122</v>
      </c>
      <c r="M2650" t="s">
        <v>1804</v>
      </c>
      <c r="N2650">
        <v>6</v>
      </c>
      <c r="O2650">
        <v>245</v>
      </c>
      <c r="P2650">
        <v>269</v>
      </c>
      <c r="Q2650">
        <v>115687</v>
      </c>
      <c r="R2650">
        <v>16235</v>
      </c>
      <c r="S2650" t="s">
        <v>28</v>
      </c>
      <c r="T2650">
        <v>2.35</v>
      </c>
      <c r="U2650" t="b">
        <f>IF(Table19[[#This Row],[gross]]-Table19[[#This Row],[budget]] &gt; 0, TRUE, FALSE)</f>
        <v>0</v>
      </c>
    </row>
    <row r="2651" spans="1:21" x14ac:dyDescent="0.35">
      <c r="A2651" t="s">
        <v>3204</v>
      </c>
      <c r="B2651">
        <v>2003</v>
      </c>
      <c r="C2651" t="s">
        <v>3201</v>
      </c>
      <c r="D2651" t="s">
        <v>860</v>
      </c>
      <c r="E2651" t="s">
        <v>3202</v>
      </c>
      <c r="F2651" t="s">
        <v>2056</v>
      </c>
      <c r="G2651" t="s">
        <v>39</v>
      </c>
      <c r="H2651" s="11">
        <v>80000000</v>
      </c>
      <c r="I2651" s="11">
        <v>116643346</v>
      </c>
      <c r="J2651" t="s">
        <v>38</v>
      </c>
      <c r="K2651">
        <v>117</v>
      </c>
      <c r="L2651" t="s">
        <v>3203</v>
      </c>
      <c r="M2651" t="s">
        <v>3205</v>
      </c>
      <c r="N2651">
        <v>6</v>
      </c>
      <c r="O2651">
        <v>144</v>
      </c>
      <c r="P2651">
        <v>340</v>
      </c>
      <c r="Q2651">
        <v>119807</v>
      </c>
      <c r="R2651">
        <v>14486</v>
      </c>
      <c r="S2651" t="s">
        <v>28</v>
      </c>
      <c r="T2651">
        <v>2.35</v>
      </c>
      <c r="U2651" t="b">
        <f>IF(Table19[[#This Row],[gross]]-Table19[[#This Row],[budget]] &gt; 0, TRUE, FALSE)</f>
        <v>1</v>
      </c>
    </row>
    <row r="2652" spans="1:21" x14ac:dyDescent="0.35">
      <c r="A2652" t="s">
        <v>3430</v>
      </c>
      <c r="B2652">
        <v>1999</v>
      </c>
      <c r="C2652" t="s">
        <v>3429</v>
      </c>
      <c r="D2652" t="s">
        <v>766</v>
      </c>
      <c r="E2652" t="s">
        <v>34</v>
      </c>
      <c r="F2652" t="s">
        <v>305</v>
      </c>
      <c r="G2652" t="s">
        <v>39</v>
      </c>
      <c r="H2652" s="11">
        <v>65000000</v>
      </c>
      <c r="I2652" s="11">
        <v>29655590</v>
      </c>
      <c r="J2652" t="s">
        <v>38</v>
      </c>
      <c r="K2652">
        <v>121</v>
      </c>
      <c r="L2652" t="s">
        <v>944</v>
      </c>
      <c r="M2652" t="s">
        <v>3431</v>
      </c>
      <c r="N2652">
        <v>6</v>
      </c>
      <c r="O2652">
        <v>125</v>
      </c>
      <c r="P2652">
        <v>435</v>
      </c>
      <c r="Q2652">
        <v>53970</v>
      </c>
      <c r="R2652">
        <v>3986</v>
      </c>
      <c r="S2652" t="s">
        <v>28</v>
      </c>
      <c r="T2652">
        <v>1.85</v>
      </c>
      <c r="U2652" t="b">
        <f>IF(Table19[[#This Row],[gross]]-Table19[[#This Row],[budget]] &gt; 0, TRUE, FALSE)</f>
        <v>0</v>
      </c>
    </row>
    <row r="2653" spans="1:21" x14ac:dyDescent="0.35">
      <c r="A2653" t="s">
        <v>3553</v>
      </c>
      <c r="B2653">
        <v>1996</v>
      </c>
      <c r="C2653" t="s">
        <v>1300</v>
      </c>
      <c r="D2653" t="s">
        <v>460</v>
      </c>
      <c r="E2653" t="s">
        <v>3552</v>
      </c>
      <c r="F2653" t="s">
        <v>1308</v>
      </c>
      <c r="G2653" t="s">
        <v>569</v>
      </c>
      <c r="H2653" s="11">
        <v>50000000</v>
      </c>
      <c r="I2653" s="11">
        <v>70450000</v>
      </c>
      <c r="J2653" t="s">
        <v>38</v>
      </c>
      <c r="K2653">
        <v>108</v>
      </c>
      <c r="L2653" t="s">
        <v>329</v>
      </c>
      <c r="M2653" t="s">
        <v>3554</v>
      </c>
      <c r="N2653">
        <v>6</v>
      </c>
      <c r="O2653">
        <v>72</v>
      </c>
      <c r="P2653">
        <v>189</v>
      </c>
      <c r="Q2653">
        <v>77390</v>
      </c>
      <c r="R2653">
        <v>2913</v>
      </c>
      <c r="S2653" t="s">
        <v>28</v>
      </c>
      <c r="T2653">
        <v>2.35</v>
      </c>
      <c r="U2653" t="b">
        <f>IF(Table19[[#This Row],[gross]]-Table19[[#This Row],[budget]] &gt; 0, TRUE, FALSE)</f>
        <v>1</v>
      </c>
    </row>
    <row r="2654" spans="1:21" x14ac:dyDescent="0.35">
      <c r="A2654" t="s">
        <v>3562</v>
      </c>
      <c r="B2654">
        <v>2006</v>
      </c>
      <c r="C2654" t="s">
        <v>733</v>
      </c>
      <c r="D2654" t="s">
        <v>678</v>
      </c>
      <c r="E2654" t="s">
        <v>3561</v>
      </c>
      <c r="F2654" t="s">
        <v>1725</v>
      </c>
      <c r="G2654" t="s">
        <v>39</v>
      </c>
      <c r="H2654" s="11">
        <v>63000000</v>
      </c>
      <c r="I2654" s="11">
        <v>70236496</v>
      </c>
      <c r="J2654" t="s">
        <v>38</v>
      </c>
      <c r="K2654">
        <v>129</v>
      </c>
      <c r="L2654" t="s">
        <v>2708</v>
      </c>
      <c r="M2654" t="s">
        <v>3563</v>
      </c>
      <c r="N2654">
        <v>6</v>
      </c>
      <c r="O2654">
        <v>242</v>
      </c>
      <c r="P2654">
        <v>564</v>
      </c>
      <c r="Q2654">
        <v>67395</v>
      </c>
      <c r="R2654">
        <v>14421</v>
      </c>
      <c r="S2654" t="s">
        <v>28</v>
      </c>
      <c r="T2654">
        <v>1.85</v>
      </c>
      <c r="U2654" t="b">
        <f>IF(Table19[[#This Row],[gross]]-Table19[[#This Row],[budget]] &gt; 0, TRUE, FALSE)</f>
        <v>1</v>
      </c>
    </row>
    <row r="2655" spans="1:21" x14ac:dyDescent="0.35">
      <c r="A2655" t="s">
        <v>4114</v>
      </c>
      <c r="B2655">
        <v>2008</v>
      </c>
      <c r="C2655" t="s">
        <v>3970</v>
      </c>
      <c r="D2655" t="s">
        <v>1683</v>
      </c>
      <c r="E2655" t="s">
        <v>2314</v>
      </c>
      <c r="F2655" t="s">
        <v>3381</v>
      </c>
      <c r="G2655" t="s">
        <v>569</v>
      </c>
      <c r="H2655" s="11">
        <v>60000000</v>
      </c>
      <c r="I2655" s="11">
        <v>40076438</v>
      </c>
      <c r="J2655" t="s">
        <v>38</v>
      </c>
      <c r="K2655">
        <v>101</v>
      </c>
      <c r="L2655" t="s">
        <v>1092</v>
      </c>
      <c r="M2655" t="s">
        <v>4115</v>
      </c>
      <c r="N2655">
        <v>6</v>
      </c>
      <c r="O2655">
        <v>198</v>
      </c>
      <c r="P2655">
        <v>248</v>
      </c>
      <c r="Q2655">
        <v>73368</v>
      </c>
      <c r="R2655">
        <v>38809</v>
      </c>
      <c r="S2655" t="s">
        <v>28</v>
      </c>
      <c r="T2655">
        <v>2.35</v>
      </c>
      <c r="U2655" t="b">
        <f>IF(Table19[[#This Row],[gross]]-Table19[[#This Row],[budget]] &gt; 0, TRUE, FALSE)</f>
        <v>0</v>
      </c>
    </row>
    <row r="2656" spans="1:21" x14ac:dyDescent="0.35">
      <c r="A2656" t="s">
        <v>4196</v>
      </c>
      <c r="B2656">
        <v>2013</v>
      </c>
      <c r="C2656" t="s">
        <v>4193</v>
      </c>
      <c r="D2656" t="s">
        <v>169</v>
      </c>
      <c r="E2656" t="s">
        <v>4194</v>
      </c>
      <c r="F2656" t="s">
        <v>32</v>
      </c>
      <c r="G2656" t="s">
        <v>39</v>
      </c>
      <c r="H2656" s="11">
        <v>60000000</v>
      </c>
      <c r="I2656" s="11">
        <v>31165421</v>
      </c>
      <c r="J2656" t="s">
        <v>38</v>
      </c>
      <c r="K2656">
        <v>130</v>
      </c>
      <c r="L2656" t="s">
        <v>4195</v>
      </c>
      <c r="M2656" t="s">
        <v>4197</v>
      </c>
      <c r="N2656">
        <v>6</v>
      </c>
      <c r="O2656">
        <v>212</v>
      </c>
      <c r="P2656">
        <v>457</v>
      </c>
      <c r="Q2656">
        <v>107028</v>
      </c>
      <c r="R2656">
        <v>10247</v>
      </c>
      <c r="S2656" t="s">
        <v>28</v>
      </c>
      <c r="T2656">
        <v>2.35</v>
      </c>
      <c r="U2656" t="b">
        <f>IF(Table19[[#This Row],[gross]]-Table19[[#This Row],[budget]] &gt; 0, TRUE, FALSE)</f>
        <v>0</v>
      </c>
    </row>
    <row r="2657" spans="1:21" x14ac:dyDescent="0.35">
      <c r="A2657" t="s">
        <v>4292</v>
      </c>
      <c r="B2657">
        <v>2008</v>
      </c>
      <c r="C2657" t="s">
        <v>3262</v>
      </c>
      <c r="D2657" t="s">
        <v>4291</v>
      </c>
      <c r="E2657" t="s">
        <v>4289</v>
      </c>
      <c r="F2657" t="s">
        <v>4293</v>
      </c>
      <c r="G2657" t="s">
        <v>39</v>
      </c>
      <c r="H2657" s="11">
        <v>58000000</v>
      </c>
      <c r="I2657" s="11">
        <v>31199215</v>
      </c>
      <c r="J2657" t="s">
        <v>38</v>
      </c>
      <c r="K2657">
        <v>114</v>
      </c>
      <c r="L2657" t="s">
        <v>4290</v>
      </c>
      <c r="M2657" t="s">
        <v>4294</v>
      </c>
      <c r="N2657">
        <v>6</v>
      </c>
      <c r="O2657">
        <v>186</v>
      </c>
      <c r="P2657">
        <v>120</v>
      </c>
      <c r="Q2657">
        <v>27664</v>
      </c>
      <c r="R2657">
        <v>589</v>
      </c>
      <c r="S2657" t="s">
        <v>28</v>
      </c>
      <c r="T2657">
        <v>1.85</v>
      </c>
      <c r="U2657" t="b">
        <f>IF(Table19[[#This Row],[gross]]-Table19[[#This Row],[budget]] &gt; 0, TRUE, FALSE)</f>
        <v>0</v>
      </c>
    </row>
    <row r="2658" spans="1:21" x14ac:dyDescent="0.35">
      <c r="A2658" t="s">
        <v>4413</v>
      </c>
      <c r="B2658">
        <v>1995</v>
      </c>
      <c r="C2658" t="s">
        <v>1810</v>
      </c>
      <c r="D2658" t="s">
        <v>695</v>
      </c>
      <c r="E2658" t="s">
        <v>4412</v>
      </c>
      <c r="F2658" t="s">
        <v>4109</v>
      </c>
      <c r="G2658" t="s">
        <v>90</v>
      </c>
      <c r="H2658" s="11">
        <v>50000000</v>
      </c>
      <c r="I2658" s="11">
        <v>100328194</v>
      </c>
      <c r="J2658" t="s">
        <v>38</v>
      </c>
      <c r="K2658">
        <v>100</v>
      </c>
      <c r="L2658" t="s">
        <v>505</v>
      </c>
      <c r="M2658" t="s">
        <v>4414</v>
      </c>
      <c r="N2658">
        <v>6</v>
      </c>
      <c r="O2658">
        <v>26</v>
      </c>
      <c r="P2658">
        <v>92</v>
      </c>
      <c r="Q2658">
        <v>85903</v>
      </c>
      <c r="R2658">
        <v>2638</v>
      </c>
      <c r="S2658" t="s">
        <v>28</v>
      </c>
      <c r="T2658">
        <v>1.85</v>
      </c>
      <c r="U2658" t="b">
        <f>IF(Table19[[#This Row],[gross]]-Table19[[#This Row],[budget]] &gt; 0, TRUE, FALSE)</f>
        <v>1</v>
      </c>
    </row>
    <row r="2659" spans="1:21" x14ac:dyDescent="0.35">
      <c r="A2659" t="s">
        <v>4441</v>
      </c>
      <c r="B2659">
        <v>1994</v>
      </c>
      <c r="C2659" t="s">
        <v>2994</v>
      </c>
      <c r="D2659" t="s">
        <v>1335</v>
      </c>
      <c r="E2659" t="s">
        <v>4440</v>
      </c>
      <c r="F2659" t="s">
        <v>1698</v>
      </c>
      <c r="G2659" t="s">
        <v>569</v>
      </c>
      <c r="H2659" s="11">
        <v>55000000</v>
      </c>
      <c r="I2659" s="11">
        <v>83000000</v>
      </c>
      <c r="J2659" t="s">
        <v>38</v>
      </c>
      <c r="K2659">
        <v>128</v>
      </c>
      <c r="L2659" t="s">
        <v>3911</v>
      </c>
      <c r="M2659" t="s">
        <v>4442</v>
      </c>
      <c r="N2659">
        <v>6</v>
      </c>
      <c r="O2659">
        <v>55</v>
      </c>
      <c r="P2659">
        <v>95</v>
      </c>
      <c r="Q2659">
        <v>36587</v>
      </c>
      <c r="R2659">
        <v>3888</v>
      </c>
      <c r="S2659" t="s">
        <v>28</v>
      </c>
      <c r="T2659">
        <v>2.35</v>
      </c>
      <c r="U2659" t="b">
        <f>IF(Table19[[#This Row],[gross]]-Table19[[#This Row],[budget]] &gt; 0, TRUE, FALSE)</f>
        <v>1</v>
      </c>
    </row>
    <row r="2660" spans="1:21" x14ac:dyDescent="0.35">
      <c r="A2660" t="s">
        <v>4481</v>
      </c>
      <c r="B2660">
        <v>2011</v>
      </c>
      <c r="C2660" t="s">
        <v>1979</v>
      </c>
      <c r="D2660" t="s">
        <v>4480</v>
      </c>
      <c r="E2660" t="s">
        <v>4479</v>
      </c>
      <c r="F2660" t="s">
        <v>3395</v>
      </c>
      <c r="G2660" t="s">
        <v>90</v>
      </c>
      <c r="H2660" s="11">
        <v>55000000</v>
      </c>
      <c r="I2660" s="11">
        <v>68218041</v>
      </c>
      <c r="J2660" t="s">
        <v>38</v>
      </c>
      <c r="K2660">
        <v>94</v>
      </c>
      <c r="L2660" t="s">
        <v>505</v>
      </c>
      <c r="M2660" t="s">
        <v>4482</v>
      </c>
      <c r="N2660">
        <v>6</v>
      </c>
      <c r="O2660">
        <v>189</v>
      </c>
      <c r="P2660">
        <v>108</v>
      </c>
      <c r="Q2660">
        <v>67191</v>
      </c>
      <c r="R2660">
        <v>2820</v>
      </c>
      <c r="S2660" t="s">
        <v>28</v>
      </c>
      <c r="T2660">
        <v>1.85</v>
      </c>
      <c r="U2660" t="b">
        <f>IF(Table19[[#This Row],[gross]]-Table19[[#This Row],[budget]] &gt; 0, TRUE, FALSE)</f>
        <v>1</v>
      </c>
    </row>
    <row r="2661" spans="1:21" x14ac:dyDescent="0.35">
      <c r="A2661" t="s">
        <v>4530</v>
      </c>
      <c r="B2661">
        <v>2003</v>
      </c>
      <c r="C2661" t="s">
        <v>4528</v>
      </c>
      <c r="D2661" t="s">
        <v>1629</v>
      </c>
      <c r="E2661" t="s">
        <v>4529</v>
      </c>
      <c r="F2661" t="s">
        <v>4531</v>
      </c>
      <c r="G2661" t="s">
        <v>569</v>
      </c>
      <c r="H2661" s="11">
        <v>55000000</v>
      </c>
      <c r="I2661" s="11">
        <v>34238611</v>
      </c>
      <c r="J2661" t="s">
        <v>38</v>
      </c>
      <c r="K2661">
        <v>94</v>
      </c>
      <c r="L2661" t="s">
        <v>454</v>
      </c>
      <c r="M2661" t="s">
        <v>4532</v>
      </c>
      <c r="N2661">
        <v>6</v>
      </c>
      <c r="O2661">
        <v>135</v>
      </c>
      <c r="P2661">
        <v>321</v>
      </c>
      <c r="Q2661">
        <v>35830</v>
      </c>
      <c r="R2661">
        <v>2248</v>
      </c>
      <c r="S2661" t="s">
        <v>28</v>
      </c>
      <c r="T2661">
        <v>1.85</v>
      </c>
      <c r="U2661" t="b">
        <f>IF(Table19[[#This Row],[gross]]-Table19[[#This Row],[budget]] &gt; 0, TRUE, FALSE)</f>
        <v>0</v>
      </c>
    </row>
    <row r="2662" spans="1:21" x14ac:dyDescent="0.35">
      <c r="A2662" t="s">
        <v>4857</v>
      </c>
      <c r="B2662">
        <v>2014</v>
      </c>
      <c r="C2662" t="s">
        <v>152</v>
      </c>
      <c r="D2662" t="s">
        <v>43</v>
      </c>
      <c r="E2662" t="s">
        <v>2309</v>
      </c>
      <c r="F2662" t="s">
        <v>2382</v>
      </c>
      <c r="G2662" t="s">
        <v>90</v>
      </c>
      <c r="H2662" s="11">
        <v>50000000</v>
      </c>
      <c r="I2662" s="11">
        <v>127997349</v>
      </c>
      <c r="J2662" t="s">
        <v>38</v>
      </c>
      <c r="K2662">
        <v>125</v>
      </c>
      <c r="L2662" t="s">
        <v>4856</v>
      </c>
      <c r="M2662" t="s">
        <v>4858</v>
      </c>
      <c r="N2662">
        <v>6</v>
      </c>
      <c r="O2662">
        <v>321</v>
      </c>
      <c r="P2662">
        <v>779</v>
      </c>
      <c r="Q2662">
        <v>101178</v>
      </c>
      <c r="R2662">
        <v>62837</v>
      </c>
      <c r="S2662" t="s">
        <v>28</v>
      </c>
      <c r="T2662">
        <v>2.39</v>
      </c>
      <c r="U2662" t="b">
        <f>IF(Table19[[#This Row],[gross]]-Table19[[#This Row],[budget]] &gt; 0, TRUE, FALSE)</f>
        <v>1</v>
      </c>
    </row>
    <row r="2663" spans="1:21" x14ac:dyDescent="0.35">
      <c r="A2663" t="s">
        <v>5068</v>
      </c>
      <c r="B2663">
        <v>2004</v>
      </c>
      <c r="C2663" t="s">
        <v>3170</v>
      </c>
      <c r="D2663" t="s">
        <v>2030</v>
      </c>
      <c r="E2663" t="s">
        <v>1860</v>
      </c>
      <c r="F2663" t="s">
        <v>1582</v>
      </c>
      <c r="G2663" t="s">
        <v>39</v>
      </c>
      <c r="H2663" s="11">
        <v>50000000</v>
      </c>
      <c r="I2663" s="11">
        <v>37486138</v>
      </c>
      <c r="J2663" t="s">
        <v>38</v>
      </c>
      <c r="K2663">
        <v>119</v>
      </c>
      <c r="L2663" t="s">
        <v>1375</v>
      </c>
      <c r="M2663" t="s">
        <v>5069</v>
      </c>
      <c r="N2663">
        <v>6</v>
      </c>
      <c r="O2663">
        <v>93</v>
      </c>
      <c r="P2663">
        <v>106</v>
      </c>
      <c r="Q2663">
        <v>30890</v>
      </c>
      <c r="R2663">
        <v>2052</v>
      </c>
      <c r="S2663" t="s">
        <v>28</v>
      </c>
      <c r="T2663">
        <v>1.85</v>
      </c>
      <c r="U2663" t="b">
        <f>IF(Table19[[#This Row],[gross]]-Table19[[#This Row],[budget]] &gt; 0, TRUE, FALSE)</f>
        <v>0</v>
      </c>
    </row>
    <row r="2664" spans="1:21" x14ac:dyDescent="0.35">
      <c r="A2664" t="s">
        <v>5187</v>
      </c>
      <c r="B2664">
        <v>2011</v>
      </c>
      <c r="C2664" t="s">
        <v>5185</v>
      </c>
      <c r="D2664" t="s">
        <v>203</v>
      </c>
      <c r="E2664" t="s">
        <v>5186</v>
      </c>
      <c r="F2664" t="s">
        <v>3276</v>
      </c>
      <c r="G2664" t="s">
        <v>39</v>
      </c>
      <c r="H2664" s="11">
        <v>55000000</v>
      </c>
      <c r="I2664" s="11">
        <v>21283440</v>
      </c>
      <c r="J2664" t="s">
        <v>38</v>
      </c>
      <c r="K2664">
        <v>84</v>
      </c>
      <c r="L2664" t="s">
        <v>1861</v>
      </c>
      <c r="M2664" t="s">
        <v>5188</v>
      </c>
      <c r="N2664">
        <v>6</v>
      </c>
      <c r="O2664">
        <v>174</v>
      </c>
      <c r="P2664">
        <v>137</v>
      </c>
      <c r="Q2664">
        <v>46239</v>
      </c>
      <c r="R2664">
        <v>8018</v>
      </c>
      <c r="S2664" t="s">
        <v>28</v>
      </c>
      <c r="T2664">
        <v>2.35</v>
      </c>
      <c r="U2664" t="b">
        <f>IF(Table19[[#This Row],[gross]]-Table19[[#This Row],[budget]] &gt; 0, TRUE, FALSE)</f>
        <v>0</v>
      </c>
    </row>
    <row r="2665" spans="1:21" x14ac:dyDescent="0.35">
      <c r="A2665" t="s">
        <v>5211</v>
      </c>
      <c r="B2665">
        <v>2005</v>
      </c>
      <c r="C2665" t="s">
        <v>1676</v>
      </c>
      <c r="D2665" t="s">
        <v>5210</v>
      </c>
      <c r="E2665" t="s">
        <v>5208</v>
      </c>
      <c r="F2665" t="s">
        <v>850</v>
      </c>
      <c r="G2665" t="s">
        <v>569</v>
      </c>
      <c r="H2665" s="11">
        <v>50000000</v>
      </c>
      <c r="I2665" s="11">
        <v>10137232</v>
      </c>
      <c r="J2665" t="s">
        <v>1418</v>
      </c>
      <c r="K2665">
        <v>127</v>
      </c>
      <c r="L2665" t="s">
        <v>5209</v>
      </c>
      <c r="M2665" t="s">
        <v>5212</v>
      </c>
      <c r="N2665">
        <v>6</v>
      </c>
      <c r="O2665">
        <v>186</v>
      </c>
      <c r="P2665">
        <v>374</v>
      </c>
      <c r="Q2665">
        <v>58015</v>
      </c>
      <c r="R2665">
        <v>5702</v>
      </c>
      <c r="S2665" t="s">
        <v>28</v>
      </c>
      <c r="T2665">
        <v>2.35</v>
      </c>
      <c r="U2665" t="b">
        <f>IF(Table19[[#This Row],[gross]]-Table19[[#This Row],[budget]] &gt; 0, TRUE, FALSE)</f>
        <v>0</v>
      </c>
    </row>
    <row r="2666" spans="1:21" x14ac:dyDescent="0.35">
      <c r="A2666" t="s">
        <v>5316</v>
      </c>
      <c r="B2666">
        <v>2000</v>
      </c>
      <c r="C2666" t="s">
        <v>4051</v>
      </c>
      <c r="D2666" t="s">
        <v>490</v>
      </c>
      <c r="E2666" t="s">
        <v>3641</v>
      </c>
      <c r="F2666" t="s">
        <v>5317</v>
      </c>
      <c r="G2666" t="s">
        <v>39</v>
      </c>
      <c r="H2666" s="11">
        <v>48000000</v>
      </c>
      <c r="I2666" s="11">
        <v>37879996</v>
      </c>
      <c r="J2666" t="s">
        <v>38</v>
      </c>
      <c r="K2666">
        <v>93</v>
      </c>
      <c r="L2666" t="s">
        <v>3479</v>
      </c>
      <c r="M2666" t="s">
        <v>5318</v>
      </c>
      <c r="N2666">
        <v>6</v>
      </c>
      <c r="O2666">
        <v>125</v>
      </c>
      <c r="P2666">
        <v>254</v>
      </c>
      <c r="Q2666">
        <v>81888</v>
      </c>
      <c r="R2666">
        <v>5390</v>
      </c>
      <c r="S2666" t="s">
        <v>28</v>
      </c>
      <c r="T2666">
        <v>2.35</v>
      </c>
      <c r="U2666" t="b">
        <f>IF(Table19[[#This Row],[gross]]-Table19[[#This Row],[budget]] &gt; 0, TRUE, FALSE)</f>
        <v>0</v>
      </c>
    </row>
    <row r="2667" spans="1:21" x14ac:dyDescent="0.35">
      <c r="A2667" t="s">
        <v>5331</v>
      </c>
      <c r="B2667">
        <v>2014</v>
      </c>
      <c r="C2667" t="s">
        <v>5330</v>
      </c>
      <c r="D2667" t="s">
        <v>223</v>
      </c>
      <c r="E2667" t="s">
        <v>1301</v>
      </c>
      <c r="F2667" t="s">
        <v>5332</v>
      </c>
      <c r="G2667" t="s">
        <v>39</v>
      </c>
      <c r="H2667" s="11">
        <v>48000000</v>
      </c>
      <c r="I2667" s="11">
        <v>89253340</v>
      </c>
      <c r="J2667" t="s">
        <v>1418</v>
      </c>
      <c r="K2667">
        <v>115</v>
      </c>
      <c r="L2667" t="s">
        <v>59</v>
      </c>
      <c r="M2667" t="s">
        <v>5333</v>
      </c>
      <c r="N2667">
        <v>6</v>
      </c>
      <c r="O2667">
        <v>222</v>
      </c>
      <c r="P2667">
        <v>323</v>
      </c>
      <c r="Q2667">
        <v>133436</v>
      </c>
      <c r="R2667">
        <v>16967</v>
      </c>
      <c r="S2667" t="s">
        <v>28</v>
      </c>
      <c r="T2667">
        <v>2.35</v>
      </c>
      <c r="U2667" t="b">
        <f>IF(Table19[[#This Row],[gross]]-Table19[[#This Row],[budget]] &gt; 0, TRUE, FALSE)</f>
        <v>1</v>
      </c>
    </row>
    <row r="2668" spans="1:21" x14ac:dyDescent="0.35">
      <c r="A2668" t="s">
        <v>5340</v>
      </c>
      <c r="B2668">
        <v>1996</v>
      </c>
      <c r="C2668" t="s">
        <v>2049</v>
      </c>
      <c r="D2668" t="s">
        <v>875</v>
      </c>
      <c r="E2668" t="s">
        <v>766</v>
      </c>
      <c r="F2668" t="s">
        <v>5341</v>
      </c>
      <c r="G2668" t="s">
        <v>39</v>
      </c>
      <c r="H2668" s="11">
        <v>47000000</v>
      </c>
      <c r="I2668" s="11">
        <v>60154431</v>
      </c>
      <c r="J2668" t="s">
        <v>38</v>
      </c>
      <c r="K2668">
        <v>96</v>
      </c>
      <c r="L2668" t="s">
        <v>5339</v>
      </c>
      <c r="M2668" t="s">
        <v>5342</v>
      </c>
      <c r="N2668">
        <v>6</v>
      </c>
      <c r="O2668">
        <v>72</v>
      </c>
      <c r="P2668">
        <v>345</v>
      </c>
      <c r="Q2668">
        <v>122347</v>
      </c>
      <c r="R2668">
        <v>3718</v>
      </c>
      <c r="S2668" t="s">
        <v>28</v>
      </c>
      <c r="T2668">
        <v>2.35</v>
      </c>
      <c r="U2668" t="b">
        <f>IF(Table19[[#This Row],[gross]]-Table19[[#This Row],[budget]] &gt; 0, TRUE, FALSE)</f>
        <v>1</v>
      </c>
    </row>
    <row r="2669" spans="1:21" x14ac:dyDescent="0.35">
      <c r="A2669" t="s">
        <v>5619</v>
      </c>
      <c r="B2669">
        <v>1996</v>
      </c>
      <c r="C2669" t="s">
        <v>4051</v>
      </c>
      <c r="D2669" t="s">
        <v>5618</v>
      </c>
      <c r="E2669" t="s">
        <v>5317</v>
      </c>
      <c r="F2669" t="s">
        <v>5620</v>
      </c>
      <c r="G2669" t="s">
        <v>39</v>
      </c>
      <c r="H2669" s="11">
        <v>45000000</v>
      </c>
      <c r="I2669" s="11">
        <v>20101861</v>
      </c>
      <c r="J2669" t="s">
        <v>38</v>
      </c>
      <c r="K2669">
        <v>117</v>
      </c>
      <c r="L2669" t="s">
        <v>2395</v>
      </c>
      <c r="M2669" t="s">
        <v>5621</v>
      </c>
      <c r="N2669">
        <v>6</v>
      </c>
      <c r="O2669">
        <v>43</v>
      </c>
      <c r="P2669">
        <v>81</v>
      </c>
      <c r="Q2669">
        <v>24757</v>
      </c>
      <c r="R2669">
        <v>2348</v>
      </c>
      <c r="S2669" t="s">
        <v>28</v>
      </c>
      <c r="T2669">
        <v>2.35</v>
      </c>
      <c r="U2669" t="b">
        <f>IF(Table19[[#This Row],[gross]]-Table19[[#This Row],[budget]] &gt; 0, TRUE, FALSE)</f>
        <v>0</v>
      </c>
    </row>
    <row r="2670" spans="1:21" x14ac:dyDescent="0.35">
      <c r="A2670" t="s">
        <v>5659</v>
      </c>
      <c r="B2670">
        <v>1998</v>
      </c>
      <c r="C2670" t="s">
        <v>525</v>
      </c>
      <c r="D2670" t="s">
        <v>640</v>
      </c>
      <c r="E2670" t="s">
        <v>659</v>
      </c>
      <c r="F2670" t="s">
        <v>34</v>
      </c>
      <c r="G2670" t="s">
        <v>569</v>
      </c>
      <c r="H2670" s="11">
        <v>45000000</v>
      </c>
      <c r="I2670" s="11">
        <v>11146409</v>
      </c>
      <c r="J2670" t="s">
        <v>38</v>
      </c>
      <c r="K2670">
        <v>106</v>
      </c>
      <c r="L2670" t="s">
        <v>3307</v>
      </c>
      <c r="M2670" t="s">
        <v>5660</v>
      </c>
      <c r="N2670">
        <v>6</v>
      </c>
      <c r="O2670">
        <v>106</v>
      </c>
      <c r="P2670">
        <v>273</v>
      </c>
      <c r="Q2670">
        <v>26551</v>
      </c>
      <c r="R2670">
        <v>6558</v>
      </c>
      <c r="S2670" t="s">
        <v>28</v>
      </c>
      <c r="T2670">
        <v>2.35</v>
      </c>
      <c r="U2670" t="b">
        <f>IF(Table19[[#This Row],[gross]]-Table19[[#This Row],[budget]] &gt; 0, TRUE, FALSE)</f>
        <v>0</v>
      </c>
    </row>
    <row r="2671" spans="1:21" x14ac:dyDescent="0.35">
      <c r="A2671" t="s">
        <v>5664</v>
      </c>
      <c r="B2671">
        <v>2008</v>
      </c>
      <c r="C2671" t="s">
        <v>4860</v>
      </c>
      <c r="D2671" t="s">
        <v>62</v>
      </c>
      <c r="E2671" t="s">
        <v>5662</v>
      </c>
      <c r="F2671" t="s">
        <v>5665</v>
      </c>
      <c r="G2671" t="s">
        <v>569</v>
      </c>
      <c r="H2671" s="11">
        <v>45000000</v>
      </c>
      <c r="I2671" s="11">
        <v>7916887</v>
      </c>
      <c r="J2671" t="s">
        <v>38</v>
      </c>
      <c r="K2671">
        <v>160</v>
      </c>
      <c r="L2671" t="s">
        <v>5663</v>
      </c>
      <c r="M2671" t="s">
        <v>5666</v>
      </c>
      <c r="N2671">
        <v>6</v>
      </c>
      <c r="O2671">
        <v>158</v>
      </c>
      <c r="P2671">
        <v>182</v>
      </c>
      <c r="Q2671">
        <v>15697</v>
      </c>
      <c r="R2671">
        <v>26982</v>
      </c>
      <c r="S2671" t="s">
        <v>28</v>
      </c>
      <c r="T2671">
        <v>2.35</v>
      </c>
      <c r="U2671" t="b">
        <f>IF(Table19[[#This Row],[gross]]-Table19[[#This Row],[budget]] &gt; 0, TRUE, FALSE)</f>
        <v>0</v>
      </c>
    </row>
    <row r="2672" spans="1:21" x14ac:dyDescent="0.35">
      <c r="A2672" t="s">
        <v>5749</v>
      </c>
      <c r="B2672">
        <v>2015</v>
      </c>
      <c r="C2672" t="s">
        <v>5748</v>
      </c>
      <c r="D2672" t="s">
        <v>99</v>
      </c>
      <c r="E2672" t="s">
        <v>4337</v>
      </c>
      <c r="F2672" t="s">
        <v>5750</v>
      </c>
      <c r="G2672" t="s">
        <v>39</v>
      </c>
      <c r="H2672" s="11">
        <v>40000000</v>
      </c>
      <c r="I2672" s="11">
        <v>5773519</v>
      </c>
      <c r="J2672" t="s">
        <v>38</v>
      </c>
      <c r="K2672">
        <v>110</v>
      </c>
      <c r="L2672" t="s">
        <v>3041</v>
      </c>
      <c r="M2672" t="s">
        <v>5751</v>
      </c>
      <c r="N2672">
        <v>6</v>
      </c>
      <c r="O2672">
        <v>159</v>
      </c>
      <c r="P2672">
        <v>91</v>
      </c>
      <c r="Q2672">
        <v>28618</v>
      </c>
      <c r="R2672">
        <v>12876</v>
      </c>
      <c r="S2672" t="s">
        <v>28</v>
      </c>
      <c r="T2672">
        <v>2.35</v>
      </c>
      <c r="U2672" t="b">
        <f>IF(Table19[[#This Row],[gross]]-Table19[[#This Row],[budget]] &gt; 0, TRUE, FALSE)</f>
        <v>0</v>
      </c>
    </row>
    <row r="2673" spans="1:21" x14ac:dyDescent="0.35">
      <c r="A2673" t="s">
        <v>5759</v>
      </c>
      <c r="B2673">
        <v>2000</v>
      </c>
      <c r="C2673" t="s">
        <v>3148</v>
      </c>
      <c r="D2673" t="s">
        <v>267</v>
      </c>
      <c r="E2673" t="s">
        <v>2713</v>
      </c>
      <c r="F2673" t="s">
        <v>3758</v>
      </c>
      <c r="G2673" t="s">
        <v>39</v>
      </c>
      <c r="H2673" s="11">
        <v>43000000</v>
      </c>
      <c r="I2673" s="11">
        <v>37035515</v>
      </c>
      <c r="J2673" t="s">
        <v>38</v>
      </c>
      <c r="K2673">
        <v>103</v>
      </c>
      <c r="L2673" t="s">
        <v>2450</v>
      </c>
      <c r="M2673" t="s">
        <v>5760</v>
      </c>
      <c r="N2673">
        <v>6</v>
      </c>
      <c r="O2673">
        <v>116</v>
      </c>
      <c r="P2673">
        <v>194</v>
      </c>
      <c r="Q2673">
        <v>34597</v>
      </c>
      <c r="R2673">
        <v>23864</v>
      </c>
      <c r="S2673" t="s">
        <v>28</v>
      </c>
      <c r="T2673">
        <v>1.37</v>
      </c>
      <c r="U2673" t="b">
        <f>IF(Table19[[#This Row],[gross]]-Table19[[#This Row],[budget]] &gt; 0, TRUE, FALSE)</f>
        <v>0</v>
      </c>
    </row>
    <row r="2674" spans="1:21" x14ac:dyDescent="0.35">
      <c r="A2674" t="s">
        <v>6012</v>
      </c>
      <c r="B2674">
        <v>2015</v>
      </c>
      <c r="C2674" t="s">
        <v>6011</v>
      </c>
      <c r="D2674" t="s">
        <v>1213</v>
      </c>
      <c r="E2674" t="s">
        <v>4033</v>
      </c>
      <c r="F2674" t="s">
        <v>1996</v>
      </c>
      <c r="G2674" t="s">
        <v>569</v>
      </c>
      <c r="H2674" s="11">
        <v>40000000</v>
      </c>
      <c r="I2674" s="11">
        <v>90353764</v>
      </c>
      <c r="J2674" t="s">
        <v>38</v>
      </c>
      <c r="K2674">
        <v>107</v>
      </c>
      <c r="L2674" t="s">
        <v>982</v>
      </c>
      <c r="M2674" t="s">
        <v>6013</v>
      </c>
      <c r="N2674">
        <v>6</v>
      </c>
      <c r="O2674">
        <v>173</v>
      </c>
      <c r="P2674">
        <v>144</v>
      </c>
      <c r="Q2674">
        <v>85629</v>
      </c>
      <c r="R2674">
        <v>12556</v>
      </c>
      <c r="S2674" t="s">
        <v>28</v>
      </c>
      <c r="T2674">
        <v>1.85</v>
      </c>
      <c r="U2674" t="b">
        <f>IF(Table19[[#This Row],[gross]]-Table19[[#This Row],[budget]] &gt; 0, TRUE, FALSE)</f>
        <v>1</v>
      </c>
    </row>
    <row r="2675" spans="1:21" x14ac:dyDescent="0.35">
      <c r="A2675" t="s">
        <v>6091</v>
      </c>
      <c r="B2675">
        <v>2014</v>
      </c>
      <c r="C2675" t="s">
        <v>6089</v>
      </c>
      <c r="D2675" t="s">
        <v>1093</v>
      </c>
      <c r="E2675" t="s">
        <v>6090</v>
      </c>
      <c r="F2675" t="s">
        <v>6092</v>
      </c>
      <c r="G2675" t="s">
        <v>39</v>
      </c>
      <c r="H2675" s="11">
        <v>40000000</v>
      </c>
      <c r="I2675" s="11">
        <v>83906114</v>
      </c>
      <c r="J2675" t="s">
        <v>38</v>
      </c>
      <c r="K2675">
        <v>109</v>
      </c>
      <c r="L2675" t="s">
        <v>1618</v>
      </c>
      <c r="M2675" t="s">
        <v>6093</v>
      </c>
      <c r="N2675">
        <v>6</v>
      </c>
      <c r="O2675">
        <v>191</v>
      </c>
      <c r="P2675">
        <v>189</v>
      </c>
      <c r="Q2675">
        <v>104481</v>
      </c>
      <c r="R2675">
        <v>2357</v>
      </c>
      <c r="S2675" t="s">
        <v>28</v>
      </c>
      <c r="T2675">
        <v>2.35</v>
      </c>
      <c r="U2675" t="b">
        <f>IF(Table19[[#This Row],[gross]]-Table19[[#This Row],[budget]] &gt; 0, TRUE, FALSE)</f>
        <v>1</v>
      </c>
    </row>
    <row r="2676" spans="1:21" x14ac:dyDescent="0.35">
      <c r="A2676" t="s">
        <v>6212</v>
      </c>
      <c r="B2676">
        <v>1992</v>
      </c>
      <c r="C2676" t="s">
        <v>1271</v>
      </c>
      <c r="D2676" t="s">
        <v>6211</v>
      </c>
      <c r="E2676" t="s">
        <v>6210</v>
      </c>
      <c r="F2676" t="s">
        <v>6213</v>
      </c>
      <c r="G2676" t="s">
        <v>39</v>
      </c>
      <c r="H2676" s="11">
        <v>40000000</v>
      </c>
      <c r="I2676" s="11">
        <v>45500797</v>
      </c>
      <c r="J2676" t="s">
        <v>38</v>
      </c>
      <c r="K2676">
        <v>106</v>
      </c>
      <c r="L2676" t="s">
        <v>2245</v>
      </c>
      <c r="M2676" t="s">
        <v>6214</v>
      </c>
      <c r="N2676">
        <v>6</v>
      </c>
      <c r="O2676">
        <v>25</v>
      </c>
      <c r="P2676">
        <v>56</v>
      </c>
      <c r="Q2676">
        <v>17443</v>
      </c>
      <c r="R2676">
        <v>519</v>
      </c>
      <c r="S2676" t="s">
        <v>28</v>
      </c>
      <c r="T2676">
        <v>2.35</v>
      </c>
      <c r="U2676" t="b">
        <f>IF(Table19[[#This Row],[gross]]-Table19[[#This Row],[budget]] &gt; 0, TRUE, FALSE)</f>
        <v>1</v>
      </c>
    </row>
    <row r="2677" spans="1:21" x14ac:dyDescent="0.35">
      <c r="A2677" t="s">
        <v>6294</v>
      </c>
      <c r="B2677">
        <v>1994</v>
      </c>
      <c r="C2677" t="s">
        <v>5546</v>
      </c>
      <c r="D2677" t="s">
        <v>2843</v>
      </c>
      <c r="E2677" t="s">
        <v>3150</v>
      </c>
      <c r="F2677" t="s">
        <v>4104</v>
      </c>
      <c r="G2677" t="s">
        <v>39</v>
      </c>
      <c r="H2677" s="11">
        <v>25000000</v>
      </c>
      <c r="I2677" s="11">
        <v>32055248</v>
      </c>
      <c r="J2677" t="s">
        <v>38</v>
      </c>
      <c r="K2677">
        <v>93</v>
      </c>
      <c r="L2677" t="s">
        <v>6293</v>
      </c>
      <c r="M2677" t="s">
        <v>6295</v>
      </c>
      <c r="N2677">
        <v>6</v>
      </c>
      <c r="O2677">
        <v>70</v>
      </c>
      <c r="P2677">
        <v>146</v>
      </c>
      <c r="Q2677">
        <v>18723</v>
      </c>
      <c r="R2677">
        <v>2711</v>
      </c>
      <c r="S2677" t="s">
        <v>28</v>
      </c>
      <c r="T2677">
        <v>1.85</v>
      </c>
      <c r="U2677" t="b">
        <f>IF(Table19[[#This Row],[gross]]-Table19[[#This Row],[budget]] &gt; 0, TRUE, FALSE)</f>
        <v>1</v>
      </c>
    </row>
    <row r="2678" spans="1:21" x14ac:dyDescent="0.35">
      <c r="A2678" t="s">
        <v>5749</v>
      </c>
      <c r="B2678">
        <v>2015</v>
      </c>
      <c r="C2678" t="s">
        <v>5748</v>
      </c>
      <c r="D2678" t="s">
        <v>99</v>
      </c>
      <c r="E2678" t="s">
        <v>4337</v>
      </c>
      <c r="F2678" t="s">
        <v>5750</v>
      </c>
      <c r="G2678" t="s">
        <v>39</v>
      </c>
      <c r="H2678" s="11">
        <v>40000000</v>
      </c>
      <c r="I2678" s="11">
        <v>5773519</v>
      </c>
      <c r="J2678" t="s">
        <v>38</v>
      </c>
      <c r="K2678">
        <v>110</v>
      </c>
      <c r="L2678" t="s">
        <v>3041</v>
      </c>
      <c r="M2678" t="s">
        <v>5751</v>
      </c>
      <c r="N2678">
        <v>6</v>
      </c>
      <c r="O2678">
        <v>159</v>
      </c>
      <c r="P2678">
        <v>91</v>
      </c>
      <c r="Q2678">
        <v>28618</v>
      </c>
      <c r="R2678">
        <v>12876</v>
      </c>
      <c r="S2678" t="s">
        <v>28</v>
      </c>
      <c r="T2678">
        <v>2.35</v>
      </c>
      <c r="U2678" t="b">
        <f>IF(Table19[[#This Row],[gross]]-Table19[[#This Row],[budget]] &gt; 0, TRUE, FALSE)</f>
        <v>0</v>
      </c>
    </row>
    <row r="2679" spans="1:21" x14ac:dyDescent="0.35">
      <c r="A2679" t="s">
        <v>6561</v>
      </c>
      <c r="B2679">
        <v>2005</v>
      </c>
      <c r="C2679" t="s">
        <v>1954</v>
      </c>
      <c r="D2679" t="s">
        <v>3561</v>
      </c>
      <c r="E2679" t="s">
        <v>6560</v>
      </c>
      <c r="F2679" t="s">
        <v>2478</v>
      </c>
      <c r="G2679" t="s">
        <v>569</v>
      </c>
      <c r="H2679" s="11">
        <v>25000000</v>
      </c>
      <c r="I2679" s="11">
        <v>77231</v>
      </c>
      <c r="J2679" t="s">
        <v>1418</v>
      </c>
      <c r="K2679">
        <v>112</v>
      </c>
      <c r="L2679" t="s">
        <v>1898</v>
      </c>
      <c r="M2679" t="s">
        <v>6562</v>
      </c>
      <c r="N2679">
        <v>6</v>
      </c>
      <c r="O2679">
        <v>30</v>
      </c>
      <c r="P2679">
        <v>32</v>
      </c>
      <c r="Q2679">
        <v>3322</v>
      </c>
      <c r="R2679">
        <v>2115</v>
      </c>
      <c r="S2679" t="s">
        <v>28</v>
      </c>
      <c r="T2679">
        <v>2.35</v>
      </c>
      <c r="U2679" t="b">
        <f>IF(Table19[[#This Row],[gross]]-Table19[[#This Row],[budget]] &gt; 0, TRUE, FALSE)</f>
        <v>0</v>
      </c>
    </row>
    <row r="2680" spans="1:21" x14ac:dyDescent="0.35">
      <c r="A2680" t="s">
        <v>6756</v>
      </c>
      <c r="B2680">
        <v>2008</v>
      </c>
      <c r="C2680" t="s">
        <v>6754</v>
      </c>
      <c r="D2680" t="s">
        <v>625</v>
      </c>
      <c r="E2680" t="s">
        <v>6755</v>
      </c>
      <c r="F2680" t="s">
        <v>6757</v>
      </c>
      <c r="G2680" t="s">
        <v>90</v>
      </c>
      <c r="H2680" s="11">
        <v>37000000</v>
      </c>
      <c r="I2680" s="11">
        <v>48006503</v>
      </c>
      <c r="J2680" t="s">
        <v>38</v>
      </c>
      <c r="K2680">
        <v>96</v>
      </c>
      <c r="L2680" t="s">
        <v>760</v>
      </c>
      <c r="M2680" t="s">
        <v>6758</v>
      </c>
      <c r="N2680">
        <v>6</v>
      </c>
      <c r="O2680">
        <v>139</v>
      </c>
      <c r="P2680">
        <v>110</v>
      </c>
      <c r="Q2680">
        <v>28109</v>
      </c>
      <c r="R2680">
        <v>18178</v>
      </c>
      <c r="S2680" t="s">
        <v>28</v>
      </c>
      <c r="T2680">
        <v>2.35</v>
      </c>
      <c r="U2680" t="b">
        <f>IF(Table19[[#This Row],[gross]]-Table19[[#This Row],[budget]] &gt; 0, TRUE, FALSE)</f>
        <v>1</v>
      </c>
    </row>
    <row r="2681" spans="1:21" x14ac:dyDescent="0.35">
      <c r="A2681" t="s">
        <v>6841</v>
      </c>
      <c r="B2681">
        <v>2011</v>
      </c>
      <c r="C2681" t="s">
        <v>3380</v>
      </c>
      <c r="D2681" t="s">
        <v>735</v>
      </c>
      <c r="E2681" t="s">
        <v>6840</v>
      </c>
      <c r="F2681" t="s">
        <v>1179</v>
      </c>
      <c r="G2681" t="s">
        <v>39</v>
      </c>
      <c r="H2681" s="11">
        <v>37000000</v>
      </c>
      <c r="I2681" s="11">
        <v>33037754</v>
      </c>
      <c r="J2681" t="s">
        <v>38</v>
      </c>
      <c r="K2681">
        <v>114</v>
      </c>
      <c r="L2681" t="s">
        <v>5834</v>
      </c>
      <c r="M2681" t="s">
        <v>6842</v>
      </c>
      <c r="N2681">
        <v>6</v>
      </c>
      <c r="O2681">
        <v>267</v>
      </c>
      <c r="P2681">
        <v>197</v>
      </c>
      <c r="Q2681">
        <v>75864</v>
      </c>
      <c r="R2681">
        <v>19904</v>
      </c>
      <c r="S2681" t="s">
        <v>28</v>
      </c>
      <c r="T2681">
        <v>2.35</v>
      </c>
      <c r="U2681" t="b">
        <f>IF(Table19[[#This Row],[gross]]-Table19[[#This Row],[budget]] &gt; 0, TRUE, FALSE)</f>
        <v>0</v>
      </c>
    </row>
    <row r="2682" spans="1:21" x14ac:dyDescent="0.35">
      <c r="A2682" t="s">
        <v>6988</v>
      </c>
      <c r="B2682">
        <v>2016</v>
      </c>
      <c r="C2682" t="s">
        <v>6110</v>
      </c>
      <c r="D2682" t="s">
        <v>479</v>
      </c>
      <c r="E2682" t="s">
        <v>501</v>
      </c>
      <c r="F2682" t="s">
        <v>6989</v>
      </c>
      <c r="G2682" t="s">
        <v>569</v>
      </c>
      <c r="H2682" s="11">
        <v>35000000</v>
      </c>
      <c r="I2682" s="11">
        <v>55291815</v>
      </c>
      <c r="J2682" t="s">
        <v>38</v>
      </c>
      <c r="K2682">
        <v>92</v>
      </c>
      <c r="L2682" t="s">
        <v>1611</v>
      </c>
      <c r="M2682" t="s">
        <v>6990</v>
      </c>
      <c r="N2682">
        <v>6</v>
      </c>
      <c r="O2682">
        <v>177</v>
      </c>
      <c r="P2682">
        <v>111</v>
      </c>
      <c r="Q2682">
        <v>28041</v>
      </c>
      <c r="R2682">
        <v>17860</v>
      </c>
      <c r="S2682" t="s">
        <v>28</v>
      </c>
      <c r="T2682">
        <v>2.35</v>
      </c>
      <c r="U2682" t="b">
        <f>IF(Table19[[#This Row],[gross]]-Table19[[#This Row],[budget]] &gt; 0, TRUE, FALSE)</f>
        <v>1</v>
      </c>
    </row>
    <row r="2683" spans="1:21" x14ac:dyDescent="0.35">
      <c r="A2683" t="s">
        <v>7242</v>
      </c>
      <c r="B2683">
        <v>2001</v>
      </c>
      <c r="C2683" t="s">
        <v>2569</v>
      </c>
      <c r="D2683" t="s">
        <v>5186</v>
      </c>
      <c r="E2683" t="s">
        <v>1266</v>
      </c>
      <c r="F2683" t="s">
        <v>2027</v>
      </c>
      <c r="G2683" t="s">
        <v>39</v>
      </c>
      <c r="H2683" s="11">
        <v>35000000</v>
      </c>
      <c r="I2683" s="11">
        <v>13264986</v>
      </c>
      <c r="J2683" t="s">
        <v>38</v>
      </c>
      <c r="K2683">
        <v>94</v>
      </c>
      <c r="L2683" t="s">
        <v>7241</v>
      </c>
      <c r="M2683" t="s">
        <v>7243</v>
      </c>
      <c r="N2683">
        <v>6</v>
      </c>
      <c r="O2683">
        <v>44</v>
      </c>
      <c r="P2683">
        <v>162</v>
      </c>
      <c r="Q2683">
        <v>12077</v>
      </c>
      <c r="R2683">
        <v>1668</v>
      </c>
      <c r="S2683" t="s">
        <v>28</v>
      </c>
      <c r="T2683">
        <v>1.85</v>
      </c>
      <c r="U2683" t="b">
        <f>IF(Table19[[#This Row],[gross]]-Table19[[#This Row],[budget]] &gt; 0, TRUE, FALSE)</f>
        <v>0</v>
      </c>
    </row>
    <row r="2684" spans="1:21" x14ac:dyDescent="0.35">
      <c r="A2684" t="s">
        <v>7275</v>
      </c>
      <c r="B2684">
        <v>2008</v>
      </c>
      <c r="C2684" t="s">
        <v>7274</v>
      </c>
      <c r="D2684" t="s">
        <v>5207</v>
      </c>
      <c r="E2684" t="s">
        <v>967</v>
      </c>
      <c r="F2684" t="s">
        <v>936</v>
      </c>
      <c r="G2684" t="s">
        <v>569</v>
      </c>
      <c r="H2684" s="11">
        <v>35000000</v>
      </c>
      <c r="I2684" s="11">
        <v>7948159</v>
      </c>
      <c r="J2684" t="s">
        <v>38</v>
      </c>
      <c r="K2684">
        <v>103</v>
      </c>
      <c r="L2684" t="s">
        <v>454</v>
      </c>
      <c r="M2684" t="s">
        <v>7276</v>
      </c>
      <c r="N2684">
        <v>6</v>
      </c>
      <c r="O2684">
        <v>151</v>
      </c>
      <c r="P2684">
        <v>280</v>
      </c>
      <c r="Q2684">
        <v>48999</v>
      </c>
      <c r="R2684">
        <v>6563</v>
      </c>
      <c r="S2684" t="s">
        <v>28</v>
      </c>
      <c r="T2684">
        <v>2.35</v>
      </c>
      <c r="U2684" t="b">
        <f>IF(Table19[[#This Row],[gross]]-Table19[[#This Row],[budget]] &gt; 0, TRUE, FALSE)</f>
        <v>0</v>
      </c>
    </row>
    <row r="2685" spans="1:21" x14ac:dyDescent="0.35">
      <c r="A2685" t="s">
        <v>7433</v>
      </c>
      <c r="B2685">
        <v>1999</v>
      </c>
      <c r="C2685" t="s">
        <v>366</v>
      </c>
      <c r="D2685" t="s">
        <v>555</v>
      </c>
      <c r="E2685" t="s">
        <v>4430</v>
      </c>
      <c r="F2685" t="s">
        <v>895</v>
      </c>
      <c r="G2685" t="s">
        <v>569</v>
      </c>
      <c r="H2685" s="11">
        <v>38000000</v>
      </c>
      <c r="I2685" s="11">
        <v>8406264</v>
      </c>
      <c r="J2685" t="s">
        <v>38</v>
      </c>
      <c r="K2685">
        <v>124</v>
      </c>
      <c r="L2685" t="s">
        <v>1375</v>
      </c>
      <c r="M2685" t="s">
        <v>7434</v>
      </c>
      <c r="N2685">
        <v>6</v>
      </c>
      <c r="O2685">
        <v>56</v>
      </c>
      <c r="P2685">
        <v>175</v>
      </c>
      <c r="Q2685">
        <v>24826</v>
      </c>
      <c r="R2685">
        <v>13093</v>
      </c>
      <c r="S2685" t="s">
        <v>28</v>
      </c>
      <c r="T2685">
        <v>2.35</v>
      </c>
      <c r="U2685" t="b">
        <f>IF(Table19[[#This Row],[gross]]-Table19[[#This Row],[budget]] &gt; 0, TRUE, FALSE)</f>
        <v>0</v>
      </c>
    </row>
    <row r="2686" spans="1:21" x14ac:dyDescent="0.35">
      <c r="A2686" t="s">
        <v>7443</v>
      </c>
      <c r="B2686">
        <v>2008</v>
      </c>
      <c r="C2686" t="s">
        <v>7441</v>
      </c>
      <c r="D2686" t="s">
        <v>7442</v>
      </c>
      <c r="E2686" t="s">
        <v>2409</v>
      </c>
      <c r="F2686" t="s">
        <v>5863</v>
      </c>
      <c r="G2686" t="s">
        <v>569</v>
      </c>
      <c r="H2686" s="11">
        <v>30000000</v>
      </c>
      <c r="I2686" s="11">
        <v>10955425</v>
      </c>
      <c r="J2686" t="s">
        <v>56</v>
      </c>
      <c r="K2686">
        <v>113</v>
      </c>
      <c r="L2686" t="s">
        <v>2702</v>
      </c>
      <c r="M2686" t="s">
        <v>7444</v>
      </c>
      <c r="N2686">
        <v>6</v>
      </c>
      <c r="O2686">
        <v>254</v>
      </c>
      <c r="P2686">
        <v>396</v>
      </c>
      <c r="Q2686">
        <v>62770</v>
      </c>
      <c r="R2686">
        <v>391</v>
      </c>
      <c r="S2686" t="s">
        <v>28</v>
      </c>
      <c r="T2686">
        <v>2.35</v>
      </c>
      <c r="U2686" t="b">
        <f>IF(Table19[[#This Row],[gross]]-Table19[[#This Row],[budget]] &gt; 0, TRUE, FALSE)</f>
        <v>0</v>
      </c>
    </row>
    <row r="2687" spans="1:21" x14ac:dyDescent="0.35">
      <c r="A2687" t="s">
        <v>7787</v>
      </c>
      <c r="B2687">
        <v>2008</v>
      </c>
      <c r="C2687" t="s">
        <v>7786</v>
      </c>
      <c r="D2687" t="s">
        <v>4594</v>
      </c>
      <c r="E2687" t="s">
        <v>469</v>
      </c>
      <c r="F2687" t="s">
        <v>3737</v>
      </c>
      <c r="G2687" t="s">
        <v>39</v>
      </c>
      <c r="H2687" s="11">
        <v>30000000</v>
      </c>
      <c r="I2687" s="11">
        <v>60269340</v>
      </c>
      <c r="J2687" t="s">
        <v>38</v>
      </c>
      <c r="K2687">
        <v>99</v>
      </c>
      <c r="L2687" t="s">
        <v>1618</v>
      </c>
      <c r="M2687" t="s">
        <v>7788</v>
      </c>
      <c r="N2687">
        <v>6</v>
      </c>
      <c r="O2687">
        <v>145</v>
      </c>
      <c r="P2687">
        <v>97</v>
      </c>
      <c r="Q2687">
        <v>34079</v>
      </c>
      <c r="R2687">
        <v>6930</v>
      </c>
      <c r="S2687" t="s">
        <v>28</v>
      </c>
      <c r="T2687">
        <v>1.85</v>
      </c>
      <c r="U2687" t="b">
        <f>IF(Table19[[#This Row],[gross]]-Table19[[#This Row],[budget]] &gt; 0, TRUE, FALSE)</f>
        <v>1</v>
      </c>
    </row>
    <row r="2688" spans="1:21" x14ac:dyDescent="0.35">
      <c r="A2688" t="s">
        <v>8220</v>
      </c>
      <c r="B2688">
        <v>2011</v>
      </c>
      <c r="C2688" t="s">
        <v>8219</v>
      </c>
      <c r="D2688" t="s">
        <v>281</v>
      </c>
      <c r="E2688" t="s">
        <v>5053</v>
      </c>
      <c r="F2688" t="s">
        <v>8221</v>
      </c>
      <c r="G2688" t="s">
        <v>569</v>
      </c>
      <c r="H2688" s="11">
        <v>18000000</v>
      </c>
      <c r="I2688" s="11">
        <v>127437</v>
      </c>
      <c r="J2688" t="s">
        <v>865</v>
      </c>
      <c r="K2688">
        <v>121</v>
      </c>
      <c r="L2688" t="s">
        <v>1071</v>
      </c>
      <c r="M2688" t="s">
        <v>8222</v>
      </c>
      <c r="N2688">
        <v>6</v>
      </c>
      <c r="O2688">
        <v>63</v>
      </c>
      <c r="P2688">
        <v>27</v>
      </c>
      <c r="Q2688">
        <v>4670</v>
      </c>
      <c r="R2688">
        <v>1887</v>
      </c>
      <c r="S2688" t="s">
        <v>28</v>
      </c>
      <c r="T2688">
        <v>2.35</v>
      </c>
      <c r="U2688" t="b">
        <f>IF(Table19[[#This Row],[gross]]-Table19[[#This Row],[budget]] &gt; 0, TRUE, FALSE)</f>
        <v>0</v>
      </c>
    </row>
    <row r="2689" spans="1:21" x14ac:dyDescent="0.35">
      <c r="A2689" t="s">
        <v>8521</v>
      </c>
      <c r="B2689">
        <v>2002</v>
      </c>
      <c r="C2689" t="s">
        <v>8520</v>
      </c>
      <c r="D2689" t="s">
        <v>7338</v>
      </c>
      <c r="E2689" t="s">
        <v>7783</v>
      </c>
      <c r="F2689" t="s">
        <v>8522</v>
      </c>
      <c r="G2689" t="s">
        <v>39</v>
      </c>
      <c r="H2689" s="11">
        <v>27000000</v>
      </c>
      <c r="I2689" s="11">
        <v>69586544</v>
      </c>
      <c r="J2689" t="s">
        <v>38</v>
      </c>
      <c r="K2689">
        <v>116</v>
      </c>
      <c r="L2689" t="s">
        <v>3270</v>
      </c>
      <c r="M2689" t="s">
        <v>8523</v>
      </c>
      <c r="N2689">
        <v>6</v>
      </c>
      <c r="O2689">
        <v>93</v>
      </c>
      <c r="P2689">
        <v>199</v>
      </c>
      <c r="Q2689">
        <v>15352</v>
      </c>
      <c r="R2689">
        <v>3845</v>
      </c>
      <c r="S2689" t="s">
        <v>28</v>
      </c>
      <c r="T2689">
        <v>2.35</v>
      </c>
      <c r="U2689" t="b">
        <f>IF(Table19[[#This Row],[gross]]-Table19[[#This Row],[budget]] &gt; 0, TRUE, FALSE)</f>
        <v>1</v>
      </c>
    </row>
    <row r="2690" spans="1:21" x14ac:dyDescent="0.35">
      <c r="A2690" t="s">
        <v>8573</v>
      </c>
      <c r="B2690">
        <v>1998</v>
      </c>
      <c r="C2690" t="s">
        <v>8570</v>
      </c>
      <c r="D2690" t="s">
        <v>644</v>
      </c>
      <c r="E2690" t="s">
        <v>8571</v>
      </c>
      <c r="F2690" t="s">
        <v>5283</v>
      </c>
      <c r="G2690" t="s">
        <v>39</v>
      </c>
      <c r="H2690" s="11">
        <v>27000000</v>
      </c>
      <c r="I2690" s="11">
        <v>10297897</v>
      </c>
      <c r="J2690" t="s">
        <v>38</v>
      </c>
      <c r="K2690">
        <v>123</v>
      </c>
      <c r="L2690" t="s">
        <v>8572</v>
      </c>
      <c r="M2690" t="s">
        <v>8574</v>
      </c>
      <c r="N2690">
        <v>6</v>
      </c>
      <c r="O2690">
        <v>63</v>
      </c>
      <c r="P2690">
        <v>39</v>
      </c>
      <c r="Q2690">
        <v>8309</v>
      </c>
      <c r="R2690">
        <v>11969</v>
      </c>
      <c r="S2690" t="s">
        <v>28</v>
      </c>
      <c r="T2690">
        <v>2.35</v>
      </c>
      <c r="U2690" t="b">
        <f>IF(Table19[[#This Row],[gross]]-Table19[[#This Row],[budget]] &gt; 0, TRUE, FALSE)</f>
        <v>0</v>
      </c>
    </row>
    <row r="2691" spans="1:21" x14ac:dyDescent="0.35">
      <c r="A2691" t="s">
        <v>8638</v>
      </c>
      <c r="B2691">
        <v>1990</v>
      </c>
      <c r="C2691" t="s">
        <v>2611</v>
      </c>
      <c r="D2691" t="s">
        <v>2727</v>
      </c>
      <c r="E2691" t="s">
        <v>4109</v>
      </c>
      <c r="F2691" t="s">
        <v>4102</v>
      </c>
      <c r="G2691" t="s">
        <v>39</v>
      </c>
      <c r="H2691" s="11">
        <v>26000000</v>
      </c>
      <c r="I2691" s="11">
        <v>91457688</v>
      </c>
      <c r="J2691" t="s">
        <v>38</v>
      </c>
      <c r="K2691">
        <v>111</v>
      </c>
      <c r="L2691" t="s">
        <v>1689</v>
      </c>
      <c r="M2691" t="s">
        <v>8639</v>
      </c>
      <c r="N2691">
        <v>6</v>
      </c>
      <c r="O2691">
        <v>46</v>
      </c>
      <c r="P2691">
        <v>109</v>
      </c>
      <c r="Q2691">
        <v>107801</v>
      </c>
      <c r="R2691">
        <v>2403</v>
      </c>
      <c r="S2691" t="s">
        <v>28</v>
      </c>
      <c r="T2691">
        <v>1.85</v>
      </c>
      <c r="U2691" t="b">
        <f>IF(Table19[[#This Row],[gross]]-Table19[[#This Row],[budget]] &gt; 0, TRUE, FALSE)</f>
        <v>1</v>
      </c>
    </row>
    <row r="2692" spans="1:21" x14ac:dyDescent="0.35">
      <c r="A2692" t="s">
        <v>8714</v>
      </c>
      <c r="B2692">
        <v>2001</v>
      </c>
      <c r="C2692" t="s">
        <v>8712</v>
      </c>
      <c r="D2692" t="s">
        <v>555</v>
      </c>
      <c r="E2692" t="s">
        <v>8713</v>
      </c>
      <c r="F2692" t="s">
        <v>8715</v>
      </c>
      <c r="G2692" t="s">
        <v>569</v>
      </c>
      <c r="H2692" s="11">
        <v>42000000</v>
      </c>
      <c r="I2692" s="11">
        <v>16252765</v>
      </c>
      <c r="J2692" t="s">
        <v>1418</v>
      </c>
      <c r="K2692">
        <v>118</v>
      </c>
      <c r="L2692" t="s">
        <v>3144</v>
      </c>
      <c r="M2692" t="s">
        <v>8716</v>
      </c>
      <c r="N2692">
        <v>6</v>
      </c>
      <c r="O2692">
        <v>93</v>
      </c>
      <c r="P2692">
        <v>181</v>
      </c>
      <c r="Q2692">
        <v>44913</v>
      </c>
      <c r="R2692">
        <v>11662</v>
      </c>
      <c r="S2692" t="s">
        <v>28</v>
      </c>
      <c r="T2692">
        <v>2.35</v>
      </c>
      <c r="U2692" t="b">
        <f>IF(Table19[[#This Row],[gross]]-Table19[[#This Row],[budget]] &gt; 0, TRUE, FALSE)</f>
        <v>0</v>
      </c>
    </row>
    <row r="2693" spans="1:21" x14ac:dyDescent="0.35">
      <c r="A2693" t="s">
        <v>8814</v>
      </c>
      <c r="B2693">
        <v>2001</v>
      </c>
      <c r="C2693" t="s">
        <v>5585</v>
      </c>
      <c r="D2693" t="s">
        <v>931</v>
      </c>
      <c r="E2693" t="s">
        <v>4771</v>
      </c>
      <c r="F2693" t="s">
        <v>7563</v>
      </c>
      <c r="G2693" t="s">
        <v>272</v>
      </c>
      <c r="H2693" s="11">
        <v>30000000</v>
      </c>
      <c r="I2693" s="11">
        <v>80920948</v>
      </c>
      <c r="J2693" t="s">
        <v>38</v>
      </c>
      <c r="K2693">
        <v>82</v>
      </c>
      <c r="L2693" t="s">
        <v>468</v>
      </c>
      <c r="M2693" t="s">
        <v>8815</v>
      </c>
      <c r="N2693">
        <v>6</v>
      </c>
      <c r="O2693">
        <v>66</v>
      </c>
      <c r="P2693">
        <v>118</v>
      </c>
      <c r="Q2693">
        <v>23943</v>
      </c>
      <c r="R2693">
        <v>2251</v>
      </c>
      <c r="S2693" t="s">
        <v>28</v>
      </c>
      <c r="T2693">
        <v>1.85</v>
      </c>
      <c r="U2693" t="b">
        <f>IF(Table19[[#This Row],[gross]]-Table19[[#This Row],[budget]] &gt; 0, TRUE, FALSE)</f>
        <v>1</v>
      </c>
    </row>
    <row r="2694" spans="1:21" x14ac:dyDescent="0.35">
      <c r="A2694" t="s">
        <v>8825</v>
      </c>
      <c r="B2694">
        <v>1991</v>
      </c>
      <c r="C2694" t="s">
        <v>8822</v>
      </c>
      <c r="D2694" t="s">
        <v>8824</v>
      </c>
      <c r="E2694" t="s">
        <v>8823</v>
      </c>
      <c r="F2694" t="s">
        <v>8826</v>
      </c>
      <c r="G2694" t="s">
        <v>90</v>
      </c>
      <c r="H2694" s="11">
        <v>25000000</v>
      </c>
      <c r="I2694" s="11">
        <v>78656813</v>
      </c>
      <c r="J2694" t="s">
        <v>38</v>
      </c>
      <c r="K2694">
        <v>88</v>
      </c>
      <c r="L2694" t="s">
        <v>2918</v>
      </c>
      <c r="M2694" t="s">
        <v>8827</v>
      </c>
      <c r="N2694">
        <v>6</v>
      </c>
      <c r="O2694">
        <v>68</v>
      </c>
      <c r="P2694">
        <v>93</v>
      </c>
      <c r="Q2694">
        <v>42765</v>
      </c>
      <c r="R2694">
        <v>2501</v>
      </c>
      <c r="S2694" t="s">
        <v>28</v>
      </c>
      <c r="T2694">
        <v>1.85</v>
      </c>
      <c r="U2694" t="b">
        <f>IF(Table19[[#This Row],[gross]]-Table19[[#This Row],[budget]] &gt; 0, TRUE, FALSE)</f>
        <v>1</v>
      </c>
    </row>
    <row r="2695" spans="1:21" x14ac:dyDescent="0.35">
      <c r="A2695" t="s">
        <v>9073</v>
      </c>
      <c r="B2695">
        <v>2014</v>
      </c>
      <c r="C2695" t="s">
        <v>1974</v>
      </c>
      <c r="D2695" t="s">
        <v>7571</v>
      </c>
      <c r="E2695" t="s">
        <v>9072</v>
      </c>
      <c r="F2695" t="s">
        <v>9074</v>
      </c>
      <c r="G2695" t="s">
        <v>569</v>
      </c>
      <c r="H2695" s="11">
        <v>25000000</v>
      </c>
      <c r="I2695" s="11">
        <v>33631221</v>
      </c>
      <c r="J2695" t="s">
        <v>38</v>
      </c>
      <c r="K2695">
        <v>111</v>
      </c>
      <c r="L2695" t="s">
        <v>2062</v>
      </c>
      <c r="M2695" t="s">
        <v>9075</v>
      </c>
      <c r="N2695">
        <v>6</v>
      </c>
      <c r="O2695">
        <v>175</v>
      </c>
      <c r="P2695">
        <v>145</v>
      </c>
      <c r="Q2695">
        <v>48559</v>
      </c>
      <c r="R2695">
        <v>3784</v>
      </c>
      <c r="S2695" t="s">
        <v>28</v>
      </c>
      <c r="T2695">
        <v>2.35</v>
      </c>
      <c r="U2695" t="b">
        <f>IF(Table19[[#This Row],[gross]]-Table19[[#This Row],[budget]] &gt; 0, TRUE, FALSE)</f>
        <v>1</v>
      </c>
    </row>
    <row r="2696" spans="1:21" x14ac:dyDescent="0.35">
      <c r="A2696" t="s">
        <v>9554</v>
      </c>
      <c r="B2696">
        <v>1991</v>
      </c>
      <c r="C2696" t="s">
        <v>5642</v>
      </c>
      <c r="D2696" t="s">
        <v>1696</v>
      </c>
      <c r="E2696" t="s">
        <v>1669</v>
      </c>
      <c r="F2696" t="s">
        <v>1093</v>
      </c>
      <c r="G2696" t="s">
        <v>569</v>
      </c>
      <c r="H2696" s="11">
        <v>23000000</v>
      </c>
      <c r="I2696" s="11">
        <v>7434726</v>
      </c>
      <c r="J2696" t="s">
        <v>38</v>
      </c>
      <c r="K2696">
        <v>98</v>
      </c>
      <c r="L2696" t="s">
        <v>9553</v>
      </c>
      <c r="M2696" t="s">
        <v>9555</v>
      </c>
      <c r="N2696">
        <v>6</v>
      </c>
      <c r="O2696">
        <v>30</v>
      </c>
      <c r="P2696">
        <v>81</v>
      </c>
      <c r="Q2696">
        <v>14473</v>
      </c>
      <c r="R2696">
        <v>3671</v>
      </c>
      <c r="S2696" t="s">
        <v>28</v>
      </c>
      <c r="T2696">
        <v>1.85</v>
      </c>
      <c r="U2696" t="b">
        <f>IF(Table19[[#This Row],[gross]]-Table19[[#This Row],[budget]] &gt; 0, TRUE, FALSE)</f>
        <v>0</v>
      </c>
    </row>
    <row r="2697" spans="1:21" x14ac:dyDescent="0.35">
      <c r="A2697" t="s">
        <v>5749</v>
      </c>
      <c r="B2697">
        <v>2015</v>
      </c>
      <c r="C2697" t="s">
        <v>5748</v>
      </c>
      <c r="D2697" t="s">
        <v>99</v>
      </c>
      <c r="E2697" t="s">
        <v>4337</v>
      </c>
      <c r="F2697" t="s">
        <v>5750</v>
      </c>
      <c r="G2697" t="s">
        <v>39</v>
      </c>
      <c r="H2697" s="11">
        <v>40000000</v>
      </c>
      <c r="I2697" s="11">
        <v>5773519</v>
      </c>
      <c r="J2697" t="s">
        <v>38</v>
      </c>
      <c r="K2697">
        <v>110</v>
      </c>
      <c r="L2697" t="s">
        <v>3041</v>
      </c>
      <c r="M2697" t="s">
        <v>5751</v>
      </c>
      <c r="N2697">
        <v>6</v>
      </c>
      <c r="O2697">
        <v>159</v>
      </c>
      <c r="P2697">
        <v>91</v>
      </c>
      <c r="Q2697">
        <v>28621</v>
      </c>
      <c r="R2697">
        <v>12876</v>
      </c>
      <c r="S2697" t="s">
        <v>28</v>
      </c>
      <c r="T2697">
        <v>2.35</v>
      </c>
      <c r="U2697" t="b">
        <f>IF(Table19[[#This Row],[gross]]-Table19[[#This Row],[budget]] &gt; 0, TRUE, FALSE)</f>
        <v>0</v>
      </c>
    </row>
    <row r="2698" spans="1:21" x14ac:dyDescent="0.35">
      <c r="A2698" t="s">
        <v>10326</v>
      </c>
      <c r="B2698">
        <v>2011</v>
      </c>
      <c r="C2698" t="s">
        <v>10325</v>
      </c>
      <c r="D2698" t="s">
        <v>217</v>
      </c>
      <c r="E2698" t="s">
        <v>9053</v>
      </c>
      <c r="F2698" t="s">
        <v>945</v>
      </c>
      <c r="G2698" t="s">
        <v>569</v>
      </c>
      <c r="H2698" s="11">
        <v>20000000</v>
      </c>
      <c r="I2698" s="11">
        <v>13987482</v>
      </c>
      <c r="J2698" t="s">
        <v>38</v>
      </c>
      <c r="K2698">
        <v>117</v>
      </c>
      <c r="L2698" t="s">
        <v>1618</v>
      </c>
      <c r="M2698" t="s">
        <v>10327</v>
      </c>
      <c r="N2698">
        <v>6</v>
      </c>
      <c r="O2698">
        <v>151</v>
      </c>
      <c r="P2698">
        <v>91</v>
      </c>
      <c r="Q2698">
        <v>58957</v>
      </c>
      <c r="R2698">
        <v>15713</v>
      </c>
      <c r="S2698" t="s">
        <v>28</v>
      </c>
      <c r="T2698">
        <v>1.85</v>
      </c>
      <c r="U2698" t="b">
        <f>IF(Table19[[#This Row],[gross]]-Table19[[#This Row],[budget]] &gt; 0, TRUE, FALSE)</f>
        <v>0</v>
      </c>
    </row>
    <row r="2699" spans="1:21" x14ac:dyDescent="0.35">
      <c r="A2699" t="s">
        <v>10407</v>
      </c>
      <c r="B2699">
        <v>1989</v>
      </c>
      <c r="C2699" t="s">
        <v>4834</v>
      </c>
      <c r="D2699" t="s">
        <v>1683</v>
      </c>
      <c r="E2699" t="s">
        <v>1335</v>
      </c>
      <c r="F2699" t="s">
        <v>10408</v>
      </c>
      <c r="G2699" t="s">
        <v>39</v>
      </c>
      <c r="H2699" s="11">
        <v>20000000</v>
      </c>
      <c r="I2699" s="11">
        <v>10555348</v>
      </c>
      <c r="J2699" t="s">
        <v>38</v>
      </c>
      <c r="K2699">
        <v>106</v>
      </c>
      <c r="L2699" t="s">
        <v>982</v>
      </c>
      <c r="M2699" t="s">
        <v>10409</v>
      </c>
      <c r="N2699">
        <v>6</v>
      </c>
      <c r="O2699">
        <v>20</v>
      </c>
      <c r="P2699">
        <v>42</v>
      </c>
      <c r="Q2699">
        <v>17349</v>
      </c>
      <c r="R2699">
        <v>24887</v>
      </c>
      <c r="S2699" t="s">
        <v>28</v>
      </c>
      <c r="T2699">
        <v>2.35</v>
      </c>
      <c r="U2699" t="b">
        <f>IF(Table19[[#This Row],[gross]]-Table19[[#This Row],[budget]] &gt; 0, TRUE, FALSE)</f>
        <v>0</v>
      </c>
    </row>
    <row r="2700" spans="1:21" x14ac:dyDescent="0.35">
      <c r="A2700" t="s">
        <v>10725</v>
      </c>
      <c r="B2700">
        <v>2005</v>
      </c>
      <c r="C2700" t="s">
        <v>10724</v>
      </c>
      <c r="D2700" t="s">
        <v>506</v>
      </c>
      <c r="E2700" t="s">
        <v>479</v>
      </c>
      <c r="F2700" t="s">
        <v>310</v>
      </c>
      <c r="G2700" t="s">
        <v>569</v>
      </c>
      <c r="H2700" s="11">
        <v>19000000</v>
      </c>
      <c r="I2700" s="11">
        <v>64255243</v>
      </c>
      <c r="J2700" t="s">
        <v>38</v>
      </c>
      <c r="K2700">
        <v>90</v>
      </c>
      <c r="L2700" t="s">
        <v>5834</v>
      </c>
      <c r="M2700" t="s">
        <v>10726</v>
      </c>
      <c r="N2700">
        <v>6</v>
      </c>
      <c r="O2700">
        <v>220</v>
      </c>
      <c r="P2700">
        <v>518</v>
      </c>
      <c r="Q2700">
        <v>80903</v>
      </c>
      <c r="R2700">
        <v>120797</v>
      </c>
      <c r="S2700" t="s">
        <v>28</v>
      </c>
      <c r="T2700">
        <v>2.35</v>
      </c>
      <c r="U2700" t="b">
        <f>IF(Table19[[#This Row],[gross]]-Table19[[#This Row],[budget]] &gt; 0, TRUE, FALSE)</f>
        <v>1</v>
      </c>
    </row>
    <row r="2701" spans="1:21" x14ac:dyDescent="0.35">
      <c r="A2701" t="s">
        <v>11089</v>
      </c>
      <c r="B2701">
        <v>2002</v>
      </c>
      <c r="C2701" t="s">
        <v>11086</v>
      </c>
      <c r="D2701" t="s">
        <v>11088</v>
      </c>
      <c r="E2701" t="s">
        <v>11087</v>
      </c>
      <c r="F2701" t="s">
        <v>11090</v>
      </c>
      <c r="G2701" t="s">
        <v>569</v>
      </c>
      <c r="H2701" s="11">
        <v>17500000</v>
      </c>
      <c r="I2701" s="11">
        <v>325491</v>
      </c>
      <c r="J2701" t="s">
        <v>38</v>
      </c>
      <c r="K2701">
        <v>116</v>
      </c>
      <c r="L2701" t="s">
        <v>2062</v>
      </c>
      <c r="M2701" t="s">
        <v>11091</v>
      </c>
      <c r="N2701">
        <v>6</v>
      </c>
      <c r="O2701">
        <v>38</v>
      </c>
      <c r="P2701">
        <v>67</v>
      </c>
      <c r="Q2701">
        <v>4387</v>
      </c>
      <c r="R2701">
        <v>245</v>
      </c>
      <c r="S2701" t="s">
        <v>28</v>
      </c>
      <c r="T2701">
        <v>1.85</v>
      </c>
      <c r="U2701" t="b">
        <f>IF(Table19[[#This Row],[gross]]-Table19[[#This Row],[budget]] &gt; 0, TRUE, FALSE)</f>
        <v>0</v>
      </c>
    </row>
    <row r="2702" spans="1:21" x14ac:dyDescent="0.35">
      <c r="A2702" t="s">
        <v>11426</v>
      </c>
      <c r="B2702">
        <v>2000</v>
      </c>
      <c r="C2702" t="s">
        <v>11425</v>
      </c>
      <c r="D2702" t="s">
        <v>5288</v>
      </c>
      <c r="E2702" t="s">
        <v>3566</v>
      </c>
      <c r="F2702" t="s">
        <v>3071</v>
      </c>
      <c r="G2702" t="s">
        <v>569</v>
      </c>
      <c r="H2702" s="11">
        <v>15000000</v>
      </c>
      <c r="I2702" s="11">
        <v>4734235</v>
      </c>
      <c r="J2702" t="s">
        <v>38</v>
      </c>
      <c r="K2702">
        <v>112</v>
      </c>
      <c r="L2702" t="s">
        <v>5265</v>
      </c>
      <c r="M2702" t="s">
        <v>11427</v>
      </c>
      <c r="N2702">
        <v>6</v>
      </c>
      <c r="O2702">
        <v>65</v>
      </c>
      <c r="P2702">
        <v>123</v>
      </c>
      <c r="Q2702">
        <v>8217</v>
      </c>
      <c r="R2702">
        <v>1227</v>
      </c>
      <c r="S2702" t="s">
        <v>28</v>
      </c>
      <c r="T2702">
        <v>1.85</v>
      </c>
      <c r="U2702" t="b">
        <f>IF(Table19[[#This Row],[gross]]-Table19[[#This Row],[budget]] &gt; 0, TRUE, FALSE)</f>
        <v>0</v>
      </c>
    </row>
    <row r="2703" spans="1:21" x14ac:dyDescent="0.35">
      <c r="A2703" t="s">
        <v>11540</v>
      </c>
      <c r="B2703">
        <v>1988</v>
      </c>
      <c r="C2703" t="s">
        <v>2611</v>
      </c>
      <c r="D2703" t="s">
        <v>1580</v>
      </c>
      <c r="E2703" t="s">
        <v>9990</v>
      </c>
      <c r="F2703" t="s">
        <v>11541</v>
      </c>
      <c r="G2703" t="s">
        <v>90</v>
      </c>
      <c r="H2703" s="11">
        <v>15000000</v>
      </c>
      <c r="I2703" s="11">
        <v>111936400</v>
      </c>
      <c r="J2703" t="s">
        <v>38</v>
      </c>
      <c r="K2703">
        <v>107</v>
      </c>
      <c r="L2703" t="s">
        <v>982</v>
      </c>
      <c r="M2703" t="s">
        <v>11542</v>
      </c>
      <c r="N2703">
        <v>6</v>
      </c>
      <c r="O2703">
        <v>27</v>
      </c>
      <c r="P2703">
        <v>79</v>
      </c>
      <c r="Q2703">
        <v>87538</v>
      </c>
      <c r="R2703">
        <v>2151</v>
      </c>
      <c r="S2703" t="s">
        <v>28</v>
      </c>
      <c r="T2703">
        <v>1.85</v>
      </c>
      <c r="U2703" t="b">
        <f>IF(Table19[[#This Row],[gross]]-Table19[[#This Row],[budget]] &gt; 0, TRUE, FALSE)</f>
        <v>1</v>
      </c>
    </row>
    <row r="2704" spans="1:21" x14ac:dyDescent="0.35">
      <c r="A2704" t="s">
        <v>11700</v>
      </c>
      <c r="B2704">
        <v>1998</v>
      </c>
      <c r="C2704" t="s">
        <v>10900</v>
      </c>
      <c r="D2704" t="s">
        <v>2541</v>
      </c>
      <c r="E2704" t="s">
        <v>5124</v>
      </c>
      <c r="F2704" t="s">
        <v>11701</v>
      </c>
      <c r="G2704" t="s">
        <v>569</v>
      </c>
      <c r="H2704" s="11">
        <v>15000000</v>
      </c>
      <c r="I2704" s="11">
        <v>29106737</v>
      </c>
      <c r="J2704" t="s">
        <v>38</v>
      </c>
      <c r="K2704">
        <v>111</v>
      </c>
      <c r="L2704" t="s">
        <v>1375</v>
      </c>
      <c r="M2704" t="s">
        <v>11702</v>
      </c>
      <c r="N2704">
        <v>6</v>
      </c>
      <c r="O2704">
        <v>65</v>
      </c>
      <c r="P2704">
        <v>132</v>
      </c>
      <c r="Q2704">
        <v>15582</v>
      </c>
      <c r="R2704">
        <v>1450</v>
      </c>
      <c r="S2704" t="s">
        <v>28</v>
      </c>
      <c r="T2704">
        <v>1.85</v>
      </c>
      <c r="U2704" t="b">
        <f>IF(Table19[[#This Row],[gross]]-Table19[[#This Row],[budget]] &gt; 0, TRUE, FALSE)</f>
        <v>1</v>
      </c>
    </row>
    <row r="2705" spans="1:21" x14ac:dyDescent="0.35">
      <c r="A2705" t="s">
        <v>11819</v>
      </c>
      <c r="B2705">
        <v>1984</v>
      </c>
      <c r="C2705" t="s">
        <v>11817</v>
      </c>
      <c r="D2705" t="s">
        <v>2735</v>
      </c>
      <c r="E2705" t="s">
        <v>11818</v>
      </c>
      <c r="F2705" t="s">
        <v>3728</v>
      </c>
      <c r="G2705" t="s">
        <v>569</v>
      </c>
      <c r="H2705" s="11">
        <v>15000000</v>
      </c>
      <c r="I2705" s="11">
        <v>15100000</v>
      </c>
      <c r="J2705" t="s">
        <v>38</v>
      </c>
      <c r="K2705">
        <v>114</v>
      </c>
      <c r="L2705" t="s">
        <v>2145</v>
      </c>
      <c r="M2705" t="s">
        <v>11820</v>
      </c>
      <c r="N2705">
        <v>6</v>
      </c>
      <c r="O2705">
        <v>45</v>
      </c>
      <c r="P2705">
        <v>96</v>
      </c>
      <c r="Q2705">
        <v>22797</v>
      </c>
      <c r="R2705">
        <v>3444</v>
      </c>
      <c r="S2705" t="s">
        <v>28</v>
      </c>
      <c r="T2705">
        <v>2.35</v>
      </c>
      <c r="U2705" t="b">
        <f>IF(Table19[[#This Row],[gross]]-Table19[[#This Row],[budget]] &gt; 0, TRUE, FALSE)</f>
        <v>1</v>
      </c>
    </row>
    <row r="2706" spans="1:21" x14ac:dyDescent="0.35">
      <c r="A2706" t="s">
        <v>12175</v>
      </c>
      <c r="B2706">
        <v>1998</v>
      </c>
      <c r="C2706" t="s">
        <v>12174</v>
      </c>
      <c r="D2706" t="s">
        <v>4400</v>
      </c>
      <c r="E2706" t="s">
        <v>2401</v>
      </c>
      <c r="F2706" t="s">
        <v>11024</v>
      </c>
      <c r="G2706" t="s">
        <v>569</v>
      </c>
      <c r="H2706" s="11">
        <v>14000000</v>
      </c>
      <c r="I2706" s="11">
        <v>15062898</v>
      </c>
      <c r="J2706" t="s">
        <v>38</v>
      </c>
      <c r="K2706">
        <v>96</v>
      </c>
      <c r="L2706" t="s">
        <v>1611</v>
      </c>
      <c r="M2706" t="s">
        <v>12176</v>
      </c>
      <c r="N2706">
        <v>6</v>
      </c>
      <c r="O2706">
        <v>37</v>
      </c>
      <c r="P2706">
        <v>106</v>
      </c>
      <c r="Q2706">
        <v>11729</v>
      </c>
      <c r="R2706">
        <v>6861</v>
      </c>
      <c r="S2706" t="s">
        <v>28</v>
      </c>
      <c r="T2706">
        <v>1.85</v>
      </c>
      <c r="U2706" t="b">
        <f>IF(Table19[[#This Row],[gross]]-Table19[[#This Row],[budget]] &gt; 0, TRUE, FALSE)</f>
        <v>1</v>
      </c>
    </row>
    <row r="2707" spans="1:21" x14ac:dyDescent="0.35">
      <c r="A2707" t="s">
        <v>12461</v>
      </c>
      <c r="B2707">
        <v>1999</v>
      </c>
      <c r="C2707" t="s">
        <v>12460</v>
      </c>
      <c r="D2707" t="s">
        <v>955</v>
      </c>
      <c r="E2707" t="s">
        <v>1696</v>
      </c>
      <c r="F2707" t="s">
        <v>5488</v>
      </c>
      <c r="G2707" t="s">
        <v>569</v>
      </c>
      <c r="H2707" s="11">
        <v>13000000</v>
      </c>
      <c r="I2707" s="11">
        <v>5871603</v>
      </c>
      <c r="J2707" t="s">
        <v>38</v>
      </c>
      <c r="K2707">
        <v>99</v>
      </c>
      <c r="L2707" t="s">
        <v>3911</v>
      </c>
      <c r="M2707" t="s">
        <v>12462</v>
      </c>
      <c r="N2707">
        <v>6</v>
      </c>
      <c r="O2707">
        <v>39</v>
      </c>
      <c r="P2707">
        <v>39</v>
      </c>
      <c r="Q2707">
        <v>3116</v>
      </c>
      <c r="R2707">
        <v>6485</v>
      </c>
      <c r="S2707" t="s">
        <v>28</v>
      </c>
      <c r="T2707">
        <v>1.85</v>
      </c>
      <c r="U2707" t="b">
        <f>IF(Table19[[#This Row],[gross]]-Table19[[#This Row],[budget]] &gt; 0, TRUE, FALSE)</f>
        <v>0</v>
      </c>
    </row>
    <row r="2708" spans="1:21" x14ac:dyDescent="0.35">
      <c r="A2708" t="s">
        <v>12739</v>
      </c>
      <c r="B2708">
        <v>2008</v>
      </c>
      <c r="C2708" t="s">
        <v>12738</v>
      </c>
      <c r="D2708" t="s">
        <v>6095</v>
      </c>
      <c r="E2708" t="s">
        <v>3561</v>
      </c>
      <c r="F2708" t="s">
        <v>5004</v>
      </c>
      <c r="G2708" t="s">
        <v>569</v>
      </c>
      <c r="H2708" s="11">
        <v>12000000</v>
      </c>
      <c r="I2708" s="11">
        <v>31691811</v>
      </c>
      <c r="J2708" t="s">
        <v>38</v>
      </c>
      <c r="K2708">
        <v>89</v>
      </c>
      <c r="L2708" t="s">
        <v>4155</v>
      </c>
      <c r="M2708" t="s">
        <v>12740</v>
      </c>
      <c r="N2708">
        <v>6</v>
      </c>
      <c r="O2708">
        <v>198</v>
      </c>
      <c r="P2708">
        <v>369</v>
      </c>
      <c r="Q2708">
        <v>57446</v>
      </c>
      <c r="R2708">
        <v>140268</v>
      </c>
      <c r="S2708" t="s">
        <v>28</v>
      </c>
      <c r="T2708">
        <v>1.85</v>
      </c>
      <c r="U2708" t="b">
        <f>IF(Table19[[#This Row],[gross]]-Table19[[#This Row],[budget]] &gt; 0, TRUE, FALSE)</f>
        <v>1</v>
      </c>
    </row>
    <row r="2709" spans="1:21" x14ac:dyDescent="0.35">
      <c r="A2709" t="s">
        <v>1993</v>
      </c>
      <c r="B2709">
        <v>2004</v>
      </c>
      <c r="C2709" t="s">
        <v>1991</v>
      </c>
      <c r="D2709" t="s">
        <v>526</v>
      </c>
      <c r="E2709" t="s">
        <v>1382</v>
      </c>
      <c r="F2709" t="s">
        <v>1157</v>
      </c>
      <c r="G2709" t="s">
        <v>39</v>
      </c>
      <c r="H2709" s="11">
        <v>107000000</v>
      </c>
      <c r="I2709" s="11">
        <v>22406362</v>
      </c>
      <c r="J2709" t="s">
        <v>38</v>
      </c>
      <c r="K2709">
        <v>137</v>
      </c>
      <c r="L2709" t="s">
        <v>1992</v>
      </c>
      <c r="M2709" t="s">
        <v>1994</v>
      </c>
      <c r="N2709">
        <v>6</v>
      </c>
      <c r="O2709">
        <v>106</v>
      </c>
      <c r="P2709">
        <v>267</v>
      </c>
      <c r="Q2709">
        <v>16832</v>
      </c>
      <c r="R2709">
        <v>5780</v>
      </c>
      <c r="S2709" t="s">
        <v>28</v>
      </c>
      <c r="T2709">
        <v>2.35</v>
      </c>
      <c r="U2709" t="b">
        <f>IF(Table19[[#This Row],[gross]]-Table19[[#This Row],[budget]] &gt; 0, TRUE, FALSE)</f>
        <v>0</v>
      </c>
    </row>
    <row r="2710" spans="1:21" x14ac:dyDescent="0.35">
      <c r="A2710" t="s">
        <v>12962</v>
      </c>
      <c r="B2710">
        <v>1997</v>
      </c>
      <c r="C2710" t="s">
        <v>9422</v>
      </c>
      <c r="D2710" t="s">
        <v>7455</v>
      </c>
      <c r="E2710" t="s">
        <v>3841</v>
      </c>
      <c r="F2710" t="s">
        <v>2850</v>
      </c>
      <c r="G2710" t="s">
        <v>569</v>
      </c>
      <c r="H2710" s="11">
        <v>12000000</v>
      </c>
      <c r="I2710" s="11">
        <v>141853</v>
      </c>
      <c r="J2710" t="s">
        <v>365</v>
      </c>
      <c r="K2710">
        <v>107</v>
      </c>
      <c r="L2710" t="s">
        <v>2450</v>
      </c>
      <c r="M2710" t="s">
        <v>12963</v>
      </c>
      <c r="N2710">
        <v>6</v>
      </c>
      <c r="O2710">
        <v>25</v>
      </c>
      <c r="P2710">
        <v>12</v>
      </c>
      <c r="Q2710">
        <v>1427</v>
      </c>
      <c r="R2710">
        <v>3099</v>
      </c>
      <c r="S2710" t="s">
        <v>28</v>
      </c>
      <c r="T2710">
        <v>1.85</v>
      </c>
      <c r="U2710" t="b">
        <f>IF(Table19[[#This Row],[gross]]-Table19[[#This Row],[budget]] &gt; 0, TRUE, FALSE)</f>
        <v>0</v>
      </c>
    </row>
    <row r="2711" spans="1:21" x14ac:dyDescent="0.35">
      <c r="A2711" t="s">
        <v>13015</v>
      </c>
      <c r="B2711">
        <v>2016</v>
      </c>
      <c r="C2711" t="s">
        <v>13014</v>
      </c>
      <c r="D2711" t="s">
        <v>1683</v>
      </c>
      <c r="E2711" t="s">
        <v>5221</v>
      </c>
      <c r="F2711" t="s">
        <v>13016</v>
      </c>
      <c r="G2711" t="s">
        <v>569</v>
      </c>
      <c r="H2711" s="11">
        <v>11500000</v>
      </c>
      <c r="I2711" s="11">
        <v>35537564</v>
      </c>
      <c r="J2711" t="s">
        <v>38</v>
      </c>
      <c r="K2711">
        <v>109</v>
      </c>
      <c r="L2711" t="s">
        <v>1611</v>
      </c>
      <c r="M2711" t="s">
        <v>13017</v>
      </c>
      <c r="N2711">
        <v>6</v>
      </c>
      <c r="O2711">
        <v>158</v>
      </c>
      <c r="P2711">
        <v>166</v>
      </c>
      <c r="Q2711">
        <v>49671</v>
      </c>
      <c r="R2711">
        <v>24063</v>
      </c>
      <c r="S2711" t="s">
        <v>28</v>
      </c>
      <c r="T2711">
        <v>2.35</v>
      </c>
      <c r="U2711" t="b">
        <f>IF(Table19[[#This Row],[gross]]-Table19[[#This Row],[budget]] &gt; 0, TRUE, FALSE)</f>
        <v>1</v>
      </c>
    </row>
    <row r="2712" spans="1:21" x14ac:dyDescent="0.35">
      <c r="A2712" t="s">
        <v>13062</v>
      </c>
      <c r="B2712">
        <v>2009</v>
      </c>
      <c r="C2712" t="s">
        <v>11139</v>
      </c>
      <c r="D2712" t="s">
        <v>5632</v>
      </c>
      <c r="E2712" t="s">
        <v>13061</v>
      </c>
      <c r="F2712" t="s">
        <v>13063</v>
      </c>
      <c r="G2712" t="s">
        <v>569</v>
      </c>
      <c r="H2712" s="11">
        <v>11000000</v>
      </c>
      <c r="I2712" s="11">
        <v>27669413</v>
      </c>
      <c r="J2712" t="s">
        <v>263</v>
      </c>
      <c r="K2712">
        <v>92</v>
      </c>
      <c r="L2712" t="s">
        <v>4883</v>
      </c>
      <c r="M2712" t="s">
        <v>13064</v>
      </c>
      <c r="N2712">
        <v>6</v>
      </c>
      <c r="O2712">
        <v>156</v>
      </c>
      <c r="P2712">
        <v>194</v>
      </c>
      <c r="Q2712">
        <v>76207</v>
      </c>
      <c r="R2712">
        <v>3101</v>
      </c>
      <c r="S2712" t="s">
        <v>28</v>
      </c>
      <c r="T2712">
        <v>1.85</v>
      </c>
      <c r="U2712" t="b">
        <f>IF(Table19[[#This Row],[gross]]-Table19[[#This Row],[budget]] &gt; 0, TRUE, FALSE)</f>
        <v>1</v>
      </c>
    </row>
    <row r="2713" spans="1:21" x14ac:dyDescent="0.35">
      <c r="A2713" t="s">
        <v>13077</v>
      </c>
      <c r="B2713">
        <v>1992</v>
      </c>
      <c r="C2713" t="s">
        <v>2183</v>
      </c>
      <c r="D2713" t="s">
        <v>13076</v>
      </c>
      <c r="E2713" t="s">
        <v>13075</v>
      </c>
      <c r="F2713" t="s">
        <v>3347</v>
      </c>
      <c r="G2713" t="s">
        <v>569</v>
      </c>
      <c r="H2713" s="11">
        <v>12000000</v>
      </c>
      <c r="I2713" s="11">
        <v>21370057</v>
      </c>
      <c r="J2713" t="s">
        <v>38</v>
      </c>
      <c r="K2713">
        <v>91</v>
      </c>
      <c r="L2713" t="s">
        <v>2062</v>
      </c>
      <c r="M2713" t="s">
        <v>13078</v>
      </c>
      <c r="N2713">
        <v>6</v>
      </c>
      <c r="O2713">
        <v>33</v>
      </c>
      <c r="P2713">
        <v>80</v>
      </c>
      <c r="Q2713">
        <v>9903</v>
      </c>
      <c r="R2713">
        <v>1852</v>
      </c>
      <c r="S2713" t="s">
        <v>28</v>
      </c>
      <c r="T2713">
        <v>1.85</v>
      </c>
      <c r="U2713" t="b">
        <f>IF(Table19[[#This Row],[gross]]-Table19[[#This Row],[budget]] &gt; 0, TRUE, FALSE)</f>
        <v>1</v>
      </c>
    </row>
    <row r="2714" spans="1:21" x14ac:dyDescent="0.35">
      <c r="A2714" t="s">
        <v>13183</v>
      </c>
      <c r="B2714">
        <v>2006</v>
      </c>
      <c r="C2714" t="s">
        <v>13180</v>
      </c>
      <c r="D2714" t="s">
        <v>13182</v>
      </c>
      <c r="E2714" t="s">
        <v>13181</v>
      </c>
      <c r="F2714" t="s">
        <v>13184</v>
      </c>
      <c r="G2714" t="s">
        <v>569</v>
      </c>
      <c r="H2714" s="11">
        <v>700000000</v>
      </c>
      <c r="I2714" s="11">
        <v>3275443</v>
      </c>
      <c r="J2714" t="s">
        <v>5346</v>
      </c>
      <c r="K2714">
        <v>193</v>
      </c>
      <c r="L2714" t="s">
        <v>3270</v>
      </c>
      <c r="M2714" t="s">
        <v>13185</v>
      </c>
      <c r="N2714">
        <v>6</v>
      </c>
      <c r="O2714">
        <v>20</v>
      </c>
      <c r="P2714">
        <v>264</v>
      </c>
      <c r="Q2714">
        <v>13998</v>
      </c>
      <c r="R2714">
        <v>10822</v>
      </c>
      <c r="S2714" t="s">
        <v>28</v>
      </c>
      <c r="T2714">
        <v>2.35</v>
      </c>
      <c r="U2714" t="b">
        <f>IF(Table19[[#This Row],[gross]]-Table19[[#This Row],[budget]] &gt; 0, TRUE, FALSE)</f>
        <v>0</v>
      </c>
    </row>
    <row r="2715" spans="1:21" x14ac:dyDescent="0.35">
      <c r="A2715" t="s">
        <v>13297</v>
      </c>
      <c r="B2715">
        <v>2016</v>
      </c>
      <c r="C2715" t="s">
        <v>10179</v>
      </c>
      <c r="D2715" t="s">
        <v>107</v>
      </c>
      <c r="E2715" t="s">
        <v>3425</v>
      </c>
      <c r="F2715" t="s">
        <v>13298</v>
      </c>
      <c r="G2715" t="s">
        <v>39</v>
      </c>
      <c r="H2715" s="11">
        <v>10000000</v>
      </c>
      <c r="I2715" s="11">
        <v>35794166</v>
      </c>
      <c r="J2715" t="s">
        <v>38</v>
      </c>
      <c r="K2715">
        <v>97</v>
      </c>
      <c r="L2715" t="s">
        <v>2912</v>
      </c>
      <c r="M2715" t="s">
        <v>13299</v>
      </c>
      <c r="N2715">
        <v>6</v>
      </c>
      <c r="O2715">
        <v>159</v>
      </c>
      <c r="P2715">
        <v>155</v>
      </c>
      <c r="Q2715">
        <v>35654</v>
      </c>
      <c r="R2715">
        <v>4687</v>
      </c>
      <c r="S2715" t="s">
        <v>28</v>
      </c>
      <c r="T2715">
        <v>2.35</v>
      </c>
      <c r="U2715" t="b">
        <f>IF(Table19[[#This Row],[gross]]-Table19[[#This Row],[budget]] &gt; 0, TRUE, FALSE)</f>
        <v>1</v>
      </c>
    </row>
    <row r="2716" spans="1:21" x14ac:dyDescent="0.35">
      <c r="A2716" t="s">
        <v>13427</v>
      </c>
      <c r="B2716">
        <v>1999</v>
      </c>
      <c r="C2716" t="s">
        <v>11862</v>
      </c>
      <c r="D2716" t="s">
        <v>13426</v>
      </c>
      <c r="E2716" t="s">
        <v>9178</v>
      </c>
      <c r="F2716" t="s">
        <v>10969</v>
      </c>
      <c r="G2716" t="s">
        <v>569</v>
      </c>
      <c r="H2716" s="11">
        <v>30000000</v>
      </c>
      <c r="I2716" s="11">
        <v>15156200</v>
      </c>
      <c r="J2716" t="s">
        <v>38</v>
      </c>
      <c r="K2716">
        <v>110</v>
      </c>
      <c r="L2716" t="s">
        <v>1092</v>
      </c>
      <c r="M2716" t="s">
        <v>13428</v>
      </c>
      <c r="N2716">
        <v>6</v>
      </c>
      <c r="O2716">
        <v>91</v>
      </c>
      <c r="P2716">
        <v>131</v>
      </c>
      <c r="Q2716">
        <v>15358</v>
      </c>
      <c r="R2716">
        <v>571</v>
      </c>
      <c r="S2716" t="s">
        <v>28</v>
      </c>
      <c r="T2716">
        <v>2.35</v>
      </c>
      <c r="U2716" t="b">
        <f>IF(Table19[[#This Row],[gross]]-Table19[[#This Row],[budget]] &gt; 0, TRUE, FALSE)</f>
        <v>0</v>
      </c>
    </row>
    <row r="2717" spans="1:21" x14ac:dyDescent="0.35">
      <c r="A2717" t="s">
        <v>1752</v>
      </c>
      <c r="B2717">
        <v>2010</v>
      </c>
      <c r="C2717" t="s">
        <v>1750</v>
      </c>
      <c r="D2717" t="s">
        <v>43</v>
      </c>
      <c r="E2717" t="s">
        <v>555</v>
      </c>
      <c r="F2717" t="s">
        <v>1753</v>
      </c>
      <c r="G2717" t="s">
        <v>39</v>
      </c>
      <c r="H2717" s="11">
        <v>100000000</v>
      </c>
      <c r="I2717" s="11">
        <v>67631157</v>
      </c>
      <c r="J2717" t="s">
        <v>38</v>
      </c>
      <c r="K2717">
        <v>103</v>
      </c>
      <c r="L2717" t="s">
        <v>1751</v>
      </c>
      <c r="M2717" t="s">
        <v>1754</v>
      </c>
      <c r="N2717">
        <v>6</v>
      </c>
      <c r="O2717">
        <v>321</v>
      </c>
      <c r="P2717">
        <v>374</v>
      </c>
      <c r="Q2717">
        <v>176606</v>
      </c>
      <c r="R2717">
        <v>55175</v>
      </c>
      <c r="S2717" t="s">
        <v>28</v>
      </c>
      <c r="T2717">
        <v>2.35</v>
      </c>
      <c r="U2717" t="b">
        <f>IF(Table19[[#This Row],[gross]]-Table19[[#This Row],[budget]] &gt; 0, TRUE, FALSE)</f>
        <v>0</v>
      </c>
    </row>
    <row r="2718" spans="1:21" x14ac:dyDescent="0.35">
      <c r="A2718" t="s">
        <v>14153</v>
      </c>
      <c r="B2718">
        <v>1991</v>
      </c>
      <c r="C2718" t="s">
        <v>11817</v>
      </c>
      <c r="D2718" t="s">
        <v>571</v>
      </c>
      <c r="E2718" t="s">
        <v>1669</v>
      </c>
      <c r="F2718" t="s">
        <v>14154</v>
      </c>
      <c r="G2718" t="s">
        <v>569</v>
      </c>
      <c r="H2718" s="11">
        <v>8000000</v>
      </c>
      <c r="I2718" s="11">
        <v>2275557</v>
      </c>
      <c r="J2718" t="s">
        <v>38</v>
      </c>
      <c r="K2718">
        <v>79</v>
      </c>
      <c r="L2718" t="s">
        <v>412</v>
      </c>
      <c r="M2718" t="s">
        <v>14155</v>
      </c>
      <c r="N2718">
        <v>6</v>
      </c>
      <c r="O2718">
        <v>45</v>
      </c>
      <c r="P2718">
        <v>102</v>
      </c>
      <c r="Q2718">
        <v>12561</v>
      </c>
      <c r="R2718">
        <v>2404</v>
      </c>
      <c r="S2718" t="s">
        <v>28</v>
      </c>
      <c r="T2718">
        <v>1.85</v>
      </c>
      <c r="U2718" t="b">
        <f>IF(Table19[[#This Row],[gross]]-Table19[[#This Row],[budget]] &gt; 0, TRUE, FALSE)</f>
        <v>0</v>
      </c>
    </row>
    <row r="2719" spans="1:21" x14ac:dyDescent="0.35">
      <c r="A2719" t="s">
        <v>14221</v>
      </c>
      <c r="B2719">
        <v>2008</v>
      </c>
      <c r="C2719" t="s">
        <v>14219</v>
      </c>
      <c r="D2719" t="s">
        <v>5618</v>
      </c>
      <c r="E2719" t="s">
        <v>14220</v>
      </c>
      <c r="F2719" t="s">
        <v>13371</v>
      </c>
      <c r="G2719" t="s">
        <v>569</v>
      </c>
      <c r="H2719" s="11">
        <v>8000000</v>
      </c>
      <c r="I2719" s="11">
        <v>108662</v>
      </c>
      <c r="J2719" t="s">
        <v>38</v>
      </c>
      <c r="K2719">
        <v>95</v>
      </c>
      <c r="L2719" t="s">
        <v>6467</v>
      </c>
      <c r="M2719" t="s">
        <v>14222</v>
      </c>
      <c r="N2719">
        <v>6</v>
      </c>
      <c r="O2719">
        <v>79</v>
      </c>
      <c r="P2719">
        <v>107</v>
      </c>
      <c r="Q2719">
        <v>26849</v>
      </c>
      <c r="R2719">
        <v>3185</v>
      </c>
      <c r="S2719" t="s">
        <v>28</v>
      </c>
      <c r="T2719">
        <v>2.35</v>
      </c>
      <c r="U2719" t="b">
        <f>IF(Table19[[#This Row],[gross]]-Table19[[#This Row],[budget]] &gt; 0, TRUE, FALSE)</f>
        <v>0</v>
      </c>
    </row>
    <row r="2720" spans="1:21" x14ac:dyDescent="0.35">
      <c r="A2720" t="s">
        <v>14280</v>
      </c>
      <c r="B2720">
        <v>1984</v>
      </c>
      <c r="C2720" t="s">
        <v>14279</v>
      </c>
      <c r="D2720" t="s">
        <v>2081</v>
      </c>
      <c r="E2720" t="s">
        <v>7043</v>
      </c>
      <c r="F2720" t="s">
        <v>14281</v>
      </c>
      <c r="G2720" t="s">
        <v>569</v>
      </c>
      <c r="H2720" s="11">
        <v>7500000</v>
      </c>
      <c r="I2720" s="11">
        <v>5100000</v>
      </c>
      <c r="J2720" t="s">
        <v>56</v>
      </c>
      <c r="K2720">
        <v>109</v>
      </c>
      <c r="L2720" t="s">
        <v>1375</v>
      </c>
      <c r="M2720" t="s">
        <v>14282</v>
      </c>
      <c r="N2720">
        <v>6</v>
      </c>
      <c r="O2720">
        <v>9</v>
      </c>
      <c r="P2720">
        <v>61</v>
      </c>
      <c r="Q2720">
        <v>6595</v>
      </c>
      <c r="R2720">
        <v>2024</v>
      </c>
      <c r="S2720" t="s">
        <v>28</v>
      </c>
      <c r="T2720">
        <v>1.85</v>
      </c>
      <c r="U2720" t="b">
        <f>IF(Table19[[#This Row],[gross]]-Table19[[#This Row],[budget]] &gt; 0, TRUE, FALSE)</f>
        <v>0</v>
      </c>
    </row>
    <row r="2721" spans="1:21" x14ac:dyDescent="0.35">
      <c r="A2721" t="s">
        <v>14288</v>
      </c>
      <c r="B2721">
        <v>2002</v>
      </c>
      <c r="C2721" t="s">
        <v>8166</v>
      </c>
      <c r="D2721" t="s">
        <v>14287</v>
      </c>
      <c r="E2721" t="s">
        <v>8166</v>
      </c>
      <c r="F2721" t="s">
        <v>6662</v>
      </c>
      <c r="G2721" t="s">
        <v>569</v>
      </c>
      <c r="H2721" s="11">
        <v>7500000</v>
      </c>
      <c r="I2721" s="11">
        <v>4239767</v>
      </c>
      <c r="J2721" t="s">
        <v>263</v>
      </c>
      <c r="K2721">
        <v>102</v>
      </c>
      <c r="L2721" t="s">
        <v>4290</v>
      </c>
      <c r="M2721" t="s">
        <v>14289</v>
      </c>
      <c r="N2721">
        <v>6</v>
      </c>
      <c r="O2721">
        <v>9</v>
      </c>
      <c r="P2721">
        <v>83</v>
      </c>
      <c r="Q2721">
        <v>3709</v>
      </c>
      <c r="R2721">
        <v>1834</v>
      </c>
      <c r="S2721" t="s">
        <v>28</v>
      </c>
      <c r="T2721">
        <v>1.85</v>
      </c>
      <c r="U2721" t="b">
        <f>IF(Table19[[#This Row],[gross]]-Table19[[#This Row],[budget]] &gt; 0, TRUE, FALSE)</f>
        <v>0</v>
      </c>
    </row>
    <row r="2722" spans="1:21" x14ac:dyDescent="0.35">
      <c r="A2722" t="s">
        <v>14424</v>
      </c>
      <c r="B2722">
        <v>2003</v>
      </c>
      <c r="C2722" t="s">
        <v>11663</v>
      </c>
      <c r="D2722" t="s">
        <v>12700</v>
      </c>
      <c r="E2722" t="s">
        <v>14423</v>
      </c>
      <c r="F2722" t="s">
        <v>14425</v>
      </c>
      <c r="G2722" t="s">
        <v>569</v>
      </c>
      <c r="H2722" s="11">
        <v>7000000</v>
      </c>
      <c r="I2722" s="11">
        <v>12583510</v>
      </c>
      <c r="J2722" t="s">
        <v>38</v>
      </c>
      <c r="K2722">
        <v>105</v>
      </c>
      <c r="L2722" t="s">
        <v>6096</v>
      </c>
      <c r="M2722" t="s">
        <v>14426</v>
      </c>
      <c r="N2722">
        <v>6</v>
      </c>
      <c r="O2722">
        <v>202</v>
      </c>
      <c r="P2722">
        <v>922</v>
      </c>
      <c r="Q2722">
        <v>60709</v>
      </c>
      <c r="R2722">
        <v>2444</v>
      </c>
      <c r="S2722" t="s">
        <v>720</v>
      </c>
      <c r="T2722">
        <v>1.85</v>
      </c>
      <c r="U2722" t="b">
        <f>IF(Table19[[#This Row],[gross]]-Table19[[#This Row],[budget]] &gt; 0, TRUE, FALSE)</f>
        <v>1</v>
      </c>
    </row>
    <row r="2723" spans="1:21" x14ac:dyDescent="0.35">
      <c r="A2723" t="s">
        <v>14549</v>
      </c>
      <c r="B2723">
        <v>2010</v>
      </c>
      <c r="C2723" t="s">
        <v>14548</v>
      </c>
      <c r="D2723" t="s">
        <v>93</v>
      </c>
      <c r="E2723" t="s">
        <v>3063</v>
      </c>
      <c r="F2723" t="s">
        <v>2244</v>
      </c>
      <c r="G2723" t="s">
        <v>569</v>
      </c>
      <c r="H2723" s="11">
        <v>7000000</v>
      </c>
      <c r="I2723" s="11">
        <v>46451</v>
      </c>
      <c r="J2723" t="s">
        <v>38</v>
      </c>
      <c r="K2723">
        <v>118</v>
      </c>
      <c r="L2723" t="s">
        <v>5679</v>
      </c>
      <c r="M2723" t="s">
        <v>14550</v>
      </c>
      <c r="N2723">
        <v>6</v>
      </c>
      <c r="O2723">
        <v>27</v>
      </c>
      <c r="P2723">
        <v>38</v>
      </c>
      <c r="Q2723">
        <v>7663</v>
      </c>
      <c r="R2723">
        <v>27756</v>
      </c>
      <c r="S2723" t="s">
        <v>28</v>
      </c>
      <c r="T2723">
        <v>1.85</v>
      </c>
      <c r="U2723" t="b">
        <f>IF(Table19[[#This Row],[gross]]-Table19[[#This Row],[budget]] &gt; 0, TRUE, FALSE)</f>
        <v>0</v>
      </c>
    </row>
    <row r="2724" spans="1:21" x14ac:dyDescent="0.35">
      <c r="A2724" t="s">
        <v>2095</v>
      </c>
      <c r="B2724">
        <v>2016</v>
      </c>
      <c r="C2724" t="s">
        <v>2093</v>
      </c>
      <c r="D2724" t="s">
        <v>456</v>
      </c>
      <c r="E2724" t="s">
        <v>824</v>
      </c>
      <c r="F2724" t="s">
        <v>1553</v>
      </c>
      <c r="G2724" t="s">
        <v>39</v>
      </c>
      <c r="H2724" s="11">
        <v>100000000</v>
      </c>
      <c r="I2724" s="11"/>
      <c r="J2724" t="s">
        <v>38</v>
      </c>
      <c r="K2724">
        <v>141</v>
      </c>
      <c r="L2724" t="s">
        <v>2094</v>
      </c>
      <c r="M2724" t="s">
        <v>11554</v>
      </c>
      <c r="N2724">
        <v>6</v>
      </c>
      <c r="O2724">
        <v>1</v>
      </c>
      <c r="P2724">
        <v>1</v>
      </c>
      <c r="Q2724">
        <v>67</v>
      </c>
      <c r="R2724">
        <v>13391</v>
      </c>
      <c r="S2724" t="s">
        <v>28</v>
      </c>
      <c r="T2724">
        <v>2.35</v>
      </c>
      <c r="U2724" t="b">
        <f>IF(Table19[[#This Row],[gross]]-Table19[[#This Row],[budget]] &gt; 0, TRUE, FALSE)</f>
        <v>0</v>
      </c>
    </row>
    <row r="2725" spans="1:21" x14ac:dyDescent="0.35">
      <c r="A2725" t="s">
        <v>15751</v>
      </c>
      <c r="B2725">
        <v>2014</v>
      </c>
      <c r="C2725" t="s">
        <v>15750</v>
      </c>
      <c r="D2725" t="s">
        <v>13192</v>
      </c>
      <c r="E2725" t="s">
        <v>370</v>
      </c>
      <c r="F2725" t="s">
        <v>15752</v>
      </c>
      <c r="G2725" t="s">
        <v>39</v>
      </c>
      <c r="H2725" s="11">
        <v>4000000</v>
      </c>
      <c r="I2725" s="11">
        <v>143653</v>
      </c>
      <c r="J2725" t="s">
        <v>56</v>
      </c>
      <c r="K2725">
        <v>104</v>
      </c>
      <c r="L2725" t="s">
        <v>1493</v>
      </c>
      <c r="M2725" t="s">
        <v>15753</v>
      </c>
      <c r="N2725">
        <v>6</v>
      </c>
      <c r="O2725">
        <v>31</v>
      </c>
      <c r="P2725">
        <v>10</v>
      </c>
      <c r="Q2725">
        <v>1177</v>
      </c>
      <c r="R2725">
        <v>1281</v>
      </c>
      <c r="S2725" t="s">
        <v>28</v>
      </c>
      <c r="T2725">
        <v>2.35</v>
      </c>
      <c r="U2725" t="b">
        <f>IF(Table19[[#This Row],[gross]]-Table19[[#This Row],[budget]] &gt; 0, TRUE, FALSE)</f>
        <v>0</v>
      </c>
    </row>
    <row r="2726" spans="1:21" x14ac:dyDescent="0.35">
      <c r="A2726" t="s">
        <v>15809</v>
      </c>
      <c r="B2726">
        <v>1987</v>
      </c>
      <c r="C2726" t="s">
        <v>15808</v>
      </c>
      <c r="D2726" t="s">
        <v>7571</v>
      </c>
      <c r="E2726" t="s">
        <v>4493</v>
      </c>
      <c r="F2726" t="s">
        <v>15545</v>
      </c>
      <c r="G2726" t="s">
        <v>569</v>
      </c>
      <c r="H2726" s="11">
        <v>3500000</v>
      </c>
      <c r="I2726" s="11">
        <v>14000000</v>
      </c>
      <c r="J2726" t="s">
        <v>38</v>
      </c>
      <c r="K2726">
        <v>85</v>
      </c>
      <c r="L2726" t="s">
        <v>7620</v>
      </c>
      <c r="M2726" t="s">
        <v>15810</v>
      </c>
      <c r="N2726">
        <v>6</v>
      </c>
      <c r="O2726">
        <v>95</v>
      </c>
      <c r="P2726">
        <v>118</v>
      </c>
      <c r="Q2726">
        <v>15956</v>
      </c>
      <c r="R2726">
        <v>3617</v>
      </c>
      <c r="S2726" t="s">
        <v>28</v>
      </c>
      <c r="T2726">
        <v>1.85</v>
      </c>
      <c r="U2726" t="b">
        <f>IF(Table19[[#This Row],[gross]]-Table19[[#This Row],[budget]] &gt; 0, TRUE, FALSE)</f>
        <v>1</v>
      </c>
    </row>
    <row r="2727" spans="1:21" x14ac:dyDescent="0.35">
      <c r="A2727" t="s">
        <v>16052</v>
      </c>
      <c r="B2727">
        <v>1996</v>
      </c>
      <c r="C2727" t="s">
        <v>9569</v>
      </c>
      <c r="D2727" t="s">
        <v>3374</v>
      </c>
      <c r="E2727" t="s">
        <v>12492</v>
      </c>
      <c r="F2727" t="s">
        <v>13643</v>
      </c>
      <c r="G2727" t="s">
        <v>569</v>
      </c>
      <c r="H2727" s="11">
        <v>3000000</v>
      </c>
      <c r="I2727" s="11">
        <v>4109095</v>
      </c>
      <c r="J2727" t="s">
        <v>38</v>
      </c>
      <c r="K2727">
        <v>109</v>
      </c>
      <c r="L2727" t="s">
        <v>16051</v>
      </c>
      <c r="M2727" t="s">
        <v>16053</v>
      </c>
      <c r="N2727">
        <v>6</v>
      </c>
      <c r="O2727">
        <v>33</v>
      </c>
      <c r="P2727">
        <v>92</v>
      </c>
      <c r="Q2727">
        <v>8239</v>
      </c>
      <c r="R2727">
        <v>1292</v>
      </c>
      <c r="S2727" t="s">
        <v>28</v>
      </c>
      <c r="T2727">
        <v>1.85</v>
      </c>
      <c r="U2727" t="b">
        <f>IF(Table19[[#This Row],[gross]]-Table19[[#This Row],[budget]] &gt; 0, TRUE, FALSE)</f>
        <v>1</v>
      </c>
    </row>
    <row r="2728" spans="1:21" x14ac:dyDescent="0.35">
      <c r="A2728" t="s">
        <v>9073</v>
      </c>
      <c r="B2728">
        <v>2014</v>
      </c>
      <c r="C2728" t="s">
        <v>1974</v>
      </c>
      <c r="D2728" t="s">
        <v>7571</v>
      </c>
      <c r="E2728" t="s">
        <v>9072</v>
      </c>
      <c r="F2728" t="s">
        <v>9074</v>
      </c>
      <c r="G2728" t="s">
        <v>569</v>
      </c>
      <c r="H2728" s="11">
        <v>25000000</v>
      </c>
      <c r="I2728" s="11">
        <v>33631221</v>
      </c>
      <c r="J2728" t="s">
        <v>38</v>
      </c>
      <c r="K2728">
        <v>111</v>
      </c>
      <c r="L2728" t="s">
        <v>2062</v>
      </c>
      <c r="M2728" t="s">
        <v>9075</v>
      </c>
      <c r="N2728">
        <v>6</v>
      </c>
      <c r="O2728">
        <v>175</v>
      </c>
      <c r="P2728">
        <v>145</v>
      </c>
      <c r="Q2728">
        <v>48562</v>
      </c>
      <c r="R2728">
        <v>3784</v>
      </c>
      <c r="S2728" t="s">
        <v>28</v>
      </c>
      <c r="T2728">
        <v>2.35</v>
      </c>
      <c r="U2728" t="b">
        <f>IF(Table19[[#This Row],[gross]]-Table19[[#This Row],[budget]] &gt; 0, TRUE, FALSE)</f>
        <v>1</v>
      </c>
    </row>
    <row r="2729" spans="1:21" x14ac:dyDescent="0.35">
      <c r="A2729" t="s">
        <v>16379</v>
      </c>
      <c r="B2729">
        <v>2007</v>
      </c>
      <c r="C2729" t="s">
        <v>14868</v>
      </c>
      <c r="D2729" t="s">
        <v>16378</v>
      </c>
      <c r="E2729" t="s">
        <v>16377</v>
      </c>
      <c r="F2729" t="s">
        <v>16380</v>
      </c>
      <c r="G2729" t="s">
        <v>569</v>
      </c>
      <c r="H2729" s="11">
        <v>2500000</v>
      </c>
      <c r="I2729" s="11"/>
      <c r="J2729" t="s">
        <v>263</v>
      </c>
      <c r="K2729">
        <v>90</v>
      </c>
      <c r="L2729" t="s">
        <v>8064</v>
      </c>
      <c r="M2729" t="s">
        <v>16381</v>
      </c>
      <c r="N2729">
        <v>6</v>
      </c>
      <c r="O2729">
        <v>95</v>
      </c>
      <c r="P2729">
        <v>46</v>
      </c>
      <c r="Q2729">
        <v>5187</v>
      </c>
      <c r="R2729">
        <v>558</v>
      </c>
      <c r="S2729" t="s">
        <v>28</v>
      </c>
      <c r="T2729">
        <v>1.85</v>
      </c>
      <c r="U2729" t="b">
        <f>IF(Table19[[#This Row],[gross]]-Table19[[#This Row],[budget]] &gt; 0, TRUE, FALSE)</f>
        <v>0</v>
      </c>
    </row>
    <row r="2730" spans="1:21" x14ac:dyDescent="0.35">
      <c r="A2730" t="s">
        <v>16946</v>
      </c>
      <c r="B2730">
        <v>2013</v>
      </c>
      <c r="C2730" t="s">
        <v>16945</v>
      </c>
      <c r="D2730" t="s">
        <v>618</v>
      </c>
      <c r="E2730" t="s">
        <v>13739</v>
      </c>
      <c r="F2730" t="s">
        <v>5968</v>
      </c>
      <c r="G2730" t="s">
        <v>39</v>
      </c>
      <c r="H2730" s="11">
        <v>1200000</v>
      </c>
      <c r="I2730" s="11">
        <v>2859955</v>
      </c>
      <c r="J2730" t="s">
        <v>38</v>
      </c>
      <c r="K2730">
        <v>113</v>
      </c>
      <c r="L2730" t="s">
        <v>3637</v>
      </c>
      <c r="M2730" t="s">
        <v>16947</v>
      </c>
      <c r="N2730">
        <v>6</v>
      </c>
      <c r="O2730">
        <v>10</v>
      </c>
      <c r="P2730">
        <v>32</v>
      </c>
      <c r="Q2730">
        <v>2417</v>
      </c>
      <c r="R2730">
        <v>2681</v>
      </c>
      <c r="S2730" t="s">
        <v>28</v>
      </c>
      <c r="T2730">
        <v>2.35</v>
      </c>
      <c r="U2730" t="b">
        <f>IF(Table19[[#This Row],[gross]]-Table19[[#This Row],[budget]] &gt; 0, TRUE, FALSE)</f>
        <v>1</v>
      </c>
    </row>
    <row r="2731" spans="1:21" x14ac:dyDescent="0.35">
      <c r="A2731" t="s">
        <v>16966</v>
      </c>
      <c r="B2731">
        <v>2012</v>
      </c>
      <c r="C2731" t="s">
        <v>16964</v>
      </c>
      <c r="D2731" t="s">
        <v>6686</v>
      </c>
      <c r="E2731" t="s">
        <v>16965</v>
      </c>
      <c r="F2731" t="s">
        <v>16967</v>
      </c>
      <c r="G2731" t="s">
        <v>39</v>
      </c>
      <c r="H2731" s="11">
        <v>1200000</v>
      </c>
      <c r="I2731" s="11">
        <v>594904</v>
      </c>
      <c r="J2731" t="s">
        <v>38</v>
      </c>
      <c r="K2731">
        <v>108</v>
      </c>
      <c r="L2731" t="s">
        <v>2450</v>
      </c>
      <c r="M2731" t="s">
        <v>16968</v>
      </c>
      <c r="N2731">
        <v>6</v>
      </c>
      <c r="O2731">
        <v>38</v>
      </c>
      <c r="P2731">
        <v>89</v>
      </c>
      <c r="Q2731">
        <v>2582</v>
      </c>
      <c r="R2731">
        <v>1805</v>
      </c>
      <c r="S2731" t="s">
        <v>28</v>
      </c>
      <c r="T2731">
        <v>1.85</v>
      </c>
      <c r="U2731" t="b">
        <f>IF(Table19[[#This Row],[gross]]-Table19[[#This Row],[budget]] &gt; 0, TRUE, FALSE)</f>
        <v>0</v>
      </c>
    </row>
    <row r="2732" spans="1:21" x14ac:dyDescent="0.35">
      <c r="A2732" t="s">
        <v>17072</v>
      </c>
      <c r="B2732">
        <v>1999</v>
      </c>
      <c r="C2732" t="s">
        <v>17069</v>
      </c>
      <c r="D2732" t="s">
        <v>17071</v>
      </c>
      <c r="E2732" t="s">
        <v>17070</v>
      </c>
      <c r="F2732" t="s">
        <v>17073</v>
      </c>
      <c r="G2732" t="s">
        <v>90</v>
      </c>
      <c r="H2732" s="11">
        <v>1000000000</v>
      </c>
      <c r="I2732" s="11">
        <v>10037390</v>
      </c>
      <c r="J2732" t="s">
        <v>653</v>
      </c>
      <c r="K2732">
        <v>99</v>
      </c>
      <c r="L2732" t="s">
        <v>5386</v>
      </c>
      <c r="M2732" t="s">
        <v>17074</v>
      </c>
      <c r="N2732">
        <v>6</v>
      </c>
      <c r="O2732">
        <v>107</v>
      </c>
      <c r="P2732">
        <v>140</v>
      </c>
      <c r="Q2732">
        <v>5442</v>
      </c>
      <c r="R2732">
        <v>53</v>
      </c>
      <c r="S2732" t="s">
        <v>28</v>
      </c>
      <c r="T2732">
        <v>2.35</v>
      </c>
      <c r="U2732" t="b">
        <f>IF(Table19[[#This Row],[gross]]-Table19[[#This Row],[budget]] &gt; 0, TRUE, FALSE)</f>
        <v>0</v>
      </c>
    </row>
    <row r="2733" spans="1:21" x14ac:dyDescent="0.35">
      <c r="A2733" t="s">
        <v>17218</v>
      </c>
      <c r="B2733">
        <v>2000</v>
      </c>
      <c r="C2733" t="s">
        <v>7177</v>
      </c>
      <c r="D2733" t="s">
        <v>229</v>
      </c>
      <c r="E2733" t="s">
        <v>637</v>
      </c>
      <c r="F2733" t="s">
        <v>1828</v>
      </c>
      <c r="G2733" t="s">
        <v>569</v>
      </c>
      <c r="H2733" s="11">
        <v>1000000</v>
      </c>
      <c r="I2733" s="11">
        <v>12996</v>
      </c>
      <c r="J2733" t="s">
        <v>38</v>
      </c>
      <c r="K2733">
        <v>82</v>
      </c>
      <c r="L2733" t="s">
        <v>944</v>
      </c>
      <c r="M2733" t="s">
        <v>17219</v>
      </c>
      <c r="N2733">
        <v>6</v>
      </c>
      <c r="O2733">
        <v>29</v>
      </c>
      <c r="P2733">
        <v>54</v>
      </c>
      <c r="Q2733">
        <v>1938</v>
      </c>
      <c r="R2733">
        <v>3905</v>
      </c>
      <c r="S2733" t="s">
        <v>28</v>
      </c>
      <c r="T2733">
        <v>1.85</v>
      </c>
      <c r="U2733" t="b">
        <f>IF(Table19[[#This Row],[gross]]-Table19[[#This Row],[budget]] &gt; 0, TRUE, FALSE)</f>
        <v>0</v>
      </c>
    </row>
    <row r="2734" spans="1:21" x14ac:dyDescent="0.35">
      <c r="A2734" t="s">
        <v>17336</v>
      </c>
      <c r="B2734">
        <v>2012</v>
      </c>
      <c r="C2734" t="s">
        <v>17335</v>
      </c>
      <c r="D2734" t="s">
        <v>10142</v>
      </c>
      <c r="E2734" t="s">
        <v>9053</v>
      </c>
      <c r="F2734" t="s">
        <v>10439</v>
      </c>
      <c r="G2734" t="s">
        <v>569</v>
      </c>
      <c r="H2734" s="11">
        <v>850000</v>
      </c>
      <c r="I2734" s="11">
        <v>1243961</v>
      </c>
      <c r="J2734" t="s">
        <v>38</v>
      </c>
      <c r="K2734">
        <v>88</v>
      </c>
      <c r="L2734" t="s">
        <v>1611</v>
      </c>
      <c r="M2734" t="s">
        <v>17337</v>
      </c>
      <c r="N2734">
        <v>6</v>
      </c>
      <c r="O2734">
        <v>115</v>
      </c>
      <c r="P2734">
        <v>34</v>
      </c>
      <c r="Q2734">
        <v>13421</v>
      </c>
      <c r="R2734">
        <v>3770</v>
      </c>
      <c r="S2734" t="s">
        <v>28</v>
      </c>
      <c r="T2734">
        <v>2.35</v>
      </c>
      <c r="U2734" t="b">
        <f>IF(Table19[[#This Row],[gross]]-Table19[[#This Row],[budget]] &gt; 0, TRUE, FALSE)</f>
        <v>1</v>
      </c>
    </row>
    <row r="2735" spans="1:21" x14ac:dyDescent="0.35">
      <c r="A2735" t="s">
        <v>17541</v>
      </c>
      <c r="B2735">
        <v>2001</v>
      </c>
      <c r="C2735" t="s">
        <v>17540</v>
      </c>
      <c r="D2735" t="s">
        <v>144</v>
      </c>
      <c r="E2735" t="s">
        <v>4867</v>
      </c>
      <c r="F2735" t="s">
        <v>2689</v>
      </c>
      <c r="G2735" t="s">
        <v>569</v>
      </c>
      <c r="H2735" s="11">
        <v>500000</v>
      </c>
      <c r="I2735" s="11">
        <v>295468</v>
      </c>
      <c r="J2735" t="s">
        <v>38</v>
      </c>
      <c r="K2735">
        <v>98</v>
      </c>
      <c r="L2735" t="s">
        <v>1618</v>
      </c>
      <c r="M2735" t="s">
        <v>17542</v>
      </c>
      <c r="N2735">
        <v>6</v>
      </c>
      <c r="O2735">
        <v>25</v>
      </c>
      <c r="P2735">
        <v>34</v>
      </c>
      <c r="Q2735">
        <v>709</v>
      </c>
      <c r="R2735">
        <v>24382</v>
      </c>
      <c r="S2735" t="s">
        <v>28</v>
      </c>
      <c r="T2735">
        <v>1.85</v>
      </c>
      <c r="U2735" t="b">
        <f>IF(Table19[[#This Row],[gross]]-Table19[[#This Row],[budget]] &gt; 0, TRUE, FALSE)</f>
        <v>0</v>
      </c>
    </row>
    <row r="2736" spans="1:21" x14ac:dyDescent="0.35">
      <c r="A2736" t="s">
        <v>224</v>
      </c>
      <c r="B2736">
        <v>2012</v>
      </c>
      <c r="C2736" t="s">
        <v>220</v>
      </c>
      <c r="D2736" t="s">
        <v>223</v>
      </c>
      <c r="E2736" t="s">
        <v>221</v>
      </c>
      <c r="F2736" t="s">
        <v>225</v>
      </c>
      <c r="G2736" t="s">
        <v>39</v>
      </c>
      <c r="H2736" s="11">
        <v>209000000</v>
      </c>
      <c r="I2736" s="11">
        <v>65173160</v>
      </c>
      <c r="J2736" t="s">
        <v>38</v>
      </c>
      <c r="K2736">
        <v>131</v>
      </c>
      <c r="L2736" t="s">
        <v>222</v>
      </c>
      <c r="M2736" t="s">
        <v>226</v>
      </c>
      <c r="N2736">
        <v>5.9</v>
      </c>
      <c r="O2736">
        <v>377</v>
      </c>
      <c r="P2736">
        <v>751</v>
      </c>
      <c r="Q2736">
        <v>202382</v>
      </c>
      <c r="R2736">
        <v>26679</v>
      </c>
      <c r="S2736" t="s">
        <v>28</v>
      </c>
      <c r="T2736">
        <v>2.35</v>
      </c>
      <c r="U2736" t="b">
        <f>IF(Table19[[#This Row],[gross]]-Table19[[#This Row],[budget]] &gt; 0, TRUE, FALSE)</f>
        <v>0</v>
      </c>
    </row>
    <row r="2737" spans="1:21" x14ac:dyDescent="0.35">
      <c r="A2737" t="s">
        <v>785</v>
      </c>
      <c r="B2737">
        <v>2009</v>
      </c>
      <c r="C2737" t="s">
        <v>782</v>
      </c>
      <c r="D2737" t="s">
        <v>784</v>
      </c>
      <c r="E2737" t="s">
        <v>783</v>
      </c>
      <c r="F2737" t="s">
        <v>786</v>
      </c>
      <c r="G2737" t="s">
        <v>90</v>
      </c>
      <c r="H2737" s="11">
        <v>150000000</v>
      </c>
      <c r="I2737" s="11">
        <v>177243721</v>
      </c>
      <c r="J2737" t="s">
        <v>38</v>
      </c>
      <c r="K2737">
        <v>105</v>
      </c>
      <c r="L2737" t="s">
        <v>760</v>
      </c>
      <c r="M2737" t="s">
        <v>787</v>
      </c>
      <c r="N2737">
        <v>5.9</v>
      </c>
      <c r="O2737">
        <v>185</v>
      </c>
      <c r="P2737">
        <v>209</v>
      </c>
      <c r="Q2737">
        <v>130272</v>
      </c>
      <c r="R2737">
        <v>54039</v>
      </c>
      <c r="S2737" t="s">
        <v>28</v>
      </c>
      <c r="T2737">
        <v>2.35</v>
      </c>
      <c r="U2737" t="b">
        <f>IF(Table19[[#This Row],[gross]]-Table19[[#This Row],[budget]] &gt; 0, TRUE, FALSE)</f>
        <v>1</v>
      </c>
    </row>
    <row r="2738" spans="1:21" x14ac:dyDescent="0.35">
      <c r="A2738" t="s">
        <v>1084</v>
      </c>
      <c r="B2738">
        <v>2011</v>
      </c>
      <c r="C2738" t="s">
        <v>818</v>
      </c>
      <c r="D2738" t="s">
        <v>784</v>
      </c>
      <c r="E2738" t="s">
        <v>335</v>
      </c>
      <c r="F2738" t="s">
        <v>324</v>
      </c>
      <c r="G2738" t="s">
        <v>90</v>
      </c>
      <c r="H2738" s="11">
        <v>135000000</v>
      </c>
      <c r="I2738" s="11">
        <v>63992328</v>
      </c>
      <c r="J2738" t="s">
        <v>365</v>
      </c>
      <c r="K2738">
        <v>100</v>
      </c>
      <c r="L2738" t="s">
        <v>1083</v>
      </c>
      <c r="M2738" t="s">
        <v>1085</v>
      </c>
      <c r="N2738">
        <v>5.9</v>
      </c>
      <c r="O2738">
        <v>156</v>
      </c>
      <c r="P2738">
        <v>79</v>
      </c>
      <c r="Q2738">
        <v>32399</v>
      </c>
      <c r="R2738">
        <v>62644</v>
      </c>
      <c r="S2738" t="s">
        <v>28</v>
      </c>
      <c r="T2738">
        <v>2.35</v>
      </c>
      <c r="U2738" t="b">
        <f>IF(Table19[[#This Row],[gross]]-Table19[[#This Row],[budget]] &gt; 0, TRUE, FALSE)</f>
        <v>0</v>
      </c>
    </row>
    <row r="2739" spans="1:21" x14ac:dyDescent="0.35">
      <c r="A2739" t="s">
        <v>1431</v>
      </c>
      <c r="B2739">
        <v>2014</v>
      </c>
      <c r="C2739" t="s">
        <v>849</v>
      </c>
      <c r="D2739" t="s">
        <v>1430</v>
      </c>
      <c r="E2739" t="s">
        <v>1429</v>
      </c>
      <c r="F2739" t="s">
        <v>1432</v>
      </c>
      <c r="G2739" t="s">
        <v>39</v>
      </c>
      <c r="H2739" s="11">
        <v>125000000</v>
      </c>
      <c r="I2739" s="11">
        <v>190871240</v>
      </c>
      <c r="J2739" t="s">
        <v>38</v>
      </c>
      <c r="K2739">
        <v>101</v>
      </c>
      <c r="L2739" t="s">
        <v>499</v>
      </c>
      <c r="M2739" t="s">
        <v>1433</v>
      </c>
      <c r="N2739">
        <v>5.9</v>
      </c>
      <c r="O2739">
        <v>348</v>
      </c>
      <c r="P2739">
        <v>491</v>
      </c>
      <c r="Q2739">
        <v>167085</v>
      </c>
      <c r="R2739">
        <v>2690</v>
      </c>
      <c r="S2739" t="s">
        <v>28</v>
      </c>
      <c r="T2739">
        <v>2.35</v>
      </c>
      <c r="U2739" t="b">
        <f>IF(Table19[[#This Row],[gross]]-Table19[[#This Row],[budget]] &gt; 0, TRUE, FALSE)</f>
        <v>1</v>
      </c>
    </row>
    <row r="2740" spans="1:21" x14ac:dyDescent="0.35">
      <c r="A2740" t="s">
        <v>1595</v>
      </c>
      <c r="B2740">
        <v>1999</v>
      </c>
      <c r="C2740" t="s">
        <v>919</v>
      </c>
      <c r="D2740" t="s">
        <v>1594</v>
      </c>
      <c r="E2740" t="s">
        <v>1344</v>
      </c>
      <c r="F2740" t="s">
        <v>1596</v>
      </c>
      <c r="G2740" t="s">
        <v>90</v>
      </c>
      <c r="H2740" s="11">
        <v>133000000</v>
      </c>
      <c r="I2740" s="11">
        <v>140015224</v>
      </c>
      <c r="J2740" t="s">
        <v>740</v>
      </c>
      <c r="K2740">
        <v>84</v>
      </c>
      <c r="L2740" t="s">
        <v>760</v>
      </c>
      <c r="M2740" t="s">
        <v>1597</v>
      </c>
      <c r="N2740">
        <v>5.9</v>
      </c>
      <c r="O2740">
        <v>101</v>
      </c>
      <c r="P2740">
        <v>179</v>
      </c>
      <c r="Q2740">
        <v>94172</v>
      </c>
      <c r="R2740">
        <v>3382</v>
      </c>
      <c r="S2740" t="s">
        <v>28</v>
      </c>
      <c r="T2740">
        <v>1.85</v>
      </c>
      <c r="U2740" t="b">
        <f>IF(Table19[[#This Row],[gross]]-Table19[[#This Row],[budget]] &gt; 0, TRUE, FALSE)</f>
        <v>1</v>
      </c>
    </row>
    <row r="2741" spans="1:21" x14ac:dyDescent="0.35">
      <c r="A2741" t="s">
        <v>1970</v>
      </c>
      <c r="B2741">
        <v>2001</v>
      </c>
      <c r="C2741" t="s">
        <v>866</v>
      </c>
      <c r="D2741" t="s">
        <v>1969</v>
      </c>
      <c r="E2741" t="s">
        <v>1968</v>
      </c>
      <c r="F2741" t="s">
        <v>1971</v>
      </c>
      <c r="G2741" t="s">
        <v>39</v>
      </c>
      <c r="H2741" s="11">
        <v>93000000</v>
      </c>
      <c r="I2741" s="11">
        <v>181166115</v>
      </c>
      <c r="J2741" t="s">
        <v>38</v>
      </c>
      <c r="K2741">
        <v>92</v>
      </c>
      <c r="L2741" t="s">
        <v>222</v>
      </c>
      <c r="M2741" t="s">
        <v>1972</v>
      </c>
      <c r="N2741">
        <v>5.9</v>
      </c>
      <c r="O2741">
        <v>198</v>
      </c>
      <c r="P2741">
        <v>1236</v>
      </c>
      <c r="Q2741">
        <v>219501</v>
      </c>
      <c r="R2741">
        <v>2574</v>
      </c>
      <c r="S2741" t="s">
        <v>28</v>
      </c>
      <c r="T2741">
        <v>1.85</v>
      </c>
      <c r="U2741" t="b">
        <f>IF(Table19[[#This Row],[gross]]-Table19[[#This Row],[budget]] &gt; 0, TRUE, FALSE)</f>
        <v>1</v>
      </c>
    </row>
    <row r="2742" spans="1:21" x14ac:dyDescent="0.35">
      <c r="A2742" t="s">
        <v>2009</v>
      </c>
      <c r="B2742">
        <v>2010</v>
      </c>
      <c r="C2742" t="s">
        <v>1216</v>
      </c>
      <c r="D2742" t="s">
        <v>1174</v>
      </c>
      <c r="E2742" t="s">
        <v>955</v>
      </c>
      <c r="F2742" t="s">
        <v>786</v>
      </c>
      <c r="G2742" t="s">
        <v>90</v>
      </c>
      <c r="H2742" s="11">
        <v>95000000</v>
      </c>
      <c r="I2742" s="11">
        <v>88761720</v>
      </c>
      <c r="J2742" t="s">
        <v>56</v>
      </c>
      <c r="K2742">
        <v>118</v>
      </c>
      <c r="L2742" t="s">
        <v>195</v>
      </c>
      <c r="M2742" t="s">
        <v>2010</v>
      </c>
      <c r="N2742">
        <v>5.9</v>
      </c>
      <c r="O2742">
        <v>217</v>
      </c>
      <c r="P2742">
        <v>419</v>
      </c>
      <c r="Q2742">
        <v>141179</v>
      </c>
      <c r="R2742">
        <v>14024</v>
      </c>
      <c r="S2742" t="s">
        <v>28</v>
      </c>
      <c r="T2742">
        <v>2.35</v>
      </c>
      <c r="U2742" t="b">
        <f>IF(Table19[[#This Row],[gross]]-Table19[[#This Row],[budget]] &gt; 0, TRUE, FALSE)</f>
        <v>0</v>
      </c>
    </row>
    <row r="2743" spans="1:21" x14ac:dyDescent="0.35">
      <c r="A2743" t="s">
        <v>2161</v>
      </c>
      <c r="B2743">
        <v>2013</v>
      </c>
      <c r="C2743" t="s">
        <v>2159</v>
      </c>
      <c r="D2743" t="s">
        <v>1174</v>
      </c>
      <c r="E2743" t="s">
        <v>2160</v>
      </c>
      <c r="F2743" t="s">
        <v>2075</v>
      </c>
      <c r="G2743" t="s">
        <v>90</v>
      </c>
      <c r="H2743" s="11">
        <v>90000000</v>
      </c>
      <c r="I2743" s="11">
        <v>68558662</v>
      </c>
      <c r="J2743" t="s">
        <v>38</v>
      </c>
      <c r="K2743">
        <v>106</v>
      </c>
      <c r="L2743" t="s">
        <v>195</v>
      </c>
      <c r="M2743" t="s">
        <v>2162</v>
      </c>
      <c r="N2743">
        <v>5.9</v>
      </c>
      <c r="O2743">
        <v>183</v>
      </c>
      <c r="P2743">
        <v>204</v>
      </c>
      <c r="Q2743">
        <v>86627</v>
      </c>
      <c r="R2743">
        <v>10882</v>
      </c>
      <c r="S2743" t="s">
        <v>28</v>
      </c>
      <c r="T2743">
        <v>2.35</v>
      </c>
      <c r="U2743" t="b">
        <f>IF(Table19[[#This Row],[gross]]-Table19[[#This Row],[budget]] &gt; 0, TRUE, FALSE)</f>
        <v>0</v>
      </c>
    </row>
    <row r="2744" spans="1:21" x14ac:dyDescent="0.35">
      <c r="A2744" t="s">
        <v>2447</v>
      </c>
      <c r="B2744">
        <v>2000</v>
      </c>
      <c r="C2744" t="s">
        <v>1465</v>
      </c>
      <c r="D2744" t="s">
        <v>1626</v>
      </c>
      <c r="E2744" t="s">
        <v>2446</v>
      </c>
      <c r="F2744" t="s">
        <v>989</v>
      </c>
      <c r="G2744" t="s">
        <v>39</v>
      </c>
      <c r="H2744" s="11">
        <v>82000000</v>
      </c>
      <c r="I2744" s="11">
        <v>34543701</v>
      </c>
      <c r="J2744" t="s">
        <v>38</v>
      </c>
      <c r="K2744">
        <v>123</v>
      </c>
      <c r="L2744" t="s">
        <v>1585</v>
      </c>
      <c r="M2744" t="s">
        <v>2448</v>
      </c>
      <c r="N2744">
        <v>5.9</v>
      </c>
      <c r="O2744">
        <v>170</v>
      </c>
      <c r="P2744">
        <v>289</v>
      </c>
      <c r="Q2744">
        <v>100001</v>
      </c>
      <c r="R2744">
        <v>5839</v>
      </c>
      <c r="S2744" t="s">
        <v>28</v>
      </c>
      <c r="T2744">
        <v>2.35</v>
      </c>
      <c r="U2744" t="b">
        <f>IF(Table19[[#This Row],[gross]]-Table19[[#This Row],[budget]] &gt; 0, TRUE, FALSE)</f>
        <v>0</v>
      </c>
    </row>
    <row r="2745" spans="1:21" x14ac:dyDescent="0.35">
      <c r="A2745" t="s">
        <v>2660</v>
      </c>
      <c r="B2745">
        <v>2002</v>
      </c>
      <c r="C2745" t="s">
        <v>901</v>
      </c>
      <c r="D2745" t="s">
        <v>185</v>
      </c>
      <c r="E2745" t="s">
        <v>2659</v>
      </c>
      <c r="F2745" t="s">
        <v>2661</v>
      </c>
      <c r="G2745" t="s">
        <v>39</v>
      </c>
      <c r="H2745" s="11">
        <v>80000000</v>
      </c>
      <c r="I2745" s="11">
        <v>56684819</v>
      </c>
      <c r="J2745" t="s">
        <v>38</v>
      </c>
      <c r="K2745">
        <v>96</v>
      </c>
      <c r="L2745" t="s">
        <v>68</v>
      </c>
      <c r="M2745" t="s">
        <v>2662</v>
      </c>
      <c r="N2745">
        <v>5.9</v>
      </c>
      <c r="O2745">
        <v>124</v>
      </c>
      <c r="P2745">
        <v>615</v>
      </c>
      <c r="Q2745">
        <v>103787</v>
      </c>
      <c r="R2745">
        <v>1919</v>
      </c>
      <c r="S2745" t="s">
        <v>28</v>
      </c>
      <c r="T2745">
        <v>2.35</v>
      </c>
      <c r="U2745" t="b">
        <f>IF(Table19[[#This Row],[gross]]-Table19[[#This Row],[budget]] &gt; 0, TRUE, FALSE)</f>
        <v>0</v>
      </c>
    </row>
    <row r="2746" spans="1:21" x14ac:dyDescent="0.35">
      <c r="A2746" t="s">
        <v>2675</v>
      </c>
      <c r="B2746">
        <v>2005</v>
      </c>
      <c r="C2746" t="s">
        <v>308</v>
      </c>
      <c r="D2746" t="s">
        <v>2674</v>
      </c>
      <c r="E2746" t="s">
        <v>2673</v>
      </c>
      <c r="F2746" t="s">
        <v>2676</v>
      </c>
      <c r="G2746" t="s">
        <v>90</v>
      </c>
      <c r="H2746" s="11">
        <v>75000000</v>
      </c>
      <c r="I2746" s="11">
        <v>45356386</v>
      </c>
      <c r="J2746" t="s">
        <v>38</v>
      </c>
      <c r="K2746">
        <v>129</v>
      </c>
      <c r="L2746" t="s">
        <v>131</v>
      </c>
      <c r="M2746" t="s">
        <v>2677</v>
      </c>
      <c r="N2746">
        <v>5.9</v>
      </c>
      <c r="O2746">
        <v>137</v>
      </c>
      <c r="P2746">
        <v>244</v>
      </c>
      <c r="Q2746">
        <v>71574</v>
      </c>
      <c r="R2746">
        <v>2864</v>
      </c>
      <c r="S2746" t="s">
        <v>28</v>
      </c>
      <c r="T2746">
        <v>2.35</v>
      </c>
      <c r="U2746" t="b">
        <f>IF(Table19[[#This Row],[gross]]-Table19[[#This Row],[budget]] &gt; 0, TRUE, FALSE)</f>
        <v>0</v>
      </c>
    </row>
    <row r="2747" spans="1:21" x14ac:dyDescent="0.35">
      <c r="A2747" t="s">
        <v>2694</v>
      </c>
      <c r="B2747">
        <v>2005</v>
      </c>
      <c r="C2747" t="s">
        <v>2692</v>
      </c>
      <c r="D2747" t="s">
        <v>1124</v>
      </c>
      <c r="E2747" t="s">
        <v>453</v>
      </c>
      <c r="F2747" t="s">
        <v>1177</v>
      </c>
      <c r="G2747" t="s">
        <v>39</v>
      </c>
      <c r="H2747" s="11">
        <v>88000000</v>
      </c>
      <c r="I2747" s="11">
        <v>37899638</v>
      </c>
      <c r="J2747" t="s">
        <v>38</v>
      </c>
      <c r="K2747">
        <v>118</v>
      </c>
      <c r="L2747" t="s">
        <v>2693</v>
      </c>
      <c r="M2747" t="s">
        <v>2695</v>
      </c>
      <c r="N2747">
        <v>5.9</v>
      </c>
      <c r="O2747">
        <v>233</v>
      </c>
      <c r="P2747">
        <v>492</v>
      </c>
      <c r="Q2747">
        <v>98472</v>
      </c>
      <c r="R2747">
        <v>27114</v>
      </c>
      <c r="S2747" t="s">
        <v>28</v>
      </c>
      <c r="T2747">
        <v>1.85</v>
      </c>
      <c r="U2747" t="b">
        <f>IF(Table19[[#This Row],[gross]]-Table19[[#This Row],[budget]] &gt; 0, TRUE, FALSE)</f>
        <v>0</v>
      </c>
    </row>
    <row r="2748" spans="1:21" x14ac:dyDescent="0.35">
      <c r="A2748" t="s">
        <v>2826</v>
      </c>
      <c r="B2748">
        <v>2003</v>
      </c>
      <c r="C2748" t="s">
        <v>2825</v>
      </c>
      <c r="D2748" t="s">
        <v>328</v>
      </c>
      <c r="E2748" t="s">
        <v>1986</v>
      </c>
      <c r="F2748" t="s">
        <v>2827</v>
      </c>
      <c r="G2748" t="s">
        <v>39</v>
      </c>
      <c r="H2748" s="11">
        <v>76000000</v>
      </c>
      <c r="I2748" s="11">
        <v>127083765</v>
      </c>
      <c r="J2748" t="s">
        <v>38</v>
      </c>
      <c r="K2748">
        <v>107</v>
      </c>
      <c r="L2748" t="s">
        <v>329</v>
      </c>
      <c r="M2748" t="s">
        <v>2828</v>
      </c>
      <c r="N2748">
        <v>5.9</v>
      </c>
      <c r="O2748">
        <v>150</v>
      </c>
      <c r="P2748">
        <v>370</v>
      </c>
      <c r="Q2748">
        <v>191912</v>
      </c>
      <c r="R2748">
        <v>25296</v>
      </c>
      <c r="S2748" t="s">
        <v>28</v>
      </c>
      <c r="T2748">
        <v>2.35</v>
      </c>
      <c r="U2748" t="b">
        <f>IF(Table19[[#This Row],[gross]]-Table19[[#This Row],[budget]] &gt; 0, TRUE, FALSE)</f>
        <v>1</v>
      </c>
    </row>
    <row r="2749" spans="1:21" x14ac:dyDescent="0.35">
      <c r="A2749" t="s">
        <v>2837</v>
      </c>
      <c r="B2749">
        <v>2007</v>
      </c>
      <c r="C2749" t="s">
        <v>2834</v>
      </c>
      <c r="D2749" t="s">
        <v>2590</v>
      </c>
      <c r="E2749" t="s">
        <v>2835</v>
      </c>
      <c r="F2749" t="s">
        <v>2838</v>
      </c>
      <c r="G2749" t="s">
        <v>39</v>
      </c>
      <c r="H2749" s="11">
        <v>80000000</v>
      </c>
      <c r="I2749" s="11">
        <v>15071514</v>
      </c>
      <c r="J2749" t="s">
        <v>38</v>
      </c>
      <c r="K2749">
        <v>99</v>
      </c>
      <c r="L2749" t="s">
        <v>2836</v>
      </c>
      <c r="M2749" t="s">
        <v>2839</v>
      </c>
      <c r="N2749">
        <v>5.9</v>
      </c>
      <c r="O2749">
        <v>232</v>
      </c>
      <c r="P2749">
        <v>273</v>
      </c>
      <c r="Q2749">
        <v>65037</v>
      </c>
      <c r="R2749">
        <v>2323</v>
      </c>
      <c r="S2749" t="s">
        <v>28</v>
      </c>
      <c r="T2749">
        <v>1.85</v>
      </c>
      <c r="U2749" t="b">
        <f>IF(Table19[[#This Row],[gross]]-Table19[[#This Row],[budget]] &gt; 0, TRUE, FALSE)</f>
        <v>0</v>
      </c>
    </row>
    <row r="2750" spans="1:21" x14ac:dyDescent="0.35">
      <c r="A2750" t="s">
        <v>2940</v>
      </c>
      <c r="B2750">
        <v>2000</v>
      </c>
      <c r="C2750" t="s">
        <v>308</v>
      </c>
      <c r="D2750" t="s">
        <v>2939</v>
      </c>
      <c r="E2750" t="s">
        <v>1279</v>
      </c>
      <c r="F2750" t="s">
        <v>998</v>
      </c>
      <c r="G2750" t="s">
        <v>39</v>
      </c>
      <c r="H2750" s="11">
        <v>75000000</v>
      </c>
      <c r="I2750" s="11">
        <v>68473360</v>
      </c>
      <c r="J2750" t="s">
        <v>38</v>
      </c>
      <c r="K2750">
        <v>124</v>
      </c>
      <c r="L2750" t="s">
        <v>685</v>
      </c>
      <c r="M2750" t="s">
        <v>2941</v>
      </c>
      <c r="N2750">
        <v>5.9</v>
      </c>
      <c r="O2750">
        <v>134</v>
      </c>
      <c r="P2750">
        <v>379</v>
      </c>
      <c r="Q2750">
        <v>49536</v>
      </c>
      <c r="R2750">
        <v>3424</v>
      </c>
      <c r="S2750" t="s">
        <v>28</v>
      </c>
      <c r="T2750">
        <v>1.85</v>
      </c>
      <c r="U2750" t="b">
        <f>IF(Table19[[#This Row],[gross]]-Table19[[#This Row],[budget]] &gt; 0, TRUE, FALSE)</f>
        <v>0</v>
      </c>
    </row>
    <row r="2751" spans="1:21" x14ac:dyDescent="0.35">
      <c r="A2751" t="s">
        <v>3004</v>
      </c>
      <c r="B2751">
        <v>1995</v>
      </c>
      <c r="C2751" t="s">
        <v>3001</v>
      </c>
      <c r="D2751" t="s">
        <v>662</v>
      </c>
      <c r="E2751" t="s">
        <v>3002</v>
      </c>
      <c r="F2751" t="s">
        <v>3005</v>
      </c>
      <c r="G2751" t="s">
        <v>39</v>
      </c>
      <c r="H2751" s="11">
        <v>55000000</v>
      </c>
      <c r="I2751" s="11">
        <v>37600435</v>
      </c>
      <c r="J2751" t="s">
        <v>38</v>
      </c>
      <c r="K2751">
        <v>134</v>
      </c>
      <c r="L2751" t="s">
        <v>3003</v>
      </c>
      <c r="M2751" t="s">
        <v>3006</v>
      </c>
      <c r="N2751">
        <v>5.9</v>
      </c>
      <c r="O2751">
        <v>53</v>
      </c>
      <c r="P2751">
        <v>180</v>
      </c>
      <c r="Q2751">
        <v>55350</v>
      </c>
      <c r="R2751">
        <v>1695</v>
      </c>
      <c r="S2751" t="s">
        <v>28</v>
      </c>
      <c r="T2751">
        <v>1.85</v>
      </c>
      <c r="U2751" t="b">
        <f>IF(Table19[[#This Row],[gross]]-Table19[[#This Row],[budget]] &gt; 0, TRUE, FALSE)</f>
        <v>0</v>
      </c>
    </row>
    <row r="2752" spans="1:21" x14ac:dyDescent="0.35">
      <c r="A2752" t="s">
        <v>3064</v>
      </c>
      <c r="B2752">
        <v>1998</v>
      </c>
      <c r="C2752" t="s">
        <v>2183</v>
      </c>
      <c r="D2752" t="s">
        <v>678</v>
      </c>
      <c r="E2752" t="s">
        <v>3063</v>
      </c>
      <c r="F2752" t="s">
        <v>3065</v>
      </c>
      <c r="G2752" t="s">
        <v>569</v>
      </c>
      <c r="H2752" s="11">
        <v>69000000</v>
      </c>
      <c r="I2752" s="11">
        <v>55585389</v>
      </c>
      <c r="J2752" t="s">
        <v>38</v>
      </c>
      <c r="K2752">
        <v>98</v>
      </c>
      <c r="L2752" t="s">
        <v>2152</v>
      </c>
      <c r="M2752" t="s">
        <v>3066</v>
      </c>
      <c r="N2752">
        <v>5.9</v>
      </c>
      <c r="O2752">
        <v>117</v>
      </c>
      <c r="P2752">
        <v>241</v>
      </c>
      <c r="Q2752">
        <v>64121</v>
      </c>
      <c r="R2752">
        <v>15269</v>
      </c>
      <c r="S2752" t="s">
        <v>28</v>
      </c>
      <c r="T2752">
        <v>2.35</v>
      </c>
      <c r="U2752" t="b">
        <f>IF(Table19[[#This Row],[gross]]-Table19[[#This Row],[budget]] &gt; 0, TRUE, FALSE)</f>
        <v>0</v>
      </c>
    </row>
    <row r="2753" spans="1:21" x14ac:dyDescent="0.35">
      <c r="A2753" t="s">
        <v>3327</v>
      </c>
      <c r="B2753">
        <v>2012</v>
      </c>
      <c r="C2753" t="s">
        <v>2532</v>
      </c>
      <c r="D2753" t="s">
        <v>3326</v>
      </c>
      <c r="E2753" t="s">
        <v>3324</v>
      </c>
      <c r="F2753" t="s">
        <v>3328</v>
      </c>
      <c r="G2753" t="s">
        <v>39</v>
      </c>
      <c r="H2753" s="11">
        <v>75000000</v>
      </c>
      <c r="I2753" s="11">
        <v>38509342</v>
      </c>
      <c r="J2753" t="s">
        <v>38</v>
      </c>
      <c r="K2753">
        <v>136</v>
      </c>
      <c r="L2753" t="s">
        <v>3325</v>
      </c>
      <c r="M2753" t="s">
        <v>3329</v>
      </c>
      <c r="N2753">
        <v>5.9</v>
      </c>
      <c r="O2753">
        <v>360</v>
      </c>
      <c r="P2753">
        <v>356</v>
      </c>
      <c r="Q2753">
        <v>61995</v>
      </c>
      <c r="R2753">
        <v>712</v>
      </c>
      <c r="S2753" t="s">
        <v>28</v>
      </c>
      <c r="T2753">
        <v>2.35</v>
      </c>
      <c r="U2753" t="b">
        <f>IF(Table19[[#This Row],[gross]]-Table19[[#This Row],[budget]] &gt; 0, TRUE, FALSE)</f>
        <v>0</v>
      </c>
    </row>
    <row r="2754" spans="1:21" x14ac:dyDescent="0.35">
      <c r="A2754" t="s">
        <v>3434</v>
      </c>
      <c r="B2754">
        <v>2011</v>
      </c>
      <c r="C2754" t="s">
        <v>3355</v>
      </c>
      <c r="D2754" t="s">
        <v>3433</v>
      </c>
      <c r="E2754" t="s">
        <v>377</v>
      </c>
      <c r="F2754" t="s">
        <v>3435</v>
      </c>
      <c r="G2754" t="s">
        <v>569</v>
      </c>
      <c r="H2754" s="11">
        <v>36000000</v>
      </c>
      <c r="I2754" s="11">
        <v>45045037</v>
      </c>
      <c r="J2754" t="s">
        <v>38</v>
      </c>
      <c r="K2754">
        <v>111</v>
      </c>
      <c r="L2754" t="s">
        <v>1618</v>
      </c>
      <c r="M2754" t="s">
        <v>3436</v>
      </c>
      <c r="N2754">
        <v>5.9</v>
      </c>
      <c r="O2754">
        <v>237</v>
      </c>
      <c r="P2754">
        <v>143</v>
      </c>
      <c r="Q2754">
        <v>103230</v>
      </c>
      <c r="R2754">
        <v>3393</v>
      </c>
      <c r="S2754" t="s">
        <v>28</v>
      </c>
      <c r="T2754">
        <v>2.35</v>
      </c>
      <c r="U2754" t="b">
        <f>IF(Table19[[#This Row],[gross]]-Table19[[#This Row],[budget]] &gt; 0, TRUE, FALSE)</f>
        <v>1</v>
      </c>
    </row>
    <row r="2755" spans="1:21" x14ac:dyDescent="0.35">
      <c r="A2755" t="s">
        <v>3450</v>
      </c>
      <c r="B2755">
        <v>2012</v>
      </c>
      <c r="C2755" t="s">
        <v>2093</v>
      </c>
      <c r="D2755" t="s">
        <v>1753</v>
      </c>
      <c r="E2755" t="s">
        <v>703</v>
      </c>
      <c r="F2755" t="s">
        <v>1833</v>
      </c>
      <c r="G2755" t="s">
        <v>569</v>
      </c>
      <c r="H2755" s="11">
        <v>69000000</v>
      </c>
      <c r="I2755" s="11">
        <v>37516013</v>
      </c>
      <c r="J2755" t="s">
        <v>38</v>
      </c>
      <c r="K2755">
        <v>105</v>
      </c>
      <c r="L2755" t="s">
        <v>3319</v>
      </c>
      <c r="M2755" t="s">
        <v>3451</v>
      </c>
      <c r="N2755">
        <v>5.9</v>
      </c>
      <c r="O2755">
        <v>393</v>
      </c>
      <c r="P2755">
        <v>348</v>
      </c>
      <c r="Q2755">
        <v>128629</v>
      </c>
      <c r="R2755">
        <v>8281</v>
      </c>
      <c r="S2755" t="s">
        <v>28</v>
      </c>
      <c r="T2755">
        <v>2.35</v>
      </c>
      <c r="U2755" t="b">
        <f>IF(Table19[[#This Row],[gross]]-Table19[[#This Row],[budget]] &gt; 0, TRUE, FALSE)</f>
        <v>0</v>
      </c>
    </row>
    <row r="2756" spans="1:21" x14ac:dyDescent="0.35">
      <c r="A2756" t="s">
        <v>3599</v>
      </c>
      <c r="B2756">
        <v>2004</v>
      </c>
      <c r="C2756" t="s">
        <v>3596</v>
      </c>
      <c r="D2756" t="s">
        <v>310</v>
      </c>
      <c r="E2756" t="s">
        <v>3597</v>
      </c>
      <c r="F2756" t="s">
        <v>983</v>
      </c>
      <c r="G2756" t="s">
        <v>569</v>
      </c>
      <c r="H2756" s="11">
        <v>65000000</v>
      </c>
      <c r="I2756" s="11">
        <v>52397389</v>
      </c>
      <c r="J2756" t="s">
        <v>38</v>
      </c>
      <c r="K2756">
        <v>122</v>
      </c>
      <c r="L2756" t="s">
        <v>3598</v>
      </c>
      <c r="M2756" t="s">
        <v>3600</v>
      </c>
      <c r="N2756">
        <v>5.9</v>
      </c>
      <c r="O2756">
        <v>185</v>
      </c>
      <c r="P2756">
        <v>514</v>
      </c>
      <c r="Q2756">
        <v>132954</v>
      </c>
      <c r="R2756">
        <v>19764</v>
      </c>
      <c r="S2756" t="s">
        <v>28</v>
      </c>
      <c r="T2756">
        <v>2.35</v>
      </c>
      <c r="U2756" t="b">
        <f>IF(Table19[[#This Row],[gross]]-Table19[[#This Row],[budget]] &gt; 0, TRUE, FALSE)</f>
        <v>0</v>
      </c>
    </row>
    <row r="2757" spans="1:21" x14ac:dyDescent="0.35">
      <c r="A2757" t="s">
        <v>3743</v>
      </c>
      <c r="B2757">
        <v>2001</v>
      </c>
      <c r="C2757" t="s">
        <v>3742</v>
      </c>
      <c r="D2757" t="s">
        <v>1893</v>
      </c>
      <c r="E2757" t="s">
        <v>2891</v>
      </c>
      <c r="F2757" t="s">
        <v>3744</v>
      </c>
      <c r="G2757" t="s">
        <v>569</v>
      </c>
      <c r="H2757" s="11">
        <v>42000000</v>
      </c>
      <c r="I2757" s="11">
        <v>15738632</v>
      </c>
      <c r="J2757" t="s">
        <v>38</v>
      </c>
      <c r="K2757">
        <v>125</v>
      </c>
      <c r="L2757" t="s">
        <v>412</v>
      </c>
      <c r="M2757" t="s">
        <v>3745</v>
      </c>
      <c r="N2757">
        <v>5.9</v>
      </c>
      <c r="O2757">
        <v>113</v>
      </c>
      <c r="P2757">
        <v>399</v>
      </c>
      <c r="Q2757">
        <v>38076</v>
      </c>
      <c r="R2757">
        <v>14536</v>
      </c>
      <c r="S2757" t="s">
        <v>28</v>
      </c>
      <c r="T2757">
        <v>2.35</v>
      </c>
      <c r="U2757" t="b">
        <f>IF(Table19[[#This Row],[gross]]-Table19[[#This Row],[budget]] &gt; 0, TRUE, FALSE)</f>
        <v>0</v>
      </c>
    </row>
    <row r="2758" spans="1:21" x14ac:dyDescent="0.35">
      <c r="A2758" t="s">
        <v>3849</v>
      </c>
      <c r="B2758">
        <v>1990</v>
      </c>
      <c r="C2758" t="s">
        <v>1676</v>
      </c>
      <c r="D2758" t="s">
        <v>513</v>
      </c>
      <c r="E2758" t="s">
        <v>1626</v>
      </c>
      <c r="F2758" t="s">
        <v>1840</v>
      </c>
      <c r="G2758" t="s">
        <v>39</v>
      </c>
      <c r="H2758" s="11">
        <v>60000000</v>
      </c>
      <c r="I2758" s="11">
        <v>82670733</v>
      </c>
      <c r="J2758" t="s">
        <v>38</v>
      </c>
      <c r="K2758">
        <v>107</v>
      </c>
      <c r="L2758" t="s">
        <v>3132</v>
      </c>
      <c r="M2758" t="s">
        <v>3850</v>
      </c>
      <c r="N2758">
        <v>5.9</v>
      </c>
      <c r="O2758">
        <v>60</v>
      </c>
      <c r="P2758">
        <v>97</v>
      </c>
      <c r="Q2758">
        <v>60476</v>
      </c>
      <c r="R2758">
        <v>14006</v>
      </c>
      <c r="S2758" t="s">
        <v>28</v>
      </c>
      <c r="T2758">
        <v>2.35</v>
      </c>
      <c r="U2758" t="b">
        <f>IF(Table19[[#This Row],[gross]]-Table19[[#This Row],[budget]] &gt; 0, TRUE, FALSE)</f>
        <v>1</v>
      </c>
    </row>
    <row r="2759" spans="1:21" x14ac:dyDescent="0.35">
      <c r="A2759" t="s">
        <v>4005</v>
      </c>
      <c r="B2759">
        <v>2016</v>
      </c>
      <c r="C2759" t="s">
        <v>4004</v>
      </c>
      <c r="D2759" t="s">
        <v>625</v>
      </c>
      <c r="E2759" t="s">
        <v>3234</v>
      </c>
      <c r="F2759" t="s">
        <v>4006</v>
      </c>
      <c r="G2759" t="s">
        <v>569</v>
      </c>
      <c r="H2759" s="11">
        <v>60000000</v>
      </c>
      <c r="I2759" s="11">
        <v>62401264</v>
      </c>
      <c r="J2759" t="s">
        <v>56</v>
      </c>
      <c r="K2759">
        <v>99</v>
      </c>
      <c r="L2759" t="s">
        <v>454</v>
      </c>
      <c r="M2759" t="s">
        <v>4007</v>
      </c>
      <c r="N2759">
        <v>5.9</v>
      </c>
      <c r="O2759">
        <v>225</v>
      </c>
      <c r="P2759">
        <v>323</v>
      </c>
      <c r="Q2759">
        <v>69484</v>
      </c>
      <c r="R2759">
        <v>20276</v>
      </c>
      <c r="S2759" t="s">
        <v>28</v>
      </c>
      <c r="T2759">
        <v>2.35</v>
      </c>
      <c r="U2759" t="b">
        <f>IF(Table19[[#This Row],[gross]]-Table19[[#This Row],[budget]] &gt; 0, TRUE, FALSE)</f>
        <v>1</v>
      </c>
    </row>
    <row r="2760" spans="1:21" x14ac:dyDescent="0.35">
      <c r="A2760" t="s">
        <v>4110</v>
      </c>
      <c r="B2760">
        <v>2002</v>
      </c>
      <c r="C2760" t="s">
        <v>4051</v>
      </c>
      <c r="D2760" t="s">
        <v>1683</v>
      </c>
      <c r="E2760" t="s">
        <v>4109</v>
      </c>
      <c r="F2760" t="s">
        <v>4111</v>
      </c>
      <c r="G2760" t="s">
        <v>569</v>
      </c>
      <c r="H2760" s="11">
        <v>60000000</v>
      </c>
      <c r="I2760" s="11">
        <v>32122249</v>
      </c>
      <c r="J2760" t="s">
        <v>38</v>
      </c>
      <c r="K2760">
        <v>96</v>
      </c>
      <c r="L2760" t="s">
        <v>982</v>
      </c>
      <c r="M2760" t="s">
        <v>4112</v>
      </c>
      <c r="N2760">
        <v>5.9</v>
      </c>
      <c r="O2760">
        <v>105</v>
      </c>
      <c r="P2760">
        <v>138</v>
      </c>
      <c r="Q2760">
        <v>69319</v>
      </c>
      <c r="R2760">
        <v>22889</v>
      </c>
      <c r="S2760" t="s">
        <v>28</v>
      </c>
      <c r="T2760">
        <v>1.85</v>
      </c>
      <c r="U2760" t="b">
        <f>IF(Table19[[#This Row],[gross]]-Table19[[#This Row],[budget]] &gt; 0, TRUE, FALSE)</f>
        <v>0</v>
      </c>
    </row>
    <row r="2761" spans="1:21" x14ac:dyDescent="0.35">
      <c r="A2761" t="s">
        <v>4307</v>
      </c>
      <c r="B2761">
        <v>2010</v>
      </c>
      <c r="C2761" t="s">
        <v>2268</v>
      </c>
      <c r="D2761" t="s">
        <v>1909</v>
      </c>
      <c r="E2761" t="s">
        <v>2704</v>
      </c>
      <c r="F2761" t="s">
        <v>4308</v>
      </c>
      <c r="G2761" t="s">
        <v>569</v>
      </c>
      <c r="H2761" s="11">
        <v>60000000</v>
      </c>
      <c r="I2761" s="11">
        <v>60128566</v>
      </c>
      <c r="J2761" t="s">
        <v>740</v>
      </c>
      <c r="K2761">
        <v>97</v>
      </c>
      <c r="L2761" t="s">
        <v>3307</v>
      </c>
      <c r="M2761" t="s">
        <v>4309</v>
      </c>
      <c r="N2761">
        <v>5.9</v>
      </c>
      <c r="O2761">
        <v>253</v>
      </c>
      <c r="P2761">
        <v>410</v>
      </c>
      <c r="Q2761">
        <v>131447</v>
      </c>
      <c r="R2761">
        <v>16098</v>
      </c>
      <c r="S2761" t="s">
        <v>28</v>
      </c>
      <c r="T2761">
        <v>2.35</v>
      </c>
      <c r="U2761" t="b">
        <f>IF(Table19[[#This Row],[gross]]-Table19[[#This Row],[budget]] &gt; 0, TRUE, FALSE)</f>
        <v>1</v>
      </c>
    </row>
    <row r="2762" spans="1:21" x14ac:dyDescent="0.35">
      <c r="A2762" t="s">
        <v>4313</v>
      </c>
      <c r="B2762">
        <v>2012</v>
      </c>
      <c r="C2762" t="s">
        <v>4311</v>
      </c>
      <c r="D2762" t="s">
        <v>1975</v>
      </c>
      <c r="E2762" t="s">
        <v>4312</v>
      </c>
      <c r="F2762" t="s">
        <v>4314</v>
      </c>
      <c r="G2762" t="s">
        <v>39</v>
      </c>
      <c r="H2762" s="11">
        <v>58000000</v>
      </c>
      <c r="I2762" s="11">
        <v>49875589</v>
      </c>
      <c r="J2762" t="s">
        <v>38</v>
      </c>
      <c r="K2762">
        <v>125</v>
      </c>
      <c r="L2762" t="s">
        <v>1071</v>
      </c>
      <c r="M2762" t="s">
        <v>4315</v>
      </c>
      <c r="N2762">
        <v>5.9</v>
      </c>
      <c r="O2762">
        <v>144</v>
      </c>
      <c r="P2762">
        <v>273</v>
      </c>
      <c r="Q2762">
        <v>28807</v>
      </c>
      <c r="R2762">
        <v>4416</v>
      </c>
      <c r="S2762" t="s">
        <v>28</v>
      </c>
      <c r="T2762">
        <v>2.35</v>
      </c>
      <c r="U2762" t="b">
        <f>IF(Table19[[#This Row],[gross]]-Table19[[#This Row],[budget]] &gt; 0, TRUE, FALSE)</f>
        <v>0</v>
      </c>
    </row>
    <row r="2763" spans="1:21" x14ac:dyDescent="0.35">
      <c r="A2763" t="s">
        <v>4345</v>
      </c>
      <c r="B2763">
        <v>2001</v>
      </c>
      <c r="C2763" t="s">
        <v>4342</v>
      </c>
      <c r="D2763" t="s">
        <v>58</v>
      </c>
      <c r="E2763" t="s">
        <v>4343</v>
      </c>
      <c r="F2763" t="s">
        <v>4346</v>
      </c>
      <c r="G2763" t="s">
        <v>569</v>
      </c>
      <c r="H2763" s="11">
        <v>57000000</v>
      </c>
      <c r="I2763" s="11">
        <v>25528495</v>
      </c>
      <c r="J2763" t="s">
        <v>56</v>
      </c>
      <c r="K2763">
        <v>131</v>
      </c>
      <c r="L2763" t="s">
        <v>4344</v>
      </c>
      <c r="M2763" t="s">
        <v>4347</v>
      </c>
      <c r="N2763">
        <v>5.9</v>
      </c>
      <c r="O2763">
        <v>96</v>
      </c>
      <c r="P2763">
        <v>220</v>
      </c>
      <c r="Q2763">
        <v>28099</v>
      </c>
      <c r="R2763">
        <v>23325</v>
      </c>
      <c r="S2763" t="s">
        <v>28</v>
      </c>
      <c r="T2763">
        <v>2.35</v>
      </c>
      <c r="U2763" t="b">
        <f>IF(Table19[[#This Row],[gross]]-Table19[[#This Row],[budget]] &gt; 0, TRUE, FALSE)</f>
        <v>0</v>
      </c>
    </row>
    <row r="2764" spans="1:21" x14ac:dyDescent="0.35">
      <c r="A2764" t="s">
        <v>4490</v>
      </c>
      <c r="B2764">
        <v>2013</v>
      </c>
      <c r="C2764" t="s">
        <v>4488</v>
      </c>
      <c r="D2764" t="s">
        <v>469</v>
      </c>
      <c r="E2764" t="s">
        <v>4489</v>
      </c>
      <c r="F2764" t="s">
        <v>902</v>
      </c>
      <c r="G2764" t="s">
        <v>90</v>
      </c>
      <c r="H2764" s="11">
        <v>55000000</v>
      </c>
      <c r="I2764" s="11">
        <v>55747724</v>
      </c>
      <c r="J2764" t="s">
        <v>38</v>
      </c>
      <c r="K2764">
        <v>91</v>
      </c>
      <c r="L2764" t="s">
        <v>461</v>
      </c>
      <c r="M2764" t="s">
        <v>4491</v>
      </c>
      <c r="N2764">
        <v>5.9</v>
      </c>
      <c r="O2764">
        <v>118</v>
      </c>
      <c r="P2764">
        <v>73</v>
      </c>
      <c r="Q2764">
        <v>18042</v>
      </c>
      <c r="R2764">
        <v>3104</v>
      </c>
      <c r="S2764" t="s">
        <v>28</v>
      </c>
      <c r="T2764">
        <v>1.85</v>
      </c>
      <c r="U2764" t="b">
        <f>IF(Table19[[#This Row],[gross]]-Table19[[#This Row],[budget]] &gt; 0, TRUE, FALSE)</f>
        <v>1</v>
      </c>
    </row>
    <row r="2765" spans="1:21" x14ac:dyDescent="0.35">
      <c r="A2765" t="s">
        <v>4665</v>
      </c>
      <c r="B2765">
        <v>2000</v>
      </c>
      <c r="C2765" t="s">
        <v>2825</v>
      </c>
      <c r="D2765" t="s">
        <v>58</v>
      </c>
      <c r="E2765" t="s">
        <v>1696</v>
      </c>
      <c r="F2765" t="s">
        <v>3558</v>
      </c>
      <c r="G2765" t="s">
        <v>569</v>
      </c>
      <c r="H2765" s="11">
        <v>46000000</v>
      </c>
      <c r="I2765" s="11">
        <v>70327868</v>
      </c>
      <c r="J2765" t="s">
        <v>740</v>
      </c>
      <c r="K2765">
        <v>99</v>
      </c>
      <c r="L2765" t="s">
        <v>329</v>
      </c>
      <c r="M2765" t="s">
        <v>4666</v>
      </c>
      <c r="N2765">
        <v>5.9</v>
      </c>
      <c r="O2765">
        <v>160</v>
      </c>
      <c r="P2765">
        <v>301</v>
      </c>
      <c r="Q2765">
        <v>58416</v>
      </c>
      <c r="R2765">
        <v>26527</v>
      </c>
      <c r="S2765" t="s">
        <v>28</v>
      </c>
      <c r="T2765">
        <v>2.35</v>
      </c>
      <c r="U2765" t="b">
        <f>IF(Table19[[#This Row],[gross]]-Table19[[#This Row],[budget]] &gt; 0, TRUE, FALSE)</f>
        <v>1</v>
      </c>
    </row>
    <row r="2766" spans="1:21" x14ac:dyDescent="0.35">
      <c r="A2766" t="s">
        <v>4698</v>
      </c>
      <c r="B2766">
        <v>1998</v>
      </c>
      <c r="C2766" t="s">
        <v>2641</v>
      </c>
      <c r="D2766" t="s">
        <v>874</v>
      </c>
      <c r="E2766" t="s">
        <v>4696</v>
      </c>
      <c r="F2766" t="s">
        <v>4699</v>
      </c>
      <c r="G2766" t="s">
        <v>569</v>
      </c>
      <c r="H2766" s="11">
        <v>55000000</v>
      </c>
      <c r="I2766" s="11">
        <v>22843047</v>
      </c>
      <c r="J2766" t="s">
        <v>38</v>
      </c>
      <c r="K2766">
        <v>172</v>
      </c>
      <c r="L2766" t="s">
        <v>4697</v>
      </c>
      <c r="M2766" t="s">
        <v>4700</v>
      </c>
      <c r="N2766">
        <v>5.9</v>
      </c>
      <c r="O2766">
        <v>78</v>
      </c>
      <c r="P2766">
        <v>207</v>
      </c>
      <c r="Q2766">
        <v>6082</v>
      </c>
      <c r="R2766">
        <v>2397</v>
      </c>
      <c r="S2766" t="s">
        <v>28</v>
      </c>
      <c r="T2766">
        <v>1.85</v>
      </c>
      <c r="U2766" t="b">
        <f>IF(Table19[[#This Row],[gross]]-Table19[[#This Row],[budget]] &gt; 0, TRUE, FALSE)</f>
        <v>0</v>
      </c>
    </row>
    <row r="2767" spans="1:21" x14ac:dyDescent="0.35">
      <c r="A2767" t="s">
        <v>4704</v>
      </c>
      <c r="B2767">
        <v>2007</v>
      </c>
      <c r="C2767" t="s">
        <v>4702</v>
      </c>
      <c r="D2767" t="s">
        <v>92</v>
      </c>
      <c r="E2767" t="s">
        <v>1626</v>
      </c>
      <c r="F2767" t="s">
        <v>4705</v>
      </c>
      <c r="G2767" t="s">
        <v>39</v>
      </c>
      <c r="H2767" s="11">
        <v>55000000</v>
      </c>
      <c r="I2767" s="11">
        <v>5755286</v>
      </c>
      <c r="J2767" t="s">
        <v>38</v>
      </c>
      <c r="K2767">
        <v>124</v>
      </c>
      <c r="L2767" t="s">
        <v>4703</v>
      </c>
      <c r="M2767" t="s">
        <v>4706</v>
      </c>
      <c r="N2767">
        <v>5.9</v>
      </c>
      <c r="O2767">
        <v>106</v>
      </c>
      <c r="P2767">
        <v>63</v>
      </c>
      <c r="Q2767">
        <v>18310</v>
      </c>
      <c r="R2767">
        <v>26334</v>
      </c>
      <c r="S2767" t="s">
        <v>28</v>
      </c>
      <c r="T2767">
        <v>2.35</v>
      </c>
      <c r="U2767" t="b">
        <f>IF(Table19[[#This Row],[gross]]-Table19[[#This Row],[budget]] &gt; 0, TRUE, FALSE)</f>
        <v>0</v>
      </c>
    </row>
    <row r="2768" spans="1:21" x14ac:dyDescent="0.35">
      <c r="A2768" t="s">
        <v>5032</v>
      </c>
      <c r="B2768">
        <v>1997</v>
      </c>
      <c r="C2768" t="s">
        <v>2485</v>
      </c>
      <c r="D2768" t="s">
        <v>827</v>
      </c>
      <c r="E2768" t="s">
        <v>4493</v>
      </c>
      <c r="F2768" t="s">
        <v>5033</v>
      </c>
      <c r="G2768" t="s">
        <v>569</v>
      </c>
      <c r="H2768" s="11">
        <v>50000000</v>
      </c>
      <c r="I2768" s="11">
        <v>41256277</v>
      </c>
      <c r="J2768" t="s">
        <v>38</v>
      </c>
      <c r="K2768">
        <v>124</v>
      </c>
      <c r="L2768" t="s">
        <v>59</v>
      </c>
      <c r="M2768" t="s">
        <v>5034</v>
      </c>
      <c r="N2768">
        <v>5.9</v>
      </c>
      <c r="O2768">
        <v>93</v>
      </c>
      <c r="P2768">
        <v>156</v>
      </c>
      <c r="Q2768">
        <v>46451</v>
      </c>
      <c r="R2768">
        <v>1289</v>
      </c>
      <c r="S2768" t="s">
        <v>28</v>
      </c>
      <c r="T2768">
        <v>2.35</v>
      </c>
      <c r="U2768" t="b">
        <f>IF(Table19[[#This Row],[gross]]-Table19[[#This Row],[budget]] &gt; 0, TRUE, FALSE)</f>
        <v>0</v>
      </c>
    </row>
    <row r="2769" spans="1:21" x14ac:dyDescent="0.35">
      <c r="A2769" t="s">
        <v>5042</v>
      </c>
      <c r="B2769">
        <v>2004</v>
      </c>
      <c r="C2769" t="s">
        <v>5041</v>
      </c>
      <c r="D2769" t="s">
        <v>426</v>
      </c>
      <c r="E2769" t="s">
        <v>388</v>
      </c>
      <c r="F2769" t="s">
        <v>5043</v>
      </c>
      <c r="G2769" t="s">
        <v>569</v>
      </c>
      <c r="H2769" s="11">
        <v>40000000</v>
      </c>
      <c r="I2769" s="11">
        <v>40203020</v>
      </c>
      <c r="J2769" t="s">
        <v>56</v>
      </c>
      <c r="K2769">
        <v>108</v>
      </c>
      <c r="L2769" t="s">
        <v>1375</v>
      </c>
      <c r="M2769" t="s">
        <v>5044</v>
      </c>
      <c r="N2769">
        <v>5.9</v>
      </c>
      <c r="O2769">
        <v>143</v>
      </c>
      <c r="P2769">
        <v>259</v>
      </c>
      <c r="Q2769">
        <v>74315</v>
      </c>
      <c r="R2769">
        <v>15634</v>
      </c>
      <c r="S2769" t="s">
        <v>28</v>
      </c>
      <c r="T2769">
        <v>2.35</v>
      </c>
      <c r="U2769" t="b">
        <f>IF(Table19[[#This Row],[gross]]-Table19[[#This Row],[budget]] &gt; 0, TRUE, FALSE)</f>
        <v>1</v>
      </c>
    </row>
    <row r="2770" spans="1:21" x14ac:dyDescent="0.35">
      <c r="A2770" t="s">
        <v>5112</v>
      </c>
      <c r="B2770">
        <v>1999</v>
      </c>
      <c r="C2770" t="s">
        <v>3731</v>
      </c>
      <c r="D2770" t="s">
        <v>950</v>
      </c>
      <c r="E2770" t="s">
        <v>5111</v>
      </c>
      <c r="F2770" t="s">
        <v>5113</v>
      </c>
      <c r="G2770" t="s">
        <v>569</v>
      </c>
      <c r="H2770" s="11">
        <v>50000000</v>
      </c>
      <c r="I2770" s="11">
        <v>27067160</v>
      </c>
      <c r="J2770" t="s">
        <v>38</v>
      </c>
      <c r="K2770">
        <v>95</v>
      </c>
      <c r="L2770" t="s">
        <v>1375</v>
      </c>
      <c r="M2770" t="s">
        <v>5114</v>
      </c>
      <c r="N2770">
        <v>5.9</v>
      </c>
      <c r="O2770">
        <v>99</v>
      </c>
      <c r="P2770">
        <v>150</v>
      </c>
      <c r="Q2770">
        <v>18404</v>
      </c>
      <c r="R2770">
        <v>14706</v>
      </c>
      <c r="S2770" t="s">
        <v>28</v>
      </c>
      <c r="T2770">
        <v>1.85</v>
      </c>
      <c r="U2770" t="b">
        <f>IF(Table19[[#This Row],[gross]]-Table19[[#This Row],[budget]] &gt; 0, TRUE, FALSE)</f>
        <v>0</v>
      </c>
    </row>
    <row r="2771" spans="1:21" x14ac:dyDescent="0.35">
      <c r="A2771" t="s">
        <v>5118</v>
      </c>
      <c r="B2771">
        <v>2013</v>
      </c>
      <c r="C2771" t="s">
        <v>5116</v>
      </c>
      <c r="D2771" t="s">
        <v>5117</v>
      </c>
      <c r="E2771" t="s">
        <v>4877</v>
      </c>
      <c r="F2771" t="s">
        <v>5119</v>
      </c>
      <c r="G2771" t="s">
        <v>39</v>
      </c>
      <c r="H2771" s="11">
        <v>40000000</v>
      </c>
      <c r="I2771" s="11">
        <v>26616999</v>
      </c>
      <c r="J2771" t="s">
        <v>38</v>
      </c>
      <c r="K2771">
        <v>125</v>
      </c>
      <c r="L2771" t="s">
        <v>1612</v>
      </c>
      <c r="M2771" t="s">
        <v>5120</v>
      </c>
      <c r="N2771">
        <v>5.9</v>
      </c>
      <c r="O2771">
        <v>298</v>
      </c>
      <c r="P2771">
        <v>347</v>
      </c>
      <c r="Q2771">
        <v>92461</v>
      </c>
      <c r="R2771">
        <v>1300</v>
      </c>
      <c r="S2771" t="s">
        <v>28</v>
      </c>
      <c r="T2771">
        <v>2.35</v>
      </c>
      <c r="U2771" t="b">
        <f>IF(Table19[[#This Row],[gross]]-Table19[[#This Row],[budget]] &gt; 0, TRUE, FALSE)</f>
        <v>0</v>
      </c>
    </row>
    <row r="2772" spans="1:21" x14ac:dyDescent="0.35">
      <c r="A2772" t="s">
        <v>5198</v>
      </c>
      <c r="B2772">
        <v>1994</v>
      </c>
      <c r="C2772" t="s">
        <v>5195</v>
      </c>
      <c r="D2772" t="s">
        <v>303</v>
      </c>
      <c r="E2772" t="s">
        <v>5196</v>
      </c>
      <c r="F2772" t="s">
        <v>4317</v>
      </c>
      <c r="G2772" t="s">
        <v>90</v>
      </c>
      <c r="H2772" s="11">
        <v>50000000</v>
      </c>
      <c r="I2772" s="11">
        <v>16671505</v>
      </c>
      <c r="J2772" t="s">
        <v>38</v>
      </c>
      <c r="K2772">
        <v>99</v>
      </c>
      <c r="L2772" t="s">
        <v>5197</v>
      </c>
      <c r="M2772" t="s">
        <v>5199</v>
      </c>
      <c r="N2772">
        <v>5.9</v>
      </c>
      <c r="O2772">
        <v>22</v>
      </c>
      <c r="P2772">
        <v>78</v>
      </c>
      <c r="Q2772">
        <v>33186</v>
      </c>
      <c r="R2772">
        <v>2949</v>
      </c>
      <c r="S2772" t="s">
        <v>28</v>
      </c>
      <c r="T2772">
        <v>1.85</v>
      </c>
      <c r="U2772" t="b">
        <f>IF(Table19[[#This Row],[gross]]-Table19[[#This Row],[budget]] &gt; 0, TRUE, FALSE)</f>
        <v>0</v>
      </c>
    </row>
    <row r="2773" spans="1:21" x14ac:dyDescent="0.35">
      <c r="A2773" t="s">
        <v>5254</v>
      </c>
      <c r="B2773">
        <v>2001</v>
      </c>
      <c r="C2773" t="s">
        <v>5253</v>
      </c>
      <c r="D2773" t="s">
        <v>330</v>
      </c>
      <c r="E2773" t="s">
        <v>492</v>
      </c>
      <c r="F2773" t="s">
        <v>460</v>
      </c>
      <c r="G2773" t="s">
        <v>39</v>
      </c>
      <c r="H2773" s="11">
        <v>49000000</v>
      </c>
      <c r="I2773" s="11">
        <v>43905746</v>
      </c>
      <c r="J2773" t="s">
        <v>38</v>
      </c>
      <c r="K2773">
        <v>85</v>
      </c>
      <c r="L2773" t="s">
        <v>2702</v>
      </c>
      <c r="M2773" t="s">
        <v>5255</v>
      </c>
      <c r="N2773">
        <v>5.9</v>
      </c>
      <c r="O2773">
        <v>98</v>
      </c>
      <c r="P2773">
        <v>294</v>
      </c>
      <c r="Q2773">
        <v>77684</v>
      </c>
      <c r="R2773">
        <v>32831</v>
      </c>
      <c r="S2773" t="s">
        <v>28</v>
      </c>
      <c r="T2773">
        <v>2.35</v>
      </c>
      <c r="U2773" t="b">
        <f>IF(Table19[[#This Row],[gross]]-Table19[[#This Row],[budget]] &gt; 0, TRUE, FALSE)</f>
        <v>0</v>
      </c>
    </row>
    <row r="2774" spans="1:21" x14ac:dyDescent="0.35">
      <c r="A2774" t="s">
        <v>5564</v>
      </c>
      <c r="B2774">
        <v>1995</v>
      </c>
      <c r="C2774" t="s">
        <v>1891</v>
      </c>
      <c r="D2774" t="s">
        <v>786</v>
      </c>
      <c r="E2774" t="s">
        <v>5562</v>
      </c>
      <c r="F2774" t="s">
        <v>3728</v>
      </c>
      <c r="G2774" t="s">
        <v>90</v>
      </c>
      <c r="H2774" s="11">
        <v>45000000</v>
      </c>
      <c r="I2774" s="11">
        <v>35617599</v>
      </c>
      <c r="J2774" t="s">
        <v>38</v>
      </c>
      <c r="K2774">
        <v>96</v>
      </c>
      <c r="L2774" t="s">
        <v>5563</v>
      </c>
      <c r="M2774" t="s">
        <v>5565</v>
      </c>
      <c r="N2774">
        <v>5.9</v>
      </c>
      <c r="O2774">
        <v>25</v>
      </c>
      <c r="P2774">
        <v>47</v>
      </c>
      <c r="Q2774">
        <v>20688</v>
      </c>
      <c r="R2774">
        <v>2965</v>
      </c>
      <c r="S2774" t="s">
        <v>28</v>
      </c>
      <c r="T2774">
        <v>1.85</v>
      </c>
      <c r="U2774" t="b">
        <f>IF(Table19[[#This Row],[gross]]-Table19[[#This Row],[budget]] &gt; 0, TRUE, FALSE)</f>
        <v>0</v>
      </c>
    </row>
    <row r="2775" spans="1:21" x14ac:dyDescent="0.35">
      <c r="A2775" t="s">
        <v>5586</v>
      </c>
      <c r="B2775">
        <v>2006</v>
      </c>
      <c r="C2775" t="s">
        <v>5585</v>
      </c>
      <c r="D2775" t="s">
        <v>678</v>
      </c>
      <c r="E2775" t="s">
        <v>2309</v>
      </c>
      <c r="F2775" t="s">
        <v>1476</v>
      </c>
      <c r="G2775" t="s">
        <v>90</v>
      </c>
      <c r="H2775" s="11">
        <v>50000000</v>
      </c>
      <c r="I2775" s="11">
        <v>28133159</v>
      </c>
      <c r="J2775" t="s">
        <v>38</v>
      </c>
      <c r="K2775">
        <v>88</v>
      </c>
      <c r="L2775" t="s">
        <v>266</v>
      </c>
      <c r="M2775" t="s">
        <v>5587</v>
      </c>
      <c r="N2775">
        <v>5.9</v>
      </c>
      <c r="O2775">
        <v>105</v>
      </c>
      <c r="P2775">
        <v>70</v>
      </c>
      <c r="Q2775">
        <v>30055</v>
      </c>
      <c r="R2775">
        <v>33822</v>
      </c>
      <c r="S2775" t="s">
        <v>28</v>
      </c>
      <c r="T2775">
        <v>1.85</v>
      </c>
      <c r="U2775" t="b">
        <f>IF(Table19[[#This Row],[gross]]-Table19[[#This Row],[budget]] &gt; 0, TRUE, FALSE)</f>
        <v>0</v>
      </c>
    </row>
    <row r="2776" spans="1:21" x14ac:dyDescent="0.35">
      <c r="A2776" t="s">
        <v>5801</v>
      </c>
      <c r="B2776">
        <v>2004</v>
      </c>
      <c r="C2776" t="s">
        <v>5799</v>
      </c>
      <c r="D2776" t="s">
        <v>670</v>
      </c>
      <c r="E2776" t="s">
        <v>5800</v>
      </c>
      <c r="F2776" t="s">
        <v>2319</v>
      </c>
      <c r="G2776" t="s">
        <v>39</v>
      </c>
      <c r="H2776" s="11">
        <v>42000000</v>
      </c>
      <c r="I2776" s="11">
        <v>87856565</v>
      </c>
      <c r="J2776" t="s">
        <v>38</v>
      </c>
      <c r="K2776">
        <v>90</v>
      </c>
      <c r="L2776" t="s">
        <v>1618</v>
      </c>
      <c r="M2776" t="s">
        <v>5802</v>
      </c>
      <c r="N2776">
        <v>5.9</v>
      </c>
      <c r="O2776">
        <v>108</v>
      </c>
      <c r="P2776">
        <v>268</v>
      </c>
      <c r="Q2776">
        <v>106909</v>
      </c>
      <c r="R2776">
        <v>24534</v>
      </c>
      <c r="S2776" t="s">
        <v>28</v>
      </c>
      <c r="T2776">
        <v>1.85</v>
      </c>
      <c r="U2776" t="b">
        <f>IF(Table19[[#This Row],[gross]]-Table19[[#This Row],[budget]] &gt; 0, TRUE, FALSE)</f>
        <v>1</v>
      </c>
    </row>
    <row r="2777" spans="1:21" x14ac:dyDescent="0.35">
      <c r="A2777" t="s">
        <v>6040</v>
      </c>
      <c r="B2777">
        <v>2016</v>
      </c>
      <c r="C2777" t="s">
        <v>1311</v>
      </c>
      <c r="D2777" t="s">
        <v>4225</v>
      </c>
      <c r="E2777" t="s">
        <v>6039</v>
      </c>
      <c r="F2777" t="s">
        <v>2220</v>
      </c>
      <c r="G2777" t="s">
        <v>39</v>
      </c>
      <c r="H2777" s="11">
        <v>40000000</v>
      </c>
      <c r="I2777" s="11">
        <v>90835030</v>
      </c>
      <c r="J2777" t="s">
        <v>38</v>
      </c>
      <c r="K2777">
        <v>102</v>
      </c>
      <c r="L2777" t="s">
        <v>2073</v>
      </c>
      <c r="M2777" t="s">
        <v>6041</v>
      </c>
      <c r="N2777">
        <v>5.9</v>
      </c>
      <c r="O2777">
        <v>119</v>
      </c>
      <c r="P2777">
        <v>58</v>
      </c>
      <c r="Q2777">
        <v>28621</v>
      </c>
      <c r="R2777">
        <v>5178</v>
      </c>
      <c r="S2777" t="s">
        <v>28</v>
      </c>
      <c r="T2777">
        <v>2.35</v>
      </c>
      <c r="U2777" t="b">
        <f>IF(Table19[[#This Row],[gross]]-Table19[[#This Row],[budget]] &gt; 0, TRUE, FALSE)</f>
        <v>1</v>
      </c>
    </row>
    <row r="2778" spans="1:21" x14ac:dyDescent="0.35">
      <c r="A2778" t="s">
        <v>6065</v>
      </c>
      <c r="B2778">
        <v>2001</v>
      </c>
      <c r="C2778" t="s">
        <v>3355</v>
      </c>
      <c r="D2778" t="s">
        <v>1707</v>
      </c>
      <c r="E2778" t="s">
        <v>2220</v>
      </c>
      <c r="F2778" t="s">
        <v>6066</v>
      </c>
      <c r="G2778" t="s">
        <v>39</v>
      </c>
      <c r="H2778" s="11">
        <v>40000000</v>
      </c>
      <c r="I2778" s="11">
        <v>70836296</v>
      </c>
      <c r="J2778" t="s">
        <v>38</v>
      </c>
      <c r="K2778">
        <v>114</v>
      </c>
      <c r="L2778" t="s">
        <v>2416</v>
      </c>
      <c r="M2778" t="s">
        <v>6067</v>
      </c>
      <c r="N2778">
        <v>5.9</v>
      </c>
      <c r="O2778">
        <v>109</v>
      </c>
      <c r="P2778">
        <v>426</v>
      </c>
      <c r="Q2778">
        <v>109445</v>
      </c>
      <c r="R2778">
        <v>2842</v>
      </c>
      <c r="S2778" t="s">
        <v>28</v>
      </c>
      <c r="T2778">
        <v>1.85</v>
      </c>
      <c r="U2778" t="b">
        <f>IF(Table19[[#This Row],[gross]]-Table19[[#This Row],[budget]] &gt; 0, TRUE, FALSE)</f>
        <v>1</v>
      </c>
    </row>
    <row r="2779" spans="1:21" x14ac:dyDescent="0.35">
      <c r="A2779" t="s">
        <v>6145</v>
      </c>
      <c r="B2779">
        <v>2013</v>
      </c>
      <c r="C2779" t="s">
        <v>6143</v>
      </c>
      <c r="D2779" t="s">
        <v>490</v>
      </c>
      <c r="E2779" t="s">
        <v>6144</v>
      </c>
      <c r="F2779" t="s">
        <v>6146</v>
      </c>
      <c r="G2779" t="s">
        <v>90</v>
      </c>
      <c r="H2779" s="11">
        <v>40000000</v>
      </c>
      <c r="I2779" s="11">
        <v>57011847</v>
      </c>
      <c r="J2779" t="s">
        <v>38</v>
      </c>
      <c r="K2779">
        <v>89</v>
      </c>
      <c r="L2779" t="s">
        <v>605</v>
      </c>
      <c r="M2779" t="s">
        <v>6147</v>
      </c>
      <c r="N2779">
        <v>5.9</v>
      </c>
      <c r="O2779">
        <v>83</v>
      </c>
      <c r="P2779">
        <v>44</v>
      </c>
      <c r="Q2779">
        <v>20615</v>
      </c>
      <c r="R2779">
        <v>3361</v>
      </c>
      <c r="S2779" t="s">
        <v>28</v>
      </c>
      <c r="T2779">
        <v>2.35</v>
      </c>
      <c r="U2779" t="b">
        <f>IF(Table19[[#This Row],[gross]]-Table19[[#This Row],[budget]] &gt; 0, TRUE, FALSE)</f>
        <v>1</v>
      </c>
    </row>
    <row r="2780" spans="1:21" x14ac:dyDescent="0.35">
      <c r="A2780" t="s">
        <v>6165</v>
      </c>
      <c r="B2780">
        <v>1986</v>
      </c>
      <c r="C2780" t="s">
        <v>2611</v>
      </c>
      <c r="D2780" t="s">
        <v>768</v>
      </c>
      <c r="E2780" t="s">
        <v>6164</v>
      </c>
      <c r="F2780" t="s">
        <v>6166</v>
      </c>
      <c r="G2780" t="s">
        <v>90</v>
      </c>
      <c r="H2780" s="11">
        <v>40000000</v>
      </c>
      <c r="I2780" s="11">
        <v>49851591</v>
      </c>
      <c r="J2780" t="s">
        <v>38</v>
      </c>
      <c r="K2780">
        <v>116</v>
      </c>
      <c r="L2780" t="s">
        <v>4092</v>
      </c>
      <c r="M2780" t="s">
        <v>6167</v>
      </c>
      <c r="N2780">
        <v>5.9</v>
      </c>
      <c r="O2780">
        <v>16</v>
      </c>
      <c r="P2780">
        <v>34</v>
      </c>
      <c r="Q2780">
        <v>7900</v>
      </c>
      <c r="R2780">
        <v>2179</v>
      </c>
      <c r="S2780" t="s">
        <v>28</v>
      </c>
      <c r="T2780">
        <v>2.35</v>
      </c>
      <c r="U2780" t="b">
        <f>IF(Table19[[#This Row],[gross]]-Table19[[#This Row],[budget]] &gt; 0, TRUE, FALSE)</f>
        <v>1</v>
      </c>
    </row>
    <row r="2781" spans="1:21" x14ac:dyDescent="0.35">
      <c r="A2781" t="s">
        <v>6269</v>
      </c>
      <c r="B2781">
        <v>2011</v>
      </c>
      <c r="C2781" t="s">
        <v>5012</v>
      </c>
      <c r="D2781" t="s">
        <v>6268</v>
      </c>
      <c r="E2781" t="s">
        <v>6267</v>
      </c>
      <c r="F2781" t="s">
        <v>3542</v>
      </c>
      <c r="G2781" t="s">
        <v>569</v>
      </c>
      <c r="H2781" s="11">
        <v>40000000</v>
      </c>
      <c r="I2781" s="11">
        <v>42575718</v>
      </c>
      <c r="J2781" t="s">
        <v>38</v>
      </c>
      <c r="K2781">
        <v>92</v>
      </c>
      <c r="L2781" t="s">
        <v>6096</v>
      </c>
      <c r="M2781" t="s">
        <v>6270</v>
      </c>
      <c r="N2781">
        <v>5.9</v>
      </c>
      <c r="O2781">
        <v>277</v>
      </c>
      <c r="P2781">
        <v>227</v>
      </c>
      <c r="Q2781">
        <v>83788</v>
      </c>
      <c r="R2781">
        <v>3074</v>
      </c>
      <c r="S2781" t="s">
        <v>28</v>
      </c>
      <c r="T2781">
        <v>2.35</v>
      </c>
      <c r="U2781" t="b">
        <f>IF(Table19[[#This Row],[gross]]-Table19[[#This Row],[budget]] &gt; 0, TRUE, FALSE)</f>
        <v>1</v>
      </c>
    </row>
    <row r="2782" spans="1:21" x14ac:dyDescent="0.35">
      <c r="A2782" t="s">
        <v>6383</v>
      </c>
      <c r="B2782">
        <v>1999</v>
      </c>
      <c r="C2782" t="s">
        <v>6381</v>
      </c>
      <c r="D2782" t="s">
        <v>6382</v>
      </c>
      <c r="E2782" t="s">
        <v>1344</v>
      </c>
      <c r="F2782" t="s">
        <v>6384</v>
      </c>
      <c r="G2782" t="s">
        <v>39</v>
      </c>
      <c r="H2782" s="11">
        <v>60000000</v>
      </c>
      <c r="I2782" s="11">
        <v>22326247</v>
      </c>
      <c r="J2782" t="s">
        <v>38</v>
      </c>
      <c r="K2782">
        <v>128</v>
      </c>
      <c r="L2782" t="s">
        <v>209</v>
      </c>
      <c r="M2782" t="s">
        <v>6385</v>
      </c>
      <c r="N2782">
        <v>5.9</v>
      </c>
      <c r="O2782">
        <v>55</v>
      </c>
      <c r="P2782">
        <v>106</v>
      </c>
      <c r="Q2782">
        <v>11232</v>
      </c>
      <c r="R2782">
        <v>3821</v>
      </c>
      <c r="S2782" t="s">
        <v>720</v>
      </c>
      <c r="T2782">
        <v>1.85</v>
      </c>
      <c r="U2782" t="b">
        <f>IF(Table19[[#This Row],[gross]]-Table19[[#This Row],[budget]] &gt; 0, TRUE, FALSE)</f>
        <v>0</v>
      </c>
    </row>
    <row r="2783" spans="1:21" x14ac:dyDescent="0.35">
      <c r="A2783" t="s">
        <v>6405</v>
      </c>
      <c r="B2783">
        <v>1995</v>
      </c>
      <c r="C2783" t="s">
        <v>5095</v>
      </c>
      <c r="D2783" t="s">
        <v>678</v>
      </c>
      <c r="E2783" t="s">
        <v>2446</v>
      </c>
      <c r="F2783" t="s">
        <v>3395</v>
      </c>
      <c r="G2783" t="s">
        <v>569</v>
      </c>
      <c r="H2783" s="11">
        <v>40000000</v>
      </c>
      <c r="I2783" s="11">
        <v>14942422</v>
      </c>
      <c r="J2783" t="s">
        <v>38</v>
      </c>
      <c r="K2783">
        <v>101</v>
      </c>
      <c r="L2783" t="s">
        <v>329</v>
      </c>
      <c r="M2783" t="s">
        <v>6406</v>
      </c>
      <c r="N2783">
        <v>5.9</v>
      </c>
      <c r="O2783">
        <v>40</v>
      </c>
      <c r="P2783">
        <v>60</v>
      </c>
      <c r="Q2783">
        <v>14226</v>
      </c>
      <c r="R2783">
        <v>14008</v>
      </c>
      <c r="S2783" t="s">
        <v>28</v>
      </c>
      <c r="T2783">
        <v>1.85</v>
      </c>
      <c r="U2783" t="b">
        <f>IF(Table19[[#This Row],[gross]]-Table19[[#This Row],[budget]] &gt; 0, TRUE, FALSE)</f>
        <v>0</v>
      </c>
    </row>
    <row r="2784" spans="1:21" x14ac:dyDescent="0.35">
      <c r="A2784" t="s">
        <v>6436</v>
      </c>
      <c r="B2784">
        <v>1992</v>
      </c>
      <c r="C2784" t="s">
        <v>5134</v>
      </c>
      <c r="D2784" t="s">
        <v>6435</v>
      </c>
      <c r="E2784" t="s">
        <v>2689</v>
      </c>
      <c r="F2784" t="s">
        <v>6437</v>
      </c>
      <c r="G2784" t="s">
        <v>39</v>
      </c>
      <c r="H2784" s="11">
        <v>40000000</v>
      </c>
      <c r="I2784" s="11">
        <v>14358033</v>
      </c>
      <c r="J2784" t="s">
        <v>38</v>
      </c>
      <c r="K2784">
        <v>99</v>
      </c>
      <c r="L2784" t="s">
        <v>6434</v>
      </c>
      <c r="M2784" t="s">
        <v>6438</v>
      </c>
      <c r="N2784">
        <v>5.9</v>
      </c>
      <c r="O2784">
        <v>40</v>
      </c>
      <c r="P2784">
        <v>66</v>
      </c>
      <c r="Q2784">
        <v>17365</v>
      </c>
      <c r="R2784">
        <v>2125</v>
      </c>
      <c r="S2784" t="s">
        <v>28</v>
      </c>
      <c r="T2784">
        <v>2.35</v>
      </c>
      <c r="U2784" t="b">
        <f>IF(Table19[[#This Row],[gross]]-Table19[[#This Row],[budget]] &gt; 0, TRUE, FALSE)</f>
        <v>0</v>
      </c>
    </row>
    <row r="2785" spans="1:21" x14ac:dyDescent="0.35">
      <c r="A2785" t="s">
        <v>6471</v>
      </c>
      <c r="B2785">
        <v>2009</v>
      </c>
      <c r="C2785" t="s">
        <v>1681</v>
      </c>
      <c r="D2785" t="s">
        <v>673</v>
      </c>
      <c r="E2785" t="s">
        <v>483</v>
      </c>
      <c r="F2785" t="s">
        <v>3787</v>
      </c>
      <c r="G2785" t="s">
        <v>39</v>
      </c>
      <c r="H2785" s="11">
        <v>40000000</v>
      </c>
      <c r="I2785" s="11">
        <v>13838130</v>
      </c>
      <c r="J2785" t="s">
        <v>38</v>
      </c>
      <c r="K2785">
        <v>109</v>
      </c>
      <c r="L2785" t="s">
        <v>1867</v>
      </c>
      <c r="M2785" t="s">
        <v>6472</v>
      </c>
      <c r="N2785">
        <v>5.9</v>
      </c>
      <c r="O2785">
        <v>157</v>
      </c>
      <c r="P2785">
        <v>157</v>
      </c>
      <c r="Q2785">
        <v>35990</v>
      </c>
      <c r="R2785">
        <v>20503</v>
      </c>
      <c r="S2785" t="s">
        <v>28</v>
      </c>
      <c r="T2785">
        <v>2.35</v>
      </c>
      <c r="U2785" t="b">
        <f>IF(Table19[[#This Row],[gross]]-Table19[[#This Row],[budget]] &gt; 0, TRUE, FALSE)</f>
        <v>0</v>
      </c>
    </row>
    <row r="2786" spans="1:21" x14ac:dyDescent="0.35">
      <c r="A2786" t="s">
        <v>6514</v>
      </c>
      <c r="B2786">
        <v>2012</v>
      </c>
      <c r="C2786" t="s">
        <v>3935</v>
      </c>
      <c r="D2786" t="s">
        <v>6513</v>
      </c>
      <c r="E2786" t="s">
        <v>6512</v>
      </c>
      <c r="F2786" t="s">
        <v>6515</v>
      </c>
      <c r="G2786" t="s">
        <v>39</v>
      </c>
      <c r="H2786" s="11">
        <v>40000000</v>
      </c>
      <c r="I2786" s="11">
        <v>18438149</v>
      </c>
      <c r="J2786" t="s">
        <v>38</v>
      </c>
      <c r="K2786">
        <v>91</v>
      </c>
      <c r="L2786" t="s">
        <v>2450</v>
      </c>
      <c r="M2786" t="s">
        <v>6516</v>
      </c>
      <c r="N2786">
        <v>5.9</v>
      </c>
      <c r="O2786">
        <v>70</v>
      </c>
      <c r="P2786">
        <v>93</v>
      </c>
      <c r="Q2786">
        <v>30842</v>
      </c>
      <c r="R2786">
        <v>222</v>
      </c>
      <c r="S2786" t="s">
        <v>28</v>
      </c>
      <c r="T2786">
        <v>2.35</v>
      </c>
      <c r="U2786" t="b">
        <f>IF(Table19[[#This Row],[gross]]-Table19[[#This Row],[budget]] &gt; 0, TRUE, FALSE)</f>
        <v>0</v>
      </c>
    </row>
    <row r="2787" spans="1:21" x14ac:dyDescent="0.35">
      <c r="A2787" t="s">
        <v>6881</v>
      </c>
      <c r="B2787">
        <v>2011</v>
      </c>
      <c r="C2787" t="s">
        <v>566</v>
      </c>
      <c r="D2787" t="s">
        <v>1157</v>
      </c>
      <c r="E2787" t="s">
        <v>1301</v>
      </c>
      <c r="F2787" t="s">
        <v>6882</v>
      </c>
      <c r="G2787" t="s">
        <v>39</v>
      </c>
      <c r="H2787" s="11">
        <v>36000000</v>
      </c>
      <c r="I2787" s="11">
        <v>1068392</v>
      </c>
      <c r="J2787" t="s">
        <v>3428</v>
      </c>
      <c r="K2787">
        <v>102</v>
      </c>
      <c r="L2787" t="s">
        <v>6880</v>
      </c>
      <c r="M2787" t="s">
        <v>6883</v>
      </c>
      <c r="N2787">
        <v>5.9</v>
      </c>
      <c r="O2787">
        <v>77</v>
      </c>
      <c r="P2787">
        <v>53</v>
      </c>
      <c r="Q2787">
        <v>3865</v>
      </c>
      <c r="R2787">
        <v>3497</v>
      </c>
      <c r="S2787" t="s">
        <v>28</v>
      </c>
      <c r="T2787">
        <v>2.35</v>
      </c>
      <c r="U2787" t="b">
        <f>IF(Table19[[#This Row],[gross]]-Table19[[#This Row],[budget]] &gt; 0, TRUE, FALSE)</f>
        <v>0</v>
      </c>
    </row>
    <row r="2788" spans="1:21" x14ac:dyDescent="0.35">
      <c r="A2788" t="s">
        <v>6933</v>
      </c>
      <c r="B2788">
        <v>2005</v>
      </c>
      <c r="C2788" t="s">
        <v>6931</v>
      </c>
      <c r="D2788" t="s">
        <v>777</v>
      </c>
      <c r="E2788" t="s">
        <v>6932</v>
      </c>
      <c r="F2788" t="s">
        <v>6934</v>
      </c>
      <c r="G2788" t="s">
        <v>39</v>
      </c>
      <c r="H2788" s="11">
        <v>35000000</v>
      </c>
      <c r="I2788" s="11">
        <v>67962333</v>
      </c>
      <c r="J2788" t="s">
        <v>38</v>
      </c>
      <c r="K2788">
        <v>105</v>
      </c>
      <c r="L2788" t="s">
        <v>1618</v>
      </c>
      <c r="M2788" t="s">
        <v>6935</v>
      </c>
      <c r="N2788">
        <v>5.9</v>
      </c>
      <c r="O2788">
        <v>104</v>
      </c>
      <c r="P2788">
        <v>160</v>
      </c>
      <c r="Q2788">
        <v>33887</v>
      </c>
      <c r="R2788">
        <v>2689</v>
      </c>
      <c r="S2788" t="s">
        <v>28</v>
      </c>
      <c r="T2788">
        <v>1.85</v>
      </c>
      <c r="U2788" t="b">
        <f>IF(Table19[[#This Row],[gross]]-Table19[[#This Row],[budget]] &gt; 0, TRUE, FALSE)</f>
        <v>1</v>
      </c>
    </row>
    <row r="2789" spans="1:21" x14ac:dyDescent="0.35">
      <c r="A2789" t="s">
        <v>7023</v>
      </c>
      <c r="B2789">
        <v>2005</v>
      </c>
      <c r="C2789" t="s">
        <v>7021</v>
      </c>
      <c r="D2789" t="s">
        <v>3971</v>
      </c>
      <c r="E2789" t="s">
        <v>7022</v>
      </c>
      <c r="F2789" t="s">
        <v>3758</v>
      </c>
      <c r="G2789" t="s">
        <v>39</v>
      </c>
      <c r="H2789" s="11">
        <v>30000000</v>
      </c>
      <c r="I2789" s="11">
        <v>43894863</v>
      </c>
      <c r="J2789" t="s">
        <v>38</v>
      </c>
      <c r="K2789">
        <v>98</v>
      </c>
      <c r="L2789" t="s">
        <v>1618</v>
      </c>
      <c r="M2789" t="s">
        <v>7024</v>
      </c>
      <c r="N2789">
        <v>5.9</v>
      </c>
      <c r="O2789">
        <v>120</v>
      </c>
      <c r="P2789">
        <v>262</v>
      </c>
      <c r="Q2789">
        <v>25883</v>
      </c>
      <c r="R2789">
        <v>4879</v>
      </c>
      <c r="S2789" t="s">
        <v>28</v>
      </c>
      <c r="T2789">
        <v>2.35</v>
      </c>
      <c r="U2789" t="b">
        <f>IF(Table19[[#This Row],[gross]]-Table19[[#This Row],[budget]] &gt; 0, TRUE, FALSE)</f>
        <v>1</v>
      </c>
    </row>
    <row r="2790" spans="1:21" x14ac:dyDescent="0.35">
      <c r="A2790" t="s">
        <v>7059</v>
      </c>
      <c r="B2790">
        <v>2011</v>
      </c>
      <c r="C2790" t="s">
        <v>7056</v>
      </c>
      <c r="D2790" t="s">
        <v>7058</v>
      </c>
      <c r="E2790" t="s">
        <v>7057</v>
      </c>
      <c r="F2790" t="s">
        <v>7060</v>
      </c>
      <c r="G2790" t="s">
        <v>39</v>
      </c>
      <c r="H2790" s="11">
        <v>35000000</v>
      </c>
      <c r="I2790" s="11">
        <v>39026186</v>
      </c>
      <c r="J2790" t="s">
        <v>38</v>
      </c>
      <c r="K2790">
        <v>112</v>
      </c>
      <c r="L2790" t="s">
        <v>1375</v>
      </c>
      <c r="M2790" t="s">
        <v>7061</v>
      </c>
      <c r="N2790">
        <v>5.9</v>
      </c>
      <c r="O2790">
        <v>128</v>
      </c>
      <c r="P2790">
        <v>153</v>
      </c>
      <c r="Q2790">
        <v>48019</v>
      </c>
      <c r="R2790">
        <v>2371</v>
      </c>
      <c r="S2790" t="s">
        <v>28</v>
      </c>
      <c r="T2790">
        <v>1.85</v>
      </c>
      <c r="U2790" t="b">
        <f>IF(Table19[[#This Row],[gross]]-Table19[[#This Row],[budget]] &gt; 0, TRUE, FALSE)</f>
        <v>1</v>
      </c>
    </row>
    <row r="2791" spans="1:21" x14ac:dyDescent="0.35">
      <c r="A2791" t="s">
        <v>7148</v>
      </c>
      <c r="B2791">
        <v>2008</v>
      </c>
      <c r="C2791" t="s">
        <v>7147</v>
      </c>
      <c r="D2791" t="s">
        <v>3461</v>
      </c>
      <c r="E2791" t="s">
        <v>702</v>
      </c>
      <c r="F2791" t="s">
        <v>7149</v>
      </c>
      <c r="G2791" t="s">
        <v>39</v>
      </c>
      <c r="H2791" s="11">
        <v>30000000</v>
      </c>
      <c r="I2791" s="11">
        <v>20981633</v>
      </c>
      <c r="J2791" t="s">
        <v>38</v>
      </c>
      <c r="K2791">
        <v>108</v>
      </c>
      <c r="L2791" t="s">
        <v>2139</v>
      </c>
      <c r="M2791" t="s">
        <v>7150</v>
      </c>
      <c r="N2791">
        <v>5.9</v>
      </c>
      <c r="O2791">
        <v>270</v>
      </c>
      <c r="P2791">
        <v>492</v>
      </c>
      <c r="Q2791">
        <v>78256</v>
      </c>
      <c r="R2791">
        <v>2351</v>
      </c>
      <c r="S2791" t="s">
        <v>28</v>
      </c>
      <c r="T2791">
        <v>2.35</v>
      </c>
      <c r="U2791" t="b">
        <f>IF(Table19[[#This Row],[gross]]-Table19[[#This Row],[budget]] &gt; 0, TRUE, FALSE)</f>
        <v>0</v>
      </c>
    </row>
    <row r="2792" spans="1:21" x14ac:dyDescent="0.35">
      <c r="A2792" t="s">
        <v>7543</v>
      </c>
      <c r="B2792">
        <v>2004</v>
      </c>
      <c r="C2792" t="s">
        <v>5579</v>
      </c>
      <c r="D2792" t="s">
        <v>3090</v>
      </c>
      <c r="E2792" t="s">
        <v>7542</v>
      </c>
      <c r="F2792" t="s">
        <v>7544</v>
      </c>
      <c r="G2792" t="s">
        <v>39</v>
      </c>
      <c r="H2792" s="11">
        <v>28000000</v>
      </c>
      <c r="I2792" s="11">
        <v>17848322</v>
      </c>
      <c r="J2792" t="s">
        <v>7547</v>
      </c>
      <c r="K2792">
        <v>90</v>
      </c>
      <c r="L2792" t="s">
        <v>1618</v>
      </c>
      <c r="M2792" t="s">
        <v>7545</v>
      </c>
      <c r="N2792">
        <v>5.9</v>
      </c>
      <c r="O2792">
        <v>90</v>
      </c>
      <c r="P2792">
        <v>102</v>
      </c>
      <c r="Q2792">
        <v>18771</v>
      </c>
      <c r="R2792">
        <v>961</v>
      </c>
      <c r="S2792" t="s">
        <v>28</v>
      </c>
      <c r="T2792">
        <v>2.35</v>
      </c>
      <c r="U2792" t="b">
        <f>IF(Table19[[#This Row],[gross]]-Table19[[#This Row],[budget]] &gt; 0, TRUE, FALSE)</f>
        <v>0</v>
      </c>
    </row>
    <row r="2793" spans="1:21" x14ac:dyDescent="0.35">
      <c r="A2793" t="s">
        <v>7567</v>
      </c>
      <c r="B2793">
        <v>2013</v>
      </c>
      <c r="C2793" t="s">
        <v>7566</v>
      </c>
      <c r="D2793" t="s">
        <v>267</v>
      </c>
      <c r="E2793" t="s">
        <v>295</v>
      </c>
      <c r="F2793" t="s">
        <v>508</v>
      </c>
      <c r="G2793" t="s">
        <v>39</v>
      </c>
      <c r="H2793" s="11">
        <v>30000000</v>
      </c>
      <c r="I2793" s="11">
        <v>22525921</v>
      </c>
      <c r="J2793" t="s">
        <v>38</v>
      </c>
      <c r="K2793">
        <v>100</v>
      </c>
      <c r="L2793" t="s">
        <v>1611</v>
      </c>
      <c r="M2793" t="s">
        <v>7568</v>
      </c>
      <c r="N2793">
        <v>5.9</v>
      </c>
      <c r="O2793">
        <v>260</v>
      </c>
      <c r="P2793">
        <v>158</v>
      </c>
      <c r="Q2793">
        <v>60596</v>
      </c>
      <c r="R2793">
        <v>32094</v>
      </c>
      <c r="S2793" t="s">
        <v>28</v>
      </c>
      <c r="T2793">
        <v>2.35</v>
      </c>
      <c r="U2793" t="b">
        <f>IF(Table19[[#This Row],[gross]]-Table19[[#This Row],[budget]] &gt; 0, TRUE, FALSE)</f>
        <v>0</v>
      </c>
    </row>
    <row r="2794" spans="1:21" x14ac:dyDescent="0.35">
      <c r="A2794" t="s">
        <v>7791</v>
      </c>
      <c r="B2794">
        <v>1998</v>
      </c>
      <c r="C2794" t="s">
        <v>7790</v>
      </c>
      <c r="D2794" t="s">
        <v>3673</v>
      </c>
      <c r="E2794" t="s">
        <v>5122</v>
      </c>
      <c r="F2794" t="s">
        <v>6178</v>
      </c>
      <c r="G2794" t="s">
        <v>39</v>
      </c>
      <c r="H2794" s="11">
        <v>30000000</v>
      </c>
      <c r="I2794" s="11">
        <v>60033780</v>
      </c>
      <c r="J2794" t="s">
        <v>38</v>
      </c>
      <c r="K2794">
        <v>114</v>
      </c>
      <c r="L2794" t="s">
        <v>209</v>
      </c>
      <c r="M2794" t="s">
        <v>7792</v>
      </c>
      <c r="N2794">
        <v>5.9</v>
      </c>
      <c r="O2794">
        <v>65</v>
      </c>
      <c r="P2794">
        <v>162</v>
      </c>
      <c r="Q2794">
        <v>18973</v>
      </c>
      <c r="R2794">
        <v>2860</v>
      </c>
      <c r="S2794" t="s">
        <v>28</v>
      </c>
      <c r="T2794">
        <v>1.85</v>
      </c>
      <c r="U2794" t="b">
        <f>IF(Table19[[#This Row],[gross]]-Table19[[#This Row],[budget]] &gt; 0, TRUE, FALSE)</f>
        <v>1</v>
      </c>
    </row>
    <row r="2795" spans="1:21" x14ac:dyDescent="0.35">
      <c r="A2795" t="s">
        <v>7799</v>
      </c>
      <c r="B2795">
        <v>2004</v>
      </c>
      <c r="C2795" t="s">
        <v>2686</v>
      </c>
      <c r="D2795" t="s">
        <v>7798</v>
      </c>
      <c r="E2795" t="s">
        <v>7797</v>
      </c>
      <c r="F2795" t="s">
        <v>7800</v>
      </c>
      <c r="G2795" t="s">
        <v>39</v>
      </c>
      <c r="H2795" s="11">
        <v>19000000</v>
      </c>
      <c r="I2795" s="11">
        <v>58156435</v>
      </c>
      <c r="J2795" t="s">
        <v>38</v>
      </c>
      <c r="K2795">
        <v>95</v>
      </c>
      <c r="L2795" t="s">
        <v>2402</v>
      </c>
      <c r="M2795" t="s">
        <v>7801</v>
      </c>
      <c r="N2795">
        <v>5.9</v>
      </c>
      <c r="O2795">
        <v>94</v>
      </c>
      <c r="P2795">
        <v>152</v>
      </c>
      <c r="Q2795">
        <v>37479</v>
      </c>
      <c r="R2795">
        <v>1266</v>
      </c>
      <c r="S2795" t="s">
        <v>28</v>
      </c>
      <c r="T2795">
        <v>2.35</v>
      </c>
      <c r="U2795" t="b">
        <f>IF(Table19[[#This Row],[gross]]-Table19[[#This Row],[budget]] &gt; 0, TRUE, FALSE)</f>
        <v>1</v>
      </c>
    </row>
    <row r="2796" spans="1:21" x14ac:dyDescent="0.35">
      <c r="A2796" t="s">
        <v>7954</v>
      </c>
      <c r="B2796">
        <v>2013</v>
      </c>
      <c r="C2796" t="s">
        <v>7953</v>
      </c>
      <c r="D2796" t="s">
        <v>479</v>
      </c>
      <c r="E2796" t="s">
        <v>229</v>
      </c>
      <c r="F2796" t="s">
        <v>7498</v>
      </c>
      <c r="G2796" t="s">
        <v>569</v>
      </c>
      <c r="H2796" s="11">
        <v>30000000</v>
      </c>
      <c r="I2796" s="11">
        <v>35266619</v>
      </c>
      <c r="J2796" t="s">
        <v>38</v>
      </c>
      <c r="K2796">
        <v>100</v>
      </c>
      <c r="L2796" t="s">
        <v>4835</v>
      </c>
      <c r="M2796" t="s">
        <v>7955</v>
      </c>
      <c r="N2796">
        <v>5.9</v>
      </c>
      <c r="O2796">
        <v>359</v>
      </c>
      <c r="P2796">
        <v>371</v>
      </c>
      <c r="Q2796">
        <v>108242</v>
      </c>
      <c r="R2796">
        <v>20051</v>
      </c>
      <c r="S2796" t="s">
        <v>28</v>
      </c>
      <c r="T2796">
        <v>2.35</v>
      </c>
      <c r="U2796" t="b">
        <f>IF(Table19[[#This Row],[gross]]-Table19[[#This Row],[budget]] &gt; 0, TRUE, FALSE)</f>
        <v>1</v>
      </c>
    </row>
    <row r="2797" spans="1:21" x14ac:dyDescent="0.35">
      <c r="A2797" t="s">
        <v>8020</v>
      </c>
      <c r="B2797">
        <v>2011</v>
      </c>
      <c r="C2797" t="s">
        <v>8018</v>
      </c>
      <c r="D2797" t="s">
        <v>1312</v>
      </c>
      <c r="E2797" t="s">
        <v>8019</v>
      </c>
      <c r="F2797" t="s">
        <v>1021</v>
      </c>
      <c r="G2797" t="s">
        <v>569</v>
      </c>
      <c r="H2797" s="11">
        <v>30000000</v>
      </c>
      <c r="I2797" s="11">
        <v>23070045</v>
      </c>
      <c r="J2797" t="s">
        <v>38</v>
      </c>
      <c r="K2797">
        <v>108</v>
      </c>
      <c r="L2797" t="s">
        <v>1763</v>
      </c>
      <c r="M2797" t="s">
        <v>8021</v>
      </c>
      <c r="N2797">
        <v>5.9</v>
      </c>
      <c r="O2797">
        <v>244</v>
      </c>
      <c r="P2797">
        <v>215</v>
      </c>
      <c r="Q2797">
        <v>47003</v>
      </c>
      <c r="R2797">
        <v>3892</v>
      </c>
      <c r="S2797" t="s">
        <v>28</v>
      </c>
      <c r="T2797">
        <v>1.85</v>
      </c>
      <c r="U2797" t="b">
        <f>IF(Table19[[#This Row],[gross]]-Table19[[#This Row],[budget]] &gt; 0, TRUE, FALSE)</f>
        <v>0</v>
      </c>
    </row>
    <row r="2798" spans="1:21" x14ac:dyDescent="0.35">
      <c r="A2798" t="s">
        <v>8071</v>
      </c>
      <c r="B2798">
        <v>2007</v>
      </c>
      <c r="C2798" t="s">
        <v>3970</v>
      </c>
      <c r="D2798" t="s">
        <v>2314</v>
      </c>
      <c r="E2798" t="s">
        <v>3835</v>
      </c>
      <c r="F2798" t="s">
        <v>4866</v>
      </c>
      <c r="G2798" t="s">
        <v>569</v>
      </c>
      <c r="H2798" s="11">
        <v>30000000</v>
      </c>
      <c r="I2798" s="11">
        <v>16930884</v>
      </c>
      <c r="J2798" t="s">
        <v>38</v>
      </c>
      <c r="K2798">
        <v>108</v>
      </c>
      <c r="L2798" t="s">
        <v>2079</v>
      </c>
      <c r="M2798" t="s">
        <v>8072</v>
      </c>
      <c r="N2798">
        <v>5.9</v>
      </c>
      <c r="O2798">
        <v>158</v>
      </c>
      <c r="P2798">
        <v>262</v>
      </c>
      <c r="Q2798">
        <v>65628</v>
      </c>
      <c r="R2798">
        <v>16722</v>
      </c>
      <c r="S2798" t="s">
        <v>28</v>
      </c>
      <c r="T2798">
        <v>2.35</v>
      </c>
      <c r="U2798" t="b">
        <f>IF(Table19[[#This Row],[gross]]-Table19[[#This Row],[budget]] &gt; 0, TRUE, FALSE)</f>
        <v>0</v>
      </c>
    </row>
    <row r="2799" spans="1:21" x14ac:dyDescent="0.35">
      <c r="A2799" t="s">
        <v>8300</v>
      </c>
      <c r="B2799">
        <v>1998</v>
      </c>
      <c r="C2799" t="s">
        <v>8298</v>
      </c>
      <c r="D2799" t="s">
        <v>2252</v>
      </c>
      <c r="E2799" t="s">
        <v>2100</v>
      </c>
      <c r="F2799" t="s">
        <v>7768</v>
      </c>
      <c r="G2799" t="s">
        <v>272</v>
      </c>
      <c r="H2799" s="11">
        <v>24000000</v>
      </c>
      <c r="I2799" s="11">
        <v>100491683</v>
      </c>
      <c r="J2799" t="s">
        <v>38</v>
      </c>
      <c r="K2799">
        <v>83</v>
      </c>
      <c r="L2799" t="s">
        <v>8299</v>
      </c>
      <c r="M2799" t="s">
        <v>8301</v>
      </c>
      <c r="N2799">
        <v>5.9</v>
      </c>
      <c r="O2799">
        <v>45</v>
      </c>
      <c r="P2799">
        <v>67</v>
      </c>
      <c r="Q2799">
        <v>14005</v>
      </c>
      <c r="R2799">
        <v>3438</v>
      </c>
      <c r="S2799" t="s">
        <v>28</v>
      </c>
      <c r="T2799">
        <v>1.85</v>
      </c>
      <c r="U2799" t="b">
        <f>IF(Table19[[#This Row],[gross]]-Table19[[#This Row],[budget]] &gt; 0, TRUE, FALSE)</f>
        <v>1</v>
      </c>
    </row>
    <row r="2800" spans="1:21" x14ac:dyDescent="0.35">
      <c r="A2800" t="s">
        <v>8581</v>
      </c>
      <c r="B2800">
        <v>2004</v>
      </c>
      <c r="C2800" t="s">
        <v>8580</v>
      </c>
      <c r="D2800" t="s">
        <v>138</v>
      </c>
      <c r="E2800" t="s">
        <v>2086</v>
      </c>
      <c r="F2800" t="s">
        <v>8582</v>
      </c>
      <c r="G2800" t="s">
        <v>569</v>
      </c>
      <c r="H2800" s="11">
        <v>27000000</v>
      </c>
      <c r="I2800" s="11">
        <v>8712564</v>
      </c>
      <c r="J2800" t="s">
        <v>38</v>
      </c>
      <c r="K2800">
        <v>99</v>
      </c>
      <c r="L2800" t="s">
        <v>2079</v>
      </c>
      <c r="M2800" t="s">
        <v>8583</v>
      </c>
      <c r="N2800">
        <v>5.9</v>
      </c>
      <c r="O2800">
        <v>101</v>
      </c>
      <c r="P2800">
        <v>139</v>
      </c>
      <c r="Q2800">
        <v>16555</v>
      </c>
      <c r="R2800">
        <v>1721</v>
      </c>
      <c r="S2800" t="s">
        <v>28</v>
      </c>
      <c r="T2800">
        <v>1.33</v>
      </c>
      <c r="U2800" t="b">
        <f>IF(Table19[[#This Row],[gross]]-Table19[[#This Row],[budget]] &gt; 0, TRUE, FALSE)</f>
        <v>0</v>
      </c>
    </row>
    <row r="2801" spans="1:21" x14ac:dyDescent="0.35">
      <c r="A2801" t="s">
        <v>8900</v>
      </c>
      <c r="B2801">
        <v>2005</v>
      </c>
      <c r="C2801" t="s">
        <v>8899</v>
      </c>
      <c r="D2801" t="s">
        <v>1683</v>
      </c>
      <c r="E2801" t="s">
        <v>4440</v>
      </c>
      <c r="F2801" t="s">
        <v>7430</v>
      </c>
      <c r="G2801" t="s">
        <v>569</v>
      </c>
      <c r="H2801" s="11">
        <v>30000000</v>
      </c>
      <c r="I2801" s="11">
        <v>51097664</v>
      </c>
      <c r="J2801" t="s">
        <v>38</v>
      </c>
      <c r="K2801">
        <v>101</v>
      </c>
      <c r="L2801" t="s">
        <v>5834</v>
      </c>
      <c r="M2801" t="s">
        <v>8901</v>
      </c>
      <c r="N2801">
        <v>5.9</v>
      </c>
      <c r="O2801">
        <v>180</v>
      </c>
      <c r="P2801">
        <v>450</v>
      </c>
      <c r="Q2801">
        <v>70205</v>
      </c>
      <c r="R2801">
        <v>23328</v>
      </c>
      <c r="S2801" t="s">
        <v>28</v>
      </c>
      <c r="T2801">
        <v>2.35</v>
      </c>
      <c r="U2801" t="b">
        <f>IF(Table19[[#This Row],[gross]]-Table19[[#This Row],[budget]] &gt; 0, TRUE, FALSE)</f>
        <v>1</v>
      </c>
    </row>
    <row r="2802" spans="1:21" x14ac:dyDescent="0.35">
      <c r="A2802" t="s">
        <v>9156</v>
      </c>
      <c r="B2802">
        <v>2008</v>
      </c>
      <c r="C2802" t="s">
        <v>9154</v>
      </c>
      <c r="D2802" t="s">
        <v>9000</v>
      </c>
      <c r="E2802" t="s">
        <v>9155</v>
      </c>
      <c r="F2802" t="s">
        <v>9157</v>
      </c>
      <c r="G2802" t="s">
        <v>569</v>
      </c>
      <c r="H2802" s="11">
        <v>8000000</v>
      </c>
      <c r="I2802" s="11">
        <v>17427926</v>
      </c>
      <c r="J2802" t="s">
        <v>38</v>
      </c>
      <c r="K2802">
        <v>93</v>
      </c>
      <c r="L2802" t="s">
        <v>6096</v>
      </c>
      <c r="M2802" t="s">
        <v>9158</v>
      </c>
      <c r="N2802">
        <v>5.9</v>
      </c>
      <c r="O2802">
        <v>233</v>
      </c>
      <c r="P2802">
        <v>351</v>
      </c>
      <c r="Q2802">
        <v>60062</v>
      </c>
      <c r="R2802">
        <v>1749</v>
      </c>
      <c r="S2802" t="s">
        <v>28</v>
      </c>
      <c r="T2802">
        <v>2.35</v>
      </c>
      <c r="U2802" t="b">
        <f>IF(Table19[[#This Row],[gross]]-Table19[[#This Row],[budget]] &gt; 0, TRUE, FALSE)</f>
        <v>1</v>
      </c>
    </row>
    <row r="2803" spans="1:21" x14ac:dyDescent="0.35">
      <c r="A2803" t="s">
        <v>9250</v>
      </c>
      <c r="B2803">
        <v>2012</v>
      </c>
      <c r="C2803" t="s">
        <v>9248</v>
      </c>
      <c r="D2803" t="s">
        <v>7455</v>
      </c>
      <c r="E2803" t="s">
        <v>9249</v>
      </c>
      <c r="F2803" t="s">
        <v>9251</v>
      </c>
      <c r="G2803" t="s">
        <v>39</v>
      </c>
      <c r="H2803" s="11">
        <v>14000000</v>
      </c>
      <c r="I2803" s="11">
        <v>49122319</v>
      </c>
      <c r="J2803" t="s">
        <v>38</v>
      </c>
      <c r="K2803">
        <v>92</v>
      </c>
      <c r="L2803" t="s">
        <v>5289</v>
      </c>
      <c r="M2803" t="s">
        <v>9252</v>
      </c>
      <c r="N2803">
        <v>5.9</v>
      </c>
      <c r="O2803">
        <v>264</v>
      </c>
      <c r="P2803">
        <v>162</v>
      </c>
      <c r="Q2803">
        <v>47169</v>
      </c>
      <c r="R2803">
        <v>2348</v>
      </c>
      <c r="S2803" t="s">
        <v>28</v>
      </c>
      <c r="T2803">
        <v>2.35</v>
      </c>
      <c r="U2803" t="b">
        <f>IF(Table19[[#This Row],[gross]]-Table19[[#This Row],[budget]] &gt; 0, TRUE, FALSE)</f>
        <v>1</v>
      </c>
    </row>
    <row r="2804" spans="1:21" x14ac:dyDescent="0.35">
      <c r="A2804" t="s">
        <v>9270</v>
      </c>
      <c r="B2804">
        <v>1991</v>
      </c>
      <c r="C2804" t="s">
        <v>9267</v>
      </c>
      <c r="D2804" t="s">
        <v>9269</v>
      </c>
      <c r="E2804" t="s">
        <v>9268</v>
      </c>
      <c r="F2804" t="s">
        <v>9271</v>
      </c>
      <c r="G2804" t="s">
        <v>569</v>
      </c>
      <c r="H2804" s="11">
        <v>17000000</v>
      </c>
      <c r="I2804" s="11">
        <v>9286314</v>
      </c>
      <c r="J2804" t="s">
        <v>38</v>
      </c>
      <c r="K2804">
        <v>88</v>
      </c>
      <c r="L2804" t="s">
        <v>454</v>
      </c>
      <c r="M2804" t="s">
        <v>9272</v>
      </c>
      <c r="N2804">
        <v>5.9</v>
      </c>
      <c r="O2804">
        <v>27</v>
      </c>
      <c r="P2804">
        <v>62</v>
      </c>
      <c r="Q2804">
        <v>4972</v>
      </c>
      <c r="R2804">
        <v>583</v>
      </c>
      <c r="S2804" t="s">
        <v>28</v>
      </c>
      <c r="T2804">
        <v>1.85</v>
      </c>
      <c r="U2804" t="b">
        <f>IF(Table19[[#This Row],[gross]]-Table19[[#This Row],[budget]] &gt; 0, TRUE, FALSE)</f>
        <v>0</v>
      </c>
    </row>
    <row r="2805" spans="1:21" x14ac:dyDescent="0.35">
      <c r="A2805" t="s">
        <v>9670</v>
      </c>
      <c r="B2805">
        <v>2001</v>
      </c>
      <c r="C2805" t="s">
        <v>2115</v>
      </c>
      <c r="D2805" t="s">
        <v>4648</v>
      </c>
      <c r="E2805" t="s">
        <v>9669</v>
      </c>
      <c r="F2805" t="s">
        <v>9671</v>
      </c>
      <c r="G2805" t="s">
        <v>39</v>
      </c>
      <c r="H2805" s="11">
        <v>22000000</v>
      </c>
      <c r="I2805" s="11">
        <v>19351569</v>
      </c>
      <c r="J2805" t="s">
        <v>38</v>
      </c>
      <c r="K2805">
        <v>96</v>
      </c>
      <c r="L2805" t="s">
        <v>4092</v>
      </c>
      <c r="M2805" t="s">
        <v>9672</v>
      </c>
      <c r="N2805">
        <v>5.9</v>
      </c>
      <c r="O2805">
        <v>97</v>
      </c>
      <c r="P2805">
        <v>201</v>
      </c>
      <c r="Q2805">
        <v>33287</v>
      </c>
      <c r="R2805">
        <v>664</v>
      </c>
      <c r="S2805" t="s">
        <v>28</v>
      </c>
      <c r="T2805">
        <v>1.85</v>
      </c>
      <c r="U2805" t="b">
        <f>IF(Table19[[#This Row],[gross]]-Table19[[#This Row],[budget]] &gt; 0, TRUE, FALSE)</f>
        <v>0</v>
      </c>
    </row>
    <row r="2806" spans="1:21" x14ac:dyDescent="0.35">
      <c r="A2806" t="s">
        <v>9788</v>
      </c>
      <c r="B2806">
        <v>1982</v>
      </c>
      <c r="C2806" t="s">
        <v>3541</v>
      </c>
      <c r="D2806" t="s">
        <v>3541</v>
      </c>
      <c r="E2806" t="s">
        <v>9787</v>
      </c>
      <c r="F2806" t="s">
        <v>9789</v>
      </c>
      <c r="G2806" t="s">
        <v>90</v>
      </c>
      <c r="H2806" s="11">
        <v>21000000</v>
      </c>
      <c r="I2806" s="11">
        <v>46700000</v>
      </c>
      <c r="J2806" t="s">
        <v>38</v>
      </c>
      <c r="K2806">
        <v>136</v>
      </c>
      <c r="L2806" t="s">
        <v>50</v>
      </c>
      <c r="M2806" t="s">
        <v>9790</v>
      </c>
      <c r="N2806">
        <v>5.9</v>
      </c>
      <c r="O2806">
        <v>43</v>
      </c>
      <c r="P2806">
        <v>98</v>
      </c>
      <c r="Q2806">
        <v>19832</v>
      </c>
      <c r="R2806">
        <v>16805</v>
      </c>
      <c r="S2806" t="s">
        <v>28</v>
      </c>
      <c r="T2806">
        <v>2.35</v>
      </c>
      <c r="U2806" t="b">
        <f>IF(Table19[[#This Row],[gross]]-Table19[[#This Row],[budget]] &gt; 0, TRUE, FALSE)</f>
        <v>1</v>
      </c>
    </row>
    <row r="2807" spans="1:21" x14ac:dyDescent="0.35">
      <c r="A2807" t="s">
        <v>10000</v>
      </c>
      <c r="B2807">
        <v>2007</v>
      </c>
      <c r="C2807" t="s">
        <v>9999</v>
      </c>
      <c r="D2807" t="s">
        <v>6075</v>
      </c>
      <c r="E2807" t="s">
        <v>2030</v>
      </c>
      <c r="F2807" t="s">
        <v>10001</v>
      </c>
      <c r="G2807" t="s">
        <v>39</v>
      </c>
      <c r="H2807" s="11">
        <v>20000000</v>
      </c>
      <c r="I2807" s="11">
        <v>47852604</v>
      </c>
      <c r="J2807" t="s">
        <v>38</v>
      </c>
      <c r="K2807">
        <v>96</v>
      </c>
      <c r="L2807" t="s">
        <v>1861</v>
      </c>
      <c r="M2807" t="s">
        <v>10002</v>
      </c>
      <c r="N2807">
        <v>5.9</v>
      </c>
      <c r="O2807">
        <v>184</v>
      </c>
      <c r="P2807">
        <v>337</v>
      </c>
      <c r="Q2807">
        <v>62364</v>
      </c>
      <c r="R2807">
        <v>1825</v>
      </c>
      <c r="S2807" t="s">
        <v>28</v>
      </c>
      <c r="T2807">
        <v>2.35</v>
      </c>
      <c r="U2807" t="b">
        <f>IF(Table19[[#This Row],[gross]]-Table19[[#This Row],[budget]] &gt; 0, TRUE, FALSE)</f>
        <v>1</v>
      </c>
    </row>
    <row r="2808" spans="1:21" x14ac:dyDescent="0.35">
      <c r="A2808" t="s">
        <v>10158</v>
      </c>
      <c r="B2808">
        <v>2007</v>
      </c>
      <c r="C2808" t="s">
        <v>10155</v>
      </c>
      <c r="D2808" t="s">
        <v>10157</v>
      </c>
      <c r="E2808" t="s">
        <v>6788</v>
      </c>
      <c r="F2808" t="s">
        <v>4016</v>
      </c>
      <c r="G2808" t="s">
        <v>90</v>
      </c>
      <c r="H2808" s="11">
        <v>20000000</v>
      </c>
      <c r="I2808" s="11">
        <v>25584685</v>
      </c>
      <c r="J2808" t="s">
        <v>38</v>
      </c>
      <c r="K2808">
        <v>99</v>
      </c>
      <c r="L2808" t="s">
        <v>10156</v>
      </c>
      <c r="M2808" t="s">
        <v>10159</v>
      </c>
      <c r="N2808">
        <v>5.9</v>
      </c>
      <c r="O2808">
        <v>93</v>
      </c>
      <c r="P2808">
        <v>102</v>
      </c>
      <c r="Q2808">
        <v>15877</v>
      </c>
      <c r="R2808">
        <v>3327</v>
      </c>
      <c r="S2808" t="s">
        <v>28</v>
      </c>
      <c r="T2808">
        <v>2.35</v>
      </c>
      <c r="U2808" t="b">
        <f>IF(Table19[[#This Row],[gross]]-Table19[[#This Row],[budget]] &gt; 0, TRUE, FALSE)</f>
        <v>1</v>
      </c>
    </row>
    <row r="2809" spans="1:21" x14ac:dyDescent="0.35">
      <c r="A2809" t="s">
        <v>10217</v>
      </c>
      <c r="B2809">
        <v>2008</v>
      </c>
      <c r="C2809" t="s">
        <v>4998</v>
      </c>
      <c r="D2809" t="s">
        <v>6388</v>
      </c>
      <c r="E2809" t="s">
        <v>9950</v>
      </c>
      <c r="F2809" t="s">
        <v>10218</v>
      </c>
      <c r="G2809" t="s">
        <v>569</v>
      </c>
      <c r="H2809" s="11">
        <v>40000000</v>
      </c>
      <c r="I2809" s="11">
        <v>19151864</v>
      </c>
      <c r="J2809" t="s">
        <v>38</v>
      </c>
      <c r="K2809">
        <v>112</v>
      </c>
      <c r="L2809" t="s">
        <v>1618</v>
      </c>
      <c r="M2809" t="s">
        <v>10219</v>
      </c>
      <c r="N2809">
        <v>5.9</v>
      </c>
      <c r="O2809">
        <v>80</v>
      </c>
      <c r="P2809">
        <v>100</v>
      </c>
      <c r="Q2809">
        <v>36983</v>
      </c>
      <c r="R2809">
        <v>3301</v>
      </c>
      <c r="S2809" t="s">
        <v>28</v>
      </c>
      <c r="T2809">
        <v>1.85</v>
      </c>
      <c r="U2809" t="b">
        <f>IF(Table19[[#This Row],[gross]]-Table19[[#This Row],[budget]] &gt; 0, TRUE, FALSE)</f>
        <v>0</v>
      </c>
    </row>
    <row r="2810" spans="1:21" x14ac:dyDescent="0.35">
      <c r="A2810" t="s">
        <v>10225</v>
      </c>
      <c r="B2810">
        <v>2007</v>
      </c>
      <c r="C2810" t="s">
        <v>3170</v>
      </c>
      <c r="D2810" t="s">
        <v>3172</v>
      </c>
      <c r="E2810" t="s">
        <v>9674</v>
      </c>
      <c r="F2810" t="s">
        <v>5456</v>
      </c>
      <c r="G2810" t="s">
        <v>569</v>
      </c>
      <c r="H2810" s="11">
        <v>20000000</v>
      </c>
      <c r="I2810" s="11">
        <v>18882880</v>
      </c>
      <c r="J2810" t="s">
        <v>38</v>
      </c>
      <c r="K2810">
        <v>113</v>
      </c>
      <c r="L2810" t="s">
        <v>2450</v>
      </c>
      <c r="M2810" t="s">
        <v>10226</v>
      </c>
      <c r="N2810">
        <v>5.9</v>
      </c>
      <c r="O2810">
        <v>88</v>
      </c>
      <c r="P2810">
        <v>125</v>
      </c>
      <c r="Q2810">
        <v>20539</v>
      </c>
      <c r="R2810">
        <v>4039</v>
      </c>
      <c r="S2810" t="s">
        <v>28</v>
      </c>
      <c r="T2810">
        <v>2.35</v>
      </c>
      <c r="U2810" t="b">
        <f>IF(Table19[[#This Row],[gross]]-Table19[[#This Row],[budget]] &gt; 0, TRUE, FALSE)</f>
        <v>0</v>
      </c>
    </row>
    <row r="2811" spans="1:21" x14ac:dyDescent="0.35">
      <c r="A2811" t="s">
        <v>10246</v>
      </c>
      <c r="B2811">
        <v>2006</v>
      </c>
      <c r="C2811" t="s">
        <v>2465</v>
      </c>
      <c r="D2811" t="s">
        <v>1888</v>
      </c>
      <c r="E2811" t="s">
        <v>604</v>
      </c>
      <c r="F2811" t="s">
        <v>3892</v>
      </c>
      <c r="G2811" t="s">
        <v>39</v>
      </c>
      <c r="H2811" s="11">
        <v>20000000</v>
      </c>
      <c r="I2811" s="11">
        <v>17803796</v>
      </c>
      <c r="J2811" t="s">
        <v>38</v>
      </c>
      <c r="K2811">
        <v>108</v>
      </c>
      <c r="L2811" t="s">
        <v>1611</v>
      </c>
      <c r="M2811" t="s">
        <v>10247</v>
      </c>
      <c r="N2811">
        <v>5.9</v>
      </c>
      <c r="O2811">
        <v>110</v>
      </c>
      <c r="P2811">
        <v>97</v>
      </c>
      <c r="Q2811">
        <v>26100</v>
      </c>
      <c r="R2811">
        <v>4374</v>
      </c>
      <c r="S2811" t="s">
        <v>28</v>
      </c>
      <c r="T2811">
        <v>2.35</v>
      </c>
      <c r="U2811" t="b">
        <f>IF(Table19[[#This Row],[gross]]-Table19[[#This Row],[budget]] &gt; 0, TRUE, FALSE)</f>
        <v>0</v>
      </c>
    </row>
    <row r="2812" spans="1:21" x14ac:dyDescent="0.35">
      <c r="A2812" t="s">
        <v>10634</v>
      </c>
      <c r="B2812">
        <v>2004</v>
      </c>
      <c r="C2812" t="s">
        <v>10632</v>
      </c>
      <c r="D2812" t="s">
        <v>10633</v>
      </c>
      <c r="E2812" t="s">
        <v>6958</v>
      </c>
      <c r="F2812" t="s">
        <v>8619</v>
      </c>
      <c r="G2812" t="s">
        <v>90</v>
      </c>
      <c r="H2812" s="11">
        <v>20000000</v>
      </c>
      <c r="I2812" s="11">
        <v>51431160</v>
      </c>
      <c r="J2812" t="s">
        <v>38</v>
      </c>
      <c r="K2812">
        <v>95</v>
      </c>
      <c r="L2812" t="s">
        <v>2630</v>
      </c>
      <c r="M2812" t="s">
        <v>10635</v>
      </c>
      <c r="N2812">
        <v>5.9</v>
      </c>
      <c r="O2812">
        <v>69</v>
      </c>
      <c r="P2812">
        <v>232</v>
      </c>
      <c r="Q2812">
        <v>62861</v>
      </c>
      <c r="R2812">
        <v>3092</v>
      </c>
      <c r="S2812" t="s">
        <v>28</v>
      </c>
      <c r="T2812">
        <v>1.85</v>
      </c>
      <c r="U2812" t="b">
        <f>IF(Table19[[#This Row],[gross]]-Table19[[#This Row],[budget]] &gt; 0, TRUE, FALSE)</f>
        <v>1</v>
      </c>
    </row>
    <row r="2813" spans="1:21" x14ac:dyDescent="0.35">
      <c r="A2813" t="s">
        <v>10968</v>
      </c>
      <c r="B2813">
        <v>1986</v>
      </c>
      <c r="C2813" t="s">
        <v>4948</v>
      </c>
      <c r="D2813" t="s">
        <v>10967</v>
      </c>
      <c r="E2813" t="s">
        <v>10966</v>
      </c>
      <c r="F2813" t="s">
        <v>10969</v>
      </c>
      <c r="G2813" t="s">
        <v>569</v>
      </c>
      <c r="H2813" s="11">
        <v>17000000</v>
      </c>
      <c r="I2813" s="11">
        <v>6734844</v>
      </c>
      <c r="J2813" t="s">
        <v>38</v>
      </c>
      <c r="K2813">
        <v>112</v>
      </c>
      <c r="L2813" t="s">
        <v>209</v>
      </c>
      <c r="M2813" t="s">
        <v>10970</v>
      </c>
      <c r="N2813">
        <v>5.9</v>
      </c>
      <c r="O2813">
        <v>38</v>
      </c>
      <c r="P2813">
        <v>118</v>
      </c>
      <c r="Q2813">
        <v>29591</v>
      </c>
      <c r="R2813">
        <v>711</v>
      </c>
      <c r="S2813" t="s">
        <v>28</v>
      </c>
      <c r="T2813">
        <v>1.85</v>
      </c>
      <c r="U2813" t="b">
        <f>IF(Table19[[#This Row],[gross]]-Table19[[#This Row],[budget]] &gt; 0, TRUE, FALSE)</f>
        <v>0</v>
      </c>
    </row>
    <row r="2814" spans="1:21" x14ac:dyDescent="0.35">
      <c r="A2814" t="s">
        <v>11034</v>
      </c>
      <c r="B2814">
        <v>1986</v>
      </c>
      <c r="C2814" t="s">
        <v>11032</v>
      </c>
      <c r="D2814" t="s">
        <v>1292</v>
      </c>
      <c r="E2814" t="s">
        <v>1840</v>
      </c>
      <c r="F2814" t="s">
        <v>6089</v>
      </c>
      <c r="G2814" t="s">
        <v>569</v>
      </c>
      <c r="H2814" s="11">
        <v>2700000</v>
      </c>
      <c r="I2814" s="11">
        <v>3500000</v>
      </c>
      <c r="J2814" t="s">
        <v>38</v>
      </c>
      <c r="K2814">
        <v>93</v>
      </c>
      <c r="L2814" t="s">
        <v>11033</v>
      </c>
      <c r="M2814" t="s">
        <v>11035</v>
      </c>
      <c r="N2814">
        <v>5.9</v>
      </c>
      <c r="O2814">
        <v>70</v>
      </c>
      <c r="P2814">
        <v>100</v>
      </c>
      <c r="Q2814">
        <v>10082</v>
      </c>
      <c r="R2814">
        <v>2319</v>
      </c>
      <c r="S2814" t="s">
        <v>28</v>
      </c>
      <c r="T2814">
        <v>1.85</v>
      </c>
      <c r="U2814" t="b">
        <f>IF(Table19[[#This Row],[gross]]-Table19[[#This Row],[budget]] &gt; 0, TRUE, FALSE)</f>
        <v>1</v>
      </c>
    </row>
    <row r="2815" spans="1:21" x14ac:dyDescent="0.35">
      <c r="A2815" t="s">
        <v>11206</v>
      </c>
      <c r="B2815">
        <v>2009</v>
      </c>
      <c r="C2815" t="s">
        <v>4069</v>
      </c>
      <c r="D2815" t="s">
        <v>10439</v>
      </c>
      <c r="E2815" t="s">
        <v>11205</v>
      </c>
      <c r="F2815" t="s">
        <v>11207</v>
      </c>
      <c r="G2815" t="s">
        <v>39</v>
      </c>
      <c r="H2815" s="11">
        <v>17000000</v>
      </c>
      <c r="I2815" s="11">
        <v>8662318</v>
      </c>
      <c r="J2815" t="s">
        <v>38</v>
      </c>
      <c r="K2815">
        <v>98</v>
      </c>
      <c r="L2815" t="s">
        <v>1618</v>
      </c>
      <c r="M2815" t="s">
        <v>11208</v>
      </c>
      <c r="N2815">
        <v>5.9</v>
      </c>
      <c r="O2815">
        <v>112</v>
      </c>
      <c r="P2815">
        <v>75</v>
      </c>
      <c r="Q2815">
        <v>15033</v>
      </c>
      <c r="R2815">
        <v>2016</v>
      </c>
      <c r="S2815" t="s">
        <v>28</v>
      </c>
      <c r="T2815">
        <v>1.85</v>
      </c>
      <c r="U2815" t="b">
        <f>IF(Table19[[#This Row],[gross]]-Table19[[#This Row],[budget]] &gt; 0, TRUE, FALSE)</f>
        <v>0</v>
      </c>
    </row>
    <row r="2816" spans="1:21" x14ac:dyDescent="0.35">
      <c r="A2816" t="s">
        <v>11324</v>
      </c>
      <c r="B2816">
        <v>2006</v>
      </c>
      <c r="C2816" t="s">
        <v>849</v>
      </c>
      <c r="D2816" t="s">
        <v>4188</v>
      </c>
      <c r="E2816" t="s">
        <v>655</v>
      </c>
      <c r="F2816" t="s">
        <v>8571</v>
      </c>
      <c r="G2816" t="s">
        <v>569</v>
      </c>
      <c r="H2816" s="11">
        <v>16000000</v>
      </c>
      <c r="I2816" s="11">
        <v>39511038</v>
      </c>
      <c r="J2816" t="s">
        <v>38</v>
      </c>
      <c r="K2816">
        <v>83</v>
      </c>
      <c r="L2816" t="s">
        <v>6096</v>
      </c>
      <c r="M2816" t="s">
        <v>11325</v>
      </c>
      <c r="N2816">
        <v>5.9</v>
      </c>
      <c r="O2816">
        <v>196</v>
      </c>
      <c r="P2816">
        <v>366</v>
      </c>
      <c r="Q2816">
        <v>56269</v>
      </c>
      <c r="R2816">
        <v>26402</v>
      </c>
      <c r="S2816" t="s">
        <v>28</v>
      </c>
      <c r="T2816">
        <v>1.85</v>
      </c>
      <c r="U2816" t="b">
        <f>IF(Table19[[#This Row],[gross]]-Table19[[#This Row],[budget]] &gt; 0, TRUE, FALSE)</f>
        <v>1</v>
      </c>
    </row>
    <row r="2817" spans="1:21" x14ac:dyDescent="0.35">
      <c r="A2817" t="s">
        <v>11355</v>
      </c>
      <c r="B2817">
        <v>2001</v>
      </c>
      <c r="C2817" t="s">
        <v>6444</v>
      </c>
      <c r="D2817" t="s">
        <v>3721</v>
      </c>
      <c r="E2817" t="s">
        <v>4949</v>
      </c>
      <c r="F2817" t="s">
        <v>3822</v>
      </c>
      <c r="G2817" t="s">
        <v>39</v>
      </c>
      <c r="H2817" s="11">
        <v>17700000</v>
      </c>
      <c r="I2817" s="11">
        <v>27087695</v>
      </c>
      <c r="J2817" t="s">
        <v>38</v>
      </c>
      <c r="K2817">
        <v>91</v>
      </c>
      <c r="L2817" t="s">
        <v>5145</v>
      </c>
      <c r="M2817" t="s">
        <v>11356</v>
      </c>
      <c r="N2817">
        <v>5.9</v>
      </c>
      <c r="O2817">
        <v>78</v>
      </c>
      <c r="P2817">
        <v>205</v>
      </c>
      <c r="Q2817">
        <v>41664</v>
      </c>
      <c r="R2817">
        <v>2543</v>
      </c>
      <c r="S2817" t="s">
        <v>28</v>
      </c>
      <c r="T2817">
        <v>1.85</v>
      </c>
      <c r="U2817" t="b">
        <f>IF(Table19[[#This Row],[gross]]-Table19[[#This Row],[budget]] &gt; 0, TRUE, FALSE)</f>
        <v>1</v>
      </c>
    </row>
    <row r="2818" spans="1:21" x14ac:dyDescent="0.35">
      <c r="A2818" t="s">
        <v>11495</v>
      </c>
      <c r="B2818">
        <v>2005</v>
      </c>
      <c r="C2818" t="s">
        <v>11494</v>
      </c>
      <c r="D2818" t="s">
        <v>1489</v>
      </c>
      <c r="E2818" t="s">
        <v>2056</v>
      </c>
      <c r="F2818" t="s">
        <v>5859</v>
      </c>
      <c r="G2818" t="s">
        <v>569</v>
      </c>
      <c r="H2818" s="11">
        <v>15500000</v>
      </c>
      <c r="I2818" s="11">
        <v>1181197</v>
      </c>
      <c r="J2818" t="s">
        <v>38</v>
      </c>
      <c r="K2818">
        <v>93</v>
      </c>
      <c r="L2818" t="s">
        <v>1861</v>
      </c>
      <c r="M2818" t="s">
        <v>11496</v>
      </c>
      <c r="N2818">
        <v>5.9</v>
      </c>
      <c r="O2818">
        <v>40</v>
      </c>
      <c r="P2818">
        <v>24</v>
      </c>
      <c r="Q2818">
        <v>3299</v>
      </c>
      <c r="R2818">
        <v>4329</v>
      </c>
      <c r="S2818" t="s">
        <v>28</v>
      </c>
      <c r="T2818">
        <v>1.85</v>
      </c>
      <c r="U2818" t="b">
        <f>IF(Table19[[#This Row],[gross]]-Table19[[#This Row],[budget]] &gt; 0, TRUE, FALSE)</f>
        <v>0</v>
      </c>
    </row>
    <row r="2819" spans="1:21" x14ac:dyDescent="0.35">
      <c r="A2819" t="s">
        <v>11516</v>
      </c>
      <c r="B2819">
        <v>1987</v>
      </c>
      <c r="C2819" t="s">
        <v>1001</v>
      </c>
      <c r="D2819" t="s">
        <v>2976</v>
      </c>
      <c r="E2819" t="s">
        <v>2423</v>
      </c>
      <c r="F2819" t="s">
        <v>10264</v>
      </c>
      <c r="G2819" t="s">
        <v>90</v>
      </c>
      <c r="H2819" s="11">
        <v>11000000</v>
      </c>
      <c r="I2819" s="11">
        <v>167780960</v>
      </c>
      <c r="J2819" t="s">
        <v>38</v>
      </c>
      <c r="K2819">
        <v>102</v>
      </c>
      <c r="L2819" t="s">
        <v>3772</v>
      </c>
      <c r="M2819" t="s">
        <v>11517</v>
      </c>
      <c r="N2819">
        <v>5.9</v>
      </c>
      <c r="O2819">
        <v>21</v>
      </c>
      <c r="P2819">
        <v>42</v>
      </c>
      <c r="Q2819">
        <v>36918</v>
      </c>
      <c r="R2819">
        <v>21499</v>
      </c>
      <c r="S2819" t="s">
        <v>28</v>
      </c>
      <c r="T2819">
        <v>1.85</v>
      </c>
      <c r="U2819" t="b">
        <f>IF(Table19[[#This Row],[gross]]-Table19[[#This Row],[budget]] &gt; 0, TRUE, FALSE)</f>
        <v>1</v>
      </c>
    </row>
    <row r="2820" spans="1:21" x14ac:dyDescent="0.35">
      <c r="A2820" t="s">
        <v>11898</v>
      </c>
      <c r="B2820">
        <v>2004</v>
      </c>
      <c r="C2820" t="s">
        <v>10858</v>
      </c>
      <c r="D2820" t="s">
        <v>8977</v>
      </c>
      <c r="E2820" t="s">
        <v>8340</v>
      </c>
      <c r="F2820" t="s">
        <v>8808</v>
      </c>
      <c r="G2820" t="s">
        <v>90</v>
      </c>
      <c r="H2820" s="11">
        <v>15000000</v>
      </c>
      <c r="I2820" s="11">
        <v>10411980</v>
      </c>
      <c r="J2820" t="s">
        <v>38</v>
      </c>
      <c r="K2820">
        <v>103</v>
      </c>
      <c r="L2820" t="s">
        <v>11897</v>
      </c>
      <c r="M2820" t="s">
        <v>11899</v>
      </c>
      <c r="N2820">
        <v>5.9</v>
      </c>
      <c r="O2820">
        <v>46</v>
      </c>
      <c r="P2820">
        <v>212</v>
      </c>
      <c r="Q2820">
        <v>22649</v>
      </c>
      <c r="R2820">
        <v>4676</v>
      </c>
      <c r="S2820" t="s">
        <v>28</v>
      </c>
      <c r="T2820">
        <v>2.35</v>
      </c>
      <c r="U2820" t="b">
        <f>IF(Table19[[#This Row],[gross]]-Table19[[#This Row],[budget]] &gt; 0, TRUE, FALSE)</f>
        <v>0</v>
      </c>
    </row>
    <row r="2821" spans="1:21" x14ac:dyDescent="0.35">
      <c r="A2821" t="s">
        <v>12060</v>
      </c>
      <c r="B2821">
        <v>2007</v>
      </c>
      <c r="C2821" t="s">
        <v>12057</v>
      </c>
      <c r="D2821" t="s">
        <v>155</v>
      </c>
      <c r="E2821" t="s">
        <v>12058</v>
      </c>
      <c r="F2821" t="s">
        <v>11869</v>
      </c>
      <c r="G2821" t="s">
        <v>569</v>
      </c>
      <c r="H2821" s="11">
        <v>15000000</v>
      </c>
      <c r="I2821" s="11">
        <v>20380</v>
      </c>
      <c r="J2821" t="s">
        <v>38</v>
      </c>
      <c r="K2821">
        <v>93</v>
      </c>
      <c r="L2821" t="s">
        <v>12059</v>
      </c>
      <c r="M2821" t="s">
        <v>12061</v>
      </c>
      <c r="N2821">
        <v>5.9</v>
      </c>
      <c r="O2821">
        <v>50</v>
      </c>
      <c r="P2821">
        <v>39</v>
      </c>
      <c r="Q2821">
        <v>7519</v>
      </c>
      <c r="R2821">
        <v>1245</v>
      </c>
      <c r="S2821" t="s">
        <v>28</v>
      </c>
      <c r="T2821">
        <v>1.85</v>
      </c>
      <c r="U2821" t="b">
        <f>IF(Table19[[#This Row],[gross]]-Table19[[#This Row],[budget]] &gt; 0, TRUE, FALSE)</f>
        <v>0</v>
      </c>
    </row>
    <row r="2822" spans="1:21" x14ac:dyDescent="0.35">
      <c r="A2822" t="s">
        <v>9250</v>
      </c>
      <c r="B2822">
        <v>2012</v>
      </c>
      <c r="C2822" t="s">
        <v>9248</v>
      </c>
      <c r="D2822" t="s">
        <v>7455</v>
      </c>
      <c r="E2822" t="s">
        <v>9249</v>
      </c>
      <c r="F2822" t="s">
        <v>9251</v>
      </c>
      <c r="G2822" t="s">
        <v>39</v>
      </c>
      <c r="H2822" s="11">
        <v>14000000</v>
      </c>
      <c r="I2822" s="11">
        <v>49122319</v>
      </c>
      <c r="J2822" t="s">
        <v>38</v>
      </c>
      <c r="K2822">
        <v>92</v>
      </c>
      <c r="L2822" t="s">
        <v>5289</v>
      </c>
      <c r="M2822" t="s">
        <v>9252</v>
      </c>
      <c r="N2822">
        <v>5.9</v>
      </c>
      <c r="O2822">
        <v>264</v>
      </c>
      <c r="P2822">
        <v>162</v>
      </c>
      <c r="Q2822">
        <v>47169</v>
      </c>
      <c r="R2822">
        <v>2348</v>
      </c>
      <c r="S2822" t="s">
        <v>28</v>
      </c>
      <c r="T2822">
        <v>2.35</v>
      </c>
      <c r="U2822" t="b">
        <f>IF(Table19[[#This Row],[gross]]-Table19[[#This Row],[budget]] &gt; 0, TRUE, FALSE)</f>
        <v>1</v>
      </c>
    </row>
    <row r="2823" spans="1:21" x14ac:dyDescent="0.35">
      <c r="A2823" t="s">
        <v>12145</v>
      </c>
      <c r="B2823">
        <v>1993</v>
      </c>
      <c r="C2823" t="s">
        <v>2825</v>
      </c>
      <c r="D2823" t="s">
        <v>2394</v>
      </c>
      <c r="E2823" t="s">
        <v>11909</v>
      </c>
      <c r="F2823" t="s">
        <v>12146</v>
      </c>
      <c r="G2823" t="s">
        <v>569</v>
      </c>
      <c r="H2823" s="11">
        <v>14000000</v>
      </c>
      <c r="I2823" s="11">
        <v>27515786</v>
      </c>
      <c r="J2823" t="s">
        <v>38</v>
      </c>
      <c r="K2823">
        <v>109</v>
      </c>
      <c r="L2823" t="s">
        <v>209</v>
      </c>
      <c r="M2823" t="s">
        <v>12147</v>
      </c>
      <c r="N2823">
        <v>5.9</v>
      </c>
      <c r="O2823">
        <v>12</v>
      </c>
      <c r="P2823">
        <v>31</v>
      </c>
      <c r="Q2823">
        <v>8904</v>
      </c>
      <c r="R2823">
        <v>1620</v>
      </c>
      <c r="S2823" t="s">
        <v>28</v>
      </c>
      <c r="T2823">
        <v>1.85</v>
      </c>
      <c r="U2823" t="b">
        <f>IF(Table19[[#This Row],[gross]]-Table19[[#This Row],[budget]] &gt; 0, TRUE, FALSE)</f>
        <v>1</v>
      </c>
    </row>
    <row r="2824" spans="1:21" x14ac:dyDescent="0.35">
      <c r="A2824" t="s">
        <v>12218</v>
      </c>
      <c r="B2824">
        <v>2000</v>
      </c>
      <c r="C2824" t="s">
        <v>12217</v>
      </c>
      <c r="D2824" t="s">
        <v>4625</v>
      </c>
      <c r="E2824" t="s">
        <v>10276</v>
      </c>
      <c r="F2824" t="s">
        <v>12219</v>
      </c>
      <c r="G2824" t="s">
        <v>569</v>
      </c>
      <c r="H2824" s="11">
        <v>24000000</v>
      </c>
      <c r="I2824" s="11">
        <v>5108820</v>
      </c>
      <c r="J2824" t="s">
        <v>38</v>
      </c>
      <c r="K2824">
        <v>90</v>
      </c>
      <c r="L2824" t="s">
        <v>1861</v>
      </c>
      <c r="M2824" t="s">
        <v>12220</v>
      </c>
      <c r="N2824">
        <v>5.9</v>
      </c>
      <c r="O2824">
        <v>63</v>
      </c>
      <c r="P2824">
        <v>112</v>
      </c>
      <c r="Q2824">
        <v>12519</v>
      </c>
      <c r="R2824">
        <v>12776</v>
      </c>
      <c r="S2824" t="s">
        <v>28</v>
      </c>
      <c r="T2824">
        <v>2.35</v>
      </c>
      <c r="U2824" t="b">
        <f>IF(Table19[[#This Row],[gross]]-Table19[[#This Row],[budget]] &gt; 0, TRUE, FALSE)</f>
        <v>0</v>
      </c>
    </row>
    <row r="2825" spans="1:21" x14ac:dyDescent="0.35">
      <c r="A2825" t="s">
        <v>1431</v>
      </c>
      <c r="B2825">
        <v>2014</v>
      </c>
      <c r="C2825" t="s">
        <v>849</v>
      </c>
      <c r="D2825" t="s">
        <v>1430</v>
      </c>
      <c r="E2825" t="s">
        <v>1429</v>
      </c>
      <c r="F2825" t="s">
        <v>1432</v>
      </c>
      <c r="G2825" t="s">
        <v>39</v>
      </c>
      <c r="H2825" s="11">
        <v>125000000</v>
      </c>
      <c r="I2825" s="11">
        <v>190871240</v>
      </c>
      <c r="J2825" t="s">
        <v>38</v>
      </c>
      <c r="K2825">
        <v>101</v>
      </c>
      <c r="L2825" t="s">
        <v>499</v>
      </c>
      <c r="M2825" t="s">
        <v>1433</v>
      </c>
      <c r="N2825">
        <v>5.9</v>
      </c>
      <c r="O2825">
        <v>348</v>
      </c>
      <c r="P2825">
        <v>491</v>
      </c>
      <c r="Q2825">
        <v>167089</v>
      </c>
      <c r="R2825">
        <v>2690</v>
      </c>
      <c r="S2825" t="s">
        <v>28</v>
      </c>
      <c r="T2825">
        <v>2.35</v>
      </c>
      <c r="U2825" t="b">
        <f>IF(Table19[[#This Row],[gross]]-Table19[[#This Row],[budget]] &gt; 0, TRUE, FALSE)</f>
        <v>1</v>
      </c>
    </row>
    <row r="2826" spans="1:21" x14ac:dyDescent="0.35">
      <c r="A2826" t="s">
        <v>12357</v>
      </c>
      <c r="B2826">
        <v>2002</v>
      </c>
      <c r="C2826" t="s">
        <v>12356</v>
      </c>
      <c r="D2826" t="s">
        <v>1885</v>
      </c>
      <c r="E2826" t="s">
        <v>8951</v>
      </c>
      <c r="F2826" t="s">
        <v>12358</v>
      </c>
      <c r="G2826" t="s">
        <v>39</v>
      </c>
      <c r="H2826" s="11">
        <v>13000000</v>
      </c>
      <c r="I2826" s="11">
        <v>28972187</v>
      </c>
      <c r="J2826" t="s">
        <v>38</v>
      </c>
      <c r="K2826">
        <v>92</v>
      </c>
      <c r="L2826" t="s">
        <v>1611</v>
      </c>
      <c r="M2826" t="s">
        <v>12359</v>
      </c>
      <c r="N2826">
        <v>5.9</v>
      </c>
      <c r="O2826">
        <v>49</v>
      </c>
      <c r="P2826">
        <v>159</v>
      </c>
      <c r="Q2826">
        <v>28805</v>
      </c>
      <c r="R2826">
        <v>12687</v>
      </c>
      <c r="S2826" t="s">
        <v>28</v>
      </c>
      <c r="T2826">
        <v>1.85</v>
      </c>
      <c r="U2826" t="b">
        <f>IF(Table19[[#This Row],[gross]]-Table19[[#This Row],[budget]] &gt; 0, TRUE, FALSE)</f>
        <v>1</v>
      </c>
    </row>
    <row r="2827" spans="1:21" x14ac:dyDescent="0.35">
      <c r="A2827" t="s">
        <v>12390</v>
      </c>
      <c r="B2827">
        <v>1996</v>
      </c>
      <c r="C2827" t="s">
        <v>12389</v>
      </c>
      <c r="D2827" t="s">
        <v>5186</v>
      </c>
      <c r="E2827" t="s">
        <v>1715</v>
      </c>
      <c r="F2827" t="s">
        <v>12391</v>
      </c>
      <c r="G2827" t="s">
        <v>90</v>
      </c>
      <c r="H2827" s="11">
        <v>13000000</v>
      </c>
      <c r="I2827" s="11">
        <v>26539321</v>
      </c>
      <c r="J2827" t="s">
        <v>38</v>
      </c>
      <c r="K2827">
        <v>100</v>
      </c>
      <c r="L2827" t="s">
        <v>3772</v>
      </c>
      <c r="M2827" t="s">
        <v>12392</v>
      </c>
      <c r="N2827">
        <v>5.9</v>
      </c>
      <c r="O2827">
        <v>25</v>
      </c>
      <c r="P2827">
        <v>42</v>
      </c>
      <c r="Q2827">
        <v>7984</v>
      </c>
      <c r="R2827">
        <v>2486</v>
      </c>
      <c r="S2827" t="s">
        <v>28</v>
      </c>
      <c r="T2827">
        <v>1.85</v>
      </c>
      <c r="U2827" t="b">
        <f>IF(Table19[[#This Row],[gross]]-Table19[[#This Row],[budget]] &gt; 0, TRUE, FALSE)</f>
        <v>1</v>
      </c>
    </row>
    <row r="2828" spans="1:21" x14ac:dyDescent="0.35">
      <c r="A2828" t="s">
        <v>12479</v>
      </c>
      <c r="B2828">
        <v>2013</v>
      </c>
      <c r="C2828" t="s">
        <v>9973</v>
      </c>
      <c r="D2828" t="s">
        <v>12478</v>
      </c>
      <c r="E2828" t="s">
        <v>12477</v>
      </c>
      <c r="F2828" t="s">
        <v>12480</v>
      </c>
      <c r="G2828" t="s">
        <v>569</v>
      </c>
      <c r="H2828" s="11">
        <v>13000000</v>
      </c>
      <c r="I2828" s="11">
        <v>25675765</v>
      </c>
      <c r="J2828" t="s">
        <v>38</v>
      </c>
      <c r="K2828">
        <v>93</v>
      </c>
      <c r="L2828" t="s">
        <v>1611</v>
      </c>
      <c r="M2828" t="s">
        <v>12481</v>
      </c>
      <c r="N2828">
        <v>5.9</v>
      </c>
      <c r="O2828">
        <v>168</v>
      </c>
      <c r="P2828">
        <v>84</v>
      </c>
      <c r="Q2828">
        <v>60407</v>
      </c>
      <c r="R2828">
        <v>2730</v>
      </c>
      <c r="S2828" t="s">
        <v>28</v>
      </c>
      <c r="T2828">
        <v>2.35</v>
      </c>
      <c r="U2828" t="b">
        <f>IF(Table19[[#This Row],[gross]]-Table19[[#This Row],[budget]] &gt; 0, TRUE, FALSE)</f>
        <v>1</v>
      </c>
    </row>
    <row r="2829" spans="1:21" x14ac:dyDescent="0.35">
      <c r="A2829" t="s">
        <v>12508</v>
      </c>
      <c r="B2829">
        <v>1996</v>
      </c>
      <c r="C2829" t="s">
        <v>12507</v>
      </c>
      <c r="D2829" t="s">
        <v>1594</v>
      </c>
      <c r="E2829" t="s">
        <v>8657</v>
      </c>
      <c r="F2829" t="s">
        <v>12507</v>
      </c>
      <c r="G2829" t="s">
        <v>569</v>
      </c>
      <c r="H2829" s="11">
        <v>13000000</v>
      </c>
      <c r="I2829" s="11">
        <v>2104000</v>
      </c>
      <c r="J2829" t="s">
        <v>38</v>
      </c>
      <c r="K2829">
        <v>91</v>
      </c>
      <c r="L2829" t="s">
        <v>8601</v>
      </c>
      <c r="M2829" t="s">
        <v>12509</v>
      </c>
      <c r="N2829">
        <v>5.9</v>
      </c>
      <c r="O2829">
        <v>21</v>
      </c>
      <c r="P2829">
        <v>19</v>
      </c>
      <c r="Q2829">
        <v>1595</v>
      </c>
      <c r="R2829">
        <v>1679</v>
      </c>
      <c r="S2829" t="s">
        <v>28</v>
      </c>
      <c r="T2829">
        <v>1.85</v>
      </c>
      <c r="U2829" t="b">
        <f>IF(Table19[[#This Row],[gross]]-Table19[[#This Row],[budget]] &gt; 0, TRUE, FALSE)</f>
        <v>0</v>
      </c>
    </row>
    <row r="2830" spans="1:21" x14ac:dyDescent="0.35">
      <c r="A2830" t="s">
        <v>12658</v>
      </c>
      <c r="B2830">
        <v>1986</v>
      </c>
      <c r="C2830" t="s">
        <v>7069</v>
      </c>
      <c r="D2830" t="s">
        <v>3293</v>
      </c>
      <c r="E2830" t="s">
        <v>5402</v>
      </c>
      <c r="F2830" t="s">
        <v>12659</v>
      </c>
      <c r="G2830" t="s">
        <v>39</v>
      </c>
      <c r="H2830" s="11">
        <v>25000000</v>
      </c>
      <c r="I2830" s="11">
        <v>79817937</v>
      </c>
      <c r="J2830" t="s">
        <v>38</v>
      </c>
      <c r="K2830">
        <v>94</v>
      </c>
      <c r="L2830" t="s">
        <v>12657</v>
      </c>
      <c r="M2830" t="s">
        <v>12660</v>
      </c>
      <c r="N2830">
        <v>5.9</v>
      </c>
      <c r="O2830">
        <v>29</v>
      </c>
      <c r="P2830">
        <v>69</v>
      </c>
      <c r="Q2830">
        <v>39798</v>
      </c>
      <c r="R2830">
        <v>1044</v>
      </c>
      <c r="S2830" t="s">
        <v>28</v>
      </c>
      <c r="T2830">
        <v>1.85</v>
      </c>
      <c r="U2830" t="b">
        <f>IF(Table19[[#This Row],[gross]]-Table19[[#This Row],[budget]] &gt; 0, TRUE, FALSE)</f>
        <v>1</v>
      </c>
    </row>
    <row r="2831" spans="1:21" x14ac:dyDescent="0.35">
      <c r="A2831" t="s">
        <v>12765</v>
      </c>
      <c r="B2831">
        <v>2012</v>
      </c>
      <c r="C2831" t="s">
        <v>12762</v>
      </c>
      <c r="D2831" t="s">
        <v>12764</v>
      </c>
      <c r="E2831" t="s">
        <v>12763</v>
      </c>
      <c r="F2831" t="s">
        <v>12766</v>
      </c>
      <c r="G2831" t="s">
        <v>90</v>
      </c>
      <c r="H2831" s="11">
        <v>12000000</v>
      </c>
      <c r="I2831" s="11">
        <v>25240988</v>
      </c>
      <c r="J2831" t="s">
        <v>38</v>
      </c>
      <c r="K2831">
        <v>93</v>
      </c>
      <c r="L2831" t="s">
        <v>3904</v>
      </c>
      <c r="M2831" t="s">
        <v>12767</v>
      </c>
      <c r="N2831">
        <v>5.9</v>
      </c>
      <c r="O2831">
        <v>68</v>
      </c>
      <c r="P2831">
        <v>50</v>
      </c>
      <c r="Q2831">
        <v>12383</v>
      </c>
      <c r="R2831">
        <v>52</v>
      </c>
      <c r="S2831" t="s">
        <v>28</v>
      </c>
      <c r="T2831">
        <v>1.85</v>
      </c>
      <c r="U2831" t="b">
        <f>IF(Table19[[#This Row],[gross]]-Table19[[#This Row],[budget]] &gt; 0, TRUE, FALSE)</f>
        <v>1</v>
      </c>
    </row>
    <row r="2832" spans="1:21" x14ac:dyDescent="0.35">
      <c r="A2832" t="s">
        <v>12866</v>
      </c>
      <c r="B2832">
        <v>1992</v>
      </c>
      <c r="C2832" t="s">
        <v>12865</v>
      </c>
      <c r="D2832" t="s">
        <v>4339</v>
      </c>
      <c r="E2832" t="s">
        <v>4283</v>
      </c>
      <c r="F2832" t="s">
        <v>374</v>
      </c>
      <c r="G2832" t="s">
        <v>569</v>
      </c>
      <c r="H2832" s="11">
        <v>8000000</v>
      </c>
      <c r="I2832" s="11">
        <v>6739141</v>
      </c>
      <c r="J2832" t="s">
        <v>365</v>
      </c>
      <c r="K2832">
        <v>95</v>
      </c>
      <c r="L2832" t="s">
        <v>1361</v>
      </c>
      <c r="M2832" t="s">
        <v>12867</v>
      </c>
      <c r="N2832">
        <v>5.9</v>
      </c>
      <c r="O2832">
        <v>58</v>
      </c>
      <c r="P2832">
        <v>68</v>
      </c>
      <c r="Q2832">
        <v>23383</v>
      </c>
      <c r="R2832">
        <v>4755</v>
      </c>
      <c r="S2832" t="s">
        <v>28</v>
      </c>
      <c r="T2832">
        <v>1.85</v>
      </c>
      <c r="U2832" t="b">
        <f>IF(Table19[[#This Row],[gross]]-Table19[[#This Row],[budget]] &gt; 0, TRUE, FALSE)</f>
        <v>0</v>
      </c>
    </row>
    <row r="2833" spans="1:21" x14ac:dyDescent="0.35">
      <c r="A2833" t="s">
        <v>13231</v>
      </c>
      <c r="B2833">
        <v>2000</v>
      </c>
      <c r="C2833" t="s">
        <v>1132</v>
      </c>
      <c r="D2833" t="s">
        <v>79</v>
      </c>
      <c r="E2833" t="s">
        <v>6140</v>
      </c>
      <c r="F2833" t="s">
        <v>13232</v>
      </c>
      <c r="G2833" t="s">
        <v>39</v>
      </c>
      <c r="H2833" s="11">
        <v>10000000</v>
      </c>
      <c r="I2833" s="11">
        <v>68353550</v>
      </c>
      <c r="J2833" t="s">
        <v>38</v>
      </c>
      <c r="K2833">
        <v>98</v>
      </c>
      <c r="L2833" t="s">
        <v>3753</v>
      </c>
      <c r="M2833" t="s">
        <v>13233</v>
      </c>
      <c r="N2833">
        <v>5.9</v>
      </c>
      <c r="O2833">
        <v>139</v>
      </c>
      <c r="P2833">
        <v>385</v>
      </c>
      <c r="Q2833">
        <v>70141</v>
      </c>
      <c r="R2833">
        <v>5270</v>
      </c>
      <c r="S2833" t="s">
        <v>28</v>
      </c>
      <c r="T2833">
        <v>1.85</v>
      </c>
      <c r="U2833" t="b">
        <f>IF(Table19[[#This Row],[gross]]-Table19[[#This Row],[budget]] &gt; 0, TRUE, FALSE)</f>
        <v>1</v>
      </c>
    </row>
    <row r="2834" spans="1:21" x14ac:dyDescent="0.35">
      <c r="A2834" t="s">
        <v>13242</v>
      </c>
      <c r="B2834">
        <v>2007</v>
      </c>
      <c r="C2834" t="s">
        <v>13223</v>
      </c>
      <c r="D2834" t="s">
        <v>5632</v>
      </c>
      <c r="E2834" t="s">
        <v>13061</v>
      </c>
      <c r="F2834" t="s">
        <v>7292</v>
      </c>
      <c r="G2834" t="s">
        <v>569</v>
      </c>
      <c r="H2834" s="11">
        <v>10000000</v>
      </c>
      <c r="I2834" s="11">
        <v>63270259</v>
      </c>
      <c r="J2834" t="s">
        <v>38</v>
      </c>
      <c r="K2834">
        <v>96</v>
      </c>
      <c r="L2834" t="s">
        <v>4883</v>
      </c>
      <c r="M2834" t="s">
        <v>13243</v>
      </c>
      <c r="N2834">
        <v>5.9</v>
      </c>
      <c r="O2834">
        <v>190</v>
      </c>
      <c r="P2834">
        <v>319</v>
      </c>
      <c r="Q2834">
        <v>111087</v>
      </c>
      <c r="R2834">
        <v>3492</v>
      </c>
      <c r="S2834" t="s">
        <v>28</v>
      </c>
      <c r="T2834">
        <v>1.85</v>
      </c>
      <c r="U2834" t="b">
        <f>IF(Table19[[#This Row],[gross]]-Table19[[#This Row],[budget]] &gt; 0, TRUE, FALSE)</f>
        <v>1</v>
      </c>
    </row>
    <row r="2835" spans="1:21" x14ac:dyDescent="0.35">
      <c r="A2835" t="s">
        <v>13258</v>
      </c>
      <c r="B2835">
        <v>2004</v>
      </c>
      <c r="C2835" t="s">
        <v>10028</v>
      </c>
      <c r="D2835" t="s">
        <v>2403</v>
      </c>
      <c r="E2835" t="s">
        <v>5706</v>
      </c>
      <c r="F2835" t="s">
        <v>13259</v>
      </c>
      <c r="G2835" t="s">
        <v>39</v>
      </c>
      <c r="H2835" s="11">
        <v>10000000</v>
      </c>
      <c r="I2835" s="11">
        <v>110175871</v>
      </c>
      <c r="J2835" t="s">
        <v>38</v>
      </c>
      <c r="K2835">
        <v>98</v>
      </c>
      <c r="L2835" t="s">
        <v>2912</v>
      </c>
      <c r="M2835" t="s">
        <v>13260</v>
      </c>
      <c r="N2835">
        <v>5.9</v>
      </c>
      <c r="O2835">
        <v>203</v>
      </c>
      <c r="P2835">
        <v>911</v>
      </c>
      <c r="Q2835">
        <v>115050</v>
      </c>
      <c r="R2835">
        <v>7461</v>
      </c>
      <c r="S2835" t="s">
        <v>28</v>
      </c>
      <c r="T2835">
        <v>1.85</v>
      </c>
      <c r="U2835" t="b">
        <f>IF(Table19[[#This Row],[gross]]-Table19[[#This Row],[budget]] &gt; 0, TRUE, FALSE)</f>
        <v>1</v>
      </c>
    </row>
    <row r="2836" spans="1:21" x14ac:dyDescent="0.35">
      <c r="A2836" t="s">
        <v>13375</v>
      </c>
      <c r="B2836">
        <v>2009</v>
      </c>
      <c r="C2836" t="s">
        <v>13374</v>
      </c>
      <c r="D2836" t="s">
        <v>1909</v>
      </c>
      <c r="E2836" t="s">
        <v>952</v>
      </c>
      <c r="F2836" t="s">
        <v>11071</v>
      </c>
      <c r="G2836" t="s">
        <v>39</v>
      </c>
      <c r="H2836" s="11">
        <v>10000000</v>
      </c>
      <c r="I2836" s="11">
        <v>25464480</v>
      </c>
      <c r="J2836" t="s">
        <v>38</v>
      </c>
      <c r="K2836">
        <v>98</v>
      </c>
      <c r="L2836" t="s">
        <v>4816</v>
      </c>
      <c r="M2836" t="s">
        <v>13376</v>
      </c>
      <c r="N2836">
        <v>5.9</v>
      </c>
      <c r="O2836">
        <v>183</v>
      </c>
      <c r="P2836">
        <v>330</v>
      </c>
      <c r="Q2836">
        <v>63108</v>
      </c>
      <c r="R2836">
        <v>15251</v>
      </c>
      <c r="S2836" t="s">
        <v>28</v>
      </c>
      <c r="T2836">
        <v>2.35</v>
      </c>
      <c r="U2836" t="b">
        <f>IF(Table19[[#This Row],[gross]]-Table19[[#This Row],[budget]] &gt; 0, TRUE, FALSE)</f>
        <v>1</v>
      </c>
    </row>
    <row r="2837" spans="1:21" x14ac:dyDescent="0.35">
      <c r="A2837" t="s">
        <v>13382</v>
      </c>
      <c r="B2837">
        <v>1993</v>
      </c>
      <c r="C2837" t="s">
        <v>13381</v>
      </c>
      <c r="D2837" t="s">
        <v>11909</v>
      </c>
      <c r="E2837" t="s">
        <v>3802</v>
      </c>
      <c r="F2837" t="s">
        <v>9881</v>
      </c>
      <c r="G2837" t="s">
        <v>569</v>
      </c>
      <c r="H2837" s="11">
        <v>10000000</v>
      </c>
      <c r="I2837" s="11">
        <v>18272447</v>
      </c>
      <c r="J2837" t="s">
        <v>38</v>
      </c>
      <c r="K2837">
        <v>123</v>
      </c>
      <c r="L2837" t="s">
        <v>3911</v>
      </c>
      <c r="M2837" t="s">
        <v>13383</v>
      </c>
      <c r="N2837">
        <v>5.9</v>
      </c>
      <c r="O2837">
        <v>14</v>
      </c>
      <c r="P2837">
        <v>35</v>
      </c>
      <c r="Q2837">
        <v>3119</v>
      </c>
      <c r="R2837">
        <v>2149</v>
      </c>
      <c r="S2837" t="s">
        <v>720</v>
      </c>
      <c r="T2837">
        <v>1.85</v>
      </c>
      <c r="U2837" t="b">
        <f>IF(Table19[[#This Row],[gross]]-Table19[[#This Row],[budget]] &gt; 0, TRUE, FALSE)</f>
        <v>1</v>
      </c>
    </row>
    <row r="2838" spans="1:21" x14ac:dyDescent="0.35">
      <c r="A2838" t="s">
        <v>13434</v>
      </c>
      <c r="B2838">
        <v>2007</v>
      </c>
      <c r="C2838" t="s">
        <v>13433</v>
      </c>
      <c r="D2838" t="s">
        <v>7474</v>
      </c>
      <c r="E2838" t="s">
        <v>4827</v>
      </c>
      <c r="F2838" t="s">
        <v>13435</v>
      </c>
      <c r="G2838" t="s">
        <v>569</v>
      </c>
      <c r="H2838" s="11">
        <v>10000000</v>
      </c>
      <c r="I2838" s="11">
        <v>20339754</v>
      </c>
      <c r="J2838" t="s">
        <v>38</v>
      </c>
      <c r="K2838">
        <v>84</v>
      </c>
      <c r="L2838" t="s">
        <v>982</v>
      </c>
      <c r="M2838" t="s">
        <v>13436</v>
      </c>
      <c r="N2838">
        <v>5.9</v>
      </c>
      <c r="O2838">
        <v>89</v>
      </c>
      <c r="P2838">
        <v>73</v>
      </c>
      <c r="Q2838">
        <v>23928</v>
      </c>
      <c r="R2838">
        <v>2737</v>
      </c>
      <c r="S2838" t="s">
        <v>28</v>
      </c>
      <c r="T2838">
        <v>1.85</v>
      </c>
      <c r="U2838" t="b">
        <f>IF(Table19[[#This Row],[gross]]-Table19[[#This Row],[budget]] &gt; 0, TRUE, FALSE)</f>
        <v>1</v>
      </c>
    </row>
    <row r="2839" spans="1:21" x14ac:dyDescent="0.35">
      <c r="A2839" t="s">
        <v>13446</v>
      </c>
      <c r="B2839">
        <v>2002</v>
      </c>
      <c r="C2839" t="s">
        <v>13445</v>
      </c>
      <c r="D2839" t="s">
        <v>2539</v>
      </c>
      <c r="E2839" t="s">
        <v>1466</v>
      </c>
      <c r="F2839" t="s">
        <v>7260</v>
      </c>
      <c r="G2839" t="s">
        <v>90</v>
      </c>
      <c r="H2839" s="11">
        <v>3000000</v>
      </c>
      <c r="I2839" s="11">
        <v>13684949</v>
      </c>
      <c r="J2839" t="s">
        <v>38</v>
      </c>
      <c r="K2839">
        <v>76</v>
      </c>
      <c r="L2839" t="s">
        <v>461</v>
      </c>
      <c r="M2839" t="s">
        <v>13447</v>
      </c>
      <c r="N2839">
        <v>5.9</v>
      </c>
      <c r="O2839">
        <v>33</v>
      </c>
      <c r="P2839">
        <v>43</v>
      </c>
      <c r="Q2839">
        <v>4564</v>
      </c>
      <c r="R2839">
        <v>3752</v>
      </c>
      <c r="S2839" t="s">
        <v>28</v>
      </c>
      <c r="T2839">
        <v>1.85</v>
      </c>
      <c r="U2839" t="b">
        <f>IF(Table19[[#This Row],[gross]]-Table19[[#This Row],[budget]] &gt; 0, TRUE, FALSE)</f>
        <v>1</v>
      </c>
    </row>
    <row r="2840" spans="1:21" x14ac:dyDescent="0.35">
      <c r="A2840" t="s">
        <v>13730</v>
      </c>
      <c r="B2840">
        <v>2009</v>
      </c>
      <c r="C2840" t="s">
        <v>13729</v>
      </c>
      <c r="D2840" t="s">
        <v>2050</v>
      </c>
      <c r="E2840" t="s">
        <v>1368</v>
      </c>
      <c r="F2840" t="s">
        <v>6534</v>
      </c>
      <c r="G2840" t="s">
        <v>569</v>
      </c>
      <c r="H2840" s="11">
        <v>8000000</v>
      </c>
      <c r="I2840" s="11">
        <v>100503</v>
      </c>
      <c r="J2840" t="s">
        <v>38</v>
      </c>
      <c r="K2840">
        <v>90</v>
      </c>
      <c r="L2840" t="s">
        <v>1618</v>
      </c>
      <c r="M2840" t="s">
        <v>13731</v>
      </c>
      <c r="N2840">
        <v>5.9</v>
      </c>
      <c r="O2840">
        <v>22</v>
      </c>
      <c r="P2840">
        <v>20</v>
      </c>
      <c r="Q2840">
        <v>7759</v>
      </c>
      <c r="R2840">
        <v>3124</v>
      </c>
      <c r="S2840" t="s">
        <v>28</v>
      </c>
      <c r="T2840">
        <v>1.85</v>
      </c>
      <c r="U2840" t="b">
        <f>IF(Table19[[#This Row],[gross]]-Table19[[#This Row],[budget]] &gt; 0, TRUE, FALSE)</f>
        <v>0</v>
      </c>
    </row>
    <row r="2841" spans="1:21" x14ac:dyDescent="0.35">
      <c r="A2841" t="s">
        <v>14545</v>
      </c>
      <c r="B2841">
        <v>2010</v>
      </c>
      <c r="C2841" t="s">
        <v>14544</v>
      </c>
      <c r="D2841" t="s">
        <v>10394</v>
      </c>
      <c r="E2841" t="s">
        <v>3566</v>
      </c>
      <c r="F2841" t="s">
        <v>9524</v>
      </c>
      <c r="G2841" t="s">
        <v>569</v>
      </c>
      <c r="H2841" s="11">
        <v>7000000</v>
      </c>
      <c r="I2841" s="11">
        <v>453079</v>
      </c>
      <c r="J2841" t="s">
        <v>38</v>
      </c>
      <c r="K2841">
        <v>108</v>
      </c>
      <c r="L2841" t="s">
        <v>1611</v>
      </c>
      <c r="M2841" t="s">
        <v>14546</v>
      </c>
      <c r="N2841">
        <v>5.9</v>
      </c>
      <c r="O2841">
        <v>104</v>
      </c>
      <c r="P2841">
        <v>29</v>
      </c>
      <c r="Q2841">
        <v>4124</v>
      </c>
      <c r="R2841">
        <v>2029</v>
      </c>
      <c r="S2841" t="s">
        <v>28</v>
      </c>
      <c r="T2841">
        <v>2.35</v>
      </c>
      <c r="U2841" t="b">
        <f>IF(Table19[[#This Row],[gross]]-Table19[[#This Row],[budget]] &gt; 0, TRUE, FALSE)</f>
        <v>0</v>
      </c>
    </row>
    <row r="2842" spans="1:21" x14ac:dyDescent="0.35">
      <c r="A2842" t="s">
        <v>14633</v>
      </c>
      <c r="B2842">
        <v>2006</v>
      </c>
      <c r="C2842" t="s">
        <v>14114</v>
      </c>
      <c r="D2842" t="s">
        <v>12397</v>
      </c>
      <c r="E2842" t="s">
        <v>14632</v>
      </c>
      <c r="F2842" t="s">
        <v>14634</v>
      </c>
      <c r="G2842" t="s">
        <v>569</v>
      </c>
      <c r="H2842" s="11">
        <v>6500000</v>
      </c>
      <c r="I2842" s="11">
        <v>13367101</v>
      </c>
      <c r="J2842" t="s">
        <v>38</v>
      </c>
      <c r="K2842">
        <v>88</v>
      </c>
      <c r="L2842" t="s">
        <v>1375</v>
      </c>
      <c r="M2842" t="s">
        <v>14635</v>
      </c>
      <c r="N2842">
        <v>5.9</v>
      </c>
      <c r="O2842">
        <v>111</v>
      </c>
      <c r="P2842">
        <v>166</v>
      </c>
      <c r="Q2842">
        <v>19715</v>
      </c>
      <c r="R2842">
        <v>1140</v>
      </c>
      <c r="S2842" t="s">
        <v>28</v>
      </c>
      <c r="T2842">
        <v>2.35</v>
      </c>
      <c r="U2842" t="b">
        <f>IF(Table19[[#This Row],[gross]]-Table19[[#This Row],[budget]] &gt; 0, TRUE, FALSE)</f>
        <v>1</v>
      </c>
    </row>
    <row r="2843" spans="1:21" x14ac:dyDescent="0.35">
      <c r="A2843" t="s">
        <v>14813</v>
      </c>
      <c r="B2843">
        <v>1999</v>
      </c>
      <c r="C2843" t="s">
        <v>14812</v>
      </c>
      <c r="D2843" t="s">
        <v>766</v>
      </c>
      <c r="E2843" t="s">
        <v>2551</v>
      </c>
      <c r="F2843" t="s">
        <v>2200</v>
      </c>
      <c r="G2843" t="s">
        <v>569</v>
      </c>
      <c r="H2843" s="11">
        <v>6000000</v>
      </c>
      <c r="I2843" s="11">
        <v>6851636</v>
      </c>
      <c r="J2843" t="s">
        <v>38</v>
      </c>
      <c r="K2843">
        <v>101</v>
      </c>
      <c r="L2843" t="s">
        <v>1375</v>
      </c>
      <c r="M2843" t="s">
        <v>14814</v>
      </c>
      <c r="N2843">
        <v>5.9</v>
      </c>
      <c r="O2843">
        <v>67</v>
      </c>
      <c r="P2843">
        <v>182</v>
      </c>
      <c r="Q2843">
        <v>13010</v>
      </c>
      <c r="R2843">
        <v>2697</v>
      </c>
      <c r="S2843" t="s">
        <v>28</v>
      </c>
      <c r="T2843">
        <v>1.85</v>
      </c>
      <c r="U2843" t="b">
        <f>IF(Table19[[#This Row],[gross]]-Table19[[#This Row],[budget]] &gt; 0, TRUE, FALSE)</f>
        <v>1</v>
      </c>
    </row>
    <row r="2844" spans="1:21" x14ac:dyDescent="0.35">
      <c r="A2844" t="s">
        <v>15223</v>
      </c>
      <c r="B2844">
        <v>1988</v>
      </c>
      <c r="C2844" t="s">
        <v>9010</v>
      </c>
      <c r="D2844" t="s">
        <v>9452</v>
      </c>
      <c r="E2844" t="s">
        <v>15222</v>
      </c>
      <c r="F2844" t="s">
        <v>15224</v>
      </c>
      <c r="G2844" t="s">
        <v>569</v>
      </c>
      <c r="H2844" s="11">
        <v>5000000</v>
      </c>
      <c r="I2844" s="11">
        <v>17768000</v>
      </c>
      <c r="J2844" t="s">
        <v>38</v>
      </c>
      <c r="K2844">
        <v>88</v>
      </c>
      <c r="L2844" t="s">
        <v>5289</v>
      </c>
      <c r="M2844" t="s">
        <v>15225</v>
      </c>
      <c r="N2844">
        <v>5.9</v>
      </c>
      <c r="O2844">
        <v>144</v>
      </c>
      <c r="P2844">
        <v>374</v>
      </c>
      <c r="Q2844">
        <v>29629</v>
      </c>
      <c r="R2844">
        <v>1136</v>
      </c>
      <c r="S2844" t="s">
        <v>28</v>
      </c>
      <c r="T2844">
        <v>1.85</v>
      </c>
      <c r="U2844" t="b">
        <f>IF(Table19[[#This Row],[gross]]-Table19[[#This Row],[budget]] &gt; 0, TRUE, FALSE)</f>
        <v>1</v>
      </c>
    </row>
    <row r="2845" spans="1:21" x14ac:dyDescent="0.35">
      <c r="A2845" t="s">
        <v>15267</v>
      </c>
      <c r="B2845">
        <v>2000</v>
      </c>
      <c r="C2845" t="s">
        <v>15264</v>
      </c>
      <c r="D2845" t="s">
        <v>15266</v>
      </c>
      <c r="E2845" t="s">
        <v>15265</v>
      </c>
      <c r="F2845" t="s">
        <v>15268</v>
      </c>
      <c r="G2845" t="s">
        <v>90</v>
      </c>
      <c r="H2845" s="11">
        <v>5000000</v>
      </c>
      <c r="I2845" s="11">
        <v>9628751</v>
      </c>
      <c r="J2845" t="s">
        <v>38</v>
      </c>
      <c r="K2845">
        <v>82</v>
      </c>
      <c r="L2845" t="s">
        <v>3027</v>
      </c>
      <c r="M2845" t="s">
        <v>15269</v>
      </c>
      <c r="N2845">
        <v>5.9</v>
      </c>
      <c r="O2845">
        <v>29</v>
      </c>
      <c r="P2845">
        <v>65</v>
      </c>
      <c r="Q2845">
        <v>5164</v>
      </c>
      <c r="R2845">
        <v>315</v>
      </c>
      <c r="S2845" t="s">
        <v>28</v>
      </c>
      <c r="T2845">
        <v>1.85</v>
      </c>
      <c r="U2845" t="b">
        <f>IF(Table19[[#This Row],[gross]]-Table19[[#This Row],[budget]] &gt; 0, TRUE, FALSE)</f>
        <v>1</v>
      </c>
    </row>
    <row r="2846" spans="1:21" x14ac:dyDescent="0.35">
      <c r="A2846" t="s">
        <v>15406</v>
      </c>
      <c r="B2846">
        <v>2005</v>
      </c>
      <c r="C2846" t="s">
        <v>14270</v>
      </c>
      <c r="D2846" t="s">
        <v>3561</v>
      </c>
      <c r="E2846" t="s">
        <v>15405</v>
      </c>
      <c r="F2846" t="s">
        <v>5128</v>
      </c>
      <c r="G2846" t="s">
        <v>569</v>
      </c>
      <c r="H2846" s="11">
        <v>4800000</v>
      </c>
      <c r="I2846" s="11">
        <v>47277326</v>
      </c>
      <c r="J2846" t="s">
        <v>38</v>
      </c>
      <c r="K2846">
        <v>93</v>
      </c>
      <c r="L2846" t="s">
        <v>6096</v>
      </c>
      <c r="M2846" t="s">
        <v>15407</v>
      </c>
      <c r="N2846">
        <v>5.9</v>
      </c>
      <c r="O2846">
        <v>303</v>
      </c>
      <c r="P2846">
        <v>1516</v>
      </c>
      <c r="Q2846">
        <v>138814</v>
      </c>
      <c r="R2846">
        <v>2990</v>
      </c>
      <c r="S2846" t="s">
        <v>28</v>
      </c>
      <c r="T2846">
        <v>2.35</v>
      </c>
      <c r="U2846" t="b">
        <f>IF(Table19[[#This Row],[gross]]-Table19[[#This Row],[budget]] &gt; 0, TRUE, FALSE)</f>
        <v>1</v>
      </c>
    </row>
    <row r="2847" spans="1:21" x14ac:dyDescent="0.35">
      <c r="A2847" t="s">
        <v>15438</v>
      </c>
      <c r="B2847">
        <v>2007</v>
      </c>
      <c r="C2847" t="s">
        <v>15437</v>
      </c>
      <c r="D2847" t="s">
        <v>436</v>
      </c>
      <c r="E2847" t="s">
        <v>8477</v>
      </c>
      <c r="F2847" t="s">
        <v>2178</v>
      </c>
      <c r="G2847" t="s">
        <v>4621</v>
      </c>
      <c r="H2847" s="11">
        <v>4600000</v>
      </c>
      <c r="I2847" s="11">
        <v>434417</v>
      </c>
      <c r="J2847" t="s">
        <v>3428</v>
      </c>
      <c r="K2847">
        <v>97</v>
      </c>
      <c r="L2847" t="s">
        <v>3270</v>
      </c>
      <c r="M2847" t="s">
        <v>15439</v>
      </c>
      <c r="N2847">
        <v>5.9</v>
      </c>
      <c r="O2847">
        <v>121</v>
      </c>
      <c r="P2847">
        <v>65</v>
      </c>
      <c r="Q2847">
        <v>8867</v>
      </c>
      <c r="R2847">
        <v>15093</v>
      </c>
      <c r="S2847" t="s">
        <v>28</v>
      </c>
      <c r="T2847">
        <v>1.85</v>
      </c>
      <c r="U2847" t="b">
        <f>IF(Table19[[#This Row],[gross]]-Table19[[#This Row],[budget]] &gt; 0, TRUE, FALSE)</f>
        <v>0</v>
      </c>
    </row>
    <row r="2848" spans="1:21" x14ac:dyDescent="0.35">
      <c r="A2848" t="s">
        <v>15502</v>
      </c>
      <c r="B2848">
        <v>2009</v>
      </c>
      <c r="C2848" t="s">
        <v>15501</v>
      </c>
      <c r="D2848" t="s">
        <v>223</v>
      </c>
      <c r="E2848" t="s">
        <v>3202</v>
      </c>
      <c r="F2848" t="s">
        <v>4877</v>
      </c>
      <c r="G2848" t="s">
        <v>569</v>
      </c>
      <c r="H2848" s="11">
        <v>4500000</v>
      </c>
      <c r="I2848" s="11">
        <v>108229</v>
      </c>
      <c r="J2848" t="s">
        <v>38</v>
      </c>
      <c r="K2848">
        <v>104</v>
      </c>
      <c r="L2848" t="s">
        <v>5834</v>
      </c>
      <c r="M2848" t="s">
        <v>15503</v>
      </c>
      <c r="N2848">
        <v>5.9</v>
      </c>
      <c r="O2848">
        <v>138</v>
      </c>
      <c r="P2848">
        <v>137</v>
      </c>
      <c r="Q2848">
        <v>30836</v>
      </c>
      <c r="R2848">
        <v>15860</v>
      </c>
      <c r="S2848" t="s">
        <v>28</v>
      </c>
      <c r="T2848">
        <v>2.35</v>
      </c>
      <c r="U2848" t="b">
        <f>IF(Table19[[#This Row],[gross]]-Table19[[#This Row],[budget]] &gt; 0, TRUE, FALSE)</f>
        <v>0</v>
      </c>
    </row>
    <row r="2849" spans="1:21" x14ac:dyDescent="0.35">
      <c r="A2849" t="s">
        <v>15605</v>
      </c>
      <c r="B2849">
        <v>2006</v>
      </c>
      <c r="C2849" t="s">
        <v>14878</v>
      </c>
      <c r="D2849" t="s">
        <v>784</v>
      </c>
      <c r="E2849" t="s">
        <v>1018</v>
      </c>
      <c r="F2849" t="s">
        <v>3154</v>
      </c>
      <c r="G2849" t="s">
        <v>569</v>
      </c>
      <c r="H2849" s="11">
        <v>4000000</v>
      </c>
      <c r="I2849" s="11">
        <v>7825820</v>
      </c>
      <c r="J2849" t="s">
        <v>38</v>
      </c>
      <c r="K2849">
        <v>81</v>
      </c>
      <c r="L2849" t="s">
        <v>2152</v>
      </c>
      <c r="M2849" t="s">
        <v>15606</v>
      </c>
      <c r="N2849">
        <v>5.9</v>
      </c>
      <c r="O2849">
        <v>125</v>
      </c>
      <c r="P2849">
        <v>156</v>
      </c>
      <c r="Q2849">
        <v>13086</v>
      </c>
      <c r="R2849">
        <v>50831</v>
      </c>
      <c r="S2849" t="s">
        <v>28</v>
      </c>
      <c r="T2849">
        <v>1.85</v>
      </c>
      <c r="U2849" t="b">
        <f>IF(Table19[[#This Row],[gross]]-Table19[[#This Row],[budget]] &gt; 0, TRUE, FALSE)</f>
        <v>1</v>
      </c>
    </row>
    <row r="2850" spans="1:21" x14ac:dyDescent="0.35">
      <c r="A2850" t="s">
        <v>15684</v>
      </c>
      <c r="B2850">
        <v>1987</v>
      </c>
      <c r="C2850" t="s">
        <v>2003</v>
      </c>
      <c r="D2850" t="s">
        <v>2713</v>
      </c>
      <c r="E2850" t="s">
        <v>13033</v>
      </c>
      <c r="F2850" t="s">
        <v>15685</v>
      </c>
      <c r="G2850" t="s">
        <v>569</v>
      </c>
      <c r="H2850" s="11">
        <v>1300000</v>
      </c>
      <c r="I2850" s="11">
        <v>354704</v>
      </c>
      <c r="J2850" t="s">
        <v>38</v>
      </c>
      <c r="K2850">
        <v>102</v>
      </c>
      <c r="L2850" t="s">
        <v>6325</v>
      </c>
      <c r="M2850" t="s">
        <v>15686</v>
      </c>
      <c r="N2850">
        <v>5.9</v>
      </c>
      <c r="O2850">
        <v>68</v>
      </c>
      <c r="P2850">
        <v>38</v>
      </c>
      <c r="Q2850">
        <v>2705</v>
      </c>
      <c r="R2850">
        <v>11083</v>
      </c>
      <c r="S2850" t="s">
        <v>28</v>
      </c>
      <c r="T2850">
        <v>1.85</v>
      </c>
      <c r="U2850" t="b">
        <f>IF(Table19[[#This Row],[gross]]-Table19[[#This Row],[budget]] &gt; 0, TRUE, FALSE)</f>
        <v>0</v>
      </c>
    </row>
    <row r="2851" spans="1:21" x14ac:dyDescent="0.35">
      <c r="A2851" t="s">
        <v>15986</v>
      </c>
      <c r="B2851">
        <v>1986</v>
      </c>
      <c r="C2851" t="s">
        <v>15984</v>
      </c>
      <c r="D2851" t="s">
        <v>989</v>
      </c>
      <c r="E2851" t="s">
        <v>15985</v>
      </c>
      <c r="F2851" t="s">
        <v>15987</v>
      </c>
      <c r="G2851" t="s">
        <v>569</v>
      </c>
      <c r="H2851" s="11">
        <v>3000000</v>
      </c>
      <c r="I2851" s="11">
        <v>19472057</v>
      </c>
      <c r="J2851" t="s">
        <v>38</v>
      </c>
      <c r="K2851">
        <v>86</v>
      </c>
      <c r="L2851" t="s">
        <v>5289</v>
      </c>
      <c r="M2851" t="s">
        <v>15988</v>
      </c>
      <c r="N2851">
        <v>5.9</v>
      </c>
      <c r="O2851">
        <v>158</v>
      </c>
      <c r="P2851">
        <v>307</v>
      </c>
      <c r="Q2851">
        <v>25332</v>
      </c>
      <c r="R2851">
        <v>1862</v>
      </c>
      <c r="S2851" t="s">
        <v>28</v>
      </c>
      <c r="T2851">
        <v>1.85</v>
      </c>
      <c r="U2851" t="b">
        <f>IF(Table19[[#This Row],[gross]]-Table19[[#This Row],[budget]] &gt; 0, TRUE, FALSE)</f>
        <v>1</v>
      </c>
    </row>
    <row r="2852" spans="1:21" x14ac:dyDescent="0.35">
      <c r="A2852" t="s">
        <v>16010</v>
      </c>
      <c r="B2852">
        <v>2009</v>
      </c>
      <c r="C2852" t="s">
        <v>16009</v>
      </c>
      <c r="D2852" t="s">
        <v>5662</v>
      </c>
      <c r="E2852" t="s">
        <v>8473</v>
      </c>
      <c r="F2852" t="s">
        <v>5038</v>
      </c>
      <c r="G2852" t="s">
        <v>569</v>
      </c>
      <c r="H2852" s="11">
        <v>3000000</v>
      </c>
      <c r="I2852" s="11">
        <v>10017041</v>
      </c>
      <c r="J2852" t="s">
        <v>38</v>
      </c>
      <c r="K2852">
        <v>84</v>
      </c>
      <c r="L2852" t="s">
        <v>1689</v>
      </c>
      <c r="M2852" t="s">
        <v>16011</v>
      </c>
      <c r="N2852">
        <v>5.9</v>
      </c>
      <c r="O2852">
        <v>49</v>
      </c>
      <c r="P2852">
        <v>20</v>
      </c>
      <c r="Q2852">
        <v>8265</v>
      </c>
      <c r="R2852">
        <v>4815</v>
      </c>
      <c r="S2852" t="s">
        <v>28</v>
      </c>
      <c r="T2852">
        <v>1.85</v>
      </c>
      <c r="U2852" t="b">
        <f>IF(Table19[[#This Row],[gross]]-Table19[[#This Row],[budget]] &gt; 0, TRUE, FALSE)</f>
        <v>1</v>
      </c>
    </row>
    <row r="2853" spans="1:21" x14ac:dyDescent="0.35">
      <c r="A2853" t="s">
        <v>16228</v>
      </c>
      <c r="B2853">
        <v>1984</v>
      </c>
      <c r="C2853" t="s">
        <v>13385</v>
      </c>
      <c r="D2853" t="s">
        <v>16227</v>
      </c>
      <c r="E2853" t="s">
        <v>16226</v>
      </c>
      <c r="F2853" t="s">
        <v>16229</v>
      </c>
      <c r="G2853" t="s">
        <v>569</v>
      </c>
      <c r="H2853" s="11">
        <v>1800000</v>
      </c>
      <c r="I2853" s="11">
        <v>32600000</v>
      </c>
      <c r="J2853" t="s">
        <v>38</v>
      </c>
      <c r="K2853">
        <v>97</v>
      </c>
      <c r="L2853" t="s">
        <v>5289</v>
      </c>
      <c r="M2853" t="s">
        <v>16230</v>
      </c>
      <c r="N2853">
        <v>5.9</v>
      </c>
      <c r="O2853">
        <v>166</v>
      </c>
      <c r="P2853">
        <v>326</v>
      </c>
      <c r="Q2853">
        <v>29488</v>
      </c>
      <c r="R2853">
        <v>467</v>
      </c>
      <c r="S2853" t="s">
        <v>28</v>
      </c>
      <c r="T2853">
        <v>1.85</v>
      </c>
      <c r="U2853" t="b">
        <f>IF(Table19[[#This Row],[gross]]-Table19[[#This Row],[budget]] &gt; 0, TRUE, FALSE)</f>
        <v>1</v>
      </c>
    </row>
    <row r="2854" spans="1:21" x14ac:dyDescent="0.35">
      <c r="A2854" t="s">
        <v>16335</v>
      </c>
      <c r="B2854">
        <v>2008</v>
      </c>
      <c r="C2854" t="s">
        <v>16334</v>
      </c>
      <c r="D2854" t="s">
        <v>6712</v>
      </c>
      <c r="E2854" t="s">
        <v>5266</v>
      </c>
      <c r="F2854" t="s">
        <v>16336</v>
      </c>
      <c r="G2854" t="s">
        <v>39</v>
      </c>
      <c r="H2854" s="11">
        <v>2500000</v>
      </c>
      <c r="I2854" s="11">
        <v>75727</v>
      </c>
      <c r="J2854" t="s">
        <v>38</v>
      </c>
      <c r="K2854">
        <v>90</v>
      </c>
      <c r="L2854" t="s">
        <v>14300</v>
      </c>
      <c r="M2854" t="s">
        <v>16337</v>
      </c>
      <c r="N2854">
        <v>5.9</v>
      </c>
      <c r="O2854">
        <v>47</v>
      </c>
      <c r="P2854">
        <v>40</v>
      </c>
      <c r="Q2854">
        <v>5699</v>
      </c>
      <c r="R2854">
        <v>862</v>
      </c>
      <c r="S2854" t="s">
        <v>28</v>
      </c>
      <c r="T2854">
        <v>1.85</v>
      </c>
      <c r="U2854" t="b">
        <f>IF(Table19[[#This Row],[gross]]-Table19[[#This Row],[budget]] &gt; 0, TRUE, FALSE)</f>
        <v>0</v>
      </c>
    </row>
    <row r="2855" spans="1:21" x14ac:dyDescent="0.35">
      <c r="A2855" t="s">
        <v>16373</v>
      </c>
      <c r="B2855">
        <v>2007</v>
      </c>
      <c r="C2855" t="s">
        <v>16110</v>
      </c>
      <c r="D2855" t="s">
        <v>5648</v>
      </c>
      <c r="E2855" t="s">
        <v>13081</v>
      </c>
      <c r="F2855" t="s">
        <v>391</v>
      </c>
      <c r="G2855" t="s">
        <v>39</v>
      </c>
      <c r="H2855" s="11">
        <v>2200000</v>
      </c>
      <c r="I2855" s="11">
        <v>379643</v>
      </c>
      <c r="J2855" t="s">
        <v>38</v>
      </c>
      <c r="K2855">
        <v>117</v>
      </c>
      <c r="L2855" t="s">
        <v>3270</v>
      </c>
      <c r="M2855" t="s">
        <v>16374</v>
      </c>
      <c r="N2855">
        <v>5.9</v>
      </c>
      <c r="O2855">
        <v>18</v>
      </c>
      <c r="P2855">
        <v>29</v>
      </c>
      <c r="Q2855">
        <v>1573</v>
      </c>
      <c r="R2855">
        <v>2161</v>
      </c>
      <c r="S2855" t="s">
        <v>28</v>
      </c>
      <c r="T2855">
        <v>1.85</v>
      </c>
      <c r="U2855" t="b">
        <f>IF(Table19[[#This Row],[gross]]-Table19[[#This Row],[budget]] &gt; 0, TRUE, FALSE)</f>
        <v>0</v>
      </c>
    </row>
    <row r="2856" spans="1:21" x14ac:dyDescent="0.35">
      <c r="A2856" t="s">
        <v>16574</v>
      </c>
      <c r="B2856">
        <v>2014</v>
      </c>
      <c r="C2856" t="s">
        <v>5220</v>
      </c>
      <c r="D2856" t="s">
        <v>2382</v>
      </c>
      <c r="E2856" t="s">
        <v>8536</v>
      </c>
      <c r="F2856" t="s">
        <v>16575</v>
      </c>
      <c r="G2856" t="s">
        <v>39</v>
      </c>
      <c r="H2856" s="11"/>
      <c r="I2856" s="11">
        <v>137945</v>
      </c>
      <c r="J2856" t="s">
        <v>38</v>
      </c>
      <c r="K2856">
        <v>94</v>
      </c>
      <c r="L2856" t="s">
        <v>3325</v>
      </c>
      <c r="M2856" t="s">
        <v>16576</v>
      </c>
      <c r="N2856">
        <v>5.9</v>
      </c>
      <c r="O2856">
        <v>81</v>
      </c>
      <c r="P2856">
        <v>40</v>
      </c>
      <c r="Q2856">
        <v>6223</v>
      </c>
      <c r="R2856">
        <v>10869</v>
      </c>
      <c r="S2856" t="s">
        <v>28</v>
      </c>
      <c r="T2856">
        <v>2.35</v>
      </c>
      <c r="U2856" t="b">
        <f>IF(Table19[[#This Row],[gross]]-Table19[[#This Row],[budget]] &gt; 0, TRUE, FALSE)</f>
        <v>1</v>
      </c>
    </row>
    <row r="2857" spans="1:21" x14ac:dyDescent="0.35">
      <c r="A2857" t="s">
        <v>7954</v>
      </c>
      <c r="B2857">
        <v>2013</v>
      </c>
      <c r="C2857" t="s">
        <v>7953</v>
      </c>
      <c r="D2857" t="s">
        <v>479</v>
      </c>
      <c r="E2857" t="s">
        <v>229</v>
      </c>
      <c r="F2857" t="s">
        <v>7498</v>
      </c>
      <c r="G2857" t="s">
        <v>569</v>
      </c>
      <c r="H2857" s="11">
        <v>30000000</v>
      </c>
      <c r="I2857" s="11">
        <v>35266619</v>
      </c>
      <c r="J2857" t="s">
        <v>38</v>
      </c>
      <c r="K2857">
        <v>100</v>
      </c>
      <c r="L2857" t="s">
        <v>4835</v>
      </c>
      <c r="M2857" t="s">
        <v>7955</v>
      </c>
      <c r="N2857">
        <v>5.9</v>
      </c>
      <c r="O2857">
        <v>359</v>
      </c>
      <c r="P2857">
        <v>371</v>
      </c>
      <c r="Q2857">
        <v>108248</v>
      </c>
      <c r="R2857">
        <v>20051</v>
      </c>
      <c r="S2857" t="s">
        <v>28</v>
      </c>
      <c r="T2857">
        <v>2.35</v>
      </c>
      <c r="U2857" t="b">
        <f>IF(Table19[[#This Row],[gross]]-Table19[[#This Row],[budget]] &gt; 0, TRUE, FALSE)</f>
        <v>1</v>
      </c>
    </row>
    <row r="2858" spans="1:21" x14ac:dyDescent="0.35">
      <c r="A2858" t="s">
        <v>16995</v>
      </c>
      <c r="B2858">
        <v>1987</v>
      </c>
      <c r="C2858" t="s">
        <v>16994</v>
      </c>
      <c r="D2858" t="s">
        <v>16189</v>
      </c>
      <c r="E2858" t="s">
        <v>14687</v>
      </c>
      <c r="F2858" t="s">
        <v>16996</v>
      </c>
      <c r="G2858" t="s">
        <v>569</v>
      </c>
      <c r="H2858" s="11">
        <v>1100000</v>
      </c>
      <c r="I2858" s="11">
        <v>1400000</v>
      </c>
      <c r="J2858" t="s">
        <v>38</v>
      </c>
      <c r="K2858">
        <v>92</v>
      </c>
      <c r="L2858" t="s">
        <v>16279</v>
      </c>
      <c r="M2858" t="s">
        <v>16997</v>
      </c>
      <c r="N2858">
        <v>5.9</v>
      </c>
      <c r="O2858">
        <v>57</v>
      </c>
      <c r="P2858">
        <v>37</v>
      </c>
      <c r="Q2858">
        <v>1324</v>
      </c>
      <c r="R2858">
        <v>1329</v>
      </c>
      <c r="S2858" t="s">
        <v>28</v>
      </c>
      <c r="T2858">
        <v>1.85</v>
      </c>
      <c r="U2858" t="b">
        <f>IF(Table19[[#This Row],[gross]]-Table19[[#This Row],[budget]] &gt; 0, TRUE, FALSE)</f>
        <v>1</v>
      </c>
    </row>
    <row r="2859" spans="1:21" x14ac:dyDescent="0.35">
      <c r="A2859" t="s">
        <v>17066</v>
      </c>
      <c r="B2859">
        <v>2005</v>
      </c>
      <c r="C2859" t="s">
        <v>8472</v>
      </c>
      <c r="D2859" t="s">
        <v>12586</v>
      </c>
      <c r="E2859" t="s">
        <v>3097</v>
      </c>
      <c r="F2859" t="s">
        <v>13421</v>
      </c>
      <c r="G2859" t="s">
        <v>39</v>
      </c>
      <c r="H2859" s="11">
        <v>1000000</v>
      </c>
      <c r="I2859" s="11">
        <v>10042266</v>
      </c>
      <c r="J2859" t="s">
        <v>38</v>
      </c>
      <c r="K2859">
        <v>90</v>
      </c>
      <c r="L2859" t="s">
        <v>5834</v>
      </c>
      <c r="M2859" t="s">
        <v>17067</v>
      </c>
      <c r="N2859">
        <v>5.9</v>
      </c>
      <c r="O2859">
        <v>137</v>
      </c>
      <c r="P2859">
        <v>220</v>
      </c>
      <c r="Q2859">
        <v>23021</v>
      </c>
      <c r="R2859">
        <v>3155</v>
      </c>
      <c r="S2859" t="s">
        <v>28</v>
      </c>
      <c r="T2859">
        <v>2.35</v>
      </c>
      <c r="U2859" t="b">
        <f>IF(Table19[[#This Row],[gross]]-Table19[[#This Row],[budget]] &gt; 0, TRUE, FALSE)</f>
        <v>1</v>
      </c>
    </row>
    <row r="2860" spans="1:21" x14ac:dyDescent="0.35">
      <c r="A2860" t="s">
        <v>17490</v>
      </c>
      <c r="B2860">
        <v>1977</v>
      </c>
      <c r="C2860" t="s">
        <v>17488</v>
      </c>
      <c r="D2860" t="s">
        <v>15294</v>
      </c>
      <c r="E2860" t="s">
        <v>17489</v>
      </c>
      <c r="F2860" t="s">
        <v>17491</v>
      </c>
      <c r="G2860" t="s">
        <v>90</v>
      </c>
      <c r="H2860" s="11">
        <v>500000</v>
      </c>
      <c r="I2860" s="11">
        <v>17000000</v>
      </c>
      <c r="J2860" t="s">
        <v>38</v>
      </c>
      <c r="K2860">
        <v>97</v>
      </c>
      <c r="L2860" t="s">
        <v>9495</v>
      </c>
      <c r="M2860" t="s">
        <v>17492</v>
      </c>
      <c r="N2860">
        <v>5.9</v>
      </c>
      <c r="O2860">
        <v>95</v>
      </c>
      <c r="P2860">
        <v>84</v>
      </c>
      <c r="Q2860">
        <v>3274</v>
      </c>
      <c r="R2860">
        <v>516</v>
      </c>
      <c r="S2860" t="s">
        <v>28</v>
      </c>
      <c r="T2860">
        <v>1.85</v>
      </c>
      <c r="U2860" t="b">
        <f>IF(Table19[[#This Row],[gross]]-Table19[[#This Row],[budget]] &gt; 0, TRUE, FALSE)</f>
        <v>1</v>
      </c>
    </row>
    <row r="2861" spans="1:21" x14ac:dyDescent="0.35">
      <c r="A2861" t="s">
        <v>17608</v>
      </c>
      <c r="B2861">
        <v>1991</v>
      </c>
      <c r="C2861" t="s">
        <v>14124</v>
      </c>
      <c r="D2861" t="s">
        <v>14855</v>
      </c>
      <c r="E2861" t="s">
        <v>17607</v>
      </c>
      <c r="F2861" t="s">
        <v>14124</v>
      </c>
      <c r="G2861" t="s">
        <v>569</v>
      </c>
      <c r="H2861" s="11">
        <v>450000</v>
      </c>
      <c r="I2861" s="11">
        <v>2712293</v>
      </c>
      <c r="J2861" t="s">
        <v>38</v>
      </c>
      <c r="K2861">
        <v>91</v>
      </c>
      <c r="L2861" t="s">
        <v>1872</v>
      </c>
      <c r="M2861" t="s">
        <v>17609</v>
      </c>
      <c r="N2861">
        <v>5.9</v>
      </c>
      <c r="O2861">
        <v>8</v>
      </c>
      <c r="P2861">
        <v>11</v>
      </c>
      <c r="Q2861">
        <v>475</v>
      </c>
      <c r="R2861">
        <v>380</v>
      </c>
      <c r="S2861" t="s">
        <v>28</v>
      </c>
      <c r="T2861">
        <v>1.85</v>
      </c>
      <c r="U2861" t="b">
        <f>IF(Table19[[#This Row],[gross]]-Table19[[#This Row],[budget]] &gt; 0, TRUE, FALSE)</f>
        <v>1</v>
      </c>
    </row>
    <row r="2862" spans="1:21" x14ac:dyDescent="0.35">
      <c r="A2862" t="s">
        <v>421</v>
      </c>
      <c r="B2862">
        <v>2009</v>
      </c>
      <c r="C2862" t="s">
        <v>418</v>
      </c>
      <c r="D2862" t="s">
        <v>420</v>
      </c>
      <c r="E2862" t="s">
        <v>419</v>
      </c>
      <c r="F2862" t="s">
        <v>422</v>
      </c>
      <c r="G2862" t="s">
        <v>39</v>
      </c>
      <c r="H2862" s="11">
        <v>200000000</v>
      </c>
      <c r="I2862" s="11">
        <v>166112167</v>
      </c>
      <c r="J2862" t="s">
        <v>38</v>
      </c>
      <c r="K2862">
        <v>158</v>
      </c>
      <c r="L2862" t="s">
        <v>68</v>
      </c>
      <c r="M2862" t="s">
        <v>423</v>
      </c>
      <c r="N2862">
        <v>5.8</v>
      </c>
      <c r="O2862">
        <v>367</v>
      </c>
      <c r="P2862">
        <v>1055</v>
      </c>
      <c r="Q2862">
        <v>283418</v>
      </c>
      <c r="R2862">
        <v>2144</v>
      </c>
      <c r="S2862" t="s">
        <v>28</v>
      </c>
      <c r="T2862">
        <v>2.35</v>
      </c>
      <c r="U2862" t="b">
        <f>IF(Table19[[#This Row],[gross]]-Table19[[#This Row],[budget]] &gt; 0, TRUE, FALSE)</f>
        <v>0</v>
      </c>
    </row>
    <row r="2863" spans="1:21" x14ac:dyDescent="0.35">
      <c r="A2863" t="s">
        <v>527</v>
      </c>
      <c r="B2863">
        <v>2009</v>
      </c>
      <c r="C2863" t="s">
        <v>525</v>
      </c>
      <c r="D2863" t="s">
        <v>62</v>
      </c>
      <c r="E2863" t="s">
        <v>526</v>
      </c>
      <c r="F2863" t="s">
        <v>528</v>
      </c>
      <c r="G2863" t="s">
        <v>39</v>
      </c>
      <c r="H2863" s="11">
        <v>175000000</v>
      </c>
      <c r="I2863" s="11">
        <v>150167630</v>
      </c>
      <c r="J2863" t="s">
        <v>38</v>
      </c>
      <c r="K2863">
        <v>118</v>
      </c>
      <c r="L2863" t="s">
        <v>222</v>
      </c>
      <c r="M2863" t="s">
        <v>529</v>
      </c>
      <c r="N2863">
        <v>5.8</v>
      </c>
      <c r="O2863">
        <v>250</v>
      </c>
      <c r="P2863">
        <v>534</v>
      </c>
      <c r="Q2863">
        <v>174578</v>
      </c>
      <c r="R2863">
        <v>26683</v>
      </c>
      <c r="S2863" t="s">
        <v>28</v>
      </c>
      <c r="T2863">
        <v>2.35</v>
      </c>
      <c r="U2863" t="b">
        <f>IF(Table19[[#This Row],[gross]]-Table19[[#This Row],[budget]] &gt; 0, TRUE, FALSE)</f>
        <v>0</v>
      </c>
    </row>
    <row r="2864" spans="1:21" x14ac:dyDescent="0.35">
      <c r="A2864" t="s">
        <v>851</v>
      </c>
      <c r="B2864">
        <v>2012</v>
      </c>
      <c r="C2864" t="s">
        <v>849</v>
      </c>
      <c r="D2864" t="s">
        <v>223</v>
      </c>
      <c r="E2864" t="s">
        <v>850</v>
      </c>
      <c r="F2864" t="s">
        <v>852</v>
      </c>
      <c r="G2864" t="s">
        <v>39</v>
      </c>
      <c r="H2864" s="11">
        <v>150000000</v>
      </c>
      <c r="I2864" s="11">
        <v>83640426</v>
      </c>
      <c r="J2864" t="s">
        <v>38</v>
      </c>
      <c r="K2864">
        <v>99</v>
      </c>
      <c r="L2864" t="s">
        <v>42</v>
      </c>
      <c r="M2864" t="s">
        <v>853</v>
      </c>
      <c r="N2864">
        <v>5.8</v>
      </c>
      <c r="O2864">
        <v>310</v>
      </c>
      <c r="P2864">
        <v>253</v>
      </c>
      <c r="Q2864">
        <v>152826</v>
      </c>
      <c r="R2864">
        <v>16184</v>
      </c>
      <c r="S2864" t="s">
        <v>28</v>
      </c>
      <c r="T2864">
        <v>1.85</v>
      </c>
      <c r="U2864" t="b">
        <f>IF(Table19[[#This Row],[gross]]-Table19[[#This Row],[budget]] &gt; 0, TRUE, FALSE)</f>
        <v>0</v>
      </c>
    </row>
    <row r="2865" spans="1:21" x14ac:dyDescent="0.35">
      <c r="A2865" t="s">
        <v>869</v>
      </c>
      <c r="B2865">
        <v>2010</v>
      </c>
      <c r="C2865" t="s">
        <v>866</v>
      </c>
      <c r="D2865" t="s">
        <v>735</v>
      </c>
      <c r="E2865" t="s">
        <v>867</v>
      </c>
      <c r="F2865" t="s">
        <v>870</v>
      </c>
      <c r="G2865" t="s">
        <v>569</v>
      </c>
      <c r="H2865" s="11">
        <v>150000000</v>
      </c>
      <c r="I2865" s="11">
        <v>61937495</v>
      </c>
      <c r="J2865" t="s">
        <v>38</v>
      </c>
      <c r="K2865">
        <v>119</v>
      </c>
      <c r="L2865" t="s">
        <v>868</v>
      </c>
      <c r="M2865" t="s">
        <v>871</v>
      </c>
      <c r="N2865">
        <v>5.8</v>
      </c>
      <c r="O2865">
        <v>357</v>
      </c>
      <c r="P2865">
        <v>432</v>
      </c>
      <c r="Q2865">
        <v>89442</v>
      </c>
      <c r="R2865">
        <v>13071</v>
      </c>
      <c r="S2865" t="s">
        <v>28</v>
      </c>
      <c r="T2865">
        <v>1.85</v>
      </c>
      <c r="U2865" t="b">
        <f>IF(Table19[[#This Row],[gross]]-Table19[[#This Row],[budget]] &gt; 0, TRUE, FALSE)</f>
        <v>0</v>
      </c>
    </row>
    <row r="2866" spans="1:21" x14ac:dyDescent="0.35">
      <c r="A2866" t="s">
        <v>915</v>
      </c>
      <c r="B2866">
        <v>2015</v>
      </c>
      <c r="C2866" t="s">
        <v>913</v>
      </c>
      <c r="D2866" t="s">
        <v>258</v>
      </c>
      <c r="E2866" t="s">
        <v>914</v>
      </c>
      <c r="F2866" t="s">
        <v>916</v>
      </c>
      <c r="G2866" t="s">
        <v>90</v>
      </c>
      <c r="H2866" s="11">
        <v>150000000</v>
      </c>
      <c r="I2866" s="11">
        <v>34964818</v>
      </c>
      <c r="J2866" t="s">
        <v>38</v>
      </c>
      <c r="K2866">
        <v>111</v>
      </c>
      <c r="L2866" t="s">
        <v>195</v>
      </c>
      <c r="M2866" t="s">
        <v>917</v>
      </c>
      <c r="N2866">
        <v>5.8</v>
      </c>
      <c r="O2866">
        <v>256</v>
      </c>
      <c r="P2866">
        <v>186</v>
      </c>
      <c r="Q2866">
        <v>39956</v>
      </c>
      <c r="R2866">
        <v>21393</v>
      </c>
      <c r="S2866" t="s">
        <v>28</v>
      </c>
      <c r="T2866">
        <v>2.35</v>
      </c>
      <c r="U2866" t="b">
        <f>IF(Table19[[#This Row],[gross]]-Table19[[#This Row],[budget]] &gt; 0, TRUE, FALSE)</f>
        <v>0</v>
      </c>
    </row>
    <row r="2867" spans="1:21" x14ac:dyDescent="0.35">
      <c r="A2867" t="s">
        <v>1046</v>
      </c>
      <c r="B2867">
        <v>2013</v>
      </c>
      <c r="C2867" t="s">
        <v>1044</v>
      </c>
      <c r="D2867" t="s">
        <v>434</v>
      </c>
      <c r="E2867" t="s">
        <v>1045</v>
      </c>
      <c r="F2867" t="s">
        <v>1013</v>
      </c>
      <c r="G2867" t="s">
        <v>39</v>
      </c>
      <c r="H2867" s="11">
        <v>130000000</v>
      </c>
      <c r="I2867" s="11">
        <v>122512052</v>
      </c>
      <c r="J2867" t="s">
        <v>38</v>
      </c>
      <c r="K2867">
        <v>122</v>
      </c>
      <c r="L2867" t="s">
        <v>222</v>
      </c>
      <c r="M2867" t="s">
        <v>1047</v>
      </c>
      <c r="N2867">
        <v>5.8</v>
      </c>
      <c r="O2867">
        <v>351</v>
      </c>
      <c r="P2867">
        <v>288</v>
      </c>
      <c r="Q2867">
        <v>146352</v>
      </c>
      <c r="R2867">
        <v>31958</v>
      </c>
      <c r="S2867" t="s">
        <v>28</v>
      </c>
      <c r="T2867">
        <v>2.35</v>
      </c>
      <c r="U2867" t="b">
        <f>IF(Table19[[#This Row],[gross]]-Table19[[#This Row],[budget]] &gt; 0, TRUE, FALSE)</f>
        <v>0</v>
      </c>
    </row>
    <row r="2868" spans="1:21" x14ac:dyDescent="0.35">
      <c r="A2868" t="s">
        <v>1173</v>
      </c>
      <c r="B2868">
        <v>2014</v>
      </c>
      <c r="C2868" t="s">
        <v>1171</v>
      </c>
      <c r="D2868" t="s">
        <v>735</v>
      </c>
      <c r="E2868" t="s">
        <v>1172</v>
      </c>
      <c r="F2868" t="s">
        <v>1174</v>
      </c>
      <c r="G2868" t="s">
        <v>39</v>
      </c>
      <c r="H2868" s="11">
        <v>125000000</v>
      </c>
      <c r="I2868" s="11">
        <v>101160529</v>
      </c>
      <c r="J2868" t="s">
        <v>38</v>
      </c>
      <c r="K2868">
        <v>138</v>
      </c>
      <c r="L2868" t="s">
        <v>996</v>
      </c>
      <c r="M2868" t="s">
        <v>1175</v>
      </c>
      <c r="N2868">
        <v>5.8</v>
      </c>
      <c r="O2868">
        <v>434</v>
      </c>
      <c r="P2868">
        <v>1240</v>
      </c>
      <c r="Q2868">
        <v>200022</v>
      </c>
      <c r="R2868">
        <v>32355</v>
      </c>
      <c r="S2868" t="s">
        <v>28</v>
      </c>
      <c r="T2868">
        <v>1.85</v>
      </c>
      <c r="U2868" t="b">
        <f>IF(Table19[[#This Row],[gross]]-Table19[[#This Row],[budget]] &gt; 0, TRUE, FALSE)</f>
        <v>0</v>
      </c>
    </row>
    <row r="2869" spans="1:21" x14ac:dyDescent="0.35">
      <c r="A2869" t="s">
        <v>1260</v>
      </c>
      <c r="B2869">
        <v>2010</v>
      </c>
      <c r="C2869" t="s">
        <v>1087</v>
      </c>
      <c r="D2869" t="s">
        <v>223</v>
      </c>
      <c r="E2869" t="s">
        <v>659</v>
      </c>
      <c r="F2869" t="s">
        <v>1261</v>
      </c>
      <c r="G2869" t="s">
        <v>39</v>
      </c>
      <c r="H2869" s="11">
        <v>125000000</v>
      </c>
      <c r="I2869" s="11">
        <v>163192114</v>
      </c>
      <c r="J2869" t="s">
        <v>38</v>
      </c>
      <c r="K2869">
        <v>106</v>
      </c>
      <c r="L2869" t="s">
        <v>42</v>
      </c>
      <c r="M2869" t="s">
        <v>1262</v>
      </c>
      <c r="N2869">
        <v>5.8</v>
      </c>
      <c r="O2869">
        <v>344</v>
      </c>
      <c r="P2869">
        <v>637</v>
      </c>
      <c r="Q2869">
        <v>229679</v>
      </c>
      <c r="R2869">
        <v>18003</v>
      </c>
      <c r="S2869" t="s">
        <v>28</v>
      </c>
      <c r="T2869">
        <v>2.35</v>
      </c>
      <c r="U2869" t="b">
        <f>IF(Table19[[#This Row],[gross]]-Table19[[#This Row],[budget]] &gt; 0, TRUE, FALSE)</f>
        <v>1</v>
      </c>
    </row>
    <row r="2870" spans="1:21" x14ac:dyDescent="0.35">
      <c r="A2870" t="s">
        <v>1445</v>
      </c>
      <c r="B2870">
        <v>1997</v>
      </c>
      <c r="C2870" t="s">
        <v>1442</v>
      </c>
      <c r="D2870" t="s">
        <v>1444</v>
      </c>
      <c r="E2870" t="s">
        <v>1443</v>
      </c>
      <c r="F2870" t="s">
        <v>413</v>
      </c>
      <c r="G2870" t="s">
        <v>39</v>
      </c>
      <c r="H2870" s="11">
        <v>116000000</v>
      </c>
      <c r="I2870" s="11">
        <v>67155742</v>
      </c>
      <c r="J2870" t="s">
        <v>38</v>
      </c>
      <c r="K2870">
        <v>108</v>
      </c>
      <c r="L2870" t="s">
        <v>50</v>
      </c>
      <c r="M2870" t="s">
        <v>1446</v>
      </c>
      <c r="N2870">
        <v>5.8</v>
      </c>
      <c r="O2870">
        <v>93</v>
      </c>
      <c r="P2870">
        <v>277</v>
      </c>
      <c r="Q2870">
        <v>62271</v>
      </c>
      <c r="R2870">
        <v>1569</v>
      </c>
      <c r="S2870" t="s">
        <v>28</v>
      </c>
      <c r="T2870">
        <v>2.35</v>
      </c>
      <c r="U2870" t="b">
        <f>IF(Table19[[#This Row],[gross]]-Table19[[#This Row],[budget]] &gt; 0, TRUE, FALSE)</f>
        <v>0</v>
      </c>
    </row>
    <row r="2871" spans="1:21" x14ac:dyDescent="0.35">
      <c r="A2871" t="s">
        <v>1506</v>
      </c>
      <c r="B2871">
        <v>2011</v>
      </c>
      <c r="C2871" t="s">
        <v>1504</v>
      </c>
      <c r="D2871" t="s">
        <v>51</v>
      </c>
      <c r="E2871" t="s">
        <v>133</v>
      </c>
      <c r="F2871" t="s">
        <v>1507</v>
      </c>
      <c r="G2871" t="s">
        <v>39</v>
      </c>
      <c r="H2871" s="11">
        <v>120000000</v>
      </c>
      <c r="I2871" s="11">
        <v>98780042</v>
      </c>
      <c r="J2871" t="s">
        <v>38</v>
      </c>
      <c r="K2871">
        <v>119</v>
      </c>
      <c r="L2871" t="s">
        <v>1505</v>
      </c>
      <c r="M2871" t="s">
        <v>1508</v>
      </c>
      <c r="N2871">
        <v>5.8</v>
      </c>
      <c r="O2871">
        <v>447</v>
      </c>
      <c r="P2871">
        <v>443</v>
      </c>
      <c r="Q2871">
        <v>136019</v>
      </c>
      <c r="R2871">
        <v>13391</v>
      </c>
      <c r="S2871" t="s">
        <v>28</v>
      </c>
      <c r="T2871">
        <v>2.35</v>
      </c>
      <c r="U2871" t="b">
        <f>IF(Table19[[#This Row],[gross]]-Table19[[#This Row],[budget]] &gt; 0, TRUE, FALSE)</f>
        <v>0</v>
      </c>
    </row>
    <row r="2872" spans="1:21" x14ac:dyDescent="0.35">
      <c r="A2872" t="s">
        <v>1531</v>
      </c>
      <c r="B2872">
        <v>2016</v>
      </c>
      <c r="C2872" t="s">
        <v>1221</v>
      </c>
      <c r="D2872" t="s">
        <v>203</v>
      </c>
      <c r="E2872" t="s">
        <v>1487</v>
      </c>
      <c r="F2872" t="s">
        <v>820</v>
      </c>
      <c r="G2872" t="s">
        <v>39</v>
      </c>
      <c r="H2872" s="11">
        <v>110000000</v>
      </c>
      <c r="I2872" s="11">
        <v>66002193</v>
      </c>
      <c r="J2872" t="s">
        <v>38</v>
      </c>
      <c r="K2872">
        <v>120</v>
      </c>
      <c r="L2872" t="s">
        <v>1530</v>
      </c>
      <c r="M2872" t="s">
        <v>1532</v>
      </c>
      <c r="N2872">
        <v>5.8</v>
      </c>
      <c r="O2872">
        <v>181</v>
      </c>
      <c r="P2872">
        <v>144</v>
      </c>
      <c r="Q2872">
        <v>44296</v>
      </c>
      <c r="R2872">
        <v>12452</v>
      </c>
      <c r="S2872" t="s">
        <v>28</v>
      </c>
      <c r="T2872">
        <v>2.35</v>
      </c>
      <c r="U2872" t="b">
        <f>IF(Table19[[#This Row],[gross]]-Table19[[#This Row],[budget]] &gt; 0, TRUE, FALSE)</f>
        <v>0</v>
      </c>
    </row>
    <row r="2873" spans="1:21" x14ac:dyDescent="0.35">
      <c r="A2873" t="s">
        <v>1570</v>
      </c>
      <c r="B2873">
        <v>2004</v>
      </c>
      <c r="C2873" t="s">
        <v>1568</v>
      </c>
      <c r="D2873" t="s">
        <v>388</v>
      </c>
      <c r="E2873" t="s">
        <v>786</v>
      </c>
      <c r="F2873" t="s">
        <v>1571</v>
      </c>
      <c r="G2873" t="s">
        <v>90</v>
      </c>
      <c r="H2873" s="11">
        <v>110000000</v>
      </c>
      <c r="I2873" s="11">
        <v>24004159</v>
      </c>
      <c r="J2873" t="s">
        <v>38</v>
      </c>
      <c r="K2873">
        <v>120</v>
      </c>
      <c r="L2873" t="s">
        <v>1569</v>
      </c>
      <c r="M2873" t="s">
        <v>1572</v>
      </c>
      <c r="N2873">
        <v>5.8</v>
      </c>
      <c r="O2873">
        <v>188</v>
      </c>
      <c r="P2873">
        <v>191</v>
      </c>
      <c r="Q2873">
        <v>68720</v>
      </c>
      <c r="R2873">
        <v>3175</v>
      </c>
      <c r="S2873" t="s">
        <v>28</v>
      </c>
      <c r="T2873">
        <v>2.35</v>
      </c>
      <c r="U2873" t="b">
        <f>IF(Table19[[#This Row],[gross]]-Table19[[#This Row],[budget]] &gt; 0, TRUE, FALSE)</f>
        <v>0</v>
      </c>
    </row>
    <row r="2874" spans="1:21" x14ac:dyDescent="0.35">
      <c r="A2874" t="s">
        <v>915</v>
      </c>
      <c r="B2874">
        <v>2015</v>
      </c>
      <c r="C2874" t="s">
        <v>913</v>
      </c>
      <c r="D2874" t="s">
        <v>258</v>
      </c>
      <c r="E2874" t="s">
        <v>914</v>
      </c>
      <c r="F2874" t="s">
        <v>916</v>
      </c>
      <c r="G2874" t="s">
        <v>90</v>
      </c>
      <c r="H2874" s="11">
        <v>150000000</v>
      </c>
      <c r="I2874" s="11">
        <v>34964818</v>
      </c>
      <c r="J2874" t="s">
        <v>38</v>
      </c>
      <c r="K2874">
        <v>111</v>
      </c>
      <c r="L2874" t="s">
        <v>195</v>
      </c>
      <c r="M2874" t="s">
        <v>917</v>
      </c>
      <c r="N2874">
        <v>5.8</v>
      </c>
      <c r="O2874">
        <v>256</v>
      </c>
      <c r="P2874">
        <v>186</v>
      </c>
      <c r="Q2874">
        <v>39956</v>
      </c>
      <c r="R2874">
        <v>21393</v>
      </c>
      <c r="S2874" t="s">
        <v>28</v>
      </c>
      <c r="T2874">
        <v>2.35</v>
      </c>
      <c r="U2874" t="b">
        <f>IF(Table19[[#This Row],[gross]]-Table19[[#This Row],[budget]] &gt; 0, TRUE, FALSE)</f>
        <v>0</v>
      </c>
    </row>
    <row r="2875" spans="1:21" x14ac:dyDescent="0.35">
      <c r="A2875" t="s">
        <v>2269</v>
      </c>
      <c r="B2875">
        <v>2011</v>
      </c>
      <c r="C2875" t="s">
        <v>2268</v>
      </c>
      <c r="D2875" t="s">
        <v>1909</v>
      </c>
      <c r="E2875" t="s">
        <v>1174</v>
      </c>
      <c r="F2875" t="s">
        <v>41</v>
      </c>
      <c r="G2875" t="s">
        <v>39</v>
      </c>
      <c r="H2875" s="11">
        <v>75000000</v>
      </c>
      <c r="I2875" s="11">
        <v>20315324</v>
      </c>
      <c r="J2875" t="s">
        <v>740</v>
      </c>
      <c r="K2875">
        <v>110</v>
      </c>
      <c r="L2875" t="s">
        <v>76</v>
      </c>
      <c r="M2875" t="s">
        <v>2270</v>
      </c>
      <c r="N2875">
        <v>5.8</v>
      </c>
      <c r="O2875">
        <v>228</v>
      </c>
      <c r="P2875">
        <v>254</v>
      </c>
      <c r="Q2875">
        <v>88542</v>
      </c>
      <c r="R2875">
        <v>27694</v>
      </c>
      <c r="S2875" t="s">
        <v>28</v>
      </c>
      <c r="T2875">
        <v>2.35</v>
      </c>
      <c r="U2875" t="b">
        <f>IF(Table19[[#This Row],[gross]]-Table19[[#This Row],[budget]] &gt; 0, TRUE, FALSE)</f>
        <v>0</v>
      </c>
    </row>
    <row r="2876" spans="1:21" x14ac:dyDescent="0.35">
      <c r="A2876" t="s">
        <v>2714</v>
      </c>
      <c r="B2876">
        <v>1996</v>
      </c>
      <c r="C2876" t="s">
        <v>489</v>
      </c>
      <c r="D2876" t="s">
        <v>1721</v>
      </c>
      <c r="E2876" t="s">
        <v>2713</v>
      </c>
      <c r="F2876" t="s">
        <v>2715</v>
      </c>
      <c r="G2876" t="s">
        <v>39</v>
      </c>
      <c r="H2876" s="11">
        <v>80000000</v>
      </c>
      <c r="I2876" s="11">
        <v>32885565</v>
      </c>
      <c r="J2876" t="s">
        <v>38</v>
      </c>
      <c r="K2876">
        <v>114</v>
      </c>
      <c r="L2876" t="s">
        <v>685</v>
      </c>
      <c r="M2876" t="s">
        <v>2716</v>
      </c>
      <c r="N2876">
        <v>5.8</v>
      </c>
      <c r="O2876">
        <v>61</v>
      </c>
      <c r="P2876">
        <v>101</v>
      </c>
      <c r="Q2876">
        <v>53132</v>
      </c>
      <c r="R2876">
        <v>25126</v>
      </c>
      <c r="S2876" t="s">
        <v>28</v>
      </c>
      <c r="T2876">
        <v>1.85</v>
      </c>
      <c r="U2876" t="b">
        <f>IF(Table19[[#This Row],[gross]]-Table19[[#This Row],[budget]] &gt; 0, TRUE, FALSE)</f>
        <v>0</v>
      </c>
    </row>
    <row r="2877" spans="1:21" x14ac:dyDescent="0.35">
      <c r="A2877" t="s">
        <v>2741</v>
      </c>
      <c r="B2877">
        <v>2009</v>
      </c>
      <c r="C2877" t="s">
        <v>152</v>
      </c>
      <c r="D2877" t="s">
        <v>2740</v>
      </c>
      <c r="E2877" t="s">
        <v>2738</v>
      </c>
      <c r="F2877" t="s">
        <v>2742</v>
      </c>
      <c r="G2877" t="s">
        <v>39</v>
      </c>
      <c r="H2877" s="11">
        <v>80000000</v>
      </c>
      <c r="I2877" s="11">
        <v>19673424</v>
      </c>
      <c r="J2877" t="s">
        <v>38</v>
      </c>
      <c r="K2877">
        <v>118</v>
      </c>
      <c r="L2877" t="s">
        <v>2739</v>
      </c>
      <c r="M2877" t="s">
        <v>2743</v>
      </c>
      <c r="N2877">
        <v>5.8</v>
      </c>
      <c r="O2877">
        <v>205</v>
      </c>
      <c r="P2877">
        <v>232</v>
      </c>
      <c r="Q2877">
        <v>37446</v>
      </c>
      <c r="R2877">
        <v>619</v>
      </c>
      <c r="S2877" t="s">
        <v>720</v>
      </c>
      <c r="T2877">
        <v>2.35</v>
      </c>
      <c r="U2877" t="b">
        <f>IF(Table19[[#This Row],[gross]]-Table19[[#This Row],[budget]] &gt; 0, TRUE, FALSE)</f>
        <v>0</v>
      </c>
    </row>
    <row r="2878" spans="1:21" x14ac:dyDescent="0.35">
      <c r="A2878" t="s">
        <v>2755</v>
      </c>
      <c r="B2878">
        <v>1998</v>
      </c>
      <c r="C2878" t="s">
        <v>818</v>
      </c>
      <c r="D2878" t="s">
        <v>2754</v>
      </c>
      <c r="E2878" t="s">
        <v>2252</v>
      </c>
      <c r="F2878" t="s">
        <v>2756</v>
      </c>
      <c r="G2878" t="s">
        <v>272</v>
      </c>
      <c r="H2878" s="11">
        <v>80000000</v>
      </c>
      <c r="I2878" s="11">
        <v>18318000</v>
      </c>
      <c r="J2878" t="s">
        <v>365</v>
      </c>
      <c r="K2878">
        <v>97</v>
      </c>
      <c r="L2878" t="s">
        <v>2375</v>
      </c>
      <c r="M2878" t="s">
        <v>2757</v>
      </c>
      <c r="N2878">
        <v>5.8</v>
      </c>
      <c r="O2878">
        <v>61</v>
      </c>
      <c r="P2878">
        <v>216</v>
      </c>
      <c r="Q2878">
        <v>24868</v>
      </c>
      <c r="R2878">
        <v>2521</v>
      </c>
      <c r="S2878" t="s">
        <v>28</v>
      </c>
      <c r="T2878">
        <v>1.85</v>
      </c>
      <c r="U2878" t="b">
        <f>IF(Table19[[#This Row],[gross]]-Table19[[#This Row],[budget]] &gt; 0, TRUE, FALSE)</f>
        <v>0</v>
      </c>
    </row>
    <row r="2879" spans="1:21" x14ac:dyDescent="0.35">
      <c r="A2879" t="s">
        <v>2805</v>
      </c>
      <c r="B2879">
        <v>2012</v>
      </c>
      <c r="C2879" t="s">
        <v>1460</v>
      </c>
      <c r="D2879" t="s">
        <v>673</v>
      </c>
      <c r="E2879" t="s">
        <v>1045</v>
      </c>
      <c r="F2879" t="s">
        <v>1917</v>
      </c>
      <c r="G2879" t="s">
        <v>90</v>
      </c>
      <c r="H2879" s="11">
        <v>79000000</v>
      </c>
      <c r="I2879" s="11">
        <v>103812241</v>
      </c>
      <c r="J2879" t="s">
        <v>38</v>
      </c>
      <c r="K2879">
        <v>94</v>
      </c>
      <c r="L2879" t="s">
        <v>160</v>
      </c>
      <c r="M2879" t="s">
        <v>2806</v>
      </c>
      <c r="N2879">
        <v>5.8</v>
      </c>
      <c r="O2879">
        <v>178</v>
      </c>
      <c r="P2879">
        <v>133</v>
      </c>
      <c r="Q2879">
        <v>67296</v>
      </c>
      <c r="R2879">
        <v>27842</v>
      </c>
      <c r="S2879" t="s">
        <v>28</v>
      </c>
      <c r="T2879">
        <v>1.85</v>
      </c>
      <c r="U2879" t="b">
        <f>IF(Table19[[#This Row],[gross]]-Table19[[#This Row],[budget]] &gt; 0, TRUE, FALSE)</f>
        <v>1</v>
      </c>
    </row>
    <row r="2880" spans="1:21" x14ac:dyDescent="0.35">
      <c r="A2880" t="s">
        <v>2855</v>
      </c>
      <c r="B2880">
        <v>2003</v>
      </c>
      <c r="C2880" t="s">
        <v>2853</v>
      </c>
      <c r="D2880" t="s">
        <v>659</v>
      </c>
      <c r="E2880" t="s">
        <v>2854</v>
      </c>
      <c r="F2880" t="s">
        <v>1181</v>
      </c>
      <c r="G2880" t="s">
        <v>39</v>
      </c>
      <c r="H2880" s="11">
        <v>78000000</v>
      </c>
      <c r="I2880" s="11">
        <v>66462600</v>
      </c>
      <c r="J2880" t="s">
        <v>38</v>
      </c>
      <c r="K2880">
        <v>110</v>
      </c>
      <c r="L2880" t="s">
        <v>31</v>
      </c>
      <c r="M2880" t="s">
        <v>2856</v>
      </c>
      <c r="N2880">
        <v>5.8</v>
      </c>
      <c r="O2880">
        <v>202</v>
      </c>
      <c r="P2880">
        <v>786</v>
      </c>
      <c r="Q2880">
        <v>141533</v>
      </c>
      <c r="R2880">
        <v>4714</v>
      </c>
      <c r="S2880" t="s">
        <v>720</v>
      </c>
      <c r="T2880">
        <v>2.35</v>
      </c>
      <c r="U2880" t="b">
        <f>IF(Table19[[#This Row],[gross]]-Table19[[#This Row],[budget]] &gt; 0, TRUE, FALSE)</f>
        <v>0</v>
      </c>
    </row>
    <row r="2881" spans="1:21" x14ac:dyDescent="0.35">
      <c r="A2881" t="s">
        <v>3176</v>
      </c>
      <c r="B2881">
        <v>2002</v>
      </c>
      <c r="C2881" t="s">
        <v>489</v>
      </c>
      <c r="D2881" t="s">
        <v>332</v>
      </c>
      <c r="E2881" t="s">
        <v>3175</v>
      </c>
      <c r="F2881" t="s">
        <v>3177</v>
      </c>
      <c r="G2881" t="s">
        <v>39</v>
      </c>
      <c r="H2881" s="11">
        <v>70000000</v>
      </c>
      <c r="I2881" s="11">
        <v>141204016</v>
      </c>
      <c r="J2881" t="s">
        <v>38</v>
      </c>
      <c r="K2881">
        <v>132</v>
      </c>
      <c r="L2881" t="s">
        <v>50</v>
      </c>
      <c r="M2881" t="s">
        <v>3178</v>
      </c>
      <c r="N2881">
        <v>5.8</v>
      </c>
      <c r="O2881">
        <v>191</v>
      </c>
      <c r="P2881">
        <v>737</v>
      </c>
      <c r="Q2881">
        <v>142569</v>
      </c>
      <c r="R2881">
        <v>14790</v>
      </c>
      <c r="S2881" t="s">
        <v>28</v>
      </c>
      <c r="T2881">
        <v>2.35</v>
      </c>
      <c r="U2881" t="b">
        <f>IF(Table19[[#This Row],[gross]]-Table19[[#This Row],[budget]] &gt; 0, TRUE, FALSE)</f>
        <v>1</v>
      </c>
    </row>
    <row r="2882" spans="1:21" x14ac:dyDescent="0.35">
      <c r="A2882" t="s">
        <v>3243</v>
      </c>
      <c r="B2882">
        <v>2011</v>
      </c>
      <c r="C2882" t="s">
        <v>849</v>
      </c>
      <c r="D2882" t="s">
        <v>1430</v>
      </c>
      <c r="E2882" t="s">
        <v>2608</v>
      </c>
      <c r="F2882" t="s">
        <v>277</v>
      </c>
      <c r="G2882" t="s">
        <v>39</v>
      </c>
      <c r="H2882" s="11">
        <v>70000000</v>
      </c>
      <c r="I2882" s="11">
        <v>83552429</v>
      </c>
      <c r="J2882" t="s">
        <v>38</v>
      </c>
      <c r="K2882">
        <v>116</v>
      </c>
      <c r="L2882" t="s">
        <v>631</v>
      </c>
      <c r="M2882" t="s">
        <v>3244</v>
      </c>
      <c r="N2882">
        <v>5.8</v>
      </c>
      <c r="O2882">
        <v>355</v>
      </c>
      <c r="P2882">
        <v>800</v>
      </c>
      <c r="Q2882">
        <v>154955</v>
      </c>
      <c r="R2882">
        <v>4001</v>
      </c>
      <c r="S2882" t="s">
        <v>28</v>
      </c>
      <c r="T2882">
        <v>2.35</v>
      </c>
      <c r="U2882" t="b">
        <f>IF(Table19[[#This Row],[gross]]-Table19[[#This Row],[budget]] &gt; 0, TRUE, FALSE)</f>
        <v>1</v>
      </c>
    </row>
    <row r="2883" spans="1:21" x14ac:dyDescent="0.35">
      <c r="A2883" t="s">
        <v>3352</v>
      </c>
      <c r="B2883">
        <v>1998</v>
      </c>
      <c r="C2883" t="s">
        <v>3350</v>
      </c>
      <c r="D2883" t="s">
        <v>456</v>
      </c>
      <c r="E2883" t="s">
        <v>3351</v>
      </c>
      <c r="F2883" t="s">
        <v>1840</v>
      </c>
      <c r="G2883" t="s">
        <v>569</v>
      </c>
      <c r="H2883" s="11">
        <v>70000000</v>
      </c>
      <c r="I2883" s="11">
        <v>19819494</v>
      </c>
      <c r="J2883" t="s">
        <v>38</v>
      </c>
      <c r="K2883">
        <v>97</v>
      </c>
      <c r="L2883" t="s">
        <v>454</v>
      </c>
      <c r="M2883" t="s">
        <v>3353</v>
      </c>
      <c r="N2883">
        <v>5.8</v>
      </c>
      <c r="O2883">
        <v>79</v>
      </c>
      <c r="P2883">
        <v>126</v>
      </c>
      <c r="Q2883">
        <v>26893</v>
      </c>
      <c r="R2883">
        <v>13628</v>
      </c>
      <c r="S2883" t="s">
        <v>28</v>
      </c>
      <c r="T2883">
        <v>2.35</v>
      </c>
      <c r="U2883" t="b">
        <f>IF(Table19[[#This Row],[gross]]-Table19[[#This Row],[budget]] &gt; 0, TRUE, FALSE)</f>
        <v>0</v>
      </c>
    </row>
    <row r="2884" spans="1:21" x14ac:dyDescent="0.35">
      <c r="A2884" t="s">
        <v>3784</v>
      </c>
      <c r="B2884">
        <v>2005</v>
      </c>
      <c r="C2884" t="s">
        <v>1713</v>
      </c>
      <c r="D2884" t="s">
        <v>1739</v>
      </c>
      <c r="E2884" t="s">
        <v>405</v>
      </c>
      <c r="F2884" t="s">
        <v>1162</v>
      </c>
      <c r="G2884" t="s">
        <v>272</v>
      </c>
      <c r="H2884" s="11">
        <v>150000000</v>
      </c>
      <c r="I2884" s="11">
        <v>135381507</v>
      </c>
      <c r="J2884" t="s">
        <v>38</v>
      </c>
      <c r="K2884">
        <v>81</v>
      </c>
      <c r="L2884" t="s">
        <v>605</v>
      </c>
      <c r="M2884" t="s">
        <v>3785</v>
      </c>
      <c r="N2884">
        <v>5.8</v>
      </c>
      <c r="O2884">
        <v>161</v>
      </c>
      <c r="P2884">
        <v>251</v>
      </c>
      <c r="Q2884">
        <v>63912</v>
      </c>
      <c r="R2884">
        <v>2252</v>
      </c>
      <c r="S2884" t="s">
        <v>28</v>
      </c>
      <c r="T2884">
        <v>1.85</v>
      </c>
      <c r="U2884" t="b">
        <f>IF(Table19[[#This Row],[gross]]-Table19[[#This Row],[budget]] &gt; 0, TRUE, FALSE)</f>
        <v>0</v>
      </c>
    </row>
    <row r="2885" spans="1:21" x14ac:dyDescent="0.35">
      <c r="A2885" t="s">
        <v>3898</v>
      </c>
      <c r="B2885">
        <v>1999</v>
      </c>
      <c r="C2885" t="s">
        <v>2003</v>
      </c>
      <c r="D2885" t="s">
        <v>2056</v>
      </c>
      <c r="E2885" t="s">
        <v>2446</v>
      </c>
      <c r="F2885" t="s">
        <v>3899</v>
      </c>
      <c r="G2885" t="s">
        <v>569</v>
      </c>
      <c r="H2885" s="11">
        <v>60000000</v>
      </c>
      <c r="I2885" s="11">
        <v>73648142</v>
      </c>
      <c r="J2885" t="s">
        <v>38</v>
      </c>
      <c r="K2885">
        <v>105</v>
      </c>
      <c r="L2885" t="s">
        <v>2702</v>
      </c>
      <c r="M2885" t="s">
        <v>3900</v>
      </c>
      <c r="N2885">
        <v>5.8</v>
      </c>
      <c r="O2885">
        <v>199</v>
      </c>
      <c r="P2885">
        <v>643</v>
      </c>
      <c r="Q2885">
        <v>99043</v>
      </c>
      <c r="R2885">
        <v>3697</v>
      </c>
      <c r="S2885" t="s">
        <v>28</v>
      </c>
      <c r="T2885">
        <v>2.35</v>
      </c>
      <c r="U2885" t="b">
        <f>IF(Table19[[#This Row],[gross]]-Table19[[#This Row],[budget]] &gt; 0, TRUE, FALSE)</f>
        <v>1</v>
      </c>
    </row>
    <row r="2886" spans="1:21" x14ac:dyDescent="0.35">
      <c r="A2886" t="s">
        <v>4539</v>
      </c>
      <c r="B2886">
        <v>2003</v>
      </c>
      <c r="C2886" t="s">
        <v>3355</v>
      </c>
      <c r="D2886" t="s">
        <v>1124</v>
      </c>
      <c r="E2886" t="s">
        <v>4538</v>
      </c>
      <c r="F2886" t="s">
        <v>4540</v>
      </c>
      <c r="G2886" t="s">
        <v>39</v>
      </c>
      <c r="H2886" s="11">
        <v>55000000</v>
      </c>
      <c r="I2886" s="11">
        <v>33828318</v>
      </c>
      <c r="J2886" t="s">
        <v>38</v>
      </c>
      <c r="K2886">
        <v>118</v>
      </c>
      <c r="L2886" t="s">
        <v>1611</v>
      </c>
      <c r="M2886" t="s">
        <v>4541</v>
      </c>
      <c r="N2886">
        <v>5.8</v>
      </c>
      <c r="O2886">
        <v>123</v>
      </c>
      <c r="P2886">
        <v>154</v>
      </c>
      <c r="Q2886">
        <v>44453</v>
      </c>
      <c r="R2886">
        <v>14036</v>
      </c>
      <c r="S2886" t="s">
        <v>28</v>
      </c>
      <c r="T2886">
        <v>2.35</v>
      </c>
      <c r="U2886" t="b">
        <f>IF(Table19[[#This Row],[gross]]-Table19[[#This Row],[budget]] &gt; 0, TRUE, FALSE)</f>
        <v>0</v>
      </c>
    </row>
    <row r="2887" spans="1:21" x14ac:dyDescent="0.35">
      <c r="A2887" t="s">
        <v>4544</v>
      </c>
      <c r="B2887">
        <v>2008</v>
      </c>
      <c r="C2887" t="s">
        <v>4543</v>
      </c>
      <c r="D2887" t="s">
        <v>1213</v>
      </c>
      <c r="E2887" t="s">
        <v>3604</v>
      </c>
      <c r="F2887" t="s">
        <v>3531</v>
      </c>
      <c r="G2887" t="s">
        <v>569</v>
      </c>
      <c r="H2887" s="11">
        <v>55000000</v>
      </c>
      <c r="I2887" s="11">
        <v>33472850</v>
      </c>
      <c r="J2887" t="s">
        <v>38</v>
      </c>
      <c r="K2887">
        <v>99</v>
      </c>
      <c r="L2887" t="s">
        <v>3753</v>
      </c>
      <c r="M2887" t="s">
        <v>4545</v>
      </c>
      <c r="N2887">
        <v>5.8</v>
      </c>
      <c r="O2887">
        <v>164</v>
      </c>
      <c r="P2887">
        <v>119</v>
      </c>
      <c r="Q2887">
        <v>67005</v>
      </c>
      <c r="R2887">
        <v>10026</v>
      </c>
      <c r="S2887" t="s">
        <v>28</v>
      </c>
      <c r="T2887">
        <v>2.35</v>
      </c>
      <c r="U2887" t="b">
        <f>IF(Table19[[#This Row],[gross]]-Table19[[#This Row],[budget]] &gt; 0, TRUE, FALSE)</f>
        <v>0</v>
      </c>
    </row>
    <row r="2888" spans="1:21" x14ac:dyDescent="0.35">
      <c r="A2888" t="s">
        <v>4559</v>
      </c>
      <c r="B2888">
        <v>1996</v>
      </c>
      <c r="C2888" t="s">
        <v>1676</v>
      </c>
      <c r="D2888" t="s">
        <v>1683</v>
      </c>
      <c r="E2888" t="s">
        <v>4430</v>
      </c>
      <c r="F2888" t="s">
        <v>4560</v>
      </c>
      <c r="G2888" t="s">
        <v>569</v>
      </c>
      <c r="H2888" s="11">
        <v>55000000</v>
      </c>
      <c r="I2888" s="11">
        <v>18573791</v>
      </c>
      <c r="J2888" t="s">
        <v>38</v>
      </c>
      <c r="K2888">
        <v>116</v>
      </c>
      <c r="L2888" t="s">
        <v>4558</v>
      </c>
      <c r="M2888" t="s">
        <v>4561</v>
      </c>
      <c r="N2888">
        <v>5.8</v>
      </c>
      <c r="O2888">
        <v>50</v>
      </c>
      <c r="P2888">
        <v>89</v>
      </c>
      <c r="Q2888">
        <v>38533</v>
      </c>
      <c r="R2888">
        <v>24618</v>
      </c>
      <c r="S2888" t="s">
        <v>28</v>
      </c>
      <c r="T2888">
        <v>2.35</v>
      </c>
      <c r="U2888" t="b">
        <f>IF(Table19[[#This Row],[gross]]-Table19[[#This Row],[budget]] &gt; 0, TRUE, FALSE)</f>
        <v>0</v>
      </c>
    </row>
    <row r="2889" spans="1:21" x14ac:dyDescent="0.35">
      <c r="A2889" t="s">
        <v>4715</v>
      </c>
      <c r="B2889">
        <v>2006</v>
      </c>
      <c r="C2889" t="s">
        <v>1132</v>
      </c>
      <c r="D2889" t="s">
        <v>245</v>
      </c>
      <c r="E2889" t="s">
        <v>983</v>
      </c>
      <c r="F2889" t="s">
        <v>4716</v>
      </c>
      <c r="G2889" t="s">
        <v>39</v>
      </c>
      <c r="H2889" s="11">
        <v>52000000</v>
      </c>
      <c r="I2889" s="11">
        <v>118683135</v>
      </c>
      <c r="J2889" t="s">
        <v>38</v>
      </c>
      <c r="K2889">
        <v>106</v>
      </c>
      <c r="L2889" t="s">
        <v>1375</v>
      </c>
      <c r="M2889" t="s">
        <v>4717</v>
      </c>
      <c r="N2889">
        <v>5.8</v>
      </c>
      <c r="O2889">
        <v>183</v>
      </c>
      <c r="P2889">
        <v>483</v>
      </c>
      <c r="Q2889">
        <v>102167</v>
      </c>
      <c r="R2889">
        <v>8315</v>
      </c>
      <c r="S2889" t="s">
        <v>28</v>
      </c>
      <c r="T2889">
        <v>1.85</v>
      </c>
      <c r="U2889" t="b">
        <f>IF(Table19[[#This Row],[gross]]-Table19[[#This Row],[budget]] &gt; 0, TRUE, FALSE)</f>
        <v>1</v>
      </c>
    </row>
    <row r="2890" spans="1:21" x14ac:dyDescent="0.35">
      <c r="A2890" t="s">
        <v>4813</v>
      </c>
      <c r="B2890">
        <v>2002</v>
      </c>
      <c r="C2890" t="s">
        <v>2686</v>
      </c>
      <c r="D2890" t="s">
        <v>267</v>
      </c>
      <c r="E2890" t="s">
        <v>2117</v>
      </c>
      <c r="F2890" t="s">
        <v>4605</v>
      </c>
      <c r="G2890" t="s">
        <v>39</v>
      </c>
      <c r="H2890" s="11">
        <v>50000000</v>
      </c>
      <c r="I2890" s="11">
        <v>126203320</v>
      </c>
      <c r="J2890" t="s">
        <v>38</v>
      </c>
      <c r="K2890">
        <v>96</v>
      </c>
      <c r="L2890" t="s">
        <v>1618</v>
      </c>
      <c r="M2890" t="s">
        <v>4814</v>
      </c>
      <c r="N2890">
        <v>5.8</v>
      </c>
      <c r="O2890">
        <v>117</v>
      </c>
      <c r="P2890">
        <v>309</v>
      </c>
      <c r="Q2890">
        <v>110432</v>
      </c>
      <c r="R2890">
        <v>26826</v>
      </c>
      <c r="S2890" t="s">
        <v>28</v>
      </c>
      <c r="T2890">
        <v>1.85</v>
      </c>
      <c r="U2890" t="b">
        <f>IF(Table19[[#This Row],[gross]]-Table19[[#This Row],[budget]] &gt; 0, TRUE, FALSE)</f>
        <v>1</v>
      </c>
    </row>
    <row r="2891" spans="1:21" x14ac:dyDescent="0.35">
      <c r="A2891" t="s">
        <v>4978</v>
      </c>
      <c r="B2891">
        <v>2006</v>
      </c>
      <c r="C2891" t="s">
        <v>4977</v>
      </c>
      <c r="D2891" t="s">
        <v>506</v>
      </c>
      <c r="E2891" t="s">
        <v>386</v>
      </c>
      <c r="F2891" t="s">
        <v>4979</v>
      </c>
      <c r="G2891" t="s">
        <v>39</v>
      </c>
      <c r="H2891" s="11">
        <v>50000000</v>
      </c>
      <c r="I2891" s="11">
        <v>48745150</v>
      </c>
      <c r="J2891" t="s">
        <v>38</v>
      </c>
      <c r="K2891">
        <v>105</v>
      </c>
      <c r="L2891" t="s">
        <v>1477</v>
      </c>
      <c r="M2891" t="s">
        <v>4980</v>
      </c>
      <c r="N2891">
        <v>5.8</v>
      </c>
      <c r="O2891">
        <v>171</v>
      </c>
      <c r="P2891">
        <v>306</v>
      </c>
      <c r="Q2891">
        <v>50170</v>
      </c>
      <c r="R2891">
        <v>101383</v>
      </c>
      <c r="S2891" t="s">
        <v>28</v>
      </c>
      <c r="T2891">
        <v>2.35</v>
      </c>
      <c r="U2891" t="b">
        <f>IF(Table19[[#This Row],[gross]]-Table19[[#This Row],[budget]] &gt; 0, TRUE, FALSE)</f>
        <v>0</v>
      </c>
    </row>
    <row r="2892" spans="1:21" x14ac:dyDescent="0.35">
      <c r="A2892" t="s">
        <v>4985</v>
      </c>
      <c r="B2892">
        <v>1997</v>
      </c>
      <c r="C2892" t="s">
        <v>182</v>
      </c>
      <c r="D2892" t="s">
        <v>2713</v>
      </c>
      <c r="E2892" t="s">
        <v>1335</v>
      </c>
      <c r="F2892" t="s">
        <v>983</v>
      </c>
      <c r="G2892" t="s">
        <v>569</v>
      </c>
      <c r="H2892" s="11">
        <v>50000000</v>
      </c>
      <c r="I2892" s="11">
        <v>48154732</v>
      </c>
      <c r="J2892" t="s">
        <v>38</v>
      </c>
      <c r="K2892">
        <v>125</v>
      </c>
      <c r="L2892" t="s">
        <v>1420</v>
      </c>
      <c r="M2892" t="s">
        <v>4986</v>
      </c>
      <c r="N2892">
        <v>5.8</v>
      </c>
      <c r="O2892">
        <v>97</v>
      </c>
      <c r="P2892">
        <v>142</v>
      </c>
      <c r="Q2892">
        <v>60326</v>
      </c>
      <c r="R2892">
        <v>15569</v>
      </c>
      <c r="S2892" t="s">
        <v>28</v>
      </c>
      <c r="T2892">
        <v>2.35</v>
      </c>
      <c r="U2892" t="b">
        <f>IF(Table19[[#This Row],[gross]]-Table19[[#This Row],[budget]] &gt; 0, TRUE, FALSE)</f>
        <v>0</v>
      </c>
    </row>
    <row r="2893" spans="1:21" x14ac:dyDescent="0.35">
      <c r="A2893" t="s">
        <v>5014</v>
      </c>
      <c r="B2893">
        <v>2014</v>
      </c>
      <c r="C2893" t="s">
        <v>5012</v>
      </c>
      <c r="D2893" t="s">
        <v>3531</v>
      </c>
      <c r="E2893" t="s">
        <v>5013</v>
      </c>
      <c r="F2893" t="s">
        <v>5015</v>
      </c>
      <c r="G2893" t="s">
        <v>39</v>
      </c>
      <c r="H2893" s="11">
        <v>50000000</v>
      </c>
      <c r="I2893" s="11">
        <v>47553512</v>
      </c>
      <c r="J2893" t="s">
        <v>38</v>
      </c>
      <c r="K2893">
        <v>89</v>
      </c>
      <c r="L2893" t="s">
        <v>59</v>
      </c>
      <c r="M2893" t="s">
        <v>5016</v>
      </c>
      <c r="N2893">
        <v>5.8</v>
      </c>
      <c r="O2893">
        <v>228</v>
      </c>
      <c r="P2893">
        <v>210</v>
      </c>
      <c r="Q2893">
        <v>54101</v>
      </c>
      <c r="R2893">
        <v>1367</v>
      </c>
      <c r="S2893" t="s">
        <v>28</v>
      </c>
      <c r="T2893">
        <v>1.85</v>
      </c>
      <c r="U2893" t="b">
        <f>IF(Table19[[#This Row],[gross]]-Table19[[#This Row],[budget]] &gt; 0, TRUE, FALSE)</f>
        <v>0</v>
      </c>
    </row>
    <row r="2894" spans="1:21" x14ac:dyDescent="0.35">
      <c r="A2894" t="s">
        <v>5171</v>
      </c>
      <c r="B2894">
        <v>2005</v>
      </c>
      <c r="C2894" t="s">
        <v>5170</v>
      </c>
      <c r="D2894" t="s">
        <v>328</v>
      </c>
      <c r="E2894" t="s">
        <v>298</v>
      </c>
      <c r="F2894" t="s">
        <v>4356</v>
      </c>
      <c r="G2894" t="s">
        <v>39</v>
      </c>
      <c r="H2894" s="11">
        <v>50000000</v>
      </c>
      <c r="I2894" s="11">
        <v>18472363</v>
      </c>
      <c r="J2894" t="s">
        <v>38</v>
      </c>
      <c r="K2894">
        <v>110</v>
      </c>
      <c r="L2894" t="s">
        <v>3203</v>
      </c>
      <c r="M2894" t="s">
        <v>5172</v>
      </c>
      <c r="N2894">
        <v>5.8</v>
      </c>
      <c r="O2894">
        <v>120</v>
      </c>
      <c r="P2894">
        <v>208</v>
      </c>
      <c r="Q2894">
        <v>63599</v>
      </c>
      <c r="R2894">
        <v>25049</v>
      </c>
      <c r="S2894" t="s">
        <v>28</v>
      </c>
      <c r="T2894">
        <v>2.35</v>
      </c>
      <c r="U2894" t="b">
        <f>IF(Table19[[#This Row],[gross]]-Table19[[#This Row],[budget]] &gt; 0, TRUE, FALSE)</f>
        <v>0</v>
      </c>
    </row>
    <row r="2895" spans="1:21" x14ac:dyDescent="0.35">
      <c r="A2895" t="s">
        <v>5217</v>
      </c>
      <c r="B2895">
        <v>2009</v>
      </c>
      <c r="C2895" t="s">
        <v>4336</v>
      </c>
      <c r="D2895" t="s">
        <v>625</v>
      </c>
      <c r="E2895" t="s">
        <v>1174</v>
      </c>
      <c r="F2895" t="s">
        <v>3246</v>
      </c>
      <c r="G2895" t="s">
        <v>569</v>
      </c>
      <c r="H2895" s="11">
        <v>50000000</v>
      </c>
      <c r="I2895" s="11">
        <v>20488579</v>
      </c>
      <c r="J2895" t="s">
        <v>38</v>
      </c>
      <c r="K2895">
        <v>95</v>
      </c>
      <c r="L2895" t="s">
        <v>2702</v>
      </c>
      <c r="M2895" t="s">
        <v>5218</v>
      </c>
      <c r="N2895">
        <v>5.8</v>
      </c>
      <c r="O2895">
        <v>180</v>
      </c>
      <c r="P2895">
        <v>245</v>
      </c>
      <c r="Q2895">
        <v>113483</v>
      </c>
      <c r="R2895">
        <v>29926</v>
      </c>
      <c r="S2895" t="s">
        <v>28</v>
      </c>
      <c r="T2895">
        <v>1.85</v>
      </c>
      <c r="U2895" t="b">
        <f>IF(Table19[[#This Row],[gross]]-Table19[[#This Row],[budget]] &gt; 0, TRUE, FALSE)</f>
        <v>0</v>
      </c>
    </row>
    <row r="2896" spans="1:21" x14ac:dyDescent="0.35">
      <c r="A2896" t="s">
        <v>5371</v>
      </c>
      <c r="B2896">
        <v>1996</v>
      </c>
      <c r="C2896" t="s">
        <v>5369</v>
      </c>
      <c r="D2896" t="s">
        <v>1476</v>
      </c>
      <c r="E2896" t="s">
        <v>5370</v>
      </c>
      <c r="F2896" t="s">
        <v>5372</v>
      </c>
      <c r="G2896" t="s">
        <v>569</v>
      </c>
      <c r="H2896" s="11">
        <v>47000000</v>
      </c>
      <c r="I2896" s="11">
        <v>5600000</v>
      </c>
      <c r="J2896" t="s">
        <v>38</v>
      </c>
      <c r="K2896">
        <v>108</v>
      </c>
      <c r="L2896" t="s">
        <v>3251</v>
      </c>
      <c r="M2896" t="s">
        <v>5373</v>
      </c>
      <c r="N2896">
        <v>5.8</v>
      </c>
      <c r="O2896">
        <v>46</v>
      </c>
      <c r="P2896">
        <v>97</v>
      </c>
      <c r="Q2896">
        <v>11913</v>
      </c>
      <c r="R2896">
        <v>8349</v>
      </c>
      <c r="S2896" t="s">
        <v>28</v>
      </c>
      <c r="T2896">
        <v>1.85</v>
      </c>
      <c r="U2896" t="b">
        <f>IF(Table19[[#This Row],[gross]]-Table19[[#This Row],[budget]] &gt; 0, TRUE, FALSE)</f>
        <v>0</v>
      </c>
    </row>
    <row r="2897" spans="1:21" x14ac:dyDescent="0.35">
      <c r="A2897" t="s">
        <v>5434</v>
      </c>
      <c r="B2897">
        <v>2008</v>
      </c>
      <c r="C2897" t="s">
        <v>2616</v>
      </c>
      <c r="D2897" t="s">
        <v>673</v>
      </c>
      <c r="E2897" t="s">
        <v>490</v>
      </c>
      <c r="F2897" t="s">
        <v>5435</v>
      </c>
      <c r="G2897" t="s">
        <v>90</v>
      </c>
      <c r="H2897" s="11">
        <v>45000000</v>
      </c>
      <c r="I2897" s="11">
        <v>101702060</v>
      </c>
      <c r="J2897" t="s">
        <v>38</v>
      </c>
      <c r="K2897">
        <v>93</v>
      </c>
      <c r="L2897" t="s">
        <v>5433</v>
      </c>
      <c r="M2897" t="s">
        <v>5436</v>
      </c>
      <c r="N2897">
        <v>5.8</v>
      </c>
      <c r="O2897">
        <v>201</v>
      </c>
      <c r="P2897">
        <v>212</v>
      </c>
      <c r="Q2897">
        <v>85323</v>
      </c>
      <c r="R2897">
        <v>17925</v>
      </c>
      <c r="S2897" t="s">
        <v>28</v>
      </c>
      <c r="T2897">
        <v>1.85</v>
      </c>
      <c r="U2897" t="b">
        <f>IF(Table19[[#This Row],[gross]]-Table19[[#This Row],[budget]] &gt; 0, TRUE, FALSE)</f>
        <v>1</v>
      </c>
    </row>
    <row r="2898" spans="1:21" x14ac:dyDescent="0.35">
      <c r="A2898" t="s">
        <v>5649</v>
      </c>
      <c r="B2898">
        <v>2000</v>
      </c>
      <c r="C2898" t="s">
        <v>5647</v>
      </c>
      <c r="D2898" t="s">
        <v>1124</v>
      </c>
      <c r="E2898" t="s">
        <v>5648</v>
      </c>
      <c r="F2898" t="s">
        <v>1019</v>
      </c>
      <c r="G2898" t="s">
        <v>39</v>
      </c>
      <c r="H2898" s="11">
        <v>57000000</v>
      </c>
      <c r="I2898" s="11">
        <v>15527125</v>
      </c>
      <c r="J2898" t="s">
        <v>38</v>
      </c>
      <c r="K2898">
        <v>220</v>
      </c>
      <c r="L2898" t="s">
        <v>3878</v>
      </c>
      <c r="M2898" t="s">
        <v>5650</v>
      </c>
      <c r="N2898">
        <v>5.8</v>
      </c>
      <c r="O2898">
        <v>85</v>
      </c>
      <c r="P2898">
        <v>183</v>
      </c>
      <c r="Q2898">
        <v>11388</v>
      </c>
      <c r="R2898">
        <v>15006</v>
      </c>
      <c r="S2898" t="s">
        <v>28</v>
      </c>
      <c r="T2898">
        <v>2.35</v>
      </c>
      <c r="U2898" t="b">
        <f>IF(Table19[[#This Row],[gross]]-Table19[[#This Row],[budget]] &gt; 0, TRUE, FALSE)</f>
        <v>0</v>
      </c>
    </row>
    <row r="2899" spans="1:21" x14ac:dyDescent="0.35">
      <c r="A2899" t="s">
        <v>5840</v>
      </c>
      <c r="B2899">
        <v>2009</v>
      </c>
      <c r="C2899" t="s">
        <v>3569</v>
      </c>
      <c r="D2899" t="s">
        <v>5839</v>
      </c>
      <c r="E2899" t="s">
        <v>1925</v>
      </c>
      <c r="F2899" t="s">
        <v>5841</v>
      </c>
      <c r="G2899" t="s">
        <v>569</v>
      </c>
      <c r="H2899" s="11">
        <v>42000000</v>
      </c>
      <c r="I2899" s="11">
        <v>59992760</v>
      </c>
      <c r="J2899" t="s">
        <v>38</v>
      </c>
      <c r="K2899">
        <v>81</v>
      </c>
      <c r="L2899" t="s">
        <v>1611</v>
      </c>
      <c r="M2899" t="s">
        <v>5842</v>
      </c>
      <c r="N2899">
        <v>5.8</v>
      </c>
      <c r="O2899">
        <v>288</v>
      </c>
      <c r="P2899">
        <v>396</v>
      </c>
      <c r="Q2899">
        <v>119622</v>
      </c>
      <c r="R2899">
        <v>2134</v>
      </c>
      <c r="S2899" t="s">
        <v>28</v>
      </c>
      <c r="T2899">
        <v>1.85</v>
      </c>
      <c r="U2899" t="b">
        <f>IF(Table19[[#This Row],[gross]]-Table19[[#This Row],[budget]] &gt; 0, TRUE, FALSE)</f>
        <v>1</v>
      </c>
    </row>
    <row r="2900" spans="1:21" x14ac:dyDescent="0.35">
      <c r="A2900" t="s">
        <v>5965</v>
      </c>
      <c r="B2900">
        <v>2003</v>
      </c>
      <c r="C2900" t="s">
        <v>782</v>
      </c>
      <c r="D2900" t="s">
        <v>3852</v>
      </c>
      <c r="E2900" t="s">
        <v>3854</v>
      </c>
      <c r="F2900" t="s">
        <v>4795</v>
      </c>
      <c r="G2900" t="s">
        <v>90</v>
      </c>
      <c r="H2900" s="11">
        <v>40000000</v>
      </c>
      <c r="I2900" s="11">
        <v>138614544</v>
      </c>
      <c r="J2900" t="s">
        <v>38</v>
      </c>
      <c r="K2900">
        <v>94</v>
      </c>
      <c r="L2900" t="s">
        <v>2934</v>
      </c>
      <c r="M2900" t="s">
        <v>5966</v>
      </c>
      <c r="N2900">
        <v>5.8</v>
      </c>
      <c r="O2900">
        <v>104</v>
      </c>
      <c r="P2900">
        <v>288</v>
      </c>
      <c r="Q2900">
        <v>75152</v>
      </c>
      <c r="R2900">
        <v>7014</v>
      </c>
      <c r="S2900" t="s">
        <v>28</v>
      </c>
      <c r="T2900">
        <v>1.85</v>
      </c>
      <c r="U2900" t="b">
        <f>IF(Table19[[#This Row],[gross]]-Table19[[#This Row],[budget]] &gt; 0, TRUE, FALSE)</f>
        <v>1</v>
      </c>
    </row>
    <row r="2901" spans="1:21" x14ac:dyDescent="0.35">
      <c r="A2901" t="s">
        <v>6190</v>
      </c>
      <c r="B2901">
        <v>2008</v>
      </c>
      <c r="C2901" t="s">
        <v>6187</v>
      </c>
      <c r="D2901" t="s">
        <v>6189</v>
      </c>
      <c r="E2901" t="s">
        <v>6188</v>
      </c>
      <c r="F2901" t="s">
        <v>2128</v>
      </c>
      <c r="G2901" t="s">
        <v>39</v>
      </c>
      <c r="H2901" s="11">
        <v>40000000</v>
      </c>
      <c r="I2901" s="11">
        <v>46012734</v>
      </c>
      <c r="J2901" t="s">
        <v>38</v>
      </c>
      <c r="K2901">
        <v>101</v>
      </c>
      <c r="L2901" t="s">
        <v>1618</v>
      </c>
      <c r="M2901" t="s">
        <v>6191</v>
      </c>
      <c r="N2901">
        <v>5.8</v>
      </c>
      <c r="O2901">
        <v>128</v>
      </c>
      <c r="P2901">
        <v>101</v>
      </c>
      <c r="Q2901">
        <v>54421</v>
      </c>
      <c r="R2901">
        <v>4298</v>
      </c>
      <c r="S2901" t="s">
        <v>28</v>
      </c>
      <c r="T2901">
        <v>2.35</v>
      </c>
      <c r="U2901" t="b">
        <f>IF(Table19[[#This Row],[gross]]-Table19[[#This Row],[budget]] &gt; 0, TRUE, FALSE)</f>
        <v>1</v>
      </c>
    </row>
    <row r="2902" spans="1:21" x14ac:dyDescent="0.35">
      <c r="A2902" t="s">
        <v>6203</v>
      </c>
      <c r="B2902">
        <v>2003</v>
      </c>
      <c r="C2902" t="s">
        <v>5608</v>
      </c>
      <c r="D2902" t="s">
        <v>92</v>
      </c>
      <c r="E2902" t="s">
        <v>4494</v>
      </c>
      <c r="F2902" t="s">
        <v>1948</v>
      </c>
      <c r="G2902" t="s">
        <v>569</v>
      </c>
      <c r="H2902" s="11">
        <v>40000000</v>
      </c>
      <c r="I2902" s="11">
        <v>59588068</v>
      </c>
      <c r="J2902" t="s">
        <v>38</v>
      </c>
      <c r="K2902">
        <v>98</v>
      </c>
      <c r="L2902" t="s">
        <v>2912</v>
      </c>
      <c r="M2902" t="s">
        <v>6204</v>
      </c>
      <c r="N2902">
        <v>5.8</v>
      </c>
      <c r="O2902">
        <v>207</v>
      </c>
      <c r="P2902">
        <v>376</v>
      </c>
      <c r="Q2902">
        <v>89557</v>
      </c>
      <c r="R2902">
        <v>22318</v>
      </c>
      <c r="S2902" t="s">
        <v>28</v>
      </c>
      <c r="T2902">
        <v>1.85</v>
      </c>
      <c r="U2902" t="b">
        <f>IF(Table19[[#This Row],[gross]]-Table19[[#This Row],[budget]] &gt; 0, TRUE, FALSE)</f>
        <v>1</v>
      </c>
    </row>
    <row r="2903" spans="1:21" x14ac:dyDescent="0.35">
      <c r="A2903" t="s">
        <v>6241</v>
      </c>
      <c r="B2903">
        <v>2012</v>
      </c>
      <c r="C2903" t="s">
        <v>5937</v>
      </c>
      <c r="D2903" t="s">
        <v>3827</v>
      </c>
      <c r="E2903" t="s">
        <v>6240</v>
      </c>
      <c r="F2903" t="s">
        <v>6242</v>
      </c>
      <c r="G2903" t="s">
        <v>39</v>
      </c>
      <c r="H2903" s="11">
        <v>40000000</v>
      </c>
      <c r="I2903" s="11">
        <v>37101011</v>
      </c>
      <c r="J2903" t="s">
        <v>38</v>
      </c>
      <c r="K2903">
        <v>95</v>
      </c>
      <c r="L2903" t="s">
        <v>2450</v>
      </c>
      <c r="M2903" t="s">
        <v>6243</v>
      </c>
      <c r="N2903">
        <v>5.8</v>
      </c>
      <c r="O2903">
        <v>147</v>
      </c>
      <c r="P2903">
        <v>103</v>
      </c>
      <c r="Q2903">
        <v>30394</v>
      </c>
      <c r="R2903">
        <v>1070</v>
      </c>
      <c r="S2903" t="s">
        <v>28</v>
      </c>
      <c r="T2903">
        <v>2.35</v>
      </c>
      <c r="U2903" t="b">
        <f>IF(Table19[[#This Row],[gross]]-Table19[[#This Row],[budget]] &gt; 0, TRUE, FALSE)</f>
        <v>0</v>
      </c>
    </row>
    <row r="2904" spans="1:21" x14ac:dyDescent="0.35">
      <c r="A2904" t="s">
        <v>6273</v>
      </c>
      <c r="B2904">
        <v>1999</v>
      </c>
      <c r="C2904" t="s">
        <v>6272</v>
      </c>
      <c r="D2904" t="s">
        <v>520</v>
      </c>
      <c r="E2904" t="s">
        <v>1843</v>
      </c>
      <c r="F2904" t="s">
        <v>3412</v>
      </c>
      <c r="G2904" t="s">
        <v>39</v>
      </c>
      <c r="H2904" s="11">
        <v>40000000</v>
      </c>
      <c r="I2904" s="11">
        <v>33864342</v>
      </c>
      <c r="J2904" t="s">
        <v>56</v>
      </c>
      <c r="K2904">
        <v>102</v>
      </c>
      <c r="L2904" t="s">
        <v>4092</v>
      </c>
      <c r="M2904" t="s">
        <v>6274</v>
      </c>
      <c r="N2904">
        <v>5.8</v>
      </c>
      <c r="O2904">
        <v>90</v>
      </c>
      <c r="P2904">
        <v>117</v>
      </c>
      <c r="Q2904">
        <v>29968</v>
      </c>
      <c r="R2904">
        <v>2913</v>
      </c>
      <c r="S2904" t="s">
        <v>28</v>
      </c>
      <c r="T2904">
        <v>1.85</v>
      </c>
      <c r="U2904" t="b">
        <f>IF(Table19[[#This Row],[gross]]-Table19[[#This Row],[budget]] &gt; 0, TRUE, FALSE)</f>
        <v>0</v>
      </c>
    </row>
    <row r="2905" spans="1:21" x14ac:dyDescent="0.35">
      <c r="A2905" t="s">
        <v>6430</v>
      </c>
      <c r="B2905">
        <v>2002</v>
      </c>
      <c r="C2905" t="s">
        <v>4254</v>
      </c>
      <c r="D2905" t="s">
        <v>555</v>
      </c>
      <c r="E2905" t="s">
        <v>3971</v>
      </c>
      <c r="F2905" t="s">
        <v>6431</v>
      </c>
      <c r="G2905" t="s">
        <v>39</v>
      </c>
      <c r="H2905" s="11">
        <v>40000000</v>
      </c>
      <c r="I2905" s="11">
        <v>14448589</v>
      </c>
      <c r="J2905" t="s">
        <v>38</v>
      </c>
      <c r="K2905">
        <v>103</v>
      </c>
      <c r="L2905" t="s">
        <v>1618</v>
      </c>
      <c r="M2905" t="s">
        <v>6432</v>
      </c>
      <c r="N2905">
        <v>5.8</v>
      </c>
      <c r="O2905">
        <v>86</v>
      </c>
      <c r="P2905">
        <v>128</v>
      </c>
      <c r="Q2905">
        <v>19364</v>
      </c>
      <c r="R2905">
        <v>12566</v>
      </c>
      <c r="S2905" t="s">
        <v>28</v>
      </c>
      <c r="T2905">
        <v>2.35</v>
      </c>
      <c r="U2905" t="b">
        <f>IF(Table19[[#This Row],[gross]]-Table19[[#This Row],[budget]] &gt; 0, TRUE, FALSE)</f>
        <v>0</v>
      </c>
    </row>
    <row r="2906" spans="1:21" x14ac:dyDescent="0.35">
      <c r="A2906" t="s">
        <v>6474</v>
      </c>
      <c r="B2906">
        <v>2003</v>
      </c>
      <c r="C2906" t="s">
        <v>5227</v>
      </c>
      <c r="D2906" t="s">
        <v>1337</v>
      </c>
      <c r="E2906" t="s">
        <v>2030</v>
      </c>
      <c r="F2906" t="s">
        <v>2067</v>
      </c>
      <c r="G2906" t="s">
        <v>39</v>
      </c>
      <c r="H2906" s="11">
        <v>40000000</v>
      </c>
      <c r="I2906" s="11">
        <v>9652000</v>
      </c>
      <c r="J2906" t="s">
        <v>38</v>
      </c>
      <c r="K2906">
        <v>89</v>
      </c>
      <c r="L2906" t="s">
        <v>1611</v>
      </c>
      <c r="M2906" t="s">
        <v>6475</v>
      </c>
      <c r="N2906">
        <v>5.8</v>
      </c>
      <c r="O2906">
        <v>78</v>
      </c>
      <c r="P2906">
        <v>147</v>
      </c>
      <c r="Q2906">
        <v>46205</v>
      </c>
      <c r="R2906">
        <v>3096</v>
      </c>
      <c r="S2906" t="s">
        <v>28</v>
      </c>
      <c r="T2906">
        <v>1.85</v>
      </c>
      <c r="U2906" t="b">
        <f>IF(Table19[[#This Row],[gross]]-Table19[[#This Row],[budget]] &gt; 0, TRUE, FALSE)</f>
        <v>0</v>
      </c>
    </row>
    <row r="2907" spans="1:21" x14ac:dyDescent="0.35">
      <c r="A2907" t="s">
        <v>6504</v>
      </c>
      <c r="B2907">
        <v>2001</v>
      </c>
      <c r="C2907" t="s">
        <v>6501</v>
      </c>
      <c r="D2907" t="s">
        <v>6497</v>
      </c>
      <c r="E2907" t="s">
        <v>6502</v>
      </c>
      <c r="F2907" t="s">
        <v>6505</v>
      </c>
      <c r="G2907" t="s">
        <v>39</v>
      </c>
      <c r="H2907" s="11">
        <v>40000000</v>
      </c>
      <c r="I2907" s="11">
        <v>4777007</v>
      </c>
      <c r="J2907" t="s">
        <v>1418</v>
      </c>
      <c r="K2907">
        <v>84</v>
      </c>
      <c r="L2907" t="s">
        <v>6503</v>
      </c>
      <c r="M2907" t="s">
        <v>6506</v>
      </c>
      <c r="N2907">
        <v>5.8</v>
      </c>
      <c r="O2907">
        <v>61</v>
      </c>
      <c r="P2907">
        <v>98</v>
      </c>
      <c r="Q2907">
        <v>15130</v>
      </c>
      <c r="R2907">
        <v>1149</v>
      </c>
      <c r="S2907" t="s">
        <v>28</v>
      </c>
      <c r="T2907">
        <v>2.35</v>
      </c>
      <c r="U2907" t="b">
        <f>IF(Table19[[#This Row],[gross]]-Table19[[#This Row],[budget]] &gt; 0, TRUE, FALSE)</f>
        <v>0</v>
      </c>
    </row>
    <row r="2908" spans="1:21" x14ac:dyDescent="0.35">
      <c r="A2908" t="s">
        <v>6524</v>
      </c>
      <c r="B2908">
        <v>2015</v>
      </c>
      <c r="C2908" t="s">
        <v>4753</v>
      </c>
      <c r="D2908" t="s">
        <v>385</v>
      </c>
      <c r="E2908" t="s">
        <v>1095</v>
      </c>
      <c r="F2908" t="s">
        <v>6525</v>
      </c>
      <c r="G2908" t="s">
        <v>569</v>
      </c>
      <c r="H2908" s="11">
        <v>40000000</v>
      </c>
      <c r="I2908" s="11">
        <v>10640645</v>
      </c>
      <c r="J2908" t="s">
        <v>38</v>
      </c>
      <c r="K2908">
        <v>115</v>
      </c>
      <c r="L2908" t="s">
        <v>1092</v>
      </c>
      <c r="M2908" t="s">
        <v>6526</v>
      </c>
      <c r="N2908">
        <v>5.8</v>
      </c>
      <c r="O2908">
        <v>224</v>
      </c>
      <c r="P2908">
        <v>110</v>
      </c>
      <c r="Q2908">
        <v>28429</v>
      </c>
      <c r="R2908">
        <v>1686</v>
      </c>
      <c r="S2908" t="s">
        <v>28</v>
      </c>
      <c r="T2908">
        <v>2.35</v>
      </c>
      <c r="U2908" t="b">
        <f>IF(Table19[[#This Row],[gross]]-Table19[[#This Row],[budget]] &gt; 0, TRUE, FALSE)</f>
        <v>0</v>
      </c>
    </row>
    <row r="2909" spans="1:21" x14ac:dyDescent="0.35">
      <c r="A2909" t="s">
        <v>6954</v>
      </c>
      <c r="B2909">
        <v>1995</v>
      </c>
      <c r="C2909" t="s">
        <v>1442</v>
      </c>
      <c r="D2909" t="s">
        <v>6953</v>
      </c>
      <c r="E2909" t="s">
        <v>6952</v>
      </c>
      <c r="F2909" t="s">
        <v>6955</v>
      </c>
      <c r="G2909" t="s">
        <v>569</v>
      </c>
      <c r="H2909" s="11">
        <v>35000000</v>
      </c>
      <c r="I2909" s="11">
        <v>60054449</v>
      </c>
      <c r="J2909" t="s">
        <v>38</v>
      </c>
      <c r="K2909">
        <v>108</v>
      </c>
      <c r="L2909" t="s">
        <v>2145</v>
      </c>
      <c r="M2909" t="s">
        <v>6956</v>
      </c>
      <c r="N2909">
        <v>5.8</v>
      </c>
      <c r="O2909">
        <v>97</v>
      </c>
      <c r="P2909">
        <v>140</v>
      </c>
      <c r="Q2909">
        <v>61018</v>
      </c>
      <c r="R2909">
        <v>1715</v>
      </c>
      <c r="S2909" t="s">
        <v>28</v>
      </c>
      <c r="T2909">
        <v>2.35</v>
      </c>
      <c r="U2909" t="b">
        <f>IF(Table19[[#This Row],[gross]]-Table19[[#This Row],[budget]] &gt; 0, TRUE, FALSE)</f>
        <v>1</v>
      </c>
    </row>
    <row r="2910" spans="1:21" x14ac:dyDescent="0.35">
      <c r="A2910" t="s">
        <v>7813</v>
      </c>
      <c r="B2910">
        <v>2014</v>
      </c>
      <c r="C2910" t="s">
        <v>7812</v>
      </c>
      <c r="D2910" t="s">
        <v>223</v>
      </c>
      <c r="E2910" t="s">
        <v>490</v>
      </c>
      <c r="F2910" t="s">
        <v>3276</v>
      </c>
      <c r="G2910" t="s">
        <v>90</v>
      </c>
      <c r="H2910" s="11">
        <v>42000000</v>
      </c>
      <c r="I2910" s="11">
        <v>64238770</v>
      </c>
      <c r="J2910" t="s">
        <v>263</v>
      </c>
      <c r="K2910">
        <v>85</v>
      </c>
      <c r="L2910" t="s">
        <v>461</v>
      </c>
      <c r="M2910" t="s">
        <v>7814</v>
      </c>
      <c r="N2910">
        <v>5.8</v>
      </c>
      <c r="O2910">
        <v>121</v>
      </c>
      <c r="P2910">
        <v>64</v>
      </c>
      <c r="Q2910">
        <v>19547</v>
      </c>
      <c r="R2910">
        <v>18795</v>
      </c>
      <c r="S2910" t="s">
        <v>28</v>
      </c>
      <c r="T2910">
        <v>1.85</v>
      </c>
      <c r="U2910" t="b">
        <f>IF(Table19[[#This Row],[gross]]-Table19[[#This Row],[budget]] &gt; 0, TRUE, FALSE)</f>
        <v>1</v>
      </c>
    </row>
    <row r="2911" spans="1:21" x14ac:dyDescent="0.35">
      <c r="A2911" t="s">
        <v>8084</v>
      </c>
      <c r="B2911">
        <v>2009</v>
      </c>
      <c r="C2911" t="s">
        <v>8081</v>
      </c>
      <c r="D2911" t="s">
        <v>8083</v>
      </c>
      <c r="E2911" t="s">
        <v>8082</v>
      </c>
      <c r="F2911" t="s">
        <v>8085</v>
      </c>
      <c r="G2911" t="s">
        <v>569</v>
      </c>
      <c r="H2911" s="11">
        <v>26000000</v>
      </c>
      <c r="I2911" s="11">
        <v>16999046</v>
      </c>
      <c r="J2911" t="s">
        <v>263</v>
      </c>
      <c r="K2911">
        <v>104</v>
      </c>
      <c r="L2911" t="s">
        <v>755</v>
      </c>
      <c r="M2911" t="s">
        <v>8086</v>
      </c>
      <c r="N2911">
        <v>5.8</v>
      </c>
      <c r="O2911">
        <v>368</v>
      </c>
      <c r="P2911">
        <v>354</v>
      </c>
      <c r="Q2911">
        <v>79517</v>
      </c>
      <c r="R2911">
        <v>2222</v>
      </c>
      <c r="S2911" t="s">
        <v>28</v>
      </c>
      <c r="T2911">
        <v>1.85</v>
      </c>
      <c r="U2911" t="b">
        <f>IF(Table19[[#This Row],[gross]]-Table19[[#This Row],[budget]] &gt; 0, TRUE, FALSE)</f>
        <v>0</v>
      </c>
    </row>
    <row r="2912" spans="1:21" x14ac:dyDescent="0.35">
      <c r="A2912" t="s">
        <v>8251</v>
      </c>
      <c r="B2912">
        <v>1997</v>
      </c>
      <c r="C2912" t="s">
        <v>4888</v>
      </c>
      <c r="D2912" t="s">
        <v>388</v>
      </c>
      <c r="E2912" t="s">
        <v>8250</v>
      </c>
      <c r="F2912" t="s">
        <v>8252</v>
      </c>
      <c r="G2912" t="s">
        <v>90</v>
      </c>
      <c r="H2912" s="11">
        <v>29000000</v>
      </c>
      <c r="I2912" s="11">
        <v>22359293</v>
      </c>
      <c r="J2912" t="s">
        <v>56</v>
      </c>
      <c r="K2912">
        <v>89</v>
      </c>
      <c r="L2912" t="s">
        <v>760</v>
      </c>
      <c r="M2912" t="s">
        <v>8253</v>
      </c>
      <c r="N2912">
        <v>5.8</v>
      </c>
      <c r="O2912">
        <v>42</v>
      </c>
      <c r="P2912">
        <v>39</v>
      </c>
      <c r="Q2912">
        <v>16222</v>
      </c>
      <c r="R2912">
        <v>2056</v>
      </c>
      <c r="S2912" t="s">
        <v>28</v>
      </c>
      <c r="T2912">
        <v>1.85</v>
      </c>
      <c r="U2912" t="b">
        <f>IF(Table19[[#This Row],[gross]]-Table19[[#This Row],[budget]] &gt; 0, TRUE, FALSE)</f>
        <v>0</v>
      </c>
    </row>
    <row r="2913" spans="1:21" x14ac:dyDescent="0.35">
      <c r="A2913" t="s">
        <v>8358</v>
      </c>
      <c r="B2913">
        <v>1994</v>
      </c>
      <c r="C2913" t="s">
        <v>1756</v>
      </c>
      <c r="D2913" t="s">
        <v>8357</v>
      </c>
      <c r="E2913" t="s">
        <v>2220</v>
      </c>
      <c r="F2913" t="s">
        <v>8359</v>
      </c>
      <c r="G2913" t="s">
        <v>569</v>
      </c>
      <c r="H2913" s="11">
        <v>27000000</v>
      </c>
      <c r="I2913" s="11">
        <v>44450000</v>
      </c>
      <c r="J2913" t="s">
        <v>263</v>
      </c>
      <c r="K2913">
        <v>99</v>
      </c>
      <c r="L2913" t="s">
        <v>1361</v>
      </c>
      <c r="M2913" t="s">
        <v>8360</v>
      </c>
      <c r="N2913">
        <v>5.8</v>
      </c>
      <c r="O2913">
        <v>62</v>
      </c>
      <c r="P2913">
        <v>115</v>
      </c>
      <c r="Q2913">
        <v>44394</v>
      </c>
      <c r="R2913">
        <v>2010</v>
      </c>
      <c r="S2913" t="s">
        <v>28</v>
      </c>
      <c r="T2913">
        <v>2.35</v>
      </c>
      <c r="U2913" t="b">
        <f>IF(Table19[[#This Row],[gross]]-Table19[[#This Row],[budget]] &gt; 0, TRUE, FALSE)</f>
        <v>1</v>
      </c>
    </row>
    <row r="2914" spans="1:21" x14ac:dyDescent="0.35">
      <c r="A2914" t="s">
        <v>8457</v>
      </c>
      <c r="B2914">
        <v>2016</v>
      </c>
      <c r="C2914" t="s">
        <v>5776</v>
      </c>
      <c r="D2914" t="s">
        <v>711</v>
      </c>
      <c r="E2914" t="s">
        <v>8455</v>
      </c>
      <c r="F2914" t="s">
        <v>557</v>
      </c>
      <c r="G2914" t="s">
        <v>39</v>
      </c>
      <c r="H2914" s="11">
        <v>28000000</v>
      </c>
      <c r="I2914" s="11">
        <v>10907291</v>
      </c>
      <c r="J2914" t="s">
        <v>38</v>
      </c>
      <c r="K2914">
        <v>108</v>
      </c>
      <c r="L2914" t="s">
        <v>8456</v>
      </c>
      <c r="M2914" t="s">
        <v>8458</v>
      </c>
      <c r="N2914">
        <v>5.8</v>
      </c>
      <c r="O2914">
        <v>225</v>
      </c>
      <c r="P2914">
        <v>134</v>
      </c>
      <c r="Q2914">
        <v>23775</v>
      </c>
      <c r="R2914">
        <v>4710</v>
      </c>
      <c r="S2914" t="s">
        <v>28</v>
      </c>
      <c r="T2914">
        <v>2.35</v>
      </c>
      <c r="U2914" t="b">
        <f>IF(Table19[[#This Row],[gross]]-Table19[[#This Row],[budget]] &gt; 0, TRUE, FALSE)</f>
        <v>0</v>
      </c>
    </row>
    <row r="2915" spans="1:21" x14ac:dyDescent="0.35">
      <c r="A2915" t="s">
        <v>8810</v>
      </c>
      <c r="B2915">
        <v>2003</v>
      </c>
      <c r="C2915" t="s">
        <v>7288</v>
      </c>
      <c r="D2915" t="s">
        <v>8809</v>
      </c>
      <c r="E2915" t="s">
        <v>8808</v>
      </c>
      <c r="F2915" t="s">
        <v>729</v>
      </c>
      <c r="G2915" t="s">
        <v>569</v>
      </c>
      <c r="H2915" s="11">
        <v>30000000</v>
      </c>
      <c r="I2915" s="11">
        <v>82163317</v>
      </c>
      <c r="J2915" t="s">
        <v>38</v>
      </c>
      <c r="K2915">
        <v>97</v>
      </c>
      <c r="L2915" t="s">
        <v>4692</v>
      </c>
      <c r="M2915" t="s">
        <v>8811</v>
      </c>
      <c r="N2915">
        <v>5.8</v>
      </c>
      <c r="O2915">
        <v>273</v>
      </c>
      <c r="P2915">
        <v>885</v>
      </c>
      <c r="Q2915">
        <v>89101</v>
      </c>
      <c r="R2915">
        <v>4692</v>
      </c>
      <c r="S2915" t="s">
        <v>28</v>
      </c>
      <c r="T2915">
        <v>2.35</v>
      </c>
      <c r="U2915" t="b">
        <f>IF(Table19[[#This Row],[gross]]-Table19[[#This Row],[budget]] &gt; 0, TRUE, FALSE)</f>
        <v>1</v>
      </c>
    </row>
    <row r="2916" spans="1:21" x14ac:dyDescent="0.35">
      <c r="A2916" t="s">
        <v>8874</v>
      </c>
      <c r="B2916">
        <v>2006</v>
      </c>
      <c r="C2916" t="s">
        <v>5253</v>
      </c>
      <c r="D2916" t="s">
        <v>8873</v>
      </c>
      <c r="E2916" t="s">
        <v>8872</v>
      </c>
      <c r="F2916" t="s">
        <v>5383</v>
      </c>
      <c r="G2916" t="s">
        <v>569</v>
      </c>
      <c r="H2916" s="11">
        <v>25000000</v>
      </c>
      <c r="I2916" s="11">
        <v>54098051</v>
      </c>
      <c r="J2916" t="s">
        <v>740</v>
      </c>
      <c r="K2916">
        <v>86</v>
      </c>
      <c r="L2916" t="s">
        <v>6096</v>
      </c>
      <c r="M2916" t="s">
        <v>8875</v>
      </c>
      <c r="N2916">
        <v>5.8</v>
      </c>
      <c r="O2916">
        <v>216</v>
      </c>
      <c r="P2916">
        <v>571</v>
      </c>
      <c r="Q2916">
        <v>102861</v>
      </c>
      <c r="R2916">
        <v>2420</v>
      </c>
      <c r="S2916" t="s">
        <v>28</v>
      </c>
      <c r="T2916">
        <v>2.35</v>
      </c>
      <c r="U2916" t="b">
        <f>IF(Table19[[#This Row],[gross]]-Table19[[#This Row],[budget]] &gt; 0, TRUE, FALSE)</f>
        <v>1</v>
      </c>
    </row>
    <row r="2917" spans="1:21" x14ac:dyDescent="0.35">
      <c r="A2917" t="s">
        <v>8952</v>
      </c>
      <c r="B2917">
        <v>2002</v>
      </c>
      <c r="C2917" t="s">
        <v>6477</v>
      </c>
      <c r="D2917" t="s">
        <v>2551</v>
      </c>
      <c r="E2917" t="s">
        <v>8951</v>
      </c>
      <c r="F2917" t="s">
        <v>1587</v>
      </c>
      <c r="G2917" t="s">
        <v>39</v>
      </c>
      <c r="H2917" s="11">
        <v>25000000</v>
      </c>
      <c r="I2917" s="11">
        <v>38230435</v>
      </c>
      <c r="J2917" t="s">
        <v>38</v>
      </c>
      <c r="K2917">
        <v>86</v>
      </c>
      <c r="L2917" t="s">
        <v>2073</v>
      </c>
      <c r="M2917" t="s">
        <v>8953</v>
      </c>
      <c r="N2917">
        <v>5.8</v>
      </c>
      <c r="O2917">
        <v>81</v>
      </c>
      <c r="P2917">
        <v>179</v>
      </c>
      <c r="Q2917">
        <v>29661</v>
      </c>
      <c r="R2917">
        <v>3001</v>
      </c>
      <c r="S2917" t="s">
        <v>28</v>
      </c>
      <c r="T2917">
        <v>1.85</v>
      </c>
      <c r="U2917" t="b">
        <f>IF(Table19[[#This Row],[gross]]-Table19[[#This Row],[budget]] &gt; 0, TRUE, FALSE)</f>
        <v>1</v>
      </c>
    </row>
    <row r="2918" spans="1:21" x14ac:dyDescent="0.35">
      <c r="A2918" t="s">
        <v>8978</v>
      </c>
      <c r="B2918">
        <v>2003</v>
      </c>
      <c r="C2918" t="s">
        <v>6444</v>
      </c>
      <c r="D2918" t="s">
        <v>426</v>
      </c>
      <c r="E2918" t="s">
        <v>8977</v>
      </c>
      <c r="F2918" t="s">
        <v>1580</v>
      </c>
      <c r="G2918" t="s">
        <v>90</v>
      </c>
      <c r="H2918" s="11">
        <v>20000000</v>
      </c>
      <c r="I2918" s="11">
        <v>35990505</v>
      </c>
      <c r="J2918" t="s">
        <v>38</v>
      </c>
      <c r="K2918">
        <v>105</v>
      </c>
      <c r="L2918" t="s">
        <v>8535</v>
      </c>
      <c r="M2918" t="s">
        <v>8979</v>
      </c>
      <c r="N2918">
        <v>5.8</v>
      </c>
      <c r="O2918">
        <v>66</v>
      </c>
      <c r="P2918">
        <v>194</v>
      </c>
      <c r="Q2918">
        <v>48095</v>
      </c>
      <c r="R2918">
        <v>16400</v>
      </c>
      <c r="S2918" t="s">
        <v>28</v>
      </c>
      <c r="T2918">
        <v>2.35</v>
      </c>
      <c r="U2918" t="b">
        <f>IF(Table19[[#This Row],[gross]]-Table19[[#This Row],[budget]] &gt; 0, TRUE, FALSE)</f>
        <v>1</v>
      </c>
    </row>
    <row r="2919" spans="1:21" x14ac:dyDescent="0.35">
      <c r="A2919" t="s">
        <v>8991</v>
      </c>
      <c r="B2919">
        <v>2003</v>
      </c>
      <c r="C2919" t="s">
        <v>3305</v>
      </c>
      <c r="D2919" t="s">
        <v>492</v>
      </c>
      <c r="E2919" t="s">
        <v>1673</v>
      </c>
      <c r="F2919" t="s">
        <v>8992</v>
      </c>
      <c r="G2919" t="s">
        <v>569</v>
      </c>
      <c r="H2919" s="11">
        <v>30000000</v>
      </c>
      <c r="I2919" s="11">
        <v>34604054</v>
      </c>
      <c r="J2919" t="s">
        <v>38</v>
      </c>
      <c r="K2919">
        <v>101</v>
      </c>
      <c r="L2919" t="s">
        <v>454</v>
      </c>
      <c r="M2919" t="s">
        <v>8993</v>
      </c>
      <c r="N2919">
        <v>5.8</v>
      </c>
      <c r="O2919">
        <v>109</v>
      </c>
      <c r="P2919">
        <v>185</v>
      </c>
      <c r="Q2919">
        <v>34942</v>
      </c>
      <c r="R2919">
        <v>6867</v>
      </c>
      <c r="S2919" t="s">
        <v>28</v>
      </c>
      <c r="T2919">
        <v>2.35</v>
      </c>
      <c r="U2919" t="b">
        <f>IF(Table19[[#This Row],[gross]]-Table19[[#This Row],[budget]] &gt; 0, TRUE, FALSE)</f>
        <v>1</v>
      </c>
    </row>
    <row r="2920" spans="1:21" x14ac:dyDescent="0.35">
      <c r="A2920" t="s">
        <v>9259</v>
      </c>
      <c r="B2920">
        <v>2011</v>
      </c>
      <c r="C2920" t="s">
        <v>4174</v>
      </c>
      <c r="D2920" t="s">
        <v>221</v>
      </c>
      <c r="E2920" t="s">
        <v>5665</v>
      </c>
      <c r="F2920" t="s">
        <v>9260</v>
      </c>
      <c r="G2920" t="s">
        <v>569</v>
      </c>
      <c r="H2920" s="11">
        <v>25000000</v>
      </c>
      <c r="I2920" s="11">
        <v>10324441</v>
      </c>
      <c r="J2920" t="s">
        <v>38</v>
      </c>
      <c r="K2920">
        <v>110</v>
      </c>
      <c r="L2920" t="s">
        <v>896</v>
      </c>
      <c r="M2920" t="s">
        <v>9261</v>
      </c>
      <c r="N2920">
        <v>5.8</v>
      </c>
      <c r="O2920">
        <v>190</v>
      </c>
      <c r="P2920">
        <v>140</v>
      </c>
      <c r="Q2920">
        <v>27117</v>
      </c>
      <c r="R2920">
        <v>11431</v>
      </c>
      <c r="S2920" t="s">
        <v>28</v>
      </c>
      <c r="T2920">
        <v>2.35</v>
      </c>
      <c r="U2920" t="b">
        <f>IF(Table19[[#This Row],[gross]]-Table19[[#This Row],[budget]] &gt; 0, TRUE, FALSE)</f>
        <v>0</v>
      </c>
    </row>
    <row r="2921" spans="1:21" x14ac:dyDescent="0.35">
      <c r="A2921" t="s">
        <v>9366</v>
      </c>
      <c r="B2921">
        <v>2016</v>
      </c>
      <c r="C2921" t="s">
        <v>8093</v>
      </c>
      <c r="D2921" t="s">
        <v>814</v>
      </c>
      <c r="E2921" t="s">
        <v>1422</v>
      </c>
      <c r="F2921" t="s">
        <v>8633</v>
      </c>
      <c r="G2921" t="s">
        <v>569</v>
      </c>
      <c r="H2921" s="11">
        <v>25000000</v>
      </c>
      <c r="I2921" s="11">
        <v>1512815</v>
      </c>
      <c r="J2921" t="s">
        <v>38</v>
      </c>
      <c r="K2921">
        <v>98</v>
      </c>
      <c r="L2921" t="s">
        <v>9365</v>
      </c>
      <c r="M2921" t="s">
        <v>9367</v>
      </c>
      <c r="N2921">
        <v>5.8</v>
      </c>
      <c r="O2921">
        <v>123</v>
      </c>
      <c r="P2921">
        <v>56</v>
      </c>
      <c r="Q2921">
        <v>8885</v>
      </c>
      <c r="R2921">
        <v>21414</v>
      </c>
      <c r="S2921" t="s">
        <v>28</v>
      </c>
      <c r="T2921">
        <v>2.35</v>
      </c>
      <c r="U2921" t="b">
        <f>IF(Table19[[#This Row],[gross]]-Table19[[#This Row],[budget]] &gt; 0, TRUE, FALSE)</f>
        <v>0</v>
      </c>
    </row>
    <row r="2922" spans="1:21" x14ac:dyDescent="0.35">
      <c r="A2922" t="s">
        <v>9529</v>
      </c>
      <c r="B2922">
        <v>2011</v>
      </c>
      <c r="C2922" t="s">
        <v>1475</v>
      </c>
      <c r="D2922" t="s">
        <v>434</v>
      </c>
      <c r="E2922" t="s">
        <v>448</v>
      </c>
      <c r="F2922" t="s">
        <v>2234</v>
      </c>
      <c r="G2922" t="s">
        <v>569</v>
      </c>
      <c r="H2922" s="11">
        <v>23000000</v>
      </c>
      <c r="I2922" s="11">
        <v>18934858</v>
      </c>
      <c r="J2922" t="s">
        <v>7547</v>
      </c>
      <c r="K2922">
        <v>93</v>
      </c>
      <c r="L2922" t="s">
        <v>59</v>
      </c>
      <c r="M2922" t="s">
        <v>9530</v>
      </c>
      <c r="N2922">
        <v>5.8</v>
      </c>
      <c r="O2922">
        <v>394</v>
      </c>
      <c r="P2922">
        <v>397</v>
      </c>
      <c r="Q2922">
        <v>72646</v>
      </c>
      <c r="R2922">
        <v>31187</v>
      </c>
      <c r="S2922" t="s">
        <v>28</v>
      </c>
      <c r="T2922">
        <v>2.35</v>
      </c>
      <c r="U2922" t="b">
        <f>IF(Table19[[#This Row],[gross]]-Table19[[#This Row],[budget]] &gt; 0, TRUE, FALSE)</f>
        <v>0</v>
      </c>
    </row>
    <row r="2923" spans="1:21" x14ac:dyDescent="0.35">
      <c r="A2923" t="s">
        <v>9628</v>
      </c>
      <c r="B2923">
        <v>1995</v>
      </c>
      <c r="C2923" t="s">
        <v>6381</v>
      </c>
      <c r="D2923" t="s">
        <v>7524</v>
      </c>
      <c r="E2923" t="s">
        <v>2838</v>
      </c>
      <c r="F2923" t="s">
        <v>9629</v>
      </c>
      <c r="G2923" t="s">
        <v>39</v>
      </c>
      <c r="H2923" s="11">
        <v>22000000</v>
      </c>
      <c r="I2923" s="11">
        <v>50728000</v>
      </c>
      <c r="J2923" t="s">
        <v>38</v>
      </c>
      <c r="K2923">
        <v>114</v>
      </c>
      <c r="L2923" t="s">
        <v>1092</v>
      </c>
      <c r="M2923" t="s">
        <v>9630</v>
      </c>
      <c r="N2923">
        <v>5.8</v>
      </c>
      <c r="O2923">
        <v>53</v>
      </c>
      <c r="P2923">
        <v>166</v>
      </c>
      <c r="Q2923">
        <v>48909</v>
      </c>
      <c r="R2923">
        <v>1725</v>
      </c>
      <c r="S2923" t="s">
        <v>28</v>
      </c>
      <c r="T2923">
        <v>1.85</v>
      </c>
      <c r="U2923" t="b">
        <f>IF(Table19[[#This Row],[gross]]-Table19[[#This Row],[budget]] &gt; 0, TRUE, FALSE)</f>
        <v>1</v>
      </c>
    </row>
    <row r="2924" spans="1:21" x14ac:dyDescent="0.35">
      <c r="A2924" t="s">
        <v>9687</v>
      </c>
      <c r="B2924">
        <v>2001</v>
      </c>
      <c r="C2924" t="s">
        <v>9685</v>
      </c>
      <c r="D2924" t="s">
        <v>1915</v>
      </c>
      <c r="E2924" t="s">
        <v>9686</v>
      </c>
      <c r="F2924" t="s">
        <v>1968</v>
      </c>
      <c r="G2924" t="s">
        <v>39</v>
      </c>
      <c r="H2924" s="11">
        <v>30000000</v>
      </c>
      <c r="I2924" s="11">
        <v>17951431</v>
      </c>
      <c r="J2924" t="s">
        <v>38</v>
      </c>
      <c r="K2924">
        <v>106</v>
      </c>
      <c r="L2924" t="s">
        <v>2079</v>
      </c>
      <c r="M2924" t="s">
        <v>9688</v>
      </c>
      <c r="N2924">
        <v>5.8</v>
      </c>
      <c r="O2924">
        <v>95</v>
      </c>
      <c r="P2924">
        <v>200</v>
      </c>
      <c r="Q2924">
        <v>25462</v>
      </c>
      <c r="R2924">
        <v>4239</v>
      </c>
      <c r="S2924" t="s">
        <v>28</v>
      </c>
      <c r="T2924">
        <v>2.35</v>
      </c>
      <c r="U2924" t="b">
        <f>IF(Table19[[#This Row],[gross]]-Table19[[#This Row],[budget]] &gt; 0, TRUE, FALSE)</f>
        <v>0</v>
      </c>
    </row>
    <row r="2925" spans="1:21" x14ac:dyDescent="0.35">
      <c r="A2925" t="s">
        <v>9747</v>
      </c>
      <c r="B2925">
        <v>2008</v>
      </c>
      <c r="C2925" t="s">
        <v>8520</v>
      </c>
      <c r="D2925" t="s">
        <v>1114</v>
      </c>
      <c r="E2925" t="s">
        <v>2423</v>
      </c>
      <c r="F2925" t="s">
        <v>9748</v>
      </c>
      <c r="G2925" t="s">
        <v>39</v>
      </c>
      <c r="H2925" s="11">
        <v>22000000</v>
      </c>
      <c r="I2925" s="11">
        <v>20668843</v>
      </c>
      <c r="J2925" t="s">
        <v>38</v>
      </c>
      <c r="K2925">
        <v>104</v>
      </c>
      <c r="L2925" t="s">
        <v>5679</v>
      </c>
      <c r="M2925" t="s">
        <v>9749</v>
      </c>
      <c r="N2925">
        <v>5.8</v>
      </c>
      <c r="O2925">
        <v>98</v>
      </c>
      <c r="P2925">
        <v>54</v>
      </c>
      <c r="Q2925">
        <v>16831</v>
      </c>
      <c r="R2925">
        <v>2453</v>
      </c>
      <c r="S2925" t="s">
        <v>28</v>
      </c>
      <c r="T2925">
        <v>2.35</v>
      </c>
      <c r="U2925" t="b">
        <f>IF(Table19[[#This Row],[gross]]-Table19[[#This Row],[budget]] &gt; 0, TRUE, FALSE)</f>
        <v>0</v>
      </c>
    </row>
    <row r="2926" spans="1:21" x14ac:dyDescent="0.35">
      <c r="A2926" t="s">
        <v>9846</v>
      </c>
      <c r="B2926">
        <v>1999</v>
      </c>
      <c r="C2926" t="s">
        <v>9844</v>
      </c>
      <c r="D2926" t="s">
        <v>9845</v>
      </c>
      <c r="E2926" t="s">
        <v>3783</v>
      </c>
      <c r="F2926" t="s">
        <v>9847</v>
      </c>
      <c r="G2926" t="s">
        <v>39</v>
      </c>
      <c r="H2926" s="11">
        <v>21000000</v>
      </c>
      <c r="I2926" s="11">
        <v>15593</v>
      </c>
      <c r="J2926" t="s">
        <v>38</v>
      </c>
      <c r="K2926">
        <v>102</v>
      </c>
      <c r="L2926" t="s">
        <v>1375</v>
      </c>
      <c r="M2926" t="s">
        <v>9848</v>
      </c>
      <c r="N2926">
        <v>5.8</v>
      </c>
      <c r="O2926">
        <v>16</v>
      </c>
      <c r="P2926">
        <v>40</v>
      </c>
      <c r="Q2926">
        <v>2295</v>
      </c>
      <c r="R2926">
        <v>1562</v>
      </c>
      <c r="S2926" t="s">
        <v>28</v>
      </c>
      <c r="T2926">
        <v>1.85</v>
      </c>
      <c r="U2926" t="b">
        <f>IF(Table19[[#This Row],[gross]]-Table19[[#This Row],[budget]] &gt; 0, TRUE, FALSE)</f>
        <v>0</v>
      </c>
    </row>
    <row r="2927" spans="1:21" x14ac:dyDescent="0.35">
      <c r="A2927" t="s">
        <v>9854</v>
      </c>
      <c r="B2927">
        <v>1982</v>
      </c>
      <c r="C2927" t="s">
        <v>9853</v>
      </c>
      <c r="D2927" t="s">
        <v>8537</v>
      </c>
      <c r="E2927" t="s">
        <v>4350</v>
      </c>
      <c r="F2927" t="s">
        <v>9855</v>
      </c>
      <c r="G2927" t="s">
        <v>569</v>
      </c>
      <c r="H2927" s="11">
        <v>35000000</v>
      </c>
      <c r="I2927" s="11">
        <v>69700000</v>
      </c>
      <c r="J2927" t="s">
        <v>38</v>
      </c>
      <c r="K2927">
        <v>114</v>
      </c>
      <c r="L2927" t="s">
        <v>5638</v>
      </c>
      <c r="M2927" t="s">
        <v>9856</v>
      </c>
      <c r="N2927">
        <v>5.8</v>
      </c>
      <c r="O2927">
        <v>11</v>
      </c>
      <c r="P2927">
        <v>48</v>
      </c>
      <c r="Q2927">
        <v>7748</v>
      </c>
      <c r="R2927">
        <v>3688</v>
      </c>
      <c r="S2927" t="s">
        <v>28</v>
      </c>
      <c r="T2927">
        <v>2.35</v>
      </c>
      <c r="U2927" t="b">
        <f>IF(Table19[[#This Row],[gross]]-Table19[[#This Row],[budget]] &gt; 0, TRUE, FALSE)</f>
        <v>1</v>
      </c>
    </row>
    <row r="2928" spans="1:21" x14ac:dyDescent="0.35">
      <c r="A2928" t="s">
        <v>9925</v>
      </c>
      <c r="B2928">
        <v>1995</v>
      </c>
      <c r="C2928" t="s">
        <v>2268</v>
      </c>
      <c r="D2928" t="s">
        <v>4339</v>
      </c>
      <c r="E2928" t="s">
        <v>571</v>
      </c>
      <c r="F2928" t="s">
        <v>6497</v>
      </c>
      <c r="G2928" t="s">
        <v>39</v>
      </c>
      <c r="H2928" s="11">
        <v>18000000</v>
      </c>
      <c r="I2928" s="11">
        <v>70360285</v>
      </c>
      <c r="J2928" t="s">
        <v>38</v>
      </c>
      <c r="K2928">
        <v>101</v>
      </c>
      <c r="L2928" t="s">
        <v>257</v>
      </c>
      <c r="M2928" t="s">
        <v>9926</v>
      </c>
      <c r="N2928">
        <v>5.8</v>
      </c>
      <c r="O2928">
        <v>72</v>
      </c>
      <c r="P2928">
        <v>283</v>
      </c>
      <c r="Q2928">
        <v>81783</v>
      </c>
      <c r="R2928">
        <v>3816</v>
      </c>
      <c r="S2928" t="s">
        <v>28</v>
      </c>
      <c r="T2928">
        <v>1.85</v>
      </c>
      <c r="U2928" t="b">
        <f>IF(Table19[[#This Row],[gross]]-Table19[[#This Row],[budget]] &gt; 0, TRUE, FALSE)</f>
        <v>1</v>
      </c>
    </row>
    <row r="2929" spans="1:21" x14ac:dyDescent="0.35">
      <c r="A2929" t="s">
        <v>9944</v>
      </c>
      <c r="B2929">
        <v>2010</v>
      </c>
      <c r="C2929" t="s">
        <v>5873</v>
      </c>
      <c r="D2929" t="s">
        <v>1580</v>
      </c>
      <c r="E2929" t="s">
        <v>9942</v>
      </c>
      <c r="F2929" t="s">
        <v>9945</v>
      </c>
      <c r="G2929" t="s">
        <v>90</v>
      </c>
      <c r="H2929" s="11">
        <v>20000000</v>
      </c>
      <c r="I2929" s="11">
        <v>62933793</v>
      </c>
      <c r="J2929" t="s">
        <v>38</v>
      </c>
      <c r="K2929">
        <v>107</v>
      </c>
      <c r="L2929" t="s">
        <v>9943</v>
      </c>
      <c r="M2929" t="s">
        <v>9946</v>
      </c>
      <c r="N2929">
        <v>5.8</v>
      </c>
      <c r="O2929">
        <v>123</v>
      </c>
      <c r="P2929">
        <v>185</v>
      </c>
      <c r="Q2929">
        <v>62421</v>
      </c>
      <c r="R2929">
        <v>2341</v>
      </c>
      <c r="S2929" t="s">
        <v>28</v>
      </c>
      <c r="T2929">
        <v>2.35</v>
      </c>
      <c r="U2929" t="b">
        <f>IF(Table19[[#This Row],[gross]]-Table19[[#This Row],[budget]] &gt; 0, TRUE, FALSE)</f>
        <v>1</v>
      </c>
    </row>
    <row r="2930" spans="1:21" x14ac:dyDescent="0.35">
      <c r="A2930" t="s">
        <v>9979</v>
      </c>
      <c r="B2930">
        <v>2002</v>
      </c>
      <c r="C2930" t="s">
        <v>9978</v>
      </c>
      <c r="D2930" t="s">
        <v>2590</v>
      </c>
      <c r="E2930" t="s">
        <v>4771</v>
      </c>
      <c r="F2930" t="s">
        <v>1582</v>
      </c>
      <c r="G2930" t="s">
        <v>272</v>
      </c>
      <c r="H2930" s="11">
        <v>20000000</v>
      </c>
      <c r="I2930" s="11">
        <v>48423368</v>
      </c>
      <c r="J2930" t="s">
        <v>38</v>
      </c>
      <c r="K2930">
        <v>72</v>
      </c>
      <c r="L2930" t="s">
        <v>612</v>
      </c>
      <c r="M2930" t="s">
        <v>9980</v>
      </c>
      <c r="N2930">
        <v>5.8</v>
      </c>
      <c r="O2930">
        <v>80</v>
      </c>
      <c r="P2930">
        <v>79</v>
      </c>
      <c r="Q2930">
        <v>13324</v>
      </c>
      <c r="R2930">
        <v>3402</v>
      </c>
      <c r="S2930" t="s">
        <v>28</v>
      </c>
      <c r="T2930">
        <v>1.66</v>
      </c>
      <c r="U2930" t="b">
        <f>IF(Table19[[#This Row],[gross]]-Table19[[#This Row],[budget]] &gt; 0, TRUE, FALSE)</f>
        <v>1</v>
      </c>
    </row>
    <row r="2931" spans="1:21" x14ac:dyDescent="0.35">
      <c r="A2931" t="s">
        <v>10143</v>
      </c>
      <c r="B2931">
        <v>2010</v>
      </c>
      <c r="C2931" t="s">
        <v>4910</v>
      </c>
      <c r="D2931" t="s">
        <v>1671</v>
      </c>
      <c r="E2931" t="s">
        <v>10142</v>
      </c>
      <c r="F2931" t="s">
        <v>10144</v>
      </c>
      <c r="G2931" t="s">
        <v>90</v>
      </c>
      <c r="H2931" s="11">
        <v>20000000</v>
      </c>
      <c r="I2931" s="11">
        <v>25677801</v>
      </c>
      <c r="J2931" t="s">
        <v>38</v>
      </c>
      <c r="K2931">
        <v>105</v>
      </c>
      <c r="L2931" t="s">
        <v>2630</v>
      </c>
      <c r="M2931" t="s">
        <v>10145</v>
      </c>
      <c r="N2931">
        <v>5.8</v>
      </c>
      <c r="O2931">
        <v>91</v>
      </c>
      <c r="P2931">
        <v>136</v>
      </c>
      <c r="Q2931">
        <v>41273</v>
      </c>
      <c r="R2931">
        <v>4813</v>
      </c>
      <c r="S2931" t="s">
        <v>28</v>
      </c>
      <c r="T2931">
        <v>2.35</v>
      </c>
      <c r="U2931" t="b">
        <f>IF(Table19[[#This Row],[gross]]-Table19[[#This Row],[budget]] &gt; 0, TRUE, FALSE)</f>
        <v>1</v>
      </c>
    </row>
    <row r="2932" spans="1:21" x14ac:dyDescent="0.35">
      <c r="A2932" t="s">
        <v>10174</v>
      </c>
      <c r="B2932">
        <v>2011</v>
      </c>
      <c r="C2932" t="s">
        <v>10173</v>
      </c>
      <c r="D2932" t="s">
        <v>4322</v>
      </c>
      <c r="E2932" t="s">
        <v>8782</v>
      </c>
      <c r="F2932" t="s">
        <v>10175</v>
      </c>
      <c r="G2932" t="s">
        <v>90</v>
      </c>
      <c r="H2932" s="11">
        <v>20000000</v>
      </c>
      <c r="I2932" s="11">
        <v>23179303</v>
      </c>
      <c r="J2932" t="s">
        <v>10178</v>
      </c>
      <c r="K2932">
        <v>109</v>
      </c>
      <c r="L2932" t="s">
        <v>9131</v>
      </c>
      <c r="M2932" t="s">
        <v>10176</v>
      </c>
      <c r="N2932">
        <v>5.8</v>
      </c>
      <c r="O2932">
        <v>94</v>
      </c>
      <c r="P2932">
        <v>44</v>
      </c>
      <c r="Q2932">
        <v>32951</v>
      </c>
      <c r="R2932">
        <v>4257</v>
      </c>
      <c r="S2932" t="s">
        <v>28</v>
      </c>
      <c r="T2932">
        <v>1.85</v>
      </c>
      <c r="U2932" t="b">
        <f>IF(Table19[[#This Row],[gross]]-Table19[[#This Row],[budget]] &gt; 0, TRUE, FALSE)</f>
        <v>1</v>
      </c>
    </row>
    <row r="2933" spans="1:21" x14ac:dyDescent="0.35">
      <c r="A2933" t="s">
        <v>10293</v>
      </c>
      <c r="B2933">
        <v>2004</v>
      </c>
      <c r="C2933" t="s">
        <v>10291</v>
      </c>
      <c r="D2933" t="s">
        <v>1986</v>
      </c>
      <c r="E2933" t="s">
        <v>10292</v>
      </c>
      <c r="F2933" t="s">
        <v>10294</v>
      </c>
      <c r="G2933" t="s">
        <v>39</v>
      </c>
      <c r="H2933" s="11">
        <v>20000000</v>
      </c>
      <c r="I2933" s="11">
        <v>15712072</v>
      </c>
      <c r="J2933" t="s">
        <v>38</v>
      </c>
      <c r="K2933">
        <v>84</v>
      </c>
      <c r="L2933" t="s">
        <v>454</v>
      </c>
      <c r="M2933" t="s">
        <v>10295</v>
      </c>
      <c r="N2933">
        <v>5.8</v>
      </c>
      <c r="O2933">
        <v>77</v>
      </c>
      <c r="P2933">
        <v>138</v>
      </c>
      <c r="Q2933">
        <v>13210</v>
      </c>
      <c r="R2933">
        <v>2915</v>
      </c>
      <c r="S2933" t="s">
        <v>28</v>
      </c>
      <c r="T2933">
        <v>2.35</v>
      </c>
      <c r="U2933" t="b">
        <f>IF(Table19[[#This Row],[gross]]-Table19[[#This Row],[budget]] &gt; 0, TRUE, FALSE)</f>
        <v>0</v>
      </c>
    </row>
    <row r="2934" spans="1:21" x14ac:dyDescent="0.35">
      <c r="A2934" t="s">
        <v>10866</v>
      </c>
      <c r="B2934">
        <v>2009</v>
      </c>
      <c r="C2934" t="s">
        <v>10865</v>
      </c>
      <c r="D2934" t="s">
        <v>6813</v>
      </c>
      <c r="E2934" t="s">
        <v>1041</v>
      </c>
      <c r="F2934" t="s">
        <v>10867</v>
      </c>
      <c r="G2934" t="s">
        <v>569</v>
      </c>
      <c r="H2934" s="11">
        <v>18000000</v>
      </c>
      <c r="I2934" s="11">
        <v>23993605</v>
      </c>
      <c r="J2934" t="s">
        <v>38</v>
      </c>
      <c r="K2934">
        <v>86</v>
      </c>
      <c r="L2934" t="s">
        <v>8601</v>
      </c>
      <c r="M2934" t="s">
        <v>10868</v>
      </c>
      <c r="N2934">
        <v>5.8</v>
      </c>
      <c r="O2934">
        <v>190</v>
      </c>
      <c r="P2934">
        <v>248</v>
      </c>
      <c r="Q2934">
        <v>52467</v>
      </c>
      <c r="R2934">
        <v>727</v>
      </c>
      <c r="S2934" t="s">
        <v>28</v>
      </c>
      <c r="T2934">
        <v>2.35</v>
      </c>
      <c r="U2934" t="b">
        <f>IF(Table19[[#This Row],[gross]]-Table19[[#This Row],[budget]] &gt; 0, TRUE, FALSE)</f>
        <v>1</v>
      </c>
    </row>
    <row r="2935" spans="1:21" x14ac:dyDescent="0.35">
      <c r="A2935" t="s">
        <v>10871</v>
      </c>
      <c r="B2935">
        <v>1984</v>
      </c>
      <c r="C2935" t="s">
        <v>9038</v>
      </c>
      <c r="D2935" t="s">
        <v>725</v>
      </c>
      <c r="E2935" t="s">
        <v>10870</v>
      </c>
      <c r="F2935" t="s">
        <v>10872</v>
      </c>
      <c r="G2935" t="s">
        <v>90</v>
      </c>
      <c r="H2935" s="11">
        <v>18000000</v>
      </c>
      <c r="I2935" s="11">
        <v>26400000</v>
      </c>
      <c r="J2935" t="s">
        <v>38</v>
      </c>
      <c r="K2935">
        <v>103</v>
      </c>
      <c r="L2935" t="s">
        <v>42</v>
      </c>
      <c r="M2935" t="s">
        <v>10873</v>
      </c>
      <c r="N2935">
        <v>5.8</v>
      </c>
      <c r="O2935">
        <v>77</v>
      </c>
      <c r="P2935">
        <v>109</v>
      </c>
      <c r="Q2935">
        <v>62009</v>
      </c>
      <c r="R2935">
        <v>2481</v>
      </c>
      <c r="S2935" t="s">
        <v>28</v>
      </c>
      <c r="T2935">
        <v>2.35</v>
      </c>
      <c r="U2935" t="b">
        <f>IF(Table19[[#This Row],[gross]]-Table19[[#This Row],[budget]] &gt; 0, TRUE, FALSE)</f>
        <v>1</v>
      </c>
    </row>
    <row r="2936" spans="1:21" x14ac:dyDescent="0.35">
      <c r="A2936" t="s">
        <v>11192</v>
      </c>
      <c r="B2936">
        <v>1999</v>
      </c>
      <c r="C2936" t="s">
        <v>11189</v>
      </c>
      <c r="D2936" t="s">
        <v>1696</v>
      </c>
      <c r="E2936" t="s">
        <v>11190</v>
      </c>
      <c r="F2936" t="s">
        <v>11193</v>
      </c>
      <c r="G2936" t="s">
        <v>272</v>
      </c>
      <c r="H2936" s="11">
        <v>17000000</v>
      </c>
      <c r="I2936" s="11">
        <v>11634458</v>
      </c>
      <c r="J2936" t="s">
        <v>38</v>
      </c>
      <c r="K2936">
        <v>73</v>
      </c>
      <c r="L2936" t="s">
        <v>11191</v>
      </c>
      <c r="M2936" t="s">
        <v>11194</v>
      </c>
      <c r="N2936">
        <v>5.8</v>
      </c>
      <c r="O2936">
        <v>44</v>
      </c>
      <c r="P2936">
        <v>37</v>
      </c>
      <c r="Q2936">
        <v>2045</v>
      </c>
      <c r="R2936">
        <v>2020</v>
      </c>
      <c r="S2936" t="s">
        <v>28</v>
      </c>
      <c r="T2936">
        <v>1.85</v>
      </c>
      <c r="U2936" t="b">
        <f>IF(Table19[[#This Row],[gross]]-Table19[[#This Row],[budget]] &gt; 0, TRUE, FALSE)</f>
        <v>0</v>
      </c>
    </row>
    <row r="2937" spans="1:21" x14ac:dyDescent="0.35">
      <c r="A2937" t="s">
        <v>1260</v>
      </c>
      <c r="B2937">
        <v>2010</v>
      </c>
      <c r="C2937" t="s">
        <v>1087</v>
      </c>
      <c r="D2937" t="s">
        <v>223</v>
      </c>
      <c r="E2937" t="s">
        <v>659</v>
      </c>
      <c r="F2937" t="s">
        <v>1261</v>
      </c>
      <c r="G2937" t="s">
        <v>39</v>
      </c>
      <c r="H2937" s="11">
        <v>125000000</v>
      </c>
      <c r="I2937" s="11">
        <v>163192114</v>
      </c>
      <c r="J2937" t="s">
        <v>38</v>
      </c>
      <c r="K2937">
        <v>106</v>
      </c>
      <c r="L2937" t="s">
        <v>42</v>
      </c>
      <c r="M2937" t="s">
        <v>1262</v>
      </c>
      <c r="N2937">
        <v>5.8</v>
      </c>
      <c r="O2937">
        <v>344</v>
      </c>
      <c r="P2937">
        <v>637</v>
      </c>
      <c r="Q2937">
        <v>229687</v>
      </c>
      <c r="R2937">
        <v>18003</v>
      </c>
      <c r="S2937" t="s">
        <v>28</v>
      </c>
      <c r="T2937">
        <v>2.35</v>
      </c>
      <c r="U2937" t="b">
        <f>IF(Table19[[#This Row],[gross]]-Table19[[#This Row],[budget]] &gt; 0, TRUE, FALSE)</f>
        <v>1</v>
      </c>
    </row>
    <row r="2938" spans="1:21" x14ac:dyDescent="0.35">
      <c r="A2938" t="s">
        <v>12427</v>
      </c>
      <c r="B2938">
        <v>2014</v>
      </c>
      <c r="C2938" t="s">
        <v>1448</v>
      </c>
      <c r="D2938" t="s">
        <v>12426</v>
      </c>
      <c r="E2938" t="s">
        <v>12424</v>
      </c>
      <c r="F2938" t="s">
        <v>12428</v>
      </c>
      <c r="G2938" t="s">
        <v>90</v>
      </c>
      <c r="H2938" s="11">
        <v>13000000</v>
      </c>
      <c r="I2938" s="11">
        <v>38916903</v>
      </c>
      <c r="J2938" t="s">
        <v>38</v>
      </c>
      <c r="K2938">
        <v>91</v>
      </c>
      <c r="L2938" t="s">
        <v>12425</v>
      </c>
      <c r="M2938" t="s">
        <v>12429</v>
      </c>
      <c r="N2938">
        <v>5.8</v>
      </c>
      <c r="O2938">
        <v>112</v>
      </c>
      <c r="P2938">
        <v>149</v>
      </c>
      <c r="Q2938">
        <v>15664</v>
      </c>
      <c r="R2938">
        <v>1921</v>
      </c>
      <c r="S2938" t="s">
        <v>28</v>
      </c>
      <c r="T2938">
        <v>1.85</v>
      </c>
      <c r="U2938" t="b">
        <f>IF(Table19[[#This Row],[gross]]-Table19[[#This Row],[budget]] &gt; 0, TRUE, FALSE)</f>
        <v>1</v>
      </c>
    </row>
    <row r="2939" spans="1:21" x14ac:dyDescent="0.35">
      <c r="A2939" t="s">
        <v>12465</v>
      </c>
      <c r="B2939">
        <v>1998</v>
      </c>
      <c r="C2939" t="s">
        <v>12464</v>
      </c>
      <c r="D2939" t="s">
        <v>483</v>
      </c>
      <c r="E2939" t="s">
        <v>9430</v>
      </c>
      <c r="F2939" t="s">
        <v>617</v>
      </c>
      <c r="G2939" t="s">
        <v>569</v>
      </c>
      <c r="H2939" s="11">
        <v>13000000</v>
      </c>
      <c r="I2939" s="11">
        <v>16574731</v>
      </c>
      <c r="J2939" t="s">
        <v>38</v>
      </c>
      <c r="K2939">
        <v>121</v>
      </c>
      <c r="L2939" t="s">
        <v>5897</v>
      </c>
      <c r="M2939" t="s">
        <v>12466</v>
      </c>
      <c r="N2939">
        <v>5.8</v>
      </c>
      <c r="O2939">
        <v>63</v>
      </c>
      <c r="P2939">
        <v>181</v>
      </c>
      <c r="Q2939">
        <v>27675</v>
      </c>
      <c r="R2939">
        <v>6910</v>
      </c>
      <c r="S2939" t="s">
        <v>28</v>
      </c>
      <c r="T2939">
        <v>1.85</v>
      </c>
      <c r="U2939" t="b">
        <f>IF(Table19[[#This Row],[gross]]-Table19[[#This Row],[budget]] &gt; 0, TRUE, FALSE)</f>
        <v>1</v>
      </c>
    </row>
    <row r="2940" spans="1:21" x14ac:dyDescent="0.35">
      <c r="A2940" t="s">
        <v>13169</v>
      </c>
      <c r="B2940">
        <v>2008</v>
      </c>
      <c r="C2940" t="s">
        <v>13168</v>
      </c>
      <c r="D2940" t="s">
        <v>5207</v>
      </c>
      <c r="E2940" t="s">
        <v>5632</v>
      </c>
      <c r="F2940" t="s">
        <v>13170</v>
      </c>
      <c r="G2940" t="s">
        <v>569</v>
      </c>
      <c r="H2940" s="11">
        <v>10800000</v>
      </c>
      <c r="I2940" s="11">
        <v>56729973</v>
      </c>
      <c r="J2940" t="s">
        <v>38</v>
      </c>
      <c r="K2940">
        <v>95</v>
      </c>
      <c r="L2940" t="s">
        <v>4883</v>
      </c>
      <c r="M2940" t="s">
        <v>13171</v>
      </c>
      <c r="N2940">
        <v>5.8</v>
      </c>
      <c r="O2940">
        <v>160</v>
      </c>
      <c r="P2940">
        <v>262</v>
      </c>
      <c r="Q2940">
        <v>88529</v>
      </c>
      <c r="R2940">
        <v>5286</v>
      </c>
      <c r="S2940" t="s">
        <v>28</v>
      </c>
      <c r="T2940">
        <v>1.85</v>
      </c>
      <c r="U2940" t="b">
        <f>IF(Table19[[#This Row],[gross]]-Table19[[#This Row],[budget]] &gt; 0, TRUE, FALSE)</f>
        <v>1</v>
      </c>
    </row>
    <row r="2941" spans="1:21" x14ac:dyDescent="0.35">
      <c r="A2941" t="s">
        <v>13239</v>
      </c>
      <c r="B2941">
        <v>1999</v>
      </c>
      <c r="C2941" t="s">
        <v>11377</v>
      </c>
      <c r="D2941" t="s">
        <v>328</v>
      </c>
      <c r="E2941" t="s">
        <v>5706</v>
      </c>
      <c r="F2941" t="s">
        <v>2380</v>
      </c>
      <c r="G2941" t="s">
        <v>39</v>
      </c>
      <c r="H2941" s="11">
        <v>10000000</v>
      </c>
      <c r="I2941" s="11">
        <v>63319509</v>
      </c>
      <c r="J2941" t="s">
        <v>38</v>
      </c>
      <c r="K2941">
        <v>95</v>
      </c>
      <c r="L2941" t="s">
        <v>1618</v>
      </c>
      <c r="M2941" t="s">
        <v>13240</v>
      </c>
      <c r="N2941">
        <v>5.8</v>
      </c>
      <c r="O2941">
        <v>96</v>
      </c>
      <c r="P2941">
        <v>389</v>
      </c>
      <c r="Q2941">
        <v>67115</v>
      </c>
      <c r="R2941">
        <v>28734</v>
      </c>
      <c r="S2941" t="s">
        <v>28</v>
      </c>
      <c r="T2941">
        <v>1.85</v>
      </c>
      <c r="U2941" t="b">
        <f>IF(Table19[[#This Row],[gross]]-Table19[[#This Row],[budget]] &gt; 0, TRUE, FALSE)</f>
        <v>1</v>
      </c>
    </row>
    <row r="2942" spans="1:21" x14ac:dyDescent="0.35">
      <c r="A2942" t="s">
        <v>13305</v>
      </c>
      <c r="B2942">
        <v>2002</v>
      </c>
      <c r="C2942" t="s">
        <v>13304</v>
      </c>
      <c r="D2942" t="s">
        <v>3723</v>
      </c>
      <c r="E2942" t="s">
        <v>5038</v>
      </c>
      <c r="F2942" t="s">
        <v>2427</v>
      </c>
      <c r="G2942" t="s">
        <v>569</v>
      </c>
      <c r="H2942" s="11">
        <v>20000000</v>
      </c>
      <c r="I2942" s="11">
        <v>32983713</v>
      </c>
      <c r="J2942" t="s">
        <v>38</v>
      </c>
      <c r="K2942">
        <v>85</v>
      </c>
      <c r="L2942" t="s">
        <v>2450</v>
      </c>
      <c r="M2942" t="s">
        <v>13306</v>
      </c>
      <c r="N2942">
        <v>5.8</v>
      </c>
      <c r="O2942">
        <v>26</v>
      </c>
      <c r="P2942">
        <v>66</v>
      </c>
      <c r="Q2942">
        <v>19284</v>
      </c>
      <c r="R2942">
        <v>3712</v>
      </c>
      <c r="S2942" t="s">
        <v>28</v>
      </c>
      <c r="T2942">
        <v>1.85</v>
      </c>
      <c r="U2942" t="b">
        <f>IF(Table19[[#This Row],[gross]]-Table19[[#This Row],[budget]] &gt; 0, TRUE, FALSE)</f>
        <v>1</v>
      </c>
    </row>
    <row r="2943" spans="1:21" x14ac:dyDescent="0.35">
      <c r="A2943" t="s">
        <v>13342</v>
      </c>
      <c r="B2943">
        <v>1994</v>
      </c>
      <c r="C2943" t="s">
        <v>3720</v>
      </c>
      <c r="D2943" t="s">
        <v>775</v>
      </c>
      <c r="E2943" t="s">
        <v>9011</v>
      </c>
      <c r="F2943" t="s">
        <v>4494</v>
      </c>
      <c r="G2943" t="s">
        <v>569</v>
      </c>
      <c r="H2943" s="11">
        <v>10000000</v>
      </c>
      <c r="I2943" s="11">
        <v>29392418</v>
      </c>
      <c r="J2943" t="s">
        <v>38</v>
      </c>
      <c r="K2943">
        <v>100</v>
      </c>
      <c r="L2943" t="s">
        <v>1689</v>
      </c>
      <c r="M2943" t="s">
        <v>13343</v>
      </c>
      <c r="N2943">
        <v>5.8</v>
      </c>
      <c r="O2943">
        <v>8</v>
      </c>
      <c r="P2943">
        <v>26</v>
      </c>
      <c r="Q2943">
        <v>3924</v>
      </c>
      <c r="R2943">
        <v>3190</v>
      </c>
      <c r="S2943" t="s">
        <v>28</v>
      </c>
      <c r="T2943">
        <v>1.85</v>
      </c>
      <c r="U2943" t="b">
        <f>IF(Table19[[#This Row],[gross]]-Table19[[#This Row],[budget]] &gt; 0, TRUE, FALSE)</f>
        <v>1</v>
      </c>
    </row>
    <row r="2944" spans="1:21" x14ac:dyDescent="0.35">
      <c r="A2944" t="s">
        <v>13470</v>
      </c>
      <c r="B2944">
        <v>2001</v>
      </c>
      <c r="C2944" t="s">
        <v>7152</v>
      </c>
      <c r="D2944" t="s">
        <v>285</v>
      </c>
      <c r="E2944" t="s">
        <v>79</v>
      </c>
      <c r="F2944" t="s">
        <v>2533</v>
      </c>
      <c r="G2944" t="s">
        <v>39</v>
      </c>
      <c r="H2944" s="11">
        <v>22000000</v>
      </c>
      <c r="I2944" s="11">
        <v>11560259</v>
      </c>
      <c r="J2944" t="s">
        <v>38</v>
      </c>
      <c r="K2944">
        <v>87</v>
      </c>
      <c r="L2944" t="s">
        <v>1618</v>
      </c>
      <c r="M2944" t="s">
        <v>13471</v>
      </c>
      <c r="N2944">
        <v>5.8</v>
      </c>
      <c r="O2944">
        <v>63</v>
      </c>
      <c r="P2944">
        <v>180</v>
      </c>
      <c r="Q2944">
        <v>15617</v>
      </c>
      <c r="R2944">
        <v>22485</v>
      </c>
      <c r="S2944" t="s">
        <v>28</v>
      </c>
      <c r="T2944">
        <v>2.35</v>
      </c>
      <c r="U2944" t="b">
        <f>IF(Table19[[#This Row],[gross]]-Table19[[#This Row],[budget]] &gt; 0, TRUE, FALSE)</f>
        <v>0</v>
      </c>
    </row>
    <row r="2945" spans="1:21" x14ac:dyDescent="0.35">
      <c r="A2945" t="s">
        <v>13522</v>
      </c>
      <c r="B2945">
        <v>2004</v>
      </c>
      <c r="C2945" t="s">
        <v>13521</v>
      </c>
      <c r="D2945" t="s">
        <v>1344</v>
      </c>
      <c r="E2945" t="s">
        <v>256</v>
      </c>
      <c r="F2945" t="s">
        <v>2906</v>
      </c>
      <c r="G2945" t="s">
        <v>90</v>
      </c>
      <c r="H2945" s="11">
        <v>10000000</v>
      </c>
      <c r="I2945" s="11">
        <v>6491350</v>
      </c>
      <c r="J2945" t="s">
        <v>38</v>
      </c>
      <c r="K2945">
        <v>74</v>
      </c>
      <c r="L2945" t="s">
        <v>7570</v>
      </c>
      <c r="M2945" t="s">
        <v>13523</v>
      </c>
      <c r="N2945">
        <v>5.8</v>
      </c>
      <c r="O2945">
        <v>33</v>
      </c>
      <c r="P2945">
        <v>26</v>
      </c>
      <c r="Q2945">
        <v>1231</v>
      </c>
      <c r="R2945">
        <v>5139</v>
      </c>
      <c r="S2945" t="s">
        <v>28</v>
      </c>
      <c r="T2945">
        <v>1.85</v>
      </c>
      <c r="U2945" t="b">
        <f>IF(Table19[[#This Row],[gross]]-Table19[[#This Row],[budget]] &gt; 0, TRUE, FALSE)</f>
        <v>0</v>
      </c>
    </row>
    <row r="2946" spans="1:21" x14ac:dyDescent="0.35">
      <c r="A2946" t="s">
        <v>1570</v>
      </c>
      <c r="B2946">
        <v>2004</v>
      </c>
      <c r="C2946" t="s">
        <v>1568</v>
      </c>
      <c r="D2946" t="s">
        <v>388</v>
      </c>
      <c r="E2946" t="s">
        <v>786</v>
      </c>
      <c r="F2946" t="s">
        <v>1571</v>
      </c>
      <c r="G2946" t="s">
        <v>90</v>
      </c>
      <c r="H2946" s="11">
        <v>110000000</v>
      </c>
      <c r="I2946" s="11">
        <v>24004159</v>
      </c>
      <c r="J2946" t="s">
        <v>38</v>
      </c>
      <c r="K2946">
        <v>120</v>
      </c>
      <c r="L2946" t="s">
        <v>1569</v>
      </c>
      <c r="M2946" t="s">
        <v>1572</v>
      </c>
      <c r="N2946">
        <v>5.8</v>
      </c>
      <c r="O2946">
        <v>188</v>
      </c>
      <c r="P2946">
        <v>191</v>
      </c>
      <c r="Q2946">
        <v>68722</v>
      </c>
      <c r="R2946">
        <v>3175</v>
      </c>
      <c r="S2946" t="s">
        <v>28</v>
      </c>
      <c r="T2946">
        <v>2.35</v>
      </c>
      <c r="U2946" t="b">
        <f>IF(Table19[[#This Row],[gross]]-Table19[[#This Row],[budget]] &gt; 0, TRUE, FALSE)</f>
        <v>0</v>
      </c>
    </row>
    <row r="2947" spans="1:21" x14ac:dyDescent="0.35">
      <c r="A2947" t="s">
        <v>14775</v>
      </c>
      <c r="B2947">
        <v>1988</v>
      </c>
      <c r="C2947" t="s">
        <v>4860</v>
      </c>
      <c r="D2947" t="s">
        <v>7937</v>
      </c>
      <c r="E2947" t="s">
        <v>14774</v>
      </c>
      <c r="F2947" t="s">
        <v>6672</v>
      </c>
      <c r="G2947" t="s">
        <v>569</v>
      </c>
      <c r="H2947" s="11">
        <v>6500000</v>
      </c>
      <c r="I2947" s="11">
        <v>14545844</v>
      </c>
      <c r="J2947" t="s">
        <v>38</v>
      </c>
      <c r="K2947">
        <v>121</v>
      </c>
      <c r="L2947" t="s">
        <v>14603</v>
      </c>
      <c r="M2947" t="s">
        <v>14776</v>
      </c>
      <c r="N2947">
        <v>5.8</v>
      </c>
      <c r="O2947">
        <v>22</v>
      </c>
      <c r="P2947">
        <v>38</v>
      </c>
      <c r="Q2947">
        <v>4756</v>
      </c>
      <c r="R2947">
        <v>1284</v>
      </c>
      <c r="S2947" t="s">
        <v>28</v>
      </c>
      <c r="T2947">
        <v>1.85</v>
      </c>
      <c r="U2947" t="b">
        <f>IF(Table19[[#This Row],[gross]]-Table19[[#This Row],[budget]] &gt; 0, TRUE, FALSE)</f>
        <v>1</v>
      </c>
    </row>
    <row r="2948" spans="1:21" x14ac:dyDescent="0.35">
      <c r="A2948" t="s">
        <v>14874</v>
      </c>
      <c r="B2948">
        <v>2001</v>
      </c>
      <c r="C2948" t="s">
        <v>14872</v>
      </c>
      <c r="D2948" t="s">
        <v>3297</v>
      </c>
      <c r="E2948" t="s">
        <v>14873</v>
      </c>
      <c r="F2948" t="s">
        <v>14875</v>
      </c>
      <c r="G2948" t="s">
        <v>569</v>
      </c>
      <c r="H2948" s="11">
        <v>6000000</v>
      </c>
      <c r="I2948" s="11">
        <v>2025238</v>
      </c>
      <c r="J2948" t="s">
        <v>38</v>
      </c>
      <c r="K2948">
        <v>95</v>
      </c>
      <c r="L2948" t="s">
        <v>5083</v>
      </c>
      <c r="M2948" t="s">
        <v>14876</v>
      </c>
      <c r="N2948">
        <v>5.8</v>
      </c>
      <c r="O2948">
        <v>84</v>
      </c>
      <c r="P2948">
        <v>105</v>
      </c>
      <c r="Q2948">
        <v>9589</v>
      </c>
      <c r="R2948">
        <v>489</v>
      </c>
      <c r="S2948" t="s">
        <v>28</v>
      </c>
      <c r="T2948">
        <v>1.85</v>
      </c>
      <c r="U2948" t="b">
        <f>IF(Table19[[#This Row],[gross]]-Table19[[#This Row],[budget]] &gt; 0, TRUE, FALSE)</f>
        <v>0</v>
      </c>
    </row>
    <row r="2949" spans="1:21" x14ac:dyDescent="0.35">
      <c r="A2949" t="s">
        <v>15068</v>
      </c>
      <c r="B2949">
        <v>2011</v>
      </c>
      <c r="C2949" t="s">
        <v>10203</v>
      </c>
      <c r="D2949" t="s">
        <v>13516</v>
      </c>
      <c r="E2949" t="s">
        <v>15067</v>
      </c>
      <c r="F2949" t="s">
        <v>14115</v>
      </c>
      <c r="G2949" t="s">
        <v>569</v>
      </c>
      <c r="H2949" s="11">
        <v>5000000</v>
      </c>
      <c r="I2949" s="11">
        <v>104007828</v>
      </c>
      <c r="J2949" t="s">
        <v>38</v>
      </c>
      <c r="K2949">
        <v>94</v>
      </c>
      <c r="L2949" t="s">
        <v>6096</v>
      </c>
      <c r="M2949" t="s">
        <v>15069</v>
      </c>
      <c r="N2949">
        <v>5.8</v>
      </c>
      <c r="O2949">
        <v>251</v>
      </c>
      <c r="P2949">
        <v>314</v>
      </c>
      <c r="Q2949">
        <v>76828</v>
      </c>
      <c r="R2949">
        <v>2371</v>
      </c>
      <c r="S2949" t="s">
        <v>28</v>
      </c>
      <c r="T2949">
        <v>1.85</v>
      </c>
      <c r="U2949" t="b">
        <f>IF(Table19[[#This Row],[gross]]-Table19[[#This Row],[budget]] &gt; 0, TRUE, FALSE)</f>
        <v>1</v>
      </c>
    </row>
    <row r="2950" spans="1:21" x14ac:dyDescent="0.35">
      <c r="A2950" t="s">
        <v>915</v>
      </c>
      <c r="B2950">
        <v>2015</v>
      </c>
      <c r="C2950" t="s">
        <v>913</v>
      </c>
      <c r="D2950" t="s">
        <v>258</v>
      </c>
      <c r="E2950" t="s">
        <v>914</v>
      </c>
      <c r="F2950" t="s">
        <v>916</v>
      </c>
      <c r="G2950" t="s">
        <v>90</v>
      </c>
      <c r="H2950" s="11">
        <v>150000000</v>
      </c>
      <c r="I2950" s="11">
        <v>34964818</v>
      </c>
      <c r="J2950" t="s">
        <v>38</v>
      </c>
      <c r="K2950">
        <v>111</v>
      </c>
      <c r="L2950" t="s">
        <v>195</v>
      </c>
      <c r="M2950" t="s">
        <v>917</v>
      </c>
      <c r="N2950">
        <v>5.8</v>
      </c>
      <c r="O2950">
        <v>256</v>
      </c>
      <c r="P2950">
        <v>186</v>
      </c>
      <c r="Q2950">
        <v>39975</v>
      </c>
      <c r="R2950">
        <v>21404</v>
      </c>
      <c r="S2950" t="s">
        <v>28</v>
      </c>
      <c r="T2950">
        <v>2.35</v>
      </c>
      <c r="U2950" t="b">
        <f>IF(Table19[[#This Row],[gross]]-Table19[[#This Row],[budget]] &gt; 0, TRUE, FALSE)</f>
        <v>0</v>
      </c>
    </row>
    <row r="2951" spans="1:21" x14ac:dyDescent="0.35">
      <c r="A2951" t="s">
        <v>15640</v>
      </c>
      <c r="B2951">
        <v>1999</v>
      </c>
      <c r="C2951" t="s">
        <v>15639</v>
      </c>
      <c r="D2951" t="s">
        <v>1645</v>
      </c>
      <c r="E2951" t="s">
        <v>5504</v>
      </c>
      <c r="F2951" t="s">
        <v>6497</v>
      </c>
      <c r="G2951" t="s">
        <v>569</v>
      </c>
      <c r="H2951" s="11">
        <v>4000000</v>
      </c>
      <c r="I2951" s="11">
        <v>2800000</v>
      </c>
      <c r="J2951" t="s">
        <v>38</v>
      </c>
      <c r="K2951">
        <v>94</v>
      </c>
      <c r="L2951" t="s">
        <v>1611</v>
      </c>
      <c r="M2951" t="s">
        <v>15641</v>
      </c>
      <c r="N2951">
        <v>5.8</v>
      </c>
      <c r="O2951">
        <v>45</v>
      </c>
      <c r="P2951">
        <v>85</v>
      </c>
      <c r="Q2951">
        <v>4377</v>
      </c>
      <c r="R2951">
        <v>2662</v>
      </c>
      <c r="S2951" t="s">
        <v>28</v>
      </c>
      <c r="T2951">
        <v>1.85</v>
      </c>
      <c r="U2951" t="b">
        <f>IF(Table19[[#This Row],[gross]]-Table19[[#This Row],[budget]] &gt; 0, TRUE, FALSE)</f>
        <v>0</v>
      </c>
    </row>
    <row r="2952" spans="1:21" x14ac:dyDescent="0.35">
      <c r="A2952" t="s">
        <v>15722</v>
      </c>
      <c r="B2952">
        <v>1997</v>
      </c>
      <c r="C2952" t="s">
        <v>6408</v>
      </c>
      <c r="D2952" t="s">
        <v>572</v>
      </c>
      <c r="E2952" t="s">
        <v>6952</v>
      </c>
      <c r="F2952" t="s">
        <v>5327</v>
      </c>
      <c r="G2952" t="s">
        <v>569</v>
      </c>
      <c r="H2952" s="11">
        <v>4000000</v>
      </c>
      <c r="I2952" s="11">
        <v>12836</v>
      </c>
      <c r="J2952" t="s">
        <v>38</v>
      </c>
      <c r="K2952">
        <v>92</v>
      </c>
      <c r="L2952" t="s">
        <v>1493</v>
      </c>
      <c r="M2952" t="s">
        <v>15723</v>
      </c>
      <c r="N2952">
        <v>5.8</v>
      </c>
      <c r="O2952">
        <v>12</v>
      </c>
      <c r="P2952">
        <v>28</v>
      </c>
      <c r="Q2952">
        <v>1686</v>
      </c>
      <c r="R2952">
        <v>20135</v>
      </c>
      <c r="S2952" t="s">
        <v>28</v>
      </c>
      <c r="T2952">
        <v>1.85</v>
      </c>
      <c r="U2952" t="b">
        <f>IF(Table19[[#This Row],[gross]]-Table19[[#This Row],[budget]] &gt; 0, TRUE, FALSE)</f>
        <v>0</v>
      </c>
    </row>
    <row r="2953" spans="1:21" x14ac:dyDescent="0.35">
      <c r="A2953" t="s">
        <v>16136</v>
      </c>
      <c r="B2953">
        <v>2011</v>
      </c>
      <c r="C2953" t="s">
        <v>11074</v>
      </c>
      <c r="D2953" t="s">
        <v>2889</v>
      </c>
      <c r="E2953" t="s">
        <v>13049</v>
      </c>
      <c r="F2953" t="s">
        <v>7228</v>
      </c>
      <c r="G2953" t="s">
        <v>569</v>
      </c>
      <c r="H2953" s="11">
        <v>3000000</v>
      </c>
      <c r="I2953" s="11">
        <v>22000</v>
      </c>
      <c r="J2953" t="s">
        <v>740</v>
      </c>
      <c r="K2953">
        <v>122</v>
      </c>
      <c r="L2953" t="s">
        <v>2596</v>
      </c>
      <c r="M2953" t="s">
        <v>16137</v>
      </c>
      <c r="N2953">
        <v>5.8</v>
      </c>
      <c r="O2953">
        <v>174</v>
      </c>
      <c r="P2953">
        <v>226</v>
      </c>
      <c r="Q2953">
        <v>30511</v>
      </c>
      <c r="R2953">
        <v>4920</v>
      </c>
      <c r="S2953" t="s">
        <v>28</v>
      </c>
      <c r="T2953">
        <v>2.35</v>
      </c>
      <c r="U2953" t="b">
        <f>IF(Table19[[#This Row],[gross]]-Table19[[#This Row],[budget]] &gt; 0, TRUE, FALSE)</f>
        <v>0</v>
      </c>
    </row>
    <row r="2954" spans="1:21" x14ac:dyDescent="0.35">
      <c r="A2954" t="s">
        <v>16147</v>
      </c>
      <c r="B2954">
        <v>2011</v>
      </c>
      <c r="C2954" t="s">
        <v>6120</v>
      </c>
      <c r="D2954" t="s">
        <v>6120</v>
      </c>
      <c r="E2954" t="s">
        <v>16146</v>
      </c>
      <c r="F2954" t="s">
        <v>16148</v>
      </c>
      <c r="G2954" t="s">
        <v>569</v>
      </c>
      <c r="H2954" s="11">
        <v>3000000</v>
      </c>
      <c r="I2954" s="11"/>
      <c r="J2954" t="s">
        <v>38</v>
      </c>
      <c r="K2954">
        <v>90</v>
      </c>
      <c r="L2954" t="s">
        <v>3132</v>
      </c>
      <c r="M2954" t="s">
        <v>16149</v>
      </c>
      <c r="N2954">
        <v>5.8</v>
      </c>
      <c r="O2954">
        <v>23</v>
      </c>
      <c r="P2954">
        <v>30</v>
      </c>
      <c r="Q2954">
        <v>13599</v>
      </c>
      <c r="R2954">
        <v>3666</v>
      </c>
      <c r="S2954" t="s">
        <v>28</v>
      </c>
      <c r="T2954">
        <v>1.85</v>
      </c>
      <c r="U2954" t="b">
        <f>IF(Table19[[#This Row],[gross]]-Table19[[#This Row],[budget]] &gt; 0, TRUE, FALSE)</f>
        <v>0</v>
      </c>
    </row>
    <row r="2955" spans="1:21" x14ac:dyDescent="0.35">
      <c r="A2955" t="s">
        <v>16568</v>
      </c>
      <c r="B2955">
        <v>2009</v>
      </c>
      <c r="C2955" t="s">
        <v>16567</v>
      </c>
      <c r="D2955" t="s">
        <v>144</v>
      </c>
      <c r="E2955" t="s">
        <v>267</v>
      </c>
      <c r="F2955" t="s">
        <v>3737</v>
      </c>
      <c r="G2955" t="s">
        <v>569</v>
      </c>
      <c r="H2955" s="11">
        <v>3800000</v>
      </c>
      <c r="I2955" s="11">
        <v>100669</v>
      </c>
      <c r="J2955" t="s">
        <v>38</v>
      </c>
      <c r="K2955">
        <v>85</v>
      </c>
      <c r="L2955" t="s">
        <v>2450</v>
      </c>
      <c r="M2955" t="s">
        <v>16569</v>
      </c>
      <c r="N2955">
        <v>5.8</v>
      </c>
      <c r="O2955">
        <v>45</v>
      </c>
      <c r="P2955">
        <v>11</v>
      </c>
      <c r="Q2955">
        <v>2522</v>
      </c>
      <c r="R2955">
        <v>36885</v>
      </c>
      <c r="S2955" t="s">
        <v>28</v>
      </c>
      <c r="T2955">
        <v>2.35</v>
      </c>
      <c r="U2955" t="b">
        <f>IF(Table19[[#This Row],[gross]]-Table19[[#This Row],[budget]] &gt; 0, TRUE, FALSE)</f>
        <v>0</v>
      </c>
    </row>
    <row r="2956" spans="1:21" x14ac:dyDescent="0.35">
      <c r="A2956" t="s">
        <v>16658</v>
      </c>
      <c r="B2956">
        <v>2006</v>
      </c>
      <c r="C2956" t="s">
        <v>16655</v>
      </c>
      <c r="D2956" t="s">
        <v>16657</v>
      </c>
      <c r="E2956" t="s">
        <v>16656</v>
      </c>
      <c r="F2956" t="s">
        <v>5691</v>
      </c>
      <c r="G2956" t="s">
        <v>5347</v>
      </c>
      <c r="H2956" s="11">
        <v>1400000</v>
      </c>
      <c r="I2956" s="11">
        <v>18435</v>
      </c>
      <c r="J2956" t="s">
        <v>1418</v>
      </c>
      <c r="K2956">
        <v>95</v>
      </c>
      <c r="L2956" t="s">
        <v>3270</v>
      </c>
      <c r="M2956" t="s">
        <v>16659</v>
      </c>
      <c r="N2956">
        <v>5.8</v>
      </c>
      <c r="O2956">
        <v>14</v>
      </c>
      <c r="P2956">
        <v>15</v>
      </c>
      <c r="Q2956">
        <v>1010</v>
      </c>
      <c r="R2956">
        <v>1082</v>
      </c>
      <c r="S2956" t="s">
        <v>28</v>
      </c>
      <c r="T2956">
        <v>1.85</v>
      </c>
      <c r="U2956" t="b">
        <f>IF(Table19[[#This Row],[gross]]-Table19[[#This Row],[budget]] &gt; 0, TRUE, FALSE)</f>
        <v>0</v>
      </c>
    </row>
    <row r="2957" spans="1:21" x14ac:dyDescent="0.35">
      <c r="A2957" t="s">
        <v>16802</v>
      </c>
      <c r="B2957">
        <v>2013</v>
      </c>
      <c r="C2957" t="s">
        <v>16801</v>
      </c>
      <c r="D2957" t="s">
        <v>1606</v>
      </c>
      <c r="E2957" t="s">
        <v>4776</v>
      </c>
      <c r="F2957" t="s">
        <v>1368</v>
      </c>
      <c r="G2957" t="s">
        <v>569</v>
      </c>
      <c r="H2957" s="11">
        <v>1500000</v>
      </c>
      <c r="I2957" s="11">
        <v>3447339</v>
      </c>
      <c r="J2957" t="s">
        <v>38</v>
      </c>
      <c r="K2957">
        <v>104</v>
      </c>
      <c r="L2957" t="s">
        <v>1618</v>
      </c>
      <c r="M2957" t="s">
        <v>16803</v>
      </c>
      <c r="N2957">
        <v>5.8</v>
      </c>
      <c r="O2957">
        <v>97</v>
      </c>
      <c r="P2957">
        <v>79</v>
      </c>
      <c r="Q2957">
        <v>29517</v>
      </c>
      <c r="R2957">
        <v>2667</v>
      </c>
      <c r="S2957" t="s">
        <v>28</v>
      </c>
      <c r="T2957">
        <v>1.78</v>
      </c>
      <c r="U2957" t="b">
        <f>IF(Table19[[#This Row],[gross]]-Table19[[#This Row],[budget]] &gt; 0, TRUE, FALSE)</f>
        <v>1</v>
      </c>
    </row>
    <row r="2958" spans="1:21" x14ac:dyDescent="0.35">
      <c r="A2958" t="s">
        <v>17564</v>
      </c>
      <c r="B2958">
        <v>2010</v>
      </c>
      <c r="C2958" t="s">
        <v>17563</v>
      </c>
      <c r="D2958" t="s">
        <v>4437</v>
      </c>
      <c r="E2958" t="s">
        <v>9284</v>
      </c>
      <c r="F2958" t="s">
        <v>17565</v>
      </c>
      <c r="G2958" t="s">
        <v>569</v>
      </c>
      <c r="H2958" s="11">
        <v>500000</v>
      </c>
      <c r="I2958" s="11">
        <v>98017</v>
      </c>
      <c r="J2958" t="s">
        <v>1418</v>
      </c>
      <c r="K2958">
        <v>82</v>
      </c>
      <c r="L2958" t="s">
        <v>855</v>
      </c>
      <c r="M2958" t="s">
        <v>17566</v>
      </c>
      <c r="N2958">
        <v>5.8</v>
      </c>
      <c r="O2958">
        <v>230</v>
      </c>
      <c r="P2958">
        <v>170</v>
      </c>
      <c r="Q2958">
        <v>26185</v>
      </c>
      <c r="R2958">
        <v>1498</v>
      </c>
      <c r="S2958" t="s">
        <v>28</v>
      </c>
      <c r="T2958">
        <v>1.85</v>
      </c>
      <c r="U2958" t="b">
        <f>IF(Table19[[#This Row],[gross]]-Table19[[#This Row],[budget]] &gt; 0, TRUE, FALSE)</f>
        <v>0</v>
      </c>
    </row>
    <row r="2959" spans="1:21" x14ac:dyDescent="0.35">
      <c r="A2959" t="s">
        <v>17973</v>
      </c>
      <c r="B2959">
        <v>2011</v>
      </c>
      <c r="C2959" t="s">
        <v>15124</v>
      </c>
      <c r="D2959" t="s">
        <v>17972</v>
      </c>
      <c r="E2959" t="s">
        <v>17971</v>
      </c>
      <c r="F2959" t="s">
        <v>17974</v>
      </c>
      <c r="G2959" t="s">
        <v>569</v>
      </c>
      <c r="H2959" s="11">
        <v>70000</v>
      </c>
      <c r="I2959" s="11"/>
      <c r="J2959" t="s">
        <v>38</v>
      </c>
      <c r="K2959">
        <v>87</v>
      </c>
      <c r="L2959" t="s">
        <v>15536</v>
      </c>
      <c r="M2959" t="s">
        <v>17975</v>
      </c>
      <c r="N2959">
        <v>5.8</v>
      </c>
      <c r="O2959">
        <v>125</v>
      </c>
      <c r="P2959">
        <v>136</v>
      </c>
      <c r="Q2959">
        <v>13065</v>
      </c>
      <c r="R2959">
        <v>97</v>
      </c>
      <c r="S2959" t="s">
        <v>28</v>
      </c>
      <c r="T2959">
        <v>1.78</v>
      </c>
      <c r="U2959" t="b">
        <f>IF(Table19[[#This Row],[gross]]-Table19[[#This Row],[budget]] &gt; 0, TRUE, FALSE)</f>
        <v>0</v>
      </c>
    </row>
    <row r="2960" spans="1:21" x14ac:dyDescent="0.35">
      <c r="A2960" t="s">
        <v>282</v>
      </c>
      <c r="B2960">
        <v>2014</v>
      </c>
      <c r="C2960" t="s">
        <v>273</v>
      </c>
      <c r="D2960" t="s">
        <v>281</v>
      </c>
      <c r="E2960" t="s">
        <v>280</v>
      </c>
      <c r="F2960" t="s">
        <v>256</v>
      </c>
      <c r="G2960" t="s">
        <v>39</v>
      </c>
      <c r="H2960" s="11">
        <v>210000000</v>
      </c>
      <c r="I2960" s="11">
        <v>245428137</v>
      </c>
      <c r="J2960" t="s">
        <v>38</v>
      </c>
      <c r="K2960">
        <v>165</v>
      </c>
      <c r="L2960" t="s">
        <v>68</v>
      </c>
      <c r="M2960" t="s">
        <v>283</v>
      </c>
      <c r="N2960">
        <v>5.7</v>
      </c>
      <c r="O2960">
        <v>378</v>
      </c>
      <c r="P2960">
        <v>918</v>
      </c>
      <c r="Q2960">
        <v>242420</v>
      </c>
      <c r="R2960">
        <v>3988</v>
      </c>
      <c r="S2960" t="s">
        <v>28</v>
      </c>
      <c r="T2960">
        <v>2.35</v>
      </c>
      <c r="U2960" t="b">
        <f>IF(Table19[[#This Row],[gross]]-Table19[[#This Row],[budget]] &gt; 0, TRUE, FALSE)</f>
        <v>1</v>
      </c>
    </row>
    <row r="2961" spans="1:21" x14ac:dyDescent="0.35">
      <c r="A2961" t="s">
        <v>1040</v>
      </c>
      <c r="B2961">
        <v>2003</v>
      </c>
      <c r="C2961" t="s">
        <v>1037</v>
      </c>
      <c r="D2961" t="s">
        <v>1039</v>
      </c>
      <c r="E2961" t="s">
        <v>1038</v>
      </c>
      <c r="F2961" t="s">
        <v>1041</v>
      </c>
      <c r="G2961" t="s">
        <v>39</v>
      </c>
      <c r="H2961" s="11">
        <v>137000000</v>
      </c>
      <c r="I2961" s="11">
        <v>132122995</v>
      </c>
      <c r="J2961" t="s">
        <v>38</v>
      </c>
      <c r="K2961">
        <v>138</v>
      </c>
      <c r="L2961" t="s">
        <v>631</v>
      </c>
      <c r="M2961" t="s">
        <v>1042</v>
      </c>
      <c r="N2961">
        <v>5.7</v>
      </c>
      <c r="O2961">
        <v>267</v>
      </c>
      <c r="P2961">
        <v>1445</v>
      </c>
      <c r="Q2961">
        <v>212106</v>
      </c>
      <c r="R2961">
        <v>1814</v>
      </c>
      <c r="S2961" t="s">
        <v>28</v>
      </c>
      <c r="T2961">
        <v>1.85</v>
      </c>
      <c r="U2961" t="b">
        <f>IF(Table19[[#This Row],[gross]]-Table19[[#This Row],[budget]] &gt; 0, TRUE, FALSE)</f>
        <v>0</v>
      </c>
    </row>
    <row r="2962" spans="1:21" x14ac:dyDescent="0.35">
      <c r="A2962" t="s">
        <v>1649</v>
      </c>
      <c r="B2962">
        <v>2001</v>
      </c>
      <c r="C2962" t="s">
        <v>250</v>
      </c>
      <c r="D2962" t="s">
        <v>571</v>
      </c>
      <c r="E2962" t="s">
        <v>1648</v>
      </c>
      <c r="F2962" t="s">
        <v>1650</v>
      </c>
      <c r="G2962" t="s">
        <v>39</v>
      </c>
      <c r="H2962" s="11">
        <v>100000000</v>
      </c>
      <c r="I2962" s="11">
        <v>180011740</v>
      </c>
      <c r="J2962" t="s">
        <v>38</v>
      </c>
      <c r="K2962">
        <v>119</v>
      </c>
      <c r="L2962" t="s">
        <v>222</v>
      </c>
      <c r="M2962" t="s">
        <v>1651</v>
      </c>
      <c r="N2962">
        <v>5.7</v>
      </c>
      <c r="O2962">
        <v>230</v>
      </c>
      <c r="P2962">
        <v>1368</v>
      </c>
      <c r="Q2962">
        <v>177725</v>
      </c>
      <c r="R2962">
        <v>2776</v>
      </c>
      <c r="S2962" t="s">
        <v>28</v>
      </c>
      <c r="T2962">
        <v>2.35</v>
      </c>
      <c r="U2962" t="b">
        <f>IF(Table19[[#This Row],[gross]]-Table19[[#This Row],[budget]] &gt; 0, TRUE, FALSE)</f>
        <v>1</v>
      </c>
    </row>
    <row r="2963" spans="1:21" x14ac:dyDescent="0.35">
      <c r="A2963" t="s">
        <v>1759</v>
      </c>
      <c r="B2963">
        <v>1999</v>
      </c>
      <c r="C2963" t="s">
        <v>1756</v>
      </c>
      <c r="D2963" t="s">
        <v>32</v>
      </c>
      <c r="E2963" t="s">
        <v>1757</v>
      </c>
      <c r="F2963" t="s">
        <v>1760</v>
      </c>
      <c r="G2963" t="s">
        <v>569</v>
      </c>
      <c r="H2963" s="11">
        <v>83000000</v>
      </c>
      <c r="I2963" s="11">
        <v>66862068</v>
      </c>
      <c r="J2963" t="s">
        <v>38</v>
      </c>
      <c r="K2963">
        <v>121</v>
      </c>
      <c r="L2963" t="s">
        <v>1758</v>
      </c>
      <c r="M2963" t="s">
        <v>1761</v>
      </c>
      <c r="N2963">
        <v>5.7</v>
      </c>
      <c r="O2963">
        <v>174</v>
      </c>
      <c r="P2963">
        <v>524</v>
      </c>
      <c r="Q2963">
        <v>89509</v>
      </c>
      <c r="R2963">
        <v>3903</v>
      </c>
      <c r="S2963" t="s">
        <v>28</v>
      </c>
      <c r="T2963">
        <v>2.35</v>
      </c>
      <c r="U2963" t="b">
        <f>IF(Table19[[#This Row],[gross]]-Table19[[#This Row],[budget]] &gt; 0, TRUE, FALSE)</f>
        <v>0</v>
      </c>
    </row>
    <row r="2964" spans="1:21" x14ac:dyDescent="0.35">
      <c r="A2964" t="s">
        <v>1959</v>
      </c>
      <c r="B2964">
        <v>2001</v>
      </c>
      <c r="C2964" t="s">
        <v>1720</v>
      </c>
      <c r="D2964" t="s">
        <v>555</v>
      </c>
      <c r="E2964" t="s">
        <v>515</v>
      </c>
      <c r="F2964" t="s">
        <v>1960</v>
      </c>
      <c r="G2964" t="s">
        <v>39</v>
      </c>
      <c r="H2964" s="11">
        <v>115000000</v>
      </c>
      <c r="I2964" s="11">
        <v>131144183</v>
      </c>
      <c r="J2964" t="s">
        <v>38</v>
      </c>
      <c r="K2964">
        <v>100</v>
      </c>
      <c r="L2964" t="s">
        <v>1867</v>
      </c>
      <c r="M2964" t="s">
        <v>1961</v>
      </c>
      <c r="N2964">
        <v>5.7</v>
      </c>
      <c r="O2964">
        <v>199</v>
      </c>
      <c r="P2964">
        <v>824</v>
      </c>
      <c r="Q2964">
        <v>157016</v>
      </c>
      <c r="R2964">
        <v>12150</v>
      </c>
      <c r="S2964" t="s">
        <v>28</v>
      </c>
      <c r="T2964">
        <v>2.35</v>
      </c>
      <c r="U2964" t="b">
        <f>IF(Table19[[#This Row],[gross]]-Table19[[#This Row],[budget]] &gt; 0, TRUE, FALSE)</f>
        <v>1</v>
      </c>
    </row>
    <row r="2965" spans="1:21" x14ac:dyDescent="0.35">
      <c r="A2965" t="s">
        <v>2147</v>
      </c>
      <c r="B2965">
        <v>2000</v>
      </c>
      <c r="C2965" t="s">
        <v>1264</v>
      </c>
      <c r="D2965" t="s">
        <v>2146</v>
      </c>
      <c r="E2965" t="s">
        <v>2144</v>
      </c>
      <c r="F2965" t="s">
        <v>2053</v>
      </c>
      <c r="G2965" t="s">
        <v>569</v>
      </c>
      <c r="H2965" s="11">
        <v>95000000</v>
      </c>
      <c r="I2965" s="11">
        <v>73209340</v>
      </c>
      <c r="J2965" t="s">
        <v>38</v>
      </c>
      <c r="K2965">
        <v>119</v>
      </c>
      <c r="L2965" t="s">
        <v>2145</v>
      </c>
      <c r="M2965" t="s">
        <v>2148</v>
      </c>
      <c r="N2965">
        <v>5.7</v>
      </c>
      <c r="O2965">
        <v>180</v>
      </c>
      <c r="P2965">
        <v>628</v>
      </c>
      <c r="Q2965">
        <v>101834</v>
      </c>
      <c r="R2965">
        <v>2356</v>
      </c>
      <c r="S2965" t="s">
        <v>28</v>
      </c>
      <c r="T2965">
        <v>1.85</v>
      </c>
      <c r="U2965" t="b">
        <f>IF(Table19[[#This Row],[gross]]-Table19[[#This Row],[budget]] &gt; 0, TRUE, FALSE)</f>
        <v>0</v>
      </c>
    </row>
    <row r="2966" spans="1:21" x14ac:dyDescent="0.35">
      <c r="A2966" t="s">
        <v>2613</v>
      </c>
      <c r="B2966">
        <v>1998</v>
      </c>
      <c r="C2966" t="s">
        <v>2611</v>
      </c>
      <c r="D2966" t="s">
        <v>386</v>
      </c>
      <c r="E2966" t="s">
        <v>2198</v>
      </c>
      <c r="F2966" t="s">
        <v>1162</v>
      </c>
      <c r="G2966" t="s">
        <v>39</v>
      </c>
      <c r="H2966" s="11">
        <v>70000000</v>
      </c>
      <c r="I2966" s="11">
        <v>74329966</v>
      </c>
      <c r="J2966" t="s">
        <v>38</v>
      </c>
      <c r="K2966">
        <v>98</v>
      </c>
      <c r="L2966" t="s">
        <v>2612</v>
      </c>
      <c r="M2966" t="s">
        <v>2614</v>
      </c>
      <c r="N2966">
        <v>5.7</v>
      </c>
      <c r="O2966">
        <v>97</v>
      </c>
      <c r="P2966">
        <v>164</v>
      </c>
      <c r="Q2966">
        <v>60910</v>
      </c>
      <c r="R2966">
        <v>12729</v>
      </c>
      <c r="S2966" t="s">
        <v>28</v>
      </c>
      <c r="T2966">
        <v>2.35</v>
      </c>
      <c r="U2966" t="b">
        <f>IF(Table19[[#This Row],[gross]]-Table19[[#This Row],[budget]] &gt; 0, TRUE, FALSE)</f>
        <v>1</v>
      </c>
    </row>
    <row r="2967" spans="1:21" x14ac:dyDescent="0.35">
      <c r="A2967" t="s">
        <v>2734</v>
      </c>
      <c r="B2967">
        <v>2003</v>
      </c>
      <c r="C2967" t="s">
        <v>2732</v>
      </c>
      <c r="D2967" t="s">
        <v>490</v>
      </c>
      <c r="E2967" t="s">
        <v>2733</v>
      </c>
      <c r="F2967" t="s">
        <v>2735</v>
      </c>
      <c r="G2967" t="s">
        <v>90</v>
      </c>
      <c r="H2967" s="11">
        <v>80000000</v>
      </c>
      <c r="I2967" s="11">
        <v>20950820</v>
      </c>
      <c r="J2967" t="s">
        <v>740</v>
      </c>
      <c r="K2967">
        <v>91</v>
      </c>
      <c r="L2967" t="s">
        <v>1144</v>
      </c>
      <c r="M2967" t="s">
        <v>2736</v>
      </c>
      <c r="N2967">
        <v>5.7</v>
      </c>
      <c r="O2967">
        <v>101</v>
      </c>
      <c r="P2967">
        <v>160</v>
      </c>
      <c r="Q2967">
        <v>24183</v>
      </c>
      <c r="R2967">
        <v>5593</v>
      </c>
      <c r="S2967" t="s">
        <v>28</v>
      </c>
      <c r="T2967">
        <v>2.35</v>
      </c>
      <c r="U2967" t="b">
        <f>IF(Table19[[#This Row],[gross]]-Table19[[#This Row],[budget]] &gt; 0, TRUE, FALSE)</f>
        <v>0</v>
      </c>
    </row>
    <row r="2968" spans="1:21" x14ac:dyDescent="0.35">
      <c r="A2968" t="s">
        <v>2767</v>
      </c>
      <c r="B2968">
        <v>2000</v>
      </c>
      <c r="C2968" t="s">
        <v>2764</v>
      </c>
      <c r="D2968" t="s">
        <v>2766</v>
      </c>
      <c r="E2968" t="s">
        <v>2765</v>
      </c>
      <c r="F2968" t="s">
        <v>2768</v>
      </c>
      <c r="G2968" t="s">
        <v>39</v>
      </c>
      <c r="H2968" s="11">
        <v>70000000</v>
      </c>
      <c r="I2968" s="11">
        <v>17473245</v>
      </c>
      <c r="J2968" t="s">
        <v>38</v>
      </c>
      <c r="K2968">
        <v>106</v>
      </c>
      <c r="L2968" t="s">
        <v>2702</v>
      </c>
      <c r="M2968" t="s">
        <v>2769</v>
      </c>
      <c r="N2968">
        <v>5.7</v>
      </c>
      <c r="O2968">
        <v>145</v>
      </c>
      <c r="P2968">
        <v>348</v>
      </c>
      <c r="Q2968">
        <v>47612</v>
      </c>
      <c r="R2968">
        <v>2</v>
      </c>
      <c r="S2968" t="s">
        <v>28</v>
      </c>
      <c r="T2968">
        <v>2.35</v>
      </c>
      <c r="U2968" t="b">
        <f>IF(Table19[[#This Row],[gross]]-Table19[[#This Row],[budget]] &gt; 0, TRUE, FALSE)</f>
        <v>0</v>
      </c>
    </row>
    <row r="2969" spans="1:21" x14ac:dyDescent="0.35">
      <c r="A2969" t="s">
        <v>2963</v>
      </c>
      <c r="B2969">
        <v>2005</v>
      </c>
      <c r="C2969" t="s">
        <v>2960</v>
      </c>
      <c r="D2969" t="s">
        <v>1045</v>
      </c>
      <c r="E2969" t="s">
        <v>2961</v>
      </c>
      <c r="F2969" t="s">
        <v>1774</v>
      </c>
      <c r="G2969" t="s">
        <v>39</v>
      </c>
      <c r="H2969" s="11">
        <v>53000000</v>
      </c>
      <c r="I2969" s="11">
        <v>55808744</v>
      </c>
      <c r="J2969" t="s">
        <v>38</v>
      </c>
      <c r="K2969">
        <v>118</v>
      </c>
      <c r="L2969" t="s">
        <v>2962</v>
      </c>
      <c r="M2969" t="s">
        <v>2964</v>
      </c>
      <c r="N2969">
        <v>5.7</v>
      </c>
      <c r="O2969">
        <v>161</v>
      </c>
      <c r="P2969">
        <v>323</v>
      </c>
      <c r="Q2969">
        <v>59435</v>
      </c>
      <c r="R2969">
        <v>15889</v>
      </c>
      <c r="S2969" t="s">
        <v>28</v>
      </c>
      <c r="T2969">
        <v>2.4</v>
      </c>
      <c r="U2969" t="b">
        <f>IF(Table19[[#This Row],[gross]]-Table19[[#This Row],[budget]] &gt; 0, TRUE, FALSE)</f>
        <v>1</v>
      </c>
    </row>
    <row r="2970" spans="1:21" x14ac:dyDescent="0.35">
      <c r="A2970" t="s">
        <v>3643</v>
      </c>
      <c r="B2970">
        <v>1991</v>
      </c>
      <c r="C2970" t="s">
        <v>3642</v>
      </c>
      <c r="D2970" t="s">
        <v>950</v>
      </c>
      <c r="E2970" t="s">
        <v>1401</v>
      </c>
      <c r="F2970" t="s">
        <v>2230</v>
      </c>
      <c r="G2970" t="s">
        <v>569</v>
      </c>
      <c r="H2970" s="11">
        <v>70000000</v>
      </c>
      <c r="I2970" s="11">
        <v>17218080</v>
      </c>
      <c r="J2970" t="s">
        <v>38</v>
      </c>
      <c r="K2970">
        <v>100</v>
      </c>
      <c r="L2970" t="s">
        <v>1569</v>
      </c>
      <c r="M2970" t="s">
        <v>3644</v>
      </c>
      <c r="N2970">
        <v>5.7</v>
      </c>
      <c r="O2970">
        <v>60</v>
      </c>
      <c r="P2970">
        <v>249</v>
      </c>
      <c r="Q2970">
        <v>43376</v>
      </c>
      <c r="R2970">
        <v>15944</v>
      </c>
      <c r="S2970" t="s">
        <v>28</v>
      </c>
      <c r="T2970">
        <v>1.85</v>
      </c>
      <c r="U2970" t="b">
        <f>IF(Table19[[#This Row],[gross]]-Table19[[#This Row],[budget]] &gt; 0, TRUE, FALSE)</f>
        <v>0</v>
      </c>
    </row>
    <row r="2971" spans="1:21" x14ac:dyDescent="0.35">
      <c r="A2971" t="s">
        <v>3864</v>
      </c>
      <c r="B2971">
        <v>2010</v>
      </c>
      <c r="C2971" t="s">
        <v>3863</v>
      </c>
      <c r="D2971" t="s">
        <v>75</v>
      </c>
      <c r="E2971" t="s">
        <v>1476</v>
      </c>
      <c r="F2971" t="s">
        <v>1024</v>
      </c>
      <c r="G2971" t="s">
        <v>39</v>
      </c>
      <c r="H2971" s="11">
        <v>60000000</v>
      </c>
      <c r="I2971" s="11">
        <v>80574010</v>
      </c>
      <c r="J2971" t="s">
        <v>38</v>
      </c>
      <c r="K2971">
        <v>140</v>
      </c>
      <c r="L2971" t="s">
        <v>209</v>
      </c>
      <c r="M2971" t="s">
        <v>3865</v>
      </c>
      <c r="N2971">
        <v>5.7</v>
      </c>
      <c r="O2971">
        <v>213</v>
      </c>
      <c r="P2971">
        <v>302</v>
      </c>
      <c r="Q2971">
        <v>63493</v>
      </c>
      <c r="R2971">
        <v>20440</v>
      </c>
      <c r="S2971" t="s">
        <v>28</v>
      </c>
      <c r="T2971">
        <v>1.85</v>
      </c>
      <c r="U2971" t="b">
        <f>IF(Table19[[#This Row],[gross]]-Table19[[#This Row],[budget]] &gt; 0, TRUE, FALSE)</f>
        <v>1</v>
      </c>
    </row>
    <row r="2972" spans="1:21" x14ac:dyDescent="0.35">
      <c r="A2972" t="s">
        <v>4105</v>
      </c>
      <c r="B2972">
        <v>1997</v>
      </c>
      <c r="C2972" t="s">
        <v>1756</v>
      </c>
      <c r="D2972" t="s">
        <v>4104</v>
      </c>
      <c r="E2972" t="s">
        <v>4102</v>
      </c>
      <c r="F2972" t="s">
        <v>4106</v>
      </c>
      <c r="G2972" t="s">
        <v>569</v>
      </c>
      <c r="H2972" s="11">
        <v>40000000</v>
      </c>
      <c r="I2972" s="11">
        <v>33927476</v>
      </c>
      <c r="J2972" t="s">
        <v>56</v>
      </c>
      <c r="K2972">
        <v>110</v>
      </c>
      <c r="L2972" t="s">
        <v>4103</v>
      </c>
      <c r="M2972" t="s">
        <v>4107</v>
      </c>
      <c r="N2972">
        <v>5.7</v>
      </c>
      <c r="O2972">
        <v>95</v>
      </c>
      <c r="P2972">
        <v>165</v>
      </c>
      <c r="Q2972">
        <v>19176</v>
      </c>
      <c r="R2972">
        <v>1976</v>
      </c>
      <c r="S2972" t="s">
        <v>28</v>
      </c>
      <c r="T2972">
        <v>2.35</v>
      </c>
      <c r="U2972" t="b">
        <f>IF(Table19[[#This Row],[gross]]-Table19[[#This Row],[budget]] &gt; 0, TRUE, FALSE)</f>
        <v>0</v>
      </c>
    </row>
    <row r="2973" spans="1:21" x14ac:dyDescent="0.35">
      <c r="A2973" t="s">
        <v>4144</v>
      </c>
      <c r="B2973">
        <v>2011</v>
      </c>
      <c r="C2973" t="s">
        <v>4140</v>
      </c>
      <c r="D2973" t="s">
        <v>4143</v>
      </c>
      <c r="E2973" t="s">
        <v>4141</v>
      </c>
      <c r="F2973" t="s">
        <v>4145</v>
      </c>
      <c r="G2973" t="s">
        <v>39</v>
      </c>
      <c r="H2973" s="11">
        <v>60000000</v>
      </c>
      <c r="I2973" s="11">
        <v>29136626</v>
      </c>
      <c r="J2973" t="s">
        <v>38</v>
      </c>
      <c r="K2973">
        <v>87</v>
      </c>
      <c r="L2973" t="s">
        <v>4142</v>
      </c>
      <c r="M2973" t="s">
        <v>4146</v>
      </c>
      <c r="N2973">
        <v>5.7</v>
      </c>
      <c r="O2973">
        <v>225</v>
      </c>
      <c r="P2973">
        <v>233</v>
      </c>
      <c r="Q2973">
        <v>97089</v>
      </c>
      <c r="R2973">
        <v>1417</v>
      </c>
      <c r="S2973" t="s">
        <v>28</v>
      </c>
      <c r="T2973">
        <v>2.35</v>
      </c>
      <c r="U2973" t="b">
        <f>IF(Table19[[#This Row],[gross]]-Table19[[#This Row],[budget]] &gt; 0, TRUE, FALSE)</f>
        <v>0</v>
      </c>
    </row>
    <row r="2974" spans="1:21" x14ac:dyDescent="0.35">
      <c r="A2974" t="s">
        <v>4285</v>
      </c>
      <c r="B2974">
        <v>1988</v>
      </c>
      <c r="C2974" t="s">
        <v>4282</v>
      </c>
      <c r="D2974" t="s">
        <v>1721</v>
      </c>
      <c r="E2974" t="s">
        <v>4283</v>
      </c>
      <c r="F2974" t="s">
        <v>4286</v>
      </c>
      <c r="G2974" t="s">
        <v>569</v>
      </c>
      <c r="H2974" s="11">
        <v>63000000</v>
      </c>
      <c r="I2974" s="11">
        <v>53715611</v>
      </c>
      <c r="J2974" t="s">
        <v>38</v>
      </c>
      <c r="K2974">
        <v>87</v>
      </c>
      <c r="L2974" t="s">
        <v>4284</v>
      </c>
      <c r="M2974" t="s">
        <v>4287</v>
      </c>
      <c r="N2974">
        <v>5.7</v>
      </c>
      <c r="O2974">
        <v>84</v>
      </c>
      <c r="P2974">
        <v>171</v>
      </c>
      <c r="Q2974">
        <v>92106</v>
      </c>
      <c r="R2974">
        <v>14574</v>
      </c>
      <c r="S2974" t="s">
        <v>28</v>
      </c>
      <c r="T2974">
        <v>2.35</v>
      </c>
      <c r="U2974" t="b">
        <f>IF(Table19[[#This Row],[gross]]-Table19[[#This Row],[budget]] &gt; 0, TRUE, FALSE)</f>
        <v>0</v>
      </c>
    </row>
    <row r="2975" spans="1:21" x14ac:dyDescent="0.35">
      <c r="A2975" t="s">
        <v>4525</v>
      </c>
      <c r="B2975">
        <v>2012</v>
      </c>
      <c r="C2975" t="s">
        <v>4523</v>
      </c>
      <c r="D2975" t="s">
        <v>2038</v>
      </c>
      <c r="E2975" t="s">
        <v>4524</v>
      </c>
      <c r="F2975" t="s">
        <v>2223</v>
      </c>
      <c r="G2975" t="s">
        <v>569</v>
      </c>
      <c r="H2975" s="11">
        <v>68000000</v>
      </c>
      <c r="I2975" s="11">
        <v>34350553</v>
      </c>
      <c r="J2975" t="s">
        <v>38</v>
      </c>
      <c r="K2975">
        <v>102</v>
      </c>
      <c r="L2975" t="s">
        <v>1841</v>
      </c>
      <c r="M2975" t="s">
        <v>4526</v>
      </c>
      <c r="N2975">
        <v>5.7</v>
      </c>
      <c r="O2975">
        <v>265</v>
      </c>
      <c r="P2975">
        <v>207</v>
      </c>
      <c r="Q2975">
        <v>104066</v>
      </c>
      <c r="R2975">
        <v>2488</v>
      </c>
      <c r="S2975" t="s">
        <v>28</v>
      </c>
      <c r="T2975">
        <v>2.35</v>
      </c>
      <c r="U2975" t="b">
        <f>IF(Table19[[#This Row],[gross]]-Table19[[#This Row],[budget]] &gt; 0, TRUE, FALSE)</f>
        <v>0</v>
      </c>
    </row>
    <row r="2976" spans="1:21" x14ac:dyDescent="0.35">
      <c r="A2976" t="s">
        <v>4634</v>
      </c>
      <c r="B2976">
        <v>2012</v>
      </c>
      <c r="C2976" t="s">
        <v>4179</v>
      </c>
      <c r="D2976" t="s">
        <v>1721</v>
      </c>
      <c r="E2976" t="s">
        <v>4633</v>
      </c>
      <c r="F2976" t="s">
        <v>4635</v>
      </c>
      <c r="G2976" t="s">
        <v>569</v>
      </c>
      <c r="H2976" s="11">
        <v>55000000</v>
      </c>
      <c r="I2976" s="11">
        <v>9483821</v>
      </c>
      <c r="J2976" t="s">
        <v>38</v>
      </c>
      <c r="K2976">
        <v>92</v>
      </c>
      <c r="L2976" t="s">
        <v>59</v>
      </c>
      <c r="M2976" t="s">
        <v>4636</v>
      </c>
      <c r="N2976">
        <v>5.7</v>
      </c>
      <c r="O2976">
        <v>279</v>
      </c>
      <c r="P2976">
        <v>131</v>
      </c>
      <c r="Q2976">
        <v>39247</v>
      </c>
      <c r="R2976">
        <v>25418</v>
      </c>
      <c r="S2976" t="s">
        <v>28</v>
      </c>
      <c r="T2976">
        <v>1.85</v>
      </c>
      <c r="U2976" t="b">
        <f>IF(Table19[[#This Row],[gross]]-Table19[[#This Row],[budget]] &gt; 0, TRUE, FALSE)</f>
        <v>0</v>
      </c>
    </row>
    <row r="2977" spans="1:21" x14ac:dyDescent="0.35">
      <c r="A2977" t="s">
        <v>4724</v>
      </c>
      <c r="B2977">
        <v>2010</v>
      </c>
      <c r="C2977" t="s">
        <v>3170</v>
      </c>
      <c r="D2977" t="s">
        <v>638</v>
      </c>
      <c r="E2977" t="s">
        <v>1080</v>
      </c>
      <c r="F2977" t="s">
        <v>252</v>
      </c>
      <c r="G2977" t="s">
        <v>39</v>
      </c>
      <c r="H2977" s="11">
        <v>52000000</v>
      </c>
      <c r="I2977" s="11">
        <v>110476776</v>
      </c>
      <c r="J2977" t="s">
        <v>38</v>
      </c>
      <c r="K2977">
        <v>125</v>
      </c>
      <c r="L2977" t="s">
        <v>1618</v>
      </c>
      <c r="M2977" t="s">
        <v>4725</v>
      </c>
      <c r="N2977">
        <v>5.7</v>
      </c>
      <c r="O2977">
        <v>186</v>
      </c>
      <c r="P2977">
        <v>211</v>
      </c>
      <c r="Q2977">
        <v>95437</v>
      </c>
      <c r="R2977">
        <v>45696</v>
      </c>
      <c r="S2977" t="s">
        <v>28</v>
      </c>
      <c r="T2977">
        <v>1.85</v>
      </c>
      <c r="U2977" t="b">
        <f>IF(Table19[[#This Row],[gross]]-Table19[[#This Row],[budget]] &gt; 0, TRUE, FALSE)</f>
        <v>1</v>
      </c>
    </row>
    <row r="2978" spans="1:21" x14ac:dyDescent="0.35">
      <c r="A2978" t="s">
        <v>4913</v>
      </c>
      <c r="B2978">
        <v>2009</v>
      </c>
      <c r="C2978" t="s">
        <v>4910</v>
      </c>
      <c r="D2978" t="s">
        <v>1045</v>
      </c>
      <c r="E2978" t="s">
        <v>4911</v>
      </c>
      <c r="F2978" t="s">
        <v>905</v>
      </c>
      <c r="G2978" t="s">
        <v>90</v>
      </c>
      <c r="H2978" s="11">
        <v>65000000</v>
      </c>
      <c r="I2978" s="11">
        <v>67128202</v>
      </c>
      <c r="J2978" t="s">
        <v>38</v>
      </c>
      <c r="K2978">
        <v>98</v>
      </c>
      <c r="L2978" t="s">
        <v>4912</v>
      </c>
      <c r="M2978" t="s">
        <v>4914</v>
      </c>
      <c r="N2978">
        <v>5.7</v>
      </c>
      <c r="O2978">
        <v>166</v>
      </c>
      <c r="P2978">
        <v>110</v>
      </c>
      <c r="Q2978">
        <v>43328</v>
      </c>
      <c r="R2978">
        <v>14007</v>
      </c>
      <c r="S2978" t="s">
        <v>28</v>
      </c>
      <c r="T2978">
        <v>2.35</v>
      </c>
      <c r="U2978" t="b">
        <f>IF(Table19[[#This Row],[gross]]-Table19[[#This Row],[budget]] &gt; 0, TRUE, FALSE)</f>
        <v>1</v>
      </c>
    </row>
    <row r="2979" spans="1:21" x14ac:dyDescent="0.35">
      <c r="A2979" t="s">
        <v>5136</v>
      </c>
      <c r="B2979">
        <v>1996</v>
      </c>
      <c r="C2979" t="s">
        <v>5134</v>
      </c>
      <c r="D2979" t="s">
        <v>267</v>
      </c>
      <c r="E2979" t="s">
        <v>5135</v>
      </c>
      <c r="F2979" t="s">
        <v>5137</v>
      </c>
      <c r="G2979" t="s">
        <v>569</v>
      </c>
      <c r="H2979" s="11">
        <v>50000000</v>
      </c>
      <c r="I2979" s="11">
        <v>25407250</v>
      </c>
      <c r="J2979" t="s">
        <v>38</v>
      </c>
      <c r="K2979">
        <v>101</v>
      </c>
      <c r="L2979" t="s">
        <v>222</v>
      </c>
      <c r="M2979" t="s">
        <v>5138</v>
      </c>
      <c r="N2979">
        <v>5.7</v>
      </c>
      <c r="O2979">
        <v>104</v>
      </c>
      <c r="P2979">
        <v>227</v>
      </c>
      <c r="Q2979">
        <v>54021</v>
      </c>
      <c r="R2979">
        <v>15935</v>
      </c>
      <c r="S2979" t="s">
        <v>28</v>
      </c>
      <c r="T2979">
        <v>2.35</v>
      </c>
      <c r="U2979" t="b">
        <f>IF(Table19[[#This Row],[gross]]-Table19[[#This Row],[budget]] &gt; 0, TRUE, FALSE)</f>
        <v>0</v>
      </c>
    </row>
    <row r="2980" spans="1:21" x14ac:dyDescent="0.35">
      <c r="A2980" t="s">
        <v>5379</v>
      </c>
      <c r="B2980">
        <v>2001</v>
      </c>
      <c r="C2980" t="s">
        <v>4894</v>
      </c>
      <c r="D2980" t="s">
        <v>1476</v>
      </c>
      <c r="E2980" t="s">
        <v>467</v>
      </c>
      <c r="F2980" t="s">
        <v>2141</v>
      </c>
      <c r="G2980" t="s">
        <v>39</v>
      </c>
      <c r="H2980" s="11">
        <v>48000000</v>
      </c>
      <c r="I2980" s="11">
        <v>93607673</v>
      </c>
      <c r="J2980" t="s">
        <v>38</v>
      </c>
      <c r="K2980">
        <v>102</v>
      </c>
      <c r="L2980" t="s">
        <v>1618</v>
      </c>
      <c r="M2980" t="s">
        <v>5380</v>
      </c>
      <c r="N2980">
        <v>5.7</v>
      </c>
      <c r="O2980">
        <v>142</v>
      </c>
      <c r="P2980">
        <v>343</v>
      </c>
      <c r="Q2980">
        <v>47573</v>
      </c>
      <c r="R2980">
        <v>9176</v>
      </c>
      <c r="S2980" t="s">
        <v>28</v>
      </c>
      <c r="T2980">
        <v>2.35</v>
      </c>
      <c r="U2980" t="b">
        <f>IF(Table19[[#This Row],[gross]]-Table19[[#This Row],[budget]] &gt; 0, TRUE, FALSE)</f>
        <v>1</v>
      </c>
    </row>
    <row r="2981" spans="1:21" x14ac:dyDescent="0.35">
      <c r="A2981" t="s">
        <v>5438</v>
      </c>
      <c r="B2981">
        <v>2004</v>
      </c>
      <c r="C2981" t="s">
        <v>3170</v>
      </c>
      <c r="D2981" t="s">
        <v>252</v>
      </c>
      <c r="E2981" t="s">
        <v>3101</v>
      </c>
      <c r="F2981" t="s">
        <v>3172</v>
      </c>
      <c r="G2981" t="s">
        <v>272</v>
      </c>
      <c r="H2981" s="11">
        <v>40000000</v>
      </c>
      <c r="I2981" s="11">
        <v>95149435</v>
      </c>
      <c r="J2981" t="s">
        <v>38</v>
      </c>
      <c r="K2981">
        <v>113</v>
      </c>
      <c r="L2981" t="s">
        <v>2630</v>
      </c>
      <c r="M2981" t="s">
        <v>5439</v>
      </c>
      <c r="N2981">
        <v>5.7</v>
      </c>
      <c r="O2981">
        <v>77</v>
      </c>
      <c r="P2981">
        <v>152</v>
      </c>
      <c r="Q2981">
        <v>53687</v>
      </c>
      <c r="R2981">
        <v>15362</v>
      </c>
      <c r="S2981" t="s">
        <v>28</v>
      </c>
      <c r="T2981">
        <v>1.85</v>
      </c>
      <c r="U2981" t="b">
        <f>IF(Table19[[#This Row],[gross]]-Table19[[#This Row],[budget]] &gt; 0, TRUE, FALSE)</f>
        <v>1</v>
      </c>
    </row>
    <row r="2982" spans="1:21" x14ac:dyDescent="0.35">
      <c r="A2982" t="s">
        <v>6029</v>
      </c>
      <c r="B2982">
        <v>2014</v>
      </c>
      <c r="C2982" t="s">
        <v>3355</v>
      </c>
      <c r="D2982" t="s">
        <v>537</v>
      </c>
      <c r="E2982" t="s">
        <v>3771</v>
      </c>
      <c r="F2982" t="s">
        <v>4304</v>
      </c>
      <c r="G2982" t="s">
        <v>39</v>
      </c>
      <c r="H2982" s="11">
        <v>35000000</v>
      </c>
      <c r="I2982" s="11">
        <v>86208010</v>
      </c>
      <c r="J2982" t="s">
        <v>38</v>
      </c>
      <c r="K2982">
        <v>109</v>
      </c>
      <c r="L2982" t="s">
        <v>1611</v>
      </c>
      <c r="M2982" t="s">
        <v>6030</v>
      </c>
      <c r="N2982">
        <v>5.7</v>
      </c>
      <c r="O2982">
        <v>218</v>
      </c>
      <c r="P2982">
        <v>285</v>
      </c>
      <c r="Q2982">
        <v>97045</v>
      </c>
      <c r="R2982">
        <v>16179</v>
      </c>
      <c r="S2982" t="s">
        <v>28</v>
      </c>
      <c r="T2982">
        <v>1.85</v>
      </c>
      <c r="U2982" t="b">
        <f>IF(Table19[[#This Row],[gross]]-Table19[[#This Row],[budget]] &gt; 0, TRUE, FALSE)</f>
        <v>1</v>
      </c>
    </row>
    <row r="2983" spans="1:21" x14ac:dyDescent="0.35">
      <c r="A2983" t="s">
        <v>6287</v>
      </c>
      <c r="B2983">
        <v>2008</v>
      </c>
      <c r="C2983" t="s">
        <v>2686</v>
      </c>
      <c r="D2983" t="s">
        <v>1150</v>
      </c>
      <c r="E2983" t="s">
        <v>6286</v>
      </c>
      <c r="F2983" t="s">
        <v>3531</v>
      </c>
      <c r="G2983" t="s">
        <v>39</v>
      </c>
      <c r="H2983" s="11">
        <v>40000000</v>
      </c>
      <c r="I2983" s="11">
        <v>32853640</v>
      </c>
      <c r="J2983" t="s">
        <v>38</v>
      </c>
      <c r="K2983">
        <v>102</v>
      </c>
      <c r="L2983" t="s">
        <v>2450</v>
      </c>
      <c r="M2983" t="s">
        <v>6288</v>
      </c>
      <c r="N2983">
        <v>5.7</v>
      </c>
      <c r="O2983">
        <v>146</v>
      </c>
      <c r="P2983">
        <v>101</v>
      </c>
      <c r="Q2983">
        <v>50199</v>
      </c>
      <c r="R2983">
        <v>3239</v>
      </c>
      <c r="S2983" t="s">
        <v>28</v>
      </c>
      <c r="T2983">
        <v>2.35</v>
      </c>
      <c r="U2983" t="b">
        <f>IF(Table19[[#This Row],[gross]]-Table19[[#This Row],[budget]] &gt; 0, TRUE, FALSE)</f>
        <v>0</v>
      </c>
    </row>
    <row r="2984" spans="1:21" x14ac:dyDescent="0.35">
      <c r="A2984" t="s">
        <v>6315</v>
      </c>
      <c r="B2984">
        <v>2000</v>
      </c>
      <c r="C2984" t="s">
        <v>6314</v>
      </c>
      <c r="D2984" t="s">
        <v>2889</v>
      </c>
      <c r="E2984" t="s">
        <v>571</v>
      </c>
      <c r="F2984" t="s">
        <v>6316</v>
      </c>
      <c r="G2984" t="s">
        <v>569</v>
      </c>
      <c r="H2984" s="11">
        <v>40000000</v>
      </c>
      <c r="I2984" s="11">
        <v>30199105</v>
      </c>
      <c r="J2984" t="s">
        <v>38</v>
      </c>
      <c r="K2984">
        <v>116</v>
      </c>
      <c r="L2984" t="s">
        <v>3203</v>
      </c>
      <c r="M2984" t="s">
        <v>6317</v>
      </c>
      <c r="N2984">
        <v>5.7</v>
      </c>
      <c r="O2984">
        <v>110</v>
      </c>
      <c r="P2984">
        <v>167</v>
      </c>
      <c r="Q2984">
        <v>25346</v>
      </c>
      <c r="R2984">
        <v>3753</v>
      </c>
      <c r="S2984" t="s">
        <v>28</v>
      </c>
      <c r="T2984">
        <v>2.35</v>
      </c>
      <c r="U2984" t="b">
        <f>IF(Table19[[#This Row],[gross]]-Table19[[#This Row],[budget]] &gt; 0, TRUE, FALSE)</f>
        <v>0</v>
      </c>
    </row>
    <row r="2985" spans="1:21" x14ac:dyDescent="0.35">
      <c r="A2985" t="s">
        <v>6353</v>
      </c>
      <c r="B2985">
        <v>2007</v>
      </c>
      <c r="C2985" t="s">
        <v>2635</v>
      </c>
      <c r="D2985" t="s">
        <v>3318</v>
      </c>
      <c r="E2985" t="s">
        <v>6352</v>
      </c>
      <c r="F2985" t="s">
        <v>6354</v>
      </c>
      <c r="G2985" t="s">
        <v>569</v>
      </c>
      <c r="H2985" s="11">
        <v>40000000</v>
      </c>
      <c r="I2985" s="11">
        <v>25117498</v>
      </c>
      <c r="J2985" t="s">
        <v>38</v>
      </c>
      <c r="K2985">
        <v>99</v>
      </c>
      <c r="L2985" t="s">
        <v>5289</v>
      </c>
      <c r="M2985" t="s">
        <v>6355</v>
      </c>
      <c r="N2985">
        <v>5.7</v>
      </c>
      <c r="O2985">
        <v>190</v>
      </c>
      <c r="P2985">
        <v>178</v>
      </c>
      <c r="Q2985">
        <v>37412</v>
      </c>
      <c r="R2985">
        <v>960</v>
      </c>
      <c r="S2985" t="s">
        <v>28</v>
      </c>
      <c r="T2985">
        <v>2.35</v>
      </c>
      <c r="U2985" t="b">
        <f>IF(Table19[[#This Row],[gross]]-Table19[[#This Row],[budget]] &gt; 0, TRUE, FALSE)</f>
        <v>0</v>
      </c>
    </row>
    <row r="2986" spans="1:21" x14ac:dyDescent="0.35">
      <c r="A2986" t="s">
        <v>6618</v>
      </c>
      <c r="B2986">
        <v>1996</v>
      </c>
      <c r="C2986" t="s">
        <v>6616</v>
      </c>
      <c r="D2986" t="s">
        <v>2796</v>
      </c>
      <c r="E2986" t="s">
        <v>6617</v>
      </c>
      <c r="F2986" t="s">
        <v>6619</v>
      </c>
      <c r="G2986" t="s">
        <v>90</v>
      </c>
      <c r="H2986" s="11">
        <v>39000000</v>
      </c>
      <c r="I2986" s="11">
        <v>30400000</v>
      </c>
      <c r="J2986" t="s">
        <v>38</v>
      </c>
      <c r="K2986">
        <v>93</v>
      </c>
      <c r="L2986" t="s">
        <v>1611</v>
      </c>
      <c r="M2986" t="s">
        <v>6620</v>
      </c>
      <c r="N2986">
        <v>5.7</v>
      </c>
      <c r="O2986">
        <v>23</v>
      </c>
      <c r="P2986">
        <v>73</v>
      </c>
      <c r="Q2986">
        <v>17810</v>
      </c>
      <c r="R2986">
        <v>2176</v>
      </c>
      <c r="S2986" t="s">
        <v>28</v>
      </c>
      <c r="T2986">
        <v>2.35</v>
      </c>
      <c r="U2986" t="b">
        <f>IF(Table19[[#This Row],[gross]]-Table19[[#This Row],[budget]] &gt; 0, TRUE, FALSE)</f>
        <v>0</v>
      </c>
    </row>
    <row r="2987" spans="1:21" x14ac:dyDescent="0.35">
      <c r="A2987" t="s">
        <v>6747</v>
      </c>
      <c r="B2987">
        <v>2012</v>
      </c>
      <c r="C2987" t="s">
        <v>6746</v>
      </c>
      <c r="D2987" t="s">
        <v>2382</v>
      </c>
      <c r="E2987" t="s">
        <v>526</v>
      </c>
      <c r="F2987" t="s">
        <v>4827</v>
      </c>
      <c r="G2987" t="s">
        <v>39</v>
      </c>
      <c r="H2987" s="11">
        <v>40000000</v>
      </c>
      <c r="I2987" s="11">
        <v>41102171</v>
      </c>
      <c r="J2987" t="s">
        <v>38</v>
      </c>
      <c r="K2987">
        <v>110</v>
      </c>
      <c r="L2987" t="s">
        <v>1375</v>
      </c>
      <c r="M2987" t="s">
        <v>6748</v>
      </c>
      <c r="N2987">
        <v>5.7</v>
      </c>
      <c r="O2987">
        <v>170</v>
      </c>
      <c r="P2987">
        <v>89</v>
      </c>
      <c r="Q2987">
        <v>57266</v>
      </c>
      <c r="R2987">
        <v>13396</v>
      </c>
      <c r="S2987" t="s">
        <v>28</v>
      </c>
      <c r="T2987">
        <v>2.35</v>
      </c>
      <c r="U2987" t="b">
        <f>IF(Table19[[#This Row],[gross]]-Table19[[#This Row],[budget]] &gt; 0, TRUE, FALSE)</f>
        <v>1</v>
      </c>
    </row>
    <row r="2988" spans="1:21" x14ac:dyDescent="0.35">
      <c r="A2988" t="s">
        <v>6823</v>
      </c>
      <c r="B2988">
        <v>2000</v>
      </c>
      <c r="C2988" t="s">
        <v>4507</v>
      </c>
      <c r="D2988" t="s">
        <v>749</v>
      </c>
      <c r="E2988" t="s">
        <v>298</v>
      </c>
      <c r="F2988" t="s">
        <v>3802</v>
      </c>
      <c r="G2988" t="s">
        <v>569</v>
      </c>
      <c r="H2988" s="11">
        <v>34000000</v>
      </c>
      <c r="I2988" s="11">
        <v>23360779</v>
      </c>
      <c r="J2988" t="s">
        <v>38</v>
      </c>
      <c r="K2988">
        <v>124</v>
      </c>
      <c r="L2988" t="s">
        <v>6822</v>
      </c>
      <c r="M2988" t="s">
        <v>6824</v>
      </c>
      <c r="N2988">
        <v>5.7</v>
      </c>
      <c r="O2988">
        <v>126</v>
      </c>
      <c r="P2988">
        <v>212</v>
      </c>
      <c r="Q2988">
        <v>31113</v>
      </c>
      <c r="R2988">
        <v>10838</v>
      </c>
      <c r="S2988" t="s">
        <v>28</v>
      </c>
      <c r="T2988">
        <v>2.35</v>
      </c>
      <c r="U2988" t="b">
        <f>IF(Table19[[#This Row],[gross]]-Table19[[#This Row],[budget]] &gt; 0, TRUE, FALSE)</f>
        <v>0</v>
      </c>
    </row>
    <row r="2989" spans="1:21" x14ac:dyDescent="0.35">
      <c r="A2989" t="s">
        <v>6916</v>
      </c>
      <c r="B2989">
        <v>2013</v>
      </c>
      <c r="C2989" t="s">
        <v>2519</v>
      </c>
      <c r="D2989" t="s">
        <v>245</v>
      </c>
      <c r="E2989" t="s">
        <v>2847</v>
      </c>
      <c r="F2989" t="s">
        <v>1134</v>
      </c>
      <c r="G2989" t="s">
        <v>569</v>
      </c>
      <c r="H2989" s="11">
        <v>35000000</v>
      </c>
      <c r="I2989" s="11">
        <v>134455175</v>
      </c>
      <c r="J2989" t="s">
        <v>38</v>
      </c>
      <c r="K2989">
        <v>120</v>
      </c>
      <c r="L2989" t="s">
        <v>982</v>
      </c>
      <c r="M2989" t="s">
        <v>6917</v>
      </c>
      <c r="N2989">
        <v>5.7</v>
      </c>
      <c r="O2989">
        <v>275</v>
      </c>
      <c r="P2989">
        <v>232</v>
      </c>
      <c r="Q2989">
        <v>97664</v>
      </c>
      <c r="R2989">
        <v>5826</v>
      </c>
      <c r="S2989" t="s">
        <v>28</v>
      </c>
      <c r="T2989">
        <v>2.35</v>
      </c>
      <c r="U2989" t="b">
        <f>IF(Table19[[#This Row],[gross]]-Table19[[#This Row],[budget]] &gt; 0, TRUE, FALSE)</f>
        <v>1</v>
      </c>
    </row>
    <row r="2990" spans="1:21" x14ac:dyDescent="0.35">
      <c r="A2990" t="s">
        <v>7229</v>
      </c>
      <c r="B2990">
        <v>1991</v>
      </c>
      <c r="C2990" t="s">
        <v>2214</v>
      </c>
      <c r="D2990" t="s">
        <v>7228</v>
      </c>
      <c r="E2990" t="s">
        <v>7227</v>
      </c>
      <c r="F2990" t="s">
        <v>7230</v>
      </c>
      <c r="G2990" t="s">
        <v>39</v>
      </c>
      <c r="H2990" s="11">
        <v>35000000</v>
      </c>
      <c r="I2990" s="11">
        <v>14587732</v>
      </c>
      <c r="J2990" t="s">
        <v>38</v>
      </c>
      <c r="K2990">
        <v>115</v>
      </c>
      <c r="L2990" t="s">
        <v>1847</v>
      </c>
      <c r="M2990" t="s">
        <v>7231</v>
      </c>
      <c r="N2990">
        <v>5.7</v>
      </c>
      <c r="O2990">
        <v>13</v>
      </c>
      <c r="P2990">
        <v>39</v>
      </c>
      <c r="Q2990">
        <v>4795</v>
      </c>
      <c r="R2990">
        <v>1290</v>
      </c>
      <c r="S2990" t="s">
        <v>28</v>
      </c>
      <c r="T2990">
        <v>2.35</v>
      </c>
      <c r="U2990" t="b">
        <f>IF(Table19[[#This Row],[gross]]-Table19[[#This Row],[budget]] &gt; 0, TRUE, FALSE)</f>
        <v>0</v>
      </c>
    </row>
    <row r="2991" spans="1:21" x14ac:dyDescent="0.35">
      <c r="A2991" t="s">
        <v>7266</v>
      </c>
      <c r="B2991">
        <v>2014</v>
      </c>
      <c r="C2991" t="s">
        <v>497</v>
      </c>
      <c r="D2991" t="s">
        <v>339</v>
      </c>
      <c r="E2991" t="s">
        <v>4079</v>
      </c>
      <c r="F2991" t="s">
        <v>7267</v>
      </c>
      <c r="G2991" t="s">
        <v>569</v>
      </c>
      <c r="H2991" s="11">
        <v>35000000</v>
      </c>
      <c r="I2991" s="11">
        <v>10499968</v>
      </c>
      <c r="J2991" t="s">
        <v>38</v>
      </c>
      <c r="K2991">
        <v>109</v>
      </c>
      <c r="L2991" t="s">
        <v>454</v>
      </c>
      <c r="M2991" t="s">
        <v>7268</v>
      </c>
      <c r="N2991">
        <v>5.7</v>
      </c>
      <c r="O2991">
        <v>233</v>
      </c>
      <c r="P2991">
        <v>212</v>
      </c>
      <c r="Q2991">
        <v>47498</v>
      </c>
      <c r="R2991">
        <v>1458</v>
      </c>
      <c r="S2991" t="s">
        <v>28</v>
      </c>
      <c r="T2991">
        <v>1.85</v>
      </c>
      <c r="U2991" t="b">
        <f>IF(Table19[[#This Row],[gross]]-Table19[[#This Row],[budget]] &gt; 0, TRUE, FALSE)</f>
        <v>0</v>
      </c>
    </row>
    <row r="2992" spans="1:21" x14ac:dyDescent="0.35">
      <c r="A2992" t="s">
        <v>7377</v>
      </c>
      <c r="B2992">
        <v>2012</v>
      </c>
      <c r="C2992" t="s">
        <v>4429</v>
      </c>
      <c r="D2992" t="s">
        <v>625</v>
      </c>
      <c r="E2992" t="s">
        <v>526</v>
      </c>
      <c r="F2992" t="s">
        <v>229</v>
      </c>
      <c r="G2992" t="s">
        <v>39</v>
      </c>
      <c r="H2992" s="11">
        <v>35000000</v>
      </c>
      <c r="I2992" s="11">
        <v>13101142</v>
      </c>
      <c r="J2992" t="s">
        <v>38</v>
      </c>
      <c r="K2992">
        <v>105</v>
      </c>
      <c r="L2992" t="s">
        <v>3738</v>
      </c>
      <c r="M2992" t="s">
        <v>7378</v>
      </c>
      <c r="N2992">
        <v>5.7</v>
      </c>
      <c r="O2992">
        <v>135</v>
      </c>
      <c r="P2992">
        <v>50</v>
      </c>
      <c r="Q2992">
        <v>23916</v>
      </c>
      <c r="R2992">
        <v>23122</v>
      </c>
      <c r="S2992" t="s">
        <v>28</v>
      </c>
      <c r="T2992">
        <v>2.35</v>
      </c>
      <c r="U2992" t="b">
        <f>IF(Table19[[#This Row],[gross]]-Table19[[#This Row],[budget]] &gt; 0, TRUE, FALSE)</f>
        <v>0</v>
      </c>
    </row>
    <row r="2993" spans="1:21" x14ac:dyDescent="0.35">
      <c r="A2993" t="s">
        <v>7470</v>
      </c>
      <c r="B2993">
        <v>2006</v>
      </c>
      <c r="C2993" t="s">
        <v>7468</v>
      </c>
      <c r="D2993" t="s">
        <v>4974</v>
      </c>
      <c r="E2993" t="s">
        <v>1553</v>
      </c>
      <c r="F2993" t="s">
        <v>7471</v>
      </c>
      <c r="G2993" t="s">
        <v>90</v>
      </c>
      <c r="H2993" s="11">
        <v>32000000</v>
      </c>
      <c r="I2993" s="11">
        <v>80197993</v>
      </c>
      <c r="J2993" t="s">
        <v>740</v>
      </c>
      <c r="K2993">
        <v>92</v>
      </c>
      <c r="L2993" t="s">
        <v>7469</v>
      </c>
      <c r="M2993" t="s">
        <v>7472</v>
      </c>
      <c r="N2993">
        <v>5.7</v>
      </c>
      <c r="O2993">
        <v>163</v>
      </c>
      <c r="P2993">
        <v>441</v>
      </c>
      <c r="Q2993">
        <v>65551</v>
      </c>
      <c r="R2993">
        <v>1729</v>
      </c>
      <c r="S2993" t="s">
        <v>28</v>
      </c>
      <c r="T2993">
        <v>1.85</v>
      </c>
      <c r="U2993" t="b">
        <f>IF(Table19[[#This Row],[gross]]-Table19[[#This Row],[budget]] &gt; 0, TRUE, FALSE)</f>
        <v>1</v>
      </c>
    </row>
    <row r="2994" spans="1:21" x14ac:dyDescent="0.35">
      <c r="A2994" t="s">
        <v>8480</v>
      </c>
      <c r="B2994">
        <v>2014</v>
      </c>
      <c r="C2994" t="s">
        <v>8479</v>
      </c>
      <c r="D2994" t="s">
        <v>328</v>
      </c>
      <c r="E2994" t="s">
        <v>2090</v>
      </c>
      <c r="F2994" t="s">
        <v>1666</v>
      </c>
      <c r="G2994" t="s">
        <v>39</v>
      </c>
      <c r="H2994" s="11">
        <v>28000000</v>
      </c>
      <c r="I2994" s="11">
        <v>20285518</v>
      </c>
      <c r="J2994" t="s">
        <v>1418</v>
      </c>
      <c r="K2994">
        <v>100</v>
      </c>
      <c r="L2994" t="s">
        <v>454</v>
      </c>
      <c r="M2994" t="s">
        <v>8481</v>
      </c>
      <c r="N2994">
        <v>5.7</v>
      </c>
      <c r="O2994">
        <v>177</v>
      </c>
      <c r="P2994">
        <v>112</v>
      </c>
      <c r="Q2994">
        <v>32103</v>
      </c>
      <c r="R2994">
        <v>25387</v>
      </c>
      <c r="S2994" t="s">
        <v>28</v>
      </c>
      <c r="T2994">
        <v>2.35</v>
      </c>
      <c r="U2994" t="b">
        <f>IF(Table19[[#This Row],[gross]]-Table19[[#This Row],[budget]] &gt; 0, TRUE, FALSE)</f>
        <v>0</v>
      </c>
    </row>
    <row r="2995" spans="1:21" x14ac:dyDescent="0.35">
      <c r="A2995" t="s">
        <v>8538</v>
      </c>
      <c r="B2995">
        <v>2012</v>
      </c>
      <c r="C2995" t="s">
        <v>3266</v>
      </c>
      <c r="D2995" t="s">
        <v>8537</v>
      </c>
      <c r="E2995" t="s">
        <v>8536</v>
      </c>
      <c r="F2995" t="s">
        <v>6321</v>
      </c>
      <c r="G2995" t="s">
        <v>39</v>
      </c>
      <c r="H2995" s="11">
        <v>25000000</v>
      </c>
      <c r="I2995" s="11">
        <v>30920167</v>
      </c>
      <c r="J2995" t="s">
        <v>38</v>
      </c>
      <c r="K2995">
        <v>118</v>
      </c>
      <c r="L2995" t="s">
        <v>6111</v>
      </c>
      <c r="M2995" t="s">
        <v>8539</v>
      </c>
      <c r="N2995">
        <v>5.7</v>
      </c>
      <c r="O2995">
        <v>98</v>
      </c>
      <c r="P2995">
        <v>71</v>
      </c>
      <c r="Q2995">
        <v>6476</v>
      </c>
      <c r="R2995">
        <v>3389</v>
      </c>
      <c r="S2995" t="s">
        <v>28</v>
      </c>
      <c r="T2995">
        <v>2.35</v>
      </c>
      <c r="U2995" t="b">
        <f>IF(Table19[[#This Row],[gross]]-Table19[[#This Row],[budget]] &gt; 0, TRUE, FALSE)</f>
        <v>1</v>
      </c>
    </row>
    <row r="2996" spans="1:21" x14ac:dyDescent="0.35">
      <c r="A2996" t="s">
        <v>8609</v>
      </c>
      <c r="B2996">
        <v>2008</v>
      </c>
      <c r="C2996" t="s">
        <v>2994</v>
      </c>
      <c r="D2996" t="s">
        <v>1683</v>
      </c>
      <c r="E2996" t="s">
        <v>428</v>
      </c>
      <c r="F2996" t="s">
        <v>547</v>
      </c>
      <c r="G2996" t="s">
        <v>569</v>
      </c>
      <c r="H2996" s="11">
        <v>25000000</v>
      </c>
      <c r="I2996" s="11">
        <v>1089365</v>
      </c>
      <c r="J2996" t="s">
        <v>38</v>
      </c>
      <c r="K2996">
        <v>104</v>
      </c>
      <c r="L2996" t="s">
        <v>2450</v>
      </c>
      <c r="M2996" t="s">
        <v>8610</v>
      </c>
      <c r="N2996">
        <v>5.7</v>
      </c>
      <c r="O2996">
        <v>137</v>
      </c>
      <c r="P2996">
        <v>111</v>
      </c>
      <c r="Q2996">
        <v>23767</v>
      </c>
      <c r="R2996">
        <v>71973</v>
      </c>
      <c r="S2996" t="s">
        <v>28</v>
      </c>
      <c r="T2996">
        <v>2.35</v>
      </c>
      <c r="U2996" t="b">
        <f>IF(Table19[[#This Row],[gross]]-Table19[[#This Row],[budget]] &gt; 0, TRUE, FALSE)</f>
        <v>0</v>
      </c>
    </row>
    <row r="2997" spans="1:21" x14ac:dyDescent="0.35">
      <c r="A2997" t="s">
        <v>8708</v>
      </c>
      <c r="B2997">
        <v>2011</v>
      </c>
      <c r="C2997" t="s">
        <v>3170</v>
      </c>
      <c r="D2997" t="s">
        <v>1683</v>
      </c>
      <c r="E2997" t="s">
        <v>324</v>
      </c>
      <c r="F2997" t="s">
        <v>8709</v>
      </c>
      <c r="G2997" t="s">
        <v>39</v>
      </c>
      <c r="H2997" s="11">
        <v>56000000</v>
      </c>
      <c r="I2997" s="11">
        <v>54540525</v>
      </c>
      <c r="J2997" t="s">
        <v>38</v>
      </c>
      <c r="K2997">
        <v>113</v>
      </c>
      <c r="L2997" t="s">
        <v>1618</v>
      </c>
      <c r="M2997" t="s">
        <v>8710</v>
      </c>
      <c r="N2997">
        <v>5.7</v>
      </c>
      <c r="O2997">
        <v>200</v>
      </c>
      <c r="P2997">
        <v>134</v>
      </c>
      <c r="Q2997">
        <v>66579</v>
      </c>
      <c r="R2997">
        <v>23456</v>
      </c>
      <c r="S2997" t="s">
        <v>28</v>
      </c>
      <c r="T2997">
        <v>1.85</v>
      </c>
      <c r="U2997" t="b">
        <f>IF(Table19[[#This Row],[gross]]-Table19[[#This Row],[budget]] &gt; 0, TRUE, FALSE)</f>
        <v>0</v>
      </c>
    </row>
    <row r="2998" spans="1:21" x14ac:dyDescent="0.35">
      <c r="A2998" t="s">
        <v>9340</v>
      </c>
      <c r="B2998">
        <v>2010</v>
      </c>
      <c r="C2998" t="s">
        <v>3621</v>
      </c>
      <c r="D2998" t="s">
        <v>9339</v>
      </c>
      <c r="E2998" t="s">
        <v>486</v>
      </c>
      <c r="F2998" t="s">
        <v>9341</v>
      </c>
      <c r="G2998" t="s">
        <v>569</v>
      </c>
      <c r="H2998" s="11">
        <v>25000000</v>
      </c>
      <c r="I2998" s="11">
        <v>134904</v>
      </c>
      <c r="J2998" t="s">
        <v>38</v>
      </c>
      <c r="K2998">
        <v>117</v>
      </c>
      <c r="L2998" t="s">
        <v>4290</v>
      </c>
      <c r="M2998" t="s">
        <v>9342</v>
      </c>
      <c r="N2998">
        <v>5.7</v>
      </c>
      <c r="O2998">
        <v>49</v>
      </c>
      <c r="P2998">
        <v>17</v>
      </c>
      <c r="Q2998">
        <v>2395</v>
      </c>
      <c r="R2998">
        <v>3204</v>
      </c>
      <c r="S2998" t="s">
        <v>28</v>
      </c>
      <c r="T2998">
        <v>1.78</v>
      </c>
      <c r="U2998" t="b">
        <f>IF(Table19[[#This Row],[gross]]-Table19[[#This Row],[budget]] &gt; 0, TRUE, FALSE)</f>
        <v>0</v>
      </c>
    </row>
    <row r="2999" spans="1:21" x14ac:dyDescent="0.35">
      <c r="A2999" t="s">
        <v>9369</v>
      </c>
      <c r="B2999">
        <v>2014</v>
      </c>
      <c r="C2999" t="s">
        <v>1311</v>
      </c>
      <c r="D2999" t="s">
        <v>3737</v>
      </c>
      <c r="E2999" t="s">
        <v>5421</v>
      </c>
      <c r="F2999" t="s">
        <v>4608</v>
      </c>
      <c r="G2999" t="s">
        <v>39</v>
      </c>
      <c r="H2999" s="11">
        <v>24000000</v>
      </c>
      <c r="I2999" s="11">
        <v>65182182</v>
      </c>
      <c r="J2999" t="s">
        <v>38</v>
      </c>
      <c r="K2999">
        <v>106</v>
      </c>
      <c r="L2999" t="s">
        <v>1618</v>
      </c>
      <c r="M2999" t="s">
        <v>9370</v>
      </c>
      <c r="N2999">
        <v>5.7</v>
      </c>
      <c r="O2999">
        <v>52</v>
      </c>
      <c r="P2999">
        <v>38</v>
      </c>
      <c r="Q2999">
        <v>15310</v>
      </c>
      <c r="R2999">
        <v>4830</v>
      </c>
      <c r="S2999" t="s">
        <v>28</v>
      </c>
      <c r="T2999">
        <v>2.35</v>
      </c>
      <c r="U2999" t="b">
        <f>IF(Table19[[#This Row],[gross]]-Table19[[#This Row],[budget]] &gt; 0, TRUE, FALSE)</f>
        <v>1</v>
      </c>
    </row>
    <row r="3000" spans="1:21" x14ac:dyDescent="0.35">
      <c r="A3000" t="s">
        <v>9704</v>
      </c>
      <c r="B3000">
        <v>2000</v>
      </c>
      <c r="C3000" t="s">
        <v>9703</v>
      </c>
      <c r="D3000" t="s">
        <v>2230</v>
      </c>
      <c r="E3000" t="s">
        <v>2292</v>
      </c>
      <c r="F3000" t="s">
        <v>4995</v>
      </c>
      <c r="G3000" t="s">
        <v>90</v>
      </c>
      <c r="H3000" s="11">
        <v>22000000</v>
      </c>
      <c r="I3000" s="11">
        <v>13555988</v>
      </c>
      <c r="J3000" t="s">
        <v>740</v>
      </c>
      <c r="K3000">
        <v>95</v>
      </c>
      <c r="L3000" t="s">
        <v>760</v>
      </c>
      <c r="M3000" t="s">
        <v>9705</v>
      </c>
      <c r="N3000">
        <v>5.7</v>
      </c>
      <c r="O3000">
        <v>38</v>
      </c>
      <c r="P3000">
        <v>38</v>
      </c>
      <c r="Q3000">
        <v>7242</v>
      </c>
      <c r="R3000">
        <v>2216</v>
      </c>
      <c r="S3000" t="s">
        <v>28</v>
      </c>
      <c r="T3000">
        <v>1.85</v>
      </c>
      <c r="U3000" t="b">
        <f>IF(Table19[[#This Row],[gross]]-Table19[[#This Row],[budget]] &gt; 0, TRUE, FALSE)</f>
        <v>0</v>
      </c>
    </row>
    <row r="3001" spans="1:21" x14ac:dyDescent="0.35">
      <c r="A3001" t="s">
        <v>9901</v>
      </c>
      <c r="B3001">
        <v>1978</v>
      </c>
      <c r="C3001" t="s">
        <v>9899</v>
      </c>
      <c r="D3001" t="s">
        <v>2373</v>
      </c>
      <c r="E3001" t="s">
        <v>9900</v>
      </c>
      <c r="F3001" t="s">
        <v>9902</v>
      </c>
      <c r="G3001" t="s">
        <v>90</v>
      </c>
      <c r="H3001" s="11">
        <v>20000000</v>
      </c>
      <c r="I3001" s="11">
        <v>102922376</v>
      </c>
      <c r="J3001" t="s">
        <v>38</v>
      </c>
      <c r="K3001">
        <v>131</v>
      </c>
      <c r="L3001" t="s">
        <v>8098</v>
      </c>
      <c r="M3001" t="s">
        <v>9903</v>
      </c>
      <c r="N3001">
        <v>5.7</v>
      </c>
      <c r="O3001">
        <v>75</v>
      </c>
      <c r="P3001">
        <v>265</v>
      </c>
      <c r="Q3001">
        <v>51314</v>
      </c>
      <c r="R3001">
        <v>1520</v>
      </c>
      <c r="S3001" t="s">
        <v>28</v>
      </c>
      <c r="T3001">
        <v>2.35</v>
      </c>
      <c r="U3001" t="b">
        <f>IF(Table19[[#This Row],[gross]]-Table19[[#This Row],[budget]] &gt; 0, TRUE, FALSE)</f>
        <v>1</v>
      </c>
    </row>
    <row r="3002" spans="1:21" x14ac:dyDescent="0.35">
      <c r="A3002" t="s">
        <v>9953</v>
      </c>
      <c r="B3002">
        <v>2002</v>
      </c>
      <c r="C3002" t="s">
        <v>8032</v>
      </c>
      <c r="D3002" t="s">
        <v>4260</v>
      </c>
      <c r="E3002" t="s">
        <v>6112</v>
      </c>
      <c r="F3002" t="s">
        <v>9954</v>
      </c>
      <c r="G3002" t="s">
        <v>39</v>
      </c>
      <c r="H3002" s="11">
        <v>20000000</v>
      </c>
      <c r="I3002" s="11">
        <v>56398162</v>
      </c>
      <c r="J3002" t="s">
        <v>38</v>
      </c>
      <c r="K3002">
        <v>118</v>
      </c>
      <c r="L3002" t="s">
        <v>5505</v>
      </c>
      <c r="M3002" t="s">
        <v>9955</v>
      </c>
      <c r="N3002">
        <v>5.7</v>
      </c>
      <c r="O3002">
        <v>64</v>
      </c>
      <c r="P3002">
        <v>185</v>
      </c>
      <c r="Q3002">
        <v>28649</v>
      </c>
      <c r="R3002">
        <v>2390</v>
      </c>
      <c r="S3002" t="s">
        <v>28</v>
      </c>
      <c r="T3002">
        <v>2.35</v>
      </c>
      <c r="U3002" t="b">
        <f>IF(Table19[[#This Row],[gross]]-Table19[[#This Row],[budget]] &gt; 0, TRUE, FALSE)</f>
        <v>1</v>
      </c>
    </row>
    <row r="3003" spans="1:21" x14ac:dyDescent="0.35">
      <c r="A3003" t="s">
        <v>10317</v>
      </c>
      <c r="B3003">
        <v>2009</v>
      </c>
      <c r="C3003" t="s">
        <v>6159</v>
      </c>
      <c r="D3003" t="s">
        <v>6095</v>
      </c>
      <c r="E3003" t="s">
        <v>3822</v>
      </c>
      <c r="F3003" t="s">
        <v>10318</v>
      </c>
      <c r="G3003" t="s">
        <v>39</v>
      </c>
      <c r="H3003" s="11">
        <v>27000000</v>
      </c>
      <c r="I3003" s="11">
        <v>15988876</v>
      </c>
      <c r="J3003" t="s">
        <v>38</v>
      </c>
      <c r="K3003">
        <v>88</v>
      </c>
      <c r="L3003" t="s">
        <v>329</v>
      </c>
      <c r="M3003" t="s">
        <v>10319</v>
      </c>
      <c r="N3003">
        <v>5.7</v>
      </c>
      <c r="O3003">
        <v>107</v>
      </c>
      <c r="P3003">
        <v>110</v>
      </c>
      <c r="Q3003">
        <v>26236</v>
      </c>
      <c r="R3003">
        <v>137712</v>
      </c>
      <c r="S3003" t="s">
        <v>28</v>
      </c>
      <c r="T3003">
        <v>2.35</v>
      </c>
      <c r="U3003" t="b">
        <f>IF(Table19[[#This Row],[gross]]-Table19[[#This Row],[budget]] &gt; 0, TRUE, FALSE)</f>
        <v>0</v>
      </c>
    </row>
    <row r="3004" spans="1:21" x14ac:dyDescent="0.35">
      <c r="A3004" t="s">
        <v>10626</v>
      </c>
      <c r="B3004">
        <v>2011</v>
      </c>
      <c r="C3004" t="s">
        <v>6257</v>
      </c>
      <c r="D3004" t="s">
        <v>696</v>
      </c>
      <c r="E3004" t="s">
        <v>983</v>
      </c>
      <c r="F3004" t="s">
        <v>534</v>
      </c>
      <c r="G3004" t="s">
        <v>569</v>
      </c>
      <c r="H3004" s="11">
        <v>20000000</v>
      </c>
      <c r="I3004" s="11">
        <v>100292856</v>
      </c>
      <c r="J3004" t="s">
        <v>38</v>
      </c>
      <c r="K3004">
        <v>97</v>
      </c>
      <c r="L3004" t="s">
        <v>1611</v>
      </c>
      <c r="M3004" t="s">
        <v>10627</v>
      </c>
      <c r="N3004">
        <v>5.7</v>
      </c>
      <c r="O3004">
        <v>286</v>
      </c>
      <c r="P3004">
        <v>296</v>
      </c>
      <c r="Q3004">
        <v>160418</v>
      </c>
      <c r="R3004">
        <v>5547</v>
      </c>
      <c r="S3004" t="s">
        <v>28</v>
      </c>
      <c r="T3004">
        <v>1.85</v>
      </c>
      <c r="U3004" t="b">
        <f>IF(Table19[[#This Row],[gross]]-Table19[[#This Row],[budget]] &gt; 0, TRUE, FALSE)</f>
        <v>1</v>
      </c>
    </row>
    <row r="3005" spans="1:21" x14ac:dyDescent="0.35">
      <c r="A3005" t="s">
        <v>10714</v>
      </c>
      <c r="B3005">
        <v>1993</v>
      </c>
      <c r="C3005" t="s">
        <v>10710</v>
      </c>
      <c r="D3005" t="s">
        <v>10713</v>
      </c>
      <c r="E3005" t="s">
        <v>10711</v>
      </c>
      <c r="F3005" t="s">
        <v>10715</v>
      </c>
      <c r="G3005" t="s">
        <v>272</v>
      </c>
      <c r="H3005" s="11">
        <v>19000000</v>
      </c>
      <c r="I3005" s="11">
        <v>2119994</v>
      </c>
      <c r="J3005" t="s">
        <v>38</v>
      </c>
      <c r="K3005">
        <v>92</v>
      </c>
      <c r="L3005" t="s">
        <v>10712</v>
      </c>
      <c r="M3005" t="s">
        <v>10716</v>
      </c>
      <c r="N3005">
        <v>5.7</v>
      </c>
      <c r="O3005">
        <v>10</v>
      </c>
      <c r="P3005">
        <v>15</v>
      </c>
      <c r="Q3005">
        <v>1153</v>
      </c>
      <c r="R3005">
        <v>2</v>
      </c>
      <c r="S3005" t="s">
        <v>28</v>
      </c>
      <c r="T3005">
        <v>1.85</v>
      </c>
      <c r="U3005" t="b">
        <f>IF(Table19[[#This Row],[gross]]-Table19[[#This Row],[budget]] &gt; 0, TRUE, FALSE)</f>
        <v>0</v>
      </c>
    </row>
    <row r="3006" spans="1:21" x14ac:dyDescent="0.35">
      <c r="A3006" t="s">
        <v>10771</v>
      </c>
      <c r="B3006">
        <v>1999</v>
      </c>
      <c r="C3006" t="s">
        <v>581</v>
      </c>
      <c r="D3006" t="s">
        <v>469</v>
      </c>
      <c r="E3006" t="s">
        <v>8951</v>
      </c>
      <c r="F3006" t="s">
        <v>10772</v>
      </c>
      <c r="G3006" t="s">
        <v>569</v>
      </c>
      <c r="H3006" s="11">
        <v>17000000</v>
      </c>
      <c r="I3006" s="11">
        <v>65535067</v>
      </c>
      <c r="J3006" t="s">
        <v>38</v>
      </c>
      <c r="K3006">
        <v>88</v>
      </c>
      <c r="L3006" t="s">
        <v>1618</v>
      </c>
      <c r="M3006" t="s">
        <v>10773</v>
      </c>
      <c r="N3006">
        <v>5.7</v>
      </c>
      <c r="O3006">
        <v>91</v>
      </c>
      <c r="P3006">
        <v>202</v>
      </c>
      <c r="Q3006">
        <v>59380</v>
      </c>
      <c r="R3006">
        <v>2604</v>
      </c>
      <c r="S3006" t="s">
        <v>28</v>
      </c>
      <c r="T3006">
        <v>1.85</v>
      </c>
      <c r="U3006" t="b">
        <f>IF(Table19[[#This Row],[gross]]-Table19[[#This Row],[budget]] &gt; 0, TRUE, FALSE)</f>
        <v>1</v>
      </c>
    </row>
    <row r="3007" spans="1:21" x14ac:dyDescent="0.35">
      <c r="A3007" t="s">
        <v>10785</v>
      </c>
      <c r="B3007">
        <v>2004</v>
      </c>
      <c r="C3007" t="s">
        <v>6931</v>
      </c>
      <c r="D3007" t="s">
        <v>138</v>
      </c>
      <c r="E3007" t="s">
        <v>10784</v>
      </c>
      <c r="F3007" t="s">
        <v>6853</v>
      </c>
      <c r="G3007" t="s">
        <v>39</v>
      </c>
      <c r="H3007" s="11">
        <v>18000000</v>
      </c>
      <c r="I3007" s="11">
        <v>64955956</v>
      </c>
      <c r="J3007" t="s">
        <v>38</v>
      </c>
      <c r="K3007">
        <v>106</v>
      </c>
      <c r="L3007" t="s">
        <v>2450</v>
      </c>
      <c r="M3007" t="s">
        <v>10786</v>
      </c>
      <c r="N3007">
        <v>5.7</v>
      </c>
      <c r="O3007">
        <v>50</v>
      </c>
      <c r="P3007">
        <v>69</v>
      </c>
      <c r="Q3007">
        <v>10104</v>
      </c>
      <c r="R3007">
        <v>3956</v>
      </c>
      <c r="S3007" t="s">
        <v>720</v>
      </c>
      <c r="T3007">
        <v>1.85</v>
      </c>
      <c r="U3007" t="b">
        <f>IF(Table19[[#This Row],[gross]]-Table19[[#This Row],[budget]] &gt; 0, TRUE, FALSE)</f>
        <v>1</v>
      </c>
    </row>
    <row r="3008" spans="1:21" x14ac:dyDescent="0.35">
      <c r="A3008" t="s">
        <v>10906</v>
      </c>
      <c r="B3008">
        <v>2015</v>
      </c>
      <c r="C3008" t="s">
        <v>9632</v>
      </c>
      <c r="D3008" t="s">
        <v>295</v>
      </c>
      <c r="E3008" t="s">
        <v>1799</v>
      </c>
      <c r="F3008" t="s">
        <v>10907</v>
      </c>
      <c r="G3008" t="s">
        <v>39</v>
      </c>
      <c r="H3008" s="11">
        <v>17000000</v>
      </c>
      <c r="I3008" s="11">
        <v>26284475</v>
      </c>
      <c r="J3008" t="s">
        <v>38</v>
      </c>
      <c r="K3008">
        <v>107</v>
      </c>
      <c r="L3008" t="s">
        <v>1611</v>
      </c>
      <c r="M3008" t="s">
        <v>10908</v>
      </c>
      <c r="N3008">
        <v>5.7</v>
      </c>
      <c r="O3008">
        <v>97</v>
      </c>
      <c r="P3008">
        <v>68</v>
      </c>
      <c r="Q3008">
        <v>9051</v>
      </c>
      <c r="R3008">
        <v>10691</v>
      </c>
      <c r="S3008" t="s">
        <v>28</v>
      </c>
      <c r="T3008">
        <v>2.35</v>
      </c>
      <c r="U3008" t="b">
        <f>IF(Table19[[#This Row],[gross]]-Table19[[#This Row],[budget]] &gt; 0, TRUE, FALSE)</f>
        <v>1</v>
      </c>
    </row>
    <row r="3009" spans="1:21" x14ac:dyDescent="0.35">
      <c r="A3009" t="s">
        <v>10950</v>
      </c>
      <c r="B3009">
        <v>2014</v>
      </c>
      <c r="C3009" t="s">
        <v>3731</v>
      </c>
      <c r="D3009" t="s">
        <v>7958</v>
      </c>
      <c r="E3009" t="s">
        <v>1728</v>
      </c>
      <c r="F3009" t="s">
        <v>10951</v>
      </c>
      <c r="G3009" t="s">
        <v>39</v>
      </c>
      <c r="H3009" s="11">
        <v>18000000</v>
      </c>
      <c r="I3009" s="11">
        <v>15155772</v>
      </c>
      <c r="J3009" t="s">
        <v>38</v>
      </c>
      <c r="K3009">
        <v>94</v>
      </c>
      <c r="L3009" t="s">
        <v>1375</v>
      </c>
      <c r="M3009" t="s">
        <v>10952</v>
      </c>
      <c r="N3009">
        <v>5.7</v>
      </c>
      <c r="O3009">
        <v>107</v>
      </c>
      <c r="P3009">
        <v>48</v>
      </c>
      <c r="Q3009">
        <v>8895</v>
      </c>
      <c r="R3009">
        <v>1673</v>
      </c>
      <c r="S3009" t="s">
        <v>28</v>
      </c>
      <c r="T3009">
        <v>2.35</v>
      </c>
      <c r="U3009" t="b">
        <f>IF(Table19[[#This Row],[gross]]-Table19[[#This Row],[budget]] &gt; 0, TRUE, FALSE)</f>
        <v>0</v>
      </c>
    </row>
    <row r="3010" spans="1:21" x14ac:dyDescent="0.35">
      <c r="A3010" t="s">
        <v>11407</v>
      </c>
      <c r="B3010">
        <v>2003</v>
      </c>
      <c r="C3010" t="s">
        <v>11405</v>
      </c>
      <c r="D3010" t="s">
        <v>4440</v>
      </c>
      <c r="E3010" t="s">
        <v>11406</v>
      </c>
      <c r="F3010" t="s">
        <v>11408</v>
      </c>
      <c r="G3010" t="s">
        <v>39</v>
      </c>
      <c r="H3010" s="11">
        <v>16000000</v>
      </c>
      <c r="I3010" s="11">
        <v>14108518</v>
      </c>
      <c r="J3010" t="s">
        <v>38</v>
      </c>
      <c r="K3010">
        <v>101</v>
      </c>
      <c r="L3010" t="s">
        <v>1375</v>
      </c>
      <c r="M3010" t="s">
        <v>11409</v>
      </c>
      <c r="N3010">
        <v>5.7</v>
      </c>
      <c r="O3010">
        <v>46</v>
      </c>
      <c r="P3010">
        <v>95</v>
      </c>
      <c r="Q3010">
        <v>8215</v>
      </c>
      <c r="R3010">
        <v>1882</v>
      </c>
      <c r="S3010" t="s">
        <v>28</v>
      </c>
      <c r="T3010">
        <v>1.85</v>
      </c>
      <c r="U3010" t="b">
        <f>IF(Table19[[#This Row],[gross]]-Table19[[#This Row],[budget]] &gt; 0, TRUE, FALSE)</f>
        <v>0</v>
      </c>
    </row>
    <row r="3011" spans="1:21" x14ac:dyDescent="0.35">
      <c r="A3011" t="s">
        <v>11638</v>
      </c>
      <c r="B3011">
        <v>2001</v>
      </c>
      <c r="C3011" t="s">
        <v>11636</v>
      </c>
      <c r="D3011" t="s">
        <v>217</v>
      </c>
      <c r="E3011" t="s">
        <v>11637</v>
      </c>
      <c r="F3011" t="s">
        <v>4164</v>
      </c>
      <c r="G3011" t="s">
        <v>569</v>
      </c>
      <c r="H3011" s="11">
        <v>16000000</v>
      </c>
      <c r="I3011" s="11">
        <v>37882551</v>
      </c>
      <c r="J3011" t="s">
        <v>38</v>
      </c>
      <c r="K3011">
        <v>99</v>
      </c>
      <c r="L3011" t="s">
        <v>1611</v>
      </c>
      <c r="M3011" t="s">
        <v>11639</v>
      </c>
      <c r="N3011">
        <v>5.7</v>
      </c>
      <c r="O3011">
        <v>97</v>
      </c>
      <c r="P3011">
        <v>393</v>
      </c>
      <c r="Q3011">
        <v>80305</v>
      </c>
      <c r="R3011">
        <v>15369</v>
      </c>
      <c r="S3011" t="s">
        <v>28</v>
      </c>
      <c r="T3011">
        <v>1.85</v>
      </c>
      <c r="U3011" t="b">
        <f>IF(Table19[[#This Row],[gross]]-Table19[[#This Row],[budget]] &gt; 0, TRUE, FALSE)</f>
        <v>1</v>
      </c>
    </row>
    <row r="3012" spans="1:21" x14ac:dyDescent="0.35">
      <c r="A3012" t="s">
        <v>11837</v>
      </c>
      <c r="B3012">
        <v>2008</v>
      </c>
      <c r="C3012" t="s">
        <v>11834</v>
      </c>
      <c r="D3012" t="s">
        <v>11836</v>
      </c>
      <c r="E3012" t="s">
        <v>11835</v>
      </c>
      <c r="F3012" t="s">
        <v>11838</v>
      </c>
      <c r="G3012" t="s">
        <v>272</v>
      </c>
      <c r="H3012" s="11">
        <v>15000000</v>
      </c>
      <c r="I3012" s="11">
        <v>12701880</v>
      </c>
      <c r="J3012" t="s">
        <v>38</v>
      </c>
      <c r="K3012">
        <v>85</v>
      </c>
      <c r="L3012" t="s">
        <v>461</v>
      </c>
      <c r="M3012" t="s">
        <v>11839</v>
      </c>
      <c r="N3012">
        <v>5.7</v>
      </c>
      <c r="O3012">
        <v>37</v>
      </c>
      <c r="P3012">
        <v>22</v>
      </c>
      <c r="Q3012">
        <v>2037</v>
      </c>
      <c r="R3012">
        <v>568</v>
      </c>
      <c r="S3012" t="s">
        <v>28</v>
      </c>
      <c r="T3012">
        <v>1.85</v>
      </c>
      <c r="U3012" t="b">
        <f>IF(Table19[[#This Row],[gross]]-Table19[[#This Row],[budget]] &gt; 0, TRUE, FALSE)</f>
        <v>0</v>
      </c>
    </row>
    <row r="3013" spans="1:21" x14ac:dyDescent="0.35">
      <c r="A3013" t="s">
        <v>12067</v>
      </c>
      <c r="B3013">
        <v>2015</v>
      </c>
      <c r="C3013" t="s">
        <v>12066</v>
      </c>
      <c r="D3013" t="s">
        <v>4188</v>
      </c>
      <c r="E3013" t="s">
        <v>434</v>
      </c>
      <c r="F3013" t="s">
        <v>8824</v>
      </c>
      <c r="G3013" t="s">
        <v>569</v>
      </c>
      <c r="H3013" s="11">
        <v>14800000</v>
      </c>
      <c r="I3013" s="11">
        <v>66009973</v>
      </c>
      <c r="J3013" t="s">
        <v>38</v>
      </c>
      <c r="K3013">
        <v>115</v>
      </c>
      <c r="L3013" t="s">
        <v>5265</v>
      </c>
      <c r="M3013" t="s">
        <v>12068</v>
      </c>
      <c r="N3013">
        <v>5.7</v>
      </c>
      <c r="O3013">
        <v>222</v>
      </c>
      <c r="P3013">
        <v>135</v>
      </c>
      <c r="Q3013">
        <v>38202</v>
      </c>
      <c r="R3013">
        <v>38963</v>
      </c>
      <c r="S3013" t="s">
        <v>28</v>
      </c>
      <c r="T3013">
        <v>2.35</v>
      </c>
      <c r="U3013" t="b">
        <f>IF(Table19[[#This Row],[gross]]-Table19[[#This Row],[budget]] &gt; 0, TRUE, FALSE)</f>
        <v>1</v>
      </c>
    </row>
    <row r="3014" spans="1:21" x14ac:dyDescent="0.35">
      <c r="A3014" t="s">
        <v>12150</v>
      </c>
      <c r="B3014">
        <v>2002</v>
      </c>
      <c r="C3014" t="s">
        <v>4355</v>
      </c>
      <c r="D3014" t="s">
        <v>5038</v>
      </c>
      <c r="E3014" t="s">
        <v>12149</v>
      </c>
      <c r="F3014" t="s">
        <v>12151</v>
      </c>
      <c r="G3014" t="s">
        <v>569</v>
      </c>
      <c r="H3014" s="11">
        <v>14000000</v>
      </c>
      <c r="I3014" s="11">
        <v>25482931</v>
      </c>
      <c r="J3014" t="s">
        <v>38</v>
      </c>
      <c r="K3014">
        <v>95</v>
      </c>
      <c r="L3014" t="s">
        <v>412</v>
      </c>
      <c r="M3014" t="s">
        <v>12152</v>
      </c>
      <c r="N3014">
        <v>5.7</v>
      </c>
      <c r="O3014">
        <v>40</v>
      </c>
      <c r="P3014">
        <v>33</v>
      </c>
      <c r="Q3014">
        <v>9693</v>
      </c>
      <c r="R3014">
        <v>1421</v>
      </c>
      <c r="S3014" t="s">
        <v>28</v>
      </c>
      <c r="T3014">
        <v>2.35</v>
      </c>
      <c r="U3014" t="b">
        <f>IF(Table19[[#This Row],[gross]]-Table19[[#This Row],[budget]] &gt; 0, TRUE, FALSE)</f>
        <v>1</v>
      </c>
    </row>
    <row r="3015" spans="1:21" x14ac:dyDescent="0.35">
      <c r="A3015" t="s">
        <v>12185</v>
      </c>
      <c r="B3015">
        <v>1996</v>
      </c>
      <c r="C3015" t="s">
        <v>12183</v>
      </c>
      <c r="D3015" t="s">
        <v>303</v>
      </c>
      <c r="E3015" t="s">
        <v>12184</v>
      </c>
      <c r="F3015" t="s">
        <v>5501</v>
      </c>
      <c r="G3015" t="s">
        <v>569</v>
      </c>
      <c r="H3015" s="11">
        <v>8500000</v>
      </c>
      <c r="I3015" s="11">
        <v>15171475</v>
      </c>
      <c r="J3015" t="s">
        <v>38</v>
      </c>
      <c r="K3015">
        <v>93</v>
      </c>
      <c r="L3015" t="s">
        <v>7035</v>
      </c>
      <c r="M3015" t="s">
        <v>12186</v>
      </c>
      <c r="N3015">
        <v>5.7</v>
      </c>
      <c r="O3015">
        <v>73</v>
      </c>
      <c r="P3015">
        <v>122</v>
      </c>
      <c r="Q3015">
        <v>19805</v>
      </c>
      <c r="R3015">
        <v>2777</v>
      </c>
      <c r="S3015" t="s">
        <v>28</v>
      </c>
      <c r="T3015">
        <v>1.85</v>
      </c>
      <c r="U3015" t="b">
        <f>IF(Table19[[#This Row],[gross]]-Table19[[#This Row],[budget]] &gt; 0, TRUE, FALSE)</f>
        <v>1</v>
      </c>
    </row>
    <row r="3016" spans="1:21" x14ac:dyDescent="0.35">
      <c r="A3016" t="s">
        <v>12238</v>
      </c>
      <c r="B3016">
        <v>1995</v>
      </c>
      <c r="C3016" t="s">
        <v>11455</v>
      </c>
      <c r="D3016" t="s">
        <v>1781</v>
      </c>
      <c r="E3016" t="s">
        <v>12237</v>
      </c>
      <c r="F3016" t="s">
        <v>12239</v>
      </c>
      <c r="G3016" t="s">
        <v>39</v>
      </c>
      <c r="H3016" s="11">
        <v>14000000</v>
      </c>
      <c r="I3016" s="11">
        <v>2474000</v>
      </c>
      <c r="J3016" t="s">
        <v>1418</v>
      </c>
      <c r="K3016">
        <v>139</v>
      </c>
      <c r="L3016" t="s">
        <v>5815</v>
      </c>
      <c r="M3016" t="s">
        <v>12240</v>
      </c>
      <c r="N3016">
        <v>5.7</v>
      </c>
      <c r="O3016">
        <v>20</v>
      </c>
      <c r="P3016">
        <v>27</v>
      </c>
      <c r="Q3016">
        <v>2427</v>
      </c>
      <c r="R3016">
        <v>446</v>
      </c>
      <c r="S3016" t="s">
        <v>28</v>
      </c>
      <c r="T3016">
        <v>1.85</v>
      </c>
      <c r="U3016" t="b">
        <f>IF(Table19[[#This Row],[gross]]-Table19[[#This Row],[budget]] &gt; 0, TRUE, FALSE)</f>
        <v>0</v>
      </c>
    </row>
    <row r="3017" spans="1:21" x14ac:dyDescent="0.35">
      <c r="A3017" t="s">
        <v>12328</v>
      </c>
      <c r="B3017">
        <v>1988</v>
      </c>
      <c r="C3017" t="s">
        <v>2003</v>
      </c>
      <c r="D3017" t="s">
        <v>12327</v>
      </c>
      <c r="E3017" t="s">
        <v>12326</v>
      </c>
      <c r="F3017" t="s">
        <v>12329</v>
      </c>
      <c r="G3017" t="s">
        <v>569</v>
      </c>
      <c r="H3017" s="11">
        <v>7000000</v>
      </c>
      <c r="I3017" s="11">
        <v>49369900</v>
      </c>
      <c r="J3017" t="s">
        <v>38</v>
      </c>
      <c r="K3017">
        <v>99</v>
      </c>
      <c r="L3017" t="s">
        <v>9105</v>
      </c>
      <c r="M3017" t="s">
        <v>12330</v>
      </c>
      <c r="N3017">
        <v>5.7</v>
      </c>
      <c r="O3017">
        <v>102</v>
      </c>
      <c r="P3017">
        <v>260</v>
      </c>
      <c r="Q3017">
        <v>36108</v>
      </c>
      <c r="R3017">
        <v>450</v>
      </c>
      <c r="S3017" t="s">
        <v>28</v>
      </c>
      <c r="T3017">
        <v>1.85</v>
      </c>
      <c r="U3017" t="b">
        <f>IF(Table19[[#This Row],[gross]]-Table19[[#This Row],[budget]] &gt; 0, TRUE, FALSE)</f>
        <v>1</v>
      </c>
    </row>
    <row r="3018" spans="1:21" x14ac:dyDescent="0.35">
      <c r="A3018" t="s">
        <v>12396</v>
      </c>
      <c r="B3018">
        <v>1990</v>
      </c>
      <c r="C3018" t="s">
        <v>12394</v>
      </c>
      <c r="D3018" t="s">
        <v>12395</v>
      </c>
      <c r="E3018" t="s">
        <v>6676</v>
      </c>
      <c r="F3018" t="s">
        <v>12397</v>
      </c>
      <c r="G3018" t="s">
        <v>569</v>
      </c>
      <c r="H3018" s="11">
        <v>13000000</v>
      </c>
      <c r="I3018" s="11">
        <v>28501605</v>
      </c>
      <c r="J3018" t="s">
        <v>38</v>
      </c>
      <c r="K3018">
        <v>72</v>
      </c>
      <c r="L3018" t="s">
        <v>7035</v>
      </c>
      <c r="M3018" t="s">
        <v>12398</v>
      </c>
      <c r="N3018">
        <v>5.7</v>
      </c>
      <c r="O3018">
        <v>59</v>
      </c>
      <c r="P3018">
        <v>166</v>
      </c>
      <c r="Q3018">
        <v>31371</v>
      </c>
      <c r="R3018">
        <v>2646</v>
      </c>
      <c r="S3018" t="s">
        <v>28</v>
      </c>
      <c r="T3018">
        <v>1.85</v>
      </c>
      <c r="U3018" t="b">
        <f>IF(Table19[[#This Row],[gross]]-Table19[[#This Row],[budget]] &gt; 0, TRUE, FALSE)</f>
        <v>1</v>
      </c>
    </row>
    <row r="3019" spans="1:21" x14ac:dyDescent="0.35">
      <c r="A3019" t="s">
        <v>12493</v>
      </c>
      <c r="B3019">
        <v>2013</v>
      </c>
      <c r="C3019" t="s">
        <v>1681</v>
      </c>
      <c r="D3019" t="s">
        <v>4594</v>
      </c>
      <c r="E3019" t="s">
        <v>12492</v>
      </c>
      <c r="F3019" t="s">
        <v>9263</v>
      </c>
      <c r="G3019" t="s">
        <v>39</v>
      </c>
      <c r="H3019" s="11">
        <v>13000000</v>
      </c>
      <c r="I3019" s="11">
        <v>18004225</v>
      </c>
      <c r="J3019" t="s">
        <v>38</v>
      </c>
      <c r="K3019">
        <v>107</v>
      </c>
      <c r="L3019" t="s">
        <v>1375</v>
      </c>
      <c r="M3019" t="s">
        <v>12494</v>
      </c>
      <c r="N3019">
        <v>5.7</v>
      </c>
      <c r="O3019">
        <v>150</v>
      </c>
      <c r="P3019">
        <v>87</v>
      </c>
      <c r="Q3019">
        <v>28573</v>
      </c>
      <c r="R3019">
        <v>3004</v>
      </c>
      <c r="S3019" t="s">
        <v>28</v>
      </c>
      <c r="T3019">
        <v>2.35</v>
      </c>
      <c r="U3019" t="b">
        <f>IF(Table19[[#This Row],[gross]]-Table19[[#This Row],[budget]] &gt; 0, TRUE, FALSE)</f>
        <v>1</v>
      </c>
    </row>
    <row r="3020" spans="1:21" x14ac:dyDescent="0.35">
      <c r="A3020" t="s">
        <v>12861</v>
      </c>
      <c r="B3020">
        <v>2000</v>
      </c>
      <c r="C3020" t="s">
        <v>12860</v>
      </c>
      <c r="D3020" t="s">
        <v>604</v>
      </c>
      <c r="E3020" t="s">
        <v>2551</v>
      </c>
      <c r="F3020" t="s">
        <v>12862</v>
      </c>
      <c r="G3020" t="s">
        <v>39</v>
      </c>
      <c r="H3020" s="11">
        <v>10000000</v>
      </c>
      <c r="I3020" s="11">
        <v>6982680</v>
      </c>
      <c r="J3020" t="s">
        <v>38</v>
      </c>
      <c r="K3020">
        <v>81</v>
      </c>
      <c r="L3020" t="s">
        <v>982</v>
      </c>
      <c r="M3020" t="s">
        <v>12863</v>
      </c>
      <c r="N3020">
        <v>5.7</v>
      </c>
      <c r="O3020">
        <v>29</v>
      </c>
      <c r="P3020">
        <v>69</v>
      </c>
      <c r="Q3020">
        <v>6965</v>
      </c>
      <c r="R3020">
        <v>3848</v>
      </c>
      <c r="S3020" t="s">
        <v>28</v>
      </c>
      <c r="T3020">
        <v>1.85</v>
      </c>
      <c r="U3020" t="b">
        <f>IF(Table19[[#This Row],[gross]]-Table19[[#This Row],[budget]] &gt; 0, TRUE, FALSE)</f>
        <v>0</v>
      </c>
    </row>
    <row r="3021" spans="1:21" x14ac:dyDescent="0.35">
      <c r="A3021" t="s">
        <v>13367</v>
      </c>
      <c r="B3021">
        <v>2012</v>
      </c>
      <c r="C3021" t="s">
        <v>13366</v>
      </c>
      <c r="D3021" t="s">
        <v>5662</v>
      </c>
      <c r="E3021" t="s">
        <v>6049</v>
      </c>
      <c r="F3021" t="s">
        <v>5038</v>
      </c>
      <c r="G3021" t="s">
        <v>39</v>
      </c>
      <c r="H3021" s="11">
        <v>17000000</v>
      </c>
      <c r="I3021" s="11">
        <v>24397469</v>
      </c>
      <c r="J3021" t="s">
        <v>38</v>
      </c>
      <c r="K3021">
        <v>116</v>
      </c>
      <c r="L3021" t="s">
        <v>5897</v>
      </c>
      <c r="M3021" t="s">
        <v>13368</v>
      </c>
      <c r="N3021">
        <v>5.7</v>
      </c>
      <c r="O3021">
        <v>82</v>
      </c>
      <c r="P3021">
        <v>48</v>
      </c>
      <c r="Q3021">
        <v>5161</v>
      </c>
      <c r="R3021">
        <v>5804</v>
      </c>
      <c r="S3021" t="s">
        <v>28</v>
      </c>
      <c r="T3021">
        <v>2.35</v>
      </c>
      <c r="U3021" t="b">
        <f>IF(Table19[[#This Row],[gross]]-Table19[[#This Row],[budget]] &gt; 0, TRUE, FALSE)</f>
        <v>1</v>
      </c>
    </row>
    <row r="3022" spans="1:21" x14ac:dyDescent="0.35">
      <c r="A3022" t="s">
        <v>13634</v>
      </c>
      <c r="B3022">
        <v>2000</v>
      </c>
      <c r="C3022" t="s">
        <v>13633</v>
      </c>
      <c r="D3022" t="s">
        <v>223</v>
      </c>
      <c r="E3022" t="s">
        <v>420</v>
      </c>
      <c r="F3022" t="s">
        <v>3461</v>
      </c>
      <c r="G3022" t="s">
        <v>569</v>
      </c>
      <c r="H3022" s="11">
        <v>10000000</v>
      </c>
      <c r="I3022" s="11">
        <v>1631839</v>
      </c>
      <c r="J3022" t="s">
        <v>38</v>
      </c>
      <c r="K3022">
        <v>101</v>
      </c>
      <c r="L3022" t="s">
        <v>4092</v>
      </c>
      <c r="M3022" t="s">
        <v>13635</v>
      </c>
      <c r="N3022">
        <v>5.7</v>
      </c>
      <c r="O3022">
        <v>49</v>
      </c>
      <c r="P3022">
        <v>91</v>
      </c>
      <c r="Q3022">
        <v>5936</v>
      </c>
      <c r="R3022">
        <v>17665</v>
      </c>
      <c r="S3022" t="s">
        <v>28</v>
      </c>
      <c r="T3022">
        <v>1.85</v>
      </c>
      <c r="U3022" t="b">
        <f>IF(Table19[[#This Row],[gross]]-Table19[[#This Row],[budget]] &gt; 0, TRUE, FALSE)</f>
        <v>0</v>
      </c>
    </row>
    <row r="3023" spans="1:21" x14ac:dyDescent="0.35">
      <c r="A3023" t="s">
        <v>13676</v>
      </c>
      <c r="B3023">
        <v>2008</v>
      </c>
      <c r="C3023" t="s">
        <v>13674</v>
      </c>
      <c r="D3023" t="s">
        <v>7250</v>
      </c>
      <c r="E3023" t="s">
        <v>13675</v>
      </c>
      <c r="F3023" t="s">
        <v>8173</v>
      </c>
      <c r="G3023" t="s">
        <v>569</v>
      </c>
      <c r="H3023" s="11">
        <v>10000000</v>
      </c>
      <c r="I3023" s="11">
        <v>578527</v>
      </c>
      <c r="J3023" t="s">
        <v>38</v>
      </c>
      <c r="K3023">
        <v>107</v>
      </c>
      <c r="L3023" t="s">
        <v>1670</v>
      </c>
      <c r="M3023" t="s">
        <v>13677</v>
      </c>
      <c r="N3023">
        <v>5.7</v>
      </c>
      <c r="O3023">
        <v>79</v>
      </c>
      <c r="P3023">
        <v>112</v>
      </c>
      <c r="Q3023">
        <v>20008</v>
      </c>
      <c r="R3023">
        <v>988</v>
      </c>
      <c r="S3023" t="s">
        <v>28</v>
      </c>
      <c r="T3023">
        <v>1.78</v>
      </c>
      <c r="U3023" t="b">
        <f>IF(Table19[[#This Row],[gross]]-Table19[[#This Row],[budget]] &gt; 0, TRUE, FALSE)</f>
        <v>0</v>
      </c>
    </row>
    <row r="3024" spans="1:21" x14ac:dyDescent="0.35">
      <c r="A3024" t="s">
        <v>13886</v>
      </c>
      <c r="B3024">
        <v>2005</v>
      </c>
      <c r="C3024" t="s">
        <v>10910</v>
      </c>
      <c r="D3024" t="s">
        <v>1024</v>
      </c>
      <c r="E3024" t="s">
        <v>540</v>
      </c>
      <c r="F3024" t="s">
        <v>6675</v>
      </c>
      <c r="G3024" t="s">
        <v>569</v>
      </c>
      <c r="H3024" s="11">
        <v>9000000</v>
      </c>
      <c r="I3024" s="11">
        <v>1530535</v>
      </c>
      <c r="J3024" t="s">
        <v>38</v>
      </c>
      <c r="K3024">
        <v>103</v>
      </c>
      <c r="L3024" t="s">
        <v>1375</v>
      </c>
      <c r="M3024" t="s">
        <v>13887</v>
      </c>
      <c r="N3024">
        <v>5.7</v>
      </c>
      <c r="O3024">
        <v>100</v>
      </c>
      <c r="P3024">
        <v>63</v>
      </c>
      <c r="Q3024">
        <v>7833</v>
      </c>
      <c r="R3024">
        <v>1721</v>
      </c>
      <c r="S3024" t="s">
        <v>28</v>
      </c>
      <c r="T3024">
        <v>2.35</v>
      </c>
      <c r="U3024" t="b">
        <f>IF(Table19[[#This Row],[gross]]-Table19[[#This Row],[budget]] &gt; 0, TRUE, FALSE)</f>
        <v>0</v>
      </c>
    </row>
    <row r="3025" spans="1:21" x14ac:dyDescent="0.35">
      <c r="A3025" t="s">
        <v>13946</v>
      </c>
      <c r="B3025">
        <v>2014</v>
      </c>
      <c r="C3025" t="s">
        <v>13945</v>
      </c>
      <c r="D3025" t="s">
        <v>6120</v>
      </c>
      <c r="E3025" t="s">
        <v>4232</v>
      </c>
      <c r="F3025" t="s">
        <v>13947</v>
      </c>
      <c r="G3025" t="s">
        <v>569</v>
      </c>
      <c r="H3025" s="11">
        <v>9000000</v>
      </c>
      <c r="I3025" s="11">
        <v>162</v>
      </c>
      <c r="J3025" t="s">
        <v>12041</v>
      </c>
      <c r="K3025">
        <v>96</v>
      </c>
      <c r="L3025" t="s">
        <v>329</v>
      </c>
      <c r="M3025" t="s">
        <v>13948</v>
      </c>
      <c r="N3025">
        <v>5.7</v>
      </c>
      <c r="O3025">
        <v>66</v>
      </c>
      <c r="P3025">
        <v>38</v>
      </c>
      <c r="Q3025">
        <v>5228</v>
      </c>
      <c r="R3025">
        <v>2802</v>
      </c>
      <c r="S3025" t="s">
        <v>28</v>
      </c>
      <c r="T3025">
        <v>2.35</v>
      </c>
      <c r="U3025" t="b">
        <f>IF(Table19[[#This Row],[gross]]-Table19[[#This Row],[budget]] &gt; 0, TRUE, FALSE)</f>
        <v>0</v>
      </c>
    </row>
    <row r="3026" spans="1:21" x14ac:dyDescent="0.35">
      <c r="A3026" t="s">
        <v>14091</v>
      </c>
      <c r="B3026">
        <v>1999</v>
      </c>
      <c r="C3026" t="s">
        <v>5623</v>
      </c>
      <c r="D3026" t="s">
        <v>1765</v>
      </c>
      <c r="E3026" t="s">
        <v>10606</v>
      </c>
      <c r="F3026" t="s">
        <v>14092</v>
      </c>
      <c r="G3026" t="s">
        <v>39</v>
      </c>
      <c r="H3026" s="11">
        <v>8000000</v>
      </c>
      <c r="I3026" s="11">
        <v>17843379</v>
      </c>
      <c r="J3026" t="s">
        <v>38</v>
      </c>
      <c r="K3026">
        <v>91</v>
      </c>
      <c r="L3026" t="s">
        <v>1375</v>
      </c>
      <c r="M3026" t="s">
        <v>14093</v>
      </c>
      <c r="N3026">
        <v>5.7</v>
      </c>
      <c r="O3026">
        <v>59</v>
      </c>
      <c r="P3026">
        <v>147</v>
      </c>
      <c r="Q3026">
        <v>14904</v>
      </c>
      <c r="R3026">
        <v>1760</v>
      </c>
      <c r="S3026" t="s">
        <v>28</v>
      </c>
      <c r="T3026">
        <v>1.85</v>
      </c>
      <c r="U3026" t="b">
        <f>IF(Table19[[#This Row],[gross]]-Table19[[#This Row],[budget]] &gt; 0, TRUE, FALSE)</f>
        <v>1</v>
      </c>
    </row>
    <row r="3027" spans="1:21" x14ac:dyDescent="0.35">
      <c r="A3027" t="s">
        <v>14369</v>
      </c>
      <c r="B3027">
        <v>2011</v>
      </c>
      <c r="C3027" t="s">
        <v>13366</v>
      </c>
      <c r="D3027" t="s">
        <v>4011</v>
      </c>
      <c r="E3027" t="s">
        <v>2954</v>
      </c>
      <c r="F3027" t="s">
        <v>5665</v>
      </c>
      <c r="G3027" t="s">
        <v>39</v>
      </c>
      <c r="H3027" s="11">
        <v>6600000</v>
      </c>
      <c r="I3027" s="11">
        <v>37295394</v>
      </c>
      <c r="J3027" t="s">
        <v>38</v>
      </c>
      <c r="K3027">
        <v>112</v>
      </c>
      <c r="L3027" t="s">
        <v>2450</v>
      </c>
      <c r="M3027" t="s">
        <v>14370</v>
      </c>
      <c r="N3027">
        <v>5.7</v>
      </c>
      <c r="O3027">
        <v>52</v>
      </c>
      <c r="P3027">
        <v>59</v>
      </c>
      <c r="Q3027">
        <v>7973</v>
      </c>
      <c r="R3027">
        <v>5959</v>
      </c>
      <c r="S3027" t="s">
        <v>28</v>
      </c>
      <c r="T3027">
        <v>1.85</v>
      </c>
      <c r="U3027" t="b">
        <f>IF(Table19[[#This Row],[gross]]-Table19[[#This Row],[budget]] &gt; 0, TRUE, FALSE)</f>
        <v>1</v>
      </c>
    </row>
    <row r="3028" spans="1:21" x14ac:dyDescent="0.35">
      <c r="A3028" t="s">
        <v>14893</v>
      </c>
      <c r="B3028">
        <v>2010</v>
      </c>
      <c r="C3028" t="s">
        <v>14891</v>
      </c>
      <c r="D3028" t="s">
        <v>6133</v>
      </c>
      <c r="E3028" t="s">
        <v>14892</v>
      </c>
      <c r="F3028" t="s">
        <v>14894</v>
      </c>
      <c r="G3028" t="s">
        <v>90</v>
      </c>
      <c r="H3028" s="11">
        <v>6000000</v>
      </c>
      <c r="I3028" s="11">
        <v>399611</v>
      </c>
      <c r="J3028" t="s">
        <v>38</v>
      </c>
      <c r="K3028">
        <v>90</v>
      </c>
      <c r="L3028" t="s">
        <v>1575</v>
      </c>
      <c r="M3028" t="s">
        <v>14895</v>
      </c>
      <c r="N3028">
        <v>5.7</v>
      </c>
      <c r="O3028">
        <v>16</v>
      </c>
      <c r="P3028">
        <v>29</v>
      </c>
      <c r="Q3028">
        <v>1245</v>
      </c>
      <c r="R3028">
        <v>2370</v>
      </c>
      <c r="S3028" t="s">
        <v>28</v>
      </c>
      <c r="T3028">
        <v>1.85</v>
      </c>
      <c r="U3028" t="b">
        <f>IF(Table19[[#This Row],[gross]]-Table19[[#This Row],[budget]] &gt; 0, TRUE, FALSE)</f>
        <v>0</v>
      </c>
    </row>
    <row r="3029" spans="1:21" x14ac:dyDescent="0.35">
      <c r="A3029" t="s">
        <v>15427</v>
      </c>
      <c r="B3029">
        <v>2013</v>
      </c>
      <c r="C3029" t="s">
        <v>11690</v>
      </c>
      <c r="D3029" t="s">
        <v>4046</v>
      </c>
      <c r="E3029" t="s">
        <v>198</v>
      </c>
      <c r="F3029" t="s">
        <v>15428</v>
      </c>
      <c r="G3029" t="s">
        <v>569</v>
      </c>
      <c r="H3029" s="11">
        <v>4800000</v>
      </c>
      <c r="I3029" s="11">
        <v>778565</v>
      </c>
      <c r="J3029" t="s">
        <v>7308</v>
      </c>
      <c r="K3029">
        <v>90</v>
      </c>
      <c r="L3029" t="s">
        <v>1872</v>
      </c>
      <c r="M3029" t="s">
        <v>15429</v>
      </c>
      <c r="N3029">
        <v>5.7</v>
      </c>
      <c r="O3029">
        <v>440</v>
      </c>
      <c r="P3029">
        <v>475</v>
      </c>
      <c r="Q3029">
        <v>83234</v>
      </c>
      <c r="R3029">
        <v>34779</v>
      </c>
      <c r="S3029" t="s">
        <v>28</v>
      </c>
      <c r="T3029">
        <v>1.85</v>
      </c>
      <c r="U3029" t="b">
        <f>IF(Table19[[#This Row],[gross]]-Table19[[#This Row],[budget]] &gt; 0, TRUE, FALSE)</f>
        <v>0</v>
      </c>
    </row>
    <row r="3030" spans="1:21" x14ac:dyDescent="0.35">
      <c r="A3030" t="s">
        <v>1649</v>
      </c>
      <c r="B3030">
        <v>2001</v>
      </c>
      <c r="C3030" t="s">
        <v>250</v>
      </c>
      <c r="D3030" t="s">
        <v>571</v>
      </c>
      <c r="E3030" t="s">
        <v>1648</v>
      </c>
      <c r="F3030" t="s">
        <v>1650</v>
      </c>
      <c r="G3030" t="s">
        <v>39</v>
      </c>
      <c r="H3030" s="11">
        <v>100000000</v>
      </c>
      <c r="I3030" s="11">
        <v>180011740</v>
      </c>
      <c r="J3030" t="s">
        <v>38</v>
      </c>
      <c r="K3030">
        <v>119</v>
      </c>
      <c r="L3030" t="s">
        <v>222</v>
      </c>
      <c r="M3030" t="s">
        <v>1651</v>
      </c>
      <c r="N3030">
        <v>5.7</v>
      </c>
      <c r="O3030">
        <v>230</v>
      </c>
      <c r="P3030">
        <v>1368</v>
      </c>
      <c r="Q3030">
        <v>177729</v>
      </c>
      <c r="R3030">
        <v>2776</v>
      </c>
      <c r="S3030" t="s">
        <v>28</v>
      </c>
      <c r="T3030">
        <v>2.35</v>
      </c>
      <c r="U3030" t="b">
        <f>IF(Table19[[#This Row],[gross]]-Table19[[#This Row],[budget]] &gt; 0, TRUE, FALSE)</f>
        <v>1</v>
      </c>
    </row>
    <row r="3031" spans="1:21" x14ac:dyDescent="0.35">
      <c r="A3031" t="s">
        <v>4525</v>
      </c>
      <c r="B3031">
        <v>2012</v>
      </c>
      <c r="C3031" t="s">
        <v>4523</v>
      </c>
      <c r="D3031" t="s">
        <v>2038</v>
      </c>
      <c r="E3031" t="s">
        <v>4524</v>
      </c>
      <c r="F3031" t="s">
        <v>2223</v>
      </c>
      <c r="G3031" t="s">
        <v>569</v>
      </c>
      <c r="H3031" s="11">
        <v>68000000</v>
      </c>
      <c r="I3031" s="11">
        <v>34350553</v>
      </c>
      <c r="J3031" t="s">
        <v>38</v>
      </c>
      <c r="K3031">
        <v>102</v>
      </c>
      <c r="L3031" t="s">
        <v>1841</v>
      </c>
      <c r="M3031" t="s">
        <v>4526</v>
      </c>
      <c r="N3031">
        <v>5.7</v>
      </c>
      <c r="O3031">
        <v>265</v>
      </c>
      <c r="P3031">
        <v>207</v>
      </c>
      <c r="Q3031">
        <v>104072</v>
      </c>
      <c r="R3031">
        <v>2486</v>
      </c>
      <c r="S3031" t="s">
        <v>28</v>
      </c>
      <c r="T3031">
        <v>2.35</v>
      </c>
      <c r="U3031" t="b">
        <f>IF(Table19[[#This Row],[gross]]-Table19[[#This Row],[budget]] &gt; 0, TRUE, FALSE)</f>
        <v>0</v>
      </c>
    </row>
    <row r="3032" spans="1:21" x14ac:dyDescent="0.35">
      <c r="A3032" t="s">
        <v>15947</v>
      </c>
      <c r="B3032">
        <v>2010</v>
      </c>
      <c r="C3032" t="s">
        <v>15946</v>
      </c>
      <c r="D3032" t="s">
        <v>15067</v>
      </c>
      <c r="E3032" t="s">
        <v>15110</v>
      </c>
      <c r="F3032" t="s">
        <v>15948</v>
      </c>
      <c r="G3032" t="s">
        <v>569</v>
      </c>
      <c r="H3032" s="11">
        <v>3000000</v>
      </c>
      <c r="I3032" s="11">
        <v>84749884</v>
      </c>
      <c r="J3032" t="s">
        <v>38</v>
      </c>
      <c r="K3032">
        <v>98</v>
      </c>
      <c r="L3032" t="s">
        <v>6096</v>
      </c>
      <c r="M3032" t="s">
        <v>15949</v>
      </c>
      <c r="N3032">
        <v>5.7</v>
      </c>
      <c r="O3032">
        <v>264</v>
      </c>
      <c r="P3032">
        <v>359</v>
      </c>
      <c r="Q3032">
        <v>82133</v>
      </c>
      <c r="R3032">
        <v>1081</v>
      </c>
      <c r="S3032" t="s">
        <v>28</v>
      </c>
      <c r="T3032">
        <v>1.85</v>
      </c>
      <c r="U3032" t="b">
        <f>IF(Table19[[#This Row],[gross]]-Table19[[#This Row],[budget]] &gt; 0, TRUE, FALSE)</f>
        <v>1</v>
      </c>
    </row>
    <row r="3033" spans="1:21" x14ac:dyDescent="0.35">
      <c r="A3033" t="s">
        <v>15967</v>
      </c>
      <c r="B3033">
        <v>2013</v>
      </c>
      <c r="C3033" t="s">
        <v>13235</v>
      </c>
      <c r="D3033" t="s">
        <v>8019</v>
      </c>
      <c r="E3033" t="s">
        <v>15966</v>
      </c>
      <c r="F3033" t="s">
        <v>4404</v>
      </c>
      <c r="G3033" t="s">
        <v>569</v>
      </c>
      <c r="H3033" s="11">
        <v>3000000</v>
      </c>
      <c r="I3033" s="11">
        <v>64423650</v>
      </c>
      <c r="J3033" t="s">
        <v>38</v>
      </c>
      <c r="K3033">
        <v>85</v>
      </c>
      <c r="L3033" t="s">
        <v>4155</v>
      </c>
      <c r="M3033" t="s">
        <v>15968</v>
      </c>
      <c r="N3033">
        <v>5.7</v>
      </c>
      <c r="O3033">
        <v>361</v>
      </c>
      <c r="P3033">
        <v>578</v>
      </c>
      <c r="Q3033">
        <v>139329</v>
      </c>
      <c r="R3033">
        <v>3708</v>
      </c>
      <c r="S3033" t="s">
        <v>28</v>
      </c>
      <c r="T3033">
        <v>2.35</v>
      </c>
      <c r="U3033" t="b">
        <f>IF(Table19[[#This Row],[gross]]-Table19[[#This Row],[budget]] &gt; 0, TRUE, FALSE)</f>
        <v>1</v>
      </c>
    </row>
    <row r="3034" spans="1:21" x14ac:dyDescent="0.35">
      <c r="A3034" t="s">
        <v>16203</v>
      </c>
      <c r="B3034">
        <v>2007</v>
      </c>
      <c r="C3034" t="s">
        <v>2421</v>
      </c>
      <c r="D3034" t="s">
        <v>4845</v>
      </c>
      <c r="E3034" t="s">
        <v>4308</v>
      </c>
      <c r="F3034" t="s">
        <v>16204</v>
      </c>
      <c r="G3034" t="s">
        <v>569</v>
      </c>
      <c r="H3034" s="11">
        <v>2000000</v>
      </c>
      <c r="I3034" s="11">
        <v>952620</v>
      </c>
      <c r="J3034" t="s">
        <v>38</v>
      </c>
      <c r="K3034">
        <v>95</v>
      </c>
      <c r="L3034" t="s">
        <v>6096</v>
      </c>
      <c r="M3034" t="s">
        <v>16205</v>
      </c>
      <c r="N3034">
        <v>5.7</v>
      </c>
      <c r="O3034">
        <v>280</v>
      </c>
      <c r="P3034">
        <v>332</v>
      </c>
      <c r="Q3034">
        <v>40800</v>
      </c>
      <c r="R3034">
        <v>1797</v>
      </c>
      <c r="S3034" t="s">
        <v>28</v>
      </c>
      <c r="T3034">
        <v>1.85</v>
      </c>
      <c r="U3034" t="b">
        <f>IF(Table19[[#This Row],[gross]]-Table19[[#This Row],[budget]] &gt; 0, TRUE, FALSE)</f>
        <v>0</v>
      </c>
    </row>
    <row r="3035" spans="1:21" x14ac:dyDescent="0.35">
      <c r="A3035" t="s">
        <v>16314</v>
      </c>
      <c r="B3035">
        <v>2006</v>
      </c>
      <c r="C3035" t="s">
        <v>16313</v>
      </c>
      <c r="D3035" t="s">
        <v>14709</v>
      </c>
      <c r="E3035" t="s">
        <v>13883</v>
      </c>
      <c r="F3035" t="s">
        <v>2151</v>
      </c>
      <c r="G3035" t="s">
        <v>39</v>
      </c>
      <c r="H3035" s="11">
        <v>2500000</v>
      </c>
      <c r="I3035" s="11">
        <v>71904</v>
      </c>
      <c r="J3035" t="s">
        <v>38</v>
      </c>
      <c r="K3035">
        <v>100</v>
      </c>
      <c r="L3035" t="s">
        <v>3772</v>
      </c>
      <c r="M3035" t="s">
        <v>16315</v>
      </c>
      <c r="N3035">
        <v>5.7</v>
      </c>
      <c r="O3035">
        <v>18</v>
      </c>
      <c r="P3035">
        <v>18</v>
      </c>
      <c r="Q3035">
        <v>806</v>
      </c>
      <c r="R3035">
        <v>1491</v>
      </c>
      <c r="S3035" t="s">
        <v>28</v>
      </c>
      <c r="T3035">
        <v>1.85</v>
      </c>
      <c r="U3035" t="b">
        <f>IF(Table19[[#This Row],[gross]]-Table19[[#This Row],[budget]] &gt; 0, TRUE, FALSE)</f>
        <v>0</v>
      </c>
    </row>
    <row r="3036" spans="1:21" x14ac:dyDescent="0.35">
      <c r="A3036" t="s">
        <v>16362</v>
      </c>
      <c r="B3036">
        <v>1982</v>
      </c>
      <c r="C3036" t="s">
        <v>6708</v>
      </c>
      <c r="D3036" t="s">
        <v>16361</v>
      </c>
      <c r="E3036" t="s">
        <v>16360</v>
      </c>
      <c r="F3036" t="s">
        <v>16363</v>
      </c>
      <c r="G3036" t="s">
        <v>569</v>
      </c>
      <c r="H3036" s="11">
        <v>4000000</v>
      </c>
      <c r="I3036" s="11">
        <v>36200000</v>
      </c>
      <c r="J3036" t="s">
        <v>38</v>
      </c>
      <c r="K3036">
        <v>91</v>
      </c>
      <c r="L3036" t="s">
        <v>5289</v>
      </c>
      <c r="M3036" t="s">
        <v>16364</v>
      </c>
      <c r="N3036">
        <v>5.7</v>
      </c>
      <c r="O3036">
        <v>235</v>
      </c>
      <c r="P3036">
        <v>372</v>
      </c>
      <c r="Q3036">
        <v>31952</v>
      </c>
      <c r="R3036">
        <v>174</v>
      </c>
      <c r="S3036" t="s">
        <v>28</v>
      </c>
      <c r="T3036">
        <v>2.35</v>
      </c>
      <c r="U3036" t="b">
        <f>IF(Table19[[#This Row],[gross]]-Table19[[#This Row],[budget]] &gt; 0, TRUE, FALSE)</f>
        <v>1</v>
      </c>
    </row>
    <row r="3037" spans="1:21" x14ac:dyDescent="0.35">
      <c r="A3037" t="s">
        <v>16503</v>
      </c>
      <c r="B3037">
        <v>1986</v>
      </c>
      <c r="C3037" t="s">
        <v>16501</v>
      </c>
      <c r="D3037" t="s">
        <v>9401</v>
      </c>
      <c r="E3037" t="s">
        <v>16502</v>
      </c>
      <c r="F3037" t="s">
        <v>16504</v>
      </c>
      <c r="G3037" t="s">
        <v>569</v>
      </c>
      <c r="H3037" s="11">
        <v>2000000</v>
      </c>
      <c r="I3037" s="11">
        <v>7369373</v>
      </c>
      <c r="J3037" t="s">
        <v>56</v>
      </c>
      <c r="K3037">
        <v>98</v>
      </c>
      <c r="L3037" t="s">
        <v>2912</v>
      </c>
      <c r="M3037" t="s">
        <v>16505</v>
      </c>
      <c r="N3037">
        <v>5.7</v>
      </c>
      <c r="O3037">
        <v>65</v>
      </c>
      <c r="P3037">
        <v>74</v>
      </c>
      <c r="Q3037">
        <v>4288</v>
      </c>
      <c r="R3037">
        <v>901</v>
      </c>
      <c r="S3037" t="s">
        <v>28</v>
      </c>
      <c r="T3037">
        <v>1.85</v>
      </c>
      <c r="U3037" t="b">
        <f>IF(Table19[[#This Row],[gross]]-Table19[[#This Row],[budget]] &gt; 0, TRUE, FALSE)</f>
        <v>1</v>
      </c>
    </row>
    <row r="3038" spans="1:21" x14ac:dyDescent="0.35">
      <c r="A3038" t="s">
        <v>16614</v>
      </c>
      <c r="B3038">
        <v>2012</v>
      </c>
      <c r="C3038" t="s">
        <v>16611</v>
      </c>
      <c r="D3038" t="s">
        <v>16613</v>
      </c>
      <c r="E3038" t="s">
        <v>15604</v>
      </c>
      <c r="F3038" t="s">
        <v>16615</v>
      </c>
      <c r="G3038" t="s">
        <v>4621</v>
      </c>
      <c r="H3038" s="11">
        <v>2000000</v>
      </c>
      <c r="I3038" s="11">
        <v>2436</v>
      </c>
      <c r="J3038" t="s">
        <v>38</v>
      </c>
      <c r="K3038">
        <v>106</v>
      </c>
      <c r="L3038" t="s">
        <v>16612</v>
      </c>
      <c r="M3038" t="s">
        <v>16616</v>
      </c>
      <c r="N3038">
        <v>5.7</v>
      </c>
      <c r="O3038">
        <v>94</v>
      </c>
      <c r="P3038">
        <v>19</v>
      </c>
      <c r="Q3038">
        <v>344</v>
      </c>
      <c r="R3038">
        <v>1611</v>
      </c>
      <c r="S3038" t="s">
        <v>720</v>
      </c>
      <c r="T3038">
        <v>2.35</v>
      </c>
      <c r="U3038" t="b">
        <f>IF(Table19[[#This Row],[gross]]-Table19[[#This Row],[budget]] &gt; 0, TRUE, FALSE)</f>
        <v>0</v>
      </c>
    </row>
    <row r="3039" spans="1:21" x14ac:dyDescent="0.35">
      <c r="A3039" t="s">
        <v>17036</v>
      </c>
      <c r="B3039">
        <v>2014</v>
      </c>
      <c r="C3039" t="s">
        <v>17034</v>
      </c>
      <c r="D3039" t="s">
        <v>15072</v>
      </c>
      <c r="E3039" t="s">
        <v>17035</v>
      </c>
      <c r="F3039" t="s">
        <v>17037</v>
      </c>
      <c r="G3039" t="s">
        <v>569</v>
      </c>
      <c r="H3039" s="11">
        <v>1000000</v>
      </c>
      <c r="I3039" s="11">
        <v>31537320</v>
      </c>
      <c r="J3039" t="s">
        <v>38</v>
      </c>
      <c r="K3039">
        <v>83</v>
      </c>
      <c r="L3039" t="s">
        <v>2912</v>
      </c>
      <c r="M3039" t="s">
        <v>17038</v>
      </c>
      <c r="N3039">
        <v>5.7</v>
      </c>
      <c r="O3039">
        <v>270</v>
      </c>
      <c r="P3039">
        <v>309</v>
      </c>
      <c r="Q3039">
        <v>44329</v>
      </c>
      <c r="R3039">
        <v>1565</v>
      </c>
      <c r="S3039" t="s">
        <v>28</v>
      </c>
      <c r="T3039">
        <v>1.85</v>
      </c>
      <c r="U3039" t="b">
        <f>IF(Table19[[#This Row],[gross]]-Table19[[#This Row],[budget]] &gt; 0, TRUE, FALSE)</f>
        <v>1</v>
      </c>
    </row>
    <row r="3040" spans="1:21" x14ac:dyDescent="0.35">
      <c r="A3040" t="s">
        <v>17300</v>
      </c>
      <c r="B3040">
        <v>2011</v>
      </c>
      <c r="C3040" t="s">
        <v>17299</v>
      </c>
      <c r="D3040" t="s">
        <v>11479</v>
      </c>
      <c r="E3040" t="s">
        <v>10170</v>
      </c>
      <c r="F3040" t="s">
        <v>6640</v>
      </c>
      <c r="G3040" t="s">
        <v>569</v>
      </c>
      <c r="H3040" s="11">
        <v>930000</v>
      </c>
      <c r="I3040" s="11">
        <v>20186</v>
      </c>
      <c r="J3040" t="s">
        <v>38</v>
      </c>
      <c r="K3040">
        <v>100</v>
      </c>
      <c r="L3040" t="s">
        <v>1611</v>
      </c>
      <c r="M3040" t="s">
        <v>17301</v>
      </c>
      <c r="N3040">
        <v>5.7</v>
      </c>
      <c r="O3040">
        <v>18</v>
      </c>
      <c r="P3040">
        <v>15</v>
      </c>
      <c r="Q3040">
        <v>6025</v>
      </c>
      <c r="R3040">
        <v>2924</v>
      </c>
      <c r="S3040" t="s">
        <v>28</v>
      </c>
      <c r="T3040">
        <v>2.35</v>
      </c>
      <c r="U3040" t="b">
        <f>IF(Table19[[#This Row],[gross]]-Table19[[#This Row],[budget]] &gt; 0, TRUE, FALSE)</f>
        <v>0</v>
      </c>
    </row>
    <row r="3041" spans="1:21" x14ac:dyDescent="0.35">
      <c r="A3041" t="s">
        <v>17484</v>
      </c>
      <c r="B3041">
        <v>2003</v>
      </c>
      <c r="C3041" t="s">
        <v>16433</v>
      </c>
      <c r="D3041" t="s">
        <v>17483</v>
      </c>
      <c r="E3041" t="s">
        <v>17481</v>
      </c>
      <c r="F3041" t="s">
        <v>17485</v>
      </c>
      <c r="G3041" t="s">
        <v>569</v>
      </c>
      <c r="H3041" s="11">
        <v>500000</v>
      </c>
      <c r="I3041" s="11">
        <v>30500882</v>
      </c>
      <c r="J3041" t="s">
        <v>38</v>
      </c>
      <c r="K3041">
        <v>79</v>
      </c>
      <c r="L3041" t="s">
        <v>17482</v>
      </c>
      <c r="M3041" t="s">
        <v>17486</v>
      </c>
      <c r="N3041">
        <v>5.7</v>
      </c>
      <c r="O3041">
        <v>235</v>
      </c>
      <c r="P3041">
        <v>916</v>
      </c>
      <c r="Q3041">
        <v>42256</v>
      </c>
      <c r="R3041">
        <v>67</v>
      </c>
      <c r="S3041" t="s">
        <v>28</v>
      </c>
      <c r="T3041">
        <v>1.85</v>
      </c>
      <c r="U3041" t="b">
        <f>IF(Table19[[#This Row],[gross]]-Table19[[#This Row],[budget]] &gt; 0, TRUE, FALSE)</f>
        <v>1</v>
      </c>
    </row>
    <row r="3042" spans="1:21" x14ac:dyDescent="0.35">
      <c r="A3042" t="s">
        <v>17570</v>
      </c>
      <c r="B3042">
        <v>2007</v>
      </c>
      <c r="C3042" t="s">
        <v>17331</v>
      </c>
      <c r="D3042" t="s">
        <v>17569</v>
      </c>
      <c r="E3042" t="s">
        <v>17568</v>
      </c>
      <c r="F3042" t="s">
        <v>17571</v>
      </c>
      <c r="G3042" t="s">
        <v>569</v>
      </c>
      <c r="H3042" s="11">
        <v>500000</v>
      </c>
      <c r="I3042" s="11">
        <v>31937</v>
      </c>
      <c r="J3042" t="s">
        <v>38</v>
      </c>
      <c r="K3042">
        <v>100</v>
      </c>
      <c r="L3042" t="s">
        <v>1618</v>
      </c>
      <c r="M3042" t="s">
        <v>17572</v>
      </c>
      <c r="N3042">
        <v>5.7</v>
      </c>
      <c r="O3042">
        <v>9</v>
      </c>
      <c r="P3042">
        <v>10</v>
      </c>
      <c r="Q3042">
        <v>1358</v>
      </c>
      <c r="R3042">
        <v>2310</v>
      </c>
      <c r="S3042" t="s">
        <v>28</v>
      </c>
      <c r="T3042">
        <v>1.85</v>
      </c>
      <c r="U3042" t="b">
        <f>IF(Table19[[#This Row],[gross]]-Table19[[#This Row],[budget]] &gt; 0, TRUE, FALSE)</f>
        <v>0</v>
      </c>
    </row>
    <row r="3043" spans="1:21" x14ac:dyDescent="0.35">
      <c r="A3043" t="s">
        <v>17604</v>
      </c>
      <c r="B3043">
        <v>2016</v>
      </c>
      <c r="C3043" t="s">
        <v>17602</v>
      </c>
      <c r="D3043" t="s">
        <v>17603</v>
      </c>
      <c r="E3043" t="s">
        <v>17602</v>
      </c>
      <c r="F3043" t="s">
        <v>17605</v>
      </c>
      <c r="G3043" t="s">
        <v>90</v>
      </c>
      <c r="H3043" s="11">
        <v>500000</v>
      </c>
      <c r="I3043" s="11"/>
      <c r="J3043" t="s">
        <v>38</v>
      </c>
      <c r="K3043">
        <v>108</v>
      </c>
      <c r="L3043" t="s">
        <v>15391</v>
      </c>
      <c r="N3043">
        <v>5.7</v>
      </c>
      <c r="O3043">
        <v>1</v>
      </c>
      <c r="P3043">
        <v>4</v>
      </c>
      <c r="Q3043">
        <v>62</v>
      </c>
      <c r="R3043">
        <v>1628</v>
      </c>
      <c r="S3043" t="s">
        <v>28</v>
      </c>
      <c r="U3043" t="b">
        <f>IF(Table19[[#This Row],[gross]]-Table19[[#This Row],[budget]] &gt; 0, TRUE, FALSE)</f>
        <v>0</v>
      </c>
    </row>
    <row r="3044" spans="1:21" x14ac:dyDescent="0.35">
      <c r="A3044" t="s">
        <v>17907</v>
      </c>
      <c r="B3044">
        <v>2003</v>
      </c>
      <c r="C3044" t="s">
        <v>17905</v>
      </c>
      <c r="D3044" t="s">
        <v>17906</v>
      </c>
      <c r="E3044" t="s">
        <v>17145</v>
      </c>
      <c r="F3044" t="s">
        <v>17908</v>
      </c>
      <c r="H3044" s="11">
        <v>103000</v>
      </c>
      <c r="I3044" s="11"/>
      <c r="J3044" t="s">
        <v>38</v>
      </c>
      <c r="K3044">
        <v>77</v>
      </c>
      <c r="L3044" t="s">
        <v>1611</v>
      </c>
      <c r="M3044" t="s">
        <v>17909</v>
      </c>
      <c r="N3044">
        <v>5.7</v>
      </c>
      <c r="O3044">
        <v>1</v>
      </c>
      <c r="P3044">
        <v>5</v>
      </c>
      <c r="Q3044">
        <v>98</v>
      </c>
      <c r="R3044">
        <v>516</v>
      </c>
      <c r="S3044" t="s">
        <v>28</v>
      </c>
      <c r="U3044" t="b">
        <f>IF(Table19[[#This Row],[gross]]-Table19[[#This Row],[budget]] &gt; 0, TRUE, FALSE)</f>
        <v>0</v>
      </c>
    </row>
    <row r="3045" spans="1:21" x14ac:dyDescent="0.35">
      <c r="A3045" t="s">
        <v>7266</v>
      </c>
      <c r="B3045">
        <v>2014</v>
      </c>
      <c r="C3045" t="s">
        <v>497</v>
      </c>
      <c r="D3045" t="s">
        <v>339</v>
      </c>
      <c r="E3045" t="s">
        <v>4079</v>
      </c>
      <c r="F3045" t="s">
        <v>7267</v>
      </c>
      <c r="G3045" t="s">
        <v>569</v>
      </c>
      <c r="H3045" s="11">
        <v>35000000</v>
      </c>
      <c r="I3045" s="11">
        <v>10499968</v>
      </c>
      <c r="J3045" t="s">
        <v>38</v>
      </c>
      <c r="K3045">
        <v>109</v>
      </c>
      <c r="L3045" t="s">
        <v>454</v>
      </c>
      <c r="M3045" t="s">
        <v>7268</v>
      </c>
      <c r="N3045">
        <v>5.7</v>
      </c>
      <c r="O3045">
        <v>233</v>
      </c>
      <c r="P3045">
        <v>212</v>
      </c>
      <c r="Q3045">
        <v>47502</v>
      </c>
      <c r="R3045">
        <v>1458</v>
      </c>
      <c r="S3045" t="s">
        <v>28</v>
      </c>
      <c r="T3045">
        <v>1.85</v>
      </c>
      <c r="U3045" t="b">
        <f>IF(Table19[[#This Row],[gross]]-Table19[[#This Row],[budget]] &gt; 0, TRUE, FALSE)</f>
        <v>0</v>
      </c>
    </row>
    <row r="3046" spans="1:21" x14ac:dyDescent="0.35">
      <c r="A3046" t="s">
        <v>311</v>
      </c>
      <c r="B3046">
        <v>2011</v>
      </c>
      <c r="C3046" t="s">
        <v>308</v>
      </c>
      <c r="D3046" t="s">
        <v>310</v>
      </c>
      <c r="E3046" t="s">
        <v>309</v>
      </c>
      <c r="F3046" t="s">
        <v>312</v>
      </c>
      <c r="G3046" t="s">
        <v>39</v>
      </c>
      <c r="H3046" s="11">
        <v>200000000</v>
      </c>
      <c r="I3046" s="11">
        <v>116593191</v>
      </c>
      <c r="J3046" t="s">
        <v>38</v>
      </c>
      <c r="K3046">
        <v>123</v>
      </c>
      <c r="L3046" t="s">
        <v>68</v>
      </c>
      <c r="M3046" t="s">
        <v>313</v>
      </c>
      <c r="N3046">
        <v>5.6</v>
      </c>
      <c r="O3046">
        <v>436</v>
      </c>
      <c r="P3046">
        <v>550</v>
      </c>
      <c r="Q3046">
        <v>223393</v>
      </c>
      <c r="R3046">
        <v>17657</v>
      </c>
      <c r="S3046" t="s">
        <v>28</v>
      </c>
      <c r="T3046">
        <v>2.35</v>
      </c>
      <c r="U3046" t="b">
        <f>IF(Table19[[#This Row],[gross]]-Table19[[#This Row],[budget]] &gt; 0, TRUE, FALSE)</f>
        <v>0</v>
      </c>
    </row>
    <row r="3047" spans="1:21" x14ac:dyDescent="0.35">
      <c r="A3047" t="s">
        <v>686</v>
      </c>
      <c r="B3047">
        <v>2006</v>
      </c>
      <c r="C3047" t="s">
        <v>683</v>
      </c>
      <c r="D3047" t="s">
        <v>506</v>
      </c>
      <c r="E3047" t="s">
        <v>684</v>
      </c>
      <c r="F3047" t="s">
        <v>687</v>
      </c>
      <c r="G3047" t="s">
        <v>39</v>
      </c>
      <c r="H3047" s="11">
        <v>160000000</v>
      </c>
      <c r="I3047" s="11">
        <v>60655503</v>
      </c>
      <c r="J3047" t="s">
        <v>38</v>
      </c>
      <c r="K3047">
        <v>98</v>
      </c>
      <c r="L3047" t="s">
        <v>685</v>
      </c>
      <c r="M3047" t="s">
        <v>688</v>
      </c>
      <c r="N3047">
        <v>5.6</v>
      </c>
      <c r="O3047">
        <v>231</v>
      </c>
      <c r="P3047">
        <v>629</v>
      </c>
      <c r="Q3047">
        <v>82380</v>
      </c>
      <c r="R3047">
        <v>92456</v>
      </c>
      <c r="S3047" t="s">
        <v>28</v>
      </c>
      <c r="T3047">
        <v>2.35</v>
      </c>
      <c r="U3047" t="b">
        <f>IF(Table19[[#This Row],[gross]]-Table19[[#This Row],[budget]] &gt; 0, TRUE, FALSE)</f>
        <v>0</v>
      </c>
    </row>
    <row r="3048" spans="1:21" x14ac:dyDescent="0.35">
      <c r="A3048" t="s">
        <v>1223</v>
      </c>
      <c r="B3048">
        <v>2013</v>
      </c>
      <c r="C3048" t="s">
        <v>1221</v>
      </c>
      <c r="D3048" t="s">
        <v>310</v>
      </c>
      <c r="E3048" t="s">
        <v>296</v>
      </c>
      <c r="F3048" t="s">
        <v>1224</v>
      </c>
      <c r="G3048" t="s">
        <v>39</v>
      </c>
      <c r="H3048" s="11">
        <v>130000000</v>
      </c>
      <c r="I3048" s="11">
        <v>33592415</v>
      </c>
      <c r="J3048" t="s">
        <v>38</v>
      </c>
      <c r="K3048">
        <v>96</v>
      </c>
      <c r="L3048" t="s">
        <v>1222</v>
      </c>
      <c r="M3048" t="s">
        <v>1225</v>
      </c>
      <c r="N3048">
        <v>5.6</v>
      </c>
      <c r="O3048">
        <v>208</v>
      </c>
      <c r="P3048">
        <v>210</v>
      </c>
      <c r="Q3048">
        <v>91640</v>
      </c>
      <c r="R3048">
        <v>31549</v>
      </c>
      <c r="S3048" t="s">
        <v>28</v>
      </c>
      <c r="T3048">
        <v>2.35</v>
      </c>
      <c r="U3048" t="b">
        <f>IF(Table19[[#This Row],[gross]]-Table19[[#This Row],[budget]] &gt; 0, TRUE, FALSE)</f>
        <v>0</v>
      </c>
    </row>
    <row r="3049" spans="1:21" x14ac:dyDescent="0.35">
      <c r="A3049" t="s">
        <v>1313</v>
      </c>
      <c r="B3049">
        <v>2007</v>
      </c>
      <c r="C3049" t="s">
        <v>1311</v>
      </c>
      <c r="D3049" t="s">
        <v>217</v>
      </c>
      <c r="E3049" t="s">
        <v>1312</v>
      </c>
      <c r="F3049" t="s">
        <v>687</v>
      </c>
      <c r="G3049" t="s">
        <v>90</v>
      </c>
      <c r="H3049" s="11">
        <v>130000000</v>
      </c>
      <c r="I3049" s="11">
        <v>131920333</v>
      </c>
      <c r="J3049" t="s">
        <v>38</v>
      </c>
      <c r="K3049">
        <v>92</v>
      </c>
      <c r="L3049" t="s">
        <v>222</v>
      </c>
      <c r="M3049" t="s">
        <v>1314</v>
      </c>
      <c r="N3049">
        <v>5.6</v>
      </c>
      <c r="O3049">
        <v>262</v>
      </c>
      <c r="P3049">
        <v>436</v>
      </c>
      <c r="Q3049">
        <v>213275</v>
      </c>
      <c r="R3049">
        <v>15302</v>
      </c>
      <c r="S3049" t="s">
        <v>28</v>
      </c>
      <c r="T3049">
        <v>2.35</v>
      </c>
      <c r="U3049" t="b">
        <f>IF(Table19[[#This Row],[gross]]-Table19[[#This Row],[budget]] &gt; 0, TRUE, FALSE)</f>
        <v>1</v>
      </c>
    </row>
    <row r="3050" spans="1:21" x14ac:dyDescent="0.35">
      <c r="A3050" t="s">
        <v>2005</v>
      </c>
      <c r="B3050">
        <v>1995</v>
      </c>
      <c r="C3050" t="s">
        <v>2003</v>
      </c>
      <c r="D3050" t="s">
        <v>2004</v>
      </c>
      <c r="E3050" t="s">
        <v>117</v>
      </c>
      <c r="F3050" t="s">
        <v>2006</v>
      </c>
      <c r="G3050" t="s">
        <v>39</v>
      </c>
      <c r="H3050" s="11">
        <v>98000000</v>
      </c>
      <c r="I3050" s="11">
        <v>11000000</v>
      </c>
      <c r="J3050" t="s">
        <v>38</v>
      </c>
      <c r="K3050">
        <v>124</v>
      </c>
      <c r="L3050" t="s">
        <v>1569</v>
      </c>
      <c r="M3050" t="s">
        <v>2007</v>
      </c>
      <c r="N3050">
        <v>5.6</v>
      </c>
      <c r="O3050">
        <v>61</v>
      </c>
      <c r="P3050">
        <v>169</v>
      </c>
      <c r="Q3050">
        <v>21102</v>
      </c>
      <c r="R3050">
        <v>3611</v>
      </c>
      <c r="S3050" t="s">
        <v>28</v>
      </c>
      <c r="T3050">
        <v>2.35</v>
      </c>
      <c r="U3050" t="b">
        <f>IF(Table19[[#This Row],[gross]]-Table19[[#This Row],[budget]] &gt; 0, TRUE, FALSE)</f>
        <v>0</v>
      </c>
    </row>
    <row r="3051" spans="1:21" x14ac:dyDescent="0.35">
      <c r="A3051" t="s">
        <v>2123</v>
      </c>
      <c r="B3051">
        <v>2015</v>
      </c>
      <c r="C3051" t="s">
        <v>1216</v>
      </c>
      <c r="D3051" t="s">
        <v>144</v>
      </c>
      <c r="E3051" t="s">
        <v>2117</v>
      </c>
      <c r="F3051" t="s">
        <v>803</v>
      </c>
      <c r="G3051" t="s">
        <v>39</v>
      </c>
      <c r="H3051" s="11">
        <v>88000000</v>
      </c>
      <c r="I3051" s="11">
        <v>78747585</v>
      </c>
      <c r="J3051" t="s">
        <v>38</v>
      </c>
      <c r="K3051">
        <v>106</v>
      </c>
      <c r="L3051" t="s">
        <v>2122</v>
      </c>
      <c r="M3051" t="s">
        <v>2124</v>
      </c>
      <c r="N3051">
        <v>5.6</v>
      </c>
      <c r="O3051">
        <v>253</v>
      </c>
      <c r="P3051">
        <v>342</v>
      </c>
      <c r="Q3051">
        <v>89770</v>
      </c>
      <c r="R3051">
        <v>35367</v>
      </c>
      <c r="S3051" t="s">
        <v>28</v>
      </c>
      <c r="T3051">
        <v>2.35</v>
      </c>
      <c r="U3051" t="b">
        <f>IF(Table19[[#This Row],[gross]]-Table19[[#This Row],[budget]] &gt; 0, TRUE, FALSE)</f>
        <v>0</v>
      </c>
    </row>
    <row r="3052" spans="1:21" x14ac:dyDescent="0.35">
      <c r="A3052" t="s">
        <v>2184</v>
      </c>
      <c r="B3052">
        <v>2000</v>
      </c>
      <c r="C3052" t="s">
        <v>2183</v>
      </c>
      <c r="D3052" t="s">
        <v>247</v>
      </c>
      <c r="E3052" t="s">
        <v>1629</v>
      </c>
      <c r="F3052" t="s">
        <v>2185</v>
      </c>
      <c r="G3052" t="s">
        <v>90</v>
      </c>
      <c r="H3052" s="11">
        <v>90000000</v>
      </c>
      <c r="I3052" s="11">
        <v>60874615</v>
      </c>
      <c r="J3052" t="s">
        <v>38</v>
      </c>
      <c r="K3052">
        <v>114</v>
      </c>
      <c r="L3052" t="s">
        <v>1137</v>
      </c>
      <c r="M3052" t="s">
        <v>2186</v>
      </c>
      <c r="N3052">
        <v>5.6</v>
      </c>
      <c r="O3052">
        <v>181</v>
      </c>
      <c r="P3052">
        <v>949</v>
      </c>
      <c r="Q3052">
        <v>60467</v>
      </c>
      <c r="R3052">
        <v>4902</v>
      </c>
      <c r="S3052" t="s">
        <v>28</v>
      </c>
      <c r="T3052">
        <v>2.35</v>
      </c>
      <c r="U3052" t="b">
        <f>IF(Table19[[#This Row],[gross]]-Table19[[#This Row],[budget]] &gt; 0, TRUE, FALSE)</f>
        <v>0</v>
      </c>
    </row>
    <row r="3053" spans="1:21" x14ac:dyDescent="0.35">
      <c r="A3053" t="s">
        <v>2376</v>
      </c>
      <c r="B3053">
        <v>2012</v>
      </c>
      <c r="C3053" t="s">
        <v>2374</v>
      </c>
      <c r="D3053" t="s">
        <v>1476</v>
      </c>
      <c r="E3053" t="s">
        <v>1344</v>
      </c>
      <c r="F3053" t="s">
        <v>1429</v>
      </c>
      <c r="G3053" t="s">
        <v>90</v>
      </c>
      <c r="H3053" s="11">
        <v>85000000</v>
      </c>
      <c r="I3053" s="11">
        <v>64933670</v>
      </c>
      <c r="J3053" t="s">
        <v>38</v>
      </c>
      <c r="K3053">
        <v>106</v>
      </c>
      <c r="L3053" t="s">
        <v>2375</v>
      </c>
      <c r="M3053" t="s">
        <v>2377</v>
      </c>
      <c r="N3053">
        <v>5.6</v>
      </c>
      <c r="O3053">
        <v>382</v>
      </c>
      <c r="P3053">
        <v>208</v>
      </c>
      <c r="Q3053">
        <v>70838</v>
      </c>
      <c r="R3053">
        <v>11454</v>
      </c>
      <c r="S3053" t="s">
        <v>28</v>
      </c>
      <c r="T3053">
        <v>1.85</v>
      </c>
      <c r="U3053" t="b">
        <f>IF(Table19[[#This Row],[gross]]-Table19[[#This Row],[budget]] &gt; 0, TRUE, FALSE)</f>
        <v>0</v>
      </c>
    </row>
    <row r="3054" spans="1:21" x14ac:dyDescent="0.35">
      <c r="A3054" t="s">
        <v>2520</v>
      </c>
      <c r="B3054">
        <v>2008</v>
      </c>
      <c r="C3054" t="s">
        <v>2519</v>
      </c>
      <c r="D3054" t="s">
        <v>245</v>
      </c>
      <c r="E3054" t="s">
        <v>1626</v>
      </c>
      <c r="F3054" t="s">
        <v>2521</v>
      </c>
      <c r="G3054" t="s">
        <v>39</v>
      </c>
      <c r="H3054" s="11">
        <v>80000000</v>
      </c>
      <c r="I3054" s="11">
        <v>120136047</v>
      </c>
      <c r="J3054" t="s">
        <v>740</v>
      </c>
      <c r="K3054">
        <v>88</v>
      </c>
      <c r="L3054" t="s">
        <v>1375</v>
      </c>
      <c r="M3054" t="s">
        <v>2522</v>
      </c>
      <c r="N3054">
        <v>5.6</v>
      </c>
      <c r="O3054">
        <v>141</v>
      </c>
      <c r="P3054">
        <v>124</v>
      </c>
      <c r="Q3054">
        <v>48500</v>
      </c>
      <c r="R3054">
        <v>9913</v>
      </c>
      <c r="S3054" t="s">
        <v>28</v>
      </c>
      <c r="T3054">
        <v>1.85</v>
      </c>
      <c r="U3054" t="b">
        <f>IF(Table19[[#This Row],[gross]]-Table19[[#This Row],[budget]] &gt; 0, TRUE, FALSE)</f>
        <v>1</v>
      </c>
    </row>
    <row r="3055" spans="1:21" x14ac:dyDescent="0.35">
      <c r="A3055" t="s">
        <v>2591</v>
      </c>
      <c r="B3055">
        <v>2006</v>
      </c>
      <c r="C3055" t="s">
        <v>782</v>
      </c>
      <c r="D3055" t="s">
        <v>2590</v>
      </c>
      <c r="E3055" t="s">
        <v>2588</v>
      </c>
      <c r="F3055" t="s">
        <v>2592</v>
      </c>
      <c r="G3055" t="s">
        <v>90</v>
      </c>
      <c r="H3055" s="11">
        <v>65000000</v>
      </c>
      <c r="I3055" s="11">
        <v>82226474</v>
      </c>
      <c r="J3055" t="s">
        <v>38</v>
      </c>
      <c r="K3055">
        <v>93</v>
      </c>
      <c r="L3055" t="s">
        <v>2589</v>
      </c>
      <c r="M3055" t="s">
        <v>2593</v>
      </c>
      <c r="N3055">
        <v>5.6</v>
      </c>
      <c r="O3055">
        <v>147</v>
      </c>
      <c r="P3055">
        <v>424</v>
      </c>
      <c r="Q3055">
        <v>65499</v>
      </c>
      <c r="R3055">
        <v>1267</v>
      </c>
      <c r="S3055" t="s">
        <v>28</v>
      </c>
      <c r="T3055">
        <v>1.85</v>
      </c>
      <c r="U3055" t="b">
        <f>IF(Table19[[#This Row],[gross]]-Table19[[#This Row],[budget]] &gt; 0, TRUE, FALSE)</f>
        <v>1</v>
      </c>
    </row>
    <row r="3056" spans="1:21" x14ac:dyDescent="0.35">
      <c r="A3056" t="s">
        <v>2666</v>
      </c>
      <c r="B3056">
        <v>1998</v>
      </c>
      <c r="C3056" t="s">
        <v>1839</v>
      </c>
      <c r="D3056" t="s">
        <v>749</v>
      </c>
      <c r="E3056" t="s">
        <v>2664</v>
      </c>
      <c r="F3056" t="s">
        <v>2667</v>
      </c>
      <c r="G3056" t="s">
        <v>90</v>
      </c>
      <c r="H3056" s="11">
        <v>90000000</v>
      </c>
      <c r="I3056" s="11">
        <v>50628009</v>
      </c>
      <c r="J3056" t="s">
        <v>38</v>
      </c>
      <c r="K3056">
        <v>114</v>
      </c>
      <c r="L3056" t="s">
        <v>2665</v>
      </c>
      <c r="M3056" t="s">
        <v>2668</v>
      </c>
      <c r="N3056">
        <v>5.6</v>
      </c>
      <c r="O3056">
        <v>35</v>
      </c>
      <c r="P3056">
        <v>88</v>
      </c>
      <c r="Q3056">
        <v>22955</v>
      </c>
      <c r="R3056">
        <v>10731</v>
      </c>
      <c r="S3056" t="s">
        <v>28</v>
      </c>
      <c r="T3056">
        <v>1.85</v>
      </c>
      <c r="U3056" t="b">
        <f>IF(Table19[[#This Row],[gross]]-Table19[[#This Row],[budget]] &gt; 0, TRUE, FALSE)</f>
        <v>0</v>
      </c>
    </row>
    <row r="3057" spans="1:21" x14ac:dyDescent="0.35">
      <c r="A3057" t="s">
        <v>2745</v>
      </c>
      <c r="B3057">
        <v>2003</v>
      </c>
      <c r="C3057" t="s">
        <v>1031</v>
      </c>
      <c r="D3057" t="s">
        <v>328</v>
      </c>
      <c r="E3057" t="s">
        <v>625</v>
      </c>
      <c r="F3057" t="s">
        <v>2555</v>
      </c>
      <c r="G3057" t="s">
        <v>39</v>
      </c>
      <c r="H3057" s="11">
        <v>80000000</v>
      </c>
      <c r="I3057" s="11">
        <v>19480739</v>
      </c>
      <c r="J3057" t="s">
        <v>38</v>
      </c>
      <c r="K3057">
        <v>116</v>
      </c>
      <c r="L3057" t="s">
        <v>68</v>
      </c>
      <c r="M3057" t="s">
        <v>2746</v>
      </c>
      <c r="N3057">
        <v>5.6</v>
      </c>
      <c r="O3057">
        <v>123</v>
      </c>
      <c r="P3057">
        <v>457</v>
      </c>
      <c r="Q3057">
        <v>53057</v>
      </c>
      <c r="R3057">
        <v>43887</v>
      </c>
      <c r="S3057" t="s">
        <v>28</v>
      </c>
      <c r="T3057">
        <v>2.35</v>
      </c>
      <c r="U3057" t="b">
        <f>IF(Table19[[#This Row],[gross]]-Table19[[#This Row],[budget]] &gt; 0, TRUE, FALSE)</f>
        <v>0</v>
      </c>
    </row>
    <row r="3058" spans="1:21" x14ac:dyDescent="0.35">
      <c r="A3058" t="s">
        <v>2791</v>
      </c>
      <c r="B3058">
        <v>2014</v>
      </c>
      <c r="C3058" t="s">
        <v>2268</v>
      </c>
      <c r="D3058" t="s">
        <v>2790</v>
      </c>
      <c r="E3058" t="s">
        <v>2788</v>
      </c>
      <c r="F3058" t="s">
        <v>2792</v>
      </c>
      <c r="G3058" t="s">
        <v>39</v>
      </c>
      <c r="H3058" s="11">
        <v>80000000</v>
      </c>
      <c r="I3058" s="11">
        <v>23219748</v>
      </c>
      <c r="J3058" t="s">
        <v>263</v>
      </c>
      <c r="K3058">
        <v>105</v>
      </c>
      <c r="L3058" t="s">
        <v>2789</v>
      </c>
      <c r="M3058" t="s">
        <v>2793</v>
      </c>
      <c r="N3058">
        <v>5.6</v>
      </c>
      <c r="O3058">
        <v>272</v>
      </c>
      <c r="P3058">
        <v>308</v>
      </c>
      <c r="Q3058">
        <v>84508</v>
      </c>
      <c r="R3058">
        <v>1099</v>
      </c>
      <c r="S3058" t="s">
        <v>28</v>
      </c>
      <c r="T3058">
        <v>2.35</v>
      </c>
      <c r="U3058" t="b">
        <f>IF(Table19[[#This Row],[gross]]-Table19[[#This Row],[budget]] &gt; 0, TRUE, FALSE)</f>
        <v>0</v>
      </c>
    </row>
    <row r="3059" spans="1:21" x14ac:dyDescent="0.35">
      <c r="A3059" t="s">
        <v>3081</v>
      </c>
      <c r="B3059">
        <v>2008</v>
      </c>
      <c r="C3059" t="s">
        <v>3008</v>
      </c>
      <c r="D3059" t="s">
        <v>644</v>
      </c>
      <c r="E3059" t="s">
        <v>385</v>
      </c>
      <c r="F3059" t="s">
        <v>3082</v>
      </c>
      <c r="G3059" t="s">
        <v>39</v>
      </c>
      <c r="H3059" s="11">
        <v>70000000</v>
      </c>
      <c r="I3059" s="11">
        <v>70224196</v>
      </c>
      <c r="J3059" t="s">
        <v>38</v>
      </c>
      <c r="K3059">
        <v>112</v>
      </c>
      <c r="L3059" t="s">
        <v>3080</v>
      </c>
      <c r="M3059" t="s">
        <v>3083</v>
      </c>
      <c r="N3059">
        <v>5.6</v>
      </c>
      <c r="O3059">
        <v>176</v>
      </c>
      <c r="P3059">
        <v>138</v>
      </c>
      <c r="Q3059">
        <v>59352</v>
      </c>
      <c r="R3059">
        <v>13827</v>
      </c>
      <c r="S3059" t="s">
        <v>28</v>
      </c>
      <c r="T3059">
        <v>2.35</v>
      </c>
      <c r="U3059" t="b">
        <f>IF(Table19[[#This Row],[gross]]-Table19[[#This Row],[budget]] &gt; 0, TRUE, FALSE)</f>
        <v>1</v>
      </c>
    </row>
    <row r="3060" spans="1:21" x14ac:dyDescent="0.35">
      <c r="A3060" t="s">
        <v>3215</v>
      </c>
      <c r="B3060">
        <v>2006</v>
      </c>
      <c r="C3060" t="s">
        <v>885</v>
      </c>
      <c r="D3060" t="s">
        <v>230</v>
      </c>
      <c r="E3060" t="s">
        <v>3213</v>
      </c>
      <c r="F3060" t="s">
        <v>3216</v>
      </c>
      <c r="G3060" t="s">
        <v>39</v>
      </c>
      <c r="H3060" s="11">
        <v>70000000</v>
      </c>
      <c r="I3060" s="11">
        <v>42272747</v>
      </c>
      <c r="J3060" t="s">
        <v>38</v>
      </c>
      <c r="K3060">
        <v>110</v>
      </c>
      <c r="L3060" t="s">
        <v>3214</v>
      </c>
      <c r="M3060" t="s">
        <v>3217</v>
      </c>
      <c r="N3060">
        <v>5.6</v>
      </c>
      <c r="O3060">
        <v>284</v>
      </c>
      <c r="P3060">
        <v>1040</v>
      </c>
      <c r="Q3060">
        <v>78635</v>
      </c>
      <c r="R3060">
        <v>5609</v>
      </c>
      <c r="S3060" t="s">
        <v>28</v>
      </c>
      <c r="T3060">
        <v>1.85</v>
      </c>
      <c r="U3060" t="b">
        <f>IF(Table19[[#This Row],[gross]]-Table19[[#This Row],[budget]] &gt; 0, TRUE, FALSE)</f>
        <v>0</v>
      </c>
    </row>
    <row r="3061" spans="1:21" x14ac:dyDescent="0.35">
      <c r="A3061" t="s">
        <v>3219</v>
      </c>
      <c r="B3061">
        <v>2004</v>
      </c>
      <c r="C3061" t="s">
        <v>2268</v>
      </c>
      <c r="D3061" t="s">
        <v>2169</v>
      </c>
      <c r="E3061" t="s">
        <v>936</v>
      </c>
      <c r="F3061" t="s">
        <v>3220</v>
      </c>
      <c r="G3061" t="s">
        <v>39</v>
      </c>
      <c r="H3061" s="11">
        <v>60000000</v>
      </c>
      <c r="I3061" s="11">
        <v>80281096</v>
      </c>
      <c r="J3061" t="s">
        <v>38</v>
      </c>
      <c r="K3061">
        <v>109</v>
      </c>
      <c r="L3061" t="s">
        <v>2145</v>
      </c>
      <c r="M3061" t="s">
        <v>3221</v>
      </c>
      <c r="N3061">
        <v>5.6</v>
      </c>
      <c r="O3061">
        <v>247</v>
      </c>
      <c r="P3061">
        <v>1283</v>
      </c>
      <c r="Q3061">
        <v>143628</v>
      </c>
      <c r="R3061">
        <v>3222</v>
      </c>
      <c r="S3061" t="s">
        <v>28</v>
      </c>
      <c r="T3061">
        <v>2.35</v>
      </c>
      <c r="U3061" t="b">
        <f>IF(Table19[[#This Row],[gross]]-Table19[[#This Row],[budget]] &gt; 0, TRUE, FALSE)</f>
        <v>1</v>
      </c>
    </row>
    <row r="3062" spans="1:21" x14ac:dyDescent="0.35">
      <c r="A3062" t="s">
        <v>3301</v>
      </c>
      <c r="B3062">
        <v>2002</v>
      </c>
      <c r="C3062" t="s">
        <v>1284</v>
      </c>
      <c r="D3062" t="s">
        <v>735</v>
      </c>
      <c r="E3062" t="s">
        <v>3300</v>
      </c>
      <c r="F3062" t="s">
        <v>3302</v>
      </c>
      <c r="G3062" t="s">
        <v>39</v>
      </c>
      <c r="H3062" s="11">
        <v>70000000</v>
      </c>
      <c r="I3062" s="11">
        <v>30157016</v>
      </c>
      <c r="J3062" t="s">
        <v>38</v>
      </c>
      <c r="K3062">
        <v>116</v>
      </c>
      <c r="L3062" t="s">
        <v>1050</v>
      </c>
      <c r="M3062" t="s">
        <v>3303</v>
      </c>
      <c r="N3062">
        <v>5.6</v>
      </c>
      <c r="O3062">
        <v>128</v>
      </c>
      <c r="P3062">
        <v>189</v>
      </c>
      <c r="Q3062">
        <v>39659</v>
      </c>
      <c r="R3062">
        <v>12993</v>
      </c>
      <c r="S3062" t="s">
        <v>28</v>
      </c>
      <c r="T3062">
        <v>2.35</v>
      </c>
      <c r="U3062" t="b">
        <f>IF(Table19[[#This Row],[gross]]-Table19[[#This Row],[budget]] &gt; 0, TRUE, FALSE)</f>
        <v>0</v>
      </c>
    </row>
    <row r="3063" spans="1:21" x14ac:dyDescent="0.35">
      <c r="A3063" t="s">
        <v>3413</v>
      </c>
      <c r="B3063">
        <v>1995</v>
      </c>
      <c r="C3063" t="s">
        <v>3409</v>
      </c>
      <c r="D3063" t="s">
        <v>3412</v>
      </c>
      <c r="E3063" t="s">
        <v>3410</v>
      </c>
      <c r="F3063" t="s">
        <v>3414</v>
      </c>
      <c r="G3063" t="s">
        <v>569</v>
      </c>
      <c r="H3063" s="11">
        <v>68000000</v>
      </c>
      <c r="I3063" s="11">
        <v>35324232</v>
      </c>
      <c r="J3063" t="s">
        <v>38</v>
      </c>
      <c r="K3063">
        <v>105</v>
      </c>
      <c r="L3063" t="s">
        <v>3411</v>
      </c>
      <c r="M3063" t="s">
        <v>3415</v>
      </c>
      <c r="N3063">
        <v>5.6</v>
      </c>
      <c r="O3063">
        <v>40</v>
      </c>
      <c r="P3063">
        <v>62</v>
      </c>
      <c r="Q3063">
        <v>32224</v>
      </c>
      <c r="R3063">
        <v>1132</v>
      </c>
      <c r="S3063" t="s">
        <v>28</v>
      </c>
      <c r="T3063">
        <v>2.35</v>
      </c>
      <c r="U3063" t="b">
        <f>IF(Table19[[#This Row],[gross]]-Table19[[#This Row],[budget]] &gt; 0, TRUE, FALSE)</f>
        <v>0</v>
      </c>
    </row>
    <row r="3064" spans="1:21" x14ac:dyDescent="0.35">
      <c r="A3064" t="s">
        <v>4165</v>
      </c>
      <c r="B3064">
        <v>2006</v>
      </c>
      <c r="C3064" t="s">
        <v>2183</v>
      </c>
      <c r="D3064" t="s">
        <v>95</v>
      </c>
      <c r="E3064" t="s">
        <v>4164</v>
      </c>
      <c r="F3064" t="s">
        <v>3063</v>
      </c>
      <c r="G3064" t="s">
        <v>569</v>
      </c>
      <c r="H3064" s="11">
        <v>50000000</v>
      </c>
      <c r="I3064" s="11">
        <v>22518325</v>
      </c>
      <c r="J3064" t="s">
        <v>740</v>
      </c>
      <c r="K3064">
        <v>121</v>
      </c>
      <c r="L3064" t="s">
        <v>2079</v>
      </c>
      <c r="M3064" t="s">
        <v>4166</v>
      </c>
      <c r="N3064">
        <v>5.6</v>
      </c>
      <c r="O3064">
        <v>240</v>
      </c>
      <c r="P3064">
        <v>644</v>
      </c>
      <c r="Q3064">
        <v>63363</v>
      </c>
      <c r="R3064">
        <v>22833</v>
      </c>
      <c r="S3064" t="s">
        <v>28</v>
      </c>
      <c r="T3064">
        <v>2.35</v>
      </c>
      <c r="U3064" t="b">
        <f>IF(Table19[[#This Row],[gross]]-Table19[[#This Row],[budget]] &gt; 0, TRUE, FALSE)</f>
        <v>0</v>
      </c>
    </row>
    <row r="3065" spans="1:21" x14ac:dyDescent="0.35">
      <c r="A3065" t="s">
        <v>4208</v>
      </c>
      <c r="B3065">
        <v>2005</v>
      </c>
      <c r="C3065" t="s">
        <v>4205</v>
      </c>
      <c r="D3065" t="s">
        <v>1301</v>
      </c>
      <c r="E3065" t="s">
        <v>4206</v>
      </c>
      <c r="F3065" t="s">
        <v>4209</v>
      </c>
      <c r="G3065" t="s">
        <v>39</v>
      </c>
      <c r="H3065" s="11">
        <v>30000000</v>
      </c>
      <c r="I3065" s="11">
        <v>25472967</v>
      </c>
      <c r="J3065" t="s">
        <v>38</v>
      </c>
      <c r="K3065">
        <v>103</v>
      </c>
      <c r="L3065" t="s">
        <v>4207</v>
      </c>
      <c r="M3065" t="s">
        <v>4210</v>
      </c>
      <c r="N3065">
        <v>5.6</v>
      </c>
      <c r="O3065">
        <v>196</v>
      </c>
      <c r="P3065">
        <v>411</v>
      </c>
      <c r="Q3065">
        <v>44966</v>
      </c>
      <c r="R3065">
        <v>1467</v>
      </c>
      <c r="S3065" t="s">
        <v>28</v>
      </c>
      <c r="T3065">
        <v>2.35</v>
      </c>
      <c r="U3065" t="b">
        <f>IF(Table19[[#This Row],[gross]]-Table19[[#This Row],[budget]] &gt; 0, TRUE, FALSE)</f>
        <v>0</v>
      </c>
    </row>
    <row r="3066" spans="1:21" x14ac:dyDescent="0.35">
      <c r="A3066" t="s">
        <v>4323</v>
      </c>
      <c r="B3066">
        <v>2012</v>
      </c>
      <c r="C3066" t="s">
        <v>4321</v>
      </c>
      <c r="D3066" t="s">
        <v>2117</v>
      </c>
      <c r="E3066" t="s">
        <v>4322</v>
      </c>
      <c r="F3066" t="s">
        <v>2038</v>
      </c>
      <c r="G3066" t="s">
        <v>569</v>
      </c>
      <c r="H3066" s="11">
        <v>70000000</v>
      </c>
      <c r="I3066" s="11">
        <v>36931089</v>
      </c>
      <c r="J3066" t="s">
        <v>38</v>
      </c>
      <c r="K3066">
        <v>116</v>
      </c>
      <c r="L3066" t="s">
        <v>1611</v>
      </c>
      <c r="M3066" t="s">
        <v>4324</v>
      </c>
      <c r="N3066">
        <v>5.6</v>
      </c>
      <c r="O3066">
        <v>157</v>
      </c>
      <c r="P3066">
        <v>198</v>
      </c>
      <c r="Q3066">
        <v>70681</v>
      </c>
      <c r="R3066">
        <v>16484</v>
      </c>
      <c r="S3066" t="s">
        <v>28</v>
      </c>
      <c r="T3066">
        <v>2.35</v>
      </c>
      <c r="U3066" t="b">
        <f>IF(Table19[[#This Row],[gross]]-Table19[[#This Row],[budget]] &gt; 0, TRUE, FALSE)</f>
        <v>0</v>
      </c>
    </row>
    <row r="3067" spans="1:21" x14ac:dyDescent="0.35">
      <c r="A3067" t="s">
        <v>4386</v>
      </c>
      <c r="B3067">
        <v>1996</v>
      </c>
      <c r="C3067" t="s">
        <v>504</v>
      </c>
      <c r="D3067" t="s">
        <v>775</v>
      </c>
      <c r="E3067" t="s">
        <v>1401</v>
      </c>
      <c r="F3067" t="s">
        <v>2551</v>
      </c>
      <c r="G3067" t="s">
        <v>39</v>
      </c>
      <c r="H3067" s="11">
        <v>54000000</v>
      </c>
      <c r="I3067" s="11">
        <v>128769345</v>
      </c>
      <c r="J3067" t="s">
        <v>38</v>
      </c>
      <c r="K3067">
        <v>95</v>
      </c>
      <c r="L3067" t="s">
        <v>2395</v>
      </c>
      <c r="M3067" t="s">
        <v>4387</v>
      </c>
      <c r="N3067">
        <v>5.6</v>
      </c>
      <c r="O3067">
        <v>57</v>
      </c>
      <c r="P3067">
        <v>99</v>
      </c>
      <c r="Q3067">
        <v>86556</v>
      </c>
      <c r="R3067">
        <v>3155</v>
      </c>
      <c r="S3067" t="s">
        <v>28</v>
      </c>
      <c r="T3067">
        <v>1.85</v>
      </c>
      <c r="U3067" t="b">
        <f>IF(Table19[[#This Row],[gross]]-Table19[[#This Row],[budget]] &gt; 0, TRUE, FALSE)</f>
        <v>1</v>
      </c>
    </row>
    <row r="3068" spans="1:21" x14ac:dyDescent="0.35">
      <c r="A3068" t="s">
        <v>4555</v>
      </c>
      <c r="B3068">
        <v>1996</v>
      </c>
      <c r="C3068" t="s">
        <v>2365</v>
      </c>
      <c r="D3068" t="s">
        <v>572</v>
      </c>
      <c r="E3068" t="s">
        <v>456</v>
      </c>
      <c r="F3068" t="s">
        <v>274</v>
      </c>
      <c r="G3068" t="s">
        <v>39</v>
      </c>
      <c r="H3068" s="11">
        <v>50000000</v>
      </c>
      <c r="I3068" s="11">
        <v>20550712</v>
      </c>
      <c r="J3068" t="s">
        <v>38</v>
      </c>
      <c r="K3068">
        <v>107</v>
      </c>
      <c r="L3068" t="s">
        <v>1350</v>
      </c>
      <c r="M3068" t="s">
        <v>4556</v>
      </c>
      <c r="N3068">
        <v>5.6</v>
      </c>
      <c r="O3068">
        <v>47</v>
      </c>
      <c r="P3068">
        <v>95</v>
      </c>
      <c r="Q3068">
        <v>40346</v>
      </c>
      <c r="R3068">
        <v>31014</v>
      </c>
      <c r="S3068" t="s">
        <v>28</v>
      </c>
      <c r="T3068">
        <v>1.85</v>
      </c>
      <c r="U3068" t="b">
        <f>IF(Table19[[#This Row],[gross]]-Table19[[#This Row],[budget]] &gt; 0, TRUE, FALSE)</f>
        <v>0</v>
      </c>
    </row>
    <row r="3069" spans="1:21" x14ac:dyDescent="0.35">
      <c r="A3069" t="s">
        <v>4591</v>
      </c>
      <c r="B3069">
        <v>2009</v>
      </c>
      <c r="C3069" t="s">
        <v>4589</v>
      </c>
      <c r="D3069" t="s">
        <v>1114</v>
      </c>
      <c r="E3069" t="s">
        <v>1266</v>
      </c>
      <c r="F3069" t="s">
        <v>2867</v>
      </c>
      <c r="G3069" t="s">
        <v>90</v>
      </c>
      <c r="H3069" s="11">
        <v>55000000</v>
      </c>
      <c r="I3069" s="11">
        <v>16088610</v>
      </c>
      <c r="J3069" t="s">
        <v>38</v>
      </c>
      <c r="K3069">
        <v>107</v>
      </c>
      <c r="L3069" t="s">
        <v>4590</v>
      </c>
      <c r="M3069" t="s">
        <v>4592</v>
      </c>
      <c r="N3069">
        <v>5.6</v>
      </c>
      <c r="O3069">
        <v>93</v>
      </c>
      <c r="P3069">
        <v>39</v>
      </c>
      <c r="Q3069">
        <v>10417</v>
      </c>
      <c r="R3069">
        <v>3742</v>
      </c>
      <c r="S3069" t="s">
        <v>28</v>
      </c>
      <c r="T3069">
        <v>2.35</v>
      </c>
      <c r="U3069" t="b">
        <f>IF(Table19[[#This Row],[gross]]-Table19[[#This Row],[budget]] &gt; 0, TRUE, FALSE)</f>
        <v>0</v>
      </c>
    </row>
    <row r="3070" spans="1:21" x14ac:dyDescent="0.35">
      <c r="A3070" t="s">
        <v>4647</v>
      </c>
      <c r="B3070">
        <v>2006</v>
      </c>
      <c r="C3070" t="s">
        <v>215</v>
      </c>
      <c r="D3070" t="s">
        <v>4646</v>
      </c>
      <c r="E3070" t="s">
        <v>4645</v>
      </c>
      <c r="F3070" t="s">
        <v>4648</v>
      </c>
      <c r="G3070" t="s">
        <v>39</v>
      </c>
      <c r="H3070" s="11">
        <v>54000000</v>
      </c>
      <c r="I3070" s="11">
        <v>75604320</v>
      </c>
      <c r="J3070" t="s">
        <v>38</v>
      </c>
      <c r="K3070">
        <v>110</v>
      </c>
      <c r="L3070" t="s">
        <v>1618</v>
      </c>
      <c r="M3070" t="s">
        <v>4649</v>
      </c>
      <c r="N3070">
        <v>5.6</v>
      </c>
      <c r="O3070">
        <v>136</v>
      </c>
      <c r="P3070">
        <v>195</v>
      </c>
      <c r="Q3070">
        <v>68417</v>
      </c>
      <c r="R3070">
        <v>847</v>
      </c>
      <c r="S3070" t="s">
        <v>28</v>
      </c>
      <c r="T3070">
        <v>1.85</v>
      </c>
      <c r="U3070" t="b">
        <f>IF(Table19[[#This Row],[gross]]-Table19[[#This Row],[budget]] &gt; 0, TRUE, FALSE)</f>
        <v>1</v>
      </c>
    </row>
    <row r="3071" spans="1:21" x14ac:dyDescent="0.35">
      <c r="A3071" t="s">
        <v>4772</v>
      </c>
      <c r="B3071">
        <v>2006</v>
      </c>
      <c r="C3071" t="s">
        <v>4770</v>
      </c>
      <c r="D3071" t="s">
        <v>4771</v>
      </c>
      <c r="E3071" t="s">
        <v>2188</v>
      </c>
      <c r="F3071" t="s">
        <v>801</v>
      </c>
      <c r="G3071" t="s">
        <v>90</v>
      </c>
      <c r="H3071" s="11">
        <v>51000000</v>
      </c>
      <c r="I3071" s="11">
        <v>72601713</v>
      </c>
      <c r="J3071" t="s">
        <v>740</v>
      </c>
      <c r="K3071">
        <v>90</v>
      </c>
      <c r="L3071" t="s">
        <v>2848</v>
      </c>
      <c r="M3071" t="s">
        <v>4773</v>
      </c>
      <c r="N3071">
        <v>5.6</v>
      </c>
      <c r="O3071">
        <v>98</v>
      </c>
      <c r="P3071">
        <v>155</v>
      </c>
      <c r="Q3071">
        <v>21396</v>
      </c>
      <c r="R3071">
        <v>2055</v>
      </c>
      <c r="S3071" t="s">
        <v>28</v>
      </c>
      <c r="T3071">
        <v>1.85</v>
      </c>
      <c r="U3071" t="b">
        <f>IF(Table19[[#This Row],[gross]]-Table19[[#This Row],[budget]] &gt; 0, TRUE, FALSE)</f>
        <v>1</v>
      </c>
    </row>
    <row r="3072" spans="1:21" x14ac:dyDescent="0.35">
      <c r="A3072" t="s">
        <v>4880</v>
      </c>
      <c r="B3072">
        <v>2006</v>
      </c>
      <c r="C3072" t="s">
        <v>4468</v>
      </c>
      <c r="D3072" t="s">
        <v>638</v>
      </c>
      <c r="E3072" t="s">
        <v>644</v>
      </c>
      <c r="F3072" t="s">
        <v>1885</v>
      </c>
      <c r="G3072" t="s">
        <v>39</v>
      </c>
      <c r="H3072" s="11">
        <v>50000000</v>
      </c>
      <c r="I3072" s="11">
        <v>88658172</v>
      </c>
      <c r="J3072" t="s">
        <v>38</v>
      </c>
      <c r="K3072">
        <v>95</v>
      </c>
      <c r="L3072" t="s">
        <v>1618</v>
      </c>
      <c r="M3072" t="s">
        <v>4881</v>
      </c>
      <c r="N3072">
        <v>5.6</v>
      </c>
      <c r="O3072">
        <v>143</v>
      </c>
      <c r="P3072">
        <v>242</v>
      </c>
      <c r="Q3072">
        <v>58412</v>
      </c>
      <c r="R3072">
        <v>37967</v>
      </c>
      <c r="S3072" t="s">
        <v>28</v>
      </c>
      <c r="T3072">
        <v>2.35</v>
      </c>
      <c r="U3072" t="b">
        <f>IF(Table19[[#This Row],[gross]]-Table19[[#This Row],[budget]] &gt; 0, TRUE, FALSE)</f>
        <v>1</v>
      </c>
    </row>
    <row r="3073" spans="1:21" x14ac:dyDescent="0.35">
      <c r="A3073" t="s">
        <v>5182</v>
      </c>
      <c r="B3073">
        <v>2011</v>
      </c>
      <c r="C3073" t="s">
        <v>5180</v>
      </c>
      <c r="D3073" t="s">
        <v>814</v>
      </c>
      <c r="E3073" t="s">
        <v>1885</v>
      </c>
      <c r="F3073" t="s">
        <v>75</v>
      </c>
      <c r="G3073" t="s">
        <v>569</v>
      </c>
      <c r="H3073" s="11">
        <v>49900000</v>
      </c>
      <c r="I3073" s="11">
        <v>21557240</v>
      </c>
      <c r="J3073" t="s">
        <v>38</v>
      </c>
      <c r="K3073">
        <v>102</v>
      </c>
      <c r="L3073" t="s">
        <v>5181</v>
      </c>
      <c r="M3073" t="s">
        <v>5183</v>
      </c>
      <c r="N3073">
        <v>5.6</v>
      </c>
      <c r="O3073">
        <v>208</v>
      </c>
      <c r="P3073">
        <v>274</v>
      </c>
      <c r="Q3073">
        <v>85237</v>
      </c>
      <c r="R3073">
        <v>45202</v>
      </c>
      <c r="S3073" t="s">
        <v>28</v>
      </c>
      <c r="T3073">
        <v>2.35</v>
      </c>
      <c r="U3073" t="b">
        <f>IF(Table19[[#This Row],[gross]]-Table19[[#This Row],[budget]] &gt; 0, TRUE, FALSE)</f>
        <v>0</v>
      </c>
    </row>
    <row r="3074" spans="1:21" x14ac:dyDescent="0.35">
      <c r="A3074" t="s">
        <v>5241</v>
      </c>
      <c r="B3074">
        <v>2000</v>
      </c>
      <c r="C3074" t="s">
        <v>2943</v>
      </c>
      <c r="D3074" t="s">
        <v>229</v>
      </c>
      <c r="E3074" t="s">
        <v>2014</v>
      </c>
      <c r="F3074" t="s">
        <v>540</v>
      </c>
      <c r="G3074" t="s">
        <v>569</v>
      </c>
      <c r="H3074" s="11">
        <v>50000000</v>
      </c>
      <c r="I3074" s="11">
        <v>6291602</v>
      </c>
      <c r="J3074" t="s">
        <v>38</v>
      </c>
      <c r="K3074">
        <v>87</v>
      </c>
      <c r="L3074" t="s">
        <v>5240</v>
      </c>
      <c r="M3074" t="s">
        <v>5242</v>
      </c>
      <c r="N3074">
        <v>5.6</v>
      </c>
      <c r="O3074">
        <v>82</v>
      </c>
      <c r="P3074">
        <v>91</v>
      </c>
      <c r="Q3074">
        <v>8070</v>
      </c>
      <c r="R3074">
        <v>3954</v>
      </c>
      <c r="S3074" t="s">
        <v>28</v>
      </c>
      <c r="T3074">
        <v>1.85</v>
      </c>
      <c r="U3074" t="b">
        <f>IF(Table19[[#This Row],[gross]]-Table19[[#This Row],[budget]] &gt; 0, TRUE, FALSE)</f>
        <v>0</v>
      </c>
    </row>
    <row r="3075" spans="1:21" x14ac:dyDescent="0.35">
      <c r="A3075" t="s">
        <v>5506</v>
      </c>
      <c r="B3075">
        <v>2000</v>
      </c>
      <c r="C3075" t="s">
        <v>3916</v>
      </c>
      <c r="D3075" t="s">
        <v>5359</v>
      </c>
      <c r="E3075" t="s">
        <v>5504</v>
      </c>
      <c r="F3075" t="s">
        <v>5507</v>
      </c>
      <c r="G3075" t="s">
        <v>39</v>
      </c>
      <c r="H3075" s="11">
        <v>45000000</v>
      </c>
      <c r="I3075" s="11">
        <v>60786269</v>
      </c>
      <c r="J3075" t="s">
        <v>38</v>
      </c>
      <c r="K3075">
        <v>107</v>
      </c>
      <c r="L3075" t="s">
        <v>5505</v>
      </c>
      <c r="M3075" t="s">
        <v>5508</v>
      </c>
      <c r="N3075">
        <v>5.6</v>
      </c>
      <c r="O3075">
        <v>155</v>
      </c>
      <c r="P3075">
        <v>379</v>
      </c>
      <c r="Q3075">
        <v>90539</v>
      </c>
      <c r="R3075">
        <v>3106</v>
      </c>
      <c r="S3075" t="s">
        <v>28</v>
      </c>
      <c r="T3075">
        <v>2.35</v>
      </c>
      <c r="U3075" t="b">
        <f>IF(Table19[[#This Row],[gross]]-Table19[[#This Row],[budget]] &gt; 0, TRUE, FALSE)</f>
        <v>1</v>
      </c>
    </row>
    <row r="3076" spans="1:21" x14ac:dyDescent="0.35">
      <c r="A3076" t="s">
        <v>5534</v>
      </c>
      <c r="B3076">
        <v>2005</v>
      </c>
      <c r="C3076" t="s">
        <v>4398</v>
      </c>
      <c r="D3076" t="s">
        <v>673</v>
      </c>
      <c r="E3076" t="s">
        <v>1213</v>
      </c>
      <c r="F3076" t="s">
        <v>1626</v>
      </c>
      <c r="G3076" t="s">
        <v>90</v>
      </c>
      <c r="H3076" s="11">
        <v>45000000</v>
      </c>
      <c r="I3076" s="11">
        <v>52580895</v>
      </c>
      <c r="J3076" t="s">
        <v>38</v>
      </c>
      <c r="K3076">
        <v>95</v>
      </c>
      <c r="L3076" t="s">
        <v>5533</v>
      </c>
      <c r="M3076" t="s">
        <v>5535</v>
      </c>
      <c r="N3076">
        <v>5.6</v>
      </c>
      <c r="O3076">
        <v>94</v>
      </c>
      <c r="P3076">
        <v>118</v>
      </c>
      <c r="Q3076">
        <v>30255</v>
      </c>
      <c r="R3076">
        <v>27351</v>
      </c>
      <c r="S3076" t="s">
        <v>28</v>
      </c>
      <c r="T3076">
        <v>2.35</v>
      </c>
      <c r="U3076" t="b">
        <f>IF(Table19[[#This Row],[gross]]-Table19[[#This Row],[budget]] &gt; 0, TRUE, FALSE)</f>
        <v>1</v>
      </c>
    </row>
    <row r="3077" spans="1:21" x14ac:dyDescent="0.35">
      <c r="A3077" t="s">
        <v>5609</v>
      </c>
      <c r="B3077">
        <v>2008</v>
      </c>
      <c r="C3077" t="s">
        <v>5608</v>
      </c>
      <c r="D3077" t="s">
        <v>332</v>
      </c>
      <c r="E3077" t="s">
        <v>3375</v>
      </c>
      <c r="F3077" t="s">
        <v>5610</v>
      </c>
      <c r="G3077" t="s">
        <v>39</v>
      </c>
      <c r="H3077" s="11">
        <v>70000000</v>
      </c>
      <c r="I3077" s="11">
        <v>22531698</v>
      </c>
      <c r="J3077" t="s">
        <v>1418</v>
      </c>
      <c r="K3077">
        <v>101</v>
      </c>
      <c r="L3077" t="s">
        <v>222</v>
      </c>
      <c r="M3077" t="s">
        <v>5611</v>
      </c>
      <c r="N3077">
        <v>5.6</v>
      </c>
      <c r="O3077">
        <v>164</v>
      </c>
      <c r="P3077">
        <v>214</v>
      </c>
      <c r="Q3077">
        <v>81523</v>
      </c>
      <c r="R3077">
        <v>15990</v>
      </c>
      <c r="S3077" t="s">
        <v>28</v>
      </c>
      <c r="T3077">
        <v>2.35</v>
      </c>
      <c r="U3077" t="b">
        <f>IF(Table19[[#This Row],[gross]]-Table19[[#This Row],[budget]] &gt; 0, TRUE, FALSE)</f>
        <v>0</v>
      </c>
    </row>
    <row r="3078" spans="1:21" x14ac:dyDescent="0.35">
      <c r="A3078" t="s">
        <v>5727</v>
      </c>
      <c r="B3078">
        <v>1996</v>
      </c>
      <c r="C3078" t="s">
        <v>5726</v>
      </c>
      <c r="D3078" t="s">
        <v>62</v>
      </c>
      <c r="E3078" t="s">
        <v>1335</v>
      </c>
      <c r="F3078" t="s">
        <v>2198</v>
      </c>
      <c r="G3078" t="s">
        <v>569</v>
      </c>
      <c r="H3078" s="11">
        <v>44000000</v>
      </c>
      <c r="I3078" s="11">
        <v>44834712</v>
      </c>
      <c r="J3078" t="s">
        <v>38</v>
      </c>
      <c r="K3078">
        <v>118</v>
      </c>
      <c r="L3078" t="s">
        <v>3911</v>
      </c>
      <c r="M3078" t="s">
        <v>5728</v>
      </c>
      <c r="N3078">
        <v>5.6</v>
      </c>
      <c r="O3078">
        <v>28</v>
      </c>
      <c r="P3078">
        <v>62</v>
      </c>
      <c r="Q3078">
        <v>13995</v>
      </c>
      <c r="R3078">
        <v>26907</v>
      </c>
      <c r="S3078" t="s">
        <v>28</v>
      </c>
      <c r="T3078">
        <v>2.35</v>
      </c>
      <c r="U3078" t="b">
        <f>IF(Table19[[#This Row],[gross]]-Table19[[#This Row],[budget]] &gt; 0, TRUE, FALSE)</f>
        <v>1</v>
      </c>
    </row>
    <row r="3079" spans="1:21" x14ac:dyDescent="0.35">
      <c r="A3079" t="s">
        <v>6646</v>
      </c>
      <c r="B3079">
        <v>2002</v>
      </c>
      <c r="C3079" t="s">
        <v>714</v>
      </c>
      <c r="D3079" t="s">
        <v>3673</v>
      </c>
      <c r="E3079" t="s">
        <v>6645</v>
      </c>
      <c r="F3079" t="s">
        <v>4579</v>
      </c>
      <c r="G3079" t="s">
        <v>39</v>
      </c>
      <c r="H3079" s="11">
        <v>38000000</v>
      </c>
      <c r="I3079" s="11">
        <v>39177215</v>
      </c>
      <c r="J3079" t="s">
        <v>38</v>
      </c>
      <c r="K3079">
        <v>115</v>
      </c>
      <c r="L3079" t="s">
        <v>2062</v>
      </c>
      <c r="M3079" t="s">
        <v>6647</v>
      </c>
      <c r="N3079">
        <v>5.6</v>
      </c>
      <c r="O3079">
        <v>98</v>
      </c>
      <c r="P3079">
        <v>234</v>
      </c>
      <c r="Q3079">
        <v>30667</v>
      </c>
      <c r="R3079">
        <v>3770</v>
      </c>
      <c r="S3079" t="s">
        <v>28</v>
      </c>
      <c r="T3079">
        <v>2.35</v>
      </c>
      <c r="U3079" t="b">
        <f>IF(Table19[[#This Row],[gross]]-Table19[[#This Row],[budget]] &gt; 0, TRUE, FALSE)</f>
        <v>1</v>
      </c>
    </row>
    <row r="3080" spans="1:21" x14ac:dyDescent="0.35">
      <c r="A3080" t="s">
        <v>6661</v>
      </c>
      <c r="B3080">
        <v>2001</v>
      </c>
      <c r="C3080" t="s">
        <v>6659</v>
      </c>
      <c r="D3080" t="s">
        <v>6660</v>
      </c>
      <c r="E3080" t="s">
        <v>4803</v>
      </c>
      <c r="F3080" t="s">
        <v>6662</v>
      </c>
      <c r="G3080" t="s">
        <v>569</v>
      </c>
      <c r="H3080" s="11">
        <v>38000000</v>
      </c>
      <c r="I3080" s="11">
        <v>24044532</v>
      </c>
      <c r="J3080" t="s">
        <v>38</v>
      </c>
      <c r="K3080">
        <v>102</v>
      </c>
      <c r="L3080" t="s">
        <v>209</v>
      </c>
      <c r="M3080" t="s">
        <v>6663</v>
      </c>
      <c r="N3080">
        <v>5.6</v>
      </c>
      <c r="O3080">
        <v>106</v>
      </c>
      <c r="P3080">
        <v>180</v>
      </c>
      <c r="Q3080">
        <v>19686</v>
      </c>
      <c r="R3080">
        <v>1440</v>
      </c>
      <c r="S3080" t="s">
        <v>28</v>
      </c>
      <c r="T3080">
        <v>1.85</v>
      </c>
      <c r="U3080" t="b">
        <f>IF(Table19[[#This Row],[gross]]-Table19[[#This Row],[budget]] &gt; 0, TRUE, FALSE)</f>
        <v>0</v>
      </c>
    </row>
    <row r="3081" spans="1:21" x14ac:dyDescent="0.35">
      <c r="A3081" t="s">
        <v>6772</v>
      </c>
      <c r="B3081">
        <v>2010</v>
      </c>
      <c r="C3081" t="s">
        <v>6771</v>
      </c>
      <c r="D3081" t="s">
        <v>950</v>
      </c>
      <c r="E3081" t="s">
        <v>4024</v>
      </c>
      <c r="F3081" t="s">
        <v>3103</v>
      </c>
      <c r="G3081" t="s">
        <v>569</v>
      </c>
      <c r="H3081" s="11">
        <v>37000000</v>
      </c>
      <c r="I3081" s="11">
        <v>44867349</v>
      </c>
      <c r="J3081" t="s">
        <v>38</v>
      </c>
      <c r="K3081">
        <v>107</v>
      </c>
      <c r="L3081" t="s">
        <v>1689</v>
      </c>
      <c r="M3081" t="s">
        <v>6773</v>
      </c>
      <c r="N3081">
        <v>5.6</v>
      </c>
      <c r="O3081">
        <v>203</v>
      </c>
      <c r="P3081">
        <v>176</v>
      </c>
      <c r="Q3081">
        <v>75347</v>
      </c>
      <c r="R3081">
        <v>14483</v>
      </c>
      <c r="S3081" t="s">
        <v>28</v>
      </c>
      <c r="T3081">
        <v>2.35</v>
      </c>
      <c r="U3081" t="b">
        <f>IF(Table19[[#This Row],[gross]]-Table19[[#This Row],[budget]] &gt; 0, TRUE, FALSE)</f>
        <v>1</v>
      </c>
    </row>
    <row r="3082" spans="1:21" x14ac:dyDescent="0.35">
      <c r="A3082" t="s">
        <v>7018</v>
      </c>
      <c r="B3082">
        <v>2006</v>
      </c>
      <c r="C3082" t="s">
        <v>2115</v>
      </c>
      <c r="D3082" t="s">
        <v>1893</v>
      </c>
      <c r="E3082" t="s">
        <v>1888</v>
      </c>
      <c r="F3082" t="s">
        <v>2822</v>
      </c>
      <c r="G3082" t="s">
        <v>39</v>
      </c>
      <c r="H3082" s="11">
        <v>33000000</v>
      </c>
      <c r="I3082" s="11">
        <v>57651794</v>
      </c>
      <c r="J3082" t="s">
        <v>38</v>
      </c>
      <c r="K3082">
        <v>75</v>
      </c>
      <c r="L3082" t="s">
        <v>3738</v>
      </c>
      <c r="M3082" t="s">
        <v>7019</v>
      </c>
      <c r="N3082">
        <v>5.6</v>
      </c>
      <c r="O3082">
        <v>90</v>
      </c>
      <c r="P3082">
        <v>209</v>
      </c>
      <c r="Q3082">
        <v>40651</v>
      </c>
      <c r="R3082">
        <v>13125</v>
      </c>
      <c r="S3082" t="s">
        <v>28</v>
      </c>
      <c r="T3082">
        <v>1.85</v>
      </c>
      <c r="U3082" t="b">
        <f>IF(Table19[[#This Row],[gross]]-Table19[[#This Row],[budget]] &gt; 0, TRUE, FALSE)</f>
        <v>1</v>
      </c>
    </row>
    <row r="3083" spans="1:21" x14ac:dyDescent="0.35">
      <c r="A3083" t="s">
        <v>7169</v>
      </c>
      <c r="B3083">
        <v>2005</v>
      </c>
      <c r="C3083" t="s">
        <v>7167</v>
      </c>
      <c r="D3083" t="s">
        <v>388</v>
      </c>
      <c r="E3083" t="s">
        <v>1956</v>
      </c>
      <c r="F3083" t="s">
        <v>7170</v>
      </c>
      <c r="G3083" t="s">
        <v>272</v>
      </c>
      <c r="H3083" s="11">
        <v>35000000</v>
      </c>
      <c r="I3083" s="11">
        <v>19447478</v>
      </c>
      <c r="J3083" t="s">
        <v>56</v>
      </c>
      <c r="K3083">
        <v>76</v>
      </c>
      <c r="L3083" t="s">
        <v>7168</v>
      </c>
      <c r="M3083" t="s">
        <v>7171</v>
      </c>
      <c r="N3083">
        <v>5.6</v>
      </c>
      <c r="O3083">
        <v>93</v>
      </c>
      <c r="P3083">
        <v>80</v>
      </c>
      <c r="Q3083">
        <v>15788</v>
      </c>
      <c r="R3083">
        <v>1908</v>
      </c>
      <c r="S3083" t="s">
        <v>28</v>
      </c>
      <c r="T3083">
        <v>1.85</v>
      </c>
      <c r="U3083" t="b">
        <f>IF(Table19[[#This Row],[gross]]-Table19[[#This Row],[budget]] &gt; 0, TRUE, FALSE)</f>
        <v>0</v>
      </c>
    </row>
    <row r="3084" spans="1:21" x14ac:dyDescent="0.35">
      <c r="A3084" t="s">
        <v>7373</v>
      </c>
      <c r="B3084">
        <v>2000</v>
      </c>
      <c r="C3084" t="s">
        <v>7371</v>
      </c>
      <c r="D3084" t="s">
        <v>2541</v>
      </c>
      <c r="E3084" t="s">
        <v>7372</v>
      </c>
      <c r="F3084" t="s">
        <v>7374</v>
      </c>
      <c r="G3084" t="s">
        <v>39</v>
      </c>
      <c r="H3084" s="11">
        <v>34000000</v>
      </c>
      <c r="I3084" s="11">
        <v>6543194</v>
      </c>
      <c r="J3084" t="s">
        <v>38</v>
      </c>
      <c r="K3084">
        <v>114</v>
      </c>
      <c r="L3084" t="s">
        <v>2245</v>
      </c>
      <c r="M3084" t="s">
        <v>7375</v>
      </c>
      <c r="N3084">
        <v>5.6</v>
      </c>
      <c r="O3084">
        <v>52</v>
      </c>
      <c r="P3084">
        <v>61</v>
      </c>
      <c r="Q3084">
        <v>3740</v>
      </c>
      <c r="R3084">
        <v>1778</v>
      </c>
      <c r="S3084" t="s">
        <v>28</v>
      </c>
      <c r="T3084">
        <v>2.35</v>
      </c>
      <c r="U3084" t="b">
        <f>IF(Table19[[#This Row],[gross]]-Table19[[#This Row],[budget]] &gt; 0, TRUE, FALSE)</f>
        <v>0</v>
      </c>
    </row>
    <row r="3085" spans="1:21" x14ac:dyDescent="0.35">
      <c r="A3085" t="s">
        <v>7409</v>
      </c>
      <c r="B3085">
        <v>2006</v>
      </c>
      <c r="C3085" t="s">
        <v>5573</v>
      </c>
      <c r="D3085" t="s">
        <v>6958</v>
      </c>
      <c r="E3085" t="s">
        <v>6853</v>
      </c>
      <c r="F3085" t="s">
        <v>7410</v>
      </c>
      <c r="G3085" t="s">
        <v>569</v>
      </c>
      <c r="H3085" s="11">
        <v>33000000</v>
      </c>
      <c r="I3085" s="11">
        <v>34014398</v>
      </c>
      <c r="J3085" t="s">
        <v>740</v>
      </c>
      <c r="K3085">
        <v>105</v>
      </c>
      <c r="L3085" t="s">
        <v>7408</v>
      </c>
      <c r="M3085" t="s">
        <v>7411</v>
      </c>
      <c r="N3085">
        <v>5.6</v>
      </c>
      <c r="O3085">
        <v>285</v>
      </c>
      <c r="P3085">
        <v>1033</v>
      </c>
      <c r="Q3085">
        <v>115649</v>
      </c>
      <c r="R3085">
        <v>2604</v>
      </c>
      <c r="S3085" t="s">
        <v>28</v>
      </c>
      <c r="T3085">
        <v>2.35</v>
      </c>
      <c r="U3085" t="b">
        <f>IF(Table19[[#This Row],[gross]]-Table19[[#This Row],[budget]] &gt; 0, TRUE, FALSE)</f>
        <v>1</v>
      </c>
    </row>
    <row r="3086" spans="1:21" x14ac:dyDescent="0.35">
      <c r="A3086" t="s">
        <v>7494</v>
      </c>
      <c r="B3086">
        <v>2013</v>
      </c>
      <c r="C3086" t="s">
        <v>7493</v>
      </c>
      <c r="D3086" t="s">
        <v>784</v>
      </c>
      <c r="E3086" t="s">
        <v>1683</v>
      </c>
      <c r="F3086" t="s">
        <v>6160</v>
      </c>
      <c r="G3086" t="s">
        <v>569</v>
      </c>
      <c r="H3086" s="11">
        <v>35000000</v>
      </c>
      <c r="I3086" s="11">
        <v>21784432</v>
      </c>
      <c r="J3086" t="s">
        <v>38</v>
      </c>
      <c r="K3086">
        <v>89</v>
      </c>
      <c r="L3086" t="s">
        <v>1611</v>
      </c>
      <c r="M3086" t="s">
        <v>7495</v>
      </c>
      <c r="N3086">
        <v>5.6</v>
      </c>
      <c r="O3086">
        <v>133</v>
      </c>
      <c r="P3086">
        <v>108</v>
      </c>
      <c r="Q3086">
        <v>37493</v>
      </c>
      <c r="R3086">
        <v>74181</v>
      </c>
      <c r="S3086" t="s">
        <v>28</v>
      </c>
      <c r="T3086">
        <v>2.35</v>
      </c>
      <c r="U3086" t="b">
        <f>IF(Table19[[#This Row],[gross]]-Table19[[#This Row],[budget]] &gt; 0, TRUE, FALSE)</f>
        <v>0</v>
      </c>
    </row>
    <row r="3087" spans="1:21" x14ac:dyDescent="0.35">
      <c r="A3087" t="s">
        <v>7903</v>
      </c>
      <c r="B3087">
        <v>2002</v>
      </c>
      <c r="C3087" t="s">
        <v>5170</v>
      </c>
      <c r="D3087" t="s">
        <v>5000</v>
      </c>
      <c r="E3087" t="s">
        <v>2664</v>
      </c>
      <c r="F3087" t="s">
        <v>7904</v>
      </c>
      <c r="G3087" t="s">
        <v>39</v>
      </c>
      <c r="H3087" s="11">
        <v>30000000</v>
      </c>
      <c r="I3087" s="11">
        <v>40118420</v>
      </c>
      <c r="J3087" t="s">
        <v>38</v>
      </c>
      <c r="K3087">
        <v>104</v>
      </c>
      <c r="L3087" t="s">
        <v>4703</v>
      </c>
      <c r="M3087" t="s">
        <v>7905</v>
      </c>
      <c r="N3087">
        <v>5.6</v>
      </c>
      <c r="O3087">
        <v>69</v>
      </c>
      <c r="P3087">
        <v>216</v>
      </c>
      <c r="Q3087">
        <v>26066</v>
      </c>
      <c r="R3087">
        <v>1165</v>
      </c>
      <c r="S3087" t="s">
        <v>28</v>
      </c>
      <c r="T3087">
        <v>1.85</v>
      </c>
      <c r="U3087" t="b">
        <f>IF(Table19[[#This Row],[gross]]-Table19[[#This Row],[budget]] &gt; 0, TRUE, FALSE)</f>
        <v>1</v>
      </c>
    </row>
    <row r="3088" spans="1:21" x14ac:dyDescent="0.35">
      <c r="A3088" t="s">
        <v>8104</v>
      </c>
      <c r="B3088">
        <v>2003</v>
      </c>
      <c r="C3088" t="s">
        <v>3731</v>
      </c>
      <c r="D3088" t="s">
        <v>2667</v>
      </c>
      <c r="E3088" t="s">
        <v>8103</v>
      </c>
      <c r="F3088" t="s">
        <v>8105</v>
      </c>
      <c r="G3088" t="s">
        <v>39</v>
      </c>
      <c r="H3088" s="11">
        <v>30000000</v>
      </c>
      <c r="I3088" s="11">
        <v>14208384</v>
      </c>
      <c r="J3088" t="s">
        <v>38</v>
      </c>
      <c r="K3088">
        <v>96</v>
      </c>
      <c r="L3088" t="s">
        <v>1618</v>
      </c>
      <c r="M3088" t="s">
        <v>8106</v>
      </c>
      <c r="N3088">
        <v>5.6</v>
      </c>
      <c r="O3088">
        <v>73</v>
      </c>
      <c r="P3088">
        <v>105</v>
      </c>
      <c r="Q3088">
        <v>11520</v>
      </c>
      <c r="R3088">
        <v>977</v>
      </c>
      <c r="S3088" t="s">
        <v>28</v>
      </c>
      <c r="T3088">
        <v>1.85</v>
      </c>
      <c r="U3088" t="b">
        <f>IF(Table19[[#This Row],[gross]]-Table19[[#This Row],[budget]] &gt; 0, TRUE, FALSE)</f>
        <v>0</v>
      </c>
    </row>
    <row r="3089" spans="1:21" x14ac:dyDescent="0.35">
      <c r="A3089" t="s">
        <v>8168</v>
      </c>
      <c r="B3089">
        <v>2013</v>
      </c>
      <c r="C3089" t="s">
        <v>5405</v>
      </c>
      <c r="D3089" t="s">
        <v>696</v>
      </c>
      <c r="E3089" t="s">
        <v>3065</v>
      </c>
      <c r="F3089" t="s">
        <v>4969</v>
      </c>
      <c r="G3089" t="s">
        <v>569</v>
      </c>
      <c r="H3089" s="11">
        <v>30000000</v>
      </c>
      <c r="I3089" s="11">
        <v>19316646</v>
      </c>
      <c r="J3089" t="s">
        <v>38</v>
      </c>
      <c r="K3089">
        <v>88</v>
      </c>
      <c r="L3089" t="s">
        <v>1477</v>
      </c>
      <c r="M3089" t="s">
        <v>8169</v>
      </c>
      <c r="N3089">
        <v>5.6</v>
      </c>
      <c r="O3089">
        <v>184</v>
      </c>
      <c r="P3089">
        <v>95</v>
      </c>
      <c r="Q3089">
        <v>52069</v>
      </c>
      <c r="R3089">
        <v>5706</v>
      </c>
      <c r="S3089" t="s">
        <v>28</v>
      </c>
      <c r="T3089">
        <v>2.35</v>
      </c>
      <c r="U3089" t="b">
        <f>IF(Table19[[#This Row],[gross]]-Table19[[#This Row],[budget]] &gt; 0, TRUE, FALSE)</f>
        <v>0</v>
      </c>
    </row>
    <row r="3090" spans="1:21" x14ac:dyDescent="0.35">
      <c r="A3090" t="s">
        <v>8204</v>
      </c>
      <c r="B3090">
        <v>2005</v>
      </c>
      <c r="C3090" t="s">
        <v>8202</v>
      </c>
      <c r="D3090" t="s">
        <v>5885</v>
      </c>
      <c r="E3090" t="s">
        <v>8203</v>
      </c>
      <c r="F3090" t="s">
        <v>8205</v>
      </c>
      <c r="G3090" t="s">
        <v>39</v>
      </c>
      <c r="H3090" s="11">
        <v>60000000</v>
      </c>
      <c r="I3090" s="11">
        <v>668171</v>
      </c>
      <c r="J3090" t="s">
        <v>865</v>
      </c>
      <c r="K3090">
        <v>103</v>
      </c>
      <c r="L3090" t="s">
        <v>6571</v>
      </c>
      <c r="M3090" t="s">
        <v>8206</v>
      </c>
      <c r="N3090">
        <v>5.6</v>
      </c>
      <c r="O3090">
        <v>90</v>
      </c>
      <c r="P3090">
        <v>132</v>
      </c>
      <c r="Q3090">
        <v>8215</v>
      </c>
      <c r="R3090">
        <v>949</v>
      </c>
      <c r="S3090" t="s">
        <v>28</v>
      </c>
      <c r="T3090">
        <v>2.35</v>
      </c>
      <c r="U3090" t="b">
        <f>IF(Table19[[#This Row],[gross]]-Table19[[#This Row],[budget]] &gt; 0, TRUE, FALSE)</f>
        <v>0</v>
      </c>
    </row>
    <row r="3091" spans="1:21" x14ac:dyDescent="0.35">
      <c r="A3091" t="s">
        <v>8547</v>
      </c>
      <c r="B3091">
        <v>1999</v>
      </c>
      <c r="C3091" t="s">
        <v>6708</v>
      </c>
      <c r="D3091" t="s">
        <v>420</v>
      </c>
      <c r="E3091" t="s">
        <v>3044</v>
      </c>
      <c r="F3091" t="s">
        <v>8548</v>
      </c>
      <c r="G3091" t="s">
        <v>569</v>
      </c>
      <c r="H3091" s="11">
        <v>27000000</v>
      </c>
      <c r="I3091" s="11">
        <v>31768374</v>
      </c>
      <c r="J3091" t="s">
        <v>38</v>
      </c>
      <c r="K3091">
        <v>82</v>
      </c>
      <c r="L3091" t="s">
        <v>8064</v>
      </c>
      <c r="M3091" t="s">
        <v>8549</v>
      </c>
      <c r="N3091">
        <v>5.6</v>
      </c>
      <c r="O3091">
        <v>152</v>
      </c>
      <c r="P3091">
        <v>366</v>
      </c>
      <c r="Q3091">
        <v>42761</v>
      </c>
      <c r="R3091">
        <v>3313</v>
      </c>
      <c r="S3091" t="s">
        <v>28</v>
      </c>
      <c r="T3091">
        <v>2.35</v>
      </c>
      <c r="U3091" t="b">
        <f>IF(Table19[[#This Row],[gross]]-Table19[[#This Row],[budget]] &gt; 0, TRUE, FALSE)</f>
        <v>1</v>
      </c>
    </row>
    <row r="3092" spans="1:21" x14ac:dyDescent="0.35">
      <c r="A3092" t="s">
        <v>8947</v>
      </c>
      <c r="B3092">
        <v>2003</v>
      </c>
      <c r="C3092" t="s">
        <v>8946</v>
      </c>
      <c r="D3092" t="s">
        <v>2252</v>
      </c>
      <c r="E3092" t="s">
        <v>2100</v>
      </c>
      <c r="F3092" t="s">
        <v>8948</v>
      </c>
      <c r="G3092" t="s">
        <v>90</v>
      </c>
      <c r="H3092" s="11">
        <v>25000000</v>
      </c>
      <c r="I3092" s="11">
        <v>39399750</v>
      </c>
      <c r="J3092" t="s">
        <v>38</v>
      </c>
      <c r="K3092">
        <v>80</v>
      </c>
      <c r="L3092" t="s">
        <v>802</v>
      </c>
      <c r="M3092" t="s">
        <v>8949</v>
      </c>
      <c r="N3092">
        <v>5.6</v>
      </c>
      <c r="O3092">
        <v>45</v>
      </c>
      <c r="P3092">
        <v>35</v>
      </c>
      <c r="Q3092">
        <v>5674</v>
      </c>
      <c r="R3092">
        <v>3017</v>
      </c>
      <c r="S3092" t="s">
        <v>28</v>
      </c>
      <c r="T3092">
        <v>2.35</v>
      </c>
      <c r="U3092" t="b">
        <f>IF(Table19[[#This Row],[gross]]-Table19[[#This Row],[budget]] &gt; 0, TRUE, FALSE)</f>
        <v>1</v>
      </c>
    </row>
    <row r="3093" spans="1:21" x14ac:dyDescent="0.35">
      <c r="A3093" t="s">
        <v>8983</v>
      </c>
      <c r="B3093">
        <v>2003</v>
      </c>
      <c r="C3093" t="s">
        <v>8981</v>
      </c>
      <c r="D3093" t="s">
        <v>7149</v>
      </c>
      <c r="E3093" t="s">
        <v>8982</v>
      </c>
      <c r="F3093" t="s">
        <v>8984</v>
      </c>
      <c r="G3093" t="s">
        <v>569</v>
      </c>
      <c r="H3093" s="11">
        <v>17000000</v>
      </c>
      <c r="I3093" s="11">
        <v>35143332</v>
      </c>
      <c r="J3093" t="s">
        <v>38</v>
      </c>
      <c r="K3093">
        <v>104</v>
      </c>
      <c r="L3093" t="s">
        <v>6096</v>
      </c>
      <c r="M3093" t="s">
        <v>8985</v>
      </c>
      <c r="N3093">
        <v>5.6</v>
      </c>
      <c r="O3093">
        <v>167</v>
      </c>
      <c r="P3093">
        <v>316</v>
      </c>
      <c r="Q3093">
        <v>45102</v>
      </c>
      <c r="R3093">
        <v>1340</v>
      </c>
      <c r="S3093" t="s">
        <v>28</v>
      </c>
      <c r="T3093">
        <v>2.35</v>
      </c>
      <c r="U3093" t="b">
        <f>IF(Table19[[#This Row],[gross]]-Table19[[#This Row],[budget]] &gt; 0, TRUE, FALSE)</f>
        <v>1</v>
      </c>
    </row>
    <row r="3094" spans="1:21" x14ac:dyDescent="0.35">
      <c r="A3094" t="s">
        <v>8988</v>
      </c>
      <c r="B3094">
        <v>2007</v>
      </c>
      <c r="C3094" t="s">
        <v>8987</v>
      </c>
      <c r="D3094" t="s">
        <v>6388</v>
      </c>
      <c r="E3094" t="s">
        <v>902</v>
      </c>
      <c r="F3094" t="s">
        <v>8873</v>
      </c>
      <c r="G3094" t="s">
        <v>569</v>
      </c>
      <c r="H3094" s="11">
        <v>25000000</v>
      </c>
      <c r="I3094" s="11">
        <v>35000629</v>
      </c>
      <c r="J3094" t="s">
        <v>38</v>
      </c>
      <c r="K3094">
        <v>101</v>
      </c>
      <c r="L3094" t="s">
        <v>1618</v>
      </c>
      <c r="M3094" t="s">
        <v>8989</v>
      </c>
      <c r="N3094">
        <v>5.6</v>
      </c>
      <c r="O3094">
        <v>127</v>
      </c>
      <c r="P3094">
        <v>150</v>
      </c>
      <c r="Q3094">
        <v>74622</v>
      </c>
      <c r="R3094">
        <v>2822</v>
      </c>
      <c r="S3094" t="s">
        <v>28</v>
      </c>
      <c r="T3094">
        <v>1.85</v>
      </c>
      <c r="U3094" t="b">
        <f>IF(Table19[[#This Row],[gross]]-Table19[[#This Row],[budget]] &gt; 0, TRUE, FALSE)</f>
        <v>1</v>
      </c>
    </row>
    <row r="3095" spans="1:21" x14ac:dyDescent="0.35">
      <c r="A3095" t="s">
        <v>9106</v>
      </c>
      <c r="B3095">
        <v>2010</v>
      </c>
      <c r="C3095" t="s">
        <v>9104</v>
      </c>
      <c r="D3095" t="s">
        <v>2544</v>
      </c>
      <c r="E3095" t="s">
        <v>4141</v>
      </c>
      <c r="F3095" t="s">
        <v>8715</v>
      </c>
      <c r="G3095" t="s">
        <v>569</v>
      </c>
      <c r="H3095" s="11">
        <v>25000000</v>
      </c>
      <c r="I3095" s="11">
        <v>24042490</v>
      </c>
      <c r="J3095" t="s">
        <v>38</v>
      </c>
      <c r="K3095">
        <v>99</v>
      </c>
      <c r="L3095" t="s">
        <v>9105</v>
      </c>
      <c r="M3095" t="s">
        <v>9107</v>
      </c>
      <c r="N3095">
        <v>5.6</v>
      </c>
      <c r="O3095">
        <v>298</v>
      </c>
      <c r="P3095">
        <v>250</v>
      </c>
      <c r="Q3095">
        <v>40776</v>
      </c>
      <c r="R3095">
        <v>3744</v>
      </c>
      <c r="S3095" t="s">
        <v>28</v>
      </c>
      <c r="T3095">
        <v>1.85</v>
      </c>
      <c r="U3095" t="b">
        <f>IF(Table19[[#This Row],[gross]]-Table19[[#This Row],[budget]] &gt; 0, TRUE, FALSE)</f>
        <v>0</v>
      </c>
    </row>
    <row r="3096" spans="1:21" x14ac:dyDescent="0.35">
      <c r="A3096" t="s">
        <v>9137</v>
      </c>
      <c r="B3096">
        <v>1988</v>
      </c>
      <c r="C3096" t="s">
        <v>9136</v>
      </c>
      <c r="D3096" t="s">
        <v>4028</v>
      </c>
      <c r="E3096" t="s">
        <v>5026</v>
      </c>
      <c r="F3096" t="s">
        <v>5400</v>
      </c>
      <c r="G3096" t="s">
        <v>569</v>
      </c>
      <c r="H3096" s="11">
        <v>25000000</v>
      </c>
      <c r="I3096" s="11">
        <v>16118077</v>
      </c>
      <c r="J3096" t="s">
        <v>38</v>
      </c>
      <c r="K3096">
        <v>107</v>
      </c>
      <c r="L3096" t="s">
        <v>3270</v>
      </c>
      <c r="M3096" t="s">
        <v>9138</v>
      </c>
      <c r="N3096">
        <v>5.6</v>
      </c>
      <c r="O3096">
        <v>28</v>
      </c>
      <c r="P3096">
        <v>37</v>
      </c>
      <c r="Q3096">
        <v>5817</v>
      </c>
      <c r="R3096">
        <v>3067</v>
      </c>
      <c r="S3096" t="s">
        <v>28</v>
      </c>
      <c r="T3096">
        <v>1.85</v>
      </c>
      <c r="U3096" t="b">
        <f>IF(Table19[[#This Row],[gross]]-Table19[[#This Row],[budget]] &gt; 0, TRUE, FALSE)</f>
        <v>0</v>
      </c>
    </row>
    <row r="3097" spans="1:21" x14ac:dyDescent="0.35">
      <c r="A3097" t="s">
        <v>9151</v>
      </c>
      <c r="B3097">
        <v>2009</v>
      </c>
      <c r="C3097" t="s">
        <v>9149</v>
      </c>
      <c r="D3097" t="s">
        <v>117</v>
      </c>
      <c r="E3097" t="s">
        <v>9150</v>
      </c>
      <c r="F3097" t="s">
        <v>1041</v>
      </c>
      <c r="G3097" t="s">
        <v>39</v>
      </c>
      <c r="H3097" s="11">
        <v>16000000</v>
      </c>
      <c r="I3097" s="11">
        <v>15045676</v>
      </c>
      <c r="J3097" t="s">
        <v>38</v>
      </c>
      <c r="K3097">
        <v>115</v>
      </c>
      <c r="L3097" t="s">
        <v>3214</v>
      </c>
      <c r="M3097" t="s">
        <v>9152</v>
      </c>
      <c r="N3097">
        <v>5.6</v>
      </c>
      <c r="O3097">
        <v>287</v>
      </c>
      <c r="P3097">
        <v>376</v>
      </c>
      <c r="Q3097">
        <v>76303</v>
      </c>
      <c r="R3097">
        <v>2466</v>
      </c>
      <c r="S3097" t="s">
        <v>28</v>
      </c>
      <c r="T3097">
        <v>2.35</v>
      </c>
      <c r="U3097" t="b">
        <f>IF(Table19[[#This Row],[gross]]-Table19[[#This Row],[budget]] &gt; 0, TRUE, FALSE)</f>
        <v>0</v>
      </c>
    </row>
    <row r="3098" spans="1:21" x14ac:dyDescent="0.35">
      <c r="A3098" t="s">
        <v>7409</v>
      </c>
      <c r="B3098">
        <v>2006</v>
      </c>
      <c r="C3098" t="s">
        <v>5573</v>
      </c>
      <c r="D3098" t="s">
        <v>6958</v>
      </c>
      <c r="E3098" t="s">
        <v>6853</v>
      </c>
      <c r="F3098" t="s">
        <v>7410</v>
      </c>
      <c r="G3098" t="s">
        <v>569</v>
      </c>
      <c r="H3098" s="11">
        <v>33000000</v>
      </c>
      <c r="I3098" s="11">
        <v>34014398</v>
      </c>
      <c r="J3098" t="s">
        <v>740</v>
      </c>
      <c r="K3098">
        <v>105</v>
      </c>
      <c r="L3098" t="s">
        <v>7408</v>
      </c>
      <c r="M3098" t="s">
        <v>7411</v>
      </c>
      <c r="N3098">
        <v>5.6</v>
      </c>
      <c r="O3098">
        <v>285</v>
      </c>
      <c r="P3098">
        <v>1033</v>
      </c>
      <c r="Q3098">
        <v>115650</v>
      </c>
      <c r="R3098">
        <v>2603</v>
      </c>
      <c r="S3098" t="s">
        <v>28</v>
      </c>
      <c r="T3098">
        <v>2.35</v>
      </c>
      <c r="U3098" t="b">
        <f>IF(Table19[[#This Row],[gross]]-Table19[[#This Row],[budget]] &gt; 0, TRUE, FALSE)</f>
        <v>1</v>
      </c>
    </row>
    <row r="3099" spans="1:21" x14ac:dyDescent="0.35">
      <c r="A3099" t="s">
        <v>9414</v>
      </c>
      <c r="B3099">
        <v>2004</v>
      </c>
      <c r="C3099" t="s">
        <v>2974</v>
      </c>
      <c r="D3099" t="s">
        <v>6160</v>
      </c>
      <c r="E3099" t="s">
        <v>3097</v>
      </c>
      <c r="F3099" t="s">
        <v>1344</v>
      </c>
      <c r="G3099" t="s">
        <v>39</v>
      </c>
      <c r="H3099" s="11">
        <v>24000000</v>
      </c>
      <c r="I3099" s="11">
        <v>16964743</v>
      </c>
      <c r="J3099" t="s">
        <v>38</v>
      </c>
      <c r="K3099">
        <v>95</v>
      </c>
      <c r="L3099" t="s">
        <v>1618</v>
      </c>
      <c r="M3099" t="s">
        <v>9415</v>
      </c>
      <c r="N3099">
        <v>5.6</v>
      </c>
      <c r="O3099">
        <v>84</v>
      </c>
      <c r="P3099">
        <v>140</v>
      </c>
      <c r="Q3099">
        <v>22844</v>
      </c>
      <c r="R3099">
        <v>4681</v>
      </c>
      <c r="S3099" t="s">
        <v>28</v>
      </c>
      <c r="T3099">
        <v>2.35</v>
      </c>
      <c r="U3099" t="b">
        <f>IF(Table19[[#This Row],[gross]]-Table19[[#This Row],[budget]] &gt; 0, TRUE, FALSE)</f>
        <v>0</v>
      </c>
    </row>
    <row r="3100" spans="1:21" x14ac:dyDescent="0.35">
      <c r="A3100" t="s">
        <v>9525</v>
      </c>
      <c r="B3100">
        <v>2000</v>
      </c>
      <c r="C3100" t="s">
        <v>9523</v>
      </c>
      <c r="D3100" t="s">
        <v>4540</v>
      </c>
      <c r="E3100" t="s">
        <v>9524</v>
      </c>
      <c r="F3100" t="s">
        <v>9526</v>
      </c>
      <c r="G3100" t="s">
        <v>39</v>
      </c>
      <c r="H3100" s="11">
        <v>23000000</v>
      </c>
      <c r="I3100" s="11">
        <v>13019253</v>
      </c>
      <c r="J3100" t="s">
        <v>38</v>
      </c>
      <c r="K3100">
        <v>88</v>
      </c>
      <c r="L3100" t="s">
        <v>982</v>
      </c>
      <c r="M3100" t="s">
        <v>9527</v>
      </c>
      <c r="N3100">
        <v>5.6</v>
      </c>
      <c r="O3100">
        <v>53</v>
      </c>
      <c r="P3100">
        <v>47</v>
      </c>
      <c r="Q3100">
        <v>3914</v>
      </c>
      <c r="R3100">
        <v>1509</v>
      </c>
      <c r="S3100" t="s">
        <v>28</v>
      </c>
      <c r="T3100">
        <v>1.85</v>
      </c>
      <c r="U3100" t="b">
        <f>IF(Table19[[#This Row],[gross]]-Table19[[#This Row],[budget]] &gt; 0, TRUE, FALSE)</f>
        <v>0</v>
      </c>
    </row>
    <row r="3101" spans="1:21" x14ac:dyDescent="0.35">
      <c r="A3101" t="s">
        <v>9638</v>
      </c>
      <c r="B3101">
        <v>2014</v>
      </c>
      <c r="C3101" t="s">
        <v>9636</v>
      </c>
      <c r="D3101" t="s">
        <v>9637</v>
      </c>
      <c r="E3101" t="s">
        <v>4754</v>
      </c>
      <c r="F3101" t="s">
        <v>9639</v>
      </c>
      <c r="G3101" t="s">
        <v>39</v>
      </c>
      <c r="H3101" s="11">
        <v>22000000</v>
      </c>
      <c r="I3101" s="11">
        <v>59696176</v>
      </c>
      <c r="J3101" t="s">
        <v>38</v>
      </c>
      <c r="K3101">
        <v>170</v>
      </c>
      <c r="L3101" t="s">
        <v>5652</v>
      </c>
      <c r="M3101" t="s">
        <v>9640</v>
      </c>
      <c r="N3101">
        <v>5.6</v>
      </c>
      <c r="O3101">
        <v>61</v>
      </c>
      <c r="P3101">
        <v>174</v>
      </c>
      <c r="Q3101">
        <v>15448</v>
      </c>
      <c r="R3101">
        <v>775</v>
      </c>
      <c r="S3101" t="s">
        <v>28</v>
      </c>
      <c r="T3101">
        <v>2.35</v>
      </c>
      <c r="U3101" t="b">
        <f>IF(Table19[[#This Row],[gross]]-Table19[[#This Row],[budget]] &gt; 0, TRUE, FALSE)</f>
        <v>1</v>
      </c>
    </row>
    <row r="3102" spans="1:21" x14ac:dyDescent="0.35">
      <c r="A3102" t="s">
        <v>10298</v>
      </c>
      <c r="B3102">
        <v>2003</v>
      </c>
      <c r="C3102" t="s">
        <v>10297</v>
      </c>
      <c r="D3102" t="s">
        <v>4827</v>
      </c>
      <c r="E3102" t="s">
        <v>5288</v>
      </c>
      <c r="F3102" t="s">
        <v>6545</v>
      </c>
      <c r="G3102" t="s">
        <v>39</v>
      </c>
      <c r="H3102" s="11">
        <v>20000000</v>
      </c>
      <c r="I3102" s="11">
        <v>15408822</v>
      </c>
      <c r="J3102" t="s">
        <v>38</v>
      </c>
      <c r="K3102">
        <v>101</v>
      </c>
      <c r="L3102" t="s">
        <v>1618</v>
      </c>
      <c r="M3102" t="s">
        <v>10299</v>
      </c>
      <c r="N3102">
        <v>5.6</v>
      </c>
      <c r="O3102">
        <v>81</v>
      </c>
      <c r="P3102">
        <v>92</v>
      </c>
      <c r="Q3102">
        <v>14147</v>
      </c>
      <c r="R3102">
        <v>2698</v>
      </c>
      <c r="S3102" t="s">
        <v>28</v>
      </c>
      <c r="T3102">
        <v>1.85</v>
      </c>
      <c r="U3102" t="b">
        <f>IF(Table19[[#This Row],[gross]]-Table19[[#This Row],[budget]] &gt; 0, TRUE, FALSE)</f>
        <v>0</v>
      </c>
    </row>
    <row r="3103" spans="1:21" x14ac:dyDescent="0.35">
      <c r="A3103" t="s">
        <v>10368</v>
      </c>
      <c r="B3103">
        <v>2009</v>
      </c>
      <c r="C3103" t="s">
        <v>2003</v>
      </c>
      <c r="D3103" t="s">
        <v>10367</v>
      </c>
      <c r="E3103" t="s">
        <v>4356</v>
      </c>
      <c r="F3103" t="s">
        <v>10369</v>
      </c>
      <c r="G3103" t="s">
        <v>39</v>
      </c>
      <c r="H3103" s="11">
        <v>22000000</v>
      </c>
      <c r="I3103" s="11">
        <v>12232937</v>
      </c>
      <c r="J3103" t="s">
        <v>38</v>
      </c>
      <c r="K3103">
        <v>108</v>
      </c>
      <c r="L3103" t="s">
        <v>329</v>
      </c>
      <c r="M3103" t="s">
        <v>10370</v>
      </c>
      <c r="N3103">
        <v>5.6</v>
      </c>
      <c r="O3103">
        <v>113</v>
      </c>
      <c r="P3103">
        <v>113</v>
      </c>
      <c r="Q3103">
        <v>22823</v>
      </c>
      <c r="R3103">
        <v>2799</v>
      </c>
      <c r="S3103" t="s">
        <v>28</v>
      </c>
      <c r="T3103">
        <v>2.35</v>
      </c>
      <c r="U3103" t="b">
        <f>IF(Table19[[#This Row],[gross]]-Table19[[#This Row],[budget]] &gt; 0, TRUE, FALSE)</f>
        <v>0</v>
      </c>
    </row>
    <row r="3104" spans="1:21" x14ac:dyDescent="0.35">
      <c r="A3104" t="s">
        <v>10467</v>
      </c>
      <c r="B3104">
        <v>2013</v>
      </c>
      <c r="C3104" t="s">
        <v>4691</v>
      </c>
      <c r="D3104" t="s">
        <v>5614</v>
      </c>
      <c r="E3104" t="s">
        <v>5568</v>
      </c>
      <c r="F3104" t="s">
        <v>10468</v>
      </c>
      <c r="G3104" t="s">
        <v>569</v>
      </c>
      <c r="H3104" s="11">
        <v>20000000</v>
      </c>
      <c r="I3104" s="11">
        <v>7268659</v>
      </c>
      <c r="J3104" t="s">
        <v>6801</v>
      </c>
      <c r="K3104">
        <v>107</v>
      </c>
      <c r="L3104" t="s">
        <v>412</v>
      </c>
      <c r="M3104" t="s">
        <v>10469</v>
      </c>
      <c r="N3104">
        <v>5.6</v>
      </c>
      <c r="O3104">
        <v>260</v>
      </c>
      <c r="P3104">
        <v>164</v>
      </c>
      <c r="Q3104">
        <v>59248</v>
      </c>
      <c r="R3104">
        <v>2848</v>
      </c>
      <c r="S3104" t="s">
        <v>28</v>
      </c>
      <c r="T3104">
        <v>1.85</v>
      </c>
      <c r="U3104" t="b">
        <f>IF(Table19[[#This Row],[gross]]-Table19[[#This Row],[budget]] &gt; 0, TRUE, FALSE)</f>
        <v>0</v>
      </c>
    </row>
    <row r="3105" spans="1:21" x14ac:dyDescent="0.35">
      <c r="A3105" t="s">
        <v>10651</v>
      </c>
      <c r="B3105">
        <v>1999</v>
      </c>
      <c r="C3105" t="s">
        <v>6465</v>
      </c>
      <c r="D3105" t="s">
        <v>6466</v>
      </c>
      <c r="E3105" t="s">
        <v>4605</v>
      </c>
      <c r="F3105" t="s">
        <v>6497</v>
      </c>
      <c r="G3105" t="s">
        <v>569</v>
      </c>
      <c r="H3105" s="11">
        <v>19000000</v>
      </c>
      <c r="I3105" s="11">
        <v>40846082</v>
      </c>
      <c r="J3105" t="s">
        <v>38</v>
      </c>
      <c r="K3105">
        <v>93</v>
      </c>
      <c r="L3105" t="s">
        <v>2912</v>
      </c>
      <c r="M3105" t="s">
        <v>10652</v>
      </c>
      <c r="N3105">
        <v>5.6</v>
      </c>
      <c r="O3105">
        <v>147</v>
      </c>
      <c r="P3105">
        <v>536</v>
      </c>
      <c r="Q3105">
        <v>45317</v>
      </c>
      <c r="R3105">
        <v>2872</v>
      </c>
      <c r="S3105" t="s">
        <v>28</v>
      </c>
      <c r="T3105">
        <v>1.37</v>
      </c>
      <c r="U3105" t="b">
        <f>IF(Table19[[#This Row],[gross]]-Table19[[#This Row],[budget]] &gt; 0, TRUE, FALSE)</f>
        <v>1</v>
      </c>
    </row>
    <row r="3106" spans="1:21" x14ac:dyDescent="0.35">
      <c r="A3106" t="s">
        <v>10881</v>
      </c>
      <c r="B3106">
        <v>2009</v>
      </c>
      <c r="C3106" t="s">
        <v>10879</v>
      </c>
      <c r="D3106" t="s">
        <v>229</v>
      </c>
      <c r="E3106" t="s">
        <v>10880</v>
      </c>
      <c r="F3106" t="s">
        <v>1495</v>
      </c>
      <c r="G3106" t="s">
        <v>39</v>
      </c>
      <c r="H3106" s="11">
        <v>18000000</v>
      </c>
      <c r="I3106" s="11">
        <v>22927390</v>
      </c>
      <c r="J3106" t="s">
        <v>38</v>
      </c>
      <c r="K3106">
        <v>109</v>
      </c>
      <c r="L3106" t="s">
        <v>209</v>
      </c>
      <c r="M3106" t="s">
        <v>10882</v>
      </c>
      <c r="N3106">
        <v>5.6</v>
      </c>
      <c r="O3106">
        <v>111</v>
      </c>
      <c r="P3106">
        <v>77</v>
      </c>
      <c r="Q3106">
        <v>25344</v>
      </c>
      <c r="R3106">
        <v>4947</v>
      </c>
      <c r="S3106" t="s">
        <v>28</v>
      </c>
      <c r="T3106">
        <v>1.85</v>
      </c>
      <c r="U3106" t="b">
        <f>IF(Table19[[#This Row],[gross]]-Table19[[#This Row],[budget]] &gt; 0, TRUE, FALSE)</f>
        <v>1</v>
      </c>
    </row>
    <row r="3107" spans="1:21" x14ac:dyDescent="0.35">
      <c r="A3107" t="s">
        <v>11110</v>
      </c>
      <c r="B3107">
        <v>1997</v>
      </c>
      <c r="C3107" t="s">
        <v>4622</v>
      </c>
      <c r="D3107" t="s">
        <v>5100</v>
      </c>
      <c r="E3107" t="s">
        <v>2403</v>
      </c>
      <c r="F3107" t="s">
        <v>2198</v>
      </c>
      <c r="G3107" t="s">
        <v>569</v>
      </c>
      <c r="H3107" s="11">
        <v>17000000</v>
      </c>
      <c r="I3107" s="11">
        <v>72219395</v>
      </c>
      <c r="J3107" t="s">
        <v>38</v>
      </c>
      <c r="K3107">
        <v>99</v>
      </c>
      <c r="L3107" t="s">
        <v>2912</v>
      </c>
      <c r="M3107" t="s">
        <v>11111</v>
      </c>
      <c r="N3107">
        <v>5.6</v>
      </c>
      <c r="O3107">
        <v>140</v>
      </c>
      <c r="P3107">
        <v>419</v>
      </c>
      <c r="Q3107">
        <v>105585</v>
      </c>
      <c r="R3107">
        <v>50284</v>
      </c>
      <c r="S3107" t="s">
        <v>28</v>
      </c>
      <c r="T3107">
        <v>2.35</v>
      </c>
      <c r="U3107" t="b">
        <f>IF(Table19[[#This Row],[gross]]-Table19[[#This Row],[budget]] &gt; 0, TRUE, FALSE)</f>
        <v>1</v>
      </c>
    </row>
    <row r="3108" spans="1:21" x14ac:dyDescent="0.35">
      <c r="A3108" t="s">
        <v>11140</v>
      </c>
      <c r="B3108">
        <v>2010</v>
      </c>
      <c r="C3108" t="s">
        <v>11139</v>
      </c>
      <c r="D3108" t="s">
        <v>5632</v>
      </c>
      <c r="E3108" t="s">
        <v>8872</v>
      </c>
      <c r="F3108" t="s">
        <v>11141</v>
      </c>
      <c r="G3108" t="s">
        <v>569</v>
      </c>
      <c r="H3108" s="11">
        <v>20000000</v>
      </c>
      <c r="I3108" s="11">
        <v>45670855</v>
      </c>
      <c r="J3108" t="s">
        <v>263</v>
      </c>
      <c r="K3108">
        <v>90</v>
      </c>
      <c r="L3108" t="s">
        <v>4883</v>
      </c>
      <c r="M3108" t="s">
        <v>11142</v>
      </c>
      <c r="N3108">
        <v>5.6</v>
      </c>
      <c r="O3108">
        <v>178</v>
      </c>
      <c r="P3108">
        <v>279</v>
      </c>
      <c r="Q3108">
        <v>67978</v>
      </c>
      <c r="R3108">
        <v>1978</v>
      </c>
      <c r="S3108" t="s">
        <v>28</v>
      </c>
      <c r="T3108">
        <v>1.85</v>
      </c>
      <c r="U3108" t="b">
        <f>IF(Table19[[#This Row],[gross]]-Table19[[#This Row],[budget]] &gt; 0, TRUE, FALSE)</f>
        <v>1</v>
      </c>
    </row>
    <row r="3109" spans="1:21" x14ac:dyDescent="0.35">
      <c r="A3109" t="s">
        <v>11144</v>
      </c>
      <c r="B3109">
        <v>2002</v>
      </c>
      <c r="C3109" t="s">
        <v>3642</v>
      </c>
      <c r="D3109" t="s">
        <v>7896</v>
      </c>
      <c r="E3109" t="s">
        <v>3575</v>
      </c>
      <c r="F3109" t="s">
        <v>9695</v>
      </c>
      <c r="G3109" t="s">
        <v>569</v>
      </c>
      <c r="H3109" s="11">
        <v>17000000</v>
      </c>
      <c r="I3109" s="11">
        <v>37939782</v>
      </c>
      <c r="J3109" t="s">
        <v>38</v>
      </c>
      <c r="K3109">
        <v>96</v>
      </c>
      <c r="L3109" t="s">
        <v>1618</v>
      </c>
      <c r="M3109" t="s">
        <v>11145</v>
      </c>
      <c r="N3109">
        <v>5.6</v>
      </c>
      <c r="O3109">
        <v>140</v>
      </c>
      <c r="P3109">
        <v>207</v>
      </c>
      <c r="Q3109">
        <v>62272</v>
      </c>
      <c r="R3109">
        <v>3294</v>
      </c>
      <c r="S3109" t="s">
        <v>28</v>
      </c>
      <c r="T3109">
        <v>1.85</v>
      </c>
      <c r="U3109" t="b">
        <f>IF(Table19[[#This Row],[gross]]-Table19[[#This Row],[budget]] &gt; 0, TRUE, FALSE)</f>
        <v>1</v>
      </c>
    </row>
    <row r="3110" spans="1:21" x14ac:dyDescent="0.35">
      <c r="A3110" t="s">
        <v>11152</v>
      </c>
      <c r="B3110">
        <v>2011</v>
      </c>
      <c r="C3110" t="s">
        <v>10709</v>
      </c>
      <c r="D3110" t="s">
        <v>4956</v>
      </c>
      <c r="E3110" t="s">
        <v>6447</v>
      </c>
      <c r="F3110" t="s">
        <v>11153</v>
      </c>
      <c r="G3110" t="s">
        <v>39</v>
      </c>
      <c r="H3110" s="11">
        <v>17000000</v>
      </c>
      <c r="I3110" s="11">
        <v>27854896</v>
      </c>
      <c r="J3110" t="s">
        <v>38</v>
      </c>
      <c r="K3110">
        <v>86</v>
      </c>
      <c r="L3110" t="s">
        <v>660</v>
      </c>
      <c r="M3110" t="s">
        <v>11154</v>
      </c>
      <c r="N3110">
        <v>5.6</v>
      </c>
      <c r="O3110">
        <v>148</v>
      </c>
      <c r="P3110">
        <v>129</v>
      </c>
      <c r="Q3110">
        <v>64190</v>
      </c>
      <c r="R3110">
        <v>17396</v>
      </c>
      <c r="S3110" t="s">
        <v>28</v>
      </c>
      <c r="T3110">
        <v>2.35</v>
      </c>
      <c r="U3110" t="b">
        <f>IF(Table19[[#This Row],[gross]]-Table19[[#This Row],[budget]] &gt; 0, TRUE, FALSE)</f>
        <v>1</v>
      </c>
    </row>
    <row r="3111" spans="1:21" x14ac:dyDescent="0.35">
      <c r="A3111" t="s">
        <v>11159</v>
      </c>
      <c r="B3111">
        <v>2003</v>
      </c>
      <c r="C3111" t="s">
        <v>4392</v>
      </c>
      <c r="D3111" t="s">
        <v>3651</v>
      </c>
      <c r="E3111" t="s">
        <v>4529</v>
      </c>
      <c r="F3111" t="s">
        <v>8433</v>
      </c>
      <c r="G3111" t="s">
        <v>39</v>
      </c>
      <c r="H3111" s="11">
        <v>17000000</v>
      </c>
      <c r="I3111" s="11">
        <v>22734486</v>
      </c>
      <c r="J3111" t="s">
        <v>38</v>
      </c>
      <c r="K3111">
        <v>98</v>
      </c>
      <c r="L3111" t="s">
        <v>1611</v>
      </c>
      <c r="M3111" t="s">
        <v>11160</v>
      </c>
      <c r="N3111">
        <v>5.6</v>
      </c>
      <c r="O3111">
        <v>75</v>
      </c>
      <c r="P3111">
        <v>117</v>
      </c>
      <c r="Q3111">
        <v>11815</v>
      </c>
      <c r="R3111">
        <v>2713</v>
      </c>
      <c r="S3111" t="s">
        <v>28</v>
      </c>
      <c r="T3111">
        <v>2.35</v>
      </c>
      <c r="U3111" t="b">
        <f>IF(Table19[[#This Row],[gross]]-Table19[[#This Row],[budget]] &gt; 0, TRUE, FALSE)</f>
        <v>1</v>
      </c>
    </row>
    <row r="3112" spans="1:21" x14ac:dyDescent="0.35">
      <c r="A3112" t="s">
        <v>11392</v>
      </c>
      <c r="B3112">
        <v>2000</v>
      </c>
      <c r="C3112" t="s">
        <v>10369</v>
      </c>
      <c r="D3112" t="s">
        <v>1213</v>
      </c>
      <c r="E3112" t="s">
        <v>1671</v>
      </c>
      <c r="F3112" t="s">
        <v>11393</v>
      </c>
      <c r="G3112" t="s">
        <v>39</v>
      </c>
      <c r="H3112" s="11">
        <v>16000000</v>
      </c>
      <c r="I3112" s="11">
        <v>15427192</v>
      </c>
      <c r="J3112" t="s">
        <v>38</v>
      </c>
      <c r="K3112">
        <v>96</v>
      </c>
      <c r="L3112" t="s">
        <v>11391</v>
      </c>
      <c r="M3112" t="s">
        <v>11394</v>
      </c>
      <c r="N3112">
        <v>5.6</v>
      </c>
      <c r="O3112">
        <v>84</v>
      </c>
      <c r="P3112">
        <v>148</v>
      </c>
      <c r="Q3112">
        <v>11768</v>
      </c>
      <c r="R3112">
        <v>11078</v>
      </c>
      <c r="S3112" t="s">
        <v>28</v>
      </c>
      <c r="T3112">
        <v>1.85</v>
      </c>
      <c r="U3112" t="b">
        <f>IF(Table19[[#This Row],[gross]]-Table19[[#This Row],[budget]] &gt; 0, TRUE, FALSE)</f>
        <v>0</v>
      </c>
    </row>
    <row r="3113" spans="1:21" x14ac:dyDescent="0.35">
      <c r="A3113" t="s">
        <v>11590</v>
      </c>
      <c r="B3113">
        <v>2007</v>
      </c>
      <c r="C3113" t="s">
        <v>8890</v>
      </c>
      <c r="D3113" t="s">
        <v>6120</v>
      </c>
      <c r="E3113" t="s">
        <v>3846</v>
      </c>
      <c r="F3113" t="s">
        <v>10015</v>
      </c>
      <c r="G3113" t="s">
        <v>39</v>
      </c>
      <c r="H3113" s="11">
        <v>15000000</v>
      </c>
      <c r="I3113" s="11">
        <v>55184721</v>
      </c>
      <c r="J3113" t="s">
        <v>38</v>
      </c>
      <c r="K3113">
        <v>113</v>
      </c>
      <c r="L3113" t="s">
        <v>2450</v>
      </c>
      <c r="M3113" t="s">
        <v>11591</v>
      </c>
      <c r="N3113">
        <v>5.6</v>
      </c>
      <c r="O3113">
        <v>41</v>
      </c>
      <c r="P3113">
        <v>100</v>
      </c>
      <c r="Q3113">
        <v>9811</v>
      </c>
      <c r="R3113">
        <v>6510</v>
      </c>
      <c r="S3113" t="s">
        <v>28</v>
      </c>
      <c r="T3113">
        <v>1.85</v>
      </c>
      <c r="U3113" t="b">
        <f>IF(Table19[[#This Row],[gross]]-Table19[[#This Row],[budget]] &gt; 0, TRUE, FALSE)</f>
        <v>1</v>
      </c>
    </row>
    <row r="3114" spans="1:21" x14ac:dyDescent="0.35">
      <c r="A3114" t="s">
        <v>11644</v>
      </c>
      <c r="B3114">
        <v>2000</v>
      </c>
      <c r="C3114" t="s">
        <v>489</v>
      </c>
      <c r="D3114" t="s">
        <v>328</v>
      </c>
      <c r="E3114" t="s">
        <v>2629</v>
      </c>
      <c r="F3114" t="s">
        <v>11645</v>
      </c>
      <c r="G3114" t="s">
        <v>39</v>
      </c>
      <c r="H3114" s="11">
        <v>15000000</v>
      </c>
      <c r="I3114" s="11">
        <v>35007180</v>
      </c>
      <c r="J3114" t="s">
        <v>38</v>
      </c>
      <c r="K3114">
        <v>106</v>
      </c>
      <c r="L3114" t="s">
        <v>454</v>
      </c>
      <c r="M3114" t="s">
        <v>11646</v>
      </c>
      <c r="N3114">
        <v>5.6</v>
      </c>
      <c r="O3114">
        <v>102</v>
      </c>
      <c r="P3114">
        <v>193</v>
      </c>
      <c r="Q3114">
        <v>26846</v>
      </c>
      <c r="R3114">
        <v>26652</v>
      </c>
      <c r="S3114" t="s">
        <v>28</v>
      </c>
      <c r="T3114">
        <v>1.85</v>
      </c>
      <c r="U3114" t="b">
        <f>IF(Table19[[#This Row],[gross]]-Table19[[#This Row],[budget]] &gt; 0, TRUE, FALSE)</f>
        <v>1</v>
      </c>
    </row>
    <row r="3115" spans="1:21" x14ac:dyDescent="0.35">
      <c r="A3115" t="s">
        <v>11866</v>
      </c>
      <c r="B3115">
        <v>1999</v>
      </c>
      <c r="C3115" t="s">
        <v>2850</v>
      </c>
      <c r="D3115" t="s">
        <v>296</v>
      </c>
      <c r="E3115" t="s">
        <v>5313</v>
      </c>
      <c r="F3115" t="s">
        <v>2850</v>
      </c>
      <c r="G3115" t="s">
        <v>39</v>
      </c>
      <c r="H3115" s="11">
        <v>15000000</v>
      </c>
      <c r="I3115" s="11">
        <v>11614236</v>
      </c>
      <c r="J3115" t="s">
        <v>38</v>
      </c>
      <c r="K3115">
        <v>97</v>
      </c>
      <c r="L3115" t="s">
        <v>1611</v>
      </c>
      <c r="M3115" t="s">
        <v>11867</v>
      </c>
      <c r="N3115">
        <v>5.6</v>
      </c>
      <c r="O3115">
        <v>97</v>
      </c>
      <c r="P3115">
        <v>140</v>
      </c>
      <c r="Q3115">
        <v>9294</v>
      </c>
      <c r="R3115">
        <v>15209</v>
      </c>
      <c r="S3115" t="s">
        <v>28</v>
      </c>
      <c r="T3115">
        <v>1.37</v>
      </c>
      <c r="U3115" t="b">
        <f>IF(Table19[[#This Row],[gross]]-Table19[[#This Row],[budget]] &gt; 0, TRUE, FALSE)</f>
        <v>0</v>
      </c>
    </row>
    <row r="3116" spans="1:21" x14ac:dyDescent="0.35">
      <c r="A3116" t="s">
        <v>11932</v>
      </c>
      <c r="B3116">
        <v>2006</v>
      </c>
      <c r="C3116" t="s">
        <v>11931</v>
      </c>
      <c r="D3116" t="s">
        <v>1174</v>
      </c>
      <c r="E3116" t="s">
        <v>6765</v>
      </c>
      <c r="F3116" t="s">
        <v>1451</v>
      </c>
      <c r="G3116" t="s">
        <v>90</v>
      </c>
      <c r="H3116" s="11">
        <v>15000000</v>
      </c>
      <c r="I3116" s="11">
        <v>8080116</v>
      </c>
      <c r="J3116" t="s">
        <v>38</v>
      </c>
      <c r="K3116">
        <v>91</v>
      </c>
      <c r="L3116" t="s">
        <v>2290</v>
      </c>
      <c r="M3116" t="s">
        <v>11933</v>
      </c>
      <c r="N3116">
        <v>5.6</v>
      </c>
      <c r="O3116">
        <v>49</v>
      </c>
      <c r="P3116">
        <v>66</v>
      </c>
      <c r="Q3116">
        <v>6562</v>
      </c>
      <c r="R3116">
        <v>10732</v>
      </c>
      <c r="S3116" t="s">
        <v>28</v>
      </c>
      <c r="T3116">
        <v>1.85</v>
      </c>
      <c r="U3116" t="b">
        <f>IF(Table19[[#This Row],[gross]]-Table19[[#This Row],[budget]] &gt; 0, TRUE, FALSE)</f>
        <v>0</v>
      </c>
    </row>
    <row r="3117" spans="1:21" x14ac:dyDescent="0.35">
      <c r="A3117" t="s">
        <v>12402</v>
      </c>
      <c r="B3117">
        <v>2014</v>
      </c>
      <c r="C3117" t="s">
        <v>12400</v>
      </c>
      <c r="D3117" t="s">
        <v>2629</v>
      </c>
      <c r="E3117" t="s">
        <v>12401</v>
      </c>
      <c r="F3117" t="s">
        <v>12403</v>
      </c>
      <c r="G3117" t="s">
        <v>39</v>
      </c>
      <c r="H3117" s="11">
        <v>13200000</v>
      </c>
      <c r="I3117" s="11">
        <v>52543632</v>
      </c>
      <c r="J3117" t="s">
        <v>38</v>
      </c>
      <c r="K3117">
        <v>84</v>
      </c>
      <c r="L3117" t="s">
        <v>1477</v>
      </c>
      <c r="M3117" t="s">
        <v>12404</v>
      </c>
      <c r="N3117">
        <v>5.6</v>
      </c>
      <c r="O3117">
        <v>58</v>
      </c>
      <c r="P3117">
        <v>84</v>
      </c>
      <c r="Q3117">
        <v>12676</v>
      </c>
      <c r="R3117">
        <v>2297</v>
      </c>
      <c r="S3117" t="s">
        <v>28</v>
      </c>
      <c r="T3117">
        <v>2.35</v>
      </c>
      <c r="U3117" t="b">
        <f>IF(Table19[[#This Row],[gross]]-Table19[[#This Row],[budget]] &gt; 0, TRUE, FALSE)</f>
        <v>1</v>
      </c>
    </row>
    <row r="3118" spans="1:21" x14ac:dyDescent="0.35">
      <c r="A3118" t="s">
        <v>12470</v>
      </c>
      <c r="B3118">
        <v>2001</v>
      </c>
      <c r="C3118" t="s">
        <v>12468</v>
      </c>
      <c r="D3118" t="s">
        <v>368</v>
      </c>
      <c r="E3118" t="s">
        <v>10461</v>
      </c>
      <c r="F3118" t="s">
        <v>7290</v>
      </c>
      <c r="G3118" t="s">
        <v>39</v>
      </c>
      <c r="H3118" s="11">
        <v>13000000</v>
      </c>
      <c r="I3118" s="11">
        <v>5002310</v>
      </c>
      <c r="J3118" t="s">
        <v>38</v>
      </c>
      <c r="K3118">
        <v>84</v>
      </c>
      <c r="L3118" t="s">
        <v>12469</v>
      </c>
      <c r="M3118" t="s">
        <v>12471</v>
      </c>
      <c r="N3118">
        <v>5.6</v>
      </c>
      <c r="O3118">
        <v>47</v>
      </c>
      <c r="P3118">
        <v>181</v>
      </c>
      <c r="Q3118">
        <v>25541</v>
      </c>
      <c r="R3118">
        <v>18864</v>
      </c>
      <c r="S3118" t="s">
        <v>28</v>
      </c>
      <c r="T3118">
        <v>2.35</v>
      </c>
      <c r="U3118" t="b">
        <f>IF(Table19[[#This Row],[gross]]-Table19[[#This Row],[budget]] &gt; 0, TRUE, FALSE)</f>
        <v>0</v>
      </c>
    </row>
    <row r="3119" spans="1:21" x14ac:dyDescent="0.35">
      <c r="A3119" t="s">
        <v>12991</v>
      </c>
      <c r="B3119">
        <v>2011</v>
      </c>
      <c r="C3119" t="s">
        <v>2003</v>
      </c>
      <c r="D3119" t="s">
        <v>367</v>
      </c>
      <c r="E3119" t="s">
        <v>12990</v>
      </c>
      <c r="F3119" t="s">
        <v>12992</v>
      </c>
      <c r="G3119" t="s">
        <v>569</v>
      </c>
      <c r="H3119" s="11">
        <v>20000000</v>
      </c>
      <c r="I3119" s="11">
        <v>17149</v>
      </c>
      <c r="J3119" t="s">
        <v>12995</v>
      </c>
      <c r="K3119">
        <v>113</v>
      </c>
      <c r="L3119" t="s">
        <v>1420</v>
      </c>
      <c r="M3119" t="s">
        <v>12993</v>
      </c>
      <c r="N3119">
        <v>5.6</v>
      </c>
      <c r="O3119">
        <v>74</v>
      </c>
      <c r="P3119">
        <v>61</v>
      </c>
      <c r="Q3119">
        <v>12128</v>
      </c>
      <c r="R3119">
        <v>708</v>
      </c>
      <c r="S3119" t="s">
        <v>28</v>
      </c>
      <c r="T3119">
        <v>2.35</v>
      </c>
      <c r="U3119" t="b">
        <f>IF(Table19[[#This Row],[gross]]-Table19[[#This Row],[budget]] &gt; 0, TRUE, FALSE)</f>
        <v>0</v>
      </c>
    </row>
    <row r="3120" spans="1:21" x14ac:dyDescent="0.35">
      <c r="A3120" t="s">
        <v>13331</v>
      </c>
      <c r="B3120">
        <v>2002</v>
      </c>
      <c r="C3120" t="s">
        <v>13330</v>
      </c>
      <c r="D3120" t="s">
        <v>4435</v>
      </c>
      <c r="E3120" t="s">
        <v>9519</v>
      </c>
      <c r="F3120" t="s">
        <v>13332</v>
      </c>
      <c r="G3120" t="s">
        <v>569</v>
      </c>
      <c r="H3120" s="11">
        <v>10000000</v>
      </c>
      <c r="I3120" s="11">
        <v>30306281</v>
      </c>
      <c r="J3120" t="s">
        <v>38</v>
      </c>
      <c r="K3120">
        <v>98</v>
      </c>
      <c r="L3120" t="s">
        <v>2450</v>
      </c>
      <c r="M3120" t="s">
        <v>13333</v>
      </c>
      <c r="N3120">
        <v>5.6</v>
      </c>
      <c r="O3120">
        <v>92</v>
      </c>
      <c r="P3120">
        <v>147</v>
      </c>
      <c r="Q3120">
        <v>12388</v>
      </c>
      <c r="R3120">
        <v>1917</v>
      </c>
      <c r="S3120" t="s">
        <v>28</v>
      </c>
      <c r="T3120">
        <v>2.35</v>
      </c>
      <c r="U3120" t="b">
        <f>IF(Table19[[#This Row],[gross]]-Table19[[#This Row],[budget]] &gt; 0, TRUE, FALSE)</f>
        <v>1</v>
      </c>
    </row>
    <row r="3121" spans="1:21" x14ac:dyDescent="0.35">
      <c r="A3121" t="s">
        <v>13538</v>
      </c>
      <c r="B3121">
        <v>2002</v>
      </c>
      <c r="C3121" t="s">
        <v>13536</v>
      </c>
      <c r="D3121" t="s">
        <v>4625</v>
      </c>
      <c r="E3121" t="s">
        <v>75</v>
      </c>
      <c r="F3121" t="s">
        <v>7856</v>
      </c>
      <c r="G3121" t="s">
        <v>569</v>
      </c>
      <c r="H3121" s="11">
        <v>10000000</v>
      </c>
      <c r="I3121" s="11">
        <v>6044618</v>
      </c>
      <c r="J3121" t="s">
        <v>38</v>
      </c>
      <c r="K3121">
        <v>96</v>
      </c>
      <c r="L3121" t="s">
        <v>13537</v>
      </c>
      <c r="M3121" t="s">
        <v>13539</v>
      </c>
      <c r="N3121">
        <v>5.6</v>
      </c>
      <c r="O3121">
        <v>38</v>
      </c>
      <c r="P3121">
        <v>92</v>
      </c>
      <c r="Q3121">
        <v>6200</v>
      </c>
      <c r="R3121">
        <v>26961</v>
      </c>
      <c r="S3121" t="s">
        <v>28</v>
      </c>
      <c r="T3121">
        <v>2.35</v>
      </c>
      <c r="U3121" t="b">
        <f>IF(Table19[[#This Row],[gross]]-Table19[[#This Row],[budget]] &gt; 0, TRUE, FALSE)</f>
        <v>0</v>
      </c>
    </row>
    <row r="3122" spans="1:21" x14ac:dyDescent="0.35">
      <c r="A3122" t="s">
        <v>13593</v>
      </c>
      <c r="B3122">
        <v>1987</v>
      </c>
      <c r="C3122" t="s">
        <v>13592</v>
      </c>
      <c r="D3122" t="s">
        <v>6361</v>
      </c>
      <c r="E3122" t="s">
        <v>11393</v>
      </c>
      <c r="F3122" t="s">
        <v>13594</v>
      </c>
      <c r="G3122" t="s">
        <v>569</v>
      </c>
      <c r="H3122" s="11">
        <v>10000000</v>
      </c>
      <c r="I3122" s="11">
        <v>3060858</v>
      </c>
      <c r="J3122" t="s">
        <v>38</v>
      </c>
      <c r="K3122">
        <v>92</v>
      </c>
      <c r="L3122" t="s">
        <v>896</v>
      </c>
      <c r="M3122" t="s">
        <v>13595</v>
      </c>
      <c r="N3122">
        <v>5.6</v>
      </c>
      <c r="O3122">
        <v>27</v>
      </c>
      <c r="P3122">
        <v>37</v>
      </c>
      <c r="Q3122">
        <v>1768</v>
      </c>
      <c r="R3122">
        <v>1891</v>
      </c>
      <c r="S3122" t="s">
        <v>28</v>
      </c>
      <c r="T3122">
        <v>1.85</v>
      </c>
      <c r="U3122" t="b">
        <f>IF(Table19[[#This Row],[gross]]-Table19[[#This Row],[budget]] &gt; 0, TRUE, FALSE)</f>
        <v>0</v>
      </c>
    </row>
    <row r="3123" spans="1:21" x14ac:dyDescent="0.35">
      <c r="A3123" t="s">
        <v>14009</v>
      </c>
      <c r="B3123">
        <v>2004</v>
      </c>
      <c r="C3123" t="s">
        <v>4727</v>
      </c>
      <c r="D3123" t="s">
        <v>3721</v>
      </c>
      <c r="E3123" t="s">
        <v>14008</v>
      </c>
      <c r="F3123" t="s">
        <v>4727</v>
      </c>
      <c r="G3123" t="s">
        <v>569</v>
      </c>
      <c r="H3123" s="11">
        <v>8550000</v>
      </c>
      <c r="I3123" s="11">
        <v>4992159</v>
      </c>
      <c r="J3123" t="s">
        <v>38</v>
      </c>
      <c r="K3123">
        <v>119</v>
      </c>
      <c r="L3123" t="s">
        <v>11679</v>
      </c>
      <c r="M3123" t="s">
        <v>14010</v>
      </c>
      <c r="N3123">
        <v>5.6</v>
      </c>
      <c r="O3123">
        <v>66</v>
      </c>
      <c r="P3123">
        <v>201</v>
      </c>
      <c r="Q3123">
        <v>23823</v>
      </c>
      <c r="R3123">
        <v>3306</v>
      </c>
      <c r="S3123" t="s">
        <v>28</v>
      </c>
      <c r="T3123">
        <v>2.35</v>
      </c>
      <c r="U3123" t="b">
        <f>IF(Table19[[#This Row],[gross]]-Table19[[#This Row],[budget]] &gt; 0, TRUE, FALSE)</f>
        <v>0</v>
      </c>
    </row>
    <row r="3124" spans="1:21" x14ac:dyDescent="0.35">
      <c r="A3124" t="s">
        <v>14056</v>
      </c>
      <c r="B3124">
        <v>1996</v>
      </c>
      <c r="C3124" t="s">
        <v>14054</v>
      </c>
      <c r="D3124" t="s">
        <v>5000</v>
      </c>
      <c r="E3124" t="s">
        <v>9535</v>
      </c>
      <c r="F3124" t="s">
        <v>1201</v>
      </c>
      <c r="G3124" t="s">
        <v>569</v>
      </c>
      <c r="H3124" s="11">
        <v>8000000</v>
      </c>
      <c r="I3124" s="11">
        <v>34746109</v>
      </c>
      <c r="J3124" t="s">
        <v>38</v>
      </c>
      <c r="K3124">
        <v>108</v>
      </c>
      <c r="L3124" t="s">
        <v>14055</v>
      </c>
      <c r="M3124" t="s">
        <v>14057</v>
      </c>
      <c r="N3124">
        <v>5.6</v>
      </c>
      <c r="O3124">
        <v>11</v>
      </c>
      <c r="P3124">
        <v>14</v>
      </c>
      <c r="Q3124">
        <v>3122</v>
      </c>
      <c r="R3124">
        <v>3023</v>
      </c>
      <c r="S3124" t="s">
        <v>28</v>
      </c>
      <c r="T3124">
        <v>2.35</v>
      </c>
      <c r="U3124" t="b">
        <f>IF(Table19[[#This Row],[gross]]-Table19[[#This Row],[budget]] &gt; 0, TRUE, FALSE)</f>
        <v>1</v>
      </c>
    </row>
    <row r="3125" spans="1:21" x14ac:dyDescent="0.35">
      <c r="A3125" t="s">
        <v>14100</v>
      </c>
      <c r="B3125">
        <v>2009</v>
      </c>
      <c r="C3125" t="s">
        <v>14099</v>
      </c>
      <c r="D3125" t="s">
        <v>77</v>
      </c>
      <c r="E3125" t="s">
        <v>1495</v>
      </c>
      <c r="F3125" t="s">
        <v>5122</v>
      </c>
      <c r="G3125" t="s">
        <v>90</v>
      </c>
      <c r="H3125" s="11">
        <v>8000000</v>
      </c>
      <c r="I3125" s="11">
        <v>16699684</v>
      </c>
      <c r="J3125" t="s">
        <v>38</v>
      </c>
      <c r="K3125">
        <v>97</v>
      </c>
      <c r="L3125" t="s">
        <v>1618</v>
      </c>
      <c r="M3125" t="s">
        <v>14101</v>
      </c>
      <c r="N3125">
        <v>5.6</v>
      </c>
      <c r="O3125">
        <v>121</v>
      </c>
      <c r="P3125">
        <v>78</v>
      </c>
      <c r="Q3125">
        <v>17461</v>
      </c>
      <c r="R3125">
        <v>25792</v>
      </c>
      <c r="S3125" t="s">
        <v>28</v>
      </c>
      <c r="T3125">
        <v>1.85</v>
      </c>
      <c r="U3125" t="b">
        <f>IF(Table19[[#This Row],[gross]]-Table19[[#This Row],[budget]] &gt; 0, TRUE, FALSE)</f>
        <v>1</v>
      </c>
    </row>
    <row r="3126" spans="1:21" x14ac:dyDescent="0.35">
      <c r="A3126" t="s">
        <v>14204</v>
      </c>
      <c r="B3126">
        <v>2003</v>
      </c>
      <c r="C3126" t="s">
        <v>14202</v>
      </c>
      <c r="D3126" t="s">
        <v>92</v>
      </c>
      <c r="E3126" t="s">
        <v>428</v>
      </c>
      <c r="F3126" t="s">
        <v>1199</v>
      </c>
      <c r="G3126" t="s">
        <v>569</v>
      </c>
      <c r="H3126" s="11">
        <v>8000000</v>
      </c>
      <c r="I3126" s="11">
        <v>336456</v>
      </c>
      <c r="J3126" t="s">
        <v>38</v>
      </c>
      <c r="K3126">
        <v>109</v>
      </c>
      <c r="L3126" t="s">
        <v>14203</v>
      </c>
      <c r="M3126" t="s">
        <v>14205</v>
      </c>
      <c r="N3126">
        <v>5.6</v>
      </c>
      <c r="O3126">
        <v>66</v>
      </c>
      <c r="P3126">
        <v>79</v>
      </c>
      <c r="Q3126">
        <v>7116</v>
      </c>
      <c r="R3126">
        <v>41645</v>
      </c>
      <c r="S3126" t="s">
        <v>28</v>
      </c>
      <c r="T3126">
        <v>1.85</v>
      </c>
      <c r="U3126" t="b">
        <f>IF(Table19[[#This Row],[gross]]-Table19[[#This Row],[budget]] &gt; 0, TRUE, FALSE)</f>
        <v>0</v>
      </c>
    </row>
    <row r="3127" spans="1:21" x14ac:dyDescent="0.35">
      <c r="A3127" t="s">
        <v>14574</v>
      </c>
      <c r="B3127">
        <v>2012</v>
      </c>
      <c r="C3127" t="s">
        <v>14573</v>
      </c>
      <c r="D3127" t="s">
        <v>342</v>
      </c>
      <c r="E3127" t="s">
        <v>6697</v>
      </c>
      <c r="F3127" t="s">
        <v>14575</v>
      </c>
      <c r="G3127" t="s">
        <v>39</v>
      </c>
      <c r="H3127" s="11">
        <v>6900000</v>
      </c>
      <c r="I3127" s="11">
        <v>31607598</v>
      </c>
      <c r="J3127" t="s">
        <v>263</v>
      </c>
      <c r="K3127">
        <v>101</v>
      </c>
      <c r="L3127" t="s">
        <v>4207</v>
      </c>
      <c r="M3127" t="s">
        <v>14576</v>
      </c>
      <c r="N3127">
        <v>5.6</v>
      </c>
      <c r="O3127">
        <v>224</v>
      </c>
      <c r="P3127">
        <v>160</v>
      </c>
      <c r="Q3127">
        <v>58366</v>
      </c>
      <c r="R3127">
        <v>35717</v>
      </c>
      <c r="S3127" t="s">
        <v>28</v>
      </c>
      <c r="T3127">
        <v>2.35</v>
      </c>
      <c r="U3127" t="b">
        <f>IF(Table19[[#This Row],[gross]]-Table19[[#This Row],[budget]] &gt; 0, TRUE, FALSE)</f>
        <v>1</v>
      </c>
    </row>
    <row r="3128" spans="1:21" x14ac:dyDescent="0.35">
      <c r="A3128" t="s">
        <v>14965</v>
      </c>
      <c r="B3128">
        <v>2005</v>
      </c>
      <c r="C3128" t="s">
        <v>14964</v>
      </c>
      <c r="D3128" t="s">
        <v>7128</v>
      </c>
      <c r="E3128" t="s">
        <v>4696</v>
      </c>
      <c r="F3128" t="s">
        <v>13511</v>
      </c>
      <c r="G3128" t="s">
        <v>39</v>
      </c>
      <c r="H3128" s="11">
        <v>5500000</v>
      </c>
      <c r="I3128" s="11">
        <v>50382128</v>
      </c>
      <c r="J3128" t="s">
        <v>38</v>
      </c>
      <c r="K3128">
        <v>116</v>
      </c>
      <c r="L3128" t="s">
        <v>1375</v>
      </c>
      <c r="M3128" t="s">
        <v>14966</v>
      </c>
      <c r="N3128">
        <v>5.6</v>
      </c>
      <c r="O3128">
        <v>62</v>
      </c>
      <c r="P3128">
        <v>202</v>
      </c>
      <c r="Q3128">
        <v>10472</v>
      </c>
      <c r="R3128">
        <v>2723</v>
      </c>
      <c r="S3128" t="s">
        <v>28</v>
      </c>
      <c r="T3128">
        <v>1.85</v>
      </c>
      <c r="U3128" t="b">
        <f>IF(Table19[[#This Row],[gross]]-Table19[[#This Row],[budget]] &gt; 0, TRUE, FALSE)</f>
        <v>1</v>
      </c>
    </row>
    <row r="3129" spans="1:21" x14ac:dyDescent="0.35">
      <c r="A3129" t="s">
        <v>15164</v>
      </c>
      <c r="B3129">
        <v>1998</v>
      </c>
      <c r="C3129" t="s">
        <v>15162</v>
      </c>
      <c r="D3129" t="s">
        <v>777</v>
      </c>
      <c r="E3129" t="s">
        <v>15163</v>
      </c>
      <c r="F3129" t="s">
        <v>15165</v>
      </c>
      <c r="G3129" t="s">
        <v>569</v>
      </c>
      <c r="H3129" s="11">
        <v>4500000</v>
      </c>
      <c r="I3129" s="11">
        <v>23031390</v>
      </c>
      <c r="J3129" t="s">
        <v>38</v>
      </c>
      <c r="K3129">
        <v>104</v>
      </c>
      <c r="L3129" t="s">
        <v>2450</v>
      </c>
      <c r="M3129" t="s">
        <v>15166</v>
      </c>
      <c r="N3129">
        <v>5.6</v>
      </c>
      <c r="O3129">
        <v>22</v>
      </c>
      <c r="P3129">
        <v>26</v>
      </c>
      <c r="Q3129">
        <v>4345</v>
      </c>
      <c r="R3129">
        <v>2868</v>
      </c>
      <c r="S3129" t="s">
        <v>28</v>
      </c>
      <c r="T3129">
        <v>1.85</v>
      </c>
      <c r="U3129" t="b">
        <f>IF(Table19[[#This Row],[gross]]-Table19[[#This Row],[budget]] &gt; 0, TRUE, FALSE)</f>
        <v>1</v>
      </c>
    </row>
    <row r="3130" spans="1:21" x14ac:dyDescent="0.35">
      <c r="A3130" t="s">
        <v>15556</v>
      </c>
      <c r="B3130">
        <v>2015</v>
      </c>
      <c r="C3130" t="s">
        <v>15555</v>
      </c>
      <c r="D3130" t="s">
        <v>2081</v>
      </c>
      <c r="E3130" t="s">
        <v>5117</v>
      </c>
      <c r="F3130" t="s">
        <v>15557</v>
      </c>
      <c r="G3130" t="s">
        <v>39</v>
      </c>
      <c r="H3130" s="11">
        <v>8500000</v>
      </c>
      <c r="I3130" s="11">
        <v>131175</v>
      </c>
      <c r="J3130" t="s">
        <v>38</v>
      </c>
      <c r="K3130">
        <v>95</v>
      </c>
      <c r="L3130" t="s">
        <v>10645</v>
      </c>
      <c r="M3130" t="s">
        <v>15558</v>
      </c>
      <c r="N3130">
        <v>5.6</v>
      </c>
      <c r="O3130">
        <v>256</v>
      </c>
      <c r="P3130">
        <v>200</v>
      </c>
      <c r="Q3130">
        <v>30219</v>
      </c>
      <c r="R3130">
        <v>1885</v>
      </c>
      <c r="S3130" t="s">
        <v>28</v>
      </c>
      <c r="T3130">
        <v>2.35</v>
      </c>
      <c r="U3130" t="b">
        <f>IF(Table19[[#This Row],[gross]]-Table19[[#This Row],[budget]] &gt; 0, TRUE, FALSE)</f>
        <v>0</v>
      </c>
    </row>
    <row r="3131" spans="1:21" x14ac:dyDescent="0.35">
      <c r="A3131" t="s">
        <v>16674</v>
      </c>
      <c r="B3131">
        <v>2010</v>
      </c>
      <c r="C3131" t="s">
        <v>16673</v>
      </c>
      <c r="D3131" t="s">
        <v>15939</v>
      </c>
      <c r="E3131" t="s">
        <v>15580</v>
      </c>
      <c r="F3131" t="s">
        <v>16675</v>
      </c>
      <c r="G3131" t="s">
        <v>39</v>
      </c>
      <c r="H3131" s="11">
        <v>1800000</v>
      </c>
      <c r="I3131" s="11">
        <v>40990055</v>
      </c>
      <c r="J3131" t="s">
        <v>1418</v>
      </c>
      <c r="K3131">
        <v>87</v>
      </c>
      <c r="L3131" t="s">
        <v>4207</v>
      </c>
      <c r="M3131" t="s">
        <v>16676</v>
      </c>
      <c r="N3131">
        <v>5.6</v>
      </c>
      <c r="O3131">
        <v>311</v>
      </c>
      <c r="P3131">
        <v>300</v>
      </c>
      <c r="Q3131">
        <v>41509</v>
      </c>
      <c r="R3131">
        <v>1958</v>
      </c>
      <c r="S3131" t="s">
        <v>28</v>
      </c>
      <c r="T3131">
        <v>1.85</v>
      </c>
      <c r="U3131" t="b">
        <f>IF(Table19[[#This Row],[gross]]-Table19[[#This Row],[budget]] &gt; 0, TRUE, FALSE)</f>
        <v>1</v>
      </c>
    </row>
    <row r="3132" spans="1:21" x14ac:dyDescent="0.35">
      <c r="A3132" t="s">
        <v>17121</v>
      </c>
      <c r="B3132">
        <v>1997</v>
      </c>
      <c r="C3132" t="s">
        <v>15004</v>
      </c>
      <c r="D3132" t="s">
        <v>92</v>
      </c>
      <c r="E3132" t="s">
        <v>17120</v>
      </c>
      <c r="F3132" t="s">
        <v>17122</v>
      </c>
      <c r="G3132" t="s">
        <v>569</v>
      </c>
      <c r="H3132" s="11">
        <v>1000000</v>
      </c>
      <c r="I3132" s="11">
        <v>1950218</v>
      </c>
      <c r="J3132" t="s">
        <v>38</v>
      </c>
      <c r="K3132">
        <v>84</v>
      </c>
      <c r="L3132" t="s">
        <v>2450</v>
      </c>
      <c r="M3132" t="s">
        <v>17123</v>
      </c>
      <c r="N3132">
        <v>5.6</v>
      </c>
      <c r="O3132">
        <v>54</v>
      </c>
      <c r="P3132">
        <v>102</v>
      </c>
      <c r="Q3132">
        <v>5933</v>
      </c>
      <c r="R3132">
        <v>21124</v>
      </c>
      <c r="S3132" t="s">
        <v>28</v>
      </c>
      <c r="T3132">
        <v>1.85</v>
      </c>
      <c r="U3132" t="b">
        <f>IF(Table19[[#This Row],[gross]]-Table19[[#This Row],[budget]] &gt; 0, TRUE, FALSE)</f>
        <v>1</v>
      </c>
    </row>
    <row r="3133" spans="1:21" x14ac:dyDescent="0.35">
      <c r="A3133" t="s">
        <v>17202</v>
      </c>
      <c r="B3133">
        <v>2012</v>
      </c>
      <c r="C3133" t="s">
        <v>17201</v>
      </c>
      <c r="D3133" t="s">
        <v>16779</v>
      </c>
      <c r="E3133" t="s">
        <v>15214</v>
      </c>
      <c r="F3133" t="s">
        <v>17203</v>
      </c>
      <c r="G3133" t="s">
        <v>39</v>
      </c>
      <c r="H3133" s="11">
        <v>1000000</v>
      </c>
      <c r="I3133" s="11">
        <v>96734</v>
      </c>
      <c r="J3133" t="s">
        <v>38</v>
      </c>
      <c r="K3133">
        <v>112</v>
      </c>
      <c r="L3133" t="s">
        <v>750</v>
      </c>
      <c r="M3133" t="s">
        <v>17204</v>
      </c>
      <c r="N3133">
        <v>5.6</v>
      </c>
      <c r="O3133">
        <v>2</v>
      </c>
      <c r="P3133">
        <v>5</v>
      </c>
      <c r="Q3133">
        <v>606</v>
      </c>
      <c r="R3133">
        <v>263584</v>
      </c>
      <c r="S3133" t="s">
        <v>28</v>
      </c>
      <c r="T3133">
        <v>1.85</v>
      </c>
      <c r="U3133" t="b">
        <f>IF(Table19[[#This Row],[gross]]-Table19[[#This Row],[budget]] &gt; 0, TRUE, FALSE)</f>
        <v>0</v>
      </c>
    </row>
    <row r="3134" spans="1:21" x14ac:dyDescent="0.35">
      <c r="A3134" t="s">
        <v>17279</v>
      </c>
      <c r="B3134">
        <v>2012</v>
      </c>
      <c r="C3134" t="s">
        <v>17276</v>
      </c>
      <c r="D3134" t="s">
        <v>17278</v>
      </c>
      <c r="E3134" t="s">
        <v>17277</v>
      </c>
      <c r="F3134" t="s">
        <v>17280</v>
      </c>
      <c r="G3134" t="s">
        <v>4621</v>
      </c>
      <c r="H3134" s="11">
        <v>1000000</v>
      </c>
      <c r="I3134" s="11"/>
      <c r="J3134" t="s">
        <v>56</v>
      </c>
      <c r="K3134">
        <v>96</v>
      </c>
      <c r="L3134" t="s">
        <v>4883</v>
      </c>
      <c r="M3134" t="s">
        <v>17281</v>
      </c>
      <c r="N3134">
        <v>5.6</v>
      </c>
      <c r="O3134">
        <v>40</v>
      </c>
      <c r="P3134">
        <v>41</v>
      </c>
      <c r="Q3134">
        <v>6513</v>
      </c>
      <c r="R3134">
        <v>1226</v>
      </c>
      <c r="S3134" t="s">
        <v>28</v>
      </c>
      <c r="T3134">
        <v>2.35</v>
      </c>
      <c r="U3134" t="b">
        <f>IF(Table19[[#This Row],[gross]]-Table19[[#This Row],[budget]] &gt; 0, TRUE, FALSE)</f>
        <v>0</v>
      </c>
    </row>
    <row r="3135" spans="1:21" x14ac:dyDescent="0.35">
      <c r="A3135" t="s">
        <v>17342</v>
      </c>
      <c r="B3135">
        <v>2002</v>
      </c>
      <c r="C3135" t="s">
        <v>17339</v>
      </c>
      <c r="D3135" t="s">
        <v>5891</v>
      </c>
      <c r="E3135" t="s">
        <v>17340</v>
      </c>
      <c r="F3135" t="s">
        <v>17343</v>
      </c>
      <c r="G3135" t="s">
        <v>90</v>
      </c>
      <c r="H3135" s="11">
        <v>825000</v>
      </c>
      <c r="I3135" s="11">
        <v>15278</v>
      </c>
      <c r="J3135" t="s">
        <v>38</v>
      </c>
      <c r="K3135">
        <v>95</v>
      </c>
      <c r="L3135" t="s">
        <v>17341</v>
      </c>
      <c r="M3135" t="s">
        <v>17344</v>
      </c>
      <c r="N3135">
        <v>5.6</v>
      </c>
      <c r="O3135">
        <v>16</v>
      </c>
      <c r="P3135">
        <v>158</v>
      </c>
      <c r="Q3135">
        <v>1742</v>
      </c>
      <c r="R3135">
        <v>1185</v>
      </c>
      <c r="S3135" t="s">
        <v>28</v>
      </c>
      <c r="T3135">
        <v>1.85</v>
      </c>
      <c r="U3135" t="b">
        <f>IF(Table19[[#This Row],[gross]]-Table19[[#This Row],[budget]] &gt; 0, TRUE, FALSE)</f>
        <v>0</v>
      </c>
    </row>
    <row r="3136" spans="1:21" x14ac:dyDescent="0.35">
      <c r="A3136" t="s">
        <v>17448</v>
      </c>
      <c r="B3136">
        <v>2000</v>
      </c>
      <c r="C3136" t="s">
        <v>16376</v>
      </c>
      <c r="D3136" t="s">
        <v>1281</v>
      </c>
      <c r="E3136" t="s">
        <v>17447</v>
      </c>
      <c r="F3136" t="s">
        <v>17449</v>
      </c>
      <c r="G3136" t="s">
        <v>39</v>
      </c>
      <c r="H3136" s="11">
        <v>600000</v>
      </c>
      <c r="I3136" s="11">
        <v>171988</v>
      </c>
      <c r="J3136" t="s">
        <v>38</v>
      </c>
      <c r="K3136">
        <v>106</v>
      </c>
      <c r="L3136" t="s">
        <v>13537</v>
      </c>
      <c r="M3136" t="s">
        <v>17450</v>
      </c>
      <c r="N3136">
        <v>5.6</v>
      </c>
      <c r="O3136">
        <v>15</v>
      </c>
      <c r="P3136">
        <v>16</v>
      </c>
      <c r="Q3136">
        <v>448</v>
      </c>
      <c r="R3136">
        <v>1281</v>
      </c>
      <c r="S3136" t="s">
        <v>28</v>
      </c>
      <c r="T3136">
        <v>1.85</v>
      </c>
      <c r="U3136" t="b">
        <f>IF(Table19[[#This Row],[gross]]-Table19[[#This Row],[budget]] &gt; 0, TRUE, FALSE)</f>
        <v>0</v>
      </c>
    </row>
    <row r="3137" spans="1:21" x14ac:dyDescent="0.35">
      <c r="A3137" t="s">
        <v>17964</v>
      </c>
      <c r="B3137">
        <v>2011</v>
      </c>
      <c r="C3137" t="s">
        <v>17962</v>
      </c>
      <c r="D3137" t="s">
        <v>374</v>
      </c>
      <c r="E3137" t="s">
        <v>17963</v>
      </c>
      <c r="F3137" t="s">
        <v>17965</v>
      </c>
      <c r="G3137" t="s">
        <v>569</v>
      </c>
      <c r="H3137" s="11">
        <v>60000</v>
      </c>
      <c r="I3137" s="11">
        <v>40557</v>
      </c>
      <c r="J3137" t="s">
        <v>38</v>
      </c>
      <c r="K3137">
        <v>82</v>
      </c>
      <c r="L3137" t="s">
        <v>1611</v>
      </c>
      <c r="M3137" t="s">
        <v>17966</v>
      </c>
      <c r="N3137">
        <v>5.6</v>
      </c>
      <c r="O3137">
        <v>66</v>
      </c>
      <c r="P3137">
        <v>22</v>
      </c>
      <c r="Q3137">
        <v>1389</v>
      </c>
      <c r="R3137">
        <v>2046</v>
      </c>
      <c r="S3137" t="s">
        <v>28</v>
      </c>
      <c r="T3137">
        <v>2.35</v>
      </c>
      <c r="U3137" t="b">
        <f>IF(Table19[[#This Row],[gross]]-Table19[[#This Row],[budget]] &gt; 0, TRUE, FALSE)</f>
        <v>0</v>
      </c>
    </row>
    <row r="3138" spans="1:21" x14ac:dyDescent="0.35">
      <c r="A3138" t="s">
        <v>17968</v>
      </c>
      <c r="B3138">
        <v>2014</v>
      </c>
      <c r="C3138" t="s">
        <v>17551</v>
      </c>
      <c r="D3138" t="s">
        <v>2382</v>
      </c>
      <c r="E3138" t="s">
        <v>17207</v>
      </c>
      <c r="F3138" t="s">
        <v>10606</v>
      </c>
      <c r="G3138" t="s">
        <v>569</v>
      </c>
      <c r="H3138" s="11">
        <v>70000</v>
      </c>
      <c r="I3138" s="11">
        <v>30084</v>
      </c>
      <c r="J3138" t="s">
        <v>38</v>
      </c>
      <c r="K3138">
        <v>82</v>
      </c>
      <c r="L3138" t="s">
        <v>2450</v>
      </c>
      <c r="M3138" t="s">
        <v>17969</v>
      </c>
      <c r="N3138">
        <v>5.6</v>
      </c>
      <c r="O3138">
        <v>65</v>
      </c>
      <c r="P3138">
        <v>23</v>
      </c>
      <c r="Q3138">
        <v>5507</v>
      </c>
      <c r="R3138">
        <v>11642</v>
      </c>
      <c r="S3138" t="s">
        <v>28</v>
      </c>
      <c r="T3138">
        <v>1.85</v>
      </c>
      <c r="U3138" t="b">
        <f>IF(Table19[[#This Row],[gross]]-Table19[[#This Row],[budget]] &gt; 0, TRUE, FALSE)</f>
        <v>0</v>
      </c>
    </row>
    <row r="3139" spans="1:21" x14ac:dyDescent="0.35">
      <c r="A3139" t="s">
        <v>619</v>
      </c>
      <c r="B3139">
        <v>2016</v>
      </c>
      <c r="C3139" t="s">
        <v>418</v>
      </c>
      <c r="D3139" t="s">
        <v>618</v>
      </c>
      <c r="E3139" t="s">
        <v>617</v>
      </c>
      <c r="F3139" t="s">
        <v>620</v>
      </c>
      <c r="G3139" t="s">
        <v>39</v>
      </c>
      <c r="H3139" s="11">
        <v>165000000</v>
      </c>
      <c r="I3139" s="11">
        <v>102315545</v>
      </c>
      <c r="J3139" t="s">
        <v>38</v>
      </c>
      <c r="K3139">
        <v>120</v>
      </c>
      <c r="L3139" t="s">
        <v>68</v>
      </c>
      <c r="M3139" t="s">
        <v>621</v>
      </c>
      <c r="N3139">
        <v>5.5</v>
      </c>
      <c r="O3139">
        <v>286</v>
      </c>
      <c r="P3139">
        <v>520</v>
      </c>
      <c r="Q3139">
        <v>58137</v>
      </c>
      <c r="R3139">
        <v>3233</v>
      </c>
      <c r="S3139" t="s">
        <v>28</v>
      </c>
      <c r="T3139">
        <v>2.35</v>
      </c>
      <c r="U3139" t="b">
        <f>IF(Table19[[#This Row],[gross]]-Table19[[#This Row],[budget]] &gt; 0, TRUE, FALSE)</f>
        <v>0</v>
      </c>
    </row>
    <row r="3140" spans="1:21" x14ac:dyDescent="0.35">
      <c r="A3140" t="s">
        <v>736</v>
      </c>
      <c r="B3140">
        <v>2004</v>
      </c>
      <c r="C3140" t="s">
        <v>733</v>
      </c>
      <c r="D3140" t="s">
        <v>735</v>
      </c>
      <c r="E3140" t="s">
        <v>555</v>
      </c>
      <c r="F3140" t="s">
        <v>737</v>
      </c>
      <c r="G3140" t="s">
        <v>569</v>
      </c>
      <c r="H3140" s="11">
        <v>155000000</v>
      </c>
      <c r="I3140" s="11">
        <v>34293771</v>
      </c>
      <c r="J3140" t="s">
        <v>740</v>
      </c>
      <c r="K3140">
        <v>206</v>
      </c>
      <c r="L3140" t="s">
        <v>734</v>
      </c>
      <c r="M3140" t="s">
        <v>738</v>
      </c>
      <c r="N3140">
        <v>5.5</v>
      </c>
      <c r="O3140">
        <v>248</v>
      </c>
      <c r="P3140">
        <v>1390</v>
      </c>
      <c r="Q3140">
        <v>138863</v>
      </c>
      <c r="R3140">
        <v>24598</v>
      </c>
      <c r="S3140" t="s">
        <v>28</v>
      </c>
      <c r="T3140">
        <v>2.35</v>
      </c>
      <c r="U3140" t="b">
        <f>IF(Table19[[#This Row],[gross]]-Table19[[#This Row],[budget]] &gt; 0, TRUE, FALSE)</f>
        <v>0</v>
      </c>
    </row>
    <row r="3141" spans="1:21" x14ac:dyDescent="0.35">
      <c r="A3141" t="s">
        <v>946</v>
      </c>
      <c r="B3141">
        <v>2016</v>
      </c>
      <c r="C3141" t="s">
        <v>942</v>
      </c>
      <c r="D3141" t="s">
        <v>945</v>
      </c>
      <c r="E3141" t="s">
        <v>943</v>
      </c>
      <c r="F3141" t="s">
        <v>947</v>
      </c>
      <c r="G3141" t="s">
        <v>39</v>
      </c>
      <c r="H3141" s="11">
        <v>144000000</v>
      </c>
      <c r="I3141" s="11">
        <v>118099659</v>
      </c>
      <c r="J3141" t="s">
        <v>38</v>
      </c>
      <c r="K3141">
        <v>116</v>
      </c>
      <c r="L3141" t="s">
        <v>944</v>
      </c>
      <c r="M3141" t="s">
        <v>948</v>
      </c>
      <c r="N3141">
        <v>5.5</v>
      </c>
      <c r="O3141">
        <v>464</v>
      </c>
      <c r="P3141">
        <v>1211</v>
      </c>
      <c r="Q3141">
        <v>69757</v>
      </c>
      <c r="R3141">
        <v>2097</v>
      </c>
      <c r="S3141" t="s">
        <v>28</v>
      </c>
      <c r="T3141">
        <v>2.35</v>
      </c>
      <c r="U3141" t="b">
        <f>IF(Table19[[#This Row],[gross]]-Table19[[#This Row],[budget]] &gt; 0, TRUE, FALSE)</f>
        <v>0</v>
      </c>
    </row>
    <row r="3142" spans="1:21" x14ac:dyDescent="0.35">
      <c r="A3142" t="s">
        <v>1014</v>
      </c>
      <c r="B3142">
        <v>2016</v>
      </c>
      <c r="C3142" t="s">
        <v>1012</v>
      </c>
      <c r="D3142" t="s">
        <v>625</v>
      </c>
      <c r="E3142" t="s">
        <v>1013</v>
      </c>
      <c r="F3142" t="s">
        <v>1015</v>
      </c>
      <c r="G3142" t="s">
        <v>39</v>
      </c>
      <c r="H3142" s="11">
        <v>140000000</v>
      </c>
      <c r="I3142" s="11">
        <v>31141074</v>
      </c>
      <c r="J3142" t="s">
        <v>38</v>
      </c>
      <c r="K3142">
        <v>126</v>
      </c>
      <c r="L3142" t="s">
        <v>42</v>
      </c>
      <c r="M3142" t="s">
        <v>1016</v>
      </c>
      <c r="N3142">
        <v>5.5</v>
      </c>
      <c r="O3142">
        <v>184</v>
      </c>
      <c r="P3142">
        <v>273</v>
      </c>
      <c r="Q3142">
        <v>51892</v>
      </c>
      <c r="R3142">
        <v>19769</v>
      </c>
      <c r="S3142" t="s">
        <v>28</v>
      </c>
      <c r="T3142">
        <v>2.35</v>
      </c>
      <c r="U3142" t="b">
        <f>IF(Table19[[#This Row],[gross]]-Table19[[#This Row],[budget]] &gt; 0, TRUE, FALSE)</f>
        <v>0</v>
      </c>
    </row>
    <row r="3143" spans="1:21" x14ac:dyDescent="0.35">
      <c r="A3143" t="s">
        <v>1079</v>
      </c>
      <c r="B3143">
        <v>2012</v>
      </c>
      <c r="C3143" t="s">
        <v>1077</v>
      </c>
      <c r="D3143" t="s">
        <v>741</v>
      </c>
      <c r="E3143" t="s">
        <v>547</v>
      </c>
      <c r="F3143" t="s">
        <v>1080</v>
      </c>
      <c r="G3143" t="s">
        <v>39</v>
      </c>
      <c r="H3143" s="11">
        <v>120000000</v>
      </c>
      <c r="I3143" s="11">
        <v>292298923</v>
      </c>
      <c r="J3143" t="s">
        <v>38</v>
      </c>
      <c r="K3143">
        <v>115</v>
      </c>
      <c r="L3143" t="s">
        <v>1078</v>
      </c>
      <c r="M3143" t="s">
        <v>1081</v>
      </c>
      <c r="N3143">
        <v>5.5</v>
      </c>
      <c r="O3143">
        <v>322</v>
      </c>
      <c r="P3143">
        <v>329</v>
      </c>
      <c r="Q3143">
        <v>185394</v>
      </c>
      <c r="R3143">
        <v>59177</v>
      </c>
      <c r="S3143" t="s">
        <v>28</v>
      </c>
      <c r="T3143">
        <v>2.35</v>
      </c>
      <c r="U3143" t="b">
        <f>IF(Table19[[#This Row],[gross]]-Table19[[#This Row],[budget]] &gt; 0, TRUE, FALSE)</f>
        <v>1</v>
      </c>
    </row>
    <row r="3144" spans="1:21" x14ac:dyDescent="0.35">
      <c r="A3144" t="s">
        <v>1079</v>
      </c>
      <c r="B3144">
        <v>2012</v>
      </c>
      <c r="C3144" t="s">
        <v>1077</v>
      </c>
      <c r="D3144" t="s">
        <v>741</v>
      </c>
      <c r="E3144" t="s">
        <v>547</v>
      </c>
      <c r="F3144" t="s">
        <v>1080</v>
      </c>
      <c r="G3144" t="s">
        <v>39</v>
      </c>
      <c r="H3144" s="11">
        <v>120000000</v>
      </c>
      <c r="I3144" s="11">
        <v>292298923</v>
      </c>
      <c r="J3144" t="s">
        <v>38</v>
      </c>
      <c r="K3144">
        <v>115</v>
      </c>
      <c r="L3144" t="s">
        <v>1078</v>
      </c>
      <c r="M3144" t="s">
        <v>1081</v>
      </c>
      <c r="N3144">
        <v>5.5</v>
      </c>
      <c r="O3144">
        <v>322</v>
      </c>
      <c r="P3144">
        <v>329</v>
      </c>
      <c r="Q3144">
        <v>185394</v>
      </c>
      <c r="R3144">
        <v>59177</v>
      </c>
      <c r="S3144" t="s">
        <v>28</v>
      </c>
      <c r="T3144">
        <v>2.35</v>
      </c>
      <c r="U3144" t="b">
        <f>IF(Table19[[#This Row],[gross]]-Table19[[#This Row],[budget]] &gt; 0, TRUE, FALSE)</f>
        <v>1</v>
      </c>
    </row>
    <row r="3145" spans="1:21" x14ac:dyDescent="0.35">
      <c r="A3145" t="s">
        <v>1519</v>
      </c>
      <c r="B3145">
        <v>2011</v>
      </c>
      <c r="C3145" t="s">
        <v>1516</v>
      </c>
      <c r="D3145" t="s">
        <v>1518</v>
      </c>
      <c r="E3145" t="s">
        <v>1517</v>
      </c>
      <c r="F3145" t="s">
        <v>1520</v>
      </c>
      <c r="G3145" t="s">
        <v>90</v>
      </c>
      <c r="H3145" s="11">
        <v>110000000</v>
      </c>
      <c r="I3145" s="11">
        <v>142614158</v>
      </c>
      <c r="J3145" t="s">
        <v>38</v>
      </c>
      <c r="K3145">
        <v>103</v>
      </c>
      <c r="L3145" t="s">
        <v>266</v>
      </c>
      <c r="M3145" t="s">
        <v>1521</v>
      </c>
      <c r="N3145">
        <v>5.5</v>
      </c>
      <c r="O3145">
        <v>172</v>
      </c>
      <c r="P3145">
        <v>153</v>
      </c>
      <c r="Q3145">
        <v>66593</v>
      </c>
      <c r="R3145">
        <v>692</v>
      </c>
      <c r="S3145" t="s">
        <v>28</v>
      </c>
      <c r="T3145">
        <v>1.78</v>
      </c>
      <c r="U3145" t="b">
        <f>IF(Table19[[#This Row],[gross]]-Table19[[#This Row],[budget]] &gt; 0, TRUE, FALSE)</f>
        <v>1</v>
      </c>
    </row>
    <row r="3146" spans="1:21" x14ac:dyDescent="0.35">
      <c r="A3146" t="s">
        <v>1684</v>
      </c>
      <c r="B3146">
        <v>2010</v>
      </c>
      <c r="C3146" t="s">
        <v>1681</v>
      </c>
      <c r="D3146" t="s">
        <v>1683</v>
      </c>
      <c r="E3146" t="s">
        <v>1682</v>
      </c>
      <c r="F3146" t="s">
        <v>1685</v>
      </c>
      <c r="G3146" t="s">
        <v>39</v>
      </c>
      <c r="H3146" s="11">
        <v>100000000</v>
      </c>
      <c r="I3146" s="11">
        <v>148383780</v>
      </c>
      <c r="J3146" t="s">
        <v>38</v>
      </c>
      <c r="K3146">
        <v>98</v>
      </c>
      <c r="L3146" t="s">
        <v>1618</v>
      </c>
      <c r="M3146" t="s">
        <v>1686</v>
      </c>
      <c r="N3146">
        <v>5.5</v>
      </c>
      <c r="O3146">
        <v>180</v>
      </c>
      <c r="P3146">
        <v>152</v>
      </c>
      <c r="Q3146">
        <v>85531</v>
      </c>
      <c r="R3146">
        <v>24082</v>
      </c>
      <c r="S3146" t="s">
        <v>28</v>
      </c>
      <c r="T3146">
        <v>1.85</v>
      </c>
      <c r="U3146" t="b">
        <f>IF(Table19[[#This Row],[gross]]-Table19[[#This Row],[budget]] &gt; 0, TRUE, FALSE)</f>
        <v>1</v>
      </c>
    </row>
    <row r="3147" spans="1:21" x14ac:dyDescent="0.35">
      <c r="A3147" t="s">
        <v>1955</v>
      </c>
      <c r="B3147">
        <v>2014</v>
      </c>
      <c r="C3147" t="s">
        <v>1954</v>
      </c>
      <c r="D3147" t="s">
        <v>296</v>
      </c>
      <c r="E3147" t="s">
        <v>640</v>
      </c>
      <c r="F3147" t="s">
        <v>1956</v>
      </c>
      <c r="G3147" t="s">
        <v>39</v>
      </c>
      <c r="H3147" s="11">
        <v>95000000</v>
      </c>
      <c r="I3147" s="11">
        <v>17176900</v>
      </c>
      <c r="J3147" t="s">
        <v>38</v>
      </c>
      <c r="K3147">
        <v>102</v>
      </c>
      <c r="L3147" t="s">
        <v>42</v>
      </c>
      <c r="M3147" t="s">
        <v>1957</v>
      </c>
      <c r="N3147">
        <v>5.5</v>
      </c>
      <c r="O3147">
        <v>175</v>
      </c>
      <c r="P3147">
        <v>154</v>
      </c>
      <c r="Q3147">
        <v>54501</v>
      </c>
      <c r="R3147">
        <v>17098</v>
      </c>
      <c r="S3147" t="s">
        <v>28</v>
      </c>
      <c r="T3147">
        <v>2.35</v>
      </c>
      <c r="U3147" t="b">
        <f>IF(Table19[[#This Row],[gross]]-Table19[[#This Row],[budget]] &gt; 0, TRUE, FALSE)</f>
        <v>0</v>
      </c>
    </row>
    <row r="3148" spans="1:21" x14ac:dyDescent="0.35">
      <c r="A3148" t="s">
        <v>2058</v>
      </c>
      <c r="B3148">
        <v>2000</v>
      </c>
      <c r="C3148" t="s">
        <v>322</v>
      </c>
      <c r="D3148" t="s">
        <v>537</v>
      </c>
      <c r="E3148" t="s">
        <v>2056</v>
      </c>
      <c r="F3148" t="s">
        <v>2059</v>
      </c>
      <c r="G3148" t="s">
        <v>39</v>
      </c>
      <c r="H3148" s="11">
        <v>92000000</v>
      </c>
      <c r="I3148" s="11">
        <v>125305545</v>
      </c>
      <c r="J3148" t="s">
        <v>38</v>
      </c>
      <c r="K3148">
        <v>94</v>
      </c>
      <c r="L3148" t="s">
        <v>2057</v>
      </c>
      <c r="M3148" t="s">
        <v>2060</v>
      </c>
      <c r="N3148">
        <v>5.5</v>
      </c>
      <c r="O3148">
        <v>181</v>
      </c>
      <c r="P3148">
        <v>643</v>
      </c>
      <c r="Q3148">
        <v>145350</v>
      </c>
      <c r="R3148">
        <v>15419</v>
      </c>
      <c r="S3148" t="s">
        <v>28</v>
      </c>
      <c r="T3148">
        <v>2.35</v>
      </c>
      <c r="U3148" t="b">
        <f>IF(Table19[[#This Row],[gross]]-Table19[[#This Row],[budget]] &gt; 0, TRUE, FALSE)</f>
        <v>1</v>
      </c>
    </row>
    <row r="3149" spans="1:21" x14ac:dyDescent="0.35">
      <c r="A3149" t="s">
        <v>2118</v>
      </c>
      <c r="B3149">
        <v>2008</v>
      </c>
      <c r="C3149" t="s">
        <v>2115</v>
      </c>
      <c r="D3149" t="s">
        <v>2117</v>
      </c>
      <c r="E3149" t="s">
        <v>2116</v>
      </c>
      <c r="F3149" t="s">
        <v>2119</v>
      </c>
      <c r="G3149" t="s">
        <v>39</v>
      </c>
      <c r="H3149" s="11">
        <v>90000000</v>
      </c>
      <c r="I3149" s="11">
        <v>100018837</v>
      </c>
      <c r="J3149" t="s">
        <v>38</v>
      </c>
      <c r="K3149">
        <v>113</v>
      </c>
      <c r="L3149" t="s">
        <v>2073</v>
      </c>
      <c r="M3149" t="s">
        <v>2120</v>
      </c>
      <c r="N3149">
        <v>5.5</v>
      </c>
      <c r="O3149">
        <v>198</v>
      </c>
      <c r="P3149">
        <v>380</v>
      </c>
      <c r="Q3149">
        <v>156348</v>
      </c>
      <c r="R3149">
        <v>13446</v>
      </c>
      <c r="S3149" t="s">
        <v>28</v>
      </c>
      <c r="T3149">
        <v>1.85</v>
      </c>
      <c r="U3149" t="b">
        <f>IF(Table19[[#This Row],[gross]]-Table19[[#This Row],[budget]] &gt; 0, TRUE, FALSE)</f>
        <v>1</v>
      </c>
    </row>
    <row r="3150" spans="1:21" x14ac:dyDescent="0.35">
      <c r="A3150" t="s">
        <v>2164</v>
      </c>
      <c r="B3150">
        <v>2003</v>
      </c>
      <c r="C3150" t="s">
        <v>1546</v>
      </c>
      <c r="D3150" t="s">
        <v>625</v>
      </c>
      <c r="E3150" t="s">
        <v>555</v>
      </c>
      <c r="F3150" t="s">
        <v>640</v>
      </c>
      <c r="G3150" t="s">
        <v>39</v>
      </c>
      <c r="H3150" s="11">
        <v>95000000</v>
      </c>
      <c r="I3150" s="11">
        <v>65653758</v>
      </c>
      <c r="J3150" t="s">
        <v>38</v>
      </c>
      <c r="K3150">
        <v>117</v>
      </c>
      <c r="L3150" t="s">
        <v>42</v>
      </c>
      <c r="M3150" t="s">
        <v>2165</v>
      </c>
      <c r="N3150">
        <v>5.5</v>
      </c>
      <c r="O3150">
        <v>157</v>
      </c>
      <c r="P3150">
        <v>316</v>
      </c>
      <c r="Q3150">
        <v>102747</v>
      </c>
      <c r="R3150">
        <v>33154</v>
      </c>
      <c r="S3150" t="s">
        <v>28</v>
      </c>
      <c r="T3150">
        <v>2.35</v>
      </c>
      <c r="U3150" t="b">
        <f>IF(Table19[[#This Row],[gross]]-Table19[[#This Row],[budget]] &gt; 0, TRUE, FALSE)</f>
        <v>0</v>
      </c>
    </row>
    <row r="3151" spans="1:21" x14ac:dyDescent="0.35">
      <c r="A3151" t="s">
        <v>2368</v>
      </c>
      <c r="B3151">
        <v>2002</v>
      </c>
      <c r="C3151" t="s">
        <v>2365</v>
      </c>
      <c r="D3151" t="s">
        <v>2367</v>
      </c>
      <c r="E3151" t="s">
        <v>2366</v>
      </c>
      <c r="F3151" t="s">
        <v>2369</v>
      </c>
      <c r="G3151" t="s">
        <v>569</v>
      </c>
      <c r="H3151" s="11">
        <v>85000000</v>
      </c>
      <c r="I3151" s="11">
        <v>40048332</v>
      </c>
      <c r="J3151" t="s">
        <v>38</v>
      </c>
      <c r="K3151">
        <v>108</v>
      </c>
      <c r="L3151" t="s">
        <v>896</v>
      </c>
      <c r="M3151" t="s">
        <v>2370</v>
      </c>
      <c r="N3151">
        <v>5.5</v>
      </c>
      <c r="O3151">
        <v>135</v>
      </c>
      <c r="P3151">
        <v>339</v>
      </c>
      <c r="Q3151">
        <v>61417</v>
      </c>
      <c r="R3151">
        <v>1460</v>
      </c>
      <c r="S3151" t="s">
        <v>28</v>
      </c>
      <c r="T3151">
        <v>1.85</v>
      </c>
      <c r="U3151" t="b">
        <f>IF(Table19[[#This Row],[gross]]-Table19[[#This Row],[budget]] &gt; 0, TRUE, FALSE)</f>
        <v>0</v>
      </c>
    </row>
    <row r="3152" spans="1:21" x14ac:dyDescent="0.35">
      <c r="A3152" t="s">
        <v>2597</v>
      </c>
      <c r="B3152">
        <v>2008</v>
      </c>
      <c r="C3152" t="s">
        <v>2595</v>
      </c>
      <c r="D3152" t="s">
        <v>572</v>
      </c>
      <c r="E3152" t="s">
        <v>583</v>
      </c>
      <c r="F3152" t="s">
        <v>2598</v>
      </c>
      <c r="G3152" t="s">
        <v>39</v>
      </c>
      <c r="H3152" s="11">
        <v>80000000</v>
      </c>
      <c r="I3152" s="11">
        <v>79363785</v>
      </c>
      <c r="J3152" t="s">
        <v>38</v>
      </c>
      <c r="K3152">
        <v>104</v>
      </c>
      <c r="L3152" t="s">
        <v>2596</v>
      </c>
      <c r="M3152" t="s">
        <v>2599</v>
      </c>
      <c r="N3152">
        <v>5.5</v>
      </c>
      <c r="O3152">
        <v>276</v>
      </c>
      <c r="P3152">
        <v>698</v>
      </c>
      <c r="Q3152">
        <v>139423</v>
      </c>
      <c r="R3152">
        <v>22194</v>
      </c>
      <c r="S3152" t="s">
        <v>28</v>
      </c>
      <c r="T3152">
        <v>2.35</v>
      </c>
      <c r="U3152" t="b">
        <f>IF(Table19[[#This Row],[gross]]-Table19[[#This Row],[budget]] &gt; 0, TRUE, FALSE)</f>
        <v>0</v>
      </c>
    </row>
    <row r="3153" spans="1:21" x14ac:dyDescent="0.35">
      <c r="A3153" t="s">
        <v>3171</v>
      </c>
      <c r="B3153">
        <v>1999</v>
      </c>
      <c r="C3153" t="s">
        <v>3170</v>
      </c>
      <c r="D3153" t="s">
        <v>1476</v>
      </c>
      <c r="E3153" t="s">
        <v>136</v>
      </c>
      <c r="F3153" t="s">
        <v>3172</v>
      </c>
      <c r="G3153" t="s">
        <v>90</v>
      </c>
      <c r="H3153" s="11">
        <v>70000000</v>
      </c>
      <c r="I3153" s="11">
        <v>152149590</v>
      </c>
      <c r="J3153" t="s">
        <v>38</v>
      </c>
      <c r="K3153">
        <v>116</v>
      </c>
      <c r="L3153" t="s">
        <v>1618</v>
      </c>
      <c r="M3153" t="s">
        <v>3173</v>
      </c>
      <c r="N3153">
        <v>5.5</v>
      </c>
      <c r="O3153">
        <v>103</v>
      </c>
      <c r="P3153">
        <v>255</v>
      </c>
      <c r="Q3153">
        <v>74274</v>
      </c>
      <c r="R3153">
        <v>12790</v>
      </c>
      <c r="S3153" t="s">
        <v>28</v>
      </c>
      <c r="T3153">
        <v>2.35</v>
      </c>
      <c r="U3153" t="b">
        <f>IF(Table19[[#This Row],[gross]]-Table19[[#This Row],[budget]] &gt; 0, TRUE, FALSE)</f>
        <v>1</v>
      </c>
    </row>
    <row r="3154" spans="1:21" x14ac:dyDescent="0.35">
      <c r="A3154" t="s">
        <v>3487</v>
      </c>
      <c r="B3154">
        <v>2003</v>
      </c>
      <c r="C3154" t="s">
        <v>3486</v>
      </c>
      <c r="D3154" t="s">
        <v>456</v>
      </c>
      <c r="E3154" t="s">
        <v>728</v>
      </c>
      <c r="F3154" t="s">
        <v>3488</v>
      </c>
      <c r="G3154" t="s">
        <v>569</v>
      </c>
      <c r="H3154" s="11">
        <v>68000000</v>
      </c>
      <c r="I3154" s="11">
        <v>33685268</v>
      </c>
      <c r="J3154" t="s">
        <v>38</v>
      </c>
      <c r="K3154">
        <v>136</v>
      </c>
      <c r="L3154" t="s">
        <v>3041</v>
      </c>
      <c r="M3154" t="s">
        <v>3489</v>
      </c>
      <c r="N3154">
        <v>5.5</v>
      </c>
      <c r="O3154">
        <v>175</v>
      </c>
      <c r="P3154">
        <v>662</v>
      </c>
      <c r="Q3154">
        <v>75573</v>
      </c>
      <c r="R3154">
        <v>12194</v>
      </c>
      <c r="S3154" t="s">
        <v>28</v>
      </c>
      <c r="T3154">
        <v>2.35</v>
      </c>
      <c r="U3154" t="b">
        <f>IF(Table19[[#This Row],[gross]]-Table19[[#This Row],[budget]] &gt; 0, TRUE, FALSE)</f>
        <v>0</v>
      </c>
    </row>
    <row r="3155" spans="1:21" x14ac:dyDescent="0.35">
      <c r="A3155" t="s">
        <v>3507</v>
      </c>
      <c r="B3155">
        <v>2002</v>
      </c>
      <c r="C3155" t="s">
        <v>3504</v>
      </c>
      <c r="D3155" t="s">
        <v>3506</v>
      </c>
      <c r="E3155" t="s">
        <v>3505</v>
      </c>
      <c r="F3155" t="s">
        <v>3508</v>
      </c>
      <c r="G3155" t="s">
        <v>272</v>
      </c>
      <c r="H3155" s="11">
        <v>60000000</v>
      </c>
      <c r="I3155" s="11">
        <v>139225854</v>
      </c>
      <c r="J3155" t="s">
        <v>38</v>
      </c>
      <c r="K3155">
        <v>104</v>
      </c>
      <c r="L3155" t="s">
        <v>505</v>
      </c>
      <c r="M3155" t="s">
        <v>3509</v>
      </c>
      <c r="N3155">
        <v>5.5</v>
      </c>
      <c r="O3155">
        <v>80</v>
      </c>
      <c r="P3155">
        <v>116</v>
      </c>
      <c r="Q3155">
        <v>34561</v>
      </c>
      <c r="R3155">
        <v>5265</v>
      </c>
      <c r="S3155" t="s">
        <v>28</v>
      </c>
      <c r="T3155">
        <v>1.85</v>
      </c>
      <c r="U3155" t="b">
        <f>IF(Table19[[#This Row],[gross]]-Table19[[#This Row],[budget]] &gt; 0, TRUE, FALSE)</f>
        <v>1</v>
      </c>
    </row>
    <row r="3156" spans="1:21" x14ac:dyDescent="0.35">
      <c r="A3156" t="s">
        <v>3759</v>
      </c>
      <c r="B3156">
        <v>2011</v>
      </c>
      <c r="C3156" t="s">
        <v>3757</v>
      </c>
      <c r="D3156" t="s">
        <v>3097</v>
      </c>
      <c r="E3156" t="s">
        <v>3758</v>
      </c>
      <c r="F3156" t="s">
        <v>3760</v>
      </c>
      <c r="G3156" t="s">
        <v>90</v>
      </c>
      <c r="H3156" s="11">
        <v>63000000</v>
      </c>
      <c r="I3156" s="11">
        <v>108012170</v>
      </c>
      <c r="J3156" t="s">
        <v>38</v>
      </c>
      <c r="K3156">
        <v>95</v>
      </c>
      <c r="L3156" t="s">
        <v>266</v>
      </c>
      <c r="M3156" t="s">
        <v>3761</v>
      </c>
      <c r="N3156">
        <v>5.5</v>
      </c>
      <c r="O3156">
        <v>156</v>
      </c>
      <c r="P3156">
        <v>82</v>
      </c>
      <c r="Q3156">
        <v>24089</v>
      </c>
      <c r="R3156">
        <v>2558</v>
      </c>
      <c r="S3156" t="s">
        <v>28</v>
      </c>
      <c r="T3156">
        <v>1.85</v>
      </c>
      <c r="U3156" t="b">
        <f>IF(Table19[[#This Row],[gross]]-Table19[[#This Row],[budget]] &gt; 0, TRUE, FALSE)</f>
        <v>1</v>
      </c>
    </row>
    <row r="3157" spans="1:21" x14ac:dyDescent="0.35">
      <c r="A3157" t="s">
        <v>3817</v>
      </c>
      <c r="B3157">
        <v>2003</v>
      </c>
      <c r="C3157" t="s">
        <v>3100</v>
      </c>
      <c r="D3157" t="s">
        <v>3816</v>
      </c>
      <c r="E3157" t="s">
        <v>3478</v>
      </c>
      <c r="F3157" t="s">
        <v>408</v>
      </c>
      <c r="G3157" t="s">
        <v>90</v>
      </c>
      <c r="H3157" s="11">
        <v>60000000</v>
      </c>
      <c r="I3157" s="11">
        <v>104148781</v>
      </c>
      <c r="J3157" t="s">
        <v>38</v>
      </c>
      <c r="K3157">
        <v>92</v>
      </c>
      <c r="L3157" t="s">
        <v>2934</v>
      </c>
      <c r="M3157" t="s">
        <v>3818</v>
      </c>
      <c r="N3157">
        <v>5.5</v>
      </c>
      <c r="O3157">
        <v>81</v>
      </c>
      <c r="P3157">
        <v>116</v>
      </c>
      <c r="Q3157">
        <v>49486</v>
      </c>
      <c r="R3157">
        <v>4050</v>
      </c>
      <c r="S3157" t="s">
        <v>28</v>
      </c>
      <c r="T3157">
        <v>1.85</v>
      </c>
      <c r="U3157" t="b">
        <f>IF(Table19[[#This Row],[gross]]-Table19[[#This Row],[budget]] &gt; 0, TRUE, FALSE)</f>
        <v>1</v>
      </c>
    </row>
    <row r="3158" spans="1:21" x14ac:dyDescent="0.35">
      <c r="A3158" t="s">
        <v>3845</v>
      </c>
      <c r="B3158">
        <v>2009</v>
      </c>
      <c r="C3158" t="s">
        <v>3844</v>
      </c>
      <c r="D3158" t="s">
        <v>245</v>
      </c>
      <c r="E3158" t="s">
        <v>1917</v>
      </c>
      <c r="F3158" t="s">
        <v>3846</v>
      </c>
      <c r="G3158" t="s">
        <v>39</v>
      </c>
      <c r="H3158" s="11">
        <v>60000000</v>
      </c>
      <c r="I3158" s="11">
        <v>109176215</v>
      </c>
      <c r="J3158" t="s">
        <v>38</v>
      </c>
      <c r="K3158">
        <v>113</v>
      </c>
      <c r="L3158" t="s">
        <v>1611</v>
      </c>
      <c r="M3158" t="s">
        <v>3847</v>
      </c>
      <c r="N3158">
        <v>5.5</v>
      </c>
      <c r="O3158">
        <v>166</v>
      </c>
      <c r="P3158">
        <v>144</v>
      </c>
      <c r="Q3158">
        <v>83506</v>
      </c>
      <c r="R3158">
        <v>8172</v>
      </c>
      <c r="S3158" t="s">
        <v>28</v>
      </c>
      <c r="T3158">
        <v>1.85</v>
      </c>
      <c r="U3158" t="b">
        <f>IF(Table19[[#This Row],[gross]]-Table19[[#This Row],[budget]] &gt; 0, TRUE, FALSE)</f>
        <v>1</v>
      </c>
    </row>
    <row r="3159" spans="1:21" x14ac:dyDescent="0.35">
      <c r="A3159" t="s">
        <v>3886</v>
      </c>
      <c r="B3159">
        <v>2002</v>
      </c>
      <c r="C3159" t="s">
        <v>1694</v>
      </c>
      <c r="D3159" t="s">
        <v>1045</v>
      </c>
      <c r="E3159" t="s">
        <v>2590</v>
      </c>
      <c r="F3159" t="s">
        <v>1948</v>
      </c>
      <c r="G3159" t="s">
        <v>39</v>
      </c>
      <c r="H3159" s="11">
        <v>60000000</v>
      </c>
      <c r="I3159" s="11">
        <v>90341670</v>
      </c>
      <c r="J3159" t="s">
        <v>38</v>
      </c>
      <c r="K3159">
        <v>100</v>
      </c>
      <c r="L3159" t="s">
        <v>1867</v>
      </c>
      <c r="M3159" t="s">
        <v>3887</v>
      </c>
      <c r="N3159">
        <v>5.5</v>
      </c>
      <c r="O3159">
        <v>167</v>
      </c>
      <c r="P3159">
        <v>432</v>
      </c>
      <c r="Q3159">
        <v>102129</v>
      </c>
      <c r="R3159">
        <v>14611</v>
      </c>
      <c r="S3159" t="s">
        <v>28</v>
      </c>
      <c r="T3159">
        <v>2.35</v>
      </c>
      <c r="U3159" t="b">
        <f>IF(Table19[[#This Row],[gross]]-Table19[[#This Row],[budget]] &gt; 0, TRUE, FALSE)</f>
        <v>1</v>
      </c>
    </row>
    <row r="3160" spans="1:21" x14ac:dyDescent="0.35">
      <c r="A3160" t="s">
        <v>4227</v>
      </c>
      <c r="B3160">
        <v>2015</v>
      </c>
      <c r="C3160" t="s">
        <v>4224</v>
      </c>
      <c r="D3160" t="s">
        <v>43</v>
      </c>
      <c r="E3160" t="s">
        <v>4225</v>
      </c>
      <c r="F3160" t="s">
        <v>4228</v>
      </c>
      <c r="G3160" t="s">
        <v>569</v>
      </c>
      <c r="H3160" s="11">
        <v>60000000</v>
      </c>
      <c r="I3160" s="11">
        <v>7605668</v>
      </c>
      <c r="J3160" t="s">
        <v>56</v>
      </c>
      <c r="K3160">
        <v>107</v>
      </c>
      <c r="L3160" t="s">
        <v>4226</v>
      </c>
      <c r="M3160" t="s">
        <v>4229</v>
      </c>
      <c r="N3160">
        <v>5.5</v>
      </c>
      <c r="O3160">
        <v>181</v>
      </c>
      <c r="P3160">
        <v>188</v>
      </c>
      <c r="Q3160">
        <v>47320</v>
      </c>
      <c r="R3160">
        <v>42683</v>
      </c>
      <c r="S3160" t="s">
        <v>28</v>
      </c>
      <c r="T3160">
        <v>2.35</v>
      </c>
      <c r="U3160" t="b">
        <f>IF(Table19[[#This Row],[gross]]-Table19[[#This Row],[budget]] &gt; 0, TRUE, FALSE)</f>
        <v>0</v>
      </c>
    </row>
    <row r="3161" spans="1:21" x14ac:dyDescent="0.35">
      <c r="A3161" t="s">
        <v>4352</v>
      </c>
      <c r="B3161">
        <v>2005</v>
      </c>
      <c r="C3161" t="s">
        <v>2532</v>
      </c>
      <c r="D3161" t="s">
        <v>332</v>
      </c>
      <c r="E3161" t="s">
        <v>85</v>
      </c>
      <c r="F3161" t="s">
        <v>4016</v>
      </c>
      <c r="G3161" t="s">
        <v>90</v>
      </c>
      <c r="H3161" s="11">
        <v>56000000</v>
      </c>
      <c r="I3161" s="11">
        <v>113006880</v>
      </c>
      <c r="J3161" t="s">
        <v>263</v>
      </c>
      <c r="K3161">
        <v>95</v>
      </c>
      <c r="L3161" t="s">
        <v>4351</v>
      </c>
      <c r="M3161" t="s">
        <v>4353</v>
      </c>
      <c r="N3161">
        <v>5.5</v>
      </c>
      <c r="O3161">
        <v>125</v>
      </c>
      <c r="P3161">
        <v>225</v>
      </c>
      <c r="Q3161">
        <v>66308</v>
      </c>
      <c r="R3161">
        <v>16884</v>
      </c>
      <c r="S3161" t="s">
        <v>28</v>
      </c>
      <c r="T3161">
        <v>2.35</v>
      </c>
      <c r="U3161" t="b">
        <f>IF(Table19[[#This Row],[gross]]-Table19[[#This Row],[budget]] &gt; 0, TRUE, FALSE)</f>
        <v>1</v>
      </c>
    </row>
    <row r="3162" spans="1:21" x14ac:dyDescent="0.35">
      <c r="A3162" t="s">
        <v>4573</v>
      </c>
      <c r="B3162">
        <v>2005</v>
      </c>
      <c r="C3162" t="s">
        <v>4572</v>
      </c>
      <c r="D3162" t="s">
        <v>749</v>
      </c>
      <c r="E3162" t="s">
        <v>3964</v>
      </c>
      <c r="F3162" t="s">
        <v>4574</v>
      </c>
      <c r="G3162" t="s">
        <v>39</v>
      </c>
      <c r="H3162" s="11">
        <v>62000000</v>
      </c>
      <c r="I3162" s="11">
        <v>25857987</v>
      </c>
      <c r="J3162" t="s">
        <v>38</v>
      </c>
      <c r="K3162">
        <v>93</v>
      </c>
      <c r="L3162" t="s">
        <v>631</v>
      </c>
      <c r="M3162" t="s">
        <v>4575</v>
      </c>
      <c r="N3162">
        <v>5.5</v>
      </c>
      <c r="O3162">
        <v>178</v>
      </c>
      <c r="P3162">
        <v>532</v>
      </c>
      <c r="Q3162">
        <v>110614</v>
      </c>
      <c r="R3162">
        <v>10185</v>
      </c>
      <c r="S3162" t="s">
        <v>28</v>
      </c>
      <c r="T3162">
        <v>2.35</v>
      </c>
      <c r="U3162" t="b">
        <f>IF(Table19[[#This Row],[gross]]-Table19[[#This Row],[budget]] &gt; 0, TRUE, FALSE)</f>
        <v>0</v>
      </c>
    </row>
    <row r="3163" spans="1:21" x14ac:dyDescent="0.35">
      <c r="A3163" t="s">
        <v>4677</v>
      </c>
      <c r="B3163">
        <v>2001</v>
      </c>
      <c r="C3163" t="s">
        <v>4117</v>
      </c>
      <c r="D3163" t="s">
        <v>267</v>
      </c>
      <c r="E3163" t="s">
        <v>1685</v>
      </c>
      <c r="F3163" t="s">
        <v>4678</v>
      </c>
      <c r="G3163" t="s">
        <v>39</v>
      </c>
      <c r="H3163" s="11">
        <v>53000000</v>
      </c>
      <c r="I3163" s="11">
        <v>45207112</v>
      </c>
      <c r="J3163" t="s">
        <v>38</v>
      </c>
      <c r="K3163">
        <v>89</v>
      </c>
      <c r="L3163" t="s">
        <v>2152</v>
      </c>
      <c r="M3163" t="s">
        <v>4679</v>
      </c>
      <c r="N3163">
        <v>5.5</v>
      </c>
      <c r="O3163">
        <v>98</v>
      </c>
      <c r="P3163">
        <v>190</v>
      </c>
      <c r="Q3163">
        <v>21283</v>
      </c>
      <c r="R3163">
        <v>13390</v>
      </c>
      <c r="S3163" t="s">
        <v>28</v>
      </c>
      <c r="T3163">
        <v>2.35</v>
      </c>
      <c r="U3163" t="b">
        <f>IF(Table19[[#This Row],[gross]]-Table19[[#This Row],[budget]] &gt; 0, TRUE, FALSE)</f>
        <v>0</v>
      </c>
    </row>
    <row r="3164" spans="1:21" x14ac:dyDescent="0.35">
      <c r="A3164" t="s">
        <v>4761</v>
      </c>
      <c r="B3164">
        <v>2003</v>
      </c>
      <c r="C3164" t="s">
        <v>4760</v>
      </c>
      <c r="D3164" t="s">
        <v>721</v>
      </c>
      <c r="E3164" t="s">
        <v>725</v>
      </c>
      <c r="F3164" t="s">
        <v>4762</v>
      </c>
      <c r="G3164" t="s">
        <v>39</v>
      </c>
      <c r="H3164" s="11">
        <v>52000000</v>
      </c>
      <c r="I3164" s="11">
        <v>23020488</v>
      </c>
      <c r="J3164" t="s">
        <v>38</v>
      </c>
      <c r="K3164">
        <v>104</v>
      </c>
      <c r="L3164" t="s">
        <v>1222</v>
      </c>
      <c r="M3164" t="s">
        <v>4763</v>
      </c>
      <c r="N3164">
        <v>5.5</v>
      </c>
      <c r="O3164">
        <v>127</v>
      </c>
      <c r="P3164">
        <v>180</v>
      </c>
      <c r="Q3164">
        <v>42324</v>
      </c>
      <c r="R3164">
        <v>2422</v>
      </c>
      <c r="S3164" t="s">
        <v>28</v>
      </c>
      <c r="T3164">
        <v>2.35</v>
      </c>
      <c r="U3164" t="b">
        <f>IF(Table19[[#This Row],[gross]]-Table19[[#This Row],[budget]] &gt; 0, TRUE, FALSE)</f>
        <v>0</v>
      </c>
    </row>
    <row r="3165" spans="1:21" x14ac:dyDescent="0.35">
      <c r="A3165" t="s">
        <v>5020</v>
      </c>
      <c r="B3165">
        <v>1994</v>
      </c>
      <c r="C3165" t="s">
        <v>5018</v>
      </c>
      <c r="D3165" t="s">
        <v>4221</v>
      </c>
      <c r="E3165" t="s">
        <v>5019</v>
      </c>
      <c r="F3165" t="s">
        <v>5021</v>
      </c>
      <c r="G3165" t="s">
        <v>569</v>
      </c>
      <c r="H3165" s="11">
        <v>55000000</v>
      </c>
      <c r="I3165" s="11">
        <v>42610000</v>
      </c>
      <c r="J3165" t="s">
        <v>38</v>
      </c>
      <c r="K3165">
        <v>104</v>
      </c>
      <c r="L3165" t="s">
        <v>412</v>
      </c>
      <c r="M3165" t="s">
        <v>5022</v>
      </c>
      <c r="N3165">
        <v>5.5</v>
      </c>
      <c r="O3165">
        <v>36</v>
      </c>
      <c r="P3165">
        <v>114</v>
      </c>
      <c r="Q3165">
        <v>60293</v>
      </c>
      <c r="R3165">
        <v>1093</v>
      </c>
      <c r="S3165" t="s">
        <v>28</v>
      </c>
      <c r="T3165">
        <v>1.85</v>
      </c>
      <c r="U3165" t="b">
        <f>IF(Table19[[#This Row],[gross]]-Table19[[#This Row],[budget]] &gt; 0, TRUE, FALSE)</f>
        <v>0</v>
      </c>
    </row>
    <row r="3166" spans="1:21" x14ac:dyDescent="0.35">
      <c r="A3166" t="s">
        <v>5245</v>
      </c>
      <c r="B3166">
        <v>2011</v>
      </c>
      <c r="C3166" t="s">
        <v>5244</v>
      </c>
      <c r="D3166" t="s">
        <v>678</v>
      </c>
      <c r="E3166" t="s">
        <v>3890</v>
      </c>
      <c r="F3166" t="s">
        <v>2521</v>
      </c>
      <c r="G3166" t="s">
        <v>569</v>
      </c>
      <c r="H3166" s="11">
        <v>50000000</v>
      </c>
      <c r="I3166" s="11">
        <v>10706786</v>
      </c>
      <c r="J3166" t="s">
        <v>38</v>
      </c>
      <c r="K3166">
        <v>104</v>
      </c>
      <c r="L3166" t="s">
        <v>1324</v>
      </c>
      <c r="M3166" t="s">
        <v>5246</v>
      </c>
      <c r="N3166">
        <v>5.5</v>
      </c>
      <c r="O3166">
        <v>296</v>
      </c>
      <c r="P3166">
        <v>211</v>
      </c>
      <c r="Q3166">
        <v>81800</v>
      </c>
      <c r="R3166">
        <v>16481</v>
      </c>
      <c r="S3166" t="s">
        <v>28</v>
      </c>
      <c r="T3166">
        <v>1.85</v>
      </c>
      <c r="U3166" t="b">
        <f>IF(Table19[[#This Row],[gross]]-Table19[[#This Row],[budget]] &gt; 0, TRUE, FALSE)</f>
        <v>0</v>
      </c>
    </row>
    <row r="3167" spans="1:21" x14ac:dyDescent="0.35">
      <c r="A3167" t="s">
        <v>5422</v>
      </c>
      <c r="B3167">
        <v>2003</v>
      </c>
      <c r="C3167" t="s">
        <v>5419</v>
      </c>
      <c r="D3167" t="s">
        <v>5421</v>
      </c>
      <c r="E3167" t="s">
        <v>5420</v>
      </c>
      <c r="F3167" t="s">
        <v>5423</v>
      </c>
      <c r="G3167" t="s">
        <v>39</v>
      </c>
      <c r="H3167" s="11">
        <v>48000000</v>
      </c>
      <c r="I3167" s="11">
        <v>110000082</v>
      </c>
      <c r="J3167" t="s">
        <v>38</v>
      </c>
      <c r="K3167">
        <v>84</v>
      </c>
      <c r="L3167" t="s">
        <v>1611</v>
      </c>
      <c r="M3167" t="s">
        <v>5424</v>
      </c>
      <c r="N3167">
        <v>5.5</v>
      </c>
      <c r="O3167">
        <v>151</v>
      </c>
      <c r="P3167">
        <v>347</v>
      </c>
      <c r="Q3167">
        <v>111526</v>
      </c>
      <c r="R3167">
        <v>3629</v>
      </c>
      <c r="S3167" t="s">
        <v>28</v>
      </c>
      <c r="T3167">
        <v>1.85</v>
      </c>
      <c r="U3167" t="b">
        <f>IF(Table19[[#This Row],[gross]]-Table19[[#This Row],[budget]] &gt; 0, TRUE, FALSE)</f>
        <v>1</v>
      </c>
    </row>
    <row r="3168" spans="1:21" x14ac:dyDescent="0.35">
      <c r="A3168" t="s">
        <v>5457</v>
      </c>
      <c r="B3168">
        <v>2005</v>
      </c>
      <c r="C3168" t="s">
        <v>2974</v>
      </c>
      <c r="D3168" t="s">
        <v>1492</v>
      </c>
      <c r="E3168" t="s">
        <v>5456</v>
      </c>
      <c r="F3168" t="s">
        <v>3960</v>
      </c>
      <c r="G3168" t="s">
        <v>39</v>
      </c>
      <c r="H3168" s="11">
        <v>60000000</v>
      </c>
      <c r="I3168" s="11">
        <v>82931301</v>
      </c>
      <c r="J3168" t="s">
        <v>740</v>
      </c>
      <c r="K3168">
        <v>101</v>
      </c>
      <c r="L3168" t="s">
        <v>1618</v>
      </c>
      <c r="M3168" t="s">
        <v>5458</v>
      </c>
      <c r="N3168">
        <v>5.5</v>
      </c>
      <c r="O3168">
        <v>132</v>
      </c>
      <c r="P3168">
        <v>228</v>
      </c>
      <c r="Q3168">
        <v>43358</v>
      </c>
      <c r="R3168">
        <v>6292</v>
      </c>
      <c r="S3168" t="s">
        <v>28</v>
      </c>
      <c r="T3168">
        <v>2.35</v>
      </c>
      <c r="U3168" t="b">
        <f>IF(Table19[[#This Row],[gross]]-Table19[[#This Row],[budget]] &gt; 0, TRUE, FALSE)</f>
        <v>1</v>
      </c>
    </row>
    <row r="3169" spans="1:21" x14ac:dyDescent="0.35">
      <c r="A3169" t="s">
        <v>5715</v>
      </c>
      <c r="B3169">
        <v>2010</v>
      </c>
      <c r="C3169" t="s">
        <v>3008</v>
      </c>
      <c r="D3169" t="s">
        <v>625</v>
      </c>
      <c r="E3169" t="s">
        <v>2642</v>
      </c>
      <c r="F3169" t="s">
        <v>3989</v>
      </c>
      <c r="G3169" t="s">
        <v>39</v>
      </c>
      <c r="H3169" s="11">
        <v>40000000</v>
      </c>
      <c r="I3169" s="11">
        <v>67061228</v>
      </c>
      <c r="J3169" t="s">
        <v>38</v>
      </c>
      <c r="K3169">
        <v>110</v>
      </c>
      <c r="L3169" t="s">
        <v>1383</v>
      </c>
      <c r="M3169" t="s">
        <v>5716</v>
      </c>
      <c r="N3169">
        <v>5.5</v>
      </c>
      <c r="O3169">
        <v>161</v>
      </c>
      <c r="P3169">
        <v>135</v>
      </c>
      <c r="Q3169">
        <v>96565</v>
      </c>
      <c r="R3169">
        <v>21554</v>
      </c>
      <c r="S3169" t="s">
        <v>28</v>
      </c>
      <c r="T3169">
        <v>2.35</v>
      </c>
      <c r="U3169" t="b">
        <f>IF(Table19[[#This Row],[gross]]-Table19[[#This Row],[budget]] &gt; 0, TRUE, FALSE)</f>
        <v>1</v>
      </c>
    </row>
    <row r="3170" spans="1:21" x14ac:dyDescent="0.35">
      <c r="A3170" t="s">
        <v>6004</v>
      </c>
      <c r="B3170">
        <v>2000</v>
      </c>
      <c r="C3170" t="s">
        <v>6001</v>
      </c>
      <c r="D3170" t="s">
        <v>6003</v>
      </c>
      <c r="E3170" t="s">
        <v>6002</v>
      </c>
      <c r="F3170" t="s">
        <v>1540</v>
      </c>
      <c r="G3170" t="s">
        <v>569</v>
      </c>
      <c r="H3170" s="11">
        <v>40000000</v>
      </c>
      <c r="I3170" s="11">
        <v>89138076</v>
      </c>
      <c r="J3170" t="s">
        <v>38</v>
      </c>
      <c r="K3170">
        <v>116</v>
      </c>
      <c r="L3170" t="s">
        <v>4883</v>
      </c>
      <c r="M3170" t="s">
        <v>6005</v>
      </c>
      <c r="N3170">
        <v>5.5</v>
      </c>
      <c r="O3170">
        <v>212</v>
      </c>
      <c r="P3170">
        <v>734</v>
      </c>
      <c r="Q3170">
        <v>98535</v>
      </c>
      <c r="R3170">
        <v>600</v>
      </c>
      <c r="S3170" t="s">
        <v>28</v>
      </c>
      <c r="T3170">
        <v>2.35</v>
      </c>
      <c r="U3170" t="b">
        <f>IF(Table19[[#This Row],[gross]]-Table19[[#This Row],[budget]] &gt; 0, TRUE, FALSE)</f>
        <v>1</v>
      </c>
    </row>
    <row r="3171" spans="1:21" x14ac:dyDescent="0.35">
      <c r="A3171" t="s">
        <v>6229</v>
      </c>
      <c r="B3171">
        <v>2000</v>
      </c>
      <c r="C3171" t="s">
        <v>5053</v>
      </c>
      <c r="D3171" t="s">
        <v>77</v>
      </c>
      <c r="E3171" t="s">
        <v>6218</v>
      </c>
      <c r="F3171" t="s">
        <v>3960</v>
      </c>
      <c r="G3171" t="s">
        <v>39</v>
      </c>
      <c r="H3171" s="11">
        <v>40000000</v>
      </c>
      <c r="I3171" s="11">
        <v>37752931</v>
      </c>
      <c r="J3171" t="s">
        <v>38</v>
      </c>
      <c r="K3171">
        <v>103</v>
      </c>
      <c r="L3171" t="s">
        <v>209</v>
      </c>
      <c r="M3171" t="s">
        <v>6230</v>
      </c>
      <c r="N3171">
        <v>5.5</v>
      </c>
      <c r="O3171">
        <v>101</v>
      </c>
      <c r="P3171">
        <v>180</v>
      </c>
      <c r="Q3171">
        <v>20201</v>
      </c>
      <c r="R3171">
        <v>26938</v>
      </c>
      <c r="S3171" t="s">
        <v>28</v>
      </c>
      <c r="T3171">
        <v>1.85</v>
      </c>
      <c r="U3171" t="b">
        <f>IF(Table19[[#This Row],[gross]]-Table19[[#This Row],[budget]] &gt; 0, TRUE, FALSE)</f>
        <v>0</v>
      </c>
    </row>
    <row r="3172" spans="1:21" x14ac:dyDescent="0.35">
      <c r="A3172" t="s">
        <v>6665</v>
      </c>
      <c r="B3172">
        <v>2001</v>
      </c>
      <c r="C3172" t="s">
        <v>4036</v>
      </c>
      <c r="D3172" t="s">
        <v>3362</v>
      </c>
      <c r="E3172" t="s">
        <v>4270</v>
      </c>
      <c r="F3172" t="s">
        <v>2059</v>
      </c>
      <c r="G3172" t="s">
        <v>90</v>
      </c>
      <c r="H3172" s="11">
        <v>38000000</v>
      </c>
      <c r="I3172" s="11">
        <v>22770864</v>
      </c>
      <c r="J3172" t="s">
        <v>38</v>
      </c>
      <c r="K3172">
        <v>98</v>
      </c>
      <c r="L3172" t="s">
        <v>2450</v>
      </c>
      <c r="M3172" t="s">
        <v>6666</v>
      </c>
      <c r="N3172">
        <v>5.5</v>
      </c>
      <c r="O3172">
        <v>55</v>
      </c>
      <c r="P3172">
        <v>85</v>
      </c>
      <c r="Q3172">
        <v>8433</v>
      </c>
      <c r="R3172">
        <v>2765</v>
      </c>
      <c r="S3172" t="s">
        <v>28</v>
      </c>
      <c r="T3172">
        <v>1.85</v>
      </c>
      <c r="U3172" t="b">
        <f>IF(Table19[[#This Row],[gross]]-Table19[[#This Row],[budget]] &gt; 0, TRUE, FALSE)</f>
        <v>0</v>
      </c>
    </row>
    <row r="3173" spans="1:21" x14ac:dyDescent="0.35">
      <c r="A3173" t="s">
        <v>7251</v>
      </c>
      <c r="B3173">
        <v>2009</v>
      </c>
      <c r="C3173" t="s">
        <v>1624</v>
      </c>
      <c r="D3173" t="s">
        <v>2138</v>
      </c>
      <c r="E3173" t="s">
        <v>7250</v>
      </c>
      <c r="F3173" t="s">
        <v>7252</v>
      </c>
      <c r="G3173" t="s">
        <v>569</v>
      </c>
      <c r="H3173" s="11">
        <v>35000000</v>
      </c>
      <c r="I3173" s="11">
        <v>10268846</v>
      </c>
      <c r="J3173" t="s">
        <v>38</v>
      </c>
      <c r="K3173">
        <v>101</v>
      </c>
      <c r="L3173" t="s">
        <v>1166</v>
      </c>
      <c r="M3173" t="s">
        <v>7253</v>
      </c>
      <c r="N3173">
        <v>5.5</v>
      </c>
      <c r="O3173">
        <v>166</v>
      </c>
      <c r="P3173">
        <v>142</v>
      </c>
      <c r="Q3173">
        <v>31918</v>
      </c>
      <c r="R3173">
        <v>1947</v>
      </c>
      <c r="S3173" t="s">
        <v>28</v>
      </c>
      <c r="T3173">
        <v>2.35</v>
      </c>
      <c r="U3173" t="b">
        <f>IF(Table19[[#This Row],[gross]]-Table19[[#This Row],[budget]] &gt; 0, TRUE, FALSE)</f>
        <v>0</v>
      </c>
    </row>
    <row r="3174" spans="1:21" x14ac:dyDescent="0.35">
      <c r="A3174" t="s">
        <v>7349</v>
      </c>
      <c r="B3174">
        <v>2012</v>
      </c>
      <c r="C3174" t="s">
        <v>1720</v>
      </c>
      <c r="D3174" t="s">
        <v>678</v>
      </c>
      <c r="E3174" t="s">
        <v>3283</v>
      </c>
      <c r="F3174" t="s">
        <v>7350</v>
      </c>
      <c r="G3174" t="s">
        <v>569</v>
      </c>
      <c r="H3174" s="11">
        <v>35000000</v>
      </c>
      <c r="I3174" s="11">
        <v>183125</v>
      </c>
      <c r="J3174" t="s">
        <v>38</v>
      </c>
      <c r="K3174">
        <v>96</v>
      </c>
      <c r="L3174" t="s">
        <v>454</v>
      </c>
      <c r="M3174" t="s">
        <v>7351</v>
      </c>
      <c r="N3174">
        <v>5.5</v>
      </c>
      <c r="O3174">
        <v>98</v>
      </c>
      <c r="P3174">
        <v>86</v>
      </c>
      <c r="Q3174">
        <v>36914</v>
      </c>
      <c r="R3174">
        <v>14978</v>
      </c>
      <c r="S3174" t="s">
        <v>28</v>
      </c>
      <c r="T3174">
        <v>2.35</v>
      </c>
      <c r="U3174" t="b">
        <f>IF(Table19[[#This Row],[gross]]-Table19[[#This Row],[budget]] &gt; 0, TRUE, FALSE)</f>
        <v>0</v>
      </c>
    </row>
    <row r="3175" spans="1:21" x14ac:dyDescent="0.35">
      <c r="A3175" t="s">
        <v>7389</v>
      </c>
      <c r="B3175">
        <v>2001</v>
      </c>
      <c r="C3175" t="s">
        <v>3305</v>
      </c>
      <c r="D3175" t="s">
        <v>6120</v>
      </c>
      <c r="E3175" t="s">
        <v>4867</v>
      </c>
      <c r="F3175" t="s">
        <v>2220</v>
      </c>
      <c r="G3175" t="s">
        <v>569</v>
      </c>
      <c r="H3175" s="11">
        <v>33000000</v>
      </c>
      <c r="I3175" s="11">
        <v>51758599</v>
      </c>
      <c r="J3175" t="s">
        <v>38</v>
      </c>
      <c r="K3175">
        <v>101</v>
      </c>
      <c r="L3175" t="s">
        <v>3411</v>
      </c>
      <c r="M3175" t="s">
        <v>7390</v>
      </c>
      <c r="N3175">
        <v>5.5</v>
      </c>
      <c r="O3175">
        <v>107</v>
      </c>
      <c r="P3175">
        <v>232</v>
      </c>
      <c r="Q3175">
        <v>27580</v>
      </c>
      <c r="R3175">
        <v>5942</v>
      </c>
      <c r="S3175" t="s">
        <v>28</v>
      </c>
      <c r="T3175">
        <v>2.35</v>
      </c>
      <c r="U3175" t="b">
        <f>IF(Table19[[#This Row],[gross]]-Table19[[#This Row],[budget]] &gt; 0, TRUE, FALSE)</f>
        <v>1</v>
      </c>
    </row>
    <row r="3176" spans="1:21" x14ac:dyDescent="0.35">
      <c r="A3176" t="s">
        <v>946</v>
      </c>
      <c r="B3176">
        <v>2016</v>
      </c>
      <c r="C3176" t="s">
        <v>942</v>
      </c>
      <c r="D3176" t="s">
        <v>945</v>
      </c>
      <c r="E3176" t="s">
        <v>943</v>
      </c>
      <c r="F3176" t="s">
        <v>947</v>
      </c>
      <c r="G3176" t="s">
        <v>39</v>
      </c>
      <c r="H3176" s="11">
        <v>144000000</v>
      </c>
      <c r="I3176" s="11">
        <v>118099659</v>
      </c>
      <c r="J3176" t="s">
        <v>38</v>
      </c>
      <c r="K3176">
        <v>116</v>
      </c>
      <c r="L3176" t="s">
        <v>944</v>
      </c>
      <c r="M3176" t="s">
        <v>948</v>
      </c>
      <c r="N3176">
        <v>5.5</v>
      </c>
      <c r="O3176">
        <v>464</v>
      </c>
      <c r="P3176">
        <v>1211</v>
      </c>
      <c r="Q3176">
        <v>69790</v>
      </c>
      <c r="R3176">
        <v>2097</v>
      </c>
      <c r="S3176" t="s">
        <v>28</v>
      </c>
      <c r="T3176">
        <v>2.35</v>
      </c>
      <c r="U3176" t="b">
        <f>IF(Table19[[#This Row],[gross]]-Table19[[#This Row],[budget]] &gt; 0, TRUE, FALSE)</f>
        <v>0</v>
      </c>
    </row>
    <row r="3177" spans="1:21" x14ac:dyDescent="0.35">
      <c r="A3177" t="s">
        <v>7969</v>
      </c>
      <c r="B3177">
        <v>2001</v>
      </c>
      <c r="C3177" t="s">
        <v>4392</v>
      </c>
      <c r="D3177" t="s">
        <v>777</v>
      </c>
      <c r="E3177" t="s">
        <v>2396</v>
      </c>
      <c r="F3177" t="s">
        <v>2867</v>
      </c>
      <c r="G3177" t="s">
        <v>39</v>
      </c>
      <c r="H3177" s="11">
        <v>45000000</v>
      </c>
      <c r="I3177" s="11">
        <v>32095318</v>
      </c>
      <c r="J3177" t="s">
        <v>38</v>
      </c>
      <c r="K3177">
        <v>94</v>
      </c>
      <c r="L3177" t="s">
        <v>982</v>
      </c>
      <c r="M3177" t="s">
        <v>7970</v>
      </c>
      <c r="N3177">
        <v>5.5</v>
      </c>
      <c r="O3177">
        <v>64</v>
      </c>
      <c r="P3177">
        <v>84</v>
      </c>
      <c r="Q3177">
        <v>12466</v>
      </c>
      <c r="R3177">
        <v>3664</v>
      </c>
      <c r="S3177" t="s">
        <v>28</v>
      </c>
      <c r="T3177">
        <v>1.85</v>
      </c>
      <c r="U3177" t="b">
        <f>IF(Table19[[#This Row],[gross]]-Table19[[#This Row],[budget]] &gt; 0, TRUE, FALSE)</f>
        <v>0</v>
      </c>
    </row>
    <row r="3178" spans="1:21" x14ac:dyDescent="0.35">
      <c r="A3178" t="s">
        <v>8009</v>
      </c>
      <c r="B3178">
        <v>1995</v>
      </c>
      <c r="C3178" t="s">
        <v>8008</v>
      </c>
      <c r="D3178" t="s">
        <v>1664</v>
      </c>
      <c r="E3178" t="s">
        <v>5632</v>
      </c>
      <c r="F3178" t="s">
        <v>5481</v>
      </c>
      <c r="G3178" t="s">
        <v>569</v>
      </c>
      <c r="H3178" s="11">
        <v>30000000</v>
      </c>
      <c r="I3178" s="11">
        <v>24048000</v>
      </c>
      <c r="J3178" t="s">
        <v>38</v>
      </c>
      <c r="K3178">
        <v>106</v>
      </c>
      <c r="L3178" t="s">
        <v>1361</v>
      </c>
      <c r="M3178" t="s">
        <v>8010</v>
      </c>
      <c r="N3178">
        <v>5.5</v>
      </c>
      <c r="O3178">
        <v>44</v>
      </c>
      <c r="P3178">
        <v>88</v>
      </c>
      <c r="Q3178">
        <v>23579</v>
      </c>
      <c r="R3178">
        <v>20772</v>
      </c>
      <c r="S3178" t="s">
        <v>28</v>
      </c>
      <c r="T3178">
        <v>2.35</v>
      </c>
      <c r="U3178" t="b">
        <f>IF(Table19[[#This Row],[gross]]-Table19[[#This Row],[budget]] &gt; 0, TRUE, FALSE)</f>
        <v>0</v>
      </c>
    </row>
    <row r="3179" spans="1:21" x14ac:dyDescent="0.35">
      <c r="A3179" t="s">
        <v>8033</v>
      </c>
      <c r="B3179">
        <v>2004</v>
      </c>
      <c r="C3179" t="s">
        <v>8032</v>
      </c>
      <c r="D3179" t="s">
        <v>777</v>
      </c>
      <c r="E3179" t="s">
        <v>1915</v>
      </c>
      <c r="F3179" t="s">
        <v>7260</v>
      </c>
      <c r="G3179" t="s">
        <v>39</v>
      </c>
      <c r="H3179" s="11">
        <v>30000000</v>
      </c>
      <c r="I3179" s="11">
        <v>21800302</v>
      </c>
      <c r="J3179" t="s">
        <v>38</v>
      </c>
      <c r="K3179">
        <v>104</v>
      </c>
      <c r="L3179" t="s">
        <v>4290</v>
      </c>
      <c r="M3179" t="s">
        <v>8034</v>
      </c>
      <c r="N3179">
        <v>5.5</v>
      </c>
      <c r="O3179">
        <v>63</v>
      </c>
      <c r="P3179">
        <v>63</v>
      </c>
      <c r="Q3179">
        <v>12164</v>
      </c>
      <c r="R3179">
        <v>4462</v>
      </c>
      <c r="S3179" t="s">
        <v>28</v>
      </c>
      <c r="T3179">
        <v>1.85</v>
      </c>
      <c r="U3179" t="b">
        <f>IF(Table19[[#This Row],[gross]]-Table19[[#This Row],[budget]] &gt; 0, TRUE, FALSE)</f>
        <v>0</v>
      </c>
    </row>
    <row r="3180" spans="1:21" x14ac:dyDescent="0.35">
      <c r="A3180" t="s">
        <v>8078</v>
      </c>
      <c r="B3180">
        <v>2004</v>
      </c>
      <c r="C3180" t="s">
        <v>4998</v>
      </c>
      <c r="D3180" t="s">
        <v>950</v>
      </c>
      <c r="E3180" t="s">
        <v>6085</v>
      </c>
      <c r="F3180" t="s">
        <v>6953</v>
      </c>
      <c r="G3180" t="s">
        <v>39</v>
      </c>
      <c r="H3180" s="11">
        <v>40000000</v>
      </c>
      <c r="I3180" s="11">
        <v>16323969</v>
      </c>
      <c r="J3180" t="s">
        <v>38</v>
      </c>
      <c r="K3180">
        <v>98</v>
      </c>
      <c r="L3180" t="s">
        <v>5679</v>
      </c>
      <c r="M3180" t="s">
        <v>8079</v>
      </c>
      <c r="N3180">
        <v>5.5</v>
      </c>
      <c r="O3180">
        <v>74</v>
      </c>
      <c r="P3180">
        <v>112</v>
      </c>
      <c r="Q3180">
        <v>45775</v>
      </c>
      <c r="R3180">
        <v>18085</v>
      </c>
      <c r="S3180" t="s">
        <v>28</v>
      </c>
      <c r="T3180">
        <v>1.85</v>
      </c>
      <c r="U3180" t="b">
        <f>IF(Table19[[#This Row],[gross]]-Table19[[#This Row],[budget]] &gt; 0, TRUE, FALSE)</f>
        <v>0</v>
      </c>
    </row>
    <row r="3181" spans="1:21" x14ac:dyDescent="0.35">
      <c r="A3181" t="s">
        <v>8128</v>
      </c>
      <c r="B3181">
        <v>1999</v>
      </c>
      <c r="C3181" t="s">
        <v>4834</v>
      </c>
      <c r="D3181" t="s">
        <v>92</v>
      </c>
      <c r="E3181" t="s">
        <v>6133</v>
      </c>
      <c r="F3181" t="s">
        <v>3606</v>
      </c>
      <c r="G3181" t="s">
        <v>569</v>
      </c>
      <c r="H3181" s="11">
        <v>30000000</v>
      </c>
      <c r="I3181" s="11">
        <v>11900000</v>
      </c>
      <c r="J3181" t="s">
        <v>38</v>
      </c>
      <c r="K3181">
        <v>100</v>
      </c>
      <c r="L3181" t="s">
        <v>1938</v>
      </c>
      <c r="M3181" t="s">
        <v>8129</v>
      </c>
      <c r="N3181">
        <v>5.5</v>
      </c>
      <c r="O3181">
        <v>62</v>
      </c>
      <c r="P3181">
        <v>148</v>
      </c>
      <c r="Q3181">
        <v>11003</v>
      </c>
      <c r="R3181">
        <v>22006</v>
      </c>
      <c r="S3181" t="s">
        <v>28</v>
      </c>
      <c r="T3181">
        <v>1.85</v>
      </c>
      <c r="U3181" t="b">
        <f>IF(Table19[[#This Row],[gross]]-Table19[[#This Row],[budget]] &gt; 0, TRUE, FALSE)</f>
        <v>0</v>
      </c>
    </row>
    <row r="3182" spans="1:21" x14ac:dyDescent="0.35">
      <c r="A3182" t="s">
        <v>8964</v>
      </c>
      <c r="B3182">
        <v>2008</v>
      </c>
      <c r="C3182" t="s">
        <v>8962</v>
      </c>
      <c r="D3182" t="s">
        <v>177</v>
      </c>
      <c r="E3182" t="s">
        <v>8963</v>
      </c>
      <c r="F3182" t="s">
        <v>7322</v>
      </c>
      <c r="G3182" t="s">
        <v>39</v>
      </c>
      <c r="H3182" s="11">
        <v>25000000</v>
      </c>
      <c r="I3182" s="11">
        <v>48237389</v>
      </c>
      <c r="J3182" t="s">
        <v>38</v>
      </c>
      <c r="K3182">
        <v>97</v>
      </c>
      <c r="L3182" t="s">
        <v>1618</v>
      </c>
      <c r="M3182" t="s">
        <v>8965</v>
      </c>
      <c r="N3182">
        <v>5.5</v>
      </c>
      <c r="O3182">
        <v>129</v>
      </c>
      <c r="P3182">
        <v>126</v>
      </c>
      <c r="Q3182">
        <v>63969</v>
      </c>
      <c r="R3182">
        <v>18789</v>
      </c>
      <c r="S3182" t="s">
        <v>28</v>
      </c>
      <c r="T3182">
        <v>2.35</v>
      </c>
      <c r="U3182" t="b">
        <f>IF(Table19[[#This Row],[gross]]-Table19[[#This Row],[budget]] &gt; 0, TRUE, FALSE)</f>
        <v>1</v>
      </c>
    </row>
    <row r="3183" spans="1:21" x14ac:dyDescent="0.35">
      <c r="A3183" t="s">
        <v>9443</v>
      </c>
      <c r="B3183">
        <v>2010</v>
      </c>
      <c r="C3183" t="s">
        <v>7101</v>
      </c>
      <c r="D3183" t="s">
        <v>1492</v>
      </c>
      <c r="E3183" t="s">
        <v>9442</v>
      </c>
      <c r="F3183" t="s">
        <v>4302</v>
      </c>
      <c r="G3183" t="s">
        <v>569</v>
      </c>
      <c r="H3183" s="11">
        <v>24000000</v>
      </c>
      <c r="I3183" s="11">
        <v>25003072</v>
      </c>
      <c r="J3183" t="s">
        <v>38</v>
      </c>
      <c r="K3183">
        <v>88</v>
      </c>
      <c r="L3183" t="s">
        <v>7191</v>
      </c>
      <c r="M3183" t="s">
        <v>9444</v>
      </c>
      <c r="N3183">
        <v>5.5</v>
      </c>
      <c r="O3183">
        <v>365</v>
      </c>
      <c r="P3183">
        <v>374</v>
      </c>
      <c r="Q3183">
        <v>72552</v>
      </c>
      <c r="R3183">
        <v>5737</v>
      </c>
      <c r="S3183" t="s">
        <v>28</v>
      </c>
      <c r="T3183">
        <v>2.35</v>
      </c>
      <c r="U3183" t="b">
        <f>IF(Table19[[#This Row],[gross]]-Table19[[#This Row],[budget]] &gt; 0, TRUE, FALSE)</f>
        <v>1</v>
      </c>
    </row>
    <row r="3184" spans="1:21" x14ac:dyDescent="0.35">
      <c r="A3184" t="s">
        <v>9880</v>
      </c>
      <c r="B3184">
        <v>2003</v>
      </c>
      <c r="C3184" t="s">
        <v>2532</v>
      </c>
      <c r="D3184" t="s">
        <v>9607</v>
      </c>
      <c r="E3184" t="s">
        <v>9879</v>
      </c>
      <c r="F3184" t="s">
        <v>9881</v>
      </c>
      <c r="G3184" t="s">
        <v>39</v>
      </c>
      <c r="H3184" s="11">
        <v>33000000</v>
      </c>
      <c r="I3184" s="11">
        <v>132541238</v>
      </c>
      <c r="J3184" t="s">
        <v>38</v>
      </c>
      <c r="K3184">
        <v>105</v>
      </c>
      <c r="L3184" t="s">
        <v>1611</v>
      </c>
      <c r="M3184" t="s">
        <v>9882</v>
      </c>
      <c r="N3184">
        <v>5.5</v>
      </c>
      <c r="O3184">
        <v>121</v>
      </c>
      <c r="P3184">
        <v>236</v>
      </c>
      <c r="Q3184">
        <v>30058</v>
      </c>
      <c r="R3184">
        <v>2505</v>
      </c>
      <c r="S3184" t="s">
        <v>28</v>
      </c>
      <c r="T3184">
        <v>2.35</v>
      </c>
      <c r="U3184" t="b">
        <f>IF(Table19[[#This Row],[gross]]-Table19[[#This Row],[budget]] &gt; 0, TRUE, FALSE)</f>
        <v>1</v>
      </c>
    </row>
    <row r="3185" spans="1:21" x14ac:dyDescent="0.35">
      <c r="A3185" t="s">
        <v>10033</v>
      </c>
      <c r="B3185">
        <v>1998</v>
      </c>
      <c r="C3185" t="s">
        <v>6931</v>
      </c>
      <c r="D3185" t="s">
        <v>10032</v>
      </c>
      <c r="E3185" t="s">
        <v>3068</v>
      </c>
      <c r="F3185" t="s">
        <v>2930</v>
      </c>
      <c r="G3185" t="s">
        <v>569</v>
      </c>
      <c r="H3185" s="11">
        <v>20000000</v>
      </c>
      <c r="I3185" s="11">
        <v>37672350</v>
      </c>
      <c r="J3185" t="s">
        <v>38</v>
      </c>
      <c r="K3185">
        <v>124</v>
      </c>
      <c r="L3185" t="s">
        <v>1375</v>
      </c>
      <c r="M3185" t="s">
        <v>10034</v>
      </c>
      <c r="N3185">
        <v>5.5</v>
      </c>
      <c r="O3185">
        <v>29</v>
      </c>
      <c r="P3185">
        <v>51</v>
      </c>
      <c r="Q3185">
        <v>5427</v>
      </c>
      <c r="R3185">
        <v>1660</v>
      </c>
      <c r="S3185" t="s">
        <v>28</v>
      </c>
      <c r="T3185">
        <v>1.85</v>
      </c>
      <c r="U3185" t="b">
        <f>IF(Table19[[#This Row],[gross]]-Table19[[#This Row],[budget]] &gt; 0, TRUE, FALSE)</f>
        <v>1</v>
      </c>
    </row>
    <row r="3186" spans="1:21" x14ac:dyDescent="0.35">
      <c r="A3186" t="s">
        <v>10104</v>
      </c>
      <c r="B3186">
        <v>2002</v>
      </c>
      <c r="C3186" t="s">
        <v>10102</v>
      </c>
      <c r="D3186" t="s">
        <v>10103</v>
      </c>
      <c r="E3186" t="s">
        <v>8435</v>
      </c>
      <c r="F3186" t="s">
        <v>10105</v>
      </c>
      <c r="G3186" t="s">
        <v>569</v>
      </c>
      <c r="H3186" s="11">
        <v>35000000</v>
      </c>
      <c r="I3186" s="11">
        <v>30079316</v>
      </c>
      <c r="J3186" t="s">
        <v>38</v>
      </c>
      <c r="K3186">
        <v>91</v>
      </c>
      <c r="L3186" t="s">
        <v>6096</v>
      </c>
      <c r="M3186" t="s">
        <v>10106</v>
      </c>
      <c r="N3186">
        <v>5.5</v>
      </c>
      <c r="O3186">
        <v>156</v>
      </c>
      <c r="P3186">
        <v>474</v>
      </c>
      <c r="Q3186">
        <v>75920</v>
      </c>
      <c r="R3186">
        <v>1083</v>
      </c>
      <c r="S3186" t="s">
        <v>28</v>
      </c>
      <c r="T3186">
        <v>1.85</v>
      </c>
      <c r="U3186" t="b">
        <f>IF(Table19[[#This Row],[gross]]-Table19[[#This Row],[budget]] &gt; 0, TRUE, FALSE)</f>
        <v>0</v>
      </c>
    </row>
    <row r="3187" spans="1:21" x14ac:dyDescent="0.35">
      <c r="A3187" t="s">
        <v>10432</v>
      </c>
      <c r="B3187">
        <v>2005</v>
      </c>
      <c r="C3187" t="s">
        <v>2569</v>
      </c>
      <c r="D3187" t="s">
        <v>1241</v>
      </c>
      <c r="E3187" t="s">
        <v>10431</v>
      </c>
      <c r="F3187" t="s">
        <v>10433</v>
      </c>
      <c r="G3187" t="s">
        <v>39</v>
      </c>
      <c r="H3187" s="11">
        <v>33000000</v>
      </c>
      <c r="I3187" s="11">
        <v>8326035</v>
      </c>
      <c r="J3187" t="s">
        <v>740</v>
      </c>
      <c r="K3187">
        <v>83</v>
      </c>
      <c r="L3187" t="s">
        <v>1689</v>
      </c>
      <c r="M3187" t="s">
        <v>10434</v>
      </c>
      <c r="N3187">
        <v>5.5</v>
      </c>
      <c r="O3187">
        <v>72</v>
      </c>
      <c r="P3187">
        <v>76</v>
      </c>
      <c r="Q3187">
        <v>21933</v>
      </c>
      <c r="R3187">
        <v>1019</v>
      </c>
      <c r="S3187" t="s">
        <v>28</v>
      </c>
      <c r="T3187">
        <v>1.85</v>
      </c>
      <c r="U3187" t="b">
        <f>IF(Table19[[#This Row],[gross]]-Table19[[#This Row],[budget]] &gt; 0, TRUE, FALSE)</f>
        <v>0</v>
      </c>
    </row>
    <row r="3188" spans="1:21" x14ac:dyDescent="0.35">
      <c r="A3188" t="s">
        <v>10605</v>
      </c>
      <c r="B3188">
        <v>2002</v>
      </c>
      <c r="C3188" t="s">
        <v>10604</v>
      </c>
      <c r="D3188" t="s">
        <v>2314</v>
      </c>
      <c r="E3188" t="s">
        <v>2867</v>
      </c>
      <c r="F3188" t="s">
        <v>10606</v>
      </c>
      <c r="G3188" t="s">
        <v>569</v>
      </c>
      <c r="H3188" s="11">
        <v>22000000</v>
      </c>
      <c r="I3188" s="11">
        <v>121972</v>
      </c>
      <c r="J3188" t="s">
        <v>38</v>
      </c>
      <c r="K3188">
        <v>100</v>
      </c>
      <c r="L3188" t="s">
        <v>2958</v>
      </c>
      <c r="M3188" t="s">
        <v>10607</v>
      </c>
      <c r="N3188">
        <v>5.5</v>
      </c>
      <c r="O3188">
        <v>42</v>
      </c>
      <c r="P3188">
        <v>81</v>
      </c>
      <c r="Q3188">
        <v>9868</v>
      </c>
      <c r="R3188">
        <v>15612</v>
      </c>
      <c r="S3188" t="s">
        <v>28</v>
      </c>
      <c r="T3188">
        <v>1.85</v>
      </c>
      <c r="U3188" t="b">
        <f>IF(Table19[[#This Row],[gross]]-Table19[[#This Row],[budget]] &gt; 0, TRUE, FALSE)</f>
        <v>0</v>
      </c>
    </row>
    <row r="3189" spans="1:21" x14ac:dyDescent="0.35">
      <c r="A3189" t="s">
        <v>10641</v>
      </c>
      <c r="B3189">
        <v>2001</v>
      </c>
      <c r="C3189" t="s">
        <v>10102</v>
      </c>
      <c r="D3189" t="s">
        <v>7192</v>
      </c>
      <c r="E3189" t="s">
        <v>8791</v>
      </c>
      <c r="F3189" t="s">
        <v>2340</v>
      </c>
      <c r="G3189" t="s">
        <v>569</v>
      </c>
      <c r="H3189" s="11">
        <v>20000000</v>
      </c>
      <c r="I3189" s="11">
        <v>41867960</v>
      </c>
      <c r="J3189" t="s">
        <v>38</v>
      </c>
      <c r="K3189">
        <v>91</v>
      </c>
      <c r="L3189" t="s">
        <v>6096</v>
      </c>
      <c r="M3189" t="s">
        <v>10642</v>
      </c>
      <c r="N3189">
        <v>5.5</v>
      </c>
      <c r="O3189">
        <v>149</v>
      </c>
      <c r="P3189">
        <v>478</v>
      </c>
      <c r="Q3189">
        <v>65512</v>
      </c>
      <c r="R3189">
        <v>3023</v>
      </c>
      <c r="S3189" t="s">
        <v>28</v>
      </c>
      <c r="T3189">
        <v>1.33</v>
      </c>
      <c r="U3189" t="b">
        <f>IF(Table19[[#This Row],[gross]]-Table19[[#This Row],[budget]] &gt; 0, TRUE, FALSE)</f>
        <v>1</v>
      </c>
    </row>
    <row r="3190" spans="1:21" x14ac:dyDescent="0.35">
      <c r="A3190" t="s">
        <v>10956</v>
      </c>
      <c r="B3190">
        <v>1989</v>
      </c>
      <c r="C3190" t="s">
        <v>10954</v>
      </c>
      <c r="D3190" t="s">
        <v>1996</v>
      </c>
      <c r="E3190" t="s">
        <v>10955</v>
      </c>
      <c r="F3190" t="s">
        <v>10957</v>
      </c>
      <c r="G3190" t="s">
        <v>90</v>
      </c>
      <c r="H3190" s="11">
        <v>18000000</v>
      </c>
      <c r="I3190" s="11">
        <v>8508843</v>
      </c>
      <c r="J3190" t="s">
        <v>38</v>
      </c>
      <c r="K3190">
        <v>105</v>
      </c>
      <c r="L3190" t="s">
        <v>4052</v>
      </c>
      <c r="M3190" t="s">
        <v>10958</v>
      </c>
      <c r="N3190">
        <v>5.5</v>
      </c>
      <c r="O3190">
        <v>11</v>
      </c>
      <c r="P3190">
        <v>35</v>
      </c>
      <c r="Q3190">
        <v>7470</v>
      </c>
      <c r="R3190">
        <v>2368</v>
      </c>
      <c r="S3190" t="s">
        <v>28</v>
      </c>
      <c r="T3190">
        <v>1.37</v>
      </c>
      <c r="U3190" t="b">
        <f>IF(Table19[[#This Row],[gross]]-Table19[[#This Row],[budget]] &gt; 0, TRUE, FALSE)</f>
        <v>0</v>
      </c>
    </row>
    <row r="3191" spans="1:21" x14ac:dyDescent="0.35">
      <c r="A3191" t="s">
        <v>11210</v>
      </c>
      <c r="B3191">
        <v>2006</v>
      </c>
      <c r="C3191" t="s">
        <v>1681</v>
      </c>
      <c r="D3191" t="s">
        <v>229</v>
      </c>
      <c r="E3191" t="s">
        <v>526</v>
      </c>
      <c r="F3191" t="s">
        <v>3230</v>
      </c>
      <c r="G3191" t="s">
        <v>39</v>
      </c>
      <c r="H3191" s="11">
        <v>19000000</v>
      </c>
      <c r="I3191" s="11">
        <v>7156725</v>
      </c>
      <c r="J3191" t="s">
        <v>38</v>
      </c>
      <c r="K3191">
        <v>107</v>
      </c>
      <c r="L3191" t="s">
        <v>6111</v>
      </c>
      <c r="M3191" t="s">
        <v>11211</v>
      </c>
      <c r="N3191">
        <v>5.5</v>
      </c>
      <c r="O3191">
        <v>153</v>
      </c>
      <c r="P3191">
        <v>217</v>
      </c>
      <c r="Q3191">
        <v>22639</v>
      </c>
      <c r="R3191">
        <v>5992</v>
      </c>
      <c r="S3191" t="s">
        <v>28</v>
      </c>
      <c r="T3191">
        <v>1.85</v>
      </c>
      <c r="U3191" t="b">
        <f>IF(Table19[[#This Row],[gross]]-Table19[[#This Row],[budget]] &gt; 0, TRUE, FALSE)</f>
        <v>0</v>
      </c>
    </row>
    <row r="3192" spans="1:21" x14ac:dyDescent="0.35">
      <c r="A3192" t="s">
        <v>11244</v>
      </c>
      <c r="B3192">
        <v>2006</v>
      </c>
      <c r="C3192" t="s">
        <v>9149</v>
      </c>
      <c r="D3192" t="s">
        <v>766</v>
      </c>
      <c r="E3192" t="s">
        <v>6049</v>
      </c>
      <c r="F3192" t="s">
        <v>11245</v>
      </c>
      <c r="G3192" t="s">
        <v>569</v>
      </c>
      <c r="H3192" s="11">
        <v>17000000</v>
      </c>
      <c r="I3192" s="11">
        <v>273420</v>
      </c>
      <c r="J3192" t="s">
        <v>1418</v>
      </c>
      <c r="K3192">
        <v>160</v>
      </c>
      <c r="L3192" t="s">
        <v>11243</v>
      </c>
      <c r="M3192" t="s">
        <v>11246</v>
      </c>
      <c r="N3192">
        <v>5.5</v>
      </c>
      <c r="O3192">
        <v>173</v>
      </c>
      <c r="P3192">
        <v>238</v>
      </c>
      <c r="Q3192">
        <v>32671</v>
      </c>
      <c r="R3192">
        <v>2340</v>
      </c>
      <c r="S3192" t="s">
        <v>28</v>
      </c>
      <c r="T3192">
        <v>2.35</v>
      </c>
      <c r="U3192" t="b">
        <f>IF(Table19[[#This Row],[gross]]-Table19[[#This Row],[budget]] &gt; 0, TRUE, FALSE)</f>
        <v>0</v>
      </c>
    </row>
    <row r="3193" spans="1:21" x14ac:dyDescent="0.35">
      <c r="A3193" t="s">
        <v>11361</v>
      </c>
      <c r="B3193">
        <v>1991</v>
      </c>
      <c r="C3193" t="s">
        <v>11358</v>
      </c>
      <c r="D3193" t="s">
        <v>11360</v>
      </c>
      <c r="E3193" t="s">
        <v>11359</v>
      </c>
      <c r="F3193" t="s">
        <v>11362</v>
      </c>
      <c r="G3193" t="s">
        <v>569</v>
      </c>
      <c r="H3193" s="11">
        <v>15000000</v>
      </c>
      <c r="I3193" s="11">
        <v>30102717</v>
      </c>
      <c r="J3193" t="s">
        <v>38</v>
      </c>
      <c r="K3193">
        <v>110</v>
      </c>
      <c r="L3193" t="s">
        <v>4357</v>
      </c>
      <c r="M3193" t="s">
        <v>11363</v>
      </c>
      <c r="N3193">
        <v>5.5</v>
      </c>
      <c r="O3193">
        <v>40</v>
      </c>
      <c r="P3193">
        <v>72</v>
      </c>
      <c r="Q3193">
        <v>28736</v>
      </c>
      <c r="R3193">
        <v>874</v>
      </c>
      <c r="S3193" t="s">
        <v>28</v>
      </c>
      <c r="T3193">
        <v>1.85</v>
      </c>
      <c r="U3193" t="b">
        <f>IF(Table19[[#This Row],[gross]]-Table19[[#This Row],[budget]] &gt; 0, TRUE, FALSE)</f>
        <v>1</v>
      </c>
    </row>
    <row r="3194" spans="1:21" x14ac:dyDescent="0.35">
      <c r="A3194" t="s">
        <v>11760</v>
      </c>
      <c r="B3194">
        <v>1993</v>
      </c>
      <c r="C3194" t="s">
        <v>11180</v>
      </c>
      <c r="D3194" t="s">
        <v>2380</v>
      </c>
      <c r="E3194" t="s">
        <v>7228</v>
      </c>
      <c r="F3194" t="s">
        <v>11761</v>
      </c>
      <c r="G3194" t="s">
        <v>569</v>
      </c>
      <c r="H3194" s="11">
        <v>15000000</v>
      </c>
      <c r="I3194" s="11">
        <v>22189039</v>
      </c>
      <c r="J3194" t="s">
        <v>38</v>
      </c>
      <c r="K3194">
        <v>94</v>
      </c>
      <c r="L3194" t="s">
        <v>5523</v>
      </c>
      <c r="M3194" t="s">
        <v>11762</v>
      </c>
      <c r="N3194">
        <v>5.5</v>
      </c>
      <c r="O3194">
        <v>25</v>
      </c>
      <c r="P3194">
        <v>55</v>
      </c>
      <c r="Q3194">
        <v>17074</v>
      </c>
      <c r="R3194">
        <v>2210</v>
      </c>
      <c r="S3194" t="s">
        <v>28</v>
      </c>
      <c r="T3194">
        <v>1.85</v>
      </c>
      <c r="U3194" t="b">
        <f>IF(Table19[[#This Row],[gross]]-Table19[[#This Row],[budget]] &gt; 0, TRUE, FALSE)</f>
        <v>1</v>
      </c>
    </row>
    <row r="3195" spans="1:21" x14ac:dyDescent="0.35">
      <c r="A3195" t="s">
        <v>11796</v>
      </c>
      <c r="B3195">
        <v>1998</v>
      </c>
      <c r="C3195" t="s">
        <v>11795</v>
      </c>
      <c r="D3195" t="s">
        <v>347</v>
      </c>
      <c r="E3195" t="s">
        <v>2555</v>
      </c>
      <c r="F3195" t="s">
        <v>8809</v>
      </c>
      <c r="G3195" t="s">
        <v>569</v>
      </c>
      <c r="H3195" s="11">
        <v>15000000</v>
      </c>
      <c r="I3195" s="11">
        <v>17411331</v>
      </c>
      <c r="J3195" t="s">
        <v>365</v>
      </c>
      <c r="K3195">
        <v>84</v>
      </c>
      <c r="L3195" t="s">
        <v>4103</v>
      </c>
      <c r="M3195" t="s">
        <v>11797</v>
      </c>
      <c r="N3195">
        <v>5.5</v>
      </c>
      <c r="O3195">
        <v>96</v>
      </c>
      <c r="P3195">
        <v>237</v>
      </c>
      <c r="Q3195">
        <v>17328</v>
      </c>
      <c r="R3195">
        <v>4660</v>
      </c>
      <c r="S3195" t="s">
        <v>28</v>
      </c>
      <c r="T3195">
        <v>1.85</v>
      </c>
      <c r="U3195" t="b">
        <f>IF(Table19[[#This Row],[gross]]-Table19[[#This Row],[budget]] &gt; 0, TRUE, FALSE)</f>
        <v>1</v>
      </c>
    </row>
    <row r="3196" spans="1:21" x14ac:dyDescent="0.35">
      <c r="A3196" t="s">
        <v>11920</v>
      </c>
      <c r="B3196">
        <v>2000</v>
      </c>
      <c r="C3196" t="s">
        <v>11919</v>
      </c>
      <c r="D3196" t="s">
        <v>75</v>
      </c>
      <c r="E3196" t="s">
        <v>7063</v>
      </c>
      <c r="F3196" t="s">
        <v>11921</v>
      </c>
      <c r="G3196" t="s">
        <v>39</v>
      </c>
      <c r="H3196" s="11">
        <v>15000000</v>
      </c>
      <c r="I3196" s="11">
        <v>8735529</v>
      </c>
      <c r="J3196" t="s">
        <v>38</v>
      </c>
      <c r="K3196">
        <v>94</v>
      </c>
      <c r="L3196" t="s">
        <v>1375</v>
      </c>
      <c r="M3196" t="s">
        <v>11922</v>
      </c>
      <c r="N3196">
        <v>5.5</v>
      </c>
      <c r="O3196">
        <v>50</v>
      </c>
      <c r="P3196">
        <v>89</v>
      </c>
      <c r="Q3196">
        <v>8055</v>
      </c>
      <c r="R3196">
        <v>13524</v>
      </c>
      <c r="S3196" t="s">
        <v>28</v>
      </c>
      <c r="T3196">
        <v>1.85</v>
      </c>
      <c r="U3196" t="b">
        <f>IF(Table19[[#This Row],[gross]]-Table19[[#This Row],[budget]] &gt; 0, TRUE, FALSE)</f>
        <v>0</v>
      </c>
    </row>
    <row r="3197" spans="1:21" x14ac:dyDescent="0.35">
      <c r="A3197" t="s">
        <v>12102</v>
      </c>
      <c r="B3197">
        <v>1988</v>
      </c>
      <c r="C3197" t="s">
        <v>12101</v>
      </c>
      <c r="D3197" t="s">
        <v>8743</v>
      </c>
      <c r="E3197" t="s">
        <v>9066</v>
      </c>
      <c r="F3197" t="s">
        <v>12103</v>
      </c>
      <c r="G3197" t="s">
        <v>90</v>
      </c>
      <c r="H3197" s="11">
        <v>15800000</v>
      </c>
      <c r="I3197" s="11">
        <v>109306210</v>
      </c>
      <c r="J3197" t="s">
        <v>365</v>
      </c>
      <c r="K3197">
        <v>108</v>
      </c>
      <c r="L3197" t="s">
        <v>1569</v>
      </c>
      <c r="M3197" t="s">
        <v>12104</v>
      </c>
      <c r="N3197">
        <v>5.5</v>
      </c>
      <c r="O3197">
        <v>32</v>
      </c>
      <c r="P3197">
        <v>62</v>
      </c>
      <c r="Q3197">
        <v>44096</v>
      </c>
      <c r="R3197">
        <v>717</v>
      </c>
      <c r="S3197" t="s">
        <v>28</v>
      </c>
      <c r="T3197">
        <v>2.35</v>
      </c>
      <c r="U3197" t="b">
        <f>IF(Table19[[#This Row],[gross]]-Table19[[#This Row],[budget]] &gt; 0, TRUE, FALSE)</f>
        <v>1</v>
      </c>
    </row>
    <row r="3198" spans="1:21" x14ac:dyDescent="0.35">
      <c r="A3198" t="s">
        <v>12114</v>
      </c>
      <c r="B3198">
        <v>2009</v>
      </c>
      <c r="C3198" t="s">
        <v>5244</v>
      </c>
      <c r="D3198" t="s">
        <v>12113</v>
      </c>
      <c r="E3198" t="s">
        <v>721</v>
      </c>
      <c r="F3198" t="s">
        <v>10417</v>
      </c>
      <c r="G3198" t="s">
        <v>569</v>
      </c>
      <c r="H3198" s="11">
        <v>15000000</v>
      </c>
      <c r="I3198" s="11">
        <v>51527787</v>
      </c>
      <c r="J3198" t="s">
        <v>38</v>
      </c>
      <c r="K3198">
        <v>101</v>
      </c>
      <c r="L3198" t="s">
        <v>5289</v>
      </c>
      <c r="M3198" t="s">
        <v>12115</v>
      </c>
      <c r="N3198">
        <v>5.5</v>
      </c>
      <c r="O3198">
        <v>264</v>
      </c>
      <c r="P3198">
        <v>268</v>
      </c>
      <c r="Q3198">
        <v>45603</v>
      </c>
      <c r="R3198">
        <v>14159</v>
      </c>
      <c r="S3198" t="s">
        <v>28</v>
      </c>
      <c r="T3198">
        <v>1.85</v>
      </c>
      <c r="U3198" t="b">
        <f>IF(Table19[[#This Row],[gross]]-Table19[[#This Row],[budget]] &gt; 0, TRUE, FALSE)</f>
        <v>1</v>
      </c>
    </row>
    <row r="3199" spans="1:21" x14ac:dyDescent="0.35">
      <c r="A3199" t="s">
        <v>12126</v>
      </c>
      <c r="B3199">
        <v>1998</v>
      </c>
      <c r="C3199" t="s">
        <v>12125</v>
      </c>
      <c r="D3199" t="s">
        <v>3835</v>
      </c>
      <c r="E3199" t="s">
        <v>2954</v>
      </c>
      <c r="F3199" t="s">
        <v>7515</v>
      </c>
      <c r="G3199" t="s">
        <v>569</v>
      </c>
      <c r="H3199" s="11">
        <v>14000000</v>
      </c>
      <c r="I3199" s="11">
        <v>38048637</v>
      </c>
      <c r="J3199" t="s">
        <v>38</v>
      </c>
      <c r="K3199">
        <v>99</v>
      </c>
      <c r="L3199" t="s">
        <v>2912</v>
      </c>
      <c r="M3199" t="s">
        <v>12127</v>
      </c>
      <c r="N3199">
        <v>5.5</v>
      </c>
      <c r="O3199">
        <v>101</v>
      </c>
      <c r="P3199">
        <v>426</v>
      </c>
      <c r="Q3199">
        <v>47814</v>
      </c>
      <c r="R3199">
        <v>3500</v>
      </c>
      <c r="S3199" t="s">
        <v>28</v>
      </c>
      <c r="T3199">
        <v>2.35</v>
      </c>
      <c r="U3199" t="b">
        <f>IF(Table19[[#This Row],[gross]]-Table19[[#This Row],[budget]] &gt; 0, TRUE, FALSE)</f>
        <v>1</v>
      </c>
    </row>
    <row r="3200" spans="1:21" x14ac:dyDescent="0.35">
      <c r="A3200" t="s">
        <v>12337</v>
      </c>
      <c r="B3200">
        <v>2000</v>
      </c>
      <c r="C3200" t="s">
        <v>12336</v>
      </c>
      <c r="D3200" t="s">
        <v>723</v>
      </c>
      <c r="E3200" t="s">
        <v>4979</v>
      </c>
      <c r="F3200" t="s">
        <v>11921</v>
      </c>
      <c r="G3200" t="s">
        <v>39</v>
      </c>
      <c r="H3200" s="11">
        <v>13000000</v>
      </c>
      <c r="I3200" s="11">
        <v>46729374</v>
      </c>
      <c r="J3200" t="s">
        <v>38</v>
      </c>
      <c r="K3200">
        <v>83</v>
      </c>
      <c r="L3200" t="s">
        <v>9690</v>
      </c>
      <c r="M3200" t="s">
        <v>12338</v>
      </c>
      <c r="N3200">
        <v>5.5</v>
      </c>
      <c r="O3200">
        <v>106</v>
      </c>
      <c r="P3200">
        <v>469</v>
      </c>
      <c r="Q3200">
        <v>116625</v>
      </c>
      <c r="R3200">
        <v>6454</v>
      </c>
      <c r="S3200" t="s">
        <v>28</v>
      </c>
      <c r="T3200">
        <v>1.37</v>
      </c>
      <c r="U3200" t="b">
        <f>IF(Table19[[#This Row],[gross]]-Table19[[#This Row],[budget]] &gt; 0, TRUE, FALSE)</f>
        <v>1</v>
      </c>
    </row>
    <row r="3201" spans="1:21" x14ac:dyDescent="0.35">
      <c r="A3201" t="s">
        <v>13082</v>
      </c>
      <c r="B3201">
        <v>1986</v>
      </c>
      <c r="C3201" t="s">
        <v>7033</v>
      </c>
      <c r="D3201" t="s">
        <v>13081</v>
      </c>
      <c r="E3201" t="s">
        <v>13080</v>
      </c>
      <c r="F3201" t="s">
        <v>5931</v>
      </c>
      <c r="G3201" t="s">
        <v>90</v>
      </c>
      <c r="H3201" s="11">
        <v>12000000</v>
      </c>
      <c r="I3201" s="11">
        <v>4884663</v>
      </c>
      <c r="J3201" t="s">
        <v>38</v>
      </c>
      <c r="K3201">
        <v>100</v>
      </c>
      <c r="L3201" t="s">
        <v>9495</v>
      </c>
      <c r="M3201" t="s">
        <v>13083</v>
      </c>
      <c r="N3201">
        <v>5.5</v>
      </c>
      <c r="O3201">
        <v>52</v>
      </c>
      <c r="P3201">
        <v>64</v>
      </c>
      <c r="Q3201">
        <v>5187</v>
      </c>
      <c r="R3201">
        <v>1661</v>
      </c>
      <c r="S3201" t="s">
        <v>28</v>
      </c>
      <c r="T3201">
        <v>2.35</v>
      </c>
      <c r="U3201" t="b">
        <f>IF(Table19[[#This Row],[gross]]-Table19[[#This Row],[budget]] &gt; 0, TRUE, FALSE)</f>
        <v>0</v>
      </c>
    </row>
    <row r="3202" spans="1:21" x14ac:dyDescent="0.35">
      <c r="A3202" t="s">
        <v>13191</v>
      </c>
      <c r="B3202">
        <v>2013</v>
      </c>
      <c r="C3202" t="s">
        <v>13190</v>
      </c>
      <c r="D3202" t="s">
        <v>9571</v>
      </c>
      <c r="E3202" t="s">
        <v>1956</v>
      </c>
      <c r="F3202" t="s">
        <v>13192</v>
      </c>
      <c r="G3202" t="s">
        <v>569</v>
      </c>
      <c r="H3202" s="11">
        <v>7000000</v>
      </c>
      <c r="I3202" s="11">
        <v>23838</v>
      </c>
      <c r="J3202" t="s">
        <v>56</v>
      </c>
      <c r="K3202">
        <v>98</v>
      </c>
      <c r="L3202" t="s">
        <v>4155</v>
      </c>
      <c r="M3202" t="s">
        <v>13193</v>
      </c>
      <c r="N3202">
        <v>5.5</v>
      </c>
      <c r="O3202">
        <v>120</v>
      </c>
      <c r="P3202">
        <v>160</v>
      </c>
      <c r="Q3202">
        <v>28570</v>
      </c>
      <c r="R3202">
        <v>2271</v>
      </c>
      <c r="S3202" t="s">
        <v>28</v>
      </c>
      <c r="T3202">
        <v>2.35</v>
      </c>
      <c r="U3202" t="b">
        <f>IF(Table19[[#This Row],[gross]]-Table19[[#This Row],[budget]] &gt; 0, TRUE, FALSE)</f>
        <v>0</v>
      </c>
    </row>
    <row r="3203" spans="1:21" x14ac:dyDescent="0.35">
      <c r="A3203" t="s">
        <v>13245</v>
      </c>
      <c r="B3203">
        <v>2005</v>
      </c>
      <c r="C3203" t="s">
        <v>6528</v>
      </c>
      <c r="D3203" t="s">
        <v>4866</v>
      </c>
      <c r="E3203" t="s">
        <v>8670</v>
      </c>
      <c r="F3203" t="s">
        <v>4232</v>
      </c>
      <c r="G3203" t="s">
        <v>39</v>
      </c>
      <c r="H3203" s="11">
        <v>10000000</v>
      </c>
      <c r="I3203" s="11">
        <v>55865715</v>
      </c>
      <c r="J3203" t="s">
        <v>56</v>
      </c>
      <c r="K3203">
        <v>101</v>
      </c>
      <c r="L3203" t="s">
        <v>5834</v>
      </c>
      <c r="M3203" t="s">
        <v>13246</v>
      </c>
      <c r="N3203">
        <v>5.5</v>
      </c>
      <c r="O3203">
        <v>173</v>
      </c>
      <c r="P3203">
        <v>403</v>
      </c>
      <c r="Q3203">
        <v>41763</v>
      </c>
      <c r="R3203">
        <v>2013</v>
      </c>
      <c r="S3203" t="s">
        <v>28</v>
      </c>
      <c r="T3203">
        <v>2.35</v>
      </c>
      <c r="U3203" t="b">
        <f>IF(Table19[[#This Row],[gross]]-Table19[[#This Row],[budget]] &gt; 0, TRUE, FALSE)</f>
        <v>1</v>
      </c>
    </row>
    <row r="3204" spans="1:21" x14ac:dyDescent="0.35">
      <c r="A3204" t="s">
        <v>13350</v>
      </c>
      <c r="B3204">
        <v>2006</v>
      </c>
      <c r="C3204" t="s">
        <v>13349</v>
      </c>
      <c r="D3204" t="s">
        <v>6388</v>
      </c>
      <c r="E3204" t="s">
        <v>1429</v>
      </c>
      <c r="F3204" t="s">
        <v>4728</v>
      </c>
      <c r="G3204" t="s">
        <v>39</v>
      </c>
      <c r="H3204" s="11">
        <v>12000000</v>
      </c>
      <c r="I3204" s="11">
        <v>28435406</v>
      </c>
      <c r="J3204" t="s">
        <v>38</v>
      </c>
      <c r="K3204">
        <v>103</v>
      </c>
      <c r="L3204" t="s">
        <v>1618</v>
      </c>
      <c r="M3204" t="s">
        <v>13351</v>
      </c>
      <c r="N3204">
        <v>5.5</v>
      </c>
      <c r="O3204">
        <v>85</v>
      </c>
      <c r="P3204">
        <v>151</v>
      </c>
      <c r="Q3204">
        <v>37681</v>
      </c>
      <c r="R3204">
        <v>4441</v>
      </c>
      <c r="S3204" t="s">
        <v>28</v>
      </c>
      <c r="T3204">
        <v>1.85</v>
      </c>
      <c r="U3204" t="b">
        <f>IF(Table19[[#This Row],[gross]]-Table19[[#This Row],[budget]] &gt; 0, TRUE, FALSE)</f>
        <v>1</v>
      </c>
    </row>
    <row r="3205" spans="1:21" x14ac:dyDescent="0.35">
      <c r="A3205" t="s">
        <v>13403</v>
      </c>
      <c r="B3205">
        <v>2005</v>
      </c>
      <c r="C3205" t="s">
        <v>10632</v>
      </c>
      <c r="D3205" t="s">
        <v>8817</v>
      </c>
      <c r="E3205" t="s">
        <v>1915</v>
      </c>
      <c r="F3205" t="s">
        <v>10195</v>
      </c>
      <c r="G3205" t="s">
        <v>90</v>
      </c>
      <c r="H3205" s="11">
        <v>25000000</v>
      </c>
      <c r="I3205" s="11">
        <v>16247775</v>
      </c>
      <c r="J3205" t="s">
        <v>38</v>
      </c>
      <c r="K3205">
        <v>100</v>
      </c>
      <c r="L3205" t="s">
        <v>2630</v>
      </c>
      <c r="M3205" t="s">
        <v>13404</v>
      </c>
      <c r="N3205">
        <v>5.5</v>
      </c>
      <c r="O3205">
        <v>65</v>
      </c>
      <c r="P3205">
        <v>104</v>
      </c>
      <c r="Q3205">
        <v>23527</v>
      </c>
      <c r="R3205">
        <v>4789</v>
      </c>
      <c r="S3205" t="s">
        <v>28</v>
      </c>
      <c r="T3205">
        <v>1.85</v>
      </c>
      <c r="U3205" t="b">
        <f>IF(Table19[[#This Row],[gross]]-Table19[[#This Row],[budget]] &gt; 0, TRUE, FALSE)</f>
        <v>0</v>
      </c>
    </row>
    <row r="3206" spans="1:21" x14ac:dyDescent="0.35">
      <c r="A3206" t="s">
        <v>13492</v>
      </c>
      <c r="B3206">
        <v>2010</v>
      </c>
      <c r="C3206" t="s">
        <v>9190</v>
      </c>
      <c r="D3206" t="s">
        <v>13491</v>
      </c>
      <c r="E3206" t="s">
        <v>2038</v>
      </c>
      <c r="F3206" t="s">
        <v>6053</v>
      </c>
      <c r="G3206" t="s">
        <v>569</v>
      </c>
      <c r="H3206" s="11">
        <v>10000000</v>
      </c>
      <c r="I3206" s="11">
        <v>8460995</v>
      </c>
      <c r="J3206" t="s">
        <v>38</v>
      </c>
      <c r="K3206">
        <v>95</v>
      </c>
      <c r="L3206" t="s">
        <v>1383</v>
      </c>
      <c r="M3206" t="s">
        <v>13493</v>
      </c>
      <c r="N3206">
        <v>5.5</v>
      </c>
      <c r="O3206">
        <v>163</v>
      </c>
      <c r="P3206">
        <v>125</v>
      </c>
      <c r="Q3206">
        <v>35888</v>
      </c>
      <c r="R3206">
        <v>2618</v>
      </c>
      <c r="S3206" t="s">
        <v>28</v>
      </c>
      <c r="T3206">
        <v>2.35</v>
      </c>
      <c r="U3206" t="b">
        <f>IF(Table19[[#This Row],[gross]]-Table19[[#This Row],[budget]] &gt; 0, TRUE, FALSE)</f>
        <v>0</v>
      </c>
    </row>
    <row r="3207" spans="1:21" x14ac:dyDescent="0.35">
      <c r="A3207" t="s">
        <v>13574</v>
      </c>
      <c r="B3207">
        <v>2012</v>
      </c>
      <c r="C3207" t="s">
        <v>13573</v>
      </c>
      <c r="D3207" t="s">
        <v>5024</v>
      </c>
      <c r="E3207" t="s">
        <v>835</v>
      </c>
      <c r="F3207" t="s">
        <v>10594</v>
      </c>
      <c r="G3207" t="s">
        <v>39</v>
      </c>
      <c r="H3207" s="11">
        <v>10000000</v>
      </c>
      <c r="I3207" s="11">
        <v>3333823</v>
      </c>
      <c r="J3207" t="s">
        <v>38</v>
      </c>
      <c r="K3207">
        <v>111</v>
      </c>
      <c r="L3207" t="s">
        <v>5308</v>
      </c>
      <c r="M3207" t="s">
        <v>13575</v>
      </c>
      <c r="N3207">
        <v>5.5</v>
      </c>
      <c r="O3207">
        <v>23</v>
      </c>
      <c r="P3207">
        <v>122</v>
      </c>
      <c r="Q3207">
        <v>5612</v>
      </c>
      <c r="R3207">
        <v>5262</v>
      </c>
      <c r="S3207" t="s">
        <v>28</v>
      </c>
      <c r="T3207">
        <v>2.35</v>
      </c>
      <c r="U3207" t="b">
        <f>IF(Table19[[#This Row],[gross]]-Table19[[#This Row],[budget]] &gt; 0, TRUE, FALSE)</f>
        <v>0</v>
      </c>
    </row>
    <row r="3208" spans="1:21" x14ac:dyDescent="0.35">
      <c r="A3208" t="s">
        <v>13726</v>
      </c>
      <c r="B3208">
        <v>2009</v>
      </c>
      <c r="C3208" t="s">
        <v>13725</v>
      </c>
      <c r="D3208" t="s">
        <v>296</v>
      </c>
      <c r="E3208" t="s">
        <v>696</v>
      </c>
      <c r="F3208" t="s">
        <v>2423</v>
      </c>
      <c r="G3208" t="s">
        <v>39</v>
      </c>
      <c r="H3208" s="11">
        <v>10000000</v>
      </c>
      <c r="I3208" s="11">
        <v>19348</v>
      </c>
      <c r="J3208" t="s">
        <v>38</v>
      </c>
      <c r="K3208">
        <v>91</v>
      </c>
      <c r="L3208" t="s">
        <v>2450</v>
      </c>
      <c r="M3208" t="s">
        <v>13727</v>
      </c>
      <c r="N3208">
        <v>5.5</v>
      </c>
      <c r="O3208">
        <v>23</v>
      </c>
      <c r="P3208">
        <v>11</v>
      </c>
      <c r="Q3208">
        <v>2941</v>
      </c>
      <c r="R3208">
        <v>16118</v>
      </c>
      <c r="S3208" t="s">
        <v>28</v>
      </c>
      <c r="T3208">
        <v>2.35</v>
      </c>
      <c r="U3208" t="b">
        <f>IF(Table19[[#This Row],[gross]]-Table19[[#This Row],[budget]] &gt; 0, TRUE, FALSE)</f>
        <v>0</v>
      </c>
    </row>
    <row r="3209" spans="1:21" x14ac:dyDescent="0.35">
      <c r="A3209" t="s">
        <v>14213</v>
      </c>
      <c r="B3209">
        <v>2005</v>
      </c>
      <c r="C3209" t="s">
        <v>5235</v>
      </c>
      <c r="D3209" t="s">
        <v>1213</v>
      </c>
      <c r="E3209" t="s">
        <v>8951</v>
      </c>
      <c r="F3209" t="s">
        <v>5266</v>
      </c>
      <c r="G3209" t="s">
        <v>39</v>
      </c>
      <c r="H3209" s="11">
        <v>8000000</v>
      </c>
      <c r="I3209" s="11">
        <v>127144</v>
      </c>
      <c r="J3209" t="s">
        <v>38</v>
      </c>
      <c r="K3209">
        <v>99</v>
      </c>
      <c r="L3209" t="s">
        <v>1375</v>
      </c>
      <c r="M3209" t="s">
        <v>14214</v>
      </c>
      <c r="N3209">
        <v>5.5</v>
      </c>
      <c r="O3209">
        <v>32</v>
      </c>
      <c r="P3209">
        <v>27</v>
      </c>
      <c r="Q3209">
        <v>5159</v>
      </c>
      <c r="R3209">
        <v>9608</v>
      </c>
      <c r="S3209" t="s">
        <v>28</v>
      </c>
      <c r="T3209">
        <v>2.35</v>
      </c>
      <c r="U3209" t="b">
        <f>IF(Table19[[#This Row],[gross]]-Table19[[#This Row],[budget]] &gt; 0, TRUE, FALSE)</f>
        <v>0</v>
      </c>
    </row>
    <row r="3210" spans="1:21" x14ac:dyDescent="0.35">
      <c r="A3210" t="s">
        <v>14821</v>
      </c>
      <c r="B3210">
        <v>2012</v>
      </c>
      <c r="C3210" t="s">
        <v>14820</v>
      </c>
      <c r="D3210" t="s">
        <v>1213</v>
      </c>
      <c r="E3210" t="s">
        <v>2050</v>
      </c>
      <c r="F3210" t="s">
        <v>14822</v>
      </c>
      <c r="G3210" t="s">
        <v>569</v>
      </c>
      <c r="H3210" s="11">
        <v>6000000</v>
      </c>
      <c r="I3210" s="11">
        <v>5895238</v>
      </c>
      <c r="J3210" t="s">
        <v>38</v>
      </c>
      <c r="K3210">
        <v>84</v>
      </c>
      <c r="L3210" t="s">
        <v>4296</v>
      </c>
      <c r="M3210" t="s">
        <v>14823</v>
      </c>
      <c r="N3210">
        <v>5.5</v>
      </c>
      <c r="O3210">
        <v>133</v>
      </c>
      <c r="P3210">
        <v>70</v>
      </c>
      <c r="Q3210">
        <v>17169</v>
      </c>
      <c r="R3210">
        <v>10123</v>
      </c>
      <c r="S3210" t="s">
        <v>28</v>
      </c>
      <c r="T3210">
        <v>2.35</v>
      </c>
      <c r="U3210" t="b">
        <f>IF(Table19[[#This Row],[gross]]-Table19[[#This Row],[budget]] &gt; 0, TRUE, FALSE)</f>
        <v>0</v>
      </c>
    </row>
    <row r="3211" spans="1:21" x14ac:dyDescent="0.35">
      <c r="A3211" t="s">
        <v>15423</v>
      </c>
      <c r="B3211">
        <v>1986</v>
      </c>
      <c r="C3211" t="s">
        <v>7033</v>
      </c>
      <c r="D3211" t="s">
        <v>15422</v>
      </c>
      <c r="E3211" t="s">
        <v>15421</v>
      </c>
      <c r="F3211" t="s">
        <v>15424</v>
      </c>
      <c r="G3211" t="s">
        <v>6963</v>
      </c>
      <c r="H3211" s="11">
        <v>4700000</v>
      </c>
      <c r="I3211" s="11">
        <v>8025872</v>
      </c>
      <c r="J3211" t="s">
        <v>38</v>
      </c>
      <c r="K3211">
        <v>101</v>
      </c>
      <c r="L3211" t="s">
        <v>7191</v>
      </c>
      <c r="M3211" t="s">
        <v>15425</v>
      </c>
      <c r="N3211">
        <v>5.5</v>
      </c>
      <c r="O3211">
        <v>159</v>
      </c>
      <c r="P3211">
        <v>258</v>
      </c>
      <c r="Q3211">
        <v>19234</v>
      </c>
      <c r="R3211">
        <v>302</v>
      </c>
      <c r="S3211" t="s">
        <v>28</v>
      </c>
      <c r="T3211">
        <v>1.85</v>
      </c>
      <c r="U3211" t="b">
        <f>IF(Table19[[#This Row],[gross]]-Table19[[#This Row],[budget]] &gt; 0, TRUE, FALSE)</f>
        <v>1</v>
      </c>
    </row>
    <row r="3212" spans="1:21" x14ac:dyDescent="0.35">
      <c r="A3212" t="s">
        <v>16397</v>
      </c>
      <c r="B3212">
        <v>2015</v>
      </c>
      <c r="C3212" t="s">
        <v>16395</v>
      </c>
      <c r="D3212" t="s">
        <v>4861</v>
      </c>
      <c r="E3212" t="s">
        <v>16396</v>
      </c>
      <c r="F3212" t="s">
        <v>16398</v>
      </c>
      <c r="H3212" s="11">
        <v>2100000</v>
      </c>
      <c r="I3212" s="11"/>
      <c r="J3212" t="s">
        <v>38</v>
      </c>
      <c r="K3212">
        <v>81</v>
      </c>
      <c r="L3212" t="s">
        <v>5740</v>
      </c>
      <c r="N3212">
        <v>5.5</v>
      </c>
      <c r="O3212">
        <v>19</v>
      </c>
      <c r="P3212">
        <v>17</v>
      </c>
      <c r="Q3212">
        <v>1274</v>
      </c>
      <c r="R3212">
        <v>1020</v>
      </c>
      <c r="S3212" t="s">
        <v>28</v>
      </c>
      <c r="T3212">
        <v>2.35</v>
      </c>
      <c r="U3212" t="b">
        <f>IF(Table19[[#This Row],[gross]]-Table19[[#This Row],[budget]] &gt; 0, TRUE, FALSE)</f>
        <v>0</v>
      </c>
    </row>
    <row r="3213" spans="1:21" x14ac:dyDescent="0.35">
      <c r="A3213" t="s">
        <v>16596</v>
      </c>
      <c r="B3213">
        <v>2010</v>
      </c>
      <c r="C3213" t="s">
        <v>16593</v>
      </c>
      <c r="D3213" t="s">
        <v>16595</v>
      </c>
      <c r="E3213" t="s">
        <v>16594</v>
      </c>
      <c r="F3213" t="s">
        <v>10001</v>
      </c>
      <c r="G3213" t="s">
        <v>569</v>
      </c>
      <c r="H3213" s="11">
        <v>2000000</v>
      </c>
      <c r="I3213" s="11"/>
      <c r="J3213" t="s">
        <v>38</v>
      </c>
      <c r="K3213">
        <v>83</v>
      </c>
      <c r="L3213" t="s">
        <v>2284</v>
      </c>
      <c r="M3213" t="s">
        <v>16597</v>
      </c>
      <c r="N3213">
        <v>5.5</v>
      </c>
      <c r="O3213">
        <v>25</v>
      </c>
      <c r="P3213">
        <v>64</v>
      </c>
      <c r="Q3213">
        <v>9280</v>
      </c>
      <c r="R3213">
        <v>1149</v>
      </c>
      <c r="S3213" t="s">
        <v>28</v>
      </c>
      <c r="T3213">
        <v>2.35</v>
      </c>
      <c r="U3213" t="b">
        <f>IF(Table19[[#This Row],[gross]]-Table19[[#This Row],[budget]] &gt; 0, TRUE, FALSE)</f>
        <v>0</v>
      </c>
    </row>
    <row r="3214" spans="1:21" x14ac:dyDescent="0.35">
      <c r="A3214" t="s">
        <v>2597</v>
      </c>
      <c r="B3214">
        <v>2008</v>
      </c>
      <c r="C3214" t="s">
        <v>2595</v>
      </c>
      <c r="D3214" t="s">
        <v>572</v>
      </c>
      <c r="E3214" t="s">
        <v>583</v>
      </c>
      <c r="F3214" t="s">
        <v>2598</v>
      </c>
      <c r="G3214" t="s">
        <v>39</v>
      </c>
      <c r="H3214" s="11">
        <v>80000000</v>
      </c>
      <c r="I3214" s="11">
        <v>79363785</v>
      </c>
      <c r="J3214" t="s">
        <v>38</v>
      </c>
      <c r="K3214">
        <v>104</v>
      </c>
      <c r="L3214" t="s">
        <v>2596</v>
      </c>
      <c r="M3214" t="s">
        <v>2599</v>
      </c>
      <c r="N3214">
        <v>5.5</v>
      </c>
      <c r="O3214">
        <v>276</v>
      </c>
      <c r="P3214">
        <v>698</v>
      </c>
      <c r="Q3214">
        <v>139426</v>
      </c>
      <c r="R3214">
        <v>22194</v>
      </c>
      <c r="S3214" t="s">
        <v>28</v>
      </c>
      <c r="T3214">
        <v>2.35</v>
      </c>
      <c r="U3214" t="b">
        <f>IF(Table19[[#This Row],[gross]]-Table19[[#This Row],[budget]] &gt; 0, TRUE, FALSE)</f>
        <v>0</v>
      </c>
    </row>
    <row r="3215" spans="1:21" x14ac:dyDescent="0.35">
      <c r="A3215" t="s">
        <v>17229</v>
      </c>
      <c r="B3215">
        <v>2015</v>
      </c>
      <c r="C3215" t="s">
        <v>17227</v>
      </c>
      <c r="D3215" t="s">
        <v>10534</v>
      </c>
      <c r="E3215" t="s">
        <v>17228</v>
      </c>
      <c r="F3215" t="s">
        <v>17230</v>
      </c>
      <c r="G3215" t="s">
        <v>569</v>
      </c>
      <c r="H3215" s="11">
        <v>1000000</v>
      </c>
      <c r="I3215" s="11">
        <v>62480</v>
      </c>
      <c r="J3215" t="s">
        <v>38</v>
      </c>
      <c r="K3215">
        <v>97</v>
      </c>
      <c r="L3215" t="s">
        <v>1786</v>
      </c>
      <c r="M3215" t="s">
        <v>17231</v>
      </c>
      <c r="N3215">
        <v>5.5</v>
      </c>
      <c r="O3215">
        <v>36</v>
      </c>
      <c r="P3215">
        <v>7</v>
      </c>
      <c r="Q3215">
        <v>1048</v>
      </c>
      <c r="R3215">
        <v>928</v>
      </c>
      <c r="S3215" t="s">
        <v>28</v>
      </c>
      <c r="T3215">
        <v>2.39</v>
      </c>
      <c r="U3215" t="b">
        <f>IF(Table19[[#This Row],[gross]]-Table19[[#This Row],[budget]] &gt; 0, TRUE, FALSE)</f>
        <v>0</v>
      </c>
    </row>
    <row r="3216" spans="1:21" x14ac:dyDescent="0.35">
      <c r="A3216" t="s">
        <v>17393</v>
      </c>
      <c r="B3216">
        <v>2011</v>
      </c>
      <c r="C3216" t="s">
        <v>17206</v>
      </c>
      <c r="D3216" t="s">
        <v>17207</v>
      </c>
      <c r="E3216" t="s">
        <v>17392</v>
      </c>
      <c r="F3216" t="s">
        <v>17394</v>
      </c>
      <c r="G3216" t="s">
        <v>569</v>
      </c>
      <c r="H3216" s="11">
        <v>750000</v>
      </c>
      <c r="I3216" s="11">
        <v>77501</v>
      </c>
      <c r="J3216" t="s">
        <v>38</v>
      </c>
      <c r="K3216">
        <v>101</v>
      </c>
      <c r="L3216" t="s">
        <v>6096</v>
      </c>
      <c r="M3216" t="s">
        <v>17395</v>
      </c>
      <c r="N3216">
        <v>5.5</v>
      </c>
      <c r="O3216">
        <v>292</v>
      </c>
      <c r="P3216">
        <v>247</v>
      </c>
      <c r="Q3216">
        <v>27260</v>
      </c>
      <c r="R3216">
        <v>1252</v>
      </c>
      <c r="S3216" t="s">
        <v>28</v>
      </c>
      <c r="T3216">
        <v>2.35</v>
      </c>
      <c r="U3216" t="b">
        <f>IF(Table19[[#This Row],[gross]]-Table19[[#This Row],[budget]] &gt; 0, TRUE, FALSE)</f>
        <v>0</v>
      </c>
    </row>
    <row r="3217" spans="1:21" x14ac:dyDescent="0.35">
      <c r="A3217" t="s">
        <v>17784</v>
      </c>
      <c r="B3217">
        <v>2004</v>
      </c>
      <c r="C3217" t="s">
        <v>17523</v>
      </c>
      <c r="D3217" t="s">
        <v>17783</v>
      </c>
      <c r="E3217" t="s">
        <v>6316</v>
      </c>
      <c r="F3217" t="s">
        <v>7544</v>
      </c>
      <c r="G3217" t="s">
        <v>569</v>
      </c>
      <c r="H3217" s="11">
        <v>150000</v>
      </c>
      <c r="I3217" s="11">
        <v>191309</v>
      </c>
      <c r="J3217" t="s">
        <v>38</v>
      </c>
      <c r="K3217">
        <v>78</v>
      </c>
      <c r="L3217" t="s">
        <v>1861</v>
      </c>
      <c r="M3217" t="s">
        <v>17785</v>
      </c>
      <c r="N3217">
        <v>5.5</v>
      </c>
      <c r="O3217">
        <v>43</v>
      </c>
      <c r="P3217">
        <v>64</v>
      </c>
      <c r="Q3217">
        <v>2787</v>
      </c>
      <c r="R3217">
        <v>1008</v>
      </c>
      <c r="S3217" t="s">
        <v>28</v>
      </c>
      <c r="T3217">
        <v>1.85</v>
      </c>
      <c r="U3217" t="b">
        <f>IF(Table19[[#This Row],[gross]]-Table19[[#This Row],[budget]] &gt; 0, TRUE, FALSE)</f>
        <v>1</v>
      </c>
    </row>
    <row r="3218" spans="1:21" x14ac:dyDescent="0.35">
      <c r="A3218" t="s">
        <v>17881</v>
      </c>
      <c r="B3218">
        <v>1971</v>
      </c>
      <c r="C3218" t="s">
        <v>17880</v>
      </c>
      <c r="D3218" t="s">
        <v>3196</v>
      </c>
      <c r="E3218" t="s">
        <v>8728</v>
      </c>
      <c r="F3218" t="s">
        <v>17880</v>
      </c>
      <c r="G3218" t="s">
        <v>569</v>
      </c>
      <c r="H3218" s="11">
        <v>500000</v>
      </c>
      <c r="I3218" s="11">
        <v>15180000</v>
      </c>
      <c r="J3218" t="s">
        <v>38</v>
      </c>
      <c r="K3218">
        <v>97</v>
      </c>
      <c r="L3218" t="s">
        <v>2062</v>
      </c>
      <c r="M3218" t="s">
        <v>17882</v>
      </c>
      <c r="N3218">
        <v>5.5</v>
      </c>
      <c r="O3218">
        <v>38</v>
      </c>
      <c r="P3218">
        <v>50</v>
      </c>
      <c r="Q3218">
        <v>3340</v>
      </c>
      <c r="R3218">
        <v>1631</v>
      </c>
      <c r="S3218" t="s">
        <v>28</v>
      </c>
      <c r="T3218">
        <v>1.37</v>
      </c>
      <c r="U3218" t="b">
        <f>IF(Table19[[#This Row],[gross]]-Table19[[#This Row],[budget]] &gt; 0, TRUE, FALSE)</f>
        <v>1</v>
      </c>
    </row>
    <row r="3219" spans="1:21" x14ac:dyDescent="0.35">
      <c r="A3219" t="s">
        <v>435</v>
      </c>
      <c r="B3219">
        <v>2015</v>
      </c>
      <c r="C3219" t="s">
        <v>433</v>
      </c>
      <c r="D3219" t="s">
        <v>434</v>
      </c>
      <c r="E3219" t="s">
        <v>285</v>
      </c>
      <c r="F3219" t="s">
        <v>436</v>
      </c>
      <c r="G3219" t="s">
        <v>39</v>
      </c>
      <c r="H3219" s="11">
        <v>176000000</v>
      </c>
      <c r="I3219" s="11">
        <v>47375327</v>
      </c>
      <c r="J3219" t="s">
        <v>38</v>
      </c>
      <c r="K3219">
        <v>127</v>
      </c>
      <c r="L3219" t="s">
        <v>68</v>
      </c>
      <c r="M3219" t="s">
        <v>437</v>
      </c>
      <c r="N3219">
        <v>5.4</v>
      </c>
      <c r="O3219">
        <v>384</v>
      </c>
      <c r="P3219">
        <v>720</v>
      </c>
      <c r="Q3219">
        <v>139593</v>
      </c>
      <c r="R3219">
        <v>47334</v>
      </c>
      <c r="S3219" t="s">
        <v>28</v>
      </c>
      <c r="T3219">
        <v>2.35</v>
      </c>
      <c r="U3219" t="b">
        <f>IF(Table19[[#This Row],[gross]]-Table19[[#This Row],[budget]] &gt; 0, TRUE, FALSE)</f>
        <v>0</v>
      </c>
    </row>
    <row r="3220" spans="1:21" x14ac:dyDescent="0.35">
      <c r="A3220" t="s">
        <v>507</v>
      </c>
      <c r="B3220">
        <v>2007</v>
      </c>
      <c r="C3220" t="s">
        <v>504</v>
      </c>
      <c r="D3220" t="s">
        <v>506</v>
      </c>
      <c r="E3220" t="s">
        <v>456</v>
      </c>
      <c r="F3220" t="s">
        <v>508</v>
      </c>
      <c r="G3220" t="s">
        <v>90</v>
      </c>
      <c r="H3220" s="11">
        <v>175000000</v>
      </c>
      <c r="I3220" s="11">
        <v>100289690</v>
      </c>
      <c r="J3220" t="s">
        <v>38</v>
      </c>
      <c r="K3220">
        <v>96</v>
      </c>
      <c r="L3220" t="s">
        <v>505</v>
      </c>
      <c r="M3220" t="s">
        <v>509</v>
      </c>
      <c r="N3220">
        <v>5.4</v>
      </c>
      <c r="O3220">
        <v>186</v>
      </c>
      <c r="P3220">
        <v>257</v>
      </c>
      <c r="Q3220">
        <v>115099</v>
      </c>
      <c r="R3220">
        <v>108016</v>
      </c>
      <c r="S3220" t="s">
        <v>28</v>
      </c>
      <c r="T3220">
        <v>2.35</v>
      </c>
      <c r="U3220" t="b">
        <f>IF(Table19[[#This Row],[gross]]-Table19[[#This Row],[budget]] &gt; 0, TRUE, FALSE)</f>
        <v>0</v>
      </c>
    </row>
    <row r="3221" spans="1:21" x14ac:dyDescent="0.35">
      <c r="A3221" t="s">
        <v>904</v>
      </c>
      <c r="B3221">
        <v>2011</v>
      </c>
      <c r="C3221" t="s">
        <v>901</v>
      </c>
      <c r="D3221" t="s">
        <v>903</v>
      </c>
      <c r="E3221" t="s">
        <v>902</v>
      </c>
      <c r="F3221" t="s">
        <v>905</v>
      </c>
      <c r="G3221" t="s">
        <v>90</v>
      </c>
      <c r="H3221" s="11">
        <v>150000000</v>
      </c>
      <c r="I3221" s="11">
        <v>21379315</v>
      </c>
      <c r="J3221" t="s">
        <v>38</v>
      </c>
      <c r="K3221">
        <v>88</v>
      </c>
      <c r="L3221" t="s">
        <v>468</v>
      </c>
      <c r="M3221" t="s">
        <v>906</v>
      </c>
      <c r="N3221">
        <v>5.4</v>
      </c>
      <c r="O3221">
        <v>132</v>
      </c>
      <c r="P3221">
        <v>112</v>
      </c>
      <c r="Q3221">
        <v>17590</v>
      </c>
      <c r="R3221">
        <v>2652</v>
      </c>
      <c r="S3221" t="s">
        <v>28</v>
      </c>
      <c r="T3221">
        <v>2.35</v>
      </c>
      <c r="U3221" t="b">
        <f>IF(Table19[[#This Row],[gross]]-Table19[[#This Row],[budget]] &gt; 0, TRUE, FALSE)</f>
        <v>0</v>
      </c>
    </row>
    <row r="3222" spans="1:21" x14ac:dyDescent="0.35">
      <c r="A3222" t="s">
        <v>1345</v>
      </c>
      <c r="B3222">
        <v>2002</v>
      </c>
      <c r="C3222" t="s">
        <v>919</v>
      </c>
      <c r="D3222" t="s">
        <v>1344</v>
      </c>
      <c r="E3222" t="s">
        <v>85</v>
      </c>
      <c r="F3222" t="s">
        <v>1346</v>
      </c>
      <c r="G3222" t="s">
        <v>90</v>
      </c>
      <c r="H3222" s="11">
        <v>120000000</v>
      </c>
      <c r="I3222" s="11">
        <v>64736114</v>
      </c>
      <c r="J3222" t="s">
        <v>38</v>
      </c>
      <c r="K3222">
        <v>77</v>
      </c>
      <c r="L3222" t="s">
        <v>266</v>
      </c>
      <c r="M3222" t="s">
        <v>1347</v>
      </c>
      <c r="N3222">
        <v>5.4</v>
      </c>
      <c r="O3222">
        <v>71</v>
      </c>
      <c r="P3222">
        <v>69</v>
      </c>
      <c r="Q3222">
        <v>36471</v>
      </c>
      <c r="R3222">
        <v>2682</v>
      </c>
      <c r="S3222" t="s">
        <v>28</v>
      </c>
      <c r="T3222">
        <v>1.85</v>
      </c>
      <c r="U3222" t="b">
        <f>IF(Table19[[#This Row],[gross]]-Table19[[#This Row],[budget]] &gt; 0, TRUE, FALSE)</f>
        <v>0</v>
      </c>
    </row>
    <row r="3223" spans="1:21" x14ac:dyDescent="0.35">
      <c r="A3223" t="s">
        <v>1526</v>
      </c>
      <c r="B3223">
        <v>2004</v>
      </c>
      <c r="C3223" t="s">
        <v>1523</v>
      </c>
      <c r="D3223" t="s">
        <v>267</v>
      </c>
      <c r="E3223" t="s">
        <v>1524</v>
      </c>
      <c r="F3223" t="s">
        <v>1527</v>
      </c>
      <c r="G3223" t="s">
        <v>90</v>
      </c>
      <c r="H3223" s="11">
        <v>110000000</v>
      </c>
      <c r="I3223" s="11">
        <v>50026353</v>
      </c>
      <c r="J3223" t="s">
        <v>38</v>
      </c>
      <c r="K3223">
        <v>76</v>
      </c>
      <c r="L3223" t="s">
        <v>1525</v>
      </c>
      <c r="M3223" t="s">
        <v>1528</v>
      </c>
      <c r="N3223">
        <v>5.4</v>
      </c>
      <c r="O3223">
        <v>104</v>
      </c>
      <c r="P3223">
        <v>88</v>
      </c>
      <c r="Q3223">
        <v>13581</v>
      </c>
      <c r="R3223">
        <v>13607</v>
      </c>
      <c r="S3223" t="s">
        <v>28</v>
      </c>
      <c r="T3223">
        <v>1.78</v>
      </c>
      <c r="U3223" t="b">
        <f>IF(Table19[[#This Row],[gross]]-Table19[[#This Row],[budget]] &gt; 0, TRUE, FALSE)</f>
        <v>0</v>
      </c>
    </row>
    <row r="3224" spans="1:21" x14ac:dyDescent="0.35">
      <c r="A3224" t="s">
        <v>1542</v>
      </c>
      <c r="B3224">
        <v>2013</v>
      </c>
      <c r="C3224" t="s">
        <v>1516</v>
      </c>
      <c r="D3224" t="s">
        <v>1541</v>
      </c>
      <c r="E3224" t="s">
        <v>1540</v>
      </c>
      <c r="F3224" t="s">
        <v>1543</v>
      </c>
      <c r="G3224" t="s">
        <v>90</v>
      </c>
      <c r="H3224" s="11">
        <v>105000000</v>
      </c>
      <c r="I3224" s="11">
        <v>71017784</v>
      </c>
      <c r="J3224" t="s">
        <v>38</v>
      </c>
      <c r="K3224">
        <v>105</v>
      </c>
      <c r="L3224" t="s">
        <v>266</v>
      </c>
      <c r="M3224" t="s">
        <v>1544</v>
      </c>
      <c r="N3224">
        <v>5.4</v>
      </c>
      <c r="O3224">
        <v>125</v>
      </c>
      <c r="P3224">
        <v>59</v>
      </c>
      <c r="Q3224">
        <v>27257</v>
      </c>
      <c r="R3224">
        <v>914</v>
      </c>
      <c r="S3224" t="s">
        <v>28</v>
      </c>
      <c r="T3224">
        <v>1.85</v>
      </c>
      <c r="U3224" t="b">
        <f>IF(Table19[[#This Row],[gross]]-Table19[[#This Row],[budget]] &gt; 0, TRUE, FALSE)</f>
        <v>0</v>
      </c>
    </row>
    <row r="3225" spans="1:21" x14ac:dyDescent="0.35">
      <c r="A3225" t="s">
        <v>1773</v>
      </c>
      <c r="B3225">
        <v>1995</v>
      </c>
      <c r="C3225" t="s">
        <v>1284</v>
      </c>
      <c r="D3225" t="s">
        <v>1286</v>
      </c>
      <c r="E3225" t="s">
        <v>1772</v>
      </c>
      <c r="F3225" t="s">
        <v>1774</v>
      </c>
      <c r="G3225" t="s">
        <v>39</v>
      </c>
      <c r="H3225" s="11">
        <v>100000000</v>
      </c>
      <c r="I3225" s="11">
        <v>184031112</v>
      </c>
      <c r="J3225" t="s">
        <v>38</v>
      </c>
      <c r="K3225">
        <v>121</v>
      </c>
      <c r="L3225" t="s">
        <v>42</v>
      </c>
      <c r="M3225" t="s">
        <v>1775</v>
      </c>
      <c r="N3225">
        <v>5.4</v>
      </c>
      <c r="O3225">
        <v>144</v>
      </c>
      <c r="P3225">
        <v>539</v>
      </c>
      <c r="Q3225">
        <v>190786</v>
      </c>
      <c r="R3225">
        <v>2880</v>
      </c>
      <c r="S3225" t="s">
        <v>28</v>
      </c>
      <c r="T3225">
        <v>1.85</v>
      </c>
      <c r="U3225" t="b">
        <f>IF(Table19[[#This Row],[gross]]-Table19[[#This Row],[budget]] &gt; 0, TRUE, FALSE)</f>
        <v>1</v>
      </c>
    </row>
    <row r="3226" spans="1:21" x14ac:dyDescent="0.35">
      <c r="A3226" t="s">
        <v>1813</v>
      </c>
      <c r="B3226">
        <v>2009</v>
      </c>
      <c r="C3226" t="s">
        <v>1810</v>
      </c>
      <c r="D3226" t="s">
        <v>1213</v>
      </c>
      <c r="E3226" t="s">
        <v>1811</v>
      </c>
      <c r="F3226" t="s">
        <v>1814</v>
      </c>
      <c r="G3226" t="s">
        <v>39</v>
      </c>
      <c r="H3226" s="11">
        <v>100000000</v>
      </c>
      <c r="I3226" s="11">
        <v>49392095</v>
      </c>
      <c r="J3226" t="s">
        <v>38</v>
      </c>
      <c r="K3226">
        <v>102</v>
      </c>
      <c r="L3226" t="s">
        <v>1812</v>
      </c>
      <c r="M3226" t="s">
        <v>1815</v>
      </c>
      <c r="N3226">
        <v>5.4</v>
      </c>
      <c r="O3226">
        <v>167</v>
      </c>
      <c r="P3226">
        <v>224</v>
      </c>
      <c r="Q3226">
        <v>52029</v>
      </c>
      <c r="R3226">
        <v>10552</v>
      </c>
      <c r="S3226" t="s">
        <v>28</v>
      </c>
      <c r="T3226">
        <v>1.85</v>
      </c>
      <c r="U3226" t="b">
        <f>IF(Table19[[#This Row],[gross]]-Table19[[#This Row],[budget]] &gt; 0, TRUE, FALSE)</f>
        <v>0</v>
      </c>
    </row>
    <row r="3227" spans="1:21" x14ac:dyDescent="0.35">
      <c r="A3227" t="s">
        <v>2199</v>
      </c>
      <c r="B3227">
        <v>1997</v>
      </c>
      <c r="C3227" t="s">
        <v>2197</v>
      </c>
      <c r="D3227" t="s">
        <v>247</v>
      </c>
      <c r="E3227" t="s">
        <v>2198</v>
      </c>
      <c r="F3227" t="s">
        <v>2200</v>
      </c>
      <c r="G3227" t="s">
        <v>39</v>
      </c>
      <c r="H3227" s="11">
        <v>90000000</v>
      </c>
      <c r="I3227" s="11">
        <v>47474112</v>
      </c>
      <c r="J3227" t="s">
        <v>38</v>
      </c>
      <c r="K3227">
        <v>104</v>
      </c>
      <c r="L3227" t="s">
        <v>1350</v>
      </c>
      <c r="M3227" t="s">
        <v>2201</v>
      </c>
      <c r="N3227">
        <v>5.4</v>
      </c>
      <c r="O3227">
        <v>84</v>
      </c>
      <c r="P3227">
        <v>181</v>
      </c>
      <c r="Q3227">
        <v>58227</v>
      </c>
      <c r="R3227">
        <v>5062</v>
      </c>
      <c r="S3227" t="s">
        <v>28</v>
      </c>
      <c r="T3227">
        <v>1.85</v>
      </c>
      <c r="U3227" t="b">
        <f>IF(Table19[[#This Row],[gross]]-Table19[[#This Row],[budget]] &gt; 0, TRUE, FALSE)</f>
        <v>0</v>
      </c>
    </row>
    <row r="3228" spans="1:21" x14ac:dyDescent="0.35">
      <c r="A3228" t="s">
        <v>2389</v>
      </c>
      <c r="B3228">
        <v>2003</v>
      </c>
      <c r="C3228" t="s">
        <v>2387</v>
      </c>
      <c r="D3228" t="s">
        <v>275</v>
      </c>
      <c r="E3228" t="s">
        <v>2388</v>
      </c>
      <c r="F3228" t="s">
        <v>2390</v>
      </c>
      <c r="G3228" t="s">
        <v>39</v>
      </c>
      <c r="H3228" s="11">
        <v>60000000</v>
      </c>
      <c r="I3228" s="11">
        <v>31111260</v>
      </c>
      <c r="J3228" t="s">
        <v>38</v>
      </c>
      <c r="K3228">
        <v>135</v>
      </c>
      <c r="L3228" t="s">
        <v>222</v>
      </c>
      <c r="M3228" t="s">
        <v>2391</v>
      </c>
      <c r="N3228">
        <v>5.4</v>
      </c>
      <c r="O3228">
        <v>149</v>
      </c>
      <c r="P3228">
        <v>466</v>
      </c>
      <c r="Q3228">
        <v>77029</v>
      </c>
      <c r="R3228">
        <v>1439</v>
      </c>
      <c r="S3228" t="s">
        <v>28</v>
      </c>
      <c r="T3228">
        <v>2.35</v>
      </c>
      <c r="U3228" t="b">
        <f>IF(Table19[[#This Row],[gross]]-Table19[[#This Row],[budget]] &gt; 0, TRUE, FALSE)</f>
        <v>0</v>
      </c>
    </row>
    <row r="3229" spans="1:21" x14ac:dyDescent="0.35">
      <c r="A3229" t="s">
        <v>2504</v>
      </c>
      <c r="B3229">
        <v>2013</v>
      </c>
      <c r="C3229" t="s">
        <v>2115</v>
      </c>
      <c r="D3229" t="s">
        <v>267</v>
      </c>
      <c r="E3229" t="s">
        <v>2117</v>
      </c>
      <c r="F3229" t="s">
        <v>1893</v>
      </c>
      <c r="G3229" t="s">
        <v>39</v>
      </c>
      <c r="H3229" s="11">
        <v>80000000</v>
      </c>
      <c r="I3229" s="11">
        <v>133668525</v>
      </c>
      <c r="J3229" t="s">
        <v>38</v>
      </c>
      <c r="K3229">
        <v>101</v>
      </c>
      <c r="L3229" t="s">
        <v>1611</v>
      </c>
      <c r="M3229" t="s">
        <v>2505</v>
      </c>
      <c r="N3229">
        <v>5.4</v>
      </c>
      <c r="O3229">
        <v>139</v>
      </c>
      <c r="P3229">
        <v>255</v>
      </c>
      <c r="Q3229">
        <v>107817</v>
      </c>
      <c r="R3229">
        <v>39269</v>
      </c>
      <c r="S3229" t="s">
        <v>28</v>
      </c>
      <c r="T3229">
        <v>1.85</v>
      </c>
      <c r="U3229" t="b">
        <f>IF(Table19[[#This Row],[gross]]-Table19[[#This Row],[budget]] &gt; 0, TRUE, FALSE)</f>
        <v>1</v>
      </c>
    </row>
    <row r="3230" spans="1:21" x14ac:dyDescent="0.35">
      <c r="A3230" t="s">
        <v>2935</v>
      </c>
      <c r="B3230">
        <v>2009</v>
      </c>
      <c r="C3230" t="s">
        <v>2159</v>
      </c>
      <c r="D3230" t="s">
        <v>247</v>
      </c>
      <c r="E3230" t="s">
        <v>2933</v>
      </c>
      <c r="F3230" t="s">
        <v>2936</v>
      </c>
      <c r="G3230" t="s">
        <v>90</v>
      </c>
      <c r="H3230" s="11">
        <v>35000000</v>
      </c>
      <c r="I3230" s="11">
        <v>73023275</v>
      </c>
      <c r="J3230" t="s">
        <v>38</v>
      </c>
      <c r="K3230">
        <v>100</v>
      </c>
      <c r="L3230" t="s">
        <v>2934</v>
      </c>
      <c r="M3230" t="s">
        <v>2937</v>
      </c>
      <c r="N3230">
        <v>5.4</v>
      </c>
      <c r="O3230">
        <v>107</v>
      </c>
      <c r="P3230">
        <v>57</v>
      </c>
      <c r="Q3230">
        <v>16271</v>
      </c>
      <c r="R3230">
        <v>5174</v>
      </c>
      <c r="S3230" t="s">
        <v>28</v>
      </c>
      <c r="T3230">
        <v>1.85</v>
      </c>
      <c r="U3230" t="b">
        <f>IF(Table19[[#This Row],[gross]]-Table19[[#This Row],[budget]] &gt; 0, TRUE, FALSE)</f>
        <v>1</v>
      </c>
    </row>
    <row r="3231" spans="1:21" x14ac:dyDescent="0.35">
      <c r="A3231" t="s">
        <v>2977</v>
      </c>
      <c r="B3231">
        <v>2010</v>
      </c>
      <c r="C3231" t="s">
        <v>2974</v>
      </c>
      <c r="D3231" t="s">
        <v>2976</v>
      </c>
      <c r="E3231" t="s">
        <v>1150</v>
      </c>
      <c r="F3231" t="s">
        <v>1739</v>
      </c>
      <c r="G3231" t="s">
        <v>39</v>
      </c>
      <c r="H3231" s="11">
        <v>75000000</v>
      </c>
      <c r="I3231" s="11">
        <v>47000485</v>
      </c>
      <c r="J3231" t="s">
        <v>38</v>
      </c>
      <c r="K3231">
        <v>100</v>
      </c>
      <c r="L3231" t="s">
        <v>2975</v>
      </c>
      <c r="M3231" t="s">
        <v>2978</v>
      </c>
      <c r="N3231">
        <v>5.4</v>
      </c>
      <c r="O3231">
        <v>140</v>
      </c>
      <c r="P3231">
        <v>120</v>
      </c>
      <c r="Q3231">
        <v>72867</v>
      </c>
      <c r="R3231">
        <v>25206</v>
      </c>
      <c r="S3231" t="s">
        <v>28</v>
      </c>
      <c r="T3231">
        <v>2.35</v>
      </c>
      <c r="U3231" t="b">
        <f>IF(Table19[[#This Row],[gross]]-Table19[[#This Row],[budget]] &gt; 0, TRUE, FALSE)</f>
        <v>0</v>
      </c>
    </row>
    <row r="3232" spans="1:21" x14ac:dyDescent="0.35">
      <c r="A3232" t="s">
        <v>3313</v>
      </c>
      <c r="B3232">
        <v>2002</v>
      </c>
      <c r="C3232" t="s">
        <v>3148</v>
      </c>
      <c r="D3232" t="s">
        <v>3097</v>
      </c>
      <c r="E3232" t="s">
        <v>3312</v>
      </c>
      <c r="F3232" t="s">
        <v>3314</v>
      </c>
      <c r="G3232" t="s">
        <v>39</v>
      </c>
      <c r="H3232" s="11">
        <v>70000000</v>
      </c>
      <c r="I3232" s="11">
        <v>33105600</v>
      </c>
      <c r="J3232" t="s">
        <v>38</v>
      </c>
      <c r="K3232">
        <v>97</v>
      </c>
      <c r="L3232" t="s">
        <v>1050</v>
      </c>
      <c r="M3232" t="s">
        <v>3315</v>
      </c>
      <c r="N3232">
        <v>5.4</v>
      </c>
      <c r="O3232">
        <v>105</v>
      </c>
      <c r="P3232">
        <v>141</v>
      </c>
      <c r="Q3232">
        <v>41663</v>
      </c>
      <c r="R3232">
        <v>1576</v>
      </c>
      <c r="S3232" t="s">
        <v>28</v>
      </c>
      <c r="T3232">
        <v>1.37</v>
      </c>
      <c r="U3232" t="b">
        <f>IF(Table19[[#This Row],[gross]]-Table19[[#This Row],[budget]] &gt; 0, TRUE, FALSE)</f>
        <v>0</v>
      </c>
    </row>
    <row r="3233" spans="1:21" x14ac:dyDescent="0.35">
      <c r="A3233" t="s">
        <v>3364</v>
      </c>
      <c r="B3233">
        <v>2015</v>
      </c>
      <c r="C3233" t="s">
        <v>1574</v>
      </c>
      <c r="D3233" t="s">
        <v>93</v>
      </c>
      <c r="E3233" t="s">
        <v>3363</v>
      </c>
      <c r="F3233" t="s">
        <v>3365</v>
      </c>
      <c r="G3233" t="s">
        <v>569</v>
      </c>
      <c r="H3233" s="11">
        <v>70000000</v>
      </c>
      <c r="I3233" s="11">
        <v>7097125</v>
      </c>
      <c r="J3233" t="s">
        <v>38</v>
      </c>
      <c r="K3233">
        <v>133</v>
      </c>
      <c r="L3233" t="s">
        <v>1092</v>
      </c>
      <c r="M3233" t="s">
        <v>3366</v>
      </c>
      <c r="N3233">
        <v>5.4</v>
      </c>
      <c r="O3233">
        <v>261</v>
      </c>
      <c r="P3233">
        <v>207</v>
      </c>
      <c r="Q3233">
        <v>38983</v>
      </c>
      <c r="R3233">
        <v>28129</v>
      </c>
      <c r="S3233" t="s">
        <v>28</v>
      </c>
      <c r="T3233">
        <v>2.35</v>
      </c>
      <c r="U3233" t="b">
        <f>IF(Table19[[#This Row],[gross]]-Table19[[#This Row],[budget]] &gt; 0, TRUE, FALSE)</f>
        <v>0</v>
      </c>
    </row>
    <row r="3234" spans="1:21" x14ac:dyDescent="0.35">
      <c r="A3234" t="s">
        <v>3467</v>
      </c>
      <c r="B3234">
        <v>2007</v>
      </c>
      <c r="C3234" t="s">
        <v>3465</v>
      </c>
      <c r="D3234" t="s">
        <v>426</v>
      </c>
      <c r="E3234" t="s">
        <v>916</v>
      </c>
      <c r="F3234" t="s">
        <v>3468</v>
      </c>
      <c r="G3234" t="s">
        <v>39</v>
      </c>
      <c r="H3234" s="11">
        <v>35000000</v>
      </c>
      <c r="I3234" s="11">
        <v>5932060</v>
      </c>
      <c r="J3234" t="s">
        <v>56</v>
      </c>
      <c r="K3234">
        <v>102</v>
      </c>
      <c r="L3234" t="s">
        <v>3466</v>
      </c>
      <c r="M3234" t="s">
        <v>3469</v>
      </c>
      <c r="N3234">
        <v>5.4</v>
      </c>
      <c r="O3234">
        <v>90</v>
      </c>
      <c r="P3234">
        <v>174</v>
      </c>
      <c r="Q3234">
        <v>29285</v>
      </c>
      <c r="R3234">
        <v>14625</v>
      </c>
      <c r="S3234" t="s">
        <v>28</v>
      </c>
      <c r="T3234">
        <v>2.35</v>
      </c>
      <c r="U3234" t="b">
        <f>IF(Table19[[#This Row],[gross]]-Table19[[#This Row],[budget]] &gt; 0, TRUE, FALSE)</f>
        <v>0</v>
      </c>
    </row>
    <row r="3235" spans="1:21" x14ac:dyDescent="0.35">
      <c r="A3235" t="s">
        <v>3609</v>
      </c>
      <c r="B3235">
        <v>2012</v>
      </c>
      <c r="C3235" t="s">
        <v>2268</v>
      </c>
      <c r="D3235" t="s">
        <v>1909</v>
      </c>
      <c r="E3235" t="s">
        <v>2704</v>
      </c>
      <c r="F3235" t="s">
        <v>281</v>
      </c>
      <c r="G3235" t="s">
        <v>569</v>
      </c>
      <c r="H3235" s="11">
        <v>65000000</v>
      </c>
      <c r="I3235" s="11">
        <v>42345531</v>
      </c>
      <c r="J3235" t="s">
        <v>740</v>
      </c>
      <c r="K3235">
        <v>96</v>
      </c>
      <c r="L3235" t="s">
        <v>2145</v>
      </c>
      <c r="M3235" t="s">
        <v>3610</v>
      </c>
      <c r="N3235">
        <v>5.4</v>
      </c>
      <c r="O3235">
        <v>239</v>
      </c>
      <c r="P3235">
        <v>423</v>
      </c>
      <c r="Q3235">
        <v>104831</v>
      </c>
      <c r="R3235">
        <v>17913</v>
      </c>
      <c r="S3235" t="s">
        <v>28</v>
      </c>
      <c r="T3235">
        <v>2.35</v>
      </c>
      <c r="U3235" t="b">
        <f>IF(Table19[[#This Row],[gross]]-Table19[[#This Row],[budget]] &gt; 0, TRUE, FALSE)</f>
        <v>0</v>
      </c>
    </row>
    <row r="3236" spans="1:21" x14ac:dyDescent="0.35">
      <c r="A3236" t="s">
        <v>3853</v>
      </c>
      <c r="B3236">
        <v>2005</v>
      </c>
      <c r="C3236" t="s">
        <v>2532</v>
      </c>
      <c r="D3236" t="s">
        <v>1080</v>
      </c>
      <c r="E3236" t="s">
        <v>3852</v>
      </c>
      <c r="F3236" t="s">
        <v>3854</v>
      </c>
      <c r="G3236" t="s">
        <v>90</v>
      </c>
      <c r="H3236" s="11">
        <v>60000000</v>
      </c>
      <c r="I3236" s="11">
        <v>82569532</v>
      </c>
      <c r="J3236" t="s">
        <v>38</v>
      </c>
      <c r="K3236">
        <v>94</v>
      </c>
      <c r="L3236" t="s">
        <v>2290</v>
      </c>
      <c r="M3236" t="s">
        <v>3855</v>
      </c>
      <c r="N3236">
        <v>5.4</v>
      </c>
      <c r="O3236">
        <v>77</v>
      </c>
      <c r="P3236">
        <v>128</v>
      </c>
      <c r="Q3236">
        <v>42737</v>
      </c>
      <c r="R3236">
        <v>20348</v>
      </c>
      <c r="S3236" t="s">
        <v>28</v>
      </c>
      <c r="T3236">
        <v>2.35</v>
      </c>
      <c r="U3236" t="b">
        <f>IF(Table19[[#This Row],[gross]]-Table19[[#This Row],[budget]] &gt; 0, TRUE, FALSE)</f>
        <v>1</v>
      </c>
    </row>
    <row r="3237" spans="1:21" x14ac:dyDescent="0.35">
      <c r="A3237" t="s">
        <v>3945</v>
      </c>
      <c r="B3237">
        <v>1996</v>
      </c>
      <c r="C3237" t="s">
        <v>3943</v>
      </c>
      <c r="D3237" t="s">
        <v>3362</v>
      </c>
      <c r="E3237" t="s">
        <v>3944</v>
      </c>
      <c r="F3237" t="s">
        <v>3946</v>
      </c>
      <c r="G3237" t="s">
        <v>90</v>
      </c>
      <c r="H3237" s="11">
        <v>60000000</v>
      </c>
      <c r="I3237" s="11">
        <v>60573641</v>
      </c>
      <c r="J3237" t="s">
        <v>38</v>
      </c>
      <c r="K3237">
        <v>94</v>
      </c>
      <c r="L3237" t="s">
        <v>2934</v>
      </c>
      <c r="M3237" t="s">
        <v>3947</v>
      </c>
      <c r="N3237">
        <v>5.4</v>
      </c>
      <c r="O3237">
        <v>81</v>
      </c>
      <c r="P3237">
        <v>162</v>
      </c>
      <c r="Q3237">
        <v>68406</v>
      </c>
      <c r="R3237">
        <v>4530</v>
      </c>
      <c r="S3237" t="s">
        <v>28</v>
      </c>
      <c r="T3237">
        <v>1.85</v>
      </c>
      <c r="U3237" t="b">
        <f>IF(Table19[[#This Row],[gross]]-Table19[[#This Row],[budget]] &gt; 0, TRUE, FALSE)</f>
        <v>1</v>
      </c>
    </row>
    <row r="3238" spans="1:21" x14ac:dyDescent="0.35">
      <c r="A3238" t="s">
        <v>3990</v>
      </c>
      <c r="B3238">
        <v>1995</v>
      </c>
      <c r="C3238" t="s">
        <v>3987</v>
      </c>
      <c r="D3238" t="s">
        <v>3989</v>
      </c>
      <c r="E3238" t="s">
        <v>3988</v>
      </c>
      <c r="F3238" t="s">
        <v>3991</v>
      </c>
      <c r="G3238" t="s">
        <v>569</v>
      </c>
      <c r="H3238" s="11">
        <v>60000000</v>
      </c>
      <c r="I3238" s="11">
        <v>50024083</v>
      </c>
      <c r="J3238" t="s">
        <v>38</v>
      </c>
      <c r="K3238">
        <v>92</v>
      </c>
      <c r="L3238" t="s">
        <v>59</v>
      </c>
      <c r="M3238" t="s">
        <v>3992</v>
      </c>
      <c r="N3238">
        <v>5.4</v>
      </c>
      <c r="O3238">
        <v>47</v>
      </c>
      <c r="P3238">
        <v>126</v>
      </c>
      <c r="Q3238">
        <v>35918</v>
      </c>
      <c r="R3238">
        <v>2318</v>
      </c>
      <c r="S3238" t="s">
        <v>28</v>
      </c>
      <c r="T3238">
        <v>1.85</v>
      </c>
      <c r="U3238" t="b">
        <f>IF(Table19[[#This Row],[gross]]-Table19[[#This Row],[budget]] &gt; 0, TRUE, FALSE)</f>
        <v>0</v>
      </c>
    </row>
    <row r="3239" spans="1:21" x14ac:dyDescent="0.35">
      <c r="A3239" t="s">
        <v>4394</v>
      </c>
      <c r="B3239">
        <v>1997</v>
      </c>
      <c r="C3239" t="s">
        <v>4392</v>
      </c>
      <c r="D3239" t="s">
        <v>490</v>
      </c>
      <c r="E3239" t="s">
        <v>600</v>
      </c>
      <c r="F3239" t="s">
        <v>4395</v>
      </c>
      <c r="G3239" t="s">
        <v>90</v>
      </c>
      <c r="H3239" s="11">
        <v>55000000</v>
      </c>
      <c r="I3239" s="11">
        <v>105263257</v>
      </c>
      <c r="J3239" t="s">
        <v>38</v>
      </c>
      <c r="K3239">
        <v>92</v>
      </c>
      <c r="L3239" t="s">
        <v>4393</v>
      </c>
      <c r="M3239" t="s">
        <v>4396</v>
      </c>
      <c r="N3239">
        <v>5.4</v>
      </c>
      <c r="O3239">
        <v>53</v>
      </c>
      <c r="P3239">
        <v>103</v>
      </c>
      <c r="Q3239">
        <v>56168</v>
      </c>
      <c r="R3239">
        <v>4518</v>
      </c>
      <c r="S3239" t="s">
        <v>28</v>
      </c>
      <c r="T3239">
        <v>1.85</v>
      </c>
      <c r="U3239" t="b">
        <f>IF(Table19[[#This Row],[gross]]-Table19[[#This Row],[budget]] &gt; 0, TRUE, FALSE)</f>
        <v>1</v>
      </c>
    </row>
    <row r="3240" spans="1:21" x14ac:dyDescent="0.35">
      <c r="A3240" t="s">
        <v>5159</v>
      </c>
      <c r="B3240">
        <v>2005</v>
      </c>
      <c r="C3240" t="s">
        <v>4254</v>
      </c>
      <c r="D3240" t="s">
        <v>2961</v>
      </c>
      <c r="E3240" t="s">
        <v>5158</v>
      </c>
      <c r="F3240" t="s">
        <v>844</v>
      </c>
      <c r="G3240" t="s">
        <v>39</v>
      </c>
      <c r="H3240" s="11">
        <v>40000000</v>
      </c>
      <c r="I3240" s="11">
        <v>19118247</v>
      </c>
      <c r="J3240" t="s">
        <v>38</v>
      </c>
      <c r="K3240">
        <v>100</v>
      </c>
      <c r="L3240" t="s">
        <v>2073</v>
      </c>
      <c r="M3240" t="s">
        <v>5160</v>
      </c>
      <c r="N3240">
        <v>5.4</v>
      </c>
      <c r="O3240">
        <v>59</v>
      </c>
      <c r="P3240">
        <v>94</v>
      </c>
      <c r="Q3240">
        <v>19829</v>
      </c>
      <c r="R3240">
        <v>6171</v>
      </c>
      <c r="S3240" t="s">
        <v>28</v>
      </c>
      <c r="T3240">
        <v>2.35</v>
      </c>
      <c r="U3240" t="b">
        <f>IF(Table19[[#This Row],[gross]]-Table19[[#This Row],[budget]] &gt; 0, TRUE, FALSE)</f>
        <v>0</v>
      </c>
    </row>
    <row r="3241" spans="1:21" x14ac:dyDescent="0.35">
      <c r="A3241" t="s">
        <v>5524</v>
      </c>
      <c r="B3241">
        <v>1994</v>
      </c>
      <c r="C3241" t="s">
        <v>5497</v>
      </c>
      <c r="D3241" t="s">
        <v>1721</v>
      </c>
      <c r="E3241" t="s">
        <v>5522</v>
      </c>
      <c r="F3241" t="s">
        <v>5525</v>
      </c>
      <c r="G3241" t="s">
        <v>569</v>
      </c>
      <c r="H3241" s="11">
        <v>45000000</v>
      </c>
      <c r="I3241" s="11">
        <v>57362581</v>
      </c>
      <c r="J3241" t="s">
        <v>5528</v>
      </c>
      <c r="K3241">
        <v>110</v>
      </c>
      <c r="L3241" t="s">
        <v>5523</v>
      </c>
      <c r="M3241" t="s">
        <v>5526</v>
      </c>
      <c r="N3241">
        <v>5.4</v>
      </c>
      <c r="O3241">
        <v>38</v>
      </c>
      <c r="P3241">
        <v>116</v>
      </c>
      <c r="Q3241">
        <v>50148</v>
      </c>
      <c r="R3241">
        <v>13331</v>
      </c>
      <c r="S3241" t="s">
        <v>28</v>
      </c>
      <c r="T3241">
        <v>1.85</v>
      </c>
      <c r="U3241" t="b">
        <f>IF(Table19[[#This Row],[gross]]-Table19[[#This Row],[budget]] &gt; 0, TRUE, FALSE)</f>
        <v>1</v>
      </c>
    </row>
    <row r="3242" spans="1:21" x14ac:dyDescent="0.35">
      <c r="A3242" t="s">
        <v>5627</v>
      </c>
      <c r="B3242">
        <v>2009</v>
      </c>
      <c r="C3242" t="s">
        <v>5623</v>
      </c>
      <c r="D3242" t="s">
        <v>5626</v>
      </c>
      <c r="E3242" t="s">
        <v>5624</v>
      </c>
      <c r="F3242" t="s">
        <v>2822</v>
      </c>
      <c r="G3242" t="s">
        <v>90</v>
      </c>
      <c r="H3242" s="11">
        <v>45000000</v>
      </c>
      <c r="I3242" s="11">
        <v>25200412</v>
      </c>
      <c r="J3242" t="s">
        <v>38</v>
      </c>
      <c r="K3242">
        <v>86</v>
      </c>
      <c r="L3242" t="s">
        <v>5625</v>
      </c>
      <c r="M3242" t="s">
        <v>5628</v>
      </c>
      <c r="N3242">
        <v>5.4</v>
      </c>
      <c r="O3242">
        <v>82</v>
      </c>
      <c r="P3242">
        <v>55</v>
      </c>
      <c r="Q3242">
        <v>16580</v>
      </c>
      <c r="R3242">
        <v>3423</v>
      </c>
      <c r="S3242" t="s">
        <v>28</v>
      </c>
      <c r="T3242">
        <v>1.85</v>
      </c>
      <c r="U3242" t="b">
        <f>IF(Table19[[#This Row],[gross]]-Table19[[#This Row],[budget]] &gt; 0, TRUE, FALSE)</f>
        <v>0</v>
      </c>
    </row>
    <row r="3243" spans="1:21" x14ac:dyDescent="0.35">
      <c r="A3243" t="s">
        <v>5675</v>
      </c>
      <c r="B3243">
        <v>2008</v>
      </c>
      <c r="C3243" t="s">
        <v>5673</v>
      </c>
      <c r="D3243" t="s">
        <v>678</v>
      </c>
      <c r="E3243" t="s">
        <v>5674</v>
      </c>
      <c r="F3243" t="s">
        <v>5676</v>
      </c>
      <c r="G3243" t="s">
        <v>569</v>
      </c>
      <c r="H3243" s="11">
        <v>40000000</v>
      </c>
      <c r="I3243" s="11">
        <v>15279680</v>
      </c>
      <c r="J3243" t="s">
        <v>38</v>
      </c>
      <c r="K3243">
        <v>99</v>
      </c>
      <c r="L3243" t="s">
        <v>329</v>
      </c>
      <c r="M3243" t="s">
        <v>5677</v>
      </c>
      <c r="N3243">
        <v>5.4</v>
      </c>
      <c r="O3243">
        <v>125</v>
      </c>
      <c r="P3243">
        <v>154</v>
      </c>
      <c r="Q3243">
        <v>48245</v>
      </c>
      <c r="R3243">
        <v>12166</v>
      </c>
      <c r="S3243" t="s">
        <v>28</v>
      </c>
      <c r="T3243">
        <v>1.85</v>
      </c>
      <c r="U3243" t="b">
        <f>IF(Table19[[#This Row],[gross]]-Table19[[#This Row],[budget]] &gt; 0, TRUE, FALSE)</f>
        <v>0</v>
      </c>
    </row>
    <row r="3244" spans="1:21" x14ac:dyDescent="0.35">
      <c r="A3244" t="s">
        <v>5805</v>
      </c>
      <c r="B3244">
        <v>1992</v>
      </c>
      <c r="C3244" t="s">
        <v>5804</v>
      </c>
      <c r="D3244" t="s">
        <v>3723</v>
      </c>
      <c r="E3244" t="s">
        <v>1715</v>
      </c>
      <c r="F3244" t="s">
        <v>5806</v>
      </c>
      <c r="G3244" t="s">
        <v>569</v>
      </c>
      <c r="H3244" s="11">
        <v>40000000</v>
      </c>
      <c r="I3244" s="11">
        <v>70100000</v>
      </c>
      <c r="J3244" t="s">
        <v>38</v>
      </c>
      <c r="K3244">
        <v>117</v>
      </c>
      <c r="L3244" t="s">
        <v>1375</v>
      </c>
      <c r="M3244" t="s">
        <v>5807</v>
      </c>
      <c r="N3244">
        <v>5.4</v>
      </c>
      <c r="O3244">
        <v>21</v>
      </c>
      <c r="P3244">
        <v>41</v>
      </c>
      <c r="Q3244">
        <v>20183</v>
      </c>
      <c r="R3244">
        <v>3841</v>
      </c>
      <c r="S3244" t="s">
        <v>28</v>
      </c>
      <c r="T3244">
        <v>1.85</v>
      </c>
      <c r="U3244" t="b">
        <f>IF(Table19[[#This Row],[gross]]-Table19[[#This Row],[budget]] &gt; 0, TRUE, FALSE)</f>
        <v>1</v>
      </c>
    </row>
    <row r="3245" spans="1:21" x14ac:dyDescent="0.35">
      <c r="A3245" t="s">
        <v>5851</v>
      </c>
      <c r="B3245">
        <v>2011</v>
      </c>
      <c r="C3245" t="s">
        <v>5850</v>
      </c>
      <c r="D3245" t="s">
        <v>430</v>
      </c>
      <c r="E3245" t="s">
        <v>3890</v>
      </c>
      <c r="F3245" t="s">
        <v>2579</v>
      </c>
      <c r="G3245" t="s">
        <v>39</v>
      </c>
      <c r="H3245" s="11">
        <v>42000000</v>
      </c>
      <c r="I3245" s="11">
        <v>37652565</v>
      </c>
      <c r="J3245" t="s">
        <v>38</v>
      </c>
      <c r="K3245">
        <v>100</v>
      </c>
      <c r="L3245" t="s">
        <v>2577</v>
      </c>
      <c r="M3245" t="s">
        <v>5852</v>
      </c>
      <c r="N3245">
        <v>5.4</v>
      </c>
      <c r="O3245">
        <v>291</v>
      </c>
      <c r="P3245">
        <v>283</v>
      </c>
      <c r="Q3245">
        <v>91151</v>
      </c>
      <c r="R3245">
        <v>15369</v>
      </c>
      <c r="S3245" t="s">
        <v>28</v>
      </c>
      <c r="T3245">
        <v>2.35</v>
      </c>
      <c r="U3245" t="b">
        <f>IF(Table19[[#This Row],[gross]]-Table19[[#This Row],[budget]] &gt; 0, TRUE, FALSE)</f>
        <v>0</v>
      </c>
    </row>
    <row r="3246" spans="1:21" x14ac:dyDescent="0.35">
      <c r="A3246" t="s">
        <v>6829</v>
      </c>
      <c r="B3246">
        <v>2015</v>
      </c>
      <c r="C3246" t="s">
        <v>3208</v>
      </c>
      <c r="D3246" t="s">
        <v>177</v>
      </c>
      <c r="E3246" t="s">
        <v>638</v>
      </c>
      <c r="F3246" t="s">
        <v>537</v>
      </c>
      <c r="G3246" t="s">
        <v>39</v>
      </c>
      <c r="H3246" s="11">
        <v>37000000</v>
      </c>
      <c r="I3246" s="11">
        <v>20991497</v>
      </c>
      <c r="J3246" t="s">
        <v>38</v>
      </c>
      <c r="K3246">
        <v>105</v>
      </c>
      <c r="L3246" t="s">
        <v>1375</v>
      </c>
      <c r="M3246" t="s">
        <v>6830</v>
      </c>
      <c r="N3246">
        <v>5.4</v>
      </c>
      <c r="O3246">
        <v>138</v>
      </c>
      <c r="P3246">
        <v>172</v>
      </c>
      <c r="Q3246">
        <v>39778</v>
      </c>
      <c r="R3246">
        <v>44037</v>
      </c>
      <c r="S3246" t="s">
        <v>28</v>
      </c>
      <c r="T3246">
        <v>1.85</v>
      </c>
      <c r="U3246" t="b">
        <f>IF(Table19[[#This Row],[gross]]-Table19[[#This Row],[budget]] &gt; 0, TRUE, FALSE)</f>
        <v>0</v>
      </c>
    </row>
    <row r="3247" spans="1:21" x14ac:dyDescent="0.35">
      <c r="A3247" t="s">
        <v>6859</v>
      </c>
      <c r="B3247">
        <v>2003</v>
      </c>
      <c r="C3247" t="s">
        <v>6858</v>
      </c>
      <c r="D3247" t="s">
        <v>777</v>
      </c>
      <c r="E3247" t="s">
        <v>4440</v>
      </c>
      <c r="F3247" t="s">
        <v>4024</v>
      </c>
      <c r="G3247" t="s">
        <v>39</v>
      </c>
      <c r="H3247" s="11">
        <v>35200000</v>
      </c>
      <c r="I3247" s="11">
        <v>37788228</v>
      </c>
      <c r="J3247" t="s">
        <v>38</v>
      </c>
      <c r="K3247">
        <v>95</v>
      </c>
      <c r="L3247" t="s">
        <v>1611</v>
      </c>
      <c r="M3247" t="s">
        <v>6860</v>
      </c>
      <c r="N3247">
        <v>5.4</v>
      </c>
      <c r="O3247">
        <v>44</v>
      </c>
      <c r="P3247">
        <v>80</v>
      </c>
      <c r="Q3247">
        <v>15046</v>
      </c>
      <c r="R3247">
        <v>4537</v>
      </c>
      <c r="S3247" t="s">
        <v>28</v>
      </c>
      <c r="T3247">
        <v>1.85</v>
      </c>
      <c r="U3247" t="b">
        <f>IF(Table19[[#This Row],[gross]]-Table19[[#This Row],[budget]] &gt; 0, TRUE, FALSE)</f>
        <v>1</v>
      </c>
    </row>
    <row r="3248" spans="1:21" x14ac:dyDescent="0.35">
      <c r="A3248" t="s">
        <v>6895</v>
      </c>
      <c r="B3248">
        <v>2001</v>
      </c>
      <c r="C3248" t="s">
        <v>4691</v>
      </c>
      <c r="D3248" t="s">
        <v>5614</v>
      </c>
      <c r="E3248" t="s">
        <v>3165</v>
      </c>
      <c r="F3248" t="s">
        <v>69</v>
      </c>
      <c r="G3248" t="s">
        <v>90</v>
      </c>
      <c r="H3248" s="11">
        <v>35000000</v>
      </c>
      <c r="I3248" s="11">
        <v>112692062</v>
      </c>
      <c r="J3248" t="s">
        <v>38</v>
      </c>
      <c r="K3248">
        <v>88</v>
      </c>
      <c r="L3248" t="s">
        <v>2918</v>
      </c>
      <c r="M3248" t="s">
        <v>6896</v>
      </c>
      <c r="N3248">
        <v>5.4</v>
      </c>
      <c r="O3248">
        <v>122</v>
      </c>
      <c r="P3248">
        <v>205</v>
      </c>
      <c r="Q3248">
        <v>84325</v>
      </c>
      <c r="R3248">
        <v>4499</v>
      </c>
      <c r="S3248" t="s">
        <v>28</v>
      </c>
      <c r="T3248">
        <v>1.85</v>
      </c>
      <c r="U3248" t="b">
        <f>IF(Table19[[#This Row],[gross]]-Table19[[#This Row],[budget]] &gt; 0, TRUE, FALSE)</f>
        <v>1</v>
      </c>
    </row>
    <row r="3249" spans="1:21" x14ac:dyDescent="0.35">
      <c r="A3249" t="s">
        <v>7005</v>
      </c>
      <c r="B3249">
        <v>2009</v>
      </c>
      <c r="C3249" t="s">
        <v>2103</v>
      </c>
      <c r="D3249" t="s">
        <v>784</v>
      </c>
      <c r="E3249" t="s">
        <v>777</v>
      </c>
      <c r="F3249" t="s">
        <v>4716</v>
      </c>
      <c r="G3249" t="s">
        <v>90</v>
      </c>
      <c r="H3249" s="11">
        <v>35000000</v>
      </c>
      <c r="I3249" s="11">
        <v>49474048</v>
      </c>
      <c r="J3249" t="s">
        <v>38</v>
      </c>
      <c r="K3249">
        <v>88</v>
      </c>
      <c r="L3249" t="s">
        <v>2934</v>
      </c>
      <c r="M3249" t="s">
        <v>7006</v>
      </c>
      <c r="N3249">
        <v>5.4</v>
      </c>
      <c r="O3249">
        <v>124</v>
      </c>
      <c r="P3249">
        <v>120</v>
      </c>
      <c r="Q3249">
        <v>31191</v>
      </c>
      <c r="R3249">
        <v>53370</v>
      </c>
      <c r="S3249" t="s">
        <v>28</v>
      </c>
      <c r="T3249">
        <v>1.85</v>
      </c>
      <c r="U3249" t="b">
        <f>IF(Table19[[#This Row],[gross]]-Table19[[#This Row],[budget]] &gt; 0, TRUE, FALSE)</f>
        <v>1</v>
      </c>
    </row>
    <row r="3250" spans="1:21" x14ac:dyDescent="0.35">
      <c r="A3250" t="s">
        <v>7044</v>
      </c>
      <c r="B3250">
        <v>2008</v>
      </c>
      <c r="C3250" t="s">
        <v>1985</v>
      </c>
      <c r="D3250" t="s">
        <v>285</v>
      </c>
      <c r="E3250" t="s">
        <v>7043</v>
      </c>
      <c r="F3250" t="s">
        <v>7045</v>
      </c>
      <c r="G3250" t="s">
        <v>39</v>
      </c>
      <c r="H3250" s="11">
        <v>35000000</v>
      </c>
      <c r="I3250" s="11">
        <v>40687294</v>
      </c>
      <c r="J3250" t="s">
        <v>263</v>
      </c>
      <c r="K3250">
        <v>103</v>
      </c>
      <c r="L3250" t="s">
        <v>1092</v>
      </c>
      <c r="M3250" t="s">
        <v>7046</v>
      </c>
      <c r="N3250">
        <v>5.4</v>
      </c>
      <c r="O3250">
        <v>228</v>
      </c>
      <c r="P3250">
        <v>398</v>
      </c>
      <c r="Q3250">
        <v>107772</v>
      </c>
      <c r="R3250">
        <v>16249</v>
      </c>
      <c r="S3250" t="s">
        <v>28</v>
      </c>
      <c r="T3250">
        <v>2.35</v>
      </c>
      <c r="U3250" t="b">
        <f>IF(Table19[[#This Row],[gross]]-Table19[[#This Row],[budget]] &gt; 0, TRUE, FALSE)</f>
        <v>1</v>
      </c>
    </row>
    <row r="3251" spans="1:21" x14ac:dyDescent="0.35">
      <c r="A3251" t="s">
        <v>7331</v>
      </c>
      <c r="B3251">
        <v>2015</v>
      </c>
      <c r="C3251" t="s">
        <v>7329</v>
      </c>
      <c r="D3251" t="s">
        <v>133</v>
      </c>
      <c r="E3251" t="s">
        <v>7330</v>
      </c>
      <c r="F3251" t="s">
        <v>7332</v>
      </c>
      <c r="G3251" t="s">
        <v>569</v>
      </c>
      <c r="H3251" s="11">
        <v>35000000</v>
      </c>
      <c r="I3251" s="11">
        <v>10214013</v>
      </c>
      <c r="J3251" t="s">
        <v>38</v>
      </c>
      <c r="K3251">
        <v>91</v>
      </c>
      <c r="L3251" t="s">
        <v>1611</v>
      </c>
      <c r="M3251" t="s">
        <v>7333</v>
      </c>
      <c r="N3251">
        <v>5.4</v>
      </c>
      <c r="O3251">
        <v>90</v>
      </c>
      <c r="P3251">
        <v>89</v>
      </c>
      <c r="Q3251">
        <v>23072</v>
      </c>
      <c r="R3251">
        <v>1564</v>
      </c>
      <c r="S3251" t="s">
        <v>28</v>
      </c>
      <c r="T3251">
        <v>2.35</v>
      </c>
      <c r="U3251" t="b">
        <f>IF(Table19[[#This Row],[gross]]-Table19[[#This Row],[budget]] &gt; 0, TRUE, FALSE)</f>
        <v>0</v>
      </c>
    </row>
    <row r="3252" spans="1:21" x14ac:dyDescent="0.35">
      <c r="A3252" t="s">
        <v>7764</v>
      </c>
      <c r="B3252">
        <v>2001</v>
      </c>
      <c r="C3252" t="s">
        <v>193</v>
      </c>
      <c r="D3252" t="s">
        <v>1594</v>
      </c>
      <c r="E3252" t="s">
        <v>185</v>
      </c>
      <c r="F3252" t="s">
        <v>2188</v>
      </c>
      <c r="G3252" t="s">
        <v>39</v>
      </c>
      <c r="H3252" s="11">
        <v>30000000</v>
      </c>
      <c r="I3252" s="11">
        <v>64172251</v>
      </c>
      <c r="J3252" t="s">
        <v>38</v>
      </c>
      <c r="K3252">
        <v>87</v>
      </c>
      <c r="L3252" t="s">
        <v>2687</v>
      </c>
      <c r="M3252" t="s">
        <v>7765</v>
      </c>
      <c r="N3252">
        <v>5.4</v>
      </c>
      <c r="O3252">
        <v>61</v>
      </c>
      <c r="P3252">
        <v>122</v>
      </c>
      <c r="Q3252">
        <v>19079</v>
      </c>
      <c r="R3252">
        <v>2911</v>
      </c>
      <c r="S3252" t="s">
        <v>28</v>
      </c>
      <c r="T3252">
        <v>1.85</v>
      </c>
      <c r="U3252" t="b">
        <f>IF(Table19[[#This Row],[gross]]-Table19[[#This Row],[budget]] &gt; 0, TRUE, FALSE)</f>
        <v>1</v>
      </c>
    </row>
    <row r="3253" spans="1:21" x14ac:dyDescent="0.35">
      <c r="A3253" t="s">
        <v>7794</v>
      </c>
      <c r="B3253">
        <v>2009</v>
      </c>
      <c r="C3253" t="s">
        <v>2484</v>
      </c>
      <c r="D3253" t="s">
        <v>252</v>
      </c>
      <c r="E3253" t="s">
        <v>7057</v>
      </c>
      <c r="F3253" t="s">
        <v>5428</v>
      </c>
      <c r="G3253" t="s">
        <v>90</v>
      </c>
      <c r="H3253" s="11">
        <v>30000000</v>
      </c>
      <c r="I3253" s="11">
        <v>58715510</v>
      </c>
      <c r="J3253" t="s">
        <v>38</v>
      </c>
      <c r="K3253">
        <v>89</v>
      </c>
      <c r="L3253" t="s">
        <v>1618</v>
      </c>
      <c r="M3253" t="s">
        <v>7795</v>
      </c>
      <c r="N3253">
        <v>5.4</v>
      </c>
      <c r="O3253">
        <v>152</v>
      </c>
      <c r="P3253">
        <v>129</v>
      </c>
      <c r="Q3253">
        <v>79094</v>
      </c>
      <c r="R3253">
        <v>13794</v>
      </c>
      <c r="S3253" t="s">
        <v>28</v>
      </c>
      <c r="T3253">
        <v>1.85</v>
      </c>
      <c r="U3253" t="b">
        <f>IF(Table19[[#This Row],[gross]]-Table19[[#This Row],[budget]] &gt; 0, TRUE, FALSE)</f>
        <v>1</v>
      </c>
    </row>
    <row r="3254" spans="1:21" x14ac:dyDescent="0.35">
      <c r="A3254" t="s">
        <v>7826</v>
      </c>
      <c r="B3254">
        <v>1989</v>
      </c>
      <c r="C3254" t="s">
        <v>7825</v>
      </c>
      <c r="D3254" t="s">
        <v>1001</v>
      </c>
      <c r="E3254" t="s">
        <v>6911</v>
      </c>
      <c r="F3254" t="s">
        <v>6913</v>
      </c>
      <c r="G3254" t="s">
        <v>90</v>
      </c>
      <c r="H3254" s="11">
        <v>27800000</v>
      </c>
      <c r="I3254" s="11">
        <v>55210049</v>
      </c>
      <c r="J3254" t="s">
        <v>38</v>
      </c>
      <c r="K3254">
        <v>107</v>
      </c>
      <c r="L3254" t="s">
        <v>222</v>
      </c>
      <c r="M3254" t="s">
        <v>7827</v>
      </c>
      <c r="N3254">
        <v>5.4</v>
      </c>
      <c r="O3254">
        <v>98</v>
      </c>
      <c r="P3254">
        <v>293</v>
      </c>
      <c r="Q3254">
        <v>43743</v>
      </c>
      <c r="R3254">
        <v>14710</v>
      </c>
      <c r="S3254" t="s">
        <v>28</v>
      </c>
      <c r="T3254">
        <v>2.35</v>
      </c>
      <c r="U3254" t="b">
        <f>IF(Table19[[#This Row],[gross]]-Table19[[#This Row],[budget]] &gt; 0, TRUE, FALSE)</f>
        <v>1</v>
      </c>
    </row>
    <row r="3255" spans="1:21" x14ac:dyDescent="0.35">
      <c r="A3255" t="s">
        <v>8065</v>
      </c>
      <c r="B3255">
        <v>2002</v>
      </c>
      <c r="C3255" t="s">
        <v>8062</v>
      </c>
      <c r="D3255" t="s">
        <v>95</v>
      </c>
      <c r="E3255" t="s">
        <v>8063</v>
      </c>
      <c r="F3255" t="s">
        <v>6449</v>
      </c>
      <c r="G3255" t="s">
        <v>39</v>
      </c>
      <c r="H3255" s="11">
        <v>30000000</v>
      </c>
      <c r="I3255" s="11">
        <v>17266505</v>
      </c>
      <c r="J3255" t="s">
        <v>38</v>
      </c>
      <c r="K3255">
        <v>99</v>
      </c>
      <c r="L3255" t="s">
        <v>8064</v>
      </c>
      <c r="M3255" t="s">
        <v>8066</v>
      </c>
      <c r="N3255">
        <v>5.4</v>
      </c>
      <c r="O3255">
        <v>181</v>
      </c>
      <c r="P3255">
        <v>291</v>
      </c>
      <c r="Q3255">
        <v>43764</v>
      </c>
      <c r="R3255">
        <v>22554</v>
      </c>
      <c r="S3255" t="s">
        <v>28</v>
      </c>
      <c r="T3255">
        <v>2.35</v>
      </c>
      <c r="U3255" t="b">
        <f>IF(Table19[[#This Row],[gross]]-Table19[[#This Row],[budget]] &gt; 0, TRUE, FALSE)</f>
        <v>0</v>
      </c>
    </row>
    <row r="3256" spans="1:21" x14ac:dyDescent="0.35">
      <c r="A3256" t="s">
        <v>8439</v>
      </c>
      <c r="B3256">
        <v>2010</v>
      </c>
      <c r="C3256" t="s">
        <v>3943</v>
      </c>
      <c r="D3256" t="s">
        <v>4480</v>
      </c>
      <c r="E3256" t="s">
        <v>2030</v>
      </c>
      <c r="F3256" t="s">
        <v>8440</v>
      </c>
      <c r="G3256" t="s">
        <v>90</v>
      </c>
      <c r="H3256" s="11">
        <v>28000000</v>
      </c>
      <c r="I3256" s="11">
        <v>24268828</v>
      </c>
      <c r="J3256" t="s">
        <v>38</v>
      </c>
      <c r="K3256">
        <v>94</v>
      </c>
      <c r="L3256" t="s">
        <v>8438</v>
      </c>
      <c r="M3256" t="s">
        <v>8441</v>
      </c>
      <c r="N3256">
        <v>5.4</v>
      </c>
      <c r="O3256">
        <v>97</v>
      </c>
      <c r="P3256">
        <v>71</v>
      </c>
      <c r="Q3256">
        <v>29971</v>
      </c>
      <c r="R3256">
        <v>3436</v>
      </c>
      <c r="S3256" t="s">
        <v>28</v>
      </c>
      <c r="T3256">
        <v>1.85</v>
      </c>
      <c r="U3256" t="b">
        <f>IF(Table19[[#This Row],[gross]]-Table19[[#This Row],[budget]] &gt; 0, TRUE, FALSE)</f>
        <v>0</v>
      </c>
    </row>
    <row r="3257" spans="1:21" x14ac:dyDescent="0.35">
      <c r="A3257" t="s">
        <v>8445</v>
      </c>
      <c r="B3257">
        <v>1997</v>
      </c>
      <c r="C3257" t="s">
        <v>7069</v>
      </c>
      <c r="D3257" t="s">
        <v>8444</v>
      </c>
      <c r="E3257" t="s">
        <v>8443</v>
      </c>
      <c r="F3257" t="s">
        <v>3771</v>
      </c>
      <c r="G3257" t="s">
        <v>90</v>
      </c>
      <c r="H3257" s="11">
        <v>28000000</v>
      </c>
      <c r="I3257" s="11">
        <v>8119205</v>
      </c>
      <c r="J3257" t="s">
        <v>38</v>
      </c>
      <c r="K3257">
        <v>89</v>
      </c>
      <c r="L3257" t="s">
        <v>505</v>
      </c>
      <c r="M3257" t="s">
        <v>8446</v>
      </c>
      <c r="N3257">
        <v>5.4</v>
      </c>
      <c r="O3257">
        <v>21</v>
      </c>
      <c r="P3257">
        <v>21</v>
      </c>
      <c r="Q3257">
        <v>4288</v>
      </c>
      <c r="R3257">
        <v>5535</v>
      </c>
      <c r="S3257" t="s">
        <v>28</v>
      </c>
      <c r="T3257">
        <v>1.85</v>
      </c>
      <c r="U3257" t="b">
        <f>IF(Table19[[#This Row],[gross]]-Table19[[#This Row],[budget]] &gt; 0, TRUE, FALSE)</f>
        <v>0</v>
      </c>
    </row>
    <row r="3258" spans="1:21" x14ac:dyDescent="0.35">
      <c r="A3258" t="s">
        <v>9177</v>
      </c>
      <c r="B3258">
        <v>1996</v>
      </c>
      <c r="C3258" t="s">
        <v>9175</v>
      </c>
      <c r="D3258" t="s">
        <v>6953</v>
      </c>
      <c r="E3258" t="s">
        <v>9176</v>
      </c>
      <c r="F3258" t="s">
        <v>9178</v>
      </c>
      <c r="G3258" t="s">
        <v>569</v>
      </c>
      <c r="H3258" s="11">
        <v>25000000</v>
      </c>
      <c r="I3258" s="11">
        <v>14095303</v>
      </c>
      <c r="J3258" t="s">
        <v>38</v>
      </c>
      <c r="K3258">
        <v>101</v>
      </c>
      <c r="L3258" t="s">
        <v>2602</v>
      </c>
      <c r="M3258" t="s">
        <v>9179</v>
      </c>
      <c r="N3258">
        <v>5.4</v>
      </c>
      <c r="O3258">
        <v>50</v>
      </c>
      <c r="P3258">
        <v>68</v>
      </c>
      <c r="Q3258">
        <v>15814</v>
      </c>
      <c r="R3258">
        <v>1634</v>
      </c>
      <c r="S3258" t="s">
        <v>28</v>
      </c>
      <c r="T3258">
        <v>2.35</v>
      </c>
      <c r="U3258" t="b">
        <f>IF(Table19[[#This Row],[gross]]-Table19[[#This Row],[budget]] &gt; 0, TRUE, FALSE)</f>
        <v>0</v>
      </c>
    </row>
    <row r="3259" spans="1:21" x14ac:dyDescent="0.35">
      <c r="A3259" t="s">
        <v>9434</v>
      </c>
      <c r="B3259">
        <v>1999</v>
      </c>
      <c r="C3259" t="s">
        <v>3031</v>
      </c>
      <c r="D3259" t="s">
        <v>4274</v>
      </c>
      <c r="E3259" t="s">
        <v>3692</v>
      </c>
      <c r="F3259" t="s">
        <v>9435</v>
      </c>
      <c r="G3259" t="s">
        <v>569</v>
      </c>
      <c r="H3259" s="11">
        <v>24000000</v>
      </c>
      <c r="I3259" s="11">
        <v>8427204</v>
      </c>
      <c r="J3259" t="s">
        <v>38</v>
      </c>
      <c r="K3259">
        <v>124</v>
      </c>
      <c r="L3259" t="s">
        <v>5976</v>
      </c>
      <c r="M3259" t="s">
        <v>9436</v>
      </c>
      <c r="N3259">
        <v>5.4</v>
      </c>
      <c r="O3259">
        <v>73</v>
      </c>
      <c r="P3259">
        <v>59</v>
      </c>
      <c r="Q3259">
        <v>10100</v>
      </c>
      <c r="R3259">
        <v>1523</v>
      </c>
      <c r="S3259" t="s">
        <v>28</v>
      </c>
      <c r="T3259">
        <v>2.35</v>
      </c>
      <c r="U3259" t="b">
        <f>IF(Table19[[#This Row],[gross]]-Table19[[#This Row],[budget]] &gt; 0, TRUE, FALSE)</f>
        <v>0</v>
      </c>
    </row>
    <row r="3260" spans="1:21" x14ac:dyDescent="0.35">
      <c r="A3260" t="s">
        <v>9515</v>
      </c>
      <c r="B3260">
        <v>2013</v>
      </c>
      <c r="C3260" t="s">
        <v>9513</v>
      </c>
      <c r="D3260" t="s">
        <v>1312</v>
      </c>
      <c r="E3260" t="s">
        <v>9514</v>
      </c>
      <c r="F3260" t="s">
        <v>9516</v>
      </c>
      <c r="G3260" t="s">
        <v>90</v>
      </c>
      <c r="H3260" s="11">
        <v>25000000</v>
      </c>
      <c r="I3260" s="11">
        <v>4756</v>
      </c>
      <c r="J3260" t="s">
        <v>56</v>
      </c>
      <c r="K3260">
        <v>100</v>
      </c>
      <c r="L3260" t="s">
        <v>195</v>
      </c>
      <c r="M3260" t="s">
        <v>9517</v>
      </c>
      <c r="N3260">
        <v>5.4</v>
      </c>
      <c r="O3260">
        <v>28</v>
      </c>
      <c r="P3260">
        <v>32</v>
      </c>
      <c r="Q3260">
        <v>4191</v>
      </c>
      <c r="R3260">
        <v>2450</v>
      </c>
      <c r="S3260" t="s">
        <v>28</v>
      </c>
      <c r="T3260">
        <v>2.35</v>
      </c>
      <c r="U3260" t="b">
        <f>IF(Table19[[#This Row],[gross]]-Table19[[#This Row],[budget]] &gt; 0, TRUE, FALSE)</f>
        <v>0</v>
      </c>
    </row>
    <row r="3261" spans="1:21" x14ac:dyDescent="0.35">
      <c r="A3261" t="s">
        <v>9758</v>
      </c>
      <c r="B3261">
        <v>2010</v>
      </c>
      <c r="C3261" t="s">
        <v>9757</v>
      </c>
      <c r="D3261" t="s">
        <v>1683</v>
      </c>
      <c r="E3261" t="s">
        <v>1909</v>
      </c>
      <c r="F3261" t="s">
        <v>1495</v>
      </c>
      <c r="G3261" t="s">
        <v>569</v>
      </c>
      <c r="H3261" s="11">
        <v>22000000</v>
      </c>
      <c r="I3261" s="11">
        <v>1796024</v>
      </c>
      <c r="J3261" t="s">
        <v>38</v>
      </c>
      <c r="K3261">
        <v>105</v>
      </c>
      <c r="L3261" t="s">
        <v>3911</v>
      </c>
      <c r="M3261" t="s">
        <v>9759</v>
      </c>
      <c r="N3261">
        <v>5.4</v>
      </c>
      <c r="O3261">
        <v>138</v>
      </c>
      <c r="P3261">
        <v>135</v>
      </c>
      <c r="Q3261">
        <v>34985</v>
      </c>
      <c r="R3261">
        <v>37766</v>
      </c>
      <c r="S3261" t="s">
        <v>28</v>
      </c>
      <c r="T3261">
        <v>2.35</v>
      </c>
      <c r="U3261" t="b">
        <f>IF(Table19[[#This Row],[gross]]-Table19[[#This Row],[budget]] &gt; 0, TRUE, FALSE)</f>
        <v>0</v>
      </c>
    </row>
    <row r="3262" spans="1:21" x14ac:dyDescent="0.35">
      <c r="A3262" t="s">
        <v>9928</v>
      </c>
      <c r="B3262">
        <v>2004</v>
      </c>
      <c r="C3262" t="s">
        <v>3720</v>
      </c>
      <c r="D3262" t="s">
        <v>6189</v>
      </c>
      <c r="E3262" t="s">
        <v>721</v>
      </c>
      <c r="F3262" t="s">
        <v>3721</v>
      </c>
      <c r="G3262" t="s">
        <v>39</v>
      </c>
      <c r="H3262" s="11">
        <v>37000000</v>
      </c>
      <c r="I3262" s="11">
        <v>69148997</v>
      </c>
      <c r="J3262" t="s">
        <v>38</v>
      </c>
      <c r="K3262">
        <v>109</v>
      </c>
      <c r="L3262" t="s">
        <v>982</v>
      </c>
      <c r="M3262" t="s">
        <v>9929</v>
      </c>
      <c r="N3262">
        <v>5.4</v>
      </c>
      <c r="O3262">
        <v>62</v>
      </c>
      <c r="P3262">
        <v>251</v>
      </c>
      <c r="Q3262">
        <v>98794</v>
      </c>
      <c r="R3262">
        <v>6313</v>
      </c>
      <c r="S3262" t="s">
        <v>28</v>
      </c>
      <c r="T3262">
        <v>1.85</v>
      </c>
      <c r="U3262" t="b">
        <f>IF(Table19[[#This Row],[gross]]-Table19[[#This Row],[budget]] &gt; 0, TRUE, FALSE)</f>
        <v>1</v>
      </c>
    </row>
    <row r="3263" spans="1:21" x14ac:dyDescent="0.35">
      <c r="A3263" t="s">
        <v>9989</v>
      </c>
      <c r="B3263">
        <v>2003</v>
      </c>
      <c r="C3263" t="s">
        <v>9986</v>
      </c>
      <c r="D3263" t="s">
        <v>2126</v>
      </c>
      <c r="E3263" t="s">
        <v>9987</v>
      </c>
      <c r="F3263" t="s">
        <v>9990</v>
      </c>
      <c r="G3263" t="s">
        <v>272</v>
      </c>
      <c r="H3263" s="11">
        <v>20000000</v>
      </c>
      <c r="I3263" s="11">
        <v>47887943</v>
      </c>
      <c r="J3263" t="s">
        <v>38</v>
      </c>
      <c r="K3263">
        <v>72</v>
      </c>
      <c r="L3263" t="s">
        <v>9988</v>
      </c>
      <c r="M3263" t="s">
        <v>9991</v>
      </c>
      <c r="N3263">
        <v>5.4</v>
      </c>
      <c r="O3263">
        <v>85</v>
      </c>
      <c r="P3263">
        <v>58</v>
      </c>
      <c r="Q3263">
        <v>11634</v>
      </c>
      <c r="R3263">
        <v>4480</v>
      </c>
      <c r="S3263" t="s">
        <v>28</v>
      </c>
      <c r="T3263">
        <v>1.85</v>
      </c>
      <c r="U3263" t="b">
        <f>IF(Table19[[#This Row],[gross]]-Table19[[#This Row],[budget]] &gt; 0, TRUE, FALSE)</f>
        <v>1</v>
      </c>
    </row>
    <row r="3264" spans="1:21" x14ac:dyDescent="0.35">
      <c r="A3264" t="s">
        <v>10229</v>
      </c>
      <c r="B3264">
        <v>1981</v>
      </c>
      <c r="C3264" t="s">
        <v>10228</v>
      </c>
      <c r="D3264" t="s">
        <v>725</v>
      </c>
      <c r="E3264" t="s">
        <v>2959</v>
      </c>
      <c r="F3264" t="s">
        <v>10230</v>
      </c>
      <c r="G3264" t="s">
        <v>90</v>
      </c>
      <c r="H3264" s="11">
        <v>20000000</v>
      </c>
      <c r="I3264" s="11">
        <v>8500000</v>
      </c>
      <c r="J3264" t="s">
        <v>38</v>
      </c>
      <c r="K3264">
        <v>98</v>
      </c>
      <c r="L3264" t="s">
        <v>1611</v>
      </c>
      <c r="M3264" t="s">
        <v>10231</v>
      </c>
      <c r="N3264">
        <v>5.4</v>
      </c>
      <c r="O3264">
        <v>13</v>
      </c>
      <c r="P3264">
        <v>34</v>
      </c>
      <c r="Q3264">
        <v>2061</v>
      </c>
      <c r="R3264">
        <v>1761</v>
      </c>
      <c r="S3264" t="s">
        <v>28</v>
      </c>
      <c r="T3264">
        <v>1.78</v>
      </c>
      <c r="U3264" t="b">
        <f>IF(Table19[[#This Row],[gross]]-Table19[[#This Row],[budget]] &gt; 0, TRUE, FALSE)</f>
        <v>0</v>
      </c>
    </row>
    <row r="3265" spans="1:21" x14ac:dyDescent="0.35">
      <c r="A3265" t="s">
        <v>10610</v>
      </c>
      <c r="B3265">
        <v>2010</v>
      </c>
      <c r="C3265" t="s">
        <v>5594</v>
      </c>
      <c r="D3265" t="s">
        <v>640</v>
      </c>
      <c r="E3265" t="s">
        <v>6836</v>
      </c>
      <c r="F3265" t="s">
        <v>10611</v>
      </c>
      <c r="G3265" t="s">
        <v>39</v>
      </c>
      <c r="H3265" s="11">
        <v>20000000</v>
      </c>
      <c r="I3265" s="11">
        <v>263365</v>
      </c>
      <c r="J3265" t="s">
        <v>38</v>
      </c>
      <c r="K3265">
        <v>110</v>
      </c>
      <c r="L3265" t="s">
        <v>2416</v>
      </c>
      <c r="M3265" t="s">
        <v>10612</v>
      </c>
      <c r="N3265">
        <v>5.4</v>
      </c>
      <c r="O3265">
        <v>92</v>
      </c>
      <c r="P3265">
        <v>36</v>
      </c>
      <c r="Q3265">
        <v>6147</v>
      </c>
      <c r="R3265">
        <v>3785</v>
      </c>
      <c r="S3265" t="s">
        <v>28</v>
      </c>
      <c r="T3265">
        <v>2.35</v>
      </c>
      <c r="U3265" t="b">
        <f>IF(Table19[[#This Row],[gross]]-Table19[[#This Row],[budget]] &gt; 0, TRUE, FALSE)</f>
        <v>0</v>
      </c>
    </row>
    <row r="3266" spans="1:21" x14ac:dyDescent="0.35">
      <c r="A3266" t="s">
        <v>10665</v>
      </c>
      <c r="B3266">
        <v>2003</v>
      </c>
      <c r="C3266" t="s">
        <v>782</v>
      </c>
      <c r="D3266" t="s">
        <v>9950</v>
      </c>
      <c r="E3266" t="s">
        <v>10664</v>
      </c>
      <c r="F3266" t="s">
        <v>10666</v>
      </c>
      <c r="G3266" t="s">
        <v>39</v>
      </c>
      <c r="H3266" s="11">
        <v>18000000</v>
      </c>
      <c r="I3266" s="11">
        <v>56127162</v>
      </c>
      <c r="J3266" t="s">
        <v>38</v>
      </c>
      <c r="K3266">
        <v>95</v>
      </c>
      <c r="L3266" t="s">
        <v>1618</v>
      </c>
      <c r="M3266" t="s">
        <v>10667</v>
      </c>
      <c r="N3266">
        <v>5.4</v>
      </c>
      <c r="O3266">
        <v>97</v>
      </c>
      <c r="P3266">
        <v>205</v>
      </c>
      <c r="Q3266">
        <v>57479</v>
      </c>
      <c r="R3266">
        <v>2020</v>
      </c>
      <c r="S3266" t="s">
        <v>28</v>
      </c>
      <c r="T3266">
        <v>1.85</v>
      </c>
      <c r="U3266" t="b">
        <f>IF(Table19[[#This Row],[gross]]-Table19[[#This Row],[budget]] &gt; 0, TRUE, FALSE)</f>
        <v>1</v>
      </c>
    </row>
    <row r="3267" spans="1:21" x14ac:dyDescent="0.35">
      <c r="A3267" t="s">
        <v>11329</v>
      </c>
      <c r="B3267">
        <v>2016</v>
      </c>
      <c r="C3267" t="s">
        <v>11327</v>
      </c>
      <c r="D3267" t="s">
        <v>1275</v>
      </c>
      <c r="E3267" t="s">
        <v>11328</v>
      </c>
      <c r="F3267" t="s">
        <v>11330</v>
      </c>
      <c r="G3267" t="s">
        <v>39</v>
      </c>
      <c r="H3267" s="11">
        <v>18500000</v>
      </c>
      <c r="I3267" s="11">
        <v>6462576</v>
      </c>
      <c r="J3267" t="s">
        <v>38</v>
      </c>
      <c r="K3267">
        <v>111</v>
      </c>
      <c r="L3267" t="s">
        <v>3270</v>
      </c>
      <c r="M3267" t="s">
        <v>7323</v>
      </c>
      <c r="N3267">
        <v>5.4</v>
      </c>
      <c r="O3267">
        <v>24</v>
      </c>
      <c r="P3267">
        <v>30</v>
      </c>
      <c r="Q3267">
        <v>1449</v>
      </c>
      <c r="R3267">
        <v>824</v>
      </c>
      <c r="S3267" t="s">
        <v>28</v>
      </c>
      <c r="T3267">
        <v>2.35</v>
      </c>
      <c r="U3267" t="b">
        <f>IF(Table19[[#This Row],[gross]]-Table19[[#This Row],[budget]] &gt; 0, TRUE, FALSE)</f>
        <v>0</v>
      </c>
    </row>
    <row r="3268" spans="1:21" x14ac:dyDescent="0.35">
      <c r="A3268" t="s">
        <v>11344</v>
      </c>
      <c r="B3268">
        <v>2001</v>
      </c>
      <c r="C3268" t="s">
        <v>4775</v>
      </c>
      <c r="D3268" t="s">
        <v>2629</v>
      </c>
      <c r="E3268" t="s">
        <v>9607</v>
      </c>
      <c r="F3268" t="s">
        <v>7260</v>
      </c>
      <c r="G3268" t="s">
        <v>90</v>
      </c>
      <c r="H3268" s="11">
        <v>35000000</v>
      </c>
      <c r="I3268" s="11">
        <v>33357476</v>
      </c>
      <c r="J3268" t="s">
        <v>38</v>
      </c>
      <c r="K3268">
        <v>94</v>
      </c>
      <c r="L3268" t="s">
        <v>11343</v>
      </c>
      <c r="M3268" t="s">
        <v>11345</v>
      </c>
      <c r="N3268">
        <v>5.4</v>
      </c>
      <c r="O3268">
        <v>51</v>
      </c>
      <c r="P3268">
        <v>53</v>
      </c>
      <c r="Q3268">
        <v>7392</v>
      </c>
      <c r="R3268">
        <v>4194</v>
      </c>
      <c r="S3268" t="s">
        <v>28</v>
      </c>
      <c r="T3268">
        <v>1.85</v>
      </c>
      <c r="U3268" t="b">
        <f>IF(Table19[[#This Row],[gross]]-Table19[[#This Row],[budget]] &gt; 0, TRUE, FALSE)</f>
        <v>0</v>
      </c>
    </row>
    <row r="3269" spans="1:21" x14ac:dyDescent="0.35">
      <c r="A3269" t="s">
        <v>11607</v>
      </c>
      <c r="B3269">
        <v>2002</v>
      </c>
      <c r="C3269" t="s">
        <v>782</v>
      </c>
      <c r="D3269" t="s">
        <v>7856</v>
      </c>
      <c r="E3269" t="s">
        <v>8473</v>
      </c>
      <c r="F3269" t="s">
        <v>11608</v>
      </c>
      <c r="G3269" t="s">
        <v>90</v>
      </c>
      <c r="H3269" s="11">
        <v>15000000</v>
      </c>
      <c r="I3269" s="11">
        <v>47811275</v>
      </c>
      <c r="J3269" t="s">
        <v>38</v>
      </c>
      <c r="K3269">
        <v>88</v>
      </c>
      <c r="L3269" t="s">
        <v>2290</v>
      </c>
      <c r="M3269" t="s">
        <v>11609</v>
      </c>
      <c r="N3269">
        <v>5.4</v>
      </c>
      <c r="O3269">
        <v>69</v>
      </c>
      <c r="P3269">
        <v>99</v>
      </c>
      <c r="Q3269">
        <v>29008</v>
      </c>
      <c r="R3269">
        <v>3707</v>
      </c>
      <c r="S3269" t="s">
        <v>28</v>
      </c>
      <c r="T3269">
        <v>1.85</v>
      </c>
      <c r="U3269" t="b">
        <f>IF(Table19[[#This Row],[gross]]-Table19[[#This Row],[budget]] &gt; 0, TRUE, FALSE)</f>
        <v>1</v>
      </c>
    </row>
    <row r="3270" spans="1:21" x14ac:dyDescent="0.35">
      <c r="A3270" t="s">
        <v>6829</v>
      </c>
      <c r="B3270">
        <v>2015</v>
      </c>
      <c r="C3270" t="s">
        <v>3208</v>
      </c>
      <c r="D3270" t="s">
        <v>177</v>
      </c>
      <c r="E3270" t="s">
        <v>638</v>
      </c>
      <c r="F3270" t="s">
        <v>537</v>
      </c>
      <c r="G3270" t="s">
        <v>39</v>
      </c>
      <c r="H3270" s="11">
        <v>37000000</v>
      </c>
      <c r="I3270" s="11">
        <v>20991497</v>
      </c>
      <c r="J3270" t="s">
        <v>38</v>
      </c>
      <c r="K3270">
        <v>105</v>
      </c>
      <c r="L3270" t="s">
        <v>1375</v>
      </c>
      <c r="M3270" t="s">
        <v>6830</v>
      </c>
      <c r="N3270">
        <v>5.4</v>
      </c>
      <c r="O3270">
        <v>138</v>
      </c>
      <c r="P3270">
        <v>172</v>
      </c>
      <c r="Q3270">
        <v>39782</v>
      </c>
      <c r="R3270">
        <v>44037</v>
      </c>
      <c r="S3270" t="s">
        <v>28</v>
      </c>
      <c r="T3270">
        <v>1.85</v>
      </c>
      <c r="U3270" t="b">
        <f>IF(Table19[[#This Row],[gross]]-Table19[[#This Row],[budget]] &gt; 0, TRUE, FALSE)</f>
        <v>0</v>
      </c>
    </row>
    <row r="3271" spans="1:21" x14ac:dyDescent="0.35">
      <c r="A3271" t="s">
        <v>11883</v>
      </c>
      <c r="B3271">
        <v>2012</v>
      </c>
      <c r="C3271" t="s">
        <v>1666</v>
      </c>
      <c r="D3271" t="s">
        <v>939</v>
      </c>
      <c r="E3271" t="s">
        <v>1666</v>
      </c>
      <c r="F3271" t="s">
        <v>11884</v>
      </c>
      <c r="G3271" t="s">
        <v>569</v>
      </c>
      <c r="H3271" s="11">
        <v>15000000</v>
      </c>
      <c r="I3271" s="11">
        <v>15608545</v>
      </c>
      <c r="J3271" t="s">
        <v>38</v>
      </c>
      <c r="K3271">
        <v>107</v>
      </c>
      <c r="L3271" t="s">
        <v>1285</v>
      </c>
      <c r="M3271" t="s">
        <v>11885</v>
      </c>
      <c r="N3271">
        <v>5.4</v>
      </c>
      <c r="O3271">
        <v>208</v>
      </c>
      <c r="P3271">
        <v>224</v>
      </c>
      <c r="Q3271">
        <v>53471</v>
      </c>
      <c r="R3271">
        <v>2377</v>
      </c>
      <c r="S3271" t="s">
        <v>28</v>
      </c>
      <c r="T3271">
        <v>2.35</v>
      </c>
      <c r="U3271" t="b">
        <f>IF(Table19[[#This Row],[gross]]-Table19[[#This Row],[budget]] &gt; 0, TRUE, FALSE)</f>
        <v>1</v>
      </c>
    </row>
    <row r="3272" spans="1:21" x14ac:dyDescent="0.35">
      <c r="A3272" t="s">
        <v>11607</v>
      </c>
      <c r="B3272">
        <v>2002</v>
      </c>
      <c r="C3272" t="s">
        <v>782</v>
      </c>
      <c r="D3272" t="s">
        <v>7856</v>
      </c>
      <c r="E3272" t="s">
        <v>8473</v>
      </c>
      <c r="F3272" t="s">
        <v>11608</v>
      </c>
      <c r="G3272" t="s">
        <v>90</v>
      </c>
      <c r="H3272" s="11">
        <v>15000000</v>
      </c>
      <c r="I3272" s="11">
        <v>47811275</v>
      </c>
      <c r="J3272" t="s">
        <v>38</v>
      </c>
      <c r="K3272">
        <v>88</v>
      </c>
      <c r="L3272" t="s">
        <v>2290</v>
      </c>
      <c r="M3272" t="s">
        <v>11609</v>
      </c>
      <c r="N3272">
        <v>5.4</v>
      </c>
      <c r="O3272">
        <v>69</v>
      </c>
      <c r="P3272">
        <v>99</v>
      </c>
      <c r="Q3272">
        <v>29008</v>
      </c>
      <c r="R3272">
        <v>3707</v>
      </c>
      <c r="S3272" t="s">
        <v>28</v>
      </c>
      <c r="T3272">
        <v>1.85</v>
      </c>
      <c r="U3272" t="b">
        <f>IF(Table19[[#This Row],[gross]]-Table19[[#This Row],[budget]] &gt; 0, TRUE, FALSE)</f>
        <v>1</v>
      </c>
    </row>
    <row r="3273" spans="1:21" x14ac:dyDescent="0.35">
      <c r="A3273" t="s">
        <v>12202</v>
      </c>
      <c r="B3273">
        <v>2001</v>
      </c>
      <c r="C3273" t="s">
        <v>1979</v>
      </c>
      <c r="D3273" t="s">
        <v>2549</v>
      </c>
      <c r="E3273" t="s">
        <v>1645</v>
      </c>
      <c r="F3273" t="s">
        <v>12203</v>
      </c>
      <c r="G3273" t="s">
        <v>39</v>
      </c>
      <c r="H3273" s="11">
        <v>14000000</v>
      </c>
      <c r="I3273" s="11">
        <v>10397365</v>
      </c>
      <c r="J3273" t="s">
        <v>38</v>
      </c>
      <c r="K3273">
        <v>86</v>
      </c>
      <c r="L3273" t="s">
        <v>12201</v>
      </c>
      <c r="M3273" t="s">
        <v>12204</v>
      </c>
      <c r="N3273">
        <v>5.4</v>
      </c>
      <c r="O3273">
        <v>61</v>
      </c>
      <c r="P3273">
        <v>104</v>
      </c>
      <c r="Q3273">
        <v>11693</v>
      </c>
      <c r="R3273">
        <v>2165</v>
      </c>
      <c r="S3273" t="s">
        <v>28</v>
      </c>
      <c r="T3273">
        <v>2.35</v>
      </c>
      <c r="U3273" t="b">
        <f>IF(Table19[[#This Row],[gross]]-Table19[[#This Row],[budget]] &gt; 0, TRUE, FALSE)</f>
        <v>0</v>
      </c>
    </row>
    <row r="3274" spans="1:21" x14ac:dyDescent="0.35">
      <c r="A3274" t="s">
        <v>12207</v>
      </c>
      <c r="B3274">
        <v>2012</v>
      </c>
      <c r="C3274" t="s">
        <v>12206</v>
      </c>
      <c r="D3274" t="s">
        <v>4484</v>
      </c>
      <c r="E3274" t="s">
        <v>11577</v>
      </c>
      <c r="F3274" t="s">
        <v>12208</v>
      </c>
      <c r="G3274" t="s">
        <v>39</v>
      </c>
      <c r="H3274" s="11">
        <v>14000000</v>
      </c>
      <c r="I3274" s="11">
        <v>9402410</v>
      </c>
      <c r="J3274" t="s">
        <v>38</v>
      </c>
      <c r="K3274">
        <v>86</v>
      </c>
      <c r="L3274" t="s">
        <v>4052</v>
      </c>
      <c r="M3274" t="s">
        <v>12209</v>
      </c>
      <c r="N3274">
        <v>5.4</v>
      </c>
      <c r="O3274">
        <v>77</v>
      </c>
      <c r="P3274">
        <v>32</v>
      </c>
      <c r="Q3274">
        <v>11233</v>
      </c>
      <c r="R3274">
        <v>3715</v>
      </c>
      <c r="S3274" t="s">
        <v>28</v>
      </c>
      <c r="T3274">
        <v>2.35</v>
      </c>
      <c r="U3274" t="b">
        <f>IF(Table19[[#This Row],[gross]]-Table19[[#This Row],[budget]] &gt; 0, TRUE, FALSE)</f>
        <v>0</v>
      </c>
    </row>
    <row r="3275" spans="1:21" x14ac:dyDescent="0.35">
      <c r="A3275" t="s">
        <v>12553</v>
      </c>
      <c r="B3275">
        <v>2002</v>
      </c>
      <c r="C3275" t="s">
        <v>12550</v>
      </c>
      <c r="D3275" t="s">
        <v>12552</v>
      </c>
      <c r="E3275" t="s">
        <v>11008</v>
      </c>
      <c r="F3275" t="s">
        <v>809</v>
      </c>
      <c r="G3275" t="s">
        <v>90</v>
      </c>
      <c r="H3275" s="11">
        <v>13000000</v>
      </c>
      <c r="I3275" s="11">
        <v>28399192</v>
      </c>
      <c r="J3275" t="s">
        <v>365</v>
      </c>
      <c r="K3275">
        <v>90</v>
      </c>
      <c r="L3275" t="s">
        <v>12551</v>
      </c>
      <c r="M3275" t="s">
        <v>12554</v>
      </c>
      <c r="N3275">
        <v>5.4</v>
      </c>
      <c r="O3275">
        <v>61</v>
      </c>
      <c r="P3275">
        <v>106</v>
      </c>
      <c r="Q3275">
        <v>5663</v>
      </c>
      <c r="R3275">
        <v>1483</v>
      </c>
      <c r="S3275" t="s">
        <v>28</v>
      </c>
      <c r="T3275">
        <v>2.35</v>
      </c>
      <c r="U3275" t="b">
        <f>IF(Table19[[#This Row],[gross]]-Table19[[#This Row],[budget]] &gt; 0, TRUE, FALSE)</f>
        <v>1</v>
      </c>
    </row>
    <row r="3276" spans="1:21" x14ac:dyDescent="0.35">
      <c r="A3276" t="s">
        <v>12743</v>
      </c>
      <c r="B3276">
        <v>2008</v>
      </c>
      <c r="C3276" t="s">
        <v>12742</v>
      </c>
      <c r="D3276" t="s">
        <v>479</v>
      </c>
      <c r="E3276" t="s">
        <v>1971</v>
      </c>
      <c r="F3276" t="s">
        <v>5620</v>
      </c>
      <c r="G3276" t="s">
        <v>39</v>
      </c>
      <c r="H3276" s="11">
        <v>12000000</v>
      </c>
      <c r="I3276" s="11">
        <v>31397498</v>
      </c>
      <c r="J3276" t="s">
        <v>38</v>
      </c>
      <c r="K3276">
        <v>92</v>
      </c>
      <c r="L3276" t="s">
        <v>4883</v>
      </c>
      <c r="M3276" t="s">
        <v>12744</v>
      </c>
      <c r="N3276">
        <v>5.4</v>
      </c>
      <c r="O3276">
        <v>172</v>
      </c>
      <c r="P3276">
        <v>156</v>
      </c>
      <c r="Q3276">
        <v>44130</v>
      </c>
      <c r="R3276">
        <v>18765</v>
      </c>
      <c r="S3276" t="s">
        <v>28</v>
      </c>
      <c r="T3276">
        <v>2.35</v>
      </c>
      <c r="U3276" t="b">
        <f>IF(Table19[[#This Row],[gross]]-Table19[[#This Row],[budget]] &gt; 0, TRUE, FALSE)</f>
        <v>1</v>
      </c>
    </row>
    <row r="3277" spans="1:21" x14ac:dyDescent="0.35">
      <c r="A3277" t="s">
        <v>12832</v>
      </c>
      <c r="B3277">
        <v>2002</v>
      </c>
      <c r="C3277" t="s">
        <v>12831</v>
      </c>
      <c r="D3277" t="s">
        <v>7686</v>
      </c>
      <c r="E3277" t="s">
        <v>9994</v>
      </c>
      <c r="F3277" t="s">
        <v>11205</v>
      </c>
      <c r="G3277" t="s">
        <v>569</v>
      </c>
      <c r="H3277" s="11">
        <v>12000000</v>
      </c>
      <c r="I3277" s="11">
        <v>10198766</v>
      </c>
      <c r="J3277" t="s">
        <v>38</v>
      </c>
      <c r="K3277">
        <v>93</v>
      </c>
      <c r="L3277" t="s">
        <v>1611</v>
      </c>
      <c r="M3277" t="s">
        <v>12833</v>
      </c>
      <c r="N3277">
        <v>5.4</v>
      </c>
      <c r="O3277">
        <v>53</v>
      </c>
      <c r="P3277">
        <v>105</v>
      </c>
      <c r="Q3277">
        <v>12007</v>
      </c>
      <c r="R3277">
        <v>2393</v>
      </c>
      <c r="S3277" t="s">
        <v>28</v>
      </c>
      <c r="T3277">
        <v>1.85</v>
      </c>
      <c r="U3277" t="b">
        <f>IF(Table19[[#This Row],[gross]]-Table19[[#This Row],[budget]] &gt; 0, TRUE, FALSE)</f>
        <v>0</v>
      </c>
    </row>
    <row r="3278" spans="1:21" x14ac:dyDescent="0.35">
      <c r="A3278" t="s">
        <v>13140</v>
      </c>
      <c r="B3278">
        <v>2002</v>
      </c>
      <c r="C3278" t="s">
        <v>12445</v>
      </c>
      <c r="D3278" t="s">
        <v>2689</v>
      </c>
      <c r="E3278" t="s">
        <v>4735</v>
      </c>
      <c r="F3278" t="s">
        <v>13141</v>
      </c>
      <c r="G3278" t="s">
        <v>569</v>
      </c>
      <c r="H3278" s="11">
        <v>11000000</v>
      </c>
      <c r="I3278" s="11">
        <v>3034181</v>
      </c>
      <c r="J3278" t="s">
        <v>56</v>
      </c>
      <c r="K3278">
        <v>94</v>
      </c>
      <c r="L3278" t="s">
        <v>6232</v>
      </c>
      <c r="M3278" t="s">
        <v>13142</v>
      </c>
      <c r="N3278">
        <v>5.4</v>
      </c>
      <c r="O3278">
        <v>70</v>
      </c>
      <c r="P3278">
        <v>128</v>
      </c>
      <c r="Q3278">
        <v>13622</v>
      </c>
      <c r="R3278">
        <v>1559</v>
      </c>
      <c r="S3278" t="s">
        <v>28</v>
      </c>
      <c r="T3278">
        <v>1.85</v>
      </c>
      <c r="U3278" t="b">
        <f>IF(Table19[[#This Row],[gross]]-Table19[[#This Row],[budget]] &gt; 0, TRUE, FALSE)</f>
        <v>0</v>
      </c>
    </row>
    <row r="3279" spans="1:21" x14ac:dyDescent="0.35">
      <c r="A3279" t="s">
        <v>13196</v>
      </c>
      <c r="B3279">
        <v>2002</v>
      </c>
      <c r="C3279" t="s">
        <v>13195</v>
      </c>
      <c r="D3279" t="s">
        <v>3033</v>
      </c>
      <c r="E3279" t="s">
        <v>123</v>
      </c>
      <c r="F3279" t="s">
        <v>13197</v>
      </c>
      <c r="G3279" t="s">
        <v>39</v>
      </c>
      <c r="H3279" s="11">
        <v>10600000</v>
      </c>
      <c r="I3279" s="11">
        <v>22160085</v>
      </c>
      <c r="J3279" t="s">
        <v>38</v>
      </c>
      <c r="K3279">
        <v>103</v>
      </c>
      <c r="L3279" t="s">
        <v>6096</v>
      </c>
      <c r="M3279" t="s">
        <v>13198</v>
      </c>
      <c r="N3279">
        <v>5.4</v>
      </c>
      <c r="O3279">
        <v>108</v>
      </c>
      <c r="P3279">
        <v>349</v>
      </c>
      <c r="Q3279">
        <v>16747</v>
      </c>
      <c r="R3279">
        <v>1228</v>
      </c>
      <c r="S3279" t="s">
        <v>28</v>
      </c>
      <c r="T3279">
        <v>2.35</v>
      </c>
      <c r="U3279" t="b">
        <f>IF(Table19[[#This Row],[gross]]-Table19[[#This Row],[budget]] &gt; 0, TRUE, FALSE)</f>
        <v>1</v>
      </c>
    </row>
    <row r="3280" spans="1:21" x14ac:dyDescent="0.35">
      <c r="A3280" t="s">
        <v>13320</v>
      </c>
      <c r="B3280">
        <v>1992</v>
      </c>
      <c r="C3280" t="s">
        <v>8008</v>
      </c>
      <c r="D3280" t="s">
        <v>13319</v>
      </c>
      <c r="E3280" t="s">
        <v>13318</v>
      </c>
      <c r="F3280" t="s">
        <v>1747</v>
      </c>
      <c r="G3280" t="s">
        <v>569</v>
      </c>
      <c r="H3280" s="11">
        <v>10000000</v>
      </c>
      <c r="I3280" s="11">
        <v>32101000</v>
      </c>
      <c r="J3280" t="s">
        <v>56</v>
      </c>
      <c r="K3280">
        <v>140</v>
      </c>
      <c r="L3280" t="s">
        <v>9495</v>
      </c>
      <c r="M3280" t="s">
        <v>13321</v>
      </c>
      <c r="N3280">
        <v>5.4</v>
      </c>
      <c r="O3280">
        <v>48</v>
      </c>
      <c r="P3280">
        <v>96</v>
      </c>
      <c r="Q3280">
        <v>27800</v>
      </c>
      <c r="R3280">
        <v>1109</v>
      </c>
      <c r="S3280" t="s">
        <v>28</v>
      </c>
      <c r="T3280">
        <v>1.85</v>
      </c>
      <c r="U3280" t="b">
        <f>IF(Table19[[#This Row],[gross]]-Table19[[#This Row],[budget]] &gt; 0, TRUE, FALSE)</f>
        <v>1</v>
      </c>
    </row>
    <row r="3281" spans="1:21" x14ac:dyDescent="0.35">
      <c r="A3281" t="s">
        <v>13894</v>
      </c>
      <c r="B3281">
        <v>2011</v>
      </c>
      <c r="C3281" t="s">
        <v>10890</v>
      </c>
      <c r="D3281" t="s">
        <v>3361</v>
      </c>
      <c r="E3281" t="s">
        <v>13893</v>
      </c>
      <c r="F3281" t="s">
        <v>13895</v>
      </c>
      <c r="G3281" t="s">
        <v>90</v>
      </c>
      <c r="H3281" s="11">
        <v>9000000</v>
      </c>
      <c r="I3281" s="11">
        <v>11860839</v>
      </c>
      <c r="J3281" t="s">
        <v>38</v>
      </c>
      <c r="K3281">
        <v>84</v>
      </c>
      <c r="L3281" t="s">
        <v>3904</v>
      </c>
      <c r="M3281" t="s">
        <v>13896</v>
      </c>
      <c r="N3281">
        <v>5.4</v>
      </c>
      <c r="O3281">
        <v>67</v>
      </c>
      <c r="P3281">
        <v>21</v>
      </c>
      <c r="Q3281">
        <v>5156</v>
      </c>
      <c r="R3281">
        <v>4617</v>
      </c>
      <c r="S3281" t="s">
        <v>28</v>
      </c>
      <c r="T3281">
        <v>1.85</v>
      </c>
      <c r="U3281" t="b">
        <f>IF(Table19[[#This Row],[gross]]-Table19[[#This Row],[budget]] &gt; 0, TRUE, FALSE)</f>
        <v>1</v>
      </c>
    </row>
    <row r="3282" spans="1:21" x14ac:dyDescent="0.35">
      <c r="A3282" t="s">
        <v>14128</v>
      </c>
      <c r="B3282">
        <v>2011</v>
      </c>
      <c r="C3282" t="s">
        <v>11278</v>
      </c>
      <c r="D3282" t="s">
        <v>2415</v>
      </c>
      <c r="E3282" t="s">
        <v>4484</v>
      </c>
      <c r="F3282" t="s">
        <v>6245</v>
      </c>
      <c r="G3282" t="s">
        <v>90</v>
      </c>
      <c r="H3282" s="11">
        <v>8000000</v>
      </c>
      <c r="I3282" s="11">
        <v>10106233</v>
      </c>
      <c r="J3282" t="s">
        <v>38</v>
      </c>
      <c r="K3282">
        <v>104</v>
      </c>
      <c r="L3282" t="s">
        <v>2450</v>
      </c>
      <c r="M3282" t="s">
        <v>14129</v>
      </c>
      <c r="N3282">
        <v>5.4</v>
      </c>
      <c r="O3282">
        <v>83</v>
      </c>
      <c r="P3282">
        <v>32</v>
      </c>
      <c r="Q3282">
        <v>12702</v>
      </c>
      <c r="R3282">
        <v>5190</v>
      </c>
      <c r="S3282" t="s">
        <v>28</v>
      </c>
      <c r="T3282">
        <v>1.85</v>
      </c>
      <c r="U3282" t="b">
        <f>IF(Table19[[#This Row],[gross]]-Table19[[#This Row],[budget]] &gt; 0, TRUE, FALSE)</f>
        <v>1</v>
      </c>
    </row>
    <row r="3283" spans="1:21" x14ac:dyDescent="0.35">
      <c r="A3283" t="s">
        <v>14271</v>
      </c>
      <c r="B3283">
        <v>2007</v>
      </c>
      <c r="C3283" t="s">
        <v>14270</v>
      </c>
      <c r="D3283" t="s">
        <v>3561</v>
      </c>
      <c r="E3283" t="s">
        <v>13049</v>
      </c>
      <c r="F3283" t="s">
        <v>14272</v>
      </c>
      <c r="G3283" t="s">
        <v>569</v>
      </c>
      <c r="H3283" s="11">
        <v>10000000</v>
      </c>
      <c r="I3283" s="11">
        <v>17544812</v>
      </c>
      <c r="J3283" t="s">
        <v>38</v>
      </c>
      <c r="K3283">
        <v>94</v>
      </c>
      <c r="L3283" t="s">
        <v>6096</v>
      </c>
      <c r="M3283" t="s">
        <v>14273</v>
      </c>
      <c r="N3283">
        <v>5.4</v>
      </c>
      <c r="O3283">
        <v>252</v>
      </c>
      <c r="P3283">
        <v>384</v>
      </c>
      <c r="Q3283">
        <v>69989</v>
      </c>
      <c r="R3283">
        <v>4707</v>
      </c>
      <c r="S3283" t="s">
        <v>28</v>
      </c>
      <c r="T3283">
        <v>2.35</v>
      </c>
      <c r="U3283" t="b">
        <f>IF(Table19[[#This Row],[gross]]-Table19[[#This Row],[budget]] &gt; 0, TRUE, FALSE)</f>
        <v>1</v>
      </c>
    </row>
    <row r="3284" spans="1:21" x14ac:dyDescent="0.35">
      <c r="A3284" t="s">
        <v>14597</v>
      </c>
      <c r="B3284">
        <v>2014</v>
      </c>
      <c r="C3284" t="s">
        <v>7946</v>
      </c>
      <c r="D3284" t="s">
        <v>1199</v>
      </c>
      <c r="E3284" t="s">
        <v>14596</v>
      </c>
      <c r="F3284" t="s">
        <v>14598</v>
      </c>
      <c r="G3284" t="s">
        <v>569</v>
      </c>
      <c r="H3284" s="11">
        <v>6500000</v>
      </c>
      <c r="I3284" s="11">
        <v>84263837</v>
      </c>
      <c r="J3284" t="s">
        <v>38</v>
      </c>
      <c r="K3284">
        <v>99</v>
      </c>
      <c r="L3284" t="s">
        <v>4883</v>
      </c>
      <c r="M3284" t="s">
        <v>14599</v>
      </c>
      <c r="N3284">
        <v>5.4</v>
      </c>
      <c r="O3284">
        <v>271</v>
      </c>
      <c r="P3284">
        <v>291</v>
      </c>
      <c r="Q3284">
        <v>81699</v>
      </c>
      <c r="R3284">
        <v>2323</v>
      </c>
      <c r="S3284" t="s">
        <v>28</v>
      </c>
      <c r="T3284">
        <v>2.35</v>
      </c>
      <c r="U3284" t="b">
        <f>IF(Table19[[#This Row],[gross]]-Table19[[#This Row],[budget]] &gt; 0, TRUE, FALSE)</f>
        <v>1</v>
      </c>
    </row>
    <row r="3285" spans="1:21" x14ac:dyDescent="0.35">
      <c r="A3285" t="s">
        <v>15673</v>
      </c>
      <c r="B3285">
        <v>1999</v>
      </c>
      <c r="C3285" t="s">
        <v>15560</v>
      </c>
      <c r="D3285" t="s">
        <v>393</v>
      </c>
      <c r="E3285" t="s">
        <v>3899</v>
      </c>
      <c r="F3285" t="s">
        <v>5909</v>
      </c>
      <c r="G3285" t="s">
        <v>569</v>
      </c>
      <c r="H3285" s="11">
        <v>4000000</v>
      </c>
      <c r="I3285" s="11">
        <v>399793</v>
      </c>
      <c r="J3285" t="s">
        <v>38</v>
      </c>
      <c r="K3285">
        <v>106</v>
      </c>
      <c r="L3285" t="s">
        <v>3270</v>
      </c>
      <c r="M3285" t="s">
        <v>15674</v>
      </c>
      <c r="N3285">
        <v>5.4</v>
      </c>
      <c r="O3285">
        <v>31</v>
      </c>
      <c r="P3285">
        <v>70</v>
      </c>
      <c r="Q3285">
        <v>2877</v>
      </c>
      <c r="R3285">
        <v>4343</v>
      </c>
      <c r="S3285" t="s">
        <v>28</v>
      </c>
      <c r="T3285">
        <v>1.78</v>
      </c>
      <c r="U3285" t="b">
        <f>IF(Table19[[#This Row],[gross]]-Table19[[#This Row],[budget]] &gt; 0, TRUE, FALSE)</f>
        <v>0</v>
      </c>
    </row>
    <row r="3286" spans="1:21" x14ac:dyDescent="0.35">
      <c r="A3286" t="s">
        <v>15960</v>
      </c>
      <c r="B3286">
        <v>1985</v>
      </c>
      <c r="C3286" t="s">
        <v>15958</v>
      </c>
      <c r="D3286" t="s">
        <v>14687</v>
      </c>
      <c r="E3286" t="s">
        <v>15959</v>
      </c>
      <c r="F3286" t="s">
        <v>1268</v>
      </c>
      <c r="G3286" t="s">
        <v>569</v>
      </c>
      <c r="H3286" s="11">
        <v>2200000</v>
      </c>
      <c r="I3286" s="11">
        <v>30000000</v>
      </c>
      <c r="J3286" t="s">
        <v>38</v>
      </c>
      <c r="K3286">
        <v>87</v>
      </c>
      <c r="L3286" t="s">
        <v>7035</v>
      </c>
      <c r="M3286" t="s">
        <v>15961</v>
      </c>
      <c r="N3286">
        <v>5.4</v>
      </c>
      <c r="O3286">
        <v>138</v>
      </c>
      <c r="P3286">
        <v>327</v>
      </c>
      <c r="Q3286">
        <v>43485</v>
      </c>
      <c r="R3286">
        <v>1472</v>
      </c>
      <c r="S3286" t="s">
        <v>28</v>
      </c>
      <c r="T3286">
        <v>1.85</v>
      </c>
      <c r="U3286" t="b">
        <f>IF(Table19[[#This Row],[gross]]-Table19[[#This Row],[budget]] &gt; 0, TRUE, FALSE)</f>
        <v>1</v>
      </c>
    </row>
    <row r="3287" spans="1:21" x14ac:dyDescent="0.35">
      <c r="A3287" t="s">
        <v>15977</v>
      </c>
      <c r="B3287">
        <v>2002</v>
      </c>
      <c r="C3287" t="s">
        <v>11919</v>
      </c>
      <c r="D3287" t="s">
        <v>1540</v>
      </c>
      <c r="E3287" t="s">
        <v>15975</v>
      </c>
      <c r="F3287" t="s">
        <v>15978</v>
      </c>
      <c r="G3287" t="s">
        <v>569</v>
      </c>
      <c r="H3287" s="11">
        <v>3000000</v>
      </c>
      <c r="I3287" s="11">
        <v>19184015</v>
      </c>
      <c r="J3287" t="s">
        <v>38</v>
      </c>
      <c r="K3287">
        <v>113</v>
      </c>
      <c r="L3287" t="s">
        <v>15976</v>
      </c>
      <c r="M3287" t="s">
        <v>15979</v>
      </c>
      <c r="N3287">
        <v>5.4</v>
      </c>
      <c r="O3287">
        <v>24</v>
      </c>
      <c r="P3287">
        <v>35</v>
      </c>
      <c r="Q3287">
        <v>1466</v>
      </c>
      <c r="R3287">
        <v>159</v>
      </c>
      <c r="S3287" t="s">
        <v>28</v>
      </c>
      <c r="T3287">
        <v>1.85</v>
      </c>
      <c r="U3287" t="b">
        <f>IF(Table19[[#This Row],[gross]]-Table19[[#This Row],[budget]] &gt; 0, TRUE, FALSE)</f>
        <v>1</v>
      </c>
    </row>
    <row r="3288" spans="1:21" x14ac:dyDescent="0.35">
      <c r="A3288" t="s">
        <v>16070</v>
      </c>
      <c r="B3288">
        <v>1999</v>
      </c>
      <c r="C3288" t="s">
        <v>16069</v>
      </c>
      <c r="D3288" t="s">
        <v>5207</v>
      </c>
      <c r="E3288" t="s">
        <v>229</v>
      </c>
      <c r="F3288" t="s">
        <v>16071</v>
      </c>
      <c r="G3288" t="s">
        <v>569</v>
      </c>
      <c r="H3288" s="11">
        <v>3500000</v>
      </c>
      <c r="I3288" s="11">
        <v>3071947</v>
      </c>
      <c r="J3288" t="s">
        <v>38</v>
      </c>
      <c r="K3288">
        <v>87</v>
      </c>
      <c r="L3288" t="s">
        <v>5679</v>
      </c>
      <c r="M3288" t="s">
        <v>16072</v>
      </c>
      <c r="N3288">
        <v>5.4</v>
      </c>
      <c r="O3288">
        <v>49</v>
      </c>
      <c r="P3288">
        <v>183</v>
      </c>
      <c r="Q3288">
        <v>18711</v>
      </c>
      <c r="R3288">
        <v>9555</v>
      </c>
      <c r="S3288" t="s">
        <v>28</v>
      </c>
      <c r="T3288">
        <v>1.85</v>
      </c>
      <c r="U3288" t="b">
        <f>IF(Table19[[#This Row],[gross]]-Table19[[#This Row],[budget]] &gt; 0, TRUE, FALSE)</f>
        <v>0</v>
      </c>
    </row>
    <row r="3289" spans="1:21" x14ac:dyDescent="0.35">
      <c r="A3289" t="s">
        <v>16090</v>
      </c>
      <c r="B3289">
        <v>2014</v>
      </c>
      <c r="C3289" t="s">
        <v>6771</v>
      </c>
      <c r="D3289" t="s">
        <v>43</v>
      </c>
      <c r="E3289" t="s">
        <v>2126</v>
      </c>
      <c r="F3289" t="s">
        <v>4456</v>
      </c>
      <c r="G3289" t="s">
        <v>569</v>
      </c>
      <c r="H3289" s="11">
        <v>3000000</v>
      </c>
      <c r="I3289" s="11">
        <v>1821983</v>
      </c>
      <c r="J3289" t="s">
        <v>38</v>
      </c>
      <c r="K3289">
        <v>102</v>
      </c>
      <c r="L3289" t="s">
        <v>16089</v>
      </c>
      <c r="M3289" t="s">
        <v>16091</v>
      </c>
      <c r="N3289">
        <v>5.4</v>
      </c>
      <c r="O3289">
        <v>254</v>
      </c>
      <c r="P3289">
        <v>261</v>
      </c>
      <c r="Q3289">
        <v>31089</v>
      </c>
      <c r="R3289">
        <v>43810</v>
      </c>
      <c r="S3289" t="s">
        <v>28</v>
      </c>
      <c r="T3289">
        <v>2.35</v>
      </c>
      <c r="U3289" t="b">
        <f>IF(Table19[[#This Row],[gross]]-Table19[[#This Row],[budget]] &gt; 0, TRUE, FALSE)</f>
        <v>0</v>
      </c>
    </row>
    <row r="3290" spans="1:21" x14ac:dyDescent="0.35">
      <c r="A3290" t="s">
        <v>16700</v>
      </c>
      <c r="B3290">
        <v>2012</v>
      </c>
      <c r="C3290" t="s">
        <v>16698</v>
      </c>
      <c r="D3290" t="s">
        <v>16699</v>
      </c>
      <c r="E3290" t="s">
        <v>9055</v>
      </c>
      <c r="F3290" t="s">
        <v>8526</v>
      </c>
      <c r="G3290" t="s">
        <v>4621</v>
      </c>
      <c r="H3290" s="11">
        <v>1800000</v>
      </c>
      <c r="I3290" s="11"/>
      <c r="J3290" t="s">
        <v>38</v>
      </c>
      <c r="K3290">
        <v>111</v>
      </c>
      <c r="L3290" t="s">
        <v>2450</v>
      </c>
      <c r="M3290" t="s">
        <v>16701</v>
      </c>
      <c r="N3290">
        <v>5.4</v>
      </c>
      <c r="O3290">
        <v>4</v>
      </c>
      <c r="P3290">
        <v>8</v>
      </c>
      <c r="Q3290">
        <v>686</v>
      </c>
      <c r="R3290">
        <v>4306</v>
      </c>
      <c r="S3290" t="s">
        <v>28</v>
      </c>
      <c r="T3290">
        <v>1.85</v>
      </c>
      <c r="U3290" t="b">
        <f>IF(Table19[[#This Row],[gross]]-Table19[[#This Row],[budget]] &gt; 0, TRUE, FALSE)</f>
        <v>0</v>
      </c>
    </row>
    <row r="3291" spans="1:21" x14ac:dyDescent="0.35">
      <c r="A3291" t="s">
        <v>16754</v>
      </c>
      <c r="B3291">
        <v>2003</v>
      </c>
      <c r="C3291" t="s">
        <v>2754</v>
      </c>
      <c r="D3291" t="s">
        <v>229</v>
      </c>
      <c r="E3291" t="s">
        <v>16753</v>
      </c>
      <c r="F3291" t="s">
        <v>13868</v>
      </c>
      <c r="G3291" t="s">
        <v>569</v>
      </c>
      <c r="H3291" s="11">
        <v>1650000</v>
      </c>
      <c r="I3291" s="11">
        <v>2580</v>
      </c>
      <c r="J3291" t="s">
        <v>38</v>
      </c>
      <c r="K3291">
        <v>111</v>
      </c>
      <c r="L3291" t="s">
        <v>7614</v>
      </c>
      <c r="M3291" t="s">
        <v>16755</v>
      </c>
      <c r="N3291">
        <v>5.4</v>
      </c>
      <c r="O3291">
        <v>22</v>
      </c>
      <c r="P3291">
        <v>40</v>
      </c>
      <c r="Q3291">
        <v>1618</v>
      </c>
      <c r="R3291">
        <v>2564</v>
      </c>
      <c r="S3291" t="s">
        <v>28</v>
      </c>
      <c r="T3291">
        <v>2.35</v>
      </c>
      <c r="U3291" t="b">
        <f>IF(Table19[[#This Row],[gross]]-Table19[[#This Row],[budget]] &gt; 0, TRUE, FALSE)</f>
        <v>0</v>
      </c>
    </row>
    <row r="3292" spans="1:21" x14ac:dyDescent="0.35">
      <c r="A3292" t="s">
        <v>17096</v>
      </c>
      <c r="B3292">
        <v>2013</v>
      </c>
      <c r="C3292" t="s">
        <v>14270</v>
      </c>
      <c r="D3292" t="s">
        <v>69</v>
      </c>
      <c r="E3292" t="s">
        <v>981</v>
      </c>
      <c r="F3292" t="s">
        <v>17097</v>
      </c>
      <c r="G3292" t="s">
        <v>569</v>
      </c>
      <c r="H3292" s="11">
        <v>6000000</v>
      </c>
      <c r="I3292" s="11">
        <v>7186670</v>
      </c>
      <c r="J3292" t="s">
        <v>38</v>
      </c>
      <c r="K3292">
        <v>100</v>
      </c>
      <c r="L3292" t="s">
        <v>15187</v>
      </c>
      <c r="M3292" t="s">
        <v>17098</v>
      </c>
      <c r="N3292">
        <v>5.4</v>
      </c>
      <c r="O3292">
        <v>285</v>
      </c>
      <c r="P3292">
        <v>164</v>
      </c>
      <c r="Q3292">
        <v>21468</v>
      </c>
      <c r="R3292">
        <v>2082</v>
      </c>
      <c r="S3292" t="s">
        <v>28</v>
      </c>
      <c r="T3292">
        <v>2.35</v>
      </c>
      <c r="U3292" t="b">
        <f>IF(Table19[[#This Row],[gross]]-Table19[[#This Row],[budget]] &gt; 0, TRUE, FALSE)</f>
        <v>1</v>
      </c>
    </row>
    <row r="3293" spans="1:21" x14ac:dyDescent="0.35">
      <c r="A3293" t="s">
        <v>17244</v>
      </c>
      <c r="B3293">
        <v>2001</v>
      </c>
      <c r="C3293" t="s">
        <v>7143</v>
      </c>
      <c r="D3293" t="s">
        <v>10394</v>
      </c>
      <c r="E3293" t="s">
        <v>7143</v>
      </c>
      <c r="F3293" t="s">
        <v>17245</v>
      </c>
      <c r="G3293" t="s">
        <v>569</v>
      </c>
      <c r="H3293" s="11">
        <v>1500000</v>
      </c>
      <c r="I3293" s="11">
        <v>703</v>
      </c>
      <c r="J3293" t="s">
        <v>38</v>
      </c>
      <c r="K3293">
        <v>96</v>
      </c>
      <c r="L3293" t="s">
        <v>2450</v>
      </c>
      <c r="M3293" t="s">
        <v>17246</v>
      </c>
      <c r="N3293">
        <v>5.4</v>
      </c>
      <c r="O3293">
        <v>9</v>
      </c>
      <c r="P3293">
        <v>21</v>
      </c>
      <c r="Q3293">
        <v>480</v>
      </c>
      <c r="R3293">
        <v>920</v>
      </c>
      <c r="S3293" t="s">
        <v>28</v>
      </c>
      <c r="T3293">
        <v>1.85</v>
      </c>
      <c r="U3293" t="b">
        <f>IF(Table19[[#This Row],[gross]]-Table19[[#This Row],[budget]] &gt; 0, TRUE, FALSE)</f>
        <v>0</v>
      </c>
    </row>
    <row r="3294" spans="1:21" x14ac:dyDescent="0.35">
      <c r="A3294" t="s">
        <v>1377</v>
      </c>
      <c r="B3294">
        <v>2010</v>
      </c>
      <c r="C3294" t="s">
        <v>1373</v>
      </c>
      <c r="D3294" t="s">
        <v>1376</v>
      </c>
      <c r="E3294" t="s">
        <v>1374</v>
      </c>
      <c r="F3294" t="s">
        <v>1378</v>
      </c>
      <c r="G3294" t="s">
        <v>39</v>
      </c>
      <c r="H3294" s="11">
        <v>120000000</v>
      </c>
      <c r="I3294" s="11">
        <v>30212620</v>
      </c>
      <c r="J3294" t="s">
        <v>38</v>
      </c>
      <c r="K3294">
        <v>121</v>
      </c>
      <c r="L3294" t="s">
        <v>1375</v>
      </c>
      <c r="M3294" t="s">
        <v>1379</v>
      </c>
      <c r="N3294">
        <v>5.3</v>
      </c>
      <c r="O3294">
        <v>168</v>
      </c>
      <c r="P3294">
        <v>196</v>
      </c>
      <c r="Q3294">
        <v>35066</v>
      </c>
      <c r="R3294">
        <v>993</v>
      </c>
      <c r="S3294" t="s">
        <v>28</v>
      </c>
      <c r="T3294">
        <v>1.85</v>
      </c>
      <c r="U3294" t="b">
        <f>IF(Table19[[#This Row],[gross]]-Table19[[#This Row],[budget]] &gt; 0, TRUE, FALSE)</f>
        <v>0</v>
      </c>
    </row>
    <row r="3295" spans="1:21" x14ac:dyDescent="0.35">
      <c r="A3295" t="s">
        <v>1823</v>
      </c>
      <c r="B3295">
        <v>2015</v>
      </c>
      <c r="C3295" t="s">
        <v>1821</v>
      </c>
      <c r="D3295" t="s">
        <v>385</v>
      </c>
      <c r="E3295" t="s">
        <v>850</v>
      </c>
      <c r="F3295" t="s">
        <v>460</v>
      </c>
      <c r="G3295" t="s">
        <v>39</v>
      </c>
      <c r="H3295" s="11">
        <v>105000000</v>
      </c>
      <c r="I3295" s="11">
        <v>28772222</v>
      </c>
      <c r="J3295" t="s">
        <v>38</v>
      </c>
      <c r="K3295">
        <v>114</v>
      </c>
      <c r="L3295" t="s">
        <v>1822</v>
      </c>
      <c r="M3295" t="s">
        <v>1824</v>
      </c>
      <c r="N3295">
        <v>5.3</v>
      </c>
      <c r="O3295">
        <v>163</v>
      </c>
      <c r="P3295">
        <v>163</v>
      </c>
      <c r="Q3295">
        <v>33953</v>
      </c>
      <c r="R3295">
        <v>3962</v>
      </c>
      <c r="S3295" t="s">
        <v>28</v>
      </c>
      <c r="T3295">
        <v>2.35</v>
      </c>
      <c r="U3295" t="b">
        <f>IF(Table19[[#This Row],[gross]]-Table19[[#This Row],[budget]] &gt; 0, TRUE, FALSE)</f>
        <v>0</v>
      </c>
    </row>
    <row r="3296" spans="1:21" x14ac:dyDescent="0.35">
      <c r="A3296" t="s">
        <v>1987</v>
      </c>
      <c r="B3296">
        <v>2013</v>
      </c>
      <c r="C3296" t="s">
        <v>1985</v>
      </c>
      <c r="D3296" t="s">
        <v>950</v>
      </c>
      <c r="E3296" t="s">
        <v>1986</v>
      </c>
      <c r="F3296" t="s">
        <v>1988</v>
      </c>
      <c r="G3296" t="s">
        <v>569</v>
      </c>
      <c r="H3296" s="11">
        <v>92000000</v>
      </c>
      <c r="I3296" s="11">
        <v>67344392</v>
      </c>
      <c r="J3296" t="s">
        <v>38</v>
      </c>
      <c r="K3296">
        <v>101</v>
      </c>
      <c r="L3296" t="s">
        <v>59</v>
      </c>
      <c r="M3296" t="s">
        <v>1989</v>
      </c>
      <c r="N3296">
        <v>5.3</v>
      </c>
      <c r="O3296">
        <v>412</v>
      </c>
      <c r="P3296">
        <v>503</v>
      </c>
      <c r="Q3296">
        <v>165618</v>
      </c>
      <c r="R3296">
        <v>15481</v>
      </c>
      <c r="S3296" t="s">
        <v>28</v>
      </c>
      <c r="T3296">
        <v>1.85</v>
      </c>
      <c r="U3296" t="b">
        <f>IF(Table19[[#This Row],[gross]]-Table19[[#This Row],[budget]] &gt; 0, TRUE, FALSE)</f>
        <v>0</v>
      </c>
    </row>
    <row r="3297" spans="1:21" x14ac:dyDescent="0.35">
      <c r="A3297" t="s">
        <v>2688</v>
      </c>
      <c r="B3297">
        <v>2000</v>
      </c>
      <c r="C3297" t="s">
        <v>2686</v>
      </c>
      <c r="D3297" t="s">
        <v>2117</v>
      </c>
      <c r="E3297" t="s">
        <v>1893</v>
      </c>
      <c r="F3297" t="s">
        <v>2689</v>
      </c>
      <c r="G3297" t="s">
        <v>39</v>
      </c>
      <c r="H3297" s="11">
        <v>80000000</v>
      </c>
      <c r="I3297" s="11">
        <v>39442871</v>
      </c>
      <c r="J3297" t="s">
        <v>38</v>
      </c>
      <c r="K3297">
        <v>90</v>
      </c>
      <c r="L3297" t="s">
        <v>2687</v>
      </c>
      <c r="M3297" t="s">
        <v>2690</v>
      </c>
      <c r="N3297">
        <v>5.3</v>
      </c>
      <c r="O3297">
        <v>87</v>
      </c>
      <c r="P3297">
        <v>237</v>
      </c>
      <c r="Q3297">
        <v>80639</v>
      </c>
      <c r="R3297">
        <v>25190</v>
      </c>
      <c r="S3297" t="s">
        <v>28</v>
      </c>
      <c r="T3297">
        <v>1.85</v>
      </c>
      <c r="U3297" t="b">
        <f>IF(Table19[[#This Row],[gross]]-Table19[[#This Row],[budget]] &gt; 0, TRUE, FALSE)</f>
        <v>0</v>
      </c>
    </row>
    <row r="3298" spans="1:21" x14ac:dyDescent="0.35">
      <c r="A3298" t="s">
        <v>3032</v>
      </c>
      <c r="B3298">
        <v>2003</v>
      </c>
      <c r="C3298" t="s">
        <v>3031</v>
      </c>
      <c r="D3298" t="s">
        <v>386</v>
      </c>
      <c r="E3298" t="s">
        <v>347</v>
      </c>
      <c r="F3298" t="s">
        <v>3033</v>
      </c>
      <c r="G3298" t="s">
        <v>39</v>
      </c>
      <c r="H3298" s="11">
        <v>75000000</v>
      </c>
      <c r="I3298" s="11">
        <v>30013346</v>
      </c>
      <c r="J3298" t="s">
        <v>38</v>
      </c>
      <c r="K3298">
        <v>116</v>
      </c>
      <c r="L3298" t="s">
        <v>412</v>
      </c>
      <c r="M3298" t="s">
        <v>3034</v>
      </c>
      <c r="N3298">
        <v>5.3</v>
      </c>
      <c r="O3298">
        <v>132</v>
      </c>
      <c r="P3298">
        <v>254</v>
      </c>
      <c r="Q3298">
        <v>31293</v>
      </c>
      <c r="R3298">
        <v>14028</v>
      </c>
      <c r="S3298" t="s">
        <v>28</v>
      </c>
      <c r="T3298">
        <v>2.35</v>
      </c>
      <c r="U3298" t="b">
        <f>IF(Table19[[#This Row],[gross]]-Table19[[#This Row],[budget]] &gt; 0, TRUE, FALSE)</f>
        <v>0</v>
      </c>
    </row>
    <row r="3299" spans="1:21" x14ac:dyDescent="0.35">
      <c r="A3299" t="s">
        <v>3149</v>
      </c>
      <c r="B3299">
        <v>1998</v>
      </c>
      <c r="C3299" t="s">
        <v>3148</v>
      </c>
      <c r="D3299" t="s">
        <v>420</v>
      </c>
      <c r="E3299" t="s">
        <v>3101</v>
      </c>
      <c r="F3299" t="s">
        <v>3150</v>
      </c>
      <c r="G3299" t="s">
        <v>39</v>
      </c>
      <c r="H3299" s="11">
        <v>71500000</v>
      </c>
      <c r="I3299" s="11">
        <v>144156464</v>
      </c>
      <c r="J3299" t="s">
        <v>38</v>
      </c>
      <c r="K3299">
        <v>85</v>
      </c>
      <c r="L3299" t="s">
        <v>505</v>
      </c>
      <c r="M3299" t="s">
        <v>3151</v>
      </c>
      <c r="N3299">
        <v>5.3</v>
      </c>
      <c r="O3299">
        <v>73</v>
      </c>
      <c r="P3299">
        <v>98</v>
      </c>
      <c r="Q3299">
        <v>74343</v>
      </c>
      <c r="R3299">
        <v>4166</v>
      </c>
      <c r="S3299" t="s">
        <v>28</v>
      </c>
      <c r="T3299">
        <v>1.85</v>
      </c>
      <c r="U3299" t="b">
        <f>IF(Table19[[#This Row],[gross]]-Table19[[#This Row],[budget]] &gt; 0, TRUE, FALSE)</f>
        <v>1</v>
      </c>
    </row>
    <row r="3300" spans="1:21" x14ac:dyDescent="0.35">
      <c r="A3300" t="s">
        <v>3296</v>
      </c>
      <c r="B3300">
        <v>2011</v>
      </c>
      <c r="C3300" t="s">
        <v>823</v>
      </c>
      <c r="D3300" t="s">
        <v>434</v>
      </c>
      <c r="E3300" t="s">
        <v>1292</v>
      </c>
      <c r="F3300" t="s">
        <v>3297</v>
      </c>
      <c r="G3300" t="s">
        <v>39</v>
      </c>
      <c r="H3300" s="11">
        <v>70000000</v>
      </c>
      <c r="I3300" s="11">
        <v>48430355</v>
      </c>
      <c r="J3300" t="s">
        <v>38</v>
      </c>
      <c r="K3300">
        <v>111</v>
      </c>
      <c r="L3300" t="s">
        <v>2450</v>
      </c>
      <c r="M3300" t="s">
        <v>3298</v>
      </c>
      <c r="N3300">
        <v>5.3</v>
      </c>
      <c r="O3300">
        <v>185</v>
      </c>
      <c r="P3300">
        <v>141</v>
      </c>
      <c r="Q3300">
        <v>43709</v>
      </c>
      <c r="R3300">
        <v>18510</v>
      </c>
      <c r="S3300" t="s">
        <v>28</v>
      </c>
      <c r="T3300">
        <v>2.35</v>
      </c>
      <c r="U3300" t="b">
        <f>IF(Table19[[#This Row],[gross]]-Table19[[#This Row],[budget]] &gt; 0, TRUE, FALSE)</f>
        <v>0</v>
      </c>
    </row>
    <row r="3301" spans="1:21" x14ac:dyDescent="0.35">
      <c r="A3301" t="s">
        <v>3983</v>
      </c>
      <c r="B3301">
        <v>2002</v>
      </c>
      <c r="C3301" t="s">
        <v>3982</v>
      </c>
      <c r="D3301" t="s">
        <v>3737</v>
      </c>
      <c r="E3301" t="s">
        <v>1774</v>
      </c>
      <c r="F3301" t="s">
        <v>3984</v>
      </c>
      <c r="G3301" t="s">
        <v>39</v>
      </c>
      <c r="H3301" s="11">
        <v>60000000</v>
      </c>
      <c r="I3301" s="11">
        <v>50189179</v>
      </c>
      <c r="J3301" t="s">
        <v>38</v>
      </c>
      <c r="K3301">
        <v>98</v>
      </c>
      <c r="L3301" t="s">
        <v>1841</v>
      </c>
      <c r="M3301" t="s">
        <v>3985</v>
      </c>
      <c r="N3301">
        <v>5.3</v>
      </c>
      <c r="O3301">
        <v>81</v>
      </c>
      <c r="P3301">
        <v>207</v>
      </c>
      <c r="Q3301">
        <v>61966</v>
      </c>
      <c r="R3301">
        <v>2018</v>
      </c>
      <c r="S3301" t="s">
        <v>28</v>
      </c>
      <c r="T3301">
        <v>1.85</v>
      </c>
      <c r="U3301" t="b">
        <f>IF(Table19[[#This Row],[gross]]-Table19[[#This Row],[budget]] &gt; 0, TRUE, FALSE)</f>
        <v>0</v>
      </c>
    </row>
    <row r="3302" spans="1:21" x14ac:dyDescent="0.35">
      <c r="A3302" t="s">
        <v>5615</v>
      </c>
      <c r="B3302">
        <v>1996</v>
      </c>
      <c r="C3302" t="s">
        <v>5613</v>
      </c>
      <c r="D3302" t="s">
        <v>5614</v>
      </c>
      <c r="E3302" t="s">
        <v>1308</v>
      </c>
      <c r="F3302" t="s">
        <v>3720</v>
      </c>
      <c r="G3302" t="s">
        <v>569</v>
      </c>
      <c r="H3302" s="11">
        <v>45000000</v>
      </c>
      <c r="I3302" s="11">
        <v>20400913</v>
      </c>
      <c r="J3302" t="s">
        <v>38</v>
      </c>
      <c r="K3302">
        <v>91</v>
      </c>
      <c r="L3302" t="s">
        <v>3411</v>
      </c>
      <c r="M3302" t="s">
        <v>5616</v>
      </c>
      <c r="N3302">
        <v>5.3</v>
      </c>
      <c r="O3302">
        <v>39</v>
      </c>
      <c r="P3302">
        <v>80</v>
      </c>
      <c r="Q3302">
        <v>15455</v>
      </c>
      <c r="R3302">
        <v>3855</v>
      </c>
      <c r="S3302" t="s">
        <v>28</v>
      </c>
      <c r="T3302">
        <v>1.85</v>
      </c>
      <c r="U3302" t="b">
        <f>IF(Table19[[#This Row],[gross]]-Table19[[#This Row],[budget]] &gt; 0, TRUE, FALSE)</f>
        <v>0</v>
      </c>
    </row>
    <row r="3303" spans="1:21" x14ac:dyDescent="0.35">
      <c r="A3303" t="s">
        <v>5875</v>
      </c>
      <c r="B3303">
        <v>2012</v>
      </c>
      <c r="C3303" t="s">
        <v>5873</v>
      </c>
      <c r="D3303" t="s">
        <v>5859</v>
      </c>
      <c r="E3303" t="s">
        <v>5874</v>
      </c>
      <c r="F3303" t="s">
        <v>3820</v>
      </c>
      <c r="G3303" t="s">
        <v>39</v>
      </c>
      <c r="H3303" s="11">
        <v>40000000</v>
      </c>
      <c r="I3303" s="11">
        <v>26404753</v>
      </c>
      <c r="J3303" t="s">
        <v>38</v>
      </c>
      <c r="K3303">
        <v>91</v>
      </c>
      <c r="L3303" t="s">
        <v>1482</v>
      </c>
      <c r="M3303" t="s">
        <v>5876</v>
      </c>
      <c r="N3303">
        <v>5.3</v>
      </c>
      <c r="O3303">
        <v>127</v>
      </c>
      <c r="P3303">
        <v>169</v>
      </c>
      <c r="Q3303">
        <v>34203</v>
      </c>
      <c r="R3303">
        <v>3301</v>
      </c>
      <c r="S3303" t="s">
        <v>28</v>
      </c>
      <c r="T3303">
        <v>2.35</v>
      </c>
      <c r="U3303" t="b">
        <f>IF(Table19[[#This Row],[gross]]-Table19[[#This Row],[budget]] &gt; 0, TRUE, FALSE)</f>
        <v>0</v>
      </c>
    </row>
    <row r="3304" spans="1:21" x14ac:dyDescent="0.35">
      <c r="A3304" t="s">
        <v>6331</v>
      </c>
      <c r="B3304">
        <v>1999</v>
      </c>
      <c r="C3304" t="s">
        <v>4392</v>
      </c>
      <c r="D3304" t="s">
        <v>3979</v>
      </c>
      <c r="E3304" t="s">
        <v>6330</v>
      </c>
      <c r="F3304" t="s">
        <v>6332</v>
      </c>
      <c r="G3304" t="s">
        <v>39</v>
      </c>
      <c r="H3304" s="11">
        <v>40000000</v>
      </c>
      <c r="I3304" s="11">
        <v>28535768</v>
      </c>
      <c r="J3304" t="s">
        <v>38</v>
      </c>
      <c r="K3304">
        <v>90</v>
      </c>
      <c r="L3304" t="s">
        <v>1611</v>
      </c>
      <c r="M3304" t="s">
        <v>6333</v>
      </c>
      <c r="N3304">
        <v>5.3</v>
      </c>
      <c r="O3304">
        <v>62</v>
      </c>
      <c r="P3304">
        <v>105</v>
      </c>
      <c r="Q3304">
        <v>10446</v>
      </c>
      <c r="R3304">
        <v>1335</v>
      </c>
      <c r="S3304" t="s">
        <v>28</v>
      </c>
      <c r="T3304">
        <v>1.85</v>
      </c>
      <c r="U3304" t="b">
        <f>IF(Table19[[#This Row],[gross]]-Table19[[#This Row],[budget]] &gt; 0, TRUE, FALSE)</f>
        <v>0</v>
      </c>
    </row>
    <row r="3305" spans="1:21" x14ac:dyDescent="0.35">
      <c r="A3305" t="s">
        <v>6593</v>
      </c>
      <c r="B3305">
        <v>2004</v>
      </c>
      <c r="C3305" t="s">
        <v>4494</v>
      </c>
      <c r="D3305" t="s">
        <v>5681</v>
      </c>
      <c r="E3305" t="s">
        <v>4494</v>
      </c>
      <c r="F3305" t="s">
        <v>5124</v>
      </c>
      <c r="G3305" t="s">
        <v>39</v>
      </c>
      <c r="H3305" s="11">
        <v>39000000</v>
      </c>
      <c r="I3305" s="11">
        <v>5881504</v>
      </c>
      <c r="J3305" t="s">
        <v>38</v>
      </c>
      <c r="K3305">
        <v>110</v>
      </c>
      <c r="L3305" t="s">
        <v>6592</v>
      </c>
      <c r="M3305" t="s">
        <v>6594</v>
      </c>
      <c r="N3305">
        <v>5.3</v>
      </c>
      <c r="O3305">
        <v>76</v>
      </c>
      <c r="P3305">
        <v>50</v>
      </c>
      <c r="Q3305">
        <v>5917</v>
      </c>
      <c r="R3305">
        <v>2972</v>
      </c>
      <c r="S3305" t="s">
        <v>28</v>
      </c>
      <c r="T3305">
        <v>2.35</v>
      </c>
      <c r="U3305" t="b">
        <f>IF(Table19[[#This Row],[gross]]-Table19[[#This Row],[budget]] &gt; 0, TRUE, FALSE)</f>
        <v>0</v>
      </c>
    </row>
    <row r="3306" spans="1:21" x14ac:dyDescent="0.35">
      <c r="A3306" t="s">
        <v>6850</v>
      </c>
      <c r="B3306">
        <v>2000</v>
      </c>
      <c r="C3306" t="s">
        <v>5081</v>
      </c>
      <c r="D3306" t="s">
        <v>3971</v>
      </c>
      <c r="E3306" t="s">
        <v>1344</v>
      </c>
      <c r="F3306" t="s">
        <v>6223</v>
      </c>
      <c r="G3306" t="s">
        <v>569</v>
      </c>
      <c r="H3306" s="11">
        <v>36000000</v>
      </c>
      <c r="I3306" s="11">
        <v>2954405</v>
      </c>
      <c r="J3306" t="s">
        <v>38</v>
      </c>
      <c r="K3306">
        <v>95</v>
      </c>
      <c r="L3306" t="s">
        <v>6849</v>
      </c>
      <c r="M3306" t="s">
        <v>6851</v>
      </c>
      <c r="N3306">
        <v>5.3</v>
      </c>
      <c r="O3306">
        <v>63</v>
      </c>
      <c r="P3306">
        <v>64</v>
      </c>
      <c r="Q3306">
        <v>1977</v>
      </c>
      <c r="R3306">
        <v>2928</v>
      </c>
      <c r="S3306" t="s">
        <v>28</v>
      </c>
      <c r="T3306">
        <v>1.85</v>
      </c>
      <c r="U3306" t="b">
        <f>IF(Table19[[#This Row],[gross]]-Table19[[#This Row],[budget]] &gt; 0, TRUE, FALSE)</f>
        <v>0</v>
      </c>
    </row>
    <row r="3307" spans="1:21" x14ac:dyDescent="0.35">
      <c r="A3307" t="s">
        <v>7015</v>
      </c>
      <c r="B3307">
        <v>2007</v>
      </c>
      <c r="C3307" t="s">
        <v>5990</v>
      </c>
      <c r="D3307" t="s">
        <v>784</v>
      </c>
      <c r="E3307" t="s">
        <v>7014</v>
      </c>
      <c r="F3307" t="s">
        <v>531</v>
      </c>
      <c r="G3307" t="s">
        <v>39</v>
      </c>
      <c r="H3307" s="11">
        <v>35000000</v>
      </c>
      <c r="I3307" s="11">
        <v>43792641</v>
      </c>
      <c r="J3307" t="s">
        <v>38</v>
      </c>
      <c r="K3307">
        <v>91</v>
      </c>
      <c r="L3307" t="s">
        <v>1618</v>
      </c>
      <c r="M3307" t="s">
        <v>7016</v>
      </c>
      <c r="N3307">
        <v>5.3</v>
      </c>
      <c r="O3307">
        <v>120</v>
      </c>
      <c r="P3307">
        <v>119</v>
      </c>
      <c r="Q3307">
        <v>32157</v>
      </c>
      <c r="R3307">
        <v>52566</v>
      </c>
      <c r="S3307" t="s">
        <v>28</v>
      </c>
      <c r="T3307">
        <v>2.35</v>
      </c>
      <c r="U3307" t="b">
        <f>IF(Table19[[#This Row],[gross]]-Table19[[#This Row],[budget]] &gt; 0, TRUE, FALSE)</f>
        <v>1</v>
      </c>
    </row>
    <row r="3308" spans="1:21" x14ac:dyDescent="0.35">
      <c r="A3308" t="s">
        <v>7053</v>
      </c>
      <c r="B3308">
        <v>2010</v>
      </c>
      <c r="C3308" t="s">
        <v>7051</v>
      </c>
      <c r="D3308" t="s">
        <v>7052</v>
      </c>
      <c r="E3308" t="s">
        <v>4349</v>
      </c>
      <c r="F3308" t="s">
        <v>5532</v>
      </c>
      <c r="G3308" t="s">
        <v>39</v>
      </c>
      <c r="H3308" s="11">
        <v>35000000</v>
      </c>
      <c r="I3308" s="11">
        <v>37481242</v>
      </c>
      <c r="J3308" t="s">
        <v>38</v>
      </c>
      <c r="K3308">
        <v>104</v>
      </c>
      <c r="L3308" t="s">
        <v>1618</v>
      </c>
      <c r="M3308" t="s">
        <v>7054</v>
      </c>
      <c r="N3308">
        <v>5.3</v>
      </c>
      <c r="O3308">
        <v>148</v>
      </c>
      <c r="P3308">
        <v>97</v>
      </c>
      <c r="Q3308">
        <v>40654</v>
      </c>
      <c r="R3308">
        <v>3356</v>
      </c>
      <c r="S3308" t="s">
        <v>28</v>
      </c>
      <c r="T3308">
        <v>2.35</v>
      </c>
      <c r="U3308" t="b">
        <f>IF(Table19[[#This Row],[gross]]-Table19[[#This Row],[budget]] &gt; 0, TRUE, FALSE)</f>
        <v>1</v>
      </c>
    </row>
    <row r="3309" spans="1:21" x14ac:dyDescent="0.35">
      <c r="A3309" t="s">
        <v>7090</v>
      </c>
      <c r="B3309">
        <v>2005</v>
      </c>
      <c r="C3309" t="s">
        <v>4905</v>
      </c>
      <c r="D3309" t="s">
        <v>5488</v>
      </c>
      <c r="E3309" t="s">
        <v>7089</v>
      </c>
      <c r="F3309" t="s">
        <v>7091</v>
      </c>
      <c r="G3309" t="s">
        <v>569</v>
      </c>
      <c r="H3309" s="11">
        <v>30000000</v>
      </c>
      <c r="I3309" s="11">
        <v>32048809</v>
      </c>
      <c r="J3309" t="s">
        <v>365</v>
      </c>
      <c r="K3309">
        <v>108</v>
      </c>
      <c r="L3309" t="s">
        <v>6096</v>
      </c>
      <c r="M3309" t="s">
        <v>7092</v>
      </c>
      <c r="N3309">
        <v>5.3</v>
      </c>
      <c r="O3309">
        <v>228</v>
      </c>
      <c r="P3309">
        <v>576</v>
      </c>
      <c r="Q3309">
        <v>94456</v>
      </c>
      <c r="R3309">
        <v>2178</v>
      </c>
      <c r="S3309" t="s">
        <v>28</v>
      </c>
      <c r="T3309">
        <v>1.85</v>
      </c>
      <c r="U3309" t="b">
        <f>IF(Table19[[#This Row],[gross]]-Table19[[#This Row],[budget]] &gt; 0, TRUE, FALSE)</f>
        <v>1</v>
      </c>
    </row>
    <row r="3310" spans="1:21" x14ac:dyDescent="0.35">
      <c r="A3310" t="s">
        <v>7368</v>
      </c>
      <c r="B3310">
        <v>1999</v>
      </c>
      <c r="C3310" t="s">
        <v>7367</v>
      </c>
      <c r="D3310" t="s">
        <v>43</v>
      </c>
      <c r="E3310" t="s">
        <v>749</v>
      </c>
      <c r="F3310" t="s">
        <v>5706</v>
      </c>
      <c r="G3310" t="s">
        <v>569</v>
      </c>
      <c r="H3310" s="11">
        <v>34000000</v>
      </c>
      <c r="I3310" s="11">
        <v>10654581</v>
      </c>
      <c r="J3310" t="s">
        <v>38</v>
      </c>
      <c r="K3310">
        <v>109</v>
      </c>
      <c r="L3310" t="s">
        <v>2596</v>
      </c>
      <c r="M3310" t="s">
        <v>7369</v>
      </c>
      <c r="N3310">
        <v>5.3</v>
      </c>
      <c r="O3310">
        <v>107</v>
      </c>
      <c r="P3310">
        <v>260</v>
      </c>
      <c r="Q3310">
        <v>45497</v>
      </c>
      <c r="R3310">
        <v>52621</v>
      </c>
      <c r="S3310" t="s">
        <v>28</v>
      </c>
      <c r="T3310">
        <v>1.85</v>
      </c>
      <c r="U3310" t="b">
        <f>IF(Table19[[#This Row],[gross]]-Table19[[#This Row],[budget]] &gt; 0, TRUE, FALSE)</f>
        <v>0</v>
      </c>
    </row>
    <row r="3311" spans="1:21" x14ac:dyDescent="0.35">
      <c r="A3311" t="s">
        <v>7414</v>
      </c>
      <c r="B3311">
        <v>2000</v>
      </c>
      <c r="C3311" t="s">
        <v>7413</v>
      </c>
      <c r="D3311" t="s">
        <v>572</v>
      </c>
      <c r="E3311" t="s">
        <v>2514</v>
      </c>
      <c r="F3311" t="s">
        <v>7415</v>
      </c>
      <c r="G3311" t="s">
        <v>569</v>
      </c>
      <c r="H3311" s="11">
        <v>33000000</v>
      </c>
      <c r="I3311" s="11">
        <v>28927720</v>
      </c>
      <c r="J3311" t="s">
        <v>38</v>
      </c>
      <c r="K3311">
        <v>97</v>
      </c>
      <c r="L3311" t="s">
        <v>4624</v>
      </c>
      <c r="M3311" t="s">
        <v>7416</v>
      </c>
      <c r="N3311">
        <v>5.3</v>
      </c>
      <c r="O3311">
        <v>103</v>
      </c>
      <c r="P3311">
        <v>181</v>
      </c>
      <c r="Q3311">
        <v>22220</v>
      </c>
      <c r="R3311">
        <v>18688</v>
      </c>
      <c r="S3311" t="s">
        <v>28</v>
      </c>
      <c r="T3311">
        <v>1.85</v>
      </c>
      <c r="U3311" t="b">
        <f>IF(Table19[[#This Row],[gross]]-Table19[[#This Row],[budget]] &gt; 0, TRUE, FALSE)</f>
        <v>0</v>
      </c>
    </row>
    <row r="3312" spans="1:21" x14ac:dyDescent="0.35">
      <c r="A3312" t="s">
        <v>7562</v>
      </c>
      <c r="B3312">
        <v>1996</v>
      </c>
      <c r="C3312" t="s">
        <v>6641</v>
      </c>
      <c r="D3312" t="s">
        <v>2126</v>
      </c>
      <c r="E3312" t="s">
        <v>3459</v>
      </c>
      <c r="F3312" t="s">
        <v>7563</v>
      </c>
      <c r="G3312" t="s">
        <v>90</v>
      </c>
      <c r="H3312" s="11">
        <v>30000000</v>
      </c>
      <c r="I3312" s="11">
        <v>4357000</v>
      </c>
      <c r="J3312" t="s">
        <v>38</v>
      </c>
      <c r="K3312">
        <v>110</v>
      </c>
      <c r="L3312" t="s">
        <v>505</v>
      </c>
      <c r="M3312" t="s">
        <v>7564</v>
      </c>
      <c r="N3312">
        <v>5.3</v>
      </c>
      <c r="O3312">
        <v>15</v>
      </c>
      <c r="P3312">
        <v>30</v>
      </c>
      <c r="Q3312">
        <v>5176</v>
      </c>
      <c r="R3312">
        <v>3864</v>
      </c>
      <c r="S3312" t="s">
        <v>28</v>
      </c>
      <c r="T3312">
        <v>1.85</v>
      </c>
      <c r="U3312" t="b">
        <f>IF(Table19[[#This Row],[gross]]-Table19[[#This Row],[budget]] &gt; 0, TRUE, FALSE)</f>
        <v>0</v>
      </c>
    </row>
    <row r="3313" spans="1:21" x14ac:dyDescent="0.35">
      <c r="A3313" t="s">
        <v>8059</v>
      </c>
      <c r="B3313">
        <v>1996</v>
      </c>
      <c r="C3313" t="s">
        <v>8056</v>
      </c>
      <c r="D3313" t="s">
        <v>483</v>
      </c>
      <c r="E3313" t="s">
        <v>8057</v>
      </c>
      <c r="F3313" t="s">
        <v>952</v>
      </c>
      <c r="G3313" t="s">
        <v>569</v>
      </c>
      <c r="H3313" s="11">
        <v>25000000</v>
      </c>
      <c r="I3313" s="11">
        <v>17100000</v>
      </c>
      <c r="J3313" t="s">
        <v>38</v>
      </c>
      <c r="K3313">
        <v>105</v>
      </c>
      <c r="L3313" t="s">
        <v>8058</v>
      </c>
      <c r="M3313" t="s">
        <v>8060</v>
      </c>
      <c r="N3313">
        <v>5.3</v>
      </c>
      <c r="O3313">
        <v>36</v>
      </c>
      <c r="P3313">
        <v>29</v>
      </c>
      <c r="Q3313">
        <v>7073</v>
      </c>
      <c r="R3313">
        <v>6152</v>
      </c>
      <c r="S3313" t="s">
        <v>28</v>
      </c>
      <c r="T3313">
        <v>1.85</v>
      </c>
      <c r="U3313" t="b">
        <f>IF(Table19[[#This Row],[gross]]-Table19[[#This Row],[budget]] &gt; 0, TRUE, FALSE)</f>
        <v>0</v>
      </c>
    </row>
    <row r="3314" spans="1:21" x14ac:dyDescent="0.35">
      <c r="A3314" t="s">
        <v>8259</v>
      </c>
      <c r="B3314">
        <v>2002</v>
      </c>
      <c r="C3314" t="s">
        <v>5804</v>
      </c>
      <c r="D3314" t="s">
        <v>6085</v>
      </c>
      <c r="E3314" t="s">
        <v>2906</v>
      </c>
      <c r="F3314" t="s">
        <v>3412</v>
      </c>
      <c r="G3314" t="s">
        <v>39</v>
      </c>
      <c r="H3314" s="11">
        <v>29000000</v>
      </c>
      <c r="I3314" s="11">
        <v>16930185</v>
      </c>
      <c r="J3314" t="s">
        <v>740</v>
      </c>
      <c r="K3314">
        <v>99</v>
      </c>
      <c r="L3314" t="s">
        <v>1618</v>
      </c>
      <c r="M3314" t="s">
        <v>8260</v>
      </c>
      <c r="N3314">
        <v>5.3</v>
      </c>
      <c r="O3314">
        <v>64</v>
      </c>
      <c r="P3314">
        <v>101</v>
      </c>
      <c r="Q3314">
        <v>14315</v>
      </c>
      <c r="R3314">
        <v>4169</v>
      </c>
      <c r="S3314" t="s">
        <v>28</v>
      </c>
      <c r="T3314">
        <v>1.85</v>
      </c>
      <c r="U3314" t="b">
        <f>IF(Table19[[#This Row],[gross]]-Table19[[#This Row],[budget]] &gt; 0, TRUE, FALSE)</f>
        <v>0</v>
      </c>
    </row>
    <row r="3315" spans="1:21" x14ac:dyDescent="0.35">
      <c r="A3315" t="s">
        <v>8262</v>
      </c>
      <c r="B3315">
        <v>2016</v>
      </c>
      <c r="C3315" t="s">
        <v>4134</v>
      </c>
      <c r="D3315" t="s">
        <v>144</v>
      </c>
      <c r="E3315" t="s">
        <v>265</v>
      </c>
      <c r="F3315" t="s">
        <v>4134</v>
      </c>
      <c r="G3315" t="s">
        <v>569</v>
      </c>
      <c r="H3315" s="11">
        <v>29000000</v>
      </c>
      <c r="I3315" s="11">
        <v>63034755</v>
      </c>
      <c r="J3315" t="s">
        <v>38</v>
      </c>
      <c r="K3315">
        <v>99</v>
      </c>
      <c r="L3315" t="s">
        <v>1611</v>
      </c>
      <c r="M3315" t="s">
        <v>8263</v>
      </c>
      <c r="N3315">
        <v>5.3</v>
      </c>
      <c r="O3315">
        <v>154</v>
      </c>
      <c r="P3315">
        <v>96</v>
      </c>
      <c r="Q3315">
        <v>16984</v>
      </c>
      <c r="R3315">
        <v>23562</v>
      </c>
      <c r="S3315" t="s">
        <v>28</v>
      </c>
      <c r="T3315">
        <v>1.85</v>
      </c>
      <c r="U3315" t="b">
        <f>IF(Table19[[#This Row],[gross]]-Table19[[#This Row],[budget]] &gt; 0, TRUE, FALSE)</f>
        <v>1</v>
      </c>
    </row>
    <row r="3316" spans="1:21" x14ac:dyDescent="0.35">
      <c r="A3316" t="s">
        <v>8430</v>
      </c>
      <c r="B3316">
        <v>2006</v>
      </c>
      <c r="C3316" t="s">
        <v>4069</v>
      </c>
      <c r="D3316" t="s">
        <v>8429</v>
      </c>
      <c r="E3316" t="s">
        <v>4489</v>
      </c>
      <c r="F3316" t="s">
        <v>5000</v>
      </c>
      <c r="G3316" t="s">
        <v>39</v>
      </c>
      <c r="H3316" s="11">
        <v>28000000</v>
      </c>
      <c r="I3316" s="11">
        <v>17324744</v>
      </c>
      <c r="J3316" t="s">
        <v>38</v>
      </c>
      <c r="K3316">
        <v>103</v>
      </c>
      <c r="L3316" t="s">
        <v>3479</v>
      </c>
      <c r="M3316" t="s">
        <v>8431</v>
      </c>
      <c r="N3316">
        <v>5.3</v>
      </c>
      <c r="O3316">
        <v>98</v>
      </c>
      <c r="P3316">
        <v>149</v>
      </c>
      <c r="Q3316">
        <v>44103</v>
      </c>
      <c r="R3316">
        <v>3211</v>
      </c>
      <c r="S3316" t="s">
        <v>28</v>
      </c>
      <c r="T3316">
        <v>1.85</v>
      </c>
      <c r="U3316" t="b">
        <f>IF(Table19[[#This Row],[gross]]-Table19[[#This Row],[budget]] &gt; 0, TRUE, FALSE)</f>
        <v>0</v>
      </c>
    </row>
    <row r="3317" spans="1:21" x14ac:dyDescent="0.35">
      <c r="A3317" t="s">
        <v>8498</v>
      </c>
      <c r="B3317">
        <v>2008</v>
      </c>
      <c r="C3317" t="s">
        <v>6477</v>
      </c>
      <c r="D3317" t="s">
        <v>5208</v>
      </c>
      <c r="E3317" t="s">
        <v>5038</v>
      </c>
      <c r="F3317" t="s">
        <v>779</v>
      </c>
      <c r="G3317" t="s">
        <v>39</v>
      </c>
      <c r="H3317" s="11">
        <v>35000000</v>
      </c>
      <c r="I3317" s="11">
        <v>42168445</v>
      </c>
      <c r="J3317" t="s">
        <v>38</v>
      </c>
      <c r="K3317">
        <v>114</v>
      </c>
      <c r="L3317" t="s">
        <v>1375</v>
      </c>
      <c r="M3317" t="s">
        <v>8499</v>
      </c>
      <c r="N3317">
        <v>5.3</v>
      </c>
      <c r="O3317">
        <v>76</v>
      </c>
      <c r="P3317">
        <v>39</v>
      </c>
      <c r="Q3317">
        <v>10791</v>
      </c>
      <c r="R3317">
        <v>3565</v>
      </c>
      <c r="S3317" t="s">
        <v>28</v>
      </c>
      <c r="T3317">
        <v>1.85</v>
      </c>
      <c r="U3317" t="b">
        <f>IF(Table19[[#This Row],[gross]]-Table19[[#This Row],[budget]] &gt; 0, TRUE, FALSE)</f>
        <v>1</v>
      </c>
    </row>
    <row r="3318" spans="1:21" x14ac:dyDescent="0.35">
      <c r="A3318" t="s">
        <v>9034</v>
      </c>
      <c r="B3318">
        <v>1998</v>
      </c>
      <c r="C3318" t="s">
        <v>7288</v>
      </c>
      <c r="D3318" t="s">
        <v>9033</v>
      </c>
      <c r="E3318" t="s">
        <v>9031</v>
      </c>
      <c r="F3318" t="s">
        <v>9035</v>
      </c>
      <c r="G3318" t="s">
        <v>569</v>
      </c>
      <c r="H3318" s="11">
        <v>25000000</v>
      </c>
      <c r="I3318" s="11">
        <v>32368960</v>
      </c>
      <c r="J3318" t="s">
        <v>263</v>
      </c>
      <c r="K3318">
        <v>89</v>
      </c>
      <c r="L3318" t="s">
        <v>9032</v>
      </c>
      <c r="M3318" t="s">
        <v>9036</v>
      </c>
      <c r="N3318">
        <v>5.3</v>
      </c>
      <c r="O3318">
        <v>114</v>
      </c>
      <c r="P3318">
        <v>292</v>
      </c>
      <c r="Q3318">
        <v>39768</v>
      </c>
      <c r="R3318">
        <v>667</v>
      </c>
      <c r="S3318" t="s">
        <v>28</v>
      </c>
      <c r="T3318">
        <v>1.85</v>
      </c>
      <c r="U3318" t="b">
        <f>IF(Table19[[#This Row],[gross]]-Table19[[#This Row],[budget]] &gt; 0, TRUE, FALSE)</f>
        <v>1</v>
      </c>
    </row>
    <row r="3319" spans="1:21" x14ac:dyDescent="0.35">
      <c r="A3319" t="s">
        <v>9142</v>
      </c>
      <c r="B3319">
        <v>1996</v>
      </c>
      <c r="C3319" t="s">
        <v>9140</v>
      </c>
      <c r="D3319" t="s">
        <v>3127</v>
      </c>
      <c r="E3319" t="s">
        <v>1760</v>
      </c>
      <c r="F3319" t="s">
        <v>9143</v>
      </c>
      <c r="G3319" t="s">
        <v>272</v>
      </c>
      <c r="H3319" s="11">
        <v>25000000</v>
      </c>
      <c r="I3319" s="11">
        <v>15091542</v>
      </c>
      <c r="J3319" t="s">
        <v>56</v>
      </c>
      <c r="K3319">
        <v>90</v>
      </c>
      <c r="L3319" t="s">
        <v>9141</v>
      </c>
      <c r="M3319" t="s">
        <v>9144</v>
      </c>
      <c r="N3319">
        <v>5.3</v>
      </c>
      <c r="O3319">
        <v>19</v>
      </c>
      <c r="P3319">
        <v>22</v>
      </c>
      <c r="Q3319">
        <v>4086</v>
      </c>
      <c r="R3319">
        <v>2465</v>
      </c>
      <c r="S3319" t="s">
        <v>28</v>
      </c>
      <c r="T3319">
        <v>2.35</v>
      </c>
      <c r="U3319" t="b">
        <f>IF(Table19[[#This Row],[gross]]-Table19[[#This Row],[budget]] &gt; 0, TRUE, FALSE)</f>
        <v>0</v>
      </c>
    </row>
    <row r="3320" spans="1:21" x14ac:dyDescent="0.35">
      <c r="A3320" t="s">
        <v>9344</v>
      </c>
      <c r="B3320">
        <v>2013</v>
      </c>
      <c r="C3320" t="s">
        <v>182</v>
      </c>
      <c r="D3320" t="s">
        <v>448</v>
      </c>
      <c r="E3320" t="s">
        <v>335</v>
      </c>
      <c r="F3320" t="s">
        <v>2078</v>
      </c>
      <c r="G3320" t="s">
        <v>569</v>
      </c>
      <c r="H3320" s="11">
        <v>25000000</v>
      </c>
      <c r="I3320" s="11">
        <v>16969390</v>
      </c>
      <c r="J3320" t="s">
        <v>38</v>
      </c>
      <c r="K3320">
        <v>138</v>
      </c>
      <c r="L3320" t="s">
        <v>2062</v>
      </c>
      <c r="M3320" t="s">
        <v>9345</v>
      </c>
      <c r="N3320">
        <v>5.3</v>
      </c>
      <c r="O3320">
        <v>336</v>
      </c>
      <c r="P3320">
        <v>431</v>
      </c>
      <c r="Q3320">
        <v>80861</v>
      </c>
      <c r="R3320">
        <v>27797</v>
      </c>
      <c r="S3320" t="s">
        <v>28</v>
      </c>
      <c r="T3320">
        <v>2.35</v>
      </c>
      <c r="U3320" t="b">
        <f>IF(Table19[[#This Row],[gross]]-Table19[[#This Row],[budget]] &gt; 0, TRUE, FALSE)</f>
        <v>0</v>
      </c>
    </row>
    <row r="3321" spans="1:21" x14ac:dyDescent="0.35">
      <c r="A3321" t="s">
        <v>1823</v>
      </c>
      <c r="B3321">
        <v>2015</v>
      </c>
      <c r="C3321" t="s">
        <v>1821</v>
      </c>
      <c r="D3321" t="s">
        <v>385</v>
      </c>
      <c r="E3321" t="s">
        <v>850</v>
      </c>
      <c r="F3321" t="s">
        <v>460</v>
      </c>
      <c r="G3321" t="s">
        <v>39</v>
      </c>
      <c r="H3321" s="11">
        <v>105000000</v>
      </c>
      <c r="I3321" s="11">
        <v>28772222</v>
      </c>
      <c r="J3321" t="s">
        <v>38</v>
      </c>
      <c r="K3321">
        <v>114</v>
      </c>
      <c r="L3321" t="s">
        <v>1822</v>
      </c>
      <c r="M3321" t="s">
        <v>1824</v>
      </c>
      <c r="N3321">
        <v>5.3</v>
      </c>
      <c r="O3321">
        <v>163</v>
      </c>
      <c r="P3321">
        <v>163</v>
      </c>
      <c r="Q3321">
        <v>33958</v>
      </c>
      <c r="R3321">
        <v>3962</v>
      </c>
      <c r="S3321" t="s">
        <v>28</v>
      </c>
      <c r="T3321">
        <v>2.35</v>
      </c>
      <c r="U3321" t="b">
        <f>IF(Table19[[#This Row],[gross]]-Table19[[#This Row],[budget]] &gt; 0, TRUE, FALSE)</f>
        <v>0</v>
      </c>
    </row>
    <row r="3322" spans="1:21" x14ac:dyDescent="0.35">
      <c r="A3322" t="s">
        <v>9408</v>
      </c>
      <c r="B3322">
        <v>2001</v>
      </c>
      <c r="C3322" t="s">
        <v>9407</v>
      </c>
      <c r="D3322" t="s">
        <v>5710</v>
      </c>
      <c r="E3322" t="s">
        <v>8951</v>
      </c>
      <c r="F3322" t="s">
        <v>3302</v>
      </c>
      <c r="G3322" t="s">
        <v>39</v>
      </c>
      <c r="H3322" s="11">
        <v>24000000</v>
      </c>
      <c r="I3322" s="11">
        <v>20218</v>
      </c>
      <c r="J3322" t="s">
        <v>38</v>
      </c>
      <c r="K3322">
        <v>88</v>
      </c>
      <c r="L3322" t="s">
        <v>412</v>
      </c>
      <c r="M3322" t="s">
        <v>9409</v>
      </c>
      <c r="N3322">
        <v>5.3</v>
      </c>
      <c r="O3322">
        <v>45</v>
      </c>
      <c r="P3322">
        <v>50</v>
      </c>
      <c r="Q3322">
        <v>5431</v>
      </c>
      <c r="R3322">
        <v>2557</v>
      </c>
      <c r="S3322" t="s">
        <v>28</v>
      </c>
      <c r="T3322">
        <v>2.35</v>
      </c>
      <c r="U3322" t="b">
        <f>IF(Table19[[#This Row],[gross]]-Table19[[#This Row],[budget]] &gt; 0, TRUE, FALSE)</f>
        <v>0</v>
      </c>
    </row>
    <row r="3323" spans="1:21" x14ac:dyDescent="0.35">
      <c r="A3323" t="s">
        <v>9431</v>
      </c>
      <c r="B3323">
        <v>2000</v>
      </c>
      <c r="C3323" t="s">
        <v>3935</v>
      </c>
      <c r="D3323" t="s">
        <v>420</v>
      </c>
      <c r="E3323" t="s">
        <v>9430</v>
      </c>
      <c r="F3323" t="s">
        <v>3127</v>
      </c>
      <c r="G3323" t="s">
        <v>39</v>
      </c>
      <c r="H3323" s="11">
        <v>24000000</v>
      </c>
      <c r="I3323" s="11">
        <v>12372410</v>
      </c>
      <c r="J3323" t="s">
        <v>38</v>
      </c>
      <c r="K3323">
        <v>107</v>
      </c>
      <c r="L3323" t="s">
        <v>3753</v>
      </c>
      <c r="M3323" t="s">
        <v>9432</v>
      </c>
      <c r="N3323">
        <v>5.3</v>
      </c>
      <c r="O3323">
        <v>51</v>
      </c>
      <c r="P3323">
        <v>101</v>
      </c>
      <c r="Q3323">
        <v>11709</v>
      </c>
      <c r="R3323">
        <v>4971</v>
      </c>
      <c r="S3323" t="s">
        <v>28</v>
      </c>
      <c r="T3323">
        <v>1.85</v>
      </c>
      <c r="U3323" t="b">
        <f>IF(Table19[[#This Row],[gross]]-Table19[[#This Row],[budget]] &gt; 0, TRUE, FALSE)</f>
        <v>0</v>
      </c>
    </row>
    <row r="3324" spans="1:21" x14ac:dyDescent="0.35">
      <c r="A3324" t="s">
        <v>9696</v>
      </c>
      <c r="B3324">
        <v>2001</v>
      </c>
      <c r="C3324" t="s">
        <v>9694</v>
      </c>
      <c r="D3324" t="s">
        <v>955</v>
      </c>
      <c r="E3324" t="s">
        <v>9695</v>
      </c>
      <c r="F3324" t="s">
        <v>9697</v>
      </c>
      <c r="G3324" t="s">
        <v>39</v>
      </c>
      <c r="H3324" s="11">
        <v>22000000</v>
      </c>
      <c r="I3324" s="11">
        <v>14252830</v>
      </c>
      <c r="J3324" t="s">
        <v>263</v>
      </c>
      <c r="K3324">
        <v>98</v>
      </c>
      <c r="L3324" t="s">
        <v>6111</v>
      </c>
      <c r="M3324" t="s">
        <v>9698</v>
      </c>
      <c r="N3324">
        <v>5.3</v>
      </c>
      <c r="O3324">
        <v>93</v>
      </c>
      <c r="P3324">
        <v>242</v>
      </c>
      <c r="Q3324">
        <v>18900</v>
      </c>
      <c r="R3324">
        <v>3769</v>
      </c>
      <c r="S3324" t="s">
        <v>28</v>
      </c>
      <c r="T3324">
        <v>1.85</v>
      </c>
      <c r="U3324" t="b">
        <f>IF(Table19[[#This Row],[gross]]-Table19[[#This Row],[budget]] &gt; 0, TRUE, FALSE)</f>
        <v>0</v>
      </c>
    </row>
    <row r="3325" spans="1:21" x14ac:dyDescent="0.35">
      <c r="A3325" t="s">
        <v>10188</v>
      </c>
      <c r="B3325">
        <v>2010</v>
      </c>
      <c r="C3325" t="s">
        <v>10187</v>
      </c>
      <c r="D3325" t="s">
        <v>2128</v>
      </c>
      <c r="E3325" t="s">
        <v>2396</v>
      </c>
      <c r="F3325" t="s">
        <v>10144</v>
      </c>
      <c r="G3325" t="s">
        <v>90</v>
      </c>
      <c r="H3325" s="11">
        <v>20000000</v>
      </c>
      <c r="I3325" s="11">
        <v>25077977</v>
      </c>
      <c r="J3325" t="s">
        <v>38</v>
      </c>
      <c r="K3325">
        <v>90</v>
      </c>
      <c r="L3325" t="s">
        <v>1922</v>
      </c>
      <c r="M3325" t="s">
        <v>10189</v>
      </c>
      <c r="N3325">
        <v>5.3</v>
      </c>
      <c r="O3325">
        <v>84</v>
      </c>
      <c r="P3325">
        <v>84</v>
      </c>
      <c r="Q3325">
        <v>10986</v>
      </c>
      <c r="R3325">
        <v>2486</v>
      </c>
      <c r="S3325" t="s">
        <v>28</v>
      </c>
      <c r="T3325">
        <v>1.85</v>
      </c>
      <c r="U3325" t="b">
        <f>IF(Table19[[#This Row],[gross]]-Table19[[#This Row],[budget]] &gt; 0, TRUE, FALSE)</f>
        <v>1</v>
      </c>
    </row>
    <row r="3326" spans="1:21" x14ac:dyDescent="0.35">
      <c r="A3326" t="s">
        <v>10191</v>
      </c>
      <c r="B3326">
        <v>2006</v>
      </c>
      <c r="C3326" t="s">
        <v>2003</v>
      </c>
      <c r="D3326" t="s">
        <v>9000</v>
      </c>
      <c r="E3326" t="s">
        <v>7529</v>
      </c>
      <c r="F3326" t="s">
        <v>10192</v>
      </c>
      <c r="G3326" t="s">
        <v>39</v>
      </c>
      <c r="H3326" s="11">
        <v>20000000</v>
      </c>
      <c r="I3326" s="11">
        <v>23292105</v>
      </c>
      <c r="J3326" t="s">
        <v>38</v>
      </c>
      <c r="K3326">
        <v>97</v>
      </c>
      <c r="L3326" t="s">
        <v>8390</v>
      </c>
      <c r="M3326" t="s">
        <v>10193</v>
      </c>
      <c r="N3326">
        <v>5.3</v>
      </c>
      <c r="O3326">
        <v>120</v>
      </c>
      <c r="P3326">
        <v>334</v>
      </c>
      <c r="Q3326">
        <v>39541</v>
      </c>
      <c r="R3326">
        <v>3261</v>
      </c>
      <c r="S3326" t="s">
        <v>28</v>
      </c>
      <c r="T3326">
        <v>2.35</v>
      </c>
      <c r="U3326" t="b">
        <f>IF(Table19[[#This Row],[gross]]-Table19[[#This Row],[budget]] &gt; 0, TRUE, FALSE)</f>
        <v>1</v>
      </c>
    </row>
    <row r="3327" spans="1:21" x14ac:dyDescent="0.35">
      <c r="A3327" t="s">
        <v>10303</v>
      </c>
      <c r="B3327">
        <v>2000</v>
      </c>
      <c r="C3327" t="s">
        <v>10301</v>
      </c>
      <c r="D3327" t="s">
        <v>5341</v>
      </c>
      <c r="E3327" t="s">
        <v>10302</v>
      </c>
      <c r="F3327" t="s">
        <v>10304</v>
      </c>
      <c r="G3327" t="s">
        <v>39</v>
      </c>
      <c r="H3327" s="11">
        <v>20000000</v>
      </c>
      <c r="I3327" s="11">
        <v>15464026</v>
      </c>
      <c r="J3327" t="s">
        <v>38</v>
      </c>
      <c r="K3327">
        <v>98</v>
      </c>
      <c r="L3327" t="s">
        <v>1618</v>
      </c>
      <c r="M3327" t="s">
        <v>10305</v>
      </c>
      <c r="N3327">
        <v>5.3</v>
      </c>
      <c r="O3327">
        <v>81</v>
      </c>
      <c r="P3327">
        <v>158</v>
      </c>
      <c r="Q3327">
        <v>23076</v>
      </c>
      <c r="R3327">
        <v>1189</v>
      </c>
      <c r="S3327" t="s">
        <v>28</v>
      </c>
      <c r="T3327">
        <v>1.85</v>
      </c>
      <c r="U3327" t="b">
        <f>IF(Table19[[#This Row],[gross]]-Table19[[#This Row],[budget]] &gt; 0, TRUE, FALSE)</f>
        <v>0</v>
      </c>
    </row>
    <row r="3328" spans="1:21" x14ac:dyDescent="0.35">
      <c r="A3328" t="s">
        <v>10477</v>
      </c>
      <c r="B3328">
        <v>2008</v>
      </c>
      <c r="C3328" t="s">
        <v>8962</v>
      </c>
      <c r="D3328" t="s">
        <v>10476</v>
      </c>
      <c r="E3328" t="s">
        <v>4356</v>
      </c>
      <c r="F3328" t="s">
        <v>408</v>
      </c>
      <c r="G3328" t="s">
        <v>569</v>
      </c>
      <c r="H3328" s="11">
        <v>20000000</v>
      </c>
      <c r="I3328" s="11">
        <v>6563357</v>
      </c>
      <c r="J3328" t="s">
        <v>38</v>
      </c>
      <c r="K3328">
        <v>87</v>
      </c>
      <c r="L3328" t="s">
        <v>4052</v>
      </c>
      <c r="M3328" t="s">
        <v>10478</v>
      </c>
      <c r="N3328">
        <v>5.3</v>
      </c>
      <c r="O3328">
        <v>58</v>
      </c>
      <c r="P3328">
        <v>120</v>
      </c>
      <c r="Q3328">
        <v>18571</v>
      </c>
      <c r="R3328">
        <v>4218</v>
      </c>
      <c r="S3328" t="s">
        <v>28</v>
      </c>
      <c r="T3328">
        <v>2.35</v>
      </c>
      <c r="U3328" t="b">
        <f>IF(Table19[[#This Row],[gross]]-Table19[[#This Row],[budget]] &gt; 0, TRUE, FALSE)</f>
        <v>0</v>
      </c>
    </row>
    <row r="3329" spans="1:21" x14ac:dyDescent="0.35">
      <c r="A3329" t="s">
        <v>10579</v>
      </c>
      <c r="B3329">
        <v>2015</v>
      </c>
      <c r="C3329" t="s">
        <v>555</v>
      </c>
      <c r="D3329" t="s">
        <v>335</v>
      </c>
      <c r="E3329" t="s">
        <v>555</v>
      </c>
      <c r="F3329" t="s">
        <v>10580</v>
      </c>
      <c r="G3329" t="s">
        <v>569</v>
      </c>
      <c r="H3329" s="11">
        <v>10000000</v>
      </c>
      <c r="I3329" s="11">
        <v>531009</v>
      </c>
      <c r="J3329" t="s">
        <v>38</v>
      </c>
      <c r="K3329">
        <v>122</v>
      </c>
      <c r="L3329" t="s">
        <v>209</v>
      </c>
      <c r="M3329" t="s">
        <v>10581</v>
      </c>
      <c r="N3329">
        <v>5.3</v>
      </c>
      <c r="O3329">
        <v>131</v>
      </c>
      <c r="P3329">
        <v>61</v>
      </c>
      <c r="Q3329">
        <v>7976</v>
      </c>
      <c r="R3329">
        <v>22319</v>
      </c>
      <c r="S3329" t="s">
        <v>28</v>
      </c>
      <c r="T3329">
        <v>2.35</v>
      </c>
      <c r="U3329" t="b">
        <f>IF(Table19[[#This Row],[gross]]-Table19[[#This Row],[budget]] &gt; 0, TRUE, FALSE)</f>
        <v>0</v>
      </c>
    </row>
    <row r="3330" spans="1:21" x14ac:dyDescent="0.35">
      <c r="A3330" t="s">
        <v>10845</v>
      </c>
      <c r="B3330">
        <v>2003</v>
      </c>
      <c r="C3330" t="s">
        <v>8967</v>
      </c>
      <c r="D3330" t="s">
        <v>10844</v>
      </c>
      <c r="E3330" t="s">
        <v>1489</v>
      </c>
      <c r="F3330" t="s">
        <v>9970</v>
      </c>
      <c r="G3330" t="s">
        <v>39</v>
      </c>
      <c r="H3330" s="11">
        <v>25000000</v>
      </c>
      <c r="I3330" s="11">
        <v>30222640</v>
      </c>
      <c r="J3330" t="s">
        <v>38</v>
      </c>
      <c r="K3330">
        <v>94</v>
      </c>
      <c r="L3330" t="s">
        <v>7403</v>
      </c>
      <c r="M3330" t="s">
        <v>10846</v>
      </c>
      <c r="N3330">
        <v>5.3</v>
      </c>
      <c r="O3330">
        <v>97</v>
      </c>
      <c r="P3330">
        <v>144</v>
      </c>
      <c r="Q3330">
        <v>36666</v>
      </c>
      <c r="R3330">
        <v>4868</v>
      </c>
      <c r="S3330" t="s">
        <v>28</v>
      </c>
      <c r="T3330">
        <v>1.85</v>
      </c>
      <c r="U3330" t="b">
        <f>IF(Table19[[#This Row],[gross]]-Table19[[#This Row],[budget]] &gt; 0, TRUE, FALSE)</f>
        <v>1</v>
      </c>
    </row>
    <row r="3331" spans="1:21" x14ac:dyDescent="0.35">
      <c r="A3331" t="s">
        <v>10851</v>
      </c>
      <c r="B3331">
        <v>1996</v>
      </c>
      <c r="C3331" t="s">
        <v>10848</v>
      </c>
      <c r="D3331" t="s">
        <v>10850</v>
      </c>
      <c r="E3331" t="s">
        <v>10849</v>
      </c>
      <c r="F3331" t="s">
        <v>10852</v>
      </c>
      <c r="G3331" t="s">
        <v>39</v>
      </c>
      <c r="H3331" s="11">
        <v>18000000</v>
      </c>
      <c r="I3331" s="11">
        <v>26906039</v>
      </c>
      <c r="J3331" t="s">
        <v>38</v>
      </c>
      <c r="K3331">
        <v>81</v>
      </c>
      <c r="L3331" t="s">
        <v>2073</v>
      </c>
      <c r="M3331" t="s">
        <v>10853</v>
      </c>
      <c r="N3331">
        <v>5.3</v>
      </c>
      <c r="O3331">
        <v>27</v>
      </c>
      <c r="P3331">
        <v>76</v>
      </c>
      <c r="Q3331">
        <v>29621</v>
      </c>
      <c r="R3331">
        <v>2653</v>
      </c>
      <c r="S3331" t="s">
        <v>28</v>
      </c>
      <c r="T3331">
        <v>1.85</v>
      </c>
      <c r="U3331" t="b">
        <f>IF(Table19[[#This Row],[gross]]-Table19[[#This Row],[budget]] &gt; 0, TRUE, FALSE)</f>
        <v>1</v>
      </c>
    </row>
    <row r="3332" spans="1:21" x14ac:dyDescent="0.35">
      <c r="A3332" t="s">
        <v>10923</v>
      </c>
      <c r="B3332">
        <v>2009</v>
      </c>
      <c r="C3332" t="s">
        <v>1216</v>
      </c>
      <c r="D3332" t="s">
        <v>2239</v>
      </c>
      <c r="E3332" t="s">
        <v>10922</v>
      </c>
      <c r="F3332" t="s">
        <v>4308</v>
      </c>
      <c r="G3332" t="s">
        <v>39</v>
      </c>
      <c r="H3332" s="11">
        <v>18000000</v>
      </c>
      <c r="I3332" s="11">
        <v>14793904</v>
      </c>
      <c r="J3332" t="s">
        <v>263</v>
      </c>
      <c r="K3332">
        <v>102</v>
      </c>
      <c r="L3332" t="s">
        <v>1618</v>
      </c>
      <c r="M3332" t="s">
        <v>10924</v>
      </c>
      <c r="N3332">
        <v>5.3</v>
      </c>
      <c r="O3332">
        <v>107</v>
      </c>
      <c r="P3332">
        <v>80</v>
      </c>
      <c r="Q3332">
        <v>28209</v>
      </c>
      <c r="R3332">
        <v>4072</v>
      </c>
      <c r="S3332" t="s">
        <v>28</v>
      </c>
      <c r="T3332">
        <v>1.85</v>
      </c>
      <c r="U3332" t="b">
        <f>IF(Table19[[#This Row],[gross]]-Table19[[#This Row],[budget]] &gt; 0, TRUE, FALSE)</f>
        <v>0</v>
      </c>
    </row>
    <row r="3333" spans="1:21" x14ac:dyDescent="0.35">
      <c r="A3333" t="s">
        <v>11378</v>
      </c>
      <c r="B3333">
        <v>2000</v>
      </c>
      <c r="C3333" t="s">
        <v>11377</v>
      </c>
      <c r="D3333" t="s">
        <v>4400</v>
      </c>
      <c r="E3333" t="s">
        <v>4648</v>
      </c>
      <c r="F3333" t="s">
        <v>11379</v>
      </c>
      <c r="G3333" t="s">
        <v>39</v>
      </c>
      <c r="H3333" s="11">
        <v>16000000</v>
      </c>
      <c r="I3333" s="11">
        <v>20627372</v>
      </c>
      <c r="J3333" t="s">
        <v>38</v>
      </c>
      <c r="K3333">
        <v>94</v>
      </c>
      <c r="L3333" t="s">
        <v>1375</v>
      </c>
      <c r="M3333" t="s">
        <v>11380</v>
      </c>
      <c r="N3333">
        <v>5.3</v>
      </c>
      <c r="O3333">
        <v>67</v>
      </c>
      <c r="P3333">
        <v>134</v>
      </c>
      <c r="Q3333">
        <v>13661</v>
      </c>
      <c r="R3333">
        <v>3451</v>
      </c>
      <c r="S3333" t="s">
        <v>28</v>
      </c>
      <c r="T3333">
        <v>1.85</v>
      </c>
      <c r="U3333" t="b">
        <f>IF(Table19[[#This Row],[gross]]-Table19[[#This Row],[budget]] &gt; 0, TRUE, FALSE)</f>
        <v>1</v>
      </c>
    </row>
    <row r="3334" spans="1:21" x14ac:dyDescent="0.35">
      <c r="A3334" t="s">
        <v>11618</v>
      </c>
      <c r="B3334">
        <v>2003</v>
      </c>
      <c r="C3334" t="s">
        <v>11614</v>
      </c>
      <c r="D3334" t="s">
        <v>11617</v>
      </c>
      <c r="E3334" t="s">
        <v>11615</v>
      </c>
      <c r="F3334" t="s">
        <v>1799</v>
      </c>
      <c r="G3334" t="s">
        <v>90</v>
      </c>
      <c r="H3334" s="11">
        <v>17000000</v>
      </c>
      <c r="I3334" s="11">
        <v>42672630</v>
      </c>
      <c r="J3334" t="s">
        <v>38</v>
      </c>
      <c r="K3334">
        <v>94</v>
      </c>
      <c r="L3334" t="s">
        <v>11616</v>
      </c>
      <c r="M3334" t="s">
        <v>11619</v>
      </c>
      <c r="N3334">
        <v>5.3</v>
      </c>
      <c r="O3334">
        <v>66</v>
      </c>
      <c r="P3334">
        <v>172</v>
      </c>
      <c r="Q3334">
        <v>27580</v>
      </c>
      <c r="R3334">
        <v>3423</v>
      </c>
      <c r="S3334" t="s">
        <v>28</v>
      </c>
      <c r="T3334">
        <v>2.35</v>
      </c>
      <c r="U3334" t="b">
        <f>IF(Table19[[#This Row],[gross]]-Table19[[#This Row],[budget]] &gt; 0, TRUE, FALSE)</f>
        <v>1</v>
      </c>
    </row>
    <row r="3335" spans="1:21" x14ac:dyDescent="0.35">
      <c r="A3335" t="s">
        <v>11943</v>
      </c>
      <c r="B3335">
        <v>2013</v>
      </c>
      <c r="C3335" t="s">
        <v>11942</v>
      </c>
      <c r="D3335" t="s">
        <v>9132</v>
      </c>
      <c r="E3335" t="s">
        <v>1655</v>
      </c>
      <c r="F3335" t="s">
        <v>11944</v>
      </c>
      <c r="G3335" t="s">
        <v>39</v>
      </c>
      <c r="H3335" s="11">
        <v>15000000</v>
      </c>
      <c r="I3335" s="11">
        <v>9123834</v>
      </c>
      <c r="J3335" t="s">
        <v>38</v>
      </c>
      <c r="K3335">
        <v>95</v>
      </c>
      <c r="L3335" t="s">
        <v>1618</v>
      </c>
      <c r="M3335" t="s">
        <v>11945</v>
      </c>
      <c r="N3335">
        <v>5.3</v>
      </c>
      <c r="O3335">
        <v>43</v>
      </c>
      <c r="P3335">
        <v>33</v>
      </c>
      <c r="Q3335">
        <v>4065</v>
      </c>
      <c r="R3335">
        <v>3322</v>
      </c>
      <c r="S3335" t="s">
        <v>28</v>
      </c>
      <c r="T3335">
        <v>2.35</v>
      </c>
      <c r="U3335" t="b">
        <f>IF(Table19[[#This Row],[gross]]-Table19[[#This Row],[budget]] &gt; 0, TRUE, FALSE)</f>
        <v>0</v>
      </c>
    </row>
    <row r="3336" spans="1:21" x14ac:dyDescent="0.35">
      <c r="A3336" t="s">
        <v>11952</v>
      </c>
      <c r="B3336">
        <v>2009</v>
      </c>
      <c r="C3336" t="s">
        <v>11951</v>
      </c>
      <c r="D3336" t="s">
        <v>77</v>
      </c>
      <c r="E3336" t="s">
        <v>7780</v>
      </c>
      <c r="F3336" t="s">
        <v>9942</v>
      </c>
      <c r="G3336" t="s">
        <v>39</v>
      </c>
      <c r="H3336" s="11">
        <v>15000000</v>
      </c>
      <c r="I3336" s="11">
        <v>6373693</v>
      </c>
      <c r="J3336" t="s">
        <v>38</v>
      </c>
      <c r="K3336">
        <v>88</v>
      </c>
      <c r="L3336" t="s">
        <v>1618</v>
      </c>
      <c r="M3336" t="s">
        <v>11953</v>
      </c>
      <c r="N3336">
        <v>5.3</v>
      </c>
      <c r="O3336">
        <v>97</v>
      </c>
      <c r="P3336">
        <v>53</v>
      </c>
      <c r="Q3336">
        <v>11498</v>
      </c>
      <c r="R3336">
        <v>25637</v>
      </c>
      <c r="S3336" t="s">
        <v>28</v>
      </c>
      <c r="T3336">
        <v>1.85</v>
      </c>
      <c r="U3336" t="b">
        <f>IF(Table19[[#This Row],[gross]]-Table19[[#This Row],[budget]] &gt; 0, TRUE, FALSE)</f>
        <v>0</v>
      </c>
    </row>
    <row r="3337" spans="1:21" x14ac:dyDescent="0.35">
      <c r="A3337" t="s">
        <v>11999</v>
      </c>
      <c r="B3337">
        <v>1986</v>
      </c>
      <c r="C3337" t="s">
        <v>11998</v>
      </c>
      <c r="D3337" t="s">
        <v>6049</v>
      </c>
      <c r="E3337" t="s">
        <v>3622</v>
      </c>
      <c r="F3337" t="s">
        <v>12000</v>
      </c>
      <c r="G3337" t="s">
        <v>569</v>
      </c>
      <c r="H3337" s="11">
        <v>15000000</v>
      </c>
      <c r="I3337" s="11">
        <v>1953732</v>
      </c>
      <c r="J3337" t="s">
        <v>38</v>
      </c>
      <c r="K3337">
        <v>98</v>
      </c>
      <c r="L3337" t="s">
        <v>1316</v>
      </c>
      <c r="M3337" t="s">
        <v>12001</v>
      </c>
      <c r="N3337">
        <v>5.3</v>
      </c>
      <c r="O3337">
        <v>21</v>
      </c>
      <c r="P3337">
        <v>62</v>
      </c>
      <c r="Q3337">
        <v>4996</v>
      </c>
      <c r="R3337">
        <v>1351</v>
      </c>
      <c r="S3337" t="s">
        <v>28</v>
      </c>
      <c r="T3337">
        <v>2.35</v>
      </c>
      <c r="U3337" t="b">
        <f>IF(Table19[[#This Row],[gross]]-Table19[[#This Row],[budget]] &gt; 0, TRUE, FALSE)</f>
        <v>0</v>
      </c>
    </row>
    <row r="3338" spans="1:21" x14ac:dyDescent="0.35">
      <c r="A3338" t="s">
        <v>12795</v>
      </c>
      <c r="B3338">
        <v>2006</v>
      </c>
      <c r="C3338" t="s">
        <v>11745</v>
      </c>
      <c r="D3338" t="s">
        <v>12794</v>
      </c>
      <c r="E3338" t="s">
        <v>12793</v>
      </c>
      <c r="F3338" t="s">
        <v>12796</v>
      </c>
      <c r="G3338" t="s">
        <v>90</v>
      </c>
      <c r="H3338" s="11">
        <v>12000000</v>
      </c>
      <c r="I3338" s="11">
        <v>18595716</v>
      </c>
      <c r="J3338" t="s">
        <v>38</v>
      </c>
      <c r="K3338">
        <v>104</v>
      </c>
      <c r="L3338" t="s">
        <v>2534</v>
      </c>
      <c r="M3338" t="s">
        <v>12797</v>
      </c>
      <c r="N3338">
        <v>5.3</v>
      </c>
      <c r="O3338">
        <v>66</v>
      </c>
      <c r="P3338">
        <v>150</v>
      </c>
      <c r="Q3338">
        <v>30462</v>
      </c>
      <c r="R3338">
        <v>3963</v>
      </c>
      <c r="S3338" t="s">
        <v>28</v>
      </c>
      <c r="T3338">
        <v>1.85</v>
      </c>
      <c r="U3338" t="b">
        <f>IF(Table19[[#This Row],[gross]]-Table19[[#This Row],[budget]] &gt; 0, TRUE, FALSE)</f>
        <v>1</v>
      </c>
    </row>
    <row r="3339" spans="1:21" x14ac:dyDescent="0.35">
      <c r="A3339" t="s">
        <v>12812</v>
      </c>
      <c r="B3339">
        <v>2001</v>
      </c>
      <c r="C3339" t="s">
        <v>3757</v>
      </c>
      <c r="D3339" t="s">
        <v>1430</v>
      </c>
      <c r="E3339" t="s">
        <v>2030</v>
      </c>
      <c r="F3339" t="s">
        <v>2396</v>
      </c>
      <c r="G3339" t="s">
        <v>90</v>
      </c>
      <c r="H3339" s="11">
        <v>12000000</v>
      </c>
      <c r="I3339" s="11">
        <v>17292381</v>
      </c>
      <c r="J3339" t="s">
        <v>38</v>
      </c>
      <c r="K3339">
        <v>91</v>
      </c>
      <c r="L3339" t="s">
        <v>12811</v>
      </c>
      <c r="M3339" t="s">
        <v>12813</v>
      </c>
      <c r="N3339">
        <v>5.3</v>
      </c>
      <c r="O3339">
        <v>37</v>
      </c>
      <c r="P3339">
        <v>69</v>
      </c>
      <c r="Q3339">
        <v>5794</v>
      </c>
      <c r="R3339">
        <v>4551</v>
      </c>
      <c r="S3339" t="s">
        <v>28</v>
      </c>
      <c r="T3339">
        <v>1.85</v>
      </c>
      <c r="U3339" t="b">
        <f>IF(Table19[[#This Row],[gross]]-Table19[[#This Row],[budget]] &gt; 0, TRUE, FALSE)</f>
        <v>1</v>
      </c>
    </row>
    <row r="3340" spans="1:21" x14ac:dyDescent="0.35">
      <c r="A3340" t="s">
        <v>12890</v>
      </c>
      <c r="B3340">
        <v>2003</v>
      </c>
      <c r="C3340" t="s">
        <v>12888</v>
      </c>
      <c r="D3340" t="s">
        <v>2539</v>
      </c>
      <c r="E3340" t="s">
        <v>12889</v>
      </c>
      <c r="F3340" t="s">
        <v>12891</v>
      </c>
      <c r="G3340" t="s">
        <v>569</v>
      </c>
      <c r="H3340" s="11">
        <v>12000000</v>
      </c>
      <c r="I3340" s="11">
        <v>4717455</v>
      </c>
      <c r="J3340" t="s">
        <v>365</v>
      </c>
      <c r="K3340">
        <v>113</v>
      </c>
      <c r="L3340" t="s">
        <v>825</v>
      </c>
      <c r="M3340" t="s">
        <v>12892</v>
      </c>
      <c r="N3340">
        <v>5.3</v>
      </c>
      <c r="O3340">
        <v>138</v>
      </c>
      <c r="P3340">
        <v>354</v>
      </c>
      <c r="Q3340">
        <v>18632</v>
      </c>
      <c r="R3340">
        <v>1171</v>
      </c>
      <c r="S3340" t="s">
        <v>28</v>
      </c>
      <c r="T3340">
        <v>1.85</v>
      </c>
      <c r="U3340" t="b">
        <f>IF(Table19[[#This Row],[gross]]-Table19[[#This Row],[budget]] &gt; 0, TRUE, FALSE)</f>
        <v>0</v>
      </c>
    </row>
    <row r="3341" spans="1:21" x14ac:dyDescent="0.35">
      <c r="A3341" t="s">
        <v>13105</v>
      </c>
      <c r="B3341">
        <v>2001</v>
      </c>
      <c r="C3341" t="s">
        <v>13104</v>
      </c>
      <c r="D3341" t="s">
        <v>7192</v>
      </c>
      <c r="E3341" t="s">
        <v>1779</v>
      </c>
      <c r="F3341" t="s">
        <v>2481</v>
      </c>
      <c r="G3341" t="s">
        <v>569</v>
      </c>
      <c r="H3341" s="11">
        <v>11000000</v>
      </c>
      <c r="I3341" s="11">
        <v>13558739</v>
      </c>
      <c r="J3341" t="s">
        <v>38</v>
      </c>
      <c r="K3341">
        <v>95</v>
      </c>
      <c r="L3341" t="s">
        <v>1611</v>
      </c>
      <c r="M3341" t="s">
        <v>13106</v>
      </c>
      <c r="N3341">
        <v>5.3</v>
      </c>
      <c r="O3341">
        <v>75</v>
      </c>
      <c r="P3341">
        <v>121</v>
      </c>
      <c r="Q3341">
        <v>15427</v>
      </c>
      <c r="R3341">
        <v>2729</v>
      </c>
      <c r="S3341" t="s">
        <v>28</v>
      </c>
      <c r="T3341">
        <v>1.85</v>
      </c>
      <c r="U3341" t="b">
        <f>IF(Table19[[#This Row],[gross]]-Table19[[#This Row],[budget]] &gt; 0, TRUE, FALSE)</f>
        <v>1</v>
      </c>
    </row>
    <row r="3342" spans="1:21" x14ac:dyDescent="0.35">
      <c r="A3342" t="s">
        <v>13123</v>
      </c>
      <c r="B3342">
        <v>2002</v>
      </c>
      <c r="C3342" t="s">
        <v>13122</v>
      </c>
      <c r="D3342" t="s">
        <v>721</v>
      </c>
      <c r="E3342" t="s">
        <v>8854</v>
      </c>
      <c r="F3342" t="s">
        <v>13124</v>
      </c>
      <c r="G3342" t="s">
        <v>569</v>
      </c>
      <c r="H3342" s="11">
        <v>11000000</v>
      </c>
      <c r="I3342" s="11">
        <v>4814244</v>
      </c>
      <c r="J3342" t="s">
        <v>263</v>
      </c>
      <c r="K3342">
        <v>86</v>
      </c>
      <c r="L3342" t="s">
        <v>1618</v>
      </c>
      <c r="M3342" t="s">
        <v>13125</v>
      </c>
      <c r="N3342">
        <v>5.3</v>
      </c>
      <c r="O3342">
        <v>66</v>
      </c>
      <c r="P3342">
        <v>107</v>
      </c>
      <c r="Q3342">
        <v>12437</v>
      </c>
      <c r="R3342">
        <v>2415</v>
      </c>
      <c r="S3342" t="s">
        <v>28</v>
      </c>
      <c r="T3342">
        <v>1.85</v>
      </c>
      <c r="U3342" t="b">
        <f>IF(Table19[[#This Row],[gross]]-Table19[[#This Row],[budget]] &gt; 0, TRUE, FALSE)</f>
        <v>0</v>
      </c>
    </row>
    <row r="3343" spans="1:21" x14ac:dyDescent="0.35">
      <c r="A3343" t="s">
        <v>13488</v>
      </c>
      <c r="B3343">
        <v>2004</v>
      </c>
      <c r="C3343" t="s">
        <v>11278</v>
      </c>
      <c r="D3343" t="s">
        <v>508</v>
      </c>
      <c r="E3343" t="s">
        <v>5614</v>
      </c>
      <c r="F3343" t="s">
        <v>2308</v>
      </c>
      <c r="G3343" t="s">
        <v>90</v>
      </c>
      <c r="H3343" s="11">
        <v>10000000</v>
      </c>
      <c r="I3343" s="11">
        <v>8070311</v>
      </c>
      <c r="J3343" t="s">
        <v>38</v>
      </c>
      <c r="K3343">
        <v>89</v>
      </c>
      <c r="L3343" t="s">
        <v>1618</v>
      </c>
      <c r="M3343" t="s">
        <v>13489</v>
      </c>
      <c r="N3343">
        <v>5.3</v>
      </c>
      <c r="O3343">
        <v>52</v>
      </c>
      <c r="P3343">
        <v>75</v>
      </c>
      <c r="Q3343">
        <v>12706</v>
      </c>
      <c r="R3343">
        <v>13626</v>
      </c>
      <c r="S3343" t="s">
        <v>28</v>
      </c>
      <c r="T3343">
        <v>1.85</v>
      </c>
      <c r="U3343" t="b">
        <f>IF(Table19[[#This Row],[gross]]-Table19[[#This Row],[budget]] &gt; 0, TRUE, FALSE)</f>
        <v>0</v>
      </c>
    </row>
    <row r="3344" spans="1:21" x14ac:dyDescent="0.35">
      <c r="A3344" t="s">
        <v>13663</v>
      </c>
      <c r="B3344">
        <v>2007</v>
      </c>
      <c r="C3344" t="s">
        <v>13662</v>
      </c>
      <c r="D3344" t="s">
        <v>3433</v>
      </c>
      <c r="E3344" t="s">
        <v>11608</v>
      </c>
      <c r="F3344" t="s">
        <v>2038</v>
      </c>
      <c r="G3344" t="s">
        <v>569</v>
      </c>
      <c r="H3344" s="11">
        <v>10000000</v>
      </c>
      <c r="I3344" s="11">
        <v>900926</v>
      </c>
      <c r="J3344" t="s">
        <v>38</v>
      </c>
      <c r="K3344">
        <v>93</v>
      </c>
      <c r="L3344" t="s">
        <v>1611</v>
      </c>
      <c r="M3344" t="s">
        <v>13664</v>
      </c>
      <c r="N3344">
        <v>5.3</v>
      </c>
      <c r="O3344">
        <v>51</v>
      </c>
      <c r="P3344">
        <v>46</v>
      </c>
      <c r="Q3344">
        <v>9517</v>
      </c>
      <c r="R3344">
        <v>3307</v>
      </c>
      <c r="S3344" t="s">
        <v>28</v>
      </c>
      <c r="T3344">
        <v>1.85</v>
      </c>
      <c r="U3344" t="b">
        <f>IF(Table19[[#This Row],[gross]]-Table19[[#This Row],[budget]] &gt; 0, TRUE, FALSE)</f>
        <v>0</v>
      </c>
    </row>
    <row r="3345" spans="1:21" x14ac:dyDescent="0.35">
      <c r="A3345" t="s">
        <v>14135</v>
      </c>
      <c r="B3345">
        <v>2000</v>
      </c>
      <c r="C3345" t="s">
        <v>14134</v>
      </c>
      <c r="D3345" t="s">
        <v>2700</v>
      </c>
      <c r="E3345" t="s">
        <v>5618</v>
      </c>
      <c r="F3345" t="s">
        <v>10275</v>
      </c>
      <c r="G3345" t="s">
        <v>569</v>
      </c>
      <c r="H3345" s="11">
        <v>8000000</v>
      </c>
      <c r="I3345" s="11">
        <v>5018450</v>
      </c>
      <c r="J3345" t="s">
        <v>38</v>
      </c>
      <c r="K3345">
        <v>92</v>
      </c>
      <c r="L3345" t="s">
        <v>3479</v>
      </c>
      <c r="M3345" t="s">
        <v>14136</v>
      </c>
      <c r="N3345">
        <v>5.3</v>
      </c>
      <c r="O3345">
        <v>72</v>
      </c>
      <c r="P3345">
        <v>86</v>
      </c>
      <c r="Q3345">
        <v>8546</v>
      </c>
      <c r="R3345">
        <v>2687</v>
      </c>
      <c r="S3345" t="s">
        <v>28</v>
      </c>
      <c r="T3345">
        <v>2.35</v>
      </c>
      <c r="U3345" t="b">
        <f>IF(Table19[[#This Row],[gross]]-Table19[[#This Row],[budget]] &gt; 0, TRUE, FALSE)</f>
        <v>0</v>
      </c>
    </row>
    <row r="3346" spans="1:21" x14ac:dyDescent="0.35">
      <c r="A3346" t="s">
        <v>14854</v>
      </c>
      <c r="B3346">
        <v>1999</v>
      </c>
      <c r="C3346" t="s">
        <v>14853</v>
      </c>
      <c r="D3346" t="s">
        <v>2403</v>
      </c>
      <c r="E3346" t="s">
        <v>4440</v>
      </c>
      <c r="F3346" t="s">
        <v>14855</v>
      </c>
      <c r="G3346" t="s">
        <v>39</v>
      </c>
      <c r="H3346" s="11">
        <v>6000000</v>
      </c>
      <c r="I3346" s="11">
        <v>4394936</v>
      </c>
      <c r="J3346" t="s">
        <v>740</v>
      </c>
      <c r="K3346">
        <v>96</v>
      </c>
      <c r="L3346" t="s">
        <v>2416</v>
      </c>
      <c r="M3346" t="s">
        <v>14856</v>
      </c>
      <c r="N3346">
        <v>5.3</v>
      </c>
      <c r="O3346">
        <v>35</v>
      </c>
      <c r="P3346">
        <v>190</v>
      </c>
      <c r="Q3346">
        <v>11439</v>
      </c>
      <c r="R3346">
        <v>5668</v>
      </c>
      <c r="S3346" t="s">
        <v>28</v>
      </c>
      <c r="T3346">
        <v>2.35</v>
      </c>
      <c r="U3346" t="b">
        <f>IF(Table19[[#This Row],[gross]]-Table19[[#This Row],[budget]] &gt; 0, TRUE, FALSE)</f>
        <v>0</v>
      </c>
    </row>
    <row r="3347" spans="1:21" x14ac:dyDescent="0.35">
      <c r="A3347" t="s">
        <v>15024</v>
      </c>
      <c r="B3347">
        <v>2011</v>
      </c>
      <c r="C3347" t="s">
        <v>15022</v>
      </c>
      <c r="D3347" t="s">
        <v>7200</v>
      </c>
      <c r="E3347" t="s">
        <v>15023</v>
      </c>
      <c r="F3347" t="s">
        <v>15025</v>
      </c>
      <c r="G3347" t="s">
        <v>569</v>
      </c>
      <c r="H3347" s="11">
        <v>9000000</v>
      </c>
      <c r="I3347" s="11">
        <v>27445</v>
      </c>
      <c r="J3347" t="s">
        <v>38</v>
      </c>
      <c r="K3347">
        <v>96</v>
      </c>
      <c r="L3347" t="s">
        <v>11552</v>
      </c>
      <c r="M3347" t="s">
        <v>15026</v>
      </c>
      <c r="N3347">
        <v>5.3</v>
      </c>
      <c r="O3347">
        <v>48</v>
      </c>
      <c r="P3347">
        <v>31</v>
      </c>
      <c r="Q3347">
        <v>3788</v>
      </c>
      <c r="R3347">
        <v>561</v>
      </c>
      <c r="S3347" t="s">
        <v>28</v>
      </c>
      <c r="T3347">
        <v>1.85</v>
      </c>
      <c r="U3347" t="b">
        <f>IF(Table19[[#This Row],[gross]]-Table19[[#This Row],[budget]] &gt; 0, TRUE, FALSE)</f>
        <v>0</v>
      </c>
    </row>
    <row r="3348" spans="1:21" x14ac:dyDescent="0.35">
      <c r="A3348" t="s">
        <v>15195</v>
      </c>
      <c r="B3348">
        <v>2012</v>
      </c>
      <c r="C3348" t="s">
        <v>12931</v>
      </c>
      <c r="D3348" t="s">
        <v>75</v>
      </c>
      <c r="E3348" t="s">
        <v>13893</v>
      </c>
      <c r="F3348" t="s">
        <v>15196</v>
      </c>
      <c r="G3348" t="s">
        <v>569</v>
      </c>
      <c r="H3348" s="11">
        <v>5000000</v>
      </c>
      <c r="I3348" s="11">
        <v>14123773</v>
      </c>
      <c r="J3348" t="s">
        <v>38</v>
      </c>
      <c r="K3348">
        <v>94</v>
      </c>
      <c r="L3348" t="s">
        <v>1872</v>
      </c>
      <c r="M3348" t="s">
        <v>15197</v>
      </c>
      <c r="N3348">
        <v>5.3</v>
      </c>
      <c r="O3348">
        <v>444</v>
      </c>
      <c r="P3348">
        <v>561</v>
      </c>
      <c r="Q3348">
        <v>108683</v>
      </c>
      <c r="R3348">
        <v>12306</v>
      </c>
      <c r="S3348" t="s">
        <v>28</v>
      </c>
      <c r="T3348">
        <v>2.35</v>
      </c>
      <c r="U3348" t="b">
        <f>IF(Table19[[#This Row],[gross]]-Table19[[#This Row],[budget]] &gt; 0, TRUE, FALSE)</f>
        <v>1</v>
      </c>
    </row>
    <row r="3349" spans="1:21" x14ac:dyDescent="0.35">
      <c r="A3349" t="s">
        <v>15282</v>
      </c>
      <c r="B3349">
        <v>2001</v>
      </c>
      <c r="C3349" t="s">
        <v>15281</v>
      </c>
      <c r="D3349" t="s">
        <v>9487</v>
      </c>
      <c r="E3349" t="s">
        <v>9489</v>
      </c>
      <c r="F3349" t="s">
        <v>5507</v>
      </c>
      <c r="G3349" t="s">
        <v>569</v>
      </c>
      <c r="H3349" s="11">
        <v>5000000</v>
      </c>
      <c r="I3349" s="11">
        <v>6755271</v>
      </c>
      <c r="J3349" t="s">
        <v>38</v>
      </c>
      <c r="K3349">
        <v>90</v>
      </c>
      <c r="L3349" t="s">
        <v>5289</v>
      </c>
      <c r="M3349" t="s">
        <v>15283</v>
      </c>
      <c r="N3349">
        <v>5.3</v>
      </c>
      <c r="O3349">
        <v>56</v>
      </c>
      <c r="P3349">
        <v>131</v>
      </c>
      <c r="Q3349">
        <v>7319</v>
      </c>
      <c r="R3349">
        <v>3004</v>
      </c>
      <c r="S3349" t="s">
        <v>28</v>
      </c>
      <c r="T3349">
        <v>1.85</v>
      </c>
      <c r="U3349" t="b">
        <f>IF(Table19[[#This Row],[gross]]-Table19[[#This Row],[budget]] &gt; 0, TRUE, FALSE)</f>
        <v>1</v>
      </c>
    </row>
    <row r="3350" spans="1:21" x14ac:dyDescent="0.35">
      <c r="A3350" t="s">
        <v>15871</v>
      </c>
      <c r="B3350">
        <v>2004</v>
      </c>
      <c r="C3350" t="s">
        <v>4931</v>
      </c>
      <c r="D3350" t="s">
        <v>655</v>
      </c>
      <c r="E3350" t="s">
        <v>10170</v>
      </c>
      <c r="F3350" t="s">
        <v>4907</v>
      </c>
      <c r="G3350" t="s">
        <v>39</v>
      </c>
      <c r="H3350" s="11">
        <v>3500000</v>
      </c>
      <c r="I3350" s="11">
        <v>96793</v>
      </c>
      <c r="J3350" t="s">
        <v>38</v>
      </c>
      <c r="K3350">
        <v>91</v>
      </c>
      <c r="L3350" t="s">
        <v>1383</v>
      </c>
      <c r="M3350" t="s">
        <v>15872</v>
      </c>
      <c r="N3350">
        <v>5.3</v>
      </c>
      <c r="O3350">
        <v>50</v>
      </c>
      <c r="P3350">
        <v>135</v>
      </c>
      <c r="Q3350">
        <v>12188</v>
      </c>
      <c r="R3350">
        <v>6380</v>
      </c>
      <c r="S3350" t="s">
        <v>28</v>
      </c>
      <c r="T3350">
        <v>2.35</v>
      </c>
      <c r="U3350" t="b">
        <f>IF(Table19[[#This Row],[gross]]-Table19[[#This Row],[budget]] &gt; 0, TRUE, FALSE)</f>
        <v>0</v>
      </c>
    </row>
    <row r="3351" spans="1:21" x14ac:dyDescent="0.35">
      <c r="A3351" t="s">
        <v>15994</v>
      </c>
      <c r="B3351">
        <v>1990</v>
      </c>
      <c r="C3351" t="s">
        <v>5195</v>
      </c>
      <c r="D3351" t="s">
        <v>2868</v>
      </c>
      <c r="E3351" t="s">
        <v>15449</v>
      </c>
      <c r="F3351" t="s">
        <v>15995</v>
      </c>
      <c r="G3351" t="s">
        <v>90</v>
      </c>
      <c r="H3351" s="11">
        <v>3000000</v>
      </c>
      <c r="I3351" s="11">
        <v>15369573</v>
      </c>
      <c r="J3351" t="s">
        <v>38</v>
      </c>
      <c r="K3351">
        <v>100</v>
      </c>
      <c r="L3351" t="s">
        <v>1812</v>
      </c>
      <c r="M3351" t="s">
        <v>15996</v>
      </c>
      <c r="N3351">
        <v>5.3</v>
      </c>
      <c r="O3351">
        <v>16</v>
      </c>
      <c r="P3351">
        <v>54</v>
      </c>
      <c r="Q3351">
        <v>2580</v>
      </c>
      <c r="R3351">
        <v>1441</v>
      </c>
      <c r="S3351" t="s">
        <v>28</v>
      </c>
      <c r="T3351">
        <v>1.85</v>
      </c>
      <c r="U3351" t="b">
        <f>IF(Table19[[#This Row],[gross]]-Table19[[#This Row],[budget]] &gt; 0, TRUE, FALSE)</f>
        <v>1</v>
      </c>
    </row>
    <row r="3352" spans="1:21" x14ac:dyDescent="0.35">
      <c r="A3352" t="s">
        <v>16056</v>
      </c>
      <c r="B3352">
        <v>1993</v>
      </c>
      <c r="C3352" t="s">
        <v>16055</v>
      </c>
      <c r="D3352" t="s">
        <v>5909</v>
      </c>
      <c r="E3352" t="s">
        <v>13007</v>
      </c>
      <c r="F3352" t="s">
        <v>16057</v>
      </c>
      <c r="G3352" t="s">
        <v>569</v>
      </c>
      <c r="H3352" s="11">
        <v>3000000</v>
      </c>
      <c r="I3352" s="11">
        <v>3902679</v>
      </c>
      <c r="J3352" t="s">
        <v>38</v>
      </c>
      <c r="K3352">
        <v>98</v>
      </c>
      <c r="L3352" t="s">
        <v>7035</v>
      </c>
      <c r="M3352" t="s">
        <v>16058</v>
      </c>
      <c r="N3352">
        <v>5.3</v>
      </c>
      <c r="O3352">
        <v>22</v>
      </c>
      <c r="P3352">
        <v>49</v>
      </c>
      <c r="Q3352">
        <v>3943</v>
      </c>
      <c r="R3352">
        <v>1806</v>
      </c>
      <c r="S3352" t="s">
        <v>28</v>
      </c>
      <c r="T3352">
        <v>1.66</v>
      </c>
      <c r="U3352" t="b">
        <f>IF(Table19[[#This Row],[gross]]-Table19[[#This Row],[budget]] &gt; 0, TRUE, FALSE)</f>
        <v>1</v>
      </c>
    </row>
    <row r="3353" spans="1:21" x14ac:dyDescent="0.35">
      <c r="A3353" t="s">
        <v>16062</v>
      </c>
      <c r="B3353">
        <v>1997</v>
      </c>
      <c r="C3353" t="s">
        <v>16060</v>
      </c>
      <c r="D3353" t="s">
        <v>5644</v>
      </c>
      <c r="E3353" t="s">
        <v>16061</v>
      </c>
      <c r="F3353" t="s">
        <v>3917</v>
      </c>
      <c r="G3353" t="s">
        <v>569</v>
      </c>
      <c r="H3353" s="11">
        <v>3000000</v>
      </c>
      <c r="I3353" s="11">
        <v>3559990</v>
      </c>
      <c r="J3353" t="s">
        <v>38</v>
      </c>
      <c r="K3353">
        <v>95</v>
      </c>
      <c r="L3353" t="s">
        <v>982</v>
      </c>
      <c r="M3353" t="s">
        <v>16063</v>
      </c>
      <c r="N3353">
        <v>5.3</v>
      </c>
      <c r="O3353">
        <v>30</v>
      </c>
      <c r="P3353">
        <v>49</v>
      </c>
      <c r="Q3353">
        <v>8005</v>
      </c>
      <c r="R3353">
        <v>1363</v>
      </c>
      <c r="S3353" t="s">
        <v>28</v>
      </c>
      <c r="T3353">
        <v>1.85</v>
      </c>
      <c r="U3353" t="b">
        <f>IF(Table19[[#This Row],[gross]]-Table19[[#This Row],[budget]] &gt; 0, TRUE, FALSE)</f>
        <v>1</v>
      </c>
    </row>
    <row r="3354" spans="1:21" x14ac:dyDescent="0.35">
      <c r="A3354" t="s">
        <v>16113</v>
      </c>
      <c r="B3354">
        <v>2012</v>
      </c>
      <c r="C3354" t="s">
        <v>16112</v>
      </c>
      <c r="D3354" t="s">
        <v>79</v>
      </c>
      <c r="E3354" t="s">
        <v>1492</v>
      </c>
      <c r="F3354" t="s">
        <v>16114</v>
      </c>
      <c r="G3354" t="s">
        <v>569</v>
      </c>
      <c r="H3354" s="11">
        <v>3000000</v>
      </c>
      <c r="I3354" s="11">
        <v>418268</v>
      </c>
      <c r="J3354" t="s">
        <v>38</v>
      </c>
      <c r="K3354">
        <v>87</v>
      </c>
      <c r="L3354" t="s">
        <v>1618</v>
      </c>
      <c r="M3354" t="s">
        <v>16115</v>
      </c>
      <c r="N3354">
        <v>5.3</v>
      </c>
      <c r="O3354">
        <v>156</v>
      </c>
      <c r="P3354">
        <v>129</v>
      </c>
      <c r="Q3354">
        <v>37156</v>
      </c>
      <c r="R3354">
        <v>8353</v>
      </c>
      <c r="S3354" t="s">
        <v>28</v>
      </c>
      <c r="T3354">
        <v>2.35</v>
      </c>
      <c r="U3354" t="b">
        <f>IF(Table19[[#This Row],[gross]]-Table19[[#This Row],[budget]] &gt; 0, TRUE, FALSE)</f>
        <v>0</v>
      </c>
    </row>
    <row r="3355" spans="1:21" x14ac:dyDescent="0.35">
      <c r="A3355" t="s">
        <v>16117</v>
      </c>
      <c r="B3355">
        <v>2012</v>
      </c>
      <c r="C3355" t="s">
        <v>1453</v>
      </c>
      <c r="D3355" t="s">
        <v>13417</v>
      </c>
      <c r="E3355" t="s">
        <v>5192</v>
      </c>
      <c r="F3355" t="s">
        <v>16118</v>
      </c>
      <c r="G3355" t="s">
        <v>569</v>
      </c>
      <c r="H3355" s="11">
        <v>3000000</v>
      </c>
      <c r="I3355" s="11">
        <v>200803</v>
      </c>
      <c r="J3355" t="s">
        <v>38</v>
      </c>
      <c r="K3355">
        <v>93</v>
      </c>
      <c r="L3355" t="s">
        <v>1611</v>
      </c>
      <c r="M3355" t="s">
        <v>16119</v>
      </c>
      <c r="N3355">
        <v>5.3</v>
      </c>
      <c r="O3355">
        <v>82</v>
      </c>
      <c r="P3355">
        <v>71</v>
      </c>
      <c r="Q3355">
        <v>7988</v>
      </c>
      <c r="R3355">
        <v>1467</v>
      </c>
      <c r="S3355" t="s">
        <v>28</v>
      </c>
      <c r="T3355">
        <v>1.78</v>
      </c>
      <c r="U3355" t="b">
        <f>IF(Table19[[#This Row],[gross]]-Table19[[#This Row],[budget]] &gt; 0, TRUE, FALSE)</f>
        <v>0</v>
      </c>
    </row>
    <row r="3356" spans="1:21" x14ac:dyDescent="0.35">
      <c r="A3356" t="s">
        <v>16190</v>
      </c>
      <c r="B3356">
        <v>1988</v>
      </c>
      <c r="C3356" t="s">
        <v>16188</v>
      </c>
      <c r="D3356" t="s">
        <v>12192</v>
      </c>
      <c r="E3356" t="s">
        <v>16189</v>
      </c>
      <c r="F3356" t="s">
        <v>16191</v>
      </c>
      <c r="G3356" t="s">
        <v>569</v>
      </c>
      <c r="H3356" s="11">
        <v>2800000</v>
      </c>
      <c r="I3356" s="11">
        <v>19170001</v>
      </c>
      <c r="J3356" t="s">
        <v>38</v>
      </c>
      <c r="K3356">
        <v>88</v>
      </c>
      <c r="L3356" t="s">
        <v>6096</v>
      </c>
      <c r="M3356" t="s">
        <v>16192</v>
      </c>
      <c r="N3356">
        <v>5.3</v>
      </c>
      <c r="O3356">
        <v>110</v>
      </c>
      <c r="P3356">
        <v>270</v>
      </c>
      <c r="Q3356">
        <v>21359</v>
      </c>
      <c r="R3356">
        <v>1855</v>
      </c>
      <c r="S3356" t="s">
        <v>28</v>
      </c>
      <c r="T3356">
        <v>1.85</v>
      </c>
      <c r="U3356" t="b">
        <f>IF(Table19[[#This Row],[gross]]-Table19[[#This Row],[budget]] &gt; 0, TRUE, FALSE)</f>
        <v>1</v>
      </c>
    </row>
    <row r="3357" spans="1:21" x14ac:dyDescent="0.35">
      <c r="A3357" t="s">
        <v>7368</v>
      </c>
      <c r="B3357">
        <v>1999</v>
      </c>
      <c r="C3357" t="s">
        <v>7367</v>
      </c>
      <c r="D3357" t="s">
        <v>43</v>
      </c>
      <c r="E3357" t="s">
        <v>749</v>
      </c>
      <c r="F3357" t="s">
        <v>5706</v>
      </c>
      <c r="G3357" t="s">
        <v>569</v>
      </c>
      <c r="H3357" s="11">
        <v>34000000</v>
      </c>
      <c r="I3357" s="11">
        <v>10654581</v>
      </c>
      <c r="J3357" t="s">
        <v>38</v>
      </c>
      <c r="K3357">
        <v>109</v>
      </c>
      <c r="L3357" t="s">
        <v>2596</v>
      </c>
      <c r="M3357" t="s">
        <v>7369</v>
      </c>
      <c r="N3357">
        <v>5.3</v>
      </c>
      <c r="O3357">
        <v>107</v>
      </c>
      <c r="P3357">
        <v>260</v>
      </c>
      <c r="Q3357">
        <v>45500</v>
      </c>
      <c r="R3357">
        <v>52621</v>
      </c>
      <c r="S3357" t="s">
        <v>28</v>
      </c>
      <c r="T3357">
        <v>1.85</v>
      </c>
      <c r="U3357" t="b">
        <f>IF(Table19[[#This Row],[gross]]-Table19[[#This Row],[budget]] &gt; 0, TRUE, FALSE)</f>
        <v>0</v>
      </c>
    </row>
    <row r="3358" spans="1:21" x14ac:dyDescent="0.35">
      <c r="A3358" t="s">
        <v>16436</v>
      </c>
      <c r="B3358">
        <v>2011</v>
      </c>
      <c r="C3358" t="s">
        <v>16433</v>
      </c>
      <c r="D3358" t="s">
        <v>16435</v>
      </c>
      <c r="E3358" t="s">
        <v>16434</v>
      </c>
      <c r="F3358" t="s">
        <v>16437</v>
      </c>
      <c r="G3358" t="s">
        <v>569</v>
      </c>
      <c r="H3358" s="11">
        <v>2000000</v>
      </c>
      <c r="I3358" s="11">
        <v>12555230</v>
      </c>
      <c r="J3358" t="s">
        <v>1418</v>
      </c>
      <c r="K3358">
        <v>86</v>
      </c>
      <c r="L3358" t="s">
        <v>5834</v>
      </c>
      <c r="M3358" t="s">
        <v>16438</v>
      </c>
      <c r="N3358">
        <v>5.3</v>
      </c>
      <c r="O3358">
        <v>218</v>
      </c>
      <c r="P3358">
        <v>154</v>
      </c>
      <c r="Q3358">
        <v>18566</v>
      </c>
      <c r="R3358">
        <v>218</v>
      </c>
      <c r="S3358" t="s">
        <v>28</v>
      </c>
      <c r="T3358">
        <v>1.85</v>
      </c>
      <c r="U3358" t="b">
        <f>IF(Table19[[#This Row],[gross]]-Table19[[#This Row],[budget]] &gt; 0, TRUE, FALSE)</f>
        <v>1</v>
      </c>
    </row>
    <row r="3359" spans="1:21" x14ac:dyDescent="0.35">
      <c r="A3359" t="s">
        <v>16494</v>
      </c>
      <c r="B3359">
        <v>2015</v>
      </c>
      <c r="C3359" t="s">
        <v>6478</v>
      </c>
      <c r="D3359" t="s">
        <v>1975</v>
      </c>
      <c r="E3359" t="s">
        <v>6712</v>
      </c>
      <c r="F3359" t="s">
        <v>16495</v>
      </c>
      <c r="G3359" t="s">
        <v>39</v>
      </c>
      <c r="H3359" s="11">
        <v>2000000</v>
      </c>
      <c r="I3359" s="11">
        <v>2557668</v>
      </c>
      <c r="J3359" t="s">
        <v>38</v>
      </c>
      <c r="K3359">
        <v>97</v>
      </c>
      <c r="L3359" t="s">
        <v>2062</v>
      </c>
      <c r="M3359" t="s">
        <v>16496</v>
      </c>
      <c r="N3359">
        <v>5.3</v>
      </c>
      <c r="O3359">
        <v>39</v>
      </c>
      <c r="P3359">
        <v>22</v>
      </c>
      <c r="Q3359">
        <v>3911</v>
      </c>
      <c r="R3359">
        <v>2739</v>
      </c>
      <c r="S3359" t="s">
        <v>28</v>
      </c>
      <c r="T3359">
        <v>1.85</v>
      </c>
      <c r="U3359" t="b">
        <f>IF(Table19[[#This Row],[gross]]-Table19[[#This Row],[budget]] &gt; 0, TRUE, FALSE)</f>
        <v>1</v>
      </c>
    </row>
    <row r="3360" spans="1:21" x14ac:dyDescent="0.35">
      <c r="A3360" t="s">
        <v>16695</v>
      </c>
      <c r="B3360">
        <v>2007</v>
      </c>
      <c r="C3360" t="s">
        <v>16694</v>
      </c>
      <c r="D3360" t="s">
        <v>13063</v>
      </c>
      <c r="E3360" t="s">
        <v>2617</v>
      </c>
      <c r="F3360" t="s">
        <v>7501</v>
      </c>
      <c r="G3360" t="s">
        <v>569</v>
      </c>
      <c r="H3360" s="11">
        <v>1800000</v>
      </c>
      <c r="I3360" s="11"/>
      <c r="J3360" t="s">
        <v>38</v>
      </c>
      <c r="K3360">
        <v>113</v>
      </c>
      <c r="L3360" t="s">
        <v>5289</v>
      </c>
      <c r="M3360" t="s">
        <v>16696</v>
      </c>
      <c r="N3360">
        <v>5.3</v>
      </c>
      <c r="O3360">
        <v>53</v>
      </c>
      <c r="P3360">
        <v>103</v>
      </c>
      <c r="Q3360">
        <v>6267</v>
      </c>
      <c r="R3360">
        <v>2439</v>
      </c>
      <c r="S3360" t="s">
        <v>28</v>
      </c>
      <c r="T3360">
        <v>2.35</v>
      </c>
      <c r="U3360" t="b">
        <f>IF(Table19[[#This Row],[gross]]-Table19[[#This Row],[budget]] &gt; 0, TRUE, FALSE)</f>
        <v>0</v>
      </c>
    </row>
    <row r="3361" spans="1:21" x14ac:dyDescent="0.35">
      <c r="A3361" t="s">
        <v>7090</v>
      </c>
      <c r="B3361">
        <v>2005</v>
      </c>
      <c r="C3361" t="s">
        <v>4905</v>
      </c>
      <c r="D3361" t="s">
        <v>5488</v>
      </c>
      <c r="E3361" t="s">
        <v>7089</v>
      </c>
      <c r="F3361" t="s">
        <v>7091</v>
      </c>
      <c r="G3361" t="s">
        <v>569</v>
      </c>
      <c r="H3361" s="11">
        <v>30000000</v>
      </c>
      <c r="I3361" s="11">
        <v>32048809</v>
      </c>
      <c r="J3361" t="s">
        <v>365</v>
      </c>
      <c r="K3361">
        <v>108</v>
      </c>
      <c r="L3361" t="s">
        <v>6096</v>
      </c>
      <c r="M3361" t="s">
        <v>7092</v>
      </c>
      <c r="N3361">
        <v>5.3</v>
      </c>
      <c r="O3361">
        <v>228</v>
      </c>
      <c r="P3361">
        <v>576</v>
      </c>
      <c r="Q3361">
        <v>94463</v>
      </c>
      <c r="R3361">
        <v>2160</v>
      </c>
      <c r="S3361" t="s">
        <v>28</v>
      </c>
      <c r="T3361">
        <v>1.85</v>
      </c>
      <c r="U3361" t="b">
        <f>IF(Table19[[#This Row],[gross]]-Table19[[#This Row],[budget]] &gt; 0, TRUE, FALSE)</f>
        <v>1</v>
      </c>
    </row>
    <row r="3362" spans="1:21" x14ac:dyDescent="0.35">
      <c r="A3362" t="s">
        <v>17545</v>
      </c>
      <c r="B3362">
        <v>2002</v>
      </c>
      <c r="C3362" t="s">
        <v>17544</v>
      </c>
      <c r="D3362" t="s">
        <v>15163</v>
      </c>
      <c r="E3362" t="s">
        <v>8969</v>
      </c>
      <c r="F3362" t="s">
        <v>16036</v>
      </c>
      <c r="G3362" t="s">
        <v>569</v>
      </c>
      <c r="H3362" s="11">
        <v>500000</v>
      </c>
      <c r="I3362" s="11">
        <v>243347</v>
      </c>
      <c r="J3362" t="s">
        <v>38</v>
      </c>
      <c r="K3362">
        <v>91</v>
      </c>
      <c r="L3362" t="s">
        <v>2062</v>
      </c>
      <c r="M3362" t="s">
        <v>17546</v>
      </c>
      <c r="N3362">
        <v>5.3</v>
      </c>
      <c r="O3362">
        <v>11</v>
      </c>
      <c r="P3362">
        <v>24</v>
      </c>
      <c r="Q3362">
        <v>553</v>
      </c>
      <c r="R3362">
        <v>2555</v>
      </c>
      <c r="S3362" t="s">
        <v>28</v>
      </c>
      <c r="T3362">
        <v>1.85</v>
      </c>
      <c r="U3362" t="b">
        <f>IF(Table19[[#This Row],[gross]]-Table19[[#This Row],[budget]] &gt; 0, TRUE, FALSE)</f>
        <v>0</v>
      </c>
    </row>
    <row r="3363" spans="1:21" x14ac:dyDescent="0.35">
      <c r="A3363" t="s">
        <v>17951</v>
      </c>
      <c r="B3363">
        <v>1998</v>
      </c>
      <c r="C3363" t="s">
        <v>17949</v>
      </c>
      <c r="D3363" t="s">
        <v>1669</v>
      </c>
      <c r="E3363" t="s">
        <v>17950</v>
      </c>
      <c r="F3363" t="s">
        <v>17952</v>
      </c>
      <c r="G3363" t="s">
        <v>569</v>
      </c>
      <c r="H3363" s="11">
        <v>60000</v>
      </c>
      <c r="I3363" s="11">
        <v>536767</v>
      </c>
      <c r="J3363" t="s">
        <v>38</v>
      </c>
      <c r="K3363">
        <v>87</v>
      </c>
      <c r="L3363" t="s">
        <v>6849</v>
      </c>
      <c r="M3363" t="s">
        <v>17953</v>
      </c>
      <c r="N3363">
        <v>5.3</v>
      </c>
      <c r="O3363">
        <v>32</v>
      </c>
      <c r="P3363">
        <v>83</v>
      </c>
      <c r="Q3363">
        <v>1622</v>
      </c>
      <c r="R3363">
        <v>1362</v>
      </c>
      <c r="S3363" t="s">
        <v>28</v>
      </c>
      <c r="T3363">
        <v>1.85</v>
      </c>
      <c r="U3363" t="b">
        <f>IF(Table19[[#This Row],[gross]]-Table19[[#This Row],[budget]] &gt; 0, TRUE, FALSE)</f>
        <v>1</v>
      </c>
    </row>
    <row r="3364" spans="1:21" x14ac:dyDescent="0.35">
      <c r="A3364" t="s">
        <v>493</v>
      </c>
      <c r="B3364">
        <v>2008</v>
      </c>
      <c r="C3364" t="s">
        <v>489</v>
      </c>
      <c r="D3364" t="s">
        <v>492</v>
      </c>
      <c r="E3364" t="s">
        <v>490</v>
      </c>
      <c r="F3364" t="s">
        <v>494</v>
      </c>
      <c r="G3364" t="s">
        <v>39</v>
      </c>
      <c r="H3364" s="11">
        <v>145000000</v>
      </c>
      <c r="I3364" s="11">
        <v>102176165</v>
      </c>
      <c r="J3364" t="s">
        <v>38</v>
      </c>
      <c r="K3364">
        <v>112</v>
      </c>
      <c r="L3364" t="s">
        <v>491</v>
      </c>
      <c r="M3364" t="s">
        <v>495</v>
      </c>
      <c r="N3364">
        <v>5.2</v>
      </c>
      <c r="O3364">
        <v>264</v>
      </c>
      <c r="P3364">
        <v>501</v>
      </c>
      <c r="Q3364">
        <v>117927</v>
      </c>
      <c r="R3364">
        <v>9131</v>
      </c>
      <c r="S3364" t="s">
        <v>28</v>
      </c>
      <c r="T3364">
        <v>2.35</v>
      </c>
      <c r="U3364" t="b">
        <f>IF(Table19[[#This Row],[gross]]-Table19[[#This Row],[budget]] &gt; 0, TRUE, FALSE)</f>
        <v>0</v>
      </c>
    </row>
    <row r="3365" spans="1:21" x14ac:dyDescent="0.35">
      <c r="A3365" t="s">
        <v>1325</v>
      </c>
      <c r="B3365">
        <v>2007</v>
      </c>
      <c r="C3365" t="s">
        <v>1322</v>
      </c>
      <c r="D3365" t="s">
        <v>678</v>
      </c>
      <c r="E3365" t="s">
        <v>1323</v>
      </c>
      <c r="F3365" t="s">
        <v>1326</v>
      </c>
      <c r="G3365" t="s">
        <v>39</v>
      </c>
      <c r="H3365" s="11">
        <v>110000000</v>
      </c>
      <c r="I3365" s="11">
        <v>115802596</v>
      </c>
      <c r="J3365" t="s">
        <v>38</v>
      </c>
      <c r="K3365">
        <v>123</v>
      </c>
      <c r="L3365" t="s">
        <v>1324</v>
      </c>
      <c r="M3365" t="s">
        <v>1327</v>
      </c>
      <c r="N3365">
        <v>5.2</v>
      </c>
      <c r="O3365">
        <v>276</v>
      </c>
      <c r="P3365">
        <v>681</v>
      </c>
      <c r="Q3365">
        <v>182661</v>
      </c>
      <c r="R3365">
        <v>14017</v>
      </c>
      <c r="S3365" t="s">
        <v>28</v>
      </c>
      <c r="T3365">
        <v>2.35</v>
      </c>
      <c r="U3365" t="b">
        <f>IF(Table19[[#This Row],[gross]]-Table19[[#This Row],[budget]] &gt; 0, TRUE, FALSE)</f>
        <v>1</v>
      </c>
    </row>
    <row r="3366" spans="1:21" x14ac:dyDescent="0.35">
      <c r="A3366" t="s">
        <v>1894</v>
      </c>
      <c r="B3366">
        <v>2004</v>
      </c>
      <c r="C3366" t="s">
        <v>1891</v>
      </c>
      <c r="D3366" t="s">
        <v>1893</v>
      </c>
      <c r="E3366" t="s">
        <v>875</v>
      </c>
      <c r="F3366" t="s">
        <v>1895</v>
      </c>
      <c r="G3366" t="s">
        <v>39</v>
      </c>
      <c r="H3366" s="11">
        <v>90000000</v>
      </c>
      <c r="I3366" s="11">
        <v>59475623</v>
      </c>
      <c r="J3366" t="s">
        <v>38</v>
      </c>
      <c r="K3366">
        <v>93</v>
      </c>
      <c r="L3366" t="s">
        <v>1892</v>
      </c>
      <c r="M3366" t="s">
        <v>1896</v>
      </c>
      <c r="N3366">
        <v>5.2</v>
      </c>
      <c r="O3366">
        <v>169</v>
      </c>
      <c r="P3366">
        <v>407</v>
      </c>
      <c r="Q3366">
        <v>49739</v>
      </c>
      <c r="R3366">
        <v>13748</v>
      </c>
      <c r="S3366" t="s">
        <v>28</v>
      </c>
      <c r="T3366">
        <v>1.85</v>
      </c>
      <c r="U3366" t="b">
        <f>IF(Table19[[#This Row],[gross]]-Table19[[#This Row],[budget]] &gt; 0, TRUE, FALSE)</f>
        <v>0</v>
      </c>
    </row>
    <row r="3367" spans="1:21" x14ac:dyDescent="0.35">
      <c r="A3367" t="s">
        <v>2572</v>
      </c>
      <c r="B3367">
        <v>1997</v>
      </c>
      <c r="C3367" t="s">
        <v>2569</v>
      </c>
      <c r="D3367" t="s">
        <v>784</v>
      </c>
      <c r="E3367" t="s">
        <v>2570</v>
      </c>
      <c r="F3367" t="s">
        <v>2573</v>
      </c>
      <c r="G3367" t="s">
        <v>90</v>
      </c>
      <c r="H3367" s="11">
        <v>80000000</v>
      </c>
      <c r="I3367" s="11">
        <v>92969824</v>
      </c>
      <c r="J3367" t="s">
        <v>38</v>
      </c>
      <c r="K3367">
        <v>90</v>
      </c>
      <c r="L3367" t="s">
        <v>2571</v>
      </c>
      <c r="M3367" t="s">
        <v>2574</v>
      </c>
      <c r="N3367">
        <v>5.2</v>
      </c>
      <c r="O3367">
        <v>53</v>
      </c>
      <c r="P3367">
        <v>64</v>
      </c>
      <c r="Q3367">
        <v>63625</v>
      </c>
      <c r="R3367">
        <v>50005</v>
      </c>
      <c r="S3367" t="s">
        <v>28</v>
      </c>
      <c r="T3367">
        <v>1.85</v>
      </c>
      <c r="U3367" t="b">
        <f>IF(Table19[[#This Row],[gross]]-Table19[[#This Row],[budget]] &gt; 0, TRUE, FALSE)</f>
        <v>1</v>
      </c>
    </row>
    <row r="3368" spans="1:21" x14ac:dyDescent="0.35">
      <c r="A3368" t="s">
        <v>2631</v>
      </c>
      <c r="B3368">
        <v>2011</v>
      </c>
      <c r="C3368" t="s">
        <v>1568</v>
      </c>
      <c r="D3368" t="s">
        <v>955</v>
      </c>
      <c r="E3368" t="s">
        <v>2629</v>
      </c>
      <c r="F3368" t="s">
        <v>2632</v>
      </c>
      <c r="G3368" t="s">
        <v>90</v>
      </c>
      <c r="H3368" s="11">
        <v>80000000</v>
      </c>
      <c r="I3368" s="11">
        <v>80360866</v>
      </c>
      <c r="J3368" t="s">
        <v>38</v>
      </c>
      <c r="K3368">
        <v>102</v>
      </c>
      <c r="L3368" t="s">
        <v>2630</v>
      </c>
      <c r="M3368" t="s">
        <v>2633</v>
      </c>
      <c r="N3368">
        <v>5.2</v>
      </c>
      <c r="O3368">
        <v>178</v>
      </c>
      <c r="P3368">
        <v>127</v>
      </c>
      <c r="Q3368">
        <v>44662</v>
      </c>
      <c r="R3368">
        <v>5392</v>
      </c>
      <c r="S3368" t="s">
        <v>28</v>
      </c>
      <c r="T3368">
        <v>2.35</v>
      </c>
      <c r="U3368" t="b">
        <f>IF(Table19[[#This Row],[gross]]-Table19[[#This Row],[budget]] &gt; 0, TRUE, FALSE)</f>
        <v>1</v>
      </c>
    </row>
    <row r="3369" spans="1:21" x14ac:dyDescent="0.35">
      <c r="A3369" t="s">
        <v>2722</v>
      </c>
      <c r="B3369">
        <v>2013</v>
      </c>
      <c r="C3369" t="s">
        <v>2718</v>
      </c>
      <c r="D3369" t="s">
        <v>2721</v>
      </c>
      <c r="E3369" t="s">
        <v>2719</v>
      </c>
      <c r="F3369" t="s">
        <v>2723</v>
      </c>
      <c r="G3369" t="s">
        <v>90</v>
      </c>
      <c r="H3369" s="11">
        <v>80000000</v>
      </c>
      <c r="I3369" s="11">
        <v>36073232</v>
      </c>
      <c r="J3369" t="s">
        <v>38</v>
      </c>
      <c r="K3369">
        <v>87</v>
      </c>
      <c r="L3369" t="s">
        <v>2720</v>
      </c>
      <c r="M3369" t="s">
        <v>2724</v>
      </c>
      <c r="N3369">
        <v>5.2</v>
      </c>
      <c r="O3369">
        <v>113</v>
      </c>
      <c r="P3369">
        <v>66</v>
      </c>
      <c r="Q3369">
        <v>8913</v>
      </c>
      <c r="R3369">
        <v>1971</v>
      </c>
      <c r="S3369" t="s">
        <v>28</v>
      </c>
      <c r="T3369">
        <v>2.35</v>
      </c>
      <c r="U3369" t="b">
        <f>IF(Table19[[#This Row],[gross]]-Table19[[#This Row],[budget]] &gt; 0, TRUE, FALSE)</f>
        <v>0</v>
      </c>
    </row>
    <row r="3370" spans="1:21" x14ac:dyDescent="0.35">
      <c r="A3370" t="s">
        <v>3308</v>
      </c>
      <c r="B3370">
        <v>2005</v>
      </c>
      <c r="C3370" t="s">
        <v>3305</v>
      </c>
      <c r="D3370" t="s">
        <v>1045</v>
      </c>
      <c r="E3370" t="s">
        <v>3306</v>
      </c>
      <c r="F3370" t="s">
        <v>3309</v>
      </c>
      <c r="G3370" t="s">
        <v>569</v>
      </c>
      <c r="H3370" s="11">
        <v>60000000</v>
      </c>
      <c r="I3370" s="11">
        <v>28031250</v>
      </c>
      <c r="J3370" t="s">
        <v>56</v>
      </c>
      <c r="K3370">
        <v>113</v>
      </c>
      <c r="L3370" t="s">
        <v>3307</v>
      </c>
      <c r="M3370" t="s">
        <v>3310</v>
      </c>
      <c r="N3370">
        <v>5.2</v>
      </c>
      <c r="O3370">
        <v>237</v>
      </c>
      <c r="P3370">
        <v>814</v>
      </c>
      <c r="Q3370">
        <v>88146</v>
      </c>
      <c r="R3370">
        <v>13517</v>
      </c>
      <c r="S3370" t="s">
        <v>28</v>
      </c>
      <c r="T3370">
        <v>2.35</v>
      </c>
      <c r="U3370" t="b">
        <f>IF(Table19[[#This Row],[gross]]-Table19[[#This Row],[budget]] &gt; 0, TRUE, FALSE)</f>
        <v>0</v>
      </c>
    </row>
    <row r="3371" spans="1:21" x14ac:dyDescent="0.35">
      <c r="A3371" t="s">
        <v>3582</v>
      </c>
      <c r="B3371">
        <v>2014</v>
      </c>
      <c r="C3371" t="s">
        <v>3579</v>
      </c>
      <c r="D3371" t="s">
        <v>3581</v>
      </c>
      <c r="E3371" t="s">
        <v>2642</v>
      </c>
      <c r="F3371" t="s">
        <v>3583</v>
      </c>
      <c r="G3371" t="s">
        <v>90</v>
      </c>
      <c r="H3371" s="11">
        <v>65000000</v>
      </c>
      <c r="I3371" s="11">
        <v>85911262</v>
      </c>
      <c r="J3371" t="s">
        <v>38</v>
      </c>
      <c r="K3371">
        <v>118</v>
      </c>
      <c r="L3371" t="s">
        <v>3580</v>
      </c>
      <c r="M3371" t="s">
        <v>3584</v>
      </c>
      <c r="N3371">
        <v>5.2</v>
      </c>
      <c r="O3371">
        <v>176</v>
      </c>
      <c r="P3371">
        <v>213</v>
      </c>
      <c r="Q3371">
        <v>24735</v>
      </c>
      <c r="R3371">
        <v>4796</v>
      </c>
      <c r="S3371" t="s">
        <v>28</v>
      </c>
      <c r="T3371">
        <v>2.39</v>
      </c>
      <c r="U3371" t="b">
        <f>IF(Table19[[#This Row],[gross]]-Table19[[#This Row],[budget]] &gt; 0, TRUE, FALSE)</f>
        <v>1</v>
      </c>
    </row>
    <row r="3372" spans="1:21" x14ac:dyDescent="0.35">
      <c r="A3372" t="s">
        <v>3826</v>
      </c>
      <c r="B3372">
        <v>2001</v>
      </c>
      <c r="C3372" t="s">
        <v>1826</v>
      </c>
      <c r="D3372" t="s">
        <v>3825</v>
      </c>
      <c r="E3372" t="s">
        <v>3758</v>
      </c>
      <c r="F3372" t="s">
        <v>3827</v>
      </c>
      <c r="G3372" t="s">
        <v>90</v>
      </c>
      <c r="H3372" s="11">
        <v>60000000</v>
      </c>
      <c r="I3372" s="11">
        <v>93375151</v>
      </c>
      <c r="J3372" t="s">
        <v>38</v>
      </c>
      <c r="K3372">
        <v>87</v>
      </c>
      <c r="L3372" t="s">
        <v>2425</v>
      </c>
      <c r="M3372" t="s">
        <v>3828</v>
      </c>
      <c r="N3372">
        <v>5.2</v>
      </c>
      <c r="O3372">
        <v>105</v>
      </c>
      <c r="P3372">
        <v>235</v>
      </c>
      <c r="Q3372">
        <v>46031</v>
      </c>
      <c r="R3372">
        <v>4171</v>
      </c>
      <c r="S3372" t="s">
        <v>28</v>
      </c>
      <c r="T3372">
        <v>1.85</v>
      </c>
      <c r="U3372" t="b">
        <f>IF(Table19[[#This Row],[gross]]-Table19[[#This Row],[budget]] &gt; 0, TRUE, FALSE)</f>
        <v>1</v>
      </c>
    </row>
    <row r="3373" spans="1:21" x14ac:dyDescent="0.35">
      <c r="A3373" t="s">
        <v>4368</v>
      </c>
      <c r="B3373">
        <v>2007</v>
      </c>
      <c r="C3373" t="s">
        <v>3757</v>
      </c>
      <c r="D3373" t="s">
        <v>2108</v>
      </c>
      <c r="E3373" t="s">
        <v>4367</v>
      </c>
      <c r="F3373" t="s">
        <v>4369</v>
      </c>
      <c r="G3373" t="s">
        <v>90</v>
      </c>
      <c r="H3373" s="11">
        <v>60000000</v>
      </c>
      <c r="I3373" s="11">
        <v>217326336</v>
      </c>
      <c r="J3373" t="s">
        <v>38</v>
      </c>
      <c r="K3373">
        <v>92</v>
      </c>
      <c r="L3373" t="s">
        <v>3224</v>
      </c>
      <c r="M3373" t="s">
        <v>4370</v>
      </c>
      <c r="N3373">
        <v>5.2</v>
      </c>
      <c r="O3373">
        <v>131</v>
      </c>
      <c r="P3373">
        <v>146</v>
      </c>
      <c r="Q3373">
        <v>57276</v>
      </c>
      <c r="R3373">
        <v>2847</v>
      </c>
      <c r="S3373" t="s">
        <v>28</v>
      </c>
      <c r="T3373">
        <v>1.85</v>
      </c>
      <c r="U3373" t="b">
        <f>IF(Table19[[#This Row],[gross]]-Table19[[#This Row],[budget]] &gt; 0, TRUE, FALSE)</f>
        <v>1</v>
      </c>
    </row>
    <row r="3374" spans="1:21" x14ac:dyDescent="0.35">
      <c r="A3374" t="s">
        <v>4895</v>
      </c>
      <c r="B3374">
        <v>2004</v>
      </c>
      <c r="C3374" t="s">
        <v>4894</v>
      </c>
      <c r="D3374" t="s">
        <v>1671</v>
      </c>
      <c r="E3374" t="s">
        <v>3165</v>
      </c>
      <c r="F3374" t="s">
        <v>1779</v>
      </c>
      <c r="G3374" t="s">
        <v>90</v>
      </c>
      <c r="H3374" s="11">
        <v>60000000</v>
      </c>
      <c r="I3374" s="11">
        <v>73701902</v>
      </c>
      <c r="J3374" t="s">
        <v>38</v>
      </c>
      <c r="K3374">
        <v>99</v>
      </c>
      <c r="L3374" t="s">
        <v>2934</v>
      </c>
      <c r="M3374" t="s">
        <v>4896</v>
      </c>
      <c r="N3374">
        <v>5.2</v>
      </c>
      <c r="O3374">
        <v>105</v>
      </c>
      <c r="P3374">
        <v>209</v>
      </c>
      <c r="Q3374">
        <v>27548</v>
      </c>
      <c r="R3374">
        <v>6729</v>
      </c>
      <c r="S3374" t="s">
        <v>28</v>
      </c>
      <c r="T3374">
        <v>2.35</v>
      </c>
      <c r="U3374" t="b">
        <f>IF(Table19[[#This Row],[gross]]-Table19[[#This Row],[budget]] &gt; 0, TRUE, FALSE)</f>
        <v>1</v>
      </c>
    </row>
    <row r="3375" spans="1:21" x14ac:dyDescent="0.35">
      <c r="A3375" t="s">
        <v>5472</v>
      </c>
      <c r="B3375">
        <v>2001</v>
      </c>
      <c r="C3375" t="s">
        <v>3720</v>
      </c>
      <c r="D3375" t="s">
        <v>3597</v>
      </c>
      <c r="E3375" t="s">
        <v>2835</v>
      </c>
      <c r="F3375" t="s">
        <v>1119</v>
      </c>
      <c r="G3375" t="s">
        <v>569</v>
      </c>
      <c r="H3375" s="11">
        <v>45000000</v>
      </c>
      <c r="I3375" s="11">
        <v>71277420</v>
      </c>
      <c r="J3375" t="s">
        <v>38</v>
      </c>
      <c r="K3375">
        <v>83</v>
      </c>
      <c r="L3375" t="s">
        <v>1611</v>
      </c>
      <c r="M3375" t="s">
        <v>5473</v>
      </c>
      <c r="N3375">
        <v>5.2</v>
      </c>
      <c r="O3375">
        <v>127</v>
      </c>
      <c r="P3375">
        <v>548</v>
      </c>
      <c r="Q3375">
        <v>119590</v>
      </c>
      <c r="R3375">
        <v>1645</v>
      </c>
      <c r="S3375" t="s">
        <v>28</v>
      </c>
      <c r="T3375">
        <v>1.85</v>
      </c>
      <c r="U3375" t="b">
        <f>IF(Table19[[#This Row],[gross]]-Table19[[#This Row],[budget]] &gt; 0, TRUE, FALSE)</f>
        <v>1</v>
      </c>
    </row>
    <row r="3376" spans="1:21" x14ac:dyDescent="0.35">
      <c r="A3376" t="s">
        <v>5910</v>
      </c>
      <c r="B3376">
        <v>2003</v>
      </c>
      <c r="C3376" t="s">
        <v>5907</v>
      </c>
      <c r="D3376" t="s">
        <v>5909</v>
      </c>
      <c r="E3376" t="s">
        <v>5908</v>
      </c>
      <c r="F3376" t="s">
        <v>5911</v>
      </c>
      <c r="G3376" t="s">
        <v>39</v>
      </c>
      <c r="H3376" s="11">
        <v>41000000</v>
      </c>
      <c r="I3376" s="11">
        <v>22108977</v>
      </c>
      <c r="J3376" t="s">
        <v>3699</v>
      </c>
      <c r="K3376">
        <v>108</v>
      </c>
      <c r="L3376" t="s">
        <v>1222</v>
      </c>
      <c r="M3376" t="s">
        <v>5912</v>
      </c>
      <c r="N3376">
        <v>5.2</v>
      </c>
      <c r="O3376">
        <v>98</v>
      </c>
      <c r="P3376">
        <v>132</v>
      </c>
      <c r="Q3376">
        <v>29861</v>
      </c>
      <c r="R3376">
        <v>1134</v>
      </c>
      <c r="S3376" t="s">
        <v>28</v>
      </c>
      <c r="T3376">
        <v>2.35</v>
      </c>
      <c r="U3376" t="b">
        <f>IF(Table19[[#This Row],[gross]]-Table19[[#This Row],[budget]] &gt; 0, TRUE, FALSE)</f>
        <v>0</v>
      </c>
    </row>
    <row r="3377" spans="1:21" x14ac:dyDescent="0.35">
      <c r="A3377" t="s">
        <v>6098</v>
      </c>
      <c r="B3377">
        <v>2009</v>
      </c>
      <c r="C3377" t="s">
        <v>5573</v>
      </c>
      <c r="D3377" t="s">
        <v>6097</v>
      </c>
      <c r="E3377" t="s">
        <v>6095</v>
      </c>
      <c r="F3377" t="s">
        <v>6099</v>
      </c>
      <c r="G3377" t="s">
        <v>569</v>
      </c>
      <c r="H3377" s="11">
        <v>40000000</v>
      </c>
      <c r="I3377" s="11">
        <v>66466372</v>
      </c>
      <c r="J3377" t="s">
        <v>38</v>
      </c>
      <c r="K3377">
        <v>82</v>
      </c>
      <c r="L3377" t="s">
        <v>6096</v>
      </c>
      <c r="M3377" t="s">
        <v>6100</v>
      </c>
      <c r="N3377">
        <v>5.2</v>
      </c>
      <c r="O3377">
        <v>221</v>
      </c>
      <c r="P3377">
        <v>290</v>
      </c>
      <c r="Q3377">
        <v>75345</v>
      </c>
      <c r="R3377">
        <v>303717</v>
      </c>
      <c r="S3377" t="s">
        <v>28</v>
      </c>
      <c r="T3377">
        <v>2.35</v>
      </c>
      <c r="U3377" t="b">
        <f>IF(Table19[[#This Row],[gross]]-Table19[[#This Row],[budget]] &gt; 0, TRUE, FALSE)</f>
        <v>1</v>
      </c>
    </row>
    <row r="3378" spans="1:21" x14ac:dyDescent="0.35">
      <c r="A3378" t="s">
        <v>6121</v>
      </c>
      <c r="B3378">
        <v>1997</v>
      </c>
      <c r="C3378" t="s">
        <v>6119</v>
      </c>
      <c r="D3378" t="s">
        <v>6120</v>
      </c>
      <c r="E3378" t="s">
        <v>1923</v>
      </c>
      <c r="F3378" t="s">
        <v>3499</v>
      </c>
      <c r="G3378" t="s">
        <v>569</v>
      </c>
      <c r="H3378" s="11">
        <v>40000000</v>
      </c>
      <c r="I3378" s="11">
        <v>54967359</v>
      </c>
      <c r="J3378" t="s">
        <v>38</v>
      </c>
      <c r="K3378">
        <v>98</v>
      </c>
      <c r="L3378" t="s">
        <v>5482</v>
      </c>
      <c r="M3378" t="s">
        <v>6122</v>
      </c>
      <c r="N3378">
        <v>5.2</v>
      </c>
      <c r="O3378">
        <v>70</v>
      </c>
      <c r="P3378">
        <v>209</v>
      </c>
      <c r="Q3378">
        <v>52805</v>
      </c>
      <c r="R3378">
        <v>7039</v>
      </c>
      <c r="S3378" t="s">
        <v>28</v>
      </c>
      <c r="T3378">
        <v>1.85</v>
      </c>
      <c r="U3378" t="b">
        <f>IF(Table19[[#This Row],[gross]]-Table19[[#This Row],[budget]] &gt; 0, TRUE, FALSE)</f>
        <v>1</v>
      </c>
    </row>
    <row r="3379" spans="1:21" x14ac:dyDescent="0.35">
      <c r="A3379" t="s">
        <v>6225</v>
      </c>
      <c r="B3379">
        <v>1994</v>
      </c>
      <c r="C3379" t="s">
        <v>4069</v>
      </c>
      <c r="D3379" t="s">
        <v>6224</v>
      </c>
      <c r="E3379" t="s">
        <v>6223</v>
      </c>
      <c r="F3379" t="s">
        <v>6226</v>
      </c>
      <c r="G3379" t="s">
        <v>90</v>
      </c>
      <c r="H3379" s="11">
        <v>40000000</v>
      </c>
      <c r="I3379" s="11">
        <v>38087756</v>
      </c>
      <c r="J3379" t="s">
        <v>38</v>
      </c>
      <c r="K3379">
        <v>95</v>
      </c>
      <c r="L3379" t="s">
        <v>2934</v>
      </c>
      <c r="M3379" t="s">
        <v>6227</v>
      </c>
      <c r="N3379">
        <v>5.2</v>
      </c>
      <c r="O3379">
        <v>19</v>
      </c>
      <c r="P3379">
        <v>39</v>
      </c>
      <c r="Q3379">
        <v>49612</v>
      </c>
      <c r="R3379">
        <v>4634</v>
      </c>
      <c r="S3379" t="s">
        <v>28</v>
      </c>
      <c r="T3379">
        <v>1.85</v>
      </c>
      <c r="U3379" t="b">
        <f>IF(Table19[[#This Row],[gross]]-Table19[[#This Row],[budget]] &gt; 0, TRUE, FALSE)</f>
        <v>0</v>
      </c>
    </row>
    <row r="3380" spans="1:21" x14ac:dyDescent="0.35">
      <c r="A3380" t="s">
        <v>6711</v>
      </c>
      <c r="B3380">
        <v>2001</v>
      </c>
      <c r="C3380" t="s">
        <v>6708</v>
      </c>
      <c r="D3380" t="s">
        <v>2138</v>
      </c>
      <c r="E3380" t="s">
        <v>6709</v>
      </c>
      <c r="F3380" t="s">
        <v>6712</v>
      </c>
      <c r="G3380" t="s">
        <v>39</v>
      </c>
      <c r="H3380" s="11">
        <v>38000000</v>
      </c>
      <c r="I3380" s="11">
        <v>623374</v>
      </c>
      <c r="J3380" t="s">
        <v>38</v>
      </c>
      <c r="K3380">
        <v>110</v>
      </c>
      <c r="L3380" t="s">
        <v>6710</v>
      </c>
      <c r="M3380" t="s">
        <v>6713</v>
      </c>
      <c r="N3380">
        <v>5.2</v>
      </c>
      <c r="O3380">
        <v>31</v>
      </c>
      <c r="P3380">
        <v>67</v>
      </c>
      <c r="Q3380">
        <v>4757</v>
      </c>
      <c r="R3380">
        <v>2120</v>
      </c>
      <c r="S3380" t="s">
        <v>28</v>
      </c>
      <c r="T3380">
        <v>2.35</v>
      </c>
      <c r="U3380" t="b">
        <f>IF(Table19[[#This Row],[gross]]-Table19[[#This Row],[budget]] &gt; 0, TRUE, FALSE)</f>
        <v>0</v>
      </c>
    </row>
    <row r="3381" spans="1:21" x14ac:dyDescent="0.35">
      <c r="A3381" t="s">
        <v>6733</v>
      </c>
      <c r="B3381">
        <v>2016</v>
      </c>
      <c r="C3381" t="s">
        <v>6731</v>
      </c>
      <c r="D3381" t="s">
        <v>479</v>
      </c>
      <c r="E3381" t="s">
        <v>6732</v>
      </c>
      <c r="F3381" t="s">
        <v>6734</v>
      </c>
      <c r="G3381" t="s">
        <v>39</v>
      </c>
      <c r="H3381" s="11">
        <v>38000000</v>
      </c>
      <c r="I3381" s="11">
        <v>34912982</v>
      </c>
      <c r="J3381" t="s">
        <v>38</v>
      </c>
      <c r="K3381">
        <v>112</v>
      </c>
      <c r="L3381" t="s">
        <v>222</v>
      </c>
      <c r="M3381" t="s">
        <v>6735</v>
      </c>
      <c r="N3381">
        <v>5.2</v>
      </c>
      <c r="O3381">
        <v>194</v>
      </c>
      <c r="P3381">
        <v>266</v>
      </c>
      <c r="Q3381">
        <v>55617</v>
      </c>
      <c r="R3381">
        <v>19974</v>
      </c>
      <c r="S3381" t="s">
        <v>28</v>
      </c>
      <c r="T3381">
        <v>2.35</v>
      </c>
      <c r="U3381" t="b">
        <f>IF(Table19[[#This Row],[gross]]-Table19[[#This Row],[budget]] &gt; 0, TRUE, FALSE)</f>
        <v>0</v>
      </c>
    </row>
    <row r="3382" spans="1:21" x14ac:dyDescent="0.35">
      <c r="A3382" t="s">
        <v>6785</v>
      </c>
      <c r="B3382">
        <v>2008</v>
      </c>
      <c r="C3382" t="s">
        <v>5850</v>
      </c>
      <c r="D3382" t="s">
        <v>547</v>
      </c>
      <c r="E3382" t="s">
        <v>1080</v>
      </c>
      <c r="F3382" t="s">
        <v>2382</v>
      </c>
      <c r="G3382" t="s">
        <v>39</v>
      </c>
      <c r="H3382" s="11">
        <v>37000000</v>
      </c>
      <c r="I3382" s="11">
        <v>191449475</v>
      </c>
      <c r="J3382" t="s">
        <v>38</v>
      </c>
      <c r="K3382">
        <v>122</v>
      </c>
      <c r="L3382" t="s">
        <v>660</v>
      </c>
      <c r="M3382" t="s">
        <v>6786</v>
      </c>
      <c r="N3382">
        <v>5.2</v>
      </c>
      <c r="O3382">
        <v>350</v>
      </c>
      <c r="P3382">
        <v>1535</v>
      </c>
      <c r="Q3382">
        <v>348007</v>
      </c>
      <c r="R3382">
        <v>44060</v>
      </c>
      <c r="S3382" t="s">
        <v>28</v>
      </c>
      <c r="T3382">
        <v>2.35</v>
      </c>
      <c r="U3382" t="b">
        <f>IF(Table19[[#This Row],[gross]]-Table19[[#This Row],[budget]] &gt; 0, TRUE, FALSE)</f>
        <v>1</v>
      </c>
    </row>
    <row r="3383" spans="1:21" x14ac:dyDescent="0.35">
      <c r="A3383" t="s">
        <v>7107</v>
      </c>
      <c r="B3383">
        <v>2002</v>
      </c>
      <c r="C3383" t="s">
        <v>7105</v>
      </c>
      <c r="D3383" t="s">
        <v>7106</v>
      </c>
      <c r="E3383" t="s">
        <v>3033</v>
      </c>
      <c r="F3383" t="s">
        <v>715</v>
      </c>
      <c r="G3383" t="s">
        <v>569</v>
      </c>
      <c r="H3383" s="11">
        <v>35000000</v>
      </c>
      <c r="I3383" s="11">
        <v>30307804</v>
      </c>
      <c r="J3383" t="s">
        <v>38</v>
      </c>
      <c r="K3383">
        <v>101</v>
      </c>
      <c r="L3383" t="s">
        <v>4835</v>
      </c>
      <c r="M3383" t="s">
        <v>7108</v>
      </c>
      <c r="N3383">
        <v>5.2</v>
      </c>
      <c r="O3383">
        <v>137</v>
      </c>
      <c r="P3383">
        <v>695</v>
      </c>
      <c r="Q3383">
        <v>43991</v>
      </c>
      <c r="R3383">
        <v>3001</v>
      </c>
      <c r="S3383" t="s">
        <v>28</v>
      </c>
      <c r="T3383">
        <v>2.35</v>
      </c>
      <c r="U3383" t="b">
        <f>IF(Table19[[#This Row],[gross]]-Table19[[#This Row],[budget]] &gt; 0, TRUE, FALSE)</f>
        <v>0</v>
      </c>
    </row>
    <row r="3384" spans="1:21" x14ac:dyDescent="0.35">
      <c r="A3384" t="s">
        <v>7345</v>
      </c>
      <c r="B3384">
        <v>1999</v>
      </c>
      <c r="C3384" t="s">
        <v>7342</v>
      </c>
      <c r="D3384" t="s">
        <v>2667</v>
      </c>
      <c r="E3384" t="s">
        <v>7343</v>
      </c>
      <c r="F3384" t="s">
        <v>7346</v>
      </c>
      <c r="G3384" t="s">
        <v>569</v>
      </c>
      <c r="H3384" s="11">
        <v>34000000</v>
      </c>
      <c r="I3384" s="11">
        <v>11227940</v>
      </c>
      <c r="J3384" t="s">
        <v>38</v>
      </c>
      <c r="K3384">
        <v>102</v>
      </c>
      <c r="L3384" t="s">
        <v>7344</v>
      </c>
      <c r="M3384" t="s">
        <v>7347</v>
      </c>
      <c r="N3384">
        <v>5.2</v>
      </c>
      <c r="O3384">
        <v>68</v>
      </c>
      <c r="P3384">
        <v>94</v>
      </c>
      <c r="Q3384">
        <v>8367</v>
      </c>
      <c r="R3384">
        <v>1274</v>
      </c>
      <c r="S3384" t="s">
        <v>28</v>
      </c>
      <c r="T3384">
        <v>2.35</v>
      </c>
      <c r="U3384" t="b">
        <f>IF(Table19[[#This Row],[gross]]-Table19[[#This Row],[budget]] &gt; 0, TRUE, FALSE)</f>
        <v>0</v>
      </c>
    </row>
    <row r="3385" spans="1:21" x14ac:dyDescent="0.35">
      <c r="A3385" t="s">
        <v>8024</v>
      </c>
      <c r="B3385">
        <v>2004</v>
      </c>
      <c r="C3385" t="s">
        <v>8023</v>
      </c>
      <c r="D3385" t="s">
        <v>1998</v>
      </c>
      <c r="E3385" t="s">
        <v>2128</v>
      </c>
      <c r="F3385" t="s">
        <v>8025</v>
      </c>
      <c r="G3385" t="s">
        <v>39</v>
      </c>
      <c r="H3385" s="11">
        <v>35000000</v>
      </c>
      <c r="I3385" s="11">
        <v>20422207</v>
      </c>
      <c r="J3385" t="s">
        <v>38</v>
      </c>
      <c r="K3385">
        <v>105</v>
      </c>
      <c r="L3385" t="s">
        <v>1375</v>
      </c>
      <c r="M3385" t="s">
        <v>8026</v>
      </c>
      <c r="N3385">
        <v>5.2</v>
      </c>
      <c r="O3385">
        <v>73</v>
      </c>
      <c r="P3385">
        <v>116</v>
      </c>
      <c r="Q3385">
        <v>15052</v>
      </c>
      <c r="R3385">
        <v>4369</v>
      </c>
      <c r="S3385" t="s">
        <v>28</v>
      </c>
      <c r="T3385">
        <v>2.35</v>
      </c>
      <c r="U3385" t="b">
        <f>IF(Table19[[#This Row],[gross]]-Table19[[#This Row],[budget]] &gt; 0, TRUE, FALSE)</f>
        <v>0</v>
      </c>
    </row>
    <row r="3386" spans="1:21" x14ac:dyDescent="0.35">
      <c r="A3386" t="s">
        <v>8333</v>
      </c>
      <c r="B3386">
        <v>2001</v>
      </c>
      <c r="C3386" t="s">
        <v>2532</v>
      </c>
      <c r="D3386" t="s">
        <v>644</v>
      </c>
      <c r="E3386" t="s">
        <v>229</v>
      </c>
      <c r="F3386" t="s">
        <v>8334</v>
      </c>
      <c r="G3386" t="s">
        <v>39</v>
      </c>
      <c r="H3386" s="11">
        <v>35000000</v>
      </c>
      <c r="I3386" s="11">
        <v>60400856</v>
      </c>
      <c r="J3386" t="s">
        <v>740</v>
      </c>
      <c r="K3386">
        <v>103</v>
      </c>
      <c r="L3386" t="s">
        <v>1618</v>
      </c>
      <c r="M3386" t="s">
        <v>8335</v>
      </c>
      <c r="N3386">
        <v>5.2</v>
      </c>
      <c r="O3386">
        <v>108</v>
      </c>
      <c r="P3386">
        <v>229</v>
      </c>
      <c r="Q3386">
        <v>61317</v>
      </c>
      <c r="R3386">
        <v>17533</v>
      </c>
      <c r="S3386" t="s">
        <v>28</v>
      </c>
      <c r="T3386">
        <v>2.35</v>
      </c>
      <c r="U3386" t="b">
        <f>IF(Table19[[#This Row],[gross]]-Table19[[#This Row],[budget]] &gt; 0, TRUE, FALSE)</f>
        <v>1</v>
      </c>
    </row>
    <row r="3387" spans="1:21" x14ac:dyDescent="0.35">
      <c r="A3387" t="s">
        <v>8616</v>
      </c>
      <c r="B3387">
        <v>2009</v>
      </c>
      <c r="C3387" t="s">
        <v>3100</v>
      </c>
      <c r="D3387" t="s">
        <v>1650</v>
      </c>
      <c r="E3387" t="s">
        <v>3981</v>
      </c>
      <c r="F3387" t="s">
        <v>2901</v>
      </c>
      <c r="G3387" t="s">
        <v>90</v>
      </c>
      <c r="H3387" s="11">
        <v>26000000</v>
      </c>
      <c r="I3387" s="11">
        <v>20819129</v>
      </c>
      <c r="J3387" t="s">
        <v>38</v>
      </c>
      <c r="K3387">
        <v>91</v>
      </c>
      <c r="L3387" t="s">
        <v>1689</v>
      </c>
      <c r="M3387" t="s">
        <v>8617</v>
      </c>
      <c r="N3387">
        <v>5.2</v>
      </c>
      <c r="O3387">
        <v>167</v>
      </c>
      <c r="P3387">
        <v>201</v>
      </c>
      <c r="Q3387">
        <v>84209</v>
      </c>
      <c r="R3387">
        <v>2954</v>
      </c>
      <c r="S3387" t="s">
        <v>28</v>
      </c>
      <c r="T3387">
        <v>1.85</v>
      </c>
      <c r="U3387" t="b">
        <f>IF(Table19[[#This Row],[gross]]-Table19[[#This Row],[budget]] &gt; 0, TRUE, FALSE)</f>
        <v>0</v>
      </c>
    </row>
    <row r="3388" spans="1:21" x14ac:dyDescent="0.35">
      <c r="A3388" t="s">
        <v>8678</v>
      </c>
      <c r="B3388">
        <v>2010</v>
      </c>
      <c r="C3388" t="s">
        <v>4140</v>
      </c>
      <c r="D3388" t="s">
        <v>526</v>
      </c>
      <c r="E3388" t="s">
        <v>8677</v>
      </c>
      <c r="F3388" t="s">
        <v>4494</v>
      </c>
      <c r="G3388" t="s">
        <v>569</v>
      </c>
      <c r="H3388" s="11">
        <v>26000000</v>
      </c>
      <c r="I3388" s="11">
        <v>40168080</v>
      </c>
      <c r="J3388" t="s">
        <v>38</v>
      </c>
      <c r="K3388">
        <v>100</v>
      </c>
      <c r="L3388" t="s">
        <v>3319</v>
      </c>
      <c r="M3388" t="s">
        <v>8679</v>
      </c>
      <c r="N3388">
        <v>5.2</v>
      </c>
      <c r="O3388">
        <v>226</v>
      </c>
      <c r="P3388">
        <v>315</v>
      </c>
      <c r="Q3388">
        <v>80870</v>
      </c>
      <c r="R3388">
        <v>3889</v>
      </c>
      <c r="S3388" t="s">
        <v>28</v>
      </c>
      <c r="T3388">
        <v>2.35</v>
      </c>
      <c r="U3388" t="b">
        <f>IF(Table19[[#This Row],[gross]]-Table19[[#This Row],[budget]] &gt; 0, TRUE, FALSE)</f>
        <v>1</v>
      </c>
    </row>
    <row r="3389" spans="1:21" x14ac:dyDescent="0.35">
      <c r="A3389" t="s">
        <v>8690</v>
      </c>
      <c r="B3389">
        <v>2002</v>
      </c>
      <c r="C3389" t="s">
        <v>3237</v>
      </c>
      <c r="D3389" t="s">
        <v>2889</v>
      </c>
      <c r="E3389" t="s">
        <v>8688</v>
      </c>
      <c r="F3389" t="s">
        <v>8691</v>
      </c>
      <c r="G3389" t="s">
        <v>90</v>
      </c>
      <c r="H3389" s="11">
        <v>26000000</v>
      </c>
      <c r="I3389" s="11">
        <v>36985501</v>
      </c>
      <c r="J3389" t="s">
        <v>38</v>
      </c>
      <c r="K3389">
        <v>94</v>
      </c>
      <c r="L3389" t="s">
        <v>8689</v>
      </c>
      <c r="M3389" t="s">
        <v>8692</v>
      </c>
      <c r="N3389">
        <v>5.2</v>
      </c>
      <c r="O3389">
        <v>69</v>
      </c>
      <c r="P3389">
        <v>94</v>
      </c>
      <c r="Q3389">
        <v>11212</v>
      </c>
      <c r="R3389">
        <v>3917</v>
      </c>
      <c r="S3389" t="s">
        <v>28</v>
      </c>
      <c r="T3389">
        <v>1.85</v>
      </c>
      <c r="U3389" t="b">
        <f>IF(Table19[[#This Row],[gross]]-Table19[[#This Row],[budget]] &gt; 0, TRUE, FALSE)</f>
        <v>1</v>
      </c>
    </row>
    <row r="3390" spans="1:21" x14ac:dyDescent="0.35">
      <c r="A3390" t="s">
        <v>8722</v>
      </c>
      <c r="B3390">
        <v>2004</v>
      </c>
      <c r="C3390" t="s">
        <v>4069</v>
      </c>
      <c r="D3390" t="s">
        <v>877</v>
      </c>
      <c r="E3390" t="s">
        <v>2894</v>
      </c>
      <c r="F3390" t="s">
        <v>3604</v>
      </c>
      <c r="G3390" t="s">
        <v>39</v>
      </c>
      <c r="H3390" s="11">
        <v>26000000</v>
      </c>
      <c r="I3390" s="11">
        <v>14469428</v>
      </c>
      <c r="J3390" t="s">
        <v>38</v>
      </c>
      <c r="K3390">
        <v>110</v>
      </c>
      <c r="L3390" t="s">
        <v>1618</v>
      </c>
      <c r="M3390" t="s">
        <v>8723</v>
      </c>
      <c r="N3390">
        <v>5.2</v>
      </c>
      <c r="O3390">
        <v>82</v>
      </c>
      <c r="P3390">
        <v>95</v>
      </c>
      <c r="Q3390">
        <v>10667</v>
      </c>
      <c r="R3390">
        <v>2466</v>
      </c>
      <c r="S3390" t="s">
        <v>28</v>
      </c>
      <c r="T3390">
        <v>1.85</v>
      </c>
      <c r="U3390" t="b">
        <f>IF(Table19[[#This Row],[gross]]-Table19[[#This Row],[budget]] &gt; 0, TRUE, FALSE)</f>
        <v>0</v>
      </c>
    </row>
    <row r="3391" spans="1:21" x14ac:dyDescent="0.35">
      <c r="A3391" t="s">
        <v>8744</v>
      </c>
      <c r="B3391">
        <v>1996</v>
      </c>
      <c r="C3391" t="s">
        <v>8740</v>
      </c>
      <c r="D3391" t="s">
        <v>8743</v>
      </c>
      <c r="E3391" t="s">
        <v>8741</v>
      </c>
      <c r="F3391" t="s">
        <v>8745</v>
      </c>
      <c r="G3391" t="s">
        <v>90</v>
      </c>
      <c r="H3391" s="11">
        <v>25530000</v>
      </c>
      <c r="I3391" s="11">
        <v>20047715</v>
      </c>
      <c r="J3391" t="s">
        <v>38</v>
      </c>
      <c r="K3391">
        <v>95</v>
      </c>
      <c r="L3391" t="s">
        <v>8742</v>
      </c>
      <c r="M3391" t="s">
        <v>8746</v>
      </c>
      <c r="N3391">
        <v>5.2</v>
      </c>
      <c r="O3391">
        <v>23</v>
      </c>
      <c r="P3391">
        <v>26</v>
      </c>
      <c r="Q3391">
        <v>8008</v>
      </c>
      <c r="R3391">
        <v>616</v>
      </c>
      <c r="S3391" t="s">
        <v>28</v>
      </c>
      <c r="T3391">
        <v>2.35</v>
      </c>
      <c r="U3391" t="b">
        <f>IF(Table19[[#This Row],[gross]]-Table19[[#This Row],[budget]] &gt; 0, TRUE, FALSE)</f>
        <v>0</v>
      </c>
    </row>
    <row r="3392" spans="1:21" x14ac:dyDescent="0.35">
      <c r="A3392" t="s">
        <v>8943</v>
      </c>
      <c r="B3392">
        <v>2002</v>
      </c>
      <c r="C3392" t="s">
        <v>8941</v>
      </c>
      <c r="D3392" t="s">
        <v>1199</v>
      </c>
      <c r="E3392" t="s">
        <v>8942</v>
      </c>
      <c r="F3392" t="s">
        <v>2100</v>
      </c>
      <c r="G3392" t="s">
        <v>90</v>
      </c>
      <c r="H3392" s="11">
        <v>25000000</v>
      </c>
      <c r="I3392" s="11">
        <v>39880476</v>
      </c>
      <c r="J3392" t="s">
        <v>38</v>
      </c>
      <c r="K3392">
        <v>85</v>
      </c>
      <c r="L3392" t="s">
        <v>266</v>
      </c>
      <c r="M3392" t="s">
        <v>8944</v>
      </c>
      <c r="N3392">
        <v>5.2</v>
      </c>
      <c r="O3392">
        <v>38</v>
      </c>
      <c r="P3392">
        <v>33</v>
      </c>
      <c r="Q3392">
        <v>12218</v>
      </c>
      <c r="R3392">
        <v>2908</v>
      </c>
      <c r="S3392" t="s">
        <v>28</v>
      </c>
      <c r="T3392">
        <v>2.35</v>
      </c>
      <c r="U3392" t="b">
        <f>IF(Table19[[#This Row],[gross]]-Table19[[#This Row],[budget]] &gt; 0, TRUE, FALSE)</f>
        <v>1</v>
      </c>
    </row>
    <row r="3393" spans="1:21" x14ac:dyDescent="0.35">
      <c r="A3393" t="s">
        <v>9292</v>
      </c>
      <c r="B3393">
        <v>1995</v>
      </c>
      <c r="C3393" t="s">
        <v>9291</v>
      </c>
      <c r="D3393" t="s">
        <v>203</v>
      </c>
      <c r="E3393" t="s">
        <v>5975</v>
      </c>
      <c r="F3393" t="s">
        <v>6645</v>
      </c>
      <c r="G3393" t="s">
        <v>569</v>
      </c>
      <c r="H3393" s="11">
        <v>25000000</v>
      </c>
      <c r="I3393" s="11">
        <v>4064333</v>
      </c>
      <c r="J3393" t="s">
        <v>38</v>
      </c>
      <c r="K3393">
        <v>104</v>
      </c>
      <c r="L3393" t="s">
        <v>1841</v>
      </c>
      <c r="M3393" t="s">
        <v>9293</v>
      </c>
      <c r="N3393">
        <v>5.2</v>
      </c>
      <c r="O3393">
        <v>60</v>
      </c>
      <c r="P3393">
        <v>173</v>
      </c>
      <c r="Q3393">
        <v>24790</v>
      </c>
      <c r="R3393">
        <v>9662</v>
      </c>
      <c r="S3393" t="s">
        <v>28</v>
      </c>
      <c r="T3393">
        <v>2.35</v>
      </c>
      <c r="U3393" t="b">
        <f>IF(Table19[[#This Row],[gross]]-Table19[[#This Row],[budget]] &gt; 0, TRUE, FALSE)</f>
        <v>0</v>
      </c>
    </row>
    <row r="3394" spans="1:21" x14ac:dyDescent="0.35">
      <c r="A3394" t="s">
        <v>9426</v>
      </c>
      <c r="B3394">
        <v>1978</v>
      </c>
      <c r="C3394" t="s">
        <v>9422</v>
      </c>
      <c r="D3394" t="s">
        <v>9425</v>
      </c>
      <c r="E3394" t="s">
        <v>9423</v>
      </c>
      <c r="F3394" t="s">
        <v>9427</v>
      </c>
      <c r="G3394" t="s">
        <v>272</v>
      </c>
      <c r="H3394" s="11">
        <v>24000000</v>
      </c>
      <c r="I3394" s="11">
        <v>13000000</v>
      </c>
      <c r="J3394" t="s">
        <v>38</v>
      </c>
      <c r="K3394">
        <v>118</v>
      </c>
      <c r="L3394" t="s">
        <v>9424</v>
      </c>
      <c r="M3394" t="s">
        <v>9428</v>
      </c>
      <c r="N3394">
        <v>5.2</v>
      </c>
      <c r="O3394">
        <v>32</v>
      </c>
      <c r="P3394">
        <v>150</v>
      </c>
      <c r="Q3394">
        <v>10895</v>
      </c>
      <c r="R3394">
        <v>1458</v>
      </c>
      <c r="S3394" t="s">
        <v>28</v>
      </c>
      <c r="T3394">
        <v>1.85</v>
      </c>
      <c r="U3394" t="b">
        <f>IF(Table19[[#This Row],[gross]]-Table19[[#This Row],[budget]] &gt; 0, TRUE, FALSE)</f>
        <v>0</v>
      </c>
    </row>
    <row r="3395" spans="1:21" x14ac:dyDescent="0.35">
      <c r="A3395" t="s">
        <v>6785</v>
      </c>
      <c r="B3395">
        <v>2008</v>
      </c>
      <c r="C3395" t="s">
        <v>5850</v>
      </c>
      <c r="D3395" t="s">
        <v>547</v>
      </c>
      <c r="E3395" t="s">
        <v>1080</v>
      </c>
      <c r="F3395" t="s">
        <v>2382</v>
      </c>
      <c r="G3395" t="s">
        <v>39</v>
      </c>
      <c r="H3395" s="11">
        <v>37000000</v>
      </c>
      <c r="I3395" s="11">
        <v>191449475</v>
      </c>
      <c r="J3395" t="s">
        <v>38</v>
      </c>
      <c r="K3395">
        <v>122</v>
      </c>
      <c r="L3395" t="s">
        <v>660</v>
      </c>
      <c r="M3395" t="s">
        <v>6786</v>
      </c>
      <c r="N3395">
        <v>5.2</v>
      </c>
      <c r="O3395">
        <v>350</v>
      </c>
      <c r="P3395">
        <v>1535</v>
      </c>
      <c r="Q3395">
        <v>348010</v>
      </c>
      <c r="R3395">
        <v>44061</v>
      </c>
      <c r="S3395" t="s">
        <v>28</v>
      </c>
      <c r="T3395">
        <v>2.35</v>
      </c>
      <c r="U3395" t="b">
        <f>IF(Table19[[#This Row],[gross]]-Table19[[#This Row],[budget]] &gt; 0, TRUE, FALSE)</f>
        <v>1</v>
      </c>
    </row>
    <row r="3396" spans="1:21" x14ac:dyDescent="0.35">
      <c r="A3396" t="s">
        <v>10912</v>
      </c>
      <c r="B3396">
        <v>2004</v>
      </c>
      <c r="C3396" t="s">
        <v>10910</v>
      </c>
      <c r="D3396" t="s">
        <v>547</v>
      </c>
      <c r="E3396" t="s">
        <v>10911</v>
      </c>
      <c r="F3396" t="s">
        <v>10913</v>
      </c>
      <c r="G3396" t="s">
        <v>90</v>
      </c>
      <c r="H3396" s="11">
        <v>18000000</v>
      </c>
      <c r="I3396" s="11">
        <v>16702864</v>
      </c>
      <c r="J3396" t="s">
        <v>38</v>
      </c>
      <c r="K3396">
        <v>91</v>
      </c>
      <c r="L3396" t="s">
        <v>982</v>
      </c>
      <c r="M3396" t="s">
        <v>10914</v>
      </c>
      <c r="N3396">
        <v>5.2</v>
      </c>
      <c r="O3396">
        <v>54</v>
      </c>
      <c r="P3396">
        <v>49</v>
      </c>
      <c r="Q3396">
        <v>8023</v>
      </c>
      <c r="R3396">
        <v>18711</v>
      </c>
      <c r="S3396" t="s">
        <v>28</v>
      </c>
      <c r="T3396">
        <v>1.85</v>
      </c>
      <c r="U3396" t="b">
        <f>IF(Table19[[#This Row],[gross]]-Table19[[#This Row],[budget]] &gt; 0, TRUE, FALSE)</f>
        <v>0</v>
      </c>
    </row>
    <row r="3397" spans="1:21" x14ac:dyDescent="0.35">
      <c r="A3397" t="s">
        <v>11411</v>
      </c>
      <c r="B3397">
        <v>1988</v>
      </c>
      <c r="C3397" t="s">
        <v>9254</v>
      </c>
      <c r="D3397" t="s">
        <v>1893</v>
      </c>
      <c r="E3397" t="s">
        <v>4400</v>
      </c>
      <c r="F3397" t="s">
        <v>9990</v>
      </c>
      <c r="G3397" t="s">
        <v>39</v>
      </c>
      <c r="H3397" s="11">
        <v>20000000</v>
      </c>
      <c r="I3397" s="11">
        <v>13854000</v>
      </c>
      <c r="J3397" t="s">
        <v>38</v>
      </c>
      <c r="K3397">
        <v>105</v>
      </c>
      <c r="L3397" t="s">
        <v>2395</v>
      </c>
      <c r="M3397" t="s">
        <v>11412</v>
      </c>
      <c r="N3397">
        <v>5.2</v>
      </c>
      <c r="O3397">
        <v>15</v>
      </c>
      <c r="P3397">
        <v>55</v>
      </c>
      <c r="Q3397">
        <v>21079</v>
      </c>
      <c r="R3397">
        <v>14677</v>
      </c>
      <c r="S3397" t="s">
        <v>28</v>
      </c>
      <c r="T3397">
        <v>1.85</v>
      </c>
      <c r="U3397" t="b">
        <f>IF(Table19[[#This Row],[gross]]-Table19[[#This Row],[budget]] &gt; 0, TRUE, FALSE)</f>
        <v>0</v>
      </c>
    </row>
    <row r="3398" spans="1:21" x14ac:dyDescent="0.35">
      <c r="A3398" t="s">
        <v>12117</v>
      </c>
      <c r="B3398">
        <v>2007</v>
      </c>
      <c r="C3398" t="s">
        <v>9099</v>
      </c>
      <c r="D3398" t="s">
        <v>10456</v>
      </c>
      <c r="E3398" t="s">
        <v>5665</v>
      </c>
      <c r="F3398" t="s">
        <v>138</v>
      </c>
      <c r="G3398" t="s">
        <v>39</v>
      </c>
      <c r="H3398" s="11">
        <v>14000000</v>
      </c>
      <c r="I3398" s="11">
        <v>61356221</v>
      </c>
      <c r="J3398" t="s">
        <v>38</v>
      </c>
      <c r="K3398">
        <v>109</v>
      </c>
      <c r="L3398" t="s">
        <v>7403</v>
      </c>
      <c r="M3398" t="s">
        <v>12118</v>
      </c>
      <c r="N3398">
        <v>5.2</v>
      </c>
      <c r="O3398">
        <v>86</v>
      </c>
      <c r="P3398">
        <v>162</v>
      </c>
      <c r="Q3398">
        <v>19505</v>
      </c>
      <c r="R3398">
        <v>3544</v>
      </c>
      <c r="S3398" t="s">
        <v>28</v>
      </c>
      <c r="T3398">
        <v>2.35</v>
      </c>
      <c r="U3398" t="b">
        <f>IF(Table19[[#This Row],[gross]]-Table19[[#This Row],[budget]] &gt; 0, TRUE, FALSE)</f>
        <v>1</v>
      </c>
    </row>
    <row r="3399" spans="1:21" x14ac:dyDescent="0.35">
      <c r="A3399" t="s">
        <v>13362</v>
      </c>
      <c r="B3399">
        <v>2015</v>
      </c>
      <c r="C3399" t="s">
        <v>13360</v>
      </c>
      <c r="D3399" t="s">
        <v>13361</v>
      </c>
      <c r="E3399" t="s">
        <v>4861</v>
      </c>
      <c r="F3399" t="s">
        <v>13363</v>
      </c>
      <c r="G3399" t="s">
        <v>569</v>
      </c>
      <c r="H3399" s="11">
        <v>10000000</v>
      </c>
      <c r="I3399" s="11">
        <v>27736779</v>
      </c>
      <c r="J3399" t="s">
        <v>38</v>
      </c>
      <c r="K3399">
        <v>97</v>
      </c>
      <c r="L3399" t="s">
        <v>2912</v>
      </c>
      <c r="M3399" t="s">
        <v>13364</v>
      </c>
      <c r="N3399">
        <v>5.2</v>
      </c>
      <c r="O3399">
        <v>189</v>
      </c>
      <c r="P3399">
        <v>126</v>
      </c>
      <c r="Q3399">
        <v>25210</v>
      </c>
      <c r="R3399">
        <v>2403</v>
      </c>
      <c r="S3399" t="s">
        <v>28</v>
      </c>
      <c r="T3399">
        <v>2.35</v>
      </c>
      <c r="U3399" t="b">
        <f>IF(Table19[[#This Row],[gross]]-Table19[[#This Row],[budget]] &gt; 0, TRUE, FALSE)</f>
        <v>1</v>
      </c>
    </row>
    <row r="3400" spans="1:21" x14ac:dyDescent="0.35">
      <c r="A3400" t="s">
        <v>13502</v>
      </c>
      <c r="B3400">
        <v>2008</v>
      </c>
      <c r="C3400" t="s">
        <v>13501</v>
      </c>
      <c r="D3400" t="s">
        <v>1114</v>
      </c>
      <c r="E3400" t="s">
        <v>9229</v>
      </c>
      <c r="F3400" t="s">
        <v>7474</v>
      </c>
      <c r="G3400" t="s">
        <v>39</v>
      </c>
      <c r="H3400" s="11">
        <v>10000000</v>
      </c>
      <c r="I3400" s="11">
        <v>7563670</v>
      </c>
      <c r="J3400" t="s">
        <v>38</v>
      </c>
      <c r="K3400">
        <v>95</v>
      </c>
      <c r="L3400" t="s">
        <v>3479</v>
      </c>
      <c r="M3400" t="s">
        <v>13503</v>
      </c>
      <c r="N3400">
        <v>5.2</v>
      </c>
      <c r="O3400">
        <v>100</v>
      </c>
      <c r="P3400">
        <v>53</v>
      </c>
      <c r="Q3400">
        <v>21268</v>
      </c>
      <c r="R3400">
        <v>3651</v>
      </c>
      <c r="S3400" t="s">
        <v>28</v>
      </c>
      <c r="T3400">
        <v>2.35</v>
      </c>
      <c r="U3400" t="b">
        <f>IF(Table19[[#This Row],[gross]]-Table19[[#This Row],[budget]] &gt; 0, TRUE, FALSE)</f>
        <v>0</v>
      </c>
    </row>
    <row r="3401" spans="1:21" x14ac:dyDescent="0.35">
      <c r="A3401" t="s">
        <v>13616</v>
      </c>
      <c r="B3401">
        <v>1981</v>
      </c>
      <c r="C3401" t="s">
        <v>12733</v>
      </c>
      <c r="D3401" t="s">
        <v>117</v>
      </c>
      <c r="E3401" t="s">
        <v>6877</v>
      </c>
      <c r="F3401" t="s">
        <v>3005</v>
      </c>
      <c r="G3401" t="s">
        <v>90</v>
      </c>
      <c r="H3401" s="11">
        <v>14000000</v>
      </c>
      <c r="I3401" s="11">
        <v>800000</v>
      </c>
      <c r="J3401" t="s">
        <v>38</v>
      </c>
      <c r="K3401">
        <v>118</v>
      </c>
      <c r="L3401" t="s">
        <v>12165</v>
      </c>
      <c r="M3401" t="s">
        <v>13617</v>
      </c>
      <c r="N3401">
        <v>5.2</v>
      </c>
      <c r="O3401">
        <v>2</v>
      </c>
      <c r="P3401">
        <v>21</v>
      </c>
      <c r="Q3401">
        <v>892</v>
      </c>
      <c r="R3401">
        <v>2079</v>
      </c>
      <c r="S3401" t="s">
        <v>28</v>
      </c>
      <c r="T3401">
        <v>2.35</v>
      </c>
      <c r="U3401" t="b">
        <f>IF(Table19[[#This Row],[gross]]-Table19[[#This Row],[budget]] &gt; 0, TRUE, FALSE)</f>
        <v>0</v>
      </c>
    </row>
    <row r="3402" spans="1:21" x14ac:dyDescent="0.35">
      <c r="A3402" t="s">
        <v>14065</v>
      </c>
      <c r="B3402">
        <v>2008</v>
      </c>
      <c r="C3402" t="s">
        <v>14062</v>
      </c>
      <c r="D3402" t="s">
        <v>14064</v>
      </c>
      <c r="E3402" t="s">
        <v>14063</v>
      </c>
      <c r="F3402" t="s">
        <v>14066</v>
      </c>
      <c r="G3402" t="s">
        <v>39</v>
      </c>
      <c r="H3402" s="11">
        <v>8000000</v>
      </c>
      <c r="I3402" s="11">
        <v>25926543</v>
      </c>
      <c r="J3402" t="s">
        <v>38</v>
      </c>
      <c r="K3402">
        <v>90</v>
      </c>
      <c r="L3402" t="s">
        <v>2912</v>
      </c>
      <c r="M3402" t="s">
        <v>14067</v>
      </c>
      <c r="N3402">
        <v>5.2</v>
      </c>
      <c r="O3402">
        <v>135</v>
      </c>
      <c r="P3402">
        <v>148</v>
      </c>
      <c r="Q3402">
        <v>26609</v>
      </c>
      <c r="R3402">
        <v>1534</v>
      </c>
      <c r="S3402" t="s">
        <v>28</v>
      </c>
      <c r="T3402">
        <v>1.85</v>
      </c>
      <c r="U3402" t="b">
        <f>IF(Table19[[#This Row],[gross]]-Table19[[#This Row],[budget]] &gt; 0, TRUE, FALSE)</f>
        <v>1</v>
      </c>
    </row>
    <row r="3403" spans="1:21" x14ac:dyDescent="0.35">
      <c r="A3403" t="s">
        <v>14391</v>
      </c>
      <c r="B3403">
        <v>1988</v>
      </c>
      <c r="C3403" t="s">
        <v>9267</v>
      </c>
      <c r="D3403" t="s">
        <v>4867</v>
      </c>
      <c r="E3403" t="s">
        <v>13313</v>
      </c>
      <c r="F3403" t="s">
        <v>10805</v>
      </c>
      <c r="G3403" t="s">
        <v>569</v>
      </c>
      <c r="H3403" s="11">
        <v>7000000</v>
      </c>
      <c r="I3403" s="11">
        <v>20257000</v>
      </c>
      <c r="J3403" t="s">
        <v>38</v>
      </c>
      <c r="K3403">
        <v>96</v>
      </c>
      <c r="L3403" t="s">
        <v>412</v>
      </c>
      <c r="M3403" t="s">
        <v>14392</v>
      </c>
      <c r="N3403">
        <v>5.2</v>
      </c>
      <c r="O3403">
        <v>35</v>
      </c>
      <c r="P3403">
        <v>65</v>
      </c>
      <c r="Q3403">
        <v>7569</v>
      </c>
      <c r="R3403">
        <v>5282</v>
      </c>
      <c r="S3403" t="s">
        <v>28</v>
      </c>
      <c r="T3403">
        <v>1.85</v>
      </c>
      <c r="U3403" t="b">
        <f>IF(Table19[[#This Row],[gross]]-Table19[[#This Row],[budget]] &gt; 0, TRUE, FALSE)</f>
        <v>1</v>
      </c>
    </row>
    <row r="3404" spans="1:21" x14ac:dyDescent="0.35">
      <c r="A3404" t="s">
        <v>14800</v>
      </c>
      <c r="B3404">
        <v>1989</v>
      </c>
      <c r="C3404" t="s">
        <v>14798</v>
      </c>
      <c r="D3404" t="s">
        <v>9452</v>
      </c>
      <c r="E3404" t="s">
        <v>14799</v>
      </c>
      <c r="F3404" t="s">
        <v>1747</v>
      </c>
      <c r="G3404" t="s">
        <v>6963</v>
      </c>
      <c r="H3404" s="11">
        <v>3000000</v>
      </c>
      <c r="I3404" s="11">
        <v>11642254</v>
      </c>
      <c r="J3404" t="s">
        <v>38</v>
      </c>
      <c r="K3404">
        <v>96</v>
      </c>
      <c r="L3404" t="s">
        <v>5289</v>
      </c>
      <c r="M3404" t="s">
        <v>14801</v>
      </c>
      <c r="N3404">
        <v>5.2</v>
      </c>
      <c r="O3404">
        <v>137</v>
      </c>
      <c r="P3404">
        <v>287</v>
      </c>
      <c r="Q3404">
        <v>22929</v>
      </c>
      <c r="R3404">
        <v>1308</v>
      </c>
      <c r="S3404" t="s">
        <v>28</v>
      </c>
      <c r="T3404">
        <v>1.85</v>
      </c>
      <c r="U3404" t="b">
        <f>IF(Table19[[#This Row],[gross]]-Table19[[#This Row],[budget]] &gt; 0, TRUE, FALSE)</f>
        <v>1</v>
      </c>
    </row>
    <row r="3405" spans="1:21" x14ac:dyDescent="0.35">
      <c r="A3405" t="s">
        <v>15117</v>
      </c>
      <c r="B3405">
        <v>2015</v>
      </c>
      <c r="C3405" t="s">
        <v>15116</v>
      </c>
      <c r="D3405" t="s">
        <v>295</v>
      </c>
      <c r="E3405" t="s">
        <v>9917</v>
      </c>
      <c r="F3405" t="s">
        <v>1606</v>
      </c>
      <c r="G3405" t="s">
        <v>39</v>
      </c>
      <c r="H3405" s="11">
        <v>3300000</v>
      </c>
      <c r="I3405" s="11">
        <v>25799043</v>
      </c>
      <c r="J3405" t="s">
        <v>38</v>
      </c>
      <c r="K3405">
        <v>83</v>
      </c>
      <c r="L3405" t="s">
        <v>4155</v>
      </c>
      <c r="M3405" t="s">
        <v>15118</v>
      </c>
      <c r="N3405">
        <v>5.2</v>
      </c>
      <c r="O3405">
        <v>152</v>
      </c>
      <c r="P3405">
        <v>126</v>
      </c>
      <c r="Q3405">
        <v>28513</v>
      </c>
      <c r="R3405">
        <v>11771</v>
      </c>
      <c r="S3405" t="s">
        <v>28</v>
      </c>
      <c r="T3405">
        <v>2.35</v>
      </c>
      <c r="U3405" t="b">
        <f>IF(Table19[[#This Row],[gross]]-Table19[[#This Row],[budget]] &gt; 0, TRUE, FALSE)</f>
        <v>1</v>
      </c>
    </row>
    <row r="3406" spans="1:21" x14ac:dyDescent="0.35">
      <c r="A3406" t="s">
        <v>15174</v>
      </c>
      <c r="B3406">
        <v>2014</v>
      </c>
      <c r="C3406" t="s">
        <v>8967</v>
      </c>
      <c r="D3406" t="s">
        <v>2704</v>
      </c>
      <c r="E3406" t="s">
        <v>15173</v>
      </c>
      <c r="F3406" t="s">
        <v>12078</v>
      </c>
      <c r="G3406" t="s">
        <v>569</v>
      </c>
      <c r="H3406" s="11">
        <v>5000000</v>
      </c>
      <c r="I3406" s="11">
        <v>17382982</v>
      </c>
      <c r="J3406" t="s">
        <v>38</v>
      </c>
      <c r="K3406">
        <v>106</v>
      </c>
      <c r="L3406" t="s">
        <v>3911</v>
      </c>
      <c r="M3406" t="s">
        <v>15175</v>
      </c>
      <c r="N3406">
        <v>5.2</v>
      </c>
      <c r="O3406">
        <v>9</v>
      </c>
      <c r="P3406">
        <v>33</v>
      </c>
      <c r="Q3406">
        <v>5975</v>
      </c>
      <c r="R3406">
        <v>2840</v>
      </c>
      <c r="S3406" t="s">
        <v>28</v>
      </c>
      <c r="T3406">
        <v>1.85</v>
      </c>
      <c r="U3406" t="b">
        <f>IF(Table19[[#This Row],[gross]]-Table19[[#This Row],[budget]] &gt; 0, TRUE, FALSE)</f>
        <v>1</v>
      </c>
    </row>
    <row r="3407" spans="1:21" x14ac:dyDescent="0.35">
      <c r="A3407" t="s">
        <v>15244</v>
      </c>
      <c r="B3407">
        <v>2011</v>
      </c>
      <c r="C3407" t="s">
        <v>15242</v>
      </c>
      <c r="D3407" t="s">
        <v>3593</v>
      </c>
      <c r="E3407" t="s">
        <v>15243</v>
      </c>
      <c r="F3407" t="s">
        <v>15245</v>
      </c>
      <c r="G3407" t="s">
        <v>39</v>
      </c>
      <c r="H3407" s="11">
        <v>5000000</v>
      </c>
      <c r="I3407" s="11">
        <v>17683670</v>
      </c>
      <c r="J3407" t="s">
        <v>38</v>
      </c>
      <c r="K3407">
        <v>86</v>
      </c>
      <c r="L3407" t="s">
        <v>4103</v>
      </c>
      <c r="M3407" t="s">
        <v>15246</v>
      </c>
      <c r="N3407">
        <v>5.2</v>
      </c>
      <c r="O3407">
        <v>228</v>
      </c>
      <c r="P3407">
        <v>323</v>
      </c>
      <c r="Q3407">
        <v>47227</v>
      </c>
      <c r="R3407">
        <v>1520</v>
      </c>
      <c r="S3407" t="s">
        <v>28</v>
      </c>
      <c r="T3407">
        <v>1.33</v>
      </c>
      <c r="U3407" t="b">
        <f>IF(Table19[[#This Row],[gross]]-Table19[[#This Row],[budget]] &gt; 0, TRUE, FALSE)</f>
        <v>1</v>
      </c>
    </row>
    <row r="3408" spans="1:21" x14ac:dyDescent="0.35">
      <c r="A3408" t="s">
        <v>15845</v>
      </c>
      <c r="B3408">
        <v>2001</v>
      </c>
      <c r="C3408" t="s">
        <v>15843</v>
      </c>
      <c r="D3408" t="s">
        <v>2188</v>
      </c>
      <c r="E3408" t="s">
        <v>9052</v>
      </c>
      <c r="F3408" t="s">
        <v>6596</v>
      </c>
      <c r="G3408" t="s">
        <v>39</v>
      </c>
      <c r="H3408" s="11">
        <v>3000000</v>
      </c>
      <c r="I3408" s="11">
        <v>3293258</v>
      </c>
      <c r="J3408" t="s">
        <v>38</v>
      </c>
      <c r="K3408">
        <v>81</v>
      </c>
      <c r="L3408" t="s">
        <v>15844</v>
      </c>
      <c r="M3408" t="s">
        <v>15846</v>
      </c>
      <c r="N3408">
        <v>5.2</v>
      </c>
      <c r="O3408">
        <v>31</v>
      </c>
      <c r="P3408">
        <v>131</v>
      </c>
      <c r="Q3408">
        <v>11399</v>
      </c>
      <c r="R3408">
        <v>2238</v>
      </c>
      <c r="S3408" t="s">
        <v>28</v>
      </c>
      <c r="T3408">
        <v>1.85</v>
      </c>
      <c r="U3408" t="b">
        <f>IF(Table19[[#This Row],[gross]]-Table19[[#This Row],[budget]] &gt; 0, TRUE, FALSE)</f>
        <v>1</v>
      </c>
    </row>
    <row r="3409" spans="1:21" x14ac:dyDescent="0.35">
      <c r="A3409" t="s">
        <v>17285</v>
      </c>
      <c r="B3409">
        <v>2015</v>
      </c>
      <c r="C3409" t="s">
        <v>17283</v>
      </c>
      <c r="D3409" t="s">
        <v>17284</v>
      </c>
      <c r="E3409" t="s">
        <v>11861</v>
      </c>
      <c r="F3409" t="s">
        <v>17286</v>
      </c>
      <c r="G3409" t="s">
        <v>569</v>
      </c>
      <c r="H3409" s="11">
        <v>1000000</v>
      </c>
      <c r="I3409" s="11"/>
      <c r="J3409" t="s">
        <v>38</v>
      </c>
      <c r="K3409">
        <v>95</v>
      </c>
      <c r="L3409" t="s">
        <v>6096</v>
      </c>
      <c r="M3409" t="s">
        <v>17287</v>
      </c>
      <c r="N3409">
        <v>5.2</v>
      </c>
      <c r="O3409">
        <v>39</v>
      </c>
      <c r="P3409">
        <v>19</v>
      </c>
      <c r="Q3409">
        <v>6256</v>
      </c>
      <c r="R3409">
        <v>1825</v>
      </c>
      <c r="S3409" t="s">
        <v>28</v>
      </c>
      <c r="T3409">
        <v>2.35</v>
      </c>
      <c r="U3409" t="b">
        <f>IF(Table19[[#This Row],[gross]]-Table19[[#This Row],[budget]] &gt; 0, TRUE, FALSE)</f>
        <v>0</v>
      </c>
    </row>
    <row r="3410" spans="1:21" x14ac:dyDescent="0.35">
      <c r="A3410" t="s">
        <v>17405</v>
      </c>
      <c r="B3410">
        <v>2008</v>
      </c>
      <c r="C3410" t="s">
        <v>17403</v>
      </c>
      <c r="D3410" t="s">
        <v>12586</v>
      </c>
      <c r="E3410" t="s">
        <v>17404</v>
      </c>
      <c r="F3410" t="s">
        <v>9564</v>
      </c>
      <c r="G3410" t="s">
        <v>569</v>
      </c>
      <c r="H3410" s="11">
        <v>900000</v>
      </c>
      <c r="I3410" s="11">
        <v>18378</v>
      </c>
      <c r="J3410" t="s">
        <v>56</v>
      </c>
      <c r="K3410">
        <v>99</v>
      </c>
      <c r="L3410" t="s">
        <v>6325</v>
      </c>
      <c r="M3410" t="s">
        <v>17406</v>
      </c>
      <c r="N3410">
        <v>5.2</v>
      </c>
      <c r="O3410">
        <v>114</v>
      </c>
      <c r="P3410">
        <v>74</v>
      </c>
      <c r="Q3410">
        <v>9376</v>
      </c>
      <c r="R3410">
        <v>1558</v>
      </c>
      <c r="S3410" t="s">
        <v>28</v>
      </c>
      <c r="T3410">
        <v>1.85</v>
      </c>
      <c r="U3410" t="b">
        <f>IF(Table19[[#This Row],[gross]]-Table19[[#This Row],[budget]] &gt; 0, TRUE, FALSE)</f>
        <v>0</v>
      </c>
    </row>
    <row r="3411" spans="1:21" x14ac:dyDescent="0.35">
      <c r="A3411" t="s">
        <v>845</v>
      </c>
      <c r="B3411">
        <v>2009</v>
      </c>
      <c r="C3411" t="s">
        <v>841</v>
      </c>
      <c r="D3411" t="s">
        <v>844</v>
      </c>
      <c r="E3411" t="s">
        <v>842</v>
      </c>
      <c r="F3411" t="s">
        <v>846</v>
      </c>
      <c r="G3411" t="s">
        <v>90</v>
      </c>
      <c r="H3411" s="11">
        <v>150000000</v>
      </c>
      <c r="I3411" s="11">
        <v>119420252</v>
      </c>
      <c r="J3411" t="s">
        <v>38</v>
      </c>
      <c r="K3411">
        <v>88</v>
      </c>
      <c r="L3411" t="s">
        <v>843</v>
      </c>
      <c r="M3411" t="s">
        <v>847</v>
      </c>
      <c r="N3411">
        <v>5.0999999999999996</v>
      </c>
      <c r="O3411">
        <v>145</v>
      </c>
      <c r="P3411">
        <v>90</v>
      </c>
      <c r="Q3411">
        <v>33042</v>
      </c>
      <c r="R3411">
        <v>2217</v>
      </c>
      <c r="S3411" t="s">
        <v>28</v>
      </c>
      <c r="T3411">
        <v>2.35</v>
      </c>
      <c r="U3411" t="b">
        <f>IF(Table19[[#This Row],[gross]]-Table19[[#This Row],[budget]] &gt; 0, TRUE, FALSE)</f>
        <v>0</v>
      </c>
    </row>
    <row r="3412" spans="1:21" x14ac:dyDescent="0.35">
      <c r="A3412" t="s">
        <v>1733</v>
      </c>
      <c r="B3412">
        <v>2006</v>
      </c>
      <c r="C3412" t="s">
        <v>1731</v>
      </c>
      <c r="D3412" t="s">
        <v>640</v>
      </c>
      <c r="E3412" t="s">
        <v>1732</v>
      </c>
      <c r="F3412" t="s">
        <v>1734</v>
      </c>
      <c r="G3412" t="s">
        <v>90</v>
      </c>
      <c r="H3412" s="11">
        <v>100000000</v>
      </c>
      <c r="I3412" s="11">
        <v>75030163</v>
      </c>
      <c r="J3412" t="s">
        <v>38</v>
      </c>
      <c r="K3412">
        <v>104</v>
      </c>
      <c r="L3412" t="s">
        <v>143</v>
      </c>
      <c r="M3412" t="s">
        <v>1735</v>
      </c>
      <c r="N3412">
        <v>5.0999999999999996</v>
      </c>
      <c r="O3412">
        <v>170</v>
      </c>
      <c r="P3412">
        <v>1690</v>
      </c>
      <c r="Q3412">
        <v>108076</v>
      </c>
      <c r="R3412">
        <v>4487</v>
      </c>
      <c r="S3412" t="s">
        <v>720</v>
      </c>
      <c r="T3412">
        <v>2.35</v>
      </c>
      <c r="U3412" t="b">
        <f>IF(Table19[[#This Row],[gross]]-Table19[[#This Row],[budget]] &gt; 0, TRUE, FALSE)</f>
        <v>0</v>
      </c>
    </row>
    <row r="3413" spans="1:21" x14ac:dyDescent="0.35">
      <c r="A3413" t="s">
        <v>2637</v>
      </c>
      <c r="B3413">
        <v>1998</v>
      </c>
      <c r="C3413" t="s">
        <v>2635</v>
      </c>
      <c r="D3413" t="s">
        <v>430</v>
      </c>
      <c r="E3413" t="s">
        <v>183</v>
      </c>
      <c r="F3413" t="s">
        <v>2638</v>
      </c>
      <c r="G3413" t="s">
        <v>39</v>
      </c>
      <c r="H3413" s="11">
        <v>80000000</v>
      </c>
      <c r="I3413" s="11">
        <v>69102910</v>
      </c>
      <c r="J3413" t="s">
        <v>38</v>
      </c>
      <c r="K3413">
        <v>130</v>
      </c>
      <c r="L3413" t="s">
        <v>2636</v>
      </c>
      <c r="M3413" t="s">
        <v>2639</v>
      </c>
      <c r="N3413">
        <v>5.0999999999999996</v>
      </c>
      <c r="O3413">
        <v>102</v>
      </c>
      <c r="P3413">
        <v>370</v>
      </c>
      <c r="Q3413">
        <v>58402</v>
      </c>
      <c r="R3413">
        <v>12186</v>
      </c>
      <c r="S3413" t="s">
        <v>28</v>
      </c>
      <c r="T3413">
        <v>2.35</v>
      </c>
      <c r="U3413" t="b">
        <f>IF(Table19[[#This Row],[gross]]-Table19[[#This Row],[budget]] &gt; 0, TRUE, FALSE)</f>
        <v>0</v>
      </c>
    </row>
    <row r="3414" spans="1:21" x14ac:dyDescent="0.35">
      <c r="A3414" t="s">
        <v>2913</v>
      </c>
      <c r="B3414">
        <v>2004</v>
      </c>
      <c r="C3414" t="s">
        <v>2003</v>
      </c>
      <c r="D3414" t="s">
        <v>1072</v>
      </c>
      <c r="E3414" t="s">
        <v>2911</v>
      </c>
      <c r="F3414" t="s">
        <v>2914</v>
      </c>
      <c r="G3414" t="s">
        <v>569</v>
      </c>
      <c r="H3414" s="11">
        <v>50000000</v>
      </c>
      <c r="I3414" s="11">
        <v>41814863</v>
      </c>
      <c r="J3414" t="s">
        <v>38</v>
      </c>
      <c r="K3414">
        <v>125</v>
      </c>
      <c r="L3414" t="s">
        <v>2912</v>
      </c>
      <c r="M3414" t="s">
        <v>2915</v>
      </c>
      <c r="N3414">
        <v>5.0999999999999996</v>
      </c>
      <c r="O3414">
        <v>167</v>
      </c>
      <c r="P3414">
        <v>308</v>
      </c>
      <c r="Q3414">
        <v>28635</v>
      </c>
      <c r="R3414">
        <v>1970</v>
      </c>
      <c r="S3414" t="s">
        <v>28</v>
      </c>
      <c r="T3414">
        <v>2</v>
      </c>
      <c r="U3414" t="b">
        <f>IF(Table19[[#This Row],[gross]]-Table19[[#This Row],[budget]] &gt; 0, TRUE, FALSE)</f>
        <v>0</v>
      </c>
    </row>
    <row r="3415" spans="1:21" x14ac:dyDescent="0.35">
      <c r="A3415" t="s">
        <v>3654</v>
      </c>
      <c r="B3415">
        <v>2014</v>
      </c>
      <c r="C3415" t="s">
        <v>3650</v>
      </c>
      <c r="D3415" t="s">
        <v>3653</v>
      </c>
      <c r="E3415" t="s">
        <v>3651</v>
      </c>
      <c r="F3415" t="s">
        <v>2033</v>
      </c>
      <c r="G3415" t="s">
        <v>39</v>
      </c>
      <c r="H3415" s="11">
        <v>65000000</v>
      </c>
      <c r="I3415" s="11">
        <v>19059018</v>
      </c>
      <c r="J3415" t="s">
        <v>365</v>
      </c>
      <c r="K3415">
        <v>92</v>
      </c>
      <c r="L3415" t="s">
        <v>3652</v>
      </c>
      <c r="M3415" t="s">
        <v>3655</v>
      </c>
      <c r="N3415">
        <v>5.0999999999999996</v>
      </c>
      <c r="O3415">
        <v>308</v>
      </c>
      <c r="P3415">
        <v>194</v>
      </c>
      <c r="Q3415">
        <v>65709</v>
      </c>
      <c r="R3415">
        <v>3165</v>
      </c>
      <c r="S3415" t="s">
        <v>28</v>
      </c>
      <c r="T3415">
        <v>2.35</v>
      </c>
      <c r="U3415" t="b">
        <f>IF(Table19[[#This Row],[gross]]-Table19[[#This Row],[budget]] &gt; 0, TRUE, FALSE)</f>
        <v>0</v>
      </c>
    </row>
    <row r="3416" spans="1:21" x14ac:dyDescent="0.35">
      <c r="A3416" t="s">
        <v>3672</v>
      </c>
      <c r="B3416">
        <v>1999</v>
      </c>
      <c r="C3416" t="s">
        <v>2150</v>
      </c>
      <c r="D3416" t="s">
        <v>386</v>
      </c>
      <c r="E3416" t="s">
        <v>198</v>
      </c>
      <c r="F3416" t="s">
        <v>3673</v>
      </c>
      <c r="G3416" t="s">
        <v>569</v>
      </c>
      <c r="H3416" s="11">
        <v>64000000</v>
      </c>
      <c r="I3416" s="11">
        <v>31054924</v>
      </c>
      <c r="J3416" t="s">
        <v>38</v>
      </c>
      <c r="K3416">
        <v>133</v>
      </c>
      <c r="L3416" t="s">
        <v>3671</v>
      </c>
      <c r="M3416" t="s">
        <v>3674</v>
      </c>
      <c r="N3416">
        <v>5.0999999999999996</v>
      </c>
      <c r="O3416">
        <v>96</v>
      </c>
      <c r="P3416">
        <v>290</v>
      </c>
      <c r="Q3416">
        <v>17025</v>
      </c>
      <c r="R3416">
        <v>16710</v>
      </c>
      <c r="S3416" t="s">
        <v>28</v>
      </c>
      <c r="T3416">
        <v>1.85</v>
      </c>
      <c r="U3416" t="b">
        <f>IF(Table19[[#This Row],[gross]]-Table19[[#This Row],[budget]] &gt; 0, TRUE, FALSE)</f>
        <v>0</v>
      </c>
    </row>
    <row r="3417" spans="1:21" x14ac:dyDescent="0.35">
      <c r="A3417" t="s">
        <v>4421</v>
      </c>
      <c r="B3417">
        <v>2002</v>
      </c>
      <c r="C3417" t="s">
        <v>4420</v>
      </c>
      <c r="D3417" t="s">
        <v>2330</v>
      </c>
      <c r="E3417" t="s">
        <v>1495</v>
      </c>
      <c r="F3417" t="s">
        <v>4422</v>
      </c>
      <c r="G3417" t="s">
        <v>39</v>
      </c>
      <c r="H3417" s="11">
        <v>55000000</v>
      </c>
      <c r="I3417" s="11">
        <v>93815117</v>
      </c>
      <c r="J3417" t="s">
        <v>38</v>
      </c>
      <c r="K3417">
        <v>105</v>
      </c>
      <c r="L3417" t="s">
        <v>1375</v>
      </c>
      <c r="M3417" t="s">
        <v>4423</v>
      </c>
      <c r="N3417">
        <v>5.0999999999999996</v>
      </c>
      <c r="O3417">
        <v>114</v>
      </c>
      <c r="P3417">
        <v>242</v>
      </c>
      <c r="Q3417">
        <v>68417</v>
      </c>
      <c r="R3417">
        <v>7184</v>
      </c>
      <c r="S3417" t="s">
        <v>28</v>
      </c>
      <c r="T3417">
        <v>2.35</v>
      </c>
      <c r="U3417" t="b">
        <f>IF(Table19[[#This Row],[gross]]-Table19[[#This Row],[budget]] &gt; 0, TRUE, FALSE)</f>
        <v>1</v>
      </c>
    </row>
    <row r="3418" spans="1:21" x14ac:dyDescent="0.35">
      <c r="A3418" t="s">
        <v>4730</v>
      </c>
      <c r="B3418">
        <v>2005</v>
      </c>
      <c r="C3418" t="s">
        <v>4727</v>
      </c>
      <c r="D3418" t="s">
        <v>4729</v>
      </c>
      <c r="E3418" t="s">
        <v>4728</v>
      </c>
      <c r="F3418" t="s">
        <v>4063</v>
      </c>
      <c r="G3418" t="s">
        <v>39</v>
      </c>
      <c r="H3418" s="11">
        <v>50000000</v>
      </c>
      <c r="I3418" s="11">
        <v>80270227</v>
      </c>
      <c r="J3418" t="s">
        <v>38</v>
      </c>
      <c r="K3418">
        <v>107</v>
      </c>
      <c r="L3418" t="s">
        <v>1569</v>
      </c>
      <c r="M3418" t="s">
        <v>4731</v>
      </c>
      <c r="N3418">
        <v>5.0999999999999996</v>
      </c>
      <c r="O3418">
        <v>144</v>
      </c>
      <c r="P3418">
        <v>612</v>
      </c>
      <c r="Q3418">
        <v>66382</v>
      </c>
      <c r="R3418">
        <v>2297</v>
      </c>
      <c r="S3418" t="s">
        <v>28</v>
      </c>
      <c r="T3418">
        <v>2.35</v>
      </c>
      <c r="U3418" t="b">
        <f>IF(Table19[[#This Row],[gross]]-Table19[[#This Row],[budget]] &gt; 0, TRUE, FALSE)</f>
        <v>1</v>
      </c>
    </row>
    <row r="3419" spans="1:21" x14ac:dyDescent="0.35">
      <c r="A3419" t="s">
        <v>5201</v>
      </c>
      <c r="B3419">
        <v>1995</v>
      </c>
      <c r="C3419" t="s">
        <v>566</v>
      </c>
      <c r="D3419" t="s">
        <v>430</v>
      </c>
      <c r="E3419" t="s">
        <v>1626</v>
      </c>
      <c r="F3419" t="s">
        <v>1335</v>
      </c>
      <c r="G3419" t="s">
        <v>569</v>
      </c>
      <c r="H3419" s="11">
        <v>50000000</v>
      </c>
      <c r="I3419" s="11">
        <v>10400000</v>
      </c>
      <c r="J3419" t="s">
        <v>38</v>
      </c>
      <c r="K3419">
        <v>135</v>
      </c>
      <c r="L3419" t="s">
        <v>209</v>
      </c>
      <c r="M3419" t="s">
        <v>5202</v>
      </c>
      <c r="N3419">
        <v>5.0999999999999996</v>
      </c>
      <c r="O3419">
        <v>34</v>
      </c>
      <c r="P3419">
        <v>90</v>
      </c>
      <c r="Q3419">
        <v>12037</v>
      </c>
      <c r="R3419">
        <v>15820</v>
      </c>
      <c r="S3419" t="s">
        <v>28</v>
      </c>
      <c r="T3419">
        <v>2.35</v>
      </c>
      <c r="U3419" t="b">
        <f>IF(Table19[[#This Row],[gross]]-Table19[[#This Row],[budget]] &gt; 0, TRUE, FALSE)</f>
        <v>0</v>
      </c>
    </row>
    <row r="3420" spans="1:21" x14ac:dyDescent="0.35">
      <c r="A3420" t="s">
        <v>5214</v>
      </c>
      <c r="B3420">
        <v>1995</v>
      </c>
      <c r="C3420" t="s">
        <v>4528</v>
      </c>
      <c r="D3420" t="s">
        <v>2889</v>
      </c>
      <c r="E3420" t="s">
        <v>1594</v>
      </c>
      <c r="F3420" t="s">
        <v>2014</v>
      </c>
      <c r="G3420" t="s">
        <v>569</v>
      </c>
      <c r="H3420" s="11">
        <v>50000000</v>
      </c>
      <c r="I3420" s="11">
        <v>9795017</v>
      </c>
      <c r="J3420" t="s">
        <v>38</v>
      </c>
      <c r="K3420">
        <v>107</v>
      </c>
      <c r="L3420" t="s">
        <v>2062</v>
      </c>
      <c r="M3420" t="s">
        <v>5215</v>
      </c>
      <c r="N3420">
        <v>5.0999999999999996</v>
      </c>
      <c r="O3420">
        <v>50</v>
      </c>
      <c r="P3420">
        <v>70</v>
      </c>
      <c r="Q3420">
        <v>9227</v>
      </c>
      <c r="R3420">
        <v>5461</v>
      </c>
      <c r="S3420" t="s">
        <v>28</v>
      </c>
      <c r="T3420">
        <v>1.85</v>
      </c>
      <c r="U3420" t="b">
        <f>IF(Table19[[#This Row],[gross]]-Table19[[#This Row],[budget]] &gt; 0, TRUE, FALSE)</f>
        <v>0</v>
      </c>
    </row>
    <row r="3421" spans="1:21" x14ac:dyDescent="0.35">
      <c r="A3421" t="s">
        <v>5768</v>
      </c>
      <c r="B3421">
        <v>2002</v>
      </c>
      <c r="C3421" t="s">
        <v>5765</v>
      </c>
      <c r="D3421" t="s">
        <v>5767</v>
      </c>
      <c r="E3421" t="s">
        <v>5766</v>
      </c>
      <c r="F3421" t="s">
        <v>5769</v>
      </c>
      <c r="G3421" t="s">
        <v>569</v>
      </c>
      <c r="H3421" s="11">
        <v>43000000</v>
      </c>
      <c r="I3421" s="11">
        <v>24430272</v>
      </c>
      <c r="J3421" t="s">
        <v>38</v>
      </c>
      <c r="K3421">
        <v>90</v>
      </c>
      <c r="L3421" t="s">
        <v>1618</v>
      </c>
      <c r="M3421" t="s">
        <v>5770</v>
      </c>
      <c r="N3421">
        <v>5.0999999999999996</v>
      </c>
      <c r="O3421">
        <v>99</v>
      </c>
      <c r="P3421">
        <v>403</v>
      </c>
      <c r="Q3421">
        <v>46158</v>
      </c>
      <c r="R3421">
        <v>132</v>
      </c>
      <c r="S3421" t="s">
        <v>28</v>
      </c>
      <c r="T3421">
        <v>1.85</v>
      </c>
      <c r="U3421" t="b">
        <f>IF(Table19[[#This Row],[gross]]-Table19[[#This Row],[budget]] &gt; 0, TRUE, FALSE)</f>
        <v>0</v>
      </c>
    </row>
    <row r="3422" spans="1:21" x14ac:dyDescent="0.35">
      <c r="A3422" t="s">
        <v>5998</v>
      </c>
      <c r="B3422">
        <v>2006</v>
      </c>
      <c r="C3422" t="s">
        <v>5419</v>
      </c>
      <c r="D3422" t="s">
        <v>5997</v>
      </c>
      <c r="E3422" t="s">
        <v>2533</v>
      </c>
      <c r="F3422" t="s">
        <v>5421</v>
      </c>
      <c r="G3422" t="s">
        <v>39</v>
      </c>
      <c r="H3422" s="11">
        <v>45000000</v>
      </c>
      <c r="I3422" s="11">
        <v>90703745</v>
      </c>
      <c r="J3422" t="s">
        <v>38</v>
      </c>
      <c r="K3422">
        <v>89</v>
      </c>
      <c r="L3422" t="s">
        <v>1611</v>
      </c>
      <c r="M3422" t="s">
        <v>5999</v>
      </c>
      <c r="N3422">
        <v>5.0999999999999996</v>
      </c>
      <c r="O3422">
        <v>151</v>
      </c>
      <c r="P3422">
        <v>410</v>
      </c>
      <c r="Q3422">
        <v>93748</v>
      </c>
      <c r="R3422">
        <v>5855</v>
      </c>
      <c r="S3422" t="s">
        <v>28</v>
      </c>
      <c r="T3422">
        <v>1.85</v>
      </c>
      <c r="U3422" t="b">
        <f>IF(Table19[[#This Row],[gross]]-Table19[[#This Row],[budget]] &gt; 0, TRUE, FALSE)</f>
        <v>1</v>
      </c>
    </row>
    <row r="3423" spans="1:21" x14ac:dyDescent="0.35">
      <c r="A3423" t="s">
        <v>6258</v>
      </c>
      <c r="B3423">
        <v>2014</v>
      </c>
      <c r="C3423" t="s">
        <v>6257</v>
      </c>
      <c r="D3423" t="s">
        <v>4417</v>
      </c>
      <c r="E3423" t="s">
        <v>5879</v>
      </c>
      <c r="F3423" t="s">
        <v>6259</v>
      </c>
      <c r="G3423" t="s">
        <v>569</v>
      </c>
      <c r="H3423" s="11">
        <v>40000000</v>
      </c>
      <c r="I3423" s="11">
        <v>38543473</v>
      </c>
      <c r="J3423" t="s">
        <v>38</v>
      </c>
      <c r="K3423">
        <v>94</v>
      </c>
      <c r="L3423" t="s">
        <v>1611</v>
      </c>
      <c r="M3423" t="s">
        <v>6260</v>
      </c>
      <c r="N3423">
        <v>5.0999999999999996</v>
      </c>
      <c r="O3423">
        <v>201</v>
      </c>
      <c r="P3423">
        <v>158</v>
      </c>
      <c r="Q3423">
        <v>84382</v>
      </c>
      <c r="R3423">
        <v>1488</v>
      </c>
      <c r="S3423" t="s">
        <v>28</v>
      </c>
      <c r="T3423">
        <v>1.85</v>
      </c>
      <c r="U3423" t="b">
        <f>IF(Table19[[#This Row],[gross]]-Table19[[#This Row],[budget]] &gt; 0, TRUE, FALSE)</f>
        <v>0</v>
      </c>
    </row>
    <row r="3424" spans="1:21" x14ac:dyDescent="0.35">
      <c r="A3424" t="s">
        <v>6326</v>
      </c>
      <c r="B3424">
        <v>2000</v>
      </c>
      <c r="C3424" t="s">
        <v>1694</v>
      </c>
      <c r="D3424" t="s">
        <v>1753</v>
      </c>
      <c r="E3424" t="s">
        <v>6324</v>
      </c>
      <c r="F3424" t="s">
        <v>6327</v>
      </c>
      <c r="G3424" t="s">
        <v>569</v>
      </c>
      <c r="H3424" s="11">
        <v>40000000</v>
      </c>
      <c r="I3424" s="11">
        <v>29374178</v>
      </c>
      <c r="J3424" t="s">
        <v>38</v>
      </c>
      <c r="K3424">
        <v>107</v>
      </c>
      <c r="L3424" t="s">
        <v>6325</v>
      </c>
      <c r="M3424" t="s">
        <v>6328</v>
      </c>
      <c r="N3424">
        <v>5.0999999999999996</v>
      </c>
      <c r="O3424">
        <v>100</v>
      </c>
      <c r="P3424">
        <v>188</v>
      </c>
      <c r="Q3424">
        <v>12093</v>
      </c>
      <c r="R3424">
        <v>4565</v>
      </c>
      <c r="S3424" t="s">
        <v>28</v>
      </c>
      <c r="T3424">
        <v>2.35</v>
      </c>
      <c r="U3424" t="b">
        <f>IF(Table19[[#This Row],[gross]]-Table19[[#This Row],[budget]] &gt; 0, TRUE, FALSE)</f>
        <v>0</v>
      </c>
    </row>
    <row r="3425" spans="1:21" x14ac:dyDescent="0.35">
      <c r="A3425" t="s">
        <v>6409</v>
      </c>
      <c r="B3425">
        <v>2000</v>
      </c>
      <c r="C3425" t="s">
        <v>6408</v>
      </c>
      <c r="D3425" t="s">
        <v>1721</v>
      </c>
      <c r="E3425" t="s">
        <v>4565</v>
      </c>
      <c r="F3425" t="s">
        <v>6410</v>
      </c>
      <c r="G3425" t="s">
        <v>569</v>
      </c>
      <c r="H3425" s="11">
        <v>40000000</v>
      </c>
      <c r="I3425" s="11">
        <v>14967182</v>
      </c>
      <c r="J3425" t="s">
        <v>38</v>
      </c>
      <c r="K3425">
        <v>102</v>
      </c>
      <c r="L3425" t="s">
        <v>454</v>
      </c>
      <c r="M3425" t="s">
        <v>6411</v>
      </c>
      <c r="N3425">
        <v>5.0999999999999996</v>
      </c>
      <c r="O3425">
        <v>102</v>
      </c>
      <c r="P3425">
        <v>284</v>
      </c>
      <c r="Q3425">
        <v>27305</v>
      </c>
      <c r="R3425">
        <v>14463</v>
      </c>
      <c r="S3425" t="s">
        <v>28</v>
      </c>
      <c r="T3425">
        <v>2.35</v>
      </c>
      <c r="U3425" t="b">
        <f>IF(Table19[[#This Row],[gross]]-Table19[[#This Row],[budget]] &gt; 0, TRUE, FALSE)</f>
        <v>0</v>
      </c>
    </row>
    <row r="3426" spans="1:21" x14ac:dyDescent="0.35">
      <c r="A3426" t="s">
        <v>6530</v>
      </c>
      <c r="B3426">
        <v>2006</v>
      </c>
      <c r="C3426" t="s">
        <v>6528</v>
      </c>
      <c r="D3426" t="s">
        <v>4956</v>
      </c>
      <c r="E3426" t="s">
        <v>3964</v>
      </c>
      <c r="F3426" t="s">
        <v>6531</v>
      </c>
      <c r="G3426" t="s">
        <v>90</v>
      </c>
      <c r="H3426" s="11">
        <v>40000000</v>
      </c>
      <c r="I3426" s="11">
        <v>652526</v>
      </c>
      <c r="J3426" t="s">
        <v>740</v>
      </c>
      <c r="K3426">
        <v>93</v>
      </c>
      <c r="L3426" t="s">
        <v>6529</v>
      </c>
      <c r="M3426" t="s">
        <v>6532</v>
      </c>
      <c r="N3426">
        <v>5.0999999999999996</v>
      </c>
      <c r="O3426">
        <v>66</v>
      </c>
      <c r="P3426">
        <v>187</v>
      </c>
      <c r="Q3426">
        <v>20201</v>
      </c>
      <c r="R3426">
        <v>15638</v>
      </c>
      <c r="S3426" t="s">
        <v>28</v>
      </c>
      <c r="T3426">
        <v>2.35</v>
      </c>
      <c r="U3426" t="b">
        <f>IF(Table19[[#This Row],[gross]]-Table19[[#This Row],[budget]] &gt; 0, TRUE, FALSE)</f>
        <v>0</v>
      </c>
    </row>
    <row r="3427" spans="1:21" x14ac:dyDescent="0.35">
      <c r="A3427" t="s">
        <v>6622</v>
      </c>
      <c r="B3427">
        <v>2002</v>
      </c>
      <c r="C3427" t="s">
        <v>4691</v>
      </c>
      <c r="D3427" t="s">
        <v>267</v>
      </c>
      <c r="E3427" t="s">
        <v>5614</v>
      </c>
      <c r="F3427" t="s">
        <v>6623</v>
      </c>
      <c r="G3427" t="s">
        <v>90</v>
      </c>
      <c r="H3427" s="11">
        <v>38000000</v>
      </c>
      <c r="I3427" s="11">
        <v>85570368</v>
      </c>
      <c r="J3427" t="s">
        <v>38</v>
      </c>
      <c r="K3427">
        <v>100</v>
      </c>
      <c r="L3427" t="s">
        <v>2918</v>
      </c>
      <c r="M3427" t="s">
        <v>6624</v>
      </c>
      <c r="N3427">
        <v>5.0999999999999996</v>
      </c>
      <c r="O3427">
        <v>103</v>
      </c>
      <c r="P3427">
        <v>107</v>
      </c>
      <c r="Q3427">
        <v>44885</v>
      </c>
      <c r="R3427">
        <v>18291</v>
      </c>
      <c r="S3427" t="s">
        <v>28</v>
      </c>
      <c r="T3427">
        <v>1.85</v>
      </c>
      <c r="U3427" t="b">
        <f>IF(Table19[[#This Row],[gross]]-Table19[[#This Row],[budget]] &gt; 0, TRUE, FALSE)</f>
        <v>1</v>
      </c>
    </row>
    <row r="3428" spans="1:21" x14ac:dyDescent="0.35">
      <c r="A3428" t="s">
        <v>7129</v>
      </c>
      <c r="B3428">
        <v>2012</v>
      </c>
      <c r="C3428" t="s">
        <v>489</v>
      </c>
      <c r="D3428" t="s">
        <v>7128</v>
      </c>
      <c r="E3428" t="s">
        <v>992</v>
      </c>
      <c r="F3428" t="s">
        <v>7130</v>
      </c>
      <c r="G3428" t="s">
        <v>39</v>
      </c>
      <c r="H3428" s="11">
        <v>35000000</v>
      </c>
      <c r="I3428" s="11">
        <v>25863915</v>
      </c>
      <c r="J3428" t="s">
        <v>38</v>
      </c>
      <c r="K3428">
        <v>101</v>
      </c>
      <c r="L3428" t="s">
        <v>1166</v>
      </c>
      <c r="M3428" t="s">
        <v>7131</v>
      </c>
      <c r="N3428">
        <v>5.0999999999999996</v>
      </c>
      <c r="O3428">
        <v>211</v>
      </c>
      <c r="P3428">
        <v>151</v>
      </c>
      <c r="Q3428">
        <v>28257</v>
      </c>
      <c r="R3428">
        <v>2471</v>
      </c>
      <c r="S3428" t="s">
        <v>28</v>
      </c>
      <c r="T3428">
        <v>2.35</v>
      </c>
      <c r="U3428" t="b">
        <f>IF(Table19[[#This Row],[gross]]-Table19[[#This Row],[budget]] &gt; 0, TRUE, FALSE)</f>
        <v>0</v>
      </c>
    </row>
    <row r="3429" spans="1:21" x14ac:dyDescent="0.35">
      <c r="A3429" t="s">
        <v>7201</v>
      </c>
      <c r="B3429">
        <v>2015</v>
      </c>
      <c r="C3429" t="s">
        <v>5937</v>
      </c>
      <c r="D3429" t="s">
        <v>7200</v>
      </c>
      <c r="E3429" t="s">
        <v>7199</v>
      </c>
      <c r="F3429" t="s">
        <v>7202</v>
      </c>
      <c r="G3429" t="s">
        <v>39</v>
      </c>
      <c r="H3429" s="11">
        <v>35000000</v>
      </c>
      <c r="I3429" s="11">
        <v>34507079</v>
      </c>
      <c r="J3429" t="s">
        <v>38</v>
      </c>
      <c r="K3429">
        <v>87</v>
      </c>
      <c r="L3429" t="s">
        <v>1689</v>
      </c>
      <c r="M3429" t="s">
        <v>7203</v>
      </c>
      <c r="N3429">
        <v>5.0999999999999996</v>
      </c>
      <c r="O3429">
        <v>155</v>
      </c>
      <c r="P3429">
        <v>118</v>
      </c>
      <c r="Q3429">
        <v>34948</v>
      </c>
      <c r="R3429">
        <v>1679</v>
      </c>
      <c r="S3429" t="s">
        <v>28</v>
      </c>
      <c r="T3429">
        <v>2.35</v>
      </c>
      <c r="U3429" t="b">
        <f>IF(Table19[[#This Row],[gross]]-Table19[[#This Row],[budget]] &gt; 0, TRUE, FALSE)</f>
        <v>0</v>
      </c>
    </row>
    <row r="3430" spans="1:21" x14ac:dyDescent="0.35">
      <c r="A3430" t="s">
        <v>7270</v>
      </c>
      <c r="B3430">
        <v>2003</v>
      </c>
      <c r="C3430" t="s">
        <v>4865</v>
      </c>
      <c r="D3430" t="s">
        <v>453</v>
      </c>
      <c r="E3430" t="s">
        <v>185</v>
      </c>
      <c r="F3430" t="s">
        <v>7271</v>
      </c>
      <c r="G3430" t="s">
        <v>569</v>
      </c>
      <c r="H3430" s="11">
        <v>38000000</v>
      </c>
      <c r="I3430" s="11">
        <v>7659747</v>
      </c>
      <c r="J3430" t="s">
        <v>38</v>
      </c>
      <c r="K3430">
        <v>102</v>
      </c>
      <c r="L3430" t="s">
        <v>1123</v>
      </c>
      <c r="M3430" t="s">
        <v>7272</v>
      </c>
      <c r="N3430">
        <v>5.0999999999999996</v>
      </c>
      <c r="O3430">
        <v>112</v>
      </c>
      <c r="P3430">
        <v>204</v>
      </c>
      <c r="Q3430">
        <v>14962</v>
      </c>
      <c r="R3430">
        <v>14165</v>
      </c>
      <c r="S3430" t="s">
        <v>28</v>
      </c>
      <c r="T3430">
        <v>1.85</v>
      </c>
      <c r="U3430" t="b">
        <f>IF(Table19[[#This Row],[gross]]-Table19[[#This Row],[budget]] &gt; 0, TRUE, FALSE)</f>
        <v>0</v>
      </c>
    </row>
    <row r="3431" spans="1:21" x14ac:dyDescent="0.35">
      <c r="A3431" t="s">
        <v>7392</v>
      </c>
      <c r="B3431">
        <v>2000</v>
      </c>
      <c r="C3431" t="s">
        <v>1516</v>
      </c>
      <c r="D3431" t="s">
        <v>6075</v>
      </c>
      <c r="E3431" t="s">
        <v>779</v>
      </c>
      <c r="F3431" t="s">
        <v>3782</v>
      </c>
      <c r="G3431" t="s">
        <v>39</v>
      </c>
      <c r="H3431" s="11">
        <v>30000000</v>
      </c>
      <c r="I3431" s="11">
        <v>117559438</v>
      </c>
      <c r="J3431" t="s">
        <v>38</v>
      </c>
      <c r="K3431">
        <v>99</v>
      </c>
      <c r="L3431" t="s">
        <v>1689</v>
      </c>
      <c r="M3431" t="s">
        <v>7393</v>
      </c>
      <c r="N3431">
        <v>5.0999999999999996</v>
      </c>
      <c r="O3431">
        <v>100</v>
      </c>
      <c r="P3431">
        <v>148</v>
      </c>
      <c r="Q3431">
        <v>66941</v>
      </c>
      <c r="R3431">
        <v>1790</v>
      </c>
      <c r="S3431" t="s">
        <v>28</v>
      </c>
      <c r="T3431">
        <v>1.85</v>
      </c>
      <c r="U3431" t="b">
        <f>IF(Table19[[#This Row],[gross]]-Table19[[#This Row],[budget]] &gt; 0, TRUE, FALSE)</f>
        <v>1</v>
      </c>
    </row>
    <row r="3432" spans="1:21" x14ac:dyDescent="0.35">
      <c r="A3432" t="s">
        <v>7461</v>
      </c>
      <c r="B3432">
        <v>2002</v>
      </c>
      <c r="C3432" t="s">
        <v>3943</v>
      </c>
      <c r="D3432" t="s">
        <v>1401</v>
      </c>
      <c r="E3432" t="s">
        <v>6911</v>
      </c>
      <c r="F3432" t="s">
        <v>5141</v>
      </c>
      <c r="G3432" t="s">
        <v>90</v>
      </c>
      <c r="H3432" s="11">
        <v>35000000</v>
      </c>
      <c r="I3432" s="11">
        <v>81150692</v>
      </c>
      <c r="J3432" t="s">
        <v>263</v>
      </c>
      <c r="K3432">
        <v>99</v>
      </c>
      <c r="L3432" t="s">
        <v>7460</v>
      </c>
      <c r="M3432" t="s">
        <v>7462</v>
      </c>
      <c r="N3432">
        <v>5.0999999999999996</v>
      </c>
      <c r="O3432">
        <v>67</v>
      </c>
      <c r="P3432">
        <v>100</v>
      </c>
      <c r="Q3432">
        <v>20219</v>
      </c>
      <c r="R3432">
        <v>2916</v>
      </c>
      <c r="S3432" t="s">
        <v>28</v>
      </c>
      <c r="T3432">
        <v>1.85</v>
      </c>
      <c r="U3432" t="b">
        <f>IF(Table19[[#This Row],[gross]]-Table19[[#This Row],[budget]] &gt; 0, TRUE, FALSE)</f>
        <v>1</v>
      </c>
    </row>
    <row r="3433" spans="1:21" x14ac:dyDescent="0.35">
      <c r="A3433" t="s">
        <v>7831</v>
      </c>
      <c r="B3433">
        <v>2002</v>
      </c>
      <c r="C3433" t="s">
        <v>5623</v>
      </c>
      <c r="D3433" t="s">
        <v>7830</v>
      </c>
      <c r="E3433" t="s">
        <v>4181</v>
      </c>
      <c r="F3433" t="s">
        <v>7832</v>
      </c>
      <c r="G3433" t="s">
        <v>90</v>
      </c>
      <c r="H3433" s="11">
        <v>30000000</v>
      </c>
      <c r="I3433" s="11">
        <v>51432423</v>
      </c>
      <c r="J3433" t="s">
        <v>38</v>
      </c>
      <c r="K3433">
        <v>99</v>
      </c>
      <c r="L3433" t="s">
        <v>7829</v>
      </c>
      <c r="M3433" t="s">
        <v>7833</v>
      </c>
      <c r="N3433">
        <v>5.0999999999999996</v>
      </c>
      <c r="O3433">
        <v>39</v>
      </c>
      <c r="P3433">
        <v>72</v>
      </c>
      <c r="Q3433">
        <v>15074</v>
      </c>
      <c r="R3433">
        <v>3679</v>
      </c>
      <c r="S3433" t="s">
        <v>28</v>
      </c>
      <c r="T3433">
        <v>1.85</v>
      </c>
      <c r="U3433" t="b">
        <f>IF(Table19[[#This Row],[gross]]-Table19[[#This Row],[budget]] &gt; 0, TRUE, FALSE)</f>
        <v>1</v>
      </c>
    </row>
    <row r="3434" spans="1:21" x14ac:dyDescent="0.35">
      <c r="A3434" t="s">
        <v>8012</v>
      </c>
      <c r="B3434">
        <v>2006</v>
      </c>
      <c r="C3434" t="s">
        <v>2611</v>
      </c>
      <c r="D3434" t="s">
        <v>467</v>
      </c>
      <c r="E3434" t="s">
        <v>305</v>
      </c>
      <c r="F3434" t="s">
        <v>2188</v>
      </c>
      <c r="G3434" t="s">
        <v>39</v>
      </c>
      <c r="H3434" s="11">
        <v>30000000</v>
      </c>
      <c r="I3434" s="11">
        <v>22526144</v>
      </c>
      <c r="J3434" t="s">
        <v>38</v>
      </c>
      <c r="K3434">
        <v>95</v>
      </c>
      <c r="L3434" t="s">
        <v>2395</v>
      </c>
      <c r="M3434" t="s">
        <v>8013</v>
      </c>
      <c r="N3434">
        <v>5.0999999999999996</v>
      </c>
      <c r="O3434">
        <v>147</v>
      </c>
      <c r="P3434">
        <v>203</v>
      </c>
      <c r="Q3434">
        <v>53884</v>
      </c>
      <c r="R3434">
        <v>2737</v>
      </c>
      <c r="S3434" t="s">
        <v>28</v>
      </c>
      <c r="T3434">
        <v>2.35</v>
      </c>
      <c r="U3434" t="b">
        <f>IF(Table19[[#This Row],[gross]]-Table19[[#This Row],[budget]] &gt; 0, TRUE, FALSE)</f>
        <v>0</v>
      </c>
    </row>
    <row r="3435" spans="1:21" x14ac:dyDescent="0.35">
      <c r="A3435" t="s">
        <v>8100</v>
      </c>
      <c r="B3435">
        <v>2005</v>
      </c>
      <c r="C3435" t="s">
        <v>8097</v>
      </c>
      <c r="D3435" t="s">
        <v>8099</v>
      </c>
      <c r="E3435" t="s">
        <v>1986</v>
      </c>
      <c r="F3435" t="s">
        <v>5033</v>
      </c>
      <c r="G3435" t="s">
        <v>39</v>
      </c>
      <c r="H3435" s="11">
        <v>30000000</v>
      </c>
      <c r="I3435" s="11">
        <v>14888028</v>
      </c>
      <c r="J3435" t="s">
        <v>38</v>
      </c>
      <c r="K3435">
        <v>93</v>
      </c>
      <c r="L3435" t="s">
        <v>8098</v>
      </c>
      <c r="M3435" t="s">
        <v>8101</v>
      </c>
      <c r="N3435">
        <v>5.0999999999999996</v>
      </c>
      <c r="O3435">
        <v>140</v>
      </c>
      <c r="P3435">
        <v>262</v>
      </c>
      <c r="Q3435">
        <v>28606</v>
      </c>
      <c r="R3435">
        <v>2178</v>
      </c>
      <c r="S3435" t="s">
        <v>28</v>
      </c>
      <c r="T3435">
        <v>2.35</v>
      </c>
      <c r="U3435" t="b">
        <f>IF(Table19[[#This Row],[gross]]-Table19[[#This Row],[budget]] &gt; 0, TRUE, FALSE)</f>
        <v>0</v>
      </c>
    </row>
    <row r="3436" spans="1:21" x14ac:dyDescent="0.35">
      <c r="A3436" t="s">
        <v>9133</v>
      </c>
      <c r="B3436">
        <v>2006</v>
      </c>
      <c r="C3436" t="s">
        <v>942</v>
      </c>
      <c r="D3436" t="s">
        <v>9132</v>
      </c>
      <c r="E3436" t="s">
        <v>4304</v>
      </c>
      <c r="F3436" t="s">
        <v>291</v>
      </c>
      <c r="G3436" t="s">
        <v>90</v>
      </c>
      <c r="H3436" s="11">
        <v>26000000</v>
      </c>
      <c r="I3436" s="11">
        <v>16647384</v>
      </c>
      <c r="J3436" t="s">
        <v>38</v>
      </c>
      <c r="K3436">
        <v>90</v>
      </c>
      <c r="L3436" t="s">
        <v>9131</v>
      </c>
      <c r="M3436" t="s">
        <v>9134</v>
      </c>
      <c r="N3436">
        <v>5.0999999999999996</v>
      </c>
      <c r="O3436">
        <v>73</v>
      </c>
      <c r="P3436">
        <v>56</v>
      </c>
      <c r="Q3436">
        <v>8398</v>
      </c>
      <c r="R3436">
        <v>4431</v>
      </c>
      <c r="S3436" t="s">
        <v>28</v>
      </c>
      <c r="T3436">
        <v>2.35</v>
      </c>
      <c r="U3436" t="b">
        <f>IF(Table19[[#This Row],[gross]]-Table19[[#This Row],[budget]] &gt; 0, TRUE, FALSE)</f>
        <v>0</v>
      </c>
    </row>
    <row r="3437" spans="1:21" x14ac:dyDescent="0.35">
      <c r="A3437" t="s">
        <v>9182</v>
      </c>
      <c r="B3437">
        <v>2002</v>
      </c>
      <c r="C3437" t="s">
        <v>9181</v>
      </c>
      <c r="D3437" t="s">
        <v>8489</v>
      </c>
      <c r="E3437" t="s">
        <v>3047</v>
      </c>
      <c r="F3437" t="s">
        <v>4333</v>
      </c>
      <c r="G3437" t="s">
        <v>39</v>
      </c>
      <c r="H3437" s="11">
        <v>25000000</v>
      </c>
      <c r="I3437" s="11">
        <v>13973532</v>
      </c>
      <c r="J3437" t="s">
        <v>38</v>
      </c>
      <c r="K3437">
        <v>85</v>
      </c>
      <c r="L3437" t="s">
        <v>982</v>
      </c>
      <c r="M3437" t="s">
        <v>9183</v>
      </c>
      <c r="N3437">
        <v>5.0999999999999996</v>
      </c>
      <c r="O3437">
        <v>52</v>
      </c>
      <c r="P3437">
        <v>92</v>
      </c>
      <c r="Q3437">
        <v>11211</v>
      </c>
      <c r="R3437">
        <v>3065</v>
      </c>
      <c r="S3437" t="s">
        <v>28</v>
      </c>
      <c r="T3437">
        <v>1.85</v>
      </c>
      <c r="U3437" t="b">
        <f>IF(Table19[[#This Row],[gross]]-Table19[[#This Row],[budget]] &gt; 0, TRUE, FALSE)</f>
        <v>0</v>
      </c>
    </row>
    <row r="3438" spans="1:21" x14ac:dyDescent="0.35">
      <c r="A3438" t="s">
        <v>9458</v>
      </c>
      <c r="B3438">
        <v>2004</v>
      </c>
      <c r="C3438" t="s">
        <v>9457</v>
      </c>
      <c r="D3438" t="s">
        <v>1683</v>
      </c>
      <c r="E3438" t="s">
        <v>2340</v>
      </c>
      <c r="F3438" t="s">
        <v>6414</v>
      </c>
      <c r="G3438" t="s">
        <v>90</v>
      </c>
      <c r="H3438" s="11">
        <v>24000000</v>
      </c>
      <c r="I3438" s="11">
        <v>42880</v>
      </c>
      <c r="J3438" t="s">
        <v>56</v>
      </c>
      <c r="K3438">
        <v>120</v>
      </c>
      <c r="L3438" t="s">
        <v>209</v>
      </c>
      <c r="M3438" t="s">
        <v>9459</v>
      </c>
      <c r="N3438">
        <v>5.0999999999999996</v>
      </c>
      <c r="O3438">
        <v>16</v>
      </c>
      <c r="P3438">
        <v>50</v>
      </c>
      <c r="Q3438">
        <v>2919</v>
      </c>
      <c r="R3438">
        <v>23769</v>
      </c>
      <c r="S3438" t="s">
        <v>28</v>
      </c>
      <c r="T3438">
        <v>1.85</v>
      </c>
      <c r="U3438" t="b">
        <f>IF(Table19[[#This Row],[gross]]-Table19[[#This Row],[budget]] &gt; 0, TRUE, FALSE)</f>
        <v>0</v>
      </c>
    </row>
    <row r="3439" spans="1:21" x14ac:dyDescent="0.35">
      <c r="A3439" t="s">
        <v>9544</v>
      </c>
      <c r="B3439">
        <v>2008</v>
      </c>
      <c r="C3439" t="s">
        <v>9542</v>
      </c>
      <c r="D3439" t="s">
        <v>3846</v>
      </c>
      <c r="E3439" t="s">
        <v>4735</v>
      </c>
      <c r="F3439" t="s">
        <v>9545</v>
      </c>
      <c r="G3439" t="s">
        <v>90</v>
      </c>
      <c r="H3439" s="11">
        <v>23000000</v>
      </c>
      <c r="I3439" s="11">
        <v>11508423</v>
      </c>
      <c r="J3439" t="s">
        <v>38</v>
      </c>
      <c r="K3439">
        <v>94</v>
      </c>
      <c r="L3439" t="s">
        <v>9543</v>
      </c>
      <c r="M3439" t="s">
        <v>9546</v>
      </c>
      <c r="N3439">
        <v>5.0999999999999996</v>
      </c>
      <c r="O3439">
        <v>47</v>
      </c>
      <c r="P3439">
        <v>19</v>
      </c>
      <c r="Q3439">
        <v>3174</v>
      </c>
      <c r="R3439">
        <v>2453</v>
      </c>
      <c r="S3439" t="s">
        <v>28</v>
      </c>
      <c r="T3439">
        <v>2.35</v>
      </c>
      <c r="U3439" t="b">
        <f>IF(Table19[[#This Row],[gross]]-Table19[[#This Row],[budget]] &gt; 0, TRUE, FALSE)</f>
        <v>0</v>
      </c>
    </row>
    <row r="3440" spans="1:21" x14ac:dyDescent="0.35">
      <c r="A3440" t="s">
        <v>9729</v>
      </c>
      <c r="B3440">
        <v>2015</v>
      </c>
      <c r="C3440" t="s">
        <v>8479</v>
      </c>
      <c r="D3440" t="s">
        <v>4248</v>
      </c>
      <c r="E3440" t="s">
        <v>415</v>
      </c>
      <c r="F3440" t="s">
        <v>9668</v>
      </c>
      <c r="G3440" t="s">
        <v>39</v>
      </c>
      <c r="H3440" s="11">
        <v>25000000</v>
      </c>
      <c r="I3440" s="11">
        <v>16027866</v>
      </c>
      <c r="J3440" t="s">
        <v>1418</v>
      </c>
      <c r="K3440">
        <v>96</v>
      </c>
      <c r="L3440" t="s">
        <v>329</v>
      </c>
      <c r="M3440" t="s">
        <v>9730</v>
      </c>
      <c r="N3440">
        <v>5.0999999999999996</v>
      </c>
      <c r="O3440">
        <v>148</v>
      </c>
      <c r="P3440">
        <v>121</v>
      </c>
      <c r="Q3440">
        <v>26767</v>
      </c>
      <c r="R3440">
        <v>1411</v>
      </c>
      <c r="S3440" t="s">
        <v>28</v>
      </c>
      <c r="T3440">
        <v>2.35</v>
      </c>
      <c r="U3440" t="b">
        <f>IF(Table19[[#This Row],[gross]]-Table19[[#This Row],[budget]] &gt; 0, TRUE, FALSE)</f>
        <v>0</v>
      </c>
    </row>
    <row r="3441" spans="1:21" x14ac:dyDescent="0.35">
      <c r="A3441" t="s">
        <v>10180</v>
      </c>
      <c r="B3441">
        <v>2006</v>
      </c>
      <c r="C3441" t="s">
        <v>10179</v>
      </c>
      <c r="D3441" t="s">
        <v>2754</v>
      </c>
      <c r="E3441" t="s">
        <v>7856</v>
      </c>
      <c r="F3441" t="s">
        <v>8429</v>
      </c>
      <c r="G3441" t="s">
        <v>39</v>
      </c>
      <c r="H3441" s="11">
        <v>9000000</v>
      </c>
      <c r="I3441" s="11">
        <v>23078294</v>
      </c>
      <c r="J3441" t="s">
        <v>38</v>
      </c>
      <c r="K3441">
        <v>75</v>
      </c>
      <c r="L3441" t="s">
        <v>5289</v>
      </c>
      <c r="M3441" t="s">
        <v>10181</v>
      </c>
      <c r="N3441">
        <v>5.0999999999999996</v>
      </c>
      <c r="O3441">
        <v>112</v>
      </c>
      <c r="P3441">
        <v>281</v>
      </c>
      <c r="Q3441">
        <v>25870</v>
      </c>
      <c r="R3441">
        <v>3590</v>
      </c>
      <c r="S3441" t="s">
        <v>28</v>
      </c>
      <c r="T3441">
        <v>2.35</v>
      </c>
      <c r="U3441" t="b">
        <f>IF(Table19[[#This Row],[gross]]-Table19[[#This Row],[budget]] &gt; 0, TRUE, FALSE)</f>
        <v>1</v>
      </c>
    </row>
    <row r="3442" spans="1:21" x14ac:dyDescent="0.35">
      <c r="A3442" t="s">
        <v>10601</v>
      </c>
      <c r="B3442">
        <v>2010</v>
      </c>
      <c r="C3442" t="s">
        <v>6977</v>
      </c>
      <c r="D3442" t="s">
        <v>7419</v>
      </c>
      <c r="E3442" t="s">
        <v>10599</v>
      </c>
      <c r="F3442" t="s">
        <v>5435</v>
      </c>
      <c r="G3442" t="s">
        <v>39</v>
      </c>
      <c r="H3442" s="11">
        <v>20000000</v>
      </c>
      <c r="I3442" s="11">
        <v>1183354</v>
      </c>
      <c r="J3442" t="s">
        <v>38</v>
      </c>
      <c r="K3442">
        <v>107</v>
      </c>
      <c r="L3442" t="s">
        <v>10600</v>
      </c>
      <c r="M3442" t="s">
        <v>10602</v>
      </c>
      <c r="N3442">
        <v>5.0999999999999996</v>
      </c>
      <c r="O3442">
        <v>138</v>
      </c>
      <c r="P3442">
        <v>75</v>
      </c>
      <c r="Q3442">
        <v>13026</v>
      </c>
      <c r="R3442">
        <v>1577</v>
      </c>
      <c r="S3442" t="s">
        <v>28</v>
      </c>
      <c r="T3442">
        <v>2.35</v>
      </c>
      <c r="U3442" t="b">
        <f>IF(Table19[[#This Row],[gross]]-Table19[[#This Row],[budget]] &gt; 0, TRUE, FALSE)</f>
        <v>0</v>
      </c>
    </row>
    <row r="3443" spans="1:21" x14ac:dyDescent="0.35">
      <c r="A3443" t="s">
        <v>11130</v>
      </c>
      <c r="B3443">
        <v>2003</v>
      </c>
      <c r="C3443" t="s">
        <v>11128</v>
      </c>
      <c r="D3443" t="s">
        <v>2541</v>
      </c>
      <c r="E3443" t="s">
        <v>1294</v>
      </c>
      <c r="F3443" t="s">
        <v>2119</v>
      </c>
      <c r="G3443" t="s">
        <v>90</v>
      </c>
      <c r="H3443" s="11">
        <v>17000000</v>
      </c>
      <c r="I3443" s="11">
        <v>37566230</v>
      </c>
      <c r="J3443" t="s">
        <v>38</v>
      </c>
      <c r="K3443">
        <v>87</v>
      </c>
      <c r="L3443" t="s">
        <v>11129</v>
      </c>
      <c r="M3443" t="s">
        <v>11131</v>
      </c>
      <c r="N3443">
        <v>5.0999999999999996</v>
      </c>
      <c r="O3443">
        <v>52</v>
      </c>
      <c r="P3443">
        <v>48</v>
      </c>
      <c r="Q3443">
        <v>3407</v>
      </c>
      <c r="R3443">
        <v>2164</v>
      </c>
      <c r="S3443" t="s">
        <v>28</v>
      </c>
      <c r="T3443">
        <v>1.85</v>
      </c>
      <c r="U3443" t="b">
        <f>IF(Table19[[#This Row],[gross]]-Table19[[#This Row],[budget]] &gt; 0, TRUE, FALSE)</f>
        <v>1</v>
      </c>
    </row>
    <row r="3444" spans="1:21" x14ac:dyDescent="0.35">
      <c r="A3444" t="s">
        <v>11387</v>
      </c>
      <c r="B3444">
        <v>2009</v>
      </c>
      <c r="C3444" t="s">
        <v>4572</v>
      </c>
      <c r="D3444" t="s">
        <v>77</v>
      </c>
      <c r="E3444" t="s">
        <v>1162</v>
      </c>
      <c r="F3444" t="s">
        <v>11388</v>
      </c>
      <c r="G3444" t="s">
        <v>569</v>
      </c>
      <c r="H3444" s="11">
        <v>16000000</v>
      </c>
      <c r="I3444" s="11">
        <v>16204793</v>
      </c>
      <c r="J3444" t="s">
        <v>38</v>
      </c>
      <c r="K3444">
        <v>107</v>
      </c>
      <c r="L3444" t="s">
        <v>855</v>
      </c>
      <c r="M3444" t="s">
        <v>11389</v>
      </c>
      <c r="N3444">
        <v>5.0999999999999996</v>
      </c>
      <c r="O3444">
        <v>300</v>
      </c>
      <c r="P3444">
        <v>294</v>
      </c>
      <c r="Q3444">
        <v>92712</v>
      </c>
      <c r="R3444">
        <v>24805</v>
      </c>
      <c r="S3444" t="s">
        <v>28</v>
      </c>
      <c r="T3444">
        <v>1.85</v>
      </c>
      <c r="U3444" t="b">
        <f>IF(Table19[[#This Row],[gross]]-Table19[[#This Row],[budget]] &gt; 0, TRUE, FALSE)</f>
        <v>1</v>
      </c>
    </row>
    <row r="3445" spans="1:21" x14ac:dyDescent="0.35">
      <c r="A3445" t="s">
        <v>11480</v>
      </c>
      <c r="B3445">
        <v>2012</v>
      </c>
      <c r="C3445" t="s">
        <v>10301</v>
      </c>
      <c r="D3445" t="s">
        <v>4278</v>
      </c>
      <c r="E3445" t="s">
        <v>11479</v>
      </c>
      <c r="F3445" t="s">
        <v>11481</v>
      </c>
      <c r="G3445" t="s">
        <v>39</v>
      </c>
      <c r="H3445" s="11">
        <v>16000000</v>
      </c>
      <c r="I3445" s="11">
        <v>2964</v>
      </c>
      <c r="J3445" t="s">
        <v>38</v>
      </c>
      <c r="K3445">
        <v>92</v>
      </c>
      <c r="L3445" t="s">
        <v>7753</v>
      </c>
      <c r="M3445" t="s">
        <v>11482</v>
      </c>
      <c r="N3445">
        <v>5.0999999999999996</v>
      </c>
      <c r="O3445">
        <v>54</v>
      </c>
      <c r="P3445">
        <v>42</v>
      </c>
      <c r="Q3445">
        <v>7444</v>
      </c>
      <c r="R3445">
        <v>3086</v>
      </c>
      <c r="S3445" t="s">
        <v>28</v>
      </c>
      <c r="T3445">
        <v>1.78</v>
      </c>
      <c r="U3445" t="b">
        <f>IF(Table19[[#This Row],[gross]]-Table19[[#This Row],[budget]] &gt; 0, TRUE, FALSE)</f>
        <v>0</v>
      </c>
    </row>
    <row r="3446" spans="1:21" x14ac:dyDescent="0.35">
      <c r="A3446" t="s">
        <v>11652</v>
      </c>
      <c r="B3446">
        <v>2003</v>
      </c>
      <c r="C3446" t="s">
        <v>4775</v>
      </c>
      <c r="D3446" t="s">
        <v>2146</v>
      </c>
      <c r="E3446" t="s">
        <v>5421</v>
      </c>
      <c r="F3446" t="s">
        <v>6844</v>
      </c>
      <c r="G3446" t="s">
        <v>39</v>
      </c>
      <c r="H3446" s="11">
        <v>16000000</v>
      </c>
      <c r="I3446" s="11">
        <v>34308901</v>
      </c>
      <c r="J3446" t="s">
        <v>38</v>
      </c>
      <c r="K3446">
        <v>86</v>
      </c>
      <c r="L3446" t="s">
        <v>982</v>
      </c>
      <c r="M3446" t="s">
        <v>11653</v>
      </c>
      <c r="N3446">
        <v>5.0999999999999996</v>
      </c>
      <c r="O3446">
        <v>37</v>
      </c>
      <c r="P3446">
        <v>87</v>
      </c>
      <c r="Q3446">
        <v>15939</v>
      </c>
      <c r="R3446">
        <v>4435</v>
      </c>
      <c r="S3446" t="s">
        <v>28</v>
      </c>
      <c r="T3446">
        <v>2.35</v>
      </c>
      <c r="U3446" t="b">
        <f>IF(Table19[[#This Row],[gross]]-Table19[[#This Row],[budget]] &gt; 0, TRUE, FALSE)</f>
        <v>1</v>
      </c>
    </row>
    <row r="3447" spans="1:21" x14ac:dyDescent="0.35">
      <c r="A3447" t="s">
        <v>11770</v>
      </c>
      <c r="B3447">
        <v>2007</v>
      </c>
      <c r="C3447" t="s">
        <v>11769</v>
      </c>
      <c r="D3447" t="s">
        <v>6645</v>
      </c>
      <c r="E3447" t="s">
        <v>6653</v>
      </c>
      <c r="F3447" t="s">
        <v>5266</v>
      </c>
      <c r="G3447" t="s">
        <v>569</v>
      </c>
      <c r="H3447" s="11">
        <v>15000000</v>
      </c>
      <c r="I3447" s="11">
        <v>20801344</v>
      </c>
      <c r="J3447" t="s">
        <v>38</v>
      </c>
      <c r="K3447">
        <v>89</v>
      </c>
      <c r="L3447" t="s">
        <v>6096</v>
      </c>
      <c r="M3447" t="s">
        <v>11771</v>
      </c>
      <c r="N3447">
        <v>5.0999999999999996</v>
      </c>
      <c r="O3447">
        <v>161</v>
      </c>
      <c r="P3447">
        <v>211</v>
      </c>
      <c r="Q3447">
        <v>49721</v>
      </c>
      <c r="R3447">
        <v>2559</v>
      </c>
      <c r="S3447" t="s">
        <v>28</v>
      </c>
      <c r="T3447">
        <v>2.35</v>
      </c>
      <c r="U3447" t="b">
        <f>IF(Table19[[#This Row],[gross]]-Table19[[#This Row],[budget]] &gt; 0, TRUE, FALSE)</f>
        <v>1</v>
      </c>
    </row>
    <row r="3448" spans="1:21" x14ac:dyDescent="0.35">
      <c r="A3448" t="s">
        <v>11891</v>
      </c>
      <c r="B3448">
        <v>2000</v>
      </c>
      <c r="C3448" t="s">
        <v>11890</v>
      </c>
      <c r="D3448" t="s">
        <v>347</v>
      </c>
      <c r="E3448" t="s">
        <v>3230</v>
      </c>
      <c r="F3448" t="s">
        <v>9845</v>
      </c>
      <c r="G3448" t="s">
        <v>39</v>
      </c>
      <c r="H3448" s="11">
        <v>15000000</v>
      </c>
      <c r="I3448" s="11">
        <v>10494147</v>
      </c>
      <c r="J3448" t="s">
        <v>38</v>
      </c>
      <c r="K3448">
        <v>96</v>
      </c>
      <c r="L3448" t="s">
        <v>209</v>
      </c>
      <c r="M3448" t="s">
        <v>11892</v>
      </c>
      <c r="N3448">
        <v>5.0999999999999996</v>
      </c>
      <c r="O3448">
        <v>44</v>
      </c>
      <c r="P3448">
        <v>162</v>
      </c>
      <c r="Q3448">
        <v>7403</v>
      </c>
      <c r="R3448">
        <v>3142</v>
      </c>
      <c r="S3448" t="s">
        <v>28</v>
      </c>
      <c r="T3448">
        <v>1.85</v>
      </c>
      <c r="U3448" t="b">
        <f>IF(Table19[[#This Row],[gross]]-Table19[[#This Row],[budget]] &gt; 0, TRUE, FALSE)</f>
        <v>0</v>
      </c>
    </row>
    <row r="3449" spans="1:21" x14ac:dyDescent="0.35">
      <c r="A3449" t="s">
        <v>12048</v>
      </c>
      <c r="B3449">
        <v>2011</v>
      </c>
      <c r="C3449" t="s">
        <v>12047</v>
      </c>
      <c r="D3449" t="s">
        <v>434</v>
      </c>
      <c r="E3449" t="s">
        <v>2314</v>
      </c>
      <c r="F3449" t="s">
        <v>4024</v>
      </c>
      <c r="G3449" t="s">
        <v>569</v>
      </c>
      <c r="H3449" s="11">
        <v>15000000</v>
      </c>
      <c r="I3449" s="11">
        <v>28870</v>
      </c>
      <c r="J3449" t="s">
        <v>38</v>
      </c>
      <c r="K3449">
        <v>90</v>
      </c>
      <c r="L3449" t="s">
        <v>2062</v>
      </c>
      <c r="M3449" t="s">
        <v>12049</v>
      </c>
      <c r="N3449">
        <v>5.0999999999999996</v>
      </c>
      <c r="O3449">
        <v>62</v>
      </c>
      <c r="P3449">
        <v>41</v>
      </c>
      <c r="Q3449">
        <v>14280</v>
      </c>
      <c r="R3449">
        <v>32814</v>
      </c>
      <c r="S3449" t="s">
        <v>28</v>
      </c>
      <c r="T3449">
        <v>2.35</v>
      </c>
      <c r="U3449" t="b">
        <f>IF(Table19[[#This Row],[gross]]-Table19[[#This Row],[budget]] &gt; 0, TRUE, FALSE)</f>
        <v>0</v>
      </c>
    </row>
    <row r="3450" spans="1:21" x14ac:dyDescent="0.35">
      <c r="A3450" t="s">
        <v>12281</v>
      </c>
      <c r="B3450">
        <v>2015</v>
      </c>
      <c r="C3450" t="s">
        <v>6812</v>
      </c>
      <c r="D3450" t="s">
        <v>1492</v>
      </c>
      <c r="E3450" t="s">
        <v>9150</v>
      </c>
      <c r="F3450" t="s">
        <v>6813</v>
      </c>
      <c r="G3450" t="s">
        <v>569</v>
      </c>
      <c r="H3450" s="11">
        <v>14000000</v>
      </c>
      <c r="I3450" s="11">
        <v>12282677</v>
      </c>
      <c r="J3450" t="s">
        <v>38</v>
      </c>
      <c r="K3450">
        <v>99</v>
      </c>
      <c r="L3450" t="s">
        <v>5240</v>
      </c>
      <c r="M3450" t="s">
        <v>12282</v>
      </c>
      <c r="N3450">
        <v>5.0999999999999996</v>
      </c>
      <c r="O3450">
        <v>107</v>
      </c>
      <c r="P3450">
        <v>96</v>
      </c>
      <c r="Q3450">
        <v>28159</v>
      </c>
      <c r="R3450">
        <v>4702</v>
      </c>
      <c r="S3450" t="s">
        <v>28</v>
      </c>
      <c r="T3450">
        <v>1.85</v>
      </c>
      <c r="U3450" t="b">
        <f>IF(Table19[[#This Row],[gross]]-Table19[[#This Row],[budget]] &gt; 0, TRUE, FALSE)</f>
        <v>0</v>
      </c>
    </row>
    <row r="3451" spans="1:21" x14ac:dyDescent="0.35">
      <c r="A3451" t="s">
        <v>12521</v>
      </c>
      <c r="B3451">
        <v>1993</v>
      </c>
      <c r="C3451" t="s">
        <v>12519</v>
      </c>
      <c r="D3451" t="s">
        <v>1843</v>
      </c>
      <c r="E3451" t="s">
        <v>12520</v>
      </c>
      <c r="F3451" t="s">
        <v>12522</v>
      </c>
      <c r="G3451" t="s">
        <v>569</v>
      </c>
      <c r="H3451" s="11">
        <v>3000000</v>
      </c>
      <c r="I3451" s="11">
        <v>1200000</v>
      </c>
      <c r="J3451" t="s">
        <v>38</v>
      </c>
      <c r="K3451">
        <v>87</v>
      </c>
      <c r="L3451" t="s">
        <v>1285</v>
      </c>
      <c r="M3451" t="s">
        <v>12523</v>
      </c>
      <c r="N3451">
        <v>5.0999999999999996</v>
      </c>
      <c r="O3451">
        <v>19</v>
      </c>
      <c r="P3451">
        <v>23</v>
      </c>
      <c r="Q3451">
        <v>922</v>
      </c>
      <c r="R3451">
        <v>1139</v>
      </c>
      <c r="S3451" t="s">
        <v>28</v>
      </c>
      <c r="T3451">
        <v>1.85</v>
      </c>
      <c r="U3451" t="b">
        <f>IF(Table19[[#This Row],[gross]]-Table19[[#This Row],[budget]] &gt; 0, TRUE, FALSE)</f>
        <v>0</v>
      </c>
    </row>
    <row r="3452" spans="1:21" x14ac:dyDescent="0.35">
      <c r="A3452" t="s">
        <v>12587</v>
      </c>
      <c r="B3452">
        <v>2009</v>
      </c>
      <c r="C3452" t="s">
        <v>12584</v>
      </c>
      <c r="D3452" t="s">
        <v>12586</v>
      </c>
      <c r="E3452" t="s">
        <v>12585</v>
      </c>
      <c r="F3452" t="s">
        <v>5082</v>
      </c>
      <c r="G3452" t="s">
        <v>569</v>
      </c>
      <c r="H3452" s="11">
        <v>16000000</v>
      </c>
      <c r="I3452" s="11">
        <v>11956207</v>
      </c>
      <c r="J3452" t="s">
        <v>38</v>
      </c>
      <c r="K3452">
        <v>101</v>
      </c>
      <c r="L3452" t="s">
        <v>4883</v>
      </c>
      <c r="M3452" t="s">
        <v>12588</v>
      </c>
      <c r="N3452">
        <v>5.0999999999999996</v>
      </c>
      <c r="O3452">
        <v>167</v>
      </c>
      <c r="P3452">
        <v>126</v>
      </c>
      <c r="Q3452">
        <v>24012</v>
      </c>
      <c r="R3452">
        <v>3142</v>
      </c>
      <c r="S3452" t="s">
        <v>28</v>
      </c>
      <c r="T3452">
        <v>2.35</v>
      </c>
      <c r="U3452" t="b">
        <f>IF(Table19[[#This Row],[gross]]-Table19[[#This Row],[budget]] &gt; 0, TRUE, FALSE)</f>
        <v>0</v>
      </c>
    </row>
    <row r="3453" spans="1:21" x14ac:dyDescent="0.35">
      <c r="A3453" t="s">
        <v>13095</v>
      </c>
      <c r="B3453">
        <v>2000</v>
      </c>
      <c r="C3453" t="s">
        <v>5804</v>
      </c>
      <c r="D3453" t="s">
        <v>1213</v>
      </c>
      <c r="E3453" t="s">
        <v>3723</v>
      </c>
      <c r="F3453" t="s">
        <v>2822</v>
      </c>
      <c r="G3453" t="s">
        <v>569</v>
      </c>
      <c r="H3453" s="11">
        <v>11000000</v>
      </c>
      <c r="I3453" s="11">
        <v>13592872</v>
      </c>
      <c r="J3453" t="s">
        <v>38</v>
      </c>
      <c r="K3453">
        <v>84</v>
      </c>
      <c r="L3453" t="s">
        <v>1611</v>
      </c>
      <c r="M3453" t="s">
        <v>13096</v>
      </c>
      <c r="N3453">
        <v>5.0999999999999996</v>
      </c>
      <c r="O3453">
        <v>58</v>
      </c>
      <c r="P3453">
        <v>79</v>
      </c>
      <c r="Q3453">
        <v>10777</v>
      </c>
      <c r="R3453">
        <v>10982</v>
      </c>
      <c r="S3453" t="s">
        <v>28</v>
      </c>
      <c r="T3453">
        <v>1.85</v>
      </c>
      <c r="U3453" t="b">
        <f>IF(Table19[[#This Row],[gross]]-Table19[[#This Row],[budget]] &gt; 0, TRUE, FALSE)</f>
        <v>1</v>
      </c>
    </row>
    <row r="3454" spans="1:21" x14ac:dyDescent="0.35">
      <c r="A3454" t="s">
        <v>13156</v>
      </c>
      <c r="B3454">
        <v>1991</v>
      </c>
      <c r="C3454" t="s">
        <v>13154</v>
      </c>
      <c r="D3454" t="s">
        <v>1909</v>
      </c>
      <c r="E3454" t="s">
        <v>13155</v>
      </c>
      <c r="F3454" t="s">
        <v>13157</v>
      </c>
      <c r="G3454" t="s">
        <v>39</v>
      </c>
      <c r="H3454" s="11">
        <v>11000000</v>
      </c>
      <c r="I3454" s="11">
        <v>2807854</v>
      </c>
      <c r="J3454" t="s">
        <v>38</v>
      </c>
      <c r="K3454">
        <v>102</v>
      </c>
      <c r="L3454" t="s">
        <v>2245</v>
      </c>
      <c r="M3454" t="s">
        <v>13158</v>
      </c>
      <c r="N3454">
        <v>5.0999999999999996</v>
      </c>
      <c r="O3454">
        <v>14</v>
      </c>
      <c r="P3454">
        <v>39</v>
      </c>
      <c r="Q3454">
        <v>14129</v>
      </c>
      <c r="R3454">
        <v>14281</v>
      </c>
      <c r="S3454" t="s">
        <v>28</v>
      </c>
      <c r="T3454">
        <v>1.85</v>
      </c>
      <c r="U3454" t="b">
        <f>IF(Table19[[#This Row],[gross]]-Table19[[#This Row],[budget]] &gt; 0, TRUE, FALSE)</f>
        <v>0</v>
      </c>
    </row>
    <row r="3455" spans="1:21" x14ac:dyDescent="0.35">
      <c r="A3455" t="s">
        <v>14131</v>
      </c>
      <c r="B3455">
        <v>1999</v>
      </c>
      <c r="C3455" t="s">
        <v>10228</v>
      </c>
      <c r="D3455" t="s">
        <v>4350</v>
      </c>
      <c r="E3455" t="s">
        <v>6075</v>
      </c>
      <c r="F3455" t="s">
        <v>1779</v>
      </c>
      <c r="G3455" t="s">
        <v>39</v>
      </c>
      <c r="H3455" s="11">
        <v>8000000</v>
      </c>
      <c r="I3455" s="11">
        <v>4692814</v>
      </c>
      <c r="J3455" t="s">
        <v>38</v>
      </c>
      <c r="K3455">
        <v>89</v>
      </c>
      <c r="L3455" t="s">
        <v>1611</v>
      </c>
      <c r="M3455" t="s">
        <v>14132</v>
      </c>
      <c r="N3455">
        <v>5.0999999999999996</v>
      </c>
      <c r="O3455">
        <v>11</v>
      </c>
      <c r="P3455">
        <v>34</v>
      </c>
      <c r="Q3455">
        <v>2870</v>
      </c>
      <c r="R3455">
        <v>3291</v>
      </c>
      <c r="S3455" t="s">
        <v>28</v>
      </c>
      <c r="T3455">
        <v>1.85</v>
      </c>
      <c r="U3455" t="b">
        <f>IF(Table19[[#This Row],[gross]]-Table19[[#This Row],[budget]] &gt; 0, TRUE, FALSE)</f>
        <v>0</v>
      </c>
    </row>
    <row r="3456" spans="1:21" x14ac:dyDescent="0.35">
      <c r="A3456" t="s">
        <v>14748</v>
      </c>
      <c r="B3456">
        <v>1989</v>
      </c>
      <c r="C3456" t="s">
        <v>2635</v>
      </c>
      <c r="D3456" t="s">
        <v>14747</v>
      </c>
      <c r="E3456" t="s">
        <v>14745</v>
      </c>
      <c r="F3456" t="s">
        <v>14749</v>
      </c>
      <c r="G3456" t="s">
        <v>6963</v>
      </c>
      <c r="H3456" s="11">
        <v>8000000</v>
      </c>
      <c r="I3456" s="11">
        <v>22168359</v>
      </c>
      <c r="J3456" t="s">
        <v>38</v>
      </c>
      <c r="K3456">
        <v>89</v>
      </c>
      <c r="L3456" t="s">
        <v>14746</v>
      </c>
      <c r="M3456" t="s">
        <v>14750</v>
      </c>
      <c r="N3456">
        <v>5.0999999999999996</v>
      </c>
      <c r="O3456">
        <v>88</v>
      </c>
      <c r="P3456">
        <v>227</v>
      </c>
      <c r="Q3456">
        <v>29659</v>
      </c>
      <c r="R3456">
        <v>584</v>
      </c>
      <c r="S3456" t="s">
        <v>720</v>
      </c>
      <c r="T3456">
        <v>1.85</v>
      </c>
      <c r="U3456" t="b">
        <f>IF(Table19[[#This Row],[gross]]-Table19[[#This Row],[budget]] &gt; 0, TRUE, FALSE)</f>
        <v>1</v>
      </c>
    </row>
    <row r="3457" spans="1:21" x14ac:dyDescent="0.35">
      <c r="A3457" t="s">
        <v>14845</v>
      </c>
      <c r="B3457">
        <v>2009</v>
      </c>
      <c r="C3457" t="s">
        <v>14842</v>
      </c>
      <c r="D3457" t="s">
        <v>14844</v>
      </c>
      <c r="E3457" t="s">
        <v>14843</v>
      </c>
      <c r="F3457" t="s">
        <v>14846</v>
      </c>
      <c r="G3457" t="s">
        <v>569</v>
      </c>
      <c r="H3457" s="11">
        <v>6000000</v>
      </c>
      <c r="I3457" s="11">
        <v>4542775</v>
      </c>
      <c r="J3457" t="s">
        <v>38</v>
      </c>
      <c r="K3457">
        <v>90</v>
      </c>
      <c r="L3457" t="s">
        <v>1618</v>
      </c>
      <c r="M3457" t="s">
        <v>14847</v>
      </c>
      <c r="N3457">
        <v>5.0999999999999996</v>
      </c>
      <c r="O3457">
        <v>76</v>
      </c>
      <c r="P3457">
        <v>73</v>
      </c>
      <c r="Q3457">
        <v>18313</v>
      </c>
      <c r="R3457">
        <v>1831</v>
      </c>
      <c r="S3457" t="s">
        <v>28</v>
      </c>
      <c r="T3457">
        <v>1.85</v>
      </c>
      <c r="U3457" t="b">
        <f>IF(Table19[[#This Row],[gross]]-Table19[[#This Row],[budget]] &gt; 0, TRUE, FALSE)</f>
        <v>0</v>
      </c>
    </row>
    <row r="3458" spans="1:21" x14ac:dyDescent="0.35">
      <c r="A3458" t="s">
        <v>15143</v>
      </c>
      <c r="B3458">
        <v>1991</v>
      </c>
      <c r="C3458" t="s">
        <v>15141</v>
      </c>
      <c r="D3458" t="s">
        <v>15142</v>
      </c>
      <c r="E3458" t="s">
        <v>7937</v>
      </c>
      <c r="F3458" t="s">
        <v>15144</v>
      </c>
      <c r="G3458" t="s">
        <v>569</v>
      </c>
      <c r="H3458" s="11">
        <v>5000000</v>
      </c>
      <c r="I3458" s="11">
        <v>19281235</v>
      </c>
      <c r="J3458" t="s">
        <v>38</v>
      </c>
      <c r="K3458">
        <v>94</v>
      </c>
      <c r="L3458" t="s">
        <v>5505</v>
      </c>
      <c r="M3458" t="s">
        <v>15145</v>
      </c>
      <c r="N3458">
        <v>5.0999999999999996</v>
      </c>
      <c r="O3458">
        <v>12</v>
      </c>
      <c r="P3458">
        <v>11</v>
      </c>
      <c r="Q3458">
        <v>3571</v>
      </c>
      <c r="R3458">
        <v>2523</v>
      </c>
      <c r="S3458" t="s">
        <v>28</v>
      </c>
      <c r="T3458">
        <v>1.85</v>
      </c>
      <c r="U3458" t="b">
        <f>IF(Table19[[#This Row],[gross]]-Table19[[#This Row],[budget]] &gt; 0, TRUE, FALSE)</f>
        <v>1</v>
      </c>
    </row>
    <row r="3459" spans="1:21" x14ac:dyDescent="0.35">
      <c r="A3459" t="s">
        <v>15981</v>
      </c>
      <c r="B3459">
        <v>1997</v>
      </c>
      <c r="C3459" t="s">
        <v>6779</v>
      </c>
      <c r="D3459" t="s">
        <v>4194</v>
      </c>
      <c r="E3459" t="s">
        <v>3673</v>
      </c>
      <c r="F3459" t="s">
        <v>1969</v>
      </c>
      <c r="G3459" t="s">
        <v>90</v>
      </c>
      <c r="H3459" s="11">
        <v>3000000</v>
      </c>
      <c r="I3459" s="11">
        <v>24629916</v>
      </c>
      <c r="J3459" t="s">
        <v>38</v>
      </c>
      <c r="K3459">
        <v>98</v>
      </c>
      <c r="L3459" t="s">
        <v>7071</v>
      </c>
      <c r="M3459" t="s">
        <v>15982</v>
      </c>
      <c r="N3459">
        <v>5.0999999999999996</v>
      </c>
      <c r="O3459">
        <v>35</v>
      </c>
      <c r="P3459">
        <v>34</v>
      </c>
      <c r="Q3459">
        <v>12942</v>
      </c>
      <c r="R3459">
        <v>4277</v>
      </c>
      <c r="S3459" t="s">
        <v>28</v>
      </c>
      <c r="T3459">
        <v>1.85</v>
      </c>
      <c r="U3459" t="b">
        <f>IF(Table19[[#This Row],[gross]]-Table19[[#This Row],[budget]] &gt; 0, TRUE, FALSE)</f>
        <v>1</v>
      </c>
    </row>
    <row r="3460" spans="1:21" x14ac:dyDescent="0.35">
      <c r="A3460" t="s">
        <v>16242</v>
      </c>
      <c r="B3460">
        <v>2013</v>
      </c>
      <c r="C3460" t="s">
        <v>15260</v>
      </c>
      <c r="D3460" t="s">
        <v>9055</v>
      </c>
      <c r="E3460" t="s">
        <v>10761</v>
      </c>
      <c r="F3460" t="s">
        <v>9052</v>
      </c>
      <c r="G3460" t="s">
        <v>569</v>
      </c>
      <c r="H3460" s="11">
        <v>2500000</v>
      </c>
      <c r="I3460" s="11">
        <v>40041683</v>
      </c>
      <c r="J3460" t="s">
        <v>38</v>
      </c>
      <c r="K3460">
        <v>86</v>
      </c>
      <c r="L3460" t="s">
        <v>2687</v>
      </c>
      <c r="M3460" t="s">
        <v>16243</v>
      </c>
      <c r="N3460">
        <v>5.0999999999999996</v>
      </c>
      <c r="O3460">
        <v>129</v>
      </c>
      <c r="P3460">
        <v>107</v>
      </c>
      <c r="Q3460">
        <v>34620</v>
      </c>
      <c r="R3460">
        <v>3421</v>
      </c>
      <c r="S3460" t="s">
        <v>28</v>
      </c>
      <c r="T3460">
        <v>1.85</v>
      </c>
      <c r="U3460" t="b">
        <f>IF(Table19[[#This Row],[gross]]-Table19[[#This Row],[budget]] &gt; 0, TRUE, FALSE)</f>
        <v>1</v>
      </c>
    </row>
    <row r="3461" spans="1:21" x14ac:dyDescent="0.35">
      <c r="A3461" t="s">
        <v>16248</v>
      </c>
      <c r="B3461">
        <v>2012</v>
      </c>
      <c r="C3461" t="s">
        <v>16245</v>
      </c>
      <c r="D3461" t="s">
        <v>16247</v>
      </c>
      <c r="E3461" t="s">
        <v>16246</v>
      </c>
      <c r="F3461" t="s">
        <v>16245</v>
      </c>
      <c r="G3461" t="s">
        <v>90</v>
      </c>
      <c r="H3461" s="11">
        <v>2500000</v>
      </c>
      <c r="I3461" s="11">
        <v>33349949</v>
      </c>
      <c r="J3461" t="s">
        <v>38</v>
      </c>
      <c r="K3461">
        <v>87</v>
      </c>
      <c r="L3461" t="s">
        <v>65</v>
      </c>
      <c r="M3461" t="s">
        <v>16249</v>
      </c>
      <c r="N3461">
        <v>5.0999999999999996</v>
      </c>
      <c r="O3461">
        <v>30</v>
      </c>
      <c r="P3461">
        <v>199</v>
      </c>
      <c r="Q3461">
        <v>9010</v>
      </c>
      <c r="R3461">
        <v>1111</v>
      </c>
      <c r="S3461" t="s">
        <v>28</v>
      </c>
      <c r="T3461">
        <v>1.85</v>
      </c>
      <c r="U3461" t="b">
        <f>IF(Table19[[#This Row],[gross]]-Table19[[#This Row],[budget]] &gt; 0, TRUE, FALSE)</f>
        <v>1</v>
      </c>
    </row>
    <row r="3462" spans="1:21" x14ac:dyDescent="0.35">
      <c r="A3462" t="s">
        <v>16347</v>
      </c>
      <c r="B3462">
        <v>2006</v>
      </c>
      <c r="C3462" t="s">
        <v>16346</v>
      </c>
      <c r="D3462" t="s">
        <v>1382</v>
      </c>
      <c r="E3462" t="s">
        <v>2854</v>
      </c>
      <c r="F3462" t="s">
        <v>16348</v>
      </c>
      <c r="G3462" t="s">
        <v>39</v>
      </c>
      <c r="H3462" s="11">
        <v>2400000</v>
      </c>
      <c r="I3462" s="11">
        <v>978908</v>
      </c>
      <c r="J3462" t="s">
        <v>12284</v>
      </c>
      <c r="K3462">
        <v>101</v>
      </c>
      <c r="L3462" t="s">
        <v>5834</v>
      </c>
      <c r="M3462" t="s">
        <v>16349</v>
      </c>
      <c r="N3462">
        <v>5.0999999999999996</v>
      </c>
      <c r="O3462">
        <v>25</v>
      </c>
      <c r="P3462">
        <v>90</v>
      </c>
      <c r="Q3462">
        <v>4057</v>
      </c>
      <c r="R3462">
        <v>2306</v>
      </c>
      <c r="S3462" t="s">
        <v>28</v>
      </c>
      <c r="T3462">
        <v>2.35</v>
      </c>
      <c r="U3462" t="b">
        <f>IF(Table19[[#This Row],[gross]]-Table19[[#This Row],[budget]] &gt; 0, TRUE, FALSE)</f>
        <v>0</v>
      </c>
    </row>
    <row r="3463" spans="1:21" x14ac:dyDescent="0.35">
      <c r="A3463" t="s">
        <v>16408</v>
      </c>
      <c r="B3463">
        <v>1989</v>
      </c>
      <c r="C3463" t="s">
        <v>16404</v>
      </c>
      <c r="D3463" t="s">
        <v>16407</v>
      </c>
      <c r="E3463" t="s">
        <v>16405</v>
      </c>
      <c r="F3463" t="s">
        <v>16409</v>
      </c>
      <c r="G3463" t="s">
        <v>569</v>
      </c>
      <c r="H3463" s="11">
        <v>2300000</v>
      </c>
      <c r="I3463" s="11">
        <v>792966</v>
      </c>
      <c r="J3463" t="s">
        <v>38</v>
      </c>
      <c r="K3463">
        <v>96</v>
      </c>
      <c r="L3463" t="s">
        <v>16406</v>
      </c>
      <c r="M3463" t="s">
        <v>16410</v>
      </c>
      <c r="N3463">
        <v>5.0999999999999996</v>
      </c>
      <c r="O3463">
        <v>49</v>
      </c>
      <c r="P3463">
        <v>40</v>
      </c>
      <c r="Q3463">
        <v>4663</v>
      </c>
      <c r="R3463">
        <v>99</v>
      </c>
      <c r="S3463" t="s">
        <v>28</v>
      </c>
      <c r="T3463">
        <v>1.33</v>
      </c>
      <c r="U3463" t="b">
        <f>IF(Table19[[#This Row],[gross]]-Table19[[#This Row],[budget]] &gt; 0, TRUE, FALSE)</f>
        <v>0</v>
      </c>
    </row>
    <row r="3464" spans="1:21" x14ac:dyDescent="0.35">
      <c r="A3464" t="s">
        <v>9182</v>
      </c>
      <c r="B3464">
        <v>2002</v>
      </c>
      <c r="C3464" t="s">
        <v>9181</v>
      </c>
      <c r="D3464" t="s">
        <v>8489</v>
      </c>
      <c r="E3464" t="s">
        <v>3047</v>
      </c>
      <c r="F3464" t="s">
        <v>4333</v>
      </c>
      <c r="G3464" t="s">
        <v>39</v>
      </c>
      <c r="H3464" s="11">
        <v>25000000</v>
      </c>
      <c r="I3464" s="11">
        <v>13973532</v>
      </c>
      <c r="J3464" t="s">
        <v>38</v>
      </c>
      <c r="K3464">
        <v>85</v>
      </c>
      <c r="L3464" t="s">
        <v>982</v>
      </c>
      <c r="M3464" t="s">
        <v>9183</v>
      </c>
      <c r="N3464">
        <v>5.0999999999999996</v>
      </c>
      <c r="O3464">
        <v>52</v>
      </c>
      <c r="P3464">
        <v>92</v>
      </c>
      <c r="Q3464">
        <v>11211</v>
      </c>
      <c r="R3464">
        <v>3065</v>
      </c>
      <c r="S3464" t="s">
        <v>28</v>
      </c>
      <c r="T3464">
        <v>1.85</v>
      </c>
      <c r="U3464" t="b">
        <f>IF(Table19[[#This Row],[gross]]-Table19[[#This Row],[budget]] &gt; 0, TRUE, FALSE)</f>
        <v>0</v>
      </c>
    </row>
    <row r="3465" spans="1:21" x14ac:dyDescent="0.35">
      <c r="A3465" t="s">
        <v>16847</v>
      </c>
      <c r="B3465">
        <v>2012</v>
      </c>
      <c r="C3465" t="s">
        <v>11663</v>
      </c>
      <c r="D3465" t="s">
        <v>12700</v>
      </c>
      <c r="E3465" t="s">
        <v>13206</v>
      </c>
      <c r="F3465" t="s">
        <v>14886</v>
      </c>
      <c r="G3465" t="s">
        <v>569</v>
      </c>
      <c r="H3465" s="11">
        <v>2500000</v>
      </c>
      <c r="I3465" s="11">
        <v>1163508</v>
      </c>
      <c r="J3465" t="s">
        <v>38</v>
      </c>
      <c r="K3465">
        <v>101</v>
      </c>
      <c r="L3465" t="s">
        <v>868</v>
      </c>
      <c r="M3465" t="s">
        <v>16848</v>
      </c>
      <c r="N3465">
        <v>5.0999999999999996</v>
      </c>
      <c r="O3465">
        <v>234</v>
      </c>
      <c r="P3465">
        <v>166</v>
      </c>
      <c r="Q3465">
        <v>20376</v>
      </c>
      <c r="R3465">
        <v>5158</v>
      </c>
      <c r="S3465" t="s">
        <v>28</v>
      </c>
      <c r="T3465">
        <v>2.35</v>
      </c>
      <c r="U3465" t="b">
        <f>IF(Table19[[#This Row],[gross]]-Table19[[#This Row],[budget]] &gt; 0, TRUE, FALSE)</f>
        <v>0</v>
      </c>
    </row>
    <row r="3466" spans="1:21" x14ac:dyDescent="0.35">
      <c r="A3466" t="s">
        <v>17263</v>
      </c>
      <c r="B3466">
        <v>2009</v>
      </c>
      <c r="C3466" t="s">
        <v>17260</v>
      </c>
      <c r="D3466" t="s">
        <v>17262</v>
      </c>
      <c r="E3466" t="s">
        <v>17261</v>
      </c>
      <c r="F3466" t="s">
        <v>17260</v>
      </c>
      <c r="G3466" t="s">
        <v>569</v>
      </c>
      <c r="H3466" s="11">
        <v>500000</v>
      </c>
      <c r="I3466" s="11"/>
      <c r="J3466" t="s">
        <v>38</v>
      </c>
      <c r="K3466">
        <v>89</v>
      </c>
      <c r="L3466" t="s">
        <v>11505</v>
      </c>
      <c r="M3466" t="s">
        <v>17264</v>
      </c>
      <c r="N3466">
        <v>5.0999999999999996</v>
      </c>
      <c r="O3466">
        <v>64</v>
      </c>
      <c r="P3466">
        <v>39</v>
      </c>
      <c r="Q3466">
        <v>3650</v>
      </c>
      <c r="R3466">
        <v>292</v>
      </c>
      <c r="S3466" t="s">
        <v>28</v>
      </c>
      <c r="T3466">
        <v>1.85</v>
      </c>
      <c r="U3466" t="b">
        <f>IF(Table19[[#This Row],[gross]]-Table19[[#This Row],[budget]] &gt; 0, TRUE, FALSE)</f>
        <v>0</v>
      </c>
    </row>
    <row r="3467" spans="1:21" x14ac:dyDescent="0.35">
      <c r="A3467" t="s">
        <v>1020</v>
      </c>
      <c r="B3467">
        <v>2005</v>
      </c>
      <c r="C3467" t="s">
        <v>489</v>
      </c>
      <c r="D3467" t="s">
        <v>1019</v>
      </c>
      <c r="E3467" t="s">
        <v>1018</v>
      </c>
      <c r="F3467" t="s">
        <v>1021</v>
      </c>
      <c r="G3467" t="s">
        <v>39</v>
      </c>
      <c r="H3467" s="11">
        <v>135000000</v>
      </c>
      <c r="I3467" s="11">
        <v>31704416</v>
      </c>
      <c r="J3467" t="s">
        <v>38</v>
      </c>
      <c r="K3467">
        <v>121</v>
      </c>
      <c r="L3467" t="s">
        <v>222</v>
      </c>
      <c r="M3467" t="s">
        <v>1022</v>
      </c>
      <c r="N3467">
        <v>5</v>
      </c>
      <c r="O3467">
        <v>145</v>
      </c>
      <c r="P3467">
        <v>388</v>
      </c>
      <c r="Q3467">
        <v>45455</v>
      </c>
      <c r="R3467">
        <v>2705</v>
      </c>
      <c r="S3467" t="s">
        <v>28</v>
      </c>
      <c r="T3467">
        <v>2.35</v>
      </c>
      <c r="U3467" t="b">
        <f>IF(Table19[[#This Row],[gross]]-Table19[[#This Row],[budget]] &gt; 0, TRUE, FALSE)</f>
        <v>0</v>
      </c>
    </row>
    <row r="3468" spans="1:21" x14ac:dyDescent="0.35">
      <c r="A3468" t="s">
        <v>2107</v>
      </c>
      <c r="B3468">
        <v>2015</v>
      </c>
      <c r="C3468" t="s">
        <v>2103</v>
      </c>
      <c r="D3468" t="s">
        <v>2106</v>
      </c>
      <c r="E3468" t="s">
        <v>2104</v>
      </c>
      <c r="F3468" t="s">
        <v>2108</v>
      </c>
      <c r="G3468" t="s">
        <v>90</v>
      </c>
      <c r="H3468" s="11">
        <v>90000000</v>
      </c>
      <c r="I3468" s="11">
        <v>85884815</v>
      </c>
      <c r="J3468" t="s">
        <v>38</v>
      </c>
      <c r="K3468">
        <v>92</v>
      </c>
      <c r="L3468" t="s">
        <v>2105</v>
      </c>
      <c r="M3468" t="s">
        <v>2109</v>
      </c>
      <c r="N3468">
        <v>5</v>
      </c>
      <c r="O3468">
        <v>70</v>
      </c>
      <c r="P3468">
        <v>53</v>
      </c>
      <c r="Q3468">
        <v>9418</v>
      </c>
      <c r="R3468">
        <v>38450</v>
      </c>
      <c r="S3468" t="s">
        <v>28</v>
      </c>
      <c r="T3468">
        <v>1.85</v>
      </c>
      <c r="U3468" t="b">
        <f>IF(Table19[[#This Row],[gross]]-Table19[[#This Row],[budget]] &gt; 0, TRUE, FALSE)</f>
        <v>0</v>
      </c>
    </row>
    <row r="3469" spans="1:21" x14ac:dyDescent="0.35">
      <c r="A3469" t="s">
        <v>3647</v>
      </c>
      <c r="B3469">
        <v>2000</v>
      </c>
      <c r="C3469" t="s">
        <v>3515</v>
      </c>
      <c r="D3469" t="s">
        <v>2446</v>
      </c>
      <c r="E3469" t="s">
        <v>3646</v>
      </c>
      <c r="F3469" t="s">
        <v>2867</v>
      </c>
      <c r="G3469" t="s">
        <v>569</v>
      </c>
      <c r="H3469" s="11">
        <v>65000000</v>
      </c>
      <c r="I3469" s="11">
        <v>10014234</v>
      </c>
      <c r="J3469" t="s">
        <v>1418</v>
      </c>
      <c r="K3469">
        <v>105</v>
      </c>
      <c r="L3469" t="s">
        <v>982</v>
      </c>
      <c r="M3469" t="s">
        <v>3648</v>
      </c>
      <c r="N3469">
        <v>5</v>
      </c>
      <c r="O3469">
        <v>60</v>
      </c>
      <c r="P3469">
        <v>69</v>
      </c>
      <c r="Q3469">
        <v>8560</v>
      </c>
      <c r="R3469">
        <v>3580</v>
      </c>
      <c r="S3469" t="s">
        <v>28</v>
      </c>
      <c r="T3469">
        <v>1.85</v>
      </c>
      <c r="U3469" t="b">
        <f>IF(Table19[[#This Row],[gross]]-Table19[[#This Row],[budget]] &gt; 0, TRUE, FALSE)</f>
        <v>0</v>
      </c>
    </row>
    <row r="3470" spans="1:21" x14ac:dyDescent="0.35">
      <c r="A3470" t="s">
        <v>3928</v>
      </c>
      <c r="B3470">
        <v>2008</v>
      </c>
      <c r="C3470" t="s">
        <v>885</v>
      </c>
      <c r="D3470" t="s">
        <v>1885</v>
      </c>
      <c r="E3470" t="s">
        <v>2239</v>
      </c>
      <c r="F3470" t="s">
        <v>3929</v>
      </c>
      <c r="G3470" t="s">
        <v>569</v>
      </c>
      <c r="H3470" s="11">
        <v>48000000</v>
      </c>
      <c r="I3470" s="11">
        <v>64505912</v>
      </c>
      <c r="J3470" t="s">
        <v>38</v>
      </c>
      <c r="K3470">
        <v>91</v>
      </c>
      <c r="L3470" t="s">
        <v>2836</v>
      </c>
      <c r="M3470" t="s">
        <v>3930</v>
      </c>
      <c r="N3470">
        <v>5</v>
      </c>
      <c r="O3470">
        <v>323</v>
      </c>
      <c r="P3470">
        <v>1264</v>
      </c>
      <c r="Q3470">
        <v>163130</v>
      </c>
      <c r="R3470">
        <v>13654</v>
      </c>
      <c r="S3470" t="s">
        <v>28</v>
      </c>
      <c r="T3470">
        <v>1.85</v>
      </c>
      <c r="U3470" t="b">
        <f>IF(Table19[[#This Row],[gross]]-Table19[[#This Row],[budget]] &gt; 0, TRUE, FALSE)</f>
        <v>1</v>
      </c>
    </row>
    <row r="3471" spans="1:21" x14ac:dyDescent="0.35">
      <c r="A3471" t="s">
        <v>4038</v>
      </c>
      <c r="B3471">
        <v>2005</v>
      </c>
      <c r="C3471" t="s">
        <v>4036</v>
      </c>
      <c r="D3471" t="s">
        <v>4037</v>
      </c>
      <c r="E3471" t="s">
        <v>835</v>
      </c>
      <c r="F3471" t="s">
        <v>4039</v>
      </c>
      <c r="G3471" t="s">
        <v>39</v>
      </c>
      <c r="H3471" s="11">
        <v>45000000</v>
      </c>
      <c r="I3471" s="11">
        <v>48472213</v>
      </c>
      <c r="J3471" t="s">
        <v>38</v>
      </c>
      <c r="K3471">
        <v>115</v>
      </c>
      <c r="L3471" t="s">
        <v>1689</v>
      </c>
      <c r="M3471" t="s">
        <v>4040</v>
      </c>
      <c r="N3471">
        <v>5</v>
      </c>
      <c r="O3471">
        <v>111</v>
      </c>
      <c r="P3471">
        <v>156</v>
      </c>
      <c r="Q3471">
        <v>51252</v>
      </c>
      <c r="R3471">
        <v>4305</v>
      </c>
      <c r="S3471" t="s">
        <v>28</v>
      </c>
      <c r="T3471">
        <v>2.35</v>
      </c>
      <c r="U3471" t="b">
        <f>IF(Table19[[#This Row],[gross]]-Table19[[#This Row],[budget]] &gt; 0, TRUE, FALSE)</f>
        <v>1</v>
      </c>
    </row>
    <row r="3472" spans="1:21" x14ac:dyDescent="0.35">
      <c r="A3472" t="s">
        <v>4873</v>
      </c>
      <c r="B3472">
        <v>1995</v>
      </c>
      <c r="C3472" t="s">
        <v>4871</v>
      </c>
      <c r="D3472" t="s">
        <v>4872</v>
      </c>
      <c r="E3472" t="s">
        <v>1468</v>
      </c>
      <c r="F3472" t="s">
        <v>1443</v>
      </c>
      <c r="G3472" t="s">
        <v>39</v>
      </c>
      <c r="H3472" s="11">
        <v>50000000</v>
      </c>
      <c r="I3472" s="11">
        <v>81022333</v>
      </c>
      <c r="J3472" t="s">
        <v>38</v>
      </c>
      <c r="K3472">
        <v>109</v>
      </c>
      <c r="L3472" t="s">
        <v>1387</v>
      </c>
      <c r="M3472" t="s">
        <v>4874</v>
      </c>
      <c r="N3472">
        <v>5</v>
      </c>
      <c r="O3472">
        <v>55</v>
      </c>
      <c r="P3472">
        <v>147</v>
      </c>
      <c r="Q3472">
        <v>34471</v>
      </c>
      <c r="R3472">
        <v>1761</v>
      </c>
      <c r="S3472" t="s">
        <v>28</v>
      </c>
      <c r="T3472">
        <v>1.85</v>
      </c>
      <c r="U3472" t="b">
        <f>IF(Table19[[#This Row],[gross]]-Table19[[#This Row],[budget]] &gt; 0, TRUE, FALSE)</f>
        <v>1</v>
      </c>
    </row>
    <row r="3473" spans="1:21" x14ac:dyDescent="0.35">
      <c r="A3473" t="s">
        <v>4890</v>
      </c>
      <c r="B3473">
        <v>2004</v>
      </c>
      <c r="C3473" t="s">
        <v>4888</v>
      </c>
      <c r="D3473" t="s">
        <v>537</v>
      </c>
      <c r="E3473" t="s">
        <v>4889</v>
      </c>
      <c r="F3473" t="s">
        <v>4891</v>
      </c>
      <c r="G3473" t="s">
        <v>90</v>
      </c>
      <c r="H3473" s="11">
        <v>35000000</v>
      </c>
      <c r="I3473" s="11">
        <v>75367693</v>
      </c>
      <c r="J3473" t="s">
        <v>38</v>
      </c>
      <c r="K3473">
        <v>80</v>
      </c>
      <c r="L3473" t="s">
        <v>765</v>
      </c>
      <c r="M3473" t="s">
        <v>4892</v>
      </c>
      <c r="N3473">
        <v>5</v>
      </c>
      <c r="O3473">
        <v>116</v>
      </c>
      <c r="P3473">
        <v>232</v>
      </c>
      <c r="Q3473">
        <v>58961</v>
      </c>
      <c r="R3473">
        <v>13430</v>
      </c>
      <c r="S3473" t="s">
        <v>28</v>
      </c>
      <c r="T3473">
        <v>1.85</v>
      </c>
      <c r="U3473" t="b">
        <f>IF(Table19[[#This Row],[gross]]-Table19[[#This Row],[budget]] &gt; 0, TRUE, FALSE)</f>
        <v>1</v>
      </c>
    </row>
    <row r="3474" spans="1:21" x14ac:dyDescent="0.35">
      <c r="A3474" t="s">
        <v>6311</v>
      </c>
      <c r="B3474">
        <v>2005</v>
      </c>
      <c r="C3474" t="s">
        <v>5185</v>
      </c>
      <c r="D3474" t="s">
        <v>3381</v>
      </c>
      <c r="E3474" t="s">
        <v>4867</v>
      </c>
      <c r="F3474" t="s">
        <v>2135</v>
      </c>
      <c r="G3474" t="s">
        <v>569</v>
      </c>
      <c r="H3474" s="11">
        <v>40000000</v>
      </c>
      <c r="I3474" s="11">
        <v>30981850</v>
      </c>
      <c r="J3474" t="s">
        <v>38</v>
      </c>
      <c r="K3474">
        <v>117</v>
      </c>
      <c r="L3474" t="s">
        <v>6310</v>
      </c>
      <c r="M3474" t="s">
        <v>6312</v>
      </c>
      <c r="N3474">
        <v>5</v>
      </c>
      <c r="O3474">
        <v>98</v>
      </c>
      <c r="P3474">
        <v>284</v>
      </c>
      <c r="Q3474">
        <v>35834</v>
      </c>
      <c r="R3474">
        <v>3969</v>
      </c>
      <c r="S3474" t="s">
        <v>28</v>
      </c>
      <c r="T3474">
        <v>2.35</v>
      </c>
      <c r="U3474" t="b">
        <f>IF(Table19[[#This Row],[gross]]-Table19[[#This Row],[budget]] &gt; 0, TRUE, FALSE)</f>
        <v>0</v>
      </c>
    </row>
    <row r="3475" spans="1:21" x14ac:dyDescent="0.35">
      <c r="A3475" t="s">
        <v>7163</v>
      </c>
      <c r="B3475">
        <v>2011</v>
      </c>
      <c r="C3475" t="s">
        <v>2825</v>
      </c>
      <c r="D3475" t="s">
        <v>7162</v>
      </c>
      <c r="E3475" t="s">
        <v>7161</v>
      </c>
      <c r="F3475" t="s">
        <v>7164</v>
      </c>
      <c r="G3475" t="s">
        <v>39</v>
      </c>
      <c r="H3475" s="11">
        <v>35000000</v>
      </c>
      <c r="I3475" s="11">
        <v>28064226</v>
      </c>
      <c r="J3475" t="s">
        <v>38</v>
      </c>
      <c r="K3475">
        <v>106</v>
      </c>
      <c r="L3475" t="s">
        <v>1123</v>
      </c>
      <c r="M3475" t="s">
        <v>7165</v>
      </c>
      <c r="N3475">
        <v>5</v>
      </c>
      <c r="O3475">
        <v>180</v>
      </c>
      <c r="P3475">
        <v>173</v>
      </c>
      <c r="Q3475">
        <v>65044</v>
      </c>
      <c r="R3475">
        <v>561</v>
      </c>
      <c r="S3475" t="s">
        <v>28</v>
      </c>
      <c r="T3475">
        <v>2.35</v>
      </c>
      <c r="U3475" t="b">
        <f>IF(Table19[[#This Row],[gross]]-Table19[[#This Row],[budget]] &gt; 0, TRUE, FALSE)</f>
        <v>0</v>
      </c>
    </row>
    <row r="3476" spans="1:21" x14ac:dyDescent="0.35">
      <c r="A3476" t="s">
        <v>7193</v>
      </c>
      <c r="B3476">
        <v>2005</v>
      </c>
      <c r="C3476" t="s">
        <v>6001</v>
      </c>
      <c r="D3476" t="s">
        <v>7192</v>
      </c>
      <c r="E3476" t="s">
        <v>7190</v>
      </c>
      <c r="F3476" t="s">
        <v>4944</v>
      </c>
      <c r="G3476" t="s">
        <v>39</v>
      </c>
      <c r="H3476" s="11">
        <v>35000000</v>
      </c>
      <c r="I3476" s="11">
        <v>19294901</v>
      </c>
      <c r="J3476" t="s">
        <v>38</v>
      </c>
      <c r="K3476">
        <v>99</v>
      </c>
      <c r="L3476" t="s">
        <v>7191</v>
      </c>
      <c r="M3476" t="s">
        <v>7194</v>
      </c>
      <c r="N3476">
        <v>5</v>
      </c>
      <c r="O3476">
        <v>158</v>
      </c>
      <c r="P3476">
        <v>325</v>
      </c>
      <c r="Q3476">
        <v>26126</v>
      </c>
      <c r="R3476">
        <v>2535</v>
      </c>
      <c r="S3476" t="s">
        <v>28</v>
      </c>
      <c r="T3476">
        <v>2.35</v>
      </c>
      <c r="U3476" t="b">
        <f>IF(Table19[[#This Row],[gross]]-Table19[[#This Row],[budget]] &gt; 0, TRUE, FALSE)</f>
        <v>0</v>
      </c>
    </row>
    <row r="3477" spans="1:21" x14ac:dyDescent="0.35">
      <c r="A3477" t="s">
        <v>8911</v>
      </c>
      <c r="B3477">
        <v>2003</v>
      </c>
      <c r="C3477" t="s">
        <v>4193</v>
      </c>
      <c r="D3477" t="s">
        <v>5710</v>
      </c>
      <c r="E3477" t="s">
        <v>7856</v>
      </c>
      <c r="F3477" t="s">
        <v>8912</v>
      </c>
      <c r="G3477" t="s">
        <v>90</v>
      </c>
      <c r="H3477" s="11">
        <v>26000000</v>
      </c>
      <c r="I3477" s="11">
        <v>47285499</v>
      </c>
      <c r="J3477" t="s">
        <v>38</v>
      </c>
      <c r="K3477">
        <v>102</v>
      </c>
      <c r="L3477" t="s">
        <v>8910</v>
      </c>
      <c r="M3477" t="s">
        <v>8913</v>
      </c>
      <c r="N3477">
        <v>5</v>
      </c>
      <c r="O3477">
        <v>79</v>
      </c>
      <c r="P3477">
        <v>104</v>
      </c>
      <c r="Q3477">
        <v>26755</v>
      </c>
      <c r="R3477">
        <v>3037</v>
      </c>
      <c r="S3477" t="s">
        <v>28</v>
      </c>
      <c r="T3477">
        <v>2.35</v>
      </c>
      <c r="U3477" t="b">
        <f>IF(Table19[[#This Row],[gross]]-Table19[[#This Row],[budget]] &gt; 0, TRUE, FALSE)</f>
        <v>1</v>
      </c>
    </row>
    <row r="3478" spans="1:21" x14ac:dyDescent="0.35">
      <c r="A3478" t="s">
        <v>10029</v>
      </c>
      <c r="B3478">
        <v>2006</v>
      </c>
      <c r="C3478" t="s">
        <v>10028</v>
      </c>
      <c r="D3478" t="s">
        <v>2403</v>
      </c>
      <c r="E3478" t="s">
        <v>6535</v>
      </c>
      <c r="F3478" t="s">
        <v>9148</v>
      </c>
      <c r="G3478" t="s">
        <v>39</v>
      </c>
      <c r="H3478" s="11">
        <v>20000000</v>
      </c>
      <c r="I3478" s="11">
        <v>39143839</v>
      </c>
      <c r="J3478" t="s">
        <v>38</v>
      </c>
      <c r="K3478">
        <v>137</v>
      </c>
      <c r="L3478" t="s">
        <v>5289</v>
      </c>
      <c r="M3478" t="s">
        <v>10030</v>
      </c>
      <c r="N3478">
        <v>5</v>
      </c>
      <c r="O3478">
        <v>131</v>
      </c>
      <c r="P3478">
        <v>284</v>
      </c>
      <c r="Q3478">
        <v>38658</v>
      </c>
      <c r="R3478">
        <v>5746</v>
      </c>
      <c r="S3478" t="s">
        <v>28</v>
      </c>
      <c r="T3478">
        <v>1.85</v>
      </c>
      <c r="U3478" t="b">
        <f>IF(Table19[[#This Row],[gross]]-Table19[[#This Row],[budget]] &gt; 0, TRUE, FALSE)</f>
        <v>1</v>
      </c>
    </row>
    <row r="3479" spans="1:21" x14ac:dyDescent="0.35">
      <c r="A3479" t="s">
        <v>10251</v>
      </c>
      <c r="B3479">
        <v>2012</v>
      </c>
      <c r="C3479" t="s">
        <v>10249</v>
      </c>
      <c r="D3479" t="s">
        <v>3234</v>
      </c>
      <c r="E3479" t="s">
        <v>4866</v>
      </c>
      <c r="F3479" t="s">
        <v>4079</v>
      </c>
      <c r="G3479" t="s">
        <v>569</v>
      </c>
      <c r="H3479" s="11">
        <v>20000000</v>
      </c>
      <c r="I3479" s="11">
        <v>17529157</v>
      </c>
      <c r="J3479" t="s">
        <v>1418</v>
      </c>
      <c r="K3479">
        <v>95</v>
      </c>
      <c r="L3479" t="s">
        <v>10250</v>
      </c>
      <c r="M3479" t="s">
        <v>10252</v>
      </c>
      <c r="N3479">
        <v>5</v>
      </c>
      <c r="O3479">
        <v>173</v>
      </c>
      <c r="P3479">
        <v>220</v>
      </c>
      <c r="Q3479">
        <v>49888</v>
      </c>
      <c r="R3479">
        <v>2173</v>
      </c>
      <c r="S3479" t="s">
        <v>28</v>
      </c>
      <c r="T3479">
        <v>2.35</v>
      </c>
      <c r="U3479" t="b">
        <f>IF(Table19[[#This Row],[gross]]-Table19[[#This Row],[budget]] &gt; 0, TRUE, FALSE)</f>
        <v>0</v>
      </c>
    </row>
    <row r="3480" spans="1:21" x14ac:dyDescent="0.35">
      <c r="A3480" t="s">
        <v>10457</v>
      </c>
      <c r="B3480">
        <v>2013</v>
      </c>
      <c r="C3480" t="s">
        <v>10454</v>
      </c>
      <c r="D3480" t="s">
        <v>10456</v>
      </c>
      <c r="E3480" t="s">
        <v>10455</v>
      </c>
      <c r="F3480" t="s">
        <v>5665</v>
      </c>
      <c r="G3480" t="s">
        <v>39</v>
      </c>
      <c r="H3480" s="11">
        <v>20000000</v>
      </c>
      <c r="I3480" s="11">
        <v>8888355</v>
      </c>
      <c r="J3480" t="s">
        <v>38</v>
      </c>
      <c r="K3480">
        <v>110</v>
      </c>
      <c r="L3480" t="s">
        <v>5897</v>
      </c>
      <c r="M3480" t="s">
        <v>10458</v>
      </c>
      <c r="N3480">
        <v>5</v>
      </c>
      <c r="O3480">
        <v>65</v>
      </c>
      <c r="P3480">
        <v>25</v>
      </c>
      <c r="Q3480">
        <v>7894</v>
      </c>
      <c r="R3480">
        <v>3177</v>
      </c>
      <c r="S3480" t="s">
        <v>28</v>
      </c>
      <c r="T3480">
        <v>1.85</v>
      </c>
      <c r="U3480" t="b">
        <f>IF(Table19[[#This Row],[gross]]-Table19[[#This Row],[budget]] &gt; 0, TRUE, FALSE)</f>
        <v>0</v>
      </c>
    </row>
    <row r="3481" spans="1:21" x14ac:dyDescent="0.35">
      <c r="A3481" t="s">
        <v>10891</v>
      </c>
      <c r="B3481">
        <v>2009</v>
      </c>
      <c r="C3481" t="s">
        <v>10890</v>
      </c>
      <c r="D3481" t="s">
        <v>256</v>
      </c>
      <c r="E3481" t="s">
        <v>10157</v>
      </c>
      <c r="F3481" t="s">
        <v>3047</v>
      </c>
      <c r="G3481" t="s">
        <v>90</v>
      </c>
      <c r="H3481" s="11">
        <v>18000000</v>
      </c>
      <c r="I3481" s="11">
        <v>22452209</v>
      </c>
      <c r="J3481" t="s">
        <v>38</v>
      </c>
      <c r="K3481">
        <v>123</v>
      </c>
      <c r="L3481" t="s">
        <v>3325</v>
      </c>
      <c r="M3481" t="s">
        <v>10892</v>
      </c>
      <c r="N3481">
        <v>5</v>
      </c>
      <c r="O3481">
        <v>134</v>
      </c>
      <c r="P3481">
        <v>82</v>
      </c>
      <c r="Q3481">
        <v>14062</v>
      </c>
      <c r="R3481">
        <v>5734</v>
      </c>
      <c r="S3481" t="s">
        <v>28</v>
      </c>
      <c r="T3481">
        <v>2.35</v>
      </c>
      <c r="U3481" t="b">
        <f>IF(Table19[[#This Row],[gross]]-Table19[[#This Row],[budget]] &gt; 0, TRUE, FALSE)</f>
        <v>1</v>
      </c>
    </row>
    <row r="3482" spans="1:21" x14ac:dyDescent="0.35">
      <c r="A3482" t="s">
        <v>10931</v>
      </c>
      <c r="B3482">
        <v>1981</v>
      </c>
      <c r="C3482" t="s">
        <v>10929</v>
      </c>
      <c r="D3482" t="s">
        <v>6479</v>
      </c>
      <c r="E3482" t="s">
        <v>10930</v>
      </c>
      <c r="F3482" t="s">
        <v>10932</v>
      </c>
      <c r="G3482" t="s">
        <v>90</v>
      </c>
      <c r="H3482" s="11">
        <v>18000000</v>
      </c>
      <c r="I3482" s="11">
        <v>8000000</v>
      </c>
      <c r="J3482" t="s">
        <v>38</v>
      </c>
      <c r="K3482">
        <v>98</v>
      </c>
      <c r="L3482" t="s">
        <v>131</v>
      </c>
      <c r="M3482" t="s">
        <v>10933</v>
      </c>
      <c r="N3482">
        <v>5</v>
      </c>
      <c r="O3482">
        <v>25</v>
      </c>
      <c r="P3482">
        <v>41</v>
      </c>
      <c r="Q3482">
        <v>1400</v>
      </c>
      <c r="R3482">
        <v>927</v>
      </c>
      <c r="S3482" t="s">
        <v>28</v>
      </c>
      <c r="T3482">
        <v>2.35</v>
      </c>
      <c r="U3482" t="b">
        <f>IF(Table19[[#This Row],[gross]]-Table19[[#This Row],[budget]] &gt; 0, TRUE, FALSE)</f>
        <v>0</v>
      </c>
    </row>
    <row r="3483" spans="1:21" x14ac:dyDescent="0.35">
      <c r="A3483" t="s">
        <v>11604</v>
      </c>
      <c r="B3483">
        <v>2006</v>
      </c>
      <c r="C3483" t="s">
        <v>1720</v>
      </c>
      <c r="D3483" t="s">
        <v>4480</v>
      </c>
      <c r="E3483" t="s">
        <v>11603</v>
      </c>
      <c r="F3483" t="s">
        <v>3114</v>
      </c>
      <c r="G3483" t="s">
        <v>39</v>
      </c>
      <c r="H3483" s="11">
        <v>15000000</v>
      </c>
      <c r="I3483" s="11">
        <v>47860214</v>
      </c>
      <c r="J3483" t="s">
        <v>38</v>
      </c>
      <c r="K3483">
        <v>87</v>
      </c>
      <c r="L3483" t="s">
        <v>5289</v>
      </c>
      <c r="M3483" t="s">
        <v>11605</v>
      </c>
      <c r="N3483">
        <v>5</v>
      </c>
      <c r="O3483">
        <v>152</v>
      </c>
      <c r="P3483">
        <v>468</v>
      </c>
      <c r="Q3483">
        <v>34711</v>
      </c>
      <c r="R3483">
        <v>2452</v>
      </c>
      <c r="S3483" t="s">
        <v>28</v>
      </c>
      <c r="T3483">
        <v>2.35</v>
      </c>
      <c r="U3483" t="b">
        <f>IF(Table19[[#This Row],[gross]]-Table19[[#This Row],[budget]] &gt; 0, TRUE, FALSE)</f>
        <v>1</v>
      </c>
    </row>
    <row r="3484" spans="1:21" x14ac:dyDescent="0.35">
      <c r="A3484" t="s">
        <v>11887</v>
      </c>
      <c r="B3484">
        <v>1998</v>
      </c>
      <c r="C3484" t="s">
        <v>980</v>
      </c>
      <c r="D3484" t="s">
        <v>1739</v>
      </c>
      <c r="E3484" t="s">
        <v>1779</v>
      </c>
      <c r="F3484" t="s">
        <v>10644</v>
      </c>
      <c r="G3484" t="s">
        <v>39</v>
      </c>
      <c r="H3484" s="11">
        <v>15000000</v>
      </c>
      <c r="I3484" s="11">
        <v>10443316</v>
      </c>
      <c r="J3484" t="s">
        <v>38</v>
      </c>
      <c r="K3484">
        <v>91</v>
      </c>
      <c r="L3484" t="s">
        <v>1375</v>
      </c>
      <c r="M3484" t="s">
        <v>11888</v>
      </c>
      <c r="N3484">
        <v>5</v>
      </c>
      <c r="O3484">
        <v>42</v>
      </c>
      <c r="P3484">
        <v>88</v>
      </c>
      <c r="Q3484">
        <v>7159</v>
      </c>
      <c r="R3484">
        <v>2913</v>
      </c>
      <c r="S3484" t="s">
        <v>28</v>
      </c>
      <c r="T3484">
        <v>1.85</v>
      </c>
      <c r="U3484" t="b">
        <f>IF(Table19[[#This Row],[gross]]-Table19[[#This Row],[budget]] &gt; 0, TRUE, FALSE)</f>
        <v>0</v>
      </c>
    </row>
    <row r="3485" spans="1:21" x14ac:dyDescent="0.35">
      <c r="A3485" t="s">
        <v>12134</v>
      </c>
      <c r="B3485">
        <v>1999</v>
      </c>
      <c r="C3485" t="s">
        <v>9181</v>
      </c>
      <c r="D3485" t="s">
        <v>1213</v>
      </c>
      <c r="E3485" t="s">
        <v>9845</v>
      </c>
      <c r="F3485" t="s">
        <v>1294</v>
      </c>
      <c r="G3485" t="s">
        <v>39</v>
      </c>
      <c r="H3485" s="11">
        <v>14000000</v>
      </c>
      <c r="I3485" s="11">
        <v>30628981</v>
      </c>
      <c r="J3485" t="s">
        <v>38</v>
      </c>
      <c r="K3485">
        <v>81</v>
      </c>
      <c r="L3485" t="s">
        <v>1618</v>
      </c>
      <c r="M3485" t="s">
        <v>12135</v>
      </c>
      <c r="N3485">
        <v>5</v>
      </c>
      <c r="O3485">
        <v>43</v>
      </c>
      <c r="P3485">
        <v>160</v>
      </c>
      <c r="Q3485">
        <v>15047</v>
      </c>
      <c r="R3485">
        <v>10792</v>
      </c>
      <c r="S3485" t="s">
        <v>28</v>
      </c>
      <c r="T3485">
        <v>1.85</v>
      </c>
      <c r="U3485" t="b">
        <f>IF(Table19[[#This Row],[gross]]-Table19[[#This Row],[budget]] &gt; 0, TRUE, FALSE)</f>
        <v>1</v>
      </c>
    </row>
    <row r="3486" spans="1:21" x14ac:dyDescent="0.35">
      <c r="A3486" t="s">
        <v>12159</v>
      </c>
      <c r="B3486">
        <v>2005</v>
      </c>
      <c r="C3486" t="s">
        <v>10940</v>
      </c>
      <c r="D3486" t="s">
        <v>4884</v>
      </c>
      <c r="E3486" t="s">
        <v>1072</v>
      </c>
      <c r="F3486" t="s">
        <v>9719</v>
      </c>
      <c r="G3486" t="s">
        <v>39</v>
      </c>
      <c r="H3486" s="11">
        <v>14000000</v>
      </c>
      <c r="I3486" s="11">
        <v>16298046</v>
      </c>
      <c r="J3486" t="s">
        <v>56</v>
      </c>
      <c r="K3486">
        <v>91</v>
      </c>
      <c r="L3486" t="s">
        <v>2912</v>
      </c>
      <c r="M3486" t="s">
        <v>12160</v>
      </c>
      <c r="N3486">
        <v>5</v>
      </c>
      <c r="O3486">
        <v>125</v>
      </c>
      <c r="P3486">
        <v>747</v>
      </c>
      <c r="Q3486">
        <v>22207</v>
      </c>
      <c r="R3486">
        <v>1608</v>
      </c>
      <c r="S3486" t="s">
        <v>28</v>
      </c>
      <c r="T3486">
        <v>2.35</v>
      </c>
      <c r="U3486" t="b">
        <f>IF(Table19[[#This Row],[gross]]-Table19[[#This Row],[budget]] &gt; 0, TRUE, FALSE)</f>
        <v>1</v>
      </c>
    </row>
    <row r="3487" spans="1:21" x14ac:dyDescent="0.35">
      <c r="A3487" t="s">
        <v>12885</v>
      </c>
      <c r="B3487">
        <v>1996</v>
      </c>
      <c r="C3487" t="s">
        <v>4860</v>
      </c>
      <c r="D3487" t="s">
        <v>1939</v>
      </c>
      <c r="E3487" t="s">
        <v>1774</v>
      </c>
      <c r="F3487" t="s">
        <v>5327</v>
      </c>
      <c r="G3487" t="s">
        <v>569</v>
      </c>
      <c r="H3487" s="11">
        <v>12000000</v>
      </c>
      <c r="I3487" s="11">
        <v>4903000</v>
      </c>
      <c r="J3487" t="s">
        <v>38</v>
      </c>
      <c r="K3487">
        <v>108</v>
      </c>
      <c r="L3487" t="s">
        <v>2450</v>
      </c>
      <c r="M3487" t="s">
        <v>12886</v>
      </c>
      <c r="N3487">
        <v>5</v>
      </c>
      <c r="O3487">
        <v>30</v>
      </c>
      <c r="P3487">
        <v>33</v>
      </c>
      <c r="Q3487">
        <v>4961</v>
      </c>
      <c r="R3487">
        <v>4497</v>
      </c>
      <c r="S3487" t="s">
        <v>28</v>
      </c>
      <c r="T3487">
        <v>1.85</v>
      </c>
      <c r="U3487" t="b">
        <f>IF(Table19[[#This Row],[gross]]-Table19[[#This Row],[budget]] &gt; 0, TRUE, FALSE)</f>
        <v>0</v>
      </c>
    </row>
    <row r="3488" spans="1:21" x14ac:dyDescent="0.35">
      <c r="A3488" t="s">
        <v>13248</v>
      </c>
      <c r="B3488">
        <v>2006</v>
      </c>
      <c r="C3488" t="s">
        <v>8890</v>
      </c>
      <c r="D3488" t="s">
        <v>2704</v>
      </c>
      <c r="E3488" t="s">
        <v>7128</v>
      </c>
      <c r="F3488" t="s">
        <v>6844</v>
      </c>
      <c r="G3488" t="s">
        <v>39</v>
      </c>
      <c r="H3488" s="11">
        <v>6000000</v>
      </c>
      <c r="I3488" s="11">
        <v>63231524</v>
      </c>
      <c r="J3488" t="s">
        <v>38</v>
      </c>
      <c r="K3488">
        <v>107</v>
      </c>
      <c r="L3488" t="s">
        <v>1375</v>
      </c>
      <c r="M3488" t="s">
        <v>13249</v>
      </c>
      <c r="N3488">
        <v>5</v>
      </c>
      <c r="O3488">
        <v>46</v>
      </c>
      <c r="P3488">
        <v>137</v>
      </c>
      <c r="Q3488">
        <v>8962</v>
      </c>
      <c r="R3488">
        <v>5264</v>
      </c>
      <c r="S3488" t="s">
        <v>28</v>
      </c>
      <c r="T3488">
        <v>1.85</v>
      </c>
      <c r="U3488" t="b">
        <f>IF(Table19[[#This Row],[gross]]-Table19[[#This Row],[budget]] &gt; 0, TRUE, FALSE)</f>
        <v>1</v>
      </c>
    </row>
    <row r="3489" spans="1:21" x14ac:dyDescent="0.35">
      <c r="A3489" t="s">
        <v>13346</v>
      </c>
      <c r="B3489">
        <v>2002</v>
      </c>
      <c r="C3489" t="s">
        <v>8899</v>
      </c>
      <c r="D3489" t="s">
        <v>4435</v>
      </c>
      <c r="E3489" t="s">
        <v>13345</v>
      </c>
      <c r="F3489" t="s">
        <v>8808</v>
      </c>
      <c r="G3489" t="s">
        <v>39</v>
      </c>
      <c r="H3489" s="11">
        <v>8500000</v>
      </c>
      <c r="I3489" s="11">
        <v>28563926</v>
      </c>
      <c r="J3489" t="s">
        <v>38</v>
      </c>
      <c r="K3489">
        <v>85</v>
      </c>
      <c r="L3489" t="s">
        <v>3911</v>
      </c>
      <c r="M3489" t="s">
        <v>13347</v>
      </c>
      <c r="N3489">
        <v>5</v>
      </c>
      <c r="O3489">
        <v>86</v>
      </c>
      <c r="P3489">
        <v>217</v>
      </c>
      <c r="Q3489">
        <v>16300</v>
      </c>
      <c r="R3489">
        <v>3819</v>
      </c>
      <c r="S3489" t="s">
        <v>28</v>
      </c>
      <c r="T3489">
        <v>2.35</v>
      </c>
      <c r="U3489" t="b">
        <f>IF(Table19[[#This Row],[gross]]-Table19[[#This Row],[budget]] &gt; 0, TRUE, FALSE)</f>
        <v>1</v>
      </c>
    </row>
    <row r="3490" spans="1:21" x14ac:dyDescent="0.35">
      <c r="A3490" t="s">
        <v>13684</v>
      </c>
      <c r="B3490">
        <v>2003</v>
      </c>
      <c r="C3490" t="s">
        <v>12609</v>
      </c>
      <c r="D3490" t="s">
        <v>12609</v>
      </c>
      <c r="E3490" t="s">
        <v>13683</v>
      </c>
      <c r="F3490" t="s">
        <v>13685</v>
      </c>
      <c r="G3490" t="s">
        <v>4621</v>
      </c>
      <c r="H3490" s="11">
        <v>10000000</v>
      </c>
      <c r="I3490" s="11">
        <v>365734</v>
      </c>
      <c r="J3490" t="s">
        <v>38</v>
      </c>
      <c r="K3490">
        <v>93</v>
      </c>
      <c r="L3490" t="s">
        <v>3270</v>
      </c>
      <c r="M3490" t="s">
        <v>13686</v>
      </c>
      <c r="N3490">
        <v>5</v>
      </c>
      <c r="O3490">
        <v>115</v>
      </c>
      <c r="P3490">
        <v>226</v>
      </c>
      <c r="Q3490">
        <v>11487</v>
      </c>
      <c r="R3490">
        <v>883</v>
      </c>
      <c r="S3490" t="s">
        <v>28</v>
      </c>
      <c r="T3490">
        <v>1.66</v>
      </c>
      <c r="U3490" t="b">
        <f>IF(Table19[[#This Row],[gross]]-Table19[[#This Row],[budget]] &gt; 0, TRUE, FALSE)</f>
        <v>0</v>
      </c>
    </row>
    <row r="3491" spans="1:21" x14ac:dyDescent="0.35">
      <c r="A3491" t="s">
        <v>13961</v>
      </c>
      <c r="B3491">
        <v>2013</v>
      </c>
      <c r="C3491" t="s">
        <v>13960</v>
      </c>
      <c r="D3491" t="s">
        <v>640</v>
      </c>
      <c r="E3491" t="s">
        <v>2961</v>
      </c>
      <c r="F3491" t="s">
        <v>2704</v>
      </c>
      <c r="G3491" t="s">
        <v>39</v>
      </c>
      <c r="H3491" s="11">
        <v>8500000</v>
      </c>
      <c r="I3491" s="11">
        <v>21564616</v>
      </c>
      <c r="J3491" t="s">
        <v>38</v>
      </c>
      <c r="K3491">
        <v>96</v>
      </c>
      <c r="L3491" t="s">
        <v>1611</v>
      </c>
      <c r="M3491" t="s">
        <v>13962</v>
      </c>
      <c r="N3491">
        <v>5</v>
      </c>
      <c r="O3491">
        <v>52</v>
      </c>
      <c r="P3491">
        <v>41</v>
      </c>
      <c r="Q3491">
        <v>7098</v>
      </c>
      <c r="R3491">
        <v>8097</v>
      </c>
      <c r="S3491" t="s">
        <v>28</v>
      </c>
      <c r="T3491">
        <v>1.85</v>
      </c>
      <c r="U3491" t="b">
        <f>IF(Table19[[#This Row],[gross]]-Table19[[#This Row],[budget]] &gt; 0, TRUE, FALSE)</f>
        <v>1</v>
      </c>
    </row>
    <row r="3492" spans="1:21" x14ac:dyDescent="0.35">
      <c r="A3492" t="s">
        <v>15028</v>
      </c>
      <c r="B3492">
        <v>2007</v>
      </c>
      <c r="C3492" t="s">
        <v>7451</v>
      </c>
      <c r="D3492" t="s">
        <v>583</v>
      </c>
      <c r="E3492" t="s">
        <v>4270</v>
      </c>
      <c r="F3492" t="s">
        <v>15029</v>
      </c>
      <c r="G3492" t="s">
        <v>569</v>
      </c>
      <c r="H3492" s="11">
        <v>5250000</v>
      </c>
      <c r="I3492" s="11">
        <v>766487</v>
      </c>
      <c r="J3492" t="s">
        <v>38</v>
      </c>
      <c r="K3492">
        <v>96</v>
      </c>
      <c r="L3492" t="s">
        <v>1618</v>
      </c>
      <c r="M3492" t="s">
        <v>15030</v>
      </c>
      <c r="N3492">
        <v>5</v>
      </c>
      <c r="O3492">
        <v>65</v>
      </c>
      <c r="P3492">
        <v>117</v>
      </c>
      <c r="Q3492">
        <v>15315</v>
      </c>
      <c r="R3492">
        <v>4883</v>
      </c>
      <c r="S3492" t="s">
        <v>28</v>
      </c>
      <c r="T3492">
        <v>1.85</v>
      </c>
      <c r="U3492" t="b">
        <f>IF(Table19[[#This Row],[gross]]-Table19[[#This Row],[budget]] &gt; 0, TRUE, FALSE)</f>
        <v>0</v>
      </c>
    </row>
    <row r="3493" spans="1:21" x14ac:dyDescent="0.35">
      <c r="A3493" t="s">
        <v>15109</v>
      </c>
      <c r="B3493">
        <v>2014</v>
      </c>
      <c r="C3493" t="s">
        <v>15106</v>
      </c>
      <c r="D3493" t="s">
        <v>15108</v>
      </c>
      <c r="E3493" t="s">
        <v>15107</v>
      </c>
      <c r="F3493" t="s">
        <v>15110</v>
      </c>
      <c r="G3493" t="s">
        <v>569</v>
      </c>
      <c r="H3493" s="11">
        <v>5000000</v>
      </c>
      <c r="I3493" s="11">
        <v>32453345</v>
      </c>
      <c r="J3493" t="s">
        <v>38</v>
      </c>
      <c r="K3493">
        <v>101</v>
      </c>
      <c r="L3493" t="s">
        <v>9105</v>
      </c>
      <c r="M3493" t="s">
        <v>15111</v>
      </c>
      <c r="N3493">
        <v>5</v>
      </c>
      <c r="O3493">
        <v>220</v>
      </c>
      <c r="P3493">
        <v>155</v>
      </c>
      <c r="Q3493">
        <v>31791</v>
      </c>
      <c r="R3493">
        <v>2161</v>
      </c>
      <c r="S3493" t="s">
        <v>28</v>
      </c>
      <c r="T3493">
        <v>1.78</v>
      </c>
      <c r="U3493" t="b">
        <f>IF(Table19[[#This Row],[gross]]-Table19[[#This Row],[budget]] &gt; 0, TRUE, FALSE)</f>
        <v>1</v>
      </c>
    </row>
    <row r="3494" spans="1:21" x14ac:dyDescent="0.35">
      <c r="A3494" t="s">
        <v>15149</v>
      </c>
      <c r="B3494">
        <v>1999</v>
      </c>
      <c r="C3494" t="s">
        <v>15147</v>
      </c>
      <c r="D3494" t="s">
        <v>1923</v>
      </c>
      <c r="E3494" t="s">
        <v>15148</v>
      </c>
      <c r="F3494" t="s">
        <v>15150</v>
      </c>
      <c r="G3494" t="s">
        <v>272</v>
      </c>
      <c r="H3494" s="11">
        <v>5000000</v>
      </c>
      <c r="I3494" s="11">
        <v>19421271</v>
      </c>
      <c r="J3494" t="s">
        <v>38</v>
      </c>
      <c r="K3494">
        <v>77</v>
      </c>
      <c r="L3494" t="s">
        <v>2848</v>
      </c>
      <c r="M3494" t="s">
        <v>15151</v>
      </c>
      <c r="N3494">
        <v>5</v>
      </c>
      <c r="O3494">
        <v>28</v>
      </c>
      <c r="P3494">
        <v>18</v>
      </c>
      <c r="Q3494">
        <v>2448</v>
      </c>
      <c r="R3494">
        <v>2908</v>
      </c>
      <c r="S3494" t="s">
        <v>28</v>
      </c>
      <c r="T3494">
        <v>1.33</v>
      </c>
      <c r="U3494" t="b">
        <f>IF(Table19[[#This Row],[gross]]-Table19[[#This Row],[budget]] &gt; 0, TRUE, FALSE)</f>
        <v>1</v>
      </c>
    </row>
    <row r="3495" spans="1:21" x14ac:dyDescent="0.35">
      <c r="A3495" t="s">
        <v>15532</v>
      </c>
      <c r="B3495">
        <v>2009</v>
      </c>
      <c r="C3495" t="s">
        <v>2421</v>
      </c>
      <c r="D3495" t="s">
        <v>7515</v>
      </c>
      <c r="E3495" t="s">
        <v>4308</v>
      </c>
      <c r="F3495" t="s">
        <v>15533</v>
      </c>
      <c r="G3495" t="s">
        <v>569</v>
      </c>
      <c r="H3495" s="11">
        <v>4000000</v>
      </c>
      <c r="I3495" s="11">
        <v>101055</v>
      </c>
      <c r="J3495" t="s">
        <v>38</v>
      </c>
      <c r="K3495">
        <v>90</v>
      </c>
      <c r="L3495" t="s">
        <v>6096</v>
      </c>
      <c r="M3495" t="s">
        <v>15534</v>
      </c>
      <c r="N3495">
        <v>5</v>
      </c>
      <c r="O3495">
        <v>274</v>
      </c>
      <c r="P3495">
        <v>159</v>
      </c>
      <c r="Q3495">
        <v>17478</v>
      </c>
      <c r="R3495">
        <v>1951</v>
      </c>
      <c r="S3495" t="s">
        <v>28</v>
      </c>
      <c r="T3495">
        <v>2.35</v>
      </c>
      <c r="U3495" t="b">
        <f>IF(Table19[[#This Row],[gross]]-Table19[[#This Row],[budget]] &gt; 0, TRUE, FALSE)</f>
        <v>0</v>
      </c>
    </row>
    <row r="3496" spans="1:21" x14ac:dyDescent="0.35">
      <c r="A3496" t="s">
        <v>17049</v>
      </c>
      <c r="B3496">
        <v>2012</v>
      </c>
      <c r="C3496" t="s">
        <v>17048</v>
      </c>
      <c r="D3496" t="s">
        <v>2108</v>
      </c>
      <c r="E3496" t="s">
        <v>1803</v>
      </c>
      <c r="F3496" t="s">
        <v>1559</v>
      </c>
      <c r="G3496" t="s">
        <v>569</v>
      </c>
      <c r="H3496" s="11">
        <v>1000000</v>
      </c>
      <c r="I3496" s="11">
        <v>18112929</v>
      </c>
      <c r="J3496" t="s">
        <v>38</v>
      </c>
      <c r="K3496">
        <v>86</v>
      </c>
      <c r="L3496" t="s">
        <v>4103</v>
      </c>
      <c r="M3496" t="s">
        <v>17050</v>
      </c>
      <c r="N3496">
        <v>5</v>
      </c>
      <c r="O3496">
        <v>270</v>
      </c>
      <c r="P3496">
        <v>271</v>
      </c>
      <c r="Q3496">
        <v>52642</v>
      </c>
      <c r="R3496">
        <v>2665</v>
      </c>
      <c r="S3496" t="s">
        <v>28</v>
      </c>
      <c r="T3496">
        <v>1.85</v>
      </c>
      <c r="U3496" t="b">
        <f>IF(Table19[[#This Row],[gross]]-Table19[[#This Row],[budget]] &gt; 0, TRUE, FALSE)</f>
        <v>1</v>
      </c>
    </row>
    <row r="3497" spans="1:21" x14ac:dyDescent="0.35">
      <c r="A3497" t="s">
        <v>1193</v>
      </c>
      <c r="B3497">
        <v>2013</v>
      </c>
      <c r="C3497" t="s">
        <v>885</v>
      </c>
      <c r="D3497" t="s">
        <v>161</v>
      </c>
      <c r="E3497" t="s">
        <v>820</v>
      </c>
      <c r="F3497" t="s">
        <v>275</v>
      </c>
      <c r="G3497" t="s">
        <v>39</v>
      </c>
      <c r="H3497" s="11">
        <v>130000000</v>
      </c>
      <c r="I3497" s="11">
        <v>60522097</v>
      </c>
      <c r="J3497" t="s">
        <v>38</v>
      </c>
      <c r="K3497">
        <v>100</v>
      </c>
      <c r="L3497" t="s">
        <v>68</v>
      </c>
      <c r="M3497" t="s">
        <v>1194</v>
      </c>
      <c r="N3497">
        <v>4.9000000000000004</v>
      </c>
      <c r="O3497">
        <v>349</v>
      </c>
      <c r="P3497">
        <v>744</v>
      </c>
      <c r="Q3497">
        <v>158720</v>
      </c>
      <c r="R3497">
        <v>14168</v>
      </c>
      <c r="S3497" t="s">
        <v>28</v>
      </c>
      <c r="T3497">
        <v>2.35</v>
      </c>
      <c r="U3497" t="b">
        <f>IF(Table19[[#This Row],[gross]]-Table19[[#This Row],[budget]] &gt; 0, TRUE, FALSE)</f>
        <v>0</v>
      </c>
    </row>
    <row r="3498" spans="1:21" x14ac:dyDescent="0.35">
      <c r="A3498" t="s">
        <v>1500</v>
      </c>
      <c r="B3498">
        <v>2010</v>
      </c>
      <c r="C3498" t="s">
        <v>466</v>
      </c>
      <c r="D3498" t="s">
        <v>1499</v>
      </c>
      <c r="E3498" t="s">
        <v>1498</v>
      </c>
      <c r="F3498" t="s">
        <v>1501</v>
      </c>
      <c r="G3498" t="s">
        <v>90</v>
      </c>
      <c r="H3498" s="11">
        <v>112000000</v>
      </c>
      <c r="I3498" s="11">
        <v>42776259</v>
      </c>
      <c r="J3498" t="s">
        <v>38</v>
      </c>
      <c r="K3498">
        <v>85</v>
      </c>
      <c r="L3498" t="s">
        <v>760</v>
      </c>
      <c r="M3498" t="s">
        <v>1502</v>
      </c>
      <c r="N3498">
        <v>4.9000000000000004</v>
      </c>
      <c r="O3498">
        <v>184</v>
      </c>
      <c r="P3498">
        <v>121</v>
      </c>
      <c r="Q3498">
        <v>53160</v>
      </c>
      <c r="R3498">
        <v>1173</v>
      </c>
      <c r="S3498" t="s">
        <v>28</v>
      </c>
      <c r="T3498">
        <v>2.35</v>
      </c>
      <c r="U3498" t="b">
        <f>IF(Table19[[#This Row],[gross]]-Table19[[#This Row],[budget]] &gt; 0, TRUE, FALSE)</f>
        <v>0</v>
      </c>
    </row>
    <row r="3499" spans="1:21" x14ac:dyDescent="0.35">
      <c r="A3499" t="s">
        <v>2134</v>
      </c>
      <c r="B3499">
        <v>2003</v>
      </c>
      <c r="C3499" t="s">
        <v>919</v>
      </c>
      <c r="D3499" t="s">
        <v>2133</v>
      </c>
      <c r="E3499" t="s">
        <v>2131</v>
      </c>
      <c r="F3499" t="s">
        <v>2135</v>
      </c>
      <c r="G3499" t="s">
        <v>90</v>
      </c>
      <c r="H3499" s="11">
        <v>90000000</v>
      </c>
      <c r="I3499" s="11">
        <v>75817994</v>
      </c>
      <c r="J3499" t="s">
        <v>38</v>
      </c>
      <c r="K3499">
        <v>88</v>
      </c>
      <c r="L3499" t="s">
        <v>2132</v>
      </c>
      <c r="M3499" t="s">
        <v>2136</v>
      </c>
      <c r="N3499">
        <v>4.9000000000000004</v>
      </c>
      <c r="O3499">
        <v>122</v>
      </c>
      <c r="P3499">
        <v>179</v>
      </c>
      <c r="Q3499">
        <v>32049</v>
      </c>
      <c r="R3499">
        <v>2622</v>
      </c>
      <c r="S3499" t="s">
        <v>28</v>
      </c>
      <c r="T3499">
        <v>2.35</v>
      </c>
      <c r="U3499" t="b">
        <f>IF(Table19[[#This Row],[gross]]-Table19[[#This Row],[budget]] &gt; 0, TRUE, FALSE)</f>
        <v>0</v>
      </c>
    </row>
    <row r="3500" spans="1:21" x14ac:dyDescent="0.35">
      <c r="A3500" t="s">
        <v>2404</v>
      </c>
      <c r="B3500">
        <v>2002</v>
      </c>
      <c r="C3500" t="s">
        <v>1516</v>
      </c>
      <c r="D3500" t="s">
        <v>2403</v>
      </c>
      <c r="E3500" t="s">
        <v>2401</v>
      </c>
      <c r="F3500" t="s">
        <v>2405</v>
      </c>
      <c r="G3500" t="s">
        <v>90</v>
      </c>
      <c r="H3500" s="11">
        <v>84000000</v>
      </c>
      <c r="I3500" s="11">
        <v>153288182</v>
      </c>
      <c r="J3500" t="s">
        <v>38</v>
      </c>
      <c r="K3500">
        <v>86</v>
      </c>
      <c r="L3500" t="s">
        <v>2402</v>
      </c>
      <c r="M3500" t="s">
        <v>2406</v>
      </c>
      <c r="N3500">
        <v>4.9000000000000004</v>
      </c>
      <c r="O3500">
        <v>138</v>
      </c>
      <c r="P3500">
        <v>521</v>
      </c>
      <c r="Q3500">
        <v>71424</v>
      </c>
      <c r="R3500">
        <v>6355</v>
      </c>
      <c r="S3500" t="s">
        <v>28</v>
      </c>
      <c r="T3500">
        <v>1.85</v>
      </c>
      <c r="U3500" t="b">
        <f>IF(Table19[[#This Row],[gross]]-Table19[[#This Row],[budget]] &gt; 0, TRUE, FALSE)</f>
        <v>1</v>
      </c>
    </row>
    <row r="3501" spans="1:21" x14ac:dyDescent="0.35">
      <c r="A3501" t="s">
        <v>2578</v>
      </c>
      <c r="B3501">
        <v>1999</v>
      </c>
      <c r="C3501" t="s">
        <v>1546</v>
      </c>
      <c r="D3501" t="s">
        <v>223</v>
      </c>
      <c r="E3501" t="s">
        <v>2576</v>
      </c>
      <c r="F3501" t="s">
        <v>2579</v>
      </c>
      <c r="G3501" t="s">
        <v>39</v>
      </c>
      <c r="H3501" s="11">
        <v>80000000</v>
      </c>
      <c r="I3501" s="11">
        <v>91188905</v>
      </c>
      <c r="J3501" t="s">
        <v>38</v>
      </c>
      <c r="K3501">
        <v>113</v>
      </c>
      <c r="L3501" t="s">
        <v>2577</v>
      </c>
      <c r="M3501" t="s">
        <v>2580</v>
      </c>
      <c r="N3501">
        <v>4.9000000000000004</v>
      </c>
      <c r="O3501">
        <v>167</v>
      </c>
      <c r="P3501">
        <v>805</v>
      </c>
      <c r="Q3501">
        <v>58184</v>
      </c>
      <c r="R3501">
        <v>17786</v>
      </c>
      <c r="S3501" t="s">
        <v>28</v>
      </c>
      <c r="T3501">
        <v>2.35</v>
      </c>
      <c r="U3501" t="b">
        <f>IF(Table19[[#This Row],[gross]]-Table19[[#This Row],[budget]] &gt; 0, TRUE, FALSE)</f>
        <v>1</v>
      </c>
    </row>
    <row r="3502" spans="1:21" x14ac:dyDescent="0.35">
      <c r="A3502" t="s">
        <v>3399</v>
      </c>
      <c r="B3502">
        <v>2010</v>
      </c>
      <c r="C3502" t="s">
        <v>3398</v>
      </c>
      <c r="D3502" t="s">
        <v>741</v>
      </c>
      <c r="E3502" t="s">
        <v>547</v>
      </c>
      <c r="F3502" t="s">
        <v>2382</v>
      </c>
      <c r="G3502" t="s">
        <v>39</v>
      </c>
      <c r="H3502" s="11">
        <v>68000000</v>
      </c>
      <c r="I3502" s="11">
        <v>300523113</v>
      </c>
      <c r="J3502" t="s">
        <v>38</v>
      </c>
      <c r="K3502">
        <v>124</v>
      </c>
      <c r="L3502" t="s">
        <v>1078</v>
      </c>
      <c r="M3502" t="s">
        <v>3400</v>
      </c>
      <c r="N3502">
        <v>4.9000000000000004</v>
      </c>
      <c r="O3502">
        <v>293</v>
      </c>
      <c r="P3502">
        <v>498</v>
      </c>
      <c r="Q3502">
        <v>184637</v>
      </c>
      <c r="R3502">
        <v>52547</v>
      </c>
      <c r="S3502" t="s">
        <v>28</v>
      </c>
      <c r="T3502">
        <v>2.35</v>
      </c>
      <c r="U3502" t="b">
        <f>IF(Table19[[#This Row],[gross]]-Table19[[#This Row],[budget]] &gt; 0, TRUE, FALSE)</f>
        <v>1</v>
      </c>
    </row>
    <row r="3503" spans="1:21" x14ac:dyDescent="0.35">
      <c r="A3503" t="s">
        <v>4053</v>
      </c>
      <c r="B3503">
        <v>2009</v>
      </c>
      <c r="C3503" t="s">
        <v>4051</v>
      </c>
      <c r="D3503" t="s">
        <v>295</v>
      </c>
      <c r="E3503" t="s">
        <v>420</v>
      </c>
      <c r="F3503" t="s">
        <v>4054</v>
      </c>
      <c r="G3503" t="s">
        <v>39</v>
      </c>
      <c r="H3503" s="11">
        <v>60000000</v>
      </c>
      <c r="I3503" s="11">
        <v>43337279</v>
      </c>
      <c r="J3503" t="s">
        <v>38</v>
      </c>
      <c r="K3503">
        <v>100</v>
      </c>
      <c r="L3503" t="s">
        <v>4052</v>
      </c>
      <c r="M3503" t="s">
        <v>4055</v>
      </c>
      <c r="N3503">
        <v>4.9000000000000004</v>
      </c>
      <c r="O3503">
        <v>170</v>
      </c>
      <c r="P3503">
        <v>203</v>
      </c>
      <c r="Q3503">
        <v>76770</v>
      </c>
      <c r="R3503">
        <v>12258</v>
      </c>
      <c r="S3503" t="s">
        <v>28</v>
      </c>
      <c r="T3503">
        <v>1.85</v>
      </c>
      <c r="U3503" t="b">
        <f>IF(Table19[[#This Row],[gross]]-Table19[[#This Row],[budget]] &gt; 0, TRUE, FALSE)</f>
        <v>0</v>
      </c>
    </row>
    <row r="3504" spans="1:21" x14ac:dyDescent="0.35">
      <c r="A3504" t="s">
        <v>4072</v>
      </c>
      <c r="B3504">
        <v>1999</v>
      </c>
      <c r="C3504" t="s">
        <v>4069</v>
      </c>
      <c r="D3504" t="s">
        <v>4071</v>
      </c>
      <c r="E3504" t="s">
        <v>4070</v>
      </c>
      <c r="F3504" t="s">
        <v>4073</v>
      </c>
      <c r="G3504" t="s">
        <v>90</v>
      </c>
      <c r="H3504" s="11">
        <v>65000000</v>
      </c>
      <c r="I3504" s="11">
        <v>36830057</v>
      </c>
      <c r="J3504" t="s">
        <v>38</v>
      </c>
      <c r="K3504">
        <v>94</v>
      </c>
      <c r="L3504" t="s">
        <v>2571</v>
      </c>
      <c r="M3504" t="s">
        <v>4074</v>
      </c>
      <c r="N3504">
        <v>4.9000000000000004</v>
      </c>
      <c r="O3504">
        <v>49</v>
      </c>
      <c r="P3504">
        <v>73</v>
      </c>
      <c r="Q3504">
        <v>10883</v>
      </c>
      <c r="R3504">
        <v>2151</v>
      </c>
      <c r="S3504" t="s">
        <v>28</v>
      </c>
      <c r="T3504">
        <v>1.85</v>
      </c>
      <c r="U3504" t="b">
        <f>IF(Table19[[#This Row],[gross]]-Table19[[#This Row],[budget]] &gt; 0, TRUE, FALSE)</f>
        <v>0</v>
      </c>
    </row>
    <row r="3505" spans="1:21" x14ac:dyDescent="0.35">
      <c r="A3505" t="s">
        <v>4201</v>
      </c>
      <c r="B3505">
        <v>2008</v>
      </c>
      <c r="C3505" t="s">
        <v>3935</v>
      </c>
      <c r="D3505" t="s">
        <v>1382</v>
      </c>
      <c r="E3505" t="s">
        <v>4199</v>
      </c>
      <c r="F3505" t="s">
        <v>4202</v>
      </c>
      <c r="G3505" t="s">
        <v>90</v>
      </c>
      <c r="H3505" s="11">
        <v>60000000</v>
      </c>
      <c r="I3505" s="11">
        <v>11802056</v>
      </c>
      <c r="J3505" t="s">
        <v>38</v>
      </c>
      <c r="K3505">
        <v>90</v>
      </c>
      <c r="L3505" t="s">
        <v>4200</v>
      </c>
      <c r="M3505" t="s">
        <v>4203</v>
      </c>
      <c r="N3505">
        <v>4.9000000000000004</v>
      </c>
      <c r="O3505">
        <v>127</v>
      </c>
      <c r="P3505">
        <v>109</v>
      </c>
      <c r="Q3505">
        <v>31640</v>
      </c>
      <c r="R3505">
        <v>1865</v>
      </c>
      <c r="S3505" t="s">
        <v>28</v>
      </c>
      <c r="T3505">
        <v>1.85</v>
      </c>
      <c r="U3505" t="b">
        <f>IF(Table19[[#This Row],[gross]]-Table19[[#This Row],[budget]] &gt; 0, TRUE, FALSE)</f>
        <v>0</v>
      </c>
    </row>
    <row r="3506" spans="1:21" x14ac:dyDescent="0.35">
      <c r="A3506" t="s">
        <v>4256</v>
      </c>
      <c r="B3506">
        <v>1998</v>
      </c>
      <c r="C3506" t="s">
        <v>4254</v>
      </c>
      <c r="D3506" t="s">
        <v>1580</v>
      </c>
      <c r="E3506" t="s">
        <v>4255</v>
      </c>
      <c r="F3506" t="s">
        <v>4257</v>
      </c>
      <c r="G3506" t="s">
        <v>90</v>
      </c>
      <c r="H3506" s="11">
        <v>60000000</v>
      </c>
      <c r="I3506" s="11">
        <v>12065985</v>
      </c>
      <c r="J3506" t="s">
        <v>38</v>
      </c>
      <c r="K3506">
        <v>114</v>
      </c>
      <c r="L3506" t="s">
        <v>2450</v>
      </c>
      <c r="M3506" t="s">
        <v>4258</v>
      </c>
      <c r="N3506">
        <v>4.9000000000000004</v>
      </c>
      <c r="O3506">
        <v>56</v>
      </c>
      <c r="P3506">
        <v>88</v>
      </c>
      <c r="Q3506">
        <v>16260</v>
      </c>
      <c r="R3506">
        <v>2367</v>
      </c>
      <c r="S3506" t="s">
        <v>28</v>
      </c>
      <c r="T3506">
        <v>2.35</v>
      </c>
      <c r="U3506" t="b">
        <f>IF(Table19[[#This Row],[gross]]-Table19[[#This Row],[budget]] &gt; 0, TRUE, FALSE)</f>
        <v>0</v>
      </c>
    </row>
    <row r="3507" spans="1:21" x14ac:dyDescent="0.35">
      <c r="A3507" t="s">
        <v>5236</v>
      </c>
      <c r="B3507">
        <v>2004</v>
      </c>
      <c r="C3507" t="s">
        <v>5234</v>
      </c>
      <c r="D3507" t="s">
        <v>456</v>
      </c>
      <c r="E3507" t="s">
        <v>5235</v>
      </c>
      <c r="F3507" t="s">
        <v>5237</v>
      </c>
      <c r="G3507" t="s">
        <v>39</v>
      </c>
      <c r="H3507" s="11">
        <v>50000000</v>
      </c>
      <c r="I3507" s="11">
        <v>6471394</v>
      </c>
      <c r="J3507" t="s">
        <v>38</v>
      </c>
      <c r="K3507">
        <v>88</v>
      </c>
      <c r="L3507" t="s">
        <v>982</v>
      </c>
      <c r="M3507" t="s">
        <v>5238</v>
      </c>
      <c r="N3507">
        <v>4.9000000000000004</v>
      </c>
      <c r="O3507">
        <v>75</v>
      </c>
      <c r="P3507">
        <v>93</v>
      </c>
      <c r="Q3507">
        <v>15880</v>
      </c>
      <c r="R3507">
        <v>11972</v>
      </c>
      <c r="S3507" t="s">
        <v>28</v>
      </c>
      <c r="T3507">
        <v>2.35</v>
      </c>
      <c r="U3507" t="b">
        <f>IF(Table19[[#This Row],[gross]]-Table19[[#This Row],[budget]] &gt; 0, TRUE, FALSE)</f>
        <v>0</v>
      </c>
    </row>
    <row r="3508" spans="1:21" x14ac:dyDescent="0.35">
      <c r="A3508" t="s">
        <v>5643</v>
      </c>
      <c r="B3508">
        <v>1996</v>
      </c>
      <c r="C3508" t="s">
        <v>5642</v>
      </c>
      <c r="D3508" t="s">
        <v>571</v>
      </c>
      <c r="E3508" t="s">
        <v>4039</v>
      </c>
      <c r="F3508" t="s">
        <v>5644</v>
      </c>
      <c r="G3508" t="s">
        <v>90</v>
      </c>
      <c r="H3508" s="11">
        <v>45000000</v>
      </c>
      <c r="I3508" s="11">
        <v>17300889</v>
      </c>
      <c r="J3508" t="s">
        <v>365</v>
      </c>
      <c r="K3508">
        <v>100</v>
      </c>
      <c r="L3508" t="s">
        <v>2339</v>
      </c>
      <c r="M3508" t="s">
        <v>5645</v>
      </c>
      <c r="N3508">
        <v>4.9000000000000004</v>
      </c>
      <c r="O3508">
        <v>60</v>
      </c>
      <c r="P3508">
        <v>148</v>
      </c>
      <c r="Q3508">
        <v>27648</v>
      </c>
      <c r="R3508">
        <v>3855</v>
      </c>
      <c r="S3508" t="s">
        <v>28</v>
      </c>
      <c r="T3508">
        <v>2.35</v>
      </c>
      <c r="U3508" t="b">
        <f>IF(Table19[[#This Row],[gross]]-Table19[[#This Row],[budget]] &gt; 0, TRUE, FALSE)</f>
        <v>0</v>
      </c>
    </row>
    <row r="3509" spans="1:21" x14ac:dyDescent="0.35">
      <c r="A3509" t="s">
        <v>5694</v>
      </c>
      <c r="B3509">
        <v>1997</v>
      </c>
      <c r="C3509" t="s">
        <v>5692</v>
      </c>
      <c r="D3509" t="s">
        <v>5693</v>
      </c>
      <c r="E3509" t="s">
        <v>1862</v>
      </c>
      <c r="F3509" t="s">
        <v>2632</v>
      </c>
      <c r="G3509" t="s">
        <v>569</v>
      </c>
      <c r="H3509" s="11">
        <v>45000000</v>
      </c>
      <c r="I3509" s="11">
        <v>2154540</v>
      </c>
      <c r="J3509" t="s">
        <v>38</v>
      </c>
      <c r="K3509">
        <v>103</v>
      </c>
      <c r="L3509" t="s">
        <v>59</v>
      </c>
      <c r="M3509" t="s">
        <v>5695</v>
      </c>
      <c r="N3509">
        <v>4.9000000000000004</v>
      </c>
      <c r="O3509">
        <v>24</v>
      </c>
      <c r="P3509">
        <v>41</v>
      </c>
      <c r="Q3509">
        <v>3803</v>
      </c>
      <c r="R3509">
        <v>2457</v>
      </c>
      <c r="S3509" t="s">
        <v>28</v>
      </c>
      <c r="T3509">
        <v>2.35</v>
      </c>
      <c r="U3509" t="b">
        <f>IF(Table19[[#This Row],[gross]]-Table19[[#This Row],[budget]] &gt; 0, TRUE, FALSE)</f>
        <v>0</v>
      </c>
    </row>
    <row r="3510" spans="1:21" x14ac:dyDescent="0.35">
      <c r="A3510" t="s">
        <v>6597</v>
      </c>
      <c r="B3510">
        <v>1983</v>
      </c>
      <c r="C3510" t="s">
        <v>4651</v>
      </c>
      <c r="D3510" t="s">
        <v>4381</v>
      </c>
      <c r="E3510" t="s">
        <v>6596</v>
      </c>
      <c r="F3510" t="s">
        <v>4653</v>
      </c>
      <c r="G3510" t="s">
        <v>90</v>
      </c>
      <c r="H3510" s="11">
        <v>39000000</v>
      </c>
      <c r="I3510" s="11">
        <v>60000000</v>
      </c>
      <c r="J3510" t="s">
        <v>56</v>
      </c>
      <c r="K3510">
        <v>125</v>
      </c>
      <c r="L3510" t="s">
        <v>1841</v>
      </c>
      <c r="M3510" t="s">
        <v>6598</v>
      </c>
      <c r="N3510">
        <v>4.9000000000000004</v>
      </c>
      <c r="O3510">
        <v>95</v>
      </c>
      <c r="P3510">
        <v>224</v>
      </c>
      <c r="Q3510">
        <v>49934</v>
      </c>
      <c r="R3510">
        <v>2329</v>
      </c>
      <c r="S3510" t="s">
        <v>28</v>
      </c>
      <c r="T3510">
        <v>2.35</v>
      </c>
      <c r="U3510" t="b">
        <f>IF(Table19[[#This Row],[gross]]-Table19[[#This Row],[budget]] &gt; 0, TRUE, FALSE)</f>
        <v>1</v>
      </c>
    </row>
    <row r="3511" spans="1:21" x14ac:dyDescent="0.35">
      <c r="A3511" t="s">
        <v>7397</v>
      </c>
      <c r="B3511">
        <v>2011</v>
      </c>
      <c r="C3511" t="s">
        <v>7395</v>
      </c>
      <c r="D3511" t="s">
        <v>3423</v>
      </c>
      <c r="E3511" t="s">
        <v>7396</v>
      </c>
      <c r="F3511" t="s">
        <v>7398</v>
      </c>
      <c r="G3511" t="s">
        <v>39</v>
      </c>
      <c r="H3511" s="11">
        <v>30000000</v>
      </c>
      <c r="I3511" s="11">
        <v>21426805</v>
      </c>
      <c r="J3511" t="s">
        <v>38</v>
      </c>
      <c r="K3511">
        <v>89</v>
      </c>
      <c r="L3511" t="s">
        <v>336</v>
      </c>
      <c r="M3511" t="s">
        <v>7399</v>
      </c>
      <c r="N3511">
        <v>4.9000000000000004</v>
      </c>
      <c r="O3511">
        <v>195</v>
      </c>
      <c r="P3511">
        <v>211</v>
      </c>
      <c r="Q3511">
        <v>49312</v>
      </c>
      <c r="R3511">
        <v>843</v>
      </c>
      <c r="S3511" t="s">
        <v>28</v>
      </c>
      <c r="T3511">
        <v>2.35</v>
      </c>
      <c r="U3511" t="b">
        <f>IF(Table19[[#This Row],[gross]]-Table19[[#This Row],[budget]] &gt; 0, TRUE, FALSE)</f>
        <v>0</v>
      </c>
    </row>
    <row r="3512" spans="1:21" x14ac:dyDescent="0.35">
      <c r="A3512" t="s">
        <v>8273</v>
      </c>
      <c r="B3512">
        <v>2004</v>
      </c>
      <c r="C3512" t="s">
        <v>8272</v>
      </c>
      <c r="D3512" t="s">
        <v>659</v>
      </c>
      <c r="E3512" t="s">
        <v>1565</v>
      </c>
      <c r="F3512" t="s">
        <v>8274</v>
      </c>
      <c r="G3512" t="s">
        <v>569</v>
      </c>
      <c r="H3512" s="11">
        <v>12000000</v>
      </c>
      <c r="I3512" s="11">
        <v>17016190</v>
      </c>
      <c r="J3512" t="s">
        <v>8277</v>
      </c>
      <c r="K3512">
        <v>88</v>
      </c>
      <c r="L3512" t="s">
        <v>7620</v>
      </c>
      <c r="M3512" t="s">
        <v>8275</v>
      </c>
      <c r="N3512">
        <v>4.9000000000000004</v>
      </c>
      <c r="O3512">
        <v>148</v>
      </c>
      <c r="P3512">
        <v>214</v>
      </c>
      <c r="Q3512">
        <v>28632</v>
      </c>
      <c r="R3512">
        <v>2567</v>
      </c>
      <c r="S3512" t="s">
        <v>28</v>
      </c>
      <c r="T3512">
        <v>1.85</v>
      </c>
      <c r="U3512" t="b">
        <f>IF(Table19[[#This Row],[gross]]-Table19[[#This Row],[budget]] &gt; 0, TRUE, FALSE)</f>
        <v>1</v>
      </c>
    </row>
    <row r="3513" spans="1:21" x14ac:dyDescent="0.35">
      <c r="A3513" t="s">
        <v>8391</v>
      </c>
      <c r="B3513">
        <v>2000</v>
      </c>
      <c r="C3513" t="s">
        <v>5244</v>
      </c>
      <c r="D3513" t="s">
        <v>625</v>
      </c>
      <c r="E3513" t="s">
        <v>4840</v>
      </c>
      <c r="F3513" t="s">
        <v>8392</v>
      </c>
      <c r="G3513" t="s">
        <v>569</v>
      </c>
      <c r="H3513" s="11">
        <v>28000000</v>
      </c>
      <c r="I3513" s="11">
        <v>33000377</v>
      </c>
      <c r="J3513" t="s">
        <v>38</v>
      </c>
      <c r="K3513">
        <v>99</v>
      </c>
      <c r="L3513" t="s">
        <v>8390</v>
      </c>
      <c r="M3513" t="s">
        <v>8393</v>
      </c>
      <c r="N3513">
        <v>4.9000000000000004</v>
      </c>
      <c r="O3513">
        <v>122</v>
      </c>
      <c r="P3513">
        <v>365</v>
      </c>
      <c r="Q3513">
        <v>27378</v>
      </c>
      <c r="R3513">
        <v>23344</v>
      </c>
      <c r="S3513" t="s">
        <v>28</v>
      </c>
      <c r="T3513">
        <v>2.35</v>
      </c>
      <c r="U3513" t="b">
        <f>IF(Table19[[#This Row],[gross]]-Table19[[#This Row],[budget]] &gt; 0, TRUE, FALSE)</f>
        <v>1</v>
      </c>
    </row>
    <row r="3514" spans="1:21" x14ac:dyDescent="0.35">
      <c r="A3514" t="s">
        <v>8448</v>
      </c>
      <c r="B3514">
        <v>2001</v>
      </c>
      <c r="C3514" t="s">
        <v>5134</v>
      </c>
      <c r="D3514" t="s">
        <v>330</v>
      </c>
      <c r="E3514" t="s">
        <v>5706</v>
      </c>
      <c r="F3514" t="s">
        <v>6953</v>
      </c>
      <c r="G3514" t="s">
        <v>569</v>
      </c>
      <c r="H3514" s="11">
        <v>28000000</v>
      </c>
      <c r="I3514" s="11">
        <v>8434601</v>
      </c>
      <c r="J3514" t="s">
        <v>38</v>
      </c>
      <c r="K3514">
        <v>98</v>
      </c>
      <c r="L3514" t="s">
        <v>4010</v>
      </c>
      <c r="M3514" t="s">
        <v>8449</v>
      </c>
      <c r="N3514">
        <v>4.9000000000000004</v>
      </c>
      <c r="O3514">
        <v>156</v>
      </c>
      <c r="P3514">
        <v>460</v>
      </c>
      <c r="Q3514">
        <v>43006</v>
      </c>
      <c r="R3514">
        <v>28867</v>
      </c>
      <c r="S3514" t="s">
        <v>28</v>
      </c>
      <c r="T3514">
        <v>2.35</v>
      </c>
      <c r="U3514" t="b">
        <f>IF(Table19[[#This Row],[gross]]-Table19[[#This Row],[budget]] &gt; 0, TRUE, FALSE)</f>
        <v>0</v>
      </c>
    </row>
    <row r="3515" spans="1:21" x14ac:dyDescent="0.35">
      <c r="A3515" t="s">
        <v>8804</v>
      </c>
      <c r="B3515">
        <v>2004</v>
      </c>
      <c r="C3515" t="s">
        <v>1516</v>
      </c>
      <c r="D3515" t="s">
        <v>2403</v>
      </c>
      <c r="E3515" t="s">
        <v>2401</v>
      </c>
      <c r="F3515" t="s">
        <v>1451</v>
      </c>
      <c r="G3515" t="s">
        <v>90</v>
      </c>
      <c r="H3515" s="11">
        <v>80000000</v>
      </c>
      <c r="I3515" s="11">
        <v>84185387</v>
      </c>
      <c r="J3515" t="s">
        <v>38</v>
      </c>
      <c r="K3515">
        <v>93</v>
      </c>
      <c r="L3515" t="s">
        <v>8803</v>
      </c>
      <c r="M3515" t="s">
        <v>8805</v>
      </c>
      <c r="N3515">
        <v>4.9000000000000004</v>
      </c>
      <c r="O3515">
        <v>94</v>
      </c>
      <c r="P3515">
        <v>149</v>
      </c>
      <c r="Q3515">
        <v>33180</v>
      </c>
      <c r="R3515">
        <v>7800</v>
      </c>
      <c r="S3515" t="s">
        <v>28</v>
      </c>
      <c r="T3515">
        <v>1.85</v>
      </c>
      <c r="U3515" t="b">
        <f>IF(Table19[[#This Row],[gross]]-Table19[[#This Row],[budget]] &gt; 0, TRUE, FALSE)</f>
        <v>1</v>
      </c>
    </row>
    <row r="3516" spans="1:21" x14ac:dyDescent="0.35">
      <c r="A3516" t="s">
        <v>9238</v>
      </c>
      <c r="B3516">
        <v>2002</v>
      </c>
      <c r="C3516" t="s">
        <v>4961</v>
      </c>
      <c r="D3516" t="s">
        <v>375</v>
      </c>
      <c r="E3516" t="s">
        <v>1885</v>
      </c>
      <c r="F3516" t="s">
        <v>989</v>
      </c>
      <c r="G3516" t="s">
        <v>39</v>
      </c>
      <c r="H3516" s="11">
        <v>25000000</v>
      </c>
      <c r="I3516" s="11">
        <v>10719367</v>
      </c>
      <c r="J3516" t="s">
        <v>38</v>
      </c>
      <c r="K3516">
        <v>99</v>
      </c>
      <c r="L3516" t="s">
        <v>9237</v>
      </c>
      <c r="M3516" t="s">
        <v>9239</v>
      </c>
      <c r="N3516">
        <v>4.9000000000000004</v>
      </c>
      <c r="O3516">
        <v>72</v>
      </c>
      <c r="P3516">
        <v>157</v>
      </c>
      <c r="Q3516">
        <v>7909</v>
      </c>
      <c r="R3516">
        <v>28987</v>
      </c>
      <c r="S3516" t="s">
        <v>28</v>
      </c>
      <c r="T3516">
        <v>2.35</v>
      </c>
      <c r="U3516" t="b">
        <f>IF(Table19[[#This Row],[gross]]-Table19[[#This Row],[budget]] &gt; 0, TRUE, FALSE)</f>
        <v>0</v>
      </c>
    </row>
    <row r="3517" spans="1:21" x14ac:dyDescent="0.35">
      <c r="A3517" t="s">
        <v>9283</v>
      </c>
      <c r="B3517">
        <v>2001</v>
      </c>
      <c r="C3517" t="s">
        <v>7646</v>
      </c>
      <c r="D3517" t="s">
        <v>8099</v>
      </c>
      <c r="E3517" t="s">
        <v>3230</v>
      </c>
      <c r="F3517" t="s">
        <v>9284</v>
      </c>
      <c r="G3517" t="s">
        <v>569</v>
      </c>
      <c r="H3517" s="11">
        <v>25000000</v>
      </c>
      <c r="I3517" s="11">
        <v>5516708</v>
      </c>
      <c r="J3517" t="s">
        <v>38</v>
      </c>
      <c r="K3517">
        <v>95</v>
      </c>
      <c r="L3517" t="s">
        <v>1618</v>
      </c>
      <c r="M3517" t="s">
        <v>9285</v>
      </c>
      <c r="N3517">
        <v>4.9000000000000004</v>
      </c>
      <c r="O3517">
        <v>87</v>
      </c>
      <c r="P3517">
        <v>91</v>
      </c>
      <c r="Q3517">
        <v>11375</v>
      </c>
      <c r="R3517">
        <v>2413</v>
      </c>
      <c r="S3517" t="s">
        <v>28</v>
      </c>
      <c r="T3517">
        <v>1.85</v>
      </c>
      <c r="U3517" t="b">
        <f>IF(Table19[[#This Row],[gross]]-Table19[[#This Row],[budget]] &gt; 0, TRUE, FALSE)</f>
        <v>0</v>
      </c>
    </row>
    <row r="3518" spans="1:21" x14ac:dyDescent="0.35">
      <c r="A3518" t="s">
        <v>9439</v>
      </c>
      <c r="B3518">
        <v>2011</v>
      </c>
      <c r="C3518" t="s">
        <v>9438</v>
      </c>
      <c r="D3518" t="s">
        <v>4225</v>
      </c>
      <c r="E3518" t="s">
        <v>6189</v>
      </c>
      <c r="F3518" t="s">
        <v>4302</v>
      </c>
      <c r="G3518" t="s">
        <v>39</v>
      </c>
      <c r="H3518" s="11">
        <v>24000000</v>
      </c>
      <c r="I3518" s="11">
        <v>9639242</v>
      </c>
      <c r="J3518" t="s">
        <v>38</v>
      </c>
      <c r="K3518">
        <v>89</v>
      </c>
      <c r="L3518" t="s">
        <v>1618</v>
      </c>
      <c r="M3518" t="s">
        <v>9440</v>
      </c>
      <c r="N3518">
        <v>4.9000000000000004</v>
      </c>
      <c r="O3518">
        <v>169</v>
      </c>
      <c r="P3518">
        <v>68</v>
      </c>
      <c r="Q3518">
        <v>16437</v>
      </c>
      <c r="R3518">
        <v>5470</v>
      </c>
      <c r="S3518" t="s">
        <v>28</v>
      </c>
      <c r="T3518">
        <v>1.85</v>
      </c>
      <c r="U3518" t="b">
        <f>IF(Table19[[#This Row],[gross]]-Table19[[#This Row],[budget]] &gt; 0, TRUE, FALSE)</f>
        <v>0</v>
      </c>
    </row>
    <row r="3519" spans="1:21" x14ac:dyDescent="0.35">
      <c r="A3519" t="s">
        <v>9918</v>
      </c>
      <c r="B3519">
        <v>2014</v>
      </c>
      <c r="C3519" t="s">
        <v>4134</v>
      </c>
      <c r="D3519" t="s">
        <v>3097</v>
      </c>
      <c r="E3519" t="s">
        <v>9917</v>
      </c>
      <c r="F3519" t="s">
        <v>4134</v>
      </c>
      <c r="G3519" t="s">
        <v>569</v>
      </c>
      <c r="H3519" s="11">
        <v>20000000</v>
      </c>
      <c r="I3519" s="11">
        <v>84518155</v>
      </c>
      <c r="J3519" t="s">
        <v>38</v>
      </c>
      <c r="K3519">
        <v>100</v>
      </c>
      <c r="L3519" t="s">
        <v>1611</v>
      </c>
      <c r="M3519" t="s">
        <v>9919</v>
      </c>
      <c r="N3519">
        <v>4.9000000000000004</v>
      </c>
      <c r="O3519">
        <v>148</v>
      </c>
      <c r="P3519">
        <v>144</v>
      </c>
      <c r="Q3519">
        <v>35965</v>
      </c>
      <c r="R3519">
        <v>2654</v>
      </c>
      <c r="S3519" t="s">
        <v>28</v>
      </c>
      <c r="T3519">
        <v>1.85</v>
      </c>
      <c r="U3519" t="b">
        <f>IF(Table19[[#This Row],[gross]]-Table19[[#This Row],[budget]] &gt; 0, TRUE, FALSE)</f>
        <v>1</v>
      </c>
    </row>
    <row r="3520" spans="1:21" x14ac:dyDescent="0.35">
      <c r="A3520" t="s">
        <v>10196</v>
      </c>
      <c r="B3520">
        <v>2009</v>
      </c>
      <c r="C3520" t="s">
        <v>4691</v>
      </c>
      <c r="D3520" t="s">
        <v>506</v>
      </c>
      <c r="E3520" t="s">
        <v>528</v>
      </c>
      <c r="F3520" t="s">
        <v>10197</v>
      </c>
      <c r="G3520" t="s">
        <v>90</v>
      </c>
      <c r="H3520" s="11">
        <v>40000000</v>
      </c>
      <c r="I3520" s="11">
        <v>20916309</v>
      </c>
      <c r="J3520" t="s">
        <v>38</v>
      </c>
      <c r="K3520">
        <v>89</v>
      </c>
      <c r="L3520" t="s">
        <v>505</v>
      </c>
      <c r="M3520" t="s">
        <v>10198</v>
      </c>
      <c r="N3520">
        <v>4.9000000000000004</v>
      </c>
      <c r="O3520">
        <v>103</v>
      </c>
      <c r="P3520">
        <v>37</v>
      </c>
      <c r="Q3520">
        <v>5332</v>
      </c>
      <c r="R3520">
        <v>88422</v>
      </c>
      <c r="S3520" t="s">
        <v>28</v>
      </c>
      <c r="T3520">
        <v>1.85</v>
      </c>
      <c r="U3520" t="b">
        <f>IF(Table19[[#This Row],[gross]]-Table19[[#This Row],[budget]] &gt; 0, TRUE, FALSE)</f>
        <v>0</v>
      </c>
    </row>
    <row r="3521" spans="1:21" x14ac:dyDescent="0.35">
      <c r="A3521" t="s">
        <v>10529</v>
      </c>
      <c r="B3521">
        <v>2012</v>
      </c>
      <c r="C3521" t="s">
        <v>10528</v>
      </c>
      <c r="D3521" t="s">
        <v>108</v>
      </c>
      <c r="E3521" t="s">
        <v>950</v>
      </c>
      <c r="F3521" t="s">
        <v>9101</v>
      </c>
      <c r="G3521" t="s">
        <v>39</v>
      </c>
      <c r="H3521" s="11">
        <v>20000000</v>
      </c>
      <c r="I3521" s="11">
        <v>3749061</v>
      </c>
      <c r="J3521" t="s">
        <v>38</v>
      </c>
      <c r="K3521">
        <v>93</v>
      </c>
      <c r="L3521" t="s">
        <v>59</v>
      </c>
      <c r="M3521" t="s">
        <v>10530</v>
      </c>
      <c r="N3521">
        <v>4.9000000000000004</v>
      </c>
      <c r="O3521">
        <v>119</v>
      </c>
      <c r="P3521">
        <v>113</v>
      </c>
      <c r="Q3521">
        <v>28629</v>
      </c>
      <c r="R3521">
        <v>30134</v>
      </c>
      <c r="S3521" t="s">
        <v>28</v>
      </c>
      <c r="T3521">
        <v>2.35</v>
      </c>
      <c r="U3521" t="b">
        <f>IF(Table19[[#This Row],[gross]]-Table19[[#This Row],[budget]] &gt; 0, TRUE, FALSE)</f>
        <v>0</v>
      </c>
    </row>
    <row r="3522" spans="1:21" x14ac:dyDescent="0.35">
      <c r="A3522" t="s">
        <v>11174</v>
      </c>
      <c r="B3522">
        <v>2001</v>
      </c>
      <c r="C3522" t="s">
        <v>6981</v>
      </c>
      <c r="D3522" t="s">
        <v>1382</v>
      </c>
      <c r="E3522" t="s">
        <v>768</v>
      </c>
      <c r="F3522" t="s">
        <v>1246</v>
      </c>
      <c r="G3522" t="s">
        <v>39</v>
      </c>
      <c r="H3522" s="11">
        <v>34000000</v>
      </c>
      <c r="I3522" s="11">
        <v>19693891</v>
      </c>
      <c r="J3522" t="s">
        <v>38</v>
      </c>
      <c r="K3522">
        <v>108</v>
      </c>
      <c r="L3522" t="s">
        <v>4290</v>
      </c>
      <c r="M3522" t="s">
        <v>11175</v>
      </c>
      <c r="N3522">
        <v>4.9000000000000004</v>
      </c>
      <c r="O3522">
        <v>50</v>
      </c>
      <c r="P3522">
        <v>107</v>
      </c>
      <c r="Q3522">
        <v>12993</v>
      </c>
      <c r="R3522">
        <v>3344</v>
      </c>
      <c r="S3522" t="s">
        <v>28</v>
      </c>
      <c r="T3522">
        <v>1.85</v>
      </c>
      <c r="U3522" t="b">
        <f>IF(Table19[[#This Row],[gross]]-Table19[[#This Row],[budget]] &gt; 0, TRUE, FALSE)</f>
        <v>0</v>
      </c>
    </row>
    <row r="3523" spans="1:21" x14ac:dyDescent="0.35">
      <c r="A3523" t="s">
        <v>11371</v>
      </c>
      <c r="B3523">
        <v>2008</v>
      </c>
      <c r="C3523" t="s">
        <v>11370</v>
      </c>
      <c r="D3523" t="s">
        <v>775</v>
      </c>
      <c r="E3523" t="s">
        <v>1774</v>
      </c>
      <c r="F3523" t="s">
        <v>2319</v>
      </c>
      <c r="G3523" t="s">
        <v>39</v>
      </c>
      <c r="H3523" s="11">
        <v>16500000</v>
      </c>
      <c r="I3523" s="11">
        <v>26896744</v>
      </c>
      <c r="J3523" t="s">
        <v>38</v>
      </c>
      <c r="K3523">
        <v>114</v>
      </c>
      <c r="L3523" t="s">
        <v>2450</v>
      </c>
      <c r="M3523" t="s">
        <v>11372</v>
      </c>
      <c r="N3523">
        <v>4.9000000000000004</v>
      </c>
      <c r="O3523">
        <v>124</v>
      </c>
      <c r="P3523">
        <v>125</v>
      </c>
      <c r="Q3523">
        <v>16582</v>
      </c>
      <c r="R3523">
        <v>3485</v>
      </c>
      <c r="S3523" t="s">
        <v>28</v>
      </c>
      <c r="T3523">
        <v>1.85</v>
      </c>
      <c r="U3523" t="b">
        <f>IF(Table19[[#This Row],[gross]]-Table19[[#This Row],[budget]] &gt; 0, TRUE, FALSE)</f>
        <v>1</v>
      </c>
    </row>
    <row r="3524" spans="1:21" x14ac:dyDescent="0.35">
      <c r="A3524" t="s">
        <v>11664</v>
      </c>
      <c r="B3524">
        <v>2009</v>
      </c>
      <c r="C3524" t="s">
        <v>11663</v>
      </c>
      <c r="D3524" t="s">
        <v>9339</v>
      </c>
      <c r="E3524" t="s">
        <v>2881</v>
      </c>
      <c r="F3524" t="s">
        <v>4381</v>
      </c>
      <c r="G3524" t="s">
        <v>569</v>
      </c>
      <c r="H3524" s="11">
        <v>15000000</v>
      </c>
      <c r="I3524" s="11">
        <v>33386128</v>
      </c>
      <c r="J3524" t="s">
        <v>38</v>
      </c>
      <c r="K3524">
        <v>119</v>
      </c>
      <c r="L3524" t="s">
        <v>6096</v>
      </c>
      <c r="M3524" t="s">
        <v>11665</v>
      </c>
      <c r="N3524">
        <v>4.9000000000000004</v>
      </c>
      <c r="O3524">
        <v>220</v>
      </c>
      <c r="P3524">
        <v>491</v>
      </c>
      <c r="Q3524">
        <v>36372</v>
      </c>
      <c r="R3524">
        <v>3226</v>
      </c>
      <c r="S3524" t="s">
        <v>28</v>
      </c>
      <c r="T3524">
        <v>1.85</v>
      </c>
      <c r="U3524" t="b">
        <f>IF(Table19[[#This Row],[gross]]-Table19[[#This Row],[budget]] &gt; 0, TRUE, FALSE)</f>
        <v>1</v>
      </c>
    </row>
    <row r="3525" spans="1:21" x14ac:dyDescent="0.35">
      <c r="A3525" t="s">
        <v>11810</v>
      </c>
      <c r="B3525">
        <v>1999</v>
      </c>
      <c r="C3525" t="s">
        <v>11808</v>
      </c>
      <c r="D3525" t="s">
        <v>11809</v>
      </c>
      <c r="E3525" t="s">
        <v>5453</v>
      </c>
      <c r="F3525" t="s">
        <v>11811</v>
      </c>
      <c r="G3525" t="s">
        <v>569</v>
      </c>
      <c r="H3525" s="11">
        <v>15000000</v>
      </c>
      <c r="I3525" s="11">
        <v>16459004</v>
      </c>
      <c r="J3525" t="s">
        <v>263</v>
      </c>
      <c r="K3525">
        <v>109</v>
      </c>
      <c r="L3525" t="s">
        <v>1861</v>
      </c>
      <c r="M3525" t="s">
        <v>11812</v>
      </c>
      <c r="N3525">
        <v>4.9000000000000004</v>
      </c>
      <c r="O3525">
        <v>88</v>
      </c>
      <c r="P3525">
        <v>415</v>
      </c>
      <c r="Q3525">
        <v>13320</v>
      </c>
      <c r="R3525">
        <v>1069</v>
      </c>
      <c r="S3525" t="s">
        <v>28</v>
      </c>
      <c r="T3525">
        <v>2.35</v>
      </c>
      <c r="U3525" t="b">
        <f>IF(Table19[[#This Row],[gross]]-Table19[[#This Row],[budget]] &gt; 0, TRUE, FALSE)</f>
        <v>1</v>
      </c>
    </row>
    <row r="3526" spans="1:21" x14ac:dyDescent="0.35">
      <c r="A3526" t="s">
        <v>11925</v>
      </c>
      <c r="B3526">
        <v>2002</v>
      </c>
      <c r="C3526" t="s">
        <v>11924</v>
      </c>
      <c r="D3526" t="s">
        <v>618</v>
      </c>
      <c r="E3526" t="s">
        <v>6958</v>
      </c>
      <c r="F3526" t="s">
        <v>1308</v>
      </c>
      <c r="G3526" t="s">
        <v>569</v>
      </c>
      <c r="H3526" s="11">
        <v>20000000</v>
      </c>
      <c r="I3526" s="11">
        <v>8586376</v>
      </c>
      <c r="J3526" t="s">
        <v>38</v>
      </c>
      <c r="K3526">
        <v>97</v>
      </c>
      <c r="L3526" t="s">
        <v>1611</v>
      </c>
      <c r="M3526" t="s">
        <v>11926</v>
      </c>
      <c r="N3526">
        <v>4.9000000000000004</v>
      </c>
      <c r="O3526">
        <v>63</v>
      </c>
      <c r="P3526">
        <v>132</v>
      </c>
      <c r="Q3526">
        <v>26598</v>
      </c>
      <c r="R3526">
        <v>3161</v>
      </c>
      <c r="S3526" t="s">
        <v>28</v>
      </c>
      <c r="T3526">
        <v>1.85</v>
      </c>
      <c r="U3526" t="b">
        <f>IF(Table19[[#This Row],[gross]]-Table19[[#This Row],[budget]] &gt; 0, TRUE, FALSE)</f>
        <v>0</v>
      </c>
    </row>
    <row r="3527" spans="1:21" x14ac:dyDescent="0.35">
      <c r="A3527" t="s">
        <v>12171</v>
      </c>
      <c r="B3527">
        <v>2010</v>
      </c>
      <c r="C3527" t="s">
        <v>12169</v>
      </c>
      <c r="D3527" t="s">
        <v>624</v>
      </c>
      <c r="E3527" t="s">
        <v>12170</v>
      </c>
      <c r="F3527" t="s">
        <v>4801</v>
      </c>
      <c r="G3527" t="s">
        <v>39</v>
      </c>
      <c r="H3527" s="11">
        <v>14000000</v>
      </c>
      <c r="I3527" s="11">
        <v>20246959</v>
      </c>
      <c r="J3527" t="s">
        <v>38</v>
      </c>
      <c r="K3527">
        <v>103</v>
      </c>
      <c r="L3527" t="s">
        <v>1618</v>
      </c>
      <c r="M3527" t="s">
        <v>12172</v>
      </c>
      <c r="N3527">
        <v>4.9000000000000004</v>
      </c>
      <c r="O3527">
        <v>71</v>
      </c>
      <c r="P3527">
        <v>20</v>
      </c>
      <c r="Q3527">
        <v>5721</v>
      </c>
      <c r="R3527">
        <v>3299</v>
      </c>
      <c r="S3527" t="s">
        <v>28</v>
      </c>
      <c r="T3527">
        <v>2.35</v>
      </c>
      <c r="U3527" t="b">
        <f>IF(Table19[[#This Row],[gross]]-Table19[[#This Row],[budget]] &gt; 0, TRUE, FALSE)</f>
        <v>1</v>
      </c>
    </row>
    <row r="3528" spans="1:21" x14ac:dyDescent="0.35">
      <c r="A3528" t="s">
        <v>12373</v>
      </c>
      <c r="B3528">
        <v>2000</v>
      </c>
      <c r="C3528" t="s">
        <v>10297</v>
      </c>
      <c r="D3528" t="s">
        <v>2398</v>
      </c>
      <c r="E3528" t="s">
        <v>10606</v>
      </c>
      <c r="F3528" t="s">
        <v>7773</v>
      </c>
      <c r="G3528" t="s">
        <v>90</v>
      </c>
      <c r="H3528" s="11">
        <v>13000000</v>
      </c>
      <c r="I3528" s="11">
        <v>60008303</v>
      </c>
      <c r="J3528" t="s">
        <v>38</v>
      </c>
      <c r="K3528">
        <v>89</v>
      </c>
      <c r="L3528" t="s">
        <v>2290</v>
      </c>
      <c r="M3528" t="s">
        <v>12374</v>
      </c>
      <c r="N3528">
        <v>4.9000000000000004</v>
      </c>
      <c r="O3528">
        <v>42</v>
      </c>
      <c r="P3528">
        <v>91</v>
      </c>
      <c r="Q3528">
        <v>9285</v>
      </c>
      <c r="R3528">
        <v>2241</v>
      </c>
      <c r="S3528" t="s">
        <v>28</v>
      </c>
      <c r="T3528">
        <v>1.85</v>
      </c>
      <c r="U3528" t="b">
        <f>IF(Table19[[#This Row],[gross]]-Table19[[#This Row],[budget]] &gt; 0, TRUE, FALSE)</f>
        <v>1</v>
      </c>
    </row>
    <row r="3529" spans="1:21" x14ac:dyDescent="0.35">
      <c r="A3529" t="s">
        <v>13845</v>
      </c>
      <c r="B3529">
        <v>2000</v>
      </c>
      <c r="C3529" t="s">
        <v>13844</v>
      </c>
      <c r="D3529" t="s">
        <v>955</v>
      </c>
      <c r="E3529" t="s">
        <v>13049</v>
      </c>
      <c r="F3529" t="s">
        <v>9331</v>
      </c>
      <c r="G3529" t="s">
        <v>39</v>
      </c>
      <c r="H3529" s="11">
        <v>9000000</v>
      </c>
      <c r="I3529" s="11">
        <v>20035310</v>
      </c>
      <c r="J3529" t="s">
        <v>38</v>
      </c>
      <c r="K3529">
        <v>91</v>
      </c>
      <c r="L3529" t="s">
        <v>1375</v>
      </c>
      <c r="M3529" t="s">
        <v>13846</v>
      </c>
      <c r="N3529">
        <v>4.9000000000000004</v>
      </c>
      <c r="O3529">
        <v>64</v>
      </c>
      <c r="P3529">
        <v>173</v>
      </c>
      <c r="Q3529">
        <v>12324</v>
      </c>
      <c r="R3529">
        <v>4409</v>
      </c>
      <c r="S3529" t="s">
        <v>28</v>
      </c>
      <c r="T3529">
        <v>1.85</v>
      </c>
      <c r="U3529" t="b">
        <f>IF(Table19[[#This Row],[gross]]-Table19[[#This Row],[budget]] &gt; 0, TRUE, FALSE)</f>
        <v>1</v>
      </c>
    </row>
    <row r="3530" spans="1:21" x14ac:dyDescent="0.35">
      <c r="A3530" t="s">
        <v>14357</v>
      </c>
      <c r="B3530">
        <v>2003</v>
      </c>
      <c r="C3530" t="s">
        <v>849</v>
      </c>
      <c r="D3530" t="s">
        <v>1511</v>
      </c>
      <c r="E3530" t="s">
        <v>14356</v>
      </c>
      <c r="F3530" t="s">
        <v>14358</v>
      </c>
      <c r="G3530" t="s">
        <v>39</v>
      </c>
      <c r="H3530" s="11">
        <v>11000000</v>
      </c>
      <c r="I3530" s="11">
        <v>32131483</v>
      </c>
      <c r="J3530" t="s">
        <v>38</v>
      </c>
      <c r="K3530">
        <v>96</v>
      </c>
      <c r="L3530" t="s">
        <v>2912</v>
      </c>
      <c r="M3530" t="s">
        <v>14359</v>
      </c>
      <c r="N3530">
        <v>4.9000000000000004</v>
      </c>
      <c r="O3530">
        <v>140</v>
      </c>
      <c r="P3530">
        <v>369</v>
      </c>
      <c r="Q3530">
        <v>25870</v>
      </c>
      <c r="R3530">
        <v>2212</v>
      </c>
      <c r="S3530" t="s">
        <v>28</v>
      </c>
      <c r="T3530">
        <v>2.35</v>
      </c>
      <c r="U3530" t="b">
        <f>IF(Table19[[#This Row],[gross]]-Table19[[#This Row],[budget]] &gt; 0, TRUE, FALSE)</f>
        <v>1</v>
      </c>
    </row>
    <row r="3531" spans="1:21" x14ac:dyDescent="0.35">
      <c r="A3531" t="s">
        <v>15005</v>
      </c>
      <c r="B3531">
        <v>2001</v>
      </c>
      <c r="C3531" t="s">
        <v>15004</v>
      </c>
      <c r="D3531" t="s">
        <v>2403</v>
      </c>
      <c r="E3531" t="s">
        <v>5498</v>
      </c>
      <c r="F3531" t="s">
        <v>7643</v>
      </c>
      <c r="G3531" t="s">
        <v>569</v>
      </c>
      <c r="H3531" s="11">
        <v>5500000</v>
      </c>
      <c r="I3531" s="11">
        <v>56007</v>
      </c>
      <c r="J3531" t="s">
        <v>38</v>
      </c>
      <c r="K3531">
        <v>99</v>
      </c>
      <c r="L3531" t="s">
        <v>14055</v>
      </c>
      <c r="M3531" t="s">
        <v>15006</v>
      </c>
      <c r="N3531">
        <v>4.9000000000000004</v>
      </c>
      <c r="O3531">
        <v>27</v>
      </c>
      <c r="P3531">
        <v>69</v>
      </c>
      <c r="Q3531">
        <v>3754</v>
      </c>
      <c r="R3531">
        <v>6776</v>
      </c>
      <c r="S3531" t="s">
        <v>28</v>
      </c>
      <c r="T3531">
        <v>2.35</v>
      </c>
      <c r="U3531" t="b">
        <f>IF(Table19[[#This Row],[gross]]-Table19[[#This Row],[budget]] &gt; 0, TRUE, FALSE)</f>
        <v>0</v>
      </c>
    </row>
    <row r="3532" spans="1:21" x14ac:dyDescent="0.35">
      <c r="A3532" t="s">
        <v>15099</v>
      </c>
      <c r="B3532">
        <v>1991</v>
      </c>
      <c r="C3532" t="s">
        <v>9291</v>
      </c>
      <c r="D3532" t="s">
        <v>43</v>
      </c>
      <c r="E3532" t="s">
        <v>1673</v>
      </c>
      <c r="F3532" t="s">
        <v>7926</v>
      </c>
      <c r="G3532" t="s">
        <v>569</v>
      </c>
      <c r="H3532" s="11">
        <v>8500000</v>
      </c>
      <c r="I3532" s="11">
        <v>34872293</v>
      </c>
      <c r="J3532" t="s">
        <v>38</v>
      </c>
      <c r="K3532">
        <v>93</v>
      </c>
      <c r="L3532" t="s">
        <v>7620</v>
      </c>
      <c r="M3532" t="s">
        <v>15100</v>
      </c>
      <c r="N3532">
        <v>4.9000000000000004</v>
      </c>
      <c r="O3532">
        <v>91</v>
      </c>
      <c r="P3532">
        <v>252</v>
      </c>
      <c r="Q3532">
        <v>30765</v>
      </c>
      <c r="R3532">
        <v>42002</v>
      </c>
      <c r="S3532" t="s">
        <v>28</v>
      </c>
      <c r="T3532">
        <v>1.85</v>
      </c>
      <c r="U3532" t="b">
        <f>IF(Table19[[#This Row],[gross]]-Table19[[#This Row],[budget]] &gt; 0, TRUE, FALSE)</f>
        <v>1</v>
      </c>
    </row>
    <row r="3533" spans="1:21" x14ac:dyDescent="0.35">
      <c r="A3533" t="s">
        <v>15201</v>
      </c>
      <c r="B3533">
        <v>1995</v>
      </c>
      <c r="C3533" t="s">
        <v>15199</v>
      </c>
      <c r="D3533" t="s">
        <v>9452</v>
      </c>
      <c r="E3533" t="s">
        <v>15200</v>
      </c>
      <c r="F3533" t="s">
        <v>11722</v>
      </c>
      <c r="G3533" t="s">
        <v>569</v>
      </c>
      <c r="H3533" s="11">
        <v>5000000</v>
      </c>
      <c r="I3533" s="11">
        <v>15126948</v>
      </c>
      <c r="J3533" t="s">
        <v>38</v>
      </c>
      <c r="K3533">
        <v>93</v>
      </c>
      <c r="L3533" t="s">
        <v>5289</v>
      </c>
      <c r="M3533" t="s">
        <v>15202</v>
      </c>
      <c r="N3533">
        <v>4.9000000000000004</v>
      </c>
      <c r="O3533">
        <v>123</v>
      </c>
      <c r="P3533">
        <v>335</v>
      </c>
      <c r="Q3533">
        <v>20815</v>
      </c>
      <c r="R3533">
        <v>1227</v>
      </c>
      <c r="S3533" t="s">
        <v>28</v>
      </c>
      <c r="T3533">
        <v>1.85</v>
      </c>
      <c r="U3533" t="b">
        <f>IF(Table19[[#This Row],[gross]]-Table19[[#This Row],[budget]] &gt; 0, TRUE, FALSE)</f>
        <v>1</v>
      </c>
    </row>
    <row r="3534" spans="1:21" x14ac:dyDescent="0.35">
      <c r="A3534" t="s">
        <v>11664</v>
      </c>
      <c r="B3534">
        <v>2009</v>
      </c>
      <c r="C3534" t="s">
        <v>11663</v>
      </c>
      <c r="D3534" t="s">
        <v>9339</v>
      </c>
      <c r="E3534" t="s">
        <v>2881</v>
      </c>
      <c r="F3534" t="s">
        <v>4381</v>
      </c>
      <c r="G3534" t="s">
        <v>569</v>
      </c>
      <c r="H3534" s="11">
        <v>15000000</v>
      </c>
      <c r="I3534" s="11">
        <v>33386128</v>
      </c>
      <c r="J3534" t="s">
        <v>38</v>
      </c>
      <c r="K3534">
        <v>119</v>
      </c>
      <c r="L3534" t="s">
        <v>6096</v>
      </c>
      <c r="M3534" t="s">
        <v>11665</v>
      </c>
      <c r="N3534">
        <v>4.9000000000000004</v>
      </c>
      <c r="O3534">
        <v>220</v>
      </c>
      <c r="P3534">
        <v>491</v>
      </c>
      <c r="Q3534">
        <v>36372</v>
      </c>
      <c r="R3534">
        <v>3226</v>
      </c>
      <c r="S3534" t="s">
        <v>28</v>
      </c>
      <c r="T3534">
        <v>1.85</v>
      </c>
      <c r="U3534" t="b">
        <f>IF(Table19[[#This Row],[gross]]-Table19[[#This Row],[budget]] &gt; 0, TRUE, FALSE)</f>
        <v>1</v>
      </c>
    </row>
    <row r="3535" spans="1:21" x14ac:dyDescent="0.35">
      <c r="A3535" t="s">
        <v>485</v>
      </c>
      <c r="B3535">
        <v>1999</v>
      </c>
      <c r="C3535" t="s">
        <v>158</v>
      </c>
      <c r="D3535" t="s">
        <v>161</v>
      </c>
      <c r="E3535" t="s">
        <v>483</v>
      </c>
      <c r="F3535" t="s">
        <v>486</v>
      </c>
      <c r="G3535" t="s">
        <v>39</v>
      </c>
      <c r="H3535" s="11">
        <v>170000000</v>
      </c>
      <c r="I3535" s="11">
        <v>113745408</v>
      </c>
      <c r="J3535" t="s">
        <v>38</v>
      </c>
      <c r="K3535">
        <v>106</v>
      </c>
      <c r="L3535" t="s">
        <v>484</v>
      </c>
      <c r="M3535" t="s">
        <v>487</v>
      </c>
      <c r="N3535">
        <v>4.8</v>
      </c>
      <c r="O3535">
        <v>85</v>
      </c>
      <c r="P3535">
        <v>648</v>
      </c>
      <c r="Q3535">
        <v>129601</v>
      </c>
      <c r="R3535">
        <v>15870</v>
      </c>
      <c r="S3535" t="s">
        <v>28</v>
      </c>
      <c r="T3535">
        <v>1.85</v>
      </c>
      <c r="U3535" t="b">
        <f>IF(Table19[[#This Row],[gross]]-Table19[[#This Row],[budget]] &gt; 0, TRUE, FALSE)</f>
        <v>0</v>
      </c>
    </row>
    <row r="3536" spans="1:21" x14ac:dyDescent="0.35">
      <c r="A3536" t="s">
        <v>1336</v>
      </c>
      <c r="B3536">
        <v>2003</v>
      </c>
      <c r="C3536" t="s">
        <v>322</v>
      </c>
      <c r="D3536" t="s">
        <v>1335</v>
      </c>
      <c r="E3536" t="s">
        <v>777</v>
      </c>
      <c r="F3536" t="s">
        <v>1337</v>
      </c>
      <c r="G3536" t="s">
        <v>39</v>
      </c>
      <c r="H3536" s="11">
        <v>120000000</v>
      </c>
      <c r="I3536" s="11">
        <v>100685880</v>
      </c>
      <c r="J3536" t="s">
        <v>38</v>
      </c>
      <c r="K3536">
        <v>107</v>
      </c>
      <c r="L3536" t="s">
        <v>1334</v>
      </c>
      <c r="M3536" t="s">
        <v>1338</v>
      </c>
      <c r="N3536">
        <v>4.8</v>
      </c>
      <c r="O3536">
        <v>102</v>
      </c>
      <c r="P3536">
        <v>554</v>
      </c>
      <c r="Q3536">
        <v>100821</v>
      </c>
      <c r="R3536">
        <v>4046</v>
      </c>
      <c r="S3536" t="s">
        <v>28</v>
      </c>
      <c r="T3536">
        <v>2.35</v>
      </c>
      <c r="U3536" t="b">
        <f>IF(Table19[[#This Row],[gross]]-Table19[[#This Row],[budget]] &gt; 0, TRUE, FALSE)</f>
        <v>0</v>
      </c>
    </row>
    <row r="3537" spans="1:21" x14ac:dyDescent="0.35">
      <c r="A3537" t="s">
        <v>2291</v>
      </c>
      <c r="B3537">
        <v>2000</v>
      </c>
      <c r="C3537" t="s">
        <v>2276</v>
      </c>
      <c r="D3537" t="s">
        <v>1312</v>
      </c>
      <c r="E3537" t="s">
        <v>695</v>
      </c>
      <c r="F3537" t="s">
        <v>2292</v>
      </c>
      <c r="G3537" t="s">
        <v>272</v>
      </c>
      <c r="H3537" s="11">
        <v>85000000</v>
      </c>
      <c r="I3537" s="11">
        <v>66941559</v>
      </c>
      <c r="J3537" t="s">
        <v>38</v>
      </c>
      <c r="K3537">
        <v>100</v>
      </c>
      <c r="L3537" t="s">
        <v>2290</v>
      </c>
      <c r="M3537" t="s">
        <v>2293</v>
      </c>
      <c r="N3537">
        <v>4.8</v>
      </c>
      <c r="O3537">
        <v>84</v>
      </c>
      <c r="P3537">
        <v>77</v>
      </c>
      <c r="Q3537">
        <v>26413</v>
      </c>
      <c r="R3537">
        <v>4182</v>
      </c>
      <c r="S3537" t="s">
        <v>28</v>
      </c>
      <c r="T3537">
        <v>1.85</v>
      </c>
      <c r="U3537" t="b">
        <f>IF(Table19[[#This Row],[gross]]-Table19[[#This Row],[budget]] &gt; 0, TRUE, FALSE)</f>
        <v>0</v>
      </c>
    </row>
    <row r="3538" spans="1:21" x14ac:dyDescent="0.35">
      <c r="A3538" t="s">
        <v>3664</v>
      </c>
      <c r="B3538">
        <v>2005</v>
      </c>
      <c r="C3538" t="s">
        <v>3460</v>
      </c>
      <c r="D3538" t="s">
        <v>723</v>
      </c>
      <c r="E3538" t="s">
        <v>571</v>
      </c>
      <c r="F3538" t="s">
        <v>2078</v>
      </c>
      <c r="G3538" t="s">
        <v>39</v>
      </c>
      <c r="H3538" s="11">
        <v>43000000</v>
      </c>
      <c r="I3538" s="11">
        <v>24407944</v>
      </c>
      <c r="J3538" t="s">
        <v>263</v>
      </c>
      <c r="K3538">
        <v>100</v>
      </c>
      <c r="L3538" t="s">
        <v>2885</v>
      </c>
      <c r="M3538" t="s">
        <v>3665</v>
      </c>
      <c r="N3538">
        <v>4.8</v>
      </c>
      <c r="O3538">
        <v>196</v>
      </c>
      <c r="P3538">
        <v>380</v>
      </c>
      <c r="Q3538">
        <v>71202</v>
      </c>
      <c r="R3538">
        <v>7048</v>
      </c>
      <c r="S3538" t="s">
        <v>28</v>
      </c>
      <c r="T3538">
        <v>2.35</v>
      </c>
      <c r="U3538" t="b">
        <f>IF(Table19[[#This Row],[gross]]-Table19[[#This Row],[budget]] &gt; 0, TRUE, FALSE)</f>
        <v>0</v>
      </c>
    </row>
    <row r="3539" spans="1:21" x14ac:dyDescent="0.35">
      <c r="A3539" t="s">
        <v>4182</v>
      </c>
      <c r="B3539">
        <v>2000</v>
      </c>
      <c r="C3539" t="s">
        <v>4179</v>
      </c>
      <c r="D3539" t="s">
        <v>4181</v>
      </c>
      <c r="E3539" t="s">
        <v>4180</v>
      </c>
      <c r="F3539" t="s">
        <v>4183</v>
      </c>
      <c r="G3539" t="s">
        <v>39</v>
      </c>
      <c r="H3539" s="11">
        <v>65000000</v>
      </c>
      <c r="I3539" s="11">
        <v>14218868</v>
      </c>
      <c r="J3539" t="s">
        <v>38</v>
      </c>
      <c r="K3539">
        <v>91</v>
      </c>
      <c r="L3539" t="s">
        <v>4155</v>
      </c>
      <c r="M3539" t="s">
        <v>4184</v>
      </c>
      <c r="N3539">
        <v>4.8</v>
      </c>
      <c r="O3539">
        <v>100</v>
      </c>
      <c r="P3539">
        <v>282</v>
      </c>
      <c r="Q3539">
        <v>14596</v>
      </c>
      <c r="R3539">
        <v>1262</v>
      </c>
      <c r="S3539" t="s">
        <v>28</v>
      </c>
      <c r="T3539">
        <v>2.35</v>
      </c>
      <c r="U3539" t="b">
        <f>IF(Table19[[#This Row],[gross]]-Table19[[#This Row],[budget]] &gt; 0, TRUE, FALSE)</f>
        <v>0</v>
      </c>
    </row>
    <row r="3540" spans="1:21" x14ac:dyDescent="0.35">
      <c r="A3540" t="s">
        <v>4220</v>
      </c>
      <c r="B3540">
        <v>2008</v>
      </c>
      <c r="C3540" t="s">
        <v>3667</v>
      </c>
      <c r="D3540" t="s">
        <v>95</v>
      </c>
      <c r="E3540" t="s">
        <v>721</v>
      </c>
      <c r="F3540" t="s">
        <v>4221</v>
      </c>
      <c r="G3540" t="s">
        <v>39</v>
      </c>
      <c r="H3540" s="11">
        <v>60000000</v>
      </c>
      <c r="I3540" s="11">
        <v>19781879</v>
      </c>
      <c r="J3540" t="s">
        <v>38</v>
      </c>
      <c r="K3540">
        <v>103</v>
      </c>
      <c r="L3540" t="s">
        <v>2885</v>
      </c>
      <c r="M3540" t="s">
        <v>4222</v>
      </c>
      <c r="N3540">
        <v>4.8</v>
      </c>
      <c r="O3540">
        <v>223</v>
      </c>
      <c r="P3540">
        <v>290</v>
      </c>
      <c r="Q3540">
        <v>53864</v>
      </c>
      <c r="R3540">
        <v>20881</v>
      </c>
      <c r="S3540" t="s">
        <v>28</v>
      </c>
      <c r="T3540">
        <v>2.35</v>
      </c>
      <c r="U3540" t="b">
        <f>IF(Table19[[#This Row],[gross]]-Table19[[#This Row],[budget]] &gt; 0, TRUE, FALSE)</f>
        <v>0</v>
      </c>
    </row>
    <row r="3541" spans="1:21" x14ac:dyDescent="0.35">
      <c r="A3541" t="s">
        <v>5231</v>
      </c>
      <c r="B3541">
        <v>2016</v>
      </c>
      <c r="C3541" t="s">
        <v>2049</v>
      </c>
      <c r="D3541" t="s">
        <v>1909</v>
      </c>
      <c r="E3541" t="s">
        <v>1213</v>
      </c>
      <c r="F3541" t="s">
        <v>1337</v>
      </c>
      <c r="G3541" t="s">
        <v>39</v>
      </c>
      <c r="H3541" s="11">
        <v>50000000</v>
      </c>
      <c r="I3541" s="11">
        <v>28837115</v>
      </c>
      <c r="J3541" t="s">
        <v>38</v>
      </c>
      <c r="K3541">
        <v>102</v>
      </c>
      <c r="L3541" t="s">
        <v>1611</v>
      </c>
      <c r="M3541" t="s">
        <v>5232</v>
      </c>
      <c r="N3541">
        <v>4.8</v>
      </c>
      <c r="O3541">
        <v>226</v>
      </c>
      <c r="P3541">
        <v>150</v>
      </c>
      <c r="Q3541">
        <v>34964</v>
      </c>
      <c r="R3541">
        <v>24107</v>
      </c>
      <c r="S3541" t="s">
        <v>28</v>
      </c>
      <c r="T3541">
        <v>2.35</v>
      </c>
      <c r="U3541" t="b">
        <f>IF(Table19[[#This Row],[gross]]-Table19[[#This Row],[budget]] &gt; 0, TRUE, FALSE)</f>
        <v>0</v>
      </c>
    </row>
    <row r="3542" spans="1:21" x14ac:dyDescent="0.35">
      <c r="A3542" t="s">
        <v>5412</v>
      </c>
      <c r="B3542">
        <v>1994</v>
      </c>
      <c r="C3542" t="s">
        <v>3943</v>
      </c>
      <c r="D3542" t="s">
        <v>2843</v>
      </c>
      <c r="E3542" t="s">
        <v>3758</v>
      </c>
      <c r="F3542" t="s">
        <v>3944</v>
      </c>
      <c r="G3542" t="s">
        <v>90</v>
      </c>
      <c r="H3542" s="11">
        <v>45000000</v>
      </c>
      <c r="I3542" s="11">
        <v>130512915</v>
      </c>
      <c r="J3542" t="s">
        <v>38</v>
      </c>
      <c r="K3542">
        <v>91</v>
      </c>
      <c r="L3542" t="s">
        <v>505</v>
      </c>
      <c r="M3542" t="s">
        <v>5413</v>
      </c>
      <c r="N3542">
        <v>4.8</v>
      </c>
      <c r="O3542">
        <v>35</v>
      </c>
      <c r="P3542">
        <v>85</v>
      </c>
      <c r="Q3542">
        <v>60884</v>
      </c>
      <c r="R3542">
        <v>3244</v>
      </c>
      <c r="S3542" t="s">
        <v>28</v>
      </c>
      <c r="T3542">
        <v>1.33</v>
      </c>
      <c r="U3542" t="b">
        <f>IF(Table19[[#This Row],[gross]]-Table19[[#This Row],[budget]] &gt; 0, TRUE, FALSE)</f>
        <v>1</v>
      </c>
    </row>
    <row r="3543" spans="1:21" x14ac:dyDescent="0.35">
      <c r="A3543" t="s">
        <v>6448</v>
      </c>
      <c r="B3543">
        <v>2004</v>
      </c>
      <c r="C3543" t="s">
        <v>6444</v>
      </c>
      <c r="D3543" t="s">
        <v>6447</v>
      </c>
      <c r="E3543" t="s">
        <v>6445</v>
      </c>
      <c r="F3543" t="s">
        <v>6449</v>
      </c>
      <c r="G3543" t="s">
        <v>90</v>
      </c>
      <c r="H3543" s="11">
        <v>30000000</v>
      </c>
      <c r="I3543" s="11">
        <v>14018364</v>
      </c>
      <c r="J3543" t="s">
        <v>38</v>
      </c>
      <c r="K3543">
        <v>91</v>
      </c>
      <c r="L3543" t="s">
        <v>6446</v>
      </c>
      <c r="M3543" t="s">
        <v>6450</v>
      </c>
      <c r="N3543">
        <v>4.8</v>
      </c>
      <c r="O3543">
        <v>70</v>
      </c>
      <c r="P3543">
        <v>111</v>
      </c>
      <c r="Q3543">
        <v>17722</v>
      </c>
      <c r="R3543">
        <v>3974</v>
      </c>
      <c r="S3543" t="s">
        <v>28</v>
      </c>
      <c r="T3543">
        <v>1.85</v>
      </c>
      <c r="U3543" t="b">
        <f>IF(Table19[[#This Row],[gross]]-Table19[[#This Row],[budget]] &gt; 0, TRUE, FALSE)</f>
        <v>0</v>
      </c>
    </row>
    <row r="3544" spans="1:21" x14ac:dyDescent="0.35">
      <c r="A3544" t="s">
        <v>7066</v>
      </c>
      <c r="B3544">
        <v>2001</v>
      </c>
      <c r="C3544" t="s">
        <v>7065</v>
      </c>
      <c r="D3544" t="s">
        <v>133</v>
      </c>
      <c r="E3544" t="s">
        <v>2133</v>
      </c>
      <c r="F3544" t="s">
        <v>3764</v>
      </c>
      <c r="G3544" t="s">
        <v>39</v>
      </c>
      <c r="H3544" s="11">
        <v>50000000</v>
      </c>
      <c r="I3544" s="11">
        <v>33422806</v>
      </c>
      <c r="J3544" t="s">
        <v>38</v>
      </c>
      <c r="K3544">
        <v>95</v>
      </c>
      <c r="L3544" t="s">
        <v>5181</v>
      </c>
      <c r="M3544" t="s">
        <v>7067</v>
      </c>
      <c r="N3544">
        <v>4.8</v>
      </c>
      <c r="O3544">
        <v>46</v>
      </c>
      <c r="P3544">
        <v>164</v>
      </c>
      <c r="Q3544">
        <v>30771</v>
      </c>
      <c r="R3544">
        <v>2643</v>
      </c>
      <c r="S3544" t="s">
        <v>28</v>
      </c>
      <c r="T3544">
        <v>2.35</v>
      </c>
      <c r="U3544" t="b">
        <f>IF(Table19[[#This Row],[gross]]-Table19[[#This Row],[budget]] &gt; 0, TRUE, FALSE)</f>
        <v>0</v>
      </c>
    </row>
    <row r="3545" spans="1:21" x14ac:dyDescent="0.35">
      <c r="A3545" t="s">
        <v>7261</v>
      </c>
      <c r="B3545">
        <v>1998</v>
      </c>
      <c r="C3545" t="s">
        <v>7258</v>
      </c>
      <c r="D3545" t="s">
        <v>7260</v>
      </c>
      <c r="E3545" t="s">
        <v>7259</v>
      </c>
      <c r="F3545" t="s">
        <v>7262</v>
      </c>
      <c r="G3545" t="s">
        <v>569</v>
      </c>
      <c r="H3545" s="11">
        <v>35000000</v>
      </c>
      <c r="I3545" s="11">
        <v>10076136</v>
      </c>
      <c r="J3545" t="s">
        <v>7265</v>
      </c>
      <c r="K3545">
        <v>91</v>
      </c>
      <c r="L3545" t="s">
        <v>1670</v>
      </c>
      <c r="M3545" t="s">
        <v>7263</v>
      </c>
      <c r="N3545">
        <v>4.8</v>
      </c>
      <c r="O3545">
        <v>67</v>
      </c>
      <c r="P3545">
        <v>141</v>
      </c>
      <c r="Q3545">
        <v>11512</v>
      </c>
      <c r="R3545">
        <v>1352</v>
      </c>
      <c r="S3545" t="s">
        <v>28</v>
      </c>
      <c r="T3545">
        <v>2.35</v>
      </c>
      <c r="U3545" t="b">
        <f>IF(Table19[[#This Row],[gross]]-Table19[[#This Row],[budget]] &gt; 0, TRUE, FALSE)</f>
        <v>0</v>
      </c>
    </row>
    <row r="3546" spans="1:21" x14ac:dyDescent="0.35">
      <c r="A3546" t="s">
        <v>8142</v>
      </c>
      <c r="B3546">
        <v>2004</v>
      </c>
      <c r="C3546" t="s">
        <v>8141</v>
      </c>
      <c r="D3546" t="s">
        <v>1683</v>
      </c>
      <c r="E3546" t="s">
        <v>8043</v>
      </c>
      <c r="F3546" t="s">
        <v>8143</v>
      </c>
      <c r="G3546" t="s">
        <v>39</v>
      </c>
      <c r="H3546" s="11">
        <v>25000000</v>
      </c>
      <c r="I3546" s="11">
        <v>14334645</v>
      </c>
      <c r="J3546" t="s">
        <v>38</v>
      </c>
      <c r="K3546">
        <v>102</v>
      </c>
      <c r="L3546" t="s">
        <v>3041</v>
      </c>
      <c r="M3546" t="s">
        <v>8144</v>
      </c>
      <c r="N3546">
        <v>4.8</v>
      </c>
      <c r="O3546">
        <v>130</v>
      </c>
      <c r="P3546">
        <v>191</v>
      </c>
      <c r="Q3546">
        <v>22449</v>
      </c>
      <c r="R3546">
        <v>23352</v>
      </c>
      <c r="S3546" t="s">
        <v>28</v>
      </c>
      <c r="T3546">
        <v>2.35</v>
      </c>
      <c r="U3546" t="b">
        <f>IF(Table19[[#This Row],[gross]]-Table19[[#This Row],[budget]] &gt; 0, TRUE, FALSE)</f>
        <v>0</v>
      </c>
    </row>
    <row r="3547" spans="1:21" x14ac:dyDescent="0.35">
      <c r="A3547" t="s">
        <v>8154</v>
      </c>
      <c r="B3547">
        <v>2011</v>
      </c>
      <c r="C3547" t="s">
        <v>8152</v>
      </c>
      <c r="D3547" t="s">
        <v>469</v>
      </c>
      <c r="E3547" t="s">
        <v>8153</v>
      </c>
      <c r="F3547" t="s">
        <v>3165</v>
      </c>
      <c r="G3547" t="s">
        <v>90</v>
      </c>
      <c r="H3547" s="11">
        <v>30000000</v>
      </c>
      <c r="I3547" s="11">
        <v>10134754</v>
      </c>
      <c r="J3547" t="s">
        <v>38</v>
      </c>
      <c r="K3547">
        <v>86</v>
      </c>
      <c r="L3547" t="s">
        <v>2848</v>
      </c>
      <c r="M3547" t="s">
        <v>8155</v>
      </c>
      <c r="N3547">
        <v>4.8</v>
      </c>
      <c r="O3547">
        <v>77</v>
      </c>
      <c r="P3547">
        <v>38</v>
      </c>
      <c r="Q3547">
        <v>9682</v>
      </c>
      <c r="R3547">
        <v>5393</v>
      </c>
      <c r="S3547" t="s">
        <v>28</v>
      </c>
      <c r="T3547">
        <v>1.85</v>
      </c>
      <c r="U3547" t="b">
        <f>IF(Table19[[#This Row],[gross]]-Table19[[#This Row],[budget]] &gt; 0, TRUE, FALSE)</f>
        <v>0</v>
      </c>
    </row>
    <row r="3548" spans="1:21" x14ac:dyDescent="0.35">
      <c r="A3548" t="s">
        <v>8210</v>
      </c>
      <c r="B3548">
        <v>2006</v>
      </c>
      <c r="C3548" t="s">
        <v>8208</v>
      </c>
      <c r="D3548" t="s">
        <v>7057</v>
      </c>
      <c r="E3548" t="s">
        <v>8209</v>
      </c>
      <c r="F3548" t="s">
        <v>8211</v>
      </c>
      <c r="G3548" t="s">
        <v>39</v>
      </c>
      <c r="H3548" s="11">
        <v>21000000</v>
      </c>
      <c r="I3548" s="11">
        <v>480314</v>
      </c>
      <c r="J3548" t="s">
        <v>38</v>
      </c>
      <c r="K3548">
        <v>87</v>
      </c>
      <c r="L3548" t="s">
        <v>122</v>
      </c>
      <c r="M3548" t="s">
        <v>8212</v>
      </c>
      <c r="N3548">
        <v>4.8</v>
      </c>
      <c r="O3548">
        <v>110</v>
      </c>
      <c r="P3548">
        <v>180</v>
      </c>
      <c r="Q3548">
        <v>38503</v>
      </c>
      <c r="R3548">
        <v>4473</v>
      </c>
      <c r="S3548" t="s">
        <v>28</v>
      </c>
      <c r="T3548">
        <v>2.35</v>
      </c>
      <c r="U3548" t="b">
        <f>IF(Table19[[#This Row],[gross]]-Table19[[#This Row],[budget]] &gt; 0, TRUE, FALSE)</f>
        <v>0</v>
      </c>
    </row>
    <row r="3549" spans="1:21" x14ac:dyDescent="0.35">
      <c r="A3549" t="s">
        <v>8425</v>
      </c>
      <c r="B3549">
        <v>2000</v>
      </c>
      <c r="C3549" t="s">
        <v>8423</v>
      </c>
      <c r="D3549" t="s">
        <v>3395</v>
      </c>
      <c r="E3549" t="s">
        <v>8424</v>
      </c>
      <c r="F3549" t="s">
        <v>8426</v>
      </c>
      <c r="G3549" t="s">
        <v>569</v>
      </c>
      <c r="H3549" s="11">
        <v>28000000</v>
      </c>
      <c r="I3549" s="11">
        <v>16779636</v>
      </c>
      <c r="J3549" t="s">
        <v>38</v>
      </c>
      <c r="K3549">
        <v>97</v>
      </c>
      <c r="L3549" t="s">
        <v>4207</v>
      </c>
      <c r="M3549" t="s">
        <v>8427</v>
      </c>
      <c r="N3549">
        <v>4.8</v>
      </c>
      <c r="O3549">
        <v>100</v>
      </c>
      <c r="P3549">
        <v>167</v>
      </c>
      <c r="Q3549">
        <v>9338</v>
      </c>
      <c r="R3549">
        <v>1805</v>
      </c>
      <c r="S3549" t="s">
        <v>28</v>
      </c>
      <c r="T3549">
        <v>2.35</v>
      </c>
      <c r="U3549" t="b">
        <f>IF(Table19[[#This Row],[gross]]-Table19[[#This Row],[budget]] &gt; 0, TRUE, FALSE)</f>
        <v>0</v>
      </c>
    </row>
    <row r="3550" spans="1:21" x14ac:dyDescent="0.35">
      <c r="A3550" t="s">
        <v>9065</v>
      </c>
      <c r="B3550">
        <v>2001</v>
      </c>
      <c r="C3550" t="s">
        <v>5642</v>
      </c>
      <c r="D3550" t="s">
        <v>9064</v>
      </c>
      <c r="E3550" t="s">
        <v>8743</v>
      </c>
      <c r="F3550" t="s">
        <v>9066</v>
      </c>
      <c r="G3550" t="s">
        <v>90</v>
      </c>
      <c r="H3550" s="11">
        <v>21150000</v>
      </c>
      <c r="I3550" s="11">
        <v>25590119</v>
      </c>
      <c r="J3550" t="s">
        <v>365</v>
      </c>
      <c r="K3550">
        <v>92</v>
      </c>
      <c r="L3550" t="s">
        <v>9063</v>
      </c>
      <c r="M3550" t="s">
        <v>9067</v>
      </c>
      <c r="N3550">
        <v>4.8</v>
      </c>
      <c r="O3550">
        <v>71</v>
      </c>
      <c r="P3550">
        <v>119</v>
      </c>
      <c r="Q3550">
        <v>19699</v>
      </c>
      <c r="R3550">
        <v>1315</v>
      </c>
      <c r="S3550" t="s">
        <v>28</v>
      </c>
      <c r="T3550">
        <v>1.85</v>
      </c>
      <c r="U3550" t="b">
        <f>IF(Table19[[#This Row],[gross]]-Table19[[#This Row],[budget]] &gt; 0, TRUE, FALSE)</f>
        <v>1</v>
      </c>
    </row>
    <row r="3551" spans="1:21" x14ac:dyDescent="0.35">
      <c r="A3551" t="s">
        <v>9165</v>
      </c>
      <c r="B3551">
        <v>2010</v>
      </c>
      <c r="C3551" t="s">
        <v>6001</v>
      </c>
      <c r="D3551" t="s">
        <v>1635</v>
      </c>
      <c r="E3551" t="s">
        <v>9164</v>
      </c>
      <c r="F3551" t="s">
        <v>9166</v>
      </c>
      <c r="G3551" t="s">
        <v>569</v>
      </c>
      <c r="H3551" s="11">
        <v>25000000</v>
      </c>
      <c r="I3551" s="11">
        <v>14637490</v>
      </c>
      <c r="J3551" t="s">
        <v>38</v>
      </c>
      <c r="K3551">
        <v>107</v>
      </c>
      <c r="L3551" t="s">
        <v>2912</v>
      </c>
      <c r="M3551" t="s">
        <v>9167</v>
      </c>
      <c r="N3551">
        <v>4.8</v>
      </c>
      <c r="O3551">
        <v>160</v>
      </c>
      <c r="P3551">
        <v>136</v>
      </c>
      <c r="Q3551">
        <v>16411</v>
      </c>
      <c r="R3551">
        <v>2537</v>
      </c>
      <c r="S3551" t="s">
        <v>28</v>
      </c>
      <c r="T3551">
        <v>2.35</v>
      </c>
      <c r="U3551" t="b">
        <f>IF(Table19[[#This Row],[gross]]-Table19[[#This Row],[budget]] &gt; 0, TRUE, FALSE)</f>
        <v>0</v>
      </c>
    </row>
    <row r="3552" spans="1:21" x14ac:dyDescent="0.35">
      <c r="A3552" t="s">
        <v>9618</v>
      </c>
      <c r="B3552">
        <v>2001</v>
      </c>
      <c r="C3552" t="s">
        <v>7056</v>
      </c>
      <c r="D3552" t="s">
        <v>4221</v>
      </c>
      <c r="E3552" t="s">
        <v>9617</v>
      </c>
      <c r="F3552" t="s">
        <v>9619</v>
      </c>
      <c r="G3552" t="s">
        <v>39</v>
      </c>
      <c r="H3552" s="11">
        <v>22000000</v>
      </c>
      <c r="I3552" s="11">
        <v>55762229</v>
      </c>
      <c r="J3552" t="s">
        <v>38</v>
      </c>
      <c r="K3552">
        <v>84</v>
      </c>
      <c r="L3552" t="s">
        <v>5240</v>
      </c>
      <c r="M3552" t="s">
        <v>9620</v>
      </c>
      <c r="N3552">
        <v>4.8</v>
      </c>
      <c r="O3552">
        <v>75</v>
      </c>
      <c r="P3552">
        <v>132</v>
      </c>
      <c r="Q3552">
        <v>47383</v>
      </c>
      <c r="R3552">
        <v>1203</v>
      </c>
      <c r="S3552" t="s">
        <v>28</v>
      </c>
      <c r="T3552">
        <v>1.85</v>
      </c>
      <c r="U3552" t="b">
        <f>IF(Table19[[#This Row],[gross]]-Table19[[#This Row],[budget]] &gt; 0, TRUE, FALSE)</f>
        <v>1</v>
      </c>
    </row>
    <row r="3553" spans="1:21" x14ac:dyDescent="0.35">
      <c r="A3553" t="s">
        <v>9801</v>
      </c>
      <c r="B3553">
        <v>1993</v>
      </c>
      <c r="C3553" t="s">
        <v>9800</v>
      </c>
      <c r="D3553" t="s">
        <v>8823</v>
      </c>
      <c r="E3553" t="s">
        <v>6505</v>
      </c>
      <c r="F3553" t="s">
        <v>9802</v>
      </c>
      <c r="G3553" t="s">
        <v>90</v>
      </c>
      <c r="H3553" s="11">
        <v>17000000</v>
      </c>
      <c r="I3553" s="11">
        <v>42660000</v>
      </c>
      <c r="J3553" t="s">
        <v>38</v>
      </c>
      <c r="K3553">
        <v>96</v>
      </c>
      <c r="L3553" t="s">
        <v>160</v>
      </c>
      <c r="M3553" t="s">
        <v>9803</v>
      </c>
      <c r="N3553">
        <v>4.8</v>
      </c>
      <c r="O3553">
        <v>60</v>
      </c>
      <c r="P3553">
        <v>87</v>
      </c>
      <c r="Q3553">
        <v>25086</v>
      </c>
      <c r="R3553">
        <v>1254</v>
      </c>
      <c r="S3553" t="s">
        <v>28</v>
      </c>
      <c r="T3553">
        <v>1.85</v>
      </c>
      <c r="U3553" t="b">
        <f>IF(Table19[[#This Row],[gross]]-Table19[[#This Row],[budget]] &gt; 0, TRUE, FALSE)</f>
        <v>1</v>
      </c>
    </row>
    <row r="3554" spans="1:21" x14ac:dyDescent="0.35">
      <c r="A3554" t="s">
        <v>9969</v>
      </c>
      <c r="B3554">
        <v>2012</v>
      </c>
      <c r="C3554" t="s">
        <v>8890</v>
      </c>
      <c r="D3554" t="s">
        <v>3196</v>
      </c>
      <c r="E3554" t="s">
        <v>1673</v>
      </c>
      <c r="F3554" t="s">
        <v>9970</v>
      </c>
      <c r="G3554" t="s">
        <v>39</v>
      </c>
      <c r="H3554" s="11">
        <v>20000000</v>
      </c>
      <c r="I3554" s="11">
        <v>65623128</v>
      </c>
      <c r="J3554" t="s">
        <v>38</v>
      </c>
      <c r="K3554">
        <v>114</v>
      </c>
      <c r="L3554" t="s">
        <v>8601</v>
      </c>
      <c r="M3554" t="s">
        <v>9971</v>
      </c>
      <c r="N3554">
        <v>4.8</v>
      </c>
      <c r="O3554">
        <v>31</v>
      </c>
      <c r="P3554">
        <v>50</v>
      </c>
      <c r="Q3554">
        <v>7354</v>
      </c>
      <c r="R3554">
        <v>2753</v>
      </c>
      <c r="S3554" t="s">
        <v>28</v>
      </c>
      <c r="T3554">
        <v>1.85</v>
      </c>
      <c r="U3554" t="b">
        <f>IF(Table19[[#This Row],[gross]]-Table19[[#This Row],[budget]] &gt; 0, TRUE, FALSE)</f>
        <v>1</v>
      </c>
    </row>
    <row r="3555" spans="1:21" x14ac:dyDescent="0.35">
      <c r="A3555" t="s">
        <v>10079</v>
      </c>
      <c r="B3555">
        <v>2013</v>
      </c>
      <c r="C3555" t="s">
        <v>7489</v>
      </c>
      <c r="D3555" t="s">
        <v>10078</v>
      </c>
      <c r="E3555" t="s">
        <v>10077</v>
      </c>
      <c r="F3555" t="s">
        <v>10080</v>
      </c>
      <c r="G3555" t="s">
        <v>569</v>
      </c>
      <c r="H3555" s="11">
        <v>11000000</v>
      </c>
      <c r="I3555" s="11">
        <v>34334256</v>
      </c>
      <c r="J3555" t="s">
        <v>38</v>
      </c>
      <c r="K3555">
        <v>92</v>
      </c>
      <c r="L3555" t="s">
        <v>5289</v>
      </c>
      <c r="M3555" t="s">
        <v>10081</v>
      </c>
      <c r="N3555">
        <v>4.8</v>
      </c>
      <c r="O3555">
        <v>282</v>
      </c>
      <c r="P3555">
        <v>255</v>
      </c>
      <c r="Q3555">
        <v>35131</v>
      </c>
      <c r="R3555">
        <v>1945</v>
      </c>
      <c r="S3555" t="s">
        <v>28</v>
      </c>
      <c r="T3555">
        <v>2.35</v>
      </c>
      <c r="U3555" t="b">
        <f>IF(Table19[[#This Row],[gross]]-Table19[[#This Row],[budget]] &gt; 0, TRUE, FALSE)</f>
        <v>1</v>
      </c>
    </row>
    <row r="3556" spans="1:21" x14ac:dyDescent="0.35">
      <c r="A3556" t="s">
        <v>10334</v>
      </c>
      <c r="B3556">
        <v>2004</v>
      </c>
      <c r="C3556" t="s">
        <v>2994</v>
      </c>
      <c r="D3556" t="s">
        <v>469</v>
      </c>
      <c r="E3556" t="s">
        <v>4209</v>
      </c>
      <c r="F3556" t="s">
        <v>10335</v>
      </c>
      <c r="G3556" t="s">
        <v>39</v>
      </c>
      <c r="H3556" s="11">
        <v>40000000</v>
      </c>
      <c r="I3556" s="11">
        <v>12181484</v>
      </c>
      <c r="J3556" t="s">
        <v>38</v>
      </c>
      <c r="K3556">
        <v>99</v>
      </c>
      <c r="L3556" t="s">
        <v>1611</v>
      </c>
      <c r="M3556" t="s">
        <v>10336</v>
      </c>
      <c r="N3556">
        <v>4.8</v>
      </c>
      <c r="O3556">
        <v>76</v>
      </c>
      <c r="P3556">
        <v>176</v>
      </c>
      <c r="Q3556">
        <v>26390</v>
      </c>
      <c r="R3556">
        <v>1189</v>
      </c>
      <c r="S3556" t="s">
        <v>28</v>
      </c>
      <c r="T3556">
        <v>1.85</v>
      </c>
      <c r="U3556" t="b">
        <f>IF(Table19[[#This Row],[gross]]-Table19[[#This Row],[budget]] &gt; 0, TRUE, FALSE)</f>
        <v>0</v>
      </c>
    </row>
    <row r="3557" spans="1:21" x14ac:dyDescent="0.35">
      <c r="A3557" t="s">
        <v>11181</v>
      </c>
      <c r="B3557">
        <v>2002</v>
      </c>
      <c r="C3557" t="s">
        <v>11180</v>
      </c>
      <c r="D3557" t="s">
        <v>1943</v>
      </c>
      <c r="E3557" t="s">
        <v>2555</v>
      </c>
      <c r="F3557" t="s">
        <v>1382</v>
      </c>
      <c r="G3557" t="s">
        <v>39</v>
      </c>
      <c r="H3557" s="11">
        <v>17000000</v>
      </c>
      <c r="I3557" s="11">
        <v>12693621</v>
      </c>
      <c r="J3557" t="s">
        <v>38</v>
      </c>
      <c r="K3557">
        <v>89</v>
      </c>
      <c r="L3557" t="s">
        <v>2912</v>
      </c>
      <c r="M3557" t="s">
        <v>11182</v>
      </c>
      <c r="N3557">
        <v>4.8</v>
      </c>
      <c r="O3557">
        <v>81</v>
      </c>
      <c r="P3557">
        <v>271</v>
      </c>
      <c r="Q3557">
        <v>10885</v>
      </c>
      <c r="R3557">
        <v>4060</v>
      </c>
      <c r="S3557" t="s">
        <v>28</v>
      </c>
      <c r="T3557">
        <v>2.35</v>
      </c>
      <c r="U3557" t="b">
        <f>IF(Table19[[#This Row],[gross]]-Table19[[#This Row],[budget]] &gt; 0, TRUE, FALSE)</f>
        <v>0</v>
      </c>
    </row>
    <row r="3558" spans="1:21" x14ac:dyDescent="0.35">
      <c r="A3558" t="s">
        <v>11317</v>
      </c>
      <c r="B3558">
        <v>2009</v>
      </c>
      <c r="C3558" t="s">
        <v>3596</v>
      </c>
      <c r="D3558" t="s">
        <v>430</v>
      </c>
      <c r="E3558" t="s">
        <v>6584</v>
      </c>
      <c r="F3558" t="s">
        <v>11318</v>
      </c>
      <c r="G3558" t="s">
        <v>39</v>
      </c>
      <c r="H3558" s="11">
        <v>16000000</v>
      </c>
      <c r="I3558" s="11">
        <v>42638165</v>
      </c>
      <c r="J3558" t="s">
        <v>38</v>
      </c>
      <c r="K3558">
        <v>89</v>
      </c>
      <c r="L3558" t="s">
        <v>2031</v>
      </c>
      <c r="M3558" t="s">
        <v>11319</v>
      </c>
      <c r="N3558">
        <v>4.8</v>
      </c>
      <c r="O3558">
        <v>178</v>
      </c>
      <c r="P3558">
        <v>230</v>
      </c>
      <c r="Q3558">
        <v>42182</v>
      </c>
      <c r="R3558">
        <v>12183</v>
      </c>
      <c r="S3558" t="s">
        <v>28</v>
      </c>
      <c r="T3558">
        <v>2.35</v>
      </c>
      <c r="U3558" t="b">
        <f>IF(Table19[[#This Row],[gross]]-Table19[[#This Row],[budget]] &gt; 0, TRUE, FALSE)</f>
        <v>1</v>
      </c>
    </row>
    <row r="3559" spans="1:21" x14ac:dyDescent="0.35">
      <c r="A3559" t="s">
        <v>11352</v>
      </c>
      <c r="B3559">
        <v>2011</v>
      </c>
      <c r="C3559" t="s">
        <v>11351</v>
      </c>
      <c r="D3559" t="s">
        <v>4322</v>
      </c>
      <c r="E3559" t="s">
        <v>7052</v>
      </c>
      <c r="F3559" t="s">
        <v>3090</v>
      </c>
      <c r="G3559" t="s">
        <v>39</v>
      </c>
      <c r="H3559" s="11">
        <v>16000000</v>
      </c>
      <c r="I3559" s="11">
        <v>37300107</v>
      </c>
      <c r="J3559" t="s">
        <v>38</v>
      </c>
      <c r="K3559">
        <v>91</v>
      </c>
      <c r="L3559" t="s">
        <v>4207</v>
      </c>
      <c r="M3559" t="s">
        <v>11353</v>
      </c>
      <c r="N3559">
        <v>4.8</v>
      </c>
      <c r="O3559">
        <v>138</v>
      </c>
      <c r="P3559">
        <v>115</v>
      </c>
      <c r="Q3559">
        <v>29147</v>
      </c>
      <c r="R3559">
        <v>5349</v>
      </c>
      <c r="S3559" t="s">
        <v>28</v>
      </c>
      <c r="T3559">
        <v>2.35</v>
      </c>
      <c r="U3559" t="b">
        <f>IF(Table19[[#This Row],[gross]]-Table19[[#This Row],[budget]] &gt; 0, TRUE, FALSE)</f>
        <v>1</v>
      </c>
    </row>
    <row r="3560" spans="1:21" x14ac:dyDescent="0.35">
      <c r="A3560" t="s">
        <v>11726</v>
      </c>
      <c r="B3560">
        <v>2009</v>
      </c>
      <c r="C3560" t="s">
        <v>11725</v>
      </c>
      <c r="D3560" t="s">
        <v>638</v>
      </c>
      <c r="E3560" t="s">
        <v>2521</v>
      </c>
      <c r="F3560" t="s">
        <v>6676</v>
      </c>
      <c r="G3560" t="s">
        <v>39</v>
      </c>
      <c r="H3560" s="11">
        <v>15000000</v>
      </c>
      <c r="I3560" s="11">
        <v>33860010</v>
      </c>
      <c r="J3560" t="s">
        <v>38</v>
      </c>
      <c r="K3560">
        <v>99</v>
      </c>
      <c r="L3560" t="s">
        <v>1618</v>
      </c>
      <c r="M3560" t="s">
        <v>11727</v>
      </c>
      <c r="N3560">
        <v>4.8</v>
      </c>
      <c r="O3560">
        <v>128</v>
      </c>
      <c r="P3560">
        <v>143</v>
      </c>
      <c r="Q3560">
        <v>33088</v>
      </c>
      <c r="R3560">
        <v>16461</v>
      </c>
      <c r="S3560" t="s">
        <v>28</v>
      </c>
      <c r="T3560">
        <v>1.85</v>
      </c>
      <c r="U3560" t="b">
        <f>IF(Table19[[#This Row],[gross]]-Table19[[#This Row],[budget]] &gt; 0, TRUE, FALSE)</f>
        <v>1</v>
      </c>
    </row>
    <row r="3561" spans="1:21" x14ac:dyDescent="0.35">
      <c r="A3561" t="s">
        <v>13612</v>
      </c>
      <c r="B3561">
        <v>2016</v>
      </c>
      <c r="C3561" t="s">
        <v>13609</v>
      </c>
      <c r="D3561" t="s">
        <v>13611</v>
      </c>
      <c r="E3561" t="s">
        <v>13610</v>
      </c>
      <c r="F3561" t="s">
        <v>13613</v>
      </c>
      <c r="G3561" t="s">
        <v>39</v>
      </c>
      <c r="H3561" s="11">
        <v>10000000</v>
      </c>
      <c r="I3561" s="11">
        <v>26583369</v>
      </c>
      <c r="J3561" t="s">
        <v>38</v>
      </c>
      <c r="K3561">
        <v>93</v>
      </c>
      <c r="L3561" t="s">
        <v>2912</v>
      </c>
      <c r="M3561" t="s">
        <v>13614</v>
      </c>
      <c r="N3561">
        <v>4.8</v>
      </c>
      <c r="O3561">
        <v>185</v>
      </c>
      <c r="P3561">
        <v>127</v>
      </c>
      <c r="Q3561">
        <v>20837</v>
      </c>
      <c r="R3561">
        <v>578</v>
      </c>
      <c r="S3561" t="s">
        <v>28</v>
      </c>
      <c r="T3561">
        <v>1.85</v>
      </c>
      <c r="U3561" t="b">
        <f>IF(Table19[[#This Row],[gross]]-Table19[[#This Row],[budget]] &gt; 0, TRUE, FALSE)</f>
        <v>1</v>
      </c>
    </row>
    <row r="3562" spans="1:21" x14ac:dyDescent="0.35">
      <c r="A3562" t="s">
        <v>9165</v>
      </c>
      <c r="B3562">
        <v>2010</v>
      </c>
      <c r="C3562" t="s">
        <v>6001</v>
      </c>
      <c r="D3562" t="s">
        <v>1635</v>
      </c>
      <c r="E3562" t="s">
        <v>9164</v>
      </c>
      <c r="F3562" t="s">
        <v>9166</v>
      </c>
      <c r="G3562" t="s">
        <v>569</v>
      </c>
      <c r="H3562" s="11">
        <v>25000000</v>
      </c>
      <c r="I3562" s="11">
        <v>14637490</v>
      </c>
      <c r="J3562" t="s">
        <v>38</v>
      </c>
      <c r="K3562">
        <v>107</v>
      </c>
      <c r="L3562" t="s">
        <v>2912</v>
      </c>
      <c r="M3562" t="s">
        <v>9167</v>
      </c>
      <c r="N3562">
        <v>4.8</v>
      </c>
      <c r="O3562">
        <v>160</v>
      </c>
      <c r="P3562">
        <v>136</v>
      </c>
      <c r="Q3562">
        <v>16411</v>
      </c>
      <c r="R3562">
        <v>2537</v>
      </c>
      <c r="S3562" t="s">
        <v>28</v>
      </c>
      <c r="T3562">
        <v>2.35</v>
      </c>
      <c r="U3562" t="b">
        <f>IF(Table19[[#This Row],[gross]]-Table19[[#This Row],[budget]] &gt; 0, TRUE, FALSE)</f>
        <v>0</v>
      </c>
    </row>
    <row r="3563" spans="1:21" x14ac:dyDescent="0.35">
      <c r="A3563" t="s">
        <v>15666</v>
      </c>
      <c r="B3563">
        <v>1987</v>
      </c>
      <c r="C3563" t="s">
        <v>15664</v>
      </c>
      <c r="D3563" t="s">
        <v>14886</v>
      </c>
      <c r="E3563" t="s">
        <v>15665</v>
      </c>
      <c r="F3563" t="s">
        <v>13386</v>
      </c>
      <c r="G3563" t="s">
        <v>569</v>
      </c>
      <c r="H3563" s="11">
        <v>4000000</v>
      </c>
      <c r="I3563" s="11">
        <v>800000</v>
      </c>
      <c r="J3563" t="s">
        <v>38</v>
      </c>
      <c r="K3563">
        <v>87</v>
      </c>
      <c r="L3563" t="s">
        <v>168</v>
      </c>
      <c r="M3563" t="s">
        <v>15667</v>
      </c>
      <c r="N3563">
        <v>4.8</v>
      </c>
      <c r="O3563">
        <v>15</v>
      </c>
      <c r="P3563">
        <v>35</v>
      </c>
      <c r="Q3563">
        <v>2308</v>
      </c>
      <c r="R3563">
        <v>1700</v>
      </c>
      <c r="S3563" t="s">
        <v>28</v>
      </c>
      <c r="T3563">
        <v>1.85</v>
      </c>
      <c r="U3563" t="b">
        <f>IF(Table19[[#This Row],[gross]]-Table19[[#This Row],[budget]] &gt; 0, TRUE, FALSE)</f>
        <v>0</v>
      </c>
    </row>
    <row r="3564" spans="1:21" x14ac:dyDescent="0.35">
      <c r="A3564" t="s">
        <v>11317</v>
      </c>
      <c r="B3564">
        <v>2009</v>
      </c>
      <c r="C3564" t="s">
        <v>3596</v>
      </c>
      <c r="D3564" t="s">
        <v>430</v>
      </c>
      <c r="E3564" t="s">
        <v>6584</v>
      </c>
      <c r="F3564" t="s">
        <v>11318</v>
      </c>
      <c r="G3564" t="s">
        <v>39</v>
      </c>
      <c r="H3564" s="11">
        <v>16000000</v>
      </c>
      <c r="I3564" s="11">
        <v>42638165</v>
      </c>
      <c r="J3564" t="s">
        <v>38</v>
      </c>
      <c r="K3564">
        <v>89</v>
      </c>
      <c r="L3564" t="s">
        <v>2031</v>
      </c>
      <c r="M3564" t="s">
        <v>11319</v>
      </c>
      <c r="N3564">
        <v>4.8</v>
      </c>
      <c r="O3564">
        <v>178</v>
      </c>
      <c r="P3564">
        <v>230</v>
      </c>
      <c r="Q3564">
        <v>42183</v>
      </c>
      <c r="R3564">
        <v>12183</v>
      </c>
      <c r="S3564" t="s">
        <v>28</v>
      </c>
      <c r="T3564">
        <v>2.35</v>
      </c>
      <c r="U3564" t="b">
        <f>IF(Table19[[#This Row],[gross]]-Table19[[#This Row],[budget]] &gt; 0, TRUE, FALSE)</f>
        <v>1</v>
      </c>
    </row>
    <row r="3565" spans="1:21" x14ac:dyDescent="0.35">
      <c r="A3565" t="s">
        <v>17736</v>
      </c>
      <c r="B3565">
        <v>2014</v>
      </c>
      <c r="C3565" t="s">
        <v>17735</v>
      </c>
      <c r="D3565" t="s">
        <v>8526</v>
      </c>
      <c r="E3565" t="s">
        <v>4426</v>
      </c>
      <c r="F3565" t="s">
        <v>11437</v>
      </c>
      <c r="G3565" t="s">
        <v>569</v>
      </c>
      <c r="H3565" s="11">
        <v>300000</v>
      </c>
      <c r="I3565" s="11">
        <v>2468</v>
      </c>
      <c r="J3565" t="s">
        <v>38</v>
      </c>
      <c r="K3565">
        <v>95</v>
      </c>
      <c r="L3565" t="s">
        <v>9667</v>
      </c>
      <c r="M3565" t="s">
        <v>17737</v>
      </c>
      <c r="N3565">
        <v>4.8</v>
      </c>
      <c r="O3565">
        <v>10</v>
      </c>
      <c r="P3565">
        <v>5</v>
      </c>
      <c r="Q3565">
        <v>241</v>
      </c>
      <c r="R3565">
        <v>2048</v>
      </c>
      <c r="S3565" t="s">
        <v>28</v>
      </c>
      <c r="T3565">
        <v>1.85</v>
      </c>
      <c r="U3565" t="b">
        <f>IF(Table19[[#This Row],[gross]]-Table19[[#This Row],[budget]] &gt; 0, TRUE, FALSE)</f>
        <v>0</v>
      </c>
    </row>
    <row r="3566" spans="1:21" x14ac:dyDescent="0.35">
      <c r="A3566" t="s">
        <v>3046</v>
      </c>
      <c r="B3566">
        <v>2001</v>
      </c>
      <c r="C3566" t="s">
        <v>3043</v>
      </c>
      <c r="D3566" t="s">
        <v>490</v>
      </c>
      <c r="E3566" t="s">
        <v>3044</v>
      </c>
      <c r="F3566" t="s">
        <v>3047</v>
      </c>
      <c r="G3566" t="s">
        <v>39</v>
      </c>
      <c r="H3566" s="11">
        <v>75000000</v>
      </c>
      <c r="I3566" s="11">
        <v>5409517</v>
      </c>
      <c r="J3566" t="s">
        <v>38</v>
      </c>
      <c r="K3566">
        <v>93</v>
      </c>
      <c r="L3566" t="s">
        <v>3045</v>
      </c>
      <c r="M3566" t="s">
        <v>3048</v>
      </c>
      <c r="N3566">
        <v>4.7</v>
      </c>
      <c r="O3566">
        <v>74</v>
      </c>
      <c r="P3566">
        <v>171</v>
      </c>
      <c r="Q3566">
        <v>14280</v>
      </c>
      <c r="R3566">
        <v>5580</v>
      </c>
      <c r="S3566" t="s">
        <v>28</v>
      </c>
      <c r="T3566">
        <v>1.85</v>
      </c>
      <c r="U3566" t="b">
        <f>IF(Table19[[#This Row],[gross]]-Table19[[#This Row],[budget]] &gt; 0, TRUE, FALSE)</f>
        <v>0</v>
      </c>
    </row>
    <row r="3567" spans="1:21" x14ac:dyDescent="0.35">
      <c r="A3567" t="s">
        <v>4298</v>
      </c>
      <c r="B3567">
        <v>2009</v>
      </c>
      <c r="C3567" t="s">
        <v>3834</v>
      </c>
      <c r="D3567" t="s">
        <v>2923</v>
      </c>
      <c r="E3567" t="s">
        <v>4297</v>
      </c>
      <c r="F3567" t="s">
        <v>4299</v>
      </c>
      <c r="G3567" t="s">
        <v>39</v>
      </c>
      <c r="H3567" s="11">
        <v>58000000</v>
      </c>
      <c r="I3567" s="11">
        <v>29580087</v>
      </c>
      <c r="J3567" t="s">
        <v>38</v>
      </c>
      <c r="K3567">
        <v>103</v>
      </c>
      <c r="L3567" t="s">
        <v>1375</v>
      </c>
      <c r="M3567" t="s">
        <v>4300</v>
      </c>
      <c r="N3567">
        <v>4.7</v>
      </c>
      <c r="O3567">
        <v>133</v>
      </c>
      <c r="P3567">
        <v>121</v>
      </c>
      <c r="Q3567">
        <v>29523</v>
      </c>
      <c r="R3567">
        <v>3150</v>
      </c>
      <c r="S3567" t="s">
        <v>28</v>
      </c>
      <c r="T3567">
        <v>2.35</v>
      </c>
      <c r="U3567" t="b">
        <f>IF(Table19[[#This Row],[gross]]-Table19[[#This Row],[budget]] &gt; 0, TRUE, FALSE)</f>
        <v>0</v>
      </c>
    </row>
    <row r="3568" spans="1:21" x14ac:dyDescent="0.35">
      <c r="A3568" t="s">
        <v>4586</v>
      </c>
      <c r="B3568">
        <v>1997</v>
      </c>
      <c r="C3568" t="s">
        <v>4584</v>
      </c>
      <c r="D3568" t="s">
        <v>3172</v>
      </c>
      <c r="E3568" t="s">
        <v>4585</v>
      </c>
      <c r="F3568" t="s">
        <v>3129</v>
      </c>
      <c r="G3568" t="s">
        <v>569</v>
      </c>
      <c r="H3568" s="11">
        <v>71000000</v>
      </c>
      <c r="I3568" s="11">
        <v>11466088</v>
      </c>
      <c r="J3568" t="s">
        <v>38</v>
      </c>
      <c r="K3568">
        <v>100</v>
      </c>
      <c r="L3568" t="s">
        <v>59</v>
      </c>
      <c r="M3568" t="s">
        <v>4587</v>
      </c>
      <c r="N3568">
        <v>4.7</v>
      </c>
      <c r="O3568">
        <v>44</v>
      </c>
      <c r="P3568">
        <v>84</v>
      </c>
      <c r="Q3568">
        <v>8983</v>
      </c>
      <c r="R3568">
        <v>3952</v>
      </c>
      <c r="S3568" t="s">
        <v>28</v>
      </c>
      <c r="T3568">
        <v>2.35</v>
      </c>
      <c r="U3568" t="b">
        <f>IF(Table19[[#This Row],[gross]]-Table19[[#This Row],[budget]] &gt; 0, TRUE, FALSE)</f>
        <v>0</v>
      </c>
    </row>
    <row r="3569" spans="1:21" x14ac:dyDescent="0.35">
      <c r="A3569" t="s">
        <v>4933</v>
      </c>
      <c r="B3569">
        <v>2005</v>
      </c>
      <c r="C3569" t="s">
        <v>4931</v>
      </c>
      <c r="D3569" t="s">
        <v>4907</v>
      </c>
      <c r="E3569" t="s">
        <v>4827</v>
      </c>
      <c r="F3569" t="s">
        <v>4934</v>
      </c>
      <c r="G3569" t="s">
        <v>272</v>
      </c>
      <c r="H3569" s="11">
        <v>50000000</v>
      </c>
      <c r="I3569" s="11">
        <v>66002004</v>
      </c>
      <c r="J3569" t="s">
        <v>38</v>
      </c>
      <c r="K3569">
        <v>101</v>
      </c>
      <c r="L3569" t="s">
        <v>4932</v>
      </c>
      <c r="M3569" t="s">
        <v>4935</v>
      </c>
      <c r="N3569">
        <v>4.7</v>
      </c>
      <c r="O3569">
        <v>117</v>
      </c>
      <c r="P3569">
        <v>168</v>
      </c>
      <c r="Q3569">
        <v>36431</v>
      </c>
      <c r="R3569">
        <v>2177</v>
      </c>
      <c r="S3569" t="s">
        <v>28</v>
      </c>
      <c r="T3569">
        <v>1.85</v>
      </c>
      <c r="U3569" t="b">
        <f>IF(Table19[[#This Row],[gross]]-Table19[[#This Row],[budget]] &gt; 0, TRUE, FALSE)</f>
        <v>1</v>
      </c>
    </row>
    <row r="3570" spans="1:21" x14ac:dyDescent="0.35">
      <c r="A3570" t="s">
        <v>5392</v>
      </c>
      <c r="B3570">
        <v>2010</v>
      </c>
      <c r="C3570" t="s">
        <v>4488</v>
      </c>
      <c r="D3570" t="s">
        <v>448</v>
      </c>
      <c r="E3570" t="s">
        <v>5390</v>
      </c>
      <c r="F3570" t="s">
        <v>5393</v>
      </c>
      <c r="G3570" t="s">
        <v>39</v>
      </c>
      <c r="H3570" s="11">
        <v>47000000</v>
      </c>
      <c r="I3570" s="11">
        <v>10539414</v>
      </c>
      <c r="J3570" t="s">
        <v>38</v>
      </c>
      <c r="K3570">
        <v>81</v>
      </c>
      <c r="L3570" t="s">
        <v>5391</v>
      </c>
      <c r="M3570" t="s">
        <v>5394</v>
      </c>
      <c r="N3570">
        <v>4.7</v>
      </c>
      <c r="O3570">
        <v>178</v>
      </c>
      <c r="P3570">
        <v>176</v>
      </c>
      <c r="Q3570">
        <v>45729</v>
      </c>
      <c r="R3570">
        <v>14619</v>
      </c>
      <c r="S3570" t="s">
        <v>28</v>
      </c>
      <c r="T3570">
        <v>2.35</v>
      </c>
      <c r="U3570" t="b">
        <f>IF(Table19[[#This Row],[gross]]-Table19[[#This Row],[budget]] &gt; 0, TRUE, FALSE)</f>
        <v>0</v>
      </c>
    </row>
    <row r="3571" spans="1:21" x14ac:dyDescent="0.35">
      <c r="A3571" t="s">
        <v>6219</v>
      </c>
      <c r="B3571">
        <v>2007</v>
      </c>
      <c r="C3571" t="s">
        <v>6216</v>
      </c>
      <c r="D3571" t="s">
        <v>6218</v>
      </c>
      <c r="E3571" t="s">
        <v>6217</v>
      </c>
      <c r="F3571" t="s">
        <v>6220</v>
      </c>
      <c r="G3571" t="s">
        <v>569</v>
      </c>
      <c r="H3571" s="11">
        <v>40000000</v>
      </c>
      <c r="I3571" s="11">
        <v>41797066</v>
      </c>
      <c r="J3571" t="s">
        <v>38</v>
      </c>
      <c r="K3571">
        <v>102</v>
      </c>
      <c r="L3571" t="s">
        <v>2145</v>
      </c>
      <c r="M3571" t="s">
        <v>6221</v>
      </c>
      <c r="N3571">
        <v>4.7</v>
      </c>
      <c r="O3571">
        <v>211</v>
      </c>
      <c r="P3571">
        <v>998</v>
      </c>
      <c r="Q3571">
        <v>92789</v>
      </c>
      <c r="R3571">
        <v>4324</v>
      </c>
      <c r="S3571" t="s">
        <v>28</v>
      </c>
      <c r="T3571">
        <v>2.35</v>
      </c>
      <c r="U3571" t="b">
        <f>IF(Table19[[#This Row],[gross]]-Table19[[#This Row],[budget]] &gt; 0, TRUE, FALSE)</f>
        <v>1</v>
      </c>
    </row>
    <row r="3572" spans="1:21" x14ac:dyDescent="0.35">
      <c r="A3572" t="s">
        <v>6263</v>
      </c>
      <c r="B3572">
        <v>2000</v>
      </c>
      <c r="C3572" t="s">
        <v>6262</v>
      </c>
      <c r="D3572" t="s">
        <v>2959</v>
      </c>
      <c r="E3572" t="s">
        <v>1041</v>
      </c>
      <c r="F3572" t="s">
        <v>6264</v>
      </c>
      <c r="G3572" t="s">
        <v>39</v>
      </c>
      <c r="H3572" s="11">
        <v>60000000</v>
      </c>
      <c r="I3572" s="11">
        <v>36037909</v>
      </c>
      <c r="J3572" t="s">
        <v>740</v>
      </c>
      <c r="K3572">
        <v>94</v>
      </c>
      <c r="L3572" t="s">
        <v>2450</v>
      </c>
      <c r="M3572" t="s">
        <v>6265</v>
      </c>
      <c r="N3572">
        <v>4.7</v>
      </c>
      <c r="O3572">
        <v>82</v>
      </c>
      <c r="P3572">
        <v>130</v>
      </c>
      <c r="Q3572">
        <v>10132</v>
      </c>
      <c r="R3572">
        <v>1238</v>
      </c>
      <c r="S3572" t="s">
        <v>28</v>
      </c>
      <c r="T3572">
        <v>1.85</v>
      </c>
      <c r="U3572" t="b">
        <f>IF(Table19[[#This Row],[gross]]-Table19[[#This Row],[budget]] &gt; 0, TRUE, FALSE)</f>
        <v>0</v>
      </c>
    </row>
    <row r="3573" spans="1:21" x14ac:dyDescent="0.35">
      <c r="A3573" t="s">
        <v>6341</v>
      </c>
      <c r="B3573">
        <v>2001</v>
      </c>
      <c r="C3573" t="s">
        <v>1756</v>
      </c>
      <c r="D3573" t="s">
        <v>6340</v>
      </c>
      <c r="E3573" t="s">
        <v>6339</v>
      </c>
      <c r="F3573" t="s">
        <v>3318</v>
      </c>
      <c r="G3573" t="s">
        <v>39</v>
      </c>
      <c r="H3573" s="11">
        <v>40000000</v>
      </c>
      <c r="I3573" s="11">
        <v>27053815</v>
      </c>
      <c r="J3573" t="s">
        <v>740</v>
      </c>
      <c r="K3573">
        <v>104</v>
      </c>
      <c r="L3573" t="s">
        <v>76</v>
      </c>
      <c r="M3573" t="s">
        <v>6342</v>
      </c>
      <c r="N3573">
        <v>4.7</v>
      </c>
      <c r="O3573">
        <v>107</v>
      </c>
      <c r="P3573">
        <v>291</v>
      </c>
      <c r="Q3573">
        <v>12856</v>
      </c>
      <c r="R3573">
        <v>2888</v>
      </c>
      <c r="S3573" t="s">
        <v>28</v>
      </c>
      <c r="T3573">
        <v>2.35</v>
      </c>
      <c r="U3573" t="b">
        <f>IF(Table19[[#This Row],[gross]]-Table19[[#This Row],[budget]] &gt; 0, TRUE, FALSE)</f>
        <v>0</v>
      </c>
    </row>
    <row r="3574" spans="1:21" x14ac:dyDescent="0.35">
      <c r="A3574" t="s">
        <v>6480</v>
      </c>
      <c r="B3574">
        <v>1980</v>
      </c>
      <c r="C3574" t="s">
        <v>6478</v>
      </c>
      <c r="D3574" t="s">
        <v>5141</v>
      </c>
      <c r="E3574" t="s">
        <v>6479</v>
      </c>
      <c r="F3574" t="s">
        <v>6316</v>
      </c>
      <c r="G3574" t="s">
        <v>90</v>
      </c>
      <c r="H3574" s="11">
        <v>36000000</v>
      </c>
      <c r="I3574" s="11">
        <v>7000000</v>
      </c>
      <c r="J3574" t="s">
        <v>56</v>
      </c>
      <c r="K3574">
        <v>119</v>
      </c>
      <c r="L3574" t="s">
        <v>685</v>
      </c>
      <c r="M3574" t="s">
        <v>6481</v>
      </c>
      <c r="N3574">
        <v>4.7</v>
      </c>
      <c r="O3574">
        <v>32</v>
      </c>
      <c r="P3574">
        <v>70</v>
      </c>
      <c r="Q3574">
        <v>2933</v>
      </c>
      <c r="R3574">
        <v>1883</v>
      </c>
      <c r="S3574" t="s">
        <v>28</v>
      </c>
      <c r="T3574">
        <v>2.35</v>
      </c>
      <c r="U3574" t="b">
        <f>IF(Table19[[#This Row],[gross]]-Table19[[#This Row],[budget]] &gt; 0, TRUE, FALSE)</f>
        <v>0</v>
      </c>
    </row>
    <row r="3575" spans="1:21" x14ac:dyDescent="0.35">
      <c r="A3575" t="s">
        <v>8891</v>
      </c>
      <c r="B3575">
        <v>2013</v>
      </c>
      <c r="C3575" t="s">
        <v>8890</v>
      </c>
      <c r="D3575" t="s">
        <v>3835</v>
      </c>
      <c r="E3575" t="s">
        <v>8000</v>
      </c>
      <c r="F3575" t="s">
        <v>8892</v>
      </c>
      <c r="G3575" t="s">
        <v>39</v>
      </c>
      <c r="H3575" s="11">
        <v>25000000</v>
      </c>
      <c r="I3575" s="11">
        <v>52528330</v>
      </c>
      <c r="J3575" t="s">
        <v>38</v>
      </c>
      <c r="K3575">
        <v>100</v>
      </c>
      <c r="L3575" t="s">
        <v>2450</v>
      </c>
      <c r="M3575" t="s">
        <v>8893</v>
      </c>
      <c r="N3575">
        <v>4.7</v>
      </c>
      <c r="O3575">
        <v>24</v>
      </c>
      <c r="P3575">
        <v>27</v>
      </c>
      <c r="Q3575">
        <v>4265</v>
      </c>
      <c r="R3575">
        <v>3202</v>
      </c>
      <c r="S3575" t="s">
        <v>28</v>
      </c>
      <c r="T3575">
        <v>1.85</v>
      </c>
      <c r="U3575" t="b">
        <f>IF(Table19[[#This Row],[gross]]-Table19[[#This Row],[budget]] &gt; 0, TRUE, FALSE)</f>
        <v>1</v>
      </c>
    </row>
    <row r="3576" spans="1:21" x14ac:dyDescent="0.35">
      <c r="A3576" t="s">
        <v>9161</v>
      </c>
      <c r="B3576">
        <v>2000</v>
      </c>
      <c r="C3576" t="s">
        <v>9160</v>
      </c>
      <c r="D3576" t="s">
        <v>3283</v>
      </c>
      <c r="E3576" t="s">
        <v>698</v>
      </c>
      <c r="F3576" t="s">
        <v>7507</v>
      </c>
      <c r="G3576" t="s">
        <v>39</v>
      </c>
      <c r="H3576" s="11">
        <v>25000000</v>
      </c>
      <c r="I3576" s="11">
        <v>14983572</v>
      </c>
      <c r="J3576" t="s">
        <v>38</v>
      </c>
      <c r="K3576">
        <v>99</v>
      </c>
      <c r="L3576" t="s">
        <v>1375</v>
      </c>
      <c r="M3576" t="s">
        <v>9162</v>
      </c>
      <c r="N3576">
        <v>4.7</v>
      </c>
      <c r="O3576">
        <v>86</v>
      </c>
      <c r="P3576">
        <v>162</v>
      </c>
      <c r="Q3576">
        <v>9361</v>
      </c>
      <c r="R3576">
        <v>2498</v>
      </c>
      <c r="S3576" t="s">
        <v>28</v>
      </c>
      <c r="T3576">
        <v>1.85</v>
      </c>
      <c r="U3576" t="b">
        <f>IF(Table19[[#This Row],[gross]]-Table19[[#This Row],[budget]] &gt; 0, TRUE, FALSE)</f>
        <v>0</v>
      </c>
    </row>
    <row r="3577" spans="1:21" x14ac:dyDescent="0.35">
      <c r="A3577" t="s">
        <v>9873</v>
      </c>
      <c r="B3577">
        <v>2006</v>
      </c>
      <c r="C3577" t="s">
        <v>9871</v>
      </c>
      <c r="D3577" t="s">
        <v>9872</v>
      </c>
      <c r="E3577" t="s">
        <v>2961</v>
      </c>
      <c r="F3577" t="s">
        <v>1152</v>
      </c>
      <c r="G3577" t="s">
        <v>39</v>
      </c>
      <c r="H3577" s="11">
        <v>20000000</v>
      </c>
      <c r="I3577" s="11">
        <v>20259297</v>
      </c>
      <c r="J3577" t="s">
        <v>38</v>
      </c>
      <c r="K3577">
        <v>90</v>
      </c>
      <c r="L3577" t="s">
        <v>3041</v>
      </c>
      <c r="M3577" t="s">
        <v>9874</v>
      </c>
      <c r="N3577">
        <v>4.7</v>
      </c>
      <c r="O3577">
        <v>148</v>
      </c>
      <c r="P3577">
        <v>258</v>
      </c>
      <c r="Q3577">
        <v>24969</v>
      </c>
      <c r="R3577">
        <v>19952</v>
      </c>
      <c r="S3577" t="s">
        <v>28</v>
      </c>
      <c r="T3577">
        <v>2.35</v>
      </c>
      <c r="U3577" t="b">
        <f>IF(Table19[[#This Row],[gross]]-Table19[[#This Row],[budget]] &gt; 0, TRUE, FALSE)</f>
        <v>1</v>
      </c>
    </row>
    <row r="3578" spans="1:21" x14ac:dyDescent="0.35">
      <c r="A3578" t="s">
        <v>11783</v>
      </c>
      <c r="B3578">
        <v>2006</v>
      </c>
      <c r="C3578" t="s">
        <v>11781</v>
      </c>
      <c r="D3578" t="s">
        <v>10294</v>
      </c>
      <c r="E3578" t="s">
        <v>11782</v>
      </c>
      <c r="F3578" t="s">
        <v>9578</v>
      </c>
      <c r="G3578" t="s">
        <v>39</v>
      </c>
      <c r="H3578" s="11">
        <v>20000000</v>
      </c>
      <c r="I3578" s="11">
        <v>18843314</v>
      </c>
      <c r="J3578" t="s">
        <v>38</v>
      </c>
      <c r="K3578">
        <v>92</v>
      </c>
      <c r="L3578" t="s">
        <v>896</v>
      </c>
      <c r="M3578" t="s">
        <v>11784</v>
      </c>
      <c r="N3578">
        <v>4.7</v>
      </c>
      <c r="O3578">
        <v>78</v>
      </c>
      <c r="P3578">
        <v>284</v>
      </c>
      <c r="Q3578">
        <v>27486</v>
      </c>
      <c r="R3578">
        <v>1045</v>
      </c>
      <c r="S3578" t="s">
        <v>28</v>
      </c>
      <c r="T3578">
        <v>1.85</v>
      </c>
      <c r="U3578" t="b">
        <f>IF(Table19[[#This Row],[gross]]-Table19[[#This Row],[budget]] &gt; 0, TRUE, FALSE)</f>
        <v>0</v>
      </c>
    </row>
    <row r="3579" spans="1:21" x14ac:dyDescent="0.35">
      <c r="A3579" t="s">
        <v>13370</v>
      </c>
      <c r="B3579">
        <v>2001</v>
      </c>
      <c r="C3579" t="s">
        <v>12125</v>
      </c>
      <c r="D3579" t="s">
        <v>7290</v>
      </c>
      <c r="E3579" t="s">
        <v>1637</v>
      </c>
      <c r="F3579" t="s">
        <v>13371</v>
      </c>
      <c r="G3579" t="s">
        <v>569</v>
      </c>
      <c r="H3579" s="11">
        <v>10000000</v>
      </c>
      <c r="I3579" s="11">
        <v>20384136</v>
      </c>
      <c r="J3579" t="s">
        <v>38</v>
      </c>
      <c r="K3579">
        <v>96</v>
      </c>
      <c r="L3579" t="s">
        <v>2912</v>
      </c>
      <c r="M3579" t="s">
        <v>13372</v>
      </c>
      <c r="N3579">
        <v>4.7</v>
      </c>
      <c r="O3579">
        <v>120</v>
      </c>
      <c r="P3579">
        <v>371</v>
      </c>
      <c r="Q3579">
        <v>20467</v>
      </c>
      <c r="R3579">
        <v>2402</v>
      </c>
      <c r="S3579" t="s">
        <v>28</v>
      </c>
      <c r="T3579">
        <v>2.35</v>
      </c>
      <c r="U3579" t="b">
        <f>IF(Table19[[#This Row],[gross]]-Table19[[#This Row],[budget]] &gt; 0, TRUE, FALSE)</f>
        <v>1</v>
      </c>
    </row>
    <row r="3580" spans="1:21" x14ac:dyDescent="0.35">
      <c r="A3580" t="s">
        <v>13734</v>
      </c>
      <c r="B3580">
        <v>2009</v>
      </c>
      <c r="C3580" t="s">
        <v>13733</v>
      </c>
      <c r="D3580" t="s">
        <v>1224</v>
      </c>
      <c r="E3580" t="s">
        <v>3351</v>
      </c>
      <c r="F3580" t="s">
        <v>2443</v>
      </c>
      <c r="G3580" t="s">
        <v>39</v>
      </c>
      <c r="H3580" s="11">
        <v>5000000</v>
      </c>
      <c r="I3580" s="11">
        <v>92900</v>
      </c>
      <c r="J3580" t="s">
        <v>38</v>
      </c>
      <c r="K3580">
        <v>90</v>
      </c>
      <c r="L3580" t="s">
        <v>2450</v>
      </c>
      <c r="M3580" t="s">
        <v>13735</v>
      </c>
      <c r="N3580">
        <v>4.7</v>
      </c>
      <c r="O3580">
        <v>43</v>
      </c>
      <c r="P3580">
        <v>23</v>
      </c>
      <c r="Q3580">
        <v>3662</v>
      </c>
      <c r="R3580">
        <v>3146</v>
      </c>
      <c r="S3580" t="s">
        <v>28</v>
      </c>
      <c r="T3580">
        <v>1.85</v>
      </c>
      <c r="U3580" t="b">
        <f>IF(Table19[[#This Row],[gross]]-Table19[[#This Row],[budget]] &gt; 0, TRUE, FALSE)</f>
        <v>0</v>
      </c>
    </row>
    <row r="3581" spans="1:21" x14ac:dyDescent="0.35">
      <c r="A3581" t="s">
        <v>14912</v>
      </c>
      <c r="B3581">
        <v>2008</v>
      </c>
      <c r="C3581" t="s">
        <v>14911</v>
      </c>
      <c r="D3581" t="s">
        <v>644</v>
      </c>
      <c r="E3581" t="s">
        <v>1279</v>
      </c>
      <c r="F3581" t="s">
        <v>12480</v>
      </c>
      <c r="G3581" t="s">
        <v>569</v>
      </c>
      <c r="H3581" s="11">
        <v>6000000</v>
      </c>
      <c r="I3581" s="11">
        <v>36497</v>
      </c>
      <c r="J3581" t="s">
        <v>38</v>
      </c>
      <c r="K3581">
        <v>85</v>
      </c>
      <c r="L3581" t="s">
        <v>1611</v>
      </c>
      <c r="M3581" t="s">
        <v>14913</v>
      </c>
      <c r="N3581">
        <v>4.7</v>
      </c>
      <c r="O3581">
        <v>26</v>
      </c>
      <c r="P3581">
        <v>37</v>
      </c>
      <c r="Q3581">
        <v>7367</v>
      </c>
      <c r="R3581">
        <v>14599</v>
      </c>
      <c r="S3581" t="s">
        <v>28</v>
      </c>
      <c r="T3581">
        <v>1.85</v>
      </c>
      <c r="U3581" t="b">
        <f>IF(Table19[[#This Row],[gross]]-Table19[[#This Row],[budget]] &gt; 0, TRUE, FALSE)</f>
        <v>0</v>
      </c>
    </row>
    <row r="3582" spans="1:21" x14ac:dyDescent="0.35">
      <c r="A3582" t="s">
        <v>15613</v>
      </c>
      <c r="B3582">
        <v>2014</v>
      </c>
      <c r="C3582" t="s">
        <v>15260</v>
      </c>
      <c r="D3582" t="s">
        <v>15612</v>
      </c>
      <c r="E3582" t="s">
        <v>9055</v>
      </c>
      <c r="F3582" t="s">
        <v>15614</v>
      </c>
      <c r="G3582" t="s">
        <v>569</v>
      </c>
      <c r="H3582" s="11">
        <v>4000000</v>
      </c>
      <c r="I3582" s="11">
        <v>17314483</v>
      </c>
      <c r="J3582" t="s">
        <v>38</v>
      </c>
      <c r="K3582">
        <v>86</v>
      </c>
      <c r="L3582" t="s">
        <v>2687</v>
      </c>
      <c r="M3582" t="s">
        <v>15615</v>
      </c>
      <c r="N3582">
        <v>4.7</v>
      </c>
      <c r="O3582">
        <v>69</v>
      </c>
      <c r="P3582">
        <v>48</v>
      </c>
      <c r="Q3582">
        <v>14621</v>
      </c>
      <c r="R3582">
        <v>4073</v>
      </c>
      <c r="S3582" t="s">
        <v>28</v>
      </c>
      <c r="T3582">
        <v>1.85</v>
      </c>
      <c r="U3582" t="b">
        <f>IF(Table19[[#This Row],[gross]]-Table19[[#This Row],[budget]] &gt; 0, TRUE, FALSE)</f>
        <v>1</v>
      </c>
    </row>
    <row r="3583" spans="1:21" x14ac:dyDescent="0.35">
      <c r="A3583" t="s">
        <v>15732</v>
      </c>
      <c r="B3583">
        <v>2016</v>
      </c>
      <c r="C3583" t="s">
        <v>7963</v>
      </c>
      <c r="D3583" t="s">
        <v>8377</v>
      </c>
      <c r="E3583" t="s">
        <v>15731</v>
      </c>
      <c r="F3583" t="s">
        <v>15733</v>
      </c>
      <c r="G3583" t="s">
        <v>569</v>
      </c>
      <c r="H3583" s="11">
        <v>4000000</v>
      </c>
      <c r="I3583" s="11"/>
      <c r="J3583" t="s">
        <v>38</v>
      </c>
      <c r="K3583">
        <v>93</v>
      </c>
      <c r="L3583" t="s">
        <v>6096</v>
      </c>
      <c r="M3583" t="s">
        <v>15734</v>
      </c>
      <c r="N3583">
        <v>4.7</v>
      </c>
      <c r="O3583">
        <v>39</v>
      </c>
      <c r="P3583">
        <v>29</v>
      </c>
      <c r="Q3583">
        <v>4146</v>
      </c>
      <c r="R3583">
        <v>2651</v>
      </c>
      <c r="S3583" t="s">
        <v>28</v>
      </c>
      <c r="T3583">
        <v>2.35</v>
      </c>
      <c r="U3583" t="b">
        <f>IF(Table19[[#This Row],[gross]]-Table19[[#This Row],[budget]] &gt; 0, TRUE, FALSE)</f>
        <v>0</v>
      </c>
    </row>
    <row r="3584" spans="1:21" x14ac:dyDescent="0.35">
      <c r="A3584" t="s">
        <v>16369</v>
      </c>
      <c r="B3584">
        <v>1985</v>
      </c>
      <c r="C3584" t="s">
        <v>16366</v>
      </c>
      <c r="D3584" t="s">
        <v>16368</v>
      </c>
      <c r="E3584" t="s">
        <v>16367</v>
      </c>
      <c r="F3584" t="s">
        <v>16370</v>
      </c>
      <c r="G3584" t="s">
        <v>569</v>
      </c>
      <c r="H3584" s="11">
        <v>2200000</v>
      </c>
      <c r="I3584" s="11">
        <v>21300000</v>
      </c>
      <c r="J3584" t="s">
        <v>38</v>
      </c>
      <c r="K3584">
        <v>92</v>
      </c>
      <c r="L3584" t="s">
        <v>2912</v>
      </c>
      <c r="M3584" t="s">
        <v>16371</v>
      </c>
      <c r="N3584">
        <v>4.7</v>
      </c>
      <c r="O3584">
        <v>160</v>
      </c>
      <c r="P3584">
        <v>342</v>
      </c>
      <c r="Q3584">
        <v>22521</v>
      </c>
      <c r="R3584">
        <v>170</v>
      </c>
      <c r="S3584" t="s">
        <v>28</v>
      </c>
      <c r="T3584">
        <v>1.85</v>
      </c>
      <c r="U3584" t="b">
        <f>IF(Table19[[#This Row],[gross]]-Table19[[#This Row],[budget]] &gt; 0, TRUE, FALSE)</f>
        <v>1</v>
      </c>
    </row>
    <row r="3585" spans="1:21" x14ac:dyDescent="0.35">
      <c r="A3585" t="s">
        <v>16498</v>
      </c>
      <c r="B3585">
        <v>2002</v>
      </c>
      <c r="C3585" t="s">
        <v>1475</v>
      </c>
      <c r="D3585" t="s">
        <v>1476</v>
      </c>
      <c r="E3585" t="s">
        <v>5467</v>
      </c>
      <c r="F3585" t="s">
        <v>6844</v>
      </c>
      <c r="G3585" t="s">
        <v>569</v>
      </c>
      <c r="H3585" s="11">
        <v>2000000</v>
      </c>
      <c r="I3585" s="11">
        <v>2506446</v>
      </c>
      <c r="J3585" t="s">
        <v>38</v>
      </c>
      <c r="K3585">
        <v>101</v>
      </c>
      <c r="L3585" t="s">
        <v>1618</v>
      </c>
      <c r="M3585" t="s">
        <v>16499</v>
      </c>
      <c r="N3585">
        <v>4.7</v>
      </c>
      <c r="O3585">
        <v>108</v>
      </c>
      <c r="P3585">
        <v>172</v>
      </c>
      <c r="Q3585">
        <v>8662</v>
      </c>
      <c r="R3585">
        <v>11327</v>
      </c>
      <c r="S3585" t="s">
        <v>28</v>
      </c>
      <c r="T3585">
        <v>1.85</v>
      </c>
      <c r="U3585" t="b">
        <f>IF(Table19[[#This Row],[gross]]-Table19[[#This Row],[budget]] &gt; 0, TRUE, FALSE)</f>
        <v>1</v>
      </c>
    </row>
    <row r="3586" spans="1:21" x14ac:dyDescent="0.35">
      <c r="A3586" t="s">
        <v>17700</v>
      </c>
      <c r="B3586">
        <v>1987</v>
      </c>
      <c r="C3586" t="s">
        <v>17699</v>
      </c>
      <c r="D3586" t="s">
        <v>15392</v>
      </c>
      <c r="E3586" t="s">
        <v>14173</v>
      </c>
      <c r="F3586" t="s">
        <v>17701</v>
      </c>
      <c r="G3586" t="s">
        <v>569</v>
      </c>
      <c r="H3586" s="11">
        <v>350000</v>
      </c>
      <c r="I3586" s="11">
        <v>4000000</v>
      </c>
      <c r="J3586" t="s">
        <v>38</v>
      </c>
      <c r="K3586">
        <v>90</v>
      </c>
      <c r="L3586" t="s">
        <v>750</v>
      </c>
      <c r="M3586" t="s">
        <v>17702</v>
      </c>
      <c r="N3586">
        <v>4.7</v>
      </c>
      <c r="O3586">
        <v>40</v>
      </c>
      <c r="P3586">
        <v>46</v>
      </c>
      <c r="Q3586">
        <v>6046</v>
      </c>
      <c r="R3586">
        <v>872</v>
      </c>
      <c r="S3586" t="s">
        <v>28</v>
      </c>
      <c r="T3586">
        <v>1.85</v>
      </c>
      <c r="U3586" t="b">
        <f>IF(Table19[[#This Row],[gross]]-Table19[[#This Row],[budget]] &gt; 0, TRUE, FALSE)</f>
        <v>1</v>
      </c>
    </row>
    <row r="3587" spans="1:21" x14ac:dyDescent="0.35">
      <c r="A3587" t="s">
        <v>2618</v>
      </c>
      <c r="B3587">
        <v>2010</v>
      </c>
      <c r="C3587" t="s">
        <v>2616</v>
      </c>
      <c r="D3587" t="s">
        <v>696</v>
      </c>
      <c r="E3587" t="s">
        <v>2617</v>
      </c>
      <c r="F3587" t="s">
        <v>2619</v>
      </c>
      <c r="G3587" t="s">
        <v>90</v>
      </c>
      <c r="H3587" s="11">
        <v>80000000</v>
      </c>
      <c r="I3587" s="11">
        <v>100169068</v>
      </c>
      <c r="J3587" t="s">
        <v>38</v>
      </c>
      <c r="K3587">
        <v>80</v>
      </c>
      <c r="L3587" t="s">
        <v>461</v>
      </c>
      <c r="M3587" t="s">
        <v>2620</v>
      </c>
      <c r="N3587">
        <v>4.5999999999999996</v>
      </c>
      <c r="O3587">
        <v>143</v>
      </c>
      <c r="P3587">
        <v>100</v>
      </c>
      <c r="Q3587">
        <v>16385</v>
      </c>
      <c r="R3587">
        <v>4394</v>
      </c>
      <c r="S3587" t="s">
        <v>28</v>
      </c>
      <c r="T3587">
        <v>1.85</v>
      </c>
      <c r="U3587" t="b">
        <f>IF(Table19[[#This Row],[gross]]-Table19[[#This Row],[budget]] &gt; 0, TRUE, FALSE)</f>
        <v>1</v>
      </c>
    </row>
    <row r="3588" spans="1:21" x14ac:dyDescent="0.35">
      <c r="A3588" t="s">
        <v>3102</v>
      </c>
      <c r="B3588">
        <v>2001</v>
      </c>
      <c r="C3588" t="s">
        <v>3100</v>
      </c>
      <c r="D3588" t="s">
        <v>3101</v>
      </c>
      <c r="E3588" t="s">
        <v>1596</v>
      </c>
      <c r="F3588" t="s">
        <v>3103</v>
      </c>
      <c r="G3588" t="s">
        <v>90</v>
      </c>
      <c r="H3588" s="11">
        <v>72000000</v>
      </c>
      <c r="I3588" s="11">
        <v>112950721</v>
      </c>
      <c r="J3588" t="s">
        <v>38</v>
      </c>
      <c r="K3588">
        <v>87</v>
      </c>
      <c r="L3588" t="s">
        <v>505</v>
      </c>
      <c r="M3588" t="s">
        <v>3104</v>
      </c>
      <c r="N3588">
        <v>4.5999999999999996</v>
      </c>
      <c r="O3588">
        <v>91</v>
      </c>
      <c r="P3588">
        <v>79</v>
      </c>
      <c r="Q3588">
        <v>33884</v>
      </c>
      <c r="R3588">
        <v>3287</v>
      </c>
      <c r="S3588" t="s">
        <v>28</v>
      </c>
      <c r="T3588">
        <v>2.35</v>
      </c>
      <c r="U3588" t="b">
        <f>IF(Table19[[#This Row],[gross]]-Table19[[#This Row],[budget]] &gt; 0, TRUE, FALSE)</f>
        <v>1</v>
      </c>
    </row>
    <row r="3589" spans="1:21" x14ac:dyDescent="0.35">
      <c r="A3589" t="s">
        <v>4777</v>
      </c>
      <c r="B3589">
        <v>2009</v>
      </c>
      <c r="C3589" t="s">
        <v>193</v>
      </c>
      <c r="D3589" t="s">
        <v>741</v>
      </c>
      <c r="E3589" t="s">
        <v>547</v>
      </c>
      <c r="F3589" t="s">
        <v>1080</v>
      </c>
      <c r="G3589" t="s">
        <v>39</v>
      </c>
      <c r="H3589" s="11">
        <v>50000000</v>
      </c>
      <c r="I3589" s="11">
        <v>296623634</v>
      </c>
      <c r="J3589" t="s">
        <v>38</v>
      </c>
      <c r="K3589">
        <v>130</v>
      </c>
      <c r="L3589" t="s">
        <v>1078</v>
      </c>
      <c r="M3589" t="s">
        <v>4778</v>
      </c>
      <c r="N3589">
        <v>4.5999999999999996</v>
      </c>
      <c r="O3589">
        <v>299</v>
      </c>
      <c r="P3589">
        <v>919</v>
      </c>
      <c r="Q3589">
        <v>220758</v>
      </c>
      <c r="R3589">
        <v>64040</v>
      </c>
      <c r="S3589" t="s">
        <v>28</v>
      </c>
      <c r="T3589">
        <v>2.35</v>
      </c>
      <c r="U3589" t="b">
        <f>IF(Table19[[#This Row],[gross]]-Table19[[#This Row],[budget]] &gt; 0, TRUE, FALSE)</f>
        <v>1</v>
      </c>
    </row>
    <row r="3590" spans="1:21" x14ac:dyDescent="0.35">
      <c r="A3590" t="s">
        <v>5500</v>
      </c>
      <c r="B3590">
        <v>1997</v>
      </c>
      <c r="C3590" t="s">
        <v>5497</v>
      </c>
      <c r="D3590" t="s">
        <v>1923</v>
      </c>
      <c r="E3590" t="s">
        <v>5498</v>
      </c>
      <c r="F3590" t="s">
        <v>5501</v>
      </c>
      <c r="G3590" t="s">
        <v>39</v>
      </c>
      <c r="H3590" s="11">
        <v>45000000</v>
      </c>
      <c r="I3590" s="11">
        <v>65557989</v>
      </c>
      <c r="J3590" t="s">
        <v>38</v>
      </c>
      <c r="K3590">
        <v>89</v>
      </c>
      <c r="L3590" t="s">
        <v>5499</v>
      </c>
      <c r="M3590" t="s">
        <v>5502</v>
      </c>
      <c r="N3590">
        <v>4.5999999999999996</v>
      </c>
      <c r="O3590">
        <v>119</v>
      </c>
      <c r="P3590">
        <v>271</v>
      </c>
      <c r="Q3590">
        <v>73539</v>
      </c>
      <c r="R3590">
        <v>3717</v>
      </c>
      <c r="S3590" t="s">
        <v>28</v>
      </c>
      <c r="T3590">
        <v>2.35</v>
      </c>
      <c r="U3590" t="b">
        <f>IF(Table19[[#This Row],[gross]]-Table19[[#This Row],[budget]] &gt; 0, TRUE, FALSE)</f>
        <v>1</v>
      </c>
    </row>
    <row r="3591" spans="1:21" x14ac:dyDescent="0.35">
      <c r="A3591" t="s">
        <v>6076</v>
      </c>
      <c r="B3591">
        <v>2006</v>
      </c>
      <c r="C3591" t="s">
        <v>4775</v>
      </c>
      <c r="D3591" t="s">
        <v>479</v>
      </c>
      <c r="E3591" t="s">
        <v>6075</v>
      </c>
      <c r="F3591" t="s">
        <v>6077</v>
      </c>
      <c r="G3591" t="s">
        <v>39</v>
      </c>
      <c r="H3591" s="11">
        <v>40000000</v>
      </c>
      <c r="I3591" s="11">
        <v>70163652</v>
      </c>
      <c r="J3591" t="s">
        <v>38</v>
      </c>
      <c r="K3591">
        <v>99</v>
      </c>
      <c r="L3591" t="s">
        <v>982</v>
      </c>
      <c r="M3591" t="s">
        <v>6078</v>
      </c>
      <c r="N3591">
        <v>4.5999999999999996</v>
      </c>
      <c r="O3591">
        <v>65</v>
      </c>
      <c r="P3591">
        <v>82</v>
      </c>
      <c r="Q3591">
        <v>31968</v>
      </c>
      <c r="R3591">
        <v>19334</v>
      </c>
      <c r="S3591" t="s">
        <v>28</v>
      </c>
      <c r="T3591">
        <v>1.85</v>
      </c>
      <c r="U3591" t="b">
        <f>IF(Table19[[#This Row],[gross]]-Table19[[#This Row],[budget]] &gt; 0, TRUE, FALSE)</f>
        <v>1</v>
      </c>
    </row>
    <row r="3592" spans="1:21" x14ac:dyDescent="0.35">
      <c r="A3592" t="s">
        <v>6397</v>
      </c>
      <c r="B3592">
        <v>1995</v>
      </c>
      <c r="C3592" t="s">
        <v>1264</v>
      </c>
      <c r="D3592" t="s">
        <v>6396</v>
      </c>
      <c r="E3592" t="s">
        <v>6395</v>
      </c>
      <c r="F3592" t="s">
        <v>5845</v>
      </c>
      <c r="G3592" t="s">
        <v>6400</v>
      </c>
      <c r="H3592" s="11">
        <v>45000000</v>
      </c>
      <c r="I3592" s="11">
        <v>20302961</v>
      </c>
      <c r="J3592" t="s">
        <v>1418</v>
      </c>
      <c r="K3592">
        <v>131</v>
      </c>
      <c r="L3592" t="s">
        <v>3270</v>
      </c>
      <c r="M3592" t="s">
        <v>6398</v>
      </c>
      <c r="N3592">
        <v>4.5999999999999996</v>
      </c>
      <c r="O3592">
        <v>181</v>
      </c>
      <c r="P3592">
        <v>450</v>
      </c>
      <c r="Q3592">
        <v>49874</v>
      </c>
      <c r="R3592">
        <v>18913</v>
      </c>
      <c r="S3592" t="s">
        <v>28</v>
      </c>
      <c r="T3592">
        <v>2.35</v>
      </c>
      <c r="U3592" t="b">
        <f>IF(Table19[[#This Row],[gross]]-Table19[[#This Row],[budget]] &gt; 0, TRUE, FALSE)</f>
        <v>0</v>
      </c>
    </row>
    <row r="3593" spans="1:21" x14ac:dyDescent="0.35">
      <c r="A3593" t="s">
        <v>7291</v>
      </c>
      <c r="B3593">
        <v>1997</v>
      </c>
      <c r="C3593" t="s">
        <v>7288</v>
      </c>
      <c r="D3593" t="s">
        <v>7290</v>
      </c>
      <c r="E3593" t="s">
        <v>7289</v>
      </c>
      <c r="F3593" t="s">
        <v>7292</v>
      </c>
      <c r="G3593" t="s">
        <v>90</v>
      </c>
      <c r="H3593" s="11">
        <v>35000000</v>
      </c>
      <c r="I3593" s="11">
        <v>6448817</v>
      </c>
      <c r="J3593" t="s">
        <v>38</v>
      </c>
      <c r="K3593">
        <v>101</v>
      </c>
      <c r="L3593" t="s">
        <v>42</v>
      </c>
      <c r="M3593" t="s">
        <v>7293</v>
      </c>
      <c r="N3593">
        <v>4.5999999999999996</v>
      </c>
      <c r="O3593">
        <v>24</v>
      </c>
      <c r="P3593">
        <v>31</v>
      </c>
      <c r="Q3593">
        <v>2189</v>
      </c>
      <c r="R3593">
        <v>1993</v>
      </c>
      <c r="S3593" t="s">
        <v>28</v>
      </c>
      <c r="T3593">
        <v>2.35</v>
      </c>
      <c r="U3593" t="b">
        <f>IF(Table19[[#This Row],[gross]]-Table19[[#This Row],[budget]] &gt; 0, TRUE, FALSE)</f>
        <v>0</v>
      </c>
    </row>
    <row r="3594" spans="1:21" x14ac:dyDescent="0.35">
      <c r="A3594" t="s">
        <v>8089</v>
      </c>
      <c r="B3594">
        <v>1986</v>
      </c>
      <c r="C3594" t="s">
        <v>8088</v>
      </c>
      <c r="D3594" t="s">
        <v>3602</v>
      </c>
      <c r="E3594" t="s">
        <v>1596</v>
      </c>
      <c r="F3594" t="s">
        <v>8090</v>
      </c>
      <c r="G3594" t="s">
        <v>90</v>
      </c>
      <c r="H3594" s="11">
        <v>35000000</v>
      </c>
      <c r="I3594" s="11">
        <v>16295774</v>
      </c>
      <c r="J3594" t="s">
        <v>38</v>
      </c>
      <c r="K3594">
        <v>110</v>
      </c>
      <c r="L3594" t="s">
        <v>4249</v>
      </c>
      <c r="M3594" t="s">
        <v>8091</v>
      </c>
      <c r="N3594">
        <v>4.5999999999999996</v>
      </c>
      <c r="O3594">
        <v>81</v>
      </c>
      <c r="P3594">
        <v>269</v>
      </c>
      <c r="Q3594">
        <v>33669</v>
      </c>
      <c r="R3594">
        <v>3000</v>
      </c>
      <c r="S3594" t="s">
        <v>28</v>
      </c>
      <c r="T3594">
        <v>1.85</v>
      </c>
      <c r="U3594" t="b">
        <f>IF(Table19[[#This Row],[gross]]-Table19[[#This Row],[budget]] &gt; 0, TRUE, FALSE)</f>
        <v>0</v>
      </c>
    </row>
    <row r="3595" spans="1:21" x14ac:dyDescent="0.35">
      <c r="A3595" t="s">
        <v>8850</v>
      </c>
      <c r="B3595">
        <v>2003</v>
      </c>
      <c r="C3595" t="s">
        <v>8849</v>
      </c>
      <c r="D3595" t="s">
        <v>4979</v>
      </c>
      <c r="E3595" t="s">
        <v>2220</v>
      </c>
      <c r="F3595" t="s">
        <v>8851</v>
      </c>
      <c r="G3595" t="s">
        <v>39</v>
      </c>
      <c r="H3595" s="11">
        <v>45000000</v>
      </c>
      <c r="I3595" s="11">
        <v>89808372</v>
      </c>
      <c r="J3595" t="s">
        <v>38</v>
      </c>
      <c r="K3595">
        <v>95</v>
      </c>
      <c r="L3595" t="s">
        <v>1611</v>
      </c>
      <c r="M3595" t="s">
        <v>8852</v>
      </c>
      <c r="N3595">
        <v>4.5999999999999996</v>
      </c>
      <c r="O3595">
        <v>133</v>
      </c>
      <c r="P3595">
        <v>297</v>
      </c>
      <c r="Q3595">
        <v>46417</v>
      </c>
      <c r="R3595">
        <v>3500</v>
      </c>
      <c r="S3595" t="s">
        <v>28</v>
      </c>
      <c r="T3595">
        <v>1.85</v>
      </c>
      <c r="U3595" t="b">
        <f>IF(Table19[[#This Row],[gross]]-Table19[[#This Row],[budget]] &gt; 0, TRUE, FALSE)</f>
        <v>1</v>
      </c>
    </row>
    <row r="3596" spans="1:21" x14ac:dyDescent="0.35">
      <c r="A3596" t="s">
        <v>9013</v>
      </c>
      <c r="B3596">
        <v>2004</v>
      </c>
      <c r="C3596" t="s">
        <v>9010</v>
      </c>
      <c r="D3596" t="s">
        <v>9012</v>
      </c>
      <c r="E3596" t="s">
        <v>9011</v>
      </c>
      <c r="F3596" t="s">
        <v>9014</v>
      </c>
      <c r="G3596" t="s">
        <v>39</v>
      </c>
      <c r="H3596" s="11">
        <v>25000000</v>
      </c>
      <c r="I3596" s="11">
        <v>31526393</v>
      </c>
      <c r="J3596" t="s">
        <v>38</v>
      </c>
      <c r="K3596">
        <v>97</v>
      </c>
      <c r="L3596" t="s">
        <v>5499</v>
      </c>
      <c r="M3596" t="s">
        <v>9015</v>
      </c>
      <c r="N3596">
        <v>4.5999999999999996</v>
      </c>
      <c r="O3596">
        <v>94</v>
      </c>
      <c r="P3596">
        <v>144</v>
      </c>
      <c r="Q3596">
        <v>22243</v>
      </c>
      <c r="R3596">
        <v>2730</v>
      </c>
      <c r="S3596" t="s">
        <v>28</v>
      </c>
      <c r="T3596">
        <v>2.35</v>
      </c>
      <c r="U3596" t="b">
        <f>IF(Table19[[#This Row],[gross]]-Table19[[#This Row],[budget]] &gt; 0, TRUE, FALSE)</f>
        <v>1</v>
      </c>
    </row>
    <row r="3597" spans="1:21" x14ac:dyDescent="0.35">
      <c r="A3597" t="s">
        <v>9127</v>
      </c>
      <c r="B3597">
        <v>2002</v>
      </c>
      <c r="C3597" t="s">
        <v>9124</v>
      </c>
      <c r="D3597" t="s">
        <v>9126</v>
      </c>
      <c r="E3597" t="s">
        <v>9125</v>
      </c>
      <c r="F3597" t="s">
        <v>9128</v>
      </c>
      <c r="G3597" t="s">
        <v>39</v>
      </c>
      <c r="H3597" s="11">
        <v>13000000</v>
      </c>
      <c r="I3597" s="11">
        <v>15361537</v>
      </c>
      <c r="J3597" t="s">
        <v>740</v>
      </c>
      <c r="K3597">
        <v>98</v>
      </c>
      <c r="L3597" t="s">
        <v>329</v>
      </c>
      <c r="M3597" t="s">
        <v>9129</v>
      </c>
      <c r="N3597">
        <v>4.5999999999999996</v>
      </c>
      <c r="O3597">
        <v>58</v>
      </c>
      <c r="P3597">
        <v>132</v>
      </c>
      <c r="Q3597">
        <v>12263</v>
      </c>
      <c r="R3597">
        <v>1855</v>
      </c>
      <c r="S3597" t="s">
        <v>28</v>
      </c>
      <c r="T3597">
        <v>1.85</v>
      </c>
      <c r="U3597" t="b">
        <f>IF(Table19[[#This Row],[gross]]-Table19[[#This Row],[budget]] &gt; 0, TRUE, FALSE)</f>
        <v>1</v>
      </c>
    </row>
    <row r="3598" spans="1:21" x14ac:dyDescent="0.35">
      <c r="A3598" t="s">
        <v>9388</v>
      </c>
      <c r="B3598">
        <v>1998</v>
      </c>
      <c r="C3598" t="s">
        <v>7424</v>
      </c>
      <c r="D3598" t="s">
        <v>5100</v>
      </c>
      <c r="E3598" t="s">
        <v>1489</v>
      </c>
      <c r="F3598" t="s">
        <v>3673</v>
      </c>
      <c r="G3598" t="s">
        <v>569</v>
      </c>
      <c r="H3598" s="11">
        <v>24000000</v>
      </c>
      <c r="I3598" s="11">
        <v>39989008</v>
      </c>
      <c r="J3598" t="s">
        <v>38</v>
      </c>
      <c r="K3598">
        <v>100</v>
      </c>
      <c r="L3598" t="s">
        <v>4883</v>
      </c>
      <c r="M3598" t="s">
        <v>9389</v>
      </c>
      <c r="N3598">
        <v>4.5999999999999996</v>
      </c>
      <c r="O3598">
        <v>125</v>
      </c>
      <c r="P3598">
        <v>418</v>
      </c>
      <c r="Q3598">
        <v>55398</v>
      </c>
      <c r="R3598">
        <v>49847</v>
      </c>
      <c r="S3598" t="s">
        <v>28</v>
      </c>
      <c r="T3598">
        <v>2.35</v>
      </c>
      <c r="U3598" t="b">
        <f>IF(Table19[[#This Row],[gross]]-Table19[[#This Row],[budget]] &gt; 0, TRUE, FALSE)</f>
        <v>1</v>
      </c>
    </row>
    <row r="3599" spans="1:21" x14ac:dyDescent="0.35">
      <c r="A3599" t="s">
        <v>9657</v>
      </c>
      <c r="B3599">
        <v>2005</v>
      </c>
      <c r="C3599" t="s">
        <v>9656</v>
      </c>
      <c r="D3599" t="s">
        <v>4489</v>
      </c>
      <c r="E3599" t="s">
        <v>8951</v>
      </c>
      <c r="F3599" t="s">
        <v>9658</v>
      </c>
      <c r="G3599" t="s">
        <v>569</v>
      </c>
      <c r="H3599" s="11">
        <v>22000000</v>
      </c>
      <c r="I3599" s="11">
        <v>22264487</v>
      </c>
      <c r="J3599" t="s">
        <v>38</v>
      </c>
      <c r="K3599">
        <v>83</v>
      </c>
      <c r="L3599" t="s">
        <v>1611</v>
      </c>
      <c r="M3599" t="s">
        <v>9659</v>
      </c>
      <c r="N3599">
        <v>4.5999999999999996</v>
      </c>
      <c r="O3599">
        <v>98</v>
      </c>
      <c r="P3599">
        <v>166</v>
      </c>
      <c r="Q3599">
        <v>41239</v>
      </c>
      <c r="R3599">
        <v>1729</v>
      </c>
      <c r="S3599" t="s">
        <v>28</v>
      </c>
      <c r="T3599">
        <v>1.85</v>
      </c>
      <c r="U3599" t="b">
        <f>IF(Table19[[#This Row],[gross]]-Table19[[#This Row],[budget]] &gt; 0, TRUE, FALSE)</f>
        <v>1</v>
      </c>
    </row>
    <row r="3600" spans="1:21" x14ac:dyDescent="0.35">
      <c r="A3600" t="s">
        <v>9826</v>
      </c>
      <c r="B3600">
        <v>1999</v>
      </c>
      <c r="C3600" t="s">
        <v>9824</v>
      </c>
      <c r="D3600" t="s">
        <v>9825</v>
      </c>
      <c r="E3600" t="s">
        <v>7410</v>
      </c>
      <c r="F3600" t="s">
        <v>9827</v>
      </c>
      <c r="G3600" t="s">
        <v>569</v>
      </c>
      <c r="H3600" s="11">
        <v>21000000</v>
      </c>
      <c r="I3600" s="11">
        <v>17757087</v>
      </c>
      <c r="J3600" t="s">
        <v>38</v>
      </c>
      <c r="K3600">
        <v>104</v>
      </c>
      <c r="L3600" t="s">
        <v>4155</v>
      </c>
      <c r="M3600" t="s">
        <v>9828</v>
      </c>
      <c r="N3600">
        <v>4.5999999999999996</v>
      </c>
      <c r="O3600">
        <v>85</v>
      </c>
      <c r="P3600">
        <v>253</v>
      </c>
      <c r="Q3600">
        <v>13065</v>
      </c>
      <c r="R3600">
        <v>3162</v>
      </c>
      <c r="S3600" t="s">
        <v>720</v>
      </c>
      <c r="T3600">
        <v>1.85</v>
      </c>
      <c r="U3600" t="b">
        <f>IF(Table19[[#This Row],[gross]]-Table19[[#This Row],[budget]] &gt; 0, TRUE, FALSE)</f>
        <v>0</v>
      </c>
    </row>
    <row r="3601" spans="1:21" x14ac:dyDescent="0.35">
      <c r="A3601" t="s">
        <v>9914</v>
      </c>
      <c r="B3601">
        <v>2005</v>
      </c>
      <c r="C3601" t="s">
        <v>3943</v>
      </c>
      <c r="D3601" t="s">
        <v>6075</v>
      </c>
      <c r="E3601" t="s">
        <v>4024</v>
      </c>
      <c r="F3601" t="s">
        <v>5090</v>
      </c>
      <c r="G3601" t="s">
        <v>90</v>
      </c>
      <c r="H3601" s="11">
        <v>32000000</v>
      </c>
      <c r="I3601" s="11">
        <v>82301521</v>
      </c>
      <c r="J3601" t="s">
        <v>38</v>
      </c>
      <c r="K3601">
        <v>95</v>
      </c>
      <c r="L3601" t="s">
        <v>9131</v>
      </c>
      <c r="M3601" t="s">
        <v>9915</v>
      </c>
      <c r="N3601">
        <v>4.5999999999999996</v>
      </c>
      <c r="O3601">
        <v>75</v>
      </c>
      <c r="P3601">
        <v>149</v>
      </c>
      <c r="Q3601">
        <v>22679</v>
      </c>
      <c r="R3601">
        <v>3558</v>
      </c>
      <c r="S3601" t="s">
        <v>28</v>
      </c>
      <c r="T3601">
        <v>1.85</v>
      </c>
      <c r="U3601" t="b">
        <f>IF(Table19[[#This Row],[gross]]-Table19[[#This Row],[budget]] &gt; 0, TRUE, FALSE)</f>
        <v>1</v>
      </c>
    </row>
    <row r="3602" spans="1:21" x14ac:dyDescent="0.35">
      <c r="A3602" t="s">
        <v>11697</v>
      </c>
      <c r="B3602">
        <v>2004</v>
      </c>
      <c r="C3602" t="s">
        <v>11695</v>
      </c>
      <c r="D3602" t="s">
        <v>5359</v>
      </c>
      <c r="E3602" t="s">
        <v>6421</v>
      </c>
      <c r="F3602" t="s">
        <v>2756</v>
      </c>
      <c r="G3602" t="s">
        <v>90</v>
      </c>
      <c r="H3602" s="11">
        <v>15000000</v>
      </c>
      <c r="I3602" s="11">
        <v>29302097</v>
      </c>
      <c r="J3602" t="s">
        <v>740</v>
      </c>
      <c r="K3602">
        <v>89</v>
      </c>
      <c r="L3602" t="s">
        <v>11696</v>
      </c>
      <c r="M3602" t="s">
        <v>11698</v>
      </c>
      <c r="N3602">
        <v>4.5999999999999996</v>
      </c>
      <c r="O3602">
        <v>74</v>
      </c>
      <c r="P3602">
        <v>105</v>
      </c>
      <c r="Q3602">
        <v>23408</v>
      </c>
      <c r="R3602">
        <v>2167</v>
      </c>
      <c r="S3602" t="s">
        <v>28</v>
      </c>
      <c r="T3602">
        <v>1.85</v>
      </c>
      <c r="U3602" t="b">
        <f>IF(Table19[[#This Row],[gross]]-Table19[[#This Row],[budget]] &gt; 0, TRUE, FALSE)</f>
        <v>1</v>
      </c>
    </row>
    <row r="3603" spans="1:21" x14ac:dyDescent="0.35">
      <c r="A3603" t="s">
        <v>11843</v>
      </c>
      <c r="B3603">
        <v>2000</v>
      </c>
      <c r="C3603" t="s">
        <v>11841</v>
      </c>
      <c r="D3603" t="s">
        <v>4339</v>
      </c>
      <c r="E3603" t="s">
        <v>11842</v>
      </c>
      <c r="F3603" t="s">
        <v>11844</v>
      </c>
      <c r="G3603" t="s">
        <v>569</v>
      </c>
      <c r="H3603" s="11">
        <v>15000000</v>
      </c>
      <c r="I3603" s="11">
        <v>12801190</v>
      </c>
      <c r="J3603" t="s">
        <v>38</v>
      </c>
      <c r="K3603">
        <v>101</v>
      </c>
      <c r="L3603" t="s">
        <v>31</v>
      </c>
      <c r="M3603" t="s">
        <v>11845</v>
      </c>
      <c r="N3603">
        <v>4.5999999999999996</v>
      </c>
      <c r="O3603">
        <v>90</v>
      </c>
      <c r="P3603">
        <v>355</v>
      </c>
      <c r="Q3603">
        <v>16340</v>
      </c>
      <c r="R3603">
        <v>2764</v>
      </c>
      <c r="S3603" t="s">
        <v>28</v>
      </c>
      <c r="T3603">
        <v>2.35</v>
      </c>
      <c r="U3603" t="b">
        <f>IF(Table19[[#This Row],[gross]]-Table19[[#This Row],[budget]] &gt; 0, TRUE, FALSE)</f>
        <v>0</v>
      </c>
    </row>
    <row r="3604" spans="1:21" x14ac:dyDescent="0.35">
      <c r="A3604" t="s">
        <v>11963</v>
      </c>
      <c r="B3604">
        <v>2000</v>
      </c>
      <c r="C3604" t="s">
        <v>11962</v>
      </c>
      <c r="D3604" t="s">
        <v>8522</v>
      </c>
      <c r="E3604" t="s">
        <v>6066</v>
      </c>
      <c r="F3604" t="s">
        <v>391</v>
      </c>
      <c r="G3604" t="s">
        <v>39</v>
      </c>
      <c r="H3604" s="11">
        <v>15000000</v>
      </c>
      <c r="I3604" s="11">
        <v>5217498</v>
      </c>
      <c r="J3604" t="s">
        <v>38</v>
      </c>
      <c r="K3604">
        <v>105</v>
      </c>
      <c r="L3604" t="s">
        <v>1861</v>
      </c>
      <c r="M3604" t="s">
        <v>11964</v>
      </c>
      <c r="N3604">
        <v>4.5999999999999996</v>
      </c>
      <c r="O3604">
        <v>49</v>
      </c>
      <c r="P3604">
        <v>85</v>
      </c>
      <c r="Q3604">
        <v>3668</v>
      </c>
      <c r="R3604">
        <v>2312</v>
      </c>
      <c r="S3604" t="s">
        <v>720</v>
      </c>
      <c r="T3604">
        <v>1.85</v>
      </c>
      <c r="U3604" t="b">
        <f>IF(Table19[[#This Row],[gross]]-Table19[[#This Row],[budget]] &gt; 0, TRUE, FALSE)</f>
        <v>0</v>
      </c>
    </row>
    <row r="3605" spans="1:21" x14ac:dyDescent="0.35">
      <c r="A3605" t="s">
        <v>12162</v>
      </c>
      <c r="B3605">
        <v>2003</v>
      </c>
      <c r="C3605" t="s">
        <v>5419</v>
      </c>
      <c r="D3605" t="s">
        <v>2533</v>
      </c>
      <c r="E3605" t="s">
        <v>265</v>
      </c>
      <c r="F3605" t="s">
        <v>1294</v>
      </c>
      <c r="G3605" t="s">
        <v>39</v>
      </c>
      <c r="H3605" s="11">
        <v>14000000</v>
      </c>
      <c r="I3605" s="11">
        <v>15549702</v>
      </c>
      <c r="J3605" t="s">
        <v>38</v>
      </c>
      <c r="K3605">
        <v>90</v>
      </c>
      <c r="L3605" t="s">
        <v>1618</v>
      </c>
      <c r="M3605" t="s">
        <v>12163</v>
      </c>
      <c r="N3605">
        <v>4.5999999999999996</v>
      </c>
      <c r="O3605">
        <v>56</v>
      </c>
      <c r="P3605">
        <v>123</v>
      </c>
      <c r="Q3605">
        <v>24038</v>
      </c>
      <c r="R3605">
        <v>3007</v>
      </c>
      <c r="S3605" t="s">
        <v>28</v>
      </c>
      <c r="T3605">
        <v>1.85</v>
      </c>
      <c r="U3605" t="b">
        <f>IF(Table19[[#This Row],[gross]]-Table19[[#This Row],[budget]] &gt; 0, TRUE, FALSE)</f>
        <v>1</v>
      </c>
    </row>
    <row r="3606" spans="1:21" x14ac:dyDescent="0.35">
      <c r="A3606" t="s">
        <v>12981</v>
      </c>
      <c r="B3606">
        <v>1999</v>
      </c>
      <c r="C3606" t="s">
        <v>12980</v>
      </c>
      <c r="D3606" t="s">
        <v>950</v>
      </c>
      <c r="E3606" t="s">
        <v>236</v>
      </c>
      <c r="F3606" t="s">
        <v>5681</v>
      </c>
      <c r="G3606" t="s">
        <v>569</v>
      </c>
      <c r="H3606" s="11">
        <v>12000000</v>
      </c>
      <c r="I3606" s="11">
        <v>175370</v>
      </c>
      <c r="J3606" t="s">
        <v>38</v>
      </c>
      <c r="K3606">
        <v>110</v>
      </c>
      <c r="L3606" t="s">
        <v>1611</v>
      </c>
      <c r="M3606" t="s">
        <v>12982</v>
      </c>
      <c r="N3606">
        <v>4.5999999999999996</v>
      </c>
      <c r="O3606">
        <v>42</v>
      </c>
      <c r="P3606">
        <v>133</v>
      </c>
      <c r="Q3606">
        <v>6884</v>
      </c>
      <c r="R3606">
        <v>17417</v>
      </c>
      <c r="S3606" t="s">
        <v>28</v>
      </c>
      <c r="T3606">
        <v>1.85</v>
      </c>
      <c r="U3606" t="b">
        <f>IF(Table19[[#This Row],[gross]]-Table19[[#This Row],[budget]] &gt; 0, TRUE, FALSE)</f>
        <v>0</v>
      </c>
    </row>
    <row r="3607" spans="1:21" x14ac:dyDescent="0.35">
      <c r="A3607" t="s">
        <v>13072</v>
      </c>
      <c r="B3607">
        <v>2001</v>
      </c>
      <c r="C3607" t="s">
        <v>13071</v>
      </c>
      <c r="D3607" t="s">
        <v>3412</v>
      </c>
      <c r="E3607" t="s">
        <v>3575</v>
      </c>
      <c r="F3607" t="s">
        <v>220</v>
      </c>
      <c r="G3607" t="s">
        <v>39</v>
      </c>
      <c r="H3607" s="11">
        <v>11000000</v>
      </c>
      <c r="I3607" s="11">
        <v>23978402</v>
      </c>
      <c r="J3607" t="s">
        <v>38</v>
      </c>
      <c r="K3607">
        <v>86</v>
      </c>
      <c r="L3607" t="s">
        <v>982</v>
      </c>
      <c r="M3607" t="s">
        <v>13073</v>
      </c>
      <c r="N3607">
        <v>4.5999999999999996</v>
      </c>
      <c r="O3607">
        <v>62</v>
      </c>
      <c r="P3607">
        <v>100</v>
      </c>
      <c r="Q3607">
        <v>10966</v>
      </c>
      <c r="R3607">
        <v>3850</v>
      </c>
      <c r="S3607" t="s">
        <v>28</v>
      </c>
      <c r="T3607">
        <v>1.85</v>
      </c>
      <c r="U3607" t="b">
        <f>IF(Table19[[#This Row],[gross]]-Table19[[#This Row],[budget]] &gt; 0, TRUE, FALSE)</f>
        <v>1</v>
      </c>
    </row>
    <row r="3608" spans="1:21" x14ac:dyDescent="0.35">
      <c r="A3608" t="s">
        <v>14836</v>
      </c>
      <c r="B3608">
        <v>2008</v>
      </c>
      <c r="C3608" t="s">
        <v>14835</v>
      </c>
      <c r="D3608" t="s">
        <v>7179</v>
      </c>
      <c r="E3608" t="s">
        <v>7185</v>
      </c>
      <c r="F3608" t="s">
        <v>3775</v>
      </c>
      <c r="G3608" t="s">
        <v>569</v>
      </c>
      <c r="H3608" s="11">
        <v>6500000</v>
      </c>
      <c r="I3608" s="11">
        <v>4693919</v>
      </c>
      <c r="J3608" t="s">
        <v>38</v>
      </c>
      <c r="K3608">
        <v>94</v>
      </c>
      <c r="L3608" t="s">
        <v>1611</v>
      </c>
      <c r="M3608" t="s">
        <v>14837</v>
      </c>
      <c r="N3608">
        <v>4.5999999999999996</v>
      </c>
      <c r="O3608">
        <v>42</v>
      </c>
      <c r="P3608">
        <v>78</v>
      </c>
      <c r="Q3608">
        <v>11011</v>
      </c>
      <c r="R3608">
        <v>4484</v>
      </c>
      <c r="S3608" t="s">
        <v>28</v>
      </c>
      <c r="T3608">
        <v>1.85</v>
      </c>
      <c r="U3608" t="b">
        <f>IF(Table19[[#This Row],[gross]]-Table19[[#This Row],[budget]] &gt; 0, TRUE, FALSE)</f>
        <v>0</v>
      </c>
    </row>
    <row r="3609" spans="1:21" x14ac:dyDescent="0.35">
      <c r="A3609" t="s">
        <v>15090</v>
      </c>
      <c r="B3609">
        <v>2012</v>
      </c>
      <c r="C3609" t="s">
        <v>10203</v>
      </c>
      <c r="D3609" t="s">
        <v>15089</v>
      </c>
      <c r="E3609" t="s">
        <v>15088</v>
      </c>
      <c r="F3609" t="s">
        <v>15091</v>
      </c>
      <c r="G3609" t="s">
        <v>569</v>
      </c>
      <c r="H3609" s="11">
        <v>5000000</v>
      </c>
      <c r="I3609" s="11">
        <v>53884821</v>
      </c>
      <c r="J3609" t="s">
        <v>38</v>
      </c>
      <c r="K3609">
        <v>96</v>
      </c>
      <c r="L3609" t="s">
        <v>6096</v>
      </c>
      <c r="M3609" t="s">
        <v>15092</v>
      </c>
      <c r="N3609">
        <v>4.5999999999999996</v>
      </c>
      <c r="O3609">
        <v>248</v>
      </c>
      <c r="P3609">
        <v>247</v>
      </c>
      <c r="Q3609">
        <v>51204</v>
      </c>
      <c r="R3609">
        <v>799</v>
      </c>
      <c r="S3609" t="s">
        <v>28</v>
      </c>
      <c r="T3609">
        <v>1.85</v>
      </c>
      <c r="U3609" t="b">
        <f>IF(Table19[[#This Row],[gross]]-Table19[[#This Row],[budget]] &gt; 0, TRUE, FALSE)</f>
        <v>1</v>
      </c>
    </row>
    <row r="3610" spans="1:21" x14ac:dyDescent="0.35">
      <c r="A3610" t="s">
        <v>15322</v>
      </c>
      <c r="B3610">
        <v>2015</v>
      </c>
      <c r="C3610" t="s">
        <v>12441</v>
      </c>
      <c r="D3610" t="s">
        <v>1394</v>
      </c>
      <c r="E3610" t="s">
        <v>15321</v>
      </c>
      <c r="F3610" t="s">
        <v>15323</v>
      </c>
      <c r="G3610" t="s">
        <v>39</v>
      </c>
      <c r="H3610" s="11">
        <v>5000000</v>
      </c>
      <c r="I3610" s="11">
        <v>4700361</v>
      </c>
      <c r="J3610" t="s">
        <v>38</v>
      </c>
      <c r="K3610">
        <v>121</v>
      </c>
      <c r="L3610" t="s">
        <v>3270</v>
      </c>
      <c r="M3610" t="s">
        <v>15324</v>
      </c>
      <c r="N3610">
        <v>4.5999999999999996</v>
      </c>
      <c r="O3610">
        <v>12</v>
      </c>
      <c r="P3610">
        <v>29</v>
      </c>
      <c r="Q3610">
        <v>2047</v>
      </c>
      <c r="R3610">
        <v>6617</v>
      </c>
      <c r="S3610" t="s">
        <v>28</v>
      </c>
      <c r="T3610">
        <v>2.35</v>
      </c>
      <c r="U3610" t="b">
        <f>IF(Table19[[#This Row],[gross]]-Table19[[#This Row],[budget]] &gt; 0, TRUE, FALSE)</f>
        <v>0</v>
      </c>
    </row>
    <row r="3611" spans="1:21" x14ac:dyDescent="0.35">
      <c r="A3611" t="s">
        <v>15565</v>
      </c>
      <c r="B3611">
        <v>2015</v>
      </c>
      <c r="C3611" t="s">
        <v>489</v>
      </c>
      <c r="D3611" t="s">
        <v>7404</v>
      </c>
      <c r="E3611" t="s">
        <v>4699</v>
      </c>
      <c r="F3611" t="s">
        <v>15566</v>
      </c>
      <c r="G3611" t="s">
        <v>569</v>
      </c>
      <c r="H3611" s="11">
        <v>4000000</v>
      </c>
      <c r="I3611" s="11">
        <v>35385560</v>
      </c>
      <c r="J3611" t="s">
        <v>38</v>
      </c>
      <c r="K3611">
        <v>91</v>
      </c>
      <c r="L3611" t="s">
        <v>825</v>
      </c>
      <c r="M3611" t="s">
        <v>15567</v>
      </c>
      <c r="N3611">
        <v>4.5999999999999996</v>
      </c>
      <c r="O3611">
        <v>149</v>
      </c>
      <c r="P3611">
        <v>131</v>
      </c>
      <c r="Q3611">
        <v>27198</v>
      </c>
      <c r="R3611">
        <v>4807</v>
      </c>
      <c r="S3611" t="s">
        <v>28</v>
      </c>
      <c r="T3611">
        <v>2.35</v>
      </c>
      <c r="U3611" t="b">
        <f>IF(Table19[[#This Row],[gross]]-Table19[[#This Row],[budget]] &gt; 0, TRUE, FALSE)</f>
        <v>1</v>
      </c>
    </row>
    <row r="3612" spans="1:21" x14ac:dyDescent="0.35">
      <c r="A3612" t="s">
        <v>15594</v>
      </c>
      <c r="B3612">
        <v>2001</v>
      </c>
      <c r="C3612" t="s">
        <v>15592</v>
      </c>
      <c r="D3612" t="s">
        <v>11348</v>
      </c>
      <c r="E3612" t="s">
        <v>15593</v>
      </c>
      <c r="F3612" t="s">
        <v>15592</v>
      </c>
      <c r="G3612" t="s">
        <v>569</v>
      </c>
      <c r="H3612" s="11">
        <v>4000000</v>
      </c>
      <c r="I3612" s="11">
        <v>10097096</v>
      </c>
      <c r="J3612" t="s">
        <v>38</v>
      </c>
      <c r="K3612">
        <v>93</v>
      </c>
      <c r="L3612" t="s">
        <v>1611</v>
      </c>
      <c r="M3612" t="s">
        <v>15595</v>
      </c>
      <c r="N3612">
        <v>4.5999999999999996</v>
      </c>
      <c r="O3612">
        <v>27</v>
      </c>
      <c r="P3612">
        <v>38</v>
      </c>
      <c r="Q3612">
        <v>5612</v>
      </c>
      <c r="R3612">
        <v>955</v>
      </c>
      <c r="S3612" t="s">
        <v>28</v>
      </c>
      <c r="T3612">
        <v>1.85</v>
      </c>
      <c r="U3612" t="b">
        <f>IF(Table19[[#This Row],[gross]]-Table19[[#This Row],[budget]] &gt; 0, TRUE, FALSE)</f>
        <v>1</v>
      </c>
    </row>
    <row r="3613" spans="1:21" x14ac:dyDescent="0.35">
      <c r="A3613" t="s">
        <v>16255</v>
      </c>
      <c r="B3613">
        <v>1982</v>
      </c>
      <c r="C3613" t="s">
        <v>16254</v>
      </c>
      <c r="D3613" t="s">
        <v>14771</v>
      </c>
      <c r="E3613" t="s">
        <v>9347</v>
      </c>
      <c r="F3613" t="s">
        <v>16256</v>
      </c>
      <c r="G3613" t="s">
        <v>569</v>
      </c>
      <c r="H3613" s="11">
        <v>2500000</v>
      </c>
      <c r="I3613" s="11">
        <v>14400000</v>
      </c>
      <c r="J3613" t="s">
        <v>38</v>
      </c>
      <c r="K3613">
        <v>98</v>
      </c>
      <c r="L3613" t="s">
        <v>6692</v>
      </c>
      <c r="M3613" t="s">
        <v>16257</v>
      </c>
      <c r="N3613">
        <v>4.5999999999999996</v>
      </c>
      <c r="O3613">
        <v>162</v>
      </c>
      <c r="P3613">
        <v>532</v>
      </c>
      <c r="Q3613">
        <v>28589</v>
      </c>
      <c r="R3613">
        <v>684</v>
      </c>
      <c r="S3613" t="s">
        <v>28</v>
      </c>
      <c r="T3613">
        <v>2.35</v>
      </c>
      <c r="U3613" t="b">
        <f>IF(Table19[[#This Row],[gross]]-Table19[[#This Row],[budget]] &gt; 0, TRUE, FALSE)</f>
        <v>1</v>
      </c>
    </row>
    <row r="3614" spans="1:21" x14ac:dyDescent="0.35">
      <c r="A3614" t="s">
        <v>16550</v>
      </c>
      <c r="B3614">
        <v>2010</v>
      </c>
      <c r="C3614" t="s">
        <v>16547</v>
      </c>
      <c r="D3614" t="s">
        <v>16549</v>
      </c>
      <c r="E3614" t="s">
        <v>16548</v>
      </c>
      <c r="F3614" t="s">
        <v>16551</v>
      </c>
      <c r="G3614" t="s">
        <v>569</v>
      </c>
      <c r="H3614" s="11">
        <v>3400000</v>
      </c>
      <c r="I3614" s="11">
        <v>535249</v>
      </c>
      <c r="J3614" t="s">
        <v>38</v>
      </c>
      <c r="K3614">
        <v>86</v>
      </c>
      <c r="L3614" t="s">
        <v>1611</v>
      </c>
      <c r="M3614" t="s">
        <v>16552</v>
      </c>
      <c r="N3614">
        <v>4.5999999999999996</v>
      </c>
      <c r="O3614">
        <v>46</v>
      </c>
      <c r="P3614">
        <v>13</v>
      </c>
      <c r="Q3614">
        <v>3467</v>
      </c>
      <c r="R3614">
        <v>768</v>
      </c>
      <c r="S3614" t="s">
        <v>28</v>
      </c>
      <c r="T3614">
        <v>1.85</v>
      </c>
      <c r="U3614" t="b">
        <f>IF(Table19[[#This Row],[gross]]-Table19[[#This Row],[budget]] &gt; 0, TRUE, FALSE)</f>
        <v>0</v>
      </c>
    </row>
    <row r="3615" spans="1:21" x14ac:dyDescent="0.35">
      <c r="A3615" t="s">
        <v>17585</v>
      </c>
      <c r="B3615">
        <v>2012</v>
      </c>
      <c r="C3615" t="s">
        <v>17584</v>
      </c>
      <c r="D3615" t="s">
        <v>12478</v>
      </c>
      <c r="E3615" t="s">
        <v>7804</v>
      </c>
      <c r="F3615" t="s">
        <v>17586</v>
      </c>
      <c r="G3615" t="s">
        <v>4621</v>
      </c>
      <c r="H3615" s="11">
        <v>500000</v>
      </c>
      <c r="I3615" s="11">
        <v>1332</v>
      </c>
      <c r="J3615" t="s">
        <v>38</v>
      </c>
      <c r="K3615">
        <v>87</v>
      </c>
      <c r="L3615" t="s">
        <v>7191</v>
      </c>
      <c r="M3615" t="s">
        <v>17587</v>
      </c>
      <c r="N3615">
        <v>4.5999999999999996</v>
      </c>
      <c r="O3615">
        <v>29</v>
      </c>
      <c r="P3615">
        <v>20</v>
      </c>
      <c r="Q3615">
        <v>2038</v>
      </c>
      <c r="R3615">
        <v>2251</v>
      </c>
      <c r="S3615" t="s">
        <v>28</v>
      </c>
      <c r="T3615">
        <v>2.35</v>
      </c>
      <c r="U3615" t="b">
        <f>IF(Table19[[#This Row],[gross]]-Table19[[#This Row],[budget]] &gt; 0, TRUE, FALSE)</f>
        <v>0</v>
      </c>
    </row>
    <row r="3616" spans="1:21" x14ac:dyDescent="0.35">
      <c r="A3616" t="s">
        <v>3133</v>
      </c>
      <c r="B3616">
        <v>2001</v>
      </c>
      <c r="C3616" t="s">
        <v>2003</v>
      </c>
      <c r="D3616" t="s">
        <v>1721</v>
      </c>
      <c r="E3616" t="s">
        <v>1648</v>
      </c>
      <c r="F3616" t="s">
        <v>3134</v>
      </c>
      <c r="G3616" t="s">
        <v>39</v>
      </c>
      <c r="H3616" s="11">
        <v>72000000</v>
      </c>
      <c r="I3616" s="11">
        <v>32616869</v>
      </c>
      <c r="J3616" t="s">
        <v>38</v>
      </c>
      <c r="K3616">
        <v>116</v>
      </c>
      <c r="L3616" t="s">
        <v>3132</v>
      </c>
      <c r="M3616" t="s">
        <v>3135</v>
      </c>
      <c r="N3616">
        <v>4.5</v>
      </c>
      <c r="O3616">
        <v>109</v>
      </c>
      <c r="P3616">
        <v>346</v>
      </c>
      <c r="Q3616">
        <v>34435</v>
      </c>
      <c r="R3616">
        <v>14780</v>
      </c>
      <c r="S3616" t="s">
        <v>28</v>
      </c>
      <c r="T3616">
        <v>2.35</v>
      </c>
      <c r="U3616" t="b">
        <f>IF(Table19[[#This Row],[gross]]-Table19[[#This Row],[budget]] &gt; 0, TRUE, FALSE)</f>
        <v>0</v>
      </c>
    </row>
    <row r="3617" spans="1:21" x14ac:dyDescent="0.35">
      <c r="A3617" t="s">
        <v>3225</v>
      </c>
      <c r="B3617">
        <v>2009</v>
      </c>
      <c r="C3617" t="s">
        <v>3148</v>
      </c>
      <c r="D3617" t="s">
        <v>469</v>
      </c>
      <c r="E3617" t="s">
        <v>3223</v>
      </c>
      <c r="F3617" t="s">
        <v>2108</v>
      </c>
      <c r="G3617" t="s">
        <v>90</v>
      </c>
      <c r="H3617" s="11">
        <v>75000000</v>
      </c>
      <c r="I3617" s="11">
        <v>219613391</v>
      </c>
      <c r="J3617" t="s">
        <v>38</v>
      </c>
      <c r="K3617">
        <v>88</v>
      </c>
      <c r="L3617" t="s">
        <v>3224</v>
      </c>
      <c r="M3617" t="s">
        <v>3226</v>
      </c>
      <c r="N3617">
        <v>4.5</v>
      </c>
      <c r="O3617">
        <v>107</v>
      </c>
      <c r="P3617">
        <v>98</v>
      </c>
      <c r="Q3617">
        <v>31649</v>
      </c>
      <c r="R3617">
        <v>5227</v>
      </c>
      <c r="S3617" t="s">
        <v>28</v>
      </c>
      <c r="T3617">
        <v>1.85</v>
      </c>
      <c r="U3617" t="b">
        <f>IF(Table19[[#This Row],[gross]]-Table19[[#This Row],[budget]] &gt; 0, TRUE, FALSE)</f>
        <v>1</v>
      </c>
    </row>
    <row r="3618" spans="1:21" x14ac:dyDescent="0.35">
      <c r="A3618" t="s">
        <v>5366</v>
      </c>
      <c r="B3618">
        <v>2006</v>
      </c>
      <c r="C3618" t="s">
        <v>5365</v>
      </c>
      <c r="D3618" t="s">
        <v>2403</v>
      </c>
      <c r="E3618" t="s">
        <v>3167</v>
      </c>
      <c r="F3618" t="s">
        <v>4771</v>
      </c>
      <c r="G3618" t="s">
        <v>90</v>
      </c>
      <c r="H3618" s="11">
        <v>47000000</v>
      </c>
      <c r="I3618" s="11">
        <v>15519841</v>
      </c>
      <c r="J3618" t="s">
        <v>38</v>
      </c>
      <c r="K3618">
        <v>75</v>
      </c>
      <c r="L3618" t="s">
        <v>266</v>
      </c>
      <c r="M3618" t="s">
        <v>5367</v>
      </c>
      <c r="N3618">
        <v>4.5</v>
      </c>
      <c r="O3618">
        <v>93</v>
      </c>
      <c r="P3618">
        <v>71</v>
      </c>
      <c r="Q3618">
        <v>8693</v>
      </c>
      <c r="R3618">
        <v>6863</v>
      </c>
      <c r="S3618" t="s">
        <v>28</v>
      </c>
      <c r="T3618">
        <v>1.85</v>
      </c>
      <c r="U3618" t="b">
        <f>IF(Table19[[#This Row],[gross]]-Table19[[#This Row],[budget]] &gt; 0, TRUE, FALSE)</f>
        <v>0</v>
      </c>
    </row>
    <row r="3619" spans="1:21" x14ac:dyDescent="0.35">
      <c r="A3619" t="s">
        <v>6498</v>
      </c>
      <c r="B3619">
        <v>2002</v>
      </c>
      <c r="C3619" t="s">
        <v>6314</v>
      </c>
      <c r="D3619" t="s">
        <v>1753</v>
      </c>
      <c r="E3619" t="s">
        <v>6497</v>
      </c>
      <c r="F3619" t="s">
        <v>4918</v>
      </c>
      <c r="G3619" t="s">
        <v>39</v>
      </c>
      <c r="H3619" s="11">
        <v>40000000</v>
      </c>
      <c r="I3619" s="11">
        <v>4835968</v>
      </c>
      <c r="J3619" t="s">
        <v>56</v>
      </c>
      <c r="K3619">
        <v>93</v>
      </c>
      <c r="L3619" t="s">
        <v>50</v>
      </c>
      <c r="M3619" t="s">
        <v>6499</v>
      </c>
      <c r="N3619">
        <v>4.5</v>
      </c>
      <c r="O3619">
        <v>53</v>
      </c>
      <c r="P3619">
        <v>82</v>
      </c>
      <c r="Q3619">
        <v>4821</v>
      </c>
      <c r="R3619">
        <v>4123</v>
      </c>
      <c r="S3619" t="s">
        <v>28</v>
      </c>
      <c r="T3619">
        <v>2.35</v>
      </c>
      <c r="U3619" t="b">
        <f>IF(Table19[[#This Row],[gross]]-Table19[[#This Row],[budget]] &gt; 0, TRUE, FALSE)</f>
        <v>0</v>
      </c>
    </row>
    <row r="3620" spans="1:21" x14ac:dyDescent="0.35">
      <c r="A3620" t="s">
        <v>6854</v>
      </c>
      <c r="B3620">
        <v>2008</v>
      </c>
      <c r="C3620" t="s">
        <v>1413</v>
      </c>
      <c r="D3620" t="s">
        <v>4934</v>
      </c>
      <c r="E3620" t="s">
        <v>6853</v>
      </c>
      <c r="F3620" t="s">
        <v>6855</v>
      </c>
      <c r="G3620" t="s">
        <v>272</v>
      </c>
      <c r="H3620" s="11">
        <v>37000000</v>
      </c>
      <c r="I3620" s="11">
        <v>30105968</v>
      </c>
      <c r="J3620" t="s">
        <v>38</v>
      </c>
      <c r="K3620">
        <v>81</v>
      </c>
      <c r="L3620" t="s">
        <v>605</v>
      </c>
      <c r="M3620" t="s">
        <v>6856</v>
      </c>
      <c r="N3620">
        <v>4.5</v>
      </c>
      <c r="O3620">
        <v>85</v>
      </c>
      <c r="P3620">
        <v>45</v>
      </c>
      <c r="Q3620">
        <v>8860</v>
      </c>
      <c r="R3620">
        <v>2268</v>
      </c>
      <c r="S3620" t="s">
        <v>28</v>
      </c>
      <c r="T3620">
        <v>2.35</v>
      </c>
      <c r="U3620" t="b">
        <f>IF(Table19[[#This Row],[gross]]-Table19[[#This Row],[budget]] &gt; 0, TRUE, FALSE)</f>
        <v>0</v>
      </c>
    </row>
    <row r="3621" spans="1:21" x14ac:dyDescent="0.35">
      <c r="A3621" t="s">
        <v>7180</v>
      </c>
      <c r="B3621">
        <v>2008</v>
      </c>
      <c r="C3621" t="s">
        <v>7177</v>
      </c>
      <c r="D3621" t="s">
        <v>7179</v>
      </c>
      <c r="E3621" t="s">
        <v>4024</v>
      </c>
      <c r="F3621" t="s">
        <v>7181</v>
      </c>
      <c r="G3621" t="s">
        <v>39</v>
      </c>
      <c r="H3621" s="11">
        <v>35000000</v>
      </c>
      <c r="I3621" s="11">
        <v>25871834</v>
      </c>
      <c r="J3621" t="s">
        <v>38</v>
      </c>
      <c r="K3621">
        <v>82</v>
      </c>
      <c r="L3621" t="s">
        <v>7178</v>
      </c>
      <c r="M3621" t="s">
        <v>7182</v>
      </c>
      <c r="N3621">
        <v>4.5</v>
      </c>
      <c r="O3621">
        <v>121</v>
      </c>
      <c r="P3621">
        <v>173</v>
      </c>
      <c r="Q3621">
        <v>52052</v>
      </c>
      <c r="R3621">
        <v>3266</v>
      </c>
      <c r="S3621" t="s">
        <v>28</v>
      </c>
      <c r="T3621">
        <v>1.85</v>
      </c>
      <c r="U3621" t="b">
        <f>IF(Table19[[#This Row],[gross]]-Table19[[#This Row],[budget]] &gt; 0, TRUE, FALSE)</f>
        <v>0</v>
      </c>
    </row>
    <row r="3622" spans="1:21" x14ac:dyDescent="0.35">
      <c r="A3622" t="s">
        <v>8705</v>
      </c>
      <c r="B3622">
        <v>2004</v>
      </c>
      <c r="C3622" t="s">
        <v>8703</v>
      </c>
      <c r="D3622" t="s">
        <v>5710</v>
      </c>
      <c r="E3622" t="s">
        <v>7856</v>
      </c>
      <c r="F3622" t="s">
        <v>762</v>
      </c>
      <c r="G3622" t="s">
        <v>90</v>
      </c>
      <c r="H3622" s="11">
        <v>26000000</v>
      </c>
      <c r="I3622" s="11">
        <v>23222861</v>
      </c>
      <c r="J3622" t="s">
        <v>38</v>
      </c>
      <c r="K3622">
        <v>100</v>
      </c>
      <c r="L3622" t="s">
        <v>8704</v>
      </c>
      <c r="M3622" t="s">
        <v>8706</v>
      </c>
      <c r="N3622">
        <v>4.5</v>
      </c>
      <c r="O3622">
        <v>55</v>
      </c>
      <c r="P3622">
        <v>44</v>
      </c>
      <c r="Q3622">
        <v>11092</v>
      </c>
      <c r="R3622">
        <v>3742</v>
      </c>
      <c r="S3622" t="s">
        <v>28</v>
      </c>
      <c r="T3622">
        <v>2.35</v>
      </c>
      <c r="U3622" t="b">
        <f>IF(Table19[[#This Row],[gross]]-Table19[[#This Row],[budget]] &gt; 0, TRUE, FALSE)</f>
        <v>0</v>
      </c>
    </row>
    <row r="3623" spans="1:21" x14ac:dyDescent="0.35">
      <c r="A3623" t="s">
        <v>10436</v>
      </c>
      <c r="B3623">
        <v>2007</v>
      </c>
      <c r="C3623" t="s">
        <v>2569</v>
      </c>
      <c r="D3623" t="s">
        <v>702</v>
      </c>
      <c r="E3623" t="s">
        <v>952</v>
      </c>
      <c r="F3623" t="s">
        <v>779</v>
      </c>
      <c r="G3623" t="s">
        <v>39</v>
      </c>
      <c r="H3623" s="11">
        <v>20000000</v>
      </c>
      <c r="I3623" s="11">
        <v>8104069</v>
      </c>
      <c r="J3623" t="s">
        <v>38</v>
      </c>
      <c r="K3623">
        <v>91</v>
      </c>
      <c r="L3623" t="s">
        <v>1689</v>
      </c>
      <c r="M3623" t="s">
        <v>10437</v>
      </c>
      <c r="N3623">
        <v>4.5</v>
      </c>
      <c r="O3623">
        <v>53</v>
      </c>
      <c r="P3623">
        <v>26</v>
      </c>
      <c r="Q3623">
        <v>9785</v>
      </c>
      <c r="R3623">
        <v>2700</v>
      </c>
      <c r="S3623" t="s">
        <v>28</v>
      </c>
      <c r="T3623">
        <v>1.85</v>
      </c>
      <c r="U3623" t="b">
        <f>IF(Table19[[#This Row],[gross]]-Table19[[#This Row],[budget]] &gt; 0, TRUE, FALSE)</f>
        <v>0</v>
      </c>
    </row>
    <row r="3624" spans="1:21" x14ac:dyDescent="0.35">
      <c r="A3624" t="s">
        <v>10551</v>
      </c>
      <c r="B3624">
        <v>1980</v>
      </c>
      <c r="C3624" t="s">
        <v>10548</v>
      </c>
      <c r="D3624" t="s">
        <v>10264</v>
      </c>
      <c r="E3624" t="s">
        <v>10549</v>
      </c>
      <c r="F3624" t="s">
        <v>10552</v>
      </c>
      <c r="G3624" t="s">
        <v>90</v>
      </c>
      <c r="H3624" s="11">
        <v>20000000</v>
      </c>
      <c r="I3624" s="11">
        <v>2000000</v>
      </c>
      <c r="J3624" t="s">
        <v>38</v>
      </c>
      <c r="K3624">
        <v>124</v>
      </c>
      <c r="L3624" t="s">
        <v>10550</v>
      </c>
      <c r="M3624" t="s">
        <v>10553</v>
      </c>
      <c r="N3624">
        <v>4.5</v>
      </c>
      <c r="O3624">
        <v>26</v>
      </c>
      <c r="P3624">
        <v>74</v>
      </c>
      <c r="Q3624">
        <v>2998</v>
      </c>
      <c r="R3624">
        <v>1462</v>
      </c>
      <c r="S3624" t="s">
        <v>28</v>
      </c>
      <c r="T3624">
        <v>2.35</v>
      </c>
      <c r="U3624" t="b">
        <f>IF(Table19[[#This Row],[gross]]-Table19[[#This Row],[budget]] &gt; 0, TRUE, FALSE)</f>
        <v>0</v>
      </c>
    </row>
    <row r="3625" spans="1:21" x14ac:dyDescent="0.35">
      <c r="A3625" t="s">
        <v>11489</v>
      </c>
      <c r="B3625">
        <v>2002</v>
      </c>
      <c r="C3625" t="s">
        <v>11488</v>
      </c>
      <c r="D3625" t="s">
        <v>618</v>
      </c>
      <c r="E3625" t="s">
        <v>1600</v>
      </c>
      <c r="F3625" t="s">
        <v>3103</v>
      </c>
      <c r="G3625" t="s">
        <v>39</v>
      </c>
      <c r="H3625" s="11">
        <v>15600000</v>
      </c>
      <c r="I3625" s="11">
        <v>13571817</v>
      </c>
      <c r="J3625" t="s">
        <v>38</v>
      </c>
      <c r="K3625">
        <v>91</v>
      </c>
      <c r="L3625" t="s">
        <v>4290</v>
      </c>
      <c r="M3625" t="s">
        <v>11490</v>
      </c>
      <c r="N3625">
        <v>4.5</v>
      </c>
      <c r="O3625">
        <v>32</v>
      </c>
      <c r="P3625">
        <v>40</v>
      </c>
      <c r="Q3625">
        <v>5312</v>
      </c>
      <c r="R3625">
        <v>3104</v>
      </c>
      <c r="S3625" t="s">
        <v>28</v>
      </c>
      <c r="T3625">
        <v>1.85</v>
      </c>
      <c r="U3625" t="b">
        <f>IF(Table19[[#This Row],[gross]]-Table19[[#This Row],[budget]] &gt; 0, TRUE, FALSE)</f>
        <v>0</v>
      </c>
    </row>
    <row r="3626" spans="1:21" x14ac:dyDescent="0.35">
      <c r="A3626" t="s">
        <v>11831</v>
      </c>
      <c r="B3626">
        <v>2001</v>
      </c>
      <c r="C3626" t="s">
        <v>11830</v>
      </c>
      <c r="D3626" t="s">
        <v>877</v>
      </c>
      <c r="E3626" t="s">
        <v>11205</v>
      </c>
      <c r="F3626" t="s">
        <v>9827</v>
      </c>
      <c r="G3626" t="s">
        <v>569</v>
      </c>
      <c r="H3626" s="11">
        <v>15000000</v>
      </c>
      <c r="I3626" s="11">
        <v>14249005</v>
      </c>
      <c r="J3626" t="s">
        <v>38</v>
      </c>
      <c r="K3626">
        <v>87</v>
      </c>
      <c r="L3626" t="s">
        <v>1611</v>
      </c>
      <c r="M3626" t="s">
        <v>11832</v>
      </c>
      <c r="N3626">
        <v>4.5</v>
      </c>
      <c r="O3626">
        <v>97</v>
      </c>
      <c r="P3626">
        <v>619</v>
      </c>
      <c r="Q3626">
        <v>39788</v>
      </c>
      <c r="R3626">
        <v>2689</v>
      </c>
      <c r="S3626" t="s">
        <v>28</v>
      </c>
      <c r="T3626">
        <v>1.85</v>
      </c>
      <c r="U3626" t="b">
        <f>IF(Table19[[#This Row],[gross]]-Table19[[#This Row],[budget]] &gt; 0, TRUE, FALSE)</f>
        <v>0</v>
      </c>
    </row>
    <row r="3627" spans="1:21" x14ac:dyDescent="0.35">
      <c r="A3627" t="s">
        <v>12053</v>
      </c>
      <c r="B3627">
        <v>2001</v>
      </c>
      <c r="C3627" t="s">
        <v>12051</v>
      </c>
      <c r="D3627" t="s">
        <v>305</v>
      </c>
      <c r="E3627" t="s">
        <v>1760</v>
      </c>
      <c r="F3627" t="s">
        <v>12054</v>
      </c>
      <c r="G3627" t="s">
        <v>39</v>
      </c>
      <c r="H3627" s="11">
        <v>25000000</v>
      </c>
      <c r="I3627" s="11">
        <v>22723</v>
      </c>
      <c r="J3627" t="s">
        <v>740</v>
      </c>
      <c r="K3627">
        <v>105</v>
      </c>
      <c r="L3627" t="s">
        <v>12052</v>
      </c>
      <c r="M3627" t="s">
        <v>12055</v>
      </c>
      <c r="N3627">
        <v>4.5</v>
      </c>
      <c r="O3627">
        <v>19</v>
      </c>
      <c r="P3627">
        <v>40</v>
      </c>
      <c r="Q3627">
        <v>2236</v>
      </c>
      <c r="R3627">
        <v>1732</v>
      </c>
      <c r="S3627" t="s">
        <v>28</v>
      </c>
      <c r="T3627">
        <v>2.35</v>
      </c>
      <c r="U3627" t="b">
        <f>IF(Table19[[#This Row],[gross]]-Table19[[#This Row],[budget]] &gt; 0, TRUE, FALSE)</f>
        <v>0</v>
      </c>
    </row>
    <row r="3628" spans="1:21" x14ac:dyDescent="0.35">
      <c r="A3628" t="s">
        <v>12154</v>
      </c>
      <c r="B3628">
        <v>1995</v>
      </c>
      <c r="C3628" t="s">
        <v>6001</v>
      </c>
      <c r="D3628" t="s">
        <v>3723</v>
      </c>
      <c r="E3628" t="s">
        <v>10637</v>
      </c>
      <c r="F3628" t="s">
        <v>12155</v>
      </c>
      <c r="G3628" t="s">
        <v>569</v>
      </c>
      <c r="H3628" s="11">
        <v>20000000</v>
      </c>
      <c r="I3628" s="11">
        <v>19900000</v>
      </c>
      <c r="J3628" t="s">
        <v>38</v>
      </c>
      <c r="K3628">
        <v>100</v>
      </c>
      <c r="L3628" t="s">
        <v>9032</v>
      </c>
      <c r="M3628" t="s">
        <v>12156</v>
      </c>
      <c r="N3628">
        <v>4.5</v>
      </c>
      <c r="O3628">
        <v>34</v>
      </c>
      <c r="P3628">
        <v>53</v>
      </c>
      <c r="Q3628">
        <v>17262</v>
      </c>
      <c r="R3628">
        <v>2348</v>
      </c>
      <c r="S3628" t="s">
        <v>28</v>
      </c>
      <c r="T3628">
        <v>1.85</v>
      </c>
      <c r="U3628" t="b">
        <f>IF(Table19[[#This Row],[gross]]-Table19[[#This Row],[budget]] &gt; 0, TRUE, FALSE)</f>
        <v>0</v>
      </c>
    </row>
    <row r="3629" spans="1:21" x14ac:dyDescent="0.35">
      <c r="A3629" t="s">
        <v>12531</v>
      </c>
      <c r="B3629">
        <v>2015</v>
      </c>
      <c r="C3629" t="s">
        <v>4336</v>
      </c>
      <c r="D3629" t="s">
        <v>640</v>
      </c>
      <c r="E3629" t="s">
        <v>3246</v>
      </c>
      <c r="F3629" t="s">
        <v>1301</v>
      </c>
      <c r="G3629" t="s">
        <v>39</v>
      </c>
      <c r="H3629" s="11">
        <v>8495000</v>
      </c>
      <c r="I3629" s="11">
        <v>1712111</v>
      </c>
      <c r="J3629" t="s">
        <v>38</v>
      </c>
      <c r="K3629">
        <v>91</v>
      </c>
      <c r="L3629" t="s">
        <v>5289</v>
      </c>
      <c r="M3629" t="s">
        <v>12532</v>
      </c>
      <c r="N3629">
        <v>4.5</v>
      </c>
      <c r="O3629">
        <v>93</v>
      </c>
      <c r="P3629">
        <v>53</v>
      </c>
      <c r="Q3629">
        <v>7199</v>
      </c>
      <c r="R3629">
        <v>7875</v>
      </c>
      <c r="S3629" t="s">
        <v>28</v>
      </c>
      <c r="T3629">
        <v>1.85</v>
      </c>
      <c r="U3629" t="b">
        <f>IF(Table19[[#This Row],[gross]]-Table19[[#This Row],[budget]] &gt; 0, TRUE, FALSE)</f>
        <v>0</v>
      </c>
    </row>
    <row r="3630" spans="1:21" x14ac:dyDescent="0.35">
      <c r="A3630" t="s">
        <v>13025</v>
      </c>
      <c r="B3630">
        <v>2008</v>
      </c>
      <c r="C3630" t="s">
        <v>3902</v>
      </c>
      <c r="D3630" t="s">
        <v>10093</v>
      </c>
      <c r="E3630" t="s">
        <v>7220</v>
      </c>
      <c r="F3630" t="s">
        <v>10911</v>
      </c>
      <c r="G3630" t="s">
        <v>272</v>
      </c>
      <c r="H3630" s="11">
        <v>11000000</v>
      </c>
      <c r="I3630" s="11">
        <v>90556401</v>
      </c>
      <c r="J3630" t="s">
        <v>38</v>
      </c>
      <c r="K3630">
        <v>112</v>
      </c>
      <c r="L3630" t="s">
        <v>2905</v>
      </c>
      <c r="M3630" t="s">
        <v>13026</v>
      </c>
      <c r="N3630">
        <v>4.5</v>
      </c>
      <c r="O3630">
        <v>128</v>
      </c>
      <c r="P3630">
        <v>171</v>
      </c>
      <c r="Q3630">
        <v>43795</v>
      </c>
      <c r="R3630">
        <v>3507</v>
      </c>
      <c r="S3630" t="s">
        <v>28</v>
      </c>
      <c r="T3630">
        <v>1.85</v>
      </c>
      <c r="U3630" t="b">
        <f>IF(Table19[[#This Row],[gross]]-Table19[[#This Row],[budget]] &gt; 0, TRUE, FALSE)</f>
        <v>1</v>
      </c>
    </row>
    <row r="3631" spans="1:21" x14ac:dyDescent="0.35">
      <c r="A3631" t="s">
        <v>13779</v>
      </c>
      <c r="B3631">
        <v>1988</v>
      </c>
      <c r="C3631" t="s">
        <v>13778</v>
      </c>
      <c r="D3631" t="s">
        <v>2138</v>
      </c>
      <c r="E3631" t="s">
        <v>7036</v>
      </c>
      <c r="F3631" t="s">
        <v>7034</v>
      </c>
      <c r="G3631" t="s">
        <v>39</v>
      </c>
      <c r="H3631" s="11">
        <v>10500000</v>
      </c>
      <c r="I3631" s="11">
        <v>14114488</v>
      </c>
      <c r="J3631" t="s">
        <v>38</v>
      </c>
      <c r="K3631">
        <v>98</v>
      </c>
      <c r="L3631" t="s">
        <v>5289</v>
      </c>
      <c r="M3631" t="s">
        <v>13780</v>
      </c>
      <c r="N3631">
        <v>4.5</v>
      </c>
      <c r="O3631">
        <v>66</v>
      </c>
      <c r="P3631">
        <v>114</v>
      </c>
      <c r="Q3631">
        <v>13190</v>
      </c>
      <c r="R3631">
        <v>3827</v>
      </c>
      <c r="S3631" t="s">
        <v>28</v>
      </c>
      <c r="T3631">
        <v>1.85</v>
      </c>
      <c r="U3631" t="b">
        <f>IF(Table19[[#This Row],[gross]]-Table19[[#This Row],[budget]] &gt; 0, TRUE, FALSE)</f>
        <v>1</v>
      </c>
    </row>
    <row r="3632" spans="1:21" x14ac:dyDescent="0.35">
      <c r="A3632" t="s">
        <v>13859</v>
      </c>
      <c r="B3632">
        <v>2006</v>
      </c>
      <c r="C3632" t="s">
        <v>10471</v>
      </c>
      <c r="D3632" t="s">
        <v>3979</v>
      </c>
      <c r="E3632" t="s">
        <v>5383</v>
      </c>
      <c r="F3632" t="s">
        <v>7563</v>
      </c>
      <c r="G3632" t="s">
        <v>569</v>
      </c>
      <c r="H3632" s="11">
        <v>9000000</v>
      </c>
      <c r="I3632" s="11">
        <v>16235293</v>
      </c>
      <c r="J3632" t="s">
        <v>38</v>
      </c>
      <c r="K3632">
        <v>94</v>
      </c>
      <c r="L3632" t="s">
        <v>6096</v>
      </c>
      <c r="M3632" t="s">
        <v>13860</v>
      </c>
      <c r="N3632">
        <v>4.5</v>
      </c>
      <c r="O3632">
        <v>186</v>
      </c>
      <c r="P3632">
        <v>278</v>
      </c>
      <c r="Q3632">
        <v>19918</v>
      </c>
      <c r="R3632">
        <v>1611</v>
      </c>
      <c r="S3632" t="s">
        <v>28</v>
      </c>
      <c r="T3632">
        <v>2.35</v>
      </c>
      <c r="U3632" t="b">
        <f>IF(Table19[[#This Row],[gross]]-Table19[[#This Row],[budget]] &gt; 0, TRUE, FALSE)</f>
        <v>1</v>
      </c>
    </row>
    <row r="3633" spans="1:21" x14ac:dyDescent="0.35">
      <c r="A3633" t="s">
        <v>15188</v>
      </c>
      <c r="B3633">
        <v>1989</v>
      </c>
      <c r="C3633" t="s">
        <v>15185</v>
      </c>
      <c r="D3633" t="s">
        <v>12192</v>
      </c>
      <c r="E3633" t="s">
        <v>15186</v>
      </c>
      <c r="F3633" t="s">
        <v>15189</v>
      </c>
      <c r="G3633" t="s">
        <v>569</v>
      </c>
      <c r="H3633" s="11">
        <v>5000000</v>
      </c>
      <c r="I3633" s="11">
        <v>14343976</v>
      </c>
      <c r="J3633" t="s">
        <v>38</v>
      </c>
      <c r="K3633">
        <v>100</v>
      </c>
      <c r="L3633" t="s">
        <v>15187</v>
      </c>
      <c r="M3633" t="s">
        <v>15190</v>
      </c>
      <c r="N3633">
        <v>4.5</v>
      </c>
      <c r="O3633">
        <v>129</v>
      </c>
      <c r="P3633">
        <v>291</v>
      </c>
      <c r="Q3633">
        <v>22961</v>
      </c>
      <c r="R3633">
        <v>1327</v>
      </c>
      <c r="S3633" t="s">
        <v>28</v>
      </c>
      <c r="T3633">
        <v>1.85</v>
      </c>
      <c r="U3633" t="b">
        <f>IF(Table19[[#This Row],[gross]]-Table19[[#This Row],[budget]] &gt; 0, TRUE, FALSE)</f>
        <v>1</v>
      </c>
    </row>
    <row r="3634" spans="1:21" x14ac:dyDescent="0.35">
      <c r="A3634" t="s">
        <v>16571</v>
      </c>
      <c r="B3634">
        <v>2015</v>
      </c>
      <c r="C3634" t="s">
        <v>418</v>
      </c>
      <c r="D3634" t="s">
        <v>3258</v>
      </c>
      <c r="E3634" t="s">
        <v>15939</v>
      </c>
      <c r="F3634" t="s">
        <v>898</v>
      </c>
      <c r="G3634" t="s">
        <v>569</v>
      </c>
      <c r="H3634" s="11">
        <v>13500000</v>
      </c>
      <c r="I3634" s="11">
        <v>186354</v>
      </c>
      <c r="J3634" t="s">
        <v>38</v>
      </c>
      <c r="K3634">
        <v>129</v>
      </c>
      <c r="L3634" t="s">
        <v>3270</v>
      </c>
      <c r="M3634" t="s">
        <v>16572</v>
      </c>
      <c r="N3634">
        <v>4.5</v>
      </c>
      <c r="O3634">
        <v>74</v>
      </c>
      <c r="P3634">
        <v>30</v>
      </c>
      <c r="Q3634">
        <v>1758</v>
      </c>
      <c r="R3634">
        <v>26176</v>
      </c>
      <c r="S3634" t="s">
        <v>28</v>
      </c>
      <c r="T3634">
        <v>2.35</v>
      </c>
      <c r="U3634" t="b">
        <f>IF(Table19[[#This Row],[gross]]-Table19[[#This Row],[budget]] &gt; 0, TRUE, FALSE)</f>
        <v>0</v>
      </c>
    </row>
    <row r="3635" spans="1:21" x14ac:dyDescent="0.35">
      <c r="A3635" t="s">
        <v>17458</v>
      </c>
      <c r="B3635">
        <v>2013</v>
      </c>
      <c r="C3635" t="s">
        <v>17457</v>
      </c>
      <c r="D3635" t="s">
        <v>8688</v>
      </c>
      <c r="E3635" t="s">
        <v>2681</v>
      </c>
      <c r="F3635" t="s">
        <v>17459</v>
      </c>
      <c r="H3635" s="11">
        <v>600000</v>
      </c>
      <c r="I3635" s="11"/>
      <c r="J3635" t="s">
        <v>38</v>
      </c>
      <c r="K3635">
        <v>98</v>
      </c>
      <c r="L3635" t="s">
        <v>9667</v>
      </c>
      <c r="N3635">
        <v>4.5</v>
      </c>
      <c r="O3635">
        <v>8</v>
      </c>
      <c r="P3635">
        <v>9</v>
      </c>
      <c r="Q3635">
        <v>719</v>
      </c>
      <c r="R3635">
        <v>1707</v>
      </c>
      <c r="S3635" t="s">
        <v>28</v>
      </c>
      <c r="U3635" t="b">
        <f>IF(Table19[[#This Row],[gross]]-Table19[[#This Row],[budget]] &gt; 0, TRUE, FALSE)</f>
        <v>0</v>
      </c>
    </row>
    <row r="3636" spans="1:21" x14ac:dyDescent="0.35">
      <c r="A3636" t="s">
        <v>1620</v>
      </c>
      <c r="B3636">
        <v>2001</v>
      </c>
      <c r="C3636" t="s">
        <v>1616</v>
      </c>
      <c r="D3636" t="s">
        <v>1619</v>
      </c>
      <c r="E3636" t="s">
        <v>1617</v>
      </c>
      <c r="F3636" t="s">
        <v>540</v>
      </c>
      <c r="G3636" t="s">
        <v>569</v>
      </c>
      <c r="H3636" s="11">
        <v>90000000</v>
      </c>
      <c r="I3636" s="11">
        <v>6712451</v>
      </c>
      <c r="J3636" t="s">
        <v>1623</v>
      </c>
      <c r="K3636">
        <v>104</v>
      </c>
      <c r="L3636" t="s">
        <v>1618</v>
      </c>
      <c r="M3636" t="s">
        <v>1621</v>
      </c>
      <c r="N3636">
        <v>4.4000000000000004</v>
      </c>
      <c r="O3636">
        <v>62</v>
      </c>
      <c r="P3636">
        <v>89</v>
      </c>
      <c r="Q3636">
        <v>4102</v>
      </c>
      <c r="R3636">
        <v>3133</v>
      </c>
      <c r="S3636" t="s">
        <v>28</v>
      </c>
      <c r="T3636">
        <v>1.85</v>
      </c>
      <c r="U3636" t="b">
        <f>IF(Table19[[#This Row],[gross]]-Table19[[#This Row],[budget]] &gt; 0, TRUE, FALSE)</f>
        <v>0</v>
      </c>
    </row>
    <row r="3637" spans="1:21" x14ac:dyDescent="0.35">
      <c r="A3637" t="s">
        <v>2229</v>
      </c>
      <c r="B3637">
        <v>2010</v>
      </c>
      <c r="C3637" t="s">
        <v>2226</v>
      </c>
      <c r="D3637" t="s">
        <v>2228</v>
      </c>
      <c r="E3637" t="s">
        <v>1344</v>
      </c>
      <c r="F3637" t="s">
        <v>2230</v>
      </c>
      <c r="G3637" t="s">
        <v>90</v>
      </c>
      <c r="H3637" s="11">
        <v>90000000</v>
      </c>
      <c r="I3637" s="11">
        <v>190562</v>
      </c>
      <c r="J3637" t="s">
        <v>56</v>
      </c>
      <c r="K3637">
        <v>110</v>
      </c>
      <c r="L3637" t="s">
        <v>2227</v>
      </c>
      <c r="M3637" t="s">
        <v>2231</v>
      </c>
      <c r="N3637">
        <v>4.4000000000000004</v>
      </c>
      <c r="O3637">
        <v>47</v>
      </c>
      <c r="P3637">
        <v>24</v>
      </c>
      <c r="Q3637">
        <v>2508</v>
      </c>
      <c r="R3637">
        <v>2728</v>
      </c>
      <c r="S3637" t="s">
        <v>28</v>
      </c>
      <c r="T3637">
        <v>2.35</v>
      </c>
      <c r="U3637" t="b">
        <f>IF(Table19[[#This Row],[gross]]-Table19[[#This Row],[budget]] &gt; 0, TRUE, FALSE)</f>
        <v>0</v>
      </c>
    </row>
    <row r="3638" spans="1:21" x14ac:dyDescent="0.35">
      <c r="A3638" t="s">
        <v>2500</v>
      </c>
      <c r="B3638">
        <v>2011</v>
      </c>
      <c r="C3638" t="s">
        <v>581</v>
      </c>
      <c r="D3638" t="s">
        <v>469</v>
      </c>
      <c r="E3638" t="s">
        <v>2108</v>
      </c>
      <c r="F3638" t="s">
        <v>2501</v>
      </c>
      <c r="G3638" t="s">
        <v>272</v>
      </c>
      <c r="H3638" s="11">
        <v>75000000</v>
      </c>
      <c r="I3638" s="11">
        <v>133103929</v>
      </c>
      <c r="J3638" t="s">
        <v>38</v>
      </c>
      <c r="K3638">
        <v>87</v>
      </c>
      <c r="L3638" t="s">
        <v>2105</v>
      </c>
      <c r="M3638" t="s">
        <v>2502</v>
      </c>
      <c r="N3638">
        <v>4.4000000000000004</v>
      </c>
      <c r="O3638">
        <v>91</v>
      </c>
      <c r="P3638">
        <v>56</v>
      </c>
      <c r="Q3638">
        <v>22838</v>
      </c>
      <c r="R3638">
        <v>4073</v>
      </c>
      <c r="S3638" t="s">
        <v>28</v>
      </c>
      <c r="T3638">
        <v>1.85</v>
      </c>
      <c r="U3638" t="b">
        <f>IF(Table19[[#This Row],[gross]]-Table19[[#This Row],[budget]] &gt; 0, TRUE, FALSE)</f>
        <v>1</v>
      </c>
    </row>
    <row r="3639" spans="1:21" x14ac:dyDescent="0.35">
      <c r="A3639" t="s">
        <v>3918</v>
      </c>
      <c r="B3639">
        <v>2003</v>
      </c>
      <c r="C3639" t="s">
        <v>3916</v>
      </c>
      <c r="D3639" t="s">
        <v>1648</v>
      </c>
      <c r="E3639" t="s">
        <v>3917</v>
      </c>
      <c r="F3639" t="s">
        <v>3919</v>
      </c>
      <c r="G3639" t="s">
        <v>90</v>
      </c>
      <c r="H3639" s="11">
        <v>60000000</v>
      </c>
      <c r="I3639" s="11">
        <v>66734992</v>
      </c>
      <c r="J3639" t="s">
        <v>38</v>
      </c>
      <c r="K3639">
        <v>89</v>
      </c>
      <c r="L3639" t="s">
        <v>1334</v>
      </c>
      <c r="M3639" t="s">
        <v>3920</v>
      </c>
      <c r="N3639">
        <v>4.4000000000000004</v>
      </c>
      <c r="O3639">
        <v>73</v>
      </c>
      <c r="P3639">
        <v>181</v>
      </c>
      <c r="Q3639">
        <v>23476</v>
      </c>
      <c r="R3639">
        <v>1233</v>
      </c>
      <c r="S3639" t="s">
        <v>28</v>
      </c>
      <c r="T3639">
        <v>2.35</v>
      </c>
      <c r="U3639" t="b">
        <f>IF(Table19[[#This Row],[gross]]-Table19[[#This Row],[budget]] &gt; 0, TRUE, FALSE)</f>
        <v>1</v>
      </c>
    </row>
    <row r="3640" spans="1:21" x14ac:dyDescent="0.35">
      <c r="A3640" t="s">
        <v>3936</v>
      </c>
      <c r="B3640">
        <v>2006</v>
      </c>
      <c r="C3640" t="s">
        <v>3935</v>
      </c>
      <c r="D3640" t="s">
        <v>92</v>
      </c>
      <c r="E3640" t="s">
        <v>30</v>
      </c>
      <c r="F3640" t="s">
        <v>1917</v>
      </c>
      <c r="G3640" t="s">
        <v>90</v>
      </c>
      <c r="H3640" s="11">
        <v>50000000</v>
      </c>
      <c r="I3640" s="11">
        <v>61112916</v>
      </c>
      <c r="J3640" t="s">
        <v>38</v>
      </c>
      <c r="K3640">
        <v>98</v>
      </c>
      <c r="L3640" t="s">
        <v>505</v>
      </c>
      <c r="M3640" t="s">
        <v>3937</v>
      </c>
      <c r="N3640">
        <v>4.4000000000000004</v>
      </c>
      <c r="O3640">
        <v>76</v>
      </c>
      <c r="P3640">
        <v>83</v>
      </c>
      <c r="Q3640">
        <v>14888</v>
      </c>
      <c r="R3640">
        <v>24664</v>
      </c>
      <c r="S3640" t="s">
        <v>28</v>
      </c>
      <c r="T3640">
        <v>2.35</v>
      </c>
      <c r="U3640" t="b">
        <f>IF(Table19[[#This Row],[gross]]-Table19[[#This Row],[budget]] &gt; 0, TRUE, FALSE)</f>
        <v>1</v>
      </c>
    </row>
    <row r="3641" spans="1:21" x14ac:dyDescent="0.35">
      <c r="A3641" t="s">
        <v>5054</v>
      </c>
      <c r="B3641">
        <v>1994</v>
      </c>
      <c r="C3641" t="s">
        <v>5052</v>
      </c>
      <c r="D3641" t="s">
        <v>3063</v>
      </c>
      <c r="E3641" t="s">
        <v>5053</v>
      </c>
      <c r="F3641" t="s">
        <v>5055</v>
      </c>
      <c r="G3641" t="s">
        <v>569</v>
      </c>
      <c r="H3641" s="11">
        <v>50000000</v>
      </c>
      <c r="I3641" s="11">
        <v>38590500</v>
      </c>
      <c r="J3641" t="s">
        <v>38</v>
      </c>
      <c r="K3641">
        <v>101</v>
      </c>
      <c r="L3641" t="s">
        <v>50</v>
      </c>
      <c r="M3641" t="s">
        <v>5056</v>
      </c>
      <c r="N3641">
        <v>4.4000000000000004</v>
      </c>
      <c r="O3641">
        <v>47</v>
      </c>
      <c r="P3641">
        <v>140</v>
      </c>
      <c r="Q3641">
        <v>17997</v>
      </c>
      <c r="R3641">
        <v>1860</v>
      </c>
      <c r="S3641" t="s">
        <v>28</v>
      </c>
      <c r="T3641">
        <v>2.35</v>
      </c>
      <c r="U3641" t="b">
        <f>IF(Table19[[#This Row],[gross]]-Table19[[#This Row],[budget]] &gt; 0, TRUE, FALSE)</f>
        <v>0</v>
      </c>
    </row>
    <row r="3642" spans="1:21" x14ac:dyDescent="0.35">
      <c r="A3642" t="s">
        <v>6335</v>
      </c>
      <c r="B3642">
        <v>1996</v>
      </c>
      <c r="C3642" t="s">
        <v>4507</v>
      </c>
      <c r="D3642" t="s">
        <v>114</v>
      </c>
      <c r="E3642" t="s">
        <v>309</v>
      </c>
      <c r="F3642" t="s">
        <v>6336</v>
      </c>
      <c r="G3642" t="s">
        <v>39</v>
      </c>
      <c r="H3642" s="11">
        <v>40000000</v>
      </c>
      <c r="I3642" s="11">
        <v>27663982</v>
      </c>
      <c r="J3642" t="s">
        <v>38</v>
      </c>
      <c r="K3642">
        <v>99</v>
      </c>
      <c r="L3642" t="s">
        <v>4155</v>
      </c>
      <c r="M3642" t="s">
        <v>6337</v>
      </c>
      <c r="N3642">
        <v>4.4000000000000004</v>
      </c>
      <c r="O3642">
        <v>70</v>
      </c>
      <c r="P3642">
        <v>164</v>
      </c>
      <c r="Q3642">
        <v>26051</v>
      </c>
      <c r="R3642">
        <v>10469</v>
      </c>
      <c r="S3642" t="s">
        <v>28</v>
      </c>
      <c r="T3642">
        <v>2.35</v>
      </c>
      <c r="U3642" t="b">
        <f>IF(Table19[[#This Row],[gross]]-Table19[[#This Row],[budget]] &gt; 0, TRUE, FALSE)</f>
        <v>0</v>
      </c>
    </row>
    <row r="3643" spans="1:21" x14ac:dyDescent="0.35">
      <c r="A3643" t="s">
        <v>6520</v>
      </c>
      <c r="B3643">
        <v>2008</v>
      </c>
      <c r="C3643" t="s">
        <v>6518</v>
      </c>
      <c r="D3643" t="s">
        <v>695</v>
      </c>
      <c r="E3643" t="s">
        <v>3841</v>
      </c>
      <c r="F3643" t="s">
        <v>6521</v>
      </c>
      <c r="G3643" t="s">
        <v>90</v>
      </c>
      <c r="H3643" s="11">
        <v>40000000</v>
      </c>
      <c r="I3643" s="11">
        <v>511920</v>
      </c>
      <c r="J3643" t="s">
        <v>38</v>
      </c>
      <c r="K3643">
        <v>94</v>
      </c>
      <c r="L3643" t="s">
        <v>6519</v>
      </c>
      <c r="M3643" t="s">
        <v>6522</v>
      </c>
      <c r="N3643">
        <v>4.4000000000000004</v>
      </c>
      <c r="O3643">
        <v>41</v>
      </c>
      <c r="P3643">
        <v>26</v>
      </c>
      <c r="Q3643">
        <v>2458</v>
      </c>
      <c r="R3643">
        <v>2449</v>
      </c>
      <c r="S3643" t="s">
        <v>28</v>
      </c>
      <c r="T3643">
        <v>1.85</v>
      </c>
      <c r="U3643" t="b">
        <f>IF(Table19[[#This Row],[gross]]-Table19[[#This Row],[budget]] &gt; 0, TRUE, FALSE)</f>
        <v>0</v>
      </c>
    </row>
    <row r="3644" spans="1:21" x14ac:dyDescent="0.35">
      <c r="A3644" t="s">
        <v>6655</v>
      </c>
      <c r="B3644">
        <v>2015</v>
      </c>
      <c r="C3644" t="s">
        <v>4910</v>
      </c>
      <c r="D3644" t="s">
        <v>6654</v>
      </c>
      <c r="E3644" t="s">
        <v>6653</v>
      </c>
      <c r="F3644" t="s">
        <v>6656</v>
      </c>
      <c r="G3644" t="s">
        <v>90</v>
      </c>
      <c r="H3644" s="11">
        <v>30000000</v>
      </c>
      <c r="I3644" s="11">
        <v>71038190</v>
      </c>
      <c r="J3644" t="s">
        <v>38</v>
      </c>
      <c r="K3644">
        <v>94</v>
      </c>
      <c r="L3644" t="s">
        <v>1689</v>
      </c>
      <c r="M3644" t="s">
        <v>6657</v>
      </c>
      <c r="N3644">
        <v>4.4000000000000004</v>
      </c>
      <c r="O3644">
        <v>76</v>
      </c>
      <c r="P3644">
        <v>123</v>
      </c>
      <c r="Q3644">
        <v>23473</v>
      </c>
      <c r="R3644">
        <v>3552</v>
      </c>
      <c r="S3644" t="s">
        <v>28</v>
      </c>
      <c r="T3644">
        <v>1.85</v>
      </c>
      <c r="U3644" t="b">
        <f>IF(Table19[[#This Row],[gross]]-Table19[[#This Row],[budget]] &gt; 0, TRUE, FALSE)</f>
        <v>1</v>
      </c>
    </row>
    <row r="3645" spans="1:21" x14ac:dyDescent="0.35">
      <c r="A3645" t="s">
        <v>7497</v>
      </c>
      <c r="B3645">
        <v>2011</v>
      </c>
      <c r="C3645" t="s">
        <v>4775</v>
      </c>
      <c r="D3645" t="s">
        <v>2075</v>
      </c>
      <c r="E3645" t="s">
        <v>1181</v>
      </c>
      <c r="F3645" t="s">
        <v>7498</v>
      </c>
      <c r="G3645" t="s">
        <v>39</v>
      </c>
      <c r="H3645" s="11">
        <v>32000000</v>
      </c>
      <c r="I3645" s="11">
        <v>37911876</v>
      </c>
      <c r="J3645" t="s">
        <v>38</v>
      </c>
      <c r="K3645">
        <v>113</v>
      </c>
      <c r="L3645" t="s">
        <v>1689</v>
      </c>
      <c r="M3645" t="s">
        <v>7499</v>
      </c>
      <c r="N3645">
        <v>4.4000000000000004</v>
      </c>
      <c r="O3645">
        <v>88</v>
      </c>
      <c r="P3645">
        <v>47</v>
      </c>
      <c r="Q3645">
        <v>19671</v>
      </c>
      <c r="R3645">
        <v>3500</v>
      </c>
      <c r="S3645" t="s">
        <v>28</v>
      </c>
      <c r="T3645">
        <v>2.35</v>
      </c>
      <c r="U3645" t="b">
        <f>IF(Table19[[#This Row],[gross]]-Table19[[#This Row],[budget]] &gt; 0, TRUE, FALSE)</f>
        <v>1</v>
      </c>
    </row>
    <row r="3646" spans="1:21" x14ac:dyDescent="0.35">
      <c r="A3646" t="s">
        <v>8044</v>
      </c>
      <c r="B3646">
        <v>2006</v>
      </c>
      <c r="C3646" t="s">
        <v>8042</v>
      </c>
      <c r="D3646" t="s">
        <v>1909</v>
      </c>
      <c r="E3646" t="s">
        <v>8043</v>
      </c>
      <c r="F3646" t="s">
        <v>2673</v>
      </c>
      <c r="G3646" t="s">
        <v>39</v>
      </c>
      <c r="H3646" s="11">
        <v>30000000</v>
      </c>
      <c r="I3646" s="11">
        <v>18500966</v>
      </c>
      <c r="J3646" t="s">
        <v>38</v>
      </c>
      <c r="K3646">
        <v>94</v>
      </c>
      <c r="L3646" t="s">
        <v>2145</v>
      </c>
      <c r="M3646" t="s">
        <v>8045</v>
      </c>
      <c r="N3646">
        <v>4.4000000000000004</v>
      </c>
      <c r="O3646">
        <v>158</v>
      </c>
      <c r="P3646">
        <v>830</v>
      </c>
      <c r="Q3646">
        <v>70341</v>
      </c>
      <c r="R3646">
        <v>15271</v>
      </c>
      <c r="S3646" t="s">
        <v>28</v>
      </c>
      <c r="T3646">
        <v>1.85</v>
      </c>
      <c r="U3646" t="b">
        <f>IF(Table19[[#This Row],[gross]]-Table19[[#This Row],[budget]] &gt; 0, TRUE, FALSE)</f>
        <v>0</v>
      </c>
    </row>
    <row r="3647" spans="1:21" x14ac:dyDescent="0.35">
      <c r="A3647" t="s">
        <v>9957</v>
      </c>
      <c r="B3647">
        <v>2010</v>
      </c>
      <c r="C3647" t="s">
        <v>8890</v>
      </c>
      <c r="D3647" t="s">
        <v>6120</v>
      </c>
      <c r="E3647" t="s">
        <v>7128</v>
      </c>
      <c r="F3647" t="s">
        <v>3846</v>
      </c>
      <c r="G3647" t="s">
        <v>39</v>
      </c>
      <c r="H3647" s="11">
        <v>20000000</v>
      </c>
      <c r="I3647" s="11">
        <v>60072596</v>
      </c>
      <c r="J3647" t="s">
        <v>38</v>
      </c>
      <c r="K3647">
        <v>121</v>
      </c>
      <c r="L3647" t="s">
        <v>1375</v>
      </c>
      <c r="M3647" t="s">
        <v>9958</v>
      </c>
      <c r="N3647">
        <v>4.4000000000000004</v>
      </c>
      <c r="O3647">
        <v>40</v>
      </c>
      <c r="P3647">
        <v>68</v>
      </c>
      <c r="Q3647">
        <v>7664</v>
      </c>
      <c r="R3647">
        <v>6657</v>
      </c>
      <c r="S3647" t="s">
        <v>28</v>
      </c>
      <c r="T3647">
        <v>1.85</v>
      </c>
      <c r="U3647" t="b">
        <f>IF(Table19[[#This Row],[gross]]-Table19[[#This Row],[budget]] &gt; 0, TRUE, FALSE)</f>
        <v>1</v>
      </c>
    </row>
    <row r="3648" spans="1:21" x14ac:dyDescent="0.35">
      <c r="A3648" t="s">
        <v>10943</v>
      </c>
      <c r="B3648">
        <v>2013</v>
      </c>
      <c r="C3648" t="s">
        <v>10940</v>
      </c>
      <c r="D3648" t="s">
        <v>10942</v>
      </c>
      <c r="E3648" t="s">
        <v>10941</v>
      </c>
      <c r="F3648" t="s">
        <v>10944</v>
      </c>
      <c r="G3648" t="s">
        <v>39</v>
      </c>
      <c r="H3648" s="11">
        <v>18000000</v>
      </c>
      <c r="I3648" s="11">
        <v>10494494</v>
      </c>
      <c r="J3648" t="s">
        <v>38</v>
      </c>
      <c r="K3648">
        <v>90</v>
      </c>
      <c r="L3648" t="s">
        <v>329</v>
      </c>
      <c r="M3648" t="s">
        <v>10945</v>
      </c>
      <c r="N3648">
        <v>4.4000000000000004</v>
      </c>
      <c r="O3648">
        <v>146</v>
      </c>
      <c r="P3648">
        <v>109</v>
      </c>
      <c r="Q3648">
        <v>19586</v>
      </c>
      <c r="R3648">
        <v>676</v>
      </c>
      <c r="S3648" t="s">
        <v>28</v>
      </c>
      <c r="T3648">
        <v>2.35</v>
      </c>
      <c r="U3648" t="b">
        <f>IF(Table19[[#This Row],[gross]]-Table19[[#This Row],[budget]] &gt; 0, TRUE, FALSE)</f>
        <v>0</v>
      </c>
    </row>
    <row r="3649" spans="1:21" x14ac:dyDescent="0.35">
      <c r="A3649" t="s">
        <v>11081</v>
      </c>
      <c r="B3649">
        <v>2013</v>
      </c>
      <c r="C3649" t="s">
        <v>11079</v>
      </c>
      <c r="D3649" t="s">
        <v>2952</v>
      </c>
      <c r="E3649" t="s">
        <v>10654</v>
      </c>
      <c r="F3649" t="s">
        <v>11082</v>
      </c>
      <c r="G3649" t="s">
        <v>90</v>
      </c>
      <c r="H3649" s="11">
        <v>17500000</v>
      </c>
      <c r="I3649" s="11">
        <v>7017178</v>
      </c>
      <c r="J3649" t="s">
        <v>38</v>
      </c>
      <c r="K3649">
        <v>93</v>
      </c>
      <c r="L3649" t="s">
        <v>11080</v>
      </c>
      <c r="M3649" t="s">
        <v>11083</v>
      </c>
      <c r="N3649">
        <v>4.4000000000000004</v>
      </c>
      <c r="O3649">
        <v>40</v>
      </c>
      <c r="P3649">
        <v>17</v>
      </c>
      <c r="Q3649">
        <v>1633</v>
      </c>
      <c r="R3649">
        <v>1373</v>
      </c>
      <c r="S3649" t="s">
        <v>28</v>
      </c>
      <c r="T3649">
        <v>2.35</v>
      </c>
      <c r="U3649" t="b">
        <f>IF(Table19[[#This Row],[gross]]-Table19[[#This Row],[budget]] &gt; 0, TRUE, FALSE)</f>
        <v>0</v>
      </c>
    </row>
    <row r="3650" spans="1:21" x14ac:dyDescent="0.35">
      <c r="A3650" t="s">
        <v>11465</v>
      </c>
      <c r="B3650">
        <v>2004</v>
      </c>
      <c r="C3650" t="s">
        <v>11464</v>
      </c>
      <c r="D3650" t="s">
        <v>5208</v>
      </c>
      <c r="E3650" t="s">
        <v>1107</v>
      </c>
      <c r="F3650" t="s">
        <v>1673</v>
      </c>
      <c r="G3650" t="s">
        <v>569</v>
      </c>
      <c r="H3650" s="11">
        <v>16000000</v>
      </c>
      <c r="I3650" s="11">
        <v>13922211</v>
      </c>
      <c r="J3650" t="s">
        <v>38</v>
      </c>
      <c r="K3650">
        <v>92</v>
      </c>
      <c r="L3650" t="s">
        <v>1611</v>
      </c>
      <c r="M3650" t="s">
        <v>11466</v>
      </c>
      <c r="N3650">
        <v>4.4000000000000004</v>
      </c>
      <c r="O3650">
        <v>75</v>
      </c>
      <c r="P3650">
        <v>150</v>
      </c>
      <c r="Q3650">
        <v>18271</v>
      </c>
      <c r="R3650">
        <v>3935</v>
      </c>
      <c r="S3650" t="s">
        <v>28</v>
      </c>
      <c r="T3650">
        <v>1.85</v>
      </c>
      <c r="U3650" t="b">
        <f>IF(Table19[[#This Row],[gross]]-Table19[[#This Row],[budget]] &gt; 0, TRUE, FALSE)</f>
        <v>0</v>
      </c>
    </row>
    <row r="3651" spans="1:21" x14ac:dyDescent="0.35">
      <c r="A3651" t="s">
        <v>12193</v>
      </c>
      <c r="B3651">
        <v>2001</v>
      </c>
      <c r="C3651" t="s">
        <v>12191</v>
      </c>
      <c r="D3651" t="s">
        <v>1088</v>
      </c>
      <c r="E3651" t="s">
        <v>12192</v>
      </c>
      <c r="F3651" t="s">
        <v>12194</v>
      </c>
      <c r="G3651" t="s">
        <v>569</v>
      </c>
      <c r="H3651" s="11">
        <v>11000000</v>
      </c>
      <c r="I3651" s="11">
        <v>12610731</v>
      </c>
      <c r="J3651" t="s">
        <v>38</v>
      </c>
      <c r="K3651">
        <v>85</v>
      </c>
      <c r="L3651" t="s">
        <v>2145</v>
      </c>
      <c r="M3651" t="s">
        <v>12195</v>
      </c>
      <c r="N3651">
        <v>4.4000000000000004</v>
      </c>
      <c r="O3651">
        <v>205</v>
      </c>
      <c r="P3651">
        <v>673</v>
      </c>
      <c r="Q3651">
        <v>38985</v>
      </c>
      <c r="R3651">
        <v>3050</v>
      </c>
      <c r="S3651" t="s">
        <v>28</v>
      </c>
      <c r="T3651">
        <v>1.85</v>
      </c>
      <c r="U3651" t="b">
        <f>IF(Table19[[#This Row],[gross]]-Table19[[#This Row],[budget]] &gt; 0, TRUE, FALSE)</f>
        <v>1</v>
      </c>
    </row>
    <row r="3652" spans="1:21" x14ac:dyDescent="0.35">
      <c r="A3652" t="s">
        <v>13391</v>
      </c>
      <c r="B3652">
        <v>2010</v>
      </c>
      <c r="C3652" t="s">
        <v>6216</v>
      </c>
      <c r="D3652" t="s">
        <v>3583</v>
      </c>
      <c r="E3652" t="s">
        <v>8473</v>
      </c>
      <c r="F3652" t="s">
        <v>3721</v>
      </c>
      <c r="G3652" t="s">
        <v>39</v>
      </c>
      <c r="H3652" s="11">
        <v>10000000</v>
      </c>
      <c r="I3652" s="11">
        <v>21371425</v>
      </c>
      <c r="J3652" t="s">
        <v>38</v>
      </c>
      <c r="K3652">
        <v>97</v>
      </c>
      <c r="L3652" t="s">
        <v>2702</v>
      </c>
      <c r="M3652" t="s">
        <v>13392</v>
      </c>
      <c r="N3652">
        <v>4.4000000000000004</v>
      </c>
      <c r="O3652">
        <v>221</v>
      </c>
      <c r="P3652">
        <v>944</v>
      </c>
      <c r="Q3652">
        <v>76199</v>
      </c>
      <c r="R3652">
        <v>3679</v>
      </c>
      <c r="S3652" t="s">
        <v>28</v>
      </c>
      <c r="T3652">
        <v>2.35</v>
      </c>
      <c r="U3652" t="b">
        <f>IF(Table19[[#This Row],[gross]]-Table19[[#This Row],[budget]] &gt; 0, TRUE, FALSE)</f>
        <v>1</v>
      </c>
    </row>
    <row r="3653" spans="1:21" x14ac:dyDescent="0.35">
      <c r="A3653" t="s">
        <v>15073</v>
      </c>
      <c r="B3653">
        <v>2014</v>
      </c>
      <c r="C3653" t="s">
        <v>15071</v>
      </c>
      <c r="D3653" t="s">
        <v>6958</v>
      </c>
      <c r="E3653" t="s">
        <v>15072</v>
      </c>
      <c r="F3653" t="s">
        <v>15074</v>
      </c>
      <c r="G3653" t="s">
        <v>39</v>
      </c>
      <c r="H3653" s="11">
        <v>5000000</v>
      </c>
      <c r="I3653" s="11">
        <v>50820940</v>
      </c>
      <c r="J3653" t="s">
        <v>38</v>
      </c>
      <c r="K3653">
        <v>89</v>
      </c>
      <c r="L3653" t="s">
        <v>7035</v>
      </c>
      <c r="M3653" t="s">
        <v>15075</v>
      </c>
      <c r="N3653">
        <v>4.4000000000000004</v>
      </c>
      <c r="O3653">
        <v>183</v>
      </c>
      <c r="P3653">
        <v>159</v>
      </c>
      <c r="Q3653">
        <v>31915</v>
      </c>
      <c r="R3653">
        <v>5056</v>
      </c>
      <c r="S3653" t="s">
        <v>28</v>
      </c>
      <c r="T3653">
        <v>2.35</v>
      </c>
      <c r="U3653" t="b">
        <f>IF(Table19[[#This Row],[gross]]-Table19[[#This Row],[budget]] &gt; 0, TRUE, FALSE)</f>
        <v>1</v>
      </c>
    </row>
    <row r="3654" spans="1:21" x14ac:dyDescent="0.35">
      <c r="A3654" t="s">
        <v>16047</v>
      </c>
      <c r="B3654">
        <v>2000</v>
      </c>
      <c r="C3654" t="s">
        <v>16045</v>
      </c>
      <c r="D3654" t="s">
        <v>16046</v>
      </c>
      <c r="E3654" t="s">
        <v>7091</v>
      </c>
      <c r="F3654" t="s">
        <v>16048</v>
      </c>
      <c r="G3654" t="s">
        <v>569</v>
      </c>
      <c r="H3654" s="11">
        <v>3000000</v>
      </c>
      <c r="I3654" s="11">
        <v>4142507</v>
      </c>
      <c r="J3654" t="s">
        <v>38</v>
      </c>
      <c r="K3654">
        <v>82</v>
      </c>
      <c r="L3654" t="s">
        <v>1618</v>
      </c>
      <c r="M3654" t="s">
        <v>16049</v>
      </c>
      <c r="N3654">
        <v>4.4000000000000004</v>
      </c>
      <c r="O3654">
        <v>48</v>
      </c>
      <c r="P3654">
        <v>81</v>
      </c>
      <c r="Q3654">
        <v>3665</v>
      </c>
      <c r="R3654">
        <v>858</v>
      </c>
      <c r="S3654" t="s">
        <v>28</v>
      </c>
      <c r="T3654">
        <v>1.85</v>
      </c>
      <c r="U3654" t="b">
        <f>IF(Table19[[#This Row],[gross]]-Table19[[#This Row],[budget]] &gt; 0, TRUE, FALSE)</f>
        <v>1</v>
      </c>
    </row>
    <row r="3655" spans="1:21" x14ac:dyDescent="0.35">
      <c r="A3655" t="s">
        <v>16626</v>
      </c>
      <c r="B3655">
        <v>2011</v>
      </c>
      <c r="C3655" t="s">
        <v>16624</v>
      </c>
      <c r="D3655" t="s">
        <v>10083</v>
      </c>
      <c r="E3655" t="s">
        <v>10476</v>
      </c>
      <c r="F3655" t="s">
        <v>275</v>
      </c>
      <c r="G3655" t="s">
        <v>39</v>
      </c>
      <c r="H3655" s="11">
        <v>2000000</v>
      </c>
      <c r="I3655" s="11"/>
      <c r="J3655" t="s">
        <v>38</v>
      </c>
      <c r="K3655">
        <v>108</v>
      </c>
      <c r="L3655" t="s">
        <v>16625</v>
      </c>
      <c r="M3655" t="s">
        <v>16627</v>
      </c>
      <c r="N3655">
        <v>4.4000000000000004</v>
      </c>
      <c r="O3655">
        <v>2</v>
      </c>
      <c r="P3655">
        <v>14</v>
      </c>
      <c r="Q3655">
        <v>583</v>
      </c>
      <c r="R3655">
        <v>15707</v>
      </c>
      <c r="S3655" t="s">
        <v>28</v>
      </c>
      <c r="U3655" t="b">
        <f>IF(Table19[[#This Row],[gross]]-Table19[[#This Row],[budget]] &gt; 0, TRUE, FALSE)</f>
        <v>0</v>
      </c>
    </row>
    <row r="3656" spans="1:21" x14ac:dyDescent="0.35">
      <c r="A3656" t="s">
        <v>1452</v>
      </c>
      <c r="B3656">
        <v>2015</v>
      </c>
      <c r="C3656" t="s">
        <v>1449</v>
      </c>
      <c r="D3656" t="s">
        <v>1451</v>
      </c>
      <c r="E3656" t="s">
        <v>1450</v>
      </c>
      <c r="F3656" t="s">
        <v>1453</v>
      </c>
      <c r="G3656" t="s">
        <v>39</v>
      </c>
      <c r="H3656" s="11">
        <v>120000000</v>
      </c>
      <c r="I3656" s="11">
        <v>56114221</v>
      </c>
      <c r="J3656" t="s">
        <v>38</v>
      </c>
      <c r="K3656">
        <v>100</v>
      </c>
      <c r="L3656" t="s">
        <v>68</v>
      </c>
      <c r="M3656" t="s">
        <v>1454</v>
      </c>
      <c r="N3656">
        <v>4.3</v>
      </c>
      <c r="O3656">
        <v>369</v>
      </c>
      <c r="P3656">
        <v>695</v>
      </c>
      <c r="Q3656">
        <v>110486</v>
      </c>
      <c r="R3656">
        <v>1261</v>
      </c>
      <c r="S3656" t="s">
        <v>28</v>
      </c>
      <c r="T3656">
        <v>2.35</v>
      </c>
      <c r="U3656" t="b">
        <f>IF(Table19[[#This Row],[gross]]-Table19[[#This Row],[budget]] &gt; 0, TRUE, FALSE)</f>
        <v>0</v>
      </c>
    </row>
    <row r="3657" spans="1:21" x14ac:dyDescent="0.35">
      <c r="A3657" t="s">
        <v>1916</v>
      </c>
      <c r="B3657">
        <v>2010</v>
      </c>
      <c r="C3657" t="s">
        <v>1913</v>
      </c>
      <c r="D3657" t="s">
        <v>1915</v>
      </c>
      <c r="E3657" t="s">
        <v>1914</v>
      </c>
      <c r="F3657" t="s">
        <v>1917</v>
      </c>
      <c r="G3657" t="s">
        <v>569</v>
      </c>
      <c r="H3657" s="11">
        <v>100000000</v>
      </c>
      <c r="I3657" s="11">
        <v>95328937</v>
      </c>
      <c r="J3657" t="s">
        <v>38</v>
      </c>
      <c r="K3657">
        <v>146</v>
      </c>
      <c r="L3657" t="s">
        <v>1375</v>
      </c>
      <c r="M3657" t="s">
        <v>1918</v>
      </c>
      <c r="N3657">
        <v>4.3</v>
      </c>
      <c r="O3657">
        <v>221</v>
      </c>
      <c r="P3657">
        <v>293</v>
      </c>
      <c r="Q3657">
        <v>59581</v>
      </c>
      <c r="R3657">
        <v>4555</v>
      </c>
      <c r="S3657" t="s">
        <v>28</v>
      </c>
      <c r="T3657">
        <v>1.85</v>
      </c>
      <c r="U3657" t="b">
        <f>IF(Table19[[#This Row],[gross]]-Table19[[#This Row],[budget]] &gt; 0, TRUE, FALSE)</f>
        <v>0</v>
      </c>
    </row>
    <row r="3658" spans="1:21" x14ac:dyDescent="0.35">
      <c r="A3658" t="s">
        <v>1452</v>
      </c>
      <c r="B3658">
        <v>2015</v>
      </c>
      <c r="C3658" t="s">
        <v>1449</v>
      </c>
      <c r="D3658" t="s">
        <v>1451</v>
      </c>
      <c r="E3658" t="s">
        <v>1450</v>
      </c>
      <c r="F3658" t="s">
        <v>1453</v>
      </c>
      <c r="G3658" t="s">
        <v>39</v>
      </c>
      <c r="H3658" s="11">
        <v>120000000</v>
      </c>
      <c r="I3658" s="11">
        <v>56114221</v>
      </c>
      <c r="J3658" t="s">
        <v>38</v>
      </c>
      <c r="K3658">
        <v>100</v>
      </c>
      <c r="L3658" t="s">
        <v>68</v>
      </c>
      <c r="M3658" t="s">
        <v>1454</v>
      </c>
      <c r="N3658">
        <v>4.3</v>
      </c>
      <c r="O3658">
        <v>369</v>
      </c>
      <c r="P3658">
        <v>695</v>
      </c>
      <c r="Q3658">
        <v>110486</v>
      </c>
      <c r="R3658">
        <v>1261</v>
      </c>
      <c r="S3658" t="s">
        <v>28</v>
      </c>
      <c r="T3658">
        <v>2.35</v>
      </c>
      <c r="U3658" t="b">
        <f>IF(Table19[[#This Row],[gross]]-Table19[[#This Row],[budget]] &gt; 0, TRUE, FALSE)</f>
        <v>0</v>
      </c>
    </row>
    <row r="3659" spans="1:21" x14ac:dyDescent="0.35">
      <c r="A3659" t="s">
        <v>2397</v>
      </c>
      <c r="B3659">
        <v>2000</v>
      </c>
      <c r="C3659" t="s">
        <v>2393</v>
      </c>
      <c r="D3659" t="s">
        <v>2396</v>
      </c>
      <c r="E3659" t="s">
        <v>2394</v>
      </c>
      <c r="F3659" t="s">
        <v>2398</v>
      </c>
      <c r="G3659" t="s">
        <v>39</v>
      </c>
      <c r="H3659" s="11">
        <v>65000000</v>
      </c>
      <c r="I3659" s="11">
        <v>123307945</v>
      </c>
      <c r="J3659" t="s">
        <v>38</v>
      </c>
      <c r="K3659">
        <v>109</v>
      </c>
      <c r="L3659" t="s">
        <v>2395</v>
      </c>
      <c r="M3659" t="s">
        <v>2399</v>
      </c>
      <c r="N3659">
        <v>4.3</v>
      </c>
      <c r="O3659">
        <v>94</v>
      </c>
      <c r="P3659">
        <v>171</v>
      </c>
      <c r="Q3659">
        <v>39391</v>
      </c>
      <c r="R3659">
        <v>2818</v>
      </c>
      <c r="S3659" t="s">
        <v>28</v>
      </c>
      <c r="T3659">
        <v>1.85</v>
      </c>
      <c r="U3659" t="b">
        <f>IF(Table19[[#This Row],[gross]]-Table19[[#This Row],[budget]] &gt; 0, TRUE, FALSE)</f>
        <v>1</v>
      </c>
    </row>
    <row r="3660" spans="1:21" x14ac:dyDescent="0.35">
      <c r="A3660" t="s">
        <v>2426</v>
      </c>
      <c r="B3660">
        <v>2010</v>
      </c>
      <c r="C3660" t="s">
        <v>1460</v>
      </c>
      <c r="D3660" t="s">
        <v>606</v>
      </c>
      <c r="E3660" t="s">
        <v>269</v>
      </c>
      <c r="F3660" t="s">
        <v>2427</v>
      </c>
      <c r="G3660" t="s">
        <v>90</v>
      </c>
      <c r="H3660" s="11">
        <v>85000000</v>
      </c>
      <c r="I3660" s="11">
        <v>43575716</v>
      </c>
      <c r="J3660" t="s">
        <v>38</v>
      </c>
      <c r="K3660">
        <v>82</v>
      </c>
      <c r="L3660" t="s">
        <v>2425</v>
      </c>
      <c r="M3660" t="s">
        <v>2428</v>
      </c>
      <c r="N3660">
        <v>4.3</v>
      </c>
      <c r="O3660">
        <v>91</v>
      </c>
      <c r="P3660">
        <v>63</v>
      </c>
      <c r="Q3660">
        <v>10233</v>
      </c>
      <c r="R3660">
        <v>3326</v>
      </c>
      <c r="S3660" t="s">
        <v>28</v>
      </c>
      <c r="T3660">
        <v>1.85</v>
      </c>
      <c r="U3660" t="b">
        <f>IF(Table19[[#This Row],[gross]]-Table19[[#This Row],[budget]] &gt; 0, TRUE, FALSE)</f>
        <v>0</v>
      </c>
    </row>
    <row r="3661" spans="1:21" x14ac:dyDescent="0.35">
      <c r="A3661" t="s">
        <v>3722</v>
      </c>
      <c r="B3661">
        <v>2006</v>
      </c>
      <c r="C3661" t="s">
        <v>3720</v>
      </c>
      <c r="D3661" t="s">
        <v>1594</v>
      </c>
      <c r="E3661" t="s">
        <v>3721</v>
      </c>
      <c r="F3661" t="s">
        <v>3723</v>
      </c>
      <c r="G3661" t="s">
        <v>39</v>
      </c>
      <c r="H3661" s="11">
        <v>64000000</v>
      </c>
      <c r="I3661" s="11">
        <v>58255287</v>
      </c>
      <c r="J3661" t="s">
        <v>38</v>
      </c>
      <c r="K3661">
        <v>98</v>
      </c>
      <c r="L3661" t="s">
        <v>982</v>
      </c>
      <c r="M3661" t="s">
        <v>3724</v>
      </c>
      <c r="N3661">
        <v>4.3</v>
      </c>
      <c r="O3661">
        <v>78</v>
      </c>
      <c r="P3661">
        <v>187</v>
      </c>
      <c r="Q3661">
        <v>39471</v>
      </c>
      <c r="R3661">
        <v>6334</v>
      </c>
      <c r="S3661" t="s">
        <v>28</v>
      </c>
      <c r="T3661">
        <v>1.85</v>
      </c>
      <c r="U3661" t="b">
        <f>IF(Table19[[#This Row],[gross]]-Table19[[#This Row],[budget]] &gt; 0, TRUE, FALSE)</f>
        <v>0</v>
      </c>
    </row>
    <row r="3662" spans="1:21" x14ac:dyDescent="0.35">
      <c r="A3662" t="s">
        <v>4136</v>
      </c>
      <c r="B3662">
        <v>2005</v>
      </c>
      <c r="C3662" t="s">
        <v>935</v>
      </c>
      <c r="D3662" t="s">
        <v>4135</v>
      </c>
      <c r="E3662" t="s">
        <v>797</v>
      </c>
      <c r="F3662" t="s">
        <v>4137</v>
      </c>
      <c r="G3662" t="s">
        <v>39</v>
      </c>
      <c r="H3662" s="11">
        <v>87000000</v>
      </c>
      <c r="I3662" s="11">
        <v>26082914</v>
      </c>
      <c r="J3662" t="s">
        <v>38</v>
      </c>
      <c r="K3662">
        <v>101</v>
      </c>
      <c r="L3662" t="s">
        <v>3203</v>
      </c>
      <c r="M3662" t="s">
        <v>4138</v>
      </c>
      <c r="N3662">
        <v>4.3</v>
      </c>
      <c r="O3662">
        <v>77</v>
      </c>
      <c r="P3662">
        <v>213</v>
      </c>
      <c r="Q3662">
        <v>51349</v>
      </c>
      <c r="R3662">
        <v>993</v>
      </c>
      <c r="S3662" t="s">
        <v>28</v>
      </c>
      <c r="T3662">
        <v>2.35</v>
      </c>
      <c r="U3662" t="b">
        <f>IF(Table19[[#This Row],[gross]]-Table19[[#This Row],[budget]] &gt; 0, TRUE, FALSE)</f>
        <v>0</v>
      </c>
    </row>
    <row r="3663" spans="1:21" x14ac:dyDescent="0.35">
      <c r="A3663" t="s">
        <v>4338</v>
      </c>
      <c r="B3663">
        <v>2011</v>
      </c>
      <c r="C3663" t="s">
        <v>4336</v>
      </c>
      <c r="D3663" t="s">
        <v>678</v>
      </c>
      <c r="E3663" t="s">
        <v>4337</v>
      </c>
      <c r="F3663" t="s">
        <v>4339</v>
      </c>
      <c r="G3663" t="s">
        <v>39</v>
      </c>
      <c r="H3663" s="11">
        <v>57000000</v>
      </c>
      <c r="I3663" s="11">
        <v>51774002</v>
      </c>
      <c r="J3663" t="s">
        <v>38</v>
      </c>
      <c r="K3663">
        <v>96</v>
      </c>
      <c r="L3663" t="s">
        <v>1324</v>
      </c>
      <c r="M3663" t="s">
        <v>4340</v>
      </c>
      <c r="N3663">
        <v>4.3</v>
      </c>
      <c r="O3663">
        <v>287</v>
      </c>
      <c r="P3663">
        <v>331</v>
      </c>
      <c r="Q3663">
        <v>87745</v>
      </c>
      <c r="R3663">
        <v>16121</v>
      </c>
      <c r="S3663" t="s">
        <v>28</v>
      </c>
      <c r="T3663">
        <v>2.35</v>
      </c>
      <c r="U3663" t="b">
        <f>IF(Table19[[#This Row],[gross]]-Table19[[#This Row],[budget]] &gt; 0, TRUE, FALSE)</f>
        <v>0</v>
      </c>
    </row>
    <row r="3664" spans="1:21" x14ac:dyDescent="0.35">
      <c r="A3664" t="s">
        <v>5084</v>
      </c>
      <c r="B3664">
        <v>1996</v>
      </c>
      <c r="C3664" t="s">
        <v>5081</v>
      </c>
      <c r="D3664" t="s">
        <v>1335</v>
      </c>
      <c r="E3664" t="s">
        <v>5082</v>
      </c>
      <c r="F3664" t="s">
        <v>3606</v>
      </c>
      <c r="G3664" t="s">
        <v>569</v>
      </c>
      <c r="H3664" s="11">
        <v>40000000</v>
      </c>
      <c r="I3664" s="11">
        <v>32800000</v>
      </c>
      <c r="J3664" t="s">
        <v>38</v>
      </c>
      <c r="K3664">
        <v>117</v>
      </c>
      <c r="L3664" t="s">
        <v>5083</v>
      </c>
      <c r="M3664" t="s">
        <v>5085</v>
      </c>
      <c r="N3664">
        <v>4.3</v>
      </c>
      <c r="O3664">
        <v>51</v>
      </c>
      <c r="P3664">
        <v>118</v>
      </c>
      <c r="Q3664">
        <v>34896</v>
      </c>
      <c r="R3664">
        <v>3016</v>
      </c>
      <c r="S3664" t="s">
        <v>28</v>
      </c>
      <c r="T3664">
        <v>1.85</v>
      </c>
      <c r="U3664" t="b">
        <f>IF(Table19[[#This Row],[gross]]-Table19[[#This Row],[budget]] &gt; 0, TRUE, FALSE)</f>
        <v>0</v>
      </c>
    </row>
    <row r="3665" spans="1:21" x14ac:dyDescent="0.35">
      <c r="A3665" t="s">
        <v>5543</v>
      </c>
      <c r="B3665">
        <v>2004</v>
      </c>
      <c r="C3665" t="s">
        <v>5541</v>
      </c>
      <c r="D3665" t="s">
        <v>5004</v>
      </c>
      <c r="E3665" t="s">
        <v>5542</v>
      </c>
      <c r="F3665" t="s">
        <v>4729</v>
      </c>
      <c r="G3665" t="s">
        <v>90</v>
      </c>
      <c r="H3665" s="11">
        <v>26000000</v>
      </c>
      <c r="I3665" s="11">
        <v>48114556</v>
      </c>
      <c r="J3665" t="s">
        <v>38</v>
      </c>
      <c r="K3665">
        <v>93</v>
      </c>
      <c r="L3665" t="s">
        <v>2534</v>
      </c>
      <c r="M3665" t="s">
        <v>5544</v>
      </c>
      <c r="N3665">
        <v>4.3</v>
      </c>
      <c r="O3665">
        <v>59</v>
      </c>
      <c r="P3665">
        <v>91</v>
      </c>
      <c r="Q3665">
        <v>9380</v>
      </c>
      <c r="R3665">
        <v>4604</v>
      </c>
      <c r="S3665" t="s">
        <v>28</v>
      </c>
      <c r="T3665">
        <v>2.35</v>
      </c>
      <c r="U3665" t="b">
        <f>IF(Table19[[#This Row],[gross]]-Table19[[#This Row],[budget]] &gt; 0, TRUE, FALSE)</f>
        <v>1</v>
      </c>
    </row>
    <row r="3666" spans="1:21" x14ac:dyDescent="0.35">
      <c r="A3666" t="s">
        <v>8727</v>
      </c>
      <c r="B3666">
        <v>1994</v>
      </c>
      <c r="C3666" t="s">
        <v>8725</v>
      </c>
      <c r="D3666" t="s">
        <v>4339</v>
      </c>
      <c r="E3666" t="s">
        <v>725</v>
      </c>
      <c r="F3666" t="s">
        <v>8728</v>
      </c>
      <c r="G3666" t="s">
        <v>39</v>
      </c>
      <c r="H3666" s="11">
        <v>26000000</v>
      </c>
      <c r="I3666" s="11">
        <v>13829734</v>
      </c>
      <c r="J3666" t="s">
        <v>263</v>
      </c>
      <c r="K3666">
        <v>99</v>
      </c>
      <c r="L3666" t="s">
        <v>8726</v>
      </c>
      <c r="M3666" t="s">
        <v>8729</v>
      </c>
      <c r="N3666">
        <v>4.3</v>
      </c>
      <c r="O3666">
        <v>32</v>
      </c>
      <c r="P3666">
        <v>79</v>
      </c>
      <c r="Q3666">
        <v>16194</v>
      </c>
      <c r="R3666">
        <v>2960</v>
      </c>
      <c r="S3666" t="s">
        <v>28</v>
      </c>
      <c r="T3666">
        <v>2.35</v>
      </c>
      <c r="U3666" t="b">
        <f>IF(Table19[[#This Row],[gross]]-Table19[[#This Row],[budget]] &gt; 0, TRUE, FALSE)</f>
        <v>0</v>
      </c>
    </row>
    <row r="3667" spans="1:21" x14ac:dyDescent="0.35">
      <c r="A3667" t="s">
        <v>10377</v>
      </c>
      <c r="B3667">
        <v>1994</v>
      </c>
      <c r="C3667" t="s">
        <v>10375</v>
      </c>
      <c r="D3667" t="s">
        <v>3293</v>
      </c>
      <c r="E3667" t="s">
        <v>10376</v>
      </c>
      <c r="F3667" t="s">
        <v>10378</v>
      </c>
      <c r="G3667" t="s">
        <v>90</v>
      </c>
      <c r="H3667" s="11">
        <v>20000000</v>
      </c>
      <c r="I3667" s="11">
        <v>11784000</v>
      </c>
      <c r="J3667" t="s">
        <v>38</v>
      </c>
      <c r="K3667">
        <v>93</v>
      </c>
      <c r="L3667" t="s">
        <v>8438</v>
      </c>
      <c r="M3667" t="s">
        <v>10379</v>
      </c>
      <c r="N3667">
        <v>4.3</v>
      </c>
      <c r="O3667">
        <v>5</v>
      </c>
      <c r="P3667">
        <v>26</v>
      </c>
      <c r="Q3667">
        <v>6701</v>
      </c>
      <c r="R3667">
        <v>1151</v>
      </c>
      <c r="S3667" t="s">
        <v>28</v>
      </c>
      <c r="T3667">
        <v>1.85</v>
      </c>
      <c r="U3667" t="b">
        <f>IF(Table19[[#This Row],[gross]]-Table19[[#This Row],[budget]] &gt; 0, TRUE, FALSE)</f>
        <v>0</v>
      </c>
    </row>
    <row r="3668" spans="1:21" x14ac:dyDescent="0.35">
      <c r="A3668" t="s">
        <v>10463</v>
      </c>
      <c r="B3668">
        <v>2008</v>
      </c>
      <c r="C3668" t="s">
        <v>5419</v>
      </c>
      <c r="D3668" t="s">
        <v>10462</v>
      </c>
      <c r="E3668" t="s">
        <v>10461</v>
      </c>
      <c r="F3668" t="s">
        <v>10464</v>
      </c>
      <c r="G3668" t="s">
        <v>39</v>
      </c>
      <c r="H3668" s="11">
        <v>12000000</v>
      </c>
      <c r="I3668" s="11">
        <v>7001720</v>
      </c>
      <c r="J3668" t="s">
        <v>38</v>
      </c>
      <c r="K3668">
        <v>83</v>
      </c>
      <c r="L3668" t="s">
        <v>2687</v>
      </c>
      <c r="M3668" t="s">
        <v>10465</v>
      </c>
      <c r="N3668">
        <v>4.3</v>
      </c>
      <c r="O3668">
        <v>45</v>
      </c>
      <c r="P3668">
        <v>205</v>
      </c>
      <c r="Q3668">
        <v>8560</v>
      </c>
      <c r="R3668">
        <v>2907</v>
      </c>
      <c r="S3668" t="s">
        <v>28</v>
      </c>
      <c r="T3668">
        <v>2.35</v>
      </c>
      <c r="U3668" t="b">
        <f>IF(Table19[[#This Row],[gross]]-Table19[[#This Row],[budget]] &gt; 0, TRUE, FALSE)</f>
        <v>0</v>
      </c>
    </row>
    <row r="3669" spans="1:21" x14ac:dyDescent="0.35">
      <c r="A3669" t="s">
        <v>12541</v>
      </c>
      <c r="B3669">
        <v>2011</v>
      </c>
      <c r="C3669" t="s">
        <v>555</v>
      </c>
      <c r="D3669" t="s">
        <v>12540</v>
      </c>
      <c r="E3669" t="s">
        <v>12539</v>
      </c>
      <c r="F3669" t="s">
        <v>12542</v>
      </c>
      <c r="G3669" t="s">
        <v>569</v>
      </c>
      <c r="H3669" s="11">
        <v>13000000</v>
      </c>
      <c r="I3669" s="11">
        <v>301305</v>
      </c>
      <c r="J3669" t="s">
        <v>38</v>
      </c>
      <c r="K3669">
        <v>127</v>
      </c>
      <c r="L3669" t="s">
        <v>5344</v>
      </c>
      <c r="M3669" t="s">
        <v>12543</v>
      </c>
      <c r="N3669">
        <v>4.3</v>
      </c>
      <c r="O3669">
        <v>110</v>
      </c>
      <c r="P3669">
        <v>180</v>
      </c>
      <c r="Q3669">
        <v>31414</v>
      </c>
      <c r="R3669">
        <v>796</v>
      </c>
      <c r="S3669" t="s">
        <v>28</v>
      </c>
      <c r="T3669">
        <v>2.35</v>
      </c>
      <c r="U3669" t="b">
        <f>IF(Table19[[#This Row],[gross]]-Table19[[#This Row],[budget]] &gt; 0, TRUE, FALSE)</f>
        <v>0</v>
      </c>
    </row>
    <row r="3670" spans="1:21" x14ac:dyDescent="0.35">
      <c r="A3670" t="s">
        <v>12747</v>
      </c>
      <c r="B3670">
        <v>2004</v>
      </c>
      <c r="C3670" t="s">
        <v>12746</v>
      </c>
      <c r="D3670" t="s">
        <v>1696</v>
      </c>
      <c r="E3670" t="s">
        <v>7192</v>
      </c>
      <c r="F3670" t="s">
        <v>11168</v>
      </c>
      <c r="G3670" t="s">
        <v>39</v>
      </c>
      <c r="H3670" s="11">
        <v>12000000</v>
      </c>
      <c r="I3670" s="11">
        <v>31179516</v>
      </c>
      <c r="J3670" t="s">
        <v>38</v>
      </c>
      <c r="K3670">
        <v>97</v>
      </c>
      <c r="L3670" t="s">
        <v>1611</v>
      </c>
      <c r="M3670" t="s">
        <v>12748</v>
      </c>
      <c r="N3670">
        <v>4.3</v>
      </c>
      <c r="O3670">
        <v>45</v>
      </c>
      <c r="P3670">
        <v>49</v>
      </c>
      <c r="Q3670">
        <v>5928</v>
      </c>
      <c r="R3670">
        <v>5006</v>
      </c>
      <c r="S3670" t="s">
        <v>28</v>
      </c>
      <c r="T3670">
        <v>2.35</v>
      </c>
      <c r="U3670" t="b">
        <f>IF(Table19[[#This Row],[gross]]-Table19[[#This Row],[budget]] &gt; 0, TRUE, FALSE)</f>
        <v>1</v>
      </c>
    </row>
    <row r="3671" spans="1:21" x14ac:dyDescent="0.35">
      <c r="A3671" t="s">
        <v>13498</v>
      </c>
      <c r="B3671">
        <v>2013</v>
      </c>
      <c r="C3671" t="s">
        <v>8233</v>
      </c>
      <c r="D3671" t="s">
        <v>258</v>
      </c>
      <c r="E3671" t="s">
        <v>208</v>
      </c>
      <c r="F3671" t="s">
        <v>2436</v>
      </c>
      <c r="G3671" t="s">
        <v>569</v>
      </c>
      <c r="H3671" s="11">
        <v>6000000</v>
      </c>
      <c r="I3671" s="11">
        <v>8828771</v>
      </c>
      <c r="J3671" t="s">
        <v>38</v>
      </c>
      <c r="K3671">
        <v>94</v>
      </c>
      <c r="L3671" t="s">
        <v>1611</v>
      </c>
      <c r="M3671" t="s">
        <v>13499</v>
      </c>
      <c r="N3671">
        <v>4.3</v>
      </c>
      <c r="O3671">
        <v>180</v>
      </c>
      <c r="P3671">
        <v>352</v>
      </c>
      <c r="Q3671">
        <v>79146</v>
      </c>
      <c r="R3671">
        <v>41059</v>
      </c>
      <c r="S3671" t="s">
        <v>28</v>
      </c>
      <c r="T3671">
        <v>1.85</v>
      </c>
      <c r="U3671" t="b">
        <f>IF(Table19[[#This Row],[gross]]-Table19[[#This Row],[budget]] &gt; 0, TRUE, FALSE)</f>
        <v>1</v>
      </c>
    </row>
    <row r="3672" spans="1:21" x14ac:dyDescent="0.35">
      <c r="A3672" t="s">
        <v>16000</v>
      </c>
      <c r="B3672">
        <v>1993</v>
      </c>
      <c r="C3672" t="s">
        <v>15998</v>
      </c>
      <c r="D3672" t="s">
        <v>12192</v>
      </c>
      <c r="E3672" t="s">
        <v>15999</v>
      </c>
      <c r="F3672" t="s">
        <v>16001</v>
      </c>
      <c r="G3672" t="s">
        <v>569</v>
      </c>
      <c r="H3672" s="11">
        <v>2500000</v>
      </c>
      <c r="I3672" s="11">
        <v>15935068</v>
      </c>
      <c r="J3672" t="s">
        <v>38</v>
      </c>
      <c r="K3672">
        <v>91</v>
      </c>
      <c r="L3672" t="s">
        <v>9105</v>
      </c>
      <c r="M3672" t="s">
        <v>16002</v>
      </c>
      <c r="N3672">
        <v>4.3</v>
      </c>
      <c r="O3672">
        <v>112</v>
      </c>
      <c r="P3672">
        <v>317</v>
      </c>
      <c r="Q3672">
        <v>19331</v>
      </c>
      <c r="R3672">
        <v>2899</v>
      </c>
      <c r="S3672" t="s">
        <v>28</v>
      </c>
      <c r="T3672">
        <v>1.85</v>
      </c>
      <c r="U3672" t="b">
        <f>IF(Table19[[#This Row],[gross]]-Table19[[#This Row],[budget]] &gt; 0, TRUE, FALSE)</f>
        <v>1</v>
      </c>
    </row>
    <row r="3673" spans="1:21" x14ac:dyDescent="0.35">
      <c r="A3673" t="s">
        <v>888</v>
      </c>
      <c r="B3673">
        <v>2010</v>
      </c>
      <c r="C3673" t="s">
        <v>885</v>
      </c>
      <c r="D3673" t="s">
        <v>887</v>
      </c>
      <c r="E3673" t="s">
        <v>886</v>
      </c>
      <c r="F3673" t="s">
        <v>889</v>
      </c>
      <c r="G3673" t="s">
        <v>90</v>
      </c>
      <c r="H3673" s="11">
        <v>150000000</v>
      </c>
      <c r="I3673" s="11">
        <v>131564731</v>
      </c>
      <c r="J3673" t="s">
        <v>38</v>
      </c>
      <c r="K3673">
        <v>103</v>
      </c>
      <c r="L3673" t="s">
        <v>143</v>
      </c>
      <c r="M3673" t="s">
        <v>890</v>
      </c>
      <c r="N3673">
        <v>4.2</v>
      </c>
      <c r="O3673">
        <v>280</v>
      </c>
      <c r="P3673">
        <v>1382</v>
      </c>
      <c r="Q3673">
        <v>118951</v>
      </c>
      <c r="R3673">
        <v>2857</v>
      </c>
      <c r="S3673" t="s">
        <v>28</v>
      </c>
      <c r="T3673">
        <v>2.35</v>
      </c>
      <c r="U3673" t="b">
        <f>IF(Table19[[#This Row],[gross]]-Table19[[#This Row],[budget]] &gt; 0, TRUE, FALSE)</f>
        <v>0</v>
      </c>
    </row>
    <row r="3674" spans="1:21" x14ac:dyDescent="0.35">
      <c r="A3674" t="s">
        <v>2784</v>
      </c>
      <c r="B3674">
        <v>2005</v>
      </c>
      <c r="C3674" t="s">
        <v>1756</v>
      </c>
      <c r="D3674" t="s">
        <v>1975</v>
      </c>
      <c r="E3674" t="s">
        <v>2180</v>
      </c>
      <c r="F3674" t="s">
        <v>2785</v>
      </c>
      <c r="G3674" t="s">
        <v>39</v>
      </c>
      <c r="H3674" s="11">
        <v>52000000</v>
      </c>
      <c r="I3674" s="11">
        <v>1891821</v>
      </c>
      <c r="J3674" t="s">
        <v>56</v>
      </c>
      <c r="K3674">
        <v>102</v>
      </c>
      <c r="L3674" t="s">
        <v>336</v>
      </c>
      <c r="M3674" t="s">
        <v>2786</v>
      </c>
      <c r="N3674">
        <v>4.2</v>
      </c>
      <c r="O3674">
        <v>113</v>
      </c>
      <c r="P3674">
        <v>301</v>
      </c>
      <c r="Q3674">
        <v>16474</v>
      </c>
      <c r="R3674">
        <v>1890</v>
      </c>
      <c r="S3674" t="s">
        <v>28</v>
      </c>
      <c r="T3674">
        <v>2.35</v>
      </c>
      <c r="U3674" t="b">
        <f>IF(Table19[[#This Row],[gross]]-Table19[[#This Row],[budget]] &gt; 0, TRUE, FALSE)</f>
        <v>0</v>
      </c>
    </row>
    <row r="3675" spans="1:21" x14ac:dyDescent="0.35">
      <c r="A3675" t="s">
        <v>3376</v>
      </c>
      <c r="B3675">
        <v>2006</v>
      </c>
      <c r="C3675" t="s">
        <v>3373</v>
      </c>
      <c r="D3675" t="s">
        <v>3375</v>
      </c>
      <c r="E3675" t="s">
        <v>3374</v>
      </c>
      <c r="F3675" t="s">
        <v>3377</v>
      </c>
      <c r="G3675" t="s">
        <v>569</v>
      </c>
      <c r="H3675" s="11">
        <v>70000000</v>
      </c>
      <c r="I3675" s="11">
        <v>5851188</v>
      </c>
      <c r="J3675" t="s">
        <v>56</v>
      </c>
      <c r="K3675">
        <v>116</v>
      </c>
      <c r="L3675" t="s">
        <v>2152</v>
      </c>
      <c r="M3675" t="s">
        <v>3378</v>
      </c>
      <c r="N3675">
        <v>4.2</v>
      </c>
      <c r="O3675">
        <v>159</v>
      </c>
      <c r="P3675">
        <v>313</v>
      </c>
      <c r="Q3675">
        <v>31124</v>
      </c>
      <c r="R3675">
        <v>1899</v>
      </c>
      <c r="S3675" t="s">
        <v>28</v>
      </c>
      <c r="T3675">
        <v>2.35</v>
      </c>
      <c r="U3675" t="b">
        <f>IF(Table19[[#This Row],[gross]]-Table19[[#This Row],[budget]] &gt; 0, TRUE, FALSE)</f>
        <v>0</v>
      </c>
    </row>
    <row r="3676" spans="1:21" x14ac:dyDescent="0.35">
      <c r="A3676" t="s">
        <v>3389</v>
      </c>
      <c r="B3676">
        <v>2014</v>
      </c>
      <c r="C3676" t="s">
        <v>2003</v>
      </c>
      <c r="D3676" t="s">
        <v>3388</v>
      </c>
      <c r="E3676" t="s">
        <v>3387</v>
      </c>
      <c r="F3676" t="s">
        <v>3390</v>
      </c>
      <c r="G3676" t="s">
        <v>39</v>
      </c>
      <c r="H3676" s="11">
        <v>70000000</v>
      </c>
      <c r="I3676" s="11">
        <v>18821279</v>
      </c>
      <c r="J3676" t="s">
        <v>38</v>
      </c>
      <c r="K3676">
        <v>99</v>
      </c>
      <c r="L3676" t="s">
        <v>42</v>
      </c>
      <c r="M3676" t="s">
        <v>3391</v>
      </c>
      <c r="N3676">
        <v>4.2</v>
      </c>
      <c r="O3676">
        <v>156</v>
      </c>
      <c r="P3676">
        <v>202</v>
      </c>
      <c r="Q3676">
        <v>44891</v>
      </c>
      <c r="R3676">
        <v>1520</v>
      </c>
      <c r="S3676" t="s">
        <v>28</v>
      </c>
      <c r="T3676">
        <v>2.35</v>
      </c>
      <c r="U3676" t="b">
        <f>IF(Table19[[#This Row],[gross]]-Table19[[#This Row],[budget]] &gt; 0, TRUE, FALSE)</f>
        <v>0</v>
      </c>
    </row>
    <row r="3677" spans="1:21" x14ac:dyDescent="0.35">
      <c r="A3677" t="s">
        <v>4600</v>
      </c>
      <c r="B3677">
        <v>2004</v>
      </c>
      <c r="C3677" t="s">
        <v>3237</v>
      </c>
      <c r="D3677" t="s">
        <v>280</v>
      </c>
      <c r="E3677" t="s">
        <v>4171</v>
      </c>
      <c r="F3677" t="s">
        <v>4601</v>
      </c>
      <c r="G3677" t="s">
        <v>90</v>
      </c>
      <c r="H3677" s="11">
        <v>57000000</v>
      </c>
      <c r="I3677" s="11">
        <v>6768055</v>
      </c>
      <c r="J3677" t="s">
        <v>56</v>
      </c>
      <c r="K3677">
        <v>95</v>
      </c>
      <c r="L3677" t="s">
        <v>2918</v>
      </c>
      <c r="M3677" t="s">
        <v>4602</v>
      </c>
      <c r="N3677">
        <v>4.2</v>
      </c>
      <c r="O3677">
        <v>76</v>
      </c>
      <c r="P3677">
        <v>229</v>
      </c>
      <c r="Q3677">
        <v>11148</v>
      </c>
      <c r="R3677">
        <v>2260</v>
      </c>
      <c r="S3677" t="s">
        <v>28</v>
      </c>
      <c r="T3677">
        <v>1.85</v>
      </c>
      <c r="U3677" t="b">
        <f>IF(Table19[[#This Row],[gross]]-Table19[[#This Row],[budget]] &gt; 0, TRUE, FALSE)</f>
        <v>0</v>
      </c>
    </row>
    <row r="3678" spans="1:21" x14ac:dyDescent="0.35">
      <c r="A3678" t="s">
        <v>5087</v>
      </c>
      <c r="B3678">
        <v>2010</v>
      </c>
      <c r="C3678" t="s">
        <v>4468</v>
      </c>
      <c r="D3678" t="s">
        <v>177</v>
      </c>
      <c r="E3678" t="s">
        <v>229</v>
      </c>
      <c r="F3678" t="s">
        <v>786</v>
      </c>
      <c r="G3678" t="s">
        <v>90</v>
      </c>
      <c r="H3678" s="11">
        <v>50000000</v>
      </c>
      <c r="I3678" s="11">
        <v>33643461</v>
      </c>
      <c r="J3678" t="s">
        <v>38</v>
      </c>
      <c r="K3678">
        <v>87</v>
      </c>
      <c r="L3678" t="s">
        <v>2934</v>
      </c>
      <c r="M3678" t="s">
        <v>5088</v>
      </c>
      <c r="N3678">
        <v>4.2</v>
      </c>
      <c r="O3678">
        <v>98</v>
      </c>
      <c r="P3678">
        <v>65</v>
      </c>
      <c r="Q3678">
        <v>11257</v>
      </c>
      <c r="R3678">
        <v>20061</v>
      </c>
      <c r="S3678" t="s">
        <v>28</v>
      </c>
      <c r="T3678">
        <v>2.35</v>
      </c>
      <c r="U3678" t="b">
        <f>IF(Table19[[#This Row],[gross]]-Table19[[#This Row],[budget]] &gt; 0, TRUE, FALSE)</f>
        <v>0</v>
      </c>
    </row>
    <row r="3679" spans="1:21" x14ac:dyDescent="0.35">
      <c r="A3679" t="s">
        <v>6422</v>
      </c>
      <c r="B3679">
        <v>1987</v>
      </c>
      <c r="C3679" t="s">
        <v>6419</v>
      </c>
      <c r="D3679" t="s">
        <v>6421</v>
      </c>
      <c r="E3679" t="s">
        <v>1617</v>
      </c>
      <c r="F3679" t="s">
        <v>6423</v>
      </c>
      <c r="G3679" t="s">
        <v>39</v>
      </c>
      <c r="H3679" s="11">
        <v>51000000</v>
      </c>
      <c r="I3679" s="11">
        <v>14375181</v>
      </c>
      <c r="J3679" t="s">
        <v>38</v>
      </c>
      <c r="K3679">
        <v>107</v>
      </c>
      <c r="L3679" t="s">
        <v>6420</v>
      </c>
      <c r="M3679" t="s">
        <v>6424</v>
      </c>
      <c r="N3679">
        <v>4.2</v>
      </c>
      <c r="O3679">
        <v>49</v>
      </c>
      <c r="P3679">
        <v>126</v>
      </c>
      <c r="Q3679">
        <v>8692</v>
      </c>
      <c r="R3679">
        <v>3374</v>
      </c>
      <c r="S3679" t="s">
        <v>28</v>
      </c>
      <c r="T3679">
        <v>1.85</v>
      </c>
      <c r="U3679" t="b">
        <f>IF(Table19[[#This Row],[gross]]-Table19[[#This Row],[budget]] &gt; 0, TRUE, FALSE)</f>
        <v>0</v>
      </c>
    </row>
    <row r="3680" spans="1:21" x14ac:dyDescent="0.35">
      <c r="A3680" t="s">
        <v>7279</v>
      </c>
      <c r="B3680">
        <v>2006</v>
      </c>
      <c r="C3680" t="s">
        <v>4888</v>
      </c>
      <c r="D3680" t="s">
        <v>4194</v>
      </c>
      <c r="E3680" t="s">
        <v>877</v>
      </c>
      <c r="F3680" t="s">
        <v>5949</v>
      </c>
      <c r="G3680" t="s">
        <v>90</v>
      </c>
      <c r="H3680" s="11">
        <v>35000000</v>
      </c>
      <c r="I3680" s="11">
        <v>11631245</v>
      </c>
      <c r="J3680" t="s">
        <v>38</v>
      </c>
      <c r="K3680">
        <v>83</v>
      </c>
      <c r="L3680" t="s">
        <v>7278</v>
      </c>
      <c r="M3680" t="s">
        <v>7280</v>
      </c>
      <c r="N3680">
        <v>4.2</v>
      </c>
      <c r="O3680">
        <v>63</v>
      </c>
      <c r="P3680">
        <v>113</v>
      </c>
      <c r="Q3680">
        <v>15015</v>
      </c>
      <c r="R3680">
        <v>5022</v>
      </c>
      <c r="S3680" t="s">
        <v>28</v>
      </c>
      <c r="T3680">
        <v>1.85</v>
      </c>
      <c r="U3680" t="b">
        <f>IF(Table19[[#This Row],[gross]]-Table19[[#This Row],[budget]] &gt; 0, TRUE, FALSE)</f>
        <v>0</v>
      </c>
    </row>
    <row r="3681" spans="1:21" x14ac:dyDescent="0.35">
      <c r="A3681" t="s">
        <v>7725</v>
      </c>
      <c r="B3681">
        <v>2009</v>
      </c>
      <c r="C3681" t="s">
        <v>1616</v>
      </c>
      <c r="D3681" t="s">
        <v>6623</v>
      </c>
      <c r="E3681" t="s">
        <v>1696</v>
      </c>
      <c r="F3681" t="s">
        <v>1553</v>
      </c>
      <c r="G3681" t="s">
        <v>272</v>
      </c>
      <c r="H3681" s="11">
        <v>30000000</v>
      </c>
      <c r="I3681" s="11">
        <v>79566871</v>
      </c>
      <c r="J3681" t="s">
        <v>38</v>
      </c>
      <c r="K3681">
        <v>102</v>
      </c>
      <c r="L3681" t="s">
        <v>7724</v>
      </c>
      <c r="M3681" t="s">
        <v>7726</v>
      </c>
      <c r="N3681">
        <v>4.2</v>
      </c>
      <c r="O3681">
        <v>131</v>
      </c>
      <c r="P3681">
        <v>140</v>
      </c>
      <c r="Q3681">
        <v>31760</v>
      </c>
      <c r="R3681">
        <v>4516</v>
      </c>
      <c r="S3681" t="s">
        <v>28</v>
      </c>
      <c r="T3681">
        <v>1.85</v>
      </c>
      <c r="U3681" t="b">
        <f>IF(Table19[[#This Row],[gross]]-Table19[[#This Row],[budget]] &gt; 0, TRUE, FALSE)</f>
        <v>1</v>
      </c>
    </row>
    <row r="3682" spans="1:21" x14ac:dyDescent="0.35">
      <c r="A3682" t="s">
        <v>13931</v>
      </c>
      <c r="B3682">
        <v>2005</v>
      </c>
      <c r="C3682" t="s">
        <v>13930</v>
      </c>
      <c r="D3682" t="s">
        <v>5859</v>
      </c>
      <c r="E3682" t="s">
        <v>13697</v>
      </c>
      <c r="F3682" t="s">
        <v>13932</v>
      </c>
      <c r="G3682" t="s">
        <v>39</v>
      </c>
      <c r="H3682" s="11">
        <v>9000000</v>
      </c>
      <c r="I3682" s="11">
        <v>1046166</v>
      </c>
      <c r="J3682" t="s">
        <v>740</v>
      </c>
      <c r="K3682">
        <v>97</v>
      </c>
      <c r="L3682" t="s">
        <v>6232</v>
      </c>
      <c r="M3682" t="s">
        <v>13933</v>
      </c>
      <c r="N3682">
        <v>4.2</v>
      </c>
      <c r="O3682">
        <v>41</v>
      </c>
      <c r="P3682">
        <v>45</v>
      </c>
      <c r="Q3682">
        <v>2599</v>
      </c>
      <c r="R3682">
        <v>1835</v>
      </c>
      <c r="S3682" t="s">
        <v>28</v>
      </c>
      <c r="T3682">
        <v>2.35</v>
      </c>
      <c r="U3682" t="b">
        <f>IF(Table19[[#This Row],[gross]]-Table19[[#This Row],[budget]] &gt; 0, TRUE, FALSE)</f>
        <v>0</v>
      </c>
    </row>
    <row r="3683" spans="1:21" x14ac:dyDescent="0.35">
      <c r="A3683" t="s">
        <v>17086</v>
      </c>
      <c r="B3683">
        <v>2012</v>
      </c>
      <c r="C3683" t="s">
        <v>10179</v>
      </c>
      <c r="D3683" t="s">
        <v>17085</v>
      </c>
      <c r="E3683" t="s">
        <v>17084</v>
      </c>
      <c r="F3683" t="s">
        <v>9503</v>
      </c>
      <c r="G3683" t="s">
        <v>569</v>
      </c>
      <c r="H3683" s="11">
        <v>1000000</v>
      </c>
      <c r="I3683" s="11">
        <v>53245055</v>
      </c>
      <c r="J3683" t="s">
        <v>38</v>
      </c>
      <c r="K3683">
        <v>83</v>
      </c>
      <c r="L3683" t="s">
        <v>6096</v>
      </c>
      <c r="M3683" t="s">
        <v>17087</v>
      </c>
      <c r="N3683">
        <v>4.2</v>
      </c>
      <c r="O3683">
        <v>225</v>
      </c>
      <c r="P3683">
        <v>290</v>
      </c>
      <c r="Q3683">
        <v>30570</v>
      </c>
      <c r="R3683">
        <v>988</v>
      </c>
      <c r="S3683" t="s">
        <v>28</v>
      </c>
      <c r="T3683">
        <v>1.85</v>
      </c>
      <c r="U3683" t="b">
        <f>IF(Table19[[#This Row],[gross]]-Table19[[#This Row],[budget]] &gt; 0, TRUE, FALSE)</f>
        <v>1</v>
      </c>
    </row>
    <row r="3684" spans="1:21" x14ac:dyDescent="0.35">
      <c r="A3684" t="s">
        <v>17918</v>
      </c>
      <c r="B3684">
        <v>2015</v>
      </c>
      <c r="C3684" t="s">
        <v>17915</v>
      </c>
      <c r="D3684" t="s">
        <v>17917</v>
      </c>
      <c r="E3684" t="s">
        <v>17916</v>
      </c>
      <c r="F3684" t="s">
        <v>17919</v>
      </c>
      <c r="G3684" t="s">
        <v>569</v>
      </c>
      <c r="H3684" s="11">
        <v>100000</v>
      </c>
      <c r="I3684" s="11">
        <v>22757819</v>
      </c>
      <c r="J3684" t="s">
        <v>38</v>
      </c>
      <c r="K3684">
        <v>81</v>
      </c>
      <c r="L3684" t="s">
        <v>5289</v>
      </c>
      <c r="M3684" t="s">
        <v>17920</v>
      </c>
      <c r="N3684">
        <v>4.2</v>
      </c>
      <c r="O3684">
        <v>159</v>
      </c>
      <c r="P3684">
        <v>150</v>
      </c>
      <c r="Q3684">
        <v>13521</v>
      </c>
      <c r="R3684">
        <v>276</v>
      </c>
      <c r="S3684" t="s">
        <v>28</v>
      </c>
      <c r="T3684">
        <v>1.85</v>
      </c>
      <c r="U3684" t="b">
        <f>IF(Table19[[#This Row],[gross]]-Table19[[#This Row],[budget]] &gt; 0, TRUE, FALSE)</f>
        <v>1</v>
      </c>
    </row>
    <row r="3685" spans="1:21" x14ac:dyDescent="0.35">
      <c r="A3685" t="s">
        <v>2842</v>
      </c>
      <c r="B3685">
        <v>2000</v>
      </c>
      <c r="C3685" t="s">
        <v>2841</v>
      </c>
      <c r="D3685" t="s">
        <v>1683</v>
      </c>
      <c r="E3685" t="s">
        <v>766</v>
      </c>
      <c r="F3685" t="s">
        <v>2843</v>
      </c>
      <c r="G3685" t="s">
        <v>90</v>
      </c>
      <c r="H3685" s="11">
        <v>76000000</v>
      </c>
      <c r="I3685" s="11">
        <v>26000610</v>
      </c>
      <c r="J3685" t="s">
        <v>38</v>
      </c>
      <c r="K3685">
        <v>92</v>
      </c>
      <c r="L3685" t="s">
        <v>266</v>
      </c>
      <c r="M3685" t="s">
        <v>2844</v>
      </c>
      <c r="N3685">
        <v>4.0999999999999996</v>
      </c>
      <c r="O3685">
        <v>49</v>
      </c>
      <c r="P3685">
        <v>197</v>
      </c>
      <c r="Q3685">
        <v>16611</v>
      </c>
      <c r="R3685">
        <v>28050</v>
      </c>
      <c r="S3685" t="s">
        <v>28</v>
      </c>
      <c r="T3685">
        <v>1.85</v>
      </c>
      <c r="U3685" t="b">
        <f>IF(Table19[[#This Row],[gross]]-Table19[[#This Row],[budget]] &gt; 0, TRUE, FALSE)</f>
        <v>0</v>
      </c>
    </row>
    <row r="3686" spans="1:21" x14ac:dyDescent="0.35">
      <c r="A3686" t="s">
        <v>2919</v>
      </c>
      <c r="B3686">
        <v>1999</v>
      </c>
      <c r="C3686" t="s">
        <v>2917</v>
      </c>
      <c r="D3686" t="s">
        <v>875</v>
      </c>
      <c r="E3686" t="s">
        <v>1772</v>
      </c>
      <c r="F3686" t="s">
        <v>698</v>
      </c>
      <c r="G3686" t="s">
        <v>90</v>
      </c>
      <c r="H3686" s="11">
        <v>75000000</v>
      </c>
      <c r="I3686" s="11">
        <v>97360069</v>
      </c>
      <c r="J3686" t="s">
        <v>38</v>
      </c>
      <c r="K3686">
        <v>110</v>
      </c>
      <c r="L3686" t="s">
        <v>2918</v>
      </c>
      <c r="M3686" t="s">
        <v>2920</v>
      </c>
      <c r="N3686">
        <v>4.0999999999999996</v>
      </c>
      <c r="O3686">
        <v>70</v>
      </c>
      <c r="P3686">
        <v>231</v>
      </c>
      <c r="Q3686">
        <v>36491</v>
      </c>
      <c r="R3686">
        <v>5320</v>
      </c>
      <c r="S3686" t="s">
        <v>28</v>
      </c>
      <c r="T3686">
        <v>1.85</v>
      </c>
      <c r="U3686" t="b">
        <f>IF(Table19[[#This Row],[gross]]-Table19[[#This Row],[budget]] &gt; 0, TRUE, FALSE)</f>
        <v>1</v>
      </c>
    </row>
    <row r="3687" spans="1:21" x14ac:dyDescent="0.35">
      <c r="A3687" t="s">
        <v>5956</v>
      </c>
      <c r="B3687">
        <v>2015</v>
      </c>
      <c r="C3687" t="s">
        <v>5955</v>
      </c>
      <c r="D3687" t="s">
        <v>1363</v>
      </c>
      <c r="E3687" t="s">
        <v>5415</v>
      </c>
      <c r="F3687" t="s">
        <v>702</v>
      </c>
      <c r="G3687" t="s">
        <v>569</v>
      </c>
      <c r="H3687" s="11">
        <v>40000000</v>
      </c>
      <c r="I3687" s="11">
        <v>166147885</v>
      </c>
      <c r="J3687" t="s">
        <v>38</v>
      </c>
      <c r="K3687">
        <v>129</v>
      </c>
      <c r="L3687" t="s">
        <v>209</v>
      </c>
      <c r="M3687" t="s">
        <v>5957</v>
      </c>
      <c r="N3687">
        <v>4.0999999999999996</v>
      </c>
      <c r="O3687">
        <v>362</v>
      </c>
      <c r="P3687">
        <v>1360</v>
      </c>
      <c r="Q3687">
        <v>220020</v>
      </c>
      <c r="R3687">
        <v>4585</v>
      </c>
      <c r="S3687" t="s">
        <v>28</v>
      </c>
      <c r="T3687">
        <v>2.35</v>
      </c>
      <c r="U3687" t="b">
        <f>IF(Table19[[#This Row],[gross]]-Table19[[#This Row],[budget]] &gt; 0, TRUE, FALSE)</f>
        <v>1</v>
      </c>
    </row>
    <row r="3688" spans="1:21" x14ac:dyDescent="0.35">
      <c r="A3688" t="s">
        <v>5959</v>
      </c>
      <c r="B3688">
        <v>2003</v>
      </c>
      <c r="C3688" t="s">
        <v>4691</v>
      </c>
      <c r="D3688" t="s">
        <v>1721</v>
      </c>
      <c r="E3688" t="s">
        <v>483</v>
      </c>
      <c r="F3688" t="s">
        <v>5614</v>
      </c>
      <c r="G3688" t="s">
        <v>90</v>
      </c>
      <c r="H3688" s="11">
        <v>38000000</v>
      </c>
      <c r="I3688" s="11">
        <v>111760631</v>
      </c>
      <c r="J3688" t="s">
        <v>38</v>
      </c>
      <c r="K3688">
        <v>84</v>
      </c>
      <c r="L3688" t="s">
        <v>2918</v>
      </c>
      <c r="M3688" t="s">
        <v>5960</v>
      </c>
      <c r="N3688">
        <v>4.0999999999999996</v>
      </c>
      <c r="O3688">
        <v>93</v>
      </c>
      <c r="P3688">
        <v>188</v>
      </c>
      <c r="Q3688">
        <v>40227</v>
      </c>
      <c r="R3688">
        <v>22935</v>
      </c>
      <c r="S3688" t="s">
        <v>28</v>
      </c>
      <c r="T3688">
        <v>1.85</v>
      </c>
      <c r="U3688" t="b">
        <f>IF(Table19[[#This Row],[gross]]-Table19[[#This Row],[budget]] &gt; 0, TRUE, FALSE)</f>
        <v>1</v>
      </c>
    </row>
    <row r="3689" spans="1:21" x14ac:dyDescent="0.35">
      <c r="A3689" t="s">
        <v>6484</v>
      </c>
      <c r="B3689">
        <v>1999</v>
      </c>
      <c r="C3689" t="s">
        <v>6483</v>
      </c>
      <c r="D3689" t="s">
        <v>6120</v>
      </c>
      <c r="E3689" t="s">
        <v>3558</v>
      </c>
      <c r="F3689" t="s">
        <v>4054</v>
      </c>
      <c r="G3689" t="s">
        <v>569</v>
      </c>
      <c r="H3689" s="11">
        <v>24000000</v>
      </c>
      <c r="I3689" s="11">
        <v>10431220</v>
      </c>
      <c r="J3689" t="s">
        <v>38</v>
      </c>
      <c r="K3689">
        <v>83</v>
      </c>
      <c r="L3689" t="s">
        <v>631</v>
      </c>
      <c r="M3689" t="s">
        <v>6485</v>
      </c>
      <c r="N3689">
        <v>4.0999999999999996</v>
      </c>
      <c r="O3689">
        <v>75</v>
      </c>
      <c r="P3689">
        <v>162</v>
      </c>
      <c r="Q3689">
        <v>24216</v>
      </c>
      <c r="R3689">
        <v>4024</v>
      </c>
      <c r="S3689" t="s">
        <v>28</v>
      </c>
      <c r="T3689">
        <v>1.85</v>
      </c>
      <c r="U3689" t="b">
        <f>IF(Table19[[#This Row],[gross]]-Table19[[#This Row],[budget]] &gt; 0, TRUE, FALSE)</f>
        <v>0</v>
      </c>
    </row>
    <row r="3690" spans="1:21" x14ac:dyDescent="0.35">
      <c r="A3690" t="s">
        <v>8125</v>
      </c>
      <c r="B3690">
        <v>1999</v>
      </c>
      <c r="C3690" t="s">
        <v>8124</v>
      </c>
      <c r="D3690" t="s">
        <v>3899</v>
      </c>
      <c r="E3690" t="s">
        <v>910</v>
      </c>
      <c r="F3690" t="s">
        <v>1235</v>
      </c>
      <c r="G3690" t="s">
        <v>39</v>
      </c>
      <c r="H3690" s="11">
        <v>30000000</v>
      </c>
      <c r="I3690" s="11">
        <v>11576087</v>
      </c>
      <c r="J3690" t="s">
        <v>38</v>
      </c>
      <c r="K3690">
        <v>100</v>
      </c>
      <c r="L3690" t="s">
        <v>68</v>
      </c>
      <c r="M3690" t="s">
        <v>8126</v>
      </c>
      <c r="N3690">
        <v>4.0999999999999996</v>
      </c>
      <c r="O3690">
        <v>85</v>
      </c>
      <c r="P3690">
        <v>338</v>
      </c>
      <c r="Q3690">
        <v>14747</v>
      </c>
      <c r="R3690">
        <v>2497</v>
      </c>
      <c r="S3690" t="s">
        <v>28</v>
      </c>
      <c r="T3690">
        <v>2.35</v>
      </c>
      <c r="U3690" t="b">
        <f>IF(Table19[[#This Row],[gross]]-Table19[[#This Row],[budget]] &gt; 0, TRUE, FALSE)</f>
        <v>0</v>
      </c>
    </row>
    <row r="3691" spans="1:21" x14ac:dyDescent="0.35">
      <c r="A3691" t="s">
        <v>9279</v>
      </c>
      <c r="B3691">
        <v>2005</v>
      </c>
      <c r="C3691" t="s">
        <v>9278</v>
      </c>
      <c r="D3691" t="s">
        <v>3165</v>
      </c>
      <c r="E3691" t="s">
        <v>6112</v>
      </c>
      <c r="F3691" t="s">
        <v>9280</v>
      </c>
      <c r="G3691" t="s">
        <v>39</v>
      </c>
      <c r="H3691" s="11">
        <v>25000000</v>
      </c>
      <c r="I3691" s="11">
        <v>5654777</v>
      </c>
      <c r="J3691" t="s">
        <v>38</v>
      </c>
      <c r="K3691">
        <v>95</v>
      </c>
      <c r="L3691" t="s">
        <v>3411</v>
      </c>
      <c r="M3691" t="s">
        <v>9281</v>
      </c>
      <c r="N3691">
        <v>4.0999999999999996</v>
      </c>
      <c r="O3691">
        <v>31</v>
      </c>
      <c r="P3691">
        <v>26</v>
      </c>
      <c r="Q3691">
        <v>4875</v>
      </c>
      <c r="R3691">
        <v>2165</v>
      </c>
      <c r="S3691" t="s">
        <v>28</v>
      </c>
      <c r="T3691">
        <v>2.35</v>
      </c>
      <c r="U3691" t="b">
        <f>IF(Table19[[#This Row],[gross]]-Table19[[#This Row],[budget]] &gt; 0, TRUE, FALSE)</f>
        <v>0</v>
      </c>
    </row>
    <row r="3692" spans="1:21" x14ac:dyDescent="0.35">
      <c r="A3692" t="s">
        <v>9296</v>
      </c>
      <c r="B3692">
        <v>2005</v>
      </c>
      <c r="C3692" t="s">
        <v>9295</v>
      </c>
      <c r="D3692" t="s">
        <v>8473</v>
      </c>
      <c r="E3692" t="s">
        <v>2954</v>
      </c>
      <c r="F3692" t="s">
        <v>5421</v>
      </c>
      <c r="G3692" t="s">
        <v>39</v>
      </c>
      <c r="H3692" s="11">
        <v>15000000</v>
      </c>
      <c r="I3692" s="11">
        <v>4006906</v>
      </c>
      <c r="J3692" t="s">
        <v>38</v>
      </c>
      <c r="K3692">
        <v>95</v>
      </c>
      <c r="L3692" t="s">
        <v>982</v>
      </c>
      <c r="M3692" t="s">
        <v>9297</v>
      </c>
      <c r="N3692">
        <v>4.0999999999999996</v>
      </c>
      <c r="O3692">
        <v>23</v>
      </c>
      <c r="P3692">
        <v>20</v>
      </c>
      <c r="Q3692">
        <v>3229</v>
      </c>
      <c r="R3692">
        <v>4990</v>
      </c>
      <c r="S3692" t="s">
        <v>28</v>
      </c>
      <c r="T3692">
        <v>1.85</v>
      </c>
      <c r="U3692" t="b">
        <f>IF(Table19[[#This Row],[gross]]-Table19[[#This Row],[budget]] &gt; 0, TRUE, FALSE)</f>
        <v>0</v>
      </c>
    </row>
    <row r="3693" spans="1:21" x14ac:dyDescent="0.35">
      <c r="A3693" t="s">
        <v>9715</v>
      </c>
      <c r="B3693">
        <v>2001</v>
      </c>
      <c r="C3693" t="s">
        <v>9714</v>
      </c>
      <c r="D3693" t="s">
        <v>2889</v>
      </c>
      <c r="E3693" t="s">
        <v>1760</v>
      </c>
      <c r="F3693" t="s">
        <v>3198</v>
      </c>
      <c r="G3693" t="s">
        <v>39</v>
      </c>
      <c r="H3693" s="11">
        <v>22000000</v>
      </c>
      <c r="I3693" s="11">
        <v>5974653</v>
      </c>
      <c r="J3693" t="s">
        <v>38</v>
      </c>
      <c r="K3693">
        <v>104</v>
      </c>
      <c r="L3693" t="s">
        <v>257</v>
      </c>
      <c r="M3693" t="s">
        <v>9716</v>
      </c>
      <c r="N3693">
        <v>4.0999999999999996</v>
      </c>
      <c r="O3693">
        <v>18</v>
      </c>
      <c r="P3693">
        <v>111</v>
      </c>
      <c r="Q3693">
        <v>2253</v>
      </c>
      <c r="R3693">
        <v>4221</v>
      </c>
      <c r="S3693" t="s">
        <v>28</v>
      </c>
      <c r="T3693">
        <v>1.85</v>
      </c>
      <c r="U3693" t="b">
        <f>IF(Table19[[#This Row],[gross]]-Table19[[#This Row],[budget]] &gt; 0, TRUE, FALSE)</f>
        <v>0</v>
      </c>
    </row>
    <row r="3694" spans="1:21" x14ac:dyDescent="0.35">
      <c r="A3694" t="s">
        <v>9995</v>
      </c>
      <c r="B3694">
        <v>2005</v>
      </c>
      <c r="C3694" t="s">
        <v>6408</v>
      </c>
      <c r="D3694" t="s">
        <v>9994</v>
      </c>
      <c r="E3694" t="s">
        <v>9993</v>
      </c>
      <c r="F3694" t="s">
        <v>9996</v>
      </c>
      <c r="G3694" t="s">
        <v>39</v>
      </c>
      <c r="H3694" s="11">
        <v>20000000</v>
      </c>
      <c r="I3694" s="11">
        <v>46363118</v>
      </c>
      <c r="J3694" t="s">
        <v>38</v>
      </c>
      <c r="K3694">
        <v>89</v>
      </c>
      <c r="L3694" t="s">
        <v>5834</v>
      </c>
      <c r="M3694" t="s">
        <v>9997</v>
      </c>
      <c r="N3694">
        <v>4.0999999999999996</v>
      </c>
      <c r="O3694">
        <v>140</v>
      </c>
      <c r="P3694">
        <v>389</v>
      </c>
      <c r="Q3694">
        <v>25960</v>
      </c>
      <c r="R3694">
        <v>1383</v>
      </c>
      <c r="S3694" t="s">
        <v>28</v>
      </c>
      <c r="T3694">
        <v>1.85</v>
      </c>
      <c r="U3694" t="b">
        <f>IF(Table19[[#This Row],[gross]]-Table19[[#This Row],[budget]] &gt; 0, TRUE, FALSE)</f>
        <v>1</v>
      </c>
    </row>
    <row r="3695" spans="1:21" x14ac:dyDescent="0.35">
      <c r="A3695" t="s">
        <v>10656</v>
      </c>
      <c r="B3695">
        <v>2009</v>
      </c>
      <c r="C3695" t="s">
        <v>8890</v>
      </c>
      <c r="D3695" t="s">
        <v>10655</v>
      </c>
      <c r="E3695" t="s">
        <v>10654</v>
      </c>
      <c r="F3695" t="s">
        <v>10657</v>
      </c>
      <c r="G3695" t="s">
        <v>39</v>
      </c>
      <c r="H3695" s="11">
        <v>13000000</v>
      </c>
      <c r="I3695" s="11">
        <v>51697449</v>
      </c>
      <c r="J3695" t="s">
        <v>38</v>
      </c>
      <c r="K3695">
        <v>113</v>
      </c>
      <c r="L3695" t="s">
        <v>2450</v>
      </c>
      <c r="M3695" t="s">
        <v>10658</v>
      </c>
      <c r="N3695">
        <v>4.0999999999999996</v>
      </c>
      <c r="O3695">
        <v>36</v>
      </c>
      <c r="P3695">
        <v>59</v>
      </c>
      <c r="Q3695">
        <v>8346</v>
      </c>
      <c r="R3695">
        <v>1465</v>
      </c>
      <c r="S3695" t="s">
        <v>28</v>
      </c>
      <c r="T3695">
        <v>1.85</v>
      </c>
      <c r="U3695" t="b">
        <f>IF(Table19[[#This Row],[gross]]-Table19[[#This Row],[budget]] &gt; 0, TRUE, FALSE)</f>
        <v>1</v>
      </c>
    </row>
    <row r="3696" spans="1:21" x14ac:dyDescent="0.35">
      <c r="A3696" t="s">
        <v>11253</v>
      </c>
      <c r="B3696">
        <v>2012</v>
      </c>
      <c r="C3696" t="s">
        <v>11250</v>
      </c>
      <c r="D3696" t="s">
        <v>11252</v>
      </c>
      <c r="E3696" t="s">
        <v>11251</v>
      </c>
      <c r="F3696" t="s">
        <v>11254</v>
      </c>
      <c r="G3696" t="s">
        <v>39</v>
      </c>
      <c r="H3696" s="11">
        <v>17000000</v>
      </c>
      <c r="I3696" s="11">
        <v>4930798</v>
      </c>
      <c r="J3696" t="s">
        <v>38</v>
      </c>
      <c r="K3696">
        <v>83</v>
      </c>
      <c r="L3696" t="s">
        <v>5289</v>
      </c>
      <c r="M3696" t="s">
        <v>11255</v>
      </c>
      <c r="N3696">
        <v>4.0999999999999996</v>
      </c>
      <c r="O3696">
        <v>145</v>
      </c>
      <c r="P3696">
        <v>108</v>
      </c>
      <c r="Q3696">
        <v>16268</v>
      </c>
      <c r="R3696">
        <v>730</v>
      </c>
      <c r="S3696" t="s">
        <v>28</v>
      </c>
      <c r="T3696">
        <v>2.35</v>
      </c>
      <c r="U3696" t="b">
        <f>IF(Table19[[#This Row],[gross]]-Table19[[#This Row],[budget]] &gt; 0, TRUE, FALSE)</f>
        <v>0</v>
      </c>
    </row>
    <row r="3697" spans="1:21" x14ac:dyDescent="0.35">
      <c r="A3697" t="s">
        <v>11680</v>
      </c>
      <c r="B3697">
        <v>2002</v>
      </c>
      <c r="C3697" t="s">
        <v>11678</v>
      </c>
      <c r="D3697" t="s">
        <v>1671</v>
      </c>
      <c r="E3697" t="s">
        <v>4399</v>
      </c>
      <c r="F3697" t="s">
        <v>3980</v>
      </c>
      <c r="G3697" t="s">
        <v>569</v>
      </c>
      <c r="H3697" s="11">
        <v>15000000</v>
      </c>
      <c r="I3697" s="11">
        <v>30259652</v>
      </c>
      <c r="J3697" t="s">
        <v>38</v>
      </c>
      <c r="K3697">
        <v>94</v>
      </c>
      <c r="L3697" t="s">
        <v>11679</v>
      </c>
      <c r="M3697" t="s">
        <v>11681</v>
      </c>
      <c r="N3697">
        <v>4.0999999999999996</v>
      </c>
      <c r="O3697">
        <v>151</v>
      </c>
      <c r="P3697">
        <v>614</v>
      </c>
      <c r="Q3697">
        <v>26905</v>
      </c>
      <c r="R3697">
        <v>5440</v>
      </c>
      <c r="S3697" t="s">
        <v>28</v>
      </c>
      <c r="T3697">
        <v>2.35</v>
      </c>
      <c r="U3697" t="b">
        <f>IF(Table19[[#This Row],[gross]]-Table19[[#This Row],[budget]] &gt; 0, TRUE, FALSE)</f>
        <v>1</v>
      </c>
    </row>
    <row r="3698" spans="1:21" x14ac:dyDescent="0.35">
      <c r="A3698" t="s">
        <v>11775</v>
      </c>
      <c r="B3698">
        <v>2000</v>
      </c>
      <c r="C3698" t="s">
        <v>11773</v>
      </c>
      <c r="D3698" t="s">
        <v>2954</v>
      </c>
      <c r="E3698" t="s">
        <v>11774</v>
      </c>
      <c r="F3698" t="s">
        <v>3892</v>
      </c>
      <c r="G3698" t="s">
        <v>569</v>
      </c>
      <c r="H3698" s="11">
        <v>14000000</v>
      </c>
      <c r="I3698" s="11">
        <v>21468807</v>
      </c>
      <c r="J3698" t="s">
        <v>38</v>
      </c>
      <c r="K3698">
        <v>97</v>
      </c>
      <c r="L3698" t="s">
        <v>2912</v>
      </c>
      <c r="M3698" t="s">
        <v>11776</v>
      </c>
      <c r="N3698">
        <v>4.0999999999999996</v>
      </c>
      <c r="O3698">
        <v>108</v>
      </c>
      <c r="P3698">
        <v>227</v>
      </c>
      <c r="Q3698">
        <v>13048</v>
      </c>
      <c r="R3698">
        <v>2682</v>
      </c>
      <c r="S3698" t="s">
        <v>28</v>
      </c>
      <c r="T3698">
        <v>2.35</v>
      </c>
      <c r="U3698" t="b">
        <f>IF(Table19[[#This Row],[gross]]-Table19[[#This Row],[budget]] &gt; 0, TRUE, FALSE)</f>
        <v>1</v>
      </c>
    </row>
    <row r="3699" spans="1:21" x14ac:dyDescent="0.35">
      <c r="A3699" t="s">
        <v>13441</v>
      </c>
      <c r="B3699">
        <v>2013</v>
      </c>
      <c r="C3699" t="s">
        <v>13438</v>
      </c>
      <c r="D3699" t="s">
        <v>13440</v>
      </c>
      <c r="E3699" t="s">
        <v>13439</v>
      </c>
      <c r="F3699" t="s">
        <v>13442</v>
      </c>
      <c r="G3699" t="s">
        <v>90</v>
      </c>
      <c r="H3699" s="11">
        <v>10000000</v>
      </c>
      <c r="I3699" s="11">
        <v>28873374</v>
      </c>
      <c r="J3699" t="s">
        <v>38</v>
      </c>
      <c r="K3699">
        <v>106</v>
      </c>
      <c r="L3699" t="s">
        <v>3904</v>
      </c>
      <c r="M3699" t="s">
        <v>13443</v>
      </c>
      <c r="N3699">
        <v>4.0999999999999996</v>
      </c>
      <c r="O3699">
        <v>83</v>
      </c>
      <c r="P3699">
        <v>68</v>
      </c>
      <c r="Q3699">
        <v>22161</v>
      </c>
      <c r="R3699">
        <v>2787</v>
      </c>
      <c r="S3699" t="s">
        <v>28</v>
      </c>
      <c r="T3699">
        <v>1.85</v>
      </c>
      <c r="U3699" t="b">
        <f>IF(Table19[[#This Row],[gross]]-Table19[[#This Row],[budget]] &gt; 0, TRUE, FALSE)</f>
        <v>1</v>
      </c>
    </row>
    <row r="3700" spans="1:21" x14ac:dyDescent="0.35">
      <c r="A3700" t="s">
        <v>13552</v>
      </c>
      <c r="B3700">
        <v>2001</v>
      </c>
      <c r="C3700" t="s">
        <v>13551</v>
      </c>
      <c r="D3700" t="s">
        <v>2906</v>
      </c>
      <c r="E3700" t="s">
        <v>6793</v>
      </c>
      <c r="F3700" t="s">
        <v>10056</v>
      </c>
      <c r="G3700" t="s">
        <v>90</v>
      </c>
      <c r="H3700" s="11">
        <v>16000000</v>
      </c>
      <c r="I3700" s="11">
        <v>4356743</v>
      </c>
      <c r="J3700" t="s">
        <v>38</v>
      </c>
      <c r="K3700">
        <v>85</v>
      </c>
      <c r="L3700" t="s">
        <v>2630</v>
      </c>
      <c r="M3700" t="s">
        <v>13553</v>
      </c>
      <c r="N3700">
        <v>4.0999999999999996</v>
      </c>
      <c r="O3700">
        <v>46</v>
      </c>
      <c r="P3700">
        <v>79</v>
      </c>
      <c r="Q3700">
        <v>3662</v>
      </c>
      <c r="R3700">
        <v>2446</v>
      </c>
      <c r="S3700" t="s">
        <v>28</v>
      </c>
      <c r="T3700">
        <v>1.85</v>
      </c>
      <c r="U3700" t="b">
        <f>IF(Table19[[#This Row],[gross]]-Table19[[#This Row],[budget]] &gt; 0, TRUE, FALSE)</f>
        <v>0</v>
      </c>
    </row>
    <row r="3701" spans="1:21" x14ac:dyDescent="0.35">
      <c r="A3701" t="s">
        <v>16128</v>
      </c>
      <c r="B3701">
        <v>2009</v>
      </c>
      <c r="C3701" t="s">
        <v>16126</v>
      </c>
      <c r="D3701" t="s">
        <v>16127</v>
      </c>
      <c r="E3701" t="s">
        <v>11141</v>
      </c>
      <c r="F3701" t="s">
        <v>16129</v>
      </c>
      <c r="G3701" t="s">
        <v>569</v>
      </c>
      <c r="H3701" s="11">
        <v>5000000</v>
      </c>
      <c r="I3701" s="11">
        <v>143000</v>
      </c>
      <c r="J3701" t="s">
        <v>38</v>
      </c>
      <c r="K3701">
        <v>88</v>
      </c>
      <c r="L3701" t="s">
        <v>5289</v>
      </c>
      <c r="M3701" t="s">
        <v>16130</v>
      </c>
      <c r="N3701">
        <v>4.0999999999999996</v>
      </c>
      <c r="O3701">
        <v>63</v>
      </c>
      <c r="P3701">
        <v>48</v>
      </c>
      <c r="Q3701">
        <v>4122</v>
      </c>
      <c r="R3701">
        <v>1495</v>
      </c>
      <c r="S3701" t="s">
        <v>28</v>
      </c>
      <c r="T3701">
        <v>2.35</v>
      </c>
      <c r="U3701" t="b">
        <f>IF(Table19[[#This Row],[gross]]-Table19[[#This Row],[budget]] &gt; 0, TRUE, FALSE)</f>
        <v>0</v>
      </c>
    </row>
    <row r="3702" spans="1:21" x14ac:dyDescent="0.35">
      <c r="A3702" t="s">
        <v>16920</v>
      </c>
      <c r="B3702">
        <v>2014</v>
      </c>
      <c r="C3702" t="s">
        <v>4860</v>
      </c>
      <c r="D3702" t="s">
        <v>783</v>
      </c>
      <c r="E3702" t="s">
        <v>16919</v>
      </c>
      <c r="F3702" t="s">
        <v>16921</v>
      </c>
      <c r="H3702" s="11">
        <v>1420000</v>
      </c>
      <c r="I3702" s="11"/>
      <c r="J3702" t="s">
        <v>38</v>
      </c>
      <c r="K3702">
        <v>123</v>
      </c>
      <c r="L3702" t="s">
        <v>13477</v>
      </c>
      <c r="M3702" t="s">
        <v>16922</v>
      </c>
      <c r="N3702">
        <v>4.0999999999999996</v>
      </c>
      <c r="O3702">
        <v>46</v>
      </c>
      <c r="P3702">
        <v>9</v>
      </c>
      <c r="Q3702">
        <v>794</v>
      </c>
      <c r="R3702">
        <v>4040</v>
      </c>
      <c r="S3702" t="s">
        <v>28</v>
      </c>
      <c r="T3702">
        <v>2.35</v>
      </c>
      <c r="U3702" t="b">
        <f>IF(Table19[[#This Row],[gross]]-Table19[[#This Row],[budget]] &gt; 0, TRUE, FALSE)</f>
        <v>0</v>
      </c>
    </row>
    <row r="3703" spans="1:21" x14ac:dyDescent="0.35">
      <c r="A3703" t="s">
        <v>17240</v>
      </c>
      <c r="B3703">
        <v>2006</v>
      </c>
      <c r="C3703" t="s">
        <v>9714</v>
      </c>
      <c r="D3703" t="s">
        <v>3728</v>
      </c>
      <c r="E3703" t="s">
        <v>17239</v>
      </c>
      <c r="F3703" t="s">
        <v>17241</v>
      </c>
      <c r="G3703" t="s">
        <v>569</v>
      </c>
      <c r="H3703" s="11">
        <v>1000000</v>
      </c>
      <c r="I3703" s="11">
        <v>721</v>
      </c>
      <c r="J3703" t="s">
        <v>740</v>
      </c>
      <c r="K3703">
        <v>88</v>
      </c>
      <c r="L3703" t="s">
        <v>750</v>
      </c>
      <c r="M3703" t="s">
        <v>17242</v>
      </c>
      <c r="N3703">
        <v>4.0999999999999996</v>
      </c>
      <c r="O3703">
        <v>8</v>
      </c>
      <c r="P3703">
        <v>12</v>
      </c>
      <c r="Q3703">
        <v>783</v>
      </c>
      <c r="R3703">
        <v>1284</v>
      </c>
      <c r="S3703" t="s">
        <v>28</v>
      </c>
      <c r="T3703">
        <v>1.85</v>
      </c>
      <c r="U3703" t="b">
        <f>IF(Table19[[#This Row],[gross]]-Table19[[#This Row],[budget]] &gt; 0, TRUE, FALSE)</f>
        <v>0</v>
      </c>
    </row>
    <row r="3704" spans="1:21" x14ac:dyDescent="0.35">
      <c r="A3704" t="s">
        <v>5860</v>
      </c>
      <c r="B3704">
        <v>1993</v>
      </c>
      <c r="C3704" t="s">
        <v>5858</v>
      </c>
      <c r="D3704" t="s">
        <v>2330</v>
      </c>
      <c r="E3704" t="s">
        <v>5859</v>
      </c>
      <c r="F3704" t="s">
        <v>743</v>
      </c>
      <c r="G3704" t="s">
        <v>90</v>
      </c>
      <c r="H3704" s="11">
        <v>42000000</v>
      </c>
      <c r="I3704" s="11">
        <v>20915465</v>
      </c>
      <c r="J3704" t="s">
        <v>56</v>
      </c>
      <c r="K3704">
        <v>104</v>
      </c>
      <c r="L3704" t="s">
        <v>5625</v>
      </c>
      <c r="M3704" t="s">
        <v>5861</v>
      </c>
      <c r="N3704">
        <v>4</v>
      </c>
      <c r="O3704">
        <v>36</v>
      </c>
      <c r="P3704">
        <v>290</v>
      </c>
      <c r="Q3704">
        <v>38203</v>
      </c>
      <c r="R3704">
        <v>7723</v>
      </c>
      <c r="S3704" t="s">
        <v>28</v>
      </c>
      <c r="T3704">
        <v>1.85</v>
      </c>
      <c r="U3704" t="b">
        <f>IF(Table19[[#This Row],[gross]]-Table19[[#This Row],[budget]] &gt; 0, TRUE, FALSE)</f>
        <v>0</v>
      </c>
    </row>
    <row r="3705" spans="1:21" x14ac:dyDescent="0.35">
      <c r="A3705" t="s">
        <v>6389</v>
      </c>
      <c r="B3705">
        <v>2004</v>
      </c>
      <c r="C3705" t="s">
        <v>6387</v>
      </c>
      <c r="D3705" t="s">
        <v>6388</v>
      </c>
      <c r="E3705" t="s">
        <v>3561</v>
      </c>
      <c r="F3705" t="s">
        <v>2961</v>
      </c>
      <c r="G3705" t="s">
        <v>39</v>
      </c>
      <c r="H3705" s="11">
        <v>40000000</v>
      </c>
      <c r="I3705" s="11">
        <v>21176322</v>
      </c>
      <c r="J3705" t="s">
        <v>38</v>
      </c>
      <c r="K3705">
        <v>84</v>
      </c>
      <c r="L3705" t="s">
        <v>1689</v>
      </c>
      <c r="M3705" t="s">
        <v>6390</v>
      </c>
      <c r="N3705">
        <v>4</v>
      </c>
      <c r="O3705">
        <v>86</v>
      </c>
      <c r="P3705">
        <v>207</v>
      </c>
      <c r="Q3705">
        <v>23747</v>
      </c>
      <c r="R3705">
        <v>5039</v>
      </c>
      <c r="S3705" t="s">
        <v>28</v>
      </c>
      <c r="T3705">
        <v>2.35</v>
      </c>
      <c r="U3705" t="b">
        <f>IF(Table19[[#This Row],[gross]]-Table19[[#This Row],[budget]] &gt; 0, TRUE, FALSE)</f>
        <v>0</v>
      </c>
    </row>
    <row r="3706" spans="1:21" x14ac:dyDescent="0.35">
      <c r="A3706" t="s">
        <v>9191</v>
      </c>
      <c r="B3706">
        <v>2011</v>
      </c>
      <c r="C3706" t="s">
        <v>5573</v>
      </c>
      <c r="D3706" t="s">
        <v>179</v>
      </c>
      <c r="E3706" t="s">
        <v>30</v>
      </c>
      <c r="F3706" t="s">
        <v>8963</v>
      </c>
      <c r="G3706" t="s">
        <v>39</v>
      </c>
      <c r="H3706" s="11">
        <v>25000000</v>
      </c>
      <c r="I3706" s="11">
        <v>18860403</v>
      </c>
      <c r="J3706" t="s">
        <v>38</v>
      </c>
      <c r="K3706">
        <v>90</v>
      </c>
      <c r="L3706" t="s">
        <v>5289</v>
      </c>
      <c r="M3706" t="s">
        <v>9192</v>
      </c>
      <c r="N3706">
        <v>4</v>
      </c>
      <c r="O3706">
        <v>231</v>
      </c>
      <c r="P3706">
        <v>130</v>
      </c>
      <c r="Q3706">
        <v>20823</v>
      </c>
      <c r="R3706">
        <v>4952</v>
      </c>
      <c r="S3706" t="s">
        <v>28</v>
      </c>
      <c r="T3706">
        <v>1.85</v>
      </c>
      <c r="U3706" t="b">
        <f>IF(Table19[[#This Row],[gross]]-Table19[[#This Row],[budget]] &gt; 0, TRUE, FALSE)</f>
        <v>0</v>
      </c>
    </row>
    <row r="3707" spans="1:21" x14ac:dyDescent="0.35">
      <c r="A3707" t="s">
        <v>10279</v>
      </c>
      <c r="B3707">
        <v>2002</v>
      </c>
      <c r="C3707" t="s">
        <v>10277</v>
      </c>
      <c r="D3707" t="s">
        <v>2126</v>
      </c>
      <c r="E3707" t="s">
        <v>8334</v>
      </c>
      <c r="F3707" t="s">
        <v>1114</v>
      </c>
      <c r="G3707" t="s">
        <v>272</v>
      </c>
      <c r="H3707" s="11">
        <v>35000000</v>
      </c>
      <c r="I3707" s="11">
        <v>16988996</v>
      </c>
      <c r="J3707" t="s">
        <v>38</v>
      </c>
      <c r="K3707">
        <v>88</v>
      </c>
      <c r="L3707" t="s">
        <v>10278</v>
      </c>
      <c r="M3707" t="s">
        <v>10280</v>
      </c>
      <c r="N3707">
        <v>4</v>
      </c>
      <c r="O3707">
        <v>43</v>
      </c>
      <c r="P3707">
        <v>75</v>
      </c>
      <c r="Q3707">
        <v>3875</v>
      </c>
      <c r="R3707">
        <v>8189</v>
      </c>
      <c r="S3707" t="s">
        <v>28</v>
      </c>
      <c r="T3707">
        <v>1.85</v>
      </c>
      <c r="U3707" t="b">
        <f>IF(Table19[[#This Row],[gross]]-Table19[[#This Row],[budget]] &gt; 0, TRUE, FALSE)</f>
        <v>0</v>
      </c>
    </row>
    <row r="3708" spans="1:21" x14ac:dyDescent="0.35">
      <c r="A3708" t="s">
        <v>11733</v>
      </c>
      <c r="B3708">
        <v>2000</v>
      </c>
      <c r="C3708" t="s">
        <v>11729</v>
      </c>
      <c r="D3708" t="s">
        <v>11732</v>
      </c>
      <c r="E3708" t="s">
        <v>11730</v>
      </c>
      <c r="F3708" t="s">
        <v>11734</v>
      </c>
      <c r="G3708" t="s">
        <v>569</v>
      </c>
      <c r="H3708" s="11">
        <v>15000000</v>
      </c>
      <c r="I3708" s="11">
        <v>26421314</v>
      </c>
      <c r="J3708" t="s">
        <v>38</v>
      </c>
      <c r="K3708">
        <v>90</v>
      </c>
      <c r="L3708" t="s">
        <v>11731</v>
      </c>
      <c r="M3708" t="s">
        <v>11735</v>
      </c>
      <c r="N3708">
        <v>4</v>
      </c>
      <c r="O3708">
        <v>160</v>
      </c>
      <c r="P3708">
        <v>457</v>
      </c>
      <c r="Q3708">
        <v>28964</v>
      </c>
      <c r="R3708">
        <v>608</v>
      </c>
      <c r="S3708" t="s">
        <v>28</v>
      </c>
      <c r="T3708">
        <v>1.85</v>
      </c>
      <c r="U3708" t="b">
        <f>IF(Table19[[#This Row],[gross]]-Table19[[#This Row],[budget]] &gt; 0, TRUE, FALSE)</f>
        <v>1</v>
      </c>
    </row>
    <row r="3709" spans="1:21" x14ac:dyDescent="0.35">
      <c r="A3709" t="s">
        <v>14403</v>
      </c>
      <c r="B3709">
        <v>2014</v>
      </c>
      <c r="C3709" t="s">
        <v>14401</v>
      </c>
      <c r="D3709" t="s">
        <v>7780</v>
      </c>
      <c r="E3709" t="s">
        <v>14402</v>
      </c>
      <c r="F3709" t="s">
        <v>14404</v>
      </c>
      <c r="G3709" t="s">
        <v>569</v>
      </c>
      <c r="H3709" s="11">
        <v>7000000</v>
      </c>
      <c r="I3709" s="11">
        <v>15818967</v>
      </c>
      <c r="J3709" t="s">
        <v>38</v>
      </c>
      <c r="K3709">
        <v>89</v>
      </c>
      <c r="L3709" t="s">
        <v>4883</v>
      </c>
      <c r="M3709" t="s">
        <v>14405</v>
      </c>
      <c r="N3709">
        <v>4</v>
      </c>
      <c r="O3709">
        <v>137</v>
      </c>
      <c r="P3709">
        <v>120</v>
      </c>
      <c r="Q3709">
        <v>13913</v>
      </c>
      <c r="R3709">
        <v>2517</v>
      </c>
      <c r="S3709" t="s">
        <v>28</v>
      </c>
      <c r="T3709">
        <v>1.85</v>
      </c>
      <c r="U3709" t="b">
        <f>IF(Table19[[#This Row],[gross]]-Table19[[#This Row],[budget]] &gt; 0, TRUE, FALSE)</f>
        <v>1</v>
      </c>
    </row>
    <row r="3710" spans="1:21" x14ac:dyDescent="0.35">
      <c r="A3710" t="s">
        <v>15579</v>
      </c>
      <c r="B3710">
        <v>2013</v>
      </c>
      <c r="C3710" t="s">
        <v>15578</v>
      </c>
      <c r="D3710" t="s">
        <v>5100</v>
      </c>
      <c r="E3710" t="s">
        <v>7704</v>
      </c>
      <c r="F3710" t="s">
        <v>15580</v>
      </c>
      <c r="G3710" t="s">
        <v>39</v>
      </c>
      <c r="H3710" s="11">
        <v>5000000</v>
      </c>
      <c r="I3710" s="11">
        <v>15152879</v>
      </c>
      <c r="J3710" t="s">
        <v>1418</v>
      </c>
      <c r="K3710">
        <v>93</v>
      </c>
      <c r="L3710" t="s">
        <v>4207</v>
      </c>
      <c r="M3710" t="s">
        <v>15581</v>
      </c>
      <c r="N3710">
        <v>4</v>
      </c>
      <c r="O3710">
        <v>161</v>
      </c>
      <c r="P3710">
        <v>68</v>
      </c>
      <c r="Q3710">
        <v>13506</v>
      </c>
      <c r="R3710">
        <v>46868</v>
      </c>
      <c r="S3710" t="s">
        <v>28</v>
      </c>
      <c r="T3710">
        <v>2.35</v>
      </c>
      <c r="U3710" t="b">
        <f>IF(Table19[[#This Row],[gross]]-Table19[[#This Row],[budget]] &gt; 0, TRUE, FALSE)</f>
        <v>1</v>
      </c>
    </row>
    <row r="3711" spans="1:21" x14ac:dyDescent="0.35">
      <c r="A3711" t="s">
        <v>15597</v>
      </c>
      <c r="B3711">
        <v>2000</v>
      </c>
      <c r="C3711" t="s">
        <v>15592</v>
      </c>
      <c r="D3711" t="s">
        <v>5208</v>
      </c>
      <c r="E3711" t="s">
        <v>5038</v>
      </c>
      <c r="F3711" t="s">
        <v>5000</v>
      </c>
      <c r="G3711" t="s">
        <v>569</v>
      </c>
      <c r="H3711" s="11">
        <v>6000000</v>
      </c>
      <c r="I3711" s="11">
        <v>9821335</v>
      </c>
      <c r="J3711" t="s">
        <v>38</v>
      </c>
      <c r="K3711">
        <v>82</v>
      </c>
      <c r="L3711" t="s">
        <v>1611</v>
      </c>
      <c r="M3711" t="s">
        <v>15598</v>
      </c>
      <c r="N3711">
        <v>4</v>
      </c>
      <c r="O3711">
        <v>22</v>
      </c>
      <c r="P3711">
        <v>10</v>
      </c>
      <c r="Q3711">
        <v>1415</v>
      </c>
      <c r="R3711">
        <v>3354</v>
      </c>
      <c r="S3711" t="s">
        <v>28</v>
      </c>
      <c r="T3711">
        <v>1.85</v>
      </c>
      <c r="U3711" t="b">
        <f>IF(Table19[[#This Row],[gross]]-Table19[[#This Row],[budget]] &gt; 0, TRUE, FALSE)</f>
        <v>1</v>
      </c>
    </row>
    <row r="3712" spans="1:21" x14ac:dyDescent="0.35">
      <c r="A3712" t="s">
        <v>9711</v>
      </c>
      <c r="B3712">
        <v>1993</v>
      </c>
      <c r="C3712" t="s">
        <v>9710</v>
      </c>
      <c r="D3712" t="s">
        <v>32</v>
      </c>
      <c r="E3712" t="s">
        <v>877</v>
      </c>
      <c r="F3712" t="s">
        <v>725</v>
      </c>
      <c r="G3712" t="s">
        <v>39</v>
      </c>
      <c r="H3712" s="11">
        <v>23500000</v>
      </c>
      <c r="I3712" s="11">
        <v>10696210</v>
      </c>
      <c r="J3712" t="s">
        <v>38</v>
      </c>
      <c r="K3712">
        <v>104</v>
      </c>
      <c r="L3712" t="s">
        <v>1361</v>
      </c>
      <c r="M3712" t="s">
        <v>9712</v>
      </c>
      <c r="N3712">
        <v>3.9</v>
      </c>
      <c r="O3712">
        <v>75</v>
      </c>
      <c r="P3712">
        <v>180</v>
      </c>
      <c r="Q3712">
        <v>35018</v>
      </c>
      <c r="R3712">
        <v>3148</v>
      </c>
      <c r="S3712" t="s">
        <v>28</v>
      </c>
      <c r="T3712">
        <v>1.85</v>
      </c>
      <c r="U3712" t="b">
        <f>IF(Table19[[#This Row],[gross]]-Table19[[#This Row],[budget]] &gt; 0, TRUE, FALSE)</f>
        <v>0</v>
      </c>
    </row>
    <row r="3713" spans="1:21" x14ac:dyDescent="0.35">
      <c r="A3713" t="s">
        <v>10129</v>
      </c>
      <c r="B3713">
        <v>2008</v>
      </c>
      <c r="C3713" t="s">
        <v>10127</v>
      </c>
      <c r="D3713" t="s">
        <v>6217</v>
      </c>
      <c r="E3713" t="s">
        <v>10128</v>
      </c>
      <c r="F3713" t="s">
        <v>10130</v>
      </c>
      <c r="G3713" t="s">
        <v>39</v>
      </c>
      <c r="H3713" s="11">
        <v>27000000</v>
      </c>
      <c r="I3713" s="11">
        <v>26876529</v>
      </c>
      <c r="J3713" t="s">
        <v>653</v>
      </c>
      <c r="K3713">
        <v>87</v>
      </c>
      <c r="L3713" t="s">
        <v>4883</v>
      </c>
      <c r="M3713" t="s">
        <v>10131</v>
      </c>
      <c r="N3713">
        <v>3.9</v>
      </c>
      <c r="O3713">
        <v>141</v>
      </c>
      <c r="P3713">
        <v>189</v>
      </c>
      <c r="Q3713">
        <v>26624</v>
      </c>
      <c r="R3713">
        <v>1834</v>
      </c>
      <c r="S3713" t="s">
        <v>28</v>
      </c>
      <c r="T3713">
        <v>1.85</v>
      </c>
      <c r="U3713" t="b">
        <f>IF(Table19[[#This Row],[gross]]-Table19[[#This Row],[budget]] &gt; 0, TRUE, FALSE)</f>
        <v>0</v>
      </c>
    </row>
    <row r="3714" spans="1:21" x14ac:dyDescent="0.35">
      <c r="A3714" t="s">
        <v>10812</v>
      </c>
      <c r="B3714">
        <v>2008</v>
      </c>
      <c r="C3714" t="s">
        <v>10117</v>
      </c>
      <c r="D3714" t="s">
        <v>1055</v>
      </c>
      <c r="E3714" t="s">
        <v>1368</v>
      </c>
      <c r="F3714" t="s">
        <v>10813</v>
      </c>
      <c r="G3714" t="s">
        <v>39</v>
      </c>
      <c r="H3714" s="11">
        <v>20000000</v>
      </c>
      <c r="I3714" s="11">
        <v>43818159</v>
      </c>
      <c r="J3714" t="s">
        <v>38</v>
      </c>
      <c r="K3714">
        <v>89</v>
      </c>
      <c r="L3714" t="s">
        <v>4883</v>
      </c>
      <c r="M3714" t="s">
        <v>10814</v>
      </c>
      <c r="N3714">
        <v>3.9</v>
      </c>
      <c r="O3714">
        <v>146</v>
      </c>
      <c r="P3714">
        <v>260</v>
      </c>
      <c r="Q3714">
        <v>27664</v>
      </c>
      <c r="R3714">
        <v>4867</v>
      </c>
      <c r="S3714" t="s">
        <v>28</v>
      </c>
      <c r="T3714">
        <v>2.35</v>
      </c>
      <c r="U3714" t="b">
        <f>IF(Table19[[#This Row],[gross]]-Table19[[#This Row],[budget]] &gt; 0, TRUE, FALSE)</f>
        <v>1</v>
      </c>
    </row>
    <row r="3715" spans="1:21" x14ac:dyDescent="0.35">
      <c r="A3715" t="s">
        <v>12233</v>
      </c>
      <c r="B3715">
        <v>2001</v>
      </c>
      <c r="C3715" t="s">
        <v>12230</v>
      </c>
      <c r="D3715" t="s">
        <v>12232</v>
      </c>
      <c r="E3715" t="s">
        <v>12231</v>
      </c>
      <c r="F3715" t="s">
        <v>12234</v>
      </c>
      <c r="G3715" t="s">
        <v>39</v>
      </c>
      <c r="H3715" s="11">
        <v>14000000</v>
      </c>
      <c r="I3715" s="11">
        <v>3100650</v>
      </c>
      <c r="J3715" t="s">
        <v>38</v>
      </c>
      <c r="K3715">
        <v>84</v>
      </c>
      <c r="L3715" t="s">
        <v>5834</v>
      </c>
      <c r="M3715" t="s">
        <v>12235</v>
      </c>
      <c r="N3715">
        <v>3.9</v>
      </c>
      <c r="O3715">
        <v>64</v>
      </c>
      <c r="P3715">
        <v>181</v>
      </c>
      <c r="Q3715">
        <v>7277</v>
      </c>
      <c r="R3715">
        <v>417</v>
      </c>
      <c r="S3715" t="s">
        <v>28</v>
      </c>
      <c r="T3715">
        <v>1.85</v>
      </c>
      <c r="U3715" t="b">
        <f>IF(Table19[[#This Row],[gross]]-Table19[[#This Row],[budget]] &gt; 0, TRUE, FALSE)</f>
        <v>0</v>
      </c>
    </row>
    <row r="3716" spans="1:21" x14ac:dyDescent="0.35">
      <c r="A3716" t="s">
        <v>13741</v>
      </c>
      <c r="B3716">
        <v>2007</v>
      </c>
      <c r="C3716" t="s">
        <v>13738</v>
      </c>
      <c r="D3716" t="s">
        <v>13740</v>
      </c>
      <c r="E3716" t="s">
        <v>13739</v>
      </c>
      <c r="F3716" t="s">
        <v>2396</v>
      </c>
      <c r="G3716" t="s">
        <v>39</v>
      </c>
      <c r="H3716" s="11">
        <v>10000000</v>
      </c>
      <c r="I3716" s="11">
        <v>5561</v>
      </c>
      <c r="J3716" t="s">
        <v>38</v>
      </c>
      <c r="K3716">
        <v>93</v>
      </c>
      <c r="L3716" t="s">
        <v>1618</v>
      </c>
      <c r="M3716" t="s">
        <v>13742</v>
      </c>
      <c r="N3716">
        <v>3.9</v>
      </c>
      <c r="O3716">
        <v>20</v>
      </c>
      <c r="P3716">
        <v>34</v>
      </c>
      <c r="Q3716">
        <v>4995</v>
      </c>
      <c r="R3716">
        <v>4725</v>
      </c>
      <c r="S3716" t="s">
        <v>28</v>
      </c>
      <c r="T3716">
        <v>1.85</v>
      </c>
      <c r="U3716" t="b">
        <f>IF(Table19[[#This Row],[gross]]-Table19[[#This Row],[budget]] &gt; 0, TRUE, FALSE)</f>
        <v>0</v>
      </c>
    </row>
    <row r="3717" spans="1:21" x14ac:dyDescent="0.35">
      <c r="A3717" t="s">
        <v>15820</v>
      </c>
      <c r="B3717">
        <v>1998</v>
      </c>
      <c r="C3717" t="s">
        <v>15817</v>
      </c>
      <c r="D3717" t="s">
        <v>15819</v>
      </c>
      <c r="E3717" t="s">
        <v>15818</v>
      </c>
      <c r="F3717" t="s">
        <v>15821</v>
      </c>
      <c r="G3717" t="s">
        <v>569</v>
      </c>
      <c r="H3717" s="11">
        <v>3500000</v>
      </c>
      <c r="I3717" s="11">
        <v>10305534</v>
      </c>
      <c r="J3717" t="s">
        <v>38</v>
      </c>
      <c r="K3717">
        <v>93</v>
      </c>
      <c r="L3717" t="s">
        <v>1611</v>
      </c>
      <c r="M3717" t="s">
        <v>15822</v>
      </c>
      <c r="N3717">
        <v>3.9</v>
      </c>
      <c r="O3717">
        <v>19</v>
      </c>
      <c r="P3717">
        <v>38</v>
      </c>
      <c r="Q3717">
        <v>1721</v>
      </c>
      <c r="R3717">
        <v>987</v>
      </c>
      <c r="S3717" t="s">
        <v>28</v>
      </c>
      <c r="T3717">
        <v>1.85</v>
      </c>
      <c r="U3717" t="b">
        <f>IF(Table19[[#This Row],[gross]]-Table19[[#This Row],[budget]] &gt; 0, TRUE, FALSE)</f>
        <v>1</v>
      </c>
    </row>
    <row r="3718" spans="1:21" x14ac:dyDescent="0.35">
      <c r="A3718" t="s">
        <v>16356</v>
      </c>
      <c r="B3718">
        <v>2011</v>
      </c>
      <c r="C3718" t="s">
        <v>16354</v>
      </c>
      <c r="D3718" t="s">
        <v>16355</v>
      </c>
      <c r="E3718" t="s">
        <v>6893</v>
      </c>
      <c r="F3718" t="s">
        <v>16357</v>
      </c>
      <c r="G3718" t="s">
        <v>39</v>
      </c>
      <c r="H3718" s="11">
        <v>2450000</v>
      </c>
      <c r="I3718" s="11">
        <v>178739</v>
      </c>
      <c r="J3718" t="s">
        <v>38</v>
      </c>
      <c r="K3718">
        <v>105</v>
      </c>
      <c r="L3718" t="s">
        <v>15465</v>
      </c>
      <c r="M3718" t="s">
        <v>16358</v>
      </c>
      <c r="N3718">
        <v>3.9</v>
      </c>
      <c r="O3718">
        <v>8</v>
      </c>
      <c r="P3718">
        <v>10</v>
      </c>
      <c r="Q3718">
        <v>1015</v>
      </c>
      <c r="R3718">
        <v>1668</v>
      </c>
      <c r="S3718" t="s">
        <v>28</v>
      </c>
      <c r="T3718">
        <v>1.85</v>
      </c>
      <c r="U3718" t="b">
        <f>IF(Table19[[#This Row],[gross]]-Table19[[#This Row],[budget]] &gt; 0, TRUE, FALSE)</f>
        <v>0</v>
      </c>
    </row>
    <row r="3719" spans="1:21" x14ac:dyDescent="0.35">
      <c r="A3719" t="s">
        <v>17793</v>
      </c>
      <c r="B3719">
        <v>2013</v>
      </c>
      <c r="C3719" t="s">
        <v>12583</v>
      </c>
      <c r="D3719" t="s">
        <v>6697</v>
      </c>
      <c r="E3719" t="s">
        <v>5753</v>
      </c>
      <c r="F3719" t="s">
        <v>17794</v>
      </c>
      <c r="G3719" t="s">
        <v>569</v>
      </c>
      <c r="H3719" s="11">
        <v>250000</v>
      </c>
      <c r="I3719" s="11">
        <v>49494</v>
      </c>
      <c r="J3719" t="s">
        <v>38</v>
      </c>
      <c r="K3719">
        <v>99</v>
      </c>
      <c r="L3719" t="s">
        <v>3911</v>
      </c>
      <c r="M3719" t="s">
        <v>17795</v>
      </c>
      <c r="N3719">
        <v>3.9</v>
      </c>
      <c r="O3719">
        <v>162</v>
      </c>
      <c r="P3719">
        <v>87</v>
      </c>
      <c r="Q3719">
        <v>8511</v>
      </c>
      <c r="R3719">
        <v>2862</v>
      </c>
      <c r="S3719" t="s">
        <v>28</v>
      </c>
      <c r="T3719">
        <v>2.35</v>
      </c>
      <c r="U3719" t="b">
        <f>IF(Table19[[#This Row],[gross]]-Table19[[#This Row],[budget]] &gt; 0, TRUE, FALSE)</f>
        <v>0</v>
      </c>
    </row>
    <row r="3720" spans="1:21" x14ac:dyDescent="0.35">
      <c r="A3720" t="s">
        <v>17841</v>
      </c>
      <c r="B3720">
        <v>2010</v>
      </c>
      <c r="C3720" t="s">
        <v>10127</v>
      </c>
      <c r="D3720" t="s">
        <v>17840</v>
      </c>
      <c r="E3720" t="s">
        <v>17839</v>
      </c>
      <c r="F3720" t="s">
        <v>17842</v>
      </c>
      <c r="G3720" t="s">
        <v>39</v>
      </c>
      <c r="H3720" s="11">
        <v>13000000</v>
      </c>
      <c r="I3720" s="11"/>
      <c r="J3720" t="s">
        <v>38</v>
      </c>
      <c r="K3720">
        <v>94</v>
      </c>
      <c r="L3720" t="s">
        <v>4155</v>
      </c>
      <c r="M3720" t="s">
        <v>17843</v>
      </c>
      <c r="N3720">
        <v>3.9</v>
      </c>
      <c r="O3720">
        <v>42</v>
      </c>
      <c r="P3720">
        <v>22</v>
      </c>
      <c r="Q3720">
        <v>1328</v>
      </c>
      <c r="R3720">
        <v>711</v>
      </c>
      <c r="S3720" t="s">
        <v>28</v>
      </c>
      <c r="T3720">
        <v>2.35</v>
      </c>
      <c r="U3720" t="b">
        <f>IF(Table19[[#This Row],[gross]]-Table19[[#This Row],[budget]] &gt; 0, TRUE, FALSE)</f>
        <v>0</v>
      </c>
    </row>
    <row r="3721" spans="1:21" x14ac:dyDescent="0.35">
      <c r="A3721" t="s">
        <v>1581</v>
      </c>
      <c r="B3721">
        <v>2003</v>
      </c>
      <c r="C3721" t="s">
        <v>1579</v>
      </c>
      <c r="D3721" t="s">
        <v>269</v>
      </c>
      <c r="E3721" t="s">
        <v>1580</v>
      </c>
      <c r="F3721" t="s">
        <v>1582</v>
      </c>
      <c r="G3721" t="s">
        <v>90</v>
      </c>
      <c r="H3721" s="11">
        <v>109000000</v>
      </c>
      <c r="I3721" s="11">
        <v>100446895</v>
      </c>
      <c r="J3721" t="s">
        <v>38</v>
      </c>
      <c r="K3721">
        <v>82</v>
      </c>
      <c r="L3721" t="s">
        <v>760</v>
      </c>
      <c r="M3721" t="s">
        <v>1583</v>
      </c>
      <c r="N3721">
        <v>3.8</v>
      </c>
      <c r="O3721">
        <v>109</v>
      </c>
      <c r="P3721">
        <v>456</v>
      </c>
      <c r="Q3721">
        <v>36033</v>
      </c>
      <c r="R3721">
        <v>2762</v>
      </c>
      <c r="S3721" t="s">
        <v>28</v>
      </c>
      <c r="T3721">
        <v>1.85</v>
      </c>
      <c r="U3721" t="b">
        <f>IF(Table19[[#This Row],[gross]]-Table19[[#This Row],[budget]] &gt; 0, TRUE, FALSE)</f>
        <v>0</v>
      </c>
    </row>
    <row r="3722" spans="1:21" x14ac:dyDescent="0.35">
      <c r="A3722" t="s">
        <v>1842</v>
      </c>
      <c r="B3722">
        <v>2002</v>
      </c>
      <c r="C3722" t="s">
        <v>1839</v>
      </c>
      <c r="D3722" t="s">
        <v>955</v>
      </c>
      <c r="E3722" t="s">
        <v>1840</v>
      </c>
      <c r="F3722" t="s">
        <v>1843</v>
      </c>
      <c r="G3722" t="s">
        <v>39</v>
      </c>
      <c r="H3722" s="11">
        <v>100000000</v>
      </c>
      <c r="I3722" s="11">
        <v>4411102</v>
      </c>
      <c r="J3722" t="s">
        <v>38</v>
      </c>
      <c r="K3722">
        <v>95</v>
      </c>
      <c r="L3722" t="s">
        <v>1841</v>
      </c>
      <c r="M3722" t="s">
        <v>1844</v>
      </c>
      <c r="N3722">
        <v>3.8</v>
      </c>
      <c r="O3722">
        <v>66</v>
      </c>
      <c r="P3722">
        <v>164</v>
      </c>
      <c r="Q3722">
        <v>20295</v>
      </c>
      <c r="R3722">
        <v>6161</v>
      </c>
      <c r="S3722" t="s">
        <v>28</v>
      </c>
      <c r="T3722">
        <v>1.85</v>
      </c>
      <c r="U3722" t="b">
        <f>IF(Table19[[#This Row],[gross]]-Table19[[#This Row],[budget]] &gt; 0, TRUE, FALSE)</f>
        <v>0</v>
      </c>
    </row>
    <row r="3723" spans="1:21" x14ac:dyDescent="0.35">
      <c r="A3723" t="s">
        <v>3739</v>
      </c>
      <c r="B3723">
        <v>2008</v>
      </c>
      <c r="C3723" t="s">
        <v>3736</v>
      </c>
      <c r="D3723" t="s">
        <v>696</v>
      </c>
      <c r="E3723" t="s">
        <v>3737</v>
      </c>
      <c r="F3723" t="s">
        <v>1218</v>
      </c>
      <c r="G3723" t="s">
        <v>39</v>
      </c>
      <c r="H3723" s="11">
        <v>62000000</v>
      </c>
      <c r="I3723" s="11">
        <v>32178777</v>
      </c>
      <c r="J3723" t="s">
        <v>38</v>
      </c>
      <c r="K3723">
        <v>87</v>
      </c>
      <c r="L3723" t="s">
        <v>3738</v>
      </c>
      <c r="M3723" t="s">
        <v>3740</v>
      </c>
      <c r="N3723">
        <v>3.8</v>
      </c>
      <c r="O3723">
        <v>150</v>
      </c>
      <c r="P3723">
        <v>250</v>
      </c>
      <c r="Q3723">
        <v>43300</v>
      </c>
      <c r="R3723">
        <v>6658</v>
      </c>
      <c r="S3723" t="s">
        <v>28</v>
      </c>
      <c r="T3723">
        <v>2.35</v>
      </c>
      <c r="U3723" t="b">
        <f>IF(Table19[[#This Row],[gross]]-Table19[[#This Row],[budget]] &gt; 0, TRUE, FALSE)</f>
        <v>0</v>
      </c>
    </row>
    <row r="3724" spans="1:21" x14ac:dyDescent="0.35">
      <c r="A3724" t="s">
        <v>4233</v>
      </c>
      <c r="B3724">
        <v>2007</v>
      </c>
      <c r="C3724" t="s">
        <v>4231</v>
      </c>
      <c r="D3724" t="s">
        <v>330</v>
      </c>
      <c r="E3724" t="s">
        <v>4232</v>
      </c>
      <c r="F3724" t="s">
        <v>4234</v>
      </c>
      <c r="G3724" t="s">
        <v>39</v>
      </c>
      <c r="H3724" s="11">
        <v>60000000</v>
      </c>
      <c r="I3724" s="11">
        <v>4535117</v>
      </c>
      <c r="J3724" t="s">
        <v>740</v>
      </c>
      <c r="K3724">
        <v>156</v>
      </c>
      <c r="L3724" t="s">
        <v>1867</v>
      </c>
      <c r="M3724" t="s">
        <v>4235</v>
      </c>
      <c r="N3724">
        <v>3.8</v>
      </c>
      <c r="O3724">
        <v>140</v>
      </c>
      <c r="P3724">
        <v>368</v>
      </c>
      <c r="Q3724">
        <v>38398</v>
      </c>
      <c r="R3724">
        <v>26564</v>
      </c>
      <c r="S3724" t="s">
        <v>28</v>
      </c>
      <c r="T3724">
        <v>2.35</v>
      </c>
      <c r="U3724" t="b">
        <f>IF(Table19[[#This Row],[gross]]-Table19[[#This Row],[budget]] &gt; 0, TRUE, FALSE)</f>
        <v>0</v>
      </c>
    </row>
    <row r="3725" spans="1:21" x14ac:dyDescent="0.35">
      <c r="A3725" t="s">
        <v>7074</v>
      </c>
      <c r="B3725">
        <v>1994</v>
      </c>
      <c r="C3725" t="s">
        <v>7072</v>
      </c>
      <c r="D3725" t="s">
        <v>1055</v>
      </c>
      <c r="E3725" t="s">
        <v>7073</v>
      </c>
      <c r="F3725" t="s">
        <v>4673</v>
      </c>
      <c r="G3725" t="s">
        <v>39</v>
      </c>
      <c r="H3725" s="11">
        <v>35000000</v>
      </c>
      <c r="I3725" s="11">
        <v>33423521</v>
      </c>
      <c r="J3725" t="s">
        <v>653</v>
      </c>
      <c r="K3725">
        <v>102</v>
      </c>
      <c r="L3725" t="s">
        <v>1050</v>
      </c>
      <c r="M3725" t="s">
        <v>7075</v>
      </c>
      <c r="N3725">
        <v>3.8</v>
      </c>
      <c r="O3725">
        <v>63</v>
      </c>
      <c r="P3725">
        <v>282</v>
      </c>
      <c r="Q3725">
        <v>53115</v>
      </c>
      <c r="R3725">
        <v>5443</v>
      </c>
      <c r="S3725" t="s">
        <v>28</v>
      </c>
      <c r="T3725">
        <v>2.35</v>
      </c>
      <c r="U3725" t="b">
        <f>IF(Table19[[#This Row],[gross]]-Table19[[#This Row],[budget]] &gt; 0, TRUE, FALSE)</f>
        <v>0</v>
      </c>
    </row>
    <row r="3726" spans="1:21" x14ac:dyDescent="0.35">
      <c r="A3726" t="s">
        <v>7219</v>
      </c>
      <c r="B3726">
        <v>2010</v>
      </c>
      <c r="C3726" t="s">
        <v>5765</v>
      </c>
      <c r="D3726" t="s">
        <v>490</v>
      </c>
      <c r="E3726" t="s">
        <v>7218</v>
      </c>
      <c r="F3726" t="s">
        <v>7220</v>
      </c>
      <c r="G3726" t="s">
        <v>90</v>
      </c>
      <c r="H3726" s="11">
        <v>35000000</v>
      </c>
      <c r="I3726" s="11">
        <v>17596256</v>
      </c>
      <c r="J3726" t="s">
        <v>38</v>
      </c>
      <c r="K3726">
        <v>92</v>
      </c>
      <c r="L3726" t="s">
        <v>2934</v>
      </c>
      <c r="M3726" t="s">
        <v>7221</v>
      </c>
      <c r="N3726">
        <v>3.8</v>
      </c>
      <c r="O3726">
        <v>101</v>
      </c>
      <c r="P3726">
        <v>84</v>
      </c>
      <c r="Q3726">
        <v>12399</v>
      </c>
      <c r="R3726">
        <v>6327</v>
      </c>
      <c r="S3726" t="s">
        <v>28</v>
      </c>
      <c r="T3726">
        <v>1.85</v>
      </c>
      <c r="U3726" t="b">
        <f>IF(Table19[[#This Row],[gross]]-Table19[[#This Row],[budget]] &gt; 0, TRUE, FALSE)</f>
        <v>0</v>
      </c>
    </row>
    <row r="3727" spans="1:21" x14ac:dyDescent="0.35">
      <c r="A3727" t="s">
        <v>9726</v>
      </c>
      <c r="B3727">
        <v>1999</v>
      </c>
      <c r="C3727" t="s">
        <v>7119</v>
      </c>
      <c r="D3727" t="s">
        <v>490</v>
      </c>
      <c r="E3727" t="s">
        <v>8334</v>
      </c>
      <c r="F3727" t="s">
        <v>695</v>
      </c>
      <c r="G3727" t="s">
        <v>90</v>
      </c>
      <c r="H3727" s="11">
        <v>22000000</v>
      </c>
      <c r="I3727" s="11">
        <v>9694105</v>
      </c>
      <c r="J3727" t="s">
        <v>38</v>
      </c>
      <c r="K3727">
        <v>77</v>
      </c>
      <c r="L3727" t="s">
        <v>2630</v>
      </c>
      <c r="M3727" t="s">
        <v>9727</v>
      </c>
      <c r="N3727">
        <v>3.8</v>
      </c>
      <c r="O3727">
        <v>41</v>
      </c>
      <c r="P3727">
        <v>77</v>
      </c>
      <c r="Q3727">
        <v>8176</v>
      </c>
      <c r="R3727">
        <v>5568</v>
      </c>
      <c r="S3727" t="s">
        <v>28</v>
      </c>
      <c r="T3727">
        <v>2.35</v>
      </c>
      <c r="U3727" t="b">
        <f>IF(Table19[[#This Row],[gross]]-Table19[[#This Row],[budget]] &gt; 0, TRUE, FALSE)</f>
        <v>0</v>
      </c>
    </row>
    <row r="3728" spans="1:21" x14ac:dyDescent="0.35">
      <c r="A3728" t="s">
        <v>14887</v>
      </c>
      <c r="B3728">
        <v>1991</v>
      </c>
      <c r="C3728" t="s">
        <v>14885</v>
      </c>
      <c r="D3728" t="s">
        <v>14886</v>
      </c>
      <c r="E3728" t="s">
        <v>5501</v>
      </c>
      <c r="F3728" t="s">
        <v>14888</v>
      </c>
      <c r="G3728" t="s">
        <v>39</v>
      </c>
      <c r="H3728" s="11">
        <v>6000000</v>
      </c>
      <c r="I3728" s="11">
        <v>869325</v>
      </c>
      <c r="J3728" t="s">
        <v>38</v>
      </c>
      <c r="K3728">
        <v>107</v>
      </c>
      <c r="L3728" t="s">
        <v>31</v>
      </c>
      <c r="M3728" t="s">
        <v>14889</v>
      </c>
      <c r="N3728">
        <v>3.8</v>
      </c>
      <c r="O3728">
        <v>17</v>
      </c>
      <c r="P3728">
        <v>16</v>
      </c>
      <c r="Q3728">
        <v>2281</v>
      </c>
      <c r="R3728">
        <v>2000</v>
      </c>
      <c r="S3728" t="s">
        <v>28</v>
      </c>
      <c r="T3728">
        <v>1.85</v>
      </c>
      <c r="U3728" t="b">
        <f>IF(Table19[[#This Row],[gross]]-Table19[[#This Row],[budget]] &gt; 0, TRUE, FALSE)</f>
        <v>0</v>
      </c>
    </row>
    <row r="3729" spans="1:21" x14ac:dyDescent="0.35">
      <c r="A3729" t="s">
        <v>15215</v>
      </c>
      <c r="B3729">
        <v>2008</v>
      </c>
      <c r="C3729" t="s">
        <v>15213</v>
      </c>
      <c r="D3729" t="s">
        <v>11085</v>
      </c>
      <c r="E3729" t="s">
        <v>15214</v>
      </c>
      <c r="F3729" t="s">
        <v>3775</v>
      </c>
      <c r="G3729" t="s">
        <v>39</v>
      </c>
      <c r="H3729" s="11">
        <v>5000000</v>
      </c>
      <c r="I3729" s="11">
        <v>13350177</v>
      </c>
      <c r="J3729" t="s">
        <v>38</v>
      </c>
      <c r="K3729">
        <v>82</v>
      </c>
      <c r="L3729" t="s">
        <v>4207</v>
      </c>
      <c r="M3729" t="s">
        <v>15216</v>
      </c>
      <c r="N3729">
        <v>3.8</v>
      </c>
      <c r="O3729">
        <v>74</v>
      </c>
      <c r="P3729">
        <v>113</v>
      </c>
      <c r="Q3729">
        <v>7904</v>
      </c>
      <c r="R3729">
        <v>4856</v>
      </c>
      <c r="S3729" t="s">
        <v>28</v>
      </c>
      <c r="T3729">
        <v>1.85</v>
      </c>
      <c r="U3729" t="b">
        <f>IF(Table19[[#This Row],[gross]]-Table19[[#This Row],[budget]] &gt; 0, TRUE, FALSE)</f>
        <v>1</v>
      </c>
    </row>
    <row r="3730" spans="1:21" x14ac:dyDescent="0.35">
      <c r="A3730" t="s">
        <v>16981</v>
      </c>
      <c r="B3730">
        <v>2012</v>
      </c>
      <c r="C3730" t="s">
        <v>16977</v>
      </c>
      <c r="D3730" t="s">
        <v>16980</v>
      </c>
      <c r="E3730" t="s">
        <v>16978</v>
      </c>
      <c r="F3730" t="s">
        <v>16982</v>
      </c>
      <c r="G3730" t="s">
        <v>569</v>
      </c>
      <c r="H3730" s="11">
        <v>1200000</v>
      </c>
      <c r="I3730" s="11"/>
      <c r="J3730" t="s">
        <v>263</v>
      </c>
      <c r="K3730">
        <v>84</v>
      </c>
      <c r="L3730" t="s">
        <v>16979</v>
      </c>
      <c r="M3730" t="s">
        <v>16983</v>
      </c>
      <c r="N3730">
        <v>3.8</v>
      </c>
      <c r="O3730">
        <v>22</v>
      </c>
      <c r="P3730">
        <v>51</v>
      </c>
      <c r="Q3730">
        <v>1321</v>
      </c>
      <c r="R3730">
        <v>630</v>
      </c>
      <c r="S3730" t="s">
        <v>28</v>
      </c>
      <c r="U3730" t="b">
        <f>IF(Table19[[#This Row],[gross]]-Table19[[#This Row],[budget]] &gt; 0, TRUE, FALSE)</f>
        <v>0</v>
      </c>
    </row>
    <row r="3731" spans="1:21" x14ac:dyDescent="0.35">
      <c r="A3731" t="s">
        <v>17272</v>
      </c>
      <c r="B3731">
        <v>2014</v>
      </c>
      <c r="C3731" t="s">
        <v>17266</v>
      </c>
      <c r="D3731" t="s">
        <v>10083</v>
      </c>
      <c r="E3731" t="s">
        <v>4623</v>
      </c>
      <c r="F3731" t="s">
        <v>17273</v>
      </c>
      <c r="G3731" t="s">
        <v>39</v>
      </c>
      <c r="H3731" s="11">
        <v>1000000</v>
      </c>
      <c r="I3731" s="11"/>
      <c r="J3731" t="s">
        <v>38</v>
      </c>
      <c r="K3731">
        <v>84</v>
      </c>
      <c r="L3731" t="s">
        <v>13425</v>
      </c>
      <c r="M3731" t="s">
        <v>17274</v>
      </c>
      <c r="N3731">
        <v>3.8</v>
      </c>
      <c r="O3731">
        <v>1</v>
      </c>
      <c r="P3731">
        <v>6</v>
      </c>
      <c r="Q3731">
        <v>93</v>
      </c>
      <c r="R3731">
        <v>11466</v>
      </c>
      <c r="S3731" t="s">
        <v>28</v>
      </c>
      <c r="T3731">
        <v>1.78</v>
      </c>
      <c r="U3731" t="b">
        <f>IF(Table19[[#This Row],[gross]]-Table19[[#This Row],[budget]] &gt; 0, TRUE, FALSE)</f>
        <v>0</v>
      </c>
    </row>
    <row r="3732" spans="1:21" x14ac:dyDescent="0.35">
      <c r="A3732" t="s">
        <v>1287</v>
      </c>
      <c r="B3732">
        <v>1997</v>
      </c>
      <c r="C3732" t="s">
        <v>1284</v>
      </c>
      <c r="D3732" t="s">
        <v>1286</v>
      </c>
      <c r="E3732" t="s">
        <v>618</v>
      </c>
      <c r="F3732" t="s">
        <v>1288</v>
      </c>
      <c r="G3732" t="s">
        <v>39</v>
      </c>
      <c r="H3732" s="11">
        <v>125000000</v>
      </c>
      <c r="I3732" s="11">
        <v>107285004</v>
      </c>
      <c r="J3732" t="s">
        <v>38</v>
      </c>
      <c r="K3732">
        <v>125</v>
      </c>
      <c r="L3732" t="s">
        <v>1285</v>
      </c>
      <c r="M3732" t="s">
        <v>1289</v>
      </c>
      <c r="N3732">
        <v>3.7</v>
      </c>
      <c r="O3732">
        <v>183</v>
      </c>
      <c r="P3732">
        <v>1018</v>
      </c>
      <c r="Q3732">
        <v>189855</v>
      </c>
      <c r="R3732">
        <v>2699</v>
      </c>
      <c r="S3732" t="s">
        <v>28</v>
      </c>
      <c r="T3732">
        <v>1.85</v>
      </c>
      <c r="U3732" t="b">
        <f>IF(Table19[[#This Row],[gross]]-Table19[[#This Row],[budget]] &gt; 0, TRUE, FALSE)</f>
        <v>0</v>
      </c>
    </row>
    <row r="3733" spans="1:21" x14ac:dyDescent="0.35">
      <c r="A3733" t="s">
        <v>1549</v>
      </c>
      <c r="B3733">
        <v>1997</v>
      </c>
      <c r="C3733" t="s">
        <v>1546</v>
      </c>
      <c r="D3733" t="s">
        <v>1548</v>
      </c>
      <c r="E3733" t="s">
        <v>309</v>
      </c>
      <c r="F3733" t="s">
        <v>1550</v>
      </c>
      <c r="G3733" t="s">
        <v>39</v>
      </c>
      <c r="H3733" s="11">
        <v>160000000</v>
      </c>
      <c r="I3733" s="11">
        <v>48068396</v>
      </c>
      <c r="J3733" t="s">
        <v>38</v>
      </c>
      <c r="K3733">
        <v>121</v>
      </c>
      <c r="L3733" t="s">
        <v>1547</v>
      </c>
      <c r="M3733" t="s">
        <v>1551</v>
      </c>
      <c r="N3733">
        <v>3.7</v>
      </c>
      <c r="O3733">
        <v>79</v>
      </c>
      <c r="P3733">
        <v>248</v>
      </c>
      <c r="Q3733">
        <v>60573</v>
      </c>
      <c r="R3733">
        <v>2027</v>
      </c>
      <c r="S3733" t="s">
        <v>28</v>
      </c>
      <c r="T3733">
        <v>2.35</v>
      </c>
      <c r="U3733" t="b">
        <f>IF(Table19[[#This Row],[gross]]-Table19[[#This Row],[budget]] &gt; 0, TRUE, FALSE)</f>
        <v>0</v>
      </c>
    </row>
    <row r="3734" spans="1:21" x14ac:dyDescent="0.35">
      <c r="A3734" t="s">
        <v>5249</v>
      </c>
      <c r="B3734">
        <v>2009</v>
      </c>
      <c r="C3734" t="s">
        <v>3305</v>
      </c>
      <c r="D3734" t="s">
        <v>3230</v>
      </c>
      <c r="E3734" t="s">
        <v>5248</v>
      </c>
      <c r="F3734" t="s">
        <v>5250</v>
      </c>
      <c r="G3734" t="s">
        <v>39</v>
      </c>
      <c r="H3734" s="11">
        <v>18000000</v>
      </c>
      <c r="I3734" s="11">
        <v>8742261</v>
      </c>
      <c r="J3734" t="s">
        <v>263</v>
      </c>
      <c r="K3734">
        <v>96</v>
      </c>
      <c r="L3734" t="s">
        <v>1092</v>
      </c>
      <c r="M3734" t="s">
        <v>5251</v>
      </c>
      <c r="N3734">
        <v>3.7</v>
      </c>
      <c r="O3734">
        <v>103</v>
      </c>
      <c r="P3734">
        <v>179</v>
      </c>
      <c r="Q3734">
        <v>19824</v>
      </c>
      <c r="R3734">
        <v>1385</v>
      </c>
      <c r="S3734" t="s">
        <v>28</v>
      </c>
      <c r="T3734">
        <v>2.35</v>
      </c>
      <c r="U3734" t="b">
        <f>IF(Table19[[#This Row],[gross]]-Table19[[#This Row],[budget]] &gt; 0, TRUE, FALSE)</f>
        <v>0</v>
      </c>
    </row>
    <row r="3735" spans="1:21" x14ac:dyDescent="0.35">
      <c r="A3735" t="s">
        <v>7947</v>
      </c>
      <c r="B3735">
        <v>1997</v>
      </c>
      <c r="C3735" t="s">
        <v>7946</v>
      </c>
      <c r="D3735" t="s">
        <v>4326</v>
      </c>
      <c r="E3735" t="s">
        <v>3345</v>
      </c>
      <c r="F3735" t="s">
        <v>5248</v>
      </c>
      <c r="G3735" t="s">
        <v>39</v>
      </c>
      <c r="H3735" s="11">
        <v>30000000</v>
      </c>
      <c r="I3735" s="11">
        <v>35927406</v>
      </c>
      <c r="J3735" t="s">
        <v>38</v>
      </c>
      <c r="K3735">
        <v>95</v>
      </c>
      <c r="L3735" t="s">
        <v>257</v>
      </c>
      <c r="M3735" t="s">
        <v>7948</v>
      </c>
      <c r="N3735">
        <v>3.7</v>
      </c>
      <c r="O3735">
        <v>59</v>
      </c>
      <c r="P3735">
        <v>256</v>
      </c>
      <c r="Q3735">
        <v>36363</v>
      </c>
      <c r="R3735">
        <v>2266</v>
      </c>
      <c r="S3735" t="s">
        <v>28</v>
      </c>
      <c r="T3735">
        <v>1.85</v>
      </c>
      <c r="U3735" t="b">
        <f>IF(Table19[[#This Row],[gross]]-Table19[[#This Row],[budget]] &gt; 0, TRUE, FALSE)</f>
        <v>1</v>
      </c>
    </row>
    <row r="3736" spans="1:21" x14ac:dyDescent="0.35">
      <c r="A3736" t="s">
        <v>9906</v>
      </c>
      <c r="B3736">
        <v>2008</v>
      </c>
      <c r="C3736" t="s">
        <v>1516</v>
      </c>
      <c r="D3736" t="s">
        <v>1671</v>
      </c>
      <c r="E3736" t="s">
        <v>5542</v>
      </c>
      <c r="F3736" t="s">
        <v>9907</v>
      </c>
      <c r="G3736" t="s">
        <v>90</v>
      </c>
      <c r="H3736" s="11">
        <v>20000000</v>
      </c>
      <c r="I3736" s="11">
        <v>94497271</v>
      </c>
      <c r="J3736" t="s">
        <v>38</v>
      </c>
      <c r="K3736">
        <v>91</v>
      </c>
      <c r="L3736" t="s">
        <v>9905</v>
      </c>
      <c r="M3736" t="s">
        <v>9908</v>
      </c>
      <c r="N3736">
        <v>3.7</v>
      </c>
      <c r="O3736">
        <v>100</v>
      </c>
      <c r="P3736">
        <v>99</v>
      </c>
      <c r="Q3736">
        <v>17829</v>
      </c>
      <c r="R3736">
        <v>4729</v>
      </c>
      <c r="S3736" t="s">
        <v>28</v>
      </c>
      <c r="T3736">
        <v>2.35</v>
      </c>
      <c r="U3736" t="b">
        <f>IF(Table19[[#This Row],[gross]]-Table19[[#This Row],[budget]] &gt; 0, TRUE, FALSE)</f>
        <v>1</v>
      </c>
    </row>
    <row r="3737" spans="1:21" x14ac:dyDescent="0.35">
      <c r="A3737" t="s">
        <v>3346</v>
      </c>
      <c r="B3737">
        <v>2002</v>
      </c>
      <c r="C3737" t="s">
        <v>3344</v>
      </c>
      <c r="D3737" t="s">
        <v>3345</v>
      </c>
      <c r="E3737" t="s">
        <v>3321</v>
      </c>
      <c r="F3737" t="s">
        <v>3347</v>
      </c>
      <c r="G3737" t="s">
        <v>569</v>
      </c>
      <c r="H3737" s="11">
        <v>70000000</v>
      </c>
      <c r="I3737" s="11">
        <v>14294842</v>
      </c>
      <c r="J3737" t="s">
        <v>38</v>
      </c>
      <c r="K3737">
        <v>91</v>
      </c>
      <c r="L3737" t="s">
        <v>1361</v>
      </c>
      <c r="M3737" t="s">
        <v>3348</v>
      </c>
      <c r="N3737">
        <v>3.6</v>
      </c>
      <c r="O3737">
        <v>92</v>
      </c>
      <c r="P3737">
        <v>277</v>
      </c>
      <c r="Q3737">
        <v>16761</v>
      </c>
      <c r="R3737">
        <v>1846</v>
      </c>
      <c r="S3737" t="s">
        <v>28</v>
      </c>
      <c r="T3737">
        <v>2.35</v>
      </c>
      <c r="U3737" t="b">
        <f>IF(Table19[[#This Row],[gross]]-Table19[[#This Row],[budget]] &gt; 0, TRUE, FALSE)</f>
        <v>0</v>
      </c>
    </row>
    <row r="3738" spans="1:21" x14ac:dyDescent="0.35">
      <c r="A3738" t="s">
        <v>4279</v>
      </c>
      <c r="B3738">
        <v>2000</v>
      </c>
      <c r="C3738" t="s">
        <v>3943</v>
      </c>
      <c r="D3738" t="s">
        <v>4278</v>
      </c>
      <c r="E3738" t="s">
        <v>185</v>
      </c>
      <c r="F3738" t="s">
        <v>1429</v>
      </c>
      <c r="G3738" t="s">
        <v>90</v>
      </c>
      <c r="H3738" s="11">
        <v>60000000</v>
      </c>
      <c r="I3738" s="11">
        <v>35231365</v>
      </c>
      <c r="J3738" t="s">
        <v>38</v>
      </c>
      <c r="K3738">
        <v>90</v>
      </c>
      <c r="L3738" t="s">
        <v>4277</v>
      </c>
      <c r="M3738" t="s">
        <v>4280</v>
      </c>
      <c r="N3738">
        <v>3.6</v>
      </c>
      <c r="O3738">
        <v>57</v>
      </c>
      <c r="P3738">
        <v>85</v>
      </c>
      <c r="Q3738">
        <v>15517</v>
      </c>
      <c r="R3738">
        <v>6299</v>
      </c>
      <c r="S3738" t="s">
        <v>28</v>
      </c>
      <c r="T3738">
        <v>1.85</v>
      </c>
      <c r="U3738" t="b">
        <f>IF(Table19[[#This Row],[gross]]-Table19[[#This Row],[budget]] &gt; 0, TRUE, FALSE)</f>
        <v>0</v>
      </c>
    </row>
    <row r="3739" spans="1:21" x14ac:dyDescent="0.35">
      <c r="A3739" t="s">
        <v>7559</v>
      </c>
      <c r="B3739">
        <v>2007</v>
      </c>
      <c r="C3739" t="s">
        <v>7557</v>
      </c>
      <c r="D3739" t="s">
        <v>4181</v>
      </c>
      <c r="E3739" t="s">
        <v>6893</v>
      </c>
      <c r="F3739" t="s">
        <v>4404</v>
      </c>
      <c r="G3739" t="s">
        <v>39</v>
      </c>
      <c r="H3739" s="11">
        <v>35000000</v>
      </c>
      <c r="I3739" s="11">
        <v>10956379</v>
      </c>
      <c r="J3739" t="s">
        <v>5411</v>
      </c>
      <c r="K3739">
        <v>107</v>
      </c>
      <c r="L3739" t="s">
        <v>7558</v>
      </c>
      <c r="M3739" t="s">
        <v>7560</v>
      </c>
      <c r="N3739">
        <v>3.6</v>
      </c>
      <c r="O3739">
        <v>93</v>
      </c>
      <c r="P3739">
        <v>364</v>
      </c>
      <c r="Q3739">
        <v>21506</v>
      </c>
      <c r="R3739">
        <v>3274</v>
      </c>
      <c r="S3739" t="s">
        <v>28</v>
      </c>
      <c r="T3739">
        <v>2.35</v>
      </c>
      <c r="U3739" t="b">
        <f>IF(Table19[[#This Row],[gross]]-Table19[[#This Row],[budget]] &gt; 0, TRUE, FALSE)</f>
        <v>0</v>
      </c>
    </row>
    <row r="3740" spans="1:21" x14ac:dyDescent="0.35">
      <c r="A3740" t="s">
        <v>8589</v>
      </c>
      <c r="B3740">
        <v>2011</v>
      </c>
      <c r="C3740" t="s">
        <v>4691</v>
      </c>
      <c r="D3740" t="s">
        <v>5614</v>
      </c>
      <c r="E3740" t="s">
        <v>5552</v>
      </c>
      <c r="F3740" t="s">
        <v>69</v>
      </c>
      <c r="G3740" t="s">
        <v>90</v>
      </c>
      <c r="H3740" s="11">
        <v>27000000</v>
      </c>
      <c r="I3740" s="11">
        <v>38536376</v>
      </c>
      <c r="J3740" t="s">
        <v>38</v>
      </c>
      <c r="K3740">
        <v>89</v>
      </c>
      <c r="L3740" t="s">
        <v>2918</v>
      </c>
      <c r="M3740" t="s">
        <v>8590</v>
      </c>
      <c r="N3740">
        <v>3.6</v>
      </c>
      <c r="O3740">
        <v>76</v>
      </c>
      <c r="P3740">
        <v>83</v>
      </c>
      <c r="Q3740">
        <v>15866</v>
      </c>
      <c r="R3740">
        <v>4311</v>
      </c>
      <c r="S3740" t="s">
        <v>28</v>
      </c>
      <c r="T3740">
        <v>1.85</v>
      </c>
      <c r="U3740" t="b">
        <f>IF(Table19[[#This Row],[gross]]-Table19[[#This Row],[budget]] &gt; 0, TRUE, FALSE)</f>
        <v>1</v>
      </c>
    </row>
    <row r="3741" spans="1:21" x14ac:dyDescent="0.35">
      <c r="A3741" t="s">
        <v>10674</v>
      </c>
      <c r="B3741">
        <v>2000</v>
      </c>
      <c r="C3741" t="s">
        <v>10673</v>
      </c>
      <c r="D3741" t="s">
        <v>8444</v>
      </c>
      <c r="E3741" t="s">
        <v>3994</v>
      </c>
      <c r="F3741" t="s">
        <v>1326</v>
      </c>
      <c r="G3741" t="s">
        <v>272</v>
      </c>
      <c r="H3741" s="11">
        <v>19000000</v>
      </c>
      <c r="I3741" s="11">
        <v>15911333</v>
      </c>
      <c r="J3741" t="s">
        <v>56</v>
      </c>
      <c r="K3741">
        <v>85</v>
      </c>
      <c r="L3741" t="s">
        <v>2375</v>
      </c>
      <c r="M3741" t="s">
        <v>10675</v>
      </c>
      <c r="N3741">
        <v>3.6</v>
      </c>
      <c r="O3741">
        <v>47</v>
      </c>
      <c r="P3741">
        <v>119</v>
      </c>
      <c r="Q3741">
        <v>2855</v>
      </c>
      <c r="R3741">
        <v>2429</v>
      </c>
      <c r="S3741" t="s">
        <v>28</v>
      </c>
      <c r="T3741">
        <v>1.85</v>
      </c>
      <c r="U3741" t="b">
        <f>IF(Table19[[#This Row],[gross]]-Table19[[#This Row],[budget]] &gt; 0, TRUE, FALSE)</f>
        <v>0</v>
      </c>
    </row>
    <row r="3742" spans="1:21" x14ac:dyDescent="0.35">
      <c r="A3742" t="s">
        <v>11214</v>
      </c>
      <c r="B3742">
        <v>1987</v>
      </c>
      <c r="C3742" t="s">
        <v>11213</v>
      </c>
      <c r="D3742" t="s">
        <v>388</v>
      </c>
      <c r="E3742" t="s">
        <v>4381</v>
      </c>
      <c r="F3742" t="s">
        <v>6877</v>
      </c>
      <c r="G3742" t="s">
        <v>90</v>
      </c>
      <c r="H3742" s="11">
        <v>17000000</v>
      </c>
      <c r="I3742" s="11">
        <v>15681020</v>
      </c>
      <c r="J3742" t="s">
        <v>56</v>
      </c>
      <c r="K3742">
        <v>134</v>
      </c>
      <c r="L3742" t="s">
        <v>7278</v>
      </c>
      <c r="M3742" t="s">
        <v>11215</v>
      </c>
      <c r="N3742">
        <v>3.6</v>
      </c>
      <c r="O3742">
        <v>94</v>
      </c>
      <c r="P3742">
        <v>259</v>
      </c>
      <c r="Q3742">
        <v>33570</v>
      </c>
      <c r="R3742">
        <v>3007</v>
      </c>
      <c r="S3742" t="s">
        <v>28</v>
      </c>
      <c r="T3742">
        <v>2.35</v>
      </c>
      <c r="U3742" t="b">
        <f>IF(Table19[[#This Row],[gross]]-Table19[[#This Row],[budget]] &gt; 0, TRUE, FALSE)</f>
        <v>0</v>
      </c>
    </row>
    <row r="3743" spans="1:21" x14ac:dyDescent="0.35">
      <c r="A3743" t="s">
        <v>12308</v>
      </c>
      <c r="B3743">
        <v>2010</v>
      </c>
      <c r="C3743" t="s">
        <v>7557</v>
      </c>
      <c r="D3743" t="s">
        <v>9682</v>
      </c>
      <c r="E3743" t="s">
        <v>12307</v>
      </c>
      <c r="F3743" t="s">
        <v>1678</v>
      </c>
      <c r="G3743" t="s">
        <v>39</v>
      </c>
      <c r="H3743" s="11">
        <v>13400000</v>
      </c>
      <c r="I3743" s="11">
        <v>163591</v>
      </c>
      <c r="J3743" t="s">
        <v>5411</v>
      </c>
      <c r="K3743">
        <v>100</v>
      </c>
      <c r="L3743" t="s">
        <v>1611</v>
      </c>
      <c r="M3743" t="s">
        <v>12309</v>
      </c>
      <c r="N3743">
        <v>3.6</v>
      </c>
      <c r="O3743">
        <v>4</v>
      </c>
      <c r="P3743">
        <v>17</v>
      </c>
      <c r="Q3743">
        <v>912</v>
      </c>
      <c r="R3743">
        <v>2895</v>
      </c>
      <c r="S3743" t="s">
        <v>28</v>
      </c>
      <c r="T3743">
        <v>1.78</v>
      </c>
      <c r="U3743" t="b">
        <f>IF(Table19[[#This Row],[gross]]-Table19[[#This Row],[budget]] &gt; 0, TRUE, FALSE)</f>
        <v>0</v>
      </c>
    </row>
    <row r="3744" spans="1:21" x14ac:dyDescent="0.35">
      <c r="A3744" t="s">
        <v>13671</v>
      </c>
      <c r="B3744">
        <v>2002</v>
      </c>
      <c r="C3744" t="s">
        <v>1254</v>
      </c>
      <c r="D3744" t="s">
        <v>347</v>
      </c>
      <c r="E3744" t="s">
        <v>520</v>
      </c>
      <c r="F3744" t="s">
        <v>6092</v>
      </c>
      <c r="G3744" t="s">
        <v>569</v>
      </c>
      <c r="H3744" s="11">
        <v>10000000</v>
      </c>
      <c r="I3744" s="11">
        <v>598645</v>
      </c>
      <c r="J3744" t="s">
        <v>56</v>
      </c>
      <c r="K3744">
        <v>89</v>
      </c>
      <c r="L3744" t="s">
        <v>1618</v>
      </c>
      <c r="M3744" t="s">
        <v>13672</v>
      </c>
      <c r="N3744">
        <v>3.6</v>
      </c>
      <c r="O3744">
        <v>71</v>
      </c>
      <c r="P3744">
        <v>215</v>
      </c>
      <c r="Q3744">
        <v>13145</v>
      </c>
      <c r="R3744">
        <v>2006</v>
      </c>
      <c r="S3744" t="s">
        <v>28</v>
      </c>
      <c r="T3744">
        <v>1.85</v>
      </c>
      <c r="U3744" t="b">
        <f>IF(Table19[[#This Row],[gross]]-Table19[[#This Row],[budget]] &gt; 0, TRUE, FALSE)</f>
        <v>0</v>
      </c>
    </row>
    <row r="3745" spans="1:21" x14ac:dyDescent="0.35">
      <c r="A3745" t="s">
        <v>14638</v>
      </c>
      <c r="B3745">
        <v>1999</v>
      </c>
      <c r="C3745" t="s">
        <v>14637</v>
      </c>
      <c r="D3745" t="s">
        <v>3547</v>
      </c>
      <c r="E3745" t="s">
        <v>1308</v>
      </c>
      <c r="F3745" t="s">
        <v>8173</v>
      </c>
      <c r="G3745" t="s">
        <v>39</v>
      </c>
      <c r="H3745" s="11">
        <v>6500000</v>
      </c>
      <c r="I3745" s="11">
        <v>10149779</v>
      </c>
      <c r="J3745" t="s">
        <v>38</v>
      </c>
      <c r="K3745">
        <v>91</v>
      </c>
      <c r="L3745" t="s">
        <v>4155</v>
      </c>
      <c r="M3745" t="s">
        <v>14639</v>
      </c>
      <c r="N3745">
        <v>3.6</v>
      </c>
      <c r="O3745">
        <v>97</v>
      </c>
      <c r="P3745">
        <v>160</v>
      </c>
      <c r="Q3745">
        <v>8294</v>
      </c>
      <c r="R3745">
        <v>1405</v>
      </c>
      <c r="S3745" t="s">
        <v>28</v>
      </c>
      <c r="T3745">
        <v>2.35</v>
      </c>
      <c r="U3745" t="b">
        <f>IF(Table19[[#This Row],[gross]]-Table19[[#This Row],[budget]] &gt; 0, TRUE, FALSE)</f>
        <v>1</v>
      </c>
    </row>
    <row r="3746" spans="1:21" x14ac:dyDescent="0.35">
      <c r="A3746" t="s">
        <v>5058</v>
      </c>
      <c r="B3746">
        <v>2005</v>
      </c>
      <c r="C3746" t="s">
        <v>4691</v>
      </c>
      <c r="D3746" t="s">
        <v>1080</v>
      </c>
      <c r="E3746" t="s">
        <v>1917</v>
      </c>
      <c r="F3746" t="s">
        <v>5059</v>
      </c>
      <c r="G3746" t="s">
        <v>90</v>
      </c>
      <c r="H3746" s="11">
        <v>50000000</v>
      </c>
      <c r="I3746" s="11">
        <v>39177541</v>
      </c>
      <c r="J3746" t="s">
        <v>38</v>
      </c>
      <c r="K3746">
        <v>93</v>
      </c>
      <c r="L3746" t="s">
        <v>143</v>
      </c>
      <c r="M3746" t="s">
        <v>5060</v>
      </c>
      <c r="N3746">
        <v>3.5</v>
      </c>
      <c r="O3746">
        <v>66</v>
      </c>
      <c r="P3746">
        <v>177</v>
      </c>
      <c r="Q3746">
        <v>20310</v>
      </c>
      <c r="R3746">
        <v>14899</v>
      </c>
      <c r="S3746" t="s">
        <v>28</v>
      </c>
      <c r="T3746">
        <v>1.85</v>
      </c>
      <c r="U3746" t="b">
        <f>IF(Table19[[#This Row],[gross]]-Table19[[#This Row],[budget]] &gt; 0, TRUE, FALSE)</f>
        <v>0</v>
      </c>
    </row>
    <row r="3747" spans="1:21" x14ac:dyDescent="0.35">
      <c r="A3747" t="s">
        <v>9057</v>
      </c>
      <c r="B3747">
        <v>2009</v>
      </c>
      <c r="C3747" t="s">
        <v>9054</v>
      </c>
      <c r="D3747" t="s">
        <v>598</v>
      </c>
      <c r="E3747" t="s">
        <v>9055</v>
      </c>
      <c r="F3747" t="s">
        <v>2398</v>
      </c>
      <c r="G3747" t="s">
        <v>39</v>
      </c>
      <c r="H3747" s="11">
        <v>25000000</v>
      </c>
      <c r="I3747" s="11">
        <v>25615792</v>
      </c>
      <c r="J3747" t="s">
        <v>38</v>
      </c>
      <c r="K3747">
        <v>88</v>
      </c>
      <c r="L3747" t="s">
        <v>9056</v>
      </c>
      <c r="M3747" t="s">
        <v>9058</v>
      </c>
      <c r="N3747">
        <v>3.5</v>
      </c>
      <c r="O3747">
        <v>83</v>
      </c>
      <c r="P3747">
        <v>50</v>
      </c>
      <c r="Q3747">
        <v>10161</v>
      </c>
      <c r="R3747">
        <v>4378</v>
      </c>
      <c r="S3747" t="s">
        <v>28</v>
      </c>
      <c r="T3747">
        <v>1.85</v>
      </c>
      <c r="U3747" t="b">
        <f>IF(Table19[[#This Row],[gross]]-Table19[[#This Row],[budget]] &gt; 0, TRUE, FALSE)</f>
        <v>1</v>
      </c>
    </row>
    <row r="3748" spans="1:21" x14ac:dyDescent="0.35">
      <c r="A3748" t="s">
        <v>10057</v>
      </c>
      <c r="B3748">
        <v>2010</v>
      </c>
      <c r="C3748" t="s">
        <v>7921</v>
      </c>
      <c r="D3748" t="s">
        <v>835</v>
      </c>
      <c r="E3748" t="s">
        <v>10056</v>
      </c>
      <c r="F3748" t="s">
        <v>10058</v>
      </c>
      <c r="G3748" t="s">
        <v>39</v>
      </c>
      <c r="H3748" s="11">
        <v>20000000</v>
      </c>
      <c r="I3748" s="11">
        <v>36658108</v>
      </c>
      <c r="J3748" t="s">
        <v>38</v>
      </c>
      <c r="K3748">
        <v>82</v>
      </c>
      <c r="L3748" t="s">
        <v>1611</v>
      </c>
      <c r="M3748" t="s">
        <v>10059</v>
      </c>
      <c r="N3748">
        <v>3.5</v>
      </c>
      <c r="O3748">
        <v>122</v>
      </c>
      <c r="P3748">
        <v>187</v>
      </c>
      <c r="Q3748">
        <v>39095</v>
      </c>
      <c r="R3748">
        <v>2898</v>
      </c>
      <c r="S3748" t="s">
        <v>28</v>
      </c>
      <c r="T3748">
        <v>1.85</v>
      </c>
      <c r="U3748" t="b">
        <f>IF(Table19[[#This Row],[gross]]-Table19[[#This Row],[budget]] &gt; 0, TRUE, FALSE)</f>
        <v>1</v>
      </c>
    </row>
    <row r="3749" spans="1:21" x14ac:dyDescent="0.35">
      <c r="A3749" t="s">
        <v>10088</v>
      </c>
      <c r="B3749">
        <v>2013</v>
      </c>
      <c r="C3749" t="s">
        <v>6477</v>
      </c>
      <c r="D3749" t="s">
        <v>10087</v>
      </c>
      <c r="E3749" t="s">
        <v>1107</v>
      </c>
      <c r="F3749" t="s">
        <v>1294</v>
      </c>
      <c r="G3749" t="s">
        <v>39</v>
      </c>
      <c r="H3749" s="11">
        <v>20000000</v>
      </c>
      <c r="I3749" s="11">
        <v>32014289</v>
      </c>
      <c r="J3749" t="s">
        <v>38</v>
      </c>
      <c r="K3749">
        <v>88</v>
      </c>
      <c r="L3749" t="s">
        <v>1611</v>
      </c>
      <c r="M3749" t="s">
        <v>10089</v>
      </c>
      <c r="N3749">
        <v>3.5</v>
      </c>
      <c r="O3749">
        <v>153</v>
      </c>
      <c r="P3749">
        <v>177</v>
      </c>
      <c r="Q3749">
        <v>50337</v>
      </c>
      <c r="R3749">
        <v>34319</v>
      </c>
      <c r="S3749" t="s">
        <v>28</v>
      </c>
      <c r="T3749">
        <v>1.85</v>
      </c>
      <c r="U3749" t="b">
        <f>IF(Table19[[#This Row],[gross]]-Table19[[#This Row],[budget]] &gt; 0, TRUE, FALSE)</f>
        <v>1</v>
      </c>
    </row>
    <row r="3750" spans="1:21" x14ac:dyDescent="0.35">
      <c r="A3750" t="s">
        <v>11000</v>
      </c>
      <c r="B3750">
        <v>1982</v>
      </c>
      <c r="C3750" t="s">
        <v>10998</v>
      </c>
      <c r="D3750" t="s">
        <v>10849</v>
      </c>
      <c r="E3750" t="s">
        <v>10999</v>
      </c>
      <c r="F3750" t="s">
        <v>11001</v>
      </c>
      <c r="G3750" t="s">
        <v>90</v>
      </c>
      <c r="H3750" s="11">
        <v>20000000</v>
      </c>
      <c r="I3750" s="11">
        <v>5333658</v>
      </c>
      <c r="J3750" t="s">
        <v>38</v>
      </c>
      <c r="K3750">
        <v>99</v>
      </c>
      <c r="L3750" t="s">
        <v>631</v>
      </c>
      <c r="M3750" t="s">
        <v>11002</v>
      </c>
      <c r="N3750">
        <v>3.5</v>
      </c>
      <c r="O3750">
        <v>40</v>
      </c>
      <c r="P3750">
        <v>54</v>
      </c>
      <c r="Q3750">
        <v>2541</v>
      </c>
      <c r="R3750">
        <v>1356</v>
      </c>
      <c r="S3750" t="s">
        <v>28</v>
      </c>
      <c r="T3750">
        <v>1.85</v>
      </c>
      <c r="U3750" t="b">
        <f>IF(Table19[[#This Row],[gross]]-Table19[[#This Row],[budget]] &gt; 0, TRUE, FALSE)</f>
        <v>0</v>
      </c>
    </row>
    <row r="3751" spans="1:21" x14ac:dyDescent="0.35">
      <c r="A3751" t="s">
        <v>13722</v>
      </c>
      <c r="B3751">
        <v>1997</v>
      </c>
      <c r="C3751" t="s">
        <v>13720</v>
      </c>
      <c r="D3751" t="s">
        <v>695</v>
      </c>
      <c r="E3751" t="s">
        <v>13721</v>
      </c>
      <c r="F3751" t="s">
        <v>8657</v>
      </c>
      <c r="G3751" t="s">
        <v>569</v>
      </c>
      <c r="H3751" s="11">
        <v>10000000</v>
      </c>
      <c r="I3751" s="11">
        <v>15447</v>
      </c>
      <c r="J3751" t="s">
        <v>38</v>
      </c>
      <c r="K3751">
        <v>86</v>
      </c>
      <c r="L3751" t="s">
        <v>1611</v>
      </c>
      <c r="M3751" t="s">
        <v>13723</v>
      </c>
      <c r="N3751">
        <v>3.5</v>
      </c>
      <c r="O3751">
        <v>29</v>
      </c>
      <c r="P3751">
        <v>85</v>
      </c>
      <c r="Q3751">
        <v>2971</v>
      </c>
      <c r="R3751">
        <v>2655</v>
      </c>
      <c r="S3751" t="s">
        <v>28</v>
      </c>
      <c r="T3751">
        <v>1.85</v>
      </c>
      <c r="U3751" t="b">
        <f>IF(Table19[[#This Row],[gross]]-Table19[[#This Row],[budget]] &gt; 0, TRUE, FALSE)</f>
        <v>0</v>
      </c>
    </row>
    <row r="3752" spans="1:21" x14ac:dyDescent="0.35">
      <c r="A3752" t="s">
        <v>14043</v>
      </c>
      <c r="B3752">
        <v>2004</v>
      </c>
      <c r="C3752" t="s">
        <v>14040</v>
      </c>
      <c r="D3752" t="s">
        <v>14042</v>
      </c>
      <c r="E3752" t="s">
        <v>14041</v>
      </c>
      <c r="F3752" t="s">
        <v>14044</v>
      </c>
      <c r="G3752" t="s">
        <v>39</v>
      </c>
      <c r="H3752" s="11">
        <v>8000000</v>
      </c>
      <c r="I3752" s="11">
        <v>40066497</v>
      </c>
      <c r="J3752" t="s">
        <v>38</v>
      </c>
      <c r="K3752">
        <v>95</v>
      </c>
      <c r="L3752" t="s">
        <v>5897</v>
      </c>
      <c r="M3752" t="s">
        <v>14045</v>
      </c>
      <c r="N3752">
        <v>3.5</v>
      </c>
      <c r="O3752">
        <v>58</v>
      </c>
      <c r="P3752">
        <v>247</v>
      </c>
      <c r="Q3752">
        <v>23671</v>
      </c>
      <c r="R3752">
        <v>1792</v>
      </c>
      <c r="S3752" t="s">
        <v>28</v>
      </c>
      <c r="T3752">
        <v>1.85</v>
      </c>
      <c r="U3752" t="b">
        <f>IF(Table19[[#This Row],[gross]]-Table19[[#This Row],[budget]] &gt; 0, TRUE, FALSE)</f>
        <v>1</v>
      </c>
    </row>
    <row r="3753" spans="1:21" x14ac:dyDescent="0.35">
      <c r="A3753" t="s">
        <v>14325</v>
      </c>
      <c r="B3753">
        <v>1999</v>
      </c>
      <c r="C3753" t="s">
        <v>14323</v>
      </c>
      <c r="D3753" t="s">
        <v>14324</v>
      </c>
      <c r="E3753" t="s">
        <v>6877</v>
      </c>
      <c r="F3753" t="s">
        <v>14326</v>
      </c>
      <c r="G3753" t="s">
        <v>39</v>
      </c>
      <c r="H3753" s="11">
        <v>7500000</v>
      </c>
      <c r="I3753" s="11">
        <v>12610552</v>
      </c>
      <c r="J3753" t="s">
        <v>38</v>
      </c>
      <c r="K3753">
        <v>100</v>
      </c>
      <c r="L3753" t="s">
        <v>257</v>
      </c>
      <c r="M3753" t="s">
        <v>14327</v>
      </c>
      <c r="N3753">
        <v>3.5</v>
      </c>
      <c r="O3753">
        <v>39</v>
      </c>
      <c r="P3753">
        <v>206</v>
      </c>
      <c r="Q3753">
        <v>4682</v>
      </c>
      <c r="R3753">
        <v>2428</v>
      </c>
      <c r="S3753" t="s">
        <v>28</v>
      </c>
      <c r="T3753">
        <v>1.37</v>
      </c>
      <c r="U3753" t="b">
        <f>IF(Table19[[#This Row],[gross]]-Table19[[#This Row],[budget]] &gt; 0, TRUE, FALSE)</f>
        <v>1</v>
      </c>
    </row>
    <row r="3754" spans="1:21" x14ac:dyDescent="0.35">
      <c r="A3754" t="s">
        <v>17292</v>
      </c>
      <c r="B3754">
        <v>2013</v>
      </c>
      <c r="C3754" t="s">
        <v>17289</v>
      </c>
      <c r="D3754" t="s">
        <v>17291</v>
      </c>
      <c r="E3754" t="s">
        <v>17290</v>
      </c>
      <c r="F3754" t="s">
        <v>17293</v>
      </c>
      <c r="G3754" t="s">
        <v>4621</v>
      </c>
      <c r="H3754" s="11">
        <v>1000000</v>
      </c>
      <c r="I3754" s="11"/>
      <c r="J3754" t="s">
        <v>38</v>
      </c>
      <c r="K3754">
        <v>93</v>
      </c>
      <c r="L3754" t="s">
        <v>8064</v>
      </c>
      <c r="M3754" t="s">
        <v>17294</v>
      </c>
      <c r="N3754">
        <v>3.5</v>
      </c>
      <c r="O3754">
        <v>150</v>
      </c>
      <c r="P3754">
        <v>30</v>
      </c>
      <c r="Q3754">
        <v>2057</v>
      </c>
      <c r="R3754">
        <v>656</v>
      </c>
      <c r="S3754" t="s">
        <v>28</v>
      </c>
      <c r="T3754">
        <v>2.35</v>
      </c>
      <c r="U3754" t="b">
        <f>IF(Table19[[#This Row],[gross]]-Table19[[#This Row],[budget]] &gt; 0, TRUE, FALSE)</f>
        <v>0</v>
      </c>
    </row>
    <row r="3755" spans="1:21" x14ac:dyDescent="0.35">
      <c r="A3755" t="s">
        <v>17592</v>
      </c>
      <c r="B3755">
        <v>2012</v>
      </c>
      <c r="C3755" t="s">
        <v>17589</v>
      </c>
      <c r="D3755" t="s">
        <v>17591</v>
      </c>
      <c r="E3755" t="s">
        <v>17590</v>
      </c>
      <c r="F3755" t="s">
        <v>17593</v>
      </c>
      <c r="G3755" t="s">
        <v>569</v>
      </c>
      <c r="H3755" s="11">
        <v>500000</v>
      </c>
      <c r="I3755" s="11"/>
      <c r="J3755" t="s">
        <v>38</v>
      </c>
      <c r="K3755">
        <v>104</v>
      </c>
      <c r="L3755" t="s">
        <v>7191</v>
      </c>
      <c r="M3755" t="s">
        <v>17594</v>
      </c>
      <c r="N3755">
        <v>3.5</v>
      </c>
      <c r="O3755">
        <v>64</v>
      </c>
      <c r="P3755">
        <v>28</v>
      </c>
      <c r="Q3755">
        <v>2012</v>
      </c>
      <c r="R3755">
        <v>2102</v>
      </c>
      <c r="S3755" t="s">
        <v>28</v>
      </c>
      <c r="T3755">
        <v>2.35</v>
      </c>
      <c r="U3755" t="b">
        <f>IF(Table19[[#This Row],[gross]]-Table19[[#This Row],[budget]] &gt; 0, TRUE, FALSE)</f>
        <v>0</v>
      </c>
    </row>
    <row r="3756" spans="1:21" x14ac:dyDescent="0.35">
      <c r="A3756" t="s">
        <v>2821</v>
      </c>
      <c r="B3756">
        <v>2011</v>
      </c>
      <c r="C3756" t="s">
        <v>2115</v>
      </c>
      <c r="D3756" t="s">
        <v>2314</v>
      </c>
      <c r="E3756" t="s">
        <v>2117</v>
      </c>
      <c r="F3756" t="s">
        <v>2822</v>
      </c>
      <c r="G3756" t="s">
        <v>90</v>
      </c>
      <c r="H3756" s="11">
        <v>79000000</v>
      </c>
      <c r="I3756" s="11">
        <v>74158157</v>
      </c>
      <c r="J3756" t="s">
        <v>38</v>
      </c>
      <c r="K3756">
        <v>91</v>
      </c>
      <c r="L3756" t="s">
        <v>1611</v>
      </c>
      <c r="M3756" t="s">
        <v>2823</v>
      </c>
      <c r="N3756">
        <v>3.4</v>
      </c>
      <c r="O3756">
        <v>156</v>
      </c>
      <c r="P3756">
        <v>264</v>
      </c>
      <c r="Q3756">
        <v>60370</v>
      </c>
      <c r="R3756">
        <v>27405</v>
      </c>
      <c r="S3756" t="s">
        <v>28</v>
      </c>
      <c r="T3756">
        <v>1.85</v>
      </c>
      <c r="U3756" t="b">
        <f>IF(Table19[[#This Row],[gross]]-Table19[[#This Row],[budget]] &gt; 0, TRUE, FALSE)</f>
        <v>0</v>
      </c>
    </row>
    <row r="3757" spans="1:21" x14ac:dyDescent="0.35">
      <c r="A3757" t="s">
        <v>7990</v>
      </c>
      <c r="B3757">
        <v>2003</v>
      </c>
      <c r="C3757" t="s">
        <v>7989</v>
      </c>
      <c r="D3757" t="s">
        <v>2548</v>
      </c>
      <c r="E3757" t="s">
        <v>5830</v>
      </c>
      <c r="F3757" t="s">
        <v>7991</v>
      </c>
      <c r="G3757" t="s">
        <v>39</v>
      </c>
      <c r="H3757" s="11">
        <v>19000000</v>
      </c>
      <c r="I3757" s="11">
        <v>26096584</v>
      </c>
      <c r="J3757" t="s">
        <v>38</v>
      </c>
      <c r="K3757">
        <v>85</v>
      </c>
      <c r="L3757" t="s">
        <v>1611</v>
      </c>
      <c r="M3757" t="s">
        <v>7992</v>
      </c>
      <c r="N3757">
        <v>3.4</v>
      </c>
      <c r="O3757">
        <v>85</v>
      </c>
      <c r="P3757">
        <v>267</v>
      </c>
      <c r="Q3757">
        <v>30651</v>
      </c>
      <c r="R3757">
        <v>1653</v>
      </c>
      <c r="S3757" t="s">
        <v>28</v>
      </c>
      <c r="T3757">
        <v>1.37</v>
      </c>
      <c r="U3757" t="b">
        <f>IF(Table19[[#This Row],[gross]]-Table19[[#This Row],[budget]] &gt; 0, TRUE, FALSE)</f>
        <v>1</v>
      </c>
    </row>
    <row r="3758" spans="1:21" x14ac:dyDescent="0.35">
      <c r="A3758" t="s">
        <v>16632</v>
      </c>
      <c r="B3758">
        <v>2015</v>
      </c>
      <c r="C3758" t="s">
        <v>16629</v>
      </c>
      <c r="D3758" t="s">
        <v>16631</v>
      </c>
      <c r="E3758" t="s">
        <v>16630</v>
      </c>
      <c r="F3758" t="s">
        <v>16633</v>
      </c>
      <c r="G3758" t="s">
        <v>569</v>
      </c>
      <c r="H3758" s="11">
        <v>1250000</v>
      </c>
      <c r="I3758" s="11"/>
      <c r="J3758" t="s">
        <v>38</v>
      </c>
      <c r="K3758">
        <v>88</v>
      </c>
      <c r="L3758" t="s">
        <v>7191</v>
      </c>
      <c r="M3758" t="s">
        <v>16634</v>
      </c>
      <c r="N3758">
        <v>3.4</v>
      </c>
      <c r="O3758">
        <v>23</v>
      </c>
      <c r="P3758">
        <v>25</v>
      </c>
      <c r="Q3758">
        <v>2348</v>
      </c>
      <c r="R3758">
        <v>1425</v>
      </c>
      <c r="S3758" t="s">
        <v>28</v>
      </c>
      <c r="U3758" t="b">
        <f>IF(Table19[[#This Row],[gross]]-Table19[[#This Row],[budget]] &gt; 0, TRUE, FALSE)</f>
        <v>0</v>
      </c>
    </row>
    <row r="3759" spans="1:21" x14ac:dyDescent="0.35">
      <c r="A3759" t="s">
        <v>16640</v>
      </c>
      <c r="B3759">
        <v>2015</v>
      </c>
      <c r="C3759" t="s">
        <v>16637</v>
      </c>
      <c r="D3759" t="s">
        <v>16639</v>
      </c>
      <c r="E3759" t="s">
        <v>16638</v>
      </c>
      <c r="F3759" t="s">
        <v>16641</v>
      </c>
      <c r="G3759" t="s">
        <v>4621</v>
      </c>
      <c r="H3759" s="11">
        <v>2000000</v>
      </c>
      <c r="I3759" s="11"/>
      <c r="J3759" t="s">
        <v>38</v>
      </c>
      <c r="K3759">
        <v>92</v>
      </c>
      <c r="L3759" t="s">
        <v>9667</v>
      </c>
      <c r="M3759" t="s">
        <v>16642</v>
      </c>
      <c r="N3759">
        <v>3.4</v>
      </c>
      <c r="O3759">
        <v>18</v>
      </c>
      <c r="P3759">
        <v>17</v>
      </c>
      <c r="Q3759">
        <v>838</v>
      </c>
      <c r="R3759">
        <v>13583</v>
      </c>
      <c r="S3759" t="s">
        <v>28</v>
      </c>
      <c r="U3759" t="b">
        <f>IF(Table19[[#This Row],[gross]]-Table19[[#This Row],[budget]] &gt; 0, TRUE, FALSE)</f>
        <v>0</v>
      </c>
    </row>
    <row r="3760" spans="1:21" x14ac:dyDescent="0.35">
      <c r="A3760" t="s">
        <v>17062</v>
      </c>
      <c r="B3760">
        <v>2016</v>
      </c>
      <c r="C3760" t="s">
        <v>17059</v>
      </c>
      <c r="D3760" t="s">
        <v>17061</v>
      </c>
      <c r="E3760" t="s">
        <v>17060</v>
      </c>
      <c r="F3760" t="s">
        <v>17063</v>
      </c>
      <c r="G3760" t="s">
        <v>90</v>
      </c>
      <c r="H3760" s="11">
        <v>5000000</v>
      </c>
      <c r="I3760" s="11">
        <v>20773070</v>
      </c>
      <c r="J3760" t="s">
        <v>38</v>
      </c>
      <c r="K3760">
        <v>120</v>
      </c>
      <c r="L3760" t="s">
        <v>3270</v>
      </c>
      <c r="M3760" t="s">
        <v>17064</v>
      </c>
      <c r="N3760">
        <v>3.4</v>
      </c>
      <c r="O3760">
        <v>29</v>
      </c>
      <c r="P3760">
        <v>102</v>
      </c>
      <c r="Q3760">
        <v>4501</v>
      </c>
      <c r="R3760">
        <v>1810</v>
      </c>
      <c r="S3760" t="s">
        <v>28</v>
      </c>
      <c r="T3760">
        <v>2.35</v>
      </c>
      <c r="U3760" t="b">
        <f>IF(Table19[[#This Row],[gross]]-Table19[[#This Row],[budget]] &gt; 0, TRUE, FALSE)</f>
        <v>1</v>
      </c>
    </row>
    <row r="3761" spans="1:21" x14ac:dyDescent="0.35">
      <c r="A3761" t="s">
        <v>1798</v>
      </c>
      <c r="B3761">
        <v>2004</v>
      </c>
      <c r="C3761" t="s">
        <v>1795</v>
      </c>
      <c r="D3761" t="s">
        <v>1495</v>
      </c>
      <c r="E3761" t="s">
        <v>1796</v>
      </c>
      <c r="F3761" t="s">
        <v>1799</v>
      </c>
      <c r="G3761" t="s">
        <v>39</v>
      </c>
      <c r="H3761" s="11">
        <v>100000000</v>
      </c>
      <c r="I3761" s="11">
        <v>40198710</v>
      </c>
      <c r="J3761" t="s">
        <v>38</v>
      </c>
      <c r="K3761">
        <v>87</v>
      </c>
      <c r="L3761" t="s">
        <v>1797</v>
      </c>
      <c r="M3761" t="s">
        <v>1800</v>
      </c>
      <c r="N3761">
        <v>3.3</v>
      </c>
      <c r="O3761">
        <v>212</v>
      </c>
      <c r="P3761">
        <v>660</v>
      </c>
      <c r="Q3761">
        <v>87451</v>
      </c>
      <c r="R3761">
        <v>3144</v>
      </c>
      <c r="S3761" t="s">
        <v>28</v>
      </c>
      <c r="T3761">
        <v>2.35</v>
      </c>
      <c r="U3761" t="b">
        <f>IF(Table19[[#This Row],[gross]]-Table19[[#This Row],[budget]] &gt; 0, TRUE, FALSE)</f>
        <v>0</v>
      </c>
    </row>
    <row r="3762" spans="1:21" x14ac:dyDescent="0.35">
      <c r="A3762" t="s">
        <v>6468</v>
      </c>
      <c r="B3762">
        <v>2002</v>
      </c>
      <c r="C3762" t="s">
        <v>6465</v>
      </c>
      <c r="D3762" t="s">
        <v>2205</v>
      </c>
      <c r="E3762" t="s">
        <v>6466</v>
      </c>
      <c r="F3762" t="s">
        <v>1760</v>
      </c>
      <c r="G3762" t="s">
        <v>569</v>
      </c>
      <c r="H3762" s="11">
        <v>42000000</v>
      </c>
      <c r="I3762" s="11">
        <v>13208023</v>
      </c>
      <c r="J3762" t="s">
        <v>56</v>
      </c>
      <c r="K3762">
        <v>101</v>
      </c>
      <c r="L3762" t="s">
        <v>6467</v>
      </c>
      <c r="M3762" t="s">
        <v>6469</v>
      </c>
      <c r="N3762">
        <v>3.3</v>
      </c>
      <c r="O3762">
        <v>104</v>
      </c>
      <c r="P3762">
        <v>388</v>
      </c>
      <c r="Q3762">
        <v>17309</v>
      </c>
      <c r="R3762">
        <v>4262</v>
      </c>
      <c r="S3762" t="s">
        <v>28</v>
      </c>
      <c r="T3762">
        <v>2.35</v>
      </c>
      <c r="U3762" t="b">
        <f>IF(Table19[[#This Row],[gross]]-Table19[[#This Row],[budget]] &gt; 0, TRUE, FALSE)</f>
        <v>0</v>
      </c>
    </row>
    <row r="3763" spans="1:21" x14ac:dyDescent="0.35">
      <c r="A3763" t="s">
        <v>9048</v>
      </c>
      <c r="B3763">
        <v>1997</v>
      </c>
      <c r="C3763" t="s">
        <v>9045</v>
      </c>
      <c r="D3763" t="s">
        <v>659</v>
      </c>
      <c r="E3763" t="s">
        <v>9046</v>
      </c>
      <c r="F3763" t="s">
        <v>9049</v>
      </c>
      <c r="G3763" t="s">
        <v>90</v>
      </c>
      <c r="H3763" s="11">
        <v>25000000</v>
      </c>
      <c r="I3763" s="11">
        <v>29247405</v>
      </c>
      <c r="J3763" t="s">
        <v>56</v>
      </c>
      <c r="K3763">
        <v>93</v>
      </c>
      <c r="L3763" t="s">
        <v>9047</v>
      </c>
      <c r="M3763" t="s">
        <v>9050</v>
      </c>
      <c r="N3763">
        <v>3.3</v>
      </c>
      <c r="O3763">
        <v>33</v>
      </c>
      <c r="P3763">
        <v>261</v>
      </c>
      <c r="Q3763">
        <v>28377</v>
      </c>
      <c r="R3763">
        <v>2176</v>
      </c>
      <c r="S3763" t="s">
        <v>28</v>
      </c>
      <c r="T3763">
        <v>1.85</v>
      </c>
      <c r="U3763" t="b">
        <f>IF(Table19[[#This Row],[gross]]-Table19[[#This Row],[budget]] &gt; 0, TRUE, FALSE)</f>
        <v>1</v>
      </c>
    </row>
    <row r="3764" spans="1:21" x14ac:dyDescent="0.35">
      <c r="A3764" t="s">
        <v>11333</v>
      </c>
      <c r="B3764">
        <v>2002</v>
      </c>
      <c r="C3764" t="s">
        <v>11332</v>
      </c>
      <c r="D3764" t="s">
        <v>4938</v>
      </c>
      <c r="E3764" t="s">
        <v>6853</v>
      </c>
      <c r="F3764" t="s">
        <v>6545</v>
      </c>
      <c r="G3764" t="s">
        <v>90</v>
      </c>
      <c r="H3764" s="11">
        <v>16000000</v>
      </c>
      <c r="I3764" s="11">
        <v>40363530</v>
      </c>
      <c r="J3764" t="s">
        <v>38</v>
      </c>
      <c r="K3764">
        <v>80</v>
      </c>
      <c r="L3764" t="s">
        <v>2934</v>
      </c>
      <c r="M3764" t="s">
        <v>11334</v>
      </c>
      <c r="N3764">
        <v>3.3</v>
      </c>
      <c r="O3764">
        <v>56</v>
      </c>
      <c r="P3764">
        <v>307</v>
      </c>
      <c r="Q3764">
        <v>18254</v>
      </c>
      <c r="R3764">
        <v>3058</v>
      </c>
      <c r="S3764" t="s">
        <v>28</v>
      </c>
      <c r="T3764">
        <v>1.85</v>
      </c>
      <c r="U3764" t="b">
        <f>IF(Table19[[#This Row],[gross]]-Table19[[#This Row],[budget]] &gt; 0, TRUE, FALSE)</f>
        <v>1</v>
      </c>
    </row>
    <row r="3765" spans="1:21" x14ac:dyDescent="0.35">
      <c r="A3765" t="s">
        <v>12723</v>
      </c>
      <c r="B3765">
        <v>2002</v>
      </c>
      <c r="C3765" t="s">
        <v>12720</v>
      </c>
      <c r="D3765" t="s">
        <v>12722</v>
      </c>
      <c r="E3765" t="s">
        <v>12721</v>
      </c>
      <c r="F3765" t="s">
        <v>12724</v>
      </c>
      <c r="G3765" t="s">
        <v>39</v>
      </c>
      <c r="H3765" s="11">
        <v>12000000</v>
      </c>
      <c r="I3765" s="11">
        <v>37188667</v>
      </c>
      <c r="J3765" t="s">
        <v>38</v>
      </c>
      <c r="K3765">
        <v>93</v>
      </c>
      <c r="L3765" t="s">
        <v>2450</v>
      </c>
      <c r="M3765" t="s">
        <v>12725</v>
      </c>
      <c r="N3765">
        <v>3.3</v>
      </c>
      <c r="O3765">
        <v>111</v>
      </c>
      <c r="P3765">
        <v>578</v>
      </c>
      <c r="Q3765">
        <v>34219</v>
      </c>
      <c r="R3765">
        <v>1531</v>
      </c>
      <c r="S3765" t="s">
        <v>28</v>
      </c>
      <c r="T3765">
        <v>1.85</v>
      </c>
      <c r="U3765" t="b">
        <f>IF(Table19[[#This Row],[gross]]-Table19[[#This Row],[budget]] &gt; 0, TRUE, FALSE)</f>
        <v>1</v>
      </c>
    </row>
    <row r="3766" spans="1:21" x14ac:dyDescent="0.35">
      <c r="A3766" t="s">
        <v>13602</v>
      </c>
      <c r="B3766">
        <v>2011</v>
      </c>
      <c r="C3766" t="s">
        <v>13601</v>
      </c>
      <c r="D3766" t="s">
        <v>1093</v>
      </c>
      <c r="E3766" t="s">
        <v>2119</v>
      </c>
      <c r="F3766" t="s">
        <v>2632</v>
      </c>
      <c r="G3766" t="s">
        <v>569</v>
      </c>
      <c r="H3766" s="11">
        <v>10000000</v>
      </c>
      <c r="I3766" s="11">
        <v>2331318</v>
      </c>
      <c r="J3766" t="s">
        <v>38</v>
      </c>
      <c r="K3766">
        <v>97</v>
      </c>
      <c r="L3766" t="s">
        <v>1611</v>
      </c>
      <c r="M3766" t="s">
        <v>13603</v>
      </c>
      <c r="N3766">
        <v>3.3</v>
      </c>
      <c r="O3766">
        <v>49</v>
      </c>
      <c r="P3766">
        <v>64</v>
      </c>
      <c r="Q3766">
        <v>9541</v>
      </c>
      <c r="R3766">
        <v>2603</v>
      </c>
      <c r="S3766" t="s">
        <v>28</v>
      </c>
      <c r="T3766">
        <v>1.85</v>
      </c>
      <c r="U3766" t="b">
        <f>IF(Table19[[#This Row],[gross]]-Table19[[#This Row],[budget]] &gt; 0, TRUE, FALSE)</f>
        <v>0</v>
      </c>
    </row>
    <row r="3767" spans="1:21" x14ac:dyDescent="0.35">
      <c r="A3767" t="s">
        <v>13717</v>
      </c>
      <c r="B3767">
        <v>1994</v>
      </c>
      <c r="C3767" t="s">
        <v>13716</v>
      </c>
      <c r="D3767" t="s">
        <v>196</v>
      </c>
      <c r="E3767" t="s">
        <v>9587</v>
      </c>
      <c r="F3767" t="s">
        <v>1527</v>
      </c>
      <c r="G3767" t="s">
        <v>90</v>
      </c>
      <c r="H3767" s="11">
        <v>6200000</v>
      </c>
      <c r="I3767" s="11">
        <v>126247</v>
      </c>
      <c r="J3767" t="s">
        <v>38</v>
      </c>
      <c r="K3767">
        <v>83</v>
      </c>
      <c r="L3767" t="s">
        <v>982</v>
      </c>
      <c r="M3767" t="s">
        <v>13718</v>
      </c>
      <c r="N3767">
        <v>3.3</v>
      </c>
      <c r="O3767">
        <v>17</v>
      </c>
      <c r="P3767">
        <v>103</v>
      </c>
      <c r="Q3767">
        <v>24958</v>
      </c>
      <c r="R3767">
        <v>17469</v>
      </c>
      <c r="S3767" t="s">
        <v>28</v>
      </c>
      <c r="T3767">
        <v>1.85</v>
      </c>
      <c r="U3767" t="b">
        <f>IF(Table19[[#This Row],[gross]]-Table19[[#This Row],[budget]] &gt; 0, TRUE, FALSE)</f>
        <v>0</v>
      </c>
    </row>
    <row r="3768" spans="1:21" x14ac:dyDescent="0.35">
      <c r="A3768" t="s">
        <v>15384</v>
      </c>
      <c r="B3768">
        <v>2004</v>
      </c>
      <c r="C3768" t="s">
        <v>15383</v>
      </c>
      <c r="D3768" t="s">
        <v>5359</v>
      </c>
      <c r="E3768" t="s">
        <v>5410</v>
      </c>
      <c r="F3768" t="s">
        <v>15385</v>
      </c>
      <c r="G3768" t="s">
        <v>569</v>
      </c>
      <c r="H3768" s="11">
        <v>5000000</v>
      </c>
      <c r="I3768" s="11">
        <v>16066</v>
      </c>
      <c r="J3768" t="s">
        <v>740</v>
      </c>
      <c r="K3768">
        <v>103</v>
      </c>
      <c r="L3768" t="s">
        <v>14621</v>
      </c>
      <c r="M3768" t="s">
        <v>15386</v>
      </c>
      <c r="N3768">
        <v>3.3</v>
      </c>
      <c r="O3768">
        <v>13</v>
      </c>
      <c r="P3768">
        <v>44</v>
      </c>
      <c r="Q3768">
        <v>1207</v>
      </c>
      <c r="R3768">
        <v>1789</v>
      </c>
      <c r="S3768" t="s">
        <v>28</v>
      </c>
      <c r="T3768">
        <v>2.35</v>
      </c>
      <c r="U3768" t="b">
        <f>IF(Table19[[#This Row],[gross]]-Table19[[#This Row],[budget]] &gt; 0, TRUE, FALSE)</f>
        <v>0</v>
      </c>
    </row>
    <row r="3769" spans="1:21" x14ac:dyDescent="0.35">
      <c r="A3769" t="s">
        <v>16524</v>
      </c>
      <c r="B3769">
        <v>2003</v>
      </c>
      <c r="C3769" t="s">
        <v>16521</v>
      </c>
      <c r="D3769" t="s">
        <v>16523</v>
      </c>
      <c r="E3769" t="s">
        <v>16522</v>
      </c>
      <c r="F3769" t="s">
        <v>16525</v>
      </c>
      <c r="G3769" t="s">
        <v>39</v>
      </c>
      <c r="H3769" s="11">
        <v>2000000</v>
      </c>
      <c r="I3769" s="11">
        <v>1098224</v>
      </c>
      <c r="J3769" t="s">
        <v>38</v>
      </c>
      <c r="K3769">
        <v>120</v>
      </c>
      <c r="L3769" t="s">
        <v>926</v>
      </c>
      <c r="M3769" t="s">
        <v>16526</v>
      </c>
      <c r="N3769">
        <v>3.3</v>
      </c>
      <c r="O3769">
        <v>7</v>
      </c>
      <c r="P3769">
        <v>30</v>
      </c>
      <c r="Q3769">
        <v>397</v>
      </c>
      <c r="R3769">
        <v>359</v>
      </c>
      <c r="S3769" t="s">
        <v>28</v>
      </c>
      <c r="T3769">
        <v>1.85</v>
      </c>
      <c r="U3769" t="b">
        <f>IF(Table19[[#This Row],[gross]]-Table19[[#This Row],[budget]] &gt; 0, TRUE, FALSE)</f>
        <v>0</v>
      </c>
    </row>
    <row r="3770" spans="1:21" x14ac:dyDescent="0.35">
      <c r="A3770" t="s">
        <v>12723</v>
      </c>
      <c r="B3770">
        <v>2002</v>
      </c>
      <c r="C3770" t="s">
        <v>12720</v>
      </c>
      <c r="D3770" t="s">
        <v>12722</v>
      </c>
      <c r="E3770" t="s">
        <v>12721</v>
      </c>
      <c r="F3770" t="s">
        <v>12724</v>
      </c>
      <c r="G3770" t="s">
        <v>39</v>
      </c>
      <c r="H3770" s="11">
        <v>12000000</v>
      </c>
      <c r="I3770" s="11">
        <v>37188667</v>
      </c>
      <c r="J3770" t="s">
        <v>38</v>
      </c>
      <c r="K3770">
        <v>93</v>
      </c>
      <c r="L3770" t="s">
        <v>2450</v>
      </c>
      <c r="M3770" t="s">
        <v>12725</v>
      </c>
      <c r="N3770">
        <v>3.3</v>
      </c>
      <c r="O3770">
        <v>111</v>
      </c>
      <c r="P3770">
        <v>578</v>
      </c>
      <c r="Q3770">
        <v>34219</v>
      </c>
      <c r="R3770">
        <v>1531</v>
      </c>
      <c r="S3770" t="s">
        <v>28</v>
      </c>
      <c r="T3770">
        <v>1.85</v>
      </c>
      <c r="U3770" t="b">
        <f>IF(Table19[[#This Row],[gross]]-Table19[[#This Row],[budget]] &gt; 0, TRUE, FALSE)</f>
        <v>1</v>
      </c>
    </row>
    <row r="3771" spans="1:21" x14ac:dyDescent="0.35">
      <c r="A3771" t="s">
        <v>16027</v>
      </c>
      <c r="B3771">
        <v>1987</v>
      </c>
      <c r="C3771" t="s">
        <v>16024</v>
      </c>
      <c r="D3771" t="s">
        <v>16026</v>
      </c>
      <c r="E3771" t="s">
        <v>16025</v>
      </c>
      <c r="F3771" t="s">
        <v>15200</v>
      </c>
      <c r="G3771" t="s">
        <v>90</v>
      </c>
      <c r="H3771" s="11">
        <v>3000000</v>
      </c>
      <c r="I3771" s="11">
        <v>7888703</v>
      </c>
      <c r="J3771" t="s">
        <v>38</v>
      </c>
      <c r="K3771">
        <v>95</v>
      </c>
      <c r="L3771" t="s">
        <v>2687</v>
      </c>
      <c r="M3771" t="s">
        <v>16028</v>
      </c>
      <c r="N3771">
        <v>3.2</v>
      </c>
      <c r="O3771">
        <v>29</v>
      </c>
      <c r="P3771">
        <v>65</v>
      </c>
      <c r="Q3771">
        <v>8465</v>
      </c>
      <c r="R3771">
        <v>1389</v>
      </c>
      <c r="S3771" t="s">
        <v>28</v>
      </c>
      <c r="T3771">
        <v>1.85</v>
      </c>
      <c r="U3771" t="b">
        <f>IF(Table19[[#This Row],[gross]]-Table19[[#This Row],[budget]] &gt; 0, TRUE, FALSE)</f>
        <v>1</v>
      </c>
    </row>
    <row r="3772" spans="1:21" x14ac:dyDescent="0.35">
      <c r="A3772" t="s">
        <v>10777</v>
      </c>
      <c r="B3772">
        <v>2014</v>
      </c>
      <c r="C3772" t="s">
        <v>10775</v>
      </c>
      <c r="D3772" t="s">
        <v>678</v>
      </c>
      <c r="E3772" t="s">
        <v>3602</v>
      </c>
      <c r="F3772" t="s">
        <v>6888</v>
      </c>
      <c r="G3772" t="s">
        <v>39</v>
      </c>
      <c r="H3772" s="11">
        <v>16000000</v>
      </c>
      <c r="I3772" s="11">
        <v>13998282</v>
      </c>
      <c r="J3772" t="s">
        <v>38</v>
      </c>
      <c r="K3772">
        <v>110</v>
      </c>
      <c r="L3772" t="s">
        <v>10776</v>
      </c>
      <c r="M3772" t="s">
        <v>10778</v>
      </c>
      <c r="N3772">
        <v>3.1</v>
      </c>
      <c r="O3772">
        <v>169</v>
      </c>
      <c r="P3772">
        <v>374</v>
      </c>
      <c r="Q3772">
        <v>24854</v>
      </c>
      <c r="R3772">
        <v>15044</v>
      </c>
      <c r="S3772" t="s">
        <v>28</v>
      </c>
      <c r="T3772">
        <v>2.35</v>
      </c>
      <c r="U3772" t="b">
        <f>IF(Table19[[#This Row],[gross]]-Table19[[#This Row],[budget]] &gt; 0, TRUE, FALSE)</f>
        <v>0</v>
      </c>
    </row>
    <row r="3773" spans="1:21" x14ac:dyDescent="0.35">
      <c r="A3773" t="s">
        <v>11185</v>
      </c>
      <c r="B3773">
        <v>2006</v>
      </c>
      <c r="C3773" t="s">
        <v>11184</v>
      </c>
      <c r="D3773" t="s">
        <v>5949</v>
      </c>
      <c r="E3773" t="s">
        <v>8892</v>
      </c>
      <c r="F3773" t="s">
        <v>11186</v>
      </c>
      <c r="G3773" t="s">
        <v>39</v>
      </c>
      <c r="H3773" s="11">
        <v>4000000</v>
      </c>
      <c r="I3773" s="11">
        <v>15655665</v>
      </c>
      <c r="J3773" t="s">
        <v>38</v>
      </c>
      <c r="K3773">
        <v>89</v>
      </c>
      <c r="L3773" t="s">
        <v>1618</v>
      </c>
      <c r="M3773" t="s">
        <v>11187</v>
      </c>
      <c r="N3773">
        <v>3.1</v>
      </c>
      <c r="O3773">
        <v>37</v>
      </c>
      <c r="P3773">
        <v>112</v>
      </c>
      <c r="Q3773">
        <v>9104</v>
      </c>
      <c r="R3773">
        <v>2135</v>
      </c>
      <c r="S3773" t="s">
        <v>28</v>
      </c>
      <c r="T3773">
        <v>1.33</v>
      </c>
      <c r="U3773" t="b">
        <f>IF(Table19[[#This Row],[gross]]-Table19[[#This Row],[budget]] &gt; 0, TRUE, FALSE)</f>
        <v>1</v>
      </c>
    </row>
    <row r="3774" spans="1:21" x14ac:dyDescent="0.35">
      <c r="A3774" t="s">
        <v>10777</v>
      </c>
      <c r="B3774">
        <v>2014</v>
      </c>
      <c r="C3774" t="s">
        <v>10775</v>
      </c>
      <c r="D3774" t="s">
        <v>678</v>
      </c>
      <c r="E3774" t="s">
        <v>3602</v>
      </c>
      <c r="F3774" t="s">
        <v>6888</v>
      </c>
      <c r="G3774" t="s">
        <v>39</v>
      </c>
      <c r="H3774" s="11">
        <v>16000000</v>
      </c>
      <c r="I3774" s="11">
        <v>13998282</v>
      </c>
      <c r="J3774" t="s">
        <v>38</v>
      </c>
      <c r="K3774">
        <v>110</v>
      </c>
      <c r="L3774" t="s">
        <v>10776</v>
      </c>
      <c r="M3774" t="s">
        <v>10778</v>
      </c>
      <c r="N3774">
        <v>3.1</v>
      </c>
      <c r="O3774">
        <v>169</v>
      </c>
      <c r="P3774">
        <v>374</v>
      </c>
      <c r="Q3774">
        <v>24854</v>
      </c>
      <c r="R3774">
        <v>15044</v>
      </c>
      <c r="S3774" t="s">
        <v>28</v>
      </c>
      <c r="T3774">
        <v>2.35</v>
      </c>
      <c r="U3774" t="b">
        <f>IF(Table19[[#This Row],[gross]]-Table19[[#This Row],[budget]] &gt; 0, TRUE, FALSE)</f>
        <v>0</v>
      </c>
    </row>
    <row r="3775" spans="1:21" x14ac:dyDescent="0.35">
      <c r="A3775" t="s">
        <v>14292</v>
      </c>
      <c r="B3775">
        <v>2008</v>
      </c>
      <c r="C3775" t="s">
        <v>14291</v>
      </c>
      <c r="D3775" t="s">
        <v>1645</v>
      </c>
      <c r="E3775" t="s">
        <v>5423</v>
      </c>
      <c r="F3775" t="s">
        <v>14293</v>
      </c>
      <c r="G3775" t="s">
        <v>39</v>
      </c>
      <c r="H3775" s="11">
        <v>7500000</v>
      </c>
      <c r="I3775" s="11">
        <v>4131640</v>
      </c>
      <c r="J3775" t="s">
        <v>38</v>
      </c>
      <c r="K3775">
        <v>97</v>
      </c>
      <c r="L3775" t="s">
        <v>982</v>
      </c>
      <c r="M3775" t="s">
        <v>14294</v>
      </c>
      <c r="N3775">
        <v>3.1</v>
      </c>
      <c r="O3775">
        <v>35</v>
      </c>
      <c r="P3775">
        <v>20</v>
      </c>
      <c r="Q3775">
        <v>5463</v>
      </c>
      <c r="R3775">
        <v>4091</v>
      </c>
      <c r="S3775" t="s">
        <v>28</v>
      </c>
      <c r="T3775">
        <v>1.85</v>
      </c>
      <c r="U3775" t="b">
        <f>IF(Table19[[#This Row],[gross]]-Table19[[#This Row],[budget]] &gt; 0, TRUE, FALSE)</f>
        <v>0</v>
      </c>
    </row>
    <row r="3776" spans="1:21" x14ac:dyDescent="0.35">
      <c r="A3776" t="s">
        <v>15877</v>
      </c>
      <c r="B3776">
        <v>2014</v>
      </c>
      <c r="C3776" t="s">
        <v>15875</v>
      </c>
      <c r="D3776" t="s">
        <v>385</v>
      </c>
      <c r="E3776" t="s">
        <v>15876</v>
      </c>
      <c r="F3776" t="s">
        <v>15878</v>
      </c>
      <c r="G3776" t="s">
        <v>569</v>
      </c>
      <c r="H3776" s="11">
        <v>3440000</v>
      </c>
      <c r="I3776" s="11"/>
      <c r="J3776" t="s">
        <v>56</v>
      </c>
      <c r="K3776">
        <v>90</v>
      </c>
      <c r="L3776" t="s">
        <v>2152</v>
      </c>
      <c r="M3776" t="s">
        <v>15879</v>
      </c>
      <c r="N3776">
        <v>3.1</v>
      </c>
      <c r="O3776">
        <v>3</v>
      </c>
      <c r="P3776">
        <v>18</v>
      </c>
      <c r="Q3776">
        <v>610</v>
      </c>
      <c r="R3776">
        <v>1183</v>
      </c>
      <c r="S3776" t="s">
        <v>28</v>
      </c>
      <c r="T3776">
        <v>2.35</v>
      </c>
      <c r="U3776" t="b">
        <f>IF(Table19[[#This Row],[gross]]-Table19[[#This Row],[budget]] &gt; 0, TRUE, FALSE)</f>
        <v>0</v>
      </c>
    </row>
    <row r="3777" spans="1:21" x14ac:dyDescent="0.35">
      <c r="A3777" t="s">
        <v>16858</v>
      </c>
      <c r="B3777">
        <v>2015</v>
      </c>
      <c r="C3777" t="s">
        <v>16856</v>
      </c>
      <c r="D3777" t="s">
        <v>16857</v>
      </c>
      <c r="E3777" t="s">
        <v>9014</v>
      </c>
      <c r="F3777" t="s">
        <v>9307</v>
      </c>
      <c r="H3777" s="11">
        <v>1500000</v>
      </c>
      <c r="I3777" s="11"/>
      <c r="J3777" t="s">
        <v>38</v>
      </c>
      <c r="K3777">
        <v>97</v>
      </c>
      <c r="L3777" t="s">
        <v>329</v>
      </c>
      <c r="N3777">
        <v>3.1</v>
      </c>
      <c r="O3777">
        <v>6</v>
      </c>
      <c r="P3777">
        <v>18</v>
      </c>
      <c r="Q3777">
        <v>735</v>
      </c>
      <c r="R3777">
        <v>2882</v>
      </c>
      <c r="S3777" t="s">
        <v>28</v>
      </c>
      <c r="T3777">
        <v>2.35</v>
      </c>
      <c r="U3777" t="b">
        <f>IF(Table19[[#This Row],[gross]]-Table19[[#This Row],[budget]] &gt; 0, TRUE, FALSE)</f>
        <v>0</v>
      </c>
    </row>
    <row r="3778" spans="1:21" x14ac:dyDescent="0.35">
      <c r="A3778" t="s">
        <v>3341</v>
      </c>
      <c r="B3778">
        <v>2002</v>
      </c>
      <c r="C3778" t="s">
        <v>1271</v>
      </c>
      <c r="D3778" t="s">
        <v>2056</v>
      </c>
      <c r="E3778" t="s">
        <v>3230</v>
      </c>
      <c r="F3778" t="s">
        <v>2472</v>
      </c>
      <c r="G3778" t="s">
        <v>569</v>
      </c>
      <c r="H3778" s="11">
        <v>70000000</v>
      </c>
      <c r="I3778" s="11">
        <v>18990542</v>
      </c>
      <c r="J3778" t="s">
        <v>38</v>
      </c>
      <c r="K3778">
        <v>98</v>
      </c>
      <c r="L3778" t="s">
        <v>3340</v>
      </c>
      <c r="M3778" t="s">
        <v>3342</v>
      </c>
      <c r="N3778">
        <v>3</v>
      </c>
      <c r="O3778">
        <v>151</v>
      </c>
      <c r="P3778">
        <v>289</v>
      </c>
      <c r="Q3778">
        <v>22264</v>
      </c>
      <c r="R3778">
        <v>2763</v>
      </c>
      <c r="S3778" t="s">
        <v>28</v>
      </c>
      <c r="T3778">
        <v>2.35</v>
      </c>
      <c r="U3778" t="b">
        <f>IF(Table19[[#This Row],[gross]]-Table19[[#This Row],[budget]] &gt; 0, TRUE, FALSE)</f>
        <v>0</v>
      </c>
    </row>
    <row r="3779" spans="1:21" x14ac:dyDescent="0.35">
      <c r="A3779" t="s">
        <v>11224</v>
      </c>
      <c r="B3779">
        <v>1986</v>
      </c>
      <c r="C3779" t="s">
        <v>11222</v>
      </c>
      <c r="D3779" t="s">
        <v>3293</v>
      </c>
      <c r="E3779" t="s">
        <v>10941</v>
      </c>
      <c r="F3779" t="s">
        <v>11225</v>
      </c>
      <c r="G3779" t="s">
        <v>39</v>
      </c>
      <c r="H3779" s="11">
        <v>17000000</v>
      </c>
      <c r="I3779" s="11">
        <v>2315683</v>
      </c>
      <c r="J3779" t="s">
        <v>56</v>
      </c>
      <c r="K3779">
        <v>97</v>
      </c>
      <c r="L3779" t="s">
        <v>11223</v>
      </c>
      <c r="M3779" t="s">
        <v>11226</v>
      </c>
      <c r="N3779">
        <v>3</v>
      </c>
      <c r="O3779">
        <v>21</v>
      </c>
      <c r="P3779">
        <v>28</v>
      </c>
      <c r="Q3779">
        <v>4081</v>
      </c>
      <c r="R3779">
        <v>805</v>
      </c>
      <c r="S3779" t="s">
        <v>28</v>
      </c>
      <c r="T3779">
        <v>1.85</v>
      </c>
      <c r="U3779" t="b">
        <f>IF(Table19[[#This Row],[gross]]-Table19[[#This Row],[budget]] &gt; 0, TRUE, FALSE)</f>
        <v>0</v>
      </c>
    </row>
    <row r="3780" spans="1:21" x14ac:dyDescent="0.35">
      <c r="A3780" t="s">
        <v>16014</v>
      </c>
      <c r="B3780">
        <v>2006</v>
      </c>
      <c r="C3780" t="s">
        <v>16013</v>
      </c>
      <c r="D3780" t="s">
        <v>5208</v>
      </c>
      <c r="E3780" t="s">
        <v>10591</v>
      </c>
      <c r="F3780" t="s">
        <v>16015</v>
      </c>
      <c r="G3780" t="s">
        <v>39</v>
      </c>
      <c r="H3780" s="11">
        <v>3000000</v>
      </c>
      <c r="I3780" s="11">
        <v>7059537</v>
      </c>
      <c r="J3780" t="s">
        <v>38</v>
      </c>
      <c r="K3780">
        <v>99</v>
      </c>
      <c r="L3780" t="s">
        <v>1611</v>
      </c>
      <c r="M3780" t="s">
        <v>16016</v>
      </c>
      <c r="N3780">
        <v>3</v>
      </c>
      <c r="O3780">
        <v>37</v>
      </c>
      <c r="P3780">
        <v>101</v>
      </c>
      <c r="Q3780">
        <v>8279</v>
      </c>
      <c r="R3780">
        <v>2321</v>
      </c>
      <c r="S3780" t="s">
        <v>28</v>
      </c>
      <c r="T3780">
        <v>1.85</v>
      </c>
      <c r="U3780" t="b">
        <f>IF(Table19[[#This Row],[gross]]-Table19[[#This Row],[budget]] &gt; 0, TRUE, FALSE)</f>
        <v>1</v>
      </c>
    </row>
    <row r="3781" spans="1:21" x14ac:dyDescent="0.35">
      <c r="A3781" t="s">
        <v>9306</v>
      </c>
      <c r="B3781">
        <v>2005</v>
      </c>
      <c r="C3781" t="s">
        <v>4231</v>
      </c>
      <c r="D3781" t="s">
        <v>3631</v>
      </c>
      <c r="E3781" t="s">
        <v>1760</v>
      </c>
      <c r="F3781" t="s">
        <v>9307</v>
      </c>
      <c r="G3781" t="s">
        <v>569</v>
      </c>
      <c r="H3781" s="11">
        <v>25000000</v>
      </c>
      <c r="I3781" s="11">
        <v>1550000</v>
      </c>
      <c r="J3781" t="s">
        <v>38</v>
      </c>
      <c r="K3781">
        <v>92</v>
      </c>
      <c r="L3781" t="s">
        <v>9305</v>
      </c>
      <c r="M3781" t="s">
        <v>9308</v>
      </c>
      <c r="N3781">
        <v>2.9</v>
      </c>
      <c r="O3781">
        <v>143</v>
      </c>
      <c r="P3781">
        <v>471</v>
      </c>
      <c r="Q3781">
        <v>30628</v>
      </c>
      <c r="R3781">
        <v>2930</v>
      </c>
      <c r="S3781" t="s">
        <v>28</v>
      </c>
      <c r="T3781">
        <v>2.35</v>
      </c>
      <c r="U3781" t="b">
        <f>IF(Table19[[#This Row],[gross]]-Table19[[#This Row],[budget]] &gt; 0, TRUE, FALSE)</f>
        <v>0</v>
      </c>
    </row>
    <row r="3782" spans="1:21" x14ac:dyDescent="0.35">
      <c r="A3782" t="s">
        <v>14779</v>
      </c>
      <c r="B3782">
        <v>2007</v>
      </c>
      <c r="C3782" t="s">
        <v>14778</v>
      </c>
      <c r="D3782" t="s">
        <v>5288</v>
      </c>
      <c r="E3782" t="s">
        <v>5317</v>
      </c>
      <c r="F3782" t="s">
        <v>6793</v>
      </c>
      <c r="G3782" t="s">
        <v>90</v>
      </c>
      <c r="H3782" s="11">
        <v>6000000</v>
      </c>
      <c r="I3782" s="11">
        <v>13235267</v>
      </c>
      <c r="J3782" t="s">
        <v>38</v>
      </c>
      <c r="K3782">
        <v>89</v>
      </c>
      <c r="L3782" t="s">
        <v>2934</v>
      </c>
      <c r="M3782" t="s">
        <v>14780</v>
      </c>
      <c r="N3782">
        <v>2.9</v>
      </c>
      <c r="O3782">
        <v>52</v>
      </c>
      <c r="P3782">
        <v>32</v>
      </c>
      <c r="Q3782">
        <v>12339</v>
      </c>
      <c r="R3782">
        <v>1752</v>
      </c>
      <c r="S3782" t="s">
        <v>28</v>
      </c>
      <c r="T3782">
        <v>1.85</v>
      </c>
      <c r="U3782" t="b">
        <f>IF(Table19[[#This Row],[gross]]-Table19[[#This Row],[budget]] &gt; 0, TRUE, FALSE)</f>
        <v>1</v>
      </c>
    </row>
    <row r="3783" spans="1:21" x14ac:dyDescent="0.35">
      <c r="A3783" t="s">
        <v>9534</v>
      </c>
      <c r="B3783">
        <v>1987</v>
      </c>
      <c r="C3783" t="s">
        <v>9532</v>
      </c>
      <c r="D3783" t="s">
        <v>9533</v>
      </c>
      <c r="E3783" t="s">
        <v>8728</v>
      </c>
      <c r="F3783" t="s">
        <v>9535</v>
      </c>
      <c r="G3783" t="s">
        <v>39</v>
      </c>
      <c r="H3783" s="11">
        <v>23000000</v>
      </c>
      <c r="I3783" s="11">
        <v>20763013</v>
      </c>
      <c r="J3783" t="s">
        <v>38</v>
      </c>
      <c r="K3783">
        <v>92</v>
      </c>
      <c r="L3783" t="s">
        <v>8098</v>
      </c>
      <c r="M3783" t="s">
        <v>9536</v>
      </c>
      <c r="N3783">
        <v>2.8</v>
      </c>
      <c r="O3783">
        <v>80</v>
      </c>
      <c r="P3783">
        <v>383</v>
      </c>
      <c r="Q3783">
        <v>30840</v>
      </c>
      <c r="R3783">
        <v>2355</v>
      </c>
      <c r="S3783" t="s">
        <v>28</v>
      </c>
      <c r="T3783">
        <v>2.35</v>
      </c>
      <c r="U3783" t="b">
        <f>IF(Table19[[#This Row],[gross]]-Table19[[#This Row],[budget]] &gt; 0, TRUE, FALSE)</f>
        <v>0</v>
      </c>
    </row>
    <row r="3784" spans="1:21" x14ac:dyDescent="0.35">
      <c r="A3784" t="s">
        <v>10451</v>
      </c>
      <c r="B3784">
        <v>2006</v>
      </c>
      <c r="C3784" t="s">
        <v>10450</v>
      </c>
      <c r="D3784" t="s">
        <v>6281</v>
      </c>
      <c r="E3784" t="s">
        <v>4673</v>
      </c>
      <c r="F3784" t="s">
        <v>4788</v>
      </c>
      <c r="G3784" t="s">
        <v>272</v>
      </c>
      <c r="H3784" s="11">
        <v>20000000</v>
      </c>
      <c r="I3784" s="11">
        <v>7382993</v>
      </c>
      <c r="J3784" t="s">
        <v>38</v>
      </c>
      <c r="K3784">
        <v>77</v>
      </c>
      <c r="L3784" t="s">
        <v>266</v>
      </c>
      <c r="M3784" t="s">
        <v>10452</v>
      </c>
      <c r="N3784">
        <v>2.8</v>
      </c>
      <c r="O3784">
        <v>31</v>
      </c>
      <c r="P3784">
        <v>114</v>
      </c>
      <c r="Q3784">
        <v>3851</v>
      </c>
      <c r="R3784">
        <v>2185</v>
      </c>
      <c r="S3784" t="s">
        <v>28</v>
      </c>
      <c r="T3784">
        <v>1.85</v>
      </c>
      <c r="U3784" t="b">
        <f>IF(Table19[[#This Row],[gross]]-Table19[[#This Row],[budget]] &gt; 0, TRUE, FALSE)</f>
        <v>0</v>
      </c>
    </row>
    <row r="3785" spans="1:21" x14ac:dyDescent="0.35">
      <c r="A3785" t="s">
        <v>10565</v>
      </c>
      <c r="B3785">
        <v>2003</v>
      </c>
      <c r="C3785" t="s">
        <v>9254</v>
      </c>
      <c r="D3785" t="s">
        <v>10564</v>
      </c>
      <c r="E3785" t="s">
        <v>2321</v>
      </c>
      <c r="F3785" t="s">
        <v>8688</v>
      </c>
      <c r="G3785" t="s">
        <v>569</v>
      </c>
      <c r="H3785" s="11">
        <v>20000000</v>
      </c>
      <c r="I3785" s="11">
        <v>1646664</v>
      </c>
      <c r="J3785" t="s">
        <v>38</v>
      </c>
      <c r="K3785">
        <v>80</v>
      </c>
      <c r="L3785" t="s">
        <v>6111</v>
      </c>
      <c r="M3785" t="s">
        <v>10566</v>
      </c>
      <c r="N3785">
        <v>2.8</v>
      </c>
      <c r="O3785">
        <v>28</v>
      </c>
      <c r="P3785">
        <v>66</v>
      </c>
      <c r="Q3785">
        <v>4518</v>
      </c>
      <c r="R3785">
        <v>2467</v>
      </c>
      <c r="S3785" t="s">
        <v>28</v>
      </c>
      <c r="T3785">
        <v>1.85</v>
      </c>
      <c r="U3785" t="b">
        <f>IF(Table19[[#This Row],[gross]]-Table19[[#This Row],[budget]] &gt; 0, TRUE, FALSE)</f>
        <v>0</v>
      </c>
    </row>
    <row r="3786" spans="1:21" x14ac:dyDescent="0.35">
      <c r="A3786" t="s">
        <v>11448</v>
      </c>
      <c r="B3786">
        <v>1997</v>
      </c>
      <c r="C3786" t="s">
        <v>11446</v>
      </c>
      <c r="D3786" t="s">
        <v>2623</v>
      </c>
      <c r="E3786" t="s">
        <v>5942</v>
      </c>
      <c r="F3786" t="s">
        <v>4699</v>
      </c>
      <c r="G3786" t="s">
        <v>39</v>
      </c>
      <c r="H3786" s="11">
        <v>16000000</v>
      </c>
      <c r="I3786" s="11">
        <v>1686429</v>
      </c>
      <c r="J3786" t="s">
        <v>38</v>
      </c>
      <c r="K3786">
        <v>97</v>
      </c>
      <c r="L3786" t="s">
        <v>11447</v>
      </c>
      <c r="M3786" t="s">
        <v>11449</v>
      </c>
      <c r="N3786">
        <v>2.8</v>
      </c>
      <c r="O3786">
        <v>36</v>
      </c>
      <c r="P3786">
        <v>62</v>
      </c>
      <c r="Q3786">
        <v>8687</v>
      </c>
      <c r="R3786">
        <v>3100</v>
      </c>
      <c r="S3786" t="s">
        <v>28</v>
      </c>
      <c r="T3786">
        <v>1.85</v>
      </c>
      <c r="U3786" t="b">
        <f>IF(Table19[[#This Row],[gross]]-Table19[[#This Row],[budget]] &gt; 0, TRUE, FALSE)</f>
        <v>0</v>
      </c>
    </row>
    <row r="3787" spans="1:21" x14ac:dyDescent="0.35">
      <c r="A3787" t="s">
        <v>11879</v>
      </c>
      <c r="B3787">
        <v>1998</v>
      </c>
      <c r="C3787" t="s">
        <v>11877</v>
      </c>
      <c r="D3787" t="s">
        <v>1968</v>
      </c>
      <c r="E3787" t="s">
        <v>11878</v>
      </c>
      <c r="F3787" t="s">
        <v>11880</v>
      </c>
      <c r="G3787" t="s">
        <v>272</v>
      </c>
      <c r="H3787" s="11">
        <v>15000000</v>
      </c>
      <c r="I3787" s="11">
        <v>11144518</v>
      </c>
      <c r="J3787" t="s">
        <v>263</v>
      </c>
      <c r="K3787">
        <v>76</v>
      </c>
      <c r="L3787" t="s">
        <v>8742</v>
      </c>
      <c r="M3787" t="s">
        <v>11881</v>
      </c>
      <c r="N3787">
        <v>2.8</v>
      </c>
      <c r="O3787">
        <v>24</v>
      </c>
      <c r="P3787">
        <v>53</v>
      </c>
      <c r="Q3787">
        <v>2724</v>
      </c>
      <c r="R3787">
        <v>1139</v>
      </c>
      <c r="S3787" t="s">
        <v>28</v>
      </c>
      <c r="T3787">
        <v>1.85</v>
      </c>
      <c r="U3787" t="b">
        <f>IF(Table19[[#This Row],[gross]]-Table19[[#This Row],[budget]] &gt; 0, TRUE, FALSE)</f>
        <v>0</v>
      </c>
    </row>
    <row r="3788" spans="1:21" x14ac:dyDescent="0.35">
      <c r="A3788" t="s">
        <v>17256</v>
      </c>
      <c r="B3788">
        <v>2009</v>
      </c>
      <c r="C3788" t="s">
        <v>17254</v>
      </c>
      <c r="D3788" t="s">
        <v>15214</v>
      </c>
      <c r="E3788" t="s">
        <v>17255</v>
      </c>
      <c r="F3788" t="s">
        <v>17257</v>
      </c>
      <c r="G3788" t="s">
        <v>569</v>
      </c>
      <c r="H3788" s="11">
        <v>1000000</v>
      </c>
      <c r="I3788" s="11"/>
      <c r="J3788" t="s">
        <v>38</v>
      </c>
      <c r="K3788">
        <v>90</v>
      </c>
      <c r="L3788" t="s">
        <v>1611</v>
      </c>
      <c r="M3788" t="s">
        <v>17258</v>
      </c>
      <c r="N3788">
        <v>2.8</v>
      </c>
      <c r="O3788">
        <v>6</v>
      </c>
      <c r="P3788">
        <v>28</v>
      </c>
      <c r="Q3788">
        <v>1612</v>
      </c>
      <c r="R3788">
        <v>1752</v>
      </c>
      <c r="S3788" t="s">
        <v>28</v>
      </c>
      <c r="T3788">
        <v>16</v>
      </c>
      <c r="U3788" t="b">
        <f>IF(Table19[[#This Row],[gross]]-Table19[[#This Row],[budget]] &gt; 0, TRUE, FALSE)</f>
        <v>0</v>
      </c>
    </row>
    <row r="3789" spans="1:21" x14ac:dyDescent="0.35">
      <c r="A3789" t="s">
        <v>7922</v>
      </c>
      <c r="B3789">
        <v>2008</v>
      </c>
      <c r="C3789" t="s">
        <v>7921</v>
      </c>
      <c r="D3789" t="s">
        <v>2533</v>
      </c>
      <c r="E3789" t="s">
        <v>835</v>
      </c>
      <c r="F3789" t="s">
        <v>7923</v>
      </c>
      <c r="G3789" t="s">
        <v>39</v>
      </c>
      <c r="H3789" s="11">
        <v>30000000</v>
      </c>
      <c r="I3789" s="11">
        <v>38232624</v>
      </c>
      <c r="J3789" t="s">
        <v>38</v>
      </c>
      <c r="K3789">
        <v>86</v>
      </c>
      <c r="L3789" t="s">
        <v>1611</v>
      </c>
      <c r="M3789" t="s">
        <v>7924</v>
      </c>
      <c r="N3789">
        <v>2.7</v>
      </c>
      <c r="O3789">
        <v>111</v>
      </c>
      <c r="P3789">
        <v>409</v>
      </c>
      <c r="Q3789">
        <v>88518</v>
      </c>
      <c r="R3789">
        <v>3854</v>
      </c>
      <c r="S3789" t="s">
        <v>28</v>
      </c>
      <c r="T3789">
        <v>1.85</v>
      </c>
      <c r="U3789" t="b">
        <f>IF(Table19[[#This Row],[gross]]-Table19[[#This Row],[budget]] &gt; 0, TRUE, FALSE)</f>
        <v>1</v>
      </c>
    </row>
    <row r="3790" spans="1:21" x14ac:dyDescent="0.35">
      <c r="A3790" t="s">
        <v>8132</v>
      </c>
      <c r="B3790">
        <v>2009</v>
      </c>
      <c r="C3790" t="s">
        <v>5253</v>
      </c>
      <c r="D3790" t="s">
        <v>6220</v>
      </c>
      <c r="E3790" t="s">
        <v>8131</v>
      </c>
      <c r="F3790" t="s">
        <v>3012</v>
      </c>
      <c r="G3790" t="s">
        <v>90</v>
      </c>
      <c r="H3790" s="11">
        <v>45000000</v>
      </c>
      <c r="I3790" s="11">
        <v>9353573</v>
      </c>
      <c r="J3790" t="s">
        <v>38</v>
      </c>
      <c r="K3790">
        <v>100</v>
      </c>
      <c r="L3790" t="s">
        <v>257</v>
      </c>
      <c r="M3790" t="s">
        <v>8133</v>
      </c>
      <c r="N3790">
        <v>2.7</v>
      </c>
      <c r="O3790">
        <v>130</v>
      </c>
      <c r="P3790">
        <v>524</v>
      </c>
      <c r="Q3790">
        <v>56451</v>
      </c>
      <c r="R3790">
        <v>1100</v>
      </c>
      <c r="S3790" t="s">
        <v>28</v>
      </c>
      <c r="T3790">
        <v>2.35</v>
      </c>
      <c r="U3790" t="b">
        <f>IF(Table19[[#This Row],[gross]]-Table19[[#This Row],[budget]] &gt; 0, TRUE, FALSE)</f>
        <v>0</v>
      </c>
    </row>
    <row r="3791" spans="1:21" x14ac:dyDescent="0.35">
      <c r="A3791" t="s">
        <v>9975</v>
      </c>
      <c r="B3791">
        <v>2006</v>
      </c>
      <c r="C3791" t="s">
        <v>9974</v>
      </c>
      <c r="D3791" t="s">
        <v>4400</v>
      </c>
      <c r="E3791" t="s">
        <v>2533</v>
      </c>
      <c r="F3791" t="s">
        <v>405</v>
      </c>
      <c r="G3791" t="s">
        <v>39</v>
      </c>
      <c r="H3791" s="11">
        <v>20000000</v>
      </c>
      <c r="I3791" s="11">
        <v>48546578</v>
      </c>
      <c r="J3791" t="s">
        <v>38</v>
      </c>
      <c r="K3791">
        <v>85</v>
      </c>
      <c r="L3791" t="s">
        <v>1618</v>
      </c>
      <c r="M3791" t="s">
        <v>9976</v>
      </c>
      <c r="N3791">
        <v>2.7</v>
      </c>
      <c r="O3791">
        <v>99</v>
      </c>
      <c r="P3791">
        <v>613</v>
      </c>
      <c r="Q3791">
        <v>50415</v>
      </c>
      <c r="R3791">
        <v>6539</v>
      </c>
      <c r="S3791" t="s">
        <v>28</v>
      </c>
      <c r="T3791">
        <v>1.85</v>
      </c>
      <c r="U3791" t="b">
        <f>IF(Table19[[#This Row],[gross]]-Table19[[#This Row],[budget]] &gt; 0, TRUE, FALSE)</f>
        <v>1</v>
      </c>
    </row>
    <row r="3792" spans="1:21" x14ac:dyDescent="0.35">
      <c r="A3792" t="s">
        <v>15629</v>
      </c>
      <c r="B3792">
        <v>2003</v>
      </c>
      <c r="C3792" t="s">
        <v>15628</v>
      </c>
      <c r="D3792" t="s">
        <v>9000</v>
      </c>
      <c r="E3792" t="s">
        <v>708</v>
      </c>
      <c r="F3792" t="s">
        <v>15630</v>
      </c>
      <c r="G3792" t="s">
        <v>569</v>
      </c>
      <c r="H3792" s="11">
        <v>8000000</v>
      </c>
      <c r="I3792" s="11">
        <v>3713002</v>
      </c>
      <c r="J3792" t="s">
        <v>38</v>
      </c>
      <c r="K3792">
        <v>96</v>
      </c>
      <c r="L3792" t="s">
        <v>65</v>
      </c>
      <c r="M3792" t="s">
        <v>15631</v>
      </c>
      <c r="N3792">
        <v>2.7</v>
      </c>
      <c r="O3792">
        <v>52</v>
      </c>
      <c r="P3792">
        <v>62</v>
      </c>
      <c r="Q3792">
        <v>3611</v>
      </c>
      <c r="R3792">
        <v>972</v>
      </c>
      <c r="S3792" t="s">
        <v>28</v>
      </c>
      <c r="T3792">
        <v>1.85</v>
      </c>
      <c r="U3792" t="b">
        <f>IF(Table19[[#This Row],[gross]]-Table19[[#This Row],[budget]] &gt; 0, TRUE, FALSE)</f>
        <v>0</v>
      </c>
    </row>
    <row r="3793" spans="1:21" x14ac:dyDescent="0.35">
      <c r="A3793" t="s">
        <v>16142</v>
      </c>
      <c r="B3793">
        <v>2013</v>
      </c>
      <c r="C3793" t="s">
        <v>16139</v>
      </c>
      <c r="D3793" t="s">
        <v>16141</v>
      </c>
      <c r="E3793" t="s">
        <v>16140</v>
      </c>
      <c r="F3793" t="s">
        <v>16143</v>
      </c>
      <c r="G3793" t="s">
        <v>569</v>
      </c>
      <c r="H3793" s="11">
        <v>3000000</v>
      </c>
      <c r="I3793" s="11"/>
      <c r="J3793" t="s">
        <v>38</v>
      </c>
      <c r="K3793">
        <v>80</v>
      </c>
      <c r="L3793" t="s">
        <v>1611</v>
      </c>
      <c r="M3793" t="s">
        <v>16144</v>
      </c>
      <c r="N3793">
        <v>2.6</v>
      </c>
      <c r="O3793">
        <v>29</v>
      </c>
      <c r="P3793">
        <v>13</v>
      </c>
      <c r="Q3793">
        <v>2978</v>
      </c>
      <c r="R3793">
        <v>845</v>
      </c>
      <c r="S3793" t="s">
        <v>28</v>
      </c>
      <c r="T3793">
        <v>1.85</v>
      </c>
      <c r="U3793" t="b">
        <f>IF(Table19[[#This Row],[gross]]-Table19[[#This Row],[budget]] &gt; 0, TRUE, FALSE)</f>
        <v>0</v>
      </c>
    </row>
    <row r="3794" spans="1:21" x14ac:dyDescent="0.35">
      <c r="A3794" t="s">
        <v>12381</v>
      </c>
      <c r="B3794">
        <v>1999</v>
      </c>
      <c r="C3794" t="s">
        <v>10424</v>
      </c>
      <c r="D3794" t="s">
        <v>3771</v>
      </c>
      <c r="E3794" t="s">
        <v>9855</v>
      </c>
      <c r="F3794" t="s">
        <v>1662</v>
      </c>
      <c r="G3794" t="s">
        <v>90</v>
      </c>
      <c r="H3794" s="11">
        <v>18000000</v>
      </c>
      <c r="I3794" s="11">
        <v>27141959</v>
      </c>
      <c r="J3794" t="s">
        <v>38</v>
      </c>
      <c r="K3794">
        <v>97</v>
      </c>
      <c r="L3794" t="s">
        <v>12380</v>
      </c>
      <c r="M3794" t="s">
        <v>12382</v>
      </c>
      <c r="N3794">
        <v>2.5</v>
      </c>
      <c r="O3794">
        <v>45</v>
      </c>
      <c r="P3794">
        <v>168</v>
      </c>
      <c r="Q3794">
        <v>19547</v>
      </c>
      <c r="R3794">
        <v>2936</v>
      </c>
      <c r="S3794" t="s">
        <v>28</v>
      </c>
      <c r="T3794">
        <v>1.85</v>
      </c>
      <c r="U3794" t="b">
        <f>IF(Table19[[#This Row],[gross]]-Table19[[#This Row],[budget]] &gt; 0, TRUE, FALSE)</f>
        <v>1</v>
      </c>
    </row>
    <row r="3795" spans="1:21" x14ac:dyDescent="0.35">
      <c r="A3795" t="s">
        <v>2728</v>
      </c>
      <c r="B3795">
        <v>2000</v>
      </c>
      <c r="C3795" t="s">
        <v>2726</v>
      </c>
      <c r="D3795" t="s">
        <v>2727</v>
      </c>
      <c r="E3795" t="s">
        <v>2172</v>
      </c>
      <c r="F3795" t="s">
        <v>2729</v>
      </c>
      <c r="G3795" t="s">
        <v>39</v>
      </c>
      <c r="H3795" s="11">
        <v>44000000</v>
      </c>
      <c r="I3795" s="11">
        <v>21471685</v>
      </c>
      <c r="J3795" t="s">
        <v>38</v>
      </c>
      <c r="K3795">
        <v>119</v>
      </c>
      <c r="L3795" t="s">
        <v>68</v>
      </c>
      <c r="M3795" t="s">
        <v>2730</v>
      </c>
      <c r="N3795">
        <v>2.4</v>
      </c>
      <c r="O3795">
        <v>174</v>
      </c>
      <c r="P3795">
        <v>1308</v>
      </c>
      <c r="Q3795">
        <v>65464</v>
      </c>
      <c r="R3795">
        <v>971</v>
      </c>
      <c r="S3795" t="s">
        <v>28</v>
      </c>
      <c r="T3795">
        <v>2.35</v>
      </c>
      <c r="U3795" t="b">
        <f>IF(Table19[[#This Row],[gross]]-Table19[[#This Row],[budget]] &gt; 0, TRUE, FALSE)</f>
        <v>0</v>
      </c>
    </row>
    <row r="3796" spans="1:21" x14ac:dyDescent="0.35">
      <c r="A3796" t="s">
        <v>4658</v>
      </c>
      <c r="B3796">
        <v>2003</v>
      </c>
      <c r="C3796" t="s">
        <v>2361</v>
      </c>
      <c r="D3796" t="s">
        <v>4657</v>
      </c>
      <c r="E3796" t="s">
        <v>4656</v>
      </c>
      <c r="F3796" t="s">
        <v>4659</v>
      </c>
      <c r="G3796" t="s">
        <v>569</v>
      </c>
      <c r="H3796" s="11">
        <v>54000000</v>
      </c>
      <c r="I3796" s="11">
        <v>5660084</v>
      </c>
      <c r="J3796" t="s">
        <v>38</v>
      </c>
      <c r="K3796">
        <v>121</v>
      </c>
      <c r="L3796" t="s">
        <v>4092</v>
      </c>
      <c r="M3796" t="s">
        <v>4660</v>
      </c>
      <c r="N3796">
        <v>2.4</v>
      </c>
      <c r="O3796">
        <v>131</v>
      </c>
      <c r="P3796">
        <v>418</v>
      </c>
      <c r="Q3796">
        <v>41620</v>
      </c>
      <c r="R3796">
        <v>286</v>
      </c>
      <c r="S3796" t="s">
        <v>28</v>
      </c>
      <c r="T3796">
        <v>2.35</v>
      </c>
      <c r="U3796" t="b">
        <f>IF(Table19[[#This Row],[gross]]-Table19[[#This Row],[budget]] &gt; 0, TRUE, FALSE)</f>
        <v>0</v>
      </c>
    </row>
    <row r="3797" spans="1:21" x14ac:dyDescent="0.35">
      <c r="A3797" t="s">
        <v>10016</v>
      </c>
      <c r="B3797">
        <v>2007</v>
      </c>
      <c r="C3797" t="s">
        <v>7921</v>
      </c>
      <c r="D3797" t="s">
        <v>4447</v>
      </c>
      <c r="E3797" t="s">
        <v>2533</v>
      </c>
      <c r="F3797" t="s">
        <v>405</v>
      </c>
      <c r="G3797" t="s">
        <v>39</v>
      </c>
      <c r="H3797" s="11">
        <v>20000000</v>
      </c>
      <c r="I3797" s="11">
        <v>39737645</v>
      </c>
      <c r="J3797" t="s">
        <v>38</v>
      </c>
      <c r="K3797">
        <v>93</v>
      </c>
      <c r="L3797" t="s">
        <v>4052</v>
      </c>
      <c r="M3797" t="s">
        <v>10017</v>
      </c>
      <c r="N3797">
        <v>2.2999999999999998</v>
      </c>
      <c r="O3797">
        <v>112</v>
      </c>
      <c r="P3797">
        <v>666</v>
      </c>
      <c r="Q3797">
        <v>89687</v>
      </c>
      <c r="R3797">
        <v>4293</v>
      </c>
      <c r="S3797" t="s">
        <v>28</v>
      </c>
      <c r="T3797">
        <v>1.85</v>
      </c>
      <c r="U3797" t="b">
        <f>IF(Table19[[#This Row],[gross]]-Table19[[#This Row],[budget]] &gt; 0, TRUE, FALSE)</f>
        <v>1</v>
      </c>
    </row>
    <row r="3798" spans="1:21" x14ac:dyDescent="0.35">
      <c r="A3798" t="s">
        <v>10499</v>
      </c>
      <c r="B3798">
        <v>2005</v>
      </c>
      <c r="C3798" t="s">
        <v>4231</v>
      </c>
      <c r="D3798" t="s">
        <v>10498</v>
      </c>
      <c r="E3798" t="s">
        <v>10497</v>
      </c>
      <c r="F3798" t="s">
        <v>10500</v>
      </c>
      <c r="G3798" t="s">
        <v>569</v>
      </c>
      <c r="H3798" s="11">
        <v>20000000</v>
      </c>
      <c r="I3798" s="11">
        <v>5132655</v>
      </c>
      <c r="J3798" t="s">
        <v>263</v>
      </c>
      <c r="K3798">
        <v>94</v>
      </c>
      <c r="L3798" t="s">
        <v>9495</v>
      </c>
      <c r="M3798" t="s">
        <v>10501</v>
      </c>
      <c r="N3798">
        <v>2.2999999999999998</v>
      </c>
      <c r="O3798">
        <v>148</v>
      </c>
      <c r="P3798">
        <v>521</v>
      </c>
      <c r="Q3798">
        <v>37626</v>
      </c>
      <c r="R3798">
        <v>838</v>
      </c>
      <c r="S3798" t="s">
        <v>28</v>
      </c>
      <c r="T3798">
        <v>2.35</v>
      </c>
      <c r="U3798" t="b">
        <f>IF(Table19[[#This Row],[gross]]-Table19[[#This Row],[budget]] &gt; 0, TRUE, FALSE)</f>
        <v>0</v>
      </c>
    </row>
    <row r="3799" spans="1:21" x14ac:dyDescent="0.35">
      <c r="A3799" t="s">
        <v>14529</v>
      </c>
      <c r="B3799">
        <v>1998</v>
      </c>
      <c r="C3799" t="s">
        <v>14528</v>
      </c>
      <c r="D3799" t="s">
        <v>4278</v>
      </c>
      <c r="E3799" t="s">
        <v>10759</v>
      </c>
      <c r="F3799" t="s">
        <v>2396</v>
      </c>
      <c r="G3799" t="s">
        <v>39</v>
      </c>
      <c r="H3799" s="11">
        <v>10000000</v>
      </c>
      <c r="I3799" s="11">
        <v>306715</v>
      </c>
      <c r="J3799" t="s">
        <v>38</v>
      </c>
      <c r="K3799">
        <v>95</v>
      </c>
      <c r="L3799" t="s">
        <v>1611</v>
      </c>
      <c r="M3799" t="s">
        <v>14530</v>
      </c>
      <c r="N3799">
        <v>2.2999999999999998</v>
      </c>
      <c r="O3799">
        <v>12</v>
      </c>
      <c r="P3799">
        <v>62</v>
      </c>
      <c r="Q3799">
        <v>5143</v>
      </c>
      <c r="R3799">
        <v>5213</v>
      </c>
      <c r="S3799" t="s">
        <v>28</v>
      </c>
      <c r="T3799">
        <v>1.85</v>
      </c>
      <c r="U3799" t="b">
        <f>IF(Table19[[#This Row],[gross]]-Table19[[#This Row],[budget]] &gt; 0, TRUE, FALSE)</f>
        <v>0</v>
      </c>
    </row>
    <row r="3800" spans="1:21" x14ac:dyDescent="0.35">
      <c r="A3800" t="s">
        <v>1829</v>
      </c>
      <c r="B3800">
        <v>2005</v>
      </c>
      <c r="C3800" t="s">
        <v>1826</v>
      </c>
      <c r="D3800" t="s">
        <v>1828</v>
      </c>
      <c r="E3800" t="s">
        <v>1827</v>
      </c>
      <c r="F3800" t="s">
        <v>1830</v>
      </c>
      <c r="G3800" t="s">
        <v>90</v>
      </c>
      <c r="H3800" s="11">
        <v>84000000</v>
      </c>
      <c r="I3800" s="11">
        <v>17010646</v>
      </c>
      <c r="J3800" t="s">
        <v>38</v>
      </c>
      <c r="K3800">
        <v>94</v>
      </c>
      <c r="L3800" t="s">
        <v>505</v>
      </c>
      <c r="M3800" t="s">
        <v>1831</v>
      </c>
      <c r="N3800">
        <v>2.2000000000000002</v>
      </c>
      <c r="O3800">
        <v>78</v>
      </c>
      <c r="P3800">
        <v>239</v>
      </c>
      <c r="Q3800">
        <v>40751</v>
      </c>
      <c r="R3800">
        <v>1195</v>
      </c>
      <c r="S3800" t="s">
        <v>28</v>
      </c>
      <c r="T3800">
        <v>1.85</v>
      </c>
      <c r="U3800" t="b">
        <f>IF(Table19[[#This Row],[gross]]-Table19[[#This Row],[budget]] &gt; 0, TRUE, FALSE)</f>
        <v>0</v>
      </c>
    </row>
    <row r="3801" spans="1:21" x14ac:dyDescent="0.35">
      <c r="A3801" t="s">
        <v>17268</v>
      </c>
      <c r="B3801">
        <v>2012</v>
      </c>
      <c r="C3801" t="s">
        <v>17266</v>
      </c>
      <c r="D3801" t="s">
        <v>17267</v>
      </c>
      <c r="E3801" t="s">
        <v>13821</v>
      </c>
      <c r="F3801" t="s">
        <v>17269</v>
      </c>
      <c r="G3801" t="s">
        <v>39</v>
      </c>
      <c r="H3801" s="11">
        <v>1000000</v>
      </c>
      <c r="I3801" s="11"/>
      <c r="J3801" t="s">
        <v>38</v>
      </c>
      <c r="K3801">
        <v>83</v>
      </c>
      <c r="L3801" t="s">
        <v>6096</v>
      </c>
      <c r="M3801" t="s">
        <v>17270</v>
      </c>
      <c r="N3801">
        <v>2.2000000000000002</v>
      </c>
      <c r="O3801">
        <v>7</v>
      </c>
      <c r="P3801">
        <v>14</v>
      </c>
      <c r="Q3801">
        <v>634</v>
      </c>
      <c r="R3801">
        <v>1549</v>
      </c>
      <c r="S3801" t="s">
        <v>28</v>
      </c>
      <c r="T3801">
        <v>1.78</v>
      </c>
      <c r="U3801" t="b">
        <f>IF(Table19[[#This Row],[gross]]-Table19[[#This Row],[budget]] &gt; 0, TRUE, FALSE)</f>
        <v>0</v>
      </c>
    </row>
    <row r="3802" spans="1:21" x14ac:dyDescent="0.35">
      <c r="A3802" t="s">
        <v>17598</v>
      </c>
      <c r="B3802">
        <v>2015</v>
      </c>
      <c r="C3802" t="s">
        <v>17596</v>
      </c>
      <c r="D3802" t="s">
        <v>17597</v>
      </c>
      <c r="E3802" t="s">
        <v>17269</v>
      </c>
      <c r="F3802" t="s">
        <v>17599</v>
      </c>
      <c r="G3802" t="s">
        <v>569</v>
      </c>
      <c r="H3802" s="11"/>
      <c r="I3802" s="11"/>
      <c r="J3802" t="s">
        <v>38</v>
      </c>
      <c r="K3802">
        <v>122</v>
      </c>
      <c r="L3802" t="s">
        <v>1123</v>
      </c>
      <c r="M3802" t="s">
        <v>17600</v>
      </c>
      <c r="N3802">
        <v>2.2000000000000002</v>
      </c>
      <c r="O3802">
        <v>1</v>
      </c>
      <c r="P3802">
        <v>16</v>
      </c>
      <c r="Q3802">
        <v>292</v>
      </c>
      <c r="R3802">
        <v>1038</v>
      </c>
      <c r="S3802" t="s">
        <v>28</v>
      </c>
      <c r="U3802" t="b">
        <f>IF(Table19[[#This Row],[gross]]-Table19[[#This Row],[budget]] &gt; 0, TRUE, FALSE)</f>
        <v>0</v>
      </c>
    </row>
    <row r="3803" spans="1:21" x14ac:dyDescent="0.35">
      <c r="A3803" t="s">
        <v>12881</v>
      </c>
      <c r="B3803">
        <v>2003</v>
      </c>
      <c r="C3803" t="s">
        <v>11377</v>
      </c>
      <c r="D3803" t="s">
        <v>1603</v>
      </c>
      <c r="E3803" t="s">
        <v>12880</v>
      </c>
      <c r="F3803" t="s">
        <v>12882</v>
      </c>
      <c r="G3803" t="s">
        <v>90</v>
      </c>
      <c r="H3803" s="11">
        <v>12000000</v>
      </c>
      <c r="I3803" s="11">
        <v>4922166</v>
      </c>
      <c r="J3803" t="s">
        <v>38</v>
      </c>
      <c r="K3803">
        <v>90</v>
      </c>
      <c r="L3803" t="s">
        <v>10411</v>
      </c>
      <c r="M3803" t="s">
        <v>12883</v>
      </c>
      <c r="N3803">
        <v>2.1</v>
      </c>
      <c r="O3803">
        <v>60</v>
      </c>
      <c r="P3803">
        <v>304</v>
      </c>
      <c r="Q3803">
        <v>23606</v>
      </c>
      <c r="R3803">
        <v>1445</v>
      </c>
      <c r="S3803" t="s">
        <v>28</v>
      </c>
      <c r="T3803">
        <v>1.85</v>
      </c>
      <c r="U3803" t="b">
        <f>IF(Table19[[#This Row],[gross]]-Table19[[#This Row],[budget]] &gt; 0, TRUE, FALSE)</f>
        <v>0</v>
      </c>
    </row>
    <row r="3804" spans="1:21" x14ac:dyDescent="0.35">
      <c r="A3804" t="s">
        <v>13974</v>
      </c>
      <c r="B3804">
        <v>2001</v>
      </c>
      <c r="C3804" t="s">
        <v>11082</v>
      </c>
      <c r="D3804" t="s">
        <v>6683</v>
      </c>
      <c r="E3804" t="s">
        <v>13973</v>
      </c>
      <c r="F3804" t="s">
        <v>13975</v>
      </c>
      <c r="G3804" t="s">
        <v>39</v>
      </c>
      <c r="H3804" s="11">
        <v>22000000</v>
      </c>
      <c r="I3804" s="11">
        <v>4273372</v>
      </c>
      <c r="J3804" t="s">
        <v>38</v>
      </c>
      <c r="K3804">
        <v>104</v>
      </c>
      <c r="L3804" t="s">
        <v>7403</v>
      </c>
      <c r="M3804" t="s">
        <v>13976</v>
      </c>
      <c r="N3804">
        <v>2.1</v>
      </c>
      <c r="O3804">
        <v>66</v>
      </c>
      <c r="P3804">
        <v>308</v>
      </c>
      <c r="Q3804">
        <v>19412</v>
      </c>
      <c r="R3804">
        <v>1854</v>
      </c>
      <c r="S3804" t="s">
        <v>28</v>
      </c>
      <c r="T3804">
        <v>2.35</v>
      </c>
      <c r="U3804" t="b">
        <f>IF(Table19[[#This Row],[gross]]-Table19[[#This Row],[budget]] &gt; 0, TRUE, FALSE)</f>
        <v>0</v>
      </c>
    </row>
    <row r="3805" spans="1:21" x14ac:dyDescent="0.35">
      <c r="A3805" t="s">
        <v>14948</v>
      </c>
      <c r="B3805">
        <v>2006</v>
      </c>
      <c r="C3805" t="s">
        <v>12376</v>
      </c>
      <c r="D3805" t="s">
        <v>14947</v>
      </c>
      <c r="E3805" t="s">
        <v>14945</v>
      </c>
      <c r="F3805" t="s">
        <v>14949</v>
      </c>
      <c r="G3805" t="s">
        <v>39</v>
      </c>
      <c r="H3805" s="11">
        <v>5600000</v>
      </c>
      <c r="I3805" s="11">
        <v>7009668</v>
      </c>
      <c r="J3805" t="s">
        <v>38</v>
      </c>
      <c r="K3805">
        <v>95</v>
      </c>
      <c r="L3805" t="s">
        <v>14946</v>
      </c>
      <c r="M3805" t="s">
        <v>14950</v>
      </c>
      <c r="N3805">
        <v>2.1</v>
      </c>
      <c r="O3805">
        <v>25</v>
      </c>
      <c r="P3805">
        <v>36</v>
      </c>
      <c r="Q3805">
        <v>8707</v>
      </c>
      <c r="R3805">
        <v>2000</v>
      </c>
      <c r="S3805" t="s">
        <v>28</v>
      </c>
      <c r="T3805">
        <v>1.85</v>
      </c>
      <c r="U3805" t="b">
        <f>IF(Table19[[#This Row],[gross]]-Table19[[#This Row],[budget]] &gt; 0, TRUE, FALSE)</f>
        <v>1</v>
      </c>
    </row>
    <row r="3806" spans="1:21" x14ac:dyDescent="0.35">
      <c r="A3806" t="s">
        <v>14464</v>
      </c>
      <c r="B3806">
        <v>2007</v>
      </c>
      <c r="C3806" t="s">
        <v>9124</v>
      </c>
      <c r="D3806" t="s">
        <v>1596</v>
      </c>
      <c r="E3806" t="s">
        <v>5000</v>
      </c>
      <c r="F3806" t="s">
        <v>14465</v>
      </c>
      <c r="G3806" t="s">
        <v>39</v>
      </c>
      <c r="H3806" s="11">
        <v>7000000</v>
      </c>
      <c r="I3806" s="11">
        <v>5694308</v>
      </c>
      <c r="J3806" t="s">
        <v>38</v>
      </c>
      <c r="K3806">
        <v>93</v>
      </c>
      <c r="L3806" t="s">
        <v>3753</v>
      </c>
      <c r="M3806" t="s">
        <v>14466</v>
      </c>
      <c r="N3806">
        <v>2</v>
      </c>
      <c r="O3806">
        <v>25</v>
      </c>
      <c r="P3806">
        <v>46</v>
      </c>
      <c r="Q3806">
        <v>13815</v>
      </c>
      <c r="R3806">
        <v>3128</v>
      </c>
      <c r="S3806" t="s">
        <v>28</v>
      </c>
      <c r="T3806">
        <v>1.85</v>
      </c>
      <c r="U3806" t="b">
        <f>IF(Table19[[#This Row],[gross]]-Table19[[#This Row],[budget]] &gt; 0, TRUE, FALSE)</f>
        <v>0</v>
      </c>
    </row>
    <row r="3807" spans="1:21" x14ac:dyDescent="0.35">
      <c r="A3807" t="s">
        <v>10314</v>
      </c>
      <c r="B3807">
        <v>2008</v>
      </c>
      <c r="C3807" t="s">
        <v>7921</v>
      </c>
      <c r="D3807" t="s">
        <v>2533</v>
      </c>
      <c r="E3807" t="s">
        <v>4765</v>
      </c>
      <c r="F3807" t="s">
        <v>501</v>
      </c>
      <c r="G3807" t="s">
        <v>39</v>
      </c>
      <c r="H3807" s="11">
        <v>25000000</v>
      </c>
      <c r="I3807" s="11">
        <v>14174654</v>
      </c>
      <c r="J3807" t="s">
        <v>38</v>
      </c>
      <c r="K3807">
        <v>88</v>
      </c>
      <c r="L3807" t="s">
        <v>1611</v>
      </c>
      <c r="M3807" t="s">
        <v>10315</v>
      </c>
      <c r="N3807">
        <v>1.9</v>
      </c>
      <c r="O3807">
        <v>111</v>
      </c>
      <c r="P3807">
        <v>359</v>
      </c>
      <c r="Q3807">
        <v>74945</v>
      </c>
      <c r="R3807">
        <v>2857</v>
      </c>
      <c r="S3807" t="s">
        <v>28</v>
      </c>
      <c r="T3807">
        <v>1.85</v>
      </c>
      <c r="U3807" t="b">
        <f>IF(Table19[[#This Row],[gross]]-Table19[[#This Row],[budget]] &gt; 0, TRUE, FALSE)</f>
        <v>0</v>
      </c>
    </row>
    <row r="3808" spans="1:21" x14ac:dyDescent="0.35">
      <c r="A3808" t="s">
        <v>10427</v>
      </c>
      <c r="B3808">
        <v>2004</v>
      </c>
      <c r="C3808" t="s">
        <v>10424</v>
      </c>
      <c r="D3808" t="s">
        <v>10426</v>
      </c>
      <c r="E3808" t="s">
        <v>10425</v>
      </c>
      <c r="F3808" t="s">
        <v>10428</v>
      </c>
      <c r="G3808" t="s">
        <v>90</v>
      </c>
      <c r="H3808" s="11">
        <v>20000000</v>
      </c>
      <c r="I3808" s="11">
        <v>9109322</v>
      </c>
      <c r="J3808" t="s">
        <v>740</v>
      </c>
      <c r="K3808">
        <v>88</v>
      </c>
      <c r="L3808" t="s">
        <v>2571</v>
      </c>
      <c r="M3808" t="s">
        <v>10429</v>
      </c>
      <c r="N3808">
        <v>1.9</v>
      </c>
      <c r="O3808">
        <v>32</v>
      </c>
      <c r="P3808">
        <v>129</v>
      </c>
      <c r="Q3808">
        <v>25371</v>
      </c>
      <c r="R3808">
        <v>1343</v>
      </c>
      <c r="S3808" t="s">
        <v>28</v>
      </c>
      <c r="T3808">
        <v>2.35</v>
      </c>
      <c r="U3808" t="b">
        <f>IF(Table19[[#This Row],[gross]]-Table19[[#This Row],[budget]] &gt; 0, TRUE, FALSE)</f>
        <v>0</v>
      </c>
    </row>
    <row r="3809" spans="1:21" x14ac:dyDescent="0.35">
      <c r="A3809" t="s">
        <v>12312</v>
      </c>
      <c r="B3809">
        <v>2011</v>
      </c>
      <c r="C3809" t="s">
        <v>1044</v>
      </c>
      <c r="D3809" t="s">
        <v>6709</v>
      </c>
      <c r="E3809" t="s">
        <v>12311</v>
      </c>
      <c r="F3809" t="s">
        <v>12313</v>
      </c>
      <c r="G3809" t="s">
        <v>272</v>
      </c>
      <c r="H3809" s="11">
        <v>13000000</v>
      </c>
      <c r="I3809" s="11">
        <v>73000942</v>
      </c>
      <c r="J3809" t="s">
        <v>38</v>
      </c>
      <c r="K3809">
        <v>115</v>
      </c>
      <c r="L3809" t="s">
        <v>3904</v>
      </c>
      <c r="M3809" t="s">
        <v>12314</v>
      </c>
      <c r="N3809">
        <v>1.6</v>
      </c>
      <c r="O3809">
        <v>84</v>
      </c>
      <c r="P3809">
        <v>233</v>
      </c>
      <c r="Q3809">
        <v>74351</v>
      </c>
      <c r="R3809">
        <v>714</v>
      </c>
      <c r="S3809" t="s">
        <v>28</v>
      </c>
      <c r="T3809">
        <v>1.85</v>
      </c>
      <c r="U3809" t="b">
        <f>IF(Table19[[#This Row],[gross]]-Table19[[#This Row],[budget]] &gt; 0, TRUE, FALSE)</f>
        <v>1</v>
      </c>
    </row>
  </sheetData>
  <conditionalFormatting sqref="N1:N10485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{798FA991-DC07-472A-8793-7E31E050AD85}</x14:id>
        </ext>
      </extLst>
    </cfRule>
    <cfRule type="dataBar" priority="1">
      <dataBar>
        <cfvo type="num" val="0"/>
        <cfvo type="num" val="10"/>
        <color theme="7"/>
      </dataBar>
      <extLst>
        <ext xmlns:x14="http://schemas.microsoft.com/office/spreadsheetml/2009/9/main" uri="{B025F937-C7B1-47D3-B67F-A62EFF666E3E}">
          <x14:id>{5D41E257-7555-4D30-92AE-710FEFCD6EDD}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98FA991-DC07-472A-8793-7E31E050AD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D41E257-7555-4D30-92AE-710FEFCD6EDD}">
            <x14:dataBar minLength="0" maxLength="100" gradient="0">
              <x14:cfvo type="num">
                <xm:f>0</xm:f>
              </x14:cfvo>
              <x14:cfvo type="num">
                <xm:f>10</xm:f>
              </x14:cfvo>
              <x14:negativeFillColor rgb="FFFF0000"/>
              <x14:axisColor rgb="FF000000"/>
            </x14:dataBar>
          </x14:cfRule>
          <xm:sqref>N1:N1048576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86BB-E1FD-4B42-BD90-07C85A8FC3D3}">
  <dimension ref="A1:H200"/>
  <sheetViews>
    <sheetView workbookViewId="0">
      <selection activeCell="H6" sqref="H6"/>
    </sheetView>
  </sheetViews>
  <sheetFormatPr baseColWidth="10" defaultColWidth="8.7265625" defaultRowHeight="14.5" x14ac:dyDescent="0.35"/>
  <cols>
    <col min="1" max="1" width="12.36328125" customWidth="1"/>
    <col min="2" max="2" width="12.6328125" customWidth="1"/>
    <col min="3" max="3" width="17.54296875" customWidth="1"/>
    <col min="4" max="4" width="15.81640625" customWidth="1"/>
    <col min="7" max="7" width="18.90625" bestFit="1" customWidth="1"/>
  </cols>
  <sheetData>
    <row r="1" spans="1:8" x14ac:dyDescent="0.35">
      <c r="A1" s="8" t="s">
        <v>11</v>
      </c>
      <c r="B1" s="8" t="s">
        <v>25</v>
      </c>
      <c r="C1" s="8" t="s">
        <v>18058</v>
      </c>
      <c r="D1" s="8" t="s">
        <v>18059</v>
      </c>
    </row>
    <row r="2" spans="1:8" x14ac:dyDescent="0.35">
      <c r="A2" s="5" t="s">
        <v>9060</v>
      </c>
      <c r="B2" s="5">
        <v>9.3000000000000007</v>
      </c>
      <c r="C2" s="5">
        <f>0.00001*Table13[[#This Row],[budget]]</f>
        <v>250.00000000000003</v>
      </c>
      <c r="D2" s="6">
        <v>1</v>
      </c>
      <c r="G2" t="s">
        <v>18061</v>
      </c>
      <c r="H2">
        <f>SUMPRODUCT(C2:C200,D2:D200)</f>
        <v>4890</v>
      </c>
    </row>
    <row r="3" spans="1:8" x14ac:dyDescent="0.35">
      <c r="A3" s="4" t="s">
        <v>14337</v>
      </c>
      <c r="B3" s="4">
        <v>9.1999999999999993</v>
      </c>
      <c r="C3" s="4">
        <f>0.00001*Table13[[#This Row],[budget]]</f>
        <v>60.000000000000007</v>
      </c>
      <c r="D3" s="7">
        <v>1</v>
      </c>
      <c r="G3" t="s">
        <v>18060</v>
      </c>
      <c r="H3">
        <v>20000</v>
      </c>
    </row>
    <row r="4" spans="1:8" x14ac:dyDescent="0.35">
      <c r="A4" s="5" t="s">
        <v>455</v>
      </c>
      <c r="B4" s="5">
        <v>9</v>
      </c>
      <c r="C4" s="5">
        <f>0.00001*Table13[[#This Row],[budget]]</f>
        <v>1850.0000000000002</v>
      </c>
      <c r="D4" s="6">
        <v>1</v>
      </c>
      <c r="G4" t="s">
        <v>18067</v>
      </c>
      <c r="H4">
        <f>SUM(D2:D200)</f>
        <v>10</v>
      </c>
    </row>
    <row r="5" spans="1:8" x14ac:dyDescent="0.35">
      <c r="A5" s="4" t="s">
        <v>12319</v>
      </c>
      <c r="B5" s="4">
        <v>9</v>
      </c>
      <c r="C5" s="4">
        <f>0.00001*Table13[[#This Row],[budget]]</f>
        <v>130</v>
      </c>
      <c r="D5" s="7">
        <v>1</v>
      </c>
      <c r="G5" t="s">
        <v>18068</v>
      </c>
      <c r="H5">
        <v>10</v>
      </c>
    </row>
    <row r="6" spans="1:8" x14ac:dyDescent="0.35">
      <c r="A6" s="5" t="s">
        <v>1947</v>
      </c>
      <c r="B6" s="5">
        <v>8.9</v>
      </c>
      <c r="C6" s="5">
        <f>0.00001*Table13[[#This Row],[budget]]</f>
        <v>940.00000000000011</v>
      </c>
      <c r="D6" s="6">
        <v>1</v>
      </c>
      <c r="G6" t="s">
        <v>18062</v>
      </c>
      <c r="H6">
        <f>SUMPRODUCT(B2:B200,D2:D200) / H5</f>
        <v>8.9599999999999991</v>
      </c>
    </row>
    <row r="7" spans="1:8" x14ac:dyDescent="0.35">
      <c r="A7" s="4" t="s">
        <v>8792</v>
      </c>
      <c r="B7" s="4">
        <v>8.9</v>
      </c>
      <c r="C7" s="4">
        <f>0.00001*Table13[[#This Row],[budget]]</f>
        <v>220.00000000000003</v>
      </c>
      <c r="D7" s="7">
        <v>1</v>
      </c>
    </row>
    <row r="8" spans="1:8" x14ac:dyDescent="0.35">
      <c r="A8" s="5" t="s">
        <v>14000</v>
      </c>
      <c r="B8" s="5">
        <v>8.9</v>
      </c>
      <c r="C8" s="5">
        <f>0.00001*Table13[[#This Row],[budget]]</f>
        <v>80</v>
      </c>
      <c r="D8" s="6">
        <v>1</v>
      </c>
    </row>
    <row r="9" spans="1:8" x14ac:dyDescent="0.35">
      <c r="A9" s="4" t="s">
        <v>649</v>
      </c>
      <c r="B9" s="4">
        <v>8.8000000000000007</v>
      </c>
      <c r="C9" s="4">
        <f>0.00001*Table13[[#This Row],[budget]]</f>
        <v>1600.0000000000002</v>
      </c>
      <c r="D9" s="7">
        <v>0</v>
      </c>
    </row>
    <row r="10" spans="1:8" x14ac:dyDescent="0.35">
      <c r="A10" s="5" t="s">
        <v>1564</v>
      </c>
      <c r="B10" s="5">
        <v>8.8000000000000007</v>
      </c>
      <c r="C10" s="5">
        <f>0.00001*Table13[[#This Row],[budget]]</f>
        <v>930.00000000000011</v>
      </c>
      <c r="D10" s="6">
        <v>0</v>
      </c>
    </row>
    <row r="11" spans="1:8" x14ac:dyDescent="0.35">
      <c r="A11" s="4" t="s">
        <v>3632</v>
      </c>
      <c r="B11" s="4">
        <v>8.8000000000000007</v>
      </c>
      <c r="C11" s="4">
        <f>0.00001*Table13[[#This Row],[budget]]</f>
        <v>630</v>
      </c>
      <c r="D11" s="7">
        <v>1</v>
      </c>
    </row>
    <row r="12" spans="1:8" x14ac:dyDescent="0.35">
      <c r="A12" s="5" t="s">
        <v>4363</v>
      </c>
      <c r="B12" s="5">
        <v>8.8000000000000007</v>
      </c>
      <c r="C12" s="5">
        <f>0.00001*Table13[[#This Row],[budget]]</f>
        <v>550</v>
      </c>
      <c r="D12" s="6">
        <v>1</v>
      </c>
    </row>
    <row r="13" spans="1:8" x14ac:dyDescent="0.35">
      <c r="A13" s="4" t="s">
        <v>9475</v>
      </c>
      <c r="B13" s="4">
        <v>8.8000000000000007</v>
      </c>
      <c r="C13" s="4">
        <f>0.00001*Table13[[#This Row],[budget]]</f>
        <v>180.00000000000003</v>
      </c>
      <c r="D13" s="7">
        <v>1</v>
      </c>
    </row>
    <row r="14" spans="1:8" x14ac:dyDescent="0.35">
      <c r="A14" s="5" t="s">
        <v>1951</v>
      </c>
      <c r="B14" s="5">
        <v>8.6999999999999993</v>
      </c>
      <c r="C14" s="5">
        <f>0.00001*Table13[[#This Row],[budget]]</f>
        <v>940.00000000000011</v>
      </c>
      <c r="D14" s="6">
        <v>0</v>
      </c>
    </row>
    <row r="15" spans="1:8" x14ac:dyDescent="0.35">
      <c r="A15" s="4" t="s">
        <v>3495</v>
      </c>
      <c r="B15" s="4">
        <v>8.6999999999999993</v>
      </c>
      <c r="C15" s="4">
        <f>0.00001*Table13[[#This Row],[budget]]</f>
        <v>630</v>
      </c>
      <c r="D15" s="7">
        <v>0</v>
      </c>
    </row>
    <row r="16" spans="1:8" x14ac:dyDescent="0.35">
      <c r="A16" s="5" t="s">
        <v>8907</v>
      </c>
      <c r="B16" s="5">
        <v>8.6999999999999993</v>
      </c>
      <c r="C16" s="5">
        <f>0.00001*Table13[[#This Row],[budget]]</f>
        <v>250.00000000000003</v>
      </c>
      <c r="D16" s="6">
        <v>0</v>
      </c>
    </row>
    <row r="17" spans="1:4" x14ac:dyDescent="0.35">
      <c r="A17" s="4" t="s">
        <v>13011</v>
      </c>
      <c r="B17" s="4">
        <v>8.6999999999999993</v>
      </c>
      <c r="C17" s="4">
        <f>0.00001*Table13[[#This Row],[budget]]</f>
        <v>110.00000000000001</v>
      </c>
      <c r="D17" s="7">
        <v>0</v>
      </c>
    </row>
    <row r="18" spans="1:4" x14ac:dyDescent="0.35">
      <c r="A18" s="5" t="s">
        <v>15505</v>
      </c>
      <c r="B18" s="5">
        <v>8.6999999999999993</v>
      </c>
      <c r="C18" s="5">
        <f>0.00001*Table13[[#This Row],[budget]]</f>
        <v>44.000000000000007</v>
      </c>
      <c r="D18" s="6">
        <v>0</v>
      </c>
    </row>
    <row r="19" spans="1:4" x14ac:dyDescent="0.35">
      <c r="A19" s="4" t="s">
        <v>645</v>
      </c>
      <c r="B19" s="4">
        <v>8.6</v>
      </c>
      <c r="C19" s="4">
        <f>0.00001*Table13[[#This Row],[budget]]</f>
        <v>1650.0000000000002</v>
      </c>
      <c r="D19" s="7">
        <v>0</v>
      </c>
    </row>
    <row r="20" spans="1:4" x14ac:dyDescent="0.35">
      <c r="A20" s="5" t="s">
        <v>3471</v>
      </c>
      <c r="B20" s="5">
        <v>8.6</v>
      </c>
      <c r="C20" s="5">
        <f>0.00001*Table13[[#This Row],[budget]]</f>
        <v>700.00000000000011</v>
      </c>
      <c r="D20" s="6">
        <v>0</v>
      </c>
    </row>
    <row r="21" spans="1:4" x14ac:dyDescent="0.35">
      <c r="A21" s="4" t="s">
        <v>7692</v>
      </c>
      <c r="B21" s="4">
        <v>8.6</v>
      </c>
      <c r="C21" s="4">
        <f>0.00001*Table13[[#This Row],[budget]]</f>
        <v>330</v>
      </c>
      <c r="D21" s="7">
        <v>0</v>
      </c>
    </row>
    <row r="22" spans="1:4" x14ac:dyDescent="0.35">
      <c r="A22" s="5" t="s">
        <v>9884</v>
      </c>
      <c r="B22" s="5">
        <v>8.6</v>
      </c>
      <c r="C22" s="5">
        <f>0.00001*Table13[[#This Row],[budget]]</f>
        <v>190.00000000000003</v>
      </c>
      <c r="D22" s="6">
        <v>0</v>
      </c>
    </row>
    <row r="23" spans="1:4" x14ac:dyDescent="0.35">
      <c r="A23" s="4" t="s">
        <v>13512</v>
      </c>
      <c r="B23" s="4">
        <v>8.6</v>
      </c>
      <c r="C23" s="4">
        <f>0.00001*Table13[[#This Row],[budget]]</f>
        <v>75</v>
      </c>
      <c r="D23" s="7">
        <v>0</v>
      </c>
    </row>
    <row r="24" spans="1:4" x14ac:dyDescent="0.35">
      <c r="A24" s="5" t="s">
        <v>14742</v>
      </c>
      <c r="B24" s="5">
        <v>8.6</v>
      </c>
      <c r="C24" s="5">
        <f>0.00001*Table13[[#This Row],[budget]]</f>
        <v>60.000000000000007</v>
      </c>
      <c r="D24" s="6">
        <v>0</v>
      </c>
    </row>
    <row r="25" spans="1:4" x14ac:dyDescent="0.35">
      <c r="A25" s="4" t="s">
        <v>16825</v>
      </c>
      <c r="B25" s="4">
        <v>8.6</v>
      </c>
      <c r="C25" s="4">
        <f>0.00001*Table13[[#This Row],[budget]]</f>
        <v>15.000000000000002</v>
      </c>
      <c r="D25" s="7">
        <v>0</v>
      </c>
    </row>
    <row r="26" spans="1:4" x14ac:dyDescent="0.35">
      <c r="A26" s="5" t="s">
        <v>17015</v>
      </c>
      <c r="B26" s="5">
        <v>8.6</v>
      </c>
      <c r="C26" s="5">
        <f>0.00001*Table13[[#This Row],[budget]]</f>
        <v>9.5</v>
      </c>
      <c r="D26" s="6">
        <v>0</v>
      </c>
    </row>
    <row r="27" spans="1:4" x14ac:dyDescent="0.35">
      <c r="A27" s="4" t="s">
        <v>61</v>
      </c>
      <c r="B27" s="4">
        <v>8.5</v>
      </c>
      <c r="C27" s="4">
        <f>0.00001*Table13[[#This Row],[budget]]</f>
        <v>2500</v>
      </c>
      <c r="D27" s="7">
        <v>0</v>
      </c>
    </row>
    <row r="28" spans="1:4" x14ac:dyDescent="0.35">
      <c r="A28" s="5" t="s">
        <v>1631</v>
      </c>
      <c r="B28" s="5">
        <v>8.5</v>
      </c>
      <c r="C28" s="5">
        <f>0.00001*Table13[[#This Row],[budget]]</f>
        <v>1030</v>
      </c>
      <c r="D28" s="6">
        <v>0</v>
      </c>
    </row>
    <row r="29" spans="1:4" x14ac:dyDescent="0.35">
      <c r="A29" s="4" t="s">
        <v>1654</v>
      </c>
      <c r="B29" s="4">
        <v>8.5</v>
      </c>
      <c r="C29" s="4">
        <f>0.00001*Table13[[#This Row],[budget]]</f>
        <v>1020.0000000000001</v>
      </c>
      <c r="D29" s="7">
        <v>0</v>
      </c>
    </row>
    <row r="30" spans="1:4" x14ac:dyDescent="0.35">
      <c r="A30" s="5" t="s">
        <v>1703</v>
      </c>
      <c r="B30" s="5">
        <v>8.5</v>
      </c>
      <c r="C30" s="5">
        <f>0.00001*Table13[[#This Row],[budget]]</f>
        <v>1000.0000000000001</v>
      </c>
      <c r="D30" s="6">
        <v>0</v>
      </c>
    </row>
    <row r="31" spans="1:4" x14ac:dyDescent="0.35">
      <c r="A31" s="4" t="s">
        <v>2063</v>
      </c>
      <c r="B31" s="4">
        <v>8.5</v>
      </c>
      <c r="C31" s="4">
        <f>0.00001*Table13[[#This Row],[budget]]</f>
        <v>900.00000000000011</v>
      </c>
      <c r="D31" s="7">
        <v>0</v>
      </c>
    </row>
    <row r="32" spans="1:4" x14ac:dyDescent="0.35">
      <c r="A32" s="5" t="s">
        <v>2801</v>
      </c>
      <c r="B32" s="5">
        <v>8.5</v>
      </c>
      <c r="C32" s="5">
        <f>0.00001*Table13[[#This Row],[budget]]</f>
        <v>450.00000000000006</v>
      </c>
      <c r="D32" s="6">
        <v>0</v>
      </c>
    </row>
    <row r="33" spans="1:4" x14ac:dyDescent="0.35">
      <c r="A33" s="4" t="s">
        <v>3779</v>
      </c>
      <c r="B33" s="4">
        <v>8.5</v>
      </c>
      <c r="C33" s="4">
        <f>0.00001*Table13[[#This Row],[budget]]</f>
        <v>600</v>
      </c>
      <c r="D33" s="7">
        <v>0</v>
      </c>
    </row>
    <row r="34" spans="1:4" x14ac:dyDescent="0.35">
      <c r="A34" s="5" t="s">
        <v>6136</v>
      </c>
      <c r="B34" s="5">
        <v>8.5</v>
      </c>
      <c r="C34" s="5">
        <f>0.00001*Table13[[#This Row],[budget]]</f>
        <v>400.00000000000006</v>
      </c>
      <c r="D34" s="6">
        <v>0</v>
      </c>
    </row>
    <row r="35" spans="1:4" x14ac:dyDescent="0.35">
      <c r="A35" s="4" t="s">
        <v>7079</v>
      </c>
      <c r="B35" s="4">
        <v>8.5</v>
      </c>
      <c r="C35" s="4">
        <f>0.00001*Table13[[#This Row],[budget]]</f>
        <v>350.00000000000006</v>
      </c>
      <c r="D35" s="7">
        <v>0</v>
      </c>
    </row>
    <row r="36" spans="1:4" x14ac:dyDescent="0.35">
      <c r="A36" s="5" t="s">
        <v>7583</v>
      </c>
      <c r="B36" s="5">
        <v>8.5</v>
      </c>
      <c r="C36" s="5">
        <f>0.00001*Table13[[#This Row],[budget]]</f>
        <v>315</v>
      </c>
      <c r="D36" s="6">
        <v>0</v>
      </c>
    </row>
    <row r="37" spans="1:4" x14ac:dyDescent="0.35">
      <c r="A37" s="4" t="s">
        <v>9861</v>
      </c>
      <c r="B37" s="4">
        <v>8.5</v>
      </c>
      <c r="C37" s="4">
        <f>0.00001*Table13[[#This Row],[budget]]</f>
        <v>180.00000000000003</v>
      </c>
      <c r="D37" s="7">
        <v>0</v>
      </c>
    </row>
    <row r="38" spans="1:4" x14ac:dyDescent="0.35">
      <c r="A38" s="5" t="s">
        <v>10213</v>
      </c>
      <c r="B38" s="5">
        <v>8.5</v>
      </c>
      <c r="C38" s="5">
        <f>0.00001*Table13[[#This Row],[budget]]</f>
        <v>8.0694700000000008</v>
      </c>
      <c r="D38" s="6">
        <v>0</v>
      </c>
    </row>
    <row r="39" spans="1:4" x14ac:dyDescent="0.35">
      <c r="A39" s="4" t="s">
        <v>10647</v>
      </c>
      <c r="B39" s="4">
        <v>8.5</v>
      </c>
      <c r="C39" s="4">
        <f>0.00001*Table13[[#This Row],[budget]]</f>
        <v>190.00000000000003</v>
      </c>
      <c r="D39" s="7">
        <v>0</v>
      </c>
    </row>
    <row r="40" spans="1:4" x14ac:dyDescent="0.35">
      <c r="A40" s="5" t="s">
        <v>13800</v>
      </c>
      <c r="B40" s="5">
        <v>8.5</v>
      </c>
      <c r="C40" s="5">
        <f>0.00001*Table13[[#This Row],[budget]]</f>
        <v>110.00000000000001</v>
      </c>
      <c r="D40" s="6">
        <v>0</v>
      </c>
    </row>
    <row r="41" spans="1:4" x14ac:dyDescent="0.35">
      <c r="A41" s="4" t="s">
        <v>15120</v>
      </c>
      <c r="B41" s="4">
        <v>8.5</v>
      </c>
      <c r="C41" s="4">
        <f>0.00001*Table13[[#This Row],[budget]]</f>
        <v>90.000000000000014</v>
      </c>
      <c r="D41" s="7">
        <v>0</v>
      </c>
    </row>
    <row r="42" spans="1:4" x14ac:dyDescent="0.35">
      <c r="A42" s="5" t="s">
        <v>15897</v>
      </c>
      <c r="B42" s="5">
        <v>8.5</v>
      </c>
      <c r="C42" s="5">
        <f>0.00001*Table13[[#This Row],[budget]]</f>
        <v>33</v>
      </c>
      <c r="D42" s="6">
        <v>0</v>
      </c>
    </row>
    <row r="43" spans="1:4" x14ac:dyDescent="0.35">
      <c r="A43" s="4" t="s">
        <v>407</v>
      </c>
      <c r="B43" s="4">
        <v>8.4</v>
      </c>
      <c r="C43" s="4">
        <f>0.00001*Table13[[#This Row],[budget]]</f>
        <v>1800.0000000000002</v>
      </c>
      <c r="D43" s="7">
        <v>0</v>
      </c>
    </row>
    <row r="44" spans="1:4" x14ac:dyDescent="0.35">
      <c r="A44" s="5" t="s">
        <v>3110</v>
      </c>
      <c r="B44" s="5">
        <v>8.4</v>
      </c>
      <c r="C44" s="5">
        <f>0.00001*Table13[[#This Row],[budget]]</f>
        <v>720.00000000000011</v>
      </c>
      <c r="D44" s="6">
        <v>0</v>
      </c>
    </row>
    <row r="45" spans="1:4" x14ac:dyDescent="0.35">
      <c r="A45" s="4" t="s">
        <v>7437</v>
      </c>
      <c r="B45" s="4">
        <v>8.4</v>
      </c>
      <c r="C45" s="4">
        <f>0.00001*Table13[[#This Row],[budget]]</f>
        <v>325</v>
      </c>
      <c r="D45" s="7">
        <v>0</v>
      </c>
    </row>
    <row r="46" spans="1:4" x14ac:dyDescent="0.35">
      <c r="A46" s="5" t="s">
        <v>8180</v>
      </c>
      <c r="B46" s="5">
        <v>8.4</v>
      </c>
      <c r="C46" s="5">
        <f>0.00001*Table13[[#This Row],[budget]]</f>
        <v>300</v>
      </c>
      <c r="D46" s="6">
        <v>0</v>
      </c>
    </row>
    <row r="47" spans="1:4" x14ac:dyDescent="0.35">
      <c r="A47" s="4" t="s">
        <v>11099</v>
      </c>
      <c r="B47" s="4">
        <v>8.4</v>
      </c>
      <c r="C47" s="4">
        <f>0.00001*Table13[[#This Row],[budget]]</f>
        <v>185.00000000000003</v>
      </c>
      <c r="D47" s="7">
        <v>0</v>
      </c>
    </row>
    <row r="48" spans="1:4" x14ac:dyDescent="0.35">
      <c r="A48" s="5" t="s">
        <v>11533</v>
      </c>
      <c r="B48" s="5">
        <v>8.4</v>
      </c>
      <c r="C48" s="5">
        <f>0.00001*Table13[[#This Row],[budget]]</f>
        <v>150</v>
      </c>
      <c r="D48" s="6">
        <v>0</v>
      </c>
    </row>
    <row r="49" spans="1:4" x14ac:dyDescent="0.35">
      <c r="A49" s="4" t="s">
        <v>11660</v>
      </c>
      <c r="B49" s="4">
        <v>8.4</v>
      </c>
      <c r="C49" s="4">
        <f>0.00001*Table13[[#This Row],[budget]]</f>
        <v>150</v>
      </c>
      <c r="D49" s="7">
        <v>0</v>
      </c>
    </row>
    <row r="50" spans="1:4" x14ac:dyDescent="0.35">
      <c r="A50" s="5" t="s">
        <v>15458</v>
      </c>
      <c r="B50" s="5">
        <v>8.4</v>
      </c>
      <c r="C50" s="5">
        <f>0.00001*Table13[[#This Row],[budget]]</f>
        <v>45.000000000000007</v>
      </c>
      <c r="D50" s="6">
        <v>0</v>
      </c>
    </row>
    <row r="51" spans="1:4" x14ac:dyDescent="0.35">
      <c r="A51" s="4" t="s">
        <v>16949</v>
      </c>
      <c r="B51" s="4">
        <v>8.4</v>
      </c>
      <c r="C51" s="4">
        <f>0.00001*Table13[[#This Row],[budget]]</f>
        <v>12.000000000000002</v>
      </c>
      <c r="D51" s="7">
        <v>0</v>
      </c>
    </row>
    <row r="52" spans="1:4" x14ac:dyDescent="0.35">
      <c r="A52" s="5" t="s">
        <v>318</v>
      </c>
      <c r="B52" s="5">
        <v>8.3000000000000007</v>
      </c>
      <c r="C52" s="5">
        <f>0.00001*Table13[[#This Row],[budget]]</f>
        <v>2000.0000000000002</v>
      </c>
      <c r="D52" s="6">
        <v>0</v>
      </c>
    </row>
    <row r="53" spans="1:4" x14ac:dyDescent="0.35">
      <c r="A53" s="4" t="s">
        <v>462</v>
      </c>
      <c r="B53" s="4">
        <v>8.3000000000000007</v>
      </c>
      <c r="C53" s="4">
        <f>0.00001*Table13[[#This Row],[budget]]</f>
        <v>1750.0000000000002</v>
      </c>
      <c r="D53" s="7">
        <v>0</v>
      </c>
    </row>
    <row r="54" spans="1:4" x14ac:dyDescent="0.35">
      <c r="A54" s="5" t="s">
        <v>533</v>
      </c>
      <c r="B54" s="5">
        <v>8.3000000000000007</v>
      </c>
      <c r="C54" s="5">
        <f>0.00001*Table13[[#This Row],[budget]]</f>
        <v>1750.0000000000002</v>
      </c>
      <c r="D54" s="6">
        <v>0</v>
      </c>
    </row>
    <row r="55" spans="1:4" x14ac:dyDescent="0.35">
      <c r="A55" s="4" t="s">
        <v>771</v>
      </c>
      <c r="B55" s="4">
        <v>8.3000000000000007</v>
      </c>
      <c r="C55" s="4">
        <f>0.00001*Table13[[#This Row],[budget]]</f>
        <v>1500.0000000000002</v>
      </c>
      <c r="D55" s="7">
        <v>0</v>
      </c>
    </row>
    <row r="56" spans="1:4" x14ac:dyDescent="0.35">
      <c r="A56" s="5" t="s">
        <v>3190</v>
      </c>
      <c r="B56" s="5">
        <v>8.3000000000000007</v>
      </c>
      <c r="C56" s="5">
        <f>0.00001*Table13[[#This Row],[budget]]</f>
        <v>750.00000000000011</v>
      </c>
      <c r="D56" s="6">
        <v>0</v>
      </c>
    </row>
    <row r="57" spans="1:4" x14ac:dyDescent="0.35">
      <c r="A57" s="4" t="s">
        <v>5271</v>
      </c>
      <c r="B57" s="4">
        <v>8.3000000000000007</v>
      </c>
      <c r="C57" s="4">
        <f>0.00001*Table13[[#This Row],[budget]]</f>
        <v>480.00000000000006</v>
      </c>
      <c r="D57" s="7">
        <v>0</v>
      </c>
    </row>
    <row r="58" spans="1:4" x14ac:dyDescent="0.35">
      <c r="A58" s="5" t="s">
        <v>6941</v>
      </c>
      <c r="B58" s="5">
        <v>8.3000000000000007</v>
      </c>
      <c r="C58" s="5">
        <f>0.00001*Table13[[#This Row],[budget]]</f>
        <v>350.00000000000006</v>
      </c>
      <c r="D58" s="6">
        <v>0</v>
      </c>
    </row>
    <row r="59" spans="1:4" x14ac:dyDescent="0.35">
      <c r="A59" s="4" t="s">
        <v>7650</v>
      </c>
      <c r="B59" s="4">
        <v>8.3000000000000007</v>
      </c>
      <c r="C59" s="4">
        <f>0.00001*Table13[[#This Row],[budget]]</f>
        <v>300</v>
      </c>
      <c r="D59" s="7">
        <v>0</v>
      </c>
    </row>
    <row r="60" spans="1:4" x14ac:dyDescent="0.35">
      <c r="A60" s="5" t="s">
        <v>8918</v>
      </c>
      <c r="B60" s="5">
        <v>8.3000000000000007</v>
      </c>
      <c r="C60" s="5">
        <f>0.00001*Table13[[#This Row],[budget]]</f>
        <v>250.00000000000003</v>
      </c>
      <c r="D60" s="6">
        <v>0</v>
      </c>
    </row>
    <row r="61" spans="1:4" x14ac:dyDescent="0.35">
      <c r="A61" s="4" t="s">
        <v>10139</v>
      </c>
      <c r="B61" s="4">
        <v>8.3000000000000007</v>
      </c>
      <c r="C61" s="4">
        <f>0.00001*Table13[[#This Row],[budget]]</f>
        <v>200.00000000000003</v>
      </c>
      <c r="D61" s="7">
        <v>0</v>
      </c>
    </row>
    <row r="62" spans="1:4" x14ac:dyDescent="0.35">
      <c r="A62" s="5" t="s">
        <v>10809</v>
      </c>
      <c r="B62" s="5">
        <v>8.3000000000000007</v>
      </c>
      <c r="C62" s="5">
        <f>0.00001*Table13[[#This Row],[budget]]</f>
        <v>180.00000000000003</v>
      </c>
      <c r="D62" s="6">
        <v>0</v>
      </c>
    </row>
    <row r="63" spans="1:4" x14ac:dyDescent="0.35">
      <c r="A63" s="4" t="s">
        <v>10875</v>
      </c>
      <c r="B63" s="4">
        <v>8.3000000000000007</v>
      </c>
      <c r="C63" s="4">
        <f>0.00001*Table13[[#This Row],[budget]]</f>
        <v>180.00000000000003</v>
      </c>
      <c r="D63" s="7">
        <v>0</v>
      </c>
    </row>
    <row r="64" spans="1:4" x14ac:dyDescent="0.35">
      <c r="A64" s="5" t="s">
        <v>12079</v>
      </c>
      <c r="B64" s="5">
        <v>8.3000000000000007</v>
      </c>
      <c r="C64" s="5">
        <f>0.00001*Table13[[#This Row],[budget]]</f>
        <v>144</v>
      </c>
      <c r="D64" s="6">
        <v>0</v>
      </c>
    </row>
    <row r="65" spans="1:4" x14ac:dyDescent="0.35">
      <c r="A65" s="4" t="s">
        <v>12447</v>
      </c>
      <c r="B65" s="4">
        <v>8.3000000000000007</v>
      </c>
      <c r="C65" s="4">
        <f>0.00001*Table13[[#This Row],[budget]]</f>
        <v>130</v>
      </c>
      <c r="D65" s="7">
        <v>0</v>
      </c>
    </row>
    <row r="66" spans="1:4" x14ac:dyDescent="0.35">
      <c r="A66" s="5" t="s">
        <v>12997</v>
      </c>
      <c r="B66" s="5">
        <v>8.3000000000000007</v>
      </c>
      <c r="C66" s="5">
        <f>0.00001*Table13[[#This Row],[budget]]</f>
        <v>60.000000000000007</v>
      </c>
      <c r="D66" s="6">
        <v>0</v>
      </c>
    </row>
    <row r="67" spans="1:4" x14ac:dyDescent="0.35">
      <c r="A67" s="4" t="s">
        <v>13202</v>
      </c>
      <c r="B67" s="4">
        <v>8.3000000000000007</v>
      </c>
      <c r="C67" s="4">
        <f>0.00001*Table13[[#This Row],[budget]]</f>
        <v>120.00000000000001</v>
      </c>
      <c r="D67" s="7">
        <v>0</v>
      </c>
    </row>
    <row r="68" spans="1:4" x14ac:dyDescent="0.35">
      <c r="A68" s="5" t="s">
        <v>13220</v>
      </c>
      <c r="B68" s="5">
        <v>8.3000000000000007</v>
      </c>
      <c r="C68" s="5">
        <f>0.00001*Table13[[#This Row],[budget]]</f>
        <v>100.00000000000001</v>
      </c>
      <c r="D68" s="6">
        <v>0</v>
      </c>
    </row>
    <row r="69" spans="1:4" x14ac:dyDescent="0.35">
      <c r="A69" s="4" t="s">
        <v>12997</v>
      </c>
      <c r="B69" s="4">
        <v>8.3000000000000007</v>
      </c>
      <c r="C69" s="4">
        <f>0.00001*Table13[[#This Row],[budget]]</f>
        <v>60.000000000000007</v>
      </c>
      <c r="D69" s="7">
        <v>0</v>
      </c>
    </row>
    <row r="70" spans="1:4" x14ac:dyDescent="0.35">
      <c r="A70" s="5" t="s">
        <v>14958</v>
      </c>
      <c r="B70" s="5">
        <v>8.3000000000000007</v>
      </c>
      <c r="C70" s="5">
        <f>0.00001*Table13[[#This Row],[budget]]</f>
        <v>55.000000000000007</v>
      </c>
      <c r="D70" s="6">
        <v>0</v>
      </c>
    </row>
    <row r="71" spans="1:4" x14ac:dyDescent="0.35">
      <c r="A71" s="4" t="s">
        <v>16184</v>
      </c>
      <c r="B71" s="4">
        <v>8.3000000000000007</v>
      </c>
      <c r="C71" s="4">
        <f>0.00001*Table13[[#This Row],[budget]]</f>
        <v>28.838480000000004</v>
      </c>
      <c r="D71" s="7">
        <v>0</v>
      </c>
    </row>
    <row r="72" spans="1:4" x14ac:dyDescent="0.35">
      <c r="A72" s="5" t="s">
        <v>17412</v>
      </c>
      <c r="B72" s="5">
        <v>8.3000000000000007</v>
      </c>
      <c r="C72" s="5">
        <f>0.00001*Table13[[#This Row],[budget]]</f>
        <v>7.0000000000000009</v>
      </c>
      <c r="D72" s="6">
        <v>0</v>
      </c>
    </row>
    <row r="73" spans="1:4" x14ac:dyDescent="0.35">
      <c r="A73" s="4" t="s">
        <v>17651</v>
      </c>
      <c r="B73" s="4">
        <v>8.3000000000000007</v>
      </c>
      <c r="C73" s="4">
        <f>0.00001*Table13[[#This Row],[budget]]</f>
        <v>2.2957500000000004</v>
      </c>
      <c r="D73" s="7">
        <v>0</v>
      </c>
    </row>
    <row r="74" spans="1:4" x14ac:dyDescent="0.35">
      <c r="A74" s="5" t="s">
        <v>216</v>
      </c>
      <c r="B74" s="5">
        <v>8.1999999999999993</v>
      </c>
      <c r="C74" s="5">
        <f>0.00001*Table13[[#This Row],[budget]]</f>
        <v>2500</v>
      </c>
      <c r="D74" s="6">
        <v>0</v>
      </c>
    </row>
    <row r="75" spans="1:4" x14ac:dyDescent="0.35">
      <c r="A75" s="4" t="s">
        <v>626</v>
      </c>
      <c r="B75" s="4">
        <v>8.1999999999999993</v>
      </c>
      <c r="C75" s="4">
        <f>0.00001*Table13[[#This Row],[budget]]</f>
        <v>1650.0000000000002</v>
      </c>
      <c r="D75" s="7">
        <v>0</v>
      </c>
    </row>
    <row r="76" spans="1:4" x14ac:dyDescent="0.35">
      <c r="A76" s="5" t="s">
        <v>1769</v>
      </c>
      <c r="B76" s="5">
        <v>8.1999999999999993</v>
      </c>
      <c r="C76" s="5">
        <f>0.00001*Table13[[#This Row],[budget]]</f>
        <v>1000.0000000000001</v>
      </c>
      <c r="D76" s="6">
        <v>0</v>
      </c>
    </row>
    <row r="77" spans="1:4" x14ac:dyDescent="0.35">
      <c r="A77" s="4" t="s">
        <v>1944</v>
      </c>
      <c r="B77" s="4">
        <v>8.1999999999999993</v>
      </c>
      <c r="C77" s="4">
        <f>0.00001*Table13[[#This Row],[budget]]</f>
        <v>940.00000000000011</v>
      </c>
      <c r="D77" s="7">
        <v>0</v>
      </c>
    </row>
    <row r="78" spans="1:4" x14ac:dyDescent="0.35">
      <c r="A78" s="5" t="s">
        <v>2797</v>
      </c>
      <c r="B78" s="5">
        <v>8.1999999999999993</v>
      </c>
      <c r="C78" s="5">
        <f>0.00001*Table13[[#This Row],[budget]]</f>
        <v>580</v>
      </c>
      <c r="D78" s="6">
        <v>0</v>
      </c>
    </row>
    <row r="79" spans="1:4" x14ac:dyDescent="0.35">
      <c r="A79" s="4" t="s">
        <v>4750</v>
      </c>
      <c r="B79" s="4">
        <v>8.1999999999999993</v>
      </c>
      <c r="C79" s="4">
        <f>0.00001*Table13[[#This Row],[budget]]</f>
        <v>520</v>
      </c>
      <c r="D79" s="7">
        <v>0</v>
      </c>
    </row>
    <row r="80" spans="1:4" x14ac:dyDescent="0.35">
      <c r="A80" s="5" t="s">
        <v>4917</v>
      </c>
      <c r="B80" s="5">
        <v>8.1999999999999993</v>
      </c>
      <c r="C80" s="5">
        <f>0.00001*Table13[[#This Row],[budget]]</f>
        <v>540</v>
      </c>
      <c r="D80" s="6">
        <v>0</v>
      </c>
    </row>
    <row r="81" spans="1:4" x14ac:dyDescent="0.35">
      <c r="A81" s="4" t="s">
        <v>6693</v>
      </c>
      <c r="B81" s="4">
        <v>8.1999999999999993</v>
      </c>
      <c r="C81" s="4">
        <f>0.00001*Table13[[#This Row],[budget]]</f>
        <v>150</v>
      </c>
      <c r="D81" s="7">
        <v>0</v>
      </c>
    </row>
    <row r="82" spans="1:4" x14ac:dyDescent="0.35">
      <c r="A82" s="5" t="s">
        <v>8310</v>
      </c>
      <c r="B82" s="5">
        <v>8.1999999999999993</v>
      </c>
      <c r="C82" s="5">
        <f>0.00001*Table13[[#This Row],[budget]]</f>
        <v>280</v>
      </c>
      <c r="D82" s="6">
        <v>0</v>
      </c>
    </row>
    <row r="83" spans="1:4" x14ac:dyDescent="0.35">
      <c r="A83" s="4" t="s">
        <v>8405</v>
      </c>
      <c r="B83" s="4">
        <v>8.1999999999999993</v>
      </c>
      <c r="C83" s="4">
        <f>0.00001*Table13[[#This Row],[budget]]</f>
        <v>280</v>
      </c>
      <c r="D83" s="7">
        <v>0</v>
      </c>
    </row>
    <row r="84" spans="1:4" x14ac:dyDescent="0.35">
      <c r="A84" s="5" t="s">
        <v>8771</v>
      </c>
      <c r="B84" s="5">
        <v>8.1999999999999993</v>
      </c>
      <c r="C84" s="5">
        <f>0.00001*Table13[[#This Row],[budget]]</f>
        <v>330</v>
      </c>
      <c r="D84" s="6">
        <v>0</v>
      </c>
    </row>
    <row r="85" spans="1:4" x14ac:dyDescent="0.35">
      <c r="A85" s="4" t="s">
        <v>9222</v>
      </c>
      <c r="B85" s="4">
        <v>8.1999999999999993</v>
      </c>
      <c r="C85" s="4">
        <f>0.00001*Table13[[#This Row],[budget]]</f>
        <v>250.00000000000003</v>
      </c>
      <c r="D85" s="7">
        <v>0</v>
      </c>
    </row>
    <row r="86" spans="1:4" x14ac:dyDescent="0.35">
      <c r="A86" s="5" t="s">
        <v>10243</v>
      </c>
      <c r="B86" s="5">
        <v>8.1999999999999993</v>
      </c>
      <c r="C86" s="5">
        <f>0.00001*Table13[[#This Row],[budget]]</f>
        <v>150</v>
      </c>
      <c r="D86" s="6">
        <v>0</v>
      </c>
    </row>
    <row r="87" spans="1:4" x14ac:dyDescent="0.35">
      <c r="A87" s="4" t="s">
        <v>11902</v>
      </c>
      <c r="B87" s="4">
        <v>8.1999999999999993</v>
      </c>
      <c r="C87" s="4">
        <f>0.00001*Table13[[#This Row],[budget]]</f>
        <v>150</v>
      </c>
      <c r="D87" s="7">
        <v>0</v>
      </c>
    </row>
    <row r="88" spans="1:4" x14ac:dyDescent="0.35">
      <c r="A88" s="5" t="s">
        <v>15746</v>
      </c>
      <c r="B88" s="5">
        <v>8.1999999999999993</v>
      </c>
      <c r="C88" s="5">
        <f>0.00001*Table13[[#This Row],[budget]]</f>
        <v>39.770000000000003</v>
      </c>
      <c r="D88" s="6">
        <v>0</v>
      </c>
    </row>
    <row r="89" spans="1:4" x14ac:dyDescent="0.35">
      <c r="A89" s="4" t="s">
        <v>15940</v>
      </c>
      <c r="B89" s="4">
        <v>8.1999999999999993</v>
      </c>
      <c r="C89" s="4">
        <f>0.00001*Table13[[#This Row],[budget]]</f>
        <v>35</v>
      </c>
      <c r="D89" s="7">
        <v>0</v>
      </c>
    </row>
    <row r="90" spans="1:4" x14ac:dyDescent="0.35">
      <c r="A90" s="5" t="s">
        <v>15991</v>
      </c>
      <c r="B90" s="5">
        <v>8.1999999999999993</v>
      </c>
      <c r="C90" s="5">
        <f>0.00001*Table13[[#This Row],[budget]]</f>
        <v>30.000000000000004</v>
      </c>
      <c r="D90" s="6">
        <v>0</v>
      </c>
    </row>
    <row r="91" spans="1:4" x14ac:dyDescent="0.35">
      <c r="A91" s="4" t="s">
        <v>16881</v>
      </c>
      <c r="B91" s="4">
        <v>8.1999999999999993</v>
      </c>
      <c r="C91" s="4">
        <f>0.00001*Table13[[#This Row],[budget]]</f>
        <v>9.6000000000000014</v>
      </c>
      <c r="D91" s="7">
        <v>0</v>
      </c>
    </row>
    <row r="92" spans="1:4" x14ac:dyDescent="0.35">
      <c r="A92" s="5" t="s">
        <v>16910</v>
      </c>
      <c r="B92" s="5">
        <v>8.1999999999999993</v>
      </c>
      <c r="C92" s="5">
        <f>0.00001*Table13[[#This Row],[budget]]</f>
        <v>12.88</v>
      </c>
      <c r="D92" s="6">
        <v>0</v>
      </c>
    </row>
    <row r="93" spans="1:4" x14ac:dyDescent="0.35">
      <c r="A93" s="4" t="s">
        <v>17296</v>
      </c>
      <c r="B93" s="4">
        <v>8.1999999999999993</v>
      </c>
      <c r="C93" s="4">
        <f>0.00001*Table13[[#This Row],[budget]]</f>
        <v>9.1000000000000014</v>
      </c>
      <c r="D93" s="7">
        <v>0</v>
      </c>
    </row>
    <row r="94" spans="1:4" x14ac:dyDescent="0.35">
      <c r="A94" s="5" t="s">
        <v>149</v>
      </c>
      <c r="B94" s="5">
        <v>8.1</v>
      </c>
      <c r="C94" s="5">
        <f>0.00001*Table13[[#This Row],[budget]]</f>
        <v>2200</v>
      </c>
      <c r="D94" s="6">
        <v>0</v>
      </c>
    </row>
    <row r="95" spans="1:4" x14ac:dyDescent="0.35">
      <c r="A95" s="4" t="s">
        <v>639</v>
      </c>
      <c r="B95" s="4">
        <v>8.1</v>
      </c>
      <c r="C95" s="4">
        <f>0.00001*Table13[[#This Row],[budget]]</f>
        <v>1700.0000000000002</v>
      </c>
      <c r="D95" s="7">
        <v>0</v>
      </c>
    </row>
    <row r="96" spans="1:4" x14ac:dyDescent="0.35">
      <c r="A96" s="5" t="s">
        <v>819</v>
      </c>
      <c r="B96" s="5">
        <v>8.1</v>
      </c>
      <c r="C96" s="5">
        <f>0.00001*Table13[[#This Row],[budget]]</f>
        <v>1500.0000000000002</v>
      </c>
      <c r="D96" s="6">
        <v>0</v>
      </c>
    </row>
    <row r="97" spans="1:4" x14ac:dyDescent="0.35">
      <c r="A97" s="4" t="s">
        <v>1102</v>
      </c>
      <c r="B97" s="4">
        <v>8.1</v>
      </c>
      <c r="C97" s="4">
        <f>0.00001*Table13[[#This Row],[budget]]</f>
        <v>1350</v>
      </c>
      <c r="D97" s="7">
        <v>0</v>
      </c>
    </row>
    <row r="98" spans="1:4" x14ac:dyDescent="0.35">
      <c r="A98" s="5" t="s">
        <v>1125</v>
      </c>
      <c r="B98" s="5">
        <v>8.1</v>
      </c>
      <c r="C98" s="5">
        <f>0.00001*Table13[[#This Row],[budget]]</f>
        <v>1100</v>
      </c>
      <c r="D98" s="6">
        <v>0</v>
      </c>
    </row>
    <row r="99" spans="1:4" x14ac:dyDescent="0.35">
      <c r="A99" s="4" t="s">
        <v>1227</v>
      </c>
      <c r="B99" s="4">
        <v>8.1</v>
      </c>
      <c r="C99" s="4">
        <f>0.00001*Table13[[#This Row],[budget]]</f>
        <v>1400.0000000000002</v>
      </c>
      <c r="D99" s="7">
        <v>0</v>
      </c>
    </row>
    <row r="100" spans="1:4" x14ac:dyDescent="0.35">
      <c r="A100" s="5" t="s">
        <v>1400</v>
      </c>
      <c r="B100" s="5">
        <v>8.1</v>
      </c>
      <c r="C100" s="5">
        <f>0.00001*Table13[[#This Row],[budget]]</f>
        <v>1150</v>
      </c>
      <c r="D100" s="6">
        <v>0</v>
      </c>
    </row>
    <row r="101" spans="1:4" x14ac:dyDescent="0.35">
      <c r="A101" s="4" t="s">
        <v>1607</v>
      </c>
      <c r="B101" s="4">
        <v>8.1</v>
      </c>
      <c r="C101" s="4">
        <f>0.00001*Table13[[#This Row],[budget]]</f>
        <v>1080</v>
      </c>
      <c r="D101" s="7">
        <v>0</v>
      </c>
    </row>
    <row r="102" spans="1:4" x14ac:dyDescent="0.35">
      <c r="A102" s="5" t="s">
        <v>2515</v>
      </c>
      <c r="B102" s="5">
        <v>8.1</v>
      </c>
      <c r="C102" s="5">
        <f>0.00001*Table13[[#This Row],[budget]]</f>
        <v>800.00000000000011</v>
      </c>
      <c r="D102" s="6">
        <v>0</v>
      </c>
    </row>
    <row r="103" spans="1:4" x14ac:dyDescent="0.35">
      <c r="A103" s="4" t="s">
        <v>3700</v>
      </c>
      <c r="B103" s="4">
        <v>8.1</v>
      </c>
      <c r="C103" s="4">
        <f>0.00001*Table13[[#This Row],[budget]]</f>
        <v>630</v>
      </c>
      <c r="D103" s="7">
        <v>0</v>
      </c>
    </row>
    <row r="104" spans="1:4" x14ac:dyDescent="0.35">
      <c r="A104" s="5" t="s">
        <v>3788</v>
      </c>
      <c r="B104" s="5">
        <v>8.1</v>
      </c>
      <c r="C104" s="5">
        <f>0.00001*Table13[[#This Row],[budget]]</f>
        <v>610</v>
      </c>
      <c r="D104" s="6">
        <v>0</v>
      </c>
    </row>
    <row r="105" spans="1:4" x14ac:dyDescent="0.35">
      <c r="A105" s="4" t="s">
        <v>3805</v>
      </c>
      <c r="B105" s="4">
        <v>8.1</v>
      </c>
      <c r="C105" s="4">
        <f>0.00001*Table13[[#This Row],[budget]]</f>
        <v>600</v>
      </c>
      <c r="D105" s="7">
        <v>0</v>
      </c>
    </row>
    <row r="106" spans="1:4" x14ac:dyDescent="0.35">
      <c r="A106" s="5" t="s">
        <v>149</v>
      </c>
      <c r="B106" s="5">
        <v>8.1</v>
      </c>
      <c r="C106" s="5">
        <f>0.00001*Table13[[#This Row],[budget]]</f>
        <v>2200</v>
      </c>
      <c r="D106" s="6">
        <v>0</v>
      </c>
    </row>
    <row r="107" spans="1:4" x14ac:dyDescent="0.35">
      <c r="A107" s="4" t="s">
        <v>4250</v>
      </c>
      <c r="B107" s="4">
        <v>8.1</v>
      </c>
      <c r="C107" s="4">
        <f>0.00001*Table13[[#This Row],[budget]]</f>
        <v>580</v>
      </c>
      <c r="D107" s="7">
        <v>0</v>
      </c>
    </row>
    <row r="108" spans="1:4" x14ac:dyDescent="0.35">
      <c r="A108" s="5" t="s">
        <v>4448</v>
      </c>
      <c r="B108" s="5">
        <v>8.1</v>
      </c>
      <c r="C108" s="5">
        <f>0.00001*Table13[[#This Row],[budget]]</f>
        <v>300</v>
      </c>
      <c r="D108" s="6">
        <v>0</v>
      </c>
    </row>
    <row r="109" spans="1:4" x14ac:dyDescent="0.35">
      <c r="A109" s="4" t="s">
        <v>5461</v>
      </c>
      <c r="B109" s="4">
        <v>8.1</v>
      </c>
      <c r="C109" s="4">
        <f>0.00001*Table13[[#This Row],[budget]]</f>
        <v>460.00000000000006</v>
      </c>
      <c r="D109" s="7">
        <v>0</v>
      </c>
    </row>
    <row r="110" spans="1:4" x14ac:dyDescent="0.35">
      <c r="A110" s="5" t="s">
        <v>5914</v>
      </c>
      <c r="B110" s="5">
        <v>8.1</v>
      </c>
      <c r="C110" s="5">
        <f>0.00001*Table13[[#This Row],[budget]]</f>
        <v>400.00000000000006</v>
      </c>
      <c r="D110" s="6">
        <v>0</v>
      </c>
    </row>
    <row r="111" spans="1:4" x14ac:dyDescent="0.35">
      <c r="A111" s="4" t="s">
        <v>6054</v>
      </c>
      <c r="B111" s="4">
        <v>8.1</v>
      </c>
      <c r="C111" s="4">
        <f>0.00001*Table13[[#This Row],[budget]]</f>
        <v>400.00000000000006</v>
      </c>
      <c r="D111" s="7">
        <v>0</v>
      </c>
    </row>
    <row r="112" spans="1:4" x14ac:dyDescent="0.35">
      <c r="A112" s="5" t="s">
        <v>6761</v>
      </c>
      <c r="B112" s="5">
        <v>8.1</v>
      </c>
      <c r="C112" s="5">
        <f>0.00001*Table13[[#This Row],[budget]]</f>
        <v>380.00000000000006</v>
      </c>
      <c r="D112" s="6">
        <v>0</v>
      </c>
    </row>
    <row r="113" spans="1:4" x14ac:dyDescent="0.35">
      <c r="A113" s="4" t="s">
        <v>7611</v>
      </c>
      <c r="B113" s="4">
        <v>8.1</v>
      </c>
      <c r="C113" s="4">
        <f>0.00001*Table13[[#This Row],[budget]]</f>
        <v>250.00000000000003</v>
      </c>
      <c r="D113" s="7">
        <v>0</v>
      </c>
    </row>
    <row r="114" spans="1:4" x14ac:dyDescent="0.35">
      <c r="A114" s="5" t="s">
        <v>7709</v>
      </c>
      <c r="B114" s="5">
        <v>8.1</v>
      </c>
      <c r="C114" s="5">
        <f>0.00001*Table13[[#This Row],[budget]]</f>
        <v>300</v>
      </c>
      <c r="D114" s="6">
        <v>0</v>
      </c>
    </row>
    <row r="115" spans="1:4" x14ac:dyDescent="0.35">
      <c r="A115" s="4" t="s">
        <v>8796</v>
      </c>
      <c r="B115" s="4">
        <v>8.1</v>
      </c>
      <c r="C115" s="4">
        <f>0.00001*Table13[[#This Row],[budget]]</f>
        <v>250.00000000000003</v>
      </c>
      <c r="D115" s="7">
        <v>0</v>
      </c>
    </row>
    <row r="116" spans="1:4" x14ac:dyDescent="0.35">
      <c r="A116" s="5" t="s">
        <v>8833</v>
      </c>
      <c r="B116" s="5">
        <v>8.1</v>
      </c>
      <c r="C116" s="5">
        <f>0.00001*Table13[[#This Row],[budget]]</f>
        <v>250.00000000000003</v>
      </c>
      <c r="D116" s="6">
        <v>0</v>
      </c>
    </row>
    <row r="117" spans="1:4" x14ac:dyDescent="0.35">
      <c r="A117" s="4" t="s">
        <v>8937</v>
      </c>
      <c r="B117" s="4">
        <v>8.1</v>
      </c>
      <c r="C117" s="4">
        <f>0.00001*Table13[[#This Row],[budget]]</f>
        <v>250.00000000000003</v>
      </c>
      <c r="D117" s="7">
        <v>0</v>
      </c>
    </row>
    <row r="118" spans="1:4" x14ac:dyDescent="0.35">
      <c r="A118" s="5" t="s">
        <v>9949</v>
      </c>
      <c r="B118" s="5">
        <v>8.1</v>
      </c>
      <c r="C118" s="5">
        <f>0.00001*Table13[[#This Row],[budget]]</f>
        <v>200.00000000000003</v>
      </c>
      <c r="D118" s="6">
        <v>0</v>
      </c>
    </row>
    <row r="119" spans="1:4" x14ac:dyDescent="0.35">
      <c r="A119" s="4" t="s">
        <v>10021</v>
      </c>
      <c r="B119" s="4">
        <v>8.1</v>
      </c>
      <c r="C119" s="4">
        <f>0.00001*Table13[[#This Row],[budget]]</f>
        <v>200.00000000000003</v>
      </c>
      <c r="D119" s="7">
        <v>0</v>
      </c>
    </row>
    <row r="120" spans="1:4" x14ac:dyDescent="0.35">
      <c r="A120" s="5" t="s">
        <v>11070</v>
      </c>
      <c r="B120" s="5">
        <v>8.1</v>
      </c>
      <c r="C120" s="5">
        <f>0.00001*Table13[[#This Row],[budget]]</f>
        <v>175.00000000000003</v>
      </c>
      <c r="D120" s="6">
        <v>0</v>
      </c>
    </row>
    <row r="121" spans="1:4" x14ac:dyDescent="0.35">
      <c r="A121" s="4" t="s">
        <v>11556</v>
      </c>
      <c r="B121" s="4">
        <v>8.1</v>
      </c>
      <c r="C121" s="4">
        <f>0.00001*Table13[[#This Row],[budget]]</f>
        <v>140</v>
      </c>
      <c r="D121" s="7">
        <v>0</v>
      </c>
    </row>
    <row r="122" spans="1:4" x14ac:dyDescent="0.35">
      <c r="A122" s="5" t="s">
        <v>11683</v>
      </c>
      <c r="B122" s="5">
        <v>8.1</v>
      </c>
      <c r="C122" s="5">
        <f>0.00001*Table13[[#This Row],[budget]]</f>
        <v>160</v>
      </c>
      <c r="D122" s="6">
        <v>0</v>
      </c>
    </row>
    <row r="123" spans="1:4" x14ac:dyDescent="0.35">
      <c r="A123" s="4" t="s">
        <v>12063</v>
      </c>
      <c r="B123" s="4">
        <v>8.1</v>
      </c>
      <c r="C123" s="4">
        <f>0.00001*Table13[[#This Row],[budget]]</f>
        <v>146</v>
      </c>
      <c r="D123" s="7">
        <v>0</v>
      </c>
    </row>
    <row r="124" spans="1:4" x14ac:dyDescent="0.35">
      <c r="A124" s="5" t="s">
        <v>14031</v>
      </c>
      <c r="B124" s="5">
        <v>8.1</v>
      </c>
      <c r="C124" s="5">
        <f>0.00001*Table13[[#This Row],[budget]]</f>
        <v>80</v>
      </c>
      <c r="D124" s="6">
        <v>0</v>
      </c>
    </row>
    <row r="125" spans="1:4" x14ac:dyDescent="0.35">
      <c r="A125" s="4" t="s">
        <v>14673</v>
      </c>
      <c r="B125" s="4">
        <v>8.1</v>
      </c>
      <c r="C125" s="4">
        <f>0.00001*Table13[[#This Row],[budget]]</f>
        <v>65</v>
      </c>
      <c r="D125" s="7">
        <v>0</v>
      </c>
    </row>
    <row r="126" spans="1:4" x14ac:dyDescent="0.35">
      <c r="A126" s="5" t="s">
        <v>14696</v>
      </c>
      <c r="B126" s="5">
        <v>8.1</v>
      </c>
      <c r="C126" s="5">
        <f>0.00001*Table13[[#This Row],[budget]]</f>
        <v>60.000000000000007</v>
      </c>
      <c r="D126" s="6">
        <v>0</v>
      </c>
    </row>
    <row r="127" spans="1:4" x14ac:dyDescent="0.35">
      <c r="A127" s="4" t="s">
        <v>14710</v>
      </c>
      <c r="B127" s="4">
        <v>8.1</v>
      </c>
      <c r="C127" s="4">
        <f>0.00001*Table13[[#This Row],[budget]]</f>
        <v>60.000000000000007</v>
      </c>
      <c r="D127" s="7">
        <v>0</v>
      </c>
    </row>
    <row r="128" spans="1:4" x14ac:dyDescent="0.35">
      <c r="A128" s="5" t="s">
        <v>15472</v>
      </c>
      <c r="B128" s="5">
        <v>8.1</v>
      </c>
      <c r="C128" s="5">
        <f>0.00001*Table13[[#This Row],[budget]]</f>
        <v>45.000000000000007</v>
      </c>
      <c r="D128" s="6">
        <v>0</v>
      </c>
    </row>
    <row r="129" spans="1:4" x14ac:dyDescent="0.35">
      <c r="A129" s="4" t="s">
        <v>15541</v>
      </c>
      <c r="B129" s="4">
        <v>8.1</v>
      </c>
      <c r="C129" s="4">
        <f>0.00001*Table13[[#This Row],[budget]]</f>
        <v>40</v>
      </c>
      <c r="D129" s="7">
        <v>0</v>
      </c>
    </row>
    <row r="130" spans="1:4" x14ac:dyDescent="0.35">
      <c r="A130" s="5" t="s">
        <v>15740</v>
      </c>
      <c r="B130" s="5">
        <v>8.1</v>
      </c>
      <c r="C130" s="5">
        <f>0.00001*Table13[[#This Row],[budget]]</f>
        <v>38</v>
      </c>
      <c r="D130" s="6">
        <v>0</v>
      </c>
    </row>
    <row r="131" spans="1:4" x14ac:dyDescent="0.35">
      <c r="A131" s="4" t="s">
        <v>16196</v>
      </c>
      <c r="B131" s="4">
        <v>8.1</v>
      </c>
      <c r="C131" s="4">
        <f>0.00001*Table13[[#This Row],[budget]]</f>
        <v>28.000000000000004</v>
      </c>
      <c r="D131" s="7">
        <v>0</v>
      </c>
    </row>
    <row r="132" spans="1:4" x14ac:dyDescent="0.35">
      <c r="A132" s="5" t="s">
        <v>16275</v>
      </c>
      <c r="B132" s="5">
        <v>8.1</v>
      </c>
      <c r="C132" s="5">
        <f>0.00001*Table13[[#This Row],[budget]]</f>
        <v>25.000000000000004</v>
      </c>
      <c r="D132" s="6">
        <v>0</v>
      </c>
    </row>
    <row r="133" spans="1:4" x14ac:dyDescent="0.35">
      <c r="A133" s="4" t="s">
        <v>16385</v>
      </c>
      <c r="B133" s="4">
        <v>8.1</v>
      </c>
      <c r="C133" s="4">
        <f>0.00001*Table13[[#This Row],[budget]]</f>
        <v>21</v>
      </c>
      <c r="D133" s="7">
        <v>0</v>
      </c>
    </row>
    <row r="134" spans="1:4" x14ac:dyDescent="0.35">
      <c r="A134" s="5" t="s">
        <v>16537</v>
      </c>
      <c r="B134" s="5">
        <v>8.1</v>
      </c>
      <c r="C134" s="5">
        <f>0.00001*Table13[[#This Row],[budget]]</f>
        <v>20</v>
      </c>
      <c r="D134" s="6">
        <v>0</v>
      </c>
    </row>
    <row r="135" spans="1:4" x14ac:dyDescent="0.35">
      <c r="A135" s="4" t="s">
        <v>17031</v>
      </c>
      <c r="B135" s="4">
        <v>8.1</v>
      </c>
      <c r="C135" s="4">
        <f>0.00001*Table13[[#This Row],[budget]]</f>
        <v>9.6000000000000014</v>
      </c>
      <c r="D135" s="7">
        <v>0</v>
      </c>
    </row>
    <row r="136" spans="1:4" x14ac:dyDescent="0.35">
      <c r="A136" s="5" t="s">
        <v>17443</v>
      </c>
      <c r="B136" s="5">
        <v>8.1</v>
      </c>
      <c r="C136" s="5">
        <f>0.00001*Table13[[#This Row],[budget]]</f>
        <v>6.0000000000000009</v>
      </c>
      <c r="D136" s="6">
        <v>0</v>
      </c>
    </row>
    <row r="137" spans="1:4" x14ac:dyDescent="0.35">
      <c r="A137" s="4" t="s">
        <v>17855</v>
      </c>
      <c r="B137" s="4">
        <v>8.1</v>
      </c>
      <c r="C137" s="4">
        <f>0.00001*Table13[[#This Row],[budget]]</f>
        <v>2</v>
      </c>
      <c r="D137" s="7">
        <v>0</v>
      </c>
    </row>
    <row r="138" spans="1:4" x14ac:dyDescent="0.35">
      <c r="A138" s="5" t="s">
        <v>343</v>
      </c>
      <c r="B138" s="5">
        <v>8</v>
      </c>
      <c r="C138" s="5">
        <f>0.00001*Table13[[#This Row],[budget]]</f>
        <v>2000.0000000000002</v>
      </c>
      <c r="D138" s="6">
        <v>0</v>
      </c>
    </row>
    <row r="139" spans="1:4" x14ac:dyDescent="0.35">
      <c r="A139" s="4" t="s">
        <v>767</v>
      </c>
      <c r="B139" s="4">
        <v>8</v>
      </c>
      <c r="C139" s="4">
        <f>0.00001*Table13[[#This Row],[budget]]</f>
        <v>1500.0000000000002</v>
      </c>
      <c r="D139" s="7">
        <v>0</v>
      </c>
    </row>
    <row r="140" spans="1:4" x14ac:dyDescent="0.35">
      <c r="A140" s="5" t="s">
        <v>1002</v>
      </c>
      <c r="B140" s="5">
        <v>8</v>
      </c>
      <c r="C140" s="5">
        <f>0.00001*Table13[[#This Row],[budget]]</f>
        <v>1500.0000000000002</v>
      </c>
      <c r="D140" s="6">
        <v>0</v>
      </c>
    </row>
    <row r="141" spans="1:4" x14ac:dyDescent="0.35">
      <c r="A141" s="4" t="s">
        <v>1318</v>
      </c>
      <c r="B141" s="4">
        <v>8</v>
      </c>
      <c r="C141" s="4">
        <f>0.00001*Table13[[#This Row],[budget]]</f>
        <v>1200</v>
      </c>
      <c r="D141" s="7">
        <v>0</v>
      </c>
    </row>
    <row r="142" spans="1:4" x14ac:dyDescent="0.35">
      <c r="A142" s="5" t="s">
        <v>1644</v>
      </c>
      <c r="B142" s="5">
        <v>8</v>
      </c>
      <c r="C142" s="5">
        <f>0.00001*Table13[[#This Row],[budget]]</f>
        <v>1500.0000000000002</v>
      </c>
      <c r="D142" s="6">
        <v>0</v>
      </c>
    </row>
    <row r="143" spans="1:4" x14ac:dyDescent="0.35">
      <c r="A143" s="4" t="s">
        <v>1764</v>
      </c>
      <c r="B143" s="4">
        <v>8</v>
      </c>
      <c r="C143" s="4">
        <f>0.00001*Table13[[#This Row],[budget]]</f>
        <v>1000.0000000000001</v>
      </c>
      <c r="D143" s="7">
        <v>0</v>
      </c>
    </row>
    <row r="144" spans="1:4" x14ac:dyDescent="0.35">
      <c r="A144" s="5" t="s">
        <v>1999</v>
      </c>
      <c r="B144" s="5">
        <v>8</v>
      </c>
      <c r="C144" s="5">
        <f>0.00001*Table13[[#This Row],[budget]]</f>
        <v>920.00000000000011</v>
      </c>
      <c r="D144" s="6">
        <v>0</v>
      </c>
    </row>
    <row r="145" spans="1:4" x14ac:dyDescent="0.35">
      <c r="A145" s="4" t="s">
        <v>2222</v>
      </c>
      <c r="B145" s="4">
        <v>8</v>
      </c>
      <c r="C145" s="4">
        <f>0.00001*Table13[[#This Row],[budget]]</f>
        <v>880.00000000000011</v>
      </c>
      <c r="D145" s="7">
        <v>0</v>
      </c>
    </row>
    <row r="146" spans="1:4" x14ac:dyDescent="0.35">
      <c r="A146" s="5" t="s">
        <v>3247</v>
      </c>
      <c r="B146" s="5">
        <v>8</v>
      </c>
      <c r="C146" s="5">
        <f>0.00001*Table13[[#This Row],[budget]]</f>
        <v>700.00000000000011</v>
      </c>
      <c r="D146" s="6">
        <v>0</v>
      </c>
    </row>
    <row r="147" spans="1:4" x14ac:dyDescent="0.35">
      <c r="A147" s="4" t="s">
        <v>4431</v>
      </c>
      <c r="B147" s="4">
        <v>8</v>
      </c>
      <c r="C147" s="4">
        <f>0.00001*Table13[[#This Row],[budget]]</f>
        <v>550</v>
      </c>
      <c r="D147" s="7">
        <v>0</v>
      </c>
    </row>
    <row r="148" spans="1:4" x14ac:dyDescent="0.35">
      <c r="A148" s="5" t="s">
        <v>4457</v>
      </c>
      <c r="B148" s="5">
        <v>8</v>
      </c>
      <c r="C148" s="5">
        <f>0.00001*Table13[[#This Row],[budget]]</f>
        <v>300</v>
      </c>
      <c r="D148" s="6">
        <v>0</v>
      </c>
    </row>
    <row r="149" spans="1:4" x14ac:dyDescent="0.35">
      <c r="A149" s="4" t="s">
        <v>4708</v>
      </c>
      <c r="B149" s="4">
        <v>8</v>
      </c>
      <c r="C149" s="4">
        <f>0.00001*Table13[[#This Row],[budget]]</f>
        <v>520</v>
      </c>
      <c r="D149" s="7">
        <v>0</v>
      </c>
    </row>
    <row r="150" spans="1:4" x14ac:dyDescent="0.35">
      <c r="A150" s="5" t="s">
        <v>5140</v>
      </c>
      <c r="B150" s="5">
        <v>8</v>
      </c>
      <c r="C150" s="5">
        <f>0.00001*Table13[[#This Row],[budget]]</f>
        <v>700.00000000000011</v>
      </c>
      <c r="D150" s="6">
        <v>0</v>
      </c>
    </row>
    <row r="151" spans="1:4" x14ac:dyDescent="0.35">
      <c r="A151" s="4" t="s">
        <v>6071</v>
      </c>
      <c r="B151" s="4">
        <v>8</v>
      </c>
      <c r="C151" s="4">
        <f>0.00001*Table13[[#This Row],[budget]]</f>
        <v>400.00000000000006</v>
      </c>
      <c r="D151" s="7">
        <v>0</v>
      </c>
    </row>
    <row r="152" spans="1:4" x14ac:dyDescent="0.35">
      <c r="A152" s="5" t="s">
        <v>6588</v>
      </c>
      <c r="B152" s="5">
        <v>8</v>
      </c>
      <c r="C152" s="5">
        <f>0.00001*Table13[[#This Row],[budget]]</f>
        <v>400.00000000000006</v>
      </c>
      <c r="D152" s="6">
        <v>0</v>
      </c>
    </row>
    <row r="153" spans="1:4" x14ac:dyDescent="0.35">
      <c r="A153" s="4" t="s">
        <v>6767</v>
      </c>
      <c r="B153" s="4">
        <v>8</v>
      </c>
      <c r="C153" s="4">
        <f>0.00001*Table13[[#This Row],[budget]]</f>
        <v>370.00000000000006</v>
      </c>
      <c r="D153" s="7">
        <v>0</v>
      </c>
    </row>
    <row r="154" spans="1:4" x14ac:dyDescent="0.35">
      <c r="A154" s="5" t="s">
        <v>7301</v>
      </c>
      <c r="B154" s="5">
        <v>8</v>
      </c>
      <c r="C154" s="5">
        <f>0.00001*Table13[[#This Row],[budget]]</f>
        <v>350.00000000000006</v>
      </c>
      <c r="D154" s="6">
        <v>0</v>
      </c>
    </row>
    <row r="155" spans="1:4" x14ac:dyDescent="0.35">
      <c r="A155" s="4" t="s">
        <v>7695</v>
      </c>
      <c r="B155" s="4">
        <v>8</v>
      </c>
      <c r="C155" s="4">
        <f>0.00001*Table13[[#This Row],[budget]]</f>
        <v>300</v>
      </c>
      <c r="D155" s="7">
        <v>0</v>
      </c>
    </row>
    <row r="156" spans="1:4" x14ac:dyDescent="0.35">
      <c r="A156" s="5" t="s">
        <v>7705</v>
      </c>
      <c r="B156" s="5">
        <v>8</v>
      </c>
      <c r="C156" s="5">
        <f>0.00001*Table13[[#This Row],[budget]]</f>
        <v>250.00000000000003</v>
      </c>
      <c r="D156" s="6">
        <v>0</v>
      </c>
    </row>
    <row r="157" spans="1:4" x14ac:dyDescent="0.35">
      <c r="A157" s="4" t="s">
        <v>8284</v>
      </c>
      <c r="B157" s="4">
        <v>8</v>
      </c>
      <c r="C157" s="4">
        <f>0.00001*Table13[[#This Row],[budget]]</f>
        <v>280</v>
      </c>
      <c r="D157" s="7">
        <v>0</v>
      </c>
    </row>
    <row r="158" spans="1:4" x14ac:dyDescent="0.35">
      <c r="A158" s="5" t="s">
        <v>8767</v>
      </c>
      <c r="B158" s="5">
        <v>8</v>
      </c>
      <c r="C158" s="5">
        <f>0.00001*Table13[[#This Row],[budget]]</f>
        <v>250.00000000000003</v>
      </c>
      <c r="D158" s="6">
        <v>0</v>
      </c>
    </row>
    <row r="159" spans="1:4" x14ac:dyDescent="0.35">
      <c r="A159" s="4" t="s">
        <v>9504</v>
      </c>
      <c r="B159" s="4">
        <v>8</v>
      </c>
      <c r="C159" s="4">
        <f>0.00001*Table13[[#This Row],[budget]]</f>
        <v>230.00000000000003</v>
      </c>
      <c r="D159" s="7">
        <v>0</v>
      </c>
    </row>
    <row r="160" spans="1:4" x14ac:dyDescent="0.35">
      <c r="A160" s="5" t="s">
        <v>10623</v>
      </c>
      <c r="B160" s="5">
        <v>8</v>
      </c>
      <c r="C160" s="5">
        <f>0.00001*Table13[[#This Row],[budget]]</f>
        <v>220.00000000000003</v>
      </c>
      <c r="D160" s="6">
        <v>0</v>
      </c>
    </row>
    <row r="161" spans="1:4" x14ac:dyDescent="0.35">
      <c r="A161" s="4" t="s">
        <v>11288</v>
      </c>
      <c r="B161" s="4">
        <v>8</v>
      </c>
      <c r="C161" s="4">
        <f>0.00001*Table13[[#This Row],[budget]]</f>
        <v>164</v>
      </c>
      <c r="D161" s="7">
        <v>0</v>
      </c>
    </row>
    <row r="162" spans="1:4" x14ac:dyDescent="0.35">
      <c r="A162" s="5" t="s">
        <v>11314</v>
      </c>
      <c r="B162" s="5">
        <v>8</v>
      </c>
      <c r="C162" s="5">
        <f>0.00001*Table13[[#This Row],[budget]]</f>
        <v>150</v>
      </c>
      <c r="D162" s="6">
        <v>0</v>
      </c>
    </row>
    <row r="163" spans="1:4" x14ac:dyDescent="0.35">
      <c r="A163" s="4" t="s">
        <v>11537</v>
      </c>
      <c r="B163" s="4">
        <v>8</v>
      </c>
      <c r="C163" s="4">
        <f>0.00001*Table13[[#This Row],[budget]]</f>
        <v>150</v>
      </c>
      <c r="D163" s="7">
        <v>0</v>
      </c>
    </row>
    <row r="164" spans="1:4" x14ac:dyDescent="0.35">
      <c r="A164" s="5" t="s">
        <v>11894</v>
      </c>
      <c r="B164" s="5">
        <v>8</v>
      </c>
      <c r="C164" s="5">
        <f>0.00001*Table13[[#This Row],[budget]]</f>
        <v>150</v>
      </c>
      <c r="D164" s="6">
        <v>0</v>
      </c>
    </row>
    <row r="165" spans="1:4" x14ac:dyDescent="0.35">
      <c r="A165" s="4" t="s">
        <v>11938</v>
      </c>
      <c r="B165" s="4">
        <v>8</v>
      </c>
      <c r="C165" s="4">
        <f>0.00001*Table13[[#This Row],[budget]]</f>
        <v>150</v>
      </c>
      <c r="D165" s="7">
        <v>0</v>
      </c>
    </row>
    <row r="166" spans="1:4" x14ac:dyDescent="0.35">
      <c r="A166" s="5" t="s">
        <v>11983</v>
      </c>
      <c r="B166" s="5">
        <v>8</v>
      </c>
      <c r="C166" s="5">
        <f>0.00001*Table13[[#This Row],[budget]]</f>
        <v>150</v>
      </c>
      <c r="D166" s="6">
        <v>0</v>
      </c>
    </row>
    <row r="167" spans="1:4" x14ac:dyDescent="0.35">
      <c r="A167" s="4" t="s">
        <v>12090</v>
      </c>
      <c r="B167" s="4">
        <v>8</v>
      </c>
      <c r="C167" s="4">
        <f>0.00001*Table13[[#This Row],[budget]]</f>
        <v>150</v>
      </c>
      <c r="D167" s="7">
        <v>0</v>
      </c>
    </row>
    <row r="168" spans="1:4" x14ac:dyDescent="0.35">
      <c r="A168" s="5" t="s">
        <v>12316</v>
      </c>
      <c r="B168" s="5">
        <v>8</v>
      </c>
      <c r="C168" s="5">
        <f>0.00001*Table13[[#This Row],[budget]]</f>
        <v>130</v>
      </c>
      <c r="D168" s="6">
        <v>0</v>
      </c>
    </row>
    <row r="169" spans="1:4" x14ac:dyDescent="0.35">
      <c r="A169" s="4" t="s">
        <v>12516</v>
      </c>
      <c r="B169" s="4">
        <v>8</v>
      </c>
      <c r="C169" s="4">
        <f>0.00001*Table13[[#This Row],[budget]]</f>
        <v>130</v>
      </c>
      <c r="D169" s="7">
        <v>0</v>
      </c>
    </row>
    <row r="170" spans="1:4" x14ac:dyDescent="0.35">
      <c r="A170" s="5" t="s">
        <v>12573</v>
      </c>
      <c r="B170" s="5">
        <v>8</v>
      </c>
      <c r="C170" s="5">
        <f>0.00001*Table13[[#This Row],[budget]]</f>
        <v>130</v>
      </c>
      <c r="D170" s="6">
        <v>0</v>
      </c>
    </row>
    <row r="171" spans="1:4" x14ac:dyDescent="0.35">
      <c r="A171" s="4" t="s">
        <v>12601</v>
      </c>
      <c r="B171" s="4">
        <v>8</v>
      </c>
      <c r="C171" s="4">
        <f>0.00001*Table13[[#This Row],[budget]]</f>
        <v>128</v>
      </c>
      <c r="D171" s="7">
        <v>0</v>
      </c>
    </row>
    <row r="172" spans="1:4" x14ac:dyDescent="0.35">
      <c r="A172" s="5" t="s">
        <v>12640</v>
      </c>
      <c r="B172" s="5">
        <v>8</v>
      </c>
      <c r="C172" s="5">
        <f>0.00001*Table13[[#This Row],[budget]]</f>
        <v>80</v>
      </c>
      <c r="D172" s="6">
        <v>0</v>
      </c>
    </row>
    <row r="173" spans="1:4" x14ac:dyDescent="0.35">
      <c r="A173" s="4" t="s">
        <v>12645</v>
      </c>
      <c r="B173" s="4">
        <v>8</v>
      </c>
      <c r="C173" s="4">
        <f>0.00001*Table13[[#This Row],[budget]]</f>
        <v>80</v>
      </c>
      <c r="D173" s="7">
        <v>0</v>
      </c>
    </row>
    <row r="174" spans="1:4" x14ac:dyDescent="0.35">
      <c r="A174" s="5" t="s">
        <v>1644</v>
      </c>
      <c r="B174" s="5">
        <v>8</v>
      </c>
      <c r="C174" s="5">
        <f>0.00001*Table13[[#This Row],[budget]]</f>
        <v>1500.0000000000002</v>
      </c>
      <c r="D174" s="6">
        <v>0</v>
      </c>
    </row>
    <row r="175" spans="1:4" x14ac:dyDescent="0.35">
      <c r="A175" s="4" t="s">
        <v>13020</v>
      </c>
      <c r="B175" s="4">
        <v>8</v>
      </c>
      <c r="C175" s="4">
        <f>0.00001*Table13[[#This Row],[budget]]</f>
        <v>110.00000000000001</v>
      </c>
      <c r="D175" s="7">
        <v>0</v>
      </c>
    </row>
    <row r="176" spans="1:4" x14ac:dyDescent="0.35">
      <c r="A176" s="5" t="s">
        <v>13533</v>
      </c>
      <c r="B176" s="5">
        <v>8</v>
      </c>
      <c r="C176" s="5">
        <f>0.00001*Table13[[#This Row],[budget]]</f>
        <v>100.00000000000001</v>
      </c>
      <c r="D176" s="6">
        <v>0</v>
      </c>
    </row>
    <row r="177" spans="1:4" x14ac:dyDescent="0.35">
      <c r="A177" s="4" t="s">
        <v>13813</v>
      </c>
      <c r="B177" s="4">
        <v>8</v>
      </c>
      <c r="C177" s="4">
        <f>0.00001*Table13[[#This Row],[budget]]</f>
        <v>90.000000000000014</v>
      </c>
      <c r="D177" s="7">
        <v>0</v>
      </c>
    </row>
    <row r="178" spans="1:4" x14ac:dyDescent="0.35">
      <c r="A178" s="5" t="s">
        <v>13836</v>
      </c>
      <c r="B178" s="5">
        <v>8</v>
      </c>
      <c r="C178" s="5">
        <f>0.00001*Table13[[#This Row],[budget]]</f>
        <v>90.000000000000014</v>
      </c>
      <c r="D178" s="6">
        <v>0</v>
      </c>
    </row>
    <row r="179" spans="1:4" x14ac:dyDescent="0.35">
      <c r="A179" s="4" t="s">
        <v>14015</v>
      </c>
      <c r="B179" s="4">
        <v>8</v>
      </c>
      <c r="C179" s="4">
        <f>0.00001*Table13[[#This Row],[budget]]</f>
        <v>82</v>
      </c>
      <c r="D179" s="7">
        <v>0</v>
      </c>
    </row>
    <row r="180" spans="1:4" x14ac:dyDescent="0.35">
      <c r="A180" s="5" t="s">
        <v>15113</v>
      </c>
      <c r="B180" s="5">
        <v>8</v>
      </c>
      <c r="C180" s="5">
        <f>0.00001*Table13[[#This Row],[budget]]</f>
        <v>50.000000000000007</v>
      </c>
      <c r="D180" s="6">
        <v>0</v>
      </c>
    </row>
    <row r="181" spans="1:4" x14ac:dyDescent="0.35">
      <c r="A181" s="4" t="s">
        <v>15210</v>
      </c>
      <c r="B181" s="4">
        <v>8</v>
      </c>
      <c r="C181" s="4">
        <f>0.00001*Table13[[#This Row],[budget]]</f>
        <v>40</v>
      </c>
      <c r="D181" s="7">
        <v>0</v>
      </c>
    </row>
    <row r="182" spans="1:4" x14ac:dyDescent="0.35">
      <c r="A182" s="5" t="s">
        <v>15402</v>
      </c>
      <c r="B182" s="5">
        <v>8</v>
      </c>
      <c r="C182" s="5">
        <f>0.00001*Table13[[#This Row],[budget]]</f>
        <v>8.9</v>
      </c>
      <c r="D182" s="6">
        <v>0</v>
      </c>
    </row>
    <row r="183" spans="1:4" x14ac:dyDescent="0.35">
      <c r="A183" s="4" t="s">
        <v>15585</v>
      </c>
      <c r="B183" s="4">
        <v>8</v>
      </c>
      <c r="C183" s="4">
        <f>0.00001*Table13[[#This Row],[budget]]</f>
        <v>40</v>
      </c>
      <c r="D183" s="7">
        <v>0</v>
      </c>
    </row>
    <row r="184" spans="1:4" x14ac:dyDescent="0.35">
      <c r="A184" s="5" t="s">
        <v>15955</v>
      </c>
      <c r="B184" s="5">
        <v>8</v>
      </c>
      <c r="C184" s="5">
        <f>0.00001*Table13[[#This Row],[budget]]</f>
        <v>40</v>
      </c>
      <c r="D184" s="6">
        <v>0</v>
      </c>
    </row>
    <row r="185" spans="1:4" x14ac:dyDescent="0.35">
      <c r="A185" s="4" t="s">
        <v>16200</v>
      </c>
      <c r="B185" s="4">
        <v>8</v>
      </c>
      <c r="C185" s="4">
        <f>0.00001*Table13[[#This Row],[budget]]</f>
        <v>28.000000000000004</v>
      </c>
      <c r="D185" s="7">
        <v>0</v>
      </c>
    </row>
    <row r="186" spans="1:4" x14ac:dyDescent="0.35">
      <c r="A186" s="5" t="s">
        <v>16461</v>
      </c>
      <c r="B186" s="5">
        <v>8</v>
      </c>
      <c r="C186" s="5">
        <f>0.00001*Table13[[#This Row],[budget]]</f>
        <v>27.000000000000004</v>
      </c>
      <c r="D186" s="6">
        <v>0</v>
      </c>
    </row>
    <row r="187" spans="1:4" x14ac:dyDescent="0.35">
      <c r="A187" s="4" t="s">
        <v>33</v>
      </c>
      <c r="B187" s="4">
        <v>7.9</v>
      </c>
      <c r="C187" s="4">
        <f>0.00001*Table13[[#This Row],[budget]]</f>
        <v>2370</v>
      </c>
      <c r="D187" s="7">
        <v>0</v>
      </c>
    </row>
    <row r="188" spans="1:4" x14ac:dyDescent="0.35">
      <c r="A188" s="5" t="s">
        <v>190</v>
      </c>
      <c r="B188" s="5">
        <v>7.9</v>
      </c>
      <c r="C188" s="5">
        <f>0.00001*Table13[[#This Row],[budget]]</f>
        <v>2250</v>
      </c>
      <c r="D188" s="6">
        <v>0</v>
      </c>
    </row>
    <row r="189" spans="1:4" x14ac:dyDescent="0.35">
      <c r="A189" s="4" t="s">
        <v>474</v>
      </c>
      <c r="B189" s="4">
        <v>7.9</v>
      </c>
      <c r="C189" s="4">
        <f>0.00001*Table13[[#This Row],[budget]]</f>
        <v>1400.0000000000002</v>
      </c>
      <c r="D189" s="7">
        <v>0</v>
      </c>
    </row>
    <row r="190" spans="1:4" x14ac:dyDescent="0.35">
      <c r="A190" s="5" t="s">
        <v>514</v>
      </c>
      <c r="B190" s="5">
        <v>7.9</v>
      </c>
      <c r="C190" s="5">
        <f>0.00001*Table13[[#This Row],[budget]]</f>
        <v>1780.0000000000002</v>
      </c>
      <c r="D190" s="6">
        <v>0</v>
      </c>
    </row>
    <row r="191" spans="1:4" x14ac:dyDescent="0.35">
      <c r="A191" s="4" t="s">
        <v>599</v>
      </c>
      <c r="B191" s="4">
        <v>7.9</v>
      </c>
      <c r="C191" s="4">
        <f>0.00001*Table13[[#This Row],[budget]]</f>
        <v>1650.0000000000002</v>
      </c>
      <c r="D191" s="7">
        <v>0</v>
      </c>
    </row>
    <row r="192" spans="1:4" x14ac:dyDescent="0.35">
      <c r="A192" s="5" t="s">
        <v>1009</v>
      </c>
      <c r="B192" s="5">
        <v>7.9</v>
      </c>
      <c r="C192" s="5">
        <f>0.00001*Table13[[#This Row],[budget]]</f>
        <v>1450.0000000000002</v>
      </c>
      <c r="D192" s="6">
        <v>0</v>
      </c>
    </row>
    <row r="193" spans="1:4" x14ac:dyDescent="0.35">
      <c r="A193" s="4" t="s">
        <v>2017</v>
      </c>
      <c r="B193" s="4">
        <v>7.9</v>
      </c>
      <c r="C193" s="4">
        <f>0.00001*Table13[[#This Row],[budget]]</f>
        <v>900.00000000000011</v>
      </c>
      <c r="D193" s="7">
        <v>0</v>
      </c>
    </row>
    <row r="194" spans="1:4" x14ac:dyDescent="0.35">
      <c r="A194" s="5" t="s">
        <v>2877</v>
      </c>
      <c r="B194" s="5">
        <v>7.9</v>
      </c>
      <c r="C194" s="5">
        <f>0.00001*Table13[[#This Row],[budget]]</f>
        <v>760.00000000000011</v>
      </c>
      <c r="D194" s="6">
        <v>0</v>
      </c>
    </row>
    <row r="195" spans="1:4" x14ac:dyDescent="0.35">
      <c r="A195" s="4" t="s">
        <v>3439</v>
      </c>
      <c r="B195" s="4">
        <v>7.9</v>
      </c>
      <c r="C195" s="4">
        <f>0.00001*Table13[[#This Row],[budget]]</f>
        <v>680</v>
      </c>
      <c r="D195" s="7">
        <v>0</v>
      </c>
    </row>
    <row r="196" spans="1:4" x14ac:dyDescent="0.35">
      <c r="A196" s="5" t="s">
        <v>3749</v>
      </c>
      <c r="B196" s="5">
        <v>7.9</v>
      </c>
      <c r="C196" s="5">
        <f>0.00001*Table13[[#This Row],[budget]]</f>
        <v>440.00000000000006</v>
      </c>
      <c r="D196" s="6">
        <v>0</v>
      </c>
    </row>
    <row r="197" spans="1:4" x14ac:dyDescent="0.35">
      <c r="A197" s="4" t="s">
        <v>3793</v>
      </c>
      <c r="B197" s="4">
        <v>7.9</v>
      </c>
      <c r="C197" s="4">
        <f>0.00001*Table13[[#This Row],[budget]]</f>
        <v>600</v>
      </c>
      <c r="D197" s="7">
        <v>0</v>
      </c>
    </row>
    <row r="198" spans="1:4" x14ac:dyDescent="0.35">
      <c r="A198" s="5" t="s">
        <v>4131</v>
      </c>
      <c r="B198" s="5">
        <v>7.9</v>
      </c>
      <c r="C198" s="5">
        <f>0.00001*Table13[[#This Row],[budget]]</f>
        <v>600</v>
      </c>
      <c r="D198" s="6">
        <v>0</v>
      </c>
    </row>
    <row r="199" spans="1:4" x14ac:dyDescent="0.35">
      <c r="A199" s="4" t="s">
        <v>4405</v>
      </c>
      <c r="B199" s="4">
        <v>7.9</v>
      </c>
      <c r="C199" s="4">
        <f>0.00001*Table13[[#This Row],[budget]]</f>
        <v>550</v>
      </c>
      <c r="D199" s="7">
        <v>0</v>
      </c>
    </row>
    <row r="200" spans="1:4" x14ac:dyDescent="0.35">
      <c r="A200" s="9" t="s">
        <v>4781</v>
      </c>
      <c r="B200" s="9">
        <v>7.9</v>
      </c>
      <c r="C200" s="9">
        <f>0.00001*Table13[[#This Row],[budget]]</f>
        <v>600</v>
      </c>
      <c r="D200" s="10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5C30-9403-4DD1-9F81-C69DC4259EBA}">
  <dimension ref="G1:H18"/>
  <sheetViews>
    <sheetView zoomScale="63" workbookViewId="0">
      <selection sqref="A1:B1272"/>
    </sheetView>
  </sheetViews>
  <sheetFormatPr baseColWidth="10" defaultRowHeight="14.5" x14ac:dyDescent="0.35"/>
  <cols>
    <col min="1" max="1" width="58.26953125" bestFit="1" customWidth="1"/>
    <col min="2" max="2" width="8" bestFit="1" customWidth="1"/>
    <col min="3" max="3" width="2.08984375" bestFit="1" customWidth="1"/>
    <col min="4" max="4" width="3.1796875" bestFit="1" customWidth="1"/>
    <col min="5" max="5" width="2.54296875" bestFit="1" customWidth="1"/>
    <col min="6" max="6" width="5.81640625" bestFit="1" customWidth="1"/>
    <col min="7" max="7" width="18.08984375" bestFit="1" customWidth="1"/>
    <col min="8" max="8" width="19.7265625" bestFit="1" customWidth="1"/>
    <col min="9" max="9" width="17.54296875" bestFit="1" customWidth="1"/>
    <col min="10" max="10" width="24.08984375" bestFit="1" customWidth="1"/>
    <col min="11" max="11" width="14.36328125" bestFit="1" customWidth="1"/>
    <col min="12" max="12" width="11.54296875" bestFit="1" customWidth="1"/>
    <col min="13" max="13" width="10.08984375" bestFit="1" customWidth="1"/>
    <col min="14" max="14" width="14.81640625" bestFit="1" customWidth="1"/>
    <col min="15" max="15" width="9.90625" bestFit="1" customWidth="1"/>
    <col min="16" max="16" width="13.81640625" bestFit="1" customWidth="1"/>
    <col min="17" max="17" width="8.90625" bestFit="1" customWidth="1"/>
    <col min="18" max="18" width="5.54296875" bestFit="1" customWidth="1"/>
    <col min="19" max="19" width="11" bestFit="1" customWidth="1"/>
    <col min="20" max="20" width="9.26953125" bestFit="1" customWidth="1"/>
    <col min="21" max="21" width="8.6328125" bestFit="1" customWidth="1"/>
    <col min="22" max="22" width="5.54296875" bestFit="1" customWidth="1"/>
    <col min="23" max="23" width="14.453125" bestFit="1" customWidth="1"/>
    <col min="24" max="24" width="7.08984375" bestFit="1" customWidth="1"/>
    <col min="25" max="25" width="8.7265625" bestFit="1" customWidth="1"/>
    <col min="26" max="26" width="19.7265625" bestFit="1" customWidth="1"/>
    <col min="27" max="27" width="13.6328125" bestFit="1" customWidth="1"/>
    <col min="28" max="28" width="20.7265625" bestFit="1" customWidth="1"/>
    <col min="29" max="29" width="5.54296875" bestFit="1" customWidth="1"/>
    <col min="30" max="30" width="21.26953125" bestFit="1" customWidth="1"/>
    <col min="31" max="31" width="5.54296875" bestFit="1" customWidth="1"/>
    <col min="32" max="32" width="9.81640625" bestFit="1" customWidth="1"/>
    <col min="33" max="33" width="9.26953125" bestFit="1" customWidth="1"/>
    <col min="34" max="34" width="13.90625" bestFit="1" customWidth="1"/>
    <col min="35" max="35" width="3.453125" bestFit="1" customWidth="1"/>
    <col min="36" max="36" width="13.90625" bestFit="1" customWidth="1"/>
    <col min="37" max="37" width="9.81640625" bestFit="1" customWidth="1"/>
    <col min="38" max="38" width="10.54296875" bestFit="1" customWidth="1"/>
    <col min="39" max="39" width="14.26953125" bestFit="1" customWidth="1"/>
    <col min="40" max="40" width="7.90625" bestFit="1" customWidth="1"/>
    <col min="41" max="41" width="14.36328125" bestFit="1" customWidth="1"/>
    <col min="42" max="42" width="12.1796875" bestFit="1" customWidth="1"/>
    <col min="43" max="44" width="16.26953125" bestFit="1" customWidth="1"/>
    <col min="45" max="45" width="8.6328125" bestFit="1" customWidth="1"/>
    <col min="46" max="46" width="12.36328125" bestFit="1" customWidth="1"/>
    <col min="47" max="47" width="15.08984375" bestFit="1" customWidth="1"/>
    <col min="48" max="48" width="17.36328125" bestFit="1" customWidth="1"/>
    <col min="49" max="49" width="74.08984375" bestFit="1" customWidth="1"/>
    <col min="50" max="50" width="4.54296875" bestFit="1" customWidth="1"/>
    <col min="51" max="51" width="20.08984375" bestFit="1" customWidth="1"/>
    <col min="52" max="52" width="22" bestFit="1" customWidth="1"/>
    <col min="53" max="53" width="27.1796875" bestFit="1" customWidth="1"/>
    <col min="54" max="54" width="20" bestFit="1" customWidth="1"/>
    <col min="55" max="55" width="3.453125" bestFit="1" customWidth="1"/>
    <col min="56" max="56" width="11.26953125" bestFit="1" customWidth="1"/>
    <col min="57" max="57" width="8.7265625" bestFit="1" customWidth="1"/>
    <col min="58" max="58" width="12.90625" bestFit="1" customWidth="1"/>
    <col min="59" max="59" width="13" bestFit="1" customWidth="1"/>
    <col min="60" max="60" width="6.453125" bestFit="1" customWidth="1"/>
    <col min="61" max="61" width="18.54296875" bestFit="1" customWidth="1"/>
    <col min="62" max="62" width="3.453125" bestFit="1" customWidth="1"/>
    <col min="63" max="63" width="20.6328125" bestFit="1" customWidth="1"/>
    <col min="64" max="64" width="6.7265625" bestFit="1" customWidth="1"/>
    <col min="65" max="65" width="9.36328125" bestFit="1" customWidth="1"/>
    <col min="66" max="66" width="24.54296875" bestFit="1" customWidth="1"/>
    <col min="67" max="67" width="11" bestFit="1" customWidth="1"/>
    <col min="68" max="68" width="6" bestFit="1" customWidth="1"/>
    <col min="69" max="69" width="2.453125" bestFit="1" customWidth="1"/>
    <col min="70" max="70" width="19.81640625" bestFit="1" customWidth="1"/>
    <col min="71" max="71" width="9.90625" bestFit="1" customWidth="1"/>
    <col min="72" max="72" width="15.6328125" bestFit="1" customWidth="1"/>
    <col min="73" max="73" width="12" bestFit="1" customWidth="1"/>
    <col min="74" max="74" width="15.08984375" bestFit="1" customWidth="1"/>
    <col min="75" max="75" width="11" bestFit="1" customWidth="1"/>
    <col min="76" max="76" width="16.1796875" bestFit="1" customWidth="1"/>
    <col min="77" max="77" width="16.453125" bestFit="1" customWidth="1"/>
    <col min="78" max="78" width="12.54296875" bestFit="1" customWidth="1"/>
    <col min="79" max="79" width="19.36328125" bestFit="1" customWidth="1"/>
    <col min="80" max="80" width="16.08984375" bestFit="1" customWidth="1"/>
    <col min="81" max="81" width="15.7265625" bestFit="1" customWidth="1"/>
    <col min="82" max="82" width="16.90625" bestFit="1" customWidth="1"/>
    <col min="83" max="83" width="44.1796875" bestFit="1" customWidth="1"/>
    <col min="84" max="84" width="21.26953125" bestFit="1" customWidth="1"/>
    <col min="85" max="85" width="11.7265625" bestFit="1" customWidth="1"/>
    <col min="86" max="86" width="15.90625" bestFit="1" customWidth="1"/>
    <col min="87" max="87" width="11.26953125" bestFit="1" customWidth="1"/>
    <col min="88" max="88" width="17.08984375" bestFit="1" customWidth="1"/>
    <col min="89" max="89" width="17.54296875" bestFit="1" customWidth="1"/>
    <col min="90" max="90" width="16" bestFit="1" customWidth="1"/>
    <col min="91" max="91" width="19.08984375" bestFit="1" customWidth="1"/>
    <col min="92" max="92" width="28.36328125" bestFit="1" customWidth="1"/>
    <col min="93" max="93" width="13.6328125" bestFit="1" customWidth="1"/>
    <col min="94" max="94" width="20.26953125" bestFit="1" customWidth="1"/>
    <col min="95" max="95" width="13.81640625" bestFit="1" customWidth="1"/>
    <col min="96" max="96" width="22.6328125" bestFit="1" customWidth="1"/>
    <col min="97" max="97" width="17.7265625" bestFit="1" customWidth="1"/>
    <col min="98" max="98" width="12" bestFit="1" customWidth="1"/>
    <col min="99" max="99" width="19.7265625" bestFit="1" customWidth="1"/>
    <col min="100" max="100" width="14.26953125" bestFit="1" customWidth="1"/>
    <col min="101" max="101" width="30" bestFit="1" customWidth="1"/>
    <col min="102" max="102" width="18.36328125" bestFit="1" customWidth="1"/>
    <col min="103" max="103" width="18.90625" bestFit="1" customWidth="1"/>
    <col min="104" max="104" width="20.6328125" bestFit="1" customWidth="1"/>
    <col min="105" max="105" width="41.54296875" bestFit="1" customWidth="1"/>
    <col min="106" max="106" width="40.1796875" bestFit="1" customWidth="1"/>
    <col min="107" max="107" width="42.36328125" bestFit="1" customWidth="1"/>
    <col min="108" max="108" width="40.453125" bestFit="1" customWidth="1"/>
    <col min="109" max="109" width="24" bestFit="1" customWidth="1"/>
    <col min="110" max="110" width="16.54296875" bestFit="1" customWidth="1"/>
    <col min="111" max="111" width="17.08984375" bestFit="1" customWidth="1"/>
    <col min="112" max="112" width="24.08984375" bestFit="1" customWidth="1"/>
    <col min="113" max="113" width="18.26953125" bestFit="1" customWidth="1"/>
    <col min="114" max="114" width="15.54296875" bestFit="1" customWidth="1"/>
    <col min="115" max="115" width="12.1796875" bestFit="1" customWidth="1"/>
    <col min="116" max="116" width="13.54296875" bestFit="1" customWidth="1"/>
    <col min="117" max="117" width="12.81640625" bestFit="1" customWidth="1"/>
    <col min="118" max="118" width="13.453125" bestFit="1" customWidth="1"/>
    <col min="119" max="119" width="12.36328125" bestFit="1" customWidth="1"/>
    <col min="120" max="120" width="18" bestFit="1" customWidth="1"/>
    <col min="121" max="121" width="31.1796875" bestFit="1" customWidth="1"/>
    <col min="122" max="122" width="17.26953125" bestFit="1" customWidth="1"/>
    <col min="123" max="123" width="12.453125" bestFit="1" customWidth="1"/>
    <col min="124" max="124" width="32.6328125" bestFit="1" customWidth="1"/>
    <col min="125" max="125" width="22.26953125" bestFit="1" customWidth="1"/>
    <col min="126" max="126" width="13.90625" bestFit="1" customWidth="1"/>
    <col min="127" max="127" width="27.90625" bestFit="1" customWidth="1"/>
    <col min="128" max="128" width="18.6328125" bestFit="1" customWidth="1"/>
    <col min="129" max="129" width="19.36328125" bestFit="1" customWidth="1"/>
    <col min="130" max="130" width="22.54296875" bestFit="1" customWidth="1"/>
    <col min="131" max="131" width="8.90625" bestFit="1" customWidth="1"/>
    <col min="132" max="132" width="10" bestFit="1" customWidth="1"/>
    <col min="133" max="133" width="11.54296875" bestFit="1" customWidth="1"/>
    <col min="134" max="134" width="15.453125" bestFit="1" customWidth="1"/>
    <col min="135" max="135" width="13.7265625" bestFit="1" customWidth="1"/>
    <col min="136" max="136" width="11.08984375" bestFit="1" customWidth="1"/>
    <col min="137" max="137" width="30" bestFit="1" customWidth="1"/>
    <col min="138" max="138" width="8.90625" bestFit="1" customWidth="1"/>
    <col min="139" max="139" width="14.81640625" bestFit="1" customWidth="1"/>
    <col min="140" max="140" width="24.36328125" bestFit="1" customWidth="1"/>
    <col min="141" max="141" width="28.6328125" bestFit="1" customWidth="1"/>
    <col min="142" max="142" width="18.26953125" bestFit="1" customWidth="1"/>
    <col min="143" max="143" width="11.1796875" bestFit="1" customWidth="1"/>
    <col min="144" max="144" width="13.6328125" bestFit="1" customWidth="1"/>
    <col min="145" max="145" width="11.26953125" bestFit="1" customWidth="1"/>
    <col min="146" max="146" width="9" bestFit="1" customWidth="1"/>
    <col min="147" max="147" width="10.08984375" bestFit="1" customWidth="1"/>
    <col min="148" max="148" width="6.54296875" bestFit="1" customWidth="1"/>
    <col min="149" max="149" width="9" bestFit="1" customWidth="1"/>
    <col min="150" max="150" width="10.6328125" bestFit="1" customWidth="1"/>
    <col min="151" max="151" width="15.1796875" bestFit="1" customWidth="1"/>
    <col min="152" max="152" width="9.36328125" bestFit="1" customWidth="1"/>
    <col min="153" max="153" width="16.54296875" bestFit="1" customWidth="1"/>
    <col min="154" max="154" width="35.6328125" bestFit="1" customWidth="1"/>
    <col min="155" max="155" width="16.36328125" bestFit="1" customWidth="1"/>
    <col min="156" max="156" width="6.36328125" bestFit="1" customWidth="1"/>
    <col min="157" max="157" width="7.6328125" bestFit="1" customWidth="1"/>
    <col min="158" max="158" width="12.90625" bestFit="1" customWidth="1"/>
    <col min="159" max="159" width="8.90625" bestFit="1" customWidth="1"/>
    <col min="160" max="160" width="9.1796875" bestFit="1" customWidth="1"/>
    <col min="161" max="161" width="5.81640625" bestFit="1" customWidth="1"/>
    <col min="162" max="162" width="7.81640625" bestFit="1" customWidth="1"/>
    <col min="163" max="163" width="12.54296875" bestFit="1" customWidth="1"/>
    <col min="164" max="164" width="14.54296875" bestFit="1" customWidth="1"/>
    <col min="165" max="165" width="12.453125" bestFit="1" customWidth="1"/>
    <col min="166" max="166" width="10.08984375" bestFit="1" customWidth="1"/>
    <col min="167" max="167" width="32" bestFit="1" customWidth="1"/>
    <col min="168" max="168" width="52.81640625" bestFit="1" customWidth="1"/>
    <col min="169" max="169" width="10" bestFit="1" customWidth="1"/>
    <col min="170" max="170" width="5.36328125" bestFit="1" customWidth="1"/>
    <col min="171" max="171" width="3.7265625" bestFit="1" customWidth="1"/>
    <col min="172" max="172" width="18.453125" bestFit="1" customWidth="1"/>
    <col min="173" max="173" width="28.1796875" bestFit="1" customWidth="1"/>
    <col min="174" max="174" width="7.26953125" bestFit="1" customWidth="1"/>
    <col min="175" max="175" width="5.81640625" bestFit="1" customWidth="1"/>
    <col min="176" max="176" width="17.7265625" bestFit="1" customWidth="1"/>
    <col min="177" max="177" width="16.453125" bestFit="1" customWidth="1"/>
    <col min="178" max="178" width="25.90625" bestFit="1" customWidth="1"/>
    <col min="179" max="179" width="6.6328125" bestFit="1" customWidth="1"/>
    <col min="180" max="180" width="5.7265625" bestFit="1" customWidth="1"/>
    <col min="181" max="181" width="14.453125" bestFit="1" customWidth="1"/>
    <col min="182" max="182" width="21.90625" bestFit="1" customWidth="1"/>
    <col min="183" max="183" width="13.08984375" bestFit="1" customWidth="1"/>
    <col min="184" max="184" width="16.54296875" bestFit="1" customWidth="1"/>
    <col min="185" max="185" width="19" bestFit="1" customWidth="1"/>
    <col min="186" max="186" width="18.7265625" bestFit="1" customWidth="1"/>
    <col min="187" max="187" width="15.453125" bestFit="1" customWidth="1"/>
    <col min="188" max="188" width="9" bestFit="1" customWidth="1"/>
    <col min="189" max="189" width="14.26953125" bestFit="1" customWidth="1"/>
    <col min="190" max="190" width="6.1796875" bestFit="1" customWidth="1"/>
    <col min="191" max="191" width="15.90625" bestFit="1" customWidth="1"/>
    <col min="192" max="192" width="14" bestFit="1" customWidth="1"/>
    <col min="193" max="193" width="18.54296875" bestFit="1" customWidth="1"/>
    <col min="194" max="194" width="15.81640625" bestFit="1" customWidth="1"/>
    <col min="195" max="195" width="17.7265625" bestFit="1" customWidth="1"/>
    <col min="196" max="196" width="16.1796875" bestFit="1" customWidth="1"/>
    <col min="197" max="197" width="22.26953125" bestFit="1" customWidth="1"/>
    <col min="198" max="198" width="34.36328125" bestFit="1" customWidth="1"/>
    <col min="199" max="199" width="35.453125" bestFit="1" customWidth="1"/>
    <col min="200" max="200" width="36.81640625" bestFit="1" customWidth="1"/>
    <col min="201" max="201" width="9.1796875" bestFit="1" customWidth="1"/>
    <col min="202" max="202" width="7.36328125" bestFit="1" customWidth="1"/>
    <col min="203" max="203" width="6.81640625" bestFit="1" customWidth="1"/>
    <col min="204" max="204" width="15.7265625" bestFit="1" customWidth="1"/>
    <col min="205" max="205" width="13.54296875" bestFit="1" customWidth="1"/>
    <col min="206" max="206" width="16.26953125" bestFit="1" customWidth="1"/>
    <col min="207" max="207" width="17.54296875" bestFit="1" customWidth="1"/>
    <col min="208" max="208" width="15.81640625" bestFit="1" customWidth="1"/>
    <col min="209" max="209" width="17.54296875" bestFit="1" customWidth="1"/>
    <col min="210" max="210" width="15.26953125" bestFit="1" customWidth="1"/>
    <col min="211" max="211" width="32.26953125" bestFit="1" customWidth="1"/>
    <col min="212" max="212" width="16.90625" bestFit="1" customWidth="1"/>
    <col min="213" max="213" width="13.90625" bestFit="1" customWidth="1"/>
    <col min="214" max="214" width="12.453125" bestFit="1" customWidth="1"/>
    <col min="215" max="215" width="15.6328125" bestFit="1" customWidth="1"/>
    <col min="216" max="216" width="16.90625" bestFit="1" customWidth="1"/>
    <col min="217" max="217" width="15.1796875" bestFit="1" customWidth="1"/>
    <col min="218" max="218" width="17.453125" bestFit="1" customWidth="1"/>
    <col min="219" max="219" width="20.81640625" bestFit="1" customWidth="1"/>
    <col min="220" max="220" width="8.36328125" bestFit="1" customWidth="1"/>
    <col min="221" max="221" width="13.81640625" bestFit="1" customWidth="1"/>
    <col min="222" max="222" width="7.08984375" bestFit="1" customWidth="1"/>
    <col min="223" max="223" width="38.6328125" bestFit="1" customWidth="1"/>
    <col min="224" max="224" width="17" bestFit="1" customWidth="1"/>
    <col min="225" max="225" width="20.26953125" bestFit="1" customWidth="1"/>
    <col min="226" max="226" width="12.36328125" bestFit="1" customWidth="1"/>
    <col min="227" max="227" width="18.453125" bestFit="1" customWidth="1"/>
    <col min="228" max="228" width="16.08984375" bestFit="1" customWidth="1"/>
    <col min="229" max="229" width="16.7265625" bestFit="1" customWidth="1"/>
    <col min="230" max="230" width="9.6328125" bestFit="1" customWidth="1"/>
    <col min="231" max="231" width="37.08984375" bestFit="1" customWidth="1"/>
    <col min="232" max="232" width="12.1796875" bestFit="1" customWidth="1"/>
    <col min="233" max="233" width="11.81640625" bestFit="1" customWidth="1"/>
    <col min="234" max="234" width="9.453125" bestFit="1" customWidth="1"/>
    <col min="235" max="235" width="9" bestFit="1" customWidth="1"/>
    <col min="236" max="236" width="32.1796875" bestFit="1" customWidth="1"/>
    <col min="237" max="237" width="36.26953125" bestFit="1" customWidth="1"/>
    <col min="238" max="238" width="13.54296875" bestFit="1" customWidth="1"/>
    <col min="239" max="239" width="10.453125" bestFit="1" customWidth="1"/>
    <col min="240" max="240" width="13.90625" bestFit="1" customWidth="1"/>
    <col min="241" max="241" width="16.1796875" bestFit="1" customWidth="1"/>
    <col min="242" max="242" width="13" bestFit="1" customWidth="1"/>
    <col min="243" max="243" width="16.6328125" bestFit="1" customWidth="1"/>
    <col min="244" max="244" width="9.90625" bestFit="1" customWidth="1"/>
    <col min="245" max="245" width="18.08984375" bestFit="1" customWidth="1"/>
    <col min="246" max="246" width="10" bestFit="1" customWidth="1"/>
    <col min="247" max="247" width="6.36328125" bestFit="1" customWidth="1"/>
    <col min="248" max="248" width="10.08984375" bestFit="1" customWidth="1"/>
    <col min="249" max="249" width="11.26953125" bestFit="1" customWidth="1"/>
    <col min="250" max="250" width="13.1796875" bestFit="1" customWidth="1"/>
    <col min="251" max="251" width="12.54296875" bestFit="1" customWidth="1"/>
    <col min="252" max="252" width="22" bestFit="1" customWidth="1"/>
    <col min="253" max="253" width="9.08984375" bestFit="1" customWidth="1"/>
    <col min="254" max="254" width="8.90625" bestFit="1" customWidth="1"/>
    <col min="255" max="255" width="14.6328125" bestFit="1" customWidth="1"/>
    <col min="256" max="256" width="5.26953125" bestFit="1" customWidth="1"/>
    <col min="257" max="257" width="16.36328125" bestFit="1" customWidth="1"/>
    <col min="258" max="258" width="12.81640625" bestFit="1" customWidth="1"/>
    <col min="259" max="259" width="18.08984375" bestFit="1" customWidth="1"/>
    <col min="260" max="260" width="15.26953125" bestFit="1" customWidth="1"/>
    <col min="262" max="263" width="9.36328125" bestFit="1" customWidth="1"/>
    <col min="264" max="264" width="14.36328125" bestFit="1" customWidth="1"/>
    <col min="265" max="265" width="48.1796875" bestFit="1" customWidth="1"/>
    <col min="266" max="266" width="11.6328125" bestFit="1" customWidth="1"/>
    <col min="267" max="267" width="14.08984375" bestFit="1" customWidth="1"/>
    <col min="268" max="268" width="9.36328125" bestFit="1" customWidth="1"/>
    <col min="269" max="269" width="22.453125" bestFit="1" customWidth="1"/>
    <col min="270" max="270" width="17.36328125" bestFit="1" customWidth="1"/>
    <col min="271" max="271" width="5.36328125" bestFit="1" customWidth="1"/>
    <col min="272" max="272" width="13.90625" bestFit="1" customWidth="1"/>
    <col min="273" max="273" width="12.1796875" bestFit="1" customWidth="1"/>
    <col min="274" max="274" width="8.90625" bestFit="1" customWidth="1"/>
    <col min="275" max="275" width="16.1796875" bestFit="1" customWidth="1"/>
    <col min="276" max="276" width="25.6328125" bestFit="1" customWidth="1"/>
    <col min="277" max="277" width="22.26953125" bestFit="1" customWidth="1"/>
    <col min="278" max="278" width="15.7265625" bestFit="1" customWidth="1"/>
    <col min="279" max="279" width="18.08984375" bestFit="1" customWidth="1"/>
    <col min="280" max="280" width="16.6328125" bestFit="1" customWidth="1"/>
    <col min="281" max="281" width="9.36328125" bestFit="1" customWidth="1"/>
    <col min="282" max="282" width="20.08984375" bestFit="1" customWidth="1"/>
    <col min="283" max="283" width="9.6328125" bestFit="1" customWidth="1"/>
    <col min="284" max="284" width="12.26953125" bestFit="1" customWidth="1"/>
    <col min="285" max="285" width="22.54296875" bestFit="1" customWidth="1"/>
    <col min="286" max="286" width="25" bestFit="1" customWidth="1"/>
    <col min="287" max="287" width="11" bestFit="1" customWidth="1"/>
    <col min="288" max="288" width="15.08984375" bestFit="1" customWidth="1"/>
    <col min="289" max="289" width="11.81640625" bestFit="1" customWidth="1"/>
    <col min="290" max="290" width="19.81640625" bestFit="1" customWidth="1"/>
    <col min="291" max="291" width="27.1796875" bestFit="1" customWidth="1"/>
    <col min="292" max="292" width="39.81640625" bestFit="1" customWidth="1"/>
    <col min="293" max="293" width="36.36328125" bestFit="1" customWidth="1"/>
    <col min="294" max="294" width="9" bestFit="1" customWidth="1"/>
    <col min="295" max="295" width="10.6328125" bestFit="1" customWidth="1"/>
    <col min="296" max="296" width="18.81640625" bestFit="1" customWidth="1"/>
    <col min="297" max="297" width="7" bestFit="1" customWidth="1"/>
    <col min="298" max="298" width="21.54296875" bestFit="1" customWidth="1"/>
    <col min="299" max="299" width="20.90625" bestFit="1" customWidth="1"/>
    <col min="300" max="300" width="7.08984375" bestFit="1" customWidth="1"/>
    <col min="301" max="301" width="12" bestFit="1" customWidth="1"/>
    <col min="302" max="302" width="5.54296875" bestFit="1" customWidth="1"/>
    <col min="303" max="303" width="18.1796875" bestFit="1" customWidth="1"/>
    <col min="304" max="304" width="6.08984375" bestFit="1" customWidth="1"/>
    <col min="305" max="305" width="9.08984375" bestFit="1" customWidth="1"/>
    <col min="306" max="306" width="13.6328125" bestFit="1" customWidth="1"/>
    <col min="307" max="307" width="11.1796875" bestFit="1" customWidth="1"/>
    <col min="308" max="308" width="12.1796875" bestFit="1" customWidth="1"/>
    <col min="309" max="309" width="13.90625" bestFit="1" customWidth="1"/>
    <col min="310" max="310" width="12.36328125" bestFit="1" customWidth="1"/>
    <col min="311" max="311" width="22.453125" bestFit="1" customWidth="1"/>
    <col min="312" max="312" width="23" bestFit="1" customWidth="1"/>
    <col min="313" max="313" width="16.90625" bestFit="1" customWidth="1"/>
    <col min="314" max="314" width="10.453125" bestFit="1" customWidth="1"/>
    <col min="315" max="315" width="9" bestFit="1" customWidth="1"/>
    <col min="316" max="316" width="12.81640625" bestFit="1" customWidth="1"/>
    <col min="317" max="317" width="12.1796875" bestFit="1" customWidth="1"/>
    <col min="318" max="318" width="35.90625" bestFit="1" customWidth="1"/>
    <col min="319" max="319" width="9.6328125" bestFit="1" customWidth="1"/>
    <col min="320" max="320" width="11.6328125" bestFit="1" customWidth="1"/>
    <col min="321" max="321" width="10.453125" bestFit="1" customWidth="1"/>
    <col min="322" max="322" width="13.453125" bestFit="1" customWidth="1"/>
    <col min="323" max="323" width="20.6328125" bestFit="1" customWidth="1"/>
    <col min="324" max="324" width="11.7265625" bestFit="1" customWidth="1"/>
    <col min="325" max="325" width="8.36328125" bestFit="1" customWidth="1"/>
    <col min="326" max="326" width="7.7265625" bestFit="1" customWidth="1"/>
    <col min="327" max="327" width="9.453125" bestFit="1" customWidth="1"/>
    <col min="328" max="328" width="18" bestFit="1" customWidth="1"/>
    <col min="329" max="329" width="27.453125" bestFit="1" customWidth="1"/>
    <col min="330" max="330" width="11.08984375" bestFit="1" customWidth="1"/>
    <col min="331" max="331" width="23.36328125" bestFit="1" customWidth="1"/>
    <col min="332" max="332" width="9" bestFit="1" customWidth="1"/>
    <col min="333" max="333" width="13.90625" bestFit="1" customWidth="1"/>
    <col min="334" max="334" width="5.7265625" bestFit="1" customWidth="1"/>
    <col min="335" max="335" width="8.6328125" bestFit="1" customWidth="1"/>
    <col min="336" max="336" width="15" bestFit="1" customWidth="1"/>
    <col min="337" max="337" width="13.81640625" bestFit="1" customWidth="1"/>
    <col min="338" max="338" width="14.81640625" bestFit="1" customWidth="1"/>
    <col min="339" max="339" width="14.90625" bestFit="1" customWidth="1"/>
    <col min="340" max="340" width="32.54296875" bestFit="1" customWidth="1"/>
    <col min="341" max="341" width="7.81640625" bestFit="1" customWidth="1"/>
    <col min="342" max="342" width="5.08984375" bestFit="1" customWidth="1"/>
    <col min="343" max="343" width="17" bestFit="1" customWidth="1"/>
    <col min="344" max="344" width="16.1796875" bestFit="1" customWidth="1"/>
    <col min="345" max="345" width="15.1796875" bestFit="1" customWidth="1"/>
    <col min="346" max="346" width="10" bestFit="1" customWidth="1"/>
    <col min="347" max="347" width="7.7265625" bestFit="1" customWidth="1"/>
    <col min="348" max="348" width="14.453125" bestFit="1" customWidth="1"/>
    <col min="349" max="349" width="7.6328125" bestFit="1" customWidth="1"/>
    <col min="350" max="350" width="37.26953125" bestFit="1" customWidth="1"/>
    <col min="351" max="351" width="25" bestFit="1" customWidth="1"/>
    <col min="352" max="352" width="17.81640625" bestFit="1" customWidth="1"/>
    <col min="353" max="353" width="29.90625" bestFit="1" customWidth="1"/>
    <col min="354" max="354" width="20.36328125" bestFit="1" customWidth="1"/>
    <col min="355" max="355" width="13.7265625" bestFit="1" customWidth="1"/>
    <col min="356" max="356" width="9.90625" bestFit="1" customWidth="1"/>
    <col min="357" max="357" width="14.90625" bestFit="1" customWidth="1"/>
    <col min="358" max="358" width="10.453125" bestFit="1" customWidth="1"/>
    <col min="359" max="359" width="8.6328125" bestFit="1" customWidth="1"/>
    <col min="360" max="360" width="11" bestFit="1" customWidth="1"/>
    <col min="361" max="361" width="18.1796875" bestFit="1" customWidth="1"/>
    <col min="362" max="362" width="15.1796875" bestFit="1" customWidth="1"/>
    <col min="363" max="363" width="13.7265625" bestFit="1" customWidth="1"/>
    <col min="364" max="364" width="13.1796875" bestFit="1" customWidth="1"/>
    <col min="365" max="365" width="11.26953125" bestFit="1" customWidth="1"/>
    <col min="366" max="366" width="9.81640625" bestFit="1" customWidth="1"/>
    <col min="367" max="367" width="18.1796875" bestFit="1" customWidth="1"/>
    <col min="368" max="368" width="19.54296875" bestFit="1" customWidth="1"/>
    <col min="369" max="369" width="10.26953125" bestFit="1" customWidth="1"/>
    <col min="370" max="370" width="5.54296875" bestFit="1" customWidth="1"/>
    <col min="371" max="371" width="8.26953125" bestFit="1" customWidth="1"/>
    <col min="372" max="372" width="19.36328125" bestFit="1" customWidth="1"/>
    <col min="373" max="373" width="8.36328125" bestFit="1" customWidth="1"/>
    <col min="374" max="374" width="5.7265625" bestFit="1" customWidth="1"/>
    <col min="375" max="375" width="8.36328125" bestFit="1" customWidth="1"/>
    <col min="376" max="376" width="7" bestFit="1" customWidth="1"/>
    <col min="377" max="377" width="12.1796875" bestFit="1" customWidth="1"/>
    <col min="378" max="378" width="20.1796875" bestFit="1" customWidth="1"/>
    <col min="379" max="379" width="21.26953125" bestFit="1" customWidth="1"/>
    <col min="380" max="380" width="17.08984375" bestFit="1" customWidth="1"/>
    <col min="381" max="381" width="17.6328125" bestFit="1" customWidth="1"/>
    <col min="382" max="382" width="15.54296875" bestFit="1" customWidth="1"/>
    <col min="383" max="383" width="14.81640625" bestFit="1" customWidth="1"/>
    <col min="384" max="384" width="23.7265625" bestFit="1" customWidth="1"/>
    <col min="385" max="385" width="14.90625" bestFit="1" customWidth="1"/>
    <col min="386" max="386" width="14.36328125" bestFit="1" customWidth="1"/>
    <col min="387" max="387" width="26.81640625" bestFit="1" customWidth="1"/>
    <col min="388" max="388" width="16.1796875" bestFit="1" customWidth="1"/>
    <col min="389" max="389" width="9.7265625" bestFit="1" customWidth="1"/>
    <col min="390" max="390" width="8.26953125" bestFit="1" customWidth="1"/>
    <col min="391" max="391" width="10.54296875" bestFit="1" customWidth="1"/>
    <col min="392" max="392" width="7.81640625" bestFit="1" customWidth="1"/>
    <col min="393" max="393" width="10" bestFit="1" customWidth="1"/>
    <col min="395" max="395" width="20" bestFit="1" customWidth="1"/>
    <col min="396" max="396" width="18.453125" bestFit="1" customWidth="1"/>
    <col min="397" max="397" width="30.6328125" bestFit="1" customWidth="1"/>
    <col min="398" max="398" width="23" bestFit="1" customWidth="1"/>
    <col min="400" max="400" width="4" bestFit="1" customWidth="1"/>
    <col min="401" max="401" width="23.36328125" bestFit="1" customWidth="1"/>
    <col min="402" max="402" width="28.54296875" bestFit="1" customWidth="1"/>
    <col min="403" max="403" width="9.81640625" bestFit="1" customWidth="1"/>
    <col min="404" max="404" width="43" bestFit="1" customWidth="1"/>
    <col min="405" max="405" width="5.54296875" bestFit="1" customWidth="1"/>
    <col min="406" max="406" width="12" bestFit="1" customWidth="1"/>
    <col min="407" max="407" width="10.453125" bestFit="1" customWidth="1"/>
    <col min="408" max="408" width="14.54296875" bestFit="1" customWidth="1"/>
    <col min="409" max="409" width="16.26953125" bestFit="1" customWidth="1"/>
    <col min="410" max="410" width="11.6328125" bestFit="1" customWidth="1"/>
    <col min="411" max="411" width="10.6328125" bestFit="1" customWidth="1"/>
    <col min="412" max="412" width="13" bestFit="1" customWidth="1"/>
    <col min="413" max="413" width="13.6328125" bestFit="1" customWidth="1"/>
    <col min="414" max="414" width="9.90625" bestFit="1" customWidth="1"/>
    <col min="415" max="415" width="16.54296875" bestFit="1" customWidth="1"/>
    <col min="416" max="416" width="10.6328125" bestFit="1" customWidth="1"/>
    <col min="417" max="417" width="8.54296875" bestFit="1" customWidth="1"/>
    <col min="418" max="418" width="7.6328125" bestFit="1" customWidth="1"/>
    <col min="419" max="419" width="12.6328125" bestFit="1" customWidth="1"/>
    <col min="420" max="420" width="6.08984375" bestFit="1" customWidth="1"/>
    <col min="421" max="421" width="12.54296875" bestFit="1" customWidth="1"/>
    <col min="422" max="422" width="14" bestFit="1" customWidth="1"/>
    <col min="423" max="423" width="17.453125" bestFit="1" customWidth="1"/>
    <col min="424" max="424" width="14.26953125" bestFit="1" customWidth="1"/>
    <col min="425" max="425" width="8.36328125" bestFit="1" customWidth="1"/>
    <col min="426" max="426" width="13.7265625" bestFit="1" customWidth="1"/>
    <col min="427" max="427" width="9.453125" bestFit="1" customWidth="1"/>
    <col min="428" max="428" width="15.54296875" bestFit="1" customWidth="1"/>
    <col min="429" max="429" width="14.54296875" bestFit="1" customWidth="1"/>
    <col min="430" max="430" width="14.1796875" bestFit="1" customWidth="1"/>
    <col min="431" max="431" width="17.7265625" bestFit="1" customWidth="1"/>
    <col min="432" max="432" width="10" bestFit="1" customWidth="1"/>
    <col min="433" max="433" width="11.1796875" bestFit="1" customWidth="1"/>
    <col min="434" max="434" width="11.36328125" bestFit="1" customWidth="1"/>
    <col min="435" max="435" width="10.6328125" bestFit="1" customWidth="1"/>
    <col min="436" max="436" width="13.6328125" bestFit="1" customWidth="1"/>
    <col min="437" max="437" width="5.54296875" bestFit="1" customWidth="1"/>
    <col min="438" max="438" width="8.36328125" bestFit="1" customWidth="1"/>
    <col min="439" max="439" width="10.36328125" bestFit="1" customWidth="1"/>
    <col min="440" max="440" width="12.26953125" bestFit="1" customWidth="1"/>
    <col min="441" max="441" width="12.6328125" bestFit="1" customWidth="1"/>
    <col min="442" max="442" width="9.36328125" bestFit="1" customWidth="1"/>
    <col min="443" max="443" width="11" bestFit="1" customWidth="1"/>
    <col min="444" max="444" width="13.7265625" bestFit="1" customWidth="1"/>
    <col min="445" max="445" width="9" bestFit="1" customWidth="1"/>
    <col min="446" max="446" width="6.6328125" bestFit="1" customWidth="1"/>
    <col min="447" max="447" width="11.36328125" bestFit="1" customWidth="1"/>
    <col min="448" max="448" width="6.453125" bestFit="1" customWidth="1"/>
    <col min="449" max="449" width="11.7265625" bestFit="1" customWidth="1"/>
    <col min="450" max="450" width="4.81640625" bestFit="1" customWidth="1"/>
    <col min="451" max="451" width="11" bestFit="1" customWidth="1"/>
    <col min="452" max="452" width="11.1796875" bestFit="1" customWidth="1"/>
    <col min="453" max="453" width="13.08984375" bestFit="1" customWidth="1"/>
    <col min="454" max="454" width="27.453125" bestFit="1" customWidth="1"/>
    <col min="455" max="455" width="11" bestFit="1" customWidth="1"/>
    <col min="456" max="456" width="73" bestFit="1" customWidth="1"/>
    <col min="457" max="457" width="23.1796875" bestFit="1" customWidth="1"/>
    <col min="458" max="458" width="12.90625" bestFit="1" customWidth="1"/>
    <col min="459" max="459" width="11.90625" bestFit="1" customWidth="1"/>
    <col min="460" max="460" width="6.7265625" bestFit="1" customWidth="1"/>
    <col min="461" max="461" width="10" bestFit="1" customWidth="1"/>
    <col min="462" max="462" width="20.453125" bestFit="1" customWidth="1"/>
    <col min="463" max="463" width="8.7265625" bestFit="1" customWidth="1"/>
    <col min="464" max="464" width="18.1796875" bestFit="1" customWidth="1"/>
    <col min="465" max="465" width="13.1796875" bestFit="1" customWidth="1"/>
    <col min="466" max="466" width="13.54296875" bestFit="1" customWidth="1"/>
    <col min="467" max="467" width="15" bestFit="1" customWidth="1"/>
    <col min="468" max="468" width="19.81640625" bestFit="1" customWidth="1"/>
    <col min="469" max="469" width="12.90625" bestFit="1" customWidth="1"/>
    <col min="470" max="470" width="6.1796875" bestFit="1" customWidth="1"/>
    <col min="471" max="471" width="10.7265625" bestFit="1" customWidth="1"/>
    <col min="472" max="472" width="6.08984375" bestFit="1" customWidth="1"/>
    <col min="474" max="474" width="21.453125" bestFit="1" customWidth="1"/>
    <col min="475" max="475" width="14.1796875" bestFit="1" customWidth="1"/>
    <col min="476" max="476" width="16.08984375" bestFit="1" customWidth="1"/>
    <col min="477" max="477" width="14.36328125" bestFit="1" customWidth="1"/>
    <col min="478" max="478" width="10.6328125" bestFit="1" customWidth="1"/>
    <col min="479" max="479" width="11.7265625" bestFit="1" customWidth="1"/>
    <col min="480" max="480" width="13.81640625" bestFit="1" customWidth="1"/>
    <col min="481" max="481" width="18.1796875" bestFit="1" customWidth="1"/>
    <col min="482" max="482" width="30.08984375" bestFit="1" customWidth="1"/>
    <col min="483" max="483" width="18.90625" bestFit="1" customWidth="1"/>
    <col min="484" max="484" width="12" bestFit="1" customWidth="1"/>
    <col min="485" max="485" width="19.36328125" bestFit="1" customWidth="1"/>
    <col min="486" max="487" width="10.36328125" bestFit="1" customWidth="1"/>
    <col min="488" max="488" width="22.81640625" bestFit="1" customWidth="1"/>
    <col min="489" max="489" width="20.08984375" bestFit="1" customWidth="1"/>
    <col min="490" max="490" width="18.90625" bestFit="1" customWidth="1"/>
    <col min="491" max="491" width="16.90625" bestFit="1" customWidth="1"/>
    <col min="492" max="492" width="13.08984375" bestFit="1" customWidth="1"/>
    <col min="493" max="493" width="11.08984375" bestFit="1" customWidth="1"/>
    <col min="494" max="494" width="14.1796875" bestFit="1" customWidth="1"/>
    <col min="495" max="495" width="13.90625" bestFit="1" customWidth="1"/>
    <col min="496" max="496" width="8.90625" bestFit="1" customWidth="1"/>
    <col min="497" max="497" width="15.7265625" bestFit="1" customWidth="1"/>
    <col min="498" max="498" width="7.90625" bestFit="1" customWidth="1"/>
    <col min="499" max="499" width="13.7265625" bestFit="1" customWidth="1"/>
    <col min="500" max="500" width="8.7265625" bestFit="1" customWidth="1"/>
    <col min="501" max="501" width="11.90625" bestFit="1" customWidth="1"/>
    <col min="502" max="502" width="14.26953125" bestFit="1" customWidth="1"/>
    <col min="503" max="503" width="6.453125" bestFit="1" customWidth="1"/>
    <col min="505" max="505" width="27.54296875" bestFit="1" customWidth="1"/>
    <col min="506" max="506" width="10.36328125" bestFit="1" customWidth="1"/>
    <col min="507" max="507" width="14.54296875" bestFit="1" customWidth="1"/>
    <col min="508" max="508" width="16.7265625" bestFit="1" customWidth="1"/>
    <col min="509" max="509" width="16.26953125" bestFit="1" customWidth="1"/>
    <col min="510" max="510" width="20.7265625" bestFit="1" customWidth="1"/>
    <col min="511" max="511" width="9.1796875" bestFit="1" customWidth="1"/>
    <col min="512" max="512" width="7" bestFit="1" customWidth="1"/>
    <col min="513" max="513" width="9.90625" bestFit="1" customWidth="1"/>
    <col min="514" max="514" width="17.54296875" bestFit="1" customWidth="1"/>
    <col min="515" max="515" width="5.36328125" bestFit="1" customWidth="1"/>
    <col min="516" max="516" width="6.08984375" bestFit="1" customWidth="1"/>
    <col min="517" max="517" width="19.54296875" bestFit="1" customWidth="1"/>
    <col min="518" max="518" width="31.6328125" bestFit="1" customWidth="1"/>
    <col min="519" max="519" width="10.08984375" bestFit="1" customWidth="1"/>
    <col min="520" max="520" width="5.453125" bestFit="1" customWidth="1"/>
    <col min="521" max="521" width="11.1796875" bestFit="1" customWidth="1"/>
    <col min="522" max="522" width="15" bestFit="1" customWidth="1"/>
    <col min="523" max="523" width="16.08984375" bestFit="1" customWidth="1"/>
    <col min="524" max="524" width="18.7265625" bestFit="1" customWidth="1"/>
    <col min="525" max="525" width="9.6328125" bestFit="1" customWidth="1"/>
    <col min="526" max="526" width="7.26953125" bestFit="1" customWidth="1"/>
    <col min="527" max="527" width="23.7265625" bestFit="1" customWidth="1"/>
    <col min="528" max="528" width="31.1796875" bestFit="1" customWidth="1"/>
    <col min="529" max="529" width="32.08984375" bestFit="1" customWidth="1"/>
    <col min="530" max="530" width="23.54296875" bestFit="1" customWidth="1"/>
    <col min="531" max="531" width="14.26953125" bestFit="1" customWidth="1"/>
    <col min="532" max="532" width="7.7265625" bestFit="1" customWidth="1"/>
    <col min="533" max="533" width="8.26953125" bestFit="1" customWidth="1"/>
    <col min="534" max="534" width="8.90625" bestFit="1" customWidth="1"/>
    <col min="535" max="536" width="6.453125" bestFit="1" customWidth="1"/>
    <col min="537" max="537" width="4.90625" bestFit="1" customWidth="1"/>
    <col min="538" max="538" width="15.6328125" bestFit="1" customWidth="1"/>
    <col min="539" max="539" width="10.6328125" bestFit="1" customWidth="1"/>
    <col min="540" max="540" width="7.81640625" bestFit="1" customWidth="1"/>
    <col min="541" max="541" width="10.7265625" bestFit="1" customWidth="1"/>
    <col min="542" max="542" width="13" bestFit="1" customWidth="1"/>
    <col min="543" max="543" width="6.81640625" bestFit="1" customWidth="1"/>
    <col min="544" max="544" width="7.08984375" bestFit="1" customWidth="1"/>
    <col min="545" max="545" width="10" bestFit="1" customWidth="1"/>
    <col min="546" max="546" width="11.08984375" bestFit="1" customWidth="1"/>
    <col min="547" max="547" width="18.1796875" bestFit="1" customWidth="1"/>
    <col min="548" max="548" width="13.36328125" bestFit="1" customWidth="1"/>
    <col min="549" max="549" width="11.36328125" bestFit="1" customWidth="1"/>
    <col min="550" max="550" width="36" bestFit="1" customWidth="1"/>
    <col min="551" max="551" width="15.6328125" bestFit="1" customWidth="1"/>
    <col min="552" max="552" width="10.36328125" bestFit="1" customWidth="1"/>
    <col min="553" max="553" width="17.08984375" bestFit="1" customWidth="1"/>
    <col min="554" max="554" width="9.08984375" bestFit="1" customWidth="1"/>
    <col min="555" max="555" width="7.81640625" bestFit="1" customWidth="1"/>
    <col min="556" max="556" width="12.1796875" bestFit="1" customWidth="1"/>
    <col min="557" max="557" width="18" bestFit="1" customWidth="1"/>
    <col min="558" max="558" width="13.90625" bestFit="1" customWidth="1"/>
    <col min="559" max="559" width="11.6328125" bestFit="1" customWidth="1"/>
    <col min="560" max="560" width="13.81640625" bestFit="1" customWidth="1"/>
    <col min="561" max="561" width="20.36328125" bestFit="1" customWidth="1"/>
    <col min="562" max="562" width="10.54296875" bestFit="1" customWidth="1"/>
    <col min="563" max="563" width="14.1796875" bestFit="1" customWidth="1"/>
    <col min="564" max="564" width="8.08984375" bestFit="1" customWidth="1"/>
    <col min="565" max="565" width="9.453125" bestFit="1" customWidth="1"/>
    <col min="566" max="566" width="14.1796875" bestFit="1" customWidth="1"/>
    <col min="567" max="567" width="29.81640625" bestFit="1" customWidth="1"/>
    <col min="568" max="568" width="14.36328125" bestFit="1" customWidth="1"/>
    <col min="569" max="569" width="15.08984375" bestFit="1" customWidth="1"/>
    <col min="570" max="570" width="18.81640625" bestFit="1" customWidth="1"/>
    <col min="571" max="571" width="14.6328125" bestFit="1" customWidth="1"/>
    <col min="572" max="572" width="26.1796875" bestFit="1" customWidth="1"/>
    <col min="573" max="573" width="12" bestFit="1" customWidth="1"/>
    <col min="574" max="574" width="14.1796875" bestFit="1" customWidth="1"/>
    <col min="575" max="575" width="17" bestFit="1" customWidth="1"/>
    <col min="576" max="576" width="12.1796875" bestFit="1" customWidth="1"/>
    <col min="577" max="577" width="21.36328125" bestFit="1" customWidth="1"/>
    <col min="578" max="578" width="19.81640625" bestFit="1" customWidth="1"/>
    <col min="579" max="579" width="10.6328125" bestFit="1" customWidth="1"/>
    <col min="580" max="580" width="5.81640625" bestFit="1" customWidth="1"/>
    <col min="581" max="581" width="16.26953125" bestFit="1" customWidth="1"/>
    <col min="582" max="582" width="7.81640625" bestFit="1" customWidth="1"/>
    <col min="583" max="583" width="12.81640625" bestFit="1" customWidth="1"/>
    <col min="584" max="584" width="11.6328125" bestFit="1" customWidth="1"/>
    <col min="585" max="585" width="8.08984375" bestFit="1" customWidth="1"/>
    <col min="586" max="586" width="17.453125" bestFit="1" customWidth="1"/>
    <col min="587" max="587" width="14.90625" bestFit="1" customWidth="1"/>
    <col min="588" max="588" width="12.26953125" bestFit="1" customWidth="1"/>
    <col min="589" max="590" width="10.7265625" bestFit="1" customWidth="1"/>
    <col min="591" max="591" width="6.08984375" bestFit="1" customWidth="1"/>
    <col min="592" max="592" width="8.6328125" bestFit="1" customWidth="1"/>
    <col min="593" max="593" width="6.54296875" bestFit="1" customWidth="1"/>
    <col min="594" max="594" width="23.453125" bestFit="1" customWidth="1"/>
    <col min="595" max="595" width="9.26953125" bestFit="1" customWidth="1"/>
    <col min="596" max="596" width="12.7265625" bestFit="1" customWidth="1"/>
    <col min="597" max="597" width="14.1796875" bestFit="1" customWidth="1"/>
    <col min="598" max="598" width="9.90625" bestFit="1" customWidth="1"/>
    <col min="599" max="599" width="35.90625" bestFit="1" customWidth="1"/>
    <col min="600" max="600" width="13.7265625" bestFit="1" customWidth="1"/>
    <col min="601" max="601" width="8.36328125" bestFit="1" customWidth="1"/>
    <col min="602" max="602" width="10" bestFit="1" customWidth="1"/>
    <col min="603" max="603" width="12.90625" bestFit="1" customWidth="1"/>
    <col min="604" max="604" width="12.54296875" bestFit="1" customWidth="1"/>
    <col min="605" max="605" width="13" bestFit="1" customWidth="1"/>
    <col min="606" max="606" width="10.54296875" bestFit="1" customWidth="1"/>
    <col min="607" max="607" width="19.36328125" bestFit="1" customWidth="1"/>
    <col min="608" max="608" width="10.36328125" bestFit="1" customWidth="1"/>
    <col min="609" max="609" width="16.81640625" bestFit="1" customWidth="1"/>
    <col min="610" max="610" width="11.81640625" bestFit="1" customWidth="1"/>
    <col min="611" max="611" width="6" bestFit="1" customWidth="1"/>
    <col min="612" max="612" width="22.81640625" bestFit="1" customWidth="1"/>
    <col min="613" max="613" width="9.453125" bestFit="1" customWidth="1"/>
    <col min="614" max="614" width="8" bestFit="1" customWidth="1"/>
    <col min="615" max="615" width="6.54296875" bestFit="1" customWidth="1"/>
    <col min="616" max="616" width="5.26953125" bestFit="1" customWidth="1"/>
    <col min="617" max="617" width="10.54296875" bestFit="1" customWidth="1"/>
    <col min="618" max="618" width="13.1796875" bestFit="1" customWidth="1"/>
    <col min="619" max="619" width="30.36328125" bestFit="1" customWidth="1"/>
    <col min="620" max="620" width="17.6328125" bestFit="1" customWidth="1"/>
    <col min="621" max="621" width="6.6328125" bestFit="1" customWidth="1"/>
    <col min="623" max="623" width="31.90625" bestFit="1" customWidth="1"/>
    <col min="624" max="624" width="30.453125" bestFit="1" customWidth="1"/>
    <col min="625" max="626" width="10.54296875" bestFit="1" customWidth="1"/>
    <col min="627" max="627" width="8.36328125" bestFit="1" customWidth="1"/>
    <col min="628" max="628" width="12.08984375" bestFit="1" customWidth="1"/>
    <col min="629" max="629" width="17.7265625" bestFit="1" customWidth="1"/>
    <col min="630" max="630" width="8.08984375" bestFit="1" customWidth="1"/>
    <col min="631" max="631" width="22" bestFit="1" customWidth="1"/>
    <col min="632" max="632" width="13.7265625" bestFit="1" customWidth="1"/>
    <col min="633" max="633" width="16.7265625" bestFit="1" customWidth="1"/>
    <col min="634" max="634" width="9.453125" bestFit="1" customWidth="1"/>
    <col min="635" max="635" width="7.6328125" bestFit="1" customWidth="1"/>
    <col min="636" max="636" width="11.26953125" bestFit="1" customWidth="1"/>
    <col min="637" max="637" width="18.36328125" bestFit="1" customWidth="1"/>
    <col min="638" max="638" width="11.08984375" bestFit="1" customWidth="1"/>
    <col min="639" max="639" width="7.453125" bestFit="1" customWidth="1"/>
    <col min="640" max="640" width="18.6328125" bestFit="1" customWidth="1"/>
    <col min="641" max="641" width="18.81640625" bestFit="1" customWidth="1"/>
    <col min="642" max="642" width="10.7265625" bestFit="1" customWidth="1"/>
    <col min="643" max="643" width="34.81640625" bestFit="1" customWidth="1"/>
    <col min="644" max="644" width="10.7265625" bestFit="1" customWidth="1"/>
    <col min="645" max="645" width="6.54296875" bestFit="1" customWidth="1"/>
    <col min="646" max="646" width="15.453125" bestFit="1" customWidth="1"/>
    <col min="647" max="647" width="16.7265625" bestFit="1" customWidth="1"/>
    <col min="648" max="648" width="7.81640625" bestFit="1" customWidth="1"/>
    <col min="649" max="649" width="9.81640625" bestFit="1" customWidth="1"/>
    <col min="650" max="650" width="11.26953125" bestFit="1" customWidth="1"/>
    <col min="651" max="651" width="7.6328125" bestFit="1" customWidth="1"/>
    <col min="652" max="652" width="30.1796875" bestFit="1" customWidth="1"/>
    <col min="653" max="653" width="13.1796875" bestFit="1" customWidth="1"/>
    <col min="654" max="654" width="9" bestFit="1" customWidth="1"/>
    <col min="655" max="655" width="8.1796875" bestFit="1" customWidth="1"/>
    <col min="656" max="656" width="8" bestFit="1" customWidth="1"/>
    <col min="657" max="657" width="17.7265625" bestFit="1" customWidth="1"/>
    <col min="658" max="658" width="8.36328125" bestFit="1" customWidth="1"/>
    <col min="659" max="659" width="13.54296875" bestFit="1" customWidth="1"/>
    <col min="660" max="660" width="12.1796875" bestFit="1" customWidth="1"/>
    <col min="661" max="661" width="13.90625" bestFit="1" customWidth="1"/>
    <col min="662" max="662" width="14.90625" bestFit="1" customWidth="1"/>
    <col min="663" max="663" width="17.6328125" bestFit="1" customWidth="1"/>
    <col min="664" max="664" width="8.26953125" bestFit="1" customWidth="1"/>
    <col min="665" max="665" width="11.1796875" bestFit="1" customWidth="1"/>
    <col min="666" max="666" width="11.36328125" bestFit="1" customWidth="1"/>
    <col min="667" max="667" width="17" bestFit="1" customWidth="1"/>
    <col min="668" max="668" width="15" bestFit="1" customWidth="1"/>
    <col min="669" max="669" width="6.1796875" bestFit="1" customWidth="1"/>
    <col min="670" max="670" width="17.81640625" bestFit="1" customWidth="1"/>
    <col min="671" max="671" width="6" bestFit="1" customWidth="1"/>
    <col min="672" max="672" width="11.08984375" bestFit="1" customWidth="1"/>
    <col min="673" max="673" width="15.6328125" bestFit="1" customWidth="1"/>
    <col min="674" max="674" width="17.7265625" bestFit="1" customWidth="1"/>
    <col min="675" max="675" width="14.453125" bestFit="1" customWidth="1"/>
    <col min="676" max="676" width="15.08984375" bestFit="1" customWidth="1"/>
    <col min="677" max="677" width="6.36328125" bestFit="1" customWidth="1"/>
    <col min="678" max="678" width="12.26953125" bestFit="1" customWidth="1"/>
    <col min="679" max="679" width="8.36328125" bestFit="1" customWidth="1"/>
    <col min="680" max="680" width="12.26953125" bestFit="1" customWidth="1"/>
    <col min="681" max="681" width="11.54296875" bestFit="1" customWidth="1"/>
    <col min="682" max="682" width="17.81640625" bestFit="1" customWidth="1"/>
    <col min="683" max="683" width="28.90625" bestFit="1" customWidth="1"/>
    <col min="684" max="684" width="16.26953125" bestFit="1" customWidth="1"/>
    <col min="685" max="685" width="8.7265625" bestFit="1" customWidth="1"/>
    <col min="686" max="686" width="9.7265625" bestFit="1" customWidth="1"/>
    <col min="687" max="687" width="10.54296875" bestFit="1" customWidth="1"/>
    <col min="688" max="688" width="28.08984375" bestFit="1" customWidth="1"/>
    <col min="689" max="689" width="10.26953125" bestFit="1" customWidth="1"/>
    <col min="690" max="690" width="14.90625" bestFit="1" customWidth="1"/>
    <col min="691" max="691" width="12" bestFit="1" customWidth="1"/>
    <col min="692" max="692" width="9.08984375" bestFit="1" customWidth="1"/>
    <col min="693" max="693" width="5.54296875" bestFit="1" customWidth="1"/>
    <col min="694" max="694" width="14.26953125" bestFit="1" customWidth="1"/>
    <col min="695" max="695" width="24.36328125" bestFit="1" customWidth="1"/>
    <col min="696" max="696" width="7.1796875" bestFit="1" customWidth="1"/>
    <col min="697" max="697" width="15" bestFit="1" customWidth="1"/>
    <col min="698" max="698" width="6" bestFit="1" customWidth="1"/>
    <col min="699" max="699" width="7.81640625" bestFit="1" customWidth="1"/>
    <col min="700" max="700" width="21.6328125" bestFit="1" customWidth="1"/>
    <col min="701" max="701" width="15.54296875" bestFit="1" customWidth="1"/>
    <col min="702" max="702" width="14.54296875" bestFit="1" customWidth="1"/>
    <col min="703" max="703" width="13.36328125" bestFit="1" customWidth="1"/>
    <col min="704" max="704" width="16.90625" bestFit="1" customWidth="1"/>
    <col min="705" max="705" width="10.7265625" bestFit="1" customWidth="1"/>
    <col min="706" max="706" width="17" bestFit="1" customWidth="1"/>
    <col min="707" max="707" width="18.36328125" bestFit="1" customWidth="1"/>
    <col min="708" max="708" width="17.54296875" bestFit="1" customWidth="1"/>
    <col min="709" max="709" width="12.1796875" bestFit="1" customWidth="1"/>
    <col min="710" max="710" width="9.453125" bestFit="1" customWidth="1"/>
    <col min="711" max="711" width="9" bestFit="1" customWidth="1"/>
    <col min="712" max="712" width="13.1796875" bestFit="1" customWidth="1"/>
    <col min="713" max="713" width="11" bestFit="1" customWidth="1"/>
    <col min="714" max="714" width="13.26953125" bestFit="1" customWidth="1"/>
    <col min="715" max="715" width="9.08984375" bestFit="1" customWidth="1"/>
    <col min="716" max="716" width="10.26953125" bestFit="1" customWidth="1"/>
    <col min="717" max="717" width="8.90625" bestFit="1" customWidth="1"/>
    <col min="718" max="718" width="11.1796875" bestFit="1" customWidth="1"/>
    <col min="719" max="719" width="10.453125" bestFit="1" customWidth="1"/>
    <col min="720" max="720" width="25.6328125" bestFit="1" customWidth="1"/>
    <col min="721" max="721" width="16.453125" bestFit="1" customWidth="1"/>
    <col min="722" max="722" width="27.6328125" bestFit="1" customWidth="1"/>
    <col min="723" max="723" width="11.90625" bestFit="1" customWidth="1"/>
    <col min="724" max="724" width="8.36328125" bestFit="1" customWidth="1"/>
    <col min="725" max="725" width="15" bestFit="1" customWidth="1"/>
    <col min="726" max="726" width="18.54296875" bestFit="1" customWidth="1"/>
    <col min="727" max="727" width="15.26953125" bestFit="1" customWidth="1"/>
    <col min="728" max="728" width="19.81640625" bestFit="1" customWidth="1"/>
    <col min="729" max="729" width="17.1796875" bestFit="1" customWidth="1"/>
    <col min="730" max="730" width="17.54296875" bestFit="1" customWidth="1"/>
    <col min="731" max="731" width="10.6328125" bestFit="1" customWidth="1"/>
    <col min="732" max="732" width="8.36328125" bestFit="1" customWidth="1"/>
    <col min="733" max="733" width="9.36328125" bestFit="1" customWidth="1"/>
    <col min="734" max="734" width="11.7265625" bestFit="1" customWidth="1"/>
    <col min="735" max="735" width="16.81640625" bestFit="1" customWidth="1"/>
    <col min="736" max="736" width="18.08984375" bestFit="1" customWidth="1"/>
    <col min="738" max="738" width="14.6328125" bestFit="1" customWidth="1"/>
    <col min="739" max="739" width="16.7265625" bestFit="1" customWidth="1"/>
    <col min="740" max="740" width="19.36328125" bestFit="1" customWidth="1"/>
    <col min="741" max="741" width="13.453125" bestFit="1" customWidth="1"/>
    <col min="742" max="742" width="11.90625" bestFit="1" customWidth="1"/>
    <col min="743" max="743" width="11.26953125" bestFit="1" customWidth="1"/>
    <col min="744" max="744" width="9.26953125" bestFit="1" customWidth="1"/>
    <col min="745" max="745" width="6.1796875" bestFit="1" customWidth="1"/>
    <col min="746" max="746" width="18" bestFit="1" customWidth="1"/>
    <col min="747" max="747" width="12.6328125" bestFit="1" customWidth="1"/>
    <col min="748" max="748" width="9.7265625" bestFit="1" customWidth="1"/>
    <col min="749" max="749" width="8.54296875" bestFit="1" customWidth="1"/>
    <col min="750" max="750" width="11.26953125" bestFit="1" customWidth="1"/>
    <col min="751" max="751" width="13.453125" bestFit="1" customWidth="1"/>
    <col min="752" max="752" width="10.453125" bestFit="1" customWidth="1"/>
    <col min="753" max="753" width="15.26953125" bestFit="1" customWidth="1"/>
    <col min="754" max="754" width="13.81640625" bestFit="1" customWidth="1"/>
    <col min="755" max="755" width="20.1796875" bestFit="1" customWidth="1"/>
    <col min="756" max="756" width="11" bestFit="1" customWidth="1"/>
    <col min="757" max="757" width="15.6328125" bestFit="1" customWidth="1"/>
    <col min="758" max="758" width="28.7265625" bestFit="1" customWidth="1"/>
    <col min="759" max="759" width="25" bestFit="1" customWidth="1"/>
    <col min="760" max="760" width="11.81640625" bestFit="1" customWidth="1"/>
    <col min="761" max="761" width="5.7265625" bestFit="1" customWidth="1"/>
    <col min="762" max="762" width="10.7265625" bestFit="1" customWidth="1"/>
    <col min="763" max="763" width="20.26953125" bestFit="1" customWidth="1"/>
    <col min="764" max="764" width="25.6328125" bestFit="1" customWidth="1"/>
    <col min="765" max="765" width="18.81640625" bestFit="1" customWidth="1"/>
    <col min="766" max="766" width="27.7265625" bestFit="1" customWidth="1"/>
    <col min="767" max="767" width="31.36328125" bestFit="1" customWidth="1"/>
    <col min="768" max="768" width="16" bestFit="1" customWidth="1"/>
    <col min="769" max="769" width="9.81640625" bestFit="1" customWidth="1"/>
    <col min="770" max="770" width="4.90625" bestFit="1" customWidth="1"/>
    <col min="771" max="771" width="29.453125" bestFit="1" customWidth="1"/>
    <col min="772" max="772" width="30.1796875" bestFit="1" customWidth="1"/>
    <col min="773" max="773" width="15.1796875" bestFit="1" customWidth="1"/>
    <col min="774" max="774" width="10.08984375" bestFit="1" customWidth="1"/>
    <col min="775" max="775" width="24.08984375" bestFit="1" customWidth="1"/>
    <col min="776" max="776" width="8.6328125" bestFit="1" customWidth="1"/>
    <col min="777" max="777" width="18.26953125" bestFit="1" customWidth="1"/>
    <col min="778" max="778" width="6" bestFit="1" customWidth="1"/>
    <col min="779" max="779" width="8.90625" bestFit="1" customWidth="1"/>
    <col min="780" max="780" width="13.08984375" bestFit="1" customWidth="1"/>
    <col min="781" max="781" width="17.1796875" bestFit="1" customWidth="1"/>
    <col min="782" max="782" width="10.54296875" bestFit="1" customWidth="1"/>
    <col min="783" max="783" width="14.1796875" bestFit="1" customWidth="1"/>
    <col min="784" max="784" width="10.08984375" bestFit="1" customWidth="1"/>
    <col min="785" max="785" width="9.08984375" bestFit="1" customWidth="1"/>
    <col min="786" max="786" width="11.26953125" bestFit="1" customWidth="1"/>
    <col min="787" max="787" width="9.08984375" bestFit="1" customWidth="1"/>
    <col min="788" max="788" width="18.1796875" bestFit="1" customWidth="1"/>
    <col min="789" max="789" width="9.7265625" bestFit="1" customWidth="1"/>
    <col min="790" max="790" width="33.81640625" bestFit="1" customWidth="1"/>
    <col min="791" max="791" width="16.6328125" bestFit="1" customWidth="1"/>
    <col min="792" max="792" width="16.90625" bestFit="1" customWidth="1"/>
    <col min="793" max="793" width="17.6328125" bestFit="1" customWidth="1"/>
    <col min="794" max="794" width="20.90625" bestFit="1" customWidth="1"/>
    <col min="795" max="796" width="13.90625" bestFit="1" customWidth="1"/>
    <col min="797" max="797" width="30.08984375" bestFit="1" customWidth="1"/>
    <col min="798" max="798" width="7.1796875" bestFit="1" customWidth="1"/>
    <col min="799" max="799" width="13.26953125" bestFit="1" customWidth="1"/>
    <col min="800" max="800" width="11.81640625" bestFit="1" customWidth="1"/>
    <col min="801" max="801" width="20" bestFit="1" customWidth="1"/>
    <col min="802" max="802" width="7.90625" bestFit="1" customWidth="1"/>
    <col min="803" max="803" width="8" bestFit="1" customWidth="1"/>
    <col min="804" max="804" width="17.1796875" bestFit="1" customWidth="1"/>
    <col min="805" max="805" width="13.26953125" bestFit="1" customWidth="1"/>
    <col min="806" max="806" width="13.453125" bestFit="1" customWidth="1"/>
    <col min="807" max="807" width="12.81640625" bestFit="1" customWidth="1"/>
    <col min="808" max="808" width="14.36328125" bestFit="1" customWidth="1"/>
    <col min="809" max="809" width="24.08984375" bestFit="1" customWidth="1"/>
    <col min="810" max="810" width="15.90625" bestFit="1" customWidth="1"/>
    <col min="811" max="811" width="7.1796875" bestFit="1" customWidth="1"/>
    <col min="812" max="812" width="6.36328125" bestFit="1" customWidth="1"/>
    <col min="813" max="813" width="10.1796875" bestFit="1" customWidth="1"/>
    <col min="814" max="814" width="5.81640625" bestFit="1" customWidth="1"/>
    <col min="815" max="815" width="13.54296875" bestFit="1" customWidth="1"/>
    <col min="816" max="816" width="15.26953125" bestFit="1" customWidth="1"/>
    <col min="817" max="817" width="11.7265625" bestFit="1" customWidth="1"/>
    <col min="818" max="818" width="6.54296875" bestFit="1" customWidth="1"/>
    <col min="819" max="819" width="15.81640625" bestFit="1" customWidth="1"/>
    <col min="820" max="820" width="25.6328125" bestFit="1" customWidth="1"/>
    <col min="821" max="821" width="17.1796875" bestFit="1" customWidth="1"/>
    <col min="822" max="822" width="13.453125" bestFit="1" customWidth="1"/>
    <col min="823" max="823" width="12.08984375" bestFit="1" customWidth="1"/>
    <col min="824" max="824" width="8.90625" bestFit="1" customWidth="1"/>
    <col min="825" max="825" width="12.26953125" bestFit="1" customWidth="1"/>
    <col min="826" max="826" width="6.7265625" bestFit="1" customWidth="1"/>
    <col min="827" max="827" width="12.36328125" bestFit="1" customWidth="1"/>
    <col min="828" max="828" width="13.81640625" bestFit="1" customWidth="1"/>
    <col min="829" max="829" width="9.26953125" bestFit="1" customWidth="1"/>
    <col min="830" max="830" width="14.54296875" bestFit="1" customWidth="1"/>
    <col min="831" max="831" width="12.54296875" bestFit="1" customWidth="1"/>
    <col min="832" max="832" width="18.7265625" bestFit="1" customWidth="1"/>
    <col min="833" max="833" width="19.453125" bestFit="1" customWidth="1"/>
    <col min="834" max="834" width="9.453125" bestFit="1" customWidth="1"/>
    <col min="835" max="835" width="12.1796875" bestFit="1" customWidth="1"/>
    <col min="836" max="836" width="12.453125" bestFit="1" customWidth="1"/>
    <col min="837" max="837" width="12.6328125" bestFit="1" customWidth="1"/>
    <col min="838" max="838" width="20.26953125" bestFit="1" customWidth="1"/>
    <col min="839" max="839" width="13.1796875" bestFit="1" customWidth="1"/>
    <col min="840" max="840" width="29.81640625" bestFit="1" customWidth="1"/>
    <col min="841" max="841" width="10.54296875" bestFit="1" customWidth="1"/>
    <col min="842" max="842" width="6.54296875" bestFit="1" customWidth="1"/>
    <col min="843" max="843" width="13.54296875" bestFit="1" customWidth="1"/>
    <col min="844" max="844" width="12.90625" bestFit="1" customWidth="1"/>
    <col min="845" max="845" width="11.26953125" bestFit="1" customWidth="1"/>
    <col min="846" max="846" width="14.1796875" bestFit="1" customWidth="1"/>
    <col min="847" max="847" width="5.90625" bestFit="1" customWidth="1"/>
    <col min="848" max="848" width="7" bestFit="1" customWidth="1"/>
    <col min="849" max="849" width="16.90625" bestFit="1" customWidth="1"/>
    <col min="850" max="850" width="18.81640625" bestFit="1" customWidth="1"/>
    <col min="851" max="851" width="14.81640625" bestFit="1" customWidth="1"/>
    <col min="852" max="852" width="9.1796875" bestFit="1" customWidth="1"/>
    <col min="853" max="853" width="21.08984375" bestFit="1" customWidth="1"/>
    <col min="854" max="854" width="15.08984375" bestFit="1" customWidth="1"/>
    <col min="855" max="855" width="9.1796875" bestFit="1" customWidth="1"/>
    <col min="856" max="856" width="14" bestFit="1" customWidth="1"/>
    <col min="857" max="857" width="6.36328125" bestFit="1" customWidth="1"/>
    <col min="858" max="858" width="6.26953125" bestFit="1" customWidth="1"/>
    <col min="859" max="859" width="15.54296875" bestFit="1" customWidth="1"/>
    <col min="860" max="860" width="19.90625" bestFit="1" customWidth="1"/>
    <col min="861" max="861" width="39.26953125" bestFit="1" customWidth="1"/>
    <col min="862" max="862" width="5.81640625" bestFit="1" customWidth="1"/>
    <col min="863" max="863" width="7.26953125" bestFit="1" customWidth="1"/>
    <col min="864" max="864" width="8.90625" bestFit="1" customWidth="1"/>
    <col min="865" max="865" width="22.54296875" bestFit="1" customWidth="1"/>
    <col min="866" max="866" width="19.6328125" bestFit="1" customWidth="1"/>
    <col min="867" max="867" width="19.36328125" bestFit="1" customWidth="1"/>
    <col min="868" max="868" width="22" bestFit="1" customWidth="1"/>
    <col min="869" max="869" width="9.1796875" bestFit="1" customWidth="1"/>
    <col min="870" max="870" width="12.54296875" bestFit="1" customWidth="1"/>
    <col min="871" max="871" width="10.6328125" bestFit="1" customWidth="1"/>
    <col min="872" max="872" width="15.81640625" bestFit="1" customWidth="1"/>
    <col min="873" max="873" width="6.7265625" bestFit="1" customWidth="1"/>
    <col min="874" max="874" width="12.453125" bestFit="1" customWidth="1"/>
    <col min="875" max="875" width="8.90625" bestFit="1" customWidth="1"/>
    <col min="876" max="876" width="14.1796875" bestFit="1" customWidth="1"/>
    <col min="877" max="877" width="15.6328125" bestFit="1" customWidth="1"/>
    <col min="878" max="878" width="16.81640625" bestFit="1" customWidth="1"/>
    <col min="879" max="879" width="8.26953125" bestFit="1" customWidth="1"/>
    <col min="880" max="880" width="5.08984375" bestFit="1" customWidth="1"/>
    <col min="881" max="881" width="18.90625" bestFit="1" customWidth="1"/>
    <col min="882" max="882" width="11.26953125" bestFit="1" customWidth="1"/>
    <col min="883" max="883" width="18" bestFit="1" customWidth="1"/>
    <col min="884" max="884" width="23.6328125" bestFit="1" customWidth="1"/>
    <col min="885" max="885" width="10.6328125" bestFit="1" customWidth="1"/>
    <col min="886" max="886" width="8.08984375" bestFit="1" customWidth="1"/>
    <col min="887" max="887" width="7.26953125" bestFit="1" customWidth="1"/>
    <col min="888" max="888" width="3.453125" bestFit="1" customWidth="1"/>
    <col min="889" max="889" width="10.6328125" bestFit="1" customWidth="1"/>
    <col min="890" max="890" width="9.08984375" bestFit="1" customWidth="1"/>
    <col min="891" max="891" width="23.453125" bestFit="1" customWidth="1"/>
    <col min="892" max="892" width="13.453125" bestFit="1" customWidth="1"/>
    <col min="893" max="893" width="13.54296875" bestFit="1" customWidth="1"/>
    <col min="894" max="894" width="5.90625" bestFit="1" customWidth="1"/>
    <col min="895" max="895" width="7.81640625" bestFit="1" customWidth="1"/>
    <col min="896" max="896" width="21.26953125" bestFit="1" customWidth="1"/>
    <col min="897" max="897" width="10.1796875" bestFit="1" customWidth="1"/>
    <col min="898" max="898" width="11.08984375" bestFit="1" customWidth="1"/>
    <col min="899" max="899" width="15.08984375" bestFit="1" customWidth="1"/>
    <col min="900" max="900" width="12.54296875" bestFit="1" customWidth="1"/>
    <col min="901" max="901" width="12.81640625" bestFit="1" customWidth="1"/>
    <col min="902" max="902" width="12" bestFit="1" customWidth="1"/>
    <col min="903" max="903" width="17.7265625" bestFit="1" customWidth="1"/>
    <col min="904" max="904" width="17.36328125" bestFit="1" customWidth="1"/>
    <col min="905" max="905" width="11.453125" bestFit="1" customWidth="1"/>
    <col min="906" max="906" width="7.54296875" bestFit="1" customWidth="1"/>
    <col min="907" max="907" width="13.453125" bestFit="1" customWidth="1"/>
    <col min="908" max="908" width="11.36328125" bestFit="1" customWidth="1"/>
    <col min="909" max="909" width="5.26953125" bestFit="1" customWidth="1"/>
    <col min="910" max="910" width="10.54296875" bestFit="1" customWidth="1"/>
    <col min="911" max="911" width="4.7265625" bestFit="1" customWidth="1"/>
    <col min="912" max="912" width="11" bestFit="1" customWidth="1"/>
    <col min="913" max="913" width="7.08984375" bestFit="1" customWidth="1"/>
    <col min="914" max="914" width="6.6328125" bestFit="1" customWidth="1"/>
    <col min="915" max="915" width="14.26953125" bestFit="1" customWidth="1"/>
    <col min="916" max="916" width="17" bestFit="1" customWidth="1"/>
    <col min="917" max="917" width="18.90625" bestFit="1" customWidth="1"/>
    <col min="918" max="918" width="15.08984375" bestFit="1" customWidth="1"/>
    <col min="919" max="919" width="20.1796875" bestFit="1" customWidth="1"/>
    <col min="920" max="920" width="22.54296875" bestFit="1" customWidth="1"/>
    <col min="921" max="921" width="11.08984375" bestFit="1" customWidth="1"/>
    <col min="922" max="922" width="33.6328125" bestFit="1" customWidth="1"/>
    <col min="923" max="923" width="6.81640625" bestFit="1" customWidth="1"/>
    <col min="924" max="924" width="8.453125" bestFit="1" customWidth="1"/>
    <col min="925" max="925" width="13.26953125" bestFit="1" customWidth="1"/>
    <col min="926" max="926" width="13.08984375" bestFit="1" customWidth="1"/>
    <col min="927" max="927" width="26.1796875" bestFit="1" customWidth="1"/>
    <col min="928" max="928" width="7.7265625" bestFit="1" customWidth="1"/>
    <col min="929" max="929" width="15.453125" bestFit="1" customWidth="1"/>
    <col min="930" max="930" width="22.36328125" bestFit="1" customWidth="1"/>
    <col min="931" max="931" width="18.08984375" bestFit="1" customWidth="1"/>
    <col min="932" max="932" width="11.1796875" bestFit="1" customWidth="1"/>
    <col min="933" max="933" width="10.54296875" bestFit="1" customWidth="1"/>
    <col min="934" max="934" width="9.08984375" bestFit="1" customWidth="1"/>
    <col min="935" max="935" width="5.453125" bestFit="1" customWidth="1"/>
    <col min="937" max="937" width="14.453125" bestFit="1" customWidth="1"/>
    <col min="938" max="938" width="17.1796875" bestFit="1" customWidth="1"/>
    <col min="939" max="939" width="6.453125" bestFit="1" customWidth="1"/>
    <col min="940" max="940" width="8.6328125" bestFit="1" customWidth="1"/>
    <col min="941" max="941" width="11.81640625" bestFit="1" customWidth="1"/>
    <col min="942" max="942" width="21.1796875" bestFit="1" customWidth="1"/>
    <col min="943" max="943" width="20.90625" bestFit="1" customWidth="1"/>
    <col min="944" max="944" width="7.36328125" bestFit="1" customWidth="1"/>
    <col min="945" max="945" width="7.26953125" bestFit="1" customWidth="1"/>
    <col min="946" max="946" width="21.6328125" bestFit="1" customWidth="1"/>
    <col min="947" max="947" width="17.36328125" bestFit="1" customWidth="1"/>
    <col min="948" max="948" width="12.1796875" bestFit="1" customWidth="1"/>
    <col min="949" max="949" width="30.1796875" bestFit="1" customWidth="1"/>
    <col min="950" max="950" width="13" bestFit="1" customWidth="1"/>
    <col min="951" max="951" width="18" bestFit="1" customWidth="1"/>
    <col min="952" max="952" width="16.7265625" bestFit="1" customWidth="1"/>
    <col min="953" max="953" width="14.26953125" bestFit="1" customWidth="1"/>
    <col min="954" max="954" width="8.6328125" bestFit="1" customWidth="1"/>
    <col min="955" max="955" width="15.7265625" bestFit="1" customWidth="1"/>
    <col min="956" max="956" width="11.08984375" bestFit="1" customWidth="1"/>
    <col min="957" max="957" width="15" bestFit="1" customWidth="1"/>
    <col min="958" max="958" width="15.6328125" bestFit="1" customWidth="1"/>
    <col min="959" max="959" width="9.81640625" bestFit="1" customWidth="1"/>
    <col min="960" max="960" width="7.81640625" bestFit="1" customWidth="1"/>
    <col min="961" max="961" width="5.90625" bestFit="1" customWidth="1"/>
    <col min="962" max="962" width="13" bestFit="1" customWidth="1"/>
    <col min="963" max="963" width="31.453125" bestFit="1" customWidth="1"/>
    <col min="964" max="964" width="13.1796875" bestFit="1" customWidth="1"/>
    <col min="965" max="965" width="15.81640625" bestFit="1" customWidth="1"/>
    <col min="966" max="966" width="15.1796875" bestFit="1" customWidth="1"/>
    <col min="968" max="968" width="8.7265625" bestFit="1" customWidth="1"/>
    <col min="969" max="969" width="6.6328125" bestFit="1" customWidth="1"/>
    <col min="970" max="970" width="9.81640625" bestFit="1" customWidth="1"/>
    <col min="971" max="971" width="14.54296875" bestFit="1" customWidth="1"/>
    <col min="972" max="972" width="8.36328125" bestFit="1" customWidth="1"/>
    <col min="973" max="973" width="26.90625" bestFit="1" customWidth="1"/>
    <col min="974" max="974" width="10" bestFit="1" customWidth="1"/>
    <col min="975" max="975" width="11.36328125" bestFit="1" customWidth="1"/>
    <col min="976" max="976" width="13.1796875" bestFit="1" customWidth="1"/>
    <col min="977" max="977" width="10.7265625" bestFit="1" customWidth="1"/>
    <col min="978" max="978" width="17.54296875" bestFit="1" customWidth="1"/>
    <col min="979" max="979" width="4.90625" bestFit="1" customWidth="1"/>
    <col min="980" max="980" width="18.1796875" bestFit="1" customWidth="1"/>
    <col min="981" max="981" width="9.7265625" bestFit="1" customWidth="1"/>
    <col min="982" max="982" width="19.453125" bestFit="1" customWidth="1"/>
    <col min="983" max="985" width="17.1796875" bestFit="1" customWidth="1"/>
    <col min="986" max="986" width="15.6328125" bestFit="1" customWidth="1"/>
    <col min="987" max="987" width="28.54296875" bestFit="1" customWidth="1"/>
    <col min="988" max="988" width="13.7265625" bestFit="1" customWidth="1"/>
    <col min="989" max="989" width="15.81640625" bestFit="1" customWidth="1"/>
    <col min="990" max="990" width="13" bestFit="1" customWidth="1"/>
    <col min="991" max="991" width="16.7265625" bestFit="1" customWidth="1"/>
    <col min="992" max="992" width="45.36328125" bestFit="1" customWidth="1"/>
    <col min="993" max="993" width="7.26953125" bestFit="1" customWidth="1"/>
    <col min="994" max="994" width="9.1796875" bestFit="1" customWidth="1"/>
    <col min="995" max="995" width="10.453125" bestFit="1" customWidth="1"/>
    <col min="996" max="996" width="8.08984375" bestFit="1" customWidth="1"/>
    <col min="997" max="997" width="11" bestFit="1" customWidth="1"/>
    <col min="998" max="998" width="18.1796875" bestFit="1" customWidth="1"/>
    <col min="999" max="999" width="15.54296875" bestFit="1" customWidth="1"/>
    <col min="1000" max="1000" width="14" bestFit="1" customWidth="1"/>
    <col min="1001" max="1001" width="10.6328125" bestFit="1" customWidth="1"/>
    <col min="1002" max="1002" width="9.26953125" bestFit="1" customWidth="1"/>
    <col min="1003" max="1003" width="8.54296875" bestFit="1" customWidth="1"/>
    <col min="1004" max="1004" width="4.90625" bestFit="1" customWidth="1"/>
    <col min="1005" max="1005" width="6.08984375" bestFit="1" customWidth="1"/>
    <col min="1006" max="1006" width="19" bestFit="1" customWidth="1"/>
    <col min="1007" max="1007" width="18.81640625" bestFit="1" customWidth="1"/>
    <col min="1008" max="1008" width="6.08984375" bestFit="1" customWidth="1"/>
    <col min="1009" max="1009" width="9.7265625" bestFit="1" customWidth="1"/>
    <col min="1010" max="1010" width="7.6328125" bestFit="1" customWidth="1"/>
    <col min="1011" max="1011" width="7.26953125" bestFit="1" customWidth="1"/>
    <col min="1012" max="1012" width="19.08984375" bestFit="1" customWidth="1"/>
    <col min="1013" max="1013" width="7.81640625" bestFit="1" customWidth="1"/>
    <col min="1014" max="1014" width="13" bestFit="1" customWidth="1"/>
    <col min="1015" max="1015" width="7.7265625" bestFit="1" customWidth="1"/>
    <col min="1016" max="1016" width="6.08984375" bestFit="1" customWidth="1"/>
    <col min="1017" max="1017" width="10.54296875" bestFit="1" customWidth="1"/>
    <col min="1018" max="1018" width="9.7265625" bestFit="1" customWidth="1"/>
    <col min="1019" max="1019" width="20.7265625" bestFit="1" customWidth="1"/>
    <col min="1020" max="1020" width="39.6328125" bestFit="1" customWidth="1"/>
    <col min="1021" max="1021" width="19.1796875" bestFit="1" customWidth="1"/>
    <col min="1022" max="1022" width="20.7265625" bestFit="1" customWidth="1"/>
    <col min="1023" max="1023" width="17.08984375" bestFit="1" customWidth="1"/>
    <col min="1024" max="1024" width="23.26953125" bestFit="1" customWidth="1"/>
    <col min="1025" max="1025" width="10.7265625" bestFit="1" customWidth="1"/>
    <col min="1026" max="1026" width="12.90625" bestFit="1" customWidth="1"/>
    <col min="1027" max="1027" width="8.36328125" bestFit="1" customWidth="1"/>
    <col min="1028" max="1028" width="13" bestFit="1" customWidth="1"/>
    <col min="1029" max="1029" width="15.81640625" bestFit="1" customWidth="1"/>
    <col min="1030" max="1030" width="11.26953125" bestFit="1" customWidth="1"/>
    <col min="1031" max="1031" width="25.81640625" bestFit="1" customWidth="1"/>
    <col min="1032" max="1032" width="6.7265625" bestFit="1" customWidth="1"/>
    <col min="1033" max="1033" width="14.36328125" bestFit="1" customWidth="1"/>
    <col min="1034" max="1034" width="9.6328125" bestFit="1" customWidth="1"/>
    <col min="1035" max="1035" width="12.54296875" bestFit="1" customWidth="1"/>
    <col min="1036" max="1036" width="18.54296875" bestFit="1" customWidth="1"/>
    <col min="1037" max="1037" width="14.90625" bestFit="1" customWidth="1"/>
    <col min="1038" max="1038" width="31.36328125" bestFit="1" customWidth="1"/>
    <col min="1039" max="1039" width="9.90625" bestFit="1" customWidth="1"/>
    <col min="1040" max="1040" width="17.36328125" bestFit="1" customWidth="1"/>
    <col min="1041" max="1041" width="15.7265625" bestFit="1" customWidth="1"/>
    <col min="1042" max="1042" width="8.90625" bestFit="1" customWidth="1"/>
    <col min="1043" max="1043" width="10.08984375" bestFit="1" customWidth="1"/>
    <col min="1044" max="1044" width="5.54296875" bestFit="1" customWidth="1"/>
    <col min="1045" max="1045" width="15.90625" bestFit="1" customWidth="1"/>
    <col min="1046" max="1046" width="19.6328125" bestFit="1" customWidth="1"/>
    <col min="1047" max="1047" width="20.1796875" bestFit="1" customWidth="1"/>
    <col min="1048" max="1048" width="34.7265625" bestFit="1" customWidth="1"/>
    <col min="1049" max="1049" width="42.54296875" bestFit="1" customWidth="1"/>
    <col min="1050" max="1050" width="29.81640625" bestFit="1" customWidth="1"/>
    <col min="1051" max="1051" width="30" bestFit="1" customWidth="1"/>
    <col min="1052" max="1052" width="6.54296875" bestFit="1" customWidth="1"/>
    <col min="1053" max="1053" width="19.453125" bestFit="1" customWidth="1"/>
    <col min="1054" max="1054" width="18.26953125" bestFit="1" customWidth="1"/>
    <col min="1055" max="1055" width="11.36328125" bestFit="1" customWidth="1"/>
    <col min="1056" max="1056" width="25" bestFit="1" customWidth="1"/>
    <col min="1057" max="1057" width="18.453125" bestFit="1" customWidth="1"/>
    <col min="1058" max="1058" width="9.453125" bestFit="1" customWidth="1"/>
    <col min="1059" max="1059" width="17.81640625" bestFit="1" customWidth="1"/>
    <col min="1060" max="1060" width="18.90625" bestFit="1" customWidth="1"/>
    <col min="1061" max="1061" width="20.1796875" bestFit="1" customWidth="1"/>
    <col min="1062" max="1062" width="11.54296875" bestFit="1" customWidth="1"/>
    <col min="1063" max="1063" width="11.90625" bestFit="1" customWidth="1"/>
    <col min="1064" max="1064" width="7.08984375" bestFit="1" customWidth="1"/>
    <col min="1065" max="1065" width="15.26953125" bestFit="1" customWidth="1"/>
    <col min="1066" max="1066" width="4.90625" bestFit="1" customWidth="1"/>
    <col min="1068" max="1068" width="8.26953125" bestFit="1" customWidth="1"/>
    <col min="1069" max="1069" width="20.453125" bestFit="1" customWidth="1"/>
    <col min="1070" max="1070" width="12.54296875" bestFit="1" customWidth="1"/>
    <col min="1071" max="1071" width="12.6328125" bestFit="1" customWidth="1"/>
    <col min="1072" max="1072" width="36.26953125" bestFit="1" customWidth="1"/>
    <col min="1073" max="1073" width="9.08984375" bestFit="1" customWidth="1"/>
    <col min="1074" max="1074" width="15.453125" bestFit="1" customWidth="1"/>
    <col min="1075" max="1075" width="5.08984375" bestFit="1" customWidth="1"/>
    <col min="1076" max="1076" width="12.453125" bestFit="1" customWidth="1"/>
    <col min="1077" max="1077" width="8.36328125" bestFit="1" customWidth="1"/>
    <col min="1078" max="1078" width="17.7265625" bestFit="1" customWidth="1"/>
    <col min="1079" max="1079" width="23.08984375" bestFit="1" customWidth="1"/>
    <col min="1080" max="1080" width="12.453125" bestFit="1" customWidth="1"/>
    <col min="1081" max="1081" width="7" bestFit="1" customWidth="1"/>
    <col min="1082" max="1082" width="17.1796875" bestFit="1" customWidth="1"/>
    <col min="1083" max="1083" width="14.453125" bestFit="1" customWidth="1"/>
    <col min="1084" max="1084" width="28.54296875" bestFit="1" customWidth="1"/>
    <col min="1085" max="1085" width="12.36328125" bestFit="1" customWidth="1"/>
    <col min="1086" max="1086" width="8.08984375" bestFit="1" customWidth="1"/>
    <col min="1087" max="1087" width="7.81640625" bestFit="1" customWidth="1"/>
    <col min="1088" max="1088" width="18.7265625" bestFit="1" customWidth="1"/>
    <col min="1089" max="1089" width="18.08984375" bestFit="1" customWidth="1"/>
    <col min="1090" max="1090" width="12.1796875" bestFit="1" customWidth="1"/>
    <col min="1091" max="1091" width="10.08984375" bestFit="1" customWidth="1"/>
    <col min="1092" max="1092" width="8.90625" bestFit="1" customWidth="1"/>
    <col min="1093" max="1093" width="8.26953125" bestFit="1" customWidth="1"/>
    <col min="1094" max="1094" width="13.7265625" bestFit="1" customWidth="1"/>
    <col min="1095" max="1095" width="9.7265625" bestFit="1" customWidth="1"/>
    <col min="1096" max="1096" width="10.6328125" bestFit="1" customWidth="1"/>
    <col min="1097" max="1097" width="19.08984375" bestFit="1" customWidth="1"/>
    <col min="1098" max="1098" width="10.36328125" bestFit="1" customWidth="1"/>
    <col min="1099" max="1099" width="9.81640625" bestFit="1" customWidth="1"/>
    <col min="1100" max="1100" width="8.7265625" bestFit="1" customWidth="1"/>
    <col min="1101" max="1101" width="10.7265625" bestFit="1" customWidth="1"/>
    <col min="1102" max="1102" width="7.90625" bestFit="1" customWidth="1"/>
    <col min="1103" max="1103" width="11.26953125" bestFit="1" customWidth="1"/>
    <col min="1104" max="1104" width="28.81640625" bestFit="1" customWidth="1"/>
    <col min="1105" max="1105" width="10.36328125" bestFit="1" customWidth="1"/>
    <col min="1106" max="1106" width="11.36328125" bestFit="1" customWidth="1"/>
    <col min="1107" max="1107" width="11.90625" bestFit="1" customWidth="1"/>
    <col min="1108" max="1108" width="6.36328125" bestFit="1" customWidth="1"/>
    <col min="1109" max="1109" width="12.6328125" bestFit="1" customWidth="1"/>
    <col min="1110" max="1110" width="14" bestFit="1" customWidth="1"/>
    <col min="1111" max="1111" width="19.1796875" bestFit="1" customWidth="1"/>
    <col min="1112" max="1112" width="5.1796875" bestFit="1" customWidth="1"/>
    <col min="1113" max="1113" width="5.90625" bestFit="1" customWidth="1"/>
    <col min="1114" max="1114" width="15.1796875" bestFit="1" customWidth="1"/>
    <col min="1115" max="1115" width="14.90625" bestFit="1" customWidth="1"/>
    <col min="1116" max="1116" width="9.1796875" bestFit="1" customWidth="1"/>
    <col min="1117" max="1117" width="25" bestFit="1" customWidth="1"/>
    <col min="1118" max="1118" width="18.36328125" bestFit="1" customWidth="1"/>
    <col min="1119" max="1119" width="7" bestFit="1" customWidth="1"/>
    <col min="1120" max="1120" width="5.90625" bestFit="1" customWidth="1"/>
    <col min="1121" max="1121" width="8.90625" bestFit="1" customWidth="1"/>
    <col min="1122" max="1122" width="3.7265625" bestFit="1" customWidth="1"/>
    <col min="1123" max="1123" width="21.453125" bestFit="1" customWidth="1"/>
    <col min="1124" max="1124" width="17.08984375" bestFit="1" customWidth="1"/>
    <col min="1125" max="1125" width="17.7265625" bestFit="1" customWidth="1"/>
    <col min="1126" max="1126" width="15.90625" bestFit="1" customWidth="1"/>
    <col min="1127" max="1127" width="12.81640625" bestFit="1" customWidth="1"/>
    <col min="1128" max="1128" width="8.7265625" bestFit="1" customWidth="1"/>
    <col min="1129" max="1129" width="12.81640625" bestFit="1" customWidth="1"/>
    <col min="1130" max="1130" width="17.36328125" bestFit="1" customWidth="1"/>
    <col min="1131" max="1131" width="10.36328125" bestFit="1" customWidth="1"/>
    <col min="1132" max="1132" width="10.26953125" bestFit="1" customWidth="1"/>
    <col min="1133" max="1133" width="9.26953125" bestFit="1" customWidth="1"/>
    <col min="1134" max="1134" width="19.7265625" bestFit="1" customWidth="1"/>
    <col min="1135" max="1135" width="18.26953125" bestFit="1" customWidth="1"/>
    <col min="1136" max="1136" width="10" bestFit="1" customWidth="1"/>
    <col min="1137" max="1137" width="15" bestFit="1" customWidth="1"/>
    <col min="1138" max="1138" width="15.54296875" bestFit="1" customWidth="1"/>
    <col min="1139" max="1139" width="21.6328125" bestFit="1" customWidth="1"/>
    <col min="1140" max="1140" width="24.81640625" bestFit="1" customWidth="1"/>
    <col min="1141" max="1141" width="16.7265625" bestFit="1" customWidth="1"/>
    <col min="1142" max="1142" width="5.81640625" bestFit="1" customWidth="1"/>
    <col min="1143" max="1143" width="10.36328125" bestFit="1" customWidth="1"/>
    <col min="1144" max="1145" width="12.26953125" bestFit="1" customWidth="1"/>
    <col min="1146" max="1146" width="7" bestFit="1" customWidth="1"/>
    <col min="1147" max="1147" width="7.90625" bestFit="1" customWidth="1"/>
    <col min="1148" max="1148" width="6.7265625" bestFit="1" customWidth="1"/>
    <col min="1149" max="1149" width="11.26953125" bestFit="1" customWidth="1"/>
    <col min="1150" max="1150" width="7.453125" bestFit="1" customWidth="1"/>
    <col min="1151" max="1151" width="7.26953125" bestFit="1" customWidth="1"/>
    <col min="1152" max="1152" width="13.453125" bestFit="1" customWidth="1"/>
    <col min="1153" max="1153" width="11.81640625" bestFit="1" customWidth="1"/>
    <col min="1154" max="1154" width="11.08984375" bestFit="1" customWidth="1"/>
    <col min="1155" max="1155" width="24.1796875" bestFit="1" customWidth="1"/>
    <col min="1156" max="1156" width="9" bestFit="1" customWidth="1"/>
    <col min="1157" max="1157" width="13" bestFit="1" customWidth="1"/>
    <col min="1158" max="1158" width="11.08984375" bestFit="1" customWidth="1"/>
    <col min="1159" max="1159" width="7.453125" bestFit="1" customWidth="1"/>
    <col min="1160" max="1160" width="18.26953125" bestFit="1" customWidth="1"/>
    <col min="1161" max="1161" width="14.36328125" bestFit="1" customWidth="1"/>
    <col min="1162" max="1162" width="12" bestFit="1" customWidth="1"/>
    <col min="1163" max="1163" width="10.54296875" bestFit="1" customWidth="1"/>
    <col min="1164" max="1164" width="13.26953125" bestFit="1" customWidth="1"/>
    <col min="1165" max="1165" width="21.453125" bestFit="1" customWidth="1"/>
    <col min="1166" max="1166" width="10.7265625" bestFit="1" customWidth="1"/>
    <col min="1167" max="1167" width="15.7265625" bestFit="1" customWidth="1"/>
    <col min="1168" max="1168" width="8.08984375" bestFit="1" customWidth="1"/>
    <col min="1169" max="1169" width="8" bestFit="1" customWidth="1"/>
    <col min="1170" max="1170" width="11.81640625" bestFit="1" customWidth="1"/>
    <col min="1171" max="1171" width="9.36328125" bestFit="1" customWidth="1"/>
    <col min="1172" max="1172" width="10.36328125" bestFit="1" customWidth="1"/>
    <col min="1173" max="1173" width="11.08984375" bestFit="1" customWidth="1"/>
    <col min="1174" max="1174" width="13.54296875" bestFit="1" customWidth="1"/>
    <col min="1175" max="1175" width="8.7265625" bestFit="1" customWidth="1"/>
    <col min="1176" max="1176" width="37.6328125" bestFit="1" customWidth="1"/>
    <col min="1177" max="1178" width="11.81640625" bestFit="1" customWidth="1"/>
    <col min="1179" max="1179" width="30.36328125" bestFit="1" customWidth="1"/>
    <col min="1180" max="1180" width="10.36328125" bestFit="1" customWidth="1"/>
    <col min="1181" max="1181" width="22.36328125" bestFit="1" customWidth="1"/>
    <col min="1182" max="1182" width="35.08984375" bestFit="1" customWidth="1"/>
    <col min="1183" max="1183" width="9" bestFit="1" customWidth="1"/>
    <col min="1184" max="1184" width="7.453125" bestFit="1" customWidth="1"/>
    <col min="1185" max="1185" width="8.36328125" bestFit="1" customWidth="1"/>
    <col min="1187" max="1187" width="6.7265625" bestFit="1" customWidth="1"/>
    <col min="1188" max="1188" width="25.90625" bestFit="1" customWidth="1"/>
    <col min="1189" max="1189" width="14.26953125" bestFit="1" customWidth="1"/>
    <col min="1190" max="1190" width="28.08984375" bestFit="1" customWidth="1"/>
    <col min="1191" max="1191" width="18.54296875" bestFit="1" customWidth="1"/>
    <col min="1192" max="1192" width="15.453125" bestFit="1" customWidth="1"/>
    <col min="1193" max="1193" width="12.36328125" bestFit="1" customWidth="1"/>
    <col min="1195" max="1195" width="13.81640625" bestFit="1" customWidth="1"/>
    <col min="1196" max="1196" width="12.36328125" bestFit="1" customWidth="1"/>
    <col min="1197" max="1197" width="11" bestFit="1" customWidth="1"/>
    <col min="1198" max="1198" width="9.453125" bestFit="1" customWidth="1"/>
    <col min="1199" max="1199" width="8.453125" bestFit="1" customWidth="1"/>
    <col min="1200" max="1200" width="8.08984375" bestFit="1" customWidth="1"/>
    <col min="1201" max="1201" width="34.7265625" bestFit="1" customWidth="1"/>
    <col min="1202" max="1202" width="40.90625" bestFit="1" customWidth="1"/>
    <col min="1203" max="1203" width="31.36328125" bestFit="1" customWidth="1"/>
    <col min="1204" max="1204" width="14" bestFit="1" customWidth="1"/>
    <col min="1205" max="1205" width="11.90625" bestFit="1" customWidth="1"/>
    <col min="1206" max="1206" width="35.7265625" bestFit="1" customWidth="1"/>
    <col min="1207" max="1207" width="30.81640625" bestFit="1" customWidth="1"/>
    <col min="1208" max="1208" width="34" bestFit="1" customWidth="1"/>
    <col min="1209" max="1209" width="37.08984375" bestFit="1" customWidth="1"/>
    <col min="1210" max="1210" width="36.36328125" bestFit="1" customWidth="1"/>
    <col min="1211" max="1211" width="33.1796875" bestFit="1" customWidth="1"/>
    <col min="1212" max="1212" width="11.6328125" bestFit="1" customWidth="1"/>
    <col min="1213" max="1213" width="10.26953125" bestFit="1" customWidth="1"/>
    <col min="1214" max="1214" width="12.26953125" bestFit="1" customWidth="1"/>
    <col min="1215" max="1215" width="8.36328125" bestFit="1" customWidth="1"/>
    <col min="1216" max="1216" width="12.453125" bestFit="1" customWidth="1"/>
    <col min="1217" max="1217" width="12.6328125" bestFit="1" customWidth="1"/>
    <col min="1218" max="1218" width="15.453125" bestFit="1" customWidth="1"/>
    <col min="1219" max="1219" width="12.26953125" bestFit="1" customWidth="1"/>
    <col min="1220" max="1220" width="13.54296875" bestFit="1" customWidth="1"/>
    <col min="1221" max="1221" width="16.08984375" bestFit="1" customWidth="1"/>
    <col min="1222" max="1222" width="18" bestFit="1" customWidth="1"/>
    <col min="1223" max="1223" width="13.453125" bestFit="1" customWidth="1"/>
    <col min="1224" max="1224" width="24" bestFit="1" customWidth="1"/>
    <col min="1225" max="1225" width="8" bestFit="1" customWidth="1"/>
    <col min="1226" max="1226" width="24.90625" bestFit="1" customWidth="1"/>
    <col min="1227" max="1227" width="7.81640625" bestFit="1" customWidth="1"/>
    <col min="1228" max="1228" width="9.6328125" bestFit="1" customWidth="1"/>
    <col min="1229" max="1229" width="8" bestFit="1" customWidth="1"/>
    <col min="1230" max="1230" width="4.453125" bestFit="1" customWidth="1"/>
    <col min="1231" max="1231" width="18.08984375" bestFit="1" customWidth="1"/>
    <col min="1232" max="1232" width="8.7265625" bestFit="1" customWidth="1"/>
    <col min="1233" max="1233" width="20.1796875" bestFit="1" customWidth="1"/>
    <col min="1234" max="1234" width="12.90625" bestFit="1" customWidth="1"/>
    <col min="1235" max="1235" width="9.6328125" bestFit="1" customWidth="1"/>
    <col min="1236" max="1236" width="5.453125" bestFit="1" customWidth="1"/>
    <col min="1237" max="1237" width="24.08984375" bestFit="1" customWidth="1"/>
    <col min="1238" max="1238" width="7.36328125" bestFit="1" customWidth="1"/>
    <col min="1239" max="1239" width="20.81640625" bestFit="1" customWidth="1"/>
    <col min="1240" max="1240" width="7.7265625" bestFit="1" customWidth="1"/>
    <col min="1241" max="1241" width="13.1796875" bestFit="1" customWidth="1"/>
    <col min="1242" max="1242" width="12.1796875" bestFit="1" customWidth="1"/>
    <col min="1243" max="1243" width="11.36328125" bestFit="1" customWidth="1"/>
    <col min="1244" max="1244" width="11.90625" bestFit="1" customWidth="1"/>
    <col min="1245" max="1245" width="22.08984375" bestFit="1" customWidth="1"/>
    <col min="1246" max="1246" width="30.453125" bestFit="1" customWidth="1"/>
    <col min="1247" max="1247" width="12.1796875" bestFit="1" customWidth="1"/>
    <col min="1248" max="1248" width="10.54296875" bestFit="1" customWidth="1"/>
    <col min="1249" max="1249" width="19.1796875" bestFit="1" customWidth="1"/>
    <col min="1250" max="1250" width="28.7265625" bestFit="1" customWidth="1"/>
    <col min="1251" max="1251" width="11.08984375" bestFit="1" customWidth="1"/>
    <col min="1252" max="1252" width="5.81640625" bestFit="1" customWidth="1"/>
    <col min="1253" max="1253" width="7.453125" bestFit="1" customWidth="1"/>
    <col min="1254" max="1254" width="18.90625" bestFit="1" customWidth="1"/>
    <col min="1255" max="1255" width="11.7265625" bestFit="1" customWidth="1"/>
    <col min="1256" max="1256" width="5.90625" bestFit="1" customWidth="1"/>
    <col min="1257" max="1257" width="6.08984375" bestFit="1" customWidth="1"/>
    <col min="1258" max="1258" width="11.54296875" bestFit="1" customWidth="1"/>
    <col min="1259" max="1259" width="16.36328125" bestFit="1" customWidth="1"/>
    <col min="1260" max="1260" width="18.81640625" bestFit="1" customWidth="1"/>
    <col min="1261" max="1261" width="16.7265625" bestFit="1" customWidth="1"/>
    <col min="1262" max="1262" width="9.36328125" bestFit="1" customWidth="1"/>
    <col min="1263" max="1263" width="28.54296875" bestFit="1" customWidth="1"/>
    <col min="1264" max="1264" width="11.7265625" bestFit="1" customWidth="1"/>
    <col min="1265" max="1265" width="20.1796875" bestFit="1" customWidth="1"/>
    <col min="1267" max="1267" width="17.81640625" bestFit="1" customWidth="1"/>
    <col min="1268" max="1268" width="10" bestFit="1" customWidth="1"/>
    <col min="1269" max="1269" width="6.36328125" bestFit="1" customWidth="1"/>
    <col min="1270" max="1270" width="10.54296875" bestFit="1" customWidth="1"/>
    <col min="1271" max="1271" width="6.7265625" bestFit="1" customWidth="1"/>
    <col min="1272" max="1272" width="27.453125" bestFit="1" customWidth="1"/>
    <col min="1273" max="1273" width="12.54296875" bestFit="1" customWidth="1"/>
    <col min="1274" max="1274" width="5.7265625" bestFit="1" customWidth="1"/>
    <col min="1275" max="1275" width="12.7265625" bestFit="1" customWidth="1"/>
    <col min="1276" max="1276" width="5.453125" bestFit="1" customWidth="1"/>
    <col min="1277" max="1277" width="4.7265625" bestFit="1" customWidth="1"/>
    <col min="1278" max="1278" width="11.26953125" bestFit="1" customWidth="1"/>
    <col min="1279" max="1279" width="12.36328125" bestFit="1" customWidth="1"/>
    <col min="1280" max="1280" width="16.08984375" bestFit="1" customWidth="1"/>
    <col min="1281" max="1281" width="14.54296875" bestFit="1" customWidth="1"/>
    <col min="1282" max="1282" width="8.26953125" bestFit="1" customWidth="1"/>
    <col min="1283" max="1283" width="6.81640625" bestFit="1" customWidth="1"/>
    <col min="1284" max="1284" width="12.81640625" bestFit="1" customWidth="1"/>
    <col min="1285" max="1285" width="8.54296875" bestFit="1" customWidth="1"/>
    <col min="1287" max="1287" width="21.81640625" bestFit="1" customWidth="1"/>
    <col min="1288" max="1288" width="20.26953125" bestFit="1" customWidth="1"/>
    <col min="1289" max="1289" width="13.453125" bestFit="1" customWidth="1"/>
    <col min="1290" max="1290" width="13.08984375" bestFit="1" customWidth="1"/>
    <col min="1291" max="1291" width="18.453125" bestFit="1" customWidth="1"/>
    <col min="1292" max="1292" width="17" bestFit="1" customWidth="1"/>
    <col min="1293" max="1293" width="26.90625" bestFit="1" customWidth="1"/>
    <col min="1294" max="1294" width="20.6328125" bestFit="1" customWidth="1"/>
    <col min="1295" max="1295" width="10.453125" bestFit="1" customWidth="1"/>
    <col min="1296" max="1296" width="21.453125" bestFit="1" customWidth="1"/>
    <col min="1297" max="1297" width="20.36328125" bestFit="1" customWidth="1"/>
    <col min="1298" max="1298" width="12.90625" bestFit="1" customWidth="1"/>
    <col min="1299" max="1299" width="20.1796875" bestFit="1" customWidth="1"/>
    <col min="1300" max="1300" width="13" bestFit="1" customWidth="1"/>
    <col min="1301" max="1301" width="16.81640625" bestFit="1" customWidth="1"/>
    <col min="1302" max="1302" width="9.36328125" bestFit="1" customWidth="1"/>
    <col min="1303" max="1303" width="28.54296875" bestFit="1" customWidth="1"/>
    <col min="1304" max="1304" width="28.1796875" bestFit="1" customWidth="1"/>
    <col min="1305" max="1305" width="15.54296875" bestFit="1" customWidth="1"/>
    <col min="1306" max="1306" width="11.6328125" bestFit="1" customWidth="1"/>
    <col min="1307" max="1307" width="25.90625" bestFit="1" customWidth="1"/>
    <col min="1308" max="1308" width="34.36328125" bestFit="1" customWidth="1"/>
    <col min="1309" max="1309" width="24.6328125" bestFit="1" customWidth="1"/>
    <col min="1310" max="1310" width="23.1796875" bestFit="1" customWidth="1"/>
    <col min="1311" max="1311" width="15.90625" bestFit="1" customWidth="1"/>
    <col min="1312" max="1312" width="19.453125" bestFit="1" customWidth="1"/>
    <col min="1313" max="1313" width="12.90625" bestFit="1" customWidth="1"/>
    <col min="1314" max="1314" width="5.7265625" bestFit="1" customWidth="1"/>
    <col min="1315" max="1315" width="5.1796875" bestFit="1" customWidth="1"/>
    <col min="1316" max="1316" width="13.08984375" bestFit="1" customWidth="1"/>
    <col min="1317" max="1317" width="16.1796875" bestFit="1" customWidth="1"/>
    <col min="1318" max="1318" width="13.08984375" bestFit="1" customWidth="1"/>
    <col min="1319" max="1319" width="11.6328125" bestFit="1" customWidth="1"/>
    <col min="1320" max="1320" width="9.453125" bestFit="1" customWidth="1"/>
    <col min="1321" max="1321" width="16.7265625" bestFit="1" customWidth="1"/>
    <col min="1322" max="1322" width="9.08984375" bestFit="1" customWidth="1"/>
    <col min="1323" max="1323" width="23.36328125" bestFit="1" customWidth="1"/>
    <col min="1324" max="1324" width="26.453125" bestFit="1" customWidth="1"/>
    <col min="1325" max="1325" width="17.6328125" bestFit="1" customWidth="1"/>
    <col min="1326" max="1326" width="16.453125" bestFit="1" customWidth="1"/>
    <col min="1327" max="1327" width="16.6328125" bestFit="1" customWidth="1"/>
    <col min="1328" max="1328" width="30.54296875" bestFit="1" customWidth="1"/>
    <col min="1329" max="1329" width="21.7265625" bestFit="1" customWidth="1"/>
    <col min="1330" max="1330" width="21.36328125" bestFit="1" customWidth="1"/>
    <col min="1331" max="1331" width="14.54296875" bestFit="1" customWidth="1"/>
    <col min="1332" max="1332" width="15.54296875" bestFit="1" customWidth="1"/>
    <col min="1333" max="1333" width="24.54296875" bestFit="1" customWidth="1"/>
    <col min="1334" max="1334" width="24.7265625" bestFit="1" customWidth="1"/>
    <col min="1335" max="1335" width="18" bestFit="1" customWidth="1"/>
    <col min="1336" max="1336" width="5.26953125" bestFit="1" customWidth="1"/>
    <col min="1337" max="1337" width="34.08984375" bestFit="1" customWidth="1"/>
    <col min="1338" max="1338" width="32" bestFit="1" customWidth="1"/>
    <col min="1339" max="1339" width="13.81640625" bestFit="1" customWidth="1"/>
    <col min="1340" max="1340" width="7.90625" bestFit="1" customWidth="1"/>
    <col min="1341" max="1341" width="7.453125" bestFit="1" customWidth="1"/>
    <col min="1342" max="1342" width="22.81640625" bestFit="1" customWidth="1"/>
    <col min="1343" max="1343" width="27.6328125" bestFit="1" customWidth="1"/>
    <col min="1344" max="1344" width="20.81640625" bestFit="1" customWidth="1"/>
    <col min="1345" max="1345" width="12.6328125" bestFit="1" customWidth="1"/>
    <col min="1346" max="1346" width="8" bestFit="1" customWidth="1"/>
    <col min="1347" max="1347" width="10.08984375" bestFit="1" customWidth="1"/>
    <col min="1348" max="1348" width="8.08984375" bestFit="1" customWidth="1"/>
    <col min="1349" max="1349" width="7.453125" bestFit="1" customWidth="1"/>
    <col min="1350" max="1350" width="14.81640625" bestFit="1" customWidth="1"/>
    <col min="1351" max="1351" width="6.90625" bestFit="1" customWidth="1"/>
    <col min="1352" max="1352" width="13.26953125" bestFit="1" customWidth="1"/>
    <col min="1353" max="1353" width="16.08984375" bestFit="1" customWidth="1"/>
    <col min="1354" max="1354" width="16.7265625" bestFit="1" customWidth="1"/>
    <col min="1355" max="1355" width="12.1796875" bestFit="1" customWidth="1"/>
    <col min="1356" max="1356" width="9.90625" bestFit="1" customWidth="1"/>
    <col min="1357" max="1357" width="9" bestFit="1" customWidth="1"/>
    <col min="1358" max="1358" width="8.453125" bestFit="1" customWidth="1"/>
    <col min="1359" max="1359" width="9.1796875" bestFit="1" customWidth="1"/>
    <col min="1360" max="1360" width="9.81640625" bestFit="1" customWidth="1"/>
    <col min="1361" max="1361" width="16.36328125" bestFit="1" customWidth="1"/>
    <col min="1362" max="1362" width="16.1796875" bestFit="1" customWidth="1"/>
    <col min="1363" max="1363" width="14.36328125" bestFit="1" customWidth="1"/>
    <col min="1364" max="1364" width="21.1796875" bestFit="1" customWidth="1"/>
    <col min="1365" max="1365" width="9.54296875" bestFit="1" customWidth="1"/>
    <col min="1366" max="1366" width="20.26953125" bestFit="1" customWidth="1"/>
    <col min="1367" max="1367" width="27.81640625" bestFit="1" customWidth="1"/>
    <col min="1368" max="1368" width="20" bestFit="1" customWidth="1"/>
    <col min="1369" max="1369" width="40.54296875" bestFit="1" customWidth="1"/>
    <col min="1370" max="1370" width="24.36328125" bestFit="1" customWidth="1"/>
    <col min="1371" max="1371" width="7.453125" bestFit="1" customWidth="1"/>
    <col min="1372" max="1372" width="11.36328125" bestFit="1" customWidth="1"/>
    <col min="1373" max="1373" width="9.36328125" bestFit="1" customWidth="1"/>
    <col min="1374" max="1374" width="9.26953125" bestFit="1" customWidth="1"/>
    <col min="1375" max="1375" width="19.1796875" bestFit="1" customWidth="1"/>
    <col min="1376" max="1376" width="17" bestFit="1" customWidth="1"/>
    <col min="1377" max="1377" width="28" bestFit="1" customWidth="1"/>
    <col min="1378" max="1378" width="43.90625" bestFit="1" customWidth="1"/>
    <col min="1379" max="1379" width="30.90625" bestFit="1" customWidth="1"/>
    <col min="1380" max="1380" width="34.26953125" bestFit="1" customWidth="1"/>
    <col min="1381" max="1381" width="9.1796875" bestFit="1" customWidth="1"/>
    <col min="1382" max="1382" width="18.7265625" bestFit="1" customWidth="1"/>
    <col min="1383" max="1383" width="12.6328125" bestFit="1" customWidth="1"/>
    <col min="1384" max="1384" width="8.453125" bestFit="1" customWidth="1"/>
    <col min="1385" max="1385" width="17.36328125" bestFit="1" customWidth="1"/>
    <col min="1386" max="1386" width="17.81640625" bestFit="1" customWidth="1"/>
    <col min="1387" max="1387" width="10.6328125" bestFit="1" customWidth="1"/>
    <col min="1388" max="1388" width="10" bestFit="1" customWidth="1"/>
    <col min="1389" max="1389" width="8.90625" bestFit="1" customWidth="1"/>
    <col min="1390" max="1391" width="18.08984375" bestFit="1" customWidth="1"/>
    <col min="1392" max="1392" width="9" bestFit="1" customWidth="1"/>
    <col min="1393" max="1393" width="15.7265625" bestFit="1" customWidth="1"/>
    <col min="1394" max="1394" width="7.7265625" bestFit="1" customWidth="1"/>
    <col min="1395" max="1395" width="22.81640625" bestFit="1" customWidth="1"/>
    <col min="1396" max="1396" width="9.36328125" bestFit="1" customWidth="1"/>
    <col min="1398" max="1398" width="24.81640625" bestFit="1" customWidth="1"/>
    <col min="1399" max="1399" width="45.81640625" bestFit="1" customWidth="1"/>
    <col min="1400" max="1400" width="12.26953125" bestFit="1" customWidth="1"/>
    <col min="1401" max="1401" width="13.54296875" bestFit="1" customWidth="1"/>
    <col min="1402" max="1402" width="12.36328125" bestFit="1" customWidth="1"/>
    <col min="1403" max="1403" width="14.36328125" bestFit="1" customWidth="1"/>
    <col min="1404" max="1404" width="17.36328125" bestFit="1" customWidth="1"/>
    <col min="1405" max="1405" width="17.81640625" bestFit="1" customWidth="1"/>
    <col min="1406" max="1406" width="7.90625" bestFit="1" customWidth="1"/>
    <col min="1407" max="1407" width="8.6328125" bestFit="1" customWidth="1"/>
    <col min="1408" max="1408" width="10.1796875" bestFit="1" customWidth="1"/>
    <col min="1409" max="1409" width="4" bestFit="1" customWidth="1"/>
    <col min="1410" max="1411" width="10.453125" bestFit="1" customWidth="1"/>
    <col min="1412" max="1412" width="9" bestFit="1" customWidth="1"/>
    <col min="1413" max="1413" width="6.1796875" bestFit="1" customWidth="1"/>
    <col min="1414" max="1414" width="13.6328125" bestFit="1" customWidth="1"/>
    <col min="1415" max="1415" width="9.453125" bestFit="1" customWidth="1"/>
    <col min="1416" max="1416" width="29.90625" bestFit="1" customWidth="1"/>
    <col min="1417" max="1417" width="14.81640625" bestFit="1" customWidth="1"/>
    <col min="1418" max="1418" width="22.1796875" bestFit="1" customWidth="1"/>
    <col min="1419" max="1419" width="7.6328125" bestFit="1" customWidth="1"/>
    <col min="1420" max="1420" width="14.81640625" bestFit="1" customWidth="1"/>
    <col min="1422" max="1422" width="25" bestFit="1" customWidth="1"/>
    <col min="1423" max="1423" width="12" bestFit="1" customWidth="1"/>
    <col min="1424" max="1424" width="23.54296875" bestFit="1" customWidth="1"/>
    <col min="1425" max="1425" width="18.7265625" bestFit="1" customWidth="1"/>
    <col min="1426" max="1426" width="10.08984375" bestFit="1" customWidth="1"/>
    <col min="1427" max="1427" width="17.36328125" bestFit="1" customWidth="1"/>
    <col min="1428" max="1428" width="12.26953125" bestFit="1" customWidth="1"/>
    <col min="1429" max="1429" width="5.08984375" bestFit="1" customWidth="1"/>
    <col min="1430" max="1430" width="12.81640625" bestFit="1" customWidth="1"/>
    <col min="1431" max="1431" width="13.90625" bestFit="1" customWidth="1"/>
    <col min="1432" max="1432" width="7.81640625" bestFit="1" customWidth="1"/>
    <col min="1433" max="1433" width="12.453125" bestFit="1" customWidth="1"/>
    <col min="1434" max="1434" width="31" bestFit="1" customWidth="1"/>
    <col min="1435" max="1435" width="30.6328125" bestFit="1" customWidth="1"/>
    <col min="1436" max="1436" width="7.453125" bestFit="1" customWidth="1"/>
    <col min="1437" max="1437" width="11" bestFit="1" customWidth="1"/>
    <col min="1438" max="1438" width="6.7265625" bestFit="1" customWidth="1"/>
    <col min="1439" max="1439" width="5.26953125" bestFit="1" customWidth="1"/>
    <col min="1440" max="1440" width="17.08984375" bestFit="1" customWidth="1"/>
    <col min="1441" max="1441" width="26.26953125" bestFit="1" customWidth="1"/>
    <col min="1442" max="1442" width="17.453125" bestFit="1" customWidth="1"/>
    <col min="1443" max="1443" width="15.81640625" bestFit="1" customWidth="1"/>
    <col min="1444" max="1444" width="21.453125" bestFit="1" customWidth="1"/>
    <col min="1445" max="1445" width="15.6328125" bestFit="1" customWidth="1"/>
    <col min="1446" max="1446" width="14" bestFit="1" customWidth="1"/>
    <col min="1447" max="1447" width="13" bestFit="1" customWidth="1"/>
    <col min="1448" max="1448" width="11.08984375" bestFit="1" customWidth="1"/>
    <col min="1449" max="1449" width="10.08984375" bestFit="1" customWidth="1"/>
    <col min="1450" max="1450" width="9.7265625" bestFit="1" customWidth="1"/>
    <col min="1451" max="1451" width="4" bestFit="1" customWidth="1"/>
    <col min="1452" max="1452" width="24.7265625" bestFit="1" customWidth="1"/>
    <col min="1453" max="1453" width="9.7265625" bestFit="1" customWidth="1"/>
    <col min="1454" max="1454" width="16.26953125" bestFit="1" customWidth="1"/>
    <col min="1455" max="1455" width="7.81640625" bestFit="1" customWidth="1"/>
    <col min="1456" max="1456" width="13.26953125" bestFit="1" customWidth="1"/>
    <col min="1457" max="1457" width="4.08984375" bestFit="1" customWidth="1"/>
    <col min="1459" max="1459" width="7" bestFit="1" customWidth="1"/>
    <col min="1460" max="1460" width="20.1796875" bestFit="1" customWidth="1"/>
    <col min="1461" max="1461" width="13.54296875" bestFit="1" customWidth="1"/>
    <col min="1462" max="1462" width="22" bestFit="1" customWidth="1"/>
    <col min="1463" max="1463" width="9.81640625" bestFit="1" customWidth="1"/>
    <col min="1464" max="1464" width="24.81640625" bestFit="1" customWidth="1"/>
    <col min="1465" max="1465" width="20.90625" bestFit="1" customWidth="1"/>
    <col min="1466" max="1466" width="29.1796875" bestFit="1" customWidth="1"/>
    <col min="1467" max="1467" width="19.08984375" bestFit="1" customWidth="1"/>
    <col min="1468" max="1468" width="30.1796875" bestFit="1" customWidth="1"/>
    <col min="1469" max="1469" width="8.26953125" bestFit="1" customWidth="1"/>
    <col min="1470" max="1470" width="4" bestFit="1" customWidth="1"/>
    <col min="1471" max="1472" width="11.54296875" bestFit="1" customWidth="1"/>
    <col min="1473" max="1473" width="11.08984375" bestFit="1" customWidth="1"/>
    <col min="1474" max="1474" width="7.453125" bestFit="1" customWidth="1"/>
    <col min="1475" max="1475" width="17.6328125" bestFit="1" customWidth="1"/>
    <col min="1476" max="1476" width="5.1796875" bestFit="1" customWidth="1"/>
    <col min="1477" max="1477" width="16.26953125" bestFit="1" customWidth="1"/>
    <col min="1478" max="1478" width="14" bestFit="1" customWidth="1"/>
    <col min="1479" max="1479" width="11.90625" bestFit="1" customWidth="1"/>
    <col min="1480" max="1480" width="13.453125" bestFit="1" customWidth="1"/>
    <col min="1481" max="1481" width="13.26953125" bestFit="1" customWidth="1"/>
    <col min="1482" max="1482" width="15.1796875" bestFit="1" customWidth="1"/>
    <col min="1483" max="1483" width="11.54296875" bestFit="1" customWidth="1"/>
    <col min="1484" max="1485" width="11.90625" bestFit="1" customWidth="1"/>
    <col min="1486" max="1486" width="11.36328125" bestFit="1" customWidth="1"/>
    <col min="1487" max="1487" width="27.453125" bestFit="1" customWidth="1"/>
    <col min="1488" max="1488" width="14" bestFit="1" customWidth="1"/>
    <col min="1489" max="1489" width="21" bestFit="1" customWidth="1"/>
    <col min="1490" max="1490" width="21.1796875" bestFit="1" customWidth="1"/>
    <col min="1491" max="1491" width="23.6328125" bestFit="1" customWidth="1"/>
    <col min="1492" max="1492" width="13.1796875" bestFit="1" customWidth="1"/>
    <col min="1493" max="1493" width="10.7265625" bestFit="1" customWidth="1"/>
    <col min="1494" max="1494" width="14.08984375" bestFit="1" customWidth="1"/>
    <col min="1495" max="1495" width="20" bestFit="1" customWidth="1"/>
    <col min="1496" max="1496" width="6.54296875" bestFit="1" customWidth="1"/>
    <col min="1497" max="1497" width="16.08984375" bestFit="1" customWidth="1"/>
    <col min="1498" max="1498" width="23.6328125" bestFit="1" customWidth="1"/>
    <col min="1499" max="1499" width="9.81640625" bestFit="1" customWidth="1"/>
    <col min="1500" max="1500" width="8.36328125" bestFit="1" customWidth="1"/>
    <col min="1501" max="1501" width="18.26953125" bestFit="1" customWidth="1"/>
    <col min="1502" max="1503" width="12.90625" bestFit="1" customWidth="1"/>
    <col min="1504" max="1504" width="7.36328125" bestFit="1" customWidth="1"/>
    <col min="1505" max="1505" width="17.1796875" bestFit="1" customWidth="1"/>
    <col min="1506" max="1506" width="10" bestFit="1" customWidth="1"/>
    <col min="1507" max="1507" width="9" bestFit="1" customWidth="1"/>
    <col min="1508" max="1508" width="6.6328125" bestFit="1" customWidth="1"/>
    <col min="1509" max="1509" width="17" bestFit="1" customWidth="1"/>
    <col min="1510" max="1510" width="10" bestFit="1" customWidth="1"/>
    <col min="1511" max="1511" width="16" bestFit="1" customWidth="1"/>
    <col min="1512" max="1512" width="9.453125" bestFit="1" customWidth="1"/>
    <col min="1513" max="1513" width="17.6328125" bestFit="1" customWidth="1"/>
    <col min="1514" max="1514" width="20.81640625" bestFit="1" customWidth="1"/>
    <col min="1515" max="1515" width="7.6328125" bestFit="1" customWidth="1"/>
    <col min="1516" max="1516" width="13.26953125" bestFit="1" customWidth="1"/>
    <col min="1517" max="1517" width="6.81640625" bestFit="1" customWidth="1"/>
    <col min="1518" max="1518" width="17.54296875" bestFit="1" customWidth="1"/>
    <col min="1519" max="1519" width="12.26953125" bestFit="1" customWidth="1"/>
    <col min="1520" max="1520" width="16.54296875" bestFit="1" customWidth="1"/>
    <col min="1521" max="1521" width="12.90625" bestFit="1" customWidth="1"/>
    <col min="1522" max="1522" width="12.26953125" bestFit="1" customWidth="1"/>
    <col min="1523" max="1523" width="18.1796875" bestFit="1" customWidth="1"/>
    <col min="1524" max="1524" width="27.453125" bestFit="1" customWidth="1"/>
    <col min="1525" max="1525" width="13.90625" bestFit="1" customWidth="1"/>
    <col min="1526" max="1526" width="9.453125" bestFit="1" customWidth="1"/>
    <col min="1527" max="1527" width="11.26953125" bestFit="1" customWidth="1"/>
    <col min="1528" max="1528" width="8.54296875" bestFit="1" customWidth="1"/>
    <col min="1529" max="1529" width="6.453125" bestFit="1" customWidth="1"/>
    <col min="1530" max="1530" width="8.7265625" bestFit="1" customWidth="1"/>
    <col min="1531" max="1531" width="7.81640625" bestFit="1" customWidth="1"/>
    <col min="1532" max="1532" width="13.81640625" bestFit="1" customWidth="1"/>
    <col min="1533" max="1534" width="15.08984375" bestFit="1" customWidth="1"/>
    <col min="1535" max="1535" width="13.6328125" bestFit="1" customWidth="1"/>
    <col min="1536" max="1536" width="21.90625" bestFit="1" customWidth="1"/>
    <col min="1537" max="1537" width="12.26953125" bestFit="1" customWidth="1"/>
    <col min="1538" max="1538" width="15.1796875" bestFit="1" customWidth="1"/>
    <col min="1539" max="1539" width="5.26953125" bestFit="1" customWidth="1"/>
    <col min="1540" max="1540" width="9.36328125" bestFit="1" customWidth="1"/>
    <col min="1541" max="1541" width="15.7265625" bestFit="1" customWidth="1"/>
    <col min="1542" max="1543" width="9.6328125" bestFit="1" customWidth="1"/>
    <col min="1544" max="1544" width="16.1796875" bestFit="1" customWidth="1"/>
    <col min="1545" max="1545" width="12.81640625" bestFit="1" customWidth="1"/>
    <col min="1546" max="1546" width="14.81640625" bestFit="1" customWidth="1"/>
    <col min="1547" max="1547" width="11.54296875" bestFit="1" customWidth="1"/>
    <col min="1548" max="1548" width="10.54296875" bestFit="1" customWidth="1"/>
    <col min="1549" max="1549" width="15.90625" bestFit="1" customWidth="1"/>
    <col min="1550" max="1550" width="15.54296875" bestFit="1" customWidth="1"/>
    <col min="1551" max="1551" width="14.6328125" bestFit="1" customWidth="1"/>
    <col min="1552" max="1552" width="36.54296875" bestFit="1" customWidth="1"/>
    <col min="1553" max="1553" width="21.36328125" bestFit="1" customWidth="1"/>
    <col min="1554" max="1554" width="12.453125" bestFit="1" customWidth="1"/>
    <col min="1555" max="1555" width="32.81640625" bestFit="1" customWidth="1"/>
    <col min="1556" max="1556" width="19.1796875" bestFit="1" customWidth="1"/>
    <col min="1557" max="1557" width="15.1796875" bestFit="1" customWidth="1"/>
    <col min="1558" max="1558" width="11.54296875" bestFit="1" customWidth="1"/>
    <col min="1559" max="1559" width="11" bestFit="1" customWidth="1"/>
    <col min="1560" max="1560" width="10.08984375" bestFit="1" customWidth="1"/>
    <col min="1562" max="1562" width="18.54296875" bestFit="1" customWidth="1"/>
    <col min="1563" max="1563" width="17.81640625" bestFit="1" customWidth="1"/>
    <col min="1564" max="1564" width="17.54296875" bestFit="1" customWidth="1"/>
    <col min="1565" max="1565" width="16.7265625" bestFit="1" customWidth="1"/>
    <col min="1566" max="1566" width="10.36328125" bestFit="1" customWidth="1"/>
    <col min="1567" max="1567" width="8.6328125" bestFit="1" customWidth="1"/>
    <col min="1568" max="1568" width="9.453125" bestFit="1" customWidth="1"/>
    <col min="1569" max="1569" width="12.81640625" bestFit="1" customWidth="1"/>
    <col min="1570" max="1570" width="16.1796875" bestFit="1" customWidth="1"/>
    <col min="1571" max="1571" width="20.7265625" bestFit="1" customWidth="1"/>
    <col min="1572" max="1572" width="11" bestFit="1" customWidth="1"/>
    <col min="1573" max="1573" width="11.36328125" bestFit="1" customWidth="1"/>
    <col min="1574" max="1574" width="33.90625" bestFit="1" customWidth="1"/>
    <col min="1575" max="1575" width="13.54296875" bestFit="1" customWidth="1"/>
    <col min="1576" max="1576" width="41" bestFit="1" customWidth="1"/>
    <col min="1577" max="1577" width="7.36328125" bestFit="1" customWidth="1"/>
    <col min="1578" max="1578" width="17.08984375" bestFit="1" customWidth="1"/>
    <col min="1579" max="1579" width="6.81640625" bestFit="1" customWidth="1"/>
    <col min="1580" max="1580" width="13.90625" bestFit="1" customWidth="1"/>
    <col min="1581" max="1581" width="11.81640625" bestFit="1" customWidth="1"/>
    <col min="1582" max="1582" width="9.26953125" bestFit="1" customWidth="1"/>
    <col min="1583" max="1584" width="15.453125" bestFit="1" customWidth="1"/>
    <col min="1585" max="1585" width="12.36328125" bestFit="1" customWidth="1"/>
    <col min="1586" max="1586" width="19.54296875" bestFit="1" customWidth="1"/>
    <col min="1587" max="1587" width="13.453125" bestFit="1" customWidth="1"/>
    <col min="1588" max="1588" width="14.54296875" bestFit="1" customWidth="1"/>
    <col min="1589" max="1589" width="7.90625" bestFit="1" customWidth="1"/>
    <col min="1590" max="1590" width="12.90625" bestFit="1" customWidth="1"/>
    <col min="1591" max="1591" width="14.1796875" bestFit="1" customWidth="1"/>
    <col min="1592" max="1592" width="13.7265625" bestFit="1" customWidth="1"/>
    <col min="1593" max="1593" width="8.54296875" bestFit="1" customWidth="1"/>
    <col min="1594" max="1594" width="21.6328125" bestFit="1" customWidth="1"/>
    <col min="1595" max="1595" width="9.90625" bestFit="1" customWidth="1"/>
    <col min="1596" max="1596" width="12.36328125" bestFit="1" customWidth="1"/>
    <col min="1597" max="1597" width="9.90625" bestFit="1" customWidth="1"/>
    <col min="1598" max="1598" width="9.7265625" bestFit="1" customWidth="1"/>
    <col min="1599" max="1599" width="9.453125" bestFit="1" customWidth="1"/>
    <col min="1600" max="1600" width="11.36328125" bestFit="1" customWidth="1"/>
    <col min="1601" max="1601" width="6.453125" bestFit="1" customWidth="1"/>
    <col min="1602" max="1602" width="7.26953125" bestFit="1" customWidth="1"/>
    <col min="1603" max="1603" width="14.26953125" bestFit="1" customWidth="1"/>
    <col min="1604" max="1604" width="15.26953125" bestFit="1" customWidth="1"/>
    <col min="1605" max="1605" width="13.26953125" bestFit="1" customWidth="1"/>
    <col min="1606" max="1606" width="12.6328125" bestFit="1" customWidth="1"/>
    <col min="1607" max="1607" width="18.36328125" bestFit="1" customWidth="1"/>
    <col min="1609" max="1609" width="19.453125" bestFit="1" customWidth="1"/>
    <col min="1610" max="1610" width="15.08984375" bestFit="1" customWidth="1"/>
    <col min="1611" max="1611" width="12.81640625" bestFit="1" customWidth="1"/>
    <col min="1612" max="1612" width="9.36328125" bestFit="1" customWidth="1"/>
    <col min="1613" max="1613" width="14.54296875" bestFit="1" customWidth="1"/>
    <col min="1614" max="1614" width="19" bestFit="1" customWidth="1"/>
    <col min="1615" max="1615" width="14.26953125" bestFit="1" customWidth="1"/>
    <col min="1616" max="1616" width="16.453125" bestFit="1" customWidth="1"/>
    <col min="1617" max="1617" width="32.36328125" bestFit="1" customWidth="1"/>
    <col min="1618" max="1618" width="9.36328125" bestFit="1" customWidth="1"/>
    <col min="1619" max="1619" width="7.90625" bestFit="1" customWidth="1"/>
    <col min="1620" max="1620" width="11.1796875" bestFit="1" customWidth="1"/>
    <col min="1621" max="1621" width="16.54296875" bestFit="1" customWidth="1"/>
    <col min="1622" max="1622" width="7.54296875" bestFit="1" customWidth="1"/>
    <col min="1623" max="1623" width="9.1796875" bestFit="1" customWidth="1"/>
    <col min="1624" max="1624" width="12.81640625" bestFit="1" customWidth="1"/>
    <col min="1625" max="1625" width="18.453125" bestFit="1" customWidth="1"/>
    <col min="1626" max="1626" width="13.08984375" bestFit="1" customWidth="1"/>
    <col min="1627" max="1627" width="25.81640625" bestFit="1" customWidth="1"/>
    <col min="1628" max="1628" width="7.1796875" bestFit="1" customWidth="1"/>
    <col min="1629" max="1629" width="11.1796875" bestFit="1" customWidth="1"/>
    <col min="1630" max="1630" width="16.1796875" bestFit="1" customWidth="1"/>
    <col min="1631" max="1631" width="14.7265625" bestFit="1" customWidth="1"/>
    <col min="1632" max="1632" width="5.90625" bestFit="1" customWidth="1"/>
    <col min="1633" max="1633" width="12.1796875" bestFit="1" customWidth="1"/>
    <col min="1634" max="1634" width="16.7265625" bestFit="1" customWidth="1"/>
    <col min="1635" max="1635" width="9.7265625" bestFit="1" customWidth="1"/>
    <col min="1636" max="1636" width="16.26953125" bestFit="1" customWidth="1"/>
    <col min="1637" max="1637" width="17.81640625" bestFit="1" customWidth="1"/>
    <col min="1638" max="1638" width="12.54296875" bestFit="1" customWidth="1"/>
    <col min="1639" max="1639" width="13" bestFit="1" customWidth="1"/>
    <col min="1640" max="1640" width="24.26953125" bestFit="1" customWidth="1"/>
    <col min="1641" max="1641" width="10.36328125" bestFit="1" customWidth="1"/>
    <col min="1642" max="1643" width="10.7265625" bestFit="1" customWidth="1"/>
    <col min="1644" max="1644" width="15.81640625" bestFit="1" customWidth="1"/>
    <col min="1645" max="1645" width="16.1796875" bestFit="1" customWidth="1"/>
    <col min="1646" max="1646" width="11" bestFit="1" customWidth="1"/>
    <col min="1647" max="1647" width="15.7265625" bestFit="1" customWidth="1"/>
    <col min="1648" max="1648" width="11.26953125" bestFit="1" customWidth="1"/>
    <col min="1649" max="1649" width="18.90625" bestFit="1" customWidth="1"/>
    <col min="1650" max="1650" width="14.1796875" bestFit="1" customWidth="1"/>
    <col min="1651" max="1651" width="9.6328125" bestFit="1" customWidth="1"/>
    <col min="1652" max="1652" width="5.08984375" bestFit="1" customWidth="1"/>
    <col min="1654" max="1654" width="12.81640625" bestFit="1" customWidth="1"/>
    <col min="1655" max="1655" width="8.90625" bestFit="1" customWidth="1"/>
    <col min="1656" max="1656" width="20.453125" bestFit="1" customWidth="1"/>
    <col min="1657" max="1657" width="8.90625" bestFit="1" customWidth="1"/>
    <col min="1658" max="1658" width="26.7265625" bestFit="1" customWidth="1"/>
    <col min="1659" max="1659" width="28.54296875" bestFit="1" customWidth="1"/>
    <col min="1660" max="1660" width="18.7265625" bestFit="1" customWidth="1"/>
    <col min="1661" max="1661" width="11.54296875" bestFit="1" customWidth="1"/>
    <col min="1662" max="1662" width="33.453125" bestFit="1" customWidth="1"/>
    <col min="1663" max="1663" width="11.36328125" bestFit="1" customWidth="1"/>
    <col min="1664" max="1664" width="25.1796875" bestFit="1" customWidth="1"/>
    <col min="1665" max="1665" width="17.6328125" bestFit="1" customWidth="1"/>
    <col min="1666" max="1666" width="14" bestFit="1" customWidth="1"/>
    <col min="1667" max="1667" width="6.1796875" bestFit="1" customWidth="1"/>
    <col min="1668" max="1668" width="21.90625" bestFit="1" customWidth="1"/>
    <col min="1669" max="1669" width="25.26953125" bestFit="1" customWidth="1"/>
    <col min="1670" max="1670" width="7.6328125" bestFit="1" customWidth="1"/>
    <col min="1671" max="1671" width="14.54296875" bestFit="1" customWidth="1"/>
    <col min="1672" max="1672" width="11.1796875" bestFit="1" customWidth="1"/>
    <col min="1673" max="1673" width="9.1796875" bestFit="1" customWidth="1"/>
    <col min="1674" max="1674" width="17.54296875" bestFit="1" customWidth="1"/>
    <col min="1675" max="1675" width="13.453125" bestFit="1" customWidth="1"/>
    <col min="1676" max="1676" width="12.81640625" bestFit="1" customWidth="1"/>
    <col min="1677" max="1677" width="10.08984375" bestFit="1" customWidth="1"/>
    <col min="1678" max="1678" width="10.54296875" bestFit="1" customWidth="1"/>
    <col min="1679" max="1679" width="20.6328125" bestFit="1" customWidth="1"/>
    <col min="1680" max="1680" width="8.453125" bestFit="1" customWidth="1"/>
    <col min="1681" max="1681" width="7.81640625" bestFit="1" customWidth="1"/>
    <col min="1682" max="1682" width="6.6328125" bestFit="1" customWidth="1"/>
    <col min="1683" max="1683" width="14.6328125" bestFit="1" customWidth="1"/>
    <col min="1684" max="1684" width="12.54296875" bestFit="1" customWidth="1"/>
    <col min="1685" max="1685" width="12" bestFit="1" customWidth="1"/>
    <col min="1686" max="1686" width="16.36328125" bestFit="1" customWidth="1"/>
    <col min="1687" max="1687" width="14.81640625" bestFit="1" customWidth="1"/>
    <col min="1688" max="1688" width="14.453125" bestFit="1" customWidth="1"/>
    <col min="1689" max="1689" width="11.36328125" bestFit="1" customWidth="1"/>
    <col min="1690" max="1690" width="16.54296875" bestFit="1" customWidth="1"/>
    <col min="1691" max="1691" width="12.26953125" bestFit="1" customWidth="1"/>
    <col min="1692" max="1692" width="28.7265625" bestFit="1" customWidth="1"/>
    <col min="1693" max="1693" width="10.453125" bestFit="1" customWidth="1"/>
    <col min="1694" max="1694" width="7.453125" bestFit="1" customWidth="1"/>
    <col min="1695" max="1695" width="20.26953125" bestFit="1" customWidth="1"/>
    <col min="1696" max="1696" width="12.26953125" bestFit="1" customWidth="1"/>
    <col min="1697" max="1697" width="7.7265625" bestFit="1" customWidth="1"/>
    <col min="1698" max="1698" width="9.26953125" bestFit="1" customWidth="1"/>
    <col min="1700" max="1700" width="17.36328125" bestFit="1" customWidth="1"/>
    <col min="1701" max="1701" width="16.1796875" bestFit="1" customWidth="1"/>
    <col min="1702" max="1702" width="12.453125" bestFit="1" customWidth="1"/>
    <col min="1703" max="1703" width="11.54296875" bestFit="1" customWidth="1"/>
    <col min="1704" max="1704" width="11.7265625" bestFit="1" customWidth="1"/>
    <col min="1705" max="1705" width="13.08984375" bestFit="1" customWidth="1"/>
    <col min="1706" max="1706" width="17.36328125" bestFit="1" customWidth="1"/>
    <col min="1707" max="1707" width="12.81640625" bestFit="1" customWidth="1"/>
    <col min="1708" max="1708" width="29.08984375" bestFit="1" customWidth="1"/>
    <col min="1709" max="1709" width="13.90625" bestFit="1" customWidth="1"/>
    <col min="1710" max="1710" width="12.90625" bestFit="1" customWidth="1"/>
    <col min="1711" max="1711" width="11" bestFit="1" customWidth="1"/>
    <col min="1712" max="1712" width="44.453125" bestFit="1" customWidth="1"/>
    <col min="1713" max="1713" width="11.6328125" bestFit="1" customWidth="1"/>
    <col min="1714" max="1714" width="8.36328125" bestFit="1" customWidth="1"/>
    <col min="1715" max="1715" width="21" bestFit="1" customWidth="1"/>
    <col min="1716" max="1716" width="10.54296875" bestFit="1" customWidth="1"/>
    <col min="1717" max="1717" width="5.08984375" bestFit="1" customWidth="1"/>
    <col min="1718" max="1718" width="13.7265625" bestFit="1" customWidth="1"/>
    <col min="1719" max="1719" width="5.08984375" bestFit="1" customWidth="1"/>
    <col min="1720" max="1720" width="14.6328125" bestFit="1" customWidth="1"/>
    <col min="1721" max="1721" width="19.54296875" bestFit="1" customWidth="1"/>
    <col min="1722" max="1722" width="31.90625" bestFit="1" customWidth="1"/>
    <col min="1723" max="1723" width="13.90625" bestFit="1" customWidth="1"/>
    <col min="1724" max="1724" width="17.7265625" bestFit="1" customWidth="1"/>
    <col min="1725" max="1725" width="11.54296875" bestFit="1" customWidth="1"/>
    <col min="1726" max="1726" width="10.54296875" bestFit="1" customWidth="1"/>
    <col min="1727" max="1727" width="13.90625" bestFit="1" customWidth="1"/>
    <col min="1728" max="1728" width="12.81640625" bestFit="1" customWidth="1"/>
    <col min="1729" max="1729" width="13.54296875" bestFit="1" customWidth="1"/>
    <col min="1730" max="1730" width="10.6328125" bestFit="1" customWidth="1"/>
    <col min="1731" max="1731" width="14" bestFit="1" customWidth="1"/>
    <col min="1732" max="1733" width="16.1796875" bestFit="1" customWidth="1"/>
    <col min="1734" max="1734" width="17.08984375" bestFit="1" customWidth="1"/>
    <col min="1735" max="1735" width="10.453125" bestFit="1" customWidth="1"/>
    <col min="1736" max="1736" width="10.36328125" bestFit="1" customWidth="1"/>
    <col min="1737" max="1737" width="25.54296875" bestFit="1" customWidth="1"/>
    <col min="1738" max="1738" width="11.7265625" bestFit="1" customWidth="1"/>
    <col min="1739" max="1739" width="9.7265625" bestFit="1" customWidth="1"/>
    <col min="1740" max="1740" width="18.7265625" bestFit="1" customWidth="1"/>
    <col min="1741" max="1741" width="25.453125" bestFit="1" customWidth="1"/>
    <col min="1742" max="1743" width="13.6328125" bestFit="1" customWidth="1"/>
    <col min="1744" max="1744" width="12.1796875" bestFit="1" customWidth="1"/>
    <col min="1745" max="1745" width="13" bestFit="1" customWidth="1"/>
    <col min="1746" max="1746" width="16.36328125" bestFit="1" customWidth="1"/>
    <col min="1747" max="1747" width="16.1796875" bestFit="1" customWidth="1"/>
    <col min="1748" max="1748" width="14" bestFit="1" customWidth="1"/>
    <col min="1749" max="1749" width="13.26953125" bestFit="1" customWidth="1"/>
    <col min="1750" max="1750" width="18.08984375" bestFit="1" customWidth="1"/>
    <col min="1751" max="1751" width="10.7265625" bestFit="1" customWidth="1"/>
    <col min="1752" max="1752" width="12.6328125" bestFit="1" customWidth="1"/>
    <col min="1753" max="1753" width="14.90625" bestFit="1" customWidth="1"/>
    <col min="1754" max="1754" width="14.1796875" bestFit="1" customWidth="1"/>
    <col min="1755" max="1755" width="15.90625" bestFit="1" customWidth="1"/>
    <col min="1756" max="1756" width="8.7265625" bestFit="1" customWidth="1"/>
    <col min="1757" max="1757" width="15.6328125" bestFit="1" customWidth="1"/>
    <col min="1758" max="1758" width="35.1796875" bestFit="1" customWidth="1"/>
    <col min="1759" max="1759" width="12.81640625" bestFit="1" customWidth="1"/>
    <col min="1760" max="1760" width="15.453125" bestFit="1" customWidth="1"/>
    <col min="1761" max="1761" width="16.1796875" bestFit="1" customWidth="1"/>
    <col min="1762" max="1762" width="5.1796875" bestFit="1" customWidth="1"/>
    <col min="1763" max="1763" width="17" bestFit="1" customWidth="1"/>
    <col min="1764" max="1764" width="17.54296875" bestFit="1" customWidth="1"/>
    <col min="1765" max="1765" width="12.36328125" bestFit="1" customWidth="1"/>
    <col min="1766" max="1766" width="8.26953125" bestFit="1" customWidth="1"/>
    <col min="1767" max="1767" width="15" bestFit="1" customWidth="1"/>
    <col min="1768" max="1768" width="17.453125" bestFit="1" customWidth="1"/>
    <col min="1769" max="1769" width="7.81640625" bestFit="1" customWidth="1"/>
    <col min="1770" max="1770" width="20" bestFit="1" customWidth="1"/>
    <col min="1771" max="1771" width="13" bestFit="1" customWidth="1"/>
    <col min="1772" max="1772" width="11.26953125" bestFit="1" customWidth="1"/>
    <col min="1773" max="1773" width="7.81640625" bestFit="1" customWidth="1"/>
    <col min="1774" max="1774" width="36.26953125" bestFit="1" customWidth="1"/>
    <col min="1775" max="1775" width="16.26953125" bestFit="1" customWidth="1"/>
    <col min="1776" max="1777" width="11.1796875" bestFit="1" customWidth="1"/>
    <col min="1778" max="1778" width="15" bestFit="1" customWidth="1"/>
    <col min="1779" max="1779" width="32.36328125" bestFit="1" customWidth="1"/>
    <col min="1780" max="1780" width="31.26953125" bestFit="1" customWidth="1"/>
    <col min="1781" max="1781" width="19.6328125" bestFit="1" customWidth="1"/>
    <col min="1782" max="1782" width="20.1796875" bestFit="1" customWidth="1"/>
    <col min="1783" max="1783" width="18.1796875" bestFit="1" customWidth="1"/>
    <col min="1784" max="1784" width="19" bestFit="1" customWidth="1"/>
    <col min="1785" max="1785" width="15.6328125" bestFit="1" customWidth="1"/>
    <col min="1786" max="1786" width="13.54296875" bestFit="1" customWidth="1"/>
    <col min="1787" max="1787" width="8.08984375" bestFit="1" customWidth="1"/>
    <col min="1788" max="1788" width="6.1796875" bestFit="1" customWidth="1"/>
    <col min="1789" max="1789" width="14.90625" bestFit="1" customWidth="1"/>
    <col min="1790" max="1790" width="18" bestFit="1" customWidth="1"/>
    <col min="1791" max="1791" width="15" bestFit="1" customWidth="1"/>
    <col min="1792" max="1793" width="11.90625" bestFit="1" customWidth="1"/>
    <col min="1794" max="1794" width="10.36328125" bestFit="1" customWidth="1"/>
    <col min="1795" max="1795" width="30" bestFit="1" customWidth="1"/>
    <col min="1796" max="1796" width="12.453125" bestFit="1" customWidth="1"/>
    <col min="1797" max="1797" width="17.36328125" bestFit="1" customWidth="1"/>
    <col min="1798" max="1798" width="14.36328125" bestFit="1" customWidth="1"/>
    <col min="1799" max="1799" width="8.6328125" bestFit="1" customWidth="1"/>
    <col min="1800" max="1800" width="14.81640625" bestFit="1" customWidth="1"/>
    <col min="1801" max="1801" width="13.54296875" bestFit="1" customWidth="1"/>
    <col min="1802" max="1802" width="18.7265625" bestFit="1" customWidth="1"/>
    <col min="1803" max="1803" width="18.08984375" bestFit="1" customWidth="1"/>
    <col min="1804" max="1804" width="9.453125" bestFit="1" customWidth="1"/>
    <col min="1805" max="1805" width="13.453125" bestFit="1" customWidth="1"/>
    <col min="1806" max="1806" width="11.81640625" bestFit="1" customWidth="1"/>
    <col min="1807" max="1807" width="29.08984375" bestFit="1" customWidth="1"/>
    <col min="1808" max="1808" width="6.36328125" bestFit="1" customWidth="1"/>
    <col min="1809" max="1809" width="14.453125" bestFit="1" customWidth="1"/>
    <col min="1810" max="1810" width="10.7265625" bestFit="1" customWidth="1"/>
    <col min="1811" max="1811" width="17.36328125" bestFit="1" customWidth="1"/>
    <col min="1812" max="1812" width="13.54296875" bestFit="1" customWidth="1"/>
    <col min="1813" max="1813" width="14.08984375" bestFit="1" customWidth="1"/>
    <col min="1814" max="1814" width="25.54296875" bestFit="1" customWidth="1"/>
    <col min="1815" max="1815" width="10.08984375" bestFit="1" customWidth="1"/>
    <col min="1816" max="1816" width="16" bestFit="1" customWidth="1"/>
    <col min="1817" max="1817" width="12" bestFit="1" customWidth="1"/>
    <col min="1818" max="1818" width="13.7265625" bestFit="1" customWidth="1"/>
    <col min="1819" max="1819" width="9.26953125" bestFit="1" customWidth="1"/>
    <col min="1820" max="1820" width="8.54296875" bestFit="1" customWidth="1"/>
    <col min="1821" max="1821" width="15.81640625" bestFit="1" customWidth="1"/>
    <col min="1822" max="1822" width="17.1796875" bestFit="1" customWidth="1"/>
    <col min="1823" max="1823" width="10.08984375" bestFit="1" customWidth="1"/>
    <col min="1824" max="1824" width="17.453125" bestFit="1" customWidth="1"/>
    <col min="1825" max="1825" width="22" bestFit="1" customWidth="1"/>
    <col min="1826" max="1826" width="20.26953125" bestFit="1" customWidth="1"/>
    <col min="1827" max="1827" width="10.453125" bestFit="1" customWidth="1"/>
    <col min="1828" max="1828" width="22.36328125" bestFit="1" customWidth="1"/>
    <col min="1829" max="1829" width="13.81640625" bestFit="1" customWidth="1"/>
    <col min="1830" max="1830" width="17.7265625" bestFit="1" customWidth="1"/>
    <col min="1831" max="1831" width="22.90625" bestFit="1" customWidth="1"/>
    <col min="1832" max="1832" width="5.26953125" bestFit="1" customWidth="1"/>
    <col min="1833" max="1833" width="6.7265625" bestFit="1" customWidth="1"/>
    <col min="1834" max="1834" width="15.90625" bestFit="1" customWidth="1"/>
    <col min="1835" max="1835" width="11.1796875" bestFit="1" customWidth="1"/>
    <col min="1836" max="1836" width="9.26953125" bestFit="1" customWidth="1"/>
    <col min="1837" max="1837" width="7.7265625" bestFit="1" customWidth="1"/>
    <col min="1838" max="1838" width="18.81640625" bestFit="1" customWidth="1"/>
    <col min="1839" max="1839" width="21" bestFit="1" customWidth="1"/>
    <col min="1840" max="1840" width="18.453125" bestFit="1" customWidth="1"/>
    <col min="1842" max="1842" width="14.6328125" bestFit="1" customWidth="1"/>
    <col min="1843" max="1843" width="19" bestFit="1" customWidth="1"/>
    <col min="1844" max="1844" width="23.54296875" bestFit="1" customWidth="1"/>
    <col min="1845" max="1845" width="25.36328125" bestFit="1" customWidth="1"/>
    <col min="1846" max="1846" width="23.90625" bestFit="1" customWidth="1"/>
    <col min="1847" max="1847" width="19" bestFit="1" customWidth="1"/>
    <col min="1848" max="1848" width="18.90625" bestFit="1" customWidth="1"/>
    <col min="1849" max="1849" width="18.08984375" bestFit="1" customWidth="1"/>
    <col min="1850" max="1850" width="15.26953125" bestFit="1" customWidth="1"/>
    <col min="1851" max="1851" width="17.81640625" bestFit="1" customWidth="1"/>
    <col min="1852" max="1852" width="11.7265625" bestFit="1" customWidth="1"/>
    <col min="1853" max="1853" width="11.90625" bestFit="1" customWidth="1"/>
    <col min="1854" max="1854" width="18.81640625" bestFit="1" customWidth="1"/>
    <col min="1855" max="1855" width="19.54296875" bestFit="1" customWidth="1"/>
    <col min="1856" max="1856" width="7.6328125" bestFit="1" customWidth="1"/>
    <col min="1857" max="1857" width="14.6328125" bestFit="1" customWidth="1"/>
    <col min="1858" max="1858" width="18.36328125" bestFit="1" customWidth="1"/>
    <col min="1859" max="1859" width="16.54296875" bestFit="1" customWidth="1"/>
    <col min="1860" max="1860" width="15.90625" bestFit="1" customWidth="1"/>
    <col min="1861" max="1861" width="20.08984375" bestFit="1" customWidth="1"/>
    <col min="1862" max="1862" width="17.1796875" bestFit="1" customWidth="1"/>
    <col min="1863" max="1863" width="14.6328125" bestFit="1" customWidth="1"/>
    <col min="1864" max="1864" width="23.90625" bestFit="1" customWidth="1"/>
    <col min="1865" max="1865" width="18.08984375" bestFit="1" customWidth="1"/>
    <col min="1866" max="1866" width="20.6328125" bestFit="1" customWidth="1"/>
    <col min="1867" max="1867" width="20.7265625" bestFit="1" customWidth="1"/>
    <col min="1868" max="1868" width="12.81640625" bestFit="1" customWidth="1"/>
    <col min="1869" max="1869" width="14.90625" bestFit="1" customWidth="1"/>
    <col min="1870" max="1870" width="11.7265625" bestFit="1" customWidth="1"/>
    <col min="1871" max="1871" width="11.90625" bestFit="1" customWidth="1"/>
    <col min="1872" max="1872" width="11.26953125" bestFit="1" customWidth="1"/>
    <col min="1873" max="1873" width="30.453125" bestFit="1" customWidth="1"/>
    <col min="1874" max="1874" width="11.54296875" bestFit="1" customWidth="1"/>
    <col min="1875" max="1875" width="21.26953125" bestFit="1" customWidth="1"/>
    <col min="1876" max="1876" width="14" bestFit="1" customWidth="1"/>
    <col min="1877" max="1877" width="18.1796875" bestFit="1" customWidth="1"/>
    <col min="1878" max="1878" width="5.26953125" bestFit="1" customWidth="1"/>
    <col min="1879" max="1879" width="25.90625" bestFit="1" customWidth="1"/>
    <col min="1880" max="1880" width="16.36328125" bestFit="1" customWidth="1"/>
    <col min="1881" max="1881" width="9.26953125" bestFit="1" customWidth="1"/>
    <col min="1882" max="1882" width="14.36328125" bestFit="1" customWidth="1"/>
    <col min="1883" max="1883" width="24.90625" bestFit="1" customWidth="1"/>
    <col min="1884" max="1884" width="10" bestFit="1" customWidth="1"/>
    <col min="1885" max="1885" width="8.7265625" bestFit="1" customWidth="1"/>
    <col min="1886" max="1886" width="11.7265625" bestFit="1" customWidth="1"/>
    <col min="1887" max="1887" width="31" bestFit="1" customWidth="1"/>
    <col min="1888" max="1888" width="16.1796875" bestFit="1" customWidth="1"/>
    <col min="1889" max="1889" width="15.6328125" bestFit="1" customWidth="1"/>
    <col min="1890" max="1890" width="20.7265625" bestFit="1" customWidth="1"/>
    <col min="1891" max="1891" width="12.26953125" bestFit="1" customWidth="1"/>
    <col min="1892" max="1892" width="14.6328125" bestFit="1" customWidth="1"/>
    <col min="1893" max="1893" width="14.1796875" bestFit="1" customWidth="1"/>
    <col min="1894" max="1894" width="16.1796875" bestFit="1" customWidth="1"/>
    <col min="1895" max="1895" width="15.81640625" bestFit="1" customWidth="1"/>
    <col min="1896" max="1896" width="12" bestFit="1" customWidth="1"/>
    <col min="1897" max="1897" width="11.08984375" bestFit="1" customWidth="1"/>
    <col min="1898" max="1898" width="20.6328125" bestFit="1" customWidth="1"/>
    <col min="1899" max="1899" width="16.26953125" bestFit="1" customWidth="1"/>
    <col min="1900" max="1900" width="28.81640625" bestFit="1" customWidth="1"/>
    <col min="1901" max="1901" width="19.36328125" bestFit="1" customWidth="1"/>
    <col min="1902" max="1902" width="42.08984375" bestFit="1" customWidth="1"/>
    <col min="1903" max="1903" width="36.453125" bestFit="1" customWidth="1"/>
    <col min="1904" max="1904" width="11.81640625" bestFit="1" customWidth="1"/>
    <col min="1905" max="1905" width="12.36328125" bestFit="1" customWidth="1"/>
    <col min="1906" max="1906" width="11.54296875" bestFit="1" customWidth="1"/>
    <col min="1907" max="1907" width="10.08984375" bestFit="1" customWidth="1"/>
    <col min="1908" max="1908" width="12.26953125" bestFit="1" customWidth="1"/>
    <col min="1909" max="1909" width="5.36328125" bestFit="1" customWidth="1"/>
    <col min="1910" max="1910" width="13.453125" bestFit="1" customWidth="1"/>
    <col min="1911" max="1911" width="6.36328125" bestFit="1" customWidth="1"/>
    <col min="1912" max="1912" width="21.54296875" bestFit="1" customWidth="1"/>
    <col min="1913" max="1913" width="9.90625" bestFit="1" customWidth="1"/>
    <col min="1914" max="1914" width="13.54296875" bestFit="1" customWidth="1"/>
    <col min="1915" max="1915" width="15.1796875" bestFit="1" customWidth="1"/>
    <col min="1916" max="1916" width="18.26953125" bestFit="1" customWidth="1"/>
    <col min="1917" max="1917" width="5.81640625" bestFit="1" customWidth="1"/>
    <col min="1918" max="1918" width="18.54296875" bestFit="1" customWidth="1"/>
    <col min="1919" max="1919" width="9.26953125" bestFit="1" customWidth="1"/>
    <col min="1920" max="1920" width="13.453125" bestFit="1" customWidth="1"/>
    <col min="1921" max="1921" width="9.7265625" bestFit="1" customWidth="1"/>
    <col min="1922" max="1922" width="22.54296875" bestFit="1" customWidth="1"/>
    <col min="1923" max="1923" width="16.1796875" bestFit="1" customWidth="1"/>
    <col min="1924" max="1924" width="17.1796875" bestFit="1" customWidth="1"/>
    <col min="1925" max="1925" width="14.54296875" bestFit="1" customWidth="1"/>
    <col min="1926" max="1926" width="11.08984375" bestFit="1" customWidth="1"/>
    <col min="1927" max="1928" width="10.26953125" bestFit="1" customWidth="1"/>
    <col min="1929" max="1929" width="17.1796875" bestFit="1" customWidth="1"/>
    <col min="1930" max="1930" width="15.6328125" bestFit="1" customWidth="1"/>
    <col min="1931" max="1931" width="16.54296875" bestFit="1" customWidth="1"/>
    <col min="1932" max="1932" width="15.08984375" bestFit="1" customWidth="1"/>
    <col min="1933" max="1933" width="11.54296875" bestFit="1" customWidth="1"/>
    <col min="1934" max="1934" width="27" bestFit="1" customWidth="1"/>
    <col min="1935" max="1935" width="25.26953125" bestFit="1" customWidth="1"/>
    <col min="1936" max="1936" width="2.7265625" bestFit="1" customWidth="1"/>
    <col min="1937" max="1937" width="8.453125" bestFit="1" customWidth="1"/>
    <col min="1938" max="1938" width="18.26953125" bestFit="1" customWidth="1"/>
    <col min="1939" max="1939" width="13.90625" bestFit="1" customWidth="1"/>
    <col min="1940" max="1940" width="15.54296875" bestFit="1" customWidth="1"/>
    <col min="1941" max="1941" width="14.36328125" bestFit="1" customWidth="1"/>
    <col min="1942" max="1942" width="7.453125" bestFit="1" customWidth="1"/>
    <col min="1943" max="1943" width="10.08984375" bestFit="1" customWidth="1"/>
    <col min="1944" max="1944" width="7.08984375" bestFit="1" customWidth="1"/>
    <col min="1945" max="1945" width="16" bestFit="1" customWidth="1"/>
    <col min="1946" max="1946" width="11.7265625" bestFit="1" customWidth="1"/>
    <col min="1947" max="1947" width="8.90625" bestFit="1" customWidth="1"/>
    <col min="1948" max="1948" width="7.36328125" bestFit="1" customWidth="1"/>
    <col min="1949" max="1949" width="10.26953125" bestFit="1" customWidth="1"/>
    <col min="1950" max="1950" width="7.36328125" bestFit="1" customWidth="1"/>
    <col min="1951" max="1951" width="11.54296875" bestFit="1" customWidth="1"/>
    <col min="1952" max="1952" width="7.1796875" bestFit="1" customWidth="1"/>
    <col min="1953" max="1953" width="17.81640625" bestFit="1" customWidth="1"/>
    <col min="1954" max="1954" width="16.81640625" bestFit="1" customWidth="1"/>
    <col min="1955" max="1955" width="28.54296875" bestFit="1" customWidth="1"/>
    <col min="1956" max="1956" width="11" bestFit="1" customWidth="1"/>
    <col min="1957" max="1957" width="11.7265625" bestFit="1" customWidth="1"/>
    <col min="1958" max="1958" width="17.08984375" bestFit="1" customWidth="1"/>
    <col min="1959" max="1959" width="58.90625" bestFit="1" customWidth="1"/>
    <col min="1960" max="1960" width="26.08984375" bestFit="1" customWidth="1"/>
    <col min="1961" max="1961" width="25.36328125" bestFit="1" customWidth="1"/>
    <col min="1962" max="1962" width="5.7265625" bestFit="1" customWidth="1"/>
    <col min="1963" max="1963" width="7.453125" bestFit="1" customWidth="1"/>
    <col min="1964" max="1964" width="8.453125" bestFit="1" customWidth="1"/>
    <col min="1965" max="1965" width="21.90625" bestFit="1" customWidth="1"/>
    <col min="1966" max="1966" width="29.54296875" bestFit="1" customWidth="1"/>
    <col min="1967" max="1967" width="17.453125" bestFit="1" customWidth="1"/>
    <col min="1968" max="1970" width="14.90625" bestFit="1" customWidth="1"/>
    <col min="1971" max="1971" width="21.54296875" bestFit="1" customWidth="1"/>
    <col min="1972" max="1972" width="14.453125" bestFit="1" customWidth="1"/>
    <col min="1973" max="1973" width="14" bestFit="1" customWidth="1"/>
    <col min="1974" max="1974" width="9.81640625" bestFit="1" customWidth="1"/>
    <col min="1975" max="1975" width="16.54296875" bestFit="1" customWidth="1"/>
    <col min="1976" max="1976" width="14.453125" bestFit="1" customWidth="1"/>
    <col min="1977" max="1977" width="11.26953125" bestFit="1" customWidth="1"/>
    <col min="1978" max="1978" width="11.54296875" bestFit="1" customWidth="1"/>
    <col min="1979" max="1979" width="12.26953125" bestFit="1" customWidth="1"/>
    <col min="1980" max="1980" width="11.6328125" bestFit="1" customWidth="1"/>
    <col min="1981" max="1981" width="15" bestFit="1" customWidth="1"/>
    <col min="1982" max="1982" width="8.90625" bestFit="1" customWidth="1"/>
    <col min="1983" max="1983" width="11" bestFit="1" customWidth="1"/>
    <col min="1984" max="1984" width="7.08984375" bestFit="1" customWidth="1"/>
    <col min="1985" max="1985" width="16.54296875" bestFit="1" customWidth="1"/>
    <col min="1986" max="1986" width="13.54296875" bestFit="1" customWidth="1"/>
    <col min="1987" max="1987" width="5.81640625" bestFit="1" customWidth="1"/>
    <col min="1988" max="1988" width="16.7265625" bestFit="1" customWidth="1"/>
    <col min="1989" max="1989" width="18.453125" bestFit="1" customWidth="1"/>
    <col min="1990" max="1990" width="15.81640625" bestFit="1" customWidth="1"/>
    <col min="1991" max="1991" width="8.6328125" bestFit="1" customWidth="1"/>
    <col min="1992" max="1992" width="12" bestFit="1" customWidth="1"/>
    <col min="1993" max="1993" width="11.26953125" bestFit="1" customWidth="1"/>
    <col min="1994" max="1994" width="17.08984375" bestFit="1" customWidth="1"/>
    <col min="1995" max="1995" width="11.1796875" bestFit="1" customWidth="1"/>
    <col min="1996" max="1996" width="9.26953125" bestFit="1" customWidth="1"/>
    <col min="1997" max="1997" width="18" bestFit="1" customWidth="1"/>
    <col min="1998" max="1998" width="18.453125" bestFit="1" customWidth="1"/>
    <col min="1999" max="1999" width="14.54296875" bestFit="1" customWidth="1"/>
    <col min="2000" max="2000" width="16.54296875" bestFit="1" customWidth="1"/>
    <col min="2001" max="2001" width="23.7265625" bestFit="1" customWidth="1"/>
    <col min="2002" max="2002" width="13.26953125" bestFit="1" customWidth="1"/>
    <col min="2003" max="2003" width="10.453125" bestFit="1" customWidth="1"/>
    <col min="2005" max="2005" width="11.08984375" bestFit="1" customWidth="1"/>
    <col min="2006" max="2006" width="9.90625" bestFit="1" customWidth="1"/>
    <col min="2007" max="2007" width="4.453125" bestFit="1" customWidth="1"/>
    <col min="2008" max="2008" width="10.08984375" bestFit="1" customWidth="1"/>
    <col min="2009" max="2009" width="11.08984375" bestFit="1" customWidth="1"/>
    <col min="2010" max="2010" width="14.08984375" bestFit="1" customWidth="1"/>
    <col min="2011" max="2011" width="9.26953125" bestFit="1" customWidth="1"/>
    <col min="2012" max="2012" width="12.08984375" bestFit="1" customWidth="1"/>
    <col min="2013" max="2015" width="19.54296875" bestFit="1" customWidth="1"/>
    <col min="2016" max="2016" width="18.08984375" bestFit="1" customWidth="1"/>
    <col min="2017" max="2017" width="34.08984375" bestFit="1" customWidth="1"/>
    <col min="2018" max="2018" width="11.90625" bestFit="1" customWidth="1"/>
    <col min="2019" max="2019" width="16.7265625" bestFit="1" customWidth="1"/>
    <col min="2020" max="2020" width="13.7265625" bestFit="1" customWidth="1"/>
    <col min="2021" max="2021" width="6.81640625" bestFit="1" customWidth="1"/>
    <col min="2022" max="2022" width="13.54296875" bestFit="1" customWidth="1"/>
    <col min="2023" max="2023" width="12.1796875" bestFit="1" customWidth="1"/>
    <col min="2024" max="2024" width="9.7265625" bestFit="1" customWidth="1"/>
    <col min="2025" max="2025" width="13.26953125" bestFit="1" customWidth="1"/>
    <col min="2026" max="2026" width="19.453125" bestFit="1" customWidth="1"/>
    <col min="2027" max="2027" width="18" bestFit="1" customWidth="1"/>
    <col min="2028" max="2028" width="4.90625" bestFit="1" customWidth="1"/>
    <col min="2029" max="2029" width="13.453125" bestFit="1" customWidth="1"/>
    <col min="2030" max="2030" width="8.1796875" bestFit="1" customWidth="1"/>
    <col min="2031" max="2031" width="9.08984375" bestFit="1" customWidth="1"/>
    <col min="2032" max="2032" width="4.7265625" bestFit="1" customWidth="1"/>
    <col min="2033" max="2033" width="15.54296875" bestFit="1" customWidth="1"/>
    <col min="2034" max="2034" width="11.90625" bestFit="1" customWidth="1"/>
    <col min="2035" max="2035" width="8" bestFit="1" customWidth="1"/>
    <col min="2036" max="2036" width="20.7265625" bestFit="1" customWidth="1"/>
    <col min="2037" max="2037" width="21.7265625" bestFit="1" customWidth="1"/>
    <col min="2038" max="2038" width="13.1796875" bestFit="1" customWidth="1"/>
    <col min="2039" max="2039" width="44.6328125" bestFit="1" customWidth="1"/>
    <col min="2040" max="2040" width="27.6328125" bestFit="1" customWidth="1"/>
    <col min="2041" max="2041" width="29.90625" bestFit="1" customWidth="1"/>
    <col min="2042" max="2042" width="10.08984375" bestFit="1" customWidth="1"/>
    <col min="2043" max="2043" width="12.54296875" bestFit="1" customWidth="1"/>
    <col min="2044" max="2044" width="11.26953125" bestFit="1" customWidth="1"/>
    <col min="2045" max="2045" width="9.453125" bestFit="1" customWidth="1"/>
    <col min="2046" max="2046" width="12.54296875" bestFit="1" customWidth="1"/>
    <col min="2047" max="2047" width="11.7265625" bestFit="1" customWidth="1"/>
    <col min="2048" max="2048" width="10.26953125" bestFit="1" customWidth="1"/>
    <col min="2049" max="2049" width="12.1796875" bestFit="1" customWidth="1"/>
    <col min="2050" max="2050" width="2.90625" bestFit="1" customWidth="1"/>
    <col min="2051" max="2051" width="13.453125" bestFit="1" customWidth="1"/>
    <col min="2052" max="2052" width="16.54296875" bestFit="1" customWidth="1"/>
    <col min="2053" max="2053" width="13.81640625" bestFit="1" customWidth="1"/>
    <col min="2054" max="2054" width="9.36328125" bestFit="1" customWidth="1"/>
    <col min="2055" max="2055" width="10.453125" bestFit="1" customWidth="1"/>
    <col min="2056" max="2056" width="35.36328125" bestFit="1" customWidth="1"/>
    <col min="2057" max="2057" width="38.08984375" bestFit="1" customWidth="1"/>
    <col min="2058" max="2058" width="37.81640625" bestFit="1" customWidth="1"/>
    <col min="2059" max="2059" width="46.453125" bestFit="1" customWidth="1"/>
    <col min="2060" max="2060" width="10.453125" bestFit="1" customWidth="1"/>
    <col min="2061" max="2061" width="13.6328125" bestFit="1" customWidth="1"/>
    <col min="2062" max="2062" width="12.1796875" bestFit="1" customWidth="1"/>
    <col min="2063" max="2063" width="6.36328125" bestFit="1" customWidth="1"/>
    <col min="2064" max="2064" width="9.26953125" bestFit="1" customWidth="1"/>
    <col min="2065" max="2065" width="16.90625" bestFit="1" customWidth="1"/>
    <col min="2066" max="2066" width="7.81640625" bestFit="1" customWidth="1"/>
    <col min="2067" max="2067" width="16.90625" bestFit="1" customWidth="1"/>
    <col min="2068" max="2068" width="15.7265625" bestFit="1" customWidth="1"/>
    <col min="2069" max="2069" width="11.08984375" bestFit="1" customWidth="1"/>
    <col min="2070" max="2070" width="12.81640625" bestFit="1" customWidth="1"/>
    <col min="2072" max="2072" width="11.08984375" bestFit="1" customWidth="1"/>
    <col min="2073" max="2073" width="14.54296875" bestFit="1" customWidth="1"/>
    <col min="2074" max="2074" width="32.1796875" bestFit="1" customWidth="1"/>
    <col min="2075" max="2075" width="7.36328125" bestFit="1" customWidth="1"/>
    <col min="2076" max="2076" width="12.6328125" bestFit="1" customWidth="1"/>
    <col min="2077" max="2077" width="10.6328125" bestFit="1" customWidth="1"/>
    <col min="2078" max="2078" width="8.26953125" bestFit="1" customWidth="1"/>
    <col min="2079" max="2079" width="9.90625" bestFit="1" customWidth="1"/>
    <col min="2080" max="2080" width="6.54296875" bestFit="1" customWidth="1"/>
    <col min="2081" max="2081" width="22" bestFit="1" customWidth="1"/>
    <col min="2082" max="2082" width="14.6328125" bestFit="1" customWidth="1"/>
    <col min="2083" max="2083" width="11.1796875" bestFit="1" customWidth="1"/>
    <col min="2084" max="2084" width="7.36328125" bestFit="1" customWidth="1"/>
    <col min="2085" max="2085" width="9.08984375" bestFit="1" customWidth="1"/>
    <col min="2086" max="2086" width="9.54296875" bestFit="1" customWidth="1"/>
    <col min="2087" max="2087" width="34.7265625" bestFit="1" customWidth="1"/>
    <col min="2088" max="2088" width="14" bestFit="1" customWidth="1"/>
    <col min="2089" max="2089" width="8.54296875" bestFit="1" customWidth="1"/>
    <col min="2090" max="2090" width="10.26953125" bestFit="1" customWidth="1"/>
    <col min="2091" max="2091" width="8.7265625" bestFit="1" customWidth="1"/>
    <col min="2092" max="2092" width="9.6328125" bestFit="1" customWidth="1"/>
    <col min="2093" max="2093" width="11.26953125" bestFit="1" customWidth="1"/>
    <col min="2094" max="2094" width="13.54296875" bestFit="1" customWidth="1"/>
    <col min="2095" max="2095" width="11.81640625" bestFit="1" customWidth="1"/>
    <col min="2096" max="2096" width="13.54296875" bestFit="1" customWidth="1"/>
    <col min="2097" max="2097" width="15.90625" bestFit="1" customWidth="1"/>
    <col min="2098" max="2098" width="14.26953125" bestFit="1" customWidth="1"/>
    <col min="2099" max="2099" width="29" bestFit="1" customWidth="1"/>
    <col min="2100" max="2100" width="6.36328125" bestFit="1" customWidth="1"/>
    <col min="2101" max="2101" width="13.6328125" bestFit="1" customWidth="1"/>
    <col min="2102" max="2102" width="7.08984375" bestFit="1" customWidth="1"/>
    <col min="2103" max="2103" width="30.6328125" bestFit="1" customWidth="1"/>
    <col min="2104" max="2104" width="15.453125" bestFit="1" customWidth="1"/>
    <col min="2105" max="2105" width="18" bestFit="1" customWidth="1"/>
    <col min="2106" max="2106" width="6.6328125" bestFit="1" customWidth="1"/>
    <col min="2107" max="2107" width="9.26953125" bestFit="1" customWidth="1"/>
    <col min="2108" max="2108" width="15.7265625" bestFit="1" customWidth="1"/>
    <col min="2109" max="2109" width="15" bestFit="1" customWidth="1"/>
    <col min="2110" max="2110" width="8.90625" bestFit="1" customWidth="1"/>
    <col min="2112" max="2112" width="5.81640625" bestFit="1" customWidth="1"/>
    <col min="2113" max="2113" width="11.6328125" bestFit="1" customWidth="1"/>
    <col min="2114" max="2114" width="13.6328125" bestFit="1" customWidth="1"/>
    <col min="2115" max="2115" width="11.54296875" bestFit="1" customWidth="1"/>
    <col min="2116" max="2116" width="17.6328125" bestFit="1" customWidth="1"/>
    <col min="2117" max="2117" width="7.1796875" bestFit="1" customWidth="1"/>
    <col min="2118" max="2118" width="13.90625" bestFit="1" customWidth="1"/>
    <col min="2119" max="2119" width="11.1796875" bestFit="1" customWidth="1"/>
    <col min="2120" max="2120" width="5.90625" bestFit="1" customWidth="1"/>
    <col min="2121" max="2121" width="16.6328125" bestFit="1" customWidth="1"/>
    <col min="2122" max="2122" width="17.90625" bestFit="1" customWidth="1"/>
    <col min="2124" max="2124" width="12.453125" bestFit="1" customWidth="1"/>
    <col min="2125" max="2125" width="17.26953125" bestFit="1" customWidth="1"/>
    <col min="2127" max="2127" width="8" bestFit="1" customWidth="1"/>
    <col min="2128" max="2128" width="19.90625" bestFit="1" customWidth="1"/>
    <col min="2129" max="2129" width="18.81640625" bestFit="1" customWidth="1"/>
    <col min="2130" max="2130" width="6.1796875" bestFit="1" customWidth="1"/>
    <col min="2131" max="2131" width="12" bestFit="1" customWidth="1"/>
    <col min="2132" max="2132" width="7.453125" bestFit="1" customWidth="1"/>
    <col min="2133" max="2133" width="5.7265625" bestFit="1" customWidth="1"/>
    <col min="2134" max="2134" width="11.1796875" bestFit="1" customWidth="1"/>
    <col min="2135" max="2135" width="17.54296875" bestFit="1" customWidth="1"/>
    <col min="2136" max="2136" width="21.7265625" bestFit="1" customWidth="1"/>
    <col min="2137" max="2137" width="10.54296875" bestFit="1" customWidth="1"/>
    <col min="2138" max="2138" width="10.7265625" bestFit="1" customWidth="1"/>
    <col min="2139" max="2139" width="6.08984375" bestFit="1" customWidth="1"/>
    <col min="2140" max="2140" width="10.6328125" bestFit="1" customWidth="1"/>
    <col min="2141" max="2141" width="20.453125" bestFit="1" customWidth="1"/>
    <col min="2142" max="2142" width="9.26953125" bestFit="1" customWidth="1"/>
    <col min="2143" max="2143" width="15.1796875" bestFit="1" customWidth="1"/>
    <col min="2144" max="2144" width="15.26953125" bestFit="1" customWidth="1"/>
    <col min="2145" max="2145" width="11.36328125" bestFit="1" customWidth="1"/>
    <col min="2146" max="2146" width="12.81640625" bestFit="1" customWidth="1"/>
    <col min="2147" max="2147" width="19" bestFit="1" customWidth="1"/>
    <col min="2148" max="2148" width="9.26953125" bestFit="1" customWidth="1"/>
    <col min="2149" max="2149" width="22.81640625" bestFit="1" customWidth="1"/>
    <col min="2150" max="2150" width="18.1796875" bestFit="1" customWidth="1"/>
    <col min="2151" max="2151" width="14.26953125" bestFit="1" customWidth="1"/>
    <col min="2152" max="2152" width="6.54296875" bestFit="1" customWidth="1"/>
    <col min="2153" max="2153" width="8" bestFit="1" customWidth="1"/>
    <col min="2154" max="2154" width="8.90625" bestFit="1" customWidth="1"/>
    <col min="2155" max="2155" width="8.6328125" bestFit="1" customWidth="1"/>
    <col min="2156" max="2156" width="10.6328125" bestFit="1" customWidth="1"/>
    <col min="2157" max="2157" width="9.453125" bestFit="1" customWidth="1"/>
    <col min="2158" max="2158" width="4.453125" bestFit="1" customWidth="1"/>
    <col min="2159" max="2159" width="15.6328125" bestFit="1" customWidth="1"/>
    <col min="2160" max="2160" width="9.81640625" bestFit="1" customWidth="1"/>
    <col min="2161" max="2161" width="23" bestFit="1" customWidth="1"/>
    <col min="2162" max="2162" width="8.36328125" bestFit="1" customWidth="1"/>
    <col min="2163" max="2163" width="18.54296875" bestFit="1" customWidth="1"/>
    <col min="2164" max="2164" width="6.1796875" bestFit="1" customWidth="1"/>
    <col min="2165" max="2165" width="8.453125" bestFit="1" customWidth="1"/>
    <col min="2166" max="2166" width="11.08984375" bestFit="1" customWidth="1"/>
    <col min="2167" max="2167" width="8" bestFit="1" customWidth="1"/>
    <col min="2168" max="2168" width="10.453125" bestFit="1" customWidth="1"/>
    <col min="2169" max="2169" width="15.1796875" bestFit="1" customWidth="1"/>
    <col min="2170" max="2170" width="8.90625" bestFit="1" customWidth="1"/>
    <col min="2171" max="2171" width="4.7265625" bestFit="1" customWidth="1"/>
    <col min="2172" max="2172" width="9.26953125" bestFit="1" customWidth="1"/>
    <col min="2173" max="2173" width="8" bestFit="1" customWidth="1"/>
    <col min="2174" max="2174" width="11.90625" bestFit="1" customWidth="1"/>
    <col min="2175" max="2175" width="13.90625" bestFit="1" customWidth="1"/>
    <col min="2176" max="2176" width="15.1796875" bestFit="1" customWidth="1"/>
    <col min="2177" max="2177" width="10.08984375" bestFit="1" customWidth="1"/>
    <col min="2178" max="2178" width="13.90625" bestFit="1" customWidth="1"/>
    <col min="2179" max="2179" width="22.08984375" bestFit="1" customWidth="1"/>
    <col min="2180" max="2180" width="19.54296875" bestFit="1" customWidth="1"/>
    <col min="2181" max="2181" width="15.90625" bestFit="1" customWidth="1"/>
    <col min="2182" max="2182" width="11.7265625" bestFit="1" customWidth="1"/>
    <col min="2183" max="2183" width="9.6328125" bestFit="1" customWidth="1"/>
    <col min="2184" max="2184" width="16.26953125" bestFit="1" customWidth="1"/>
    <col min="2185" max="2185" width="5.36328125" bestFit="1" customWidth="1"/>
    <col min="2186" max="2186" width="10" bestFit="1" customWidth="1"/>
    <col min="2187" max="2187" width="22.6328125" bestFit="1" customWidth="1"/>
    <col min="2188" max="2188" width="19.1796875" bestFit="1" customWidth="1"/>
    <col min="2189" max="2189" width="12.54296875" bestFit="1" customWidth="1"/>
    <col min="2190" max="2190" width="14" bestFit="1" customWidth="1"/>
    <col min="2191" max="2191" width="12.26953125" bestFit="1" customWidth="1"/>
    <col min="2192" max="2192" width="20.453125" bestFit="1" customWidth="1"/>
    <col min="2193" max="2193" width="23" bestFit="1" customWidth="1"/>
    <col min="2194" max="2194" width="21.7265625" bestFit="1" customWidth="1"/>
    <col min="2195" max="2195" width="23.08984375" bestFit="1" customWidth="1"/>
    <col min="2196" max="2196" width="21.6328125" bestFit="1" customWidth="1"/>
    <col min="2197" max="2197" width="12.6328125" bestFit="1" customWidth="1"/>
    <col min="2198" max="2198" width="19.453125" bestFit="1" customWidth="1"/>
    <col min="2199" max="2199" width="23.453125" bestFit="1" customWidth="1"/>
    <col min="2200" max="2200" width="18" bestFit="1" customWidth="1"/>
    <col min="2201" max="2201" width="10.7265625" bestFit="1" customWidth="1"/>
    <col min="2202" max="2202" width="9.7265625" bestFit="1" customWidth="1"/>
    <col min="2203" max="2203" width="7.453125" bestFit="1" customWidth="1"/>
    <col min="2204" max="2204" width="11.90625" bestFit="1" customWidth="1"/>
    <col min="2205" max="2205" width="10.453125" bestFit="1" customWidth="1"/>
    <col min="2206" max="2206" width="17.54296875" bestFit="1" customWidth="1"/>
    <col min="2207" max="2207" width="21.453125" bestFit="1" customWidth="1"/>
    <col min="2208" max="2208" width="12.90625" bestFit="1" customWidth="1"/>
    <col min="2209" max="2209" width="5.54296875" bestFit="1" customWidth="1"/>
    <col min="2210" max="2210" width="4.08984375" bestFit="1" customWidth="1"/>
    <col min="2211" max="2211" width="19.36328125" bestFit="1" customWidth="1"/>
    <col min="2212" max="2212" width="26.453125" bestFit="1" customWidth="1"/>
    <col min="2213" max="2213" width="6" bestFit="1" customWidth="1"/>
    <col min="2214" max="2214" width="11.54296875" bestFit="1" customWidth="1"/>
    <col min="2215" max="2215" width="11.26953125" bestFit="1" customWidth="1"/>
    <col min="2216" max="2216" width="16.08984375" bestFit="1" customWidth="1"/>
    <col min="2217" max="2217" width="9.26953125" bestFit="1" customWidth="1"/>
    <col min="2218" max="2218" width="5.26953125" bestFit="1" customWidth="1"/>
    <col min="2219" max="2219" width="8.26953125" bestFit="1" customWidth="1"/>
    <col min="2220" max="2220" width="11.08984375" bestFit="1" customWidth="1"/>
    <col min="2221" max="2221" width="26.54296875" bestFit="1" customWidth="1"/>
    <col min="2222" max="2222" width="10.36328125" bestFit="1" customWidth="1"/>
    <col min="2223" max="2223" width="8.90625" bestFit="1" customWidth="1"/>
    <col min="2224" max="2224" width="13.453125" bestFit="1" customWidth="1"/>
    <col min="2225" max="2225" width="7.26953125" bestFit="1" customWidth="1"/>
    <col min="2226" max="2226" width="12" bestFit="1" customWidth="1"/>
    <col min="2227" max="2227" width="9.1796875" bestFit="1" customWidth="1"/>
    <col min="2228" max="2228" width="10.6328125" bestFit="1" customWidth="1"/>
    <col min="2229" max="2229" width="12.453125" bestFit="1" customWidth="1"/>
    <col min="2230" max="2230" width="6.36328125" bestFit="1" customWidth="1"/>
    <col min="2231" max="2231" width="10.26953125" bestFit="1" customWidth="1"/>
    <col min="2232" max="2232" width="11.36328125" bestFit="1" customWidth="1"/>
    <col min="2233" max="2233" width="11.90625" bestFit="1" customWidth="1"/>
    <col min="2234" max="2234" width="9.453125" bestFit="1" customWidth="1"/>
    <col min="2235" max="2235" width="13.6328125" bestFit="1" customWidth="1"/>
    <col min="2236" max="2236" width="17" bestFit="1" customWidth="1"/>
    <col min="2237" max="2237" width="15.453125" bestFit="1" customWidth="1"/>
    <col min="2238" max="2239" width="6.1796875" bestFit="1" customWidth="1"/>
    <col min="2240" max="2240" width="10.453125" bestFit="1" customWidth="1"/>
    <col min="2241" max="2241" width="9.36328125" bestFit="1" customWidth="1"/>
    <col min="2242" max="2242" width="7.453125" bestFit="1" customWidth="1"/>
    <col min="2243" max="2243" width="15.1796875" bestFit="1" customWidth="1"/>
    <col min="2244" max="2244" width="14.90625" bestFit="1" customWidth="1"/>
    <col min="2245" max="2245" width="24.36328125" bestFit="1" customWidth="1"/>
    <col min="2246" max="2246" width="18.54296875" bestFit="1" customWidth="1"/>
    <col min="2247" max="2247" width="12.453125" bestFit="1" customWidth="1"/>
    <col min="2248" max="2248" width="12.1796875" bestFit="1" customWidth="1"/>
    <col min="2249" max="2249" width="13.90625" bestFit="1" customWidth="1"/>
    <col min="2250" max="2250" width="14" bestFit="1" customWidth="1"/>
    <col min="2251" max="2251" width="14.26953125" bestFit="1" customWidth="1"/>
    <col min="2252" max="2252" width="19.6328125" bestFit="1" customWidth="1"/>
    <col min="2253" max="2254" width="11.54296875" bestFit="1" customWidth="1"/>
    <col min="2255" max="2255" width="5.453125" bestFit="1" customWidth="1"/>
    <col min="2256" max="2256" width="9.90625" bestFit="1" customWidth="1"/>
    <col min="2257" max="2257" width="8.453125" bestFit="1" customWidth="1"/>
    <col min="2258" max="2258" width="9.08984375" bestFit="1" customWidth="1"/>
    <col min="2259" max="2260" width="10.6328125" bestFit="1" customWidth="1"/>
    <col min="2261" max="2261" width="9.26953125" bestFit="1" customWidth="1"/>
    <col min="2262" max="2262" width="4.90625" bestFit="1" customWidth="1"/>
    <col min="2263" max="2263" width="20.7265625" bestFit="1" customWidth="1"/>
    <col min="2264" max="2264" width="7" bestFit="1" customWidth="1"/>
    <col min="2265" max="2265" width="20.54296875" bestFit="1" customWidth="1"/>
    <col min="2266" max="2266" width="10.7265625" bestFit="1" customWidth="1"/>
    <col min="2267" max="2267" width="4.54296875" bestFit="1" customWidth="1"/>
    <col min="2268" max="2268" width="18.1796875" bestFit="1" customWidth="1"/>
    <col min="2269" max="2269" width="8.36328125" bestFit="1" customWidth="1"/>
    <col min="2270" max="2270" width="11.7265625" bestFit="1" customWidth="1"/>
    <col min="2271" max="2271" width="8.54296875" bestFit="1" customWidth="1"/>
    <col min="2272" max="2272" width="10.7265625" bestFit="1" customWidth="1"/>
    <col min="2273" max="2273" width="12.453125" bestFit="1" customWidth="1"/>
    <col min="2274" max="2274" width="8" bestFit="1" customWidth="1"/>
    <col min="2275" max="2275" width="18.08984375" bestFit="1" customWidth="1"/>
    <col min="2276" max="2276" width="7" bestFit="1" customWidth="1"/>
    <col min="2277" max="2277" width="15.6328125" bestFit="1" customWidth="1"/>
    <col min="2278" max="2278" width="17.81640625" bestFit="1" customWidth="1"/>
    <col min="2279" max="2279" width="15.54296875" bestFit="1" customWidth="1"/>
    <col min="2280" max="2280" width="23.26953125" bestFit="1" customWidth="1"/>
    <col min="2281" max="2281" width="6.1796875" bestFit="1" customWidth="1"/>
    <col min="2282" max="2282" width="6.7265625" bestFit="1" customWidth="1"/>
    <col min="2283" max="2283" width="6.81640625" bestFit="1" customWidth="1"/>
    <col min="2284" max="2284" width="6.36328125" bestFit="1" customWidth="1"/>
    <col min="2285" max="2285" width="6.81640625" bestFit="1" customWidth="1"/>
    <col min="2286" max="2286" width="4.7265625" bestFit="1" customWidth="1"/>
    <col min="2287" max="2287" width="12.36328125" bestFit="1" customWidth="1"/>
    <col min="2288" max="2288" width="8.36328125" bestFit="1" customWidth="1"/>
    <col min="2289" max="2292" width="13.08984375" bestFit="1" customWidth="1"/>
    <col min="2293" max="2293" width="13.81640625" bestFit="1" customWidth="1"/>
    <col min="2294" max="2294" width="11.36328125" bestFit="1" customWidth="1"/>
    <col min="2295" max="2295" width="19.453125" bestFit="1" customWidth="1"/>
    <col min="2296" max="2296" width="13.453125" bestFit="1" customWidth="1"/>
    <col min="2297" max="2297" width="31.453125" bestFit="1" customWidth="1"/>
    <col min="2298" max="2298" width="11.26953125" bestFit="1" customWidth="1"/>
    <col min="2299" max="2299" width="6.36328125" bestFit="1" customWidth="1"/>
    <col min="2300" max="2300" width="23.90625" bestFit="1" customWidth="1"/>
    <col min="2301" max="2303" width="9" bestFit="1" customWidth="1"/>
    <col min="2304" max="2304" width="7.453125" bestFit="1" customWidth="1"/>
    <col min="2305" max="2305" width="8.54296875" bestFit="1" customWidth="1"/>
    <col min="2306" max="2306" width="9.08984375" bestFit="1" customWidth="1"/>
    <col min="2307" max="2307" width="6.54296875" bestFit="1" customWidth="1"/>
    <col min="2308" max="2308" width="10.7265625" bestFit="1" customWidth="1"/>
    <col min="2309" max="2309" width="9.90625" bestFit="1" customWidth="1"/>
    <col min="2310" max="2310" width="16.36328125" bestFit="1" customWidth="1"/>
    <col min="2311" max="2311" width="14.1796875" bestFit="1" customWidth="1"/>
    <col min="2312" max="2312" width="10.6328125" bestFit="1" customWidth="1"/>
    <col min="2313" max="2313" width="9.36328125" bestFit="1" customWidth="1"/>
    <col min="2314" max="2314" width="12.36328125" bestFit="1" customWidth="1"/>
    <col min="2315" max="2315" width="13.90625" bestFit="1" customWidth="1"/>
    <col min="2316" max="2316" width="36.1796875" bestFit="1" customWidth="1"/>
    <col min="2317" max="2317" width="7" bestFit="1" customWidth="1"/>
    <col min="2318" max="2318" width="8.6328125" bestFit="1" customWidth="1"/>
    <col min="2319" max="2319" width="6.453125" bestFit="1" customWidth="1"/>
    <col min="2320" max="2320" width="9" bestFit="1" customWidth="1"/>
    <col min="2321" max="2321" width="19.08984375" bestFit="1" customWidth="1"/>
    <col min="2322" max="2322" width="11.08984375" bestFit="1" customWidth="1"/>
    <col min="2323" max="2323" width="8.453125" bestFit="1" customWidth="1"/>
    <col min="2324" max="2324" width="11" bestFit="1" customWidth="1"/>
    <col min="2325" max="2325" width="11.6328125" bestFit="1" customWidth="1"/>
    <col min="2326" max="2326" width="9.1796875" bestFit="1" customWidth="1"/>
    <col min="2327" max="2327" width="8.90625" bestFit="1" customWidth="1"/>
    <col min="2328" max="2328" width="13" bestFit="1" customWidth="1"/>
    <col min="2329" max="2329" width="17.453125" bestFit="1" customWidth="1"/>
    <col min="2330" max="2330" width="13.6328125" bestFit="1" customWidth="1"/>
    <col min="2331" max="2331" width="18.36328125" bestFit="1" customWidth="1"/>
    <col min="2332" max="2332" width="11.7265625" bestFit="1" customWidth="1"/>
    <col min="2333" max="2333" width="10" bestFit="1" customWidth="1"/>
    <col min="2334" max="2334" width="16.26953125" bestFit="1" customWidth="1"/>
    <col min="2335" max="2335" width="9.26953125" bestFit="1" customWidth="1"/>
    <col min="2336" max="2336" width="8.7265625" bestFit="1" customWidth="1"/>
    <col min="2337" max="2337" width="21.7265625" bestFit="1" customWidth="1"/>
    <col min="2338" max="2338" width="9.1796875" bestFit="1" customWidth="1"/>
    <col min="2339" max="2339" width="6.453125" bestFit="1" customWidth="1"/>
    <col min="2340" max="2340" width="17.54296875" bestFit="1" customWidth="1"/>
    <col min="2341" max="2341" width="21.08984375" bestFit="1" customWidth="1"/>
    <col min="2342" max="2342" width="12.36328125" bestFit="1" customWidth="1"/>
    <col min="2343" max="2343" width="5.7265625" bestFit="1" customWidth="1"/>
    <col min="2344" max="2344" width="18.453125" bestFit="1" customWidth="1"/>
    <col min="2345" max="2345" width="14.26953125" bestFit="1" customWidth="1"/>
    <col min="2346" max="2346" width="11.08984375" bestFit="1" customWidth="1"/>
    <col min="2347" max="2347" width="7" bestFit="1" customWidth="1"/>
    <col min="2348" max="2348" width="15.54296875" bestFit="1" customWidth="1"/>
    <col min="2349" max="2349" width="13.81640625" bestFit="1" customWidth="1"/>
    <col min="2350" max="2350" width="16.26953125" bestFit="1" customWidth="1"/>
    <col min="2351" max="2351" width="13.453125" bestFit="1" customWidth="1"/>
    <col min="2352" max="2352" width="10.26953125" bestFit="1" customWidth="1"/>
    <col min="2353" max="2353" width="13.81640625" bestFit="1" customWidth="1"/>
    <col min="2354" max="2354" width="9.90625" bestFit="1" customWidth="1"/>
    <col min="2355" max="2355" width="14.54296875" bestFit="1" customWidth="1"/>
    <col min="2356" max="2356" width="16.81640625" bestFit="1" customWidth="1"/>
    <col min="2357" max="2357" width="15.26953125" bestFit="1" customWidth="1"/>
    <col min="2358" max="2358" width="33.1796875" bestFit="1" customWidth="1"/>
    <col min="2360" max="2360" width="12.54296875" bestFit="1" customWidth="1"/>
    <col min="2361" max="2361" width="17.36328125" bestFit="1" customWidth="1"/>
    <col min="2362" max="2362" width="21" bestFit="1" customWidth="1"/>
    <col min="2363" max="2363" width="13.1796875" bestFit="1" customWidth="1"/>
    <col min="2364" max="2364" width="12.90625" bestFit="1" customWidth="1"/>
    <col min="2365" max="2365" width="6" bestFit="1" customWidth="1"/>
    <col min="2366" max="2366" width="38.1796875" bestFit="1" customWidth="1"/>
    <col min="2367" max="2367" width="8" bestFit="1" customWidth="1"/>
    <col min="2368" max="2368" width="12.54296875" bestFit="1" customWidth="1"/>
    <col min="2369" max="2369" width="8.90625" bestFit="1" customWidth="1"/>
    <col min="2370" max="2370" width="6.7265625" bestFit="1" customWidth="1"/>
    <col min="2371" max="2371" width="14.54296875" bestFit="1" customWidth="1"/>
    <col min="2372" max="2372" width="23" bestFit="1" customWidth="1"/>
    <col min="2373" max="2373" width="9.453125" bestFit="1" customWidth="1"/>
    <col min="2374" max="2374" width="7.6328125" bestFit="1" customWidth="1"/>
    <col min="2375" max="2375" width="18.08984375" bestFit="1" customWidth="1"/>
    <col min="2376" max="2376" width="14.1796875" bestFit="1" customWidth="1"/>
    <col min="2377" max="2377" width="6.08984375" bestFit="1" customWidth="1"/>
    <col min="2378" max="2378" width="13.08984375" bestFit="1" customWidth="1"/>
    <col min="2379" max="2379" width="7.7265625" bestFit="1" customWidth="1"/>
    <col min="2380" max="2380" width="7" bestFit="1" customWidth="1"/>
    <col min="2381" max="2381" width="5.7265625" bestFit="1" customWidth="1"/>
    <col min="2382" max="2382" width="11.08984375" bestFit="1" customWidth="1"/>
    <col min="2383" max="2383" width="9.1796875" bestFit="1" customWidth="1"/>
    <col min="2384" max="2384" width="5.7265625" bestFit="1" customWidth="1"/>
    <col min="2385" max="2385" width="9.453125" bestFit="1" customWidth="1"/>
    <col min="2386" max="2386" width="22.54296875" bestFit="1" customWidth="1"/>
    <col min="2387" max="2387" width="11.90625" bestFit="1" customWidth="1"/>
    <col min="2388" max="2388" width="13.54296875" bestFit="1" customWidth="1"/>
    <col min="2389" max="2389" width="20.453125" bestFit="1" customWidth="1"/>
    <col min="2390" max="2390" width="9.1796875" bestFit="1" customWidth="1"/>
    <col min="2391" max="2391" width="11.26953125" bestFit="1" customWidth="1"/>
    <col min="2392" max="2392" width="16.54296875" bestFit="1" customWidth="1"/>
    <col min="2393" max="2393" width="7.6328125" bestFit="1" customWidth="1"/>
    <col min="2394" max="2394" width="23.7265625" bestFit="1" customWidth="1"/>
    <col min="2395" max="2395" width="29.36328125" bestFit="1" customWidth="1"/>
    <col min="2396" max="2396" width="9.26953125" bestFit="1" customWidth="1"/>
    <col min="2397" max="2397" width="7.81640625" bestFit="1" customWidth="1"/>
    <col min="2398" max="2398" width="19.7265625" bestFit="1" customWidth="1"/>
    <col min="2399" max="2399" width="16.54296875" bestFit="1" customWidth="1"/>
    <col min="2400" max="2400" width="10" bestFit="1" customWidth="1"/>
    <col min="2401" max="2401" width="35.36328125" bestFit="1" customWidth="1"/>
    <col min="2402" max="2402" width="8.453125" bestFit="1" customWidth="1"/>
    <col min="2403" max="2403" width="6.81640625" bestFit="1" customWidth="1"/>
    <col min="2404" max="2405" width="7.36328125" bestFit="1" customWidth="1"/>
    <col min="2406" max="2406" width="8.26953125" bestFit="1" customWidth="1"/>
    <col min="2407" max="2407" width="5.36328125" bestFit="1" customWidth="1"/>
    <col min="2408" max="2408" width="12" bestFit="1" customWidth="1"/>
    <col min="2409" max="2409" width="8.6328125" bestFit="1" customWidth="1"/>
    <col min="2410" max="2410" width="9.81640625" bestFit="1" customWidth="1"/>
    <col min="2411" max="2411" width="12.36328125" bestFit="1" customWidth="1"/>
    <col min="2412" max="2412" width="10.54296875" bestFit="1" customWidth="1"/>
    <col min="2413" max="2413" width="7" bestFit="1" customWidth="1"/>
    <col min="2414" max="2414" width="9.81640625" bestFit="1" customWidth="1"/>
    <col min="2415" max="2415" width="18.36328125" bestFit="1" customWidth="1"/>
    <col min="2416" max="2416" width="19.54296875" bestFit="1" customWidth="1"/>
    <col min="2417" max="2417" width="13.08984375" bestFit="1" customWidth="1"/>
    <col min="2418" max="2418" width="16.6328125" bestFit="1" customWidth="1"/>
    <col min="2419" max="2419" width="24" bestFit="1" customWidth="1"/>
    <col min="2420" max="2420" width="20.26953125" bestFit="1" customWidth="1"/>
    <col min="2421" max="2421" width="13.1796875" bestFit="1" customWidth="1"/>
    <col min="2422" max="2422" width="12.36328125" bestFit="1" customWidth="1"/>
    <col min="2423" max="2423" width="10.54296875" bestFit="1" customWidth="1"/>
    <col min="2424" max="2424" width="16.36328125" bestFit="1" customWidth="1"/>
    <col min="2425" max="2425" width="7" bestFit="1" customWidth="1"/>
    <col min="2426" max="2426" width="6.54296875" bestFit="1" customWidth="1"/>
    <col min="2427" max="2427" width="9.453125" bestFit="1" customWidth="1"/>
    <col min="2428" max="2428" width="10.453125" bestFit="1" customWidth="1"/>
    <col min="2429" max="2429" width="20.6328125" bestFit="1" customWidth="1"/>
    <col min="2430" max="2430" width="27.7265625" bestFit="1" customWidth="1"/>
    <col min="2431" max="2431" width="30.453125" bestFit="1" customWidth="1"/>
    <col min="2432" max="2432" width="27.6328125" bestFit="1" customWidth="1"/>
    <col min="2433" max="2433" width="11.90625" bestFit="1" customWidth="1"/>
    <col min="2434" max="2434" width="7.26953125" bestFit="1" customWidth="1"/>
    <col min="2435" max="2435" width="12" bestFit="1" customWidth="1"/>
    <col min="2436" max="2436" width="15" bestFit="1" customWidth="1"/>
    <col min="2437" max="2437" width="18.26953125" bestFit="1" customWidth="1"/>
    <col min="2438" max="2438" width="19.1796875" bestFit="1" customWidth="1"/>
    <col min="2439" max="2439" width="21.08984375" bestFit="1" customWidth="1"/>
    <col min="2440" max="2440" width="11.36328125" bestFit="1" customWidth="1"/>
    <col min="2441" max="2441" width="10.453125" bestFit="1" customWidth="1"/>
    <col min="2442" max="2442" width="14.81640625" bestFit="1" customWidth="1"/>
    <col min="2443" max="2443" width="11.6328125" bestFit="1" customWidth="1"/>
    <col min="2444" max="2444" width="12.54296875" bestFit="1" customWidth="1"/>
    <col min="2445" max="2445" width="12.26953125" bestFit="1" customWidth="1"/>
    <col min="2446" max="2446" width="9.453125" bestFit="1" customWidth="1"/>
    <col min="2447" max="2447" width="10" bestFit="1" customWidth="1"/>
    <col min="2448" max="2448" width="10.54296875" bestFit="1" customWidth="1"/>
    <col min="2449" max="2449" width="13.1796875" bestFit="1" customWidth="1"/>
    <col min="2450" max="2450" width="11.7265625" bestFit="1" customWidth="1"/>
    <col min="2451" max="2451" width="30.36328125" bestFit="1" customWidth="1"/>
    <col min="2452" max="2452" width="14.54296875" bestFit="1" customWidth="1"/>
    <col min="2453" max="2453" width="9.7265625" bestFit="1" customWidth="1"/>
    <col min="2454" max="2454" width="12.81640625" bestFit="1" customWidth="1"/>
    <col min="2455" max="2455" width="14.1796875" bestFit="1" customWidth="1"/>
    <col min="2456" max="2456" width="9.81640625" bestFit="1" customWidth="1"/>
    <col min="2457" max="2457" width="10.08984375" bestFit="1" customWidth="1"/>
    <col min="2458" max="2458" width="14.90625" bestFit="1" customWidth="1"/>
    <col min="2459" max="2459" width="9.26953125" bestFit="1" customWidth="1"/>
    <col min="2460" max="2460" width="7.6328125" bestFit="1" customWidth="1"/>
    <col min="2461" max="2461" width="6.81640625" bestFit="1" customWidth="1"/>
    <col min="2462" max="2462" width="7.26953125" bestFit="1" customWidth="1"/>
    <col min="2463" max="2463" width="7.7265625" bestFit="1" customWidth="1"/>
    <col min="2464" max="2464" width="7.81640625" bestFit="1" customWidth="1"/>
    <col min="2465" max="2465" width="21" bestFit="1" customWidth="1"/>
    <col min="2466" max="2466" width="11.7265625" bestFit="1" customWidth="1"/>
    <col min="2467" max="2467" width="6.54296875" bestFit="1" customWidth="1"/>
    <col min="2468" max="2468" width="7.26953125" bestFit="1" customWidth="1"/>
    <col min="2469" max="2469" width="7" bestFit="1" customWidth="1"/>
    <col min="2470" max="2470" width="11.36328125" bestFit="1" customWidth="1"/>
    <col min="2471" max="2471" width="6.7265625" bestFit="1" customWidth="1"/>
    <col min="2472" max="2473" width="12.6328125" bestFit="1" customWidth="1"/>
    <col min="2474" max="2474" width="11.1796875" bestFit="1" customWidth="1"/>
    <col min="2475" max="2475" width="26.90625" bestFit="1" customWidth="1"/>
    <col min="2476" max="2476" width="13.08984375" bestFit="1" customWidth="1"/>
    <col min="2477" max="2477" width="6.7265625" bestFit="1" customWidth="1"/>
    <col min="2478" max="2478" width="6.36328125" bestFit="1" customWidth="1"/>
    <col min="2479" max="2479" width="11.6328125" bestFit="1" customWidth="1"/>
    <col min="2480" max="2480" width="9" bestFit="1" customWidth="1"/>
    <col min="2481" max="2481" width="14.54296875" bestFit="1" customWidth="1"/>
    <col min="2482" max="2482" width="5.453125" bestFit="1" customWidth="1"/>
    <col min="2483" max="2483" width="9.6328125" bestFit="1" customWidth="1"/>
    <col min="2484" max="2484" width="8.7265625" bestFit="1" customWidth="1"/>
    <col min="2485" max="2485" width="28.81640625" bestFit="1" customWidth="1"/>
    <col min="2486" max="2486" width="22.08984375" bestFit="1" customWidth="1"/>
    <col min="2487" max="2487" width="8.26953125" bestFit="1" customWidth="1"/>
    <col min="2488" max="2488" width="35.36328125" bestFit="1" customWidth="1"/>
    <col min="2489" max="2489" width="10.453125" bestFit="1" customWidth="1"/>
    <col min="2490" max="2490" width="10.36328125" bestFit="1" customWidth="1"/>
    <col min="2491" max="2491" width="11.81640625" bestFit="1" customWidth="1"/>
    <col min="2492" max="2492" width="15.6328125" bestFit="1" customWidth="1"/>
    <col min="2493" max="2493" width="27.453125" bestFit="1" customWidth="1"/>
    <col min="2494" max="2494" width="29.54296875" bestFit="1" customWidth="1"/>
    <col min="2495" max="2495" width="21.08984375" bestFit="1" customWidth="1"/>
    <col min="2496" max="2496" width="27.36328125" bestFit="1" customWidth="1"/>
    <col min="2497" max="2497" width="26.453125" bestFit="1" customWidth="1"/>
    <col min="2498" max="2498" width="34.453125" bestFit="1" customWidth="1"/>
    <col min="2499" max="2499" width="8.90625" bestFit="1" customWidth="1"/>
    <col min="2500" max="2500" width="20.6328125" bestFit="1" customWidth="1"/>
    <col min="2501" max="2501" width="20.26953125" bestFit="1" customWidth="1"/>
    <col min="2502" max="2502" width="20.1796875" bestFit="1" customWidth="1"/>
    <col min="2503" max="2503" width="17.1796875" bestFit="1" customWidth="1"/>
    <col min="2504" max="2504" width="26.1796875" bestFit="1" customWidth="1"/>
    <col min="2505" max="2505" width="38.36328125" bestFit="1" customWidth="1"/>
    <col min="2506" max="2506" width="37.453125" bestFit="1" customWidth="1"/>
    <col min="2507" max="2507" width="37.26953125" bestFit="1" customWidth="1"/>
    <col min="2508" max="2508" width="31.36328125" bestFit="1" customWidth="1"/>
    <col min="2509" max="2509" width="40.54296875" bestFit="1" customWidth="1"/>
    <col min="2510" max="2510" width="35.90625" bestFit="1" customWidth="1"/>
    <col min="2511" max="2511" width="8.453125" bestFit="1" customWidth="1"/>
    <col min="2512" max="2512" width="16.1796875" bestFit="1" customWidth="1"/>
    <col min="2513" max="2513" width="14.7265625" bestFit="1" customWidth="1"/>
    <col min="2514" max="2514" width="9.7265625" bestFit="1" customWidth="1"/>
    <col min="2515" max="2515" width="15.1796875" bestFit="1" customWidth="1"/>
    <col min="2516" max="2516" width="7.36328125" bestFit="1" customWidth="1"/>
    <col min="2517" max="2517" width="9.7265625" bestFit="1" customWidth="1"/>
    <col min="2518" max="2518" width="5.7265625" bestFit="1" customWidth="1"/>
    <col min="2519" max="2519" width="13" bestFit="1" customWidth="1"/>
    <col min="2520" max="2520" width="20.08984375" bestFit="1" customWidth="1"/>
    <col min="2521" max="2521" width="10.6328125" bestFit="1" customWidth="1"/>
    <col min="2522" max="2522" width="17.6328125" bestFit="1" customWidth="1"/>
    <col min="2523" max="2523" width="7.90625" bestFit="1" customWidth="1"/>
    <col min="2524" max="2524" width="9.36328125" bestFit="1" customWidth="1"/>
    <col min="2525" max="2525" width="10.08984375" bestFit="1" customWidth="1"/>
    <col min="2526" max="2526" width="8.7265625" bestFit="1" customWidth="1"/>
    <col min="2527" max="2527" width="9.26953125" bestFit="1" customWidth="1"/>
    <col min="2528" max="2528" width="12.6328125" bestFit="1" customWidth="1"/>
    <col min="2529" max="2529" width="6.81640625" bestFit="1" customWidth="1"/>
    <col min="2530" max="2530" width="14.1796875" bestFit="1" customWidth="1"/>
    <col min="2531" max="2531" width="6.7265625" bestFit="1" customWidth="1"/>
    <col min="2532" max="2532" width="14.26953125" bestFit="1" customWidth="1"/>
    <col min="2533" max="2533" width="10.36328125" bestFit="1" customWidth="1"/>
    <col min="2534" max="2534" width="6.1796875" bestFit="1" customWidth="1"/>
    <col min="2535" max="2535" width="9.7265625" bestFit="1" customWidth="1"/>
    <col min="2536" max="2536" width="9.36328125" bestFit="1" customWidth="1"/>
    <col min="2537" max="2537" width="21.7265625" bestFit="1" customWidth="1"/>
    <col min="2538" max="2538" width="21.6328125" bestFit="1" customWidth="1"/>
    <col min="2539" max="2539" width="17.81640625" bestFit="1" customWidth="1"/>
    <col min="2540" max="2540" width="19.1796875" bestFit="1" customWidth="1"/>
    <col min="2541" max="2541" width="10.7265625" bestFit="1" customWidth="1"/>
    <col min="2542" max="2542" width="13.08984375" bestFit="1" customWidth="1"/>
    <col min="2543" max="2543" width="32.6328125" bestFit="1" customWidth="1"/>
    <col min="2544" max="2544" width="11.54296875" bestFit="1" customWidth="1"/>
    <col min="2545" max="2545" width="7.26953125" bestFit="1" customWidth="1"/>
    <col min="2546" max="2546" width="10" bestFit="1" customWidth="1"/>
    <col min="2547" max="2547" width="12.90625" bestFit="1" customWidth="1"/>
    <col min="2548" max="2548" width="11.36328125" bestFit="1" customWidth="1"/>
    <col min="2549" max="2549" width="12.08984375" bestFit="1" customWidth="1"/>
    <col min="2550" max="2550" width="12.54296875" bestFit="1" customWidth="1"/>
    <col min="2551" max="2551" width="8.08984375" bestFit="1" customWidth="1"/>
    <col min="2552" max="2552" width="12.453125" bestFit="1" customWidth="1"/>
    <col min="2553" max="2553" width="9.26953125" bestFit="1" customWidth="1"/>
    <col min="2554" max="2554" width="12.90625" bestFit="1" customWidth="1"/>
    <col min="2555" max="2555" width="13.453125" bestFit="1" customWidth="1"/>
    <col min="2556" max="2556" width="14.453125" bestFit="1" customWidth="1"/>
    <col min="2557" max="2557" width="13.81640625" bestFit="1" customWidth="1"/>
    <col min="2558" max="2558" width="16.54296875" bestFit="1" customWidth="1"/>
    <col min="2559" max="2559" width="13.81640625" bestFit="1" customWidth="1"/>
    <col min="2560" max="2560" width="9" bestFit="1" customWidth="1"/>
    <col min="2561" max="2561" width="7.7265625" bestFit="1" customWidth="1"/>
    <col min="2562" max="2562" width="12.26953125" bestFit="1" customWidth="1"/>
    <col min="2563" max="2563" width="16.453125" bestFit="1" customWidth="1"/>
    <col min="2564" max="2564" width="13.26953125" bestFit="1" customWidth="1"/>
    <col min="2565" max="2565" width="14.1796875" bestFit="1" customWidth="1"/>
    <col min="2566" max="2566" width="6.1796875" bestFit="1" customWidth="1"/>
    <col min="2567" max="2567" width="26.6328125" bestFit="1" customWidth="1"/>
    <col min="2568" max="2568" width="9.26953125" bestFit="1" customWidth="1"/>
    <col min="2569" max="2569" width="15.90625" bestFit="1" customWidth="1"/>
    <col min="2570" max="2570" width="11.36328125" bestFit="1" customWidth="1"/>
    <col min="2571" max="2571" width="11.90625" bestFit="1" customWidth="1"/>
    <col min="2572" max="2572" width="30.08984375" bestFit="1" customWidth="1"/>
    <col min="2573" max="2573" width="17" bestFit="1" customWidth="1"/>
    <col min="2574" max="2574" width="9.81640625" bestFit="1" customWidth="1"/>
    <col min="2575" max="2575" width="10.26953125" bestFit="1" customWidth="1"/>
    <col min="2576" max="2576" width="9.453125" bestFit="1" customWidth="1"/>
    <col min="2577" max="2577" width="11.90625" bestFit="1" customWidth="1"/>
    <col min="2578" max="2578" width="8.7265625" bestFit="1" customWidth="1"/>
    <col min="2579" max="2579" width="10.453125" bestFit="1" customWidth="1"/>
    <col min="2580" max="2580" width="18.26953125" bestFit="1" customWidth="1"/>
    <col min="2581" max="2581" width="12.1796875" bestFit="1" customWidth="1"/>
    <col min="2582" max="2582" width="19.81640625" bestFit="1" customWidth="1"/>
    <col min="2583" max="2583" width="15.90625" bestFit="1" customWidth="1"/>
    <col min="2584" max="2584" width="31.90625" bestFit="1" customWidth="1"/>
    <col min="2585" max="2585" width="11.7265625" bestFit="1" customWidth="1"/>
    <col min="2586" max="2586" width="8.54296875" bestFit="1" customWidth="1"/>
    <col min="2587" max="2587" width="10.7265625" bestFit="1" customWidth="1"/>
    <col min="2588" max="2588" width="9" bestFit="1" customWidth="1"/>
    <col min="2589" max="2589" width="10.7265625" bestFit="1" customWidth="1"/>
    <col min="2590" max="2590" width="9.7265625" bestFit="1" customWidth="1"/>
    <col min="2591" max="2591" width="13" bestFit="1" customWidth="1"/>
    <col min="2592" max="2592" width="20.453125" bestFit="1" customWidth="1"/>
    <col min="2593" max="2593" width="7.453125" bestFit="1" customWidth="1"/>
    <col min="2594" max="2594" width="8" bestFit="1" customWidth="1"/>
    <col min="2595" max="2595" width="32.1796875" bestFit="1" customWidth="1"/>
    <col min="2596" max="2596" width="20.81640625" bestFit="1" customWidth="1"/>
    <col min="2597" max="2597" width="11.81640625" bestFit="1" customWidth="1"/>
    <col min="2598" max="2598" width="12.90625" bestFit="1" customWidth="1"/>
    <col min="2599" max="2600" width="7.81640625" bestFit="1" customWidth="1"/>
    <col min="2601" max="2601" width="6.36328125" bestFit="1" customWidth="1"/>
    <col min="2602" max="2602" width="6.81640625" bestFit="1" customWidth="1"/>
    <col min="2603" max="2603" width="16.81640625" bestFit="1" customWidth="1"/>
    <col min="2604" max="2604" width="31.6328125" bestFit="1" customWidth="1"/>
    <col min="2605" max="2605" width="18.453125" bestFit="1" customWidth="1"/>
    <col min="2606" max="2606" width="9.90625" bestFit="1" customWidth="1"/>
    <col min="2607" max="2607" width="37.90625" bestFit="1" customWidth="1"/>
    <col min="2608" max="2608" width="7.453125" bestFit="1" customWidth="1"/>
    <col min="2609" max="2609" width="7.90625" bestFit="1" customWidth="1"/>
    <col min="2610" max="2610" width="12.7265625" bestFit="1" customWidth="1"/>
    <col min="2611" max="2611" width="6.36328125" bestFit="1" customWidth="1"/>
    <col min="2612" max="2612" width="8.7265625" bestFit="1" customWidth="1"/>
    <col min="2613" max="2613" width="9.453125" bestFit="1" customWidth="1"/>
    <col min="2614" max="2614" width="18.7265625" bestFit="1" customWidth="1"/>
    <col min="2615" max="2615" width="17.36328125" bestFit="1" customWidth="1"/>
    <col min="2616" max="2616" width="12.54296875" bestFit="1" customWidth="1"/>
    <col min="2617" max="2617" width="25.1796875" bestFit="1" customWidth="1"/>
    <col min="2618" max="2618" width="14.81640625" bestFit="1" customWidth="1"/>
    <col min="2619" max="2619" width="5.90625" bestFit="1" customWidth="1"/>
    <col min="2620" max="2620" width="4.453125" bestFit="1" customWidth="1"/>
    <col min="2621" max="2621" width="13.453125" bestFit="1" customWidth="1"/>
    <col min="2622" max="2622" width="48.54296875" bestFit="1" customWidth="1"/>
    <col min="2623" max="2623" width="28.7265625" bestFit="1" customWidth="1"/>
    <col min="2624" max="2624" width="26.6328125" bestFit="1" customWidth="1"/>
    <col min="2625" max="2625" width="25.1796875" bestFit="1" customWidth="1"/>
    <col min="2626" max="2626" width="31.08984375" bestFit="1" customWidth="1"/>
    <col min="2627" max="2627" width="17.81640625" bestFit="1" customWidth="1"/>
    <col min="2628" max="2628" width="19" bestFit="1" customWidth="1"/>
    <col min="2629" max="2629" width="17.36328125" bestFit="1" customWidth="1"/>
    <col min="2630" max="2630" width="13.26953125" bestFit="1" customWidth="1"/>
    <col min="2631" max="2631" width="20.6328125" bestFit="1" customWidth="1"/>
    <col min="2632" max="2632" width="21.36328125" bestFit="1" customWidth="1"/>
    <col min="2633" max="2633" width="17.26953125" bestFit="1" customWidth="1"/>
    <col min="2634" max="2634" width="13.08984375" bestFit="1" customWidth="1"/>
    <col min="2635" max="2635" width="15.7265625" bestFit="1" customWidth="1"/>
    <col min="2636" max="2636" width="7" bestFit="1" customWidth="1"/>
    <col min="2637" max="2637" width="20.453125" bestFit="1" customWidth="1"/>
    <col min="2638" max="2638" width="14.81640625" bestFit="1" customWidth="1"/>
    <col min="2639" max="2639" width="12.90625" bestFit="1" customWidth="1"/>
    <col min="2640" max="2640" width="11.26953125" bestFit="1" customWidth="1"/>
    <col min="2641" max="2641" width="9.81640625" bestFit="1" customWidth="1"/>
    <col min="2642" max="2642" width="15.453125" bestFit="1" customWidth="1"/>
    <col min="2643" max="2643" width="17.6328125" bestFit="1" customWidth="1"/>
    <col min="2644" max="2644" width="21.36328125" bestFit="1" customWidth="1"/>
    <col min="2645" max="2645" width="38.90625" bestFit="1" customWidth="1"/>
    <col min="2646" max="2646" width="33.81640625" bestFit="1" customWidth="1"/>
    <col min="2647" max="2647" width="28.54296875" bestFit="1" customWidth="1"/>
    <col min="2648" max="2648" width="25.54296875" bestFit="1" customWidth="1"/>
    <col min="2649" max="2649" width="25.453125" bestFit="1" customWidth="1"/>
    <col min="2650" max="2650" width="26.54296875" bestFit="1" customWidth="1"/>
    <col min="2651" max="2651" width="33.7265625" bestFit="1" customWidth="1"/>
    <col min="2652" max="2652" width="39.1796875" bestFit="1" customWidth="1"/>
    <col min="2653" max="2653" width="22.26953125" bestFit="1" customWidth="1"/>
    <col min="2654" max="2654" width="17.1796875" bestFit="1" customWidth="1"/>
    <col min="2655" max="2655" width="19.36328125" bestFit="1" customWidth="1"/>
    <col min="2656" max="2656" width="10.26953125" bestFit="1" customWidth="1"/>
    <col min="2657" max="2657" width="24" bestFit="1" customWidth="1"/>
    <col min="2658" max="2658" width="22.54296875" bestFit="1" customWidth="1"/>
    <col min="2659" max="2659" width="21.54296875" bestFit="1" customWidth="1"/>
    <col min="2660" max="2660" width="12.90625" bestFit="1" customWidth="1"/>
    <col min="2661" max="2661" width="19.6328125" bestFit="1" customWidth="1"/>
    <col min="2662" max="2662" width="20.453125" bestFit="1" customWidth="1"/>
    <col min="2663" max="2663" width="10.7265625" bestFit="1" customWidth="1"/>
    <col min="2664" max="2664" width="12.54296875" bestFit="1" customWidth="1"/>
    <col min="2665" max="2665" width="11.36328125" bestFit="1" customWidth="1"/>
    <col min="2666" max="2666" width="13.81640625" bestFit="1" customWidth="1"/>
    <col min="2667" max="2667" width="13.6328125" bestFit="1" customWidth="1"/>
    <col min="2668" max="2668" width="9.7265625" bestFit="1" customWidth="1"/>
    <col min="2669" max="2669" width="12" bestFit="1" customWidth="1"/>
    <col min="2670" max="2670" width="52.54296875" bestFit="1" customWidth="1"/>
    <col min="2671" max="2671" width="19.81640625" bestFit="1" customWidth="1"/>
    <col min="2672" max="2672" width="19.08984375" bestFit="1" customWidth="1"/>
    <col min="2673" max="2673" width="12.81640625" bestFit="1" customWidth="1"/>
    <col min="2674" max="2674" width="11.08984375" bestFit="1" customWidth="1"/>
    <col min="2675" max="2675" width="26.26953125" bestFit="1" customWidth="1"/>
    <col min="2676" max="2676" width="15.6328125" bestFit="1" customWidth="1"/>
    <col min="2677" max="2677" width="24.26953125" bestFit="1" customWidth="1"/>
    <col min="2678" max="2678" width="17" bestFit="1" customWidth="1"/>
    <col min="2679" max="2679" width="12.26953125" bestFit="1" customWidth="1"/>
    <col min="2680" max="2680" width="21.453125" bestFit="1" customWidth="1"/>
    <col min="2681" max="2681" width="13.81640625" bestFit="1" customWidth="1"/>
    <col min="2682" max="2682" width="10.54296875" bestFit="1" customWidth="1"/>
    <col min="2683" max="2683" width="25.36328125" bestFit="1" customWidth="1"/>
    <col min="2684" max="2684" width="9.90625" bestFit="1" customWidth="1"/>
    <col min="2685" max="2685" width="28.1796875" bestFit="1" customWidth="1"/>
    <col min="2686" max="2686" width="10.7265625" bestFit="1" customWidth="1"/>
    <col min="2687" max="2687" width="11.90625" bestFit="1" customWidth="1"/>
    <col min="2688" max="2688" width="17.54296875" bestFit="1" customWidth="1"/>
    <col min="2689" max="2689" width="27.453125" bestFit="1" customWidth="1"/>
    <col min="2690" max="2690" width="32.1796875" bestFit="1" customWidth="1"/>
    <col min="2691" max="2691" width="19.7265625" bestFit="1" customWidth="1"/>
    <col min="2692" max="2692" width="12.90625" bestFit="1" customWidth="1"/>
    <col min="2693" max="2693" width="14" bestFit="1" customWidth="1"/>
    <col min="2694" max="2694" width="13.54296875" bestFit="1" customWidth="1"/>
    <col min="2695" max="2695" width="24.26953125" bestFit="1" customWidth="1"/>
    <col min="2696" max="2696" width="11.1796875" bestFit="1" customWidth="1"/>
    <col min="2697" max="2697" width="8.26953125" bestFit="1" customWidth="1"/>
    <col min="2698" max="2698" width="14.1796875" bestFit="1" customWidth="1"/>
    <col min="2699" max="2699" width="10.453125" bestFit="1" customWidth="1"/>
    <col min="2700" max="2700" width="15.7265625" bestFit="1" customWidth="1"/>
    <col min="2701" max="2701" width="12.453125" bestFit="1" customWidth="1"/>
    <col min="2702" max="2702" width="12.81640625" bestFit="1" customWidth="1"/>
    <col min="2703" max="2703" width="15.453125" bestFit="1" customWidth="1"/>
    <col min="2704" max="2704" width="11.7265625" bestFit="1" customWidth="1"/>
    <col min="2705" max="2705" width="15" bestFit="1" customWidth="1"/>
    <col min="2706" max="2706" width="20.7265625" bestFit="1" customWidth="1"/>
    <col min="2707" max="2707" width="13.1796875" bestFit="1" customWidth="1"/>
    <col min="2708" max="2708" width="18.36328125" bestFit="1" customWidth="1"/>
    <col min="2709" max="2709" width="17.453125" bestFit="1" customWidth="1"/>
    <col min="2710" max="2710" width="13.81640625" bestFit="1" customWidth="1"/>
    <col min="2711" max="2711" width="17.36328125" bestFit="1" customWidth="1"/>
    <col min="2712" max="2712" width="13.6328125" bestFit="1" customWidth="1"/>
    <col min="2713" max="2713" width="14.6328125" bestFit="1" customWidth="1"/>
    <col min="2714" max="2714" width="45.26953125" bestFit="1" customWidth="1"/>
    <col min="2715" max="2715" width="13.7265625" bestFit="1" customWidth="1"/>
    <col min="2716" max="2716" width="32.7265625" bestFit="1" customWidth="1"/>
    <col min="2717" max="2717" width="13.7265625" bestFit="1" customWidth="1"/>
    <col min="2718" max="2718" width="8.7265625" bestFit="1" customWidth="1"/>
    <col min="2719" max="2719" width="17.36328125" bestFit="1" customWidth="1"/>
    <col min="2721" max="2721" width="18.1796875" bestFit="1" customWidth="1"/>
    <col min="2722" max="2722" width="17.08984375" bestFit="1" customWidth="1"/>
    <col min="2723" max="2723" width="20.7265625" bestFit="1" customWidth="1"/>
    <col min="2724" max="2724" width="20.453125" bestFit="1" customWidth="1"/>
    <col min="2725" max="2725" width="8" bestFit="1" customWidth="1"/>
    <col min="2726" max="2726" width="12.453125" bestFit="1" customWidth="1"/>
    <col min="2727" max="2727" width="27.453125" bestFit="1" customWidth="1"/>
    <col min="2728" max="2728" width="17.1796875" bestFit="1" customWidth="1"/>
    <col min="2729" max="2729" width="8" bestFit="1" customWidth="1"/>
    <col min="2730" max="2730" width="15.6328125" bestFit="1" customWidth="1"/>
    <col min="2731" max="2731" width="12.6328125" bestFit="1" customWidth="1"/>
    <col min="2732" max="2732" width="23.36328125" bestFit="1" customWidth="1"/>
    <col min="2733" max="2733" width="25.6328125" bestFit="1" customWidth="1"/>
    <col min="2734" max="2734" width="27.6328125" bestFit="1" customWidth="1"/>
    <col min="2735" max="2735" width="20.1796875" bestFit="1" customWidth="1"/>
    <col min="2736" max="2736" width="39.26953125" bestFit="1" customWidth="1"/>
    <col min="2737" max="2737" width="18.1796875" bestFit="1" customWidth="1"/>
    <col min="2738" max="2738" width="18.453125" bestFit="1" customWidth="1"/>
    <col min="2739" max="2739" width="21.453125" bestFit="1" customWidth="1"/>
    <col min="2740" max="2740" width="20.08984375" bestFit="1" customWidth="1"/>
    <col min="2741" max="2741" width="12.26953125" bestFit="1" customWidth="1"/>
    <col min="2742" max="2742" width="16.08984375" bestFit="1" customWidth="1"/>
    <col min="2743" max="2743" width="14" bestFit="1" customWidth="1"/>
    <col min="2744" max="2744" width="17.81640625" bestFit="1" customWidth="1"/>
    <col min="2745" max="2745" width="21.36328125" bestFit="1" customWidth="1"/>
    <col min="2746" max="2746" width="13.1796875" bestFit="1" customWidth="1"/>
    <col min="2747" max="2747" width="7.90625" bestFit="1" customWidth="1"/>
    <col min="2748" max="2748" width="13.08984375" bestFit="1" customWidth="1"/>
    <col min="2749" max="2749" width="11.90625" bestFit="1" customWidth="1"/>
    <col min="2750" max="2750" width="16.453125" bestFit="1" customWidth="1"/>
    <col min="2751" max="2751" width="8.90625" bestFit="1" customWidth="1"/>
    <col min="2752" max="2752" width="14.6328125" bestFit="1" customWidth="1"/>
    <col min="2753" max="2753" width="8" bestFit="1" customWidth="1"/>
    <col min="2754" max="2754" width="14" bestFit="1" customWidth="1"/>
    <col min="2755" max="2755" width="22.90625" bestFit="1" customWidth="1"/>
    <col min="2756" max="2756" width="10.7265625" bestFit="1" customWidth="1"/>
    <col min="2757" max="2757" width="35.26953125" bestFit="1" customWidth="1"/>
    <col min="2758" max="2758" width="55.453125" bestFit="1" customWidth="1"/>
    <col min="2759" max="2759" width="50.6328125" bestFit="1" customWidth="1"/>
    <col min="2760" max="2760" width="22.54296875" bestFit="1" customWidth="1"/>
    <col min="2761" max="2761" width="17.1796875" bestFit="1" customWidth="1"/>
    <col min="2762" max="2762" width="9.6328125" bestFit="1" customWidth="1"/>
    <col min="2763" max="2763" width="9.453125" bestFit="1" customWidth="1"/>
    <col min="2764" max="2764" width="22.81640625" bestFit="1" customWidth="1"/>
    <col min="2765" max="2765" width="9.81640625" bestFit="1" customWidth="1"/>
    <col min="2766" max="2766" width="18.90625" bestFit="1" customWidth="1"/>
    <col min="2767" max="2767" width="13.26953125" bestFit="1" customWidth="1"/>
    <col min="2768" max="2768" width="17.81640625" bestFit="1" customWidth="1"/>
    <col min="2769" max="2769" width="15.1796875" bestFit="1" customWidth="1"/>
    <col min="2770" max="2770" width="14.36328125" bestFit="1" customWidth="1"/>
    <col min="2771" max="2771" width="12.90625" bestFit="1" customWidth="1"/>
    <col min="2772" max="2772" width="14.7265625" bestFit="1" customWidth="1"/>
    <col min="2773" max="2773" width="21" bestFit="1" customWidth="1"/>
    <col min="2774" max="2774" width="13.7265625" bestFit="1" customWidth="1"/>
    <col min="2775" max="2775" width="10.36328125" bestFit="1" customWidth="1"/>
    <col min="2776" max="2776" width="8.7265625" bestFit="1" customWidth="1"/>
    <col min="2777" max="2777" width="13.1796875" bestFit="1" customWidth="1"/>
    <col min="2778" max="2778" width="14.81640625" bestFit="1" customWidth="1"/>
    <col min="2779" max="2779" width="13.26953125" bestFit="1" customWidth="1"/>
    <col min="2780" max="2780" width="23.7265625" bestFit="1" customWidth="1"/>
    <col min="2781" max="2781" width="16.7265625" bestFit="1" customWidth="1"/>
    <col min="2782" max="2782" width="12.81640625" bestFit="1" customWidth="1"/>
    <col min="2783" max="2783" width="9" bestFit="1" customWidth="1"/>
    <col min="2785" max="2785" width="9.1796875" bestFit="1" customWidth="1"/>
    <col min="2786" max="2786" width="33.90625" bestFit="1" customWidth="1"/>
    <col min="2787" max="2787" width="10.7265625" bestFit="1" customWidth="1"/>
    <col min="2788" max="2788" width="9.1796875" bestFit="1" customWidth="1"/>
    <col min="2789" max="2789" width="15.453125" bestFit="1" customWidth="1"/>
    <col min="2790" max="2790" width="32.7265625" bestFit="1" customWidth="1"/>
    <col min="2791" max="2791" width="27.1796875" bestFit="1" customWidth="1"/>
    <col min="2792" max="2792" width="26.453125" bestFit="1" customWidth="1"/>
    <col min="2793" max="2793" width="16.36328125" bestFit="1" customWidth="1"/>
    <col min="2794" max="2794" width="18.08984375" bestFit="1" customWidth="1"/>
    <col min="2795" max="2795" width="30" bestFit="1" customWidth="1"/>
    <col min="2796" max="2796" width="19.54296875" bestFit="1" customWidth="1"/>
    <col min="2797" max="2797" width="14.6328125" bestFit="1" customWidth="1"/>
    <col min="2798" max="2798" width="16.08984375" bestFit="1" customWidth="1"/>
    <col min="2799" max="2799" width="22.1796875" bestFit="1" customWidth="1"/>
    <col min="2800" max="2800" width="25.36328125" bestFit="1" customWidth="1"/>
    <col min="2801" max="2801" width="9" bestFit="1" customWidth="1"/>
    <col min="2802" max="2802" width="24.1796875" bestFit="1" customWidth="1"/>
    <col min="2803" max="2803" width="12.81640625" bestFit="1" customWidth="1"/>
    <col min="2804" max="2804" width="15.6328125" bestFit="1" customWidth="1"/>
    <col min="2805" max="2805" width="11.7265625" bestFit="1" customWidth="1"/>
    <col min="2806" max="2806" width="14.6328125" bestFit="1" customWidth="1"/>
    <col min="2807" max="2807" width="20.26953125" bestFit="1" customWidth="1"/>
    <col min="2808" max="2808" width="18.90625" bestFit="1" customWidth="1"/>
    <col min="2809" max="2809" width="17" bestFit="1" customWidth="1"/>
    <col min="2810" max="2810" width="14.81640625" bestFit="1" customWidth="1"/>
    <col min="2811" max="2811" width="17.1796875" bestFit="1" customWidth="1"/>
    <col min="2812" max="2812" width="24" bestFit="1" customWidth="1"/>
    <col min="2813" max="2813" width="11.7265625" bestFit="1" customWidth="1"/>
    <col min="2814" max="2814" width="12.36328125" bestFit="1" customWidth="1"/>
    <col min="2815" max="2815" width="10.26953125" bestFit="1" customWidth="1"/>
    <col min="2816" max="2816" width="9.81640625" bestFit="1" customWidth="1"/>
    <col min="2817" max="2817" width="11.81640625" bestFit="1" customWidth="1"/>
    <col min="2818" max="2818" width="9.26953125" bestFit="1" customWidth="1"/>
    <col min="2819" max="2819" width="19.453125" bestFit="1" customWidth="1"/>
    <col min="2820" max="2820" width="8.36328125" bestFit="1" customWidth="1"/>
    <col min="2821" max="2821" width="17.6328125" bestFit="1" customWidth="1"/>
    <col min="2822" max="2822" width="24.36328125" bestFit="1" customWidth="1"/>
    <col min="2823" max="2823" width="18.6328125" bestFit="1" customWidth="1"/>
    <col min="2824" max="2824" width="17.453125" bestFit="1" customWidth="1"/>
    <col min="2825" max="2825" width="12.54296875" bestFit="1" customWidth="1"/>
    <col min="2826" max="2826" width="24.1796875" bestFit="1" customWidth="1"/>
    <col min="2827" max="2827" width="11.54296875" bestFit="1" customWidth="1"/>
    <col min="2828" max="2829" width="17" bestFit="1" customWidth="1"/>
    <col min="2830" max="2830" width="15.453125" bestFit="1" customWidth="1"/>
    <col min="2831" max="2831" width="11.26953125" bestFit="1" customWidth="1"/>
    <col min="2832" max="2832" width="13.453125" bestFit="1" customWidth="1"/>
    <col min="2833" max="2833" width="7.81640625" bestFit="1" customWidth="1"/>
    <col min="2835" max="2835" width="14.54296875" bestFit="1" customWidth="1"/>
    <col min="2836" max="2836" width="15.6328125" bestFit="1" customWidth="1"/>
    <col min="2837" max="2837" width="7.81640625" bestFit="1" customWidth="1"/>
    <col min="2838" max="2838" width="22" bestFit="1" customWidth="1"/>
    <col min="2839" max="2839" width="32.54296875" bestFit="1" customWidth="1"/>
    <col min="2840" max="2840" width="19.453125" bestFit="1" customWidth="1"/>
    <col min="2841" max="2841" width="16.1796875" bestFit="1" customWidth="1"/>
    <col min="2842" max="2842" width="14.453125" bestFit="1" customWidth="1"/>
    <col min="2844" max="2844" width="19.1796875" bestFit="1" customWidth="1"/>
    <col min="2845" max="2845" width="8.6328125" bestFit="1" customWidth="1"/>
    <col min="2846" max="2846" width="18.453125" bestFit="1" customWidth="1"/>
    <col min="2847" max="2847" width="14" bestFit="1" customWidth="1"/>
    <col min="2848" max="2848" width="23.7265625" bestFit="1" customWidth="1"/>
    <col min="2849" max="2849" width="30.453125" bestFit="1" customWidth="1"/>
    <col min="2850" max="2850" width="14.26953125" bestFit="1" customWidth="1"/>
    <col min="2851" max="2851" width="17.6328125" bestFit="1" customWidth="1"/>
    <col min="2852" max="2852" width="7.81640625" bestFit="1" customWidth="1"/>
    <col min="2853" max="2853" width="21.36328125" bestFit="1" customWidth="1"/>
    <col min="2854" max="2854" width="10.26953125" bestFit="1" customWidth="1"/>
    <col min="2855" max="2855" width="12.453125" bestFit="1" customWidth="1"/>
    <col min="2856" max="2856" width="12.26953125" bestFit="1" customWidth="1"/>
    <col min="2857" max="2857" width="16.453125" bestFit="1" customWidth="1"/>
    <col min="2858" max="2858" width="14.6328125" bestFit="1" customWidth="1"/>
    <col min="2859" max="2859" width="6.81640625" bestFit="1" customWidth="1"/>
    <col min="2860" max="2860" width="11.6328125" bestFit="1" customWidth="1"/>
    <col min="2861" max="2861" width="13.90625" bestFit="1" customWidth="1"/>
    <col min="2862" max="2862" width="11.1796875" bestFit="1" customWidth="1"/>
    <col min="2863" max="2863" width="11.54296875" bestFit="1" customWidth="1"/>
    <col min="2864" max="2864" width="12" bestFit="1" customWidth="1"/>
    <col min="2865" max="2865" width="21.36328125" bestFit="1" customWidth="1"/>
    <col min="2866" max="2866" width="13.81640625" bestFit="1" customWidth="1"/>
    <col min="2867" max="2867" width="9.7265625" bestFit="1" customWidth="1"/>
    <col min="2868" max="2868" width="21.08984375" bestFit="1" customWidth="1"/>
    <col min="2869" max="2869" width="25.6328125" bestFit="1" customWidth="1"/>
    <col min="2870" max="2870" width="25.08984375" bestFit="1" customWidth="1"/>
    <col min="2871" max="2871" width="15.81640625" bestFit="1" customWidth="1"/>
    <col min="2872" max="2872" width="8" bestFit="1" customWidth="1"/>
    <col min="2873" max="2873" width="17.08984375" bestFit="1" customWidth="1"/>
    <col min="2874" max="2874" width="28.08984375" bestFit="1" customWidth="1"/>
    <col min="2875" max="2875" width="9.36328125" bestFit="1" customWidth="1"/>
    <col min="2876" max="2876" width="15" bestFit="1" customWidth="1"/>
    <col min="2877" max="2877" width="16.36328125" bestFit="1" customWidth="1"/>
    <col min="2878" max="2878" width="13.453125" bestFit="1" customWidth="1"/>
    <col min="2879" max="2879" width="19.6328125" bestFit="1" customWidth="1"/>
    <col min="2880" max="2880" width="20.1796875" bestFit="1" customWidth="1"/>
    <col min="2881" max="2881" width="15.54296875" bestFit="1" customWidth="1"/>
    <col min="2882" max="2882" width="18.90625" bestFit="1" customWidth="1"/>
    <col min="2883" max="2883" width="16.6328125" bestFit="1" customWidth="1"/>
    <col min="2884" max="2884" width="12.81640625" bestFit="1" customWidth="1"/>
    <col min="2885" max="2885" width="13.08984375" bestFit="1" customWidth="1"/>
    <col min="2886" max="2886" width="14.54296875" bestFit="1" customWidth="1"/>
    <col min="2887" max="2887" width="14.36328125" bestFit="1" customWidth="1"/>
    <col min="2888" max="2888" width="14" bestFit="1" customWidth="1"/>
    <col min="2889" max="2889" width="28" bestFit="1" customWidth="1"/>
    <col min="2890" max="2890" width="26.453125" bestFit="1" customWidth="1"/>
    <col min="2891" max="2891" width="23.54296875" bestFit="1" customWidth="1"/>
    <col min="2892" max="2892" width="16" bestFit="1" customWidth="1"/>
    <col min="2893" max="2893" width="15.90625" bestFit="1" customWidth="1"/>
    <col min="2894" max="2894" width="17.81640625" bestFit="1" customWidth="1"/>
    <col min="2895" max="2895" width="15.90625" bestFit="1" customWidth="1"/>
    <col min="2896" max="2896" width="13.7265625" bestFit="1" customWidth="1"/>
    <col min="2897" max="2897" width="24.90625" bestFit="1" customWidth="1"/>
    <col min="2898" max="2898" width="25.453125" bestFit="1" customWidth="1"/>
    <col min="2899" max="2899" width="12.26953125" bestFit="1" customWidth="1"/>
    <col min="2900" max="2900" width="16.36328125" bestFit="1" customWidth="1"/>
    <col min="2901" max="2901" width="16.6328125" bestFit="1" customWidth="1"/>
    <col min="2902" max="2902" width="14.36328125" bestFit="1" customWidth="1"/>
    <col min="2903" max="2903" width="8.90625" bestFit="1" customWidth="1"/>
    <col min="2904" max="2904" width="12.453125" bestFit="1" customWidth="1"/>
    <col min="2905" max="2905" width="11" bestFit="1" customWidth="1"/>
    <col min="2906" max="2906" width="10" bestFit="1" customWidth="1"/>
    <col min="2907" max="2907" width="12.6328125" bestFit="1" customWidth="1"/>
    <col min="2908" max="2908" width="12" bestFit="1" customWidth="1"/>
    <col min="2909" max="2909" width="9" bestFit="1" customWidth="1"/>
    <col min="2910" max="2910" width="18.453125" bestFit="1" customWidth="1"/>
    <col min="2911" max="2911" width="12.90625" bestFit="1" customWidth="1"/>
    <col min="2912" max="2912" width="13.81640625" bestFit="1" customWidth="1"/>
    <col min="2913" max="2913" width="15.7265625" bestFit="1" customWidth="1"/>
    <col min="2914" max="2914" width="19.90625" bestFit="1" customWidth="1"/>
    <col min="2915" max="2915" width="26.7265625" bestFit="1" customWidth="1"/>
    <col min="2916" max="2916" width="12.453125" bestFit="1" customWidth="1"/>
    <col min="2917" max="2917" width="15" bestFit="1" customWidth="1"/>
    <col min="2918" max="2918" width="8.90625" bestFit="1" customWidth="1"/>
    <col min="2919" max="2919" width="19.1796875" bestFit="1" customWidth="1"/>
    <col min="2920" max="2920" width="8.7265625" bestFit="1" customWidth="1"/>
    <col min="2921" max="2921" width="19" bestFit="1" customWidth="1"/>
    <col min="2922" max="2922" width="17.54296875" bestFit="1" customWidth="1"/>
    <col min="2923" max="2923" width="15.453125" bestFit="1" customWidth="1"/>
    <col min="2924" max="2924" width="32.08984375" bestFit="1" customWidth="1"/>
    <col min="2925" max="2925" width="9.08984375" bestFit="1" customWidth="1"/>
    <col min="2926" max="2926" width="36.36328125" bestFit="1" customWidth="1"/>
    <col min="2927" max="2927" width="32.6328125" bestFit="1" customWidth="1"/>
    <col min="2928" max="2928" width="11.1796875" bestFit="1" customWidth="1"/>
    <col min="2929" max="2929" width="12.1796875" bestFit="1" customWidth="1"/>
    <col min="2930" max="2930" width="14.36328125" bestFit="1" customWidth="1"/>
    <col min="2931" max="2931" width="13.453125" bestFit="1" customWidth="1"/>
    <col min="2932" max="2932" width="19.1796875" bestFit="1" customWidth="1"/>
    <col min="2933" max="2933" width="8.7265625" bestFit="1" customWidth="1"/>
    <col min="2934" max="2934" width="23.54296875" bestFit="1" customWidth="1"/>
    <col min="2935" max="2935" width="9.81640625" bestFit="1" customWidth="1"/>
    <col min="2936" max="2936" width="15.90625" bestFit="1" customWidth="1"/>
    <col min="2937" max="2937" width="17.6328125" bestFit="1" customWidth="1"/>
    <col min="2938" max="2938" width="20.36328125" bestFit="1" customWidth="1"/>
    <col min="2939" max="2939" width="11.7265625" bestFit="1" customWidth="1"/>
    <col min="2940" max="2940" width="19" bestFit="1" customWidth="1"/>
    <col min="2941" max="2941" width="27.1796875" bestFit="1" customWidth="1"/>
    <col min="2942" max="2942" width="23.81640625" bestFit="1" customWidth="1"/>
    <col min="2943" max="2943" width="17.1796875" bestFit="1" customWidth="1"/>
    <col min="2944" max="2944" width="29.26953125" bestFit="1" customWidth="1"/>
    <col min="2945" max="2946" width="34.54296875" bestFit="1" customWidth="1"/>
    <col min="2947" max="2947" width="23" bestFit="1" customWidth="1"/>
    <col min="2948" max="2948" width="9" bestFit="1" customWidth="1"/>
    <col min="2949" max="2949" width="11.08984375" bestFit="1" customWidth="1"/>
    <col min="2950" max="2950" width="16.453125" bestFit="1" customWidth="1"/>
    <col min="2951" max="2951" width="25.81640625" bestFit="1" customWidth="1"/>
    <col min="2952" max="2952" width="13.08984375" bestFit="1" customWidth="1"/>
    <col min="2953" max="2953" width="14.54296875" bestFit="1" customWidth="1"/>
    <col min="2954" max="2954" width="12.81640625" bestFit="1" customWidth="1"/>
    <col min="2956" max="2956" width="16.36328125" bestFit="1" customWidth="1"/>
    <col min="2957" max="2957" width="13.08984375" bestFit="1" customWidth="1"/>
    <col min="2958" max="2958" width="33" bestFit="1" customWidth="1"/>
    <col min="2959" max="2959" width="18" bestFit="1" customWidth="1"/>
    <col min="2960" max="2960" width="13.54296875" bestFit="1" customWidth="1"/>
    <col min="2961" max="2961" width="28.81640625" bestFit="1" customWidth="1"/>
    <col min="2962" max="2962" width="13.90625" bestFit="1" customWidth="1"/>
    <col min="2963" max="2963" width="12.36328125" bestFit="1" customWidth="1"/>
    <col min="2964" max="2964" width="29.7265625" bestFit="1" customWidth="1"/>
    <col min="2965" max="2965" width="17.6328125" bestFit="1" customWidth="1"/>
    <col min="2966" max="2966" width="14.1796875" bestFit="1" customWidth="1"/>
    <col min="2967" max="2967" width="44.1796875" bestFit="1" customWidth="1"/>
    <col min="2968" max="2968" width="24.26953125" bestFit="1" customWidth="1"/>
    <col min="2969" max="2969" width="14" bestFit="1" customWidth="1"/>
    <col min="2970" max="2970" width="14.26953125" bestFit="1" customWidth="1"/>
    <col min="2971" max="2971" width="10.6328125" bestFit="1" customWidth="1"/>
    <col min="2972" max="2972" width="10" bestFit="1" customWidth="1"/>
    <col min="2973" max="2973" width="15.90625" bestFit="1" customWidth="1"/>
    <col min="2974" max="2974" width="13.54296875" bestFit="1" customWidth="1"/>
    <col min="2975" max="2975" width="14.36328125" bestFit="1" customWidth="1"/>
    <col min="2976" max="2976" width="13" bestFit="1" customWidth="1"/>
    <col min="2977" max="2977" width="11.81640625" bestFit="1" customWidth="1"/>
    <col min="2978" max="2978" width="19.81640625" bestFit="1" customWidth="1"/>
    <col min="2979" max="2979" width="13.26953125" bestFit="1" customWidth="1"/>
    <col min="2980" max="2980" width="12.54296875" bestFit="1" customWidth="1"/>
    <col min="2981" max="2981" width="22.26953125" bestFit="1" customWidth="1"/>
    <col min="2982" max="2982" width="9.81640625" bestFit="1" customWidth="1"/>
    <col min="2983" max="2983" width="13.36328125" bestFit="1" customWidth="1"/>
    <col min="2984" max="2984" width="9.7265625" bestFit="1" customWidth="1"/>
    <col min="2985" max="2985" width="10" bestFit="1" customWidth="1"/>
    <col min="2986" max="2986" width="15.08984375" bestFit="1" customWidth="1"/>
    <col min="2987" max="2987" width="11.36328125" bestFit="1" customWidth="1"/>
    <col min="2988" max="2988" width="9.6328125" bestFit="1" customWidth="1"/>
    <col min="2989" max="2989" width="16.26953125" bestFit="1" customWidth="1"/>
    <col min="2990" max="2990" width="14.81640625" bestFit="1" customWidth="1"/>
    <col min="2991" max="2991" width="9.08984375" bestFit="1" customWidth="1"/>
    <col min="2992" max="2992" width="13.453125" bestFit="1" customWidth="1"/>
    <col min="2993" max="2993" width="7.453125" bestFit="1" customWidth="1"/>
    <col min="2994" max="2994" width="19.54296875" bestFit="1" customWidth="1"/>
    <col min="2995" max="2995" width="18.1796875" bestFit="1" customWidth="1"/>
    <col min="2996" max="2996" width="12.1796875" bestFit="1" customWidth="1"/>
    <col min="2997" max="2997" width="16.1796875" bestFit="1" customWidth="1"/>
    <col min="2998" max="2998" width="14.81640625" bestFit="1" customWidth="1"/>
    <col min="2999" max="2999" width="14.36328125" bestFit="1" customWidth="1"/>
    <col min="3000" max="3000" width="21.36328125" bestFit="1" customWidth="1"/>
    <col min="3001" max="3001" width="13.81640625" bestFit="1" customWidth="1"/>
    <col min="3002" max="3002" width="14.36328125" bestFit="1" customWidth="1"/>
    <col min="3003" max="3003" width="19.54296875" bestFit="1" customWidth="1"/>
    <col min="3004" max="3004" width="17.36328125" bestFit="1" customWidth="1"/>
    <col min="3005" max="3005" width="13.81640625" bestFit="1" customWidth="1"/>
    <col min="3006" max="3006" width="20.08984375" bestFit="1" customWidth="1"/>
    <col min="3007" max="3007" width="14.7265625" bestFit="1" customWidth="1"/>
    <col min="3008" max="3008" width="16" bestFit="1" customWidth="1"/>
    <col min="3009" max="3009" width="21.81640625" bestFit="1" customWidth="1"/>
    <col min="3010" max="3010" width="16.1796875" bestFit="1" customWidth="1"/>
    <col min="3011" max="3012" width="17.36328125" bestFit="1" customWidth="1"/>
    <col min="3013" max="3013" width="23.6328125" bestFit="1" customWidth="1"/>
    <col min="3014" max="3014" width="22.1796875" bestFit="1" customWidth="1"/>
    <col min="3015" max="3015" width="14.1796875" bestFit="1" customWidth="1"/>
    <col min="3016" max="3016" width="22.36328125" bestFit="1" customWidth="1"/>
    <col min="3017" max="3017" width="15.453125" bestFit="1" customWidth="1"/>
    <col min="3018" max="3018" width="16.08984375" bestFit="1" customWidth="1"/>
    <col min="3019" max="3019" width="12.6328125" bestFit="1" customWidth="1"/>
    <col min="3020" max="3020" width="13.453125" bestFit="1" customWidth="1"/>
    <col min="3021" max="3021" width="14.6328125" bestFit="1" customWidth="1"/>
    <col min="3022" max="3022" width="26.26953125" bestFit="1" customWidth="1"/>
    <col min="3023" max="3023" width="30.36328125" bestFit="1" customWidth="1"/>
    <col min="3024" max="3024" width="20.08984375" bestFit="1" customWidth="1"/>
    <col min="3025" max="3025" width="19.453125" bestFit="1" customWidth="1"/>
    <col min="3026" max="3026" width="16.453125" bestFit="1" customWidth="1"/>
    <col min="3027" max="3027" width="35" bestFit="1" customWidth="1"/>
    <col min="3028" max="3028" width="24.90625" bestFit="1" customWidth="1"/>
    <col min="3029" max="3029" width="27.36328125" bestFit="1" customWidth="1"/>
    <col min="3030" max="3030" width="44.36328125" bestFit="1" customWidth="1"/>
    <col min="3031" max="3031" width="20.90625" bestFit="1" customWidth="1"/>
    <col min="3032" max="3032" width="22.08984375" bestFit="1" customWidth="1"/>
    <col min="3033" max="3033" width="19.08984375" bestFit="1" customWidth="1"/>
    <col min="3034" max="3034" width="27.26953125" bestFit="1" customWidth="1"/>
    <col min="3035" max="3035" width="18.08984375" bestFit="1" customWidth="1"/>
    <col min="3036" max="3036" width="14.54296875" bestFit="1" customWidth="1"/>
    <col min="3037" max="3037" width="30.1796875" bestFit="1" customWidth="1"/>
    <col min="3038" max="3038" width="21.90625" bestFit="1" customWidth="1"/>
    <col min="3039" max="3039" width="19.54296875" bestFit="1" customWidth="1"/>
    <col min="3040" max="3040" width="9.81640625" bestFit="1" customWidth="1"/>
    <col min="3041" max="3041" width="17.36328125" bestFit="1" customWidth="1"/>
    <col min="3042" max="3042" width="12.36328125" bestFit="1" customWidth="1"/>
    <col min="3043" max="3043" width="15" bestFit="1" customWidth="1"/>
    <col min="3044" max="3044" width="16.90625" bestFit="1" customWidth="1"/>
    <col min="3045" max="3045" width="17.54296875" bestFit="1" customWidth="1"/>
    <col min="3046" max="3046" width="18.08984375" bestFit="1" customWidth="1"/>
    <col min="3047" max="3047" width="23.26953125" bestFit="1" customWidth="1"/>
    <col min="3048" max="3048" width="15.1796875" bestFit="1" customWidth="1"/>
    <col min="3049" max="3049" width="21.81640625" bestFit="1" customWidth="1"/>
    <col min="3050" max="3051" width="15.6328125" bestFit="1" customWidth="1"/>
    <col min="3052" max="3052" width="13.26953125" bestFit="1" customWidth="1"/>
    <col min="3053" max="3053" width="42.453125" bestFit="1" customWidth="1"/>
    <col min="3054" max="3054" width="39.08984375" bestFit="1" customWidth="1"/>
    <col min="3055" max="3055" width="33.81640625" bestFit="1" customWidth="1"/>
    <col min="3056" max="3056" width="17.08984375" bestFit="1" customWidth="1"/>
    <col min="3057" max="3057" width="10.26953125" bestFit="1" customWidth="1"/>
    <col min="3058" max="3058" width="25.6328125" bestFit="1" customWidth="1"/>
    <col min="3059" max="3059" width="12" bestFit="1" customWidth="1"/>
    <col min="3060" max="3060" width="25.6328125" bestFit="1" customWidth="1"/>
    <col min="3061" max="3061" width="25.7265625" bestFit="1" customWidth="1"/>
    <col min="3062" max="3062" width="13.26953125" bestFit="1" customWidth="1"/>
    <col min="3063" max="3063" width="15.81640625" bestFit="1" customWidth="1"/>
    <col min="3064" max="3064" width="13.453125" bestFit="1" customWidth="1"/>
    <col min="3065" max="3065" width="14.26953125" bestFit="1" customWidth="1"/>
    <col min="3066" max="3066" width="12.81640625" bestFit="1" customWidth="1"/>
    <col min="3067" max="3067" width="13.1796875" bestFit="1" customWidth="1"/>
    <col min="3068" max="3068" width="32.1796875" bestFit="1" customWidth="1"/>
    <col min="3069" max="3069" width="15.7265625" bestFit="1" customWidth="1"/>
    <col min="3070" max="3070" width="12.1796875" bestFit="1" customWidth="1"/>
    <col min="3071" max="3071" width="22" bestFit="1" customWidth="1"/>
    <col min="3072" max="3072" width="23" bestFit="1" customWidth="1"/>
    <col min="3073" max="3074" width="26.7265625" bestFit="1" customWidth="1"/>
    <col min="3075" max="3075" width="24.54296875" bestFit="1" customWidth="1"/>
    <col min="3076" max="3076" width="8.6328125" bestFit="1" customWidth="1"/>
    <col min="3077" max="3077" width="24.08984375" bestFit="1" customWidth="1"/>
    <col min="3078" max="3078" width="11" bestFit="1" customWidth="1"/>
    <col min="3079" max="3079" width="11.6328125" bestFit="1" customWidth="1"/>
    <col min="3080" max="3080" width="16.7265625" bestFit="1" customWidth="1"/>
    <col min="3081" max="3081" width="9.36328125" bestFit="1" customWidth="1"/>
    <col min="3082" max="3082" width="20.7265625" bestFit="1" customWidth="1"/>
    <col min="3083" max="3083" width="11" bestFit="1" customWidth="1"/>
    <col min="3084" max="3084" width="12.1796875" bestFit="1" customWidth="1"/>
    <col min="3085" max="3085" width="19" bestFit="1" customWidth="1"/>
    <col min="3086" max="3086" width="21.08984375" bestFit="1" customWidth="1"/>
    <col min="3087" max="3087" width="10.54296875" bestFit="1" customWidth="1"/>
    <col min="3088" max="3088" width="16.08984375" bestFit="1" customWidth="1"/>
    <col min="3089" max="3089" width="13" bestFit="1" customWidth="1"/>
    <col min="3090" max="3090" width="13.453125" bestFit="1" customWidth="1"/>
    <col min="3091" max="3091" width="25.6328125" bestFit="1" customWidth="1"/>
    <col min="3092" max="3092" width="21.453125" bestFit="1" customWidth="1"/>
    <col min="3093" max="3093" width="14.26953125" bestFit="1" customWidth="1"/>
    <col min="3094" max="3094" width="35.1796875" bestFit="1" customWidth="1"/>
    <col min="3095" max="3095" width="12" bestFit="1" customWidth="1"/>
    <col min="3096" max="3096" width="22.36328125" bestFit="1" customWidth="1"/>
    <col min="3097" max="3097" width="16.26953125" bestFit="1" customWidth="1"/>
    <col min="3098" max="3098" width="15.7265625" bestFit="1" customWidth="1"/>
    <col min="3099" max="3099" width="23.08984375" bestFit="1" customWidth="1"/>
    <col min="3100" max="3100" width="8.7265625" bestFit="1" customWidth="1"/>
    <col min="3101" max="3101" width="19.54296875" bestFit="1" customWidth="1"/>
    <col min="3102" max="3102" width="33.7265625" bestFit="1" customWidth="1"/>
    <col min="3103" max="3103" width="23" bestFit="1" customWidth="1"/>
    <col min="3104" max="3104" width="19" bestFit="1" customWidth="1"/>
    <col min="3105" max="3105" width="37.81640625" bestFit="1" customWidth="1"/>
    <col min="3106" max="3106" width="25.36328125" bestFit="1" customWidth="1"/>
    <col min="3107" max="3107" width="12.453125" bestFit="1" customWidth="1"/>
    <col min="3108" max="3108" width="9.6328125" bestFit="1" customWidth="1"/>
    <col min="3109" max="3109" width="14.1796875" bestFit="1" customWidth="1"/>
    <col min="3110" max="3110" width="32.54296875" bestFit="1" customWidth="1"/>
    <col min="3111" max="3111" width="17.1796875" bestFit="1" customWidth="1"/>
    <col min="3112" max="3112" width="16.453125" bestFit="1" customWidth="1"/>
    <col min="3113" max="3113" width="14" bestFit="1" customWidth="1"/>
    <col min="3114" max="3114" width="15.90625" bestFit="1" customWidth="1"/>
    <col min="3115" max="3115" width="8" bestFit="1" customWidth="1"/>
    <col min="3116" max="3116" width="12.453125" bestFit="1" customWidth="1"/>
    <col min="3117" max="3117" width="14.36328125" bestFit="1" customWidth="1"/>
    <col min="3118" max="3118" width="16.08984375" bestFit="1" customWidth="1"/>
    <col min="3119" max="3119" width="18.26953125" bestFit="1" customWidth="1"/>
    <col min="3120" max="3120" width="18.81640625" bestFit="1" customWidth="1"/>
    <col min="3121" max="3121" width="16.90625" bestFit="1" customWidth="1"/>
    <col min="3122" max="3122" width="14" bestFit="1" customWidth="1"/>
    <col min="3123" max="3123" width="13.1796875" bestFit="1" customWidth="1"/>
    <col min="3124" max="3124" width="18.08984375" bestFit="1" customWidth="1"/>
    <col min="3125" max="3125" width="14.26953125" bestFit="1" customWidth="1"/>
    <col min="3126" max="3126" width="11.1796875" bestFit="1" customWidth="1"/>
    <col min="3127" max="3127" width="19" bestFit="1" customWidth="1"/>
    <col min="3128" max="3128" width="14.1796875" bestFit="1" customWidth="1"/>
    <col min="3129" max="3129" width="18.26953125" bestFit="1" customWidth="1"/>
    <col min="3130" max="3130" width="24.1796875" bestFit="1" customWidth="1"/>
    <col min="3131" max="3131" width="27.08984375" bestFit="1" customWidth="1"/>
    <col min="3132" max="3132" width="15.453125" bestFit="1" customWidth="1"/>
    <col min="3133" max="3133" width="8.36328125" bestFit="1" customWidth="1"/>
    <col min="3134" max="3134" width="14.08984375" bestFit="1" customWidth="1"/>
    <col min="3135" max="3135" width="9.81640625" bestFit="1" customWidth="1"/>
    <col min="3136" max="3136" width="25.90625" bestFit="1" customWidth="1"/>
    <col min="3137" max="3137" width="14.08984375" bestFit="1" customWidth="1"/>
    <col min="3138" max="3138" width="19.6328125" bestFit="1" customWidth="1"/>
    <col min="3139" max="3139" width="22.81640625" bestFit="1" customWidth="1"/>
    <col min="3140" max="3140" width="14.36328125" bestFit="1" customWidth="1"/>
    <col min="3141" max="3141" width="22.90625" bestFit="1" customWidth="1"/>
    <col min="3142" max="3142" width="16.90625" bestFit="1" customWidth="1"/>
    <col min="3143" max="3143" width="10.6328125" bestFit="1" customWidth="1"/>
    <col min="3144" max="3144" width="18.26953125" bestFit="1" customWidth="1"/>
    <col min="3145" max="3145" width="13.08984375" bestFit="1" customWidth="1"/>
    <col min="3146" max="3146" width="18.453125" bestFit="1" customWidth="1"/>
    <col min="3147" max="3147" width="11.1796875" bestFit="1" customWidth="1"/>
    <col min="3148" max="3148" width="15" bestFit="1" customWidth="1"/>
    <col min="3149" max="3149" width="22.1796875" bestFit="1" customWidth="1"/>
    <col min="3150" max="3150" width="27.453125" bestFit="1" customWidth="1"/>
    <col min="3151" max="3151" width="10.6328125" bestFit="1" customWidth="1"/>
    <col min="3152" max="3152" width="15.08984375" bestFit="1" customWidth="1"/>
    <col min="3153" max="3153" width="17.54296875" bestFit="1" customWidth="1"/>
    <col min="3154" max="3154" width="15.453125" bestFit="1" customWidth="1"/>
    <col min="3155" max="3155" width="15.54296875" bestFit="1" customWidth="1"/>
    <col min="3156" max="3156" width="16.26953125" bestFit="1" customWidth="1"/>
    <col min="3157" max="3157" width="15.26953125" bestFit="1" customWidth="1"/>
    <col min="3158" max="3158" width="15.1796875" bestFit="1" customWidth="1"/>
    <col min="3159" max="3159" width="16.453125" bestFit="1" customWidth="1"/>
    <col min="3160" max="3160" width="28.1796875" bestFit="1" customWidth="1"/>
    <col min="3161" max="3161" width="23.81640625" bestFit="1" customWidth="1"/>
    <col min="3162" max="3162" width="12.54296875" bestFit="1" customWidth="1"/>
    <col min="3163" max="3163" width="10.54296875" bestFit="1" customWidth="1"/>
    <col min="3164" max="3164" width="9.54296875" bestFit="1" customWidth="1"/>
    <col min="3165" max="3165" width="15.6328125" bestFit="1" customWidth="1"/>
    <col min="3166" max="3166" width="9.90625" bestFit="1" customWidth="1"/>
    <col min="3167" max="3167" width="50.08984375" bestFit="1" customWidth="1"/>
    <col min="3168" max="3168" width="24.7265625" bestFit="1" customWidth="1"/>
    <col min="3169" max="3169" width="24.54296875" bestFit="1" customWidth="1"/>
    <col min="3170" max="3170" width="15.08984375" bestFit="1" customWidth="1"/>
    <col min="3171" max="3171" width="10.54296875" bestFit="1" customWidth="1"/>
    <col min="3172" max="3172" width="16.08984375" bestFit="1" customWidth="1"/>
    <col min="3173" max="3173" width="14" bestFit="1" customWidth="1"/>
    <col min="3174" max="3174" width="12.26953125" bestFit="1" customWidth="1"/>
    <col min="3175" max="3175" width="11.81640625" bestFit="1" customWidth="1"/>
    <col min="3176" max="3176" width="17.453125" bestFit="1" customWidth="1"/>
    <col min="3177" max="3177" width="17.1796875" bestFit="1" customWidth="1"/>
    <col min="3178" max="3178" width="25.81640625" bestFit="1" customWidth="1"/>
    <col min="3179" max="3179" width="22.90625" bestFit="1" customWidth="1"/>
    <col min="3180" max="3180" width="16.90625" bestFit="1" customWidth="1"/>
    <col min="3181" max="3181" width="36.453125" bestFit="1" customWidth="1"/>
    <col min="3182" max="3182" width="18.26953125" bestFit="1" customWidth="1"/>
    <col min="3183" max="3183" width="13.26953125" bestFit="1" customWidth="1"/>
    <col min="3184" max="3184" width="11.7265625" bestFit="1" customWidth="1"/>
    <col min="3185" max="3185" width="12.6328125" bestFit="1" customWidth="1"/>
    <col min="3186" max="3186" width="12.1796875" bestFit="1" customWidth="1"/>
    <col min="3187" max="3187" width="14.54296875" bestFit="1" customWidth="1"/>
    <col min="3188" max="3188" width="12.90625" bestFit="1" customWidth="1"/>
    <col min="3189" max="3189" width="12.26953125" bestFit="1" customWidth="1"/>
    <col min="3190" max="3190" width="9.7265625" bestFit="1" customWidth="1"/>
    <col min="3191" max="3191" width="17.6328125" bestFit="1" customWidth="1"/>
    <col min="3192" max="3192" width="21.7265625" bestFit="1" customWidth="1"/>
    <col min="3193" max="3193" width="22.7265625" bestFit="1" customWidth="1"/>
    <col min="3194" max="3194" width="10.453125" bestFit="1" customWidth="1"/>
    <col min="3195" max="3195" width="21.453125" bestFit="1" customWidth="1"/>
    <col min="3196" max="3196" width="18.1796875" bestFit="1" customWidth="1"/>
    <col min="3197" max="3197" width="9.6328125" bestFit="1" customWidth="1"/>
    <col min="3198" max="3198" width="16.453125" bestFit="1" customWidth="1"/>
    <col min="3199" max="3199" width="20" bestFit="1" customWidth="1"/>
    <col min="3200" max="3200" width="15.6328125" bestFit="1" customWidth="1"/>
    <col min="3201" max="3201" width="13.81640625" bestFit="1" customWidth="1"/>
    <col min="3202" max="3202" width="10" bestFit="1" customWidth="1"/>
    <col min="3204" max="3204" width="15" bestFit="1" customWidth="1"/>
    <col min="3205" max="3205" width="11.6328125" bestFit="1" customWidth="1"/>
    <col min="3206" max="3206" width="13.453125" bestFit="1" customWidth="1"/>
    <col min="3207" max="3207" width="9" bestFit="1" customWidth="1"/>
    <col min="3208" max="3208" width="21.1796875" bestFit="1" customWidth="1"/>
    <col min="3209" max="3209" width="21.7265625" bestFit="1" customWidth="1"/>
    <col min="3210" max="3210" width="16.90625" bestFit="1" customWidth="1"/>
    <col min="3211" max="3211" width="12.90625" bestFit="1" customWidth="1"/>
    <col min="3212" max="3212" width="13.7265625" bestFit="1" customWidth="1"/>
    <col min="3213" max="3213" width="8.36328125" bestFit="1" customWidth="1"/>
    <col min="3214" max="3214" width="13.6328125" bestFit="1" customWidth="1"/>
    <col min="3215" max="3215" width="20.08984375" bestFit="1" customWidth="1"/>
    <col min="3216" max="3216" width="9.08984375" bestFit="1" customWidth="1"/>
    <col min="3217" max="3217" width="9.1796875" bestFit="1" customWidth="1"/>
    <col min="3218" max="3218" width="8.90625" bestFit="1" customWidth="1"/>
    <col min="3219" max="3220" width="10.6328125" bestFit="1" customWidth="1"/>
    <col min="3221" max="3221" width="14.08984375" bestFit="1" customWidth="1"/>
    <col min="3222" max="3222" width="9" bestFit="1" customWidth="1"/>
    <col min="3223" max="3223" width="20.7265625" bestFit="1" customWidth="1"/>
    <col min="3224" max="3224" width="17.1796875" bestFit="1" customWidth="1"/>
    <col min="3225" max="3225" width="9.453125" bestFit="1" customWidth="1"/>
    <col min="3226" max="3226" width="20.81640625" bestFit="1" customWidth="1"/>
    <col min="3227" max="3227" width="13.26953125" bestFit="1" customWidth="1"/>
    <col min="3228" max="3228" width="12.81640625" bestFit="1" customWidth="1"/>
    <col min="3229" max="3229" width="16" bestFit="1" customWidth="1"/>
    <col min="3230" max="3230" width="9.08984375" bestFit="1" customWidth="1"/>
    <col min="3231" max="3231" width="13.54296875" bestFit="1" customWidth="1"/>
    <col min="3232" max="3232" width="17" bestFit="1" customWidth="1"/>
    <col min="3233" max="3233" width="15.453125" bestFit="1" customWidth="1"/>
    <col min="3234" max="3234" width="16.26953125" bestFit="1" customWidth="1"/>
    <col min="3235" max="3235" width="15.26953125" bestFit="1" customWidth="1"/>
    <col min="3236" max="3236" width="9.453125" bestFit="1" customWidth="1"/>
    <col min="3237" max="3237" width="16.1796875" bestFit="1" customWidth="1"/>
    <col min="3238" max="3238" width="13.26953125" bestFit="1" customWidth="1"/>
    <col min="3239" max="3239" width="34.08984375" bestFit="1" customWidth="1"/>
    <col min="3240" max="3240" width="17.81640625" bestFit="1" customWidth="1"/>
    <col min="3241" max="3241" width="21.36328125" bestFit="1" customWidth="1"/>
    <col min="3242" max="3242" width="20.453125" bestFit="1" customWidth="1"/>
    <col min="3243" max="3243" width="20.08984375" bestFit="1" customWidth="1"/>
    <col min="3244" max="3244" width="27.453125" bestFit="1" customWidth="1"/>
    <col min="3245" max="3245" width="16.90625" bestFit="1" customWidth="1"/>
    <col min="3246" max="3246" width="11.81640625" bestFit="1" customWidth="1"/>
    <col min="3247" max="3247" width="12" bestFit="1" customWidth="1"/>
    <col min="3248" max="3248" width="11.453125" bestFit="1" customWidth="1"/>
    <col min="3249" max="3249" width="14.36328125" bestFit="1" customWidth="1"/>
    <col min="3250" max="3250" width="12.26953125" bestFit="1" customWidth="1"/>
    <col min="3251" max="3251" width="25.1796875" bestFit="1" customWidth="1"/>
    <col min="3252" max="3252" width="17.36328125" bestFit="1" customWidth="1"/>
    <col min="3253" max="3253" width="9.36328125" bestFit="1" customWidth="1"/>
    <col min="3254" max="3254" width="9.81640625" bestFit="1" customWidth="1"/>
    <col min="3255" max="3255" width="22.08984375" bestFit="1" customWidth="1"/>
    <col min="3256" max="3256" width="18.7265625" bestFit="1" customWidth="1"/>
    <col min="3257" max="3257" width="19.6328125" bestFit="1" customWidth="1"/>
    <col min="3258" max="3258" width="32.81640625" bestFit="1" customWidth="1"/>
    <col min="3259" max="3259" width="14.453125" bestFit="1" customWidth="1"/>
    <col min="3260" max="3260" width="15.7265625" bestFit="1" customWidth="1"/>
    <col min="3261" max="3261" width="9.7265625" bestFit="1" customWidth="1"/>
    <col min="3262" max="3262" width="17.1796875" bestFit="1" customWidth="1"/>
    <col min="3263" max="3263" width="12.1796875" bestFit="1" customWidth="1"/>
    <col min="3264" max="3264" width="10.6328125" bestFit="1" customWidth="1"/>
    <col min="3265" max="3265" width="17.6328125" bestFit="1" customWidth="1"/>
    <col min="3266" max="3266" width="10.54296875" bestFit="1" customWidth="1"/>
    <col min="3267" max="3267" width="16.90625" bestFit="1" customWidth="1"/>
    <col min="3268" max="3268" width="23.36328125" bestFit="1" customWidth="1"/>
    <col min="3269" max="3269" width="17.7265625" bestFit="1" customWidth="1"/>
    <col min="3270" max="3270" width="18.90625" bestFit="1" customWidth="1"/>
    <col min="3271" max="3271" width="12.90625" bestFit="1" customWidth="1"/>
    <col min="3272" max="3272" width="11.6328125" bestFit="1" customWidth="1"/>
    <col min="3273" max="3273" width="19" bestFit="1" customWidth="1"/>
    <col min="3274" max="3274" width="23.453125" bestFit="1" customWidth="1"/>
    <col min="3275" max="3275" width="9.36328125" bestFit="1" customWidth="1"/>
    <col min="3276" max="3276" width="39.08984375" bestFit="1" customWidth="1"/>
    <col min="3277" max="3277" width="31.26953125" bestFit="1" customWidth="1"/>
    <col min="3278" max="3278" width="17" bestFit="1" customWidth="1"/>
    <col min="3279" max="3279" width="20.90625" bestFit="1" customWidth="1"/>
    <col min="3280" max="3280" width="22.36328125" bestFit="1" customWidth="1"/>
    <col min="3281" max="3281" width="13.7265625" bestFit="1" customWidth="1"/>
    <col min="3282" max="3282" width="16.36328125" bestFit="1" customWidth="1"/>
    <col min="3283" max="3283" width="17.81640625" bestFit="1" customWidth="1"/>
    <col min="3284" max="3284" width="9.08984375" bestFit="1" customWidth="1"/>
    <col min="3285" max="3285" width="13.90625" bestFit="1" customWidth="1"/>
    <col min="3286" max="3286" width="16.36328125" bestFit="1" customWidth="1"/>
    <col min="3287" max="3287" width="18.36328125" bestFit="1" customWidth="1"/>
    <col min="3288" max="3288" width="12.453125" bestFit="1" customWidth="1"/>
    <col min="3289" max="3289" width="18.90625" bestFit="1" customWidth="1"/>
    <col min="3290" max="3290" width="17.81640625" bestFit="1" customWidth="1"/>
    <col min="3291" max="3291" width="10.453125" bestFit="1" customWidth="1"/>
    <col min="3292" max="3292" width="19.08984375" bestFit="1" customWidth="1"/>
    <col min="3293" max="3293" width="23.7265625" bestFit="1" customWidth="1"/>
    <col min="3294" max="3294" width="21" bestFit="1" customWidth="1"/>
    <col min="3295" max="3295" width="21.54296875" bestFit="1" customWidth="1"/>
    <col min="3296" max="3296" width="12.1796875" bestFit="1" customWidth="1"/>
    <col min="3297" max="3297" width="7.90625" bestFit="1" customWidth="1"/>
    <col min="3298" max="3298" width="12.26953125" bestFit="1" customWidth="1"/>
    <col min="3299" max="3299" width="14.26953125" bestFit="1" customWidth="1"/>
    <col min="3300" max="3300" width="27.1796875" bestFit="1" customWidth="1"/>
    <col min="3301" max="3301" width="28.1796875" bestFit="1" customWidth="1"/>
    <col min="3302" max="3302" width="39.7265625" bestFit="1" customWidth="1"/>
    <col min="3303" max="3303" width="22.36328125" bestFit="1" customWidth="1"/>
    <col min="3304" max="3304" width="16.08984375" bestFit="1" customWidth="1"/>
    <col min="3305" max="3305" width="9.36328125" bestFit="1" customWidth="1"/>
    <col min="3306" max="3306" width="18.7265625" bestFit="1" customWidth="1"/>
    <col min="3307" max="3307" width="22.6328125" bestFit="1" customWidth="1"/>
    <col min="3308" max="3308" width="20.36328125" bestFit="1" customWidth="1"/>
    <col min="3309" max="3309" width="15.81640625" bestFit="1" customWidth="1"/>
    <col min="3310" max="3310" width="10.7265625" bestFit="1" customWidth="1"/>
    <col min="3311" max="3311" width="16.7265625" bestFit="1" customWidth="1"/>
    <col min="3312" max="3312" width="22.26953125" bestFit="1" customWidth="1"/>
    <col min="3313" max="3313" width="13" bestFit="1" customWidth="1"/>
    <col min="3314" max="3314" width="10.7265625" bestFit="1" customWidth="1"/>
    <col min="3315" max="3315" width="9.453125" bestFit="1" customWidth="1"/>
    <col min="3316" max="3316" width="22.26953125" bestFit="1" customWidth="1"/>
    <col min="3317" max="3317" width="23" bestFit="1" customWidth="1"/>
    <col min="3318" max="3318" width="14.81640625" bestFit="1" customWidth="1"/>
    <col min="3319" max="3319" width="14.26953125" bestFit="1" customWidth="1"/>
    <col min="3320" max="3320" width="21.81640625" bestFit="1" customWidth="1"/>
    <col min="3321" max="3321" width="21.90625" bestFit="1" customWidth="1"/>
    <col min="3322" max="3322" width="16.453125" bestFit="1" customWidth="1"/>
    <col min="3323" max="3323" width="11" bestFit="1" customWidth="1"/>
    <col min="3324" max="3324" width="36.26953125" bestFit="1" customWidth="1"/>
    <col min="3325" max="3325" width="22.81640625" bestFit="1" customWidth="1"/>
    <col min="3326" max="3326" width="26.26953125" bestFit="1" customWidth="1"/>
    <col min="3327" max="3327" width="13.54296875" bestFit="1" customWidth="1"/>
    <col min="3328" max="3328" width="11.1796875" bestFit="1" customWidth="1"/>
    <col min="3329" max="3329" width="16.453125" bestFit="1" customWidth="1"/>
    <col min="3330" max="3330" width="18.36328125" bestFit="1" customWidth="1"/>
    <col min="3331" max="3331" width="17.453125" bestFit="1" customWidth="1"/>
    <col min="3332" max="3332" width="16.54296875" bestFit="1" customWidth="1"/>
    <col min="3333" max="3333" width="8.08984375" bestFit="1" customWidth="1"/>
    <col min="3334" max="3334" width="11" bestFit="1" customWidth="1"/>
    <col min="3335" max="3335" width="10.54296875" bestFit="1" customWidth="1"/>
    <col min="3336" max="3336" width="17.1796875" bestFit="1" customWidth="1"/>
    <col min="3337" max="3337" width="15" bestFit="1" customWidth="1"/>
    <col min="3338" max="3338" width="31.6328125" bestFit="1" customWidth="1"/>
    <col min="3339" max="3339" width="8.54296875" bestFit="1" customWidth="1"/>
    <col min="3340" max="3340" width="13.1796875" bestFit="1" customWidth="1"/>
    <col min="3341" max="3341" width="9.08984375" bestFit="1" customWidth="1"/>
    <col min="3342" max="3342" width="20.26953125" bestFit="1" customWidth="1"/>
    <col min="3343" max="3343" width="12.54296875" bestFit="1" customWidth="1"/>
    <col min="3344" max="3344" width="16.90625" bestFit="1" customWidth="1"/>
    <col min="3345" max="3345" width="9.54296875" bestFit="1" customWidth="1"/>
    <col min="3346" max="3346" width="10.26953125" bestFit="1" customWidth="1"/>
    <col min="3347" max="3347" width="12" bestFit="1" customWidth="1"/>
    <col min="3348" max="3348" width="16.7265625" bestFit="1" customWidth="1"/>
    <col min="3349" max="3349" width="13.1796875" bestFit="1" customWidth="1"/>
    <col min="3350" max="3350" width="18" bestFit="1" customWidth="1"/>
    <col min="3351" max="3351" width="17.1796875" bestFit="1" customWidth="1"/>
    <col min="3352" max="3352" width="16.54296875" bestFit="1" customWidth="1"/>
    <col min="3353" max="3353" width="16.90625" bestFit="1" customWidth="1"/>
    <col min="3354" max="3354" width="19.36328125" bestFit="1" customWidth="1"/>
    <col min="3355" max="3355" width="22.26953125" bestFit="1" customWidth="1"/>
    <col min="3356" max="3356" width="18.26953125" bestFit="1" customWidth="1"/>
    <col min="3357" max="3357" width="16.36328125" bestFit="1" customWidth="1"/>
    <col min="3358" max="3358" width="20" bestFit="1" customWidth="1"/>
    <col min="3359" max="3359" width="19" bestFit="1" customWidth="1"/>
    <col min="3360" max="3360" width="23.54296875" bestFit="1" customWidth="1"/>
    <col min="3361" max="3361" width="25.453125" bestFit="1" customWidth="1"/>
    <col min="3362" max="3362" width="9.81640625" bestFit="1" customWidth="1"/>
    <col min="3363" max="3363" width="8" bestFit="1" customWidth="1"/>
    <col min="3364" max="3364" width="15.54296875" bestFit="1" customWidth="1"/>
    <col min="3365" max="3365" width="21" bestFit="1" customWidth="1"/>
    <col min="3366" max="3366" width="12.54296875" bestFit="1" customWidth="1"/>
    <col min="3367" max="3367" width="13.6328125" bestFit="1" customWidth="1"/>
    <col min="3368" max="3368" width="18.36328125" bestFit="1" customWidth="1"/>
    <col min="3369" max="3369" width="11.453125" bestFit="1" customWidth="1"/>
    <col min="3370" max="3370" width="9.90625" bestFit="1" customWidth="1"/>
    <col min="3371" max="3371" width="10.36328125" bestFit="1" customWidth="1"/>
    <col min="3372" max="3372" width="36.26953125" bestFit="1" customWidth="1"/>
    <col min="3373" max="3373" width="21.36328125" bestFit="1" customWidth="1"/>
    <col min="3374" max="3374" width="22.26953125" bestFit="1" customWidth="1"/>
    <col min="3375" max="3375" width="14.90625" bestFit="1" customWidth="1"/>
    <col min="3376" max="3376" width="23.6328125" bestFit="1" customWidth="1"/>
    <col min="3377" max="3377" width="10.6328125" bestFit="1" customWidth="1"/>
    <col min="3378" max="3378" width="12.36328125" bestFit="1" customWidth="1"/>
    <col min="3379" max="3379" width="10.26953125" bestFit="1" customWidth="1"/>
    <col min="3380" max="3380" width="25.90625" bestFit="1" customWidth="1"/>
    <col min="3381" max="3381" width="9.453125" bestFit="1" customWidth="1"/>
    <col min="3382" max="3382" width="22.36328125" bestFit="1" customWidth="1"/>
    <col min="3383" max="3383" width="32.26953125" bestFit="1" customWidth="1"/>
    <col min="3384" max="3384" width="17.6328125" bestFit="1" customWidth="1"/>
    <col min="3385" max="3385" width="17.08984375" bestFit="1" customWidth="1"/>
    <col min="3386" max="3386" width="16.1796875" bestFit="1" customWidth="1"/>
    <col min="3387" max="3387" width="18.08984375" bestFit="1" customWidth="1"/>
    <col min="3388" max="3388" width="27.6328125" bestFit="1" customWidth="1"/>
    <col min="3389" max="3389" width="9.1796875" bestFit="1" customWidth="1"/>
    <col min="3390" max="3390" width="5.36328125" bestFit="1" customWidth="1"/>
    <col min="3391" max="3391" width="36.7265625" bestFit="1" customWidth="1"/>
    <col min="3392" max="3392" width="23.08984375" bestFit="1" customWidth="1"/>
    <col min="3393" max="3393" width="19.08984375" bestFit="1" customWidth="1"/>
    <col min="3394" max="3394" width="15.36328125" bestFit="1" customWidth="1"/>
    <col min="3395" max="3395" width="7.81640625" bestFit="1" customWidth="1"/>
    <col min="3396" max="3396" width="15.08984375" bestFit="1" customWidth="1"/>
    <col min="3397" max="3397" width="35.81640625" bestFit="1" customWidth="1"/>
    <col min="3398" max="3398" width="13" bestFit="1" customWidth="1"/>
    <col min="3399" max="3399" width="8.54296875" bestFit="1" customWidth="1"/>
    <col min="3400" max="3400" width="13.54296875" bestFit="1" customWidth="1"/>
    <col min="3401" max="3401" width="9.08984375" bestFit="1" customWidth="1"/>
    <col min="3402" max="3402" width="13.54296875" bestFit="1" customWidth="1"/>
    <col min="3403" max="3403" width="8.26953125" bestFit="1" customWidth="1"/>
    <col min="3404" max="3404" width="19.453125" bestFit="1" customWidth="1"/>
    <col min="3405" max="3405" width="13.36328125" bestFit="1" customWidth="1"/>
    <col min="3406" max="3406" width="22.7265625" bestFit="1" customWidth="1"/>
    <col min="3407" max="3407" width="14.81640625" bestFit="1" customWidth="1"/>
    <col min="3408" max="3408" width="27.81640625" bestFit="1" customWidth="1"/>
    <col min="3409" max="3409" width="5.1796875" bestFit="1" customWidth="1"/>
    <col min="3410" max="3410" width="19.453125" bestFit="1" customWidth="1"/>
    <col min="3411" max="3411" width="6.1796875" bestFit="1" customWidth="1"/>
    <col min="3412" max="3412" width="12.453125" bestFit="1" customWidth="1"/>
    <col min="3413" max="3413" width="11.08984375" bestFit="1" customWidth="1"/>
    <col min="3414" max="3414" width="13.90625" bestFit="1" customWidth="1"/>
    <col min="3415" max="3415" width="12.6328125" bestFit="1" customWidth="1"/>
    <col min="3416" max="3416" width="11.36328125" bestFit="1" customWidth="1"/>
    <col min="3417" max="3417" width="12.54296875" bestFit="1" customWidth="1"/>
    <col min="3418" max="3418" width="30.08984375" bestFit="1" customWidth="1"/>
    <col min="3419" max="3419" width="12.26953125" bestFit="1" customWidth="1"/>
    <col min="3420" max="3420" width="12.81640625" bestFit="1" customWidth="1"/>
    <col min="3421" max="3421" width="8.453125" bestFit="1" customWidth="1"/>
    <col min="3422" max="3422" width="11.08984375" bestFit="1" customWidth="1"/>
    <col min="3423" max="3423" width="8.6328125" bestFit="1" customWidth="1"/>
    <col min="3424" max="3424" width="7.54296875" bestFit="1" customWidth="1"/>
    <col min="3425" max="3425" width="21.6328125" bestFit="1" customWidth="1"/>
    <col min="3426" max="3426" width="13.1796875" bestFit="1" customWidth="1"/>
    <col min="3427" max="3427" width="9.26953125" bestFit="1" customWidth="1"/>
    <col min="3428" max="3428" width="7" bestFit="1" customWidth="1"/>
    <col min="3429" max="3429" width="6.453125" bestFit="1" customWidth="1"/>
    <col min="3430" max="3430" width="9.81640625" bestFit="1" customWidth="1"/>
    <col min="3431" max="3431" width="17.36328125" bestFit="1" customWidth="1"/>
    <col min="3432" max="3432" width="12.54296875" bestFit="1" customWidth="1"/>
    <col min="3433" max="3433" width="10.81640625" bestFit="1" customWidth="1"/>
    <col min="3434" max="3434" width="8.36328125" bestFit="1" customWidth="1"/>
    <col min="3435" max="3435" width="19.81640625" bestFit="1" customWidth="1"/>
    <col min="3436" max="3436" width="13.7265625" bestFit="1" customWidth="1"/>
    <col min="3437" max="3437" width="7.6328125" bestFit="1" customWidth="1"/>
    <col min="3438" max="3439" width="8.36328125" bestFit="1" customWidth="1"/>
    <col min="3440" max="3440" width="7.90625" bestFit="1" customWidth="1"/>
    <col min="3441" max="3441" width="11.54296875" bestFit="1" customWidth="1"/>
    <col min="3442" max="3442" width="15.54296875" bestFit="1" customWidth="1"/>
    <col min="3443" max="3443" width="7.26953125" bestFit="1" customWidth="1"/>
    <col min="3444" max="3444" width="11.08984375" bestFit="1" customWidth="1"/>
    <col min="3445" max="3445" width="11.54296875" bestFit="1" customWidth="1"/>
    <col min="3446" max="3446" width="15" bestFit="1" customWidth="1"/>
    <col min="3447" max="3448" width="10.6328125" bestFit="1" customWidth="1"/>
    <col min="3449" max="3449" width="9.1796875" bestFit="1" customWidth="1"/>
    <col min="3450" max="3450" width="6.08984375" bestFit="1" customWidth="1"/>
    <col min="3451" max="3451" width="6.6328125" bestFit="1" customWidth="1"/>
    <col min="3452" max="3452" width="11.7265625" bestFit="1" customWidth="1"/>
    <col min="3453" max="3453" width="12.54296875" bestFit="1" customWidth="1"/>
    <col min="3454" max="3454" width="10.6328125" bestFit="1" customWidth="1"/>
    <col min="3455" max="3455" width="7" bestFit="1" customWidth="1"/>
    <col min="3456" max="3456" width="12.54296875" bestFit="1" customWidth="1"/>
    <col min="3457" max="3457" width="13.90625" bestFit="1" customWidth="1"/>
    <col min="3458" max="3458" width="12.54296875" bestFit="1" customWidth="1"/>
    <col min="3459" max="3459" width="28.08984375" bestFit="1" customWidth="1"/>
    <col min="3460" max="3460" width="28.7265625" bestFit="1" customWidth="1"/>
    <col min="3461" max="3461" width="32" bestFit="1" customWidth="1"/>
    <col min="3462" max="3462" width="12.81640625" bestFit="1" customWidth="1"/>
    <col min="3463" max="3463" width="12.6328125" bestFit="1" customWidth="1"/>
    <col min="3464" max="3464" width="14.54296875" bestFit="1" customWidth="1"/>
    <col min="3465" max="3465" width="12.453125" bestFit="1" customWidth="1"/>
    <col min="3466" max="3466" width="8.36328125" bestFit="1" customWidth="1"/>
    <col min="3467" max="3467" width="7.7265625" bestFit="1" customWidth="1"/>
    <col min="3468" max="3468" width="33.90625" bestFit="1" customWidth="1"/>
    <col min="3470" max="3470" width="12.81640625" bestFit="1" customWidth="1"/>
    <col min="3471" max="3471" width="17.36328125" bestFit="1" customWidth="1"/>
    <col min="3472" max="3472" width="14" bestFit="1" customWidth="1"/>
    <col min="3473" max="3473" width="5.08984375" bestFit="1" customWidth="1"/>
    <col min="3474" max="3474" width="7.7265625" bestFit="1" customWidth="1"/>
    <col min="3475" max="3476" width="8.90625" bestFit="1" customWidth="1"/>
    <col min="3477" max="3477" width="13.26953125" bestFit="1" customWidth="1"/>
    <col min="3478" max="3478" width="13.1796875" bestFit="1" customWidth="1"/>
    <col min="3479" max="3479" width="5.7265625" bestFit="1" customWidth="1"/>
    <col min="3480" max="3480" width="11.36328125" bestFit="1" customWidth="1"/>
    <col min="3481" max="3481" width="6.36328125" bestFit="1" customWidth="1"/>
    <col min="3482" max="3482" width="14.90625" bestFit="1" customWidth="1"/>
    <col min="3483" max="3483" width="13.08984375" bestFit="1" customWidth="1"/>
    <col min="3484" max="3484" width="6.26953125" bestFit="1" customWidth="1"/>
    <col min="3485" max="3485" width="10.7265625" bestFit="1" customWidth="1"/>
    <col min="3486" max="3486" width="5.1796875" bestFit="1" customWidth="1"/>
    <col min="3487" max="3487" width="22.7265625" bestFit="1" customWidth="1"/>
    <col min="3488" max="3488" width="8.08984375" bestFit="1" customWidth="1"/>
    <col min="3489" max="3489" width="14.6328125" bestFit="1" customWidth="1"/>
    <col min="3490" max="3490" width="6.1796875" bestFit="1" customWidth="1"/>
    <col min="3491" max="3491" width="7.7265625" bestFit="1" customWidth="1"/>
    <col min="3492" max="3492" width="12.6328125" bestFit="1" customWidth="1"/>
    <col min="3493" max="3493" width="22.1796875" bestFit="1" customWidth="1"/>
    <col min="3494" max="3494" width="12.453125" bestFit="1" customWidth="1"/>
    <col min="3495" max="3495" width="17.90625" bestFit="1" customWidth="1"/>
    <col min="3496" max="3496" width="10.7265625" bestFit="1" customWidth="1"/>
    <col min="3497" max="3497" width="17.08984375" bestFit="1" customWidth="1"/>
    <col min="3498" max="3498" width="6.453125" bestFit="1" customWidth="1"/>
    <col min="3499" max="3499" width="4.81640625" bestFit="1" customWidth="1"/>
    <col min="3501" max="3501" width="10.453125" bestFit="1" customWidth="1"/>
    <col min="3502" max="3502" width="21.26953125" bestFit="1" customWidth="1"/>
    <col min="3503" max="3503" width="12" bestFit="1" customWidth="1"/>
    <col min="3504" max="3504" width="9.6328125" bestFit="1" customWidth="1"/>
    <col min="3505" max="3505" width="26" bestFit="1" customWidth="1"/>
    <col min="3506" max="3506" width="17.6328125" bestFit="1" customWidth="1"/>
    <col min="3507" max="3507" width="19.6328125" bestFit="1" customWidth="1"/>
    <col min="3508" max="3508" width="14.1796875" bestFit="1" customWidth="1"/>
    <col min="3509" max="3509" width="18.26953125" bestFit="1" customWidth="1"/>
    <col min="3510" max="3510" width="11.36328125" bestFit="1" customWidth="1"/>
    <col min="3511" max="3511" width="21.7265625" bestFit="1" customWidth="1"/>
    <col min="3512" max="3512" width="20.36328125" bestFit="1" customWidth="1"/>
    <col min="3513" max="3513" width="27.453125" bestFit="1" customWidth="1"/>
    <col min="3514" max="3514" width="12.90625" bestFit="1" customWidth="1"/>
    <col min="3515" max="3515" width="11.08984375" bestFit="1" customWidth="1"/>
    <col min="3516" max="3516" width="9.81640625" bestFit="1" customWidth="1"/>
    <col min="3517" max="3517" width="18.36328125" bestFit="1" customWidth="1"/>
    <col min="3518" max="3518" width="10.6328125" bestFit="1" customWidth="1"/>
    <col min="3520" max="3520" width="9.6328125" bestFit="1" customWidth="1"/>
    <col min="3521" max="3521" width="26.08984375" bestFit="1" customWidth="1"/>
    <col min="3522" max="3522" width="9.36328125" bestFit="1" customWidth="1"/>
    <col min="3523" max="3523" width="10.26953125" bestFit="1" customWidth="1"/>
    <col min="3524" max="3524" width="12" bestFit="1" customWidth="1"/>
    <col min="3525" max="3525" width="11.6328125" bestFit="1" customWidth="1"/>
    <col min="3526" max="3526" width="18.26953125" bestFit="1" customWidth="1"/>
    <col min="3527" max="3527" width="11.90625" bestFit="1" customWidth="1"/>
    <col min="3528" max="3528" width="3.7265625" bestFit="1" customWidth="1"/>
    <col min="3529" max="3529" width="12.90625" bestFit="1" customWidth="1"/>
    <col min="3530" max="3530" width="22.08984375" bestFit="1" customWidth="1"/>
    <col min="3531" max="3531" width="7.90625" bestFit="1" customWidth="1"/>
    <col min="3532" max="3532" width="13.6328125" bestFit="1" customWidth="1"/>
    <col min="3533" max="3533" width="8.6328125" bestFit="1" customWidth="1"/>
    <col min="3534" max="3534" width="9.453125" bestFit="1" customWidth="1"/>
    <col min="3535" max="3535" width="14.36328125" bestFit="1" customWidth="1"/>
    <col min="3536" max="3536" width="7.26953125" bestFit="1" customWidth="1"/>
    <col min="3537" max="3537" width="8.26953125" bestFit="1" customWidth="1"/>
    <col min="3538" max="3538" width="18.453125" bestFit="1" customWidth="1"/>
    <col min="3539" max="3539" width="13.54296875" bestFit="1" customWidth="1"/>
    <col min="3540" max="3540" width="9.26953125" bestFit="1" customWidth="1"/>
    <col min="3541" max="3541" width="7" bestFit="1" customWidth="1"/>
    <col min="3542" max="3542" width="22.54296875" bestFit="1" customWidth="1"/>
    <col min="3543" max="3544" width="10.36328125" bestFit="1" customWidth="1"/>
    <col min="3545" max="3545" width="13.08984375" bestFit="1" customWidth="1"/>
    <col min="3546" max="3546" width="12.36328125" bestFit="1" customWidth="1"/>
    <col min="3547" max="3547" width="10.6328125" bestFit="1" customWidth="1"/>
    <col min="3548" max="3548" width="14.90625" bestFit="1" customWidth="1"/>
    <col min="3549" max="3549" width="12.54296875" bestFit="1" customWidth="1"/>
    <col min="3550" max="3550" width="14.6328125" bestFit="1" customWidth="1"/>
    <col min="3551" max="3551" width="21.54296875" bestFit="1" customWidth="1"/>
    <col min="3552" max="3552" width="18" bestFit="1" customWidth="1"/>
    <col min="3553" max="3553" width="9.7265625" bestFit="1" customWidth="1"/>
    <col min="3554" max="3554" width="8" bestFit="1" customWidth="1"/>
    <col min="3555" max="3555" width="3.7265625" bestFit="1" customWidth="1"/>
    <col min="3556" max="3556" width="12" bestFit="1" customWidth="1"/>
    <col min="3557" max="3557" width="9.7265625" bestFit="1" customWidth="1"/>
    <col min="3558" max="3558" width="18.54296875" bestFit="1" customWidth="1"/>
    <col min="3559" max="3559" width="9.453125" bestFit="1" customWidth="1"/>
    <col min="3560" max="3560" width="8.90625" bestFit="1" customWidth="1"/>
    <col min="3561" max="3561" width="18" bestFit="1" customWidth="1"/>
    <col min="3562" max="3562" width="28.90625" bestFit="1" customWidth="1"/>
    <col min="3563" max="3563" width="12.81640625" bestFit="1" customWidth="1"/>
    <col min="3564" max="3564" width="18.08984375" bestFit="1" customWidth="1"/>
    <col min="3565" max="3565" width="11.54296875" bestFit="1" customWidth="1"/>
    <col min="3566" max="3566" width="24.08984375" bestFit="1" customWidth="1"/>
    <col min="3568" max="3568" width="29.54296875" bestFit="1" customWidth="1"/>
    <col min="3569" max="3569" width="7.6328125" bestFit="1" customWidth="1"/>
    <col min="3570" max="3570" width="16.1796875" bestFit="1" customWidth="1"/>
    <col min="3571" max="3571" width="8" bestFit="1" customWidth="1"/>
    <col min="3572" max="3572" width="10.26953125" bestFit="1" customWidth="1"/>
    <col min="3573" max="3573" width="16.81640625" bestFit="1" customWidth="1"/>
    <col min="3574" max="3574" width="4.81640625" bestFit="1" customWidth="1"/>
    <col min="3575" max="3575" width="8.81640625" bestFit="1" customWidth="1"/>
    <col min="3576" max="3576" width="8.7265625" bestFit="1" customWidth="1"/>
    <col min="3577" max="3577" width="10.54296875" bestFit="1" customWidth="1"/>
    <col min="3578" max="3578" width="8.26953125" bestFit="1" customWidth="1"/>
    <col min="3579" max="3579" width="23.7265625" bestFit="1" customWidth="1"/>
    <col min="3580" max="3580" width="12.54296875" bestFit="1" customWidth="1"/>
    <col min="3581" max="3581" width="7.90625" bestFit="1" customWidth="1"/>
    <col min="3582" max="3582" width="16.54296875" bestFit="1" customWidth="1"/>
    <col min="3583" max="3583" width="7.453125" bestFit="1" customWidth="1"/>
    <col min="3584" max="3584" width="10.453125" bestFit="1" customWidth="1"/>
    <col min="3585" max="3585" width="18.26953125" bestFit="1" customWidth="1"/>
    <col min="3586" max="3586" width="11.54296875" bestFit="1" customWidth="1"/>
    <col min="3587" max="3587" width="14" bestFit="1" customWidth="1"/>
    <col min="3588" max="3588" width="15.54296875" bestFit="1" customWidth="1"/>
    <col min="3589" max="3589" width="18.81640625" bestFit="1" customWidth="1"/>
    <col min="3590" max="3590" width="26.08984375" bestFit="1" customWidth="1"/>
    <col min="3591" max="3591" width="17" bestFit="1" customWidth="1"/>
    <col min="3592" max="3592" width="16.453125" bestFit="1" customWidth="1"/>
    <col min="3593" max="3593" width="9.36328125" bestFit="1" customWidth="1"/>
    <col min="3594" max="3594" width="28.54296875" bestFit="1" customWidth="1"/>
    <col min="3595" max="3596" width="21.453125" bestFit="1" customWidth="1"/>
    <col min="3597" max="3597" width="23.90625" bestFit="1" customWidth="1"/>
    <col min="3598" max="3598" width="14.90625" bestFit="1" customWidth="1"/>
    <col min="3599" max="3599" width="15.453125" bestFit="1" customWidth="1"/>
    <col min="3600" max="3600" width="16.1796875" bestFit="1" customWidth="1"/>
    <col min="3601" max="3601" width="14.6328125" bestFit="1" customWidth="1"/>
    <col min="3602" max="3602" width="11.7265625" bestFit="1" customWidth="1"/>
    <col min="3603" max="3603" width="16.7265625" bestFit="1" customWidth="1"/>
    <col min="3604" max="3604" width="22.36328125" bestFit="1" customWidth="1"/>
    <col min="3605" max="3605" width="21.26953125" bestFit="1" customWidth="1"/>
    <col min="3606" max="3606" width="18.81640625" bestFit="1" customWidth="1"/>
    <col min="3607" max="3607" width="17.1796875" bestFit="1" customWidth="1"/>
    <col min="3608" max="3608" width="24.7265625" bestFit="1" customWidth="1"/>
    <col min="3609" max="3609" width="34.36328125" bestFit="1" customWidth="1"/>
    <col min="3610" max="3610" width="18.1796875" bestFit="1" customWidth="1"/>
    <col min="3611" max="3611" width="16.6328125" bestFit="1" customWidth="1"/>
    <col min="3612" max="3612" width="15.54296875" bestFit="1" customWidth="1"/>
    <col min="3613" max="3613" width="24.81640625" bestFit="1" customWidth="1"/>
    <col min="3614" max="3614" width="33.90625" bestFit="1" customWidth="1"/>
    <col min="3615" max="3615" width="19.81640625" bestFit="1" customWidth="1"/>
    <col min="3616" max="3616" width="19.7265625" bestFit="1" customWidth="1"/>
    <col min="3617" max="3617" width="32" bestFit="1" customWidth="1"/>
    <col min="3618" max="3618" width="21.453125" bestFit="1" customWidth="1"/>
    <col min="3619" max="3619" width="19.1796875" bestFit="1" customWidth="1"/>
    <col min="3620" max="3620" width="24.54296875" bestFit="1" customWidth="1"/>
    <col min="3621" max="3621" width="17.453125" bestFit="1" customWidth="1"/>
    <col min="3622" max="3622" width="19.08984375" bestFit="1" customWidth="1"/>
    <col min="3623" max="3623" width="24.1796875" bestFit="1" customWidth="1"/>
    <col min="3624" max="3624" width="17.54296875" bestFit="1" customWidth="1"/>
    <col min="3625" max="3625" width="7.453125" bestFit="1" customWidth="1"/>
    <col min="3626" max="3626" width="9.1796875" bestFit="1" customWidth="1"/>
    <col min="3627" max="3627" width="9" bestFit="1" customWidth="1"/>
    <col min="3628" max="3628" width="12.26953125" bestFit="1" customWidth="1"/>
    <col min="3630" max="3630" width="17.6328125" bestFit="1" customWidth="1"/>
    <col min="3631" max="3631" width="11.81640625" bestFit="1" customWidth="1"/>
    <col min="3632" max="3632" width="14.81640625" bestFit="1" customWidth="1"/>
    <col min="3633" max="3633" width="12" bestFit="1" customWidth="1"/>
    <col min="3634" max="3634" width="9.36328125" bestFit="1" customWidth="1"/>
    <col min="3635" max="3635" width="24.7265625" bestFit="1" customWidth="1"/>
    <col min="3636" max="3636" width="17.54296875" bestFit="1" customWidth="1"/>
    <col min="3637" max="3637" width="24.81640625" bestFit="1" customWidth="1"/>
    <col min="3638" max="3638" width="21.26953125" bestFit="1" customWidth="1"/>
    <col min="3639" max="3639" width="11.36328125" bestFit="1" customWidth="1"/>
    <col min="3640" max="3641" width="11.08984375" bestFit="1" customWidth="1"/>
    <col min="3642" max="3642" width="14.453125" bestFit="1" customWidth="1"/>
    <col min="3643" max="3643" width="5.26953125" bestFit="1" customWidth="1"/>
    <col min="3644" max="3644" width="7.453125" bestFit="1" customWidth="1"/>
    <col min="3645" max="3645" width="11.08984375" bestFit="1" customWidth="1"/>
    <col min="3646" max="3646" width="27.36328125" bestFit="1" customWidth="1"/>
    <col min="3647" max="3647" width="11.6328125" bestFit="1" customWidth="1"/>
    <col min="3648" max="3648" width="16.453125" bestFit="1" customWidth="1"/>
    <col min="3649" max="3649" width="15.26953125" bestFit="1" customWidth="1"/>
    <col min="3650" max="3650" width="17.1796875" bestFit="1" customWidth="1"/>
    <col min="3651" max="3651" width="13.90625" bestFit="1" customWidth="1"/>
    <col min="3652" max="3652" width="13.26953125" bestFit="1" customWidth="1"/>
    <col min="3653" max="3653" width="12.453125" bestFit="1" customWidth="1"/>
    <col min="3654" max="3654" width="15.08984375" bestFit="1" customWidth="1"/>
    <col min="3655" max="3655" width="11.1796875" bestFit="1" customWidth="1"/>
    <col min="3656" max="3656" width="16" bestFit="1" customWidth="1"/>
    <col min="3657" max="3657" width="13.81640625" bestFit="1" customWidth="1"/>
    <col min="3658" max="3658" width="17.08984375" bestFit="1" customWidth="1"/>
    <col min="3659" max="3659" width="8.26953125" bestFit="1" customWidth="1"/>
    <col min="3660" max="3660" width="5.36328125" bestFit="1" customWidth="1"/>
    <col min="3661" max="3661" width="14.26953125" bestFit="1" customWidth="1"/>
    <col min="3662" max="3662" width="14.1796875" bestFit="1" customWidth="1"/>
    <col min="3663" max="3663" width="12.54296875" bestFit="1" customWidth="1"/>
    <col min="3664" max="3664" width="11.7265625" bestFit="1" customWidth="1"/>
    <col min="3665" max="3665" width="10.81640625" bestFit="1" customWidth="1"/>
    <col min="3666" max="3666" width="18" bestFit="1" customWidth="1"/>
    <col min="3667" max="3667" width="11.90625" bestFit="1" customWidth="1"/>
    <col min="3668" max="3668" width="17.7265625" bestFit="1" customWidth="1"/>
    <col min="3669" max="3669" width="13.81640625" bestFit="1" customWidth="1"/>
    <col min="3670" max="3670" width="23.6328125" bestFit="1" customWidth="1"/>
    <col min="3671" max="3671" width="11.26953125" bestFit="1" customWidth="1"/>
    <col min="3672" max="3672" width="10.7265625" bestFit="1" customWidth="1"/>
    <col min="3673" max="3673" width="8.453125" bestFit="1" customWidth="1"/>
    <col min="3674" max="3674" width="23.36328125" bestFit="1" customWidth="1"/>
    <col min="3675" max="3675" width="7" bestFit="1" customWidth="1"/>
    <col min="3676" max="3676" width="17.6328125" bestFit="1" customWidth="1"/>
    <col min="3677" max="3677" width="24.26953125" bestFit="1" customWidth="1"/>
    <col min="3678" max="3678" width="16.36328125" bestFit="1" customWidth="1"/>
    <col min="3679" max="3679" width="20.08984375" bestFit="1" customWidth="1"/>
    <col min="3680" max="3680" width="4.36328125" bestFit="1" customWidth="1"/>
    <col min="3681" max="3681" width="20.6328125" bestFit="1" customWidth="1"/>
    <col min="3682" max="3682" width="18.453125" bestFit="1" customWidth="1"/>
    <col min="3683" max="3683" width="9.08984375" bestFit="1" customWidth="1"/>
    <col min="3684" max="3684" width="5.81640625" bestFit="1" customWidth="1"/>
    <col min="3685" max="3685" width="8.54296875" bestFit="1" customWidth="1"/>
    <col min="3686" max="3686" width="4.36328125" bestFit="1" customWidth="1"/>
    <col min="3687" max="3687" width="9.26953125" bestFit="1" customWidth="1"/>
    <col min="3688" max="3688" width="9.7265625" bestFit="1" customWidth="1"/>
    <col min="3689" max="3689" width="19.54296875" bestFit="1" customWidth="1"/>
    <col min="3690" max="3690" width="27.81640625" bestFit="1" customWidth="1"/>
    <col min="3691" max="3691" width="14.26953125" bestFit="1" customWidth="1"/>
    <col min="3693" max="3693" width="18.08984375" bestFit="1" customWidth="1"/>
    <col min="3694" max="3694" width="30.453125" bestFit="1" customWidth="1"/>
    <col min="3695" max="3695" width="18.54296875" bestFit="1" customWidth="1"/>
    <col min="3696" max="3696" width="11.6328125" bestFit="1" customWidth="1"/>
    <col min="3697" max="3697" width="18.08984375" bestFit="1" customWidth="1"/>
    <col min="3698" max="3698" width="11.1796875" bestFit="1" customWidth="1"/>
    <col min="3699" max="3699" width="21" bestFit="1" customWidth="1"/>
    <col min="3700" max="3700" width="13.26953125" bestFit="1" customWidth="1"/>
    <col min="3701" max="3701" width="14.26953125" bestFit="1" customWidth="1"/>
    <col min="3702" max="3702" width="14.6328125" bestFit="1" customWidth="1"/>
    <col min="3703" max="3704" width="24.90625" bestFit="1" customWidth="1"/>
    <col min="3705" max="3705" width="14.90625" bestFit="1" customWidth="1"/>
    <col min="3706" max="3706" width="10.453125" bestFit="1" customWidth="1"/>
    <col min="3707" max="3707" width="31.08984375" bestFit="1" customWidth="1"/>
    <col min="3708" max="3708" width="6.7265625" bestFit="1" customWidth="1"/>
    <col min="3709" max="3709" width="13.90625" bestFit="1" customWidth="1"/>
    <col min="3710" max="3710" width="11.1796875" bestFit="1" customWidth="1"/>
    <col min="3711" max="3711" width="10.36328125" bestFit="1" customWidth="1"/>
    <col min="3712" max="3712" width="11.26953125" bestFit="1" customWidth="1"/>
    <col min="3713" max="3713" width="9.81640625" bestFit="1" customWidth="1"/>
    <col min="3714" max="3714" width="6.08984375" bestFit="1" customWidth="1"/>
    <col min="3715" max="3715" width="11.90625" bestFit="1" customWidth="1"/>
  </cols>
  <sheetData>
    <row r="1" spans="7:8" x14ac:dyDescent="0.35">
      <c r="G1" s="12" t="s">
        <v>21</v>
      </c>
      <c r="H1" t="s">
        <v>90</v>
      </c>
    </row>
    <row r="3" spans="7:8" x14ac:dyDescent="0.35">
      <c r="G3" s="12" t="s">
        <v>18071</v>
      </c>
      <c r="H3" t="s">
        <v>18073</v>
      </c>
    </row>
    <row r="4" spans="7:8" x14ac:dyDescent="0.35">
      <c r="G4" s="13" t="s">
        <v>365</v>
      </c>
      <c r="H4" s="1">
        <v>8</v>
      </c>
    </row>
    <row r="5" spans="7:8" x14ac:dyDescent="0.35">
      <c r="G5" s="13" t="s">
        <v>263</v>
      </c>
      <c r="H5" s="1">
        <v>4</v>
      </c>
    </row>
    <row r="6" spans="7:8" x14ac:dyDescent="0.35">
      <c r="G6" s="13" t="s">
        <v>1418</v>
      </c>
      <c r="H6" s="1">
        <v>7</v>
      </c>
    </row>
    <row r="7" spans="7:8" x14ac:dyDescent="0.35">
      <c r="G7" s="13" t="s">
        <v>740</v>
      </c>
      <c r="H7" s="1">
        <v>10</v>
      </c>
    </row>
    <row r="8" spans="7:8" x14ac:dyDescent="0.35">
      <c r="G8" s="13" t="s">
        <v>3699</v>
      </c>
      <c r="H8" s="1">
        <v>3</v>
      </c>
    </row>
    <row r="9" spans="7:8" x14ac:dyDescent="0.35">
      <c r="G9" s="13" t="s">
        <v>10178</v>
      </c>
      <c r="H9" s="1">
        <v>1</v>
      </c>
    </row>
    <row r="10" spans="7:8" x14ac:dyDescent="0.35">
      <c r="G10" s="13" t="s">
        <v>5346</v>
      </c>
      <c r="H10" s="1">
        <v>1</v>
      </c>
    </row>
    <row r="11" spans="7:8" x14ac:dyDescent="0.35">
      <c r="G11" s="13" t="s">
        <v>12247</v>
      </c>
      <c r="H11" s="1">
        <v>2</v>
      </c>
    </row>
    <row r="12" spans="7:8" x14ac:dyDescent="0.35">
      <c r="G12" s="13" t="s">
        <v>6727</v>
      </c>
      <c r="H12" s="1">
        <v>1</v>
      </c>
    </row>
    <row r="13" spans="7:8" x14ac:dyDescent="0.35">
      <c r="G13" s="13" t="s">
        <v>653</v>
      </c>
      <c r="H13" s="1">
        <v>4</v>
      </c>
    </row>
    <row r="14" spans="7:8" x14ac:dyDescent="0.35">
      <c r="G14" s="13" t="s">
        <v>174</v>
      </c>
      <c r="H14" s="1">
        <v>1</v>
      </c>
    </row>
    <row r="15" spans="7:8" x14ac:dyDescent="0.35">
      <c r="G15" s="13" t="s">
        <v>3428</v>
      </c>
      <c r="H15" s="1">
        <v>1</v>
      </c>
    </row>
    <row r="16" spans="7:8" x14ac:dyDescent="0.35">
      <c r="G16" s="13" t="s">
        <v>56</v>
      </c>
      <c r="H16" s="1">
        <v>59</v>
      </c>
    </row>
    <row r="17" spans="7:8" x14ac:dyDescent="0.35">
      <c r="G17" s="13" t="s">
        <v>38</v>
      </c>
      <c r="H17" s="1">
        <v>467</v>
      </c>
    </row>
    <row r="18" spans="7:8" x14ac:dyDescent="0.35">
      <c r="G18" s="13" t="s">
        <v>18072</v>
      </c>
      <c r="H18" s="1">
        <v>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DASHBOARD</vt:lpstr>
      <vt:lpstr>movie_metadata</vt:lpstr>
      <vt:lpstr>selected_data</vt:lpstr>
      <vt:lpstr>solver</vt:lpstr>
      <vt:lpstr>dashboard table</vt:lpstr>
      <vt:lpstr>Sheet1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2018-03-12T07:43:34Z</dcterms:created>
  <dcterms:modified xsi:type="dcterms:W3CDTF">2022-12-08T17:38:02Z</dcterms:modified>
</cp:coreProperties>
</file>